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BuÇalışmaKitabı" defaultThemeVersion="124226"/>
  <mc:AlternateContent xmlns:mc="http://schemas.openxmlformats.org/markup-compatibility/2006">
    <mc:Choice Requires="x15">
      <x15ac:absPath xmlns:x15ac="http://schemas.microsoft.com/office/spreadsheetml/2010/11/ac" url="C:\Users\sdemir\Desktop\BİLDİRİMLER-2020 VERSİYONU\"/>
    </mc:Choice>
  </mc:AlternateContent>
  <bookViews>
    <workbookView xWindow="9330" yWindow="2385" windowWidth="4740" windowHeight="5640" tabRatio="938" firstSheet="95" activeTab="110"/>
  </bookViews>
  <sheets>
    <sheet name="Form listesi" sheetId="150" r:id="rId1"/>
    <sheet name="ETDF-02" sheetId="86" r:id="rId2"/>
    <sheet name="ETDF-03" sheetId="85" r:id="rId3"/>
    <sheet name="ETDF-05" sheetId="82" r:id="rId4"/>
    <sheet name="ETDF-10" sheetId="225" r:id="rId5"/>
    <sheet name="ETDF-11" sheetId="93" r:id="rId6"/>
    <sheet name="EPSF-01" sheetId="174" r:id="rId7"/>
    <sheet name="ESDF-01-SD" sheetId="185" r:id="rId8"/>
    <sheet name="ESDF-03" sheetId="186" r:id="rId9"/>
    <sheet name="ESDF-03-Y" sheetId="215" r:id="rId10"/>
    <sheet name="ESDF-04-G" sheetId="187" r:id="rId11"/>
    <sheet name="ESDF-04-G-Y" sheetId="194" r:id="rId12"/>
    <sheet name="ESDF-04-T" sheetId="188" r:id="rId13"/>
    <sheet name="ESDF-04-T-Y" sheetId="205" r:id="rId14"/>
    <sheet name="ESDF-05" sheetId="189" r:id="rId15"/>
    <sheet name="ESDF-06" sheetId="190" r:id="rId16"/>
    <sheet name="ESDF-06-Y" sheetId="195" r:id="rId17"/>
    <sheet name="ESDF-07-" sheetId="191" r:id="rId18"/>
    <sheet name="ESDF-07-Y" sheetId="196" r:id="rId19"/>
    <sheet name="ESDF-08" sheetId="89" r:id="rId20"/>
    <sheet name="ESDF-08-Y" sheetId="197" r:id="rId21"/>
    <sheet name="ESDF-09" sheetId="88" r:id="rId22"/>
    <sheet name="ESDF-09-Y" sheetId="198" r:id="rId23"/>
    <sheet name="ESDF-10" sheetId="156" r:id="rId24"/>
    <sheet name="ESDF-11" sheetId="158" r:id="rId25"/>
    <sheet name="ESDF-13" sheetId="199" r:id="rId26"/>
    <sheet name="ESDF-14" sheetId="200" r:id="rId27"/>
    <sheet name="ESDF-15" sheetId="201" r:id="rId28"/>
    <sheet name="ESDF-16" sheetId="202" r:id="rId29"/>
    <sheet name="ESDF-17" sheetId="203" r:id="rId30"/>
    <sheet name="ESDF-18" sheetId="204" r:id="rId31"/>
    <sheet name="EGDF-02" sheetId="4" r:id="rId32"/>
    <sheet name="EGDF-05" sheetId="5" r:id="rId33"/>
    <sheet name="EGDF-08-Y1" sheetId="10" r:id="rId34"/>
    <sheet name="EGDF-08-Y2" sheetId="9" r:id="rId35"/>
    <sheet name="EGDF-08-Y3" sheetId="8" r:id="rId36"/>
    <sheet name="EGDF-09" sheetId="22" r:id="rId37"/>
    <sheet name="EGDF-10" sheetId="21" r:id="rId38"/>
    <sheet name="EGDF-15" sheetId="17" r:id="rId39"/>
    <sheet name="EYTF-01" sheetId="130" r:id="rId40"/>
    <sheet name="EYTF-01-S" sheetId="128" r:id="rId41"/>
    <sheet name="EYTF-02" sheetId="131" r:id="rId42"/>
    <sheet name="EYTF-03" sheetId="129" r:id="rId43"/>
    <sheet name="EYTF-04" sheetId="135" r:id="rId44"/>
    <sheet name="EYTF-20" sheetId="133" r:id="rId45"/>
    <sheet name="EYTF-21" sheetId="132" r:id="rId46"/>
    <sheet name="EYTF-22" sheetId="140" r:id="rId47"/>
    <sheet name="EYTF-23" sheetId="139" r:id="rId48"/>
    <sheet name="EYTF-24" sheetId="138" r:id="rId49"/>
    <sheet name="EYTF-25" sheetId="137" r:id="rId50"/>
    <sheet name="EYTF-29-S" sheetId="170" r:id="rId51"/>
    <sheet name="EYTF-29-A" sheetId="141" r:id="rId52"/>
    <sheet name="EYDF-01" sheetId="218" r:id="rId53"/>
    <sheet name="EYDF-08" sheetId="222" r:id="rId54"/>
    <sheet name="EYDF-09" sheetId="223" r:id="rId55"/>
    <sheet name="EYDF-10" sheetId="224" r:id="rId56"/>
    <sheet name="EYDF-13" sheetId="166" r:id="rId57"/>
    <sheet name="EYDF-14" sheetId="115" r:id="rId58"/>
    <sheet name="EYDF-15-D" sheetId="168" r:id="rId59"/>
    <sheet name="EYDF-15-P" sheetId="169" r:id="rId60"/>
    <sheet name="EYDF-16" sheetId="113" r:id="rId61"/>
    <sheet name="EYDF-17-P" sheetId="111" r:id="rId62"/>
    <sheet name="EYDF-21-D" sheetId="260" r:id="rId63"/>
    <sheet name="EYDF-21-P" sheetId="261" r:id="rId64"/>
    <sheet name="EYDF-28" sheetId="123" r:id="rId65"/>
    <sheet name="EYDF-29" sheetId="240" r:id="rId66"/>
    <sheet name="EYDF-30" sheetId="219" r:id="rId67"/>
    <sheet name="EYDF-31" sheetId="220" r:id="rId68"/>
    <sheet name="EYDF-32" sheetId="221" r:id="rId69"/>
    <sheet name="EYDF-33" sheetId="264" r:id="rId70"/>
    <sheet name="EYDF-34" sheetId="263" r:id="rId71"/>
    <sheet name="EYDF-35" sheetId="262" r:id="rId72"/>
    <sheet name="EYDF-36" sheetId="265" r:id="rId73"/>
    <sheet name="EPMF-01" sheetId="61" r:id="rId74"/>
    <sheet name="EPMF-02" sheetId="60" r:id="rId75"/>
    <sheet name="EPMF-20" sheetId="58" r:id="rId76"/>
    <sheet name="EPMF-21" sheetId="57" r:id="rId77"/>
    <sheet name="EPMF-22" sheetId="62" r:id="rId78"/>
    <sheet name="EPMF-22-Y" sheetId="63" r:id="rId79"/>
    <sheet name="EPMF-23" sheetId="56" r:id="rId80"/>
    <sheet name="EPMF-24-S" sheetId="171" r:id="rId81"/>
    <sheet name="EPMF-24-A" sheetId="55" r:id="rId82"/>
    <sheet name="EPMF-26" sheetId="54" r:id="rId83"/>
    <sheet name="EPMF-27" sheetId="53" r:id="rId84"/>
    <sheet name="EPMF-32" sheetId="51" r:id="rId85"/>
    <sheet name="EPMF-33" sheetId="79" r:id="rId86"/>
    <sheet name="EPMF-34" sheetId="80" r:id="rId87"/>
    <sheet name="EPF-01" sheetId="211" r:id="rId88"/>
    <sheet name="EPF-02" sheetId="27" r:id="rId89"/>
    <sheet name="EPF-02-A" sheetId="184" r:id="rId90"/>
    <sheet name="EPF-03-D" sheetId="212" r:id="rId91"/>
    <sheet name="EPF-03-P" sheetId="214" r:id="rId92"/>
    <sheet name="EPF-04-D" sheetId="28" r:id="rId93"/>
    <sheet name="EPF-04-P" sheetId="24" r:id="rId94"/>
    <sheet name="EPF-05" sheetId="35" r:id="rId95"/>
    <sheet name="EPF-06" sheetId="34" r:id="rId96"/>
    <sheet name="EPF-07" sheetId="33" r:id="rId97"/>
    <sheet name="EPF-08" sheetId="32" r:id="rId98"/>
    <sheet name="EPF-09" sheetId="31" r:id="rId99"/>
    <sheet name="EPF-10" sheetId="179" r:id="rId100"/>
    <sheet name="EPF-11" sheetId="216" r:id="rId101"/>
    <sheet name="EPF-13" sheetId="153" r:id="rId102"/>
    <sheet name="EPF-14" sheetId="162" r:id="rId103"/>
    <sheet name="EPF-15" sheetId="163" r:id="rId104"/>
    <sheet name="EPF-16" sheetId="172" r:id="rId105"/>
    <sheet name="EPF-17" sheetId="173" r:id="rId106"/>
    <sheet name="EPF-18" sheetId="208" r:id="rId107"/>
    <sheet name="EPF-19" sheetId="209" r:id="rId108"/>
    <sheet name="EPF-20" sheetId="210" r:id="rId109"/>
    <sheet name="EPF-21" sheetId="257" r:id="rId110"/>
    <sheet name="EPF-22" sheetId="258" r:id="rId111"/>
    <sheet name="EPF-23" sheetId="259" r:id="rId112"/>
    <sheet name="EPF-43" sheetId="178" r:id="rId113"/>
    <sheet name="EPF-50" sheetId="255" r:id="rId114"/>
    <sheet name="EPF-60" sheetId="176" r:id="rId115"/>
    <sheet name="EPF-61-OSB" sheetId="192" r:id="rId116"/>
    <sheet name="EPF-67" sheetId="266" r:id="rId117"/>
    <sheet name="ETTF-01" sheetId="180" r:id="rId118"/>
    <sheet name="ETTF-02" sheetId="181" r:id="rId119"/>
    <sheet name="ETTF-03" sheetId="182" r:id="rId120"/>
    <sheet name="ETTF-04" sheetId="183" r:id="rId121"/>
    <sheet name="BDF-02" sheetId="148" r:id="rId122"/>
    <sheet name="AGF-01" sheetId="226" r:id="rId123"/>
    <sheet name="BG-01" sheetId="227" r:id="rId124"/>
    <sheet name="BG-02" sheetId="228" r:id="rId125"/>
    <sheet name="BG-03" sheetId="229" r:id="rId126"/>
    <sheet name="BG-04" sheetId="230" r:id="rId127"/>
    <sheet name="BG-05" sheetId="231" r:id="rId128"/>
    <sheet name="BG-06" sheetId="232" r:id="rId129"/>
    <sheet name="BG-07" sheetId="233" r:id="rId130"/>
    <sheet name="BG-08" sheetId="234" r:id="rId131"/>
    <sheet name="BG-09" sheetId="235" r:id="rId132"/>
    <sheet name="BG-10" sheetId="236" r:id="rId133"/>
    <sheet name="BG-11" sheetId="237" r:id="rId134"/>
    <sheet name="BG-12" sheetId="238" r:id="rId135"/>
    <sheet name="BG-13" sheetId="239" r:id="rId136"/>
    <sheet name="Biyokütle" sheetId="241" r:id="rId137"/>
    <sheet name="GES-Fotovoltaik" sheetId="242" r:id="rId138"/>
    <sheet name="GES-Yoğunlaştırılmış" sheetId="243" r:id="rId139"/>
    <sheet name="HES-Kanal-2013ö" sheetId="245" r:id="rId140"/>
    <sheet name="HES-Kanal-2013s" sheetId="244" r:id="rId141"/>
    <sheet name="HES-Rezervuarlı-2013ö" sheetId="246" r:id="rId142"/>
    <sheet name="HES-Rezervuarlı-2013s" sheetId="247" r:id="rId143"/>
    <sheet name="Jeotermal" sheetId="248" r:id="rId144"/>
    <sheet name="NGS" sheetId="249" r:id="rId145"/>
    <sheet name="RES-2013ö" sheetId="250" r:id="rId146"/>
    <sheet name="RES-2013s" sheetId="251" r:id="rId147"/>
    <sheet name="TES-2013ö" sheetId="252" r:id="rId148"/>
    <sheet name="TES-2013s" sheetId="253" r:id="rId149"/>
  </sheets>
  <externalReferences>
    <externalReference r:id="rId150"/>
  </externalReferences>
  <definedNames>
    <definedName name="Bilesen" localSheetId="124">'[1]BG-01'!$R$13:$R$17</definedName>
    <definedName name="Bilesen" localSheetId="125">'[1]BG-01'!$R$13:$R$17</definedName>
    <definedName name="Bilesen" localSheetId="126">'[1]BG-01'!$R$13:$R$17</definedName>
    <definedName name="Bilesen" localSheetId="127">'[1]BG-01'!$R$13:$R$17</definedName>
    <definedName name="Bilesen" localSheetId="128">'[1]BG-01'!$R$13:$R$17</definedName>
    <definedName name="Bilesen" localSheetId="129">'[1]BG-01'!$R$13:$R$17</definedName>
    <definedName name="Bilesen" localSheetId="130">'[1]BG-01'!$R$13:$R$17</definedName>
    <definedName name="Bilesen">'BG-01'!$R$13:$R$17</definedName>
    <definedName name="BilesenTipi" localSheetId="124">'BG-02'!$L$14:$L$16</definedName>
    <definedName name="BilesenTipi" localSheetId="125">'BG-03'!$H$12</definedName>
    <definedName name="BilesenTipi" localSheetId="126">'BG-04'!$O$12:$O$13</definedName>
    <definedName name="BilesenTipi" localSheetId="127">'BG-05'!$I$12:$I$14</definedName>
    <definedName name="BilesenTipi" localSheetId="128">'BG-06'!$I$12:$I$14</definedName>
    <definedName name="BilesenTipi" localSheetId="129">'BG-07'!$G$12:$G$17</definedName>
    <definedName name="BilesenTipi" localSheetId="130">'BG-08'!$N$13:$N$19</definedName>
    <definedName name="BilesenTipi">'BG-01'!$R$14:$R$17</definedName>
    <definedName name="Bilgisayar">'[1]BG-02'!$L$13:$L$16</definedName>
    <definedName name="E1300000" localSheetId="4">#REF!</definedName>
    <definedName name="E1300000" localSheetId="53">#REF!</definedName>
    <definedName name="E1300000" localSheetId="54">#REF!</definedName>
    <definedName name="E1300000" localSheetId="55">#REF!</definedName>
    <definedName name="E1300000">#REF!</definedName>
    <definedName name="Eks" localSheetId="123">'BG-01'!$R$13:$R$17</definedName>
    <definedName name="EvetHayır" localSheetId="124">'[1]BG-01'!$R$19:$R$21</definedName>
    <definedName name="EvetHayır" localSheetId="125">'[1]BG-01'!$R$19:$R$21</definedName>
    <definedName name="EvetHayır" localSheetId="126">'[1]BG-01'!$R$19:$R$21</definedName>
    <definedName name="EvetHayır" localSheetId="127">'[1]BG-01'!$R$19:$R$21</definedName>
    <definedName name="EvetHayır" localSheetId="128">'[1]BG-01'!$R$19:$R$21</definedName>
    <definedName name="EvetHayır" localSheetId="129">'[1]BG-01'!$R$19:$R$21</definedName>
    <definedName name="EvetHayır" localSheetId="130">'[1]BG-01'!$R$19:$R$21</definedName>
    <definedName name="EvetHayır">'BG-01'!$R$19:$R$21</definedName>
    <definedName name="EvetHayir" localSheetId="124">'BG-02'!$L$19:$L$20</definedName>
    <definedName name="EvetHayir" localSheetId="125">'BG-03'!$H$17:$H$18</definedName>
    <definedName name="EvetHayir" localSheetId="126">'BG-04'!$O$17:$O$18</definedName>
    <definedName name="EvetHayir" localSheetId="127">'BG-05'!$I$17:$I$18</definedName>
    <definedName name="EvetHayir" localSheetId="128">'BG-06'!$I$17:$I$18</definedName>
    <definedName name="EvetHayir" localSheetId="129">'BG-07'!$G$20:$G$21</definedName>
    <definedName name="EvetHayir" localSheetId="130">'BG-08'!$N$19:$N$19</definedName>
    <definedName name="EvetHayir">'BG-01'!$R$20:$R$21</definedName>
    <definedName name="Fiziksanal" localSheetId="124">'[1]BG-01'!$R$30:$R$32</definedName>
    <definedName name="Fiziksanal" localSheetId="125">'[1]BG-01'!$R$30:$R$32</definedName>
    <definedName name="Fiziksanal" localSheetId="126">'[1]BG-01'!$R$30:$R$32</definedName>
    <definedName name="Fiziksanal" localSheetId="127">'[1]BG-01'!$R$30:$R$32</definedName>
    <definedName name="Fiziksanal" localSheetId="128">'[1]BG-01'!$R$30:$R$32</definedName>
    <definedName name="Fiziksanal" localSheetId="129">'[1]BG-01'!$R$30:$R$32</definedName>
    <definedName name="Fiziksanal" localSheetId="130">'[1]BG-01'!$R$30:$R$32</definedName>
    <definedName name="Fiziksanal">'BG-01'!$R$30:$R$32</definedName>
    <definedName name="FizikselSanal" localSheetId="124">'BG-02'!$L$35:$L$36</definedName>
    <definedName name="FizikselSanal" localSheetId="125">'BG-03'!$H$28:$H$29</definedName>
    <definedName name="FizikselSanal" localSheetId="126">'BG-04'!$O$27:$O$28</definedName>
    <definedName name="FizikselSanal" localSheetId="127">'BG-05'!$I$33:$I$34</definedName>
    <definedName name="FizikselSanal" localSheetId="128">'BG-06'!$I$33:$I$34</definedName>
    <definedName name="FizikselSanal" localSheetId="129">'BG-07'!#REF!</definedName>
    <definedName name="FizikselSanal" localSheetId="130">'BG-08'!$N$34:$N$35</definedName>
    <definedName name="FizikselSanal">'BG-01'!$R$31:$R$32</definedName>
    <definedName name="Fonksiyon" localSheetId="124">'BG-02'!$L$24:$L$26</definedName>
    <definedName name="Fonksiyon" localSheetId="125">'BG-03'!$H$22:$H$24</definedName>
    <definedName name="Fonksiyon" localSheetId="126">'BG-04'!$O$22:$O$24</definedName>
    <definedName name="Fonksiyon" localSheetId="127">'BG-05'!$I$22:$I$24</definedName>
    <definedName name="Fonksiyon" localSheetId="128">'BG-06'!$I$22:$I$24</definedName>
    <definedName name="Fonksiyon" localSheetId="129">'BG-07'!$G$25:$G$27</definedName>
    <definedName name="Fonksiyon" localSheetId="130">'BG-08'!$N$25:$N$27</definedName>
    <definedName name="Fonksiyon">'BG-01'!$R$25:$R$27</definedName>
    <definedName name="IstasyonMerkez" localSheetId="124">'[1]BG-01'!#REF!</definedName>
    <definedName name="IstasyonMerkez" localSheetId="125">'[1]BG-01'!#REF!</definedName>
    <definedName name="IstasyonMerkez" localSheetId="126">'[1]BG-01'!#REF!</definedName>
    <definedName name="IstasyonMerkez" localSheetId="127">'[1]BG-01'!#REF!</definedName>
    <definedName name="IstasyonMerkez" localSheetId="128">'[1]BG-01'!#REF!</definedName>
    <definedName name="IstasyonMerkez" localSheetId="129">'[1]BG-01'!#REF!</definedName>
    <definedName name="IstasyonMerkez" localSheetId="130">'[1]BG-01'!#REF!</definedName>
    <definedName name="IstasyonMerkez">'BG-01'!#REF!</definedName>
    <definedName name="Kuruluş" localSheetId="76">'EPMF-21'!#REF!</definedName>
    <definedName name="Kuruluş" localSheetId="48">'EYTF-24'!#REF!</definedName>
    <definedName name="Kuruluş" localSheetId="49">'EYTF-25'!#REF!</definedName>
    <definedName name="QQ" localSheetId="80">#REF!</definedName>
    <definedName name="QQ" localSheetId="7">#REF!</definedName>
    <definedName name="QQ" localSheetId="10">#REF!</definedName>
    <definedName name="QQ" localSheetId="11">#REF!</definedName>
    <definedName name="QQ" localSheetId="13">#REF!</definedName>
    <definedName name="QQ" localSheetId="14">#REF!</definedName>
    <definedName name="QQ" localSheetId="15">#REF!</definedName>
    <definedName name="QQ" localSheetId="16">#REF!</definedName>
    <definedName name="QQ" localSheetId="17">#REF!</definedName>
    <definedName name="QQ" localSheetId="18">#REF!</definedName>
    <definedName name="QQ" localSheetId="20">#REF!</definedName>
    <definedName name="QQ" localSheetId="22">#REF!</definedName>
    <definedName name="QQ" localSheetId="25">#REF!</definedName>
    <definedName name="QQ" localSheetId="26">#REF!</definedName>
    <definedName name="QQ" localSheetId="27">#REF!</definedName>
    <definedName name="QQ" localSheetId="28">#REF!</definedName>
    <definedName name="QQ" localSheetId="29">#REF!</definedName>
    <definedName name="QQ" localSheetId="30">#REF!</definedName>
    <definedName name="QQ" localSheetId="4">#REF!</definedName>
    <definedName name="QQ" localSheetId="53">#REF!</definedName>
    <definedName name="QQ" localSheetId="54">#REF!</definedName>
    <definedName name="QQ" localSheetId="55">#REF!</definedName>
    <definedName name="QQ" localSheetId="50">#REF!</definedName>
    <definedName name="QQ">#REF!</definedName>
    <definedName name="_xlnm.Print_Area" localSheetId="11">'ESDF-04-G-Y'!$A$1:$R$12</definedName>
    <definedName name="_xlnm.Print_Area" localSheetId="19">'ESDF-08'!$A$1:$S$13</definedName>
    <definedName name="_xlnm.Print_Area" localSheetId="21">'ESDF-09'!$A$1:$S$13</definedName>
    <definedName name="_xlnm.Print_Area" localSheetId="23">'ESDF-10'!#REF!</definedName>
    <definedName name="_xlnm.Print_Area" localSheetId="24">'ESDF-11'!#REF!</definedName>
    <definedName name="_xlnm.Print_Area" localSheetId="52">'EYDF-01'!#REF!</definedName>
    <definedName name="_xlnm.Print_Area" localSheetId="53">'EYDF-08'!$A$1:$R$11</definedName>
    <definedName name="_xlnm.Print_Area" localSheetId="54">'EYDF-09'!$A$1:$O$10</definedName>
    <definedName name="_xlnm.Print_Area" localSheetId="55">'EYDF-10'!$A$1:$O$10</definedName>
    <definedName name="_xlnm.Print_Area" localSheetId="57">'EYDF-14'!$A$1:$R$10</definedName>
    <definedName name="_xlnm.Print_Area" localSheetId="59">'EYDF-15-P'!#REF!</definedName>
    <definedName name="_xlnm.Print_Area" localSheetId="60">'EYDF-16'!$A$1:$R$10</definedName>
    <definedName name="_xlnm.Print_Area" localSheetId="61">'EYDF-17-P'!$A$1:$R$10</definedName>
    <definedName name="_xlnm.Print_Area" localSheetId="64">'EYDF-28'!$A$1:$R$10</definedName>
    <definedName name="_xlnm.Print_Area" localSheetId="66">'EYDF-30'!$A$1:$G$11</definedName>
    <definedName name="_xlnm.Print_Area" localSheetId="67">'EYDF-31'!$A$1:$J$11</definedName>
    <definedName name="_xlnm.Print_Area" localSheetId="68">'EYDF-32'!$A$1:$L$11</definedName>
    <definedName name="Yöntem" localSheetId="124">'[1]BG-01'!$R$24:$R$28</definedName>
    <definedName name="Yöntem" localSheetId="125">'[1]BG-01'!$R$24:$R$28</definedName>
    <definedName name="Yöntem" localSheetId="126">'[1]BG-01'!$R$24:$R$28</definedName>
    <definedName name="Yöntem" localSheetId="127">'[1]BG-01'!$R$24:$R$28</definedName>
    <definedName name="Yöntem" localSheetId="128">'[1]BG-01'!$R$24:$R$28</definedName>
    <definedName name="Yöntem" localSheetId="129">'[1]BG-01'!$R$24:$R$28</definedName>
    <definedName name="Yöntem" localSheetId="130">'[1]BG-01'!$R$24:$R$28</definedName>
    <definedName name="Yöntem">'BG-01'!$R$24:$R$28</definedName>
  </definedNames>
  <calcPr calcId="162913"/>
</workbook>
</file>

<file path=xl/calcChain.xml><?xml version="1.0" encoding="utf-8"?>
<calcChain xmlns="http://schemas.openxmlformats.org/spreadsheetml/2006/main">
  <c r="E26" i="192" l="1"/>
  <c r="E20" i="192"/>
  <c r="E14" i="192"/>
  <c r="E13" i="192"/>
  <c r="G84" i="174" l="1"/>
  <c r="G83" i="174"/>
  <c r="G82" i="174"/>
  <c r="G81" i="174"/>
  <c r="G80" i="174"/>
  <c r="G79" i="174"/>
  <c r="G78" i="174"/>
  <c r="G77" i="174"/>
  <c r="G76" i="174"/>
  <c r="G75" i="174"/>
  <c r="G74" i="174"/>
  <c r="G73" i="174"/>
  <c r="G72" i="174"/>
  <c r="G71" i="174"/>
  <c r="G70" i="174"/>
  <c r="G69" i="174"/>
  <c r="G68" i="174"/>
  <c r="G67" i="174"/>
  <c r="G66" i="174"/>
  <c r="G65" i="174"/>
  <c r="G64" i="174"/>
  <c r="G63" i="174"/>
  <c r="G62" i="174"/>
  <c r="G61" i="174"/>
  <c r="G60" i="174"/>
  <c r="G59" i="174"/>
  <c r="G58" i="174"/>
  <c r="G57" i="174"/>
  <c r="G56" i="174"/>
  <c r="G55" i="174"/>
  <c r="G54" i="174"/>
  <c r="G53" i="174"/>
  <c r="G52" i="174"/>
  <c r="G51" i="174"/>
  <c r="G50" i="174"/>
  <c r="G49" i="174"/>
  <c r="G48" i="174"/>
  <c r="G47" i="174"/>
  <c r="G46" i="174"/>
  <c r="G45" i="174"/>
  <c r="G44" i="174"/>
  <c r="G43" i="174"/>
  <c r="G42" i="174"/>
  <c r="G41" i="174"/>
  <c r="G40" i="174"/>
  <c r="G39" i="174"/>
  <c r="G38" i="174"/>
  <c r="G37" i="174"/>
  <c r="G36" i="174"/>
  <c r="G35" i="174"/>
  <c r="G34" i="174"/>
  <c r="H29" i="174"/>
  <c r="J29" i="174" s="1"/>
  <c r="F29" i="174"/>
  <c r="D29" i="174"/>
  <c r="J28" i="174"/>
  <c r="J27" i="174"/>
  <c r="J26" i="174"/>
  <c r="J25" i="174"/>
  <c r="J24" i="174"/>
  <c r="J23" i="174"/>
  <c r="G20" i="174"/>
  <c r="E20" i="174"/>
  <c r="C20" i="174"/>
  <c r="J18" i="174"/>
  <c r="I18" i="174"/>
  <c r="I17" i="174"/>
  <c r="H17" i="174"/>
  <c r="F17" i="174"/>
  <c r="D17" i="174"/>
  <c r="I16" i="174"/>
  <c r="H16" i="174"/>
  <c r="H20" i="174" s="1"/>
  <c r="F16" i="174"/>
  <c r="F20" i="174" s="1"/>
  <c r="D16" i="174"/>
  <c r="J15" i="174"/>
  <c r="I15" i="174"/>
  <c r="I20" i="174" l="1"/>
  <c r="J16" i="174"/>
  <c r="D20" i="174"/>
  <c r="J20" i="174" s="1"/>
  <c r="J17" i="174"/>
  <c r="D42" i="249" l="1"/>
  <c r="D41" i="249"/>
  <c r="D40" i="249"/>
  <c r="D36" i="249"/>
  <c r="D31" i="249"/>
  <c r="D30" i="249"/>
  <c r="D20" i="249"/>
  <c r="D19" i="249"/>
  <c r="D18" i="249"/>
  <c r="D17" i="249"/>
  <c r="D16" i="249"/>
  <c r="D15" i="249"/>
  <c r="D14" i="249"/>
  <c r="D44" i="249" l="1"/>
  <c r="D23" i="263"/>
  <c r="F23" i="263" s="1"/>
  <c r="D24" i="262"/>
  <c r="F24" i="262" s="1"/>
  <c r="G52" i="261"/>
  <c r="F52" i="261"/>
  <c r="E52" i="261"/>
  <c r="D52" i="261"/>
  <c r="C52" i="261"/>
  <c r="B52" i="261"/>
  <c r="H51" i="261"/>
  <c r="H49" i="261"/>
  <c r="H48" i="261"/>
  <c r="H47" i="261"/>
  <c r="H46" i="261"/>
  <c r="H45" i="261"/>
  <c r="H44" i="261"/>
  <c r="H43" i="261"/>
  <c r="H42" i="261"/>
  <c r="H41" i="261"/>
  <c r="H40" i="261"/>
  <c r="H39" i="261"/>
  <c r="H38" i="261"/>
  <c r="H37" i="261"/>
  <c r="H36" i="261"/>
  <c r="H35" i="261"/>
  <c r="H34" i="261"/>
  <c r="B31" i="261"/>
  <c r="B54" i="261" s="1"/>
  <c r="C20" i="261" s="1"/>
  <c r="C31" i="261" s="1"/>
  <c r="H30" i="261"/>
  <c r="H28" i="261"/>
  <c r="H27" i="261"/>
  <c r="H26" i="261"/>
  <c r="H25" i="261"/>
  <c r="H24" i="261"/>
  <c r="H23" i="261"/>
  <c r="H22" i="261"/>
  <c r="H21" i="261"/>
  <c r="H20" i="261"/>
  <c r="G51" i="260"/>
  <c r="F51" i="260"/>
  <c r="E51" i="260"/>
  <c r="D51" i="260"/>
  <c r="C51" i="260"/>
  <c r="B51" i="260"/>
  <c r="H50" i="260"/>
  <c r="H49" i="260"/>
  <c r="H48" i="260"/>
  <c r="H47" i="260"/>
  <c r="H46" i="260"/>
  <c r="H45" i="260"/>
  <c r="H44" i="260"/>
  <c r="H43" i="260"/>
  <c r="H42" i="260"/>
  <c r="H41" i="260"/>
  <c r="H40" i="260"/>
  <c r="H39" i="260"/>
  <c r="H38" i="260"/>
  <c r="H37" i="260"/>
  <c r="H36" i="260"/>
  <c r="B33" i="260"/>
  <c r="B53" i="260" s="1"/>
  <c r="C20" i="260" s="1"/>
  <c r="C33" i="260" s="1"/>
  <c r="C53" i="260" s="1"/>
  <c r="D20" i="260" s="1"/>
  <c r="D33" i="260" s="1"/>
  <c r="D53" i="260" s="1"/>
  <c r="E20" i="260" s="1"/>
  <c r="E33" i="260" s="1"/>
  <c r="H32" i="260"/>
  <c r="H31" i="260"/>
  <c r="H30" i="260"/>
  <c r="H29" i="260"/>
  <c r="H28" i="260"/>
  <c r="H27" i="260"/>
  <c r="H26" i="260"/>
  <c r="H25" i="260"/>
  <c r="H24" i="260"/>
  <c r="H23" i="260"/>
  <c r="H22" i="260"/>
  <c r="H21" i="260"/>
  <c r="H20" i="260"/>
  <c r="D950" i="169"/>
  <c r="D936" i="169"/>
  <c r="D927" i="169"/>
  <c r="D918" i="169"/>
  <c r="D907" i="169"/>
  <c r="D883" i="169"/>
  <c r="D872" i="169"/>
  <c r="D840" i="169" s="1"/>
  <c r="D829" i="169"/>
  <c r="D812" i="169" s="1"/>
  <c r="D806" i="169"/>
  <c r="D796" i="169"/>
  <c r="D787" i="169"/>
  <c r="D776" i="169"/>
  <c r="D752" i="169" s="1"/>
  <c r="D741" i="169"/>
  <c r="D709" i="169"/>
  <c r="D698" i="169"/>
  <c r="D681" i="169" s="1"/>
  <c r="D675" i="169"/>
  <c r="D664" i="169"/>
  <c r="D655" i="169"/>
  <c r="D644" i="169"/>
  <c r="D620" i="169" s="1"/>
  <c r="D609" i="169"/>
  <c r="D577" i="169" s="1"/>
  <c r="D566" i="169"/>
  <c r="D549" i="169"/>
  <c r="D543" i="169"/>
  <c r="D522" i="169"/>
  <c r="D514" i="169" s="1"/>
  <c r="D511" i="169" s="1"/>
  <c r="D500" i="169"/>
  <c r="D491" i="169" s="1"/>
  <c r="D489" i="169" s="1"/>
  <c r="D487" i="169"/>
  <c r="D486" i="169"/>
  <c r="D485" i="169" s="1"/>
  <c r="D474" i="169"/>
  <c r="D472" i="169" s="1"/>
  <c r="D465" i="169"/>
  <c r="D464" i="169" s="1"/>
  <c r="D463" i="169" s="1"/>
  <c r="D449" i="169"/>
  <c r="D447" i="169" s="1"/>
  <c r="D440" i="169"/>
  <c r="D439" i="169" s="1"/>
  <c r="D438" i="169" s="1"/>
  <c r="D430" i="169" s="1"/>
  <c r="D433" i="169"/>
  <c r="D426" i="169"/>
  <c r="D417" i="169"/>
  <c r="D413" i="169"/>
  <c r="D406" i="169"/>
  <c r="D404" i="169" s="1"/>
  <c r="D398" i="169"/>
  <c r="D390" i="169"/>
  <c r="D382" i="169"/>
  <c r="D378" i="169"/>
  <c r="D377" i="169"/>
  <c r="D374" i="169" s="1"/>
  <c r="D368" i="169"/>
  <c r="D360" i="169"/>
  <c r="D354" i="169"/>
  <c r="D352" i="169" s="1"/>
  <c r="D347" i="169"/>
  <c r="D343" i="169"/>
  <c r="D339" i="169"/>
  <c r="D332" i="169"/>
  <c r="D325" i="169"/>
  <c r="D316" i="169"/>
  <c r="D310" i="169"/>
  <c r="D305" i="169"/>
  <c r="D299" i="169"/>
  <c r="D291" i="169"/>
  <c r="D284" i="169"/>
  <c r="D277" i="169"/>
  <c r="D265" i="169"/>
  <c r="D537" i="169" s="1"/>
  <c r="D263" i="169"/>
  <c r="D261" i="169"/>
  <c r="D255" i="169"/>
  <c r="D250" i="169"/>
  <c r="D246" i="169" s="1"/>
  <c r="D247" i="169"/>
  <c r="D243" i="169"/>
  <c r="D240" i="169"/>
  <c r="D237" i="169"/>
  <c r="D234" i="169"/>
  <c r="D227" i="169"/>
  <c r="D221" i="169"/>
  <c r="D214" i="169" s="1"/>
  <c r="D215" i="169"/>
  <c r="D209" i="169"/>
  <c r="D206" i="169"/>
  <c r="D200" i="169"/>
  <c r="D195" i="169"/>
  <c r="D192" i="169"/>
  <c r="D185" i="169"/>
  <c r="D176" i="169"/>
  <c r="D175" i="169"/>
  <c r="D167" i="169"/>
  <c r="D158" i="169"/>
  <c r="D155" i="169"/>
  <c r="D149" i="169"/>
  <c r="D139" i="169"/>
  <c r="D138" i="169"/>
  <c r="D133" i="169" s="1"/>
  <c r="D126" i="169"/>
  <c r="D125" i="169"/>
  <c r="D116" i="169"/>
  <c r="D105" i="169"/>
  <c r="D97" i="169"/>
  <c r="D91" i="169"/>
  <c r="D80" i="169"/>
  <c r="D77" i="169"/>
  <c r="D68" i="169"/>
  <c r="D63" i="169"/>
  <c r="D56" i="169"/>
  <c r="D54" i="169" s="1"/>
  <c r="D50" i="169" s="1"/>
  <c r="D41" i="169"/>
  <c r="D33" i="169"/>
  <c r="D27" i="169"/>
  <c r="D21" i="169"/>
  <c r="D941" i="168"/>
  <c r="D929" i="168"/>
  <c r="D439" i="168" s="1"/>
  <c r="D920" i="168"/>
  <c r="D910" i="168"/>
  <c r="D899" i="168"/>
  <c r="D874" i="168"/>
  <c r="D863" i="168"/>
  <c r="D821" i="168"/>
  <c r="D810" i="168"/>
  <c r="D793" i="168"/>
  <c r="D787" i="168"/>
  <c r="D777" i="168"/>
  <c r="D767" i="168"/>
  <c r="D756" i="168"/>
  <c r="D731" i="168"/>
  <c r="D720" i="168"/>
  <c r="D678" i="168" s="1"/>
  <c r="D667" i="168"/>
  <c r="D650" i="168"/>
  <c r="D644" i="168"/>
  <c r="D643" i="168" s="1"/>
  <c r="D382" i="168" s="1"/>
  <c r="D633" i="168"/>
  <c r="D623" i="168"/>
  <c r="D612" i="168"/>
  <c r="D587" i="168" s="1"/>
  <c r="D576" i="168"/>
  <c r="D534" i="168"/>
  <c r="D523" i="168"/>
  <c r="D506" i="168" s="1"/>
  <c r="D500" i="168"/>
  <c r="D479" i="168"/>
  <c r="D472" i="168"/>
  <c r="D467" i="168" s="1"/>
  <c r="D464" i="168" s="1"/>
  <c r="D453" i="168"/>
  <c r="D444" i="168"/>
  <c r="D442" i="168"/>
  <c r="D440" i="168"/>
  <c r="D427" i="168"/>
  <c r="D420" i="168"/>
  <c r="D419" i="168"/>
  <c r="D418" i="168"/>
  <c r="D415" i="168" s="1"/>
  <c r="D404" i="168"/>
  <c r="D402" i="168"/>
  <c r="D395" i="168"/>
  <c r="D394" i="168" s="1"/>
  <c r="D393" i="168" s="1"/>
  <c r="D385" i="168" s="1"/>
  <c r="D388" i="168"/>
  <c r="D381" i="168"/>
  <c r="D373" i="168"/>
  <c r="D366" i="168"/>
  <c r="D355" i="168"/>
  <c r="D350" i="168"/>
  <c r="D340" i="168"/>
  <c r="D321" i="168" s="1"/>
  <c r="D316" i="168"/>
  <c r="D312" i="168"/>
  <c r="D306" i="168"/>
  <c r="D297" i="168"/>
  <c r="D291" i="168"/>
  <c r="D286" i="168"/>
  <c r="D277" i="168"/>
  <c r="D265" i="168"/>
  <c r="D494" i="168" s="1"/>
  <c r="D263" i="168"/>
  <c r="D261" i="168"/>
  <c r="D255" i="168"/>
  <c r="D250" i="168"/>
  <c r="D246" i="168"/>
  <c r="D241" i="168"/>
  <c r="D238" i="168"/>
  <c r="D235" i="168"/>
  <c r="D232" i="168"/>
  <c r="D227" i="168"/>
  <c r="D223" i="168"/>
  <c r="D217" i="168"/>
  <c r="D210" i="168" s="1"/>
  <c r="D211" i="168"/>
  <c r="D205" i="168"/>
  <c r="D202" i="168"/>
  <c r="D196" i="168"/>
  <c r="D191" i="168"/>
  <c r="D188" i="168"/>
  <c r="D184" i="168"/>
  <c r="D179" i="168" s="1"/>
  <c r="D170" i="168"/>
  <c r="D169" i="168" s="1"/>
  <c r="D161" i="168"/>
  <c r="D152" i="168"/>
  <c r="D149" i="168"/>
  <c r="D143" i="168"/>
  <c r="D134" i="168"/>
  <c r="D132" i="168"/>
  <c r="D131" i="168"/>
  <c r="D126" i="168" s="1"/>
  <c r="D119" i="168"/>
  <c r="D118" i="168"/>
  <c r="D109" i="168"/>
  <c r="D98" i="168"/>
  <c r="D90" i="168"/>
  <c r="D84" i="168"/>
  <c r="D73" i="168"/>
  <c r="D70" i="168"/>
  <c r="D62" i="168"/>
  <c r="D56" i="168"/>
  <c r="D54" i="168"/>
  <c r="D50" i="168" s="1"/>
  <c r="D41" i="168"/>
  <c r="D33" i="168"/>
  <c r="D27" i="168"/>
  <c r="D21" i="168"/>
  <c r="X543" i="115"/>
  <c r="W543" i="115"/>
  <c r="V543" i="115"/>
  <c r="U543" i="115"/>
  <c r="T543" i="115"/>
  <c r="S543" i="115"/>
  <c r="D499" i="168" l="1"/>
  <c r="D377" i="168" s="1"/>
  <c r="D20" i="168"/>
  <c r="D276" i="168"/>
  <c r="D275" i="168" s="1"/>
  <c r="D274" i="168" s="1"/>
  <c r="D361" i="168" s="1"/>
  <c r="C54" i="261"/>
  <c r="D20" i="261" s="1"/>
  <c r="D31" i="261" s="1"/>
  <c r="D54" i="261" s="1"/>
  <c r="E20" i="261" s="1"/>
  <c r="E31" i="261" s="1"/>
  <c r="E54" i="261" s="1"/>
  <c r="F20" i="261" s="1"/>
  <c r="F31" i="261" s="1"/>
  <c r="F54" i="261" s="1"/>
  <c r="G20" i="261" s="1"/>
  <c r="G31" i="261" s="1"/>
  <c r="G54" i="261" s="1"/>
  <c r="D349" i="168"/>
  <c r="D346" i="168" s="1"/>
  <c r="D786" i="168"/>
  <c r="D383" i="168" s="1"/>
  <c r="D438" i="168"/>
  <c r="D20" i="169"/>
  <c r="D268" i="169" s="1"/>
  <c r="D270" i="169" s="1"/>
  <c r="D166" i="169"/>
  <c r="D269" i="169" s="1"/>
  <c r="D298" i="169"/>
  <c r="D460" i="169"/>
  <c r="D805" i="169"/>
  <c r="D428" i="169" s="1"/>
  <c r="H51" i="260"/>
  <c r="E53" i="260"/>
  <c r="F20" i="260" s="1"/>
  <c r="F33" i="260" s="1"/>
  <c r="F53" i="260" s="1"/>
  <c r="G20" i="260" s="1"/>
  <c r="G33" i="260" s="1"/>
  <c r="G53" i="260" s="1"/>
  <c r="D83" i="168"/>
  <c r="D245" i="168"/>
  <c r="D364" i="168"/>
  <c r="D362" i="168" s="1"/>
  <c r="D90" i="169"/>
  <c r="D283" i="169"/>
  <c r="D276" i="169" s="1"/>
  <c r="H33" i="260"/>
  <c r="H53" i="260" s="1"/>
  <c r="H31" i="261"/>
  <c r="H54" i="261" s="1"/>
  <c r="H52" i="261"/>
  <c r="D275" i="169"/>
  <c r="D274" i="169" s="1"/>
  <c r="D402" i="169" s="1"/>
  <c r="D542" i="169"/>
  <c r="D422" i="169" s="1"/>
  <c r="D403" i="169" s="1"/>
  <c r="D674" i="169"/>
  <c r="D427" i="169" s="1"/>
  <c r="D160" i="168"/>
  <c r="D380" i="168"/>
  <c r="D379" i="168" l="1"/>
  <c r="D384" i="168" s="1"/>
  <c r="D441" i="168" s="1"/>
  <c r="D491" i="168" s="1"/>
  <c r="D493" i="168" s="1"/>
  <c r="D490" i="168" s="1"/>
  <c r="D495" i="168" s="1"/>
  <c r="D496" i="168" s="1"/>
  <c r="D424" i="169"/>
  <c r="D269" i="168"/>
  <c r="D425" i="169"/>
  <c r="D268" i="168"/>
  <c r="Q650" i="221"/>
  <c r="P650" i="221"/>
  <c r="O650" i="221"/>
  <c r="N650" i="221"/>
  <c r="M650" i="221"/>
  <c r="L650" i="221"/>
  <c r="O647" i="220"/>
  <c r="N647" i="220"/>
  <c r="M647" i="220"/>
  <c r="L647" i="220"/>
  <c r="K647" i="220"/>
  <c r="J647" i="220"/>
  <c r="L645" i="219"/>
  <c r="K645" i="219"/>
  <c r="J645" i="219"/>
  <c r="I645" i="219"/>
  <c r="H645" i="219"/>
  <c r="G645" i="219"/>
  <c r="C43" i="240"/>
  <c r="C46" i="240" s="1"/>
  <c r="C32" i="240"/>
  <c r="C29" i="240"/>
  <c r="F23" i="240"/>
  <c r="E23" i="240"/>
  <c r="D23" i="240"/>
  <c r="C23" i="240"/>
  <c r="F20" i="240"/>
  <c r="E20" i="240"/>
  <c r="D20" i="240"/>
  <c r="C20" i="240"/>
  <c r="F19" i="240"/>
  <c r="F26" i="240" s="1"/>
  <c r="E19" i="240"/>
  <c r="E26" i="240" s="1"/>
  <c r="D19" i="240"/>
  <c r="D26" i="240" s="1"/>
  <c r="C19" i="240"/>
  <c r="C26" i="240" s="1"/>
  <c r="D429" i="169" l="1"/>
  <c r="D488" i="169" s="1"/>
  <c r="D534" i="169" s="1"/>
  <c r="D536" i="169" s="1"/>
  <c r="D533" i="169" s="1"/>
  <c r="D538" i="169" s="1"/>
  <c r="D539" i="169" s="1"/>
  <c r="D270" i="168"/>
  <c r="C35" i="240"/>
  <c r="C47" i="240" s="1"/>
  <c r="C48" i="240" s="1"/>
  <c r="C49" i="240" s="1"/>
  <c r="C40" i="259"/>
  <c r="I40" i="259" s="1"/>
  <c r="C39" i="259"/>
  <c r="I39" i="259" s="1"/>
  <c r="G38" i="259"/>
  <c r="D38" i="259"/>
  <c r="H36" i="259"/>
  <c r="H41" i="259" s="1"/>
  <c r="G36" i="259"/>
  <c r="G41" i="259" s="1"/>
  <c r="F36" i="259"/>
  <c r="F38" i="259" s="1"/>
  <c r="E36" i="259"/>
  <c r="E38" i="259" s="1"/>
  <c r="D36" i="259"/>
  <c r="D41" i="259" s="1"/>
  <c r="C35" i="259"/>
  <c r="C34" i="259"/>
  <c r="C33" i="259"/>
  <c r="C32" i="259"/>
  <c r="C31" i="259"/>
  <c r="C30" i="259"/>
  <c r="C29" i="259"/>
  <c r="C28" i="259"/>
  <c r="C27" i="259"/>
  <c r="C26" i="259"/>
  <c r="C25" i="259"/>
  <c r="C24" i="259"/>
  <c r="C23" i="259"/>
  <c r="C22" i="259"/>
  <c r="C21" i="259"/>
  <c r="C20" i="259"/>
  <c r="C19" i="259"/>
  <c r="C18" i="259"/>
  <c r="C17" i="259"/>
  <c r="C16" i="259"/>
  <c r="C15" i="259"/>
  <c r="C14" i="259"/>
  <c r="C13" i="259"/>
  <c r="C36" i="259" s="1"/>
  <c r="H38" i="259" l="1"/>
  <c r="J16" i="259"/>
  <c r="J20" i="259"/>
  <c r="J24" i="259"/>
  <c r="J28" i="259"/>
  <c r="J32" i="259"/>
  <c r="C41" i="259"/>
  <c r="C37" i="259"/>
  <c r="C38" i="259"/>
  <c r="I36" i="259"/>
  <c r="I41" i="259" s="1"/>
  <c r="J17" i="259"/>
  <c r="J21" i="259"/>
  <c r="J25" i="259"/>
  <c r="J29" i="259"/>
  <c r="J33" i="259"/>
  <c r="J14" i="259"/>
  <c r="J18" i="259"/>
  <c r="J22" i="259"/>
  <c r="J26" i="259"/>
  <c r="J30" i="259"/>
  <c r="J34" i="259"/>
  <c r="J15" i="259"/>
  <c r="J19" i="259"/>
  <c r="J23" i="259"/>
  <c r="J27" i="259"/>
  <c r="J31" i="259"/>
  <c r="J35" i="259"/>
  <c r="E37" i="259"/>
  <c r="E41" i="259"/>
  <c r="J13" i="259"/>
  <c r="J36" i="259" s="1"/>
  <c r="F37" i="259"/>
  <c r="F41" i="259"/>
  <c r="G37" i="259"/>
  <c r="D37" i="259"/>
  <c r="H37" i="259"/>
  <c r="H33" i="210" l="1"/>
  <c r="J33" i="210" s="1"/>
  <c r="G33" i="210"/>
  <c r="I33" i="210" s="1"/>
  <c r="F33" i="210"/>
  <c r="D33" i="210"/>
  <c r="C33" i="210"/>
  <c r="E33" i="210" s="1"/>
  <c r="B33" i="210"/>
  <c r="J32" i="210"/>
  <c r="I32" i="210"/>
  <c r="F32" i="210"/>
  <c r="E32" i="210"/>
  <c r="B32" i="210"/>
  <c r="J31" i="210"/>
  <c r="I31" i="210"/>
  <c r="F31" i="210"/>
  <c r="E31" i="210"/>
  <c r="B31" i="210"/>
  <c r="J30" i="210"/>
  <c r="I30" i="210"/>
  <c r="F30" i="210"/>
  <c r="E30" i="210"/>
  <c r="B30" i="210"/>
  <c r="J29" i="210"/>
  <c r="I29" i="210"/>
  <c r="F29" i="210"/>
  <c r="E29" i="210"/>
  <c r="B29" i="210"/>
  <c r="J28" i="210"/>
  <c r="I28" i="210"/>
  <c r="F28" i="210"/>
  <c r="E28" i="210"/>
  <c r="B28" i="210"/>
  <c r="J27" i="210"/>
  <c r="I27" i="210"/>
  <c r="F27" i="210"/>
  <c r="E27" i="210"/>
  <c r="B27" i="210"/>
  <c r="J26" i="210"/>
  <c r="I26" i="210"/>
  <c r="F26" i="210"/>
  <c r="E26" i="210"/>
  <c r="B26" i="210"/>
  <c r="J25" i="210"/>
  <c r="I25" i="210"/>
  <c r="F25" i="210"/>
  <c r="E25" i="210"/>
  <c r="B25" i="210"/>
  <c r="J24" i="210"/>
  <c r="I24" i="210"/>
  <c r="F24" i="210"/>
  <c r="E24" i="210"/>
  <c r="B24" i="210"/>
  <c r="J23" i="210"/>
  <c r="I23" i="210"/>
  <c r="F23" i="210"/>
  <c r="E23" i="210"/>
  <c r="B23" i="210"/>
  <c r="J22" i="210"/>
  <c r="I22" i="210"/>
  <c r="F22" i="210"/>
  <c r="E22" i="210"/>
  <c r="B22" i="210"/>
  <c r="J21" i="210"/>
  <c r="I21" i="210"/>
  <c r="F21" i="210"/>
  <c r="E21" i="210"/>
  <c r="B21" i="210"/>
  <c r="J20" i="210"/>
  <c r="I20" i="210"/>
  <c r="F20" i="210"/>
  <c r="E20" i="210"/>
  <c r="B20" i="210"/>
  <c r="J19" i="210"/>
  <c r="I19" i="210"/>
  <c r="F19" i="210"/>
  <c r="E19" i="210"/>
  <c r="B19" i="210"/>
  <c r="J18" i="210"/>
  <c r="I18" i="210"/>
  <c r="F18" i="210"/>
  <c r="E18" i="210"/>
  <c r="B18" i="210"/>
  <c r="J17" i="210"/>
  <c r="I17" i="210"/>
  <c r="F17" i="210"/>
  <c r="E17" i="210"/>
  <c r="B17" i="210"/>
  <c r="J16" i="210"/>
  <c r="I16" i="210"/>
  <c r="F16" i="210"/>
  <c r="E16" i="210"/>
  <c r="B16" i="210"/>
  <c r="J15" i="210"/>
  <c r="I15" i="210"/>
  <c r="F15" i="210"/>
  <c r="E15" i="210"/>
  <c r="B15" i="210"/>
  <c r="J14" i="210"/>
  <c r="I14" i="210"/>
  <c r="F14" i="210"/>
  <c r="E14" i="210"/>
  <c r="D37" i="253" l="1"/>
  <c r="D36" i="253"/>
  <c r="D35" i="253"/>
  <c r="D34" i="253"/>
  <c r="D33" i="253"/>
  <c r="D32" i="253"/>
  <c r="D31" i="253"/>
  <c r="D30" i="253"/>
  <c r="D29" i="253"/>
  <c r="D28" i="253"/>
  <c r="D27" i="253"/>
  <c r="D26" i="253"/>
  <c r="D25" i="253"/>
  <c r="D24" i="253"/>
  <c r="D23" i="253"/>
  <c r="D22" i="253"/>
  <c r="D21" i="253"/>
  <c r="D20" i="253"/>
  <c r="D19" i="253"/>
  <c r="D18" i="253"/>
  <c r="D17" i="253"/>
  <c r="D16" i="253"/>
  <c r="D15" i="253"/>
  <c r="D14" i="253"/>
  <c r="D39" i="253" s="1"/>
  <c r="D42" i="252"/>
  <c r="D41" i="252"/>
  <c r="D40" i="252"/>
  <c r="D39" i="252"/>
  <c r="D38" i="252"/>
  <c r="D37" i="252"/>
  <c r="D36" i="252"/>
  <c r="D35" i="252"/>
  <c r="D34" i="252"/>
  <c r="D33" i="252"/>
  <c r="D32" i="252"/>
  <c r="D31" i="252"/>
  <c r="D30" i="252"/>
  <c r="D29" i="252"/>
  <c r="D28" i="252"/>
  <c r="D27" i="252"/>
  <c r="D26" i="252"/>
  <c r="D25" i="252"/>
  <c r="D24" i="252"/>
  <c r="D23" i="252"/>
  <c r="D22" i="252"/>
  <c r="D21" i="252"/>
  <c r="D20" i="252"/>
  <c r="D19" i="252"/>
  <c r="D18" i="252"/>
  <c r="D17" i="252"/>
  <c r="D16" i="252"/>
  <c r="D15" i="252"/>
  <c r="D14" i="252"/>
  <c r="D44" i="252" l="1"/>
  <c r="D29" i="251"/>
  <c r="D28" i="251"/>
  <c r="D26" i="251"/>
  <c r="D24" i="251"/>
  <c r="D23" i="251"/>
  <c r="D22" i="251"/>
  <c r="D21" i="251"/>
  <c r="D20" i="251"/>
  <c r="D19" i="251"/>
  <c r="D18" i="251"/>
  <c r="D17" i="251"/>
  <c r="D16" i="251"/>
  <c r="D15" i="251"/>
  <c r="D14" i="251"/>
  <c r="D34" i="250"/>
  <c r="D33" i="250"/>
  <c r="D31" i="250"/>
  <c r="D29" i="250"/>
  <c r="D28" i="250"/>
  <c r="D27" i="250"/>
  <c r="D26" i="250"/>
  <c r="D25" i="250"/>
  <c r="D24" i="250"/>
  <c r="D23" i="250"/>
  <c r="D22" i="250"/>
  <c r="D21" i="250"/>
  <c r="D20" i="250"/>
  <c r="D19" i="250"/>
  <c r="D18" i="250"/>
  <c r="D17" i="250"/>
  <c r="D16" i="250"/>
  <c r="D15" i="250"/>
  <c r="D14" i="250"/>
  <c r="D31" i="251" l="1"/>
  <c r="D36" i="250"/>
  <c r="D34" i="248"/>
  <c r="D33" i="248"/>
  <c r="D32" i="248"/>
  <c r="D31" i="248"/>
  <c r="D30" i="248"/>
  <c r="D29" i="248"/>
  <c r="D28" i="248"/>
  <c r="D27" i="248"/>
  <c r="D26" i="248"/>
  <c r="D25" i="248"/>
  <c r="D24" i="248"/>
  <c r="D23" i="248"/>
  <c r="D22" i="248"/>
  <c r="D21" i="248"/>
  <c r="D20" i="248"/>
  <c r="D19" i="248"/>
  <c r="D18" i="248"/>
  <c r="D17" i="248"/>
  <c r="D16" i="248"/>
  <c r="D15" i="248"/>
  <c r="D14" i="248"/>
  <c r="D36" i="248" l="1"/>
  <c r="D36" i="247"/>
  <c r="D35" i="247"/>
  <c r="D34" i="247"/>
  <c r="D33" i="247"/>
  <c r="D32" i="247"/>
  <c r="D31" i="247"/>
  <c r="D30" i="247"/>
  <c r="D29" i="247"/>
  <c r="D28" i="247"/>
  <c r="D27" i="247"/>
  <c r="D26" i="247"/>
  <c r="D25" i="247"/>
  <c r="D24" i="247"/>
  <c r="D23" i="247"/>
  <c r="D22" i="247"/>
  <c r="D21" i="247"/>
  <c r="D20" i="247"/>
  <c r="D19" i="247"/>
  <c r="D18" i="247"/>
  <c r="D17" i="247"/>
  <c r="D16" i="247"/>
  <c r="D15" i="247"/>
  <c r="D14" i="247"/>
  <c r="D38" i="247" s="1"/>
  <c r="D41" i="246"/>
  <c r="D40" i="246"/>
  <c r="D39" i="246"/>
  <c r="D38" i="246"/>
  <c r="D37" i="246"/>
  <c r="D36" i="246"/>
  <c r="D35" i="246"/>
  <c r="D34" i="246"/>
  <c r="D33" i="246"/>
  <c r="D32" i="246"/>
  <c r="D31" i="246"/>
  <c r="D30" i="246"/>
  <c r="D29" i="246"/>
  <c r="D28" i="246"/>
  <c r="D27" i="246"/>
  <c r="D26" i="246"/>
  <c r="D25" i="246"/>
  <c r="D24" i="246"/>
  <c r="D23" i="246"/>
  <c r="D22" i="246"/>
  <c r="D21" i="246"/>
  <c r="D20" i="246"/>
  <c r="D19" i="246"/>
  <c r="D18" i="246"/>
  <c r="D17" i="246"/>
  <c r="D16" i="246"/>
  <c r="D15" i="246"/>
  <c r="D14" i="246"/>
  <c r="D43" i="246" s="1"/>
  <c r="D37" i="244" l="1"/>
  <c r="D36" i="244"/>
  <c r="D35" i="244"/>
  <c r="D34" i="244"/>
  <c r="D33" i="244"/>
  <c r="D32" i="244"/>
  <c r="D31" i="244"/>
  <c r="D30" i="244"/>
  <c r="D29" i="244"/>
  <c r="D28" i="244"/>
  <c r="D27" i="244"/>
  <c r="D26" i="244"/>
  <c r="D25" i="244"/>
  <c r="D24" i="244"/>
  <c r="D23" i="244"/>
  <c r="D22" i="244"/>
  <c r="D21" i="244"/>
  <c r="D20" i="244"/>
  <c r="D19" i="244"/>
  <c r="D18" i="244"/>
  <c r="D17" i="244"/>
  <c r="D16" i="244"/>
  <c r="D15" i="244"/>
  <c r="D14" i="244"/>
  <c r="D39" i="244" s="1"/>
  <c r="D42" i="245"/>
  <c r="D41" i="245"/>
  <c r="D40" i="245"/>
  <c r="D39" i="245"/>
  <c r="D38" i="245"/>
  <c r="D37" i="245"/>
  <c r="D36" i="245"/>
  <c r="D35" i="245"/>
  <c r="D34" i="245"/>
  <c r="D33" i="245"/>
  <c r="D32" i="245"/>
  <c r="D31" i="245"/>
  <c r="D30" i="245"/>
  <c r="D29" i="245"/>
  <c r="D28" i="245"/>
  <c r="D27" i="245"/>
  <c r="D26" i="245"/>
  <c r="D25" i="245"/>
  <c r="D24" i="245"/>
  <c r="D23" i="245"/>
  <c r="D22" i="245"/>
  <c r="D21" i="245"/>
  <c r="D20" i="245"/>
  <c r="D19" i="245"/>
  <c r="D18" i="245"/>
  <c r="D17" i="245"/>
  <c r="D16" i="245"/>
  <c r="D15" i="245"/>
  <c r="D14" i="245"/>
  <c r="D44" i="245" l="1"/>
  <c r="D26" i="243"/>
  <c r="D24" i="243"/>
  <c r="D22" i="243"/>
  <c r="D21" i="243"/>
  <c r="D20" i="243"/>
  <c r="D19" i="243"/>
  <c r="D15" i="243"/>
  <c r="D14" i="243"/>
  <c r="D28" i="243" l="1"/>
  <c r="D26" i="242"/>
  <c r="D24" i="242"/>
  <c r="D22" i="242"/>
  <c r="D21" i="242"/>
  <c r="D20" i="242"/>
  <c r="D19" i="242"/>
  <c r="D18" i="242"/>
  <c r="D17" i="242"/>
  <c r="D16" i="242"/>
  <c r="D15" i="242"/>
  <c r="D14" i="242"/>
  <c r="D28" i="242" s="1"/>
  <c r="D35" i="241" l="1"/>
  <c r="D34" i="241"/>
  <c r="D33" i="241"/>
  <c r="D32" i="241"/>
  <c r="D31" i="241"/>
  <c r="D30" i="241"/>
  <c r="D29" i="241"/>
  <c r="D28" i="241"/>
  <c r="D27" i="241"/>
  <c r="D26" i="241"/>
  <c r="D25" i="241"/>
  <c r="D24" i="241"/>
  <c r="D23" i="241"/>
  <c r="D22" i="241"/>
  <c r="D21" i="241"/>
  <c r="D20" i="241"/>
  <c r="D19" i="241"/>
  <c r="D18" i="241"/>
  <c r="D17" i="241"/>
  <c r="D16" i="241"/>
  <c r="D15" i="241"/>
  <c r="D14" i="241"/>
  <c r="D37" i="241" l="1"/>
  <c r="J36" i="209"/>
  <c r="I36" i="209"/>
  <c r="F36" i="209"/>
  <c r="E36" i="209"/>
  <c r="J35" i="209"/>
  <c r="I35" i="209"/>
  <c r="F35" i="209"/>
  <c r="E35" i="209"/>
  <c r="J34" i="209"/>
  <c r="I34" i="209"/>
  <c r="F34" i="209"/>
  <c r="E34" i="209"/>
  <c r="J33" i="209"/>
  <c r="I33" i="209"/>
  <c r="F33" i="209"/>
  <c r="E33" i="209"/>
  <c r="J32" i="209"/>
  <c r="I32" i="209"/>
  <c r="F32" i="209"/>
  <c r="E32" i="209"/>
  <c r="J31" i="209"/>
  <c r="I31" i="209"/>
  <c r="F31" i="209"/>
  <c r="E31" i="209"/>
  <c r="J30" i="209"/>
  <c r="I30" i="209"/>
  <c r="F30" i="209"/>
  <c r="E30" i="209"/>
  <c r="J29" i="209"/>
  <c r="I29" i="209"/>
  <c r="F29" i="209"/>
  <c r="E29" i="209"/>
  <c r="J28" i="209"/>
  <c r="I28" i="209"/>
  <c r="F28" i="209"/>
  <c r="E28" i="209"/>
  <c r="J27" i="209"/>
  <c r="I27" i="209"/>
  <c r="F27" i="209"/>
  <c r="E27" i="209"/>
  <c r="J26" i="209"/>
  <c r="I26" i="209"/>
  <c r="F26" i="209"/>
  <c r="E26" i="209"/>
  <c r="J25" i="209"/>
  <c r="I25" i="209"/>
  <c r="F25" i="209"/>
  <c r="E25" i="209"/>
  <c r="J24" i="209"/>
  <c r="I24" i="209"/>
  <c r="F24" i="209"/>
  <c r="E24" i="209"/>
  <c r="J23" i="209"/>
  <c r="I23" i="209"/>
  <c r="F23" i="209"/>
  <c r="E23" i="209"/>
  <c r="J22" i="209"/>
  <c r="I22" i="209"/>
  <c r="F22" i="209"/>
  <c r="E22" i="209"/>
  <c r="J21" i="209"/>
  <c r="I21" i="209"/>
  <c r="F21" i="209"/>
  <c r="E21" i="209"/>
  <c r="J20" i="209"/>
  <c r="I20" i="209"/>
  <c r="F20" i="209"/>
  <c r="E20" i="209"/>
  <c r="J19" i="209"/>
  <c r="I19" i="209"/>
  <c r="F19" i="209"/>
  <c r="E19" i="209"/>
  <c r="J18" i="209"/>
  <c r="I18" i="209"/>
  <c r="F18" i="209"/>
  <c r="E18" i="209"/>
  <c r="J17" i="209"/>
  <c r="I17" i="209"/>
  <c r="F17" i="209"/>
  <c r="E17" i="209"/>
  <c r="J16" i="209"/>
  <c r="I16" i="209"/>
  <c r="F16" i="209"/>
  <c r="E16" i="209"/>
  <c r="J15" i="209"/>
  <c r="I15" i="209"/>
  <c r="F15" i="209"/>
  <c r="E15" i="209"/>
  <c r="J14" i="209"/>
  <c r="I14" i="209"/>
  <c r="F14" i="209"/>
  <c r="E14" i="209"/>
  <c r="D15" i="208" l="1"/>
  <c r="G15" i="208"/>
  <c r="K15" i="208" l="1"/>
  <c r="I15" i="208"/>
  <c r="B15" i="208"/>
  <c r="E15" i="208"/>
  <c r="J15" i="208"/>
  <c r="A15" i="208"/>
  <c r="H15" i="208"/>
  <c r="F15" i="208" l="1"/>
  <c r="C15" i="208"/>
  <c r="A138" i="150" l="1"/>
  <c r="A139" i="150"/>
  <c r="A140" i="150"/>
  <c r="A141" i="150"/>
  <c r="A142" i="150"/>
  <c r="A143" i="150"/>
  <c r="A144" i="150"/>
  <c r="A145" i="150"/>
  <c r="A146" i="150"/>
  <c r="A147" i="150"/>
  <c r="A148" i="150"/>
  <c r="A149" i="150"/>
  <c r="A137" i="150"/>
  <c r="O32" i="226" l="1"/>
  <c r="I32" i="226"/>
  <c r="A32" i="226"/>
  <c r="C16" i="226"/>
  <c r="D24" i="185" l="1"/>
  <c r="C24" i="185"/>
  <c r="B24" i="185"/>
  <c r="E23" i="185"/>
  <c r="E22" i="185"/>
  <c r="E21" i="185"/>
  <c r="E20" i="185"/>
  <c r="E19" i="185"/>
  <c r="E18" i="185"/>
  <c r="E17" i="185"/>
  <c r="E16" i="185"/>
  <c r="E15" i="185"/>
  <c r="E24" i="185" s="1"/>
  <c r="C24" i="225" l="1"/>
  <c r="C19" i="225"/>
  <c r="M26" i="195" l="1"/>
  <c r="M20" i="195"/>
  <c r="D20" i="176" l="1"/>
  <c r="C20" i="176"/>
  <c r="E20" i="176" s="1"/>
  <c r="E19" i="176"/>
  <c r="E18" i="176"/>
  <c r="E16" i="176"/>
  <c r="E15" i="176"/>
  <c r="W522" i="113" l="1"/>
  <c r="V522" i="113"/>
  <c r="U522" i="113"/>
  <c r="T522" i="113"/>
  <c r="S522" i="113"/>
  <c r="R522" i="113"/>
  <c r="W526" i="111"/>
  <c r="V526" i="111"/>
  <c r="U526" i="111"/>
  <c r="T526" i="111"/>
  <c r="S526" i="111"/>
  <c r="R526" i="111"/>
</calcChain>
</file>

<file path=xl/comments1.xml><?xml version="1.0" encoding="utf-8"?>
<comments xmlns="http://schemas.openxmlformats.org/spreadsheetml/2006/main">
  <authors>
    <author>Mete SÜNSÜLİ</author>
  </authors>
  <commentList>
    <comment ref="A13" authorId="0" shapeId="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2.xml><?xml version="1.0" encoding="utf-8"?>
<comments xmlns="http://schemas.openxmlformats.org/spreadsheetml/2006/main">
  <authors>
    <author>Mete SÜNSÜLİ</author>
  </authors>
  <commentList>
    <comment ref="B13" authorId="0" shapeId="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3.xml><?xml version="1.0" encoding="utf-8"?>
<comments xmlns="http://schemas.openxmlformats.org/spreadsheetml/2006/main">
  <authors>
    <author>Mete SÜNSÜLİ</author>
  </authors>
  <commentList>
    <comment ref="A11" authorId="0" shapeId="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4.xml><?xml version="1.0" encoding="utf-8"?>
<comments xmlns="http://schemas.openxmlformats.org/spreadsheetml/2006/main">
  <authors>
    <author>Mete SÜNSÜLİ</author>
  </authors>
  <commentList>
    <comment ref="A13" authorId="0" shapeId="0">
      <text>
        <r>
          <rPr>
            <b/>
            <sz val="9"/>
            <color indexed="81"/>
            <rFont val="Tahoma"/>
            <family val="2"/>
            <charset val="162"/>
          </rPr>
          <t>Bu satırdaki (A) parametresi, perakende satış şirketi tarafından düzenlenen ödeme bildirimi sayısı 1000’e bölünerek hesaplanır. (B) parametresi ise haklı bulunan şikâyetlerin sayısıdır. Son sütundaki oran binde olarak (1000xB/A) şeklinde 1000 kullanıcı başına haklı şikâyet sayısını verecek şekilde hesaplanır</t>
        </r>
        <r>
          <rPr>
            <sz val="9"/>
            <color indexed="81"/>
            <rFont val="Tahoma"/>
            <family val="2"/>
            <charset val="162"/>
          </rPr>
          <t xml:space="preserve">
</t>
        </r>
      </text>
    </comment>
  </commentList>
</comments>
</file>

<file path=xl/comments5.xml><?xml version="1.0" encoding="utf-8"?>
<comments xmlns="http://schemas.openxmlformats.org/spreadsheetml/2006/main">
  <authors>
    <author>Yazar</author>
  </authors>
  <commentList>
    <comment ref="J15" authorId="0" shapeId="0">
      <text>
        <r>
          <rPr>
            <sz val="9"/>
            <color indexed="81"/>
            <rFont val="Tahoma"/>
            <family val="2"/>
            <charset val="162"/>
          </rPr>
          <t xml:space="preserve">
Bir kişi sadece bir il için yazılacaktır. Mükerrer kayıt yapılmayacaktır</t>
        </r>
      </text>
    </comment>
    <comment ref="K15" authorId="0" shapeId="0">
      <text>
        <r>
          <rPr>
            <b/>
            <sz val="9"/>
            <color indexed="81"/>
            <rFont val="Tahoma"/>
            <family val="2"/>
            <charset val="162"/>
          </rPr>
          <t>Bir kişi sadece bir il için yazılacaktır. Mükerrer kayıt yapılmayacaktır</t>
        </r>
      </text>
    </comment>
  </commentList>
</comments>
</file>

<file path=xl/comments6.xml><?xml version="1.0" encoding="utf-8"?>
<comments xmlns="http://schemas.openxmlformats.org/spreadsheetml/2006/main">
  <authors>
    <author>Yazar</author>
  </authors>
  <commentList>
    <comment ref="B16" authorId="0" shapeId="0">
      <text>
        <r>
          <rPr>
            <sz val="9"/>
            <color indexed="81"/>
            <rFont val="Tahoma"/>
            <family val="2"/>
            <charset val="162"/>
          </rPr>
          <t xml:space="preserve">(Birim bedel x Kullanıcı şikayetinin haksız çıktığı ölçüm sayısı)
</t>
        </r>
      </text>
    </comment>
    <comment ref="C16" authorId="0" shapeId="0">
      <text>
        <r>
          <rPr>
            <b/>
            <sz val="9"/>
            <color indexed="81"/>
            <rFont val="Tahoma"/>
            <family val="2"/>
            <charset val="162"/>
          </rPr>
          <t>(Birim bedel x Kullanıcı şikayetinin haksız çıktığı ölçüm sayısı)</t>
        </r>
        <r>
          <rPr>
            <sz val="9"/>
            <color indexed="81"/>
            <rFont val="Tahoma"/>
            <family val="2"/>
            <charset val="162"/>
          </rPr>
          <t xml:space="preserve">
</t>
        </r>
      </text>
    </comment>
  </commentList>
</comments>
</file>

<file path=xl/comments7.xml><?xml version="1.0" encoding="utf-8"?>
<comments xmlns="http://schemas.openxmlformats.org/spreadsheetml/2006/main">
  <authors>
    <author>Emre KAYA</author>
  </authors>
  <commentList>
    <comment ref="D38" authorId="0" shapeId="0">
      <text>
        <r>
          <rPr>
            <sz val="9"/>
            <color indexed="81"/>
            <rFont val="Tahoma"/>
            <family val="2"/>
            <charset val="162"/>
          </rPr>
          <t xml:space="preserve">gg.aa.yyyy şeklinde tarih girilmelidir
</t>
        </r>
      </text>
    </comment>
  </commentList>
</comments>
</file>

<file path=xl/comments8.xml><?xml version="1.0" encoding="utf-8"?>
<comments xmlns="http://schemas.openxmlformats.org/spreadsheetml/2006/main">
  <authors>
    <author>Emre KAYA</author>
  </authors>
  <commentList>
    <comment ref="D29" authorId="0" shapeId="0">
      <text>
        <r>
          <rPr>
            <sz val="9"/>
            <color indexed="81"/>
            <rFont val="Tahoma"/>
            <family val="2"/>
            <charset val="162"/>
          </rPr>
          <t xml:space="preserve">gg.aa.yyyy şeklinde tarih girilmelidir
</t>
        </r>
      </text>
    </comment>
  </commentList>
</comments>
</file>

<file path=xl/comments9.xml><?xml version="1.0" encoding="utf-8"?>
<comments xmlns="http://schemas.openxmlformats.org/spreadsheetml/2006/main">
  <authors>
    <author>Emre KAYA</author>
  </authors>
  <commentList>
    <comment ref="D29" authorId="0" shapeId="0">
      <text>
        <r>
          <rPr>
            <sz val="9"/>
            <color indexed="81"/>
            <rFont val="Tahoma"/>
            <family val="2"/>
            <charset val="162"/>
          </rPr>
          <t xml:space="preserve">gg.aa.yyyy şeklinde tarih girilmelidir
</t>
        </r>
      </text>
    </comment>
  </commentList>
</comments>
</file>

<file path=xl/comments10.xml><?xml version="1.0" encoding="utf-8"?>
<comments xmlns="http://schemas.openxmlformats.org/spreadsheetml/2006/main">
  <authors>
    <author>Emre KAYA</author>
  </authors>
  <commentList>
    <comment ref="D45" authorId="0" shapeId="0">
      <text>
        <r>
          <rPr>
            <sz val="9"/>
            <color indexed="81"/>
            <rFont val="Tahoma"/>
            <family val="2"/>
            <charset val="162"/>
          </rPr>
          <t xml:space="preserve">gg.aa.yyyy şeklinde tarih girilmelidir
</t>
        </r>
      </text>
    </comment>
  </commentList>
</comments>
</file>

<file path=xl/comments11.xml><?xml version="1.0" encoding="utf-8"?>
<comments xmlns="http://schemas.openxmlformats.org/spreadsheetml/2006/main">
  <authors>
    <author>Emre KAYA</author>
  </authors>
  <commentList>
    <comment ref="D40" authorId="0" shapeId="0">
      <text>
        <r>
          <rPr>
            <sz val="9"/>
            <color indexed="81"/>
            <rFont val="Tahoma"/>
            <family val="2"/>
            <charset val="162"/>
          </rPr>
          <t xml:space="preserve">gg.aa.yyyy şeklinde tarih girilmelidir
</t>
        </r>
      </text>
    </comment>
  </commentList>
</comments>
</file>

<file path=xl/comments12.xml><?xml version="1.0" encoding="utf-8"?>
<comments xmlns="http://schemas.openxmlformats.org/spreadsheetml/2006/main">
  <authors>
    <author>Emre KAYA</author>
  </authors>
  <commentList>
    <comment ref="D44" authorId="0" shapeId="0">
      <text>
        <r>
          <rPr>
            <sz val="9"/>
            <color indexed="81"/>
            <rFont val="Tahoma"/>
            <family val="2"/>
            <charset val="162"/>
          </rPr>
          <t xml:space="preserve">gg.aa.yyyy şeklinde tarih girilmelidir
</t>
        </r>
      </text>
    </comment>
  </commentList>
</comments>
</file>

<file path=xl/comments13.xml><?xml version="1.0" encoding="utf-8"?>
<comments xmlns="http://schemas.openxmlformats.org/spreadsheetml/2006/main">
  <authors>
    <author>Emre KAYA</author>
  </authors>
  <commentList>
    <comment ref="D39" authorId="0" shapeId="0">
      <text>
        <r>
          <rPr>
            <sz val="9"/>
            <color indexed="81"/>
            <rFont val="Tahoma"/>
            <family val="2"/>
            <charset val="162"/>
          </rPr>
          <t xml:space="preserve">gg.aa.yyyy şeklinde tarih girilmelidir
</t>
        </r>
      </text>
    </comment>
  </commentList>
</comments>
</file>

<file path=xl/comments14.xml><?xml version="1.0" encoding="utf-8"?>
<comments xmlns="http://schemas.openxmlformats.org/spreadsheetml/2006/main">
  <authors>
    <author>Emre KAYA</author>
  </authors>
  <commentList>
    <comment ref="D37" authorId="0" shapeId="0">
      <text>
        <r>
          <rPr>
            <sz val="9"/>
            <color indexed="81"/>
            <rFont val="Tahoma"/>
            <family val="2"/>
            <charset val="162"/>
          </rPr>
          <t xml:space="preserve">gg.aa.yyyy şeklinde tarih girilmelidir
</t>
        </r>
      </text>
    </comment>
  </commentList>
</comments>
</file>

<file path=xl/comments15.xml><?xml version="1.0" encoding="utf-8"?>
<comments xmlns="http://schemas.openxmlformats.org/spreadsheetml/2006/main">
  <authors>
    <author>Yazar</author>
  </authors>
  <commentList>
    <comment ref="D45" authorId="0" shapeId="0">
      <text>
        <r>
          <rPr>
            <sz val="9"/>
            <color indexed="81"/>
            <rFont val="Tahoma"/>
            <family val="2"/>
            <charset val="162"/>
          </rPr>
          <t>gg.aa.yyyy şeklinde tarih girilmelidir</t>
        </r>
      </text>
    </comment>
  </commentList>
</comments>
</file>

<file path=xl/comments16.xml><?xml version="1.0" encoding="utf-8"?>
<comments xmlns="http://schemas.openxmlformats.org/spreadsheetml/2006/main">
  <authors>
    <author>Emre KAYA</author>
  </authors>
  <commentList>
    <comment ref="D37" authorId="0" shapeId="0">
      <text>
        <r>
          <rPr>
            <sz val="9"/>
            <color indexed="81"/>
            <rFont val="Tahoma"/>
            <family val="2"/>
            <charset val="162"/>
          </rPr>
          <t xml:space="preserve">gg.aa.yyyy şeklinde tarih girilmelidir
</t>
        </r>
      </text>
    </comment>
  </commentList>
</comments>
</file>

<file path=xl/comments17.xml><?xml version="1.0" encoding="utf-8"?>
<comments xmlns="http://schemas.openxmlformats.org/spreadsheetml/2006/main">
  <authors>
    <author>Emre KAYA</author>
  </authors>
  <commentList>
    <comment ref="D32" authorId="0" shapeId="0">
      <text>
        <r>
          <rPr>
            <sz val="9"/>
            <color indexed="81"/>
            <rFont val="Tahoma"/>
            <family val="2"/>
            <charset val="162"/>
          </rPr>
          <t xml:space="preserve">gg.aa.yyyy şeklinde tarih girilmelidir
</t>
        </r>
      </text>
    </comment>
  </commentList>
</comments>
</file>

<file path=xl/comments18.xml><?xml version="1.0" encoding="utf-8"?>
<comments xmlns="http://schemas.openxmlformats.org/spreadsheetml/2006/main">
  <authors>
    <author>Emre KAYA</author>
  </authors>
  <commentList>
    <comment ref="D45" authorId="0" shapeId="0">
      <text>
        <r>
          <rPr>
            <sz val="9"/>
            <color indexed="81"/>
            <rFont val="Tahoma"/>
            <family val="2"/>
            <charset val="162"/>
          </rPr>
          <t xml:space="preserve">gg.aa.yyyy şeklinde tarih girilmelidir
</t>
        </r>
      </text>
    </comment>
  </commentList>
</comments>
</file>

<file path=xl/comments19.xml><?xml version="1.0" encoding="utf-8"?>
<comments xmlns="http://schemas.openxmlformats.org/spreadsheetml/2006/main">
  <authors>
    <author>Emre KAYA</author>
  </authors>
  <commentList>
    <comment ref="D40" authorId="0" shapeId="0">
      <text>
        <r>
          <rPr>
            <sz val="9"/>
            <color indexed="81"/>
            <rFont val="Tahoma"/>
            <family val="2"/>
            <charset val="162"/>
          </rPr>
          <t xml:space="preserve">gg.aa.yyyy şeklinde tarih girilmelidir
</t>
        </r>
      </text>
    </comment>
  </commentList>
</comments>
</file>

<file path=xl/sharedStrings.xml><?xml version="1.0" encoding="utf-8"?>
<sst xmlns="http://schemas.openxmlformats.org/spreadsheetml/2006/main" count="12600" uniqueCount="4150">
  <si>
    <t>Yıllar</t>
  </si>
  <si>
    <t>Y-3</t>
  </si>
  <si>
    <t>Y-2</t>
  </si>
  <si>
    <t>Y-1</t>
  </si>
  <si>
    <t>Y0</t>
  </si>
  <si>
    <t>Y1</t>
  </si>
  <si>
    <t>Y2</t>
  </si>
  <si>
    <t>Y3</t>
  </si>
  <si>
    <t>Y4</t>
  </si>
  <si>
    <t>Y5</t>
  </si>
  <si>
    <t>Gerçekleşen</t>
  </si>
  <si>
    <t>Tahmini</t>
  </si>
  <si>
    <t>Planlanan</t>
  </si>
  <si>
    <t>a</t>
  </si>
  <si>
    <t>Düzenlemeye Esas İşletme Giderleri</t>
  </si>
  <si>
    <t>Şebeke İşletimine İlişkin Personel Giderleri</t>
  </si>
  <si>
    <t>Şebeke İşletimine İlişkin Malzeme Giderleri</t>
  </si>
  <si>
    <t>Şebeke İşletimine İlişkin Sigorta Giderleri</t>
  </si>
  <si>
    <t xml:space="preserve">Şebekeye İlişkin Diğer İşletme Giderleri </t>
  </si>
  <si>
    <t>Düzenleme Giderleri Payı</t>
  </si>
  <si>
    <t>Faaliyet Giderleri Payı</t>
  </si>
  <si>
    <t>Olağan ve Olağan Dışı Giderler Payı</t>
  </si>
  <si>
    <t>b</t>
  </si>
  <si>
    <t>Düzenlemeye Esas Tarife Dışı İşletme Gelirleri</t>
  </si>
  <si>
    <t>Faaliyet ile İlgili Diğer Gelirler Payı</t>
  </si>
  <si>
    <t>Olağandışı Gelirler Payı</t>
  </si>
  <si>
    <t>Düzenlemeye Esas Olmayan İşletme Gelir ve Giderleri</t>
  </si>
  <si>
    <t>Gelirler</t>
  </si>
  <si>
    <t>Giderler</t>
  </si>
  <si>
    <t>T.C. ENERJİ PİYASASI DÜZENLEME KURUMU</t>
  </si>
  <si>
    <t>Form No</t>
  </si>
  <si>
    <t>Form Adı</t>
  </si>
  <si>
    <t>Form Versiyonu</t>
  </si>
  <si>
    <t>Lisans No</t>
  </si>
  <si>
    <t>Vergi No</t>
  </si>
  <si>
    <t>Lisans Sahibi Unvanı</t>
  </si>
  <si>
    <t>Yıl</t>
  </si>
  <si>
    <t>EPE 0</t>
  </si>
  <si>
    <t>FAİZ GELİRLERİ</t>
  </si>
  <si>
    <t>İŞTİRAKLERDEN TEMETTÜ GELİRLERİ</t>
  </si>
  <si>
    <t>BANKALARDAN ALINAN FAİZLER</t>
  </si>
  <si>
    <t>REPO FAİZ GELİRİ</t>
  </si>
  <si>
    <t>BANKALARDAN ALINAN FAİZ (DIŞ KREDİ)</t>
  </si>
  <si>
    <t>REPO (DIŞ KREDİ)</t>
  </si>
  <si>
    <t>DAVA KARŞILIĞI (TİCARİ) İADELER</t>
  </si>
  <si>
    <t>ŞÜPHELİ TİCARİ OLMAYAN ALAC.  İADELER</t>
  </si>
  <si>
    <t>MÜESSESELER ZARAR KARŞILIĞI</t>
  </si>
  <si>
    <t>MALZEME SAYIM NOKSANI İADELER</t>
  </si>
  <si>
    <t>ABONELERDEN TAHSİL EDİLEN</t>
  </si>
  <si>
    <t xml:space="preserve">BAGLANTI ÜCRETİ </t>
  </si>
  <si>
    <t>AÇMA KAPAMA ÜCRETİ</t>
  </si>
  <si>
    <t>SAYAÇ BAKIMI (TARİFEDEN)</t>
  </si>
  <si>
    <t>GEÇİCİ KABUL</t>
  </si>
  <si>
    <t>KEŞİF BEDELİ</t>
  </si>
  <si>
    <t>TESİSAT MUAYENE BEDELİ</t>
  </si>
  <si>
    <t>KAÇAK (TARİFEDEN)</t>
  </si>
  <si>
    <t>CARİ YIL GECİKME ZAMMI</t>
  </si>
  <si>
    <t>DAVA İCRA MAHKEME GELİRİ</t>
  </si>
  <si>
    <t xml:space="preserve">YUVARLAMA </t>
  </si>
  <si>
    <t>SAYAC KİRASI</t>
  </si>
  <si>
    <t>SAYAC TAMİRİ</t>
  </si>
  <si>
    <t>TEMERRÜT FAİZİ</t>
  </si>
  <si>
    <t>TESİS  RET BEDELİ</t>
  </si>
  <si>
    <t>KUR FARKI GELİRİ</t>
  </si>
  <si>
    <t>GECİKME FAİZİ GELİRİ</t>
  </si>
  <si>
    <t>SAYAÇ AYAR BEDELİ</t>
  </si>
  <si>
    <t>KİRA BEDELİ GELİRLERİ</t>
  </si>
  <si>
    <t>ENERJİ FATURASI TAHSİLATI GELİRİ</t>
  </si>
  <si>
    <t xml:space="preserve">ŞÜPHELİ TİCARİ ALACAKLAR KARŞILIĞI </t>
  </si>
  <si>
    <t>ŞÜPHELİ TİCARİ OLMAYAN ALACAK KARŞILIĞI</t>
  </si>
  <si>
    <t>KASA SAYIM NOKSANI KARŞILIĞI</t>
  </si>
  <si>
    <t>MALZEME SAYIM NOKSANI KARŞILIĞI</t>
  </si>
  <si>
    <t>KIDEM TAZMİNATI KARŞILIK GİDERLERİ</t>
  </si>
  <si>
    <t>DÖV. BORÇ KAM ZARARI</t>
  </si>
  <si>
    <t>DEPOZİTO GÜNCELLEME FARKLARI</t>
  </si>
  <si>
    <t>TAHSİLİ MÜMKÜN OLMAYAN ALACAKLAR</t>
  </si>
  <si>
    <t>HİZMET ALIMLARINDAN ZARARLAR</t>
  </si>
  <si>
    <t>İNŞA VE TESİS İŞLERİNDEN ZARARLAR</t>
  </si>
  <si>
    <t xml:space="preserve">İZ BEDELİ </t>
  </si>
  <si>
    <t>AYB KREDİ GARANTİ ÜCRETİ</t>
  </si>
  <si>
    <t>DÜNYA BANKASI KREDİ GARANTİ ÜCRETİ</t>
  </si>
  <si>
    <t>ORMAN ARAZİ KİRA HAT BEDELİ</t>
  </si>
  <si>
    <t>CERYAN GELİRLERİ (FATURA)</t>
  </si>
  <si>
    <t>CERYAN GELİRLERİ (CEZALAR)</t>
  </si>
  <si>
    <t>PERSONELDEN ALINANLAR (DİĞER)</t>
  </si>
  <si>
    <t>PERSONEL KIDEM TAZMİNATLARI</t>
  </si>
  <si>
    <t xml:space="preserve">AMBARA ALINAN MALZEME </t>
  </si>
  <si>
    <t>MADDİ DURAN VARLIKLAR İHRACINDAN</t>
  </si>
  <si>
    <t>HİZMET ALIMLARINDAN GELİRLER</t>
  </si>
  <si>
    <t>İNŞA VE TESİS İŞLERİNDEN GELİR</t>
  </si>
  <si>
    <t>ÖNCEKİ DÖNEM TESİSE İŞTİRAK BEDELİ İTFASI</t>
  </si>
  <si>
    <t>DAVA VE İCRA MAHKEME GELİRİ</t>
  </si>
  <si>
    <t>DİĞER GELİRLER</t>
  </si>
  <si>
    <t>YÜK.AL.CEZA VE NEFASET</t>
  </si>
  <si>
    <t>İŞLETME HAKKI DEVİR BEDELİ KARI</t>
  </si>
  <si>
    <t xml:space="preserve">STOK SATIŞINDAN </t>
  </si>
  <si>
    <t>HURDA SATIŞINDAN</t>
  </si>
  <si>
    <t>HİZMET SATIŞINDAN</t>
  </si>
  <si>
    <t>FİYAT FARKI</t>
  </si>
  <si>
    <t>MADDİ DURAN VARLIK SATIŞINDAN</t>
  </si>
  <si>
    <t>TARIMSAL ÜRÜN SATIŞINDAN</t>
  </si>
  <si>
    <t>KASA SAYIM FAZLALIKLARI</t>
  </si>
  <si>
    <t>MALZEME SAYIM FAZLALIKLARI</t>
  </si>
  <si>
    <t>TAZMİNAT VE CEZA GELİRLERİ</t>
  </si>
  <si>
    <t>TEMİNAT GELİRLERİ</t>
  </si>
  <si>
    <t xml:space="preserve">MİSAFİRHANE GELİRLERİ </t>
  </si>
  <si>
    <t xml:space="preserve">LOKAL GELİRLERİ </t>
  </si>
  <si>
    <t>ÇAYOCAĞI GELİRLERİ</t>
  </si>
  <si>
    <t xml:space="preserve">LOJMAN KİRALARI </t>
  </si>
  <si>
    <t>LOJMAN YAKIT GELİRLERİ</t>
  </si>
  <si>
    <t>REKLAM GELİRLERİ</t>
  </si>
  <si>
    <t>İHALE DOSYASI SATIŞI</t>
  </si>
  <si>
    <t>TRAFO KİRASI</t>
  </si>
  <si>
    <t>ARAÇ KİRASI</t>
  </si>
  <si>
    <t>HASAR BEDELİ</t>
  </si>
  <si>
    <t>TEST BEDELLERİ</t>
  </si>
  <si>
    <t>HAT ŞEBEKE KATILIM PAYI</t>
  </si>
  <si>
    <t>ARAZİ VE DİĞER KİRA BEDELLERİ</t>
  </si>
  <si>
    <t>İSKONTO GELİRLERİ</t>
  </si>
  <si>
    <t>ECZANELER</t>
  </si>
  <si>
    <t>AKARYAKIT</t>
  </si>
  <si>
    <t>CARİ YIL DAVA, İCRA MAHKEME GELİRLERİ</t>
  </si>
  <si>
    <t>İŞLETME BAKIM KARŞILIĞI</t>
  </si>
  <si>
    <t>GİRİŞ KARTLARI</t>
  </si>
  <si>
    <t>İCRA FAİZ GELİRİ</t>
  </si>
  <si>
    <t>BİLGİ SİSTEM KULLANIM GELİRLERİ</t>
  </si>
  <si>
    <t>BİRİM FİYAT KİTAP SATIŞ BEDELİ</t>
  </si>
  <si>
    <t xml:space="preserve">TAHSİLİ MÜMKÜN OLAYAN  ALACAKLAR </t>
  </si>
  <si>
    <t>TABLDOT GELİRLERİ</t>
  </si>
  <si>
    <t xml:space="preserve">PROJE TASDİK ÜCRETİ </t>
  </si>
  <si>
    <t xml:space="preserve">MALZEME BEDELİ </t>
  </si>
  <si>
    <t>DİĞER</t>
  </si>
  <si>
    <t>TESİS DENET.ÜCR.MOTOR MUAYENE</t>
  </si>
  <si>
    <t>YÜK.ALINAN CEZA VE NEFASET</t>
  </si>
  <si>
    <t>BİLGİ VE BELGEYE ERİŞİM ÜCRETİ</t>
  </si>
  <si>
    <t>ÖZELLEŞTİRME İŞL.HAK.DEV.</t>
  </si>
  <si>
    <t>CERYAN GELİRİ FATURA</t>
  </si>
  <si>
    <t>CERYAN GELİRİ (GECİKME ZAMMII)</t>
  </si>
  <si>
    <t>TEDAVİ GİDERLERİ KATILIM PAYI</t>
  </si>
  <si>
    <t>ECZANE %20 KATILIM PAYI</t>
  </si>
  <si>
    <t>5510 S.G.K. HAZİNE PAYI</t>
  </si>
  <si>
    <t>PERSONELDEN ALINANLAR (CARİ DÖNEM)</t>
  </si>
  <si>
    <t>KUR FARKI GELİRİ (DÜNYA BANKASI)</t>
  </si>
  <si>
    <t>KUR FARKI GELİRİ (AYB)</t>
  </si>
  <si>
    <t>CERYAN İPTALİ (FATURA)</t>
  </si>
  <si>
    <t>CERYAN İPTALİ (CEZA)</t>
  </si>
  <si>
    <t>PERSONEL GİDERLERİ (DİĞER)</t>
  </si>
  <si>
    <t>EMEKLİ OLAN PERSONELSOSYL YARDIM ZAMMI</t>
  </si>
  <si>
    <t xml:space="preserve">AMBAR MALZEMESİ </t>
  </si>
  <si>
    <t xml:space="preserve">TAHSİLİ MÜMKÜN OLMAYAN ALACAKLAR </t>
  </si>
  <si>
    <t>HİZMET ALIMLARINDAN GİDERLER</t>
  </si>
  <si>
    <t>İNŞA VE TESİS İŞLERİNDEN GİDERLER</t>
  </si>
  <si>
    <t>DAVA VE İCRA MAHKEME GİDERLER</t>
  </si>
  <si>
    <t>VERGİ RESİM HARÇ GİDERLERİ</t>
  </si>
  <si>
    <t>GEÇMİŞ YIL KURFARKI GİDERİ</t>
  </si>
  <si>
    <t>GEÇMİŞ YIL FAİZI GİDERİ</t>
  </si>
  <si>
    <t>GEÇMİŞ YIL KOMİSYON VE BENZERİ GİD.</t>
  </si>
  <si>
    <t>TAZMİNAT VE CEZA GİDERLERİ</t>
  </si>
  <si>
    <t>TEŞVİK VE TAKSİTLENDİRMEDEN DOĞAN ZARAR</t>
  </si>
  <si>
    <t>DİĞER GİDERLER</t>
  </si>
  <si>
    <t>GEÇMİŞ DÖNEM TRT</t>
  </si>
  <si>
    <t>GEÇMİŞ DÖNEM BTV</t>
  </si>
  <si>
    <t>GEÇMİŞ DÖNEM ENERJİ FONU</t>
  </si>
  <si>
    <t>TEDAŞ'A DEVREDİLEN ALC.TAHSİL EDİLEN GEC. ZAMMI</t>
  </si>
  <si>
    <t>TARIMSAL SULAMA GECİKME ZAMMI FARKI</t>
  </si>
  <si>
    <t>KISMİ BÖLÜNME ZARAR KAYDI</t>
  </si>
  <si>
    <t>KUR FARKI GİDERİ (DÜNYA BANKASI)</t>
  </si>
  <si>
    <t>KUR FARKI GİDERİ (AYB)</t>
  </si>
  <si>
    <t>MADDİ DURAN VARLIK NOKSANLIĞI</t>
  </si>
  <si>
    <t>KASA SAYIM NOKSANLIKLARI</t>
  </si>
  <si>
    <t>MALZEME SAYIM NOKSANLIKLARI</t>
  </si>
  <si>
    <t>TAZMİNATGİDERLERİ</t>
  </si>
  <si>
    <t>CEZA GİDERLERİ</t>
  </si>
  <si>
    <t>FAİZ GİDERLERİ</t>
  </si>
  <si>
    <t>TEMİNAT GİDERLERİ</t>
  </si>
  <si>
    <t xml:space="preserve">MİSAFİRHANE GİDERLERİ </t>
  </si>
  <si>
    <t xml:space="preserve">LOKAL GİDERLERİ </t>
  </si>
  <si>
    <t>ÇAYOCAĞI GİDERLERİ</t>
  </si>
  <si>
    <t>LOJMAN GİDERLERİ</t>
  </si>
  <si>
    <t>LOJMAN YAKIT GİDERLERİ</t>
  </si>
  <si>
    <t>CARİ YIL DAVA, İCRA MAHKEME GİDERLERİ</t>
  </si>
  <si>
    <t>CARİ YILDA ÖDENEN KUR FARKI VE KOMİSYON GİD.</t>
  </si>
  <si>
    <t>EĞİTİM VE ÖĞRETİM HİZMET GİDERLERİ</t>
  </si>
  <si>
    <t>TEŞVİK VE TAKSİTLENDİRMELERDEN DOĞAN ZARARLAR</t>
  </si>
  <si>
    <t>ÖZEL İLETİŞİM  VERGİSİ</t>
  </si>
  <si>
    <t>ÖZEL TÜKETİM VERGİSİ</t>
  </si>
  <si>
    <t>TETAŞ</t>
  </si>
  <si>
    <t>EÜAŞ</t>
  </si>
  <si>
    <t>İKİLİ ANLAŞMA</t>
  </si>
  <si>
    <t>KENDİ ÜRETİM ŞİRKETİ</t>
  </si>
  <si>
    <t>YEK BELGELİ</t>
  </si>
  <si>
    <t>PMUM (GÜNÖNCESİ)</t>
  </si>
  <si>
    <t>PMUM (DENGELEME GÜÇ PİYASASI)</t>
  </si>
  <si>
    <t>TEİAŞ İLETİM BEDELİ</t>
  </si>
  <si>
    <t>GELİRLER</t>
  </si>
  <si>
    <t>GİDERLER</t>
  </si>
  <si>
    <t>Tahmini ve Planlanan Tutarlara ait Tarih</t>
  </si>
  <si>
    <t>Uygulama Dönemi</t>
  </si>
  <si>
    <t>Dönem</t>
  </si>
  <si>
    <t>Tablolarda yer alan Gerçekleşen tutarlar kayıtlı, Tahmini ve Planlanan tutarlar ise yukarıda belirtilen tarihteki sabit fiyatlar ile Milyon TL olarak gösterilmiştir.</t>
  </si>
  <si>
    <t>Düzenlemeye Esas Yatırım Harcamaları</t>
  </si>
  <si>
    <t>Şebeke Kapasite Artış Yatırımları</t>
  </si>
  <si>
    <t>Şebeke Yenileme Yatırımları</t>
  </si>
  <si>
    <t>Şebeke İyileştirme Yatırımları</t>
  </si>
  <si>
    <t>Yeni Standart Bağlantı Yatırımları</t>
  </si>
  <si>
    <t>Yeni Standart Olmayan Bağlantı Yatırımları</t>
  </si>
  <si>
    <t>Yük Dağılım Değişime Bağlı Yatırımlar</t>
  </si>
  <si>
    <t>Çevre, Güvenlik ve Diğer Yasal Zorunluluğu Olan Yatırımlar</t>
  </si>
  <si>
    <t>Aydınlatma Yatırımları</t>
  </si>
  <si>
    <t>Şebeke İşletim Sistemi Yatrımları</t>
  </si>
  <si>
    <t>Düzenlemeye Esas Varlık Satış Gelirleri</t>
  </si>
  <si>
    <t>c</t>
  </si>
  <si>
    <t>Yatırım Harcamalarına İlişkin Diğer Kullanıcı Katılımları **</t>
  </si>
  <si>
    <t>d</t>
  </si>
  <si>
    <t>Düzenlemeye Esas Olmayan Varlık Satış Gelirleri ve Yatırım Harcamaları</t>
  </si>
  <si>
    <t>Mali Duran Varlık Satış Gelirleri</t>
  </si>
  <si>
    <t>Mali Duran Varlıklara İlişkin Yatırım Harcamaları</t>
  </si>
  <si>
    <t>Operasyonel Olmayan Maddi Duran Varlıklara İlişkin Satış Gelirleri</t>
  </si>
  <si>
    <t>Operasyonel Olmayan Maddi Duran Varlıklara İlişkin Yatırım Harcamaları</t>
  </si>
  <si>
    <t>* Yukarıda belirtilen yatırım kalemlerine dahil olmayan arsa, demirbaş, bina, taşıt vb. ilişkin harcamalar</t>
  </si>
  <si>
    <t xml:space="preserve">** Bağlantı yapmak isteyen gerçek ve tüzel kişiler tarafından finanse edilen sistem genişleme yatırımları bu bağlamda değerlendirilecektir.  </t>
  </si>
  <si>
    <t>Arsa ve Bina Yatırımları</t>
  </si>
  <si>
    <t>Taşıt Yatırımları</t>
  </si>
  <si>
    <t>Teknoloji ve Sistem Yatırımları</t>
  </si>
  <si>
    <t>Demirbaş Yatırımları</t>
  </si>
  <si>
    <t>Yatırım Harcaması Niteliğindeki Diğer Harcamalar</t>
  </si>
  <si>
    <t>EGDF-02</t>
  </si>
  <si>
    <t>Düzenlemeye Esas Net İşletme Giderine İlişkin Veriler (İletim) (GD01.I)</t>
  </si>
  <si>
    <t>İletim Faaliyetine İlişkin Düzenlemeye Esas Net İşletme Gideri Hesaplaması</t>
  </si>
  <si>
    <t xml:space="preserve">Şebeke İşletimine İlişkin Dışardan Sağlanan Hizmet Giderleri </t>
  </si>
  <si>
    <t>Enterkonneksiyon Giderleri</t>
  </si>
  <si>
    <t>Bağlantılara İlişkin İşletme ve Bakım Giderleri</t>
  </si>
  <si>
    <t>l</t>
  </si>
  <si>
    <t>İletim Faaliyetine İlişkin Düzenlemeye Esas Net İşletme Gideri (a - b)</t>
  </si>
  <si>
    <t>Sistem İşletimine İlişkin Düzenlemeye Esas Net İşletme Gideri Hesaplamasına Dahil Gelir ve Giderler</t>
  </si>
  <si>
    <t>Sistem İşletimine İlişkin Personel Giderleri</t>
  </si>
  <si>
    <t>Sistem İşletimine İlişkin Malzeme Giderleri</t>
  </si>
  <si>
    <t>Sistem İşletimine İlişkin Dışardan Sağlanan Mal ve Hizmet Giderleri*</t>
  </si>
  <si>
    <t>Sistem İşletimine İlişkin Sigorta Giderleri</t>
  </si>
  <si>
    <t>Sistem İşletimine İlişkin Diğer İşletme Giderleri</t>
  </si>
  <si>
    <t>Sistem İşletimine İlişkin Düzenlemeye Esas Net İşletme Gideri (a-b)</t>
  </si>
  <si>
    <t>Piyasa İşletimine İlişkin Düzenlemeye Esas Net İşletme Gideri Hesaplaması</t>
  </si>
  <si>
    <t>Piyasa İşletimine İlişkin Personel Giderleri</t>
  </si>
  <si>
    <t>Piyasa İşletimine İlişkin Malzeme Giderleri</t>
  </si>
  <si>
    <t>Piyasa İşletimine İlişkin Dışardan Sağlanan Mal ve Hizmet Giderleri</t>
  </si>
  <si>
    <t>Piyasa İşletimine İlişkin Sigorta Giderleri</t>
  </si>
  <si>
    <t xml:space="preserve">Piyasa İşletimine İlişkin Diğer İşletme Giderleri </t>
  </si>
  <si>
    <t xml:space="preserve">Olağan ve Olağan Dışı Giderler Payı </t>
  </si>
  <si>
    <t>Piyasa İşletimine İlişkin Düzenlemeye Esas Net İşletme Gideri (a -b)</t>
  </si>
  <si>
    <t>* Kontrol edilebilir nitelikteki yan hizmet ve kısıt yönetimi giderleri ve benzeri harcamalar</t>
  </si>
  <si>
    <t>EGDF-05</t>
  </si>
  <si>
    <t>Düzenlemeye Esas Net Yatırım Harcamasına İlişkin Veriler (İletim) (GD02.I)</t>
  </si>
  <si>
    <t>İletim Faaliyetine İlişkin Düzenlemeye Esas Net Yatırım Harcaması Hesaplaması</t>
  </si>
  <si>
    <t>Yeni Bağlantı Yatırımları</t>
  </si>
  <si>
    <t>Enterkonneksiyon Yatırımları</t>
  </si>
  <si>
    <t>Yatırım Harcaması Niteliğindeki Diğer Harcamalar *</t>
  </si>
  <si>
    <t xml:space="preserve">Düzenlemeye Esas Kullanıcı Katılımları </t>
  </si>
  <si>
    <t>Yeni Bağlantı Yatırımlarına İlişkin Kullanıcı Katılımları</t>
  </si>
  <si>
    <t xml:space="preserve">d </t>
  </si>
  <si>
    <t>İletim Faaliyetine İlişkin Düzenlemeye Esas Net Yatırım Harcaması (a - b - c)</t>
  </si>
  <si>
    <t>Sistem İşletimine İlişkin Düzenlemeye Esas Net Yatırım Harcaması Hesaplaması</t>
  </si>
  <si>
    <t>Kullanıcılara Yönelik Sübvansiyon ve Hibe Gelirleri</t>
  </si>
  <si>
    <t>Sistem İşletimine İlişkin Düzenlemeye Esas Net Yatırım Harcaması (a - b)</t>
  </si>
  <si>
    <t>Piyasa İşletimine İlişkin Düzenlemeye Esas Net Yatırım Harcaması Hesaplaması</t>
  </si>
  <si>
    <t xml:space="preserve">Düzenlemeye Esas Yatırım Harcamaları </t>
  </si>
  <si>
    <t>Diğer</t>
  </si>
  <si>
    <t>Piyasa İşletimine İlişkin Düzenlemeye Esas Net Yatırım Harcaması (a - b)</t>
  </si>
  <si>
    <t>EGDF-08-Y3</t>
  </si>
  <si>
    <t>Şebeke Yatırımları Detayı (İletim) (3'üncü Yıl) (GD02.SYD.I)</t>
  </si>
  <si>
    <t>(3 YILLIK)</t>
  </si>
  <si>
    <t>Şebeke Yatırımları Detayı (Uygulama Döneminin Her Bir Tarife Yılı İçin)</t>
  </si>
  <si>
    <t>Aşağıdaki tabloda yer alan tutarlar yukarıda belirtilen tarihteki sabit fiyatlar ile Milyon TL olarak gösterilmiştir.</t>
  </si>
  <si>
    <t>ÇYG (380 kV)</t>
  </si>
  <si>
    <t>YG (154 kV)</t>
  </si>
  <si>
    <t>OG (33 kV)</t>
  </si>
  <si>
    <t>Trafo Merkezi ve Ekipmanları</t>
  </si>
  <si>
    <t>Enerji İletim Hattı</t>
  </si>
  <si>
    <t>Yeraltı Kablosu</t>
  </si>
  <si>
    <t>Yedek Trafo</t>
  </si>
  <si>
    <t>Toplam</t>
  </si>
  <si>
    <t>Kompanzasyon Tesisi</t>
  </si>
  <si>
    <t xml:space="preserve">Aşağıdaki tabloda yer alan tutarlar ilgili yatırım miktarlarını göstermektedir. </t>
  </si>
  <si>
    <t>Trafo Merkezi ve Ekipmanları (kVA)</t>
  </si>
  <si>
    <t>Enerji İletim Hattı (km)</t>
  </si>
  <si>
    <t>Yeraltı Kablosu (km)</t>
  </si>
  <si>
    <t>Yedek Trafo (kVA)</t>
  </si>
  <si>
    <t>Toplam (kVA)</t>
  </si>
  <si>
    <t>Toplam (km)</t>
  </si>
  <si>
    <t>EGDF-08-Y2</t>
  </si>
  <si>
    <t>Şebeke Yatırımları Detayı (İletim) (2'nci Yıl) (GD02.SYD.I)</t>
  </si>
  <si>
    <t>EGDF-08-Y1</t>
  </si>
  <si>
    <t>Şebeke Yatırımları Detayı (İletim) (1'nci Yıl) (GD02.SYD.I)</t>
  </si>
  <si>
    <t>OG</t>
  </si>
  <si>
    <t>AG</t>
  </si>
  <si>
    <t>Tarife Yılı Düzenlemeye Esas Net İşletme Gideri</t>
  </si>
  <si>
    <t>e</t>
  </si>
  <si>
    <t>f</t>
  </si>
  <si>
    <t>g</t>
  </si>
  <si>
    <t>h</t>
  </si>
  <si>
    <t>EGDF-15</t>
  </si>
  <si>
    <t>Gelir Gereksinimi Hesaplamasına İlişkin Veriler (İletim ve Dağıtım Faaliyetleri İçin) (GD06.1)</t>
  </si>
  <si>
    <t>İtfa Edilmemiş Yükümlenilen Tutara İlişkin Hesaplamalar</t>
  </si>
  <si>
    <t>Tarife Yılı Açılış Değeri</t>
  </si>
  <si>
    <t>İtfa Edilmemiş Yükümlenilen Tutara İlişkin İtfa Tutarı</t>
  </si>
  <si>
    <t>Tarife Yılı Kapanış Değeri (a-b)</t>
  </si>
  <si>
    <t>Tarife Yılı Ortalama Değeri ((a+c)/2)</t>
  </si>
  <si>
    <t>Yıllık Getiri Oranı</t>
  </si>
  <si>
    <t>Net Getiri Oranı</t>
  </si>
  <si>
    <t>İtfa Edilmemiş Yükümlenilen Tutara İlişkin Alternatif Maliyet İtfası (d*f)</t>
  </si>
  <si>
    <t>İtfa Toplamı (b+g)</t>
  </si>
  <si>
    <t>İtfa Edilmemiş Yatırım Tutarına İlişkin Hesaplamalar</t>
  </si>
  <si>
    <t xml:space="preserve">i </t>
  </si>
  <si>
    <t>j</t>
  </si>
  <si>
    <t>Tarife Yılı Düzenlemeye Esas Net Yatırım Harcaması</t>
  </si>
  <si>
    <t>k</t>
  </si>
  <si>
    <t>İtfa Edilmemiş Yatırım Tutarına İlişkin İtfa Tutarı</t>
  </si>
  <si>
    <t>Tarife Yılı Kapanış Değeri (i+j-k)</t>
  </si>
  <si>
    <t>m</t>
  </si>
  <si>
    <t>Tarife Yılı Ortalama Değeri ((i+l)/2)</t>
  </si>
  <si>
    <t>n</t>
  </si>
  <si>
    <t>Ortalama Alternatif Maliyet Oranı</t>
  </si>
  <si>
    <t>o</t>
  </si>
  <si>
    <t>p</t>
  </si>
  <si>
    <t>İtfa Edilmemiş Yatırım Tutarına İlişkin Alternatif Maliyet İtfası (m*o)</t>
  </si>
  <si>
    <t>r</t>
  </si>
  <si>
    <t>İtfa Toplamı (k+p)</t>
  </si>
  <si>
    <t>Gelir Gereksinimi Özeti</t>
  </si>
  <si>
    <t>s</t>
  </si>
  <si>
    <t>Tarife Yılı İtfa Tutarı (h+r)</t>
  </si>
  <si>
    <t>t</t>
  </si>
  <si>
    <t>u</t>
  </si>
  <si>
    <t>Tarife Yılı Gelir Gereksinimi (s+t)</t>
  </si>
  <si>
    <t>Tarımsal Sulama</t>
  </si>
  <si>
    <t>Aydınlatma</t>
  </si>
  <si>
    <t>EGDF-10</t>
  </si>
  <si>
    <t>İtfa Edilmemiş Yükümlenilen Tutar ve İtfa Edilmemiş Yatırım Tutarı (GD03)</t>
  </si>
  <si>
    <t>Uygulama Dönemi Açılış Değerleri</t>
  </si>
  <si>
    <t>TABLO A - Cari Uygulama Dönemine İlişkin Onaylanan Değerler</t>
  </si>
  <si>
    <t>a1</t>
  </si>
  <si>
    <t>b1</t>
  </si>
  <si>
    <t>c1</t>
  </si>
  <si>
    <t>Tarife Yılı Kapanış Değeri (a1-b1)</t>
  </si>
  <si>
    <t>d1</t>
  </si>
  <si>
    <t>Tarife Yılı Ortalama Değeri ((a1+c1)/2)</t>
  </si>
  <si>
    <t>e1</t>
  </si>
  <si>
    <t>f1</t>
  </si>
  <si>
    <t>g1</t>
  </si>
  <si>
    <t>İtfa Edilmemiş Yükümlenilen Tutara İlişkin Altertanif Maliyet İtfası (d1*f1)</t>
  </si>
  <si>
    <t>h1</t>
  </si>
  <si>
    <t>İtfa Toplamı (b1+g1)</t>
  </si>
  <si>
    <t>i1</t>
  </si>
  <si>
    <t>j1</t>
  </si>
  <si>
    <t>k1</t>
  </si>
  <si>
    <t>l1</t>
  </si>
  <si>
    <t>Tarife Yılı Kapanış Değeri (i1+j1-k1)</t>
  </si>
  <si>
    <t>m1</t>
  </si>
  <si>
    <t>Tarife Yılı Ortalama Değeri ((i1+l1)/2)</t>
  </si>
  <si>
    <t>n1</t>
  </si>
  <si>
    <t>o1</t>
  </si>
  <si>
    <t>p1</t>
  </si>
  <si>
    <t>İtfa Edilmemiş Yatırım Tutarına İlişkin Alternatif Maliyet İtfası (m1*o1)</t>
  </si>
  <si>
    <t>r1</t>
  </si>
  <si>
    <t>İtfa Toplamı (k1+p1)</t>
  </si>
  <si>
    <t xml:space="preserve">TABLO B - Cari Uygulama Dönemine İlişkin Gerçekleşmeler </t>
  </si>
  <si>
    <t>Öngörülen</t>
  </si>
  <si>
    <t>i2</t>
  </si>
  <si>
    <t>j2</t>
  </si>
  <si>
    <t xml:space="preserve">Gerçekleşen Yatırımların Değeri (Önceki Uygulama Dönemi EPE 0 fiyatları ile) </t>
  </si>
  <si>
    <t>k2</t>
  </si>
  <si>
    <t>l2</t>
  </si>
  <si>
    <t>Tarife Yılı Kapanış Değeri (i2+j2-k2)</t>
  </si>
  <si>
    <t>m2</t>
  </si>
  <si>
    <t>Tarife Yılı Ortalama Değeri ((i2+l2)/2)</t>
  </si>
  <si>
    <t>n2</t>
  </si>
  <si>
    <t>o2</t>
  </si>
  <si>
    <t>p2</t>
  </si>
  <si>
    <t>İtfa Edilmemiş Yatırım Tutarına İlişkin Alternatif Maliyet İtfası (m2*o2)</t>
  </si>
  <si>
    <t>r2</t>
  </si>
  <si>
    <t>İtfa Toplamı (k2+p2)</t>
  </si>
  <si>
    <t>TABLO C - İtfa Farkına İlişkin Hesaplamalar</t>
  </si>
  <si>
    <t>İtfa Edilmemiş Yatırım Tutarına İlişkin Olarak İtfa Edilen Alternatif Maliyet (p1)</t>
  </si>
  <si>
    <t>Gerçekleşen Yatırımlar Doğrultusunda İtfa Edilmiş Olması Gereken Alternatif Maliyet (p2)</t>
  </si>
  <si>
    <t>Alternatif Maliyete İlişkin İtfa Farkı (p2-p1)</t>
  </si>
  <si>
    <t>v</t>
  </si>
  <si>
    <t>İtfa Farkı Yıl Sonu Değeri (u*(1+02/2)</t>
  </si>
  <si>
    <t>y</t>
  </si>
  <si>
    <t>Kümülatif İtfa Farkı Yıl Sonu Değeri</t>
  </si>
  <si>
    <t>EGDF-09</t>
  </si>
  <si>
    <t>Yatırım Harcamaları Detayı (GD02.YP)</t>
  </si>
  <si>
    <t>* Tabloda belirtilen her bir projeye ilişkin detaylı bilgileri içeren Proje Dosyaları ekte yer almaktadır.</t>
  </si>
  <si>
    <t>Yatırım Harcamaları Detayı *</t>
  </si>
  <si>
    <t>Proje No</t>
  </si>
  <si>
    <t>Proje Adı</t>
  </si>
  <si>
    <t>Proje Başlangıç Tarihi</t>
  </si>
  <si>
    <t>Proje Bitiş Tarihi</t>
  </si>
  <si>
    <t>Yatırımın Konusu</t>
  </si>
  <si>
    <t>Düzenlemeye Esas Yatırım Harcaması Tutarı</t>
  </si>
  <si>
    <t>TİCARİ KALİTE KOD NO</t>
  </si>
  <si>
    <t>EPF-03-D</t>
  </si>
  <si>
    <t>ADANA - ALADAĞ</t>
  </si>
  <si>
    <t>1.1</t>
  </si>
  <si>
    <t>Ticari Kaliteye İlişkin Gerçekleşmeler (Dağıtım)(Tablo 7)</t>
  </si>
  <si>
    <t>ADANA - CEYHAN</t>
  </si>
  <si>
    <t>1.2</t>
  </si>
  <si>
    <t>ADANA - ÇUKUROVA</t>
  </si>
  <si>
    <t>2</t>
  </si>
  <si>
    <t>ADANA - FEKE</t>
  </si>
  <si>
    <t>3</t>
  </si>
  <si>
    <t>ADANA - İMAMOĞLU</t>
  </si>
  <si>
    <t>4</t>
  </si>
  <si>
    <t>ADANA - KARAİSALI</t>
  </si>
  <si>
    <t>5.1</t>
  </si>
  <si>
    <t>ADANA - KARATAŞ</t>
  </si>
  <si>
    <t>5.2</t>
  </si>
  <si>
    <t>YILLIK</t>
  </si>
  <si>
    <t>ADANA - KOZAN</t>
  </si>
  <si>
    <t>6</t>
  </si>
  <si>
    <t>ADANA - MERKEZ</t>
  </si>
  <si>
    <t>7</t>
  </si>
  <si>
    <t>İŞLEM NO</t>
  </si>
  <si>
    <t xml:space="preserve">İŞLEMİ YAPILAN GERÇEK / TÜZEL KİŞİNİN </t>
  </si>
  <si>
    <t>SÜREYE ESAS BAŞLANGIÇ TARİH VE/VEYA ZAMANI</t>
  </si>
  <si>
    <t>ADANA - POZANTI</t>
  </si>
  <si>
    <t>8</t>
  </si>
  <si>
    <t>AD VE SOYADI</t>
  </si>
  <si>
    <t>KİŞİNİN ADRES  VE TELEFONU</t>
  </si>
  <si>
    <t>İL</t>
  </si>
  <si>
    <t>ADANA - SAİMBEYLİ</t>
  </si>
  <si>
    <t>9.1</t>
  </si>
  <si>
    <t>ADANA - SARIÇAM</t>
  </si>
  <si>
    <t>9.2</t>
  </si>
  <si>
    <t>ADANA - SEYHAN</t>
  </si>
  <si>
    <t>10</t>
  </si>
  <si>
    <t>ADANA - TUFANBEYLİ</t>
  </si>
  <si>
    <t>ADANA - YUMURTALIK</t>
  </si>
  <si>
    <t>ADANA - YÜREĞİR</t>
  </si>
  <si>
    <t>ADIYAMAN - BESNİ</t>
  </si>
  <si>
    <t>ADIYAMAN - ÇELİKHAN</t>
  </si>
  <si>
    <t>ADIYAMAN - GERGER</t>
  </si>
  <si>
    <t>ADIYAMAN - GÖLBAŞI</t>
  </si>
  <si>
    <t>ADIYAMAN - KAHTA</t>
  </si>
  <si>
    <t>ADIYAMAN - MERKEZ</t>
  </si>
  <si>
    <t>ADIYAMAN - SAMSAT</t>
  </si>
  <si>
    <t>ADIYAMAN - SİNCİK</t>
  </si>
  <si>
    <t>ADIYAMAN - TUT</t>
  </si>
  <si>
    <t>AFYONKARAHİSAR - BAŞMAKÇI</t>
  </si>
  <si>
    <t>AFYONKARAHİSAR - BAYAT</t>
  </si>
  <si>
    <t>AFYONKARAHİSAR - BOLVADİN</t>
  </si>
  <si>
    <t>AFYONKARAHİSAR - ÇAY</t>
  </si>
  <si>
    <t>AFYONKARAHİSAR - ÇOBANLAR</t>
  </si>
  <si>
    <t>AFYONKARAHİSAR - DAZKIRI</t>
  </si>
  <si>
    <t>EPF-04-P</t>
  </si>
  <si>
    <t>Ticari kalite göstergeleri özeti (Tablo 8B) Görevli Tedarik Şirketi</t>
  </si>
  <si>
    <t>TOPLAM BAŞVURU / İŞLEM SAYISI (A)</t>
  </si>
  <si>
    <t>BELİRLENEN STANDART SÜREDE ÇÖZÜMLENEN BAŞVURULAR/İŞLEMLER</t>
  </si>
  <si>
    <t>BELİRLENEN SÜREDE ÇÖZÜMLENEMEYEN BAŞVURULAR İŞLEMLER (B)</t>
  </si>
  <si>
    <t>BELİRLENEN STANDART SÜREDE ÇÖZÜMLENEMEYEN BAŞVURULAR / İŞLEMLERİN TOPLAM BAŞVURU / İŞLEMLERE ORANI (%) (100xB/A)</t>
  </si>
  <si>
    <t>2*</t>
  </si>
  <si>
    <t>EPF-03-P</t>
  </si>
  <si>
    <t>Ticari Kaliteye İlişkin Gerçekleşmeler (Görevli Tedarik Şirketi)(Tablo 7)</t>
  </si>
  <si>
    <t>İller</t>
  </si>
  <si>
    <t>1</t>
  </si>
  <si>
    <t>ADANA</t>
  </si>
  <si>
    <t>ADIYAMAN</t>
  </si>
  <si>
    <t>AFYONKARAHİSAR</t>
  </si>
  <si>
    <t>AĞRI</t>
  </si>
  <si>
    <t>AKSARAY</t>
  </si>
  <si>
    <t>AMASYA</t>
  </si>
  <si>
    <t>ANKARA</t>
  </si>
  <si>
    <t>ANTALYA</t>
  </si>
  <si>
    <t>ARDAHAN</t>
  </si>
  <si>
    <t>ARTVİN</t>
  </si>
  <si>
    <t>AYDIN</t>
  </si>
  <si>
    <t>BALIKESİR</t>
  </si>
  <si>
    <t>BARTIN</t>
  </si>
  <si>
    <t>BATMAN</t>
  </si>
  <si>
    <t>BAYBURT</t>
  </si>
  <si>
    <t>BİLECİK</t>
  </si>
  <si>
    <t>BİNGÖL</t>
  </si>
  <si>
    <t>BİTLİS</t>
  </si>
  <si>
    <t>BOLU</t>
  </si>
  <si>
    <t>BURDUR</t>
  </si>
  <si>
    <t>BURSA</t>
  </si>
  <si>
    <t>ÇANAKKALE</t>
  </si>
  <si>
    <t>ÇANKIRI</t>
  </si>
  <si>
    <t>ÇORUM</t>
  </si>
  <si>
    <t>DENİZLİ</t>
  </si>
  <si>
    <t>DİYARBAKIR</t>
  </si>
  <si>
    <t>DÜZCE</t>
  </si>
  <si>
    <t>EDİRNE</t>
  </si>
  <si>
    <t>ELAZIĞ</t>
  </si>
  <si>
    <t>ERZİNCAN</t>
  </si>
  <si>
    <t>ERZURUM</t>
  </si>
  <si>
    <t>ESKİŞEHİR</t>
  </si>
  <si>
    <t>GAZİANTEP</t>
  </si>
  <si>
    <t>GİRESUN</t>
  </si>
  <si>
    <t>GÜMÜŞHANE</t>
  </si>
  <si>
    <t>HAKKARİ</t>
  </si>
  <si>
    <t>HATAY</t>
  </si>
  <si>
    <t>IĞDIR</t>
  </si>
  <si>
    <t>ISPARTA</t>
  </si>
  <si>
    <t>İZMİR</t>
  </si>
  <si>
    <t>KAHRAMANMARAŞ</t>
  </si>
  <si>
    <t>KARABÜK</t>
  </si>
  <si>
    <t>KARAMAN</t>
  </si>
  <si>
    <t>KARS</t>
  </si>
  <si>
    <t>KASTAMONU</t>
  </si>
  <si>
    <t>KAYSERİ</t>
  </si>
  <si>
    <t>KIRIKKALE</t>
  </si>
  <si>
    <t>KIRKLARELİ</t>
  </si>
  <si>
    <t>KIRŞEHİR</t>
  </si>
  <si>
    <t>KİLİS</t>
  </si>
  <si>
    <t>KOCAELİ</t>
  </si>
  <si>
    <t>KONYA</t>
  </si>
  <si>
    <t>KÜTAHYA</t>
  </si>
  <si>
    <t>MALATYA</t>
  </si>
  <si>
    <t>MANİSA</t>
  </si>
  <si>
    <t>MARDİN</t>
  </si>
  <si>
    <t>MERSİN</t>
  </si>
  <si>
    <t>MUĞLA</t>
  </si>
  <si>
    <t>MUŞ</t>
  </si>
  <si>
    <t>NEVŞEHİR</t>
  </si>
  <si>
    <t>NİĞDE</t>
  </si>
  <si>
    <t>ORDU</t>
  </si>
  <si>
    <t>OSMANİYE</t>
  </si>
  <si>
    <t>RİZE</t>
  </si>
  <si>
    <t>SAKARYA</t>
  </si>
  <si>
    <t>SAMSUN</t>
  </si>
  <si>
    <t>SİİRT</t>
  </si>
  <si>
    <t>SİNOP</t>
  </si>
  <si>
    <t>SİVAS</t>
  </si>
  <si>
    <t>ŞANLIURFA</t>
  </si>
  <si>
    <t>ŞIRNAK</t>
  </si>
  <si>
    <t>TEKİRDAĞ</t>
  </si>
  <si>
    <t>TOKAT</t>
  </si>
  <si>
    <t>TRABZON</t>
  </si>
  <si>
    <t>TUNCELİ</t>
  </si>
  <si>
    <t>UŞAK</t>
  </si>
  <si>
    <t>VAN</t>
  </si>
  <si>
    <t>YALOVA</t>
  </si>
  <si>
    <t>YOZGAT</t>
  </si>
  <si>
    <t>ZONGULDAK</t>
  </si>
  <si>
    <t>i</t>
  </si>
  <si>
    <t>EPF-02</t>
  </si>
  <si>
    <t>Kalite Göstergeleri (Tablo 5)</t>
  </si>
  <si>
    <t>İli</t>
  </si>
  <si>
    <t>* Süreler dakika cinsinden girilecektir.</t>
  </si>
  <si>
    <t>A) OKSÜRE (Bildirimsiz)  (dakika)</t>
  </si>
  <si>
    <t>İMAR ALANI İÇİ KULLANICILAR</t>
  </si>
  <si>
    <t>İMAR ALANI DIŞI KULLANICILAR</t>
  </si>
  <si>
    <t>GENEL TOPLAM</t>
  </si>
  <si>
    <t>KAYNAK</t>
  </si>
  <si>
    <t>SEBEP</t>
  </si>
  <si>
    <t xml:space="preserve">OG </t>
  </si>
  <si>
    <t xml:space="preserve">AG </t>
  </si>
  <si>
    <t>TOPLAM</t>
  </si>
  <si>
    <t>İLETİM</t>
  </si>
  <si>
    <t>Şebeke İşletmecisi</t>
  </si>
  <si>
    <t>Mücbir Sebep</t>
  </si>
  <si>
    <t>DAĞITIM–OG</t>
  </si>
  <si>
    <t>Dışsal</t>
  </si>
  <si>
    <t>Güvenlik</t>
  </si>
  <si>
    <t>DAĞITIM–AG</t>
  </si>
  <si>
    <t>Genel Toplam</t>
  </si>
  <si>
    <t>B) OKSÜRE (Bildirimli) (dakika)</t>
  </si>
  <si>
    <t xml:space="preserve">C) OKSIK (Bildirimsiz) </t>
  </si>
  <si>
    <t>D) OKSIK (Bildirimli)</t>
  </si>
  <si>
    <t>E) OKSIK kısa</t>
  </si>
  <si>
    <t>EPF-04-D</t>
  </si>
  <si>
    <t>Ticari kalite göstergeleri özeti (Tablo 8A) Dağıtım Şirketi</t>
  </si>
  <si>
    <t>EPF-01</t>
  </si>
  <si>
    <t>Kesintiler (Tablo 1)</t>
  </si>
  <si>
    <t>YER (3)</t>
  </si>
  <si>
    <t>KESİNTİNİN SINIFI (5)</t>
  </si>
  <si>
    <t>KESİNTİ BAŞLAMA TARİHİ VE ZAMANI (6)</t>
  </si>
  <si>
    <t>KESİNTİ SONA ERME TARİHİ VE ZAMANI (7)</t>
  </si>
  <si>
    <t>KESİNTİ SÜRESİ (SAAT) (8)=(7)-(6)</t>
  </si>
  <si>
    <t>ETKİLENEN KULLANICI SAYISI (9)</t>
  </si>
  <si>
    <t>TOPLAM ETKİLENME SÜRESİ (10)</t>
  </si>
  <si>
    <t>İMAR ALANI İÇİ</t>
  </si>
  <si>
    <t>İMAR ALANI DIŞI</t>
  </si>
  <si>
    <t>İL (3A)</t>
  </si>
  <si>
    <t>İLÇE (3B)</t>
  </si>
  <si>
    <t>ŞEBEKE UNSURU (3C)</t>
  </si>
  <si>
    <t>KAYNAĞA GÖRE (5A)</t>
  </si>
  <si>
    <t>SÜREYE GÖRE (5B)</t>
  </si>
  <si>
    <t>SEBEBE GÖRE (5C)</t>
  </si>
  <si>
    <t>BİLDİRİME GÖRE (5D)</t>
  </si>
  <si>
    <t>OG (9A)</t>
  </si>
  <si>
    <t>AG (9B)</t>
  </si>
  <si>
    <t>OG (9C)</t>
  </si>
  <si>
    <t>AG (9D)</t>
  </si>
  <si>
    <t>OG(10A)=(9A)X(8)</t>
  </si>
  <si>
    <t>AG(10B)=(9B)X(8)</t>
  </si>
  <si>
    <t>OG(10C)=(9C)X(8)</t>
  </si>
  <si>
    <t>EPF-10</t>
  </si>
  <si>
    <t>Dağıtım Bölgesine İlişkin Veriler</t>
  </si>
  <si>
    <t>Mevcut Hat Uzunluğu 
(Km)</t>
  </si>
  <si>
    <t>Mevcut Trafo Kapasitesi 
(Kurulu Güç MVA)</t>
  </si>
  <si>
    <t>Mevcut Trafo Sayısı
(ADET)</t>
  </si>
  <si>
    <t>Dağıtım Şirketi Kadrolu Personel Sayısı</t>
  </si>
  <si>
    <t>Müteahhit/ Taşeron Firma Personel Sayısı</t>
  </si>
  <si>
    <t>Gerçekleşen Yatırım Tutarı (TL)</t>
  </si>
  <si>
    <t>Kayıp Kaçak Miktarı (MWh)</t>
  </si>
  <si>
    <t>Kayıp Kaçak Oranı (%)</t>
  </si>
  <si>
    <t>KURUM</t>
  </si>
  <si>
    <t>ÖZEL</t>
  </si>
  <si>
    <t>EPF-09</t>
  </si>
  <si>
    <t>Tüketim Bilgisi</t>
  </si>
  <si>
    <t>Tüketici Sektörü</t>
  </si>
  <si>
    <t>Tüketici Türü (Abone-Serbest Tüketici)</t>
  </si>
  <si>
    <t>Tüketici Sayısı (Adet)</t>
  </si>
  <si>
    <t>Tüketim Miktarı (MWh)</t>
  </si>
  <si>
    <t>Tükeci Türü</t>
  </si>
  <si>
    <t>Abone</t>
  </si>
  <si>
    <t>Mesken</t>
  </si>
  <si>
    <t>Serbest Tüketici</t>
  </si>
  <si>
    <t>Sanayi</t>
  </si>
  <si>
    <t>Ticarethane</t>
  </si>
  <si>
    <t>EPF-08</t>
  </si>
  <si>
    <t>Elektrik Fiyat Bildirimi</t>
  </si>
  <si>
    <t>Mesken/Konut Tüketicileri Tüketim Aralıkları (kWh/yıl)*</t>
  </si>
  <si>
    <t>Altı aylık Toplam Miktar</t>
  </si>
  <si>
    <t>Altı Aylık DönemToplam Tutar (TL)</t>
  </si>
  <si>
    <t>Satışı Yapılan Aktif Enerji Miktarı (kWh)</t>
  </si>
  <si>
    <t>Perakende Enerji Tutarı (Tüm şebeke fiyatları ve vergiler hariç çıplak satış tutarı)</t>
  </si>
  <si>
    <t>Şebeke Tutarı (Perakende Satış Hizmetleri, İletim, Dağıtım, Kayıp-Kaçak bedelleri dahil)</t>
  </si>
  <si>
    <t>Vergi Fon ve Pay Tutarı (KDV hariç) (TRT Payı, Enerji Fonu ve Elektrik Tüketim Vergisi dahil)</t>
  </si>
  <si>
    <t>KDV Tutarı</t>
  </si>
  <si>
    <t>Toplam TUTAR</t>
  </si>
  <si>
    <t>(1)</t>
  </si>
  <si>
    <t>(2)</t>
  </si>
  <si>
    <t>(3)</t>
  </si>
  <si>
    <t>(4)</t>
  </si>
  <si>
    <t>(5)=(1)+(2)+(3)+(4)</t>
  </si>
  <si>
    <t>Ocak-Haziran</t>
  </si>
  <si>
    <t>&lt; 1 000</t>
  </si>
  <si>
    <t>Temmuz-Aralık</t>
  </si>
  <si>
    <t>1 000- 2 500</t>
  </si>
  <si>
    <t>2 500 - 5000</t>
  </si>
  <si>
    <t xml:space="preserve"> 5 000- 15 000</t>
  </si>
  <si>
    <t>15 000 üzeri</t>
  </si>
  <si>
    <t>&lt; 20</t>
  </si>
  <si>
    <t>20 - 500</t>
  </si>
  <si>
    <t xml:space="preserve">500 - 2 000 </t>
  </si>
  <si>
    <t xml:space="preserve">2 000  - 20 000 </t>
  </si>
  <si>
    <t xml:space="preserve">20 000 - 70 000 </t>
  </si>
  <si>
    <t>70 000 - 150 000</t>
  </si>
  <si>
    <t>150 000 üzeri</t>
  </si>
  <si>
    <t>*Bildirim yapma süresi başlangıç tarihinden önceki bir yıllık dönemdeki yıllık tüketim miktarı. Örneğin 2015 yılı birinci altı aylık(Ocak-Haziran 2015) dönemi için yapılacak bildirimde tüketici tüketim kademesi, ilgili tüketicinin Temmuz 2014-Haziran 2015 arası bir yıllık tüketimine göre; 2015 yılı ikinci altı aylık(Temmuz-Aralık 2015) dönemi için yapılacak bildirimde tüketici tüketim kademesi, ilgili tüketicinin 2015 takvim yılı tüketimine göre belirlenecektir.</t>
  </si>
  <si>
    <t>EPF-07</t>
  </si>
  <si>
    <t>İletim Sistemi Bağlantı Başvuruları</t>
  </si>
  <si>
    <t>Lisanslı Üretici</t>
  </si>
  <si>
    <t>Lisanssız Üretici</t>
  </si>
  <si>
    <t>Tüketici</t>
  </si>
  <si>
    <t>EPF-06</t>
  </si>
  <si>
    <t>Kalite göstergeleri (Tablo 2-3-4)</t>
  </si>
  <si>
    <t>DAĞITIM TABLO 2</t>
  </si>
  <si>
    <t>ORTA GERİLİM SEVİYESİ</t>
  </si>
  <si>
    <t>TOPLAM OG KULLANICI SAYISI (A)</t>
  </si>
  <si>
    <t>MERKEZ SAYISI (B)</t>
  </si>
  <si>
    <t>OG KULLANICI SAYISI / MERKEZ SAYISI (A/B)</t>
  </si>
  <si>
    <t xml:space="preserve">OG FİDER SAYISI ( C) </t>
  </si>
  <si>
    <t>OG KULLANICI SAYISI / OG FİDER SAYISI (A/C)</t>
  </si>
  <si>
    <t>DAĞITIM TABLO 3</t>
  </si>
  <si>
    <t>TOPLAM AG KULLANICI SAYISI (A)</t>
  </si>
  <si>
    <t>AG KULLANICI SAYISI / MERKEZ SAYISI (A/B)</t>
  </si>
  <si>
    <t>AG KULLANICI SAYISI / OG FİDER SAYISI (A/C)</t>
  </si>
  <si>
    <t>DAĞITIM TRANSFORMATÖRÜ SAYISI (D)</t>
  </si>
  <si>
    <t>AG KULLANICI SAYISI / DAĞITIM TRANSFORMATÖRÜ SAYISI (A/D)</t>
  </si>
  <si>
    <t>DAĞITIM TABLO 4</t>
  </si>
  <si>
    <t>ALÇAK GERİLİM SEVİYESİ</t>
  </si>
  <si>
    <t>AG FİDER SAYISI (B)</t>
  </si>
  <si>
    <t>KULLANICI SAYISI / FİDER SAYISI (A/B)</t>
  </si>
  <si>
    <t>EPF-05</t>
  </si>
  <si>
    <t>Ticari kalite ek göstergeleri (Tablo 8C)</t>
  </si>
  <si>
    <t>Toplam Kullanıcı Sayısı (A)</t>
  </si>
  <si>
    <t>Toplam Şikayet Sayısı (B)</t>
  </si>
  <si>
    <t>(B/A) x 100</t>
  </si>
  <si>
    <t>Toplam Telefon Araması (C)</t>
  </si>
  <si>
    <t>30 Saniye içinde cevaplanan arama sayısı (D)</t>
  </si>
  <si>
    <t>(D/C) x 100</t>
  </si>
  <si>
    <t>EPF-50</t>
  </si>
  <si>
    <t>Lisanssız Üretim Kapsamında Tesis Bazında Yapılan Ödeme Bilgileri</t>
  </si>
  <si>
    <t>Tesis Sahibi Kişi Türü</t>
  </si>
  <si>
    <t>Vergi No/TC Kimlik No</t>
  </si>
  <si>
    <t>Tesis sahibi unvanı/adı</t>
  </si>
  <si>
    <t>Tesisin bulunduğu il</t>
  </si>
  <si>
    <t>Kaynak Türü</t>
  </si>
  <si>
    <t>Yerli aksam desteği (TL)</t>
  </si>
  <si>
    <t>KAYNAK TÜRÜ</t>
  </si>
  <si>
    <t>Rüzgar</t>
  </si>
  <si>
    <t>Güneş (Yoğunlaştırılmış)</t>
  </si>
  <si>
    <t>Güneş (Fotovoltaik)</t>
  </si>
  <si>
    <t>Kojenerasyon</t>
  </si>
  <si>
    <t>Hidrolik</t>
  </si>
  <si>
    <t>Mikrokojenerasyon</t>
  </si>
  <si>
    <t>Jeotermal</t>
  </si>
  <si>
    <t>Biyokütle</t>
  </si>
  <si>
    <t>Dalga</t>
  </si>
  <si>
    <t>Akıntı</t>
  </si>
  <si>
    <t>Gelgit</t>
  </si>
  <si>
    <t>İl</t>
  </si>
  <si>
    <t>Bağlantı Seviyesi</t>
  </si>
  <si>
    <t>Durumu</t>
  </si>
  <si>
    <t>EPF-43</t>
  </si>
  <si>
    <t>Lisanssız Üretim Şebeke Bilgileri Formu - Aylık</t>
  </si>
  <si>
    <t>UYGULAMA YILINA AİT YILLIK ELEKTRİK ENERJİSİ VE GİDERLERE İLİŞKİN ÖNGÖRÜLER</t>
  </si>
  <si>
    <t>OSB Dağıtım Sistemine Girmesi Öngörülen (OSB içerisinde üretilen dahil) Elektrik Enerjisi Miktarı (kWh/yıl)</t>
  </si>
  <si>
    <t>OSB Dağıtım Sisteminde Tüketimine Sunulması Öngörülen Elektrik Enerjisi Miktarı (kWh/yıl)</t>
  </si>
  <si>
    <t xml:space="preserve">Kayıp Enerji Miktarı (kWh/yıl) (a-b) </t>
  </si>
  <si>
    <t>ç</t>
  </si>
  <si>
    <t>Kayıp Oranı (%) {(c/a)*100}</t>
  </si>
  <si>
    <t xml:space="preserve">Uygulama yılından bir önceki yıl dağıtılan Elektrik Enerjisi Miktarı (kWh/yıl) (Faaliyetteki OSB için) </t>
  </si>
  <si>
    <t>1)</t>
  </si>
  <si>
    <t>2)</t>
  </si>
  <si>
    <t>Dağıtım Faaliyetine İlişkin Uygulama Yılına Ait İşletme ve Bakım Onarım Gider Öngörüleri (TL)</t>
  </si>
  <si>
    <t>Uygulama yılına ait OSB Dağıtım tesisi işletimine ilişkin OSB personeli giderleri</t>
  </si>
  <si>
    <t>Uygulama yılına ait OSB Dağıtım tesisi işletimine ilişkin işletme ve bakım-onarım giderleri</t>
  </si>
  <si>
    <t>3)</t>
  </si>
  <si>
    <t>Uygulama yılına ait OSB Dağıtım tesisinin işletimine ilişkin dışarıdan sağlanan hizmet giderleri</t>
  </si>
  <si>
    <t>4)</t>
  </si>
  <si>
    <t>Uygulama yılına ait OSB Dağıtım tesisi makine ve teçhizat işletimine ilişkin bakım onarım giderleri</t>
  </si>
  <si>
    <t>ğ</t>
  </si>
  <si>
    <t>Gelir Düzeltme Bileşeni (TL)</t>
  </si>
  <si>
    <t>Dağıtım Bedeli ile İlgili Diğer Hizmetlere Ait (Sayaç Okuma, Faturalandırma ve Müşteri Hizmetleri ile İlgili) Giderler (TL)</t>
  </si>
  <si>
    <t>ı</t>
  </si>
  <si>
    <t>Genel aydınlatma tüketim giderleri (TL)</t>
  </si>
  <si>
    <t>Alçak Gerilim</t>
  </si>
  <si>
    <t>ÇT</t>
  </si>
  <si>
    <t>Çift Terimli</t>
  </si>
  <si>
    <t>TT</t>
  </si>
  <si>
    <t>EPF-60</t>
  </si>
  <si>
    <t>OSB Dağıtım Tesisi ile İlgili Bilgiler</t>
  </si>
  <si>
    <t>Trafo Sayısı (adet) </t>
  </si>
  <si>
    <t>Trafo kurulu gücü (kVA) </t>
  </si>
  <si>
    <t>Katılımcı sayısı toplamı</t>
  </si>
  <si>
    <t>A) Serbest tüketici sayısı</t>
  </si>
  <si>
    <t>B) Serbest olmayan tüketici sayısı</t>
  </si>
  <si>
    <t>5)</t>
  </si>
  <si>
    <t xml:space="preserve">OSB Enerji Nakil Hattı ve Ekipmanları </t>
  </si>
  <si>
    <t>a) Yer altı hatları (km)</t>
  </si>
  <si>
    <t>b) Havai hatlar (km)</t>
  </si>
  <si>
    <t>EPMF-32</t>
  </si>
  <si>
    <t>YEKDEM Kapsamında Satın Alınan Enerji Bilgileri</t>
  </si>
  <si>
    <t>Eİ/101-26/024</t>
  </si>
  <si>
    <t>8790304314</t>
  </si>
  <si>
    <t>TEİAŞ</t>
  </si>
  <si>
    <t>Durum</t>
  </si>
  <si>
    <t>Abone Grubu</t>
  </si>
  <si>
    <t>EPMF-27</t>
  </si>
  <si>
    <t>Tarih</t>
  </si>
  <si>
    <t>Saat</t>
  </si>
  <si>
    <t>YEKDEM Üretim (MWh)</t>
  </si>
  <si>
    <t>EPMF-26</t>
  </si>
  <si>
    <t>Satış Miktarı (İkili anlaşma)</t>
  </si>
  <si>
    <t>Satış Miktarı (GÖP)</t>
  </si>
  <si>
    <t>Satış Miktarı (GİP)</t>
  </si>
  <si>
    <t>Satış Miktarı (DGP)</t>
  </si>
  <si>
    <t>Alış Miktarı (İkili anlaşma)</t>
  </si>
  <si>
    <t>Alış Miktarı (GÖP)</t>
  </si>
  <si>
    <t>Alış Miktarı (GİP)</t>
  </si>
  <si>
    <t>Alış Miktarı (DGP)</t>
  </si>
  <si>
    <t>Şirket Adı</t>
  </si>
  <si>
    <t>Ülke</t>
  </si>
  <si>
    <t>Yön</t>
  </si>
  <si>
    <t>Enerji (MWh)</t>
  </si>
  <si>
    <t>EPMF-23</t>
  </si>
  <si>
    <t>İkili Anlaşma Alıcı Taraf</t>
  </si>
  <si>
    <t>İkili Anlaşma Alıcı Mülkiyet Türü</t>
  </si>
  <si>
    <t>İkili Anlaşma Satıcı Taraf</t>
  </si>
  <si>
    <t>İkili Anlaşma Satış Mülkiyet</t>
  </si>
  <si>
    <t>İkili Anlaşma Miktarı (MWh)</t>
  </si>
  <si>
    <t>EPMF-21</t>
  </si>
  <si>
    <t>Talimat Başlangıç Zamanı</t>
  </si>
  <si>
    <t>Talimat Bitiş Zamanı</t>
  </si>
  <si>
    <t>ETSO Kodu</t>
  </si>
  <si>
    <t>Santral Adı</t>
  </si>
  <si>
    <t>Talimat Yönü</t>
  </si>
  <si>
    <t>Talimat Etiketi</t>
  </si>
  <si>
    <t>Talimat Nedeni</t>
  </si>
  <si>
    <t>EPMF-20</t>
  </si>
  <si>
    <t>SBDT (TL)</t>
  </si>
  <si>
    <t>EPMF-02</t>
  </si>
  <si>
    <t>SMF (TL)</t>
  </si>
  <si>
    <t>YAL (0) Kodlu (MW)</t>
  </si>
  <si>
    <t>YAL (1) Kodlu  (MW)</t>
  </si>
  <si>
    <t>YAL (2) Kodlu  (MW)</t>
  </si>
  <si>
    <t>YAL Teslim Edilemeyen  (MW)</t>
  </si>
  <si>
    <t>YAT (0) Kodlu  (MW)</t>
  </si>
  <si>
    <t>YAT (1) Kodlu  (MW)</t>
  </si>
  <si>
    <t>YAT (2) Kodlu  (MW)</t>
  </si>
  <si>
    <t>YAT Teslim Edilemeyen  (MW)</t>
  </si>
  <si>
    <t>EPMF-01</t>
  </si>
  <si>
    <t>PTF</t>
  </si>
  <si>
    <t>Yük Tahmin Planı (MWh)</t>
  </si>
  <si>
    <t>KGÜP (MWh)</t>
  </si>
  <si>
    <t>Özel Sektör İkili Anlaşma Hacmi (MWh)</t>
  </si>
  <si>
    <t>Kamu İkili Anlaşma Hacmi (MWh)</t>
  </si>
  <si>
    <t>EPMF-22</t>
  </si>
  <si>
    <t>Dağıtım Şirketi Lisans No</t>
  </si>
  <si>
    <t>Dağıtım Şirketi Adı</t>
  </si>
  <si>
    <t>Tedarikçi Lisans Türü</t>
  </si>
  <si>
    <t>Serbest Tüketici Tüketimi (MWh)</t>
  </si>
  <si>
    <t>Serbest Tüketici Sayısı (Adet)</t>
  </si>
  <si>
    <t>Üretim</t>
  </si>
  <si>
    <t>Görevli Tedarik-K1</t>
  </si>
  <si>
    <t>Görevli Tedarik-K2</t>
  </si>
  <si>
    <t>Diğer Tedarik</t>
  </si>
  <si>
    <t>EPMF-22-Y</t>
  </si>
  <si>
    <t>Eski Tedarikçi Lisans Türü</t>
  </si>
  <si>
    <t>Yeni Tedarikçi Lisans Türü</t>
  </si>
  <si>
    <t>Tedarikçisini Değiştiren Tüketici Sayısı (Adet)</t>
  </si>
  <si>
    <t>Tedarikçisini Değiştiren Tüketicilerin Toplam Tüketimi (MWh)</t>
  </si>
  <si>
    <t>Uygulama Yılı</t>
  </si>
  <si>
    <t>Sunum Tarihi</t>
  </si>
  <si>
    <t>PROJE ONAY TARİHİ VE SAYISI</t>
  </si>
  <si>
    <t>PROJE ADI VE YERİ</t>
  </si>
  <si>
    <t>YATIRIM KARAKTERİSTİKLERİ</t>
  </si>
  <si>
    <t>TRANSFORMATÖR GÜCÜ (kVA)</t>
  </si>
  <si>
    <t>TUTAR TL (1)</t>
  </si>
  <si>
    <t>ENERJİ NAKİL HATTI (km)</t>
  </si>
  <si>
    <t>ŞEHİR ŞEBEKESİ-YER ALTI (km)</t>
  </si>
  <si>
    <t>ŞEHİR ŞEBEKESİ-HAVAİ (km)</t>
  </si>
  <si>
    <t>KÖY ŞEBEKESİ (km)</t>
  </si>
  <si>
    <t>DM/KÖK (Adet)</t>
  </si>
  <si>
    <t>TUTAR TL (2)</t>
  </si>
  <si>
    <t>EK-8 den Gelen Tutar (TL) (3)</t>
  </si>
  <si>
    <t>BAŞLANGIÇ TARİHİ</t>
  </si>
  <si>
    <t>BİTİŞ TARİHİ</t>
  </si>
  <si>
    <t>KARAKTERİSTİK BAZINDA TOPLAM TUTARI (TL) 1+2+3</t>
  </si>
  <si>
    <t>KESİN HAKEDİŞE GÖRE PROJE TOPLAM TUTAR (TL) (A)</t>
  </si>
  <si>
    <t>BİR ÖNCEKİ YILI HAKEDİŞİNE GÖRE PROJE TOPLAM TUTAR (TL) (B)</t>
  </si>
  <si>
    <t>FARK (TL) (C=A-B)</t>
  </si>
  <si>
    <t>OG/AG</t>
  </si>
  <si>
    <t>OG/OG</t>
  </si>
  <si>
    <t>Şebeke Kapasite Artış Yatırımları (Kesin Hesap) (A)</t>
  </si>
  <si>
    <t>Şebeke Kapasite Artış Yatırımları (Bir önceki yılı son hakediş) (B)</t>
  </si>
  <si>
    <t>Şebeke Kapasite Artış Yatırımları (FARK=A-B)</t>
  </si>
  <si>
    <t>Şebeke Yenileme Yatırımları (Kesin Hesap) (A)</t>
  </si>
  <si>
    <t>Şebeke Yenileme Yatırımları (Bir önceki yılı son hakediş) (B)</t>
  </si>
  <si>
    <t>Şebeke Yenileme Yatırımları (FARK=A-B)</t>
  </si>
  <si>
    <t>Şebeke İyileştirme Yatırımları (Kesin Hesap) (A)</t>
  </si>
  <si>
    <t>Şebeke İyileştirme Yatırımları (Bir önceki yılı son hakediş) (B)</t>
  </si>
  <si>
    <t>Şebeke İyileştirme Yatırımları (FARK=A-B)</t>
  </si>
  <si>
    <t>Yeni Standart Bağlantı Yatırımları  (Kesin Hesap) (A)</t>
  </si>
  <si>
    <t>Yeni Standart Bağlantı Yatırımları (Bir önceki yılı son hakediş) (B)</t>
  </si>
  <si>
    <t>Yeni Standart Bağlantı Yatırımları (FARK=A-B)</t>
  </si>
  <si>
    <t>Yeni Standart Olmayan Bağlantı Yatırımları (Kesin Hesap) (A)</t>
  </si>
  <si>
    <t>Yeni Standart Olmayan Bağlantı Yatırımları (Bir önceki yılı son hakediş) (B)</t>
  </si>
  <si>
    <t>Yeni Standart Olmayan Bağlantı Yatırımları (FARK=A-B)</t>
  </si>
  <si>
    <t>Yük Dağılım Değişime Bağlı Yatırımlar (Kesin Hesap) (A)</t>
  </si>
  <si>
    <t>Yük Dağılım Değişime Bağlı Yatırımlar (Bir önceki yılı son hakediş) (B)</t>
  </si>
  <si>
    <t>Yük Dağılım Değişime Bağlı Yatırımlar (FARK=A-B)</t>
  </si>
  <si>
    <t>Aydınlatma Yatırımları (Kesin Hesap) (A)</t>
  </si>
  <si>
    <t>Aydınlatma Yatırımları (Bir önceki yılı son hakediş) (B)</t>
  </si>
  <si>
    <t>Aydınlatma Yatırımları (FARK=A-B)</t>
  </si>
  <si>
    <t>ESDF-06</t>
  </si>
  <si>
    <t>Bir Önceki Yılın Yatırımlarına Ait Bilgiler (EK-6)</t>
  </si>
  <si>
    <t xml:space="preserve">DAĞITIM TESİSİ </t>
  </si>
  <si>
    <t>TRANSFORMATÖR DEMONTAJDAN MONTAJ (adet)</t>
  </si>
  <si>
    <t>DİREK TÜRÜ</t>
  </si>
  <si>
    <t>MALZEME</t>
  </si>
  <si>
    <t>TİPİ</t>
  </si>
  <si>
    <t>ADET</t>
  </si>
  <si>
    <t>477 MCM</t>
  </si>
  <si>
    <t>Demir (OG)</t>
  </si>
  <si>
    <t>Akım Trafosu</t>
  </si>
  <si>
    <t>266.8 MCM</t>
  </si>
  <si>
    <t>Demir (AG)</t>
  </si>
  <si>
    <t>Gerilim Trafosu</t>
  </si>
  <si>
    <t>3/0 AWG</t>
  </si>
  <si>
    <t>Beton (OG)</t>
  </si>
  <si>
    <t>Ayırıcı</t>
  </si>
  <si>
    <t>1/0 AWG</t>
  </si>
  <si>
    <t>Beton (AG)</t>
  </si>
  <si>
    <t>Kesici</t>
  </si>
  <si>
    <t>SWALLOW</t>
  </si>
  <si>
    <t>Ağaç (OG)</t>
  </si>
  <si>
    <t>Compact RMU</t>
  </si>
  <si>
    <t>Alüminyum</t>
  </si>
  <si>
    <t>Ağaç (AG)</t>
  </si>
  <si>
    <t>Modüler Hücre</t>
  </si>
  <si>
    <t>Bakır</t>
  </si>
  <si>
    <t>Armatür ve Lambalar</t>
  </si>
  <si>
    <t>Beton Köşk</t>
  </si>
  <si>
    <t>Diğerleri</t>
  </si>
  <si>
    <t>Parafudr</t>
  </si>
  <si>
    <t>İzolatör</t>
  </si>
  <si>
    <t>Otomatik Şalter</t>
  </si>
  <si>
    <t>Pano</t>
  </si>
  <si>
    <t>Saha Dağıtım Kutusu (Box)</t>
  </si>
  <si>
    <t>Recloser</t>
  </si>
  <si>
    <t>Sectionaliser</t>
  </si>
  <si>
    <t>Topraklama</t>
  </si>
  <si>
    <t>Kompanzasyon (MVAr)</t>
  </si>
  <si>
    <t>Akü Redresör Grubu</t>
  </si>
  <si>
    <t>Arıza Gösterge Düzeneği</t>
  </si>
  <si>
    <t>Röle</t>
  </si>
  <si>
    <t>Sayaç Yatırımları</t>
  </si>
  <si>
    <t>ESDF-05</t>
  </si>
  <si>
    <t>Bir Önceki Yılın Yatırım Gerçekleşmelerine Ait Bilgiler (EK-4)</t>
  </si>
  <si>
    <t>Cari fiyatlar ile hesaplanan tutarlar</t>
  </si>
  <si>
    <t>Yatırım Karakteristiği</t>
  </si>
  <si>
    <t>Onaylı birim bedeller ile hesaplanan tutarlar (Onaylı Birim Bedeli olan yatırım karakteristikleri için hesaplanacaktır.)</t>
  </si>
  <si>
    <t>* EPDK tarafından belirlenen birim bedellerle hesaplanan EPE(0) tutarı.</t>
  </si>
  <si>
    <t>** EPE(0) fiyatları ile hesaplanan tutar</t>
  </si>
  <si>
    <t>ESDF-03</t>
  </si>
  <si>
    <t>Yeraltı kablosu (OG x50)</t>
  </si>
  <si>
    <t>Yeraltı kablosu (OG x70)</t>
  </si>
  <si>
    <t>Yeraltı kablosu (OG x95)</t>
  </si>
  <si>
    <t>Yeraltı kablosu (OG x120)</t>
  </si>
  <si>
    <t>Yeraltı kablosu (OG x150)</t>
  </si>
  <si>
    <t>Yeraltı kablosu (OG x185)</t>
  </si>
  <si>
    <t>Yeraltı kablosu (OG x240)</t>
  </si>
  <si>
    <t>Yeraltı kablosu (AG x50)</t>
  </si>
  <si>
    <t>Yeraltı kablosu (AG x70)</t>
  </si>
  <si>
    <t>Yeraltı kablosu (AG x95)</t>
  </si>
  <si>
    <t>Yeraltı kablosu (AG x120)</t>
  </si>
  <si>
    <t>Yeraltı kablosu (AG x150)</t>
  </si>
  <si>
    <t>KEŞİF BEDELİ TL (1)</t>
  </si>
  <si>
    <t>KEŞİF BEDELİ TL (2)</t>
  </si>
  <si>
    <t>PROJE TOPLAM KEŞFİ (TL) 1+2+3+4</t>
  </si>
  <si>
    <t>ONAYLI BİRİM BEDELLERİ İLE HESAPLANAN KEŞFİ (TL)*</t>
  </si>
  <si>
    <t>Sıra No</t>
  </si>
  <si>
    <t>Kombi</t>
  </si>
  <si>
    <t>EPSF-01</t>
  </si>
  <si>
    <t>Perakende Enerji Satış Fiyatı Teklif Formu</t>
  </si>
  <si>
    <t>T</t>
  </si>
  <si>
    <t>T+1</t>
  </si>
  <si>
    <t>T+2</t>
  </si>
  <si>
    <t>EPMF-33</t>
  </si>
  <si>
    <t>YEKDEM Kapsamında Tedarikçilerden Alınan veya Yapılan Ödeme Bilgileri</t>
  </si>
  <si>
    <t>(1) YEKDEM kapsamında ilgili tedarik lisansı sahibinden alınan tutar (TL) girilecektir.</t>
  </si>
  <si>
    <t xml:space="preserve">(2) YEKDEM kapsamında ilgili tedarik lisansı sahibine yapılan ödeme tutarı (TL) bilgisi girilecektir. </t>
  </si>
  <si>
    <t>(1) Alınan Tutar (TL)</t>
  </si>
  <si>
    <t>(2) Ödenen Tutar (TL)</t>
  </si>
  <si>
    <t>EPMF-34</t>
  </si>
  <si>
    <t>Lisanssız Üretim Kapsamında Kaynak ve Bölge Bazında Yapılan Ödeme Bilgileri</t>
  </si>
  <si>
    <t>Tarife Yılı Ayları</t>
  </si>
  <si>
    <t>Aylık Gerçekleşen Gelir (a)</t>
  </si>
  <si>
    <t>Aylık Ortalama EPE (b)</t>
  </si>
  <si>
    <t>Tarife Yılı EPE Kapanış Değeri (c)</t>
  </si>
  <si>
    <t>Aylık Gerçekleşen Gelir Tarife Yılı Sonu Değeri (d=a*c/b)</t>
  </si>
  <si>
    <t>Ocak</t>
  </si>
  <si>
    <t>Şubat</t>
  </si>
  <si>
    <t>Mart</t>
  </si>
  <si>
    <t>Nisan</t>
  </si>
  <si>
    <t>Mayıs</t>
  </si>
  <si>
    <t>Haziran</t>
  </si>
  <si>
    <t>Temmuz</t>
  </si>
  <si>
    <t>Ağustos</t>
  </si>
  <si>
    <t>Eylül</t>
  </si>
  <si>
    <t>Ekim</t>
  </si>
  <si>
    <t>Kasım</t>
  </si>
  <si>
    <t>Aralık</t>
  </si>
  <si>
    <t>t-2 Tarife Yılı EPE Açılış Değeri</t>
  </si>
  <si>
    <t>t-1 Tarife Yılı Yıllık Faiz Oranı</t>
  </si>
  <si>
    <t>t Tarife Yılı Gelir Farkı Düzeltme Bileşeni</t>
  </si>
  <si>
    <t>ETDF-05</t>
  </si>
  <si>
    <t>İletim Sistemi İşletim Geliri Tavanının Gelir Farkı Düzeltme Bileşenine İlişkin Veriler</t>
  </si>
  <si>
    <t>t-2 Yılına İletim Sistemi İşletim Gelirleri</t>
  </si>
  <si>
    <t>t-2 Tarife Yılı İletim Sistemi İşletim Geliri Tavanı</t>
  </si>
  <si>
    <t>t-2 Tarife Yılı İletim Sistemi İşletim Geliri Tavanı Yıl Sonu Değeri (e*c/f)</t>
  </si>
  <si>
    <t>t-2 Tarife Yılı Gerçekleşen İletim Sistemi İşletim Geliri Yıl Sonu Değeri (Σ d)</t>
  </si>
  <si>
    <t>t-2 Tarife Yılı İletim Sistemi İişletim Geliri Farkı (g-h)</t>
  </si>
  <si>
    <t>ETDF-03</t>
  </si>
  <si>
    <t xml:space="preserve">İletim Sistemi Gelir Tavanının Yatırım Farkı Düzeltme Bileşenine İlişkin Veriler </t>
  </si>
  <si>
    <t>Aşağıdaki tablolarda yer alan tutarlar yukarıda belirtilen tarihteki sabit fiyatlar ile Milyon TL olarak gösterilmiştir.</t>
  </si>
  <si>
    <t xml:space="preserve">TABLO A - Önceki Uygulama Dönemine İlişkin Onaylanan tutarlar </t>
  </si>
  <si>
    <t>Veriler önceki uygulama dönemine ait GD06 Formundan alınmıştır.</t>
  </si>
  <si>
    <t>Tarife Yılı Kapanış Değeri</t>
  </si>
  <si>
    <t>Tarife Yılı Ortalama Değeri</t>
  </si>
  <si>
    <t>İtfa Edilmemiş Yatırım Tutarına İlişkin Alternatif Maliyet İtfası</t>
  </si>
  <si>
    <t>İtfa Toplamı</t>
  </si>
  <si>
    <t>TABLO B - Önceki Uygulama Dönemine İlişkin Gerçekleşmeler</t>
  </si>
  <si>
    <t>Veriler önceki uygulama dönemine ait GD03 Formu Tablo B'den alınmıştır.</t>
  </si>
  <si>
    <t>TABLO C - Önceki Uygulama Dönemine İlişkin Gerçekleşmeler</t>
  </si>
  <si>
    <t>Son tarife yılına ait olanlar hariç veriler önceki uygulama dönemine ait GD03 Formu Tablo B'den alınmıştır.</t>
  </si>
  <si>
    <t>TABLO D - Yatırım Farkı Düzeltme Bileşeninin Hesaplanması</t>
  </si>
  <si>
    <t>İtfa Edilmemiş Yatırım Tutarına İlişkin Olarak İtfa Edilen Alternatif Maliyet</t>
  </si>
  <si>
    <t xml:space="preserve">Gerçekleşen Yatırımlar Doğrultusunda İtfa Edilmiş Olması Gereken Alternatif Maliyet </t>
  </si>
  <si>
    <t>Alternatif Maliyete İlişkin İtfa Farkı</t>
  </si>
  <si>
    <t>İtfa Farkı Yıl Sonu Değeri</t>
  </si>
  <si>
    <t>İtfa Edilmemiş Yatırım Tutarının Uygulama Dönemi Açılış Değeri</t>
  </si>
  <si>
    <t>İtfa Edilmemiş Yatırım Tutarının Uygulama Dönemi Açılış Değeri (Olması Gereken)</t>
  </si>
  <si>
    <t>İtfa Edilmemiş Yatırım Tutarı Açılış Değerine İlişkin Fark</t>
  </si>
  <si>
    <t>Toplam İtfa Farkı (Önceki Uygulama Dönemine Ait EPE 0 Değeri İle Hesaplanan)</t>
  </si>
  <si>
    <t>Mevcut Uygulama Dönemi EPE 0 Değeri</t>
  </si>
  <si>
    <t>Önceki Uygulama Dönemi EPE 0 Değeri</t>
  </si>
  <si>
    <t>Toplam İtfa Farkı (Mevcut Uygulama Dönemine Ait EPE 0 Değeri İle Hesaplanan)</t>
  </si>
  <si>
    <t>Uygulama Dönemi Birinci Yılı Faiz Oranı</t>
  </si>
  <si>
    <t>Yatırım Farkı Düzeltme Bileşeni</t>
  </si>
  <si>
    <t>ETDF-02</t>
  </si>
  <si>
    <t>İletim Sistemi Gelir Tavanının Gelir Farkı Düzeltme Bileşenine İlişkin Veriler</t>
  </si>
  <si>
    <t>t-2 Yılına İletim Sistemi Gelirleri</t>
  </si>
  <si>
    <t>t-2 Tarife Yılı İletim Sistemi Gelir Tavanı</t>
  </si>
  <si>
    <t>t-2 Tarife Yılı İletim Sistemi Gelir Tavanı Yıl Sonu Değeri (e*c/f)</t>
  </si>
  <si>
    <t>t-2 Tarife Yılı Gerçekleşen İletim Sistemi Geliri Yıl Sonu Değeri (Σ d)</t>
  </si>
  <si>
    <t>t-2 Tarife Yılı İletim Sistemi Gelir Farkı (g-h)</t>
  </si>
  <si>
    <t>ESDF-09</t>
  </si>
  <si>
    <t>Bir Önceki Yılın Çevre, Güvenlik ve Diğer Yasal Zorunluluğu Olan Yatırımlarına Ait Bilgiler - Devralınan tesisler için ödenen bedeller (EK-9)</t>
  </si>
  <si>
    <t>Bağlantı ve Sistem Kullanım Yönetmeliği Kapsamında Ödenen Bedeller (TL)</t>
  </si>
  <si>
    <t>TOPLAM TUTAR (TL)</t>
  </si>
  <si>
    <t>Madde 21</t>
  </si>
  <si>
    <t>Madde 37</t>
  </si>
  <si>
    <t>Madde 38</t>
  </si>
  <si>
    <t>Geçici Madde 2</t>
  </si>
  <si>
    <t>ESDF-08</t>
  </si>
  <si>
    <t>Bir Önceki Yılın Çevre, Güvenlik ve Diğer Yasal Zorunluluğu Olan Yatırımlarına Ait Bilgiler - Devralınan dağıtım tesisleri için ödenen bedeller hariç (EK-8)</t>
  </si>
  <si>
    <t>Kamulaştırma Giderleri (TL) (1)</t>
  </si>
  <si>
    <t>Kazı izin veya ruhsat bedelleri (TL) (2)</t>
  </si>
  <si>
    <t>Deplase İşleri (TL) (3)</t>
  </si>
  <si>
    <t>Zemin Tahrip-Yapım Bedelleri (TL)</t>
  </si>
  <si>
    <t>ETDF-11</t>
  </si>
  <si>
    <t>Piyasa İşletim Gelir Tavanının Gelir Farkı Düzeltme Bileşenine İlişkin Veriler</t>
  </si>
  <si>
    <t>Aşağıdaki tabloda yer alan tutarlar Milyon TL olarak gösterilmiştir.</t>
  </si>
  <si>
    <t>t-2 Yılına ait İletim Sistemi Gelirleri</t>
  </si>
  <si>
    <t>t-2 Tarife Yılı Piyasa İşletim Gelir Tavanı</t>
  </si>
  <si>
    <t>t-2 Tarife Yılı Piyasa İşletim Gelir Tavanı Yıl Sonu Değeri (e*c/f)</t>
  </si>
  <si>
    <t>t-2 Tarife Yılı Gerçekleşen Piyasa İşletim Geliri Yıl Sonu Değeri (Σ d)</t>
  </si>
  <si>
    <t>t-2 Tarife Yılı Piyasa İşletim Gelir Farkı (g-h)</t>
  </si>
  <si>
    <t>ETDF-10</t>
  </si>
  <si>
    <t>Piyasa İşletim Geliri Tavanına İlişkin Veriler</t>
  </si>
  <si>
    <t>EYDF-01</t>
  </si>
  <si>
    <t>Dağıtım Geliri Bilgileri</t>
  </si>
  <si>
    <t>ÜRETİCİ</t>
  </si>
  <si>
    <t>EYDF-09</t>
  </si>
  <si>
    <t>Perakende Satışa Esas Enerji</t>
  </si>
  <si>
    <t>Perakende Satışa Esas Enerji (kWh) (Düzenlenen Tarifeler)</t>
  </si>
  <si>
    <t>OCAK-MART DÖNEMİ TÜKETİMİ</t>
  </si>
  <si>
    <t>NİSAN-HAZİRAN DÖNEMİ TÜKETİMİ</t>
  </si>
  <si>
    <t>TEMMUZ-EYLÜL DÖNEMİ TÜKETİMİ</t>
  </si>
  <si>
    <t>EKİM-ARALIK DÖNEMİ TÜKETİMİ</t>
  </si>
  <si>
    <t>Tek Zamanlı</t>
  </si>
  <si>
    <t>Çok Zamanlı</t>
  </si>
  <si>
    <t>Gündüz</t>
  </si>
  <si>
    <t>Puant</t>
  </si>
  <si>
    <t>Gece</t>
  </si>
  <si>
    <t>İkili Anlaşma Satışları (kWh)</t>
  </si>
  <si>
    <t>EYDF-08</t>
  </si>
  <si>
    <t>EYDF-13</t>
  </si>
  <si>
    <t>Mizan Tablosu</t>
  </si>
  <si>
    <t>MİZAN</t>
  </si>
  <si>
    <t>Dft.kebir</t>
  </si>
  <si>
    <t>Hesap Adı</t>
  </si>
  <si>
    <t>Brç</t>
  </si>
  <si>
    <t>Alc</t>
  </si>
  <si>
    <t>BrçBky</t>
  </si>
  <si>
    <t>AlcBky</t>
  </si>
  <si>
    <t>DÖNEN VARLIKLAR</t>
  </si>
  <si>
    <t>HAZIR DEĞERLER</t>
  </si>
  <si>
    <t>100</t>
  </si>
  <si>
    <t>KASA</t>
  </si>
  <si>
    <t>1001010101</t>
  </si>
  <si>
    <t>MERKEZ TRY KASA</t>
  </si>
  <si>
    <t>101</t>
  </si>
  <si>
    <t>ALINAN ÇEKLER</t>
  </si>
  <si>
    <t>1010100000</t>
  </si>
  <si>
    <t>TRY ÇEK PORTFÖYÜ</t>
  </si>
  <si>
    <t>1010100050</t>
  </si>
  <si>
    <t>TRY-SATICIYA CİRO EDİLEN ÇEKLER</t>
  </si>
  <si>
    <t>1010100051</t>
  </si>
  <si>
    <t>TRY-SATICIYA CİRO EDİLEN ÇEKLER ARA HS.</t>
  </si>
  <si>
    <t>102</t>
  </si>
  <si>
    <t>BANKALAR</t>
  </si>
  <si>
    <t>1021101001</t>
  </si>
  <si>
    <t>X BANKASI</t>
  </si>
  <si>
    <t>1021101002</t>
  </si>
  <si>
    <t>Y BANKASI</t>
  </si>
  <si>
    <t>1021101003</t>
  </si>
  <si>
    <t>Z BANKASI</t>
  </si>
  <si>
    <t>1021101004</t>
  </si>
  <si>
    <t>A BANKASI</t>
  </si>
  <si>
    <t>1021102001</t>
  </si>
  <si>
    <t>B BANKASI</t>
  </si>
  <si>
    <t>1021102002</t>
  </si>
  <si>
    <t>C BANKASI</t>
  </si>
  <si>
    <t>…</t>
  </si>
  <si>
    <t>EYDF-10</t>
  </si>
  <si>
    <t>Dağıtıma Esas Enerji</t>
  </si>
  <si>
    <t xml:space="preserve">Dağıtıma Esas Enerji (kWh) </t>
  </si>
  <si>
    <t>EYDF-17-P</t>
  </si>
  <si>
    <t>Görevli Tedarik Şirketi Personel Sayısı ve Giderleri Tablosu</t>
  </si>
  <si>
    <t>PERSONEL SAYISI - PERSONEL GİDERLERİ</t>
  </si>
  <si>
    <t xml:space="preserve">Dönem Başı Personel Sayısı </t>
  </si>
  <si>
    <t xml:space="preserve">Dönem İçi Personel Sayısındaki Artış </t>
  </si>
  <si>
    <t xml:space="preserve">Dönem İçi Personel Sayısındaki Azalış </t>
  </si>
  <si>
    <t>Dönem Sonu Personel Sayısı</t>
  </si>
  <si>
    <t>Toplam Personel Giderleri (TL)</t>
  </si>
  <si>
    <t>PERSONEL SAYISI DAĞILIMI</t>
  </si>
  <si>
    <t>Faturalandırma Hizmetinde Çalışan Sayısı</t>
  </si>
  <si>
    <t>Müşteri Hizmetleri Personeli</t>
  </si>
  <si>
    <t>Güvenlik Personeli</t>
  </si>
  <si>
    <t>Genel Yönetim Personeli</t>
  </si>
  <si>
    <t>Satış Departmanı</t>
  </si>
  <si>
    <t>EYDF-16</t>
  </si>
  <si>
    <t>Abone Nakit Güvence Bedeli Akış Tablosu (GTŞ)</t>
  </si>
  <si>
    <t>Tutar (TL)</t>
  </si>
  <si>
    <t>Yıl Başı İtibariyle Tahsil Edilen Güvence Bedeli Toplamı (Anapara)</t>
  </si>
  <si>
    <t>Yıl Başı İtibariyle Tahsil Edilen Güvence Bedeli Toplamı (Enflasyon Farkı - Öncek yıl başı)</t>
  </si>
  <si>
    <t>Yıl İçinde Tahsil Edilen Güvence Bedeli Tutarı (Anapara)</t>
  </si>
  <si>
    <t>Yıl İçinde İade Edilen Güvence Bedeli Tutarı (Anapara)</t>
  </si>
  <si>
    <t>Yıl İçinde İade Edilen Güvence Bedeli Tutarı (Enflasyon Farkı)</t>
  </si>
  <si>
    <t>Yıl sonu Güvence Bedeli Tutarı (Anapara)</t>
  </si>
  <si>
    <t>Yıl sonu Güvence Bedeli Tutarı (Enflasyon Farkı)</t>
  </si>
  <si>
    <t>Finansal Tablolar</t>
  </si>
  <si>
    <t xml:space="preserve">DİĞER ALACAKLAR </t>
  </si>
  <si>
    <t xml:space="preserve">MADDİ DURAN VARLIKLAR </t>
  </si>
  <si>
    <t>DİĞER MADDİ DURAN VARLIKLAR</t>
  </si>
  <si>
    <t>BİRİKMİŞ AMORTİSMANLAR (-)</t>
  </si>
  <si>
    <t>YAPILMAKTA OLAN YATIRIMLAR</t>
  </si>
  <si>
    <t>ÖZEL MALİYETLER</t>
  </si>
  <si>
    <t>GELECEK YILLARDA İNDİRİLECEK KATMA DEĞER VERGİSİ</t>
  </si>
  <si>
    <t>KISA VADELİ YABANCI KAYNAKLAR</t>
  </si>
  <si>
    <t>DİĞER BORÇLAR</t>
  </si>
  <si>
    <t>UZUN VADELİ YABANCI KAYNAKLAR</t>
  </si>
  <si>
    <t>ÖDENMİŞ SERMAYE</t>
  </si>
  <si>
    <t>GEÇMİŞ YILLAR ZARARLARI (-)</t>
  </si>
  <si>
    <t>GENEL YÖNETİM GİDERLERİ (-)</t>
  </si>
  <si>
    <t>FAALİYET KARI VEYA ZARARI</t>
  </si>
  <si>
    <t>GÜÇ BEDELİ</t>
  </si>
  <si>
    <t>DAĞITIM BEDELİ</t>
  </si>
  <si>
    <t xml:space="preserve">GENEL YÖNETİM GİDERLERİ </t>
  </si>
  <si>
    <t>KONUSU KALMAYAN KARŞILIKLAR</t>
  </si>
  <si>
    <t>HİZMET ÜRETİM MALİYETİ</t>
  </si>
  <si>
    <t>HİZMET TEŞVİK PRİMİ</t>
  </si>
  <si>
    <t>İLAN GİDERLERİ</t>
  </si>
  <si>
    <t>REKLAM GİDERLERİ</t>
  </si>
  <si>
    <t>İCRA GİDERLERİ</t>
  </si>
  <si>
    <t>NOTER GİDERLERİ</t>
  </si>
  <si>
    <t>BİLGİ İŞLEM GİDERLERİ</t>
  </si>
  <si>
    <t>EMLAK VERGİSİ</t>
  </si>
  <si>
    <t>MOTORLU TAŞITLAR VERGİSİ</t>
  </si>
  <si>
    <t>DAMGA VERGİSİ</t>
  </si>
  <si>
    <t>EYDF-14</t>
  </si>
  <si>
    <t>Krediler</t>
  </si>
  <si>
    <t>Kredi No</t>
  </si>
  <si>
    <t>Kullanıldığı Proje</t>
  </si>
  <si>
    <t>Krediyi Sağlayan Finans Kurumu</t>
  </si>
  <si>
    <t>Kredi Başlangıç Tarihi</t>
  </si>
  <si>
    <t>Kredi Bitiş Tarihi</t>
  </si>
  <si>
    <t>Para Birimi</t>
  </si>
  <si>
    <t xml:space="preserve">Kredi Tutarı </t>
  </si>
  <si>
    <t xml:space="preserve">Kayıt  No </t>
  </si>
  <si>
    <t xml:space="preserve"> Tutarı (TL)</t>
  </si>
  <si>
    <t>EYDF-29</t>
  </si>
  <si>
    <t>Kayıp - Kaçak Gerçekleşmelerine İlişkin Veriler</t>
  </si>
  <si>
    <t>İletim Sisteminden Çekiş Miktarı**</t>
  </si>
  <si>
    <t>İletim Sistemine Veriş Miktarı</t>
  </si>
  <si>
    <t>Diğer Dağıtım Bölgelerinden Çekiş Miktarı</t>
  </si>
  <si>
    <t>Diğer Dağıtım Bölgelerine Veriş Miktarı</t>
  </si>
  <si>
    <t>EYDF-28</t>
  </si>
  <si>
    <t>Sökme Takma Giderleri</t>
  </si>
  <si>
    <t>Hizmet Veren  Kuruluş</t>
  </si>
  <si>
    <t>Hizmet Alıma Yöntemi</t>
  </si>
  <si>
    <t>EYTF-01-S</t>
  </si>
  <si>
    <t>TEİAŞ İşletme Raporları Günlük Saatlik Üretim Formu</t>
  </si>
  <si>
    <t>Lisansı yoksa "Lisans No" alanına YİD, Yİ, İHD şeklinde yazılacaktır.</t>
  </si>
  <si>
    <t>TEİAŞ İşletme Raporunda saatlik üretimi yer alan santraller için saatlik olarak doldurulacaktır.</t>
  </si>
  <si>
    <t>Kurulu Güç (MW)</t>
  </si>
  <si>
    <t>Üretim (MWh)</t>
  </si>
  <si>
    <t>EYTF-03</t>
  </si>
  <si>
    <t>TEİAŞ İşletme Raporları İthalat İhracat Bilgileri Formu</t>
  </si>
  <si>
    <t>Enterkonnekte Hat İsmi</t>
  </si>
  <si>
    <t>Kapasite (MW)</t>
  </si>
  <si>
    <t>EYTF-01</t>
  </si>
  <si>
    <t>TEİAŞ İşletme Raporları Günlük Üretim Formu</t>
  </si>
  <si>
    <t>EYTF-02</t>
  </si>
  <si>
    <t>TEİAŞ İşletme Raporları Su Durumu Formu</t>
  </si>
  <si>
    <r>
      <rPr>
        <sz val="9"/>
        <color rgb="FFFF0000"/>
        <rFont val="Arial"/>
        <family val="2"/>
        <charset val="162"/>
      </rPr>
      <t>*</t>
    </r>
    <r>
      <rPr>
        <sz val="9"/>
        <rFont val="Arial"/>
        <family val="2"/>
        <charset val="162"/>
      </rPr>
      <t xml:space="preserve"> Lisansı yoksa YİD, Yİ, İHD şeklinde yazılır.</t>
    </r>
  </si>
  <si>
    <t>Gelen Su (bin metreküp)</t>
  </si>
  <si>
    <t>Harcanan Su (bin metreküp)</t>
  </si>
  <si>
    <t>Göl Kotları Günlük (metre)</t>
  </si>
  <si>
    <t>Göl Kotu En Yüksek (metre)</t>
  </si>
  <si>
    <t>Göl Kotu En Düşük (metre)</t>
  </si>
  <si>
    <t>EYTF-21</t>
  </si>
  <si>
    <t>TEİAŞ Tahdit Bildirim Formu</t>
  </si>
  <si>
    <t>Açma Tarihi</t>
  </si>
  <si>
    <t>Açma Zamanı</t>
  </si>
  <si>
    <t>Kapama Tarihi</t>
  </si>
  <si>
    <t>Kapama Zamanı</t>
  </si>
  <si>
    <t>Merkez</t>
  </si>
  <si>
    <t>Gerilim seviyesi (kV)</t>
  </si>
  <si>
    <t>Kesintiden Etkilenen Güç (MW)</t>
  </si>
  <si>
    <t>Açıklama</t>
  </si>
  <si>
    <t>EYTF-20</t>
  </si>
  <si>
    <t>Techizat</t>
  </si>
  <si>
    <t>Kuruluş</t>
  </si>
  <si>
    <t>EYTF-04</t>
  </si>
  <si>
    <t>TEİAŞ İşletme Raporları Saatlik Tüketim Formu</t>
  </si>
  <si>
    <t>Saatlik Tüketim (MWh)</t>
  </si>
  <si>
    <t>EYTF-25</t>
  </si>
  <si>
    <t>Otoprodüktör - Yeni Kanuna göre sadece iç ihtiyacını karşılayan piyasaya elektrik satamayan santraller</t>
  </si>
  <si>
    <t>İletim</t>
  </si>
  <si>
    <t xml:space="preserve"> İKİTELLİ     </t>
  </si>
  <si>
    <t>Devreye girdi.</t>
  </si>
  <si>
    <t xml:space="preserve">FUEL-OIL </t>
  </si>
  <si>
    <t>İzole Otoprodüktör</t>
  </si>
  <si>
    <t>Dağıtım</t>
  </si>
  <si>
    <t xml:space="preserve"> ADAPAZARI  </t>
  </si>
  <si>
    <t>Devreden çıktı.</t>
  </si>
  <si>
    <t xml:space="preserve">NAFTA </t>
  </si>
  <si>
    <t>* Bu listenin başlangıçta bir seferlik tüm santraller için alınması daha sonra aylık olarak güncellenmesi gerekiyor.</t>
  </si>
  <si>
    <t>Özel Üretim Şirketi</t>
  </si>
  <si>
    <t xml:space="preserve"> IŞIKLAR    </t>
  </si>
  <si>
    <t>MOTORİN</t>
  </si>
  <si>
    <t>Yük Tevzii Bölgesi</t>
  </si>
  <si>
    <t>Devreye Giriş/Devreden Çıkış Tarihi</t>
  </si>
  <si>
    <t>Bağlı Olduğu TM</t>
  </si>
  <si>
    <t>Bağlandığı Gerilim Seviyesi (kV)</t>
  </si>
  <si>
    <t xml:space="preserve"> GÖLBAŞI  </t>
  </si>
  <si>
    <t xml:space="preserve">ASFALTİT </t>
  </si>
  <si>
    <t>Yap İşlet Devret (YİD)</t>
  </si>
  <si>
    <t xml:space="preserve"> KEBAN    </t>
  </si>
  <si>
    <t xml:space="preserve">TAŞ KÖMÜRÜ </t>
  </si>
  <si>
    <t>Yap İşlet (Yİ)</t>
  </si>
  <si>
    <t xml:space="preserve"> SAMSUN   </t>
  </si>
  <si>
    <t>LİNYİT</t>
  </si>
  <si>
    <t>İşletme Hakkı Devir (İHD)</t>
  </si>
  <si>
    <t xml:space="preserve"> ADANA  </t>
  </si>
  <si>
    <t xml:space="preserve">İTHAL KÖMÜR </t>
  </si>
  <si>
    <t xml:space="preserve"> ANTALYA    </t>
  </si>
  <si>
    <t>DOĞALGAZ</t>
  </si>
  <si>
    <t xml:space="preserve"> ERZURUM  </t>
  </si>
  <si>
    <t>ÇOK YAKITLILAR KATI+SIVI</t>
  </si>
  <si>
    <t>ÇOK YAKITLILAR SIVI+D.GAZ</t>
  </si>
  <si>
    <t>JEOTERMAL</t>
  </si>
  <si>
    <t xml:space="preserve">REZERVUARLI HİDROLİK </t>
  </si>
  <si>
    <t xml:space="preserve">NEHİR TİPİ HİDROLİK </t>
  </si>
  <si>
    <t>RÜZGAR</t>
  </si>
  <si>
    <t>BİYOKÜTLE</t>
  </si>
  <si>
    <t>DALGA, AKINTI, GELGİT</t>
  </si>
  <si>
    <t>EYTF-24</t>
  </si>
  <si>
    <t>TEİAŞ Üretim Kaynak Bildirimi Formu</t>
  </si>
  <si>
    <t>Kuruluş listesine ve kaynak türüne gerekmesi durumunda listede olmayan veri girebilirlir.</t>
  </si>
  <si>
    <t>EÜAŞ BAĞLI ORTAKLIK</t>
  </si>
  <si>
    <t>SERBEST ÜRETİM ŞİRKETLERİ</t>
  </si>
  <si>
    <t>İŞLETME HAKKI DEVİR</t>
  </si>
  <si>
    <t xml:space="preserve">YAP İŞLET </t>
  </si>
  <si>
    <t xml:space="preserve">YAP İŞLET DEVRET </t>
  </si>
  <si>
    <t>EYTF-23</t>
  </si>
  <si>
    <t>TEİAŞ Gerilim Harmonikleri Bildirim Formu</t>
  </si>
  <si>
    <t>Bölge Numarası</t>
  </si>
  <si>
    <t>Ölçüm Noktası</t>
  </si>
  <si>
    <t>Bileşen No</t>
  </si>
  <si>
    <t>Faz</t>
  </si>
  <si>
    <t>Aşım Süresi (dk)</t>
  </si>
  <si>
    <t>EYTF-22</t>
  </si>
  <si>
    <t>TEİAŞ Gerilim Sapmaları Bildirim Formu</t>
  </si>
  <si>
    <t>Bölge Adı</t>
  </si>
  <si>
    <t>Sapma Süresi (dk)</t>
  </si>
  <si>
    <t>İşletme Gerilim Sınırları</t>
  </si>
  <si>
    <t>Başlangıç Tarihi</t>
  </si>
  <si>
    <t>Bitiş Tarihi</t>
  </si>
  <si>
    <t>Form, dağıtım bölgesi bazında serbest tüketicilerin sayısının ve tüketim miktarlarının tedarikçilere göre dağılımını göstermektedir.</t>
  </si>
  <si>
    <t>3 YILLIK</t>
  </si>
  <si>
    <t>5 YILLIK</t>
  </si>
  <si>
    <t>muhasebe ve mali tablolara ilişkin standart</t>
  </si>
  <si>
    <t>Rapor Görüşü</t>
  </si>
  <si>
    <t>BDF-02</t>
  </si>
  <si>
    <t>Maliye Bakanlığı</t>
  </si>
  <si>
    <t>Olumlu</t>
  </si>
  <si>
    <t>Bağımsız Denetim Raporu (Elektrik)</t>
  </si>
  <si>
    <t>Sermaye Piyasası Kurulu</t>
  </si>
  <si>
    <t>Olumsuz</t>
  </si>
  <si>
    <t>Şartlı</t>
  </si>
  <si>
    <t>Bildirmeme</t>
  </si>
  <si>
    <t>DENETİME İLİŞKİN BİLGİLER</t>
  </si>
  <si>
    <t>Konu</t>
  </si>
  <si>
    <t>Yapılan Tespitler</t>
  </si>
  <si>
    <t>Yan ürün faaliyetleri ve piyasa dışı faaliyetler</t>
  </si>
  <si>
    <t>Lisans sahibinin yıllık üretim/alış ve satış miktarı ile üretim maliyeti ve alış ve satış tutarları</t>
  </si>
  <si>
    <t>Hesap ayrıştırımı</t>
  </si>
  <si>
    <t>Bağlantı ve/veya sistem kullanım anlaşmaları</t>
  </si>
  <si>
    <t>Piyasa Mali Uzlaştırma Merkezi’ne (PMUM) kayıt yaptırma yükümlülüğü</t>
  </si>
  <si>
    <t>Faaliyet ve ilerleme raporları</t>
  </si>
  <si>
    <t>Yıllık lisans bedeli</t>
  </si>
  <si>
    <t>Diğer hususlar</t>
  </si>
  <si>
    <t>Raporun Onaylandığı Tarih</t>
  </si>
  <si>
    <t>Onaylayan (Ad Soyad)</t>
  </si>
  <si>
    <t>Perakende Satışa Esas Tahakkuk Tahsilat Oranları (Serbest Tüketici Dahil)</t>
  </si>
  <si>
    <t>FORM KODU</t>
  </si>
  <si>
    <t>Kaynak türüne gerekmesi durumunda listede olmayan veri girilebilir. Lisansı olmayan santraller için lisans no girilmez.</t>
  </si>
  <si>
    <t>FORM İSMİ (Form koduna tıklayarak ilgili forma gidebilirsiniz)</t>
  </si>
  <si>
    <t>Kazanan Şirket Unvanı</t>
  </si>
  <si>
    <t>Lisanssız üretim kapsamında satılan enerji için yapılan ödeme miktarı (TL)</t>
  </si>
  <si>
    <t>Lisanssız üretim kapsamında satılan enerji miktarı (kWh)</t>
  </si>
  <si>
    <t>Şirket Türü</t>
  </si>
  <si>
    <t>OCAK</t>
  </si>
  <si>
    <t>ŞUBAT</t>
  </si>
  <si>
    <t>MART</t>
  </si>
  <si>
    <t>NİSAN</t>
  </si>
  <si>
    <t>MAYIS</t>
  </si>
  <si>
    <t>HAZİRAN</t>
  </si>
  <si>
    <t>TEMMUZ</t>
  </si>
  <si>
    <t>AĞUSTOS</t>
  </si>
  <si>
    <t>EYLÜL</t>
  </si>
  <si>
    <t>EKİM</t>
  </si>
  <si>
    <t>KASIM</t>
  </si>
  <si>
    <t>ARALIK</t>
  </si>
  <si>
    <t>EPF-13</t>
  </si>
  <si>
    <t xml:space="preserve">Teknik Kalite Cihazları Tesis Edilebilecek Yerler Listesi </t>
  </si>
  <si>
    <t>OG Seviyesinde Tesis Edilecek Cihazlar İçin</t>
  </si>
  <si>
    <t>Merkezin (TM/İM/DM/KÖK)</t>
  </si>
  <si>
    <t>Fiderin</t>
  </si>
  <si>
    <t>Kod Adı</t>
  </si>
  <si>
    <t>Adı</t>
  </si>
  <si>
    <t>Tipi</t>
  </si>
  <si>
    <t>E</t>
  </si>
  <si>
    <t>N</t>
  </si>
  <si>
    <t>Kodu</t>
  </si>
  <si>
    <t>Tertibi</t>
  </si>
  <si>
    <t>Kısa Devre Akımı</t>
  </si>
  <si>
    <t>Beslediği</t>
  </si>
  <si>
    <t>Ağırlıklı Abone Grubu</t>
  </si>
  <si>
    <t>Dağıtım Transformatör Sayısı</t>
  </si>
  <si>
    <t>İmar Alanı İçi</t>
  </si>
  <si>
    <t>İmar Alanı Dışı</t>
  </si>
  <si>
    <t>OG Kullanıcı Sayısı</t>
  </si>
  <si>
    <t>AG Kullanıcı Sayısı</t>
  </si>
  <si>
    <t>AG Seviyesinde Tesis Edilecek Cihazlar İçin</t>
  </si>
  <si>
    <t>Dağıtım Transformatörünün</t>
  </si>
  <si>
    <t>Belde/Köy</t>
  </si>
  <si>
    <t>X</t>
  </si>
  <si>
    <t>Y</t>
  </si>
  <si>
    <t>İmar Alanı İçi AG Kullanıcı Sayısı</t>
  </si>
  <si>
    <t>İmar Alanı Dışı AG Kullanıcı Sayısı</t>
  </si>
  <si>
    <t>Transformatör Montaj  (adet)</t>
  </si>
  <si>
    <t>Transformatör Demontaj (adet)</t>
  </si>
  <si>
    <t>İLETKEN VE KABLO TÜRÜ</t>
  </si>
  <si>
    <t>İLETKEN VE KABLO TÜRÜ MONTAJ (km)</t>
  </si>
  <si>
    <t>İLETKEN VE KABLO TÜRÜ DEMONTAJ (km)</t>
  </si>
  <si>
    <t>İletken ve Kablo Türü Demontajdan Montaj (km)</t>
  </si>
  <si>
    <t>DİREK TÜRÜ MONTAJ (adet)</t>
  </si>
  <si>
    <t>DİREK TÜRÜ DEMONTAJ (adet)</t>
  </si>
  <si>
    <t>Direk Türü Demontajdan Montaj (adet)</t>
  </si>
  <si>
    <t>Yeraltı kablosu (AG x185)</t>
  </si>
  <si>
    <t>Yeraltı kablosu (AG x240)</t>
  </si>
  <si>
    <t>YATIRIM PROJE NO</t>
  </si>
  <si>
    <t>PROJE ONAY TARİHİ VE SAYISI*</t>
  </si>
  <si>
    <t>İLİ</t>
  </si>
  <si>
    <t>Çevre, Güvenlik ve Diğer Yasal Zorunluluğu Olan Yatırımlar Kapsamındaki  Giderler (TL) (3)</t>
  </si>
  <si>
    <t>SAYAÇ (Adet)</t>
  </si>
  <si>
    <t>KEŞİF BEDELİ (TL) (4)</t>
  </si>
  <si>
    <t>Karakteristik Bazında Toplam Tutarı (TL) 1+2+3+4</t>
  </si>
  <si>
    <t>Tek Fazlı</t>
  </si>
  <si>
    <t>Üç Fazlı</t>
  </si>
  <si>
    <t xml:space="preserve">*  Yatırım projesine ait varsa proje onay tarih ve sayısı yazılacaktır. </t>
  </si>
  <si>
    <t>NOT:Yıllara sari projeler aşağıdaki tablonun alt satırlarında ayrı bölümde  belirtilecektir.</t>
  </si>
  <si>
    <t>Bir Sonraki Yılın Yatırımlarına Ait Bilgiler (EK-3)</t>
  </si>
  <si>
    <t>Yapılmayan Aydınlatma Şebekesine Ait Malzemelerin</t>
  </si>
  <si>
    <t xml:space="preserve"> Cinsi</t>
  </si>
  <si>
    <t>Ölçü (adet/metre/kilogram)</t>
  </si>
  <si>
    <t xml:space="preserve">Miktarı </t>
  </si>
  <si>
    <t>Birim Fiyatı*</t>
  </si>
  <si>
    <t>Tutarı</t>
  </si>
  <si>
    <t>* Yatırım projesinin ait olduğu yılın TEDAŞ Elektrik Proje ve Tesis Birim Fiyat Kitabı (Tüm Yıl Geçerli Fiyatlar) nda yer alan malzeme ve montaj birim fiyatı toplamı</t>
  </si>
  <si>
    <t>Bir Önceki Yılın Kapasite Artış Yatırımlarında; Şehir Şebekesi-Havai(AG) ve Köy Şebekesi-Havai(AG) Dağıtım Tesisi Unsurlarında Yapılmayan Aydınlatma Şebekesine Ait Bedeller (EK-5)</t>
  </si>
  <si>
    <t>Transformatör Montaj (adet)</t>
  </si>
  <si>
    <t>Direk Türü Demontaj (adet)</t>
  </si>
  <si>
    <t>TUTAR (TL) (1)</t>
  </si>
  <si>
    <t>EK-8 veya Ek-9'dan Gelen Tutar (TL) (3)</t>
  </si>
  <si>
    <t>TUTAR (TL) (4)</t>
  </si>
  <si>
    <t>PROJE TOPLAM TUTAR (TL) 1+2+3+4</t>
  </si>
  <si>
    <t>ONAYLI BİRİM BEDELLERİ İLE HESAPLANAN TUTARLAR* (TL)</t>
  </si>
  <si>
    <t>Çevre, Güvenlik ve Diğer Yasal Zorunluluğu Olan Yatırımlar (Kesin Hesap) (A)</t>
  </si>
  <si>
    <t>Çevre, Güvenlik ve Diğer Yasal Zorunluluğu Olan Yatırımlar (Bir önceki yılı son hakediş) (B)</t>
  </si>
  <si>
    <t>Çevre, Güvenlik ve Diğer Yasal Zorunluluğu Olan Yatırımlar (FARK=A-B)</t>
  </si>
  <si>
    <t>Şebeke İşletim Sistemi Yatırımları (Kesin Hesap) (A)</t>
  </si>
  <si>
    <t>Şebeke İşletim Sistemi Yatırımları (Bir önceki yılı son hakediş) (B)</t>
  </si>
  <si>
    <t>Şebeke İşletim Sistemi Yatırımları (FARK=A-B)</t>
  </si>
  <si>
    <t>Sayaç Yatırımları (Kesin Hesap) (A)</t>
  </si>
  <si>
    <t>Sayaç Yatırımları (Bir önceki yılı son hakediş) (B)</t>
  </si>
  <si>
    <t>Sayaç Yatırımları (FARK=A-B)</t>
  </si>
  <si>
    <t>Yatırım Harcaması Niteliğindeki Diğer Harcamalar (Kesin Hesap) (A)</t>
  </si>
  <si>
    <t>Yatırım Harcaması Niteliğindeki Diğer Harcamalar (Bir önceki yılı son hakediş) (B)</t>
  </si>
  <si>
    <t>Yatırım Harcaması Niteliğindeki Diğer Harcamalar (FARK=A-B)</t>
  </si>
  <si>
    <t>Projenin Ait Olduğu Uygulama Yılından Sonra Kesin Hesabı Yapılan Yatırımlara İlişkin Kesin Hesap Farkı Bilgileri (EK-7)</t>
  </si>
  <si>
    <t>EK-6'ya ESAS TOPLAM TUTAR (TL) 1+2+3+4+5+6+7</t>
  </si>
  <si>
    <t>TOPLAM TUTAR* (TL)  1+2+3+4+5+6+7+8</t>
  </si>
  <si>
    <t>Orman Geçiş İzin Bedelleri (TL) (4)</t>
  </si>
  <si>
    <t>Ödenen Geçici Kabul Bedelleri (TL) (5)</t>
  </si>
  <si>
    <t>Diğer (TL) (6)</t>
  </si>
  <si>
    <t>Diğer yatırım karakteristikleri kapsamındaki bedeller (7)</t>
  </si>
  <si>
    <t>Şebeke Kapasite Artış Yatırımları kapsamındaki bedeller (8)</t>
  </si>
  <si>
    <t>Not: Şebeke kapasite artış yatırımları kapsamında yapılan zemin tahrip ve yapıma ait harcamaları Kurul'un uygun görmesi halinde; Toplam Tutar sütunundaki rakam Ek-6 ya esas olacaktır.</t>
  </si>
  <si>
    <t>Devralınan tesisler için ödenen bedeller</t>
  </si>
  <si>
    <t>Toplam Tutar (TL) (1+2+3+4+5)</t>
  </si>
  <si>
    <t>Sayaç Yatırımı</t>
  </si>
  <si>
    <t>Toplam:</t>
  </si>
  <si>
    <t>Şebeke Kapasite Artış Yatırımları*</t>
  </si>
  <si>
    <t>Şebeke Yenileme Yatırımları**</t>
  </si>
  <si>
    <t>Şebeke İyileştirme Yatırımları**</t>
  </si>
  <si>
    <t>Yeni Standart Bağlantı Yatırımları**</t>
  </si>
  <si>
    <t>Yeni Standart Olmayan Bağlantı Yatırımları**</t>
  </si>
  <si>
    <t>Yük Dağılım Değişime Bağlı Yatırımlar**</t>
  </si>
  <si>
    <t>Çevre, Güvenlik ve Diğer Yasal Zorunluluğu Olan Yatırımlar**</t>
  </si>
  <si>
    <t>Aydınlatma Yatırımları**</t>
  </si>
  <si>
    <t>Şebeke İşletim Sistemi Yatrımları**</t>
  </si>
  <si>
    <t>Sayaç Yatırımı*</t>
  </si>
  <si>
    <t>Yatırım Harcaması Niteliğindeki Diğer Harcamalar**</t>
  </si>
  <si>
    <t>ESDF-04-T</t>
  </si>
  <si>
    <t>ESDF-04-G</t>
  </si>
  <si>
    <t>Bir Sonraki Yılın Yatırım Tahminine Ait Bilgiler (EK-4)</t>
  </si>
  <si>
    <t>ESDF-10</t>
  </si>
  <si>
    <t>Uygulama dönemi içerisinde bitirilemeyen projeler (EK-10)</t>
  </si>
  <si>
    <t>Yatırım Projesinin Başladığı Uygulama Dönemi İçerisinde Gerçekleşen Harcama</t>
  </si>
  <si>
    <t>Sonraki Uygulama Döneminde Planlanan Harcama</t>
  </si>
  <si>
    <t>Projenin Toplam Harcaması</t>
  </si>
  <si>
    <t>Karakteristik Bazında Toplam Tutarı (TL)</t>
  </si>
  <si>
    <t>ONAYLI BİRİM BEDELLERİ İLE HESAPLANAN TUTARLAR (TL)*</t>
  </si>
  <si>
    <r>
      <rPr>
        <b/>
        <sz val="11.5"/>
        <rFont val="Times New Roman"/>
        <family val="1"/>
        <charset val="162"/>
      </rPr>
      <t>ONAYLI BİRİM BEDELLERİ İLE HESAPLANAN TUTARLAR (TL)</t>
    </r>
    <r>
      <rPr>
        <b/>
        <sz val="12"/>
        <rFont val="Times New Roman"/>
        <family val="1"/>
        <charset val="162"/>
      </rPr>
      <t>*</t>
    </r>
  </si>
  <si>
    <t xml:space="preserve">ONAYLI BİRİM BEDELLERİ İLE HESAPLANAN TUTARLAR* (TL) </t>
  </si>
  <si>
    <t>ESDF-11</t>
  </si>
  <si>
    <t>Yatırım Planı Bildirim Formu (EK-1)</t>
  </si>
  <si>
    <t>Havai</t>
  </si>
  <si>
    <t>Yeraltı</t>
  </si>
  <si>
    <t>EPF-14</t>
  </si>
  <si>
    <t>Teknik Kalite Cihazları Ölçüm Sonuçları</t>
  </si>
  <si>
    <t>ÖLÇÜM DÖNEMİ: .../.../20…-.../.../20…</t>
  </si>
  <si>
    <r>
      <t>Ölçüm Noktası Tanımı</t>
    </r>
    <r>
      <rPr>
        <vertAlign val="superscript"/>
        <sz val="11"/>
        <color theme="1"/>
        <rFont val="Calibri"/>
        <family val="2"/>
        <charset val="162"/>
        <scheme val="minor"/>
      </rPr>
      <t>1</t>
    </r>
  </si>
  <si>
    <t>Ölçüm
periyodu
adedi
(A)</t>
  </si>
  <si>
    <t>Sınır Değerlerin Aşıldığı Hafta Sayısı</t>
  </si>
  <si>
    <t>Ölçüm Noktasının Karakteristiği</t>
  </si>
  <si>
    <t xml:space="preserve">Etkin Gerilim Değeri
(B) </t>
  </si>
  <si>
    <t>Gerilim Dengesizliği
(C)</t>
  </si>
  <si>
    <t>Gerilim Çökmesi</t>
  </si>
  <si>
    <t xml:space="preserve">Toplam Harmonik
Bozulma (THB)
(Ç) </t>
  </si>
  <si>
    <r>
      <t>Harmonik gerilimler</t>
    </r>
    <r>
      <rPr>
        <vertAlign val="superscript"/>
        <sz val="11"/>
        <color rgb="FF002060"/>
        <rFont val="Calibri"/>
        <family val="2"/>
        <charset val="162"/>
        <scheme val="minor"/>
      </rPr>
      <t>3</t>
    </r>
    <r>
      <rPr>
        <sz val="11"/>
        <color rgb="FF002060"/>
        <rFont val="Calibri"/>
        <family val="2"/>
        <charset val="162"/>
        <scheme val="minor"/>
      </rPr>
      <t xml:space="preserve">
(D)</t>
    </r>
  </si>
  <si>
    <r>
      <t>Uzun süreli kırpışma
(P</t>
    </r>
    <r>
      <rPr>
        <vertAlign val="subscript"/>
        <sz val="11"/>
        <color rgb="FF002060"/>
        <rFont val="Calibri"/>
        <family val="2"/>
        <charset val="162"/>
        <scheme val="minor"/>
      </rPr>
      <t>lt</t>
    </r>
    <r>
      <rPr>
        <sz val="11"/>
        <color rgb="FF002060"/>
        <rFont val="Calibri"/>
        <family val="2"/>
        <charset val="162"/>
        <scheme val="minor"/>
      </rPr>
      <t>)
(E)</t>
    </r>
  </si>
  <si>
    <t>Teknik kalitesi ölçülen gerilim seviyesi</t>
  </si>
  <si>
    <r>
      <t>Şebeke karakteristiği</t>
    </r>
    <r>
      <rPr>
        <vertAlign val="superscript"/>
        <sz val="11"/>
        <color theme="1"/>
        <rFont val="Calibri"/>
        <family val="2"/>
        <charset val="162"/>
        <scheme val="minor"/>
      </rPr>
      <t>4</t>
    </r>
    <r>
      <rPr>
        <sz val="11"/>
        <color theme="1"/>
        <rFont val="Calibri"/>
        <family val="2"/>
        <charset val="162"/>
        <scheme val="minor"/>
      </rPr>
      <t xml:space="preserve"> </t>
    </r>
  </si>
  <si>
    <t>Ağırlıklı müşteri grubu</t>
  </si>
  <si>
    <r>
      <t>Ağırlıklı imar alanı durumu</t>
    </r>
    <r>
      <rPr>
        <vertAlign val="superscript"/>
        <sz val="11"/>
        <color theme="1"/>
        <rFont val="Calibri"/>
        <family val="2"/>
        <charset val="162"/>
        <scheme val="minor"/>
      </rPr>
      <t>5</t>
    </r>
  </si>
  <si>
    <t>Cihaz tesis edilen yerin hesaplanan üç faz kısa devre akımı değeri</t>
  </si>
  <si>
    <r>
      <t>AÇIKLAMA</t>
    </r>
    <r>
      <rPr>
        <vertAlign val="superscript"/>
        <sz val="11"/>
        <color theme="1"/>
        <rFont val="Calibri"/>
        <family val="2"/>
        <charset val="162"/>
        <scheme val="minor"/>
      </rPr>
      <t>6</t>
    </r>
  </si>
  <si>
    <r>
      <t>…</t>
    </r>
    <r>
      <rPr>
        <vertAlign val="superscript"/>
        <sz val="11"/>
        <color theme="1"/>
        <rFont val="Calibri"/>
        <family val="2"/>
        <charset val="162"/>
        <scheme val="minor"/>
      </rPr>
      <t>*</t>
    </r>
  </si>
  <si>
    <r>
      <t>KALİTE UYGUNLUK ORANLARI</t>
    </r>
    <r>
      <rPr>
        <b/>
        <vertAlign val="superscript"/>
        <sz val="11"/>
        <color theme="1"/>
        <rFont val="Calibri"/>
        <family val="2"/>
        <charset val="162"/>
        <scheme val="minor"/>
      </rPr>
      <t>2</t>
    </r>
    <r>
      <rPr>
        <b/>
        <sz val="11"/>
        <color theme="1"/>
        <rFont val="Calibri"/>
        <family val="2"/>
        <charset val="162"/>
        <scheme val="minor"/>
      </rPr>
      <t xml:space="preserve"> (%)</t>
    </r>
  </si>
  <si>
    <r>
      <t>%B=100*(1-B</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</si>
  <si>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%C=100*(1-C</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</si>
  <si>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t>(Ölçüm dönemi boyunca tespit edilen olay sayısı)</t>
  </si>
  <si>
    <r>
      <t>%Ç=100*(1-Ç</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</si>
  <si>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%D=100*(1-D</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</si>
  <si>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%E=100*(1-E</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</si>
  <si>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rPr>
        <vertAlign val="superscript"/>
        <sz val="11"/>
        <color theme="1"/>
        <rFont val="Calibri"/>
        <family val="2"/>
        <charset val="162"/>
        <scheme val="minor"/>
      </rPr>
      <t>1</t>
    </r>
    <r>
      <rPr>
        <sz val="11"/>
        <color theme="1"/>
        <rFont val="Calibri"/>
        <family val="2"/>
        <charset val="162"/>
        <scheme val="minor"/>
      </rPr>
      <t xml:space="preserve"> Ölçüm noktasını tanımlayan il/ilçe, özgün kod, numara vb. bilgiler yazılacaktır. Örneğin: …ili, … ilçesi, DM 5 fider 3.</t>
    </r>
  </si>
  <si>
    <r>
      <rPr>
        <vertAlign val="superscript"/>
        <sz val="11"/>
        <color theme="1"/>
        <rFont val="Calibri"/>
        <family val="2"/>
        <charset val="162"/>
        <scheme val="minor"/>
      </rPr>
      <t>*</t>
    </r>
    <r>
      <rPr>
        <sz val="11"/>
        <color theme="1"/>
        <rFont val="Calibri"/>
        <family val="2"/>
        <charset val="162"/>
        <scheme val="minor"/>
      </rPr>
      <t xml:space="preserve"> Ölçüm noktası sayısı kadar satır açılarak doldurulacaktır.</t>
    </r>
  </si>
  <si>
    <r>
      <rPr>
        <vertAlign val="superscript"/>
        <sz val="11"/>
        <color theme="1"/>
        <rFont val="Calibri"/>
        <family val="2"/>
        <charset val="162"/>
        <scheme val="minor"/>
      </rPr>
      <t>2</t>
    </r>
    <r>
      <rPr>
        <sz val="11"/>
        <color theme="1"/>
        <rFont val="Calibri"/>
        <family val="2"/>
        <charset val="162"/>
        <scheme val="minor"/>
      </rPr>
      <t xml:space="preserve"> Kalite uygunluk oranı, satır toplamları (A</t>
    </r>
    <r>
      <rPr>
        <vertAlign val="subscript"/>
        <sz val="11"/>
        <color theme="1"/>
        <rFont val="Calibri"/>
        <family val="2"/>
        <charset val="162"/>
        <scheme val="minor"/>
      </rPr>
      <t>t</t>
    </r>
    <r>
      <rPr>
        <sz val="11"/>
        <color theme="1"/>
        <rFont val="Calibri"/>
        <family val="2"/>
        <charset val="162"/>
        <scheme val="minor"/>
      </rPr>
      <t>, B</t>
    </r>
    <r>
      <rPr>
        <vertAlign val="subscript"/>
        <sz val="11"/>
        <color theme="1"/>
        <rFont val="Calibri"/>
        <family val="2"/>
        <charset val="162"/>
        <scheme val="minor"/>
      </rPr>
      <t>t</t>
    </r>
    <r>
      <rPr>
        <sz val="11"/>
        <color theme="1"/>
        <rFont val="Calibri"/>
        <family val="2"/>
        <charset val="162"/>
        <scheme val="minor"/>
      </rPr>
      <t xml:space="preserve">,…) oranlanarak hesaplanacaktır. </t>
    </r>
  </si>
  <si>
    <r>
      <rPr>
        <vertAlign val="superscript"/>
        <sz val="11"/>
        <color theme="1"/>
        <rFont val="Calibri"/>
        <family val="2"/>
        <charset val="162"/>
        <scheme val="minor"/>
      </rPr>
      <t>3</t>
    </r>
    <r>
      <rPr>
        <sz val="11"/>
        <color theme="1"/>
        <rFont val="Calibri"/>
        <family val="2"/>
        <charset val="162"/>
        <scheme val="minor"/>
      </rPr>
      <t xml:space="preserve"> Sınır değerlerin aşıldığı farklı harmonikler, ayrı bir sayfada ilave sütunlar açılarak gösterilecektir. Bu verinin EBİS üzerinden gönderilmesi gerekmemektedir.</t>
    </r>
  </si>
  <si>
    <r>
      <rPr>
        <vertAlign val="superscript"/>
        <sz val="11"/>
        <rFont val="Calibri"/>
        <family val="2"/>
        <charset val="162"/>
        <scheme val="minor"/>
      </rPr>
      <t>4</t>
    </r>
    <r>
      <rPr>
        <sz val="11"/>
        <rFont val="Calibri"/>
        <family val="2"/>
        <charset val="162"/>
        <scheme val="minor"/>
      </rPr>
      <t xml:space="preserve"> Aşağıdaki seçeneklere göre doldurulacaktır:</t>
    </r>
  </si>
  <si>
    <t>AG Havai</t>
  </si>
  <si>
    <t>AG yer altı</t>
  </si>
  <si>
    <t xml:space="preserve">OG ENH </t>
  </si>
  <si>
    <t>OG Yer altı</t>
  </si>
  <si>
    <t>OG  şehir içi havai hat</t>
  </si>
  <si>
    <r>
      <rPr>
        <vertAlign val="superscript"/>
        <sz val="11"/>
        <rFont val="Calibri"/>
        <family val="2"/>
        <charset val="162"/>
        <scheme val="minor"/>
      </rPr>
      <t>5</t>
    </r>
    <r>
      <rPr>
        <sz val="11"/>
        <rFont val="Calibri"/>
        <family val="2"/>
        <charset val="162"/>
        <scheme val="minor"/>
      </rPr>
      <t xml:space="preserve"> Aşağıdaki seçeneklere göre doldurulacaktır:</t>
    </r>
  </si>
  <si>
    <t>Ağırlıklı olarak imar alanı içi</t>
  </si>
  <si>
    <t>Ağırlıklı olarak imar alanı dışı</t>
  </si>
  <si>
    <r>
      <rPr>
        <vertAlign val="superscript"/>
        <sz val="11"/>
        <color theme="1"/>
        <rFont val="Calibri"/>
        <family val="2"/>
        <charset val="162"/>
        <scheme val="minor"/>
      </rPr>
      <t>6</t>
    </r>
    <r>
      <rPr>
        <sz val="11"/>
        <color theme="1"/>
        <rFont val="Calibri"/>
        <family val="2"/>
        <charset val="162"/>
        <scheme val="minor"/>
      </rPr>
      <t xml:space="preserve"> Açıklanmak istenen hususlar var ise bu satıra yazılabilecektir.</t>
    </r>
  </si>
  <si>
    <t>EPF-15</t>
  </si>
  <si>
    <t>Tahsil Edilen Güç Ölçüm Bedeli</t>
  </si>
  <si>
    <t>OG Kullanıcı</t>
  </si>
  <si>
    <t>AG Kullanıcı</t>
  </si>
  <si>
    <t>Şikayete Bağlı Ölçüm Sayısı</t>
  </si>
  <si>
    <t>Kullanıcının Şikayetinde Haklı Çıktığı Ölçüm Sayısı</t>
  </si>
  <si>
    <t>Kullanıcının Şikayetinde Haksız Çıktığı Ölçüm Sayısı</t>
  </si>
  <si>
    <t>AG(10D)=(9D)X(8)</t>
  </si>
  <si>
    <t>Yıl bitimini takip eden ilk bildirimde yıllık olarak, ilk yarıyılı takip eden bildirimde ise 6 aylık olarak doldurulacaktır.</t>
  </si>
  <si>
    <t>Kayıp Enerji</t>
  </si>
  <si>
    <t>EYDF-15-D</t>
  </si>
  <si>
    <t>ANA HESAP KODU</t>
  </si>
  <si>
    <t>ALT HESAP KODU</t>
  </si>
  <si>
    <t>(TL)</t>
  </si>
  <si>
    <t>NOT</t>
  </si>
  <si>
    <t xml:space="preserve">DÖNEN VARLIKLAR </t>
  </si>
  <si>
    <t xml:space="preserve">KASA </t>
  </si>
  <si>
    <t xml:space="preserve">BANKALAR </t>
  </si>
  <si>
    <t>VERİLEN ÇEKLER VE ÖDEME EMİRLERİ (-)</t>
  </si>
  <si>
    <t xml:space="preserve">DİĞER HAZIR DEĞERLER </t>
  </si>
  <si>
    <t xml:space="preserve">MENKUL KIYMETLER </t>
  </si>
  <si>
    <t xml:space="preserve">HİSSE SENETLERİ </t>
  </si>
  <si>
    <t xml:space="preserve">ÖZEL KESİM TAHVİL, SENET VE BONOLARI </t>
  </si>
  <si>
    <t>KAMU KESİMİ TAHVİL, SENET VE BONOLARI</t>
  </si>
  <si>
    <t xml:space="preserve">DİĞER MENKUL KIYMETLER </t>
  </si>
  <si>
    <t>MENKUL KIYMETLER DEĞER DÜŞÜKLÜĞÜ KARŞILIĞI (-)</t>
  </si>
  <si>
    <t xml:space="preserve">TİCARİ ALACAKLAR </t>
  </si>
  <si>
    <t xml:space="preserve">ALICILAR </t>
  </si>
  <si>
    <t xml:space="preserve">ALACAK SENETLERİ </t>
  </si>
  <si>
    <t>ALACAK SENETLERİ REESKONTU (-)</t>
  </si>
  <si>
    <t>VERİLEN DEPOZİTO VE TEMİNATLAR</t>
  </si>
  <si>
    <t>DİĞER TİCARİ ALACAKLAR</t>
  </si>
  <si>
    <t xml:space="preserve">ŞÜPHELİ TİCARİ ALACAKLAR </t>
  </si>
  <si>
    <t xml:space="preserve">ŞÜPHELİ TİCARİ ALACAKLAR KARŞILIĞI (-) </t>
  </si>
  <si>
    <t xml:space="preserve">ORTAKLARDAN ALACAKLAR </t>
  </si>
  <si>
    <t xml:space="preserve">İŞTİRAKLERDEN ALACAKLAR </t>
  </si>
  <si>
    <t>BAĞLI ORTAKLIKLARDAN ALACAKLAR</t>
  </si>
  <si>
    <t xml:space="preserve">PERSONELDEN ALACAKLAR </t>
  </si>
  <si>
    <t xml:space="preserve">DİĞER ÇEŞİTLİ ALACAKLAR </t>
  </si>
  <si>
    <t>DİĞER ALACAK SENETLERİ REESKONTU (-)</t>
  </si>
  <si>
    <t xml:space="preserve">ŞÜPHELİ DİĞER ALACAKLAR </t>
  </si>
  <si>
    <t xml:space="preserve">ŞÜPHELİ DİĞER ALACAKLAR KARŞILIĞI (-) </t>
  </si>
  <si>
    <t xml:space="preserve">STOKLAR </t>
  </si>
  <si>
    <t xml:space="preserve">İLK MADDE VE MALZEME </t>
  </si>
  <si>
    <t>YARI MAMULLER - ÜRETİM</t>
  </si>
  <si>
    <t xml:space="preserve">MAMÜLLER </t>
  </si>
  <si>
    <t>TİCARİ MALLAR</t>
  </si>
  <si>
    <t>01</t>
  </si>
  <si>
    <t>TETAŞ ENERJİ</t>
  </si>
  <si>
    <t>02</t>
  </si>
  <si>
    <t>02.01</t>
  </si>
  <si>
    <t>GÜN ÖNCESİ SİSTEM ENERJİ SATIŞI</t>
  </si>
  <si>
    <t>02.02</t>
  </si>
  <si>
    <t>GÜN İÇİ ENERJİ DENGESİZLİĞİ</t>
  </si>
  <si>
    <t>02.03</t>
  </si>
  <si>
    <t>SIFIR BAKİYE DÜZELTME KALEMİ GELİRİ</t>
  </si>
  <si>
    <t>02.04</t>
  </si>
  <si>
    <t>GEÇMİŞE DÖNÜK DÜZELTME KALEMİ</t>
  </si>
  <si>
    <t>02.05</t>
  </si>
  <si>
    <t>03</t>
  </si>
  <si>
    <t>DİĞER ENERJİ</t>
  </si>
  <si>
    <t>04</t>
  </si>
  <si>
    <t>TEİAŞ SİSTEM KULLANIM</t>
  </si>
  <si>
    <t>05</t>
  </si>
  <si>
    <t>DENGEDEN SORUMLU GRUP İÇİ SATIŞLARIN MALİYETİ</t>
  </si>
  <si>
    <t>05.01</t>
  </si>
  <si>
    <t>05.02</t>
  </si>
  <si>
    <t>05.03</t>
  </si>
  <si>
    <t>05.04</t>
  </si>
  <si>
    <t>05.05</t>
  </si>
  <si>
    <t xml:space="preserve">DİĞER STOKLAR </t>
  </si>
  <si>
    <t>STOK DEĞER DÜŞÜKLÜĞÜ KARŞILIĞI (-)</t>
  </si>
  <si>
    <t xml:space="preserve">VERİLEN SİPARİŞ AVANSLARI </t>
  </si>
  <si>
    <t xml:space="preserve">GELECEK AYLARA AİT GİDERLER VE GELİR TAHAKKUKLARI </t>
  </si>
  <si>
    <t>GELECEK AYLARA AİT GİDERLER</t>
  </si>
  <si>
    <t xml:space="preserve">GELİR TAHAKKUKLARI </t>
  </si>
  <si>
    <t xml:space="preserve">DİĞER DÖNEN VARLIKLAR </t>
  </si>
  <si>
    <t>DEVREDEN KDV</t>
  </si>
  <si>
    <t>İNDİRİLECEK KATMA DEĞER VERGİSİ</t>
  </si>
  <si>
    <t xml:space="preserve">DİĞER KATMA DEĞER VERGİSİ </t>
  </si>
  <si>
    <t>PEŞİN ÖDENEN VERGİLER VE FONLAR</t>
  </si>
  <si>
    <t>İŞ AVANSLARI</t>
  </si>
  <si>
    <t xml:space="preserve">PERSONEL AVANSLARI </t>
  </si>
  <si>
    <t xml:space="preserve">SAYIM VE TESELLÜM NOKSANLARI </t>
  </si>
  <si>
    <t xml:space="preserve">DİĞER ÇEŞİTLİ DÖNEN VARLIKLAR </t>
  </si>
  <si>
    <t xml:space="preserve">DİĞER DÖNEN VARLIKLAR KARŞILIĞI (-) </t>
  </si>
  <si>
    <t xml:space="preserve">DURAN VARLIKLAR </t>
  </si>
  <si>
    <t xml:space="preserve">ŞÜPHELİ ALACAKLAR KARŞILIĞI (-) </t>
  </si>
  <si>
    <t>DİĞER ALACAKLAR</t>
  </si>
  <si>
    <t xml:space="preserve">MALİ DURAN VARLIKLAR </t>
  </si>
  <si>
    <t xml:space="preserve">BAĞLI MENKUL KIYMETLER </t>
  </si>
  <si>
    <t>BAĞLI MENKUL KIYMETLER DEĞER DÜŞÜKLÜĞÜ KARŞILIĞI (-)</t>
  </si>
  <si>
    <t xml:space="preserve">İŞTİRAKLER </t>
  </si>
  <si>
    <t xml:space="preserve">İŞTİRAKLERE SERMAYE TAAHHÜTLERİ (-) </t>
  </si>
  <si>
    <t>İŞTİRAKLER SERMAYE PAYLARI DEĞER DÜŞÜKLÜĞÜ KARŞILIĞI (-)</t>
  </si>
  <si>
    <t xml:space="preserve">BAĞLI ORTAKLIKLAR </t>
  </si>
  <si>
    <t xml:space="preserve">BAĞLI ORTAKLIKLARA SERMAYE TAAHHÜTLERİ (-) </t>
  </si>
  <si>
    <t>BAĞLI ORTAKLIKLAR SERMAYE PAYLARI DEĞER DÜŞÜKLÜGÜ KARŞILIĞI (-)</t>
  </si>
  <si>
    <t xml:space="preserve">DİĞER MALİ DURAN VARLIKLAR </t>
  </si>
  <si>
    <t xml:space="preserve">DİĞER MALİ DURAN VARLIKLAR KARŞILIĞI (-) </t>
  </si>
  <si>
    <t xml:space="preserve">ARAZİ VE ARSALAR </t>
  </si>
  <si>
    <t>YER ALTI VE YER ÜSTÜ DÜZENLERİ</t>
  </si>
  <si>
    <t xml:space="preserve">BİNALAR </t>
  </si>
  <si>
    <t>TESİS, MAKİNE VE CİHAZLAR</t>
  </si>
  <si>
    <t xml:space="preserve">TAŞITLAR </t>
  </si>
  <si>
    <t xml:space="preserve">DEMİRBAŞLAR </t>
  </si>
  <si>
    <t>DAĞITIM FAALİYETİ YATIRIMLARI</t>
  </si>
  <si>
    <t>01.02</t>
  </si>
  <si>
    <t>ŞEBEKE YATIRIMLARI</t>
  </si>
  <si>
    <t>01.03</t>
  </si>
  <si>
    <t>ÇEVRE, GÜVENLİK VE DİĞER YASAL ZORUNLULUĞU OLAN YATIRIMLAR</t>
  </si>
  <si>
    <t>01.04</t>
  </si>
  <si>
    <t>ŞEBEKE İŞLETİM SİSTEMİ YATIRIMLARI</t>
  </si>
  <si>
    <t>01.05</t>
  </si>
  <si>
    <t xml:space="preserve">SAYAÇ YATIRIMLARI </t>
  </si>
  <si>
    <t>01.06</t>
  </si>
  <si>
    <t>YATIRIM HARCAMASI NİTELİĞİNDEKİ DİĞER HARCAMALAR</t>
  </si>
  <si>
    <t xml:space="preserve">VERİLEN AVANSLAR </t>
  </si>
  <si>
    <t xml:space="preserve">MADDİ OLMAYAN DURAN VARLIKLAR </t>
  </si>
  <si>
    <t xml:space="preserve">HAKLAR </t>
  </si>
  <si>
    <t xml:space="preserve">ŞEREFİYE </t>
  </si>
  <si>
    <t xml:space="preserve">KURULUŞ VE ÖRGÜTLENME GİDERLERİ </t>
  </si>
  <si>
    <t>ARAŞTIRMA VE GELİŞTİRME GİDERLERİ</t>
  </si>
  <si>
    <t>DAĞITIM HİZMETİ YATIRIMLARI</t>
  </si>
  <si>
    <t>01.03.01</t>
  </si>
  <si>
    <t>01.03.02</t>
  </si>
  <si>
    <t>DİĞER MADDİ OLMAYAN DURAN VARLIKLAR</t>
  </si>
  <si>
    <t xml:space="preserve">ÖZEL TÜKENMEYE TABİ VARLIKLAR </t>
  </si>
  <si>
    <t xml:space="preserve">ARAMA GİDERLERİ </t>
  </si>
  <si>
    <t>HAZIRLIK VE GELİŞTİRME GİDERLERİ</t>
  </si>
  <si>
    <t>DİĞER ÖZEL TÜKENMEYE TABİ VARLIKLAR</t>
  </si>
  <si>
    <t>BİRİKMİŞ TÜKENME PAYLARI (-)</t>
  </si>
  <si>
    <t xml:space="preserve">GELECEK YILLARA AİT GİDERLER VE GELİR TAHAKKUKLARI </t>
  </si>
  <si>
    <t>GELECEK YILLARA AİT GİDERLER</t>
  </si>
  <si>
    <t xml:space="preserve">DİĞER DURAN VARLIKLAR </t>
  </si>
  <si>
    <t xml:space="preserve">GELECEK YILLAR İHTİYACI STOKLAR </t>
  </si>
  <si>
    <t>ELDEN ÇIKARILACAK STOKLAR VE MADDİ DURAN VARLIKLAR</t>
  </si>
  <si>
    <t xml:space="preserve">DİĞER ÇEŞİTLİ DURAN VARLIKLAR </t>
  </si>
  <si>
    <t xml:space="preserve">BİRİKMİŞ AMORTİSMANLAR (-) </t>
  </si>
  <si>
    <t xml:space="preserve">MALİ BORÇLAR </t>
  </si>
  <si>
    <t xml:space="preserve">BANKA KREDİLERİ </t>
  </si>
  <si>
    <t>UZUN VADELİ KREDİLERİN ANAPARA TAKSİTLERİ VE FAİZLERİ</t>
  </si>
  <si>
    <t xml:space="preserve">TAHVİL ANAPARA BORÇ, TAKSİT VE FAİZLERİ </t>
  </si>
  <si>
    <t>ÇIKARILMIŞ BONOLAR VE SENETLER</t>
  </si>
  <si>
    <t>ÇIKARILMIŞ DİĞER MENKUL KIYMETLER</t>
  </si>
  <si>
    <t>MENKUL KIYMETLER İHRAÇ FARKI (-)</t>
  </si>
  <si>
    <t xml:space="preserve">DİĞER MALİ BORÇLAR </t>
  </si>
  <si>
    <t xml:space="preserve">TİCARİ BORÇLAR </t>
  </si>
  <si>
    <t>SATICILAR</t>
  </si>
  <si>
    <t xml:space="preserve">BORÇ SENETLERİ </t>
  </si>
  <si>
    <t>BORÇ SENETLERİ REESKONTU (-)</t>
  </si>
  <si>
    <t>ALINAN DEPOZİTO VE TEMİNATLAR</t>
  </si>
  <si>
    <t xml:space="preserve">DİĞER TİCARİ BORÇLAR </t>
  </si>
  <si>
    <t xml:space="preserve">DİĞER BORÇLAR </t>
  </si>
  <si>
    <t xml:space="preserve">ORTAKLARA BORÇLAR </t>
  </si>
  <si>
    <t xml:space="preserve">İŞTİRAKLERE BORÇLAR </t>
  </si>
  <si>
    <t>BAĞLI ORTAKLIKLARA BORÇLAR</t>
  </si>
  <si>
    <t>PERSONELE BORÇLAR</t>
  </si>
  <si>
    <t>DİĞER ÇEŞİTLİ BORÇLAR</t>
  </si>
  <si>
    <t>DİĞER BORÇ SENETLERİ REESKONTU (-)</t>
  </si>
  <si>
    <t xml:space="preserve">ALINAN AVANSLAR </t>
  </si>
  <si>
    <t>ALINAN SİPARİŞ AVANSLARI</t>
  </si>
  <si>
    <t xml:space="preserve">ALINAN DİĞER AVANSLAR </t>
  </si>
  <si>
    <t xml:space="preserve">ÖDENECEK VERGİ VE DİĞER YÜKÜMLÜLÜKLER </t>
  </si>
  <si>
    <t>ÖDENECEK VERGİ VE FONLAR</t>
  </si>
  <si>
    <t xml:space="preserve">ÖDENECEK SOSYAL GÜVENLİK KESİNTİLERİ </t>
  </si>
  <si>
    <t xml:space="preserve">VADESİ GEÇMİŞ ERTELENMİŞ VEYA TAKSİTLENDİRİLMİŞ VERGİ VE DİĞER YÜKÜMLÜLÜKLER </t>
  </si>
  <si>
    <t xml:space="preserve">ÖDENECEK DİĞER YÜKÜMLÜLÜKLER </t>
  </si>
  <si>
    <t xml:space="preserve">BORÇ VE GİDER KARŞILIKLARI </t>
  </si>
  <si>
    <t xml:space="preserve">DÖNEM KÂRI VERGİ VE DİĞER YASAL YÜKÜMLÜLÜK KARŞILIKLARI </t>
  </si>
  <si>
    <t>DÖNEM KÂRININ PEŞİN ÖDENEN VERGİ VE DİĞER YÜKÜMLÜLÜKLERİ (-)</t>
  </si>
  <si>
    <t xml:space="preserve">KIDEM TAZMİNATI KARŞILIĞI </t>
  </si>
  <si>
    <t>MALİYET GİDERLERİ KARŞILIĞI</t>
  </si>
  <si>
    <t>DİĞER BORÇ VE GİDER KARŞILIKLARI</t>
  </si>
  <si>
    <t xml:space="preserve">GELECEK AYLARA AİT GELİRLER VE GİDER TAHAKKUKLARI </t>
  </si>
  <si>
    <t>GELECEK AYLARA AİT GELİRLER</t>
  </si>
  <si>
    <t>GİDER TAHAKKUKLARI</t>
  </si>
  <si>
    <t xml:space="preserve">DİĞER KISA VADELİ YABANCI KAYNAKLAR </t>
  </si>
  <si>
    <t>HESAPLANAN KDV</t>
  </si>
  <si>
    <t>DİĞER KDV</t>
  </si>
  <si>
    <t>SAYIM VE TESELLÜM FAZLALARI</t>
  </si>
  <si>
    <t xml:space="preserve">DİĞER ÇEŞİTLİ YABANCI KAYNAKLAR </t>
  </si>
  <si>
    <t>ÇIKARILMIŞ TAHVİLLER</t>
  </si>
  <si>
    <t xml:space="preserve">SATICILAR </t>
  </si>
  <si>
    <t xml:space="preserve">DİĞER BORÇ SENETLERİ REESKONTU (-) </t>
  </si>
  <si>
    <t>KAMUYA OLAN ERTELENMİŞ VEYA TAKSİTLENDİRİLMİŞ BORÇLAR</t>
  </si>
  <si>
    <t xml:space="preserve">DİĞER BORÇ VE GİDER KARŞILIKLARI </t>
  </si>
  <si>
    <t xml:space="preserve">GELECEK YILLARA AİT GELİRLER VE GİDER TAHAKKUKLARI </t>
  </si>
  <si>
    <t>GELECEK YILLARA AİT GELİRLER</t>
  </si>
  <si>
    <t xml:space="preserve">GİDER TAHAKKUKLARI </t>
  </si>
  <si>
    <t xml:space="preserve">DİĞER UZUN VADELİ YABANCI KAYNAKLAR </t>
  </si>
  <si>
    <t xml:space="preserve">GELECEK YILLARA ERTELENEN VEYA TERKİN EDİLEN KATMA DEĞER VERGİSİ() </t>
  </si>
  <si>
    <t xml:space="preserve">TESİSE KATILMA PAYLARI </t>
  </si>
  <si>
    <t xml:space="preserve">DİĞER ÇEŞİTLİ UZUN VADELİ YABANCI KAYNAKLAR </t>
  </si>
  <si>
    <t>ÖZ KAYNAKLAR</t>
  </si>
  <si>
    <t xml:space="preserve">SERMAYE </t>
  </si>
  <si>
    <t xml:space="preserve">ÖDENMEMİŞ SERMAYE (-) </t>
  </si>
  <si>
    <t xml:space="preserve">SERMAYE YEDEKLERİ </t>
  </si>
  <si>
    <t>HİSSE SENETLERİ İHRAÇ PRİMLERİ</t>
  </si>
  <si>
    <t xml:space="preserve">HİSSE SENEDİ İPTAL KÂRLARI </t>
  </si>
  <si>
    <t>İŞTİRAKLER YENİDEN DEĞERLEME ARTIŞLARI</t>
  </si>
  <si>
    <t xml:space="preserve">DİĞER SERMAYE YEDEKLERİ </t>
  </si>
  <si>
    <t xml:space="preserve">KÂR YEDEKLERİ </t>
  </si>
  <si>
    <t>YASAL YEDEKLER</t>
  </si>
  <si>
    <t xml:space="preserve">STATÜ YEDEKLERİ </t>
  </si>
  <si>
    <t>OLAĞANÜSTÜ YEDEKLER</t>
  </si>
  <si>
    <t xml:space="preserve">DİĞER KÂR YEDEKLERİ </t>
  </si>
  <si>
    <t xml:space="preserve">ÖZEL FONLAR </t>
  </si>
  <si>
    <t xml:space="preserve">GEÇMİŞ YILLAR KÂRLARI </t>
  </si>
  <si>
    <t>DÖNEM NET KÂRI (ZARARI)</t>
  </si>
  <si>
    <t xml:space="preserve">DÖNEM NET KÂRI </t>
  </si>
  <si>
    <t xml:space="preserve">DÖNEM NET ZARARI (-) </t>
  </si>
  <si>
    <t xml:space="preserve">YURTİÇİ SATIŞLAR </t>
  </si>
  <si>
    <t>DAĞITIM SİSTEM KULLANIM BEDELİ</t>
  </si>
  <si>
    <t>01.01</t>
  </si>
  <si>
    <t>01.01.01</t>
  </si>
  <si>
    <t>SANAYİ</t>
  </si>
  <si>
    <t>01.01.02</t>
  </si>
  <si>
    <t>TİCARETHANE</t>
  </si>
  <si>
    <t>01.01.03</t>
  </si>
  <si>
    <t>MESKEN</t>
  </si>
  <si>
    <t>01.01.04</t>
  </si>
  <si>
    <t>TARIMSAL SULAMA</t>
  </si>
  <si>
    <t>01.01.05</t>
  </si>
  <si>
    <t>AYDINLATMA</t>
  </si>
  <si>
    <t>01.01.06</t>
  </si>
  <si>
    <t>ÜRETİCİ DAĞITIM BEDELİ</t>
  </si>
  <si>
    <t>01.01.07</t>
  </si>
  <si>
    <t>GENEL AYDINLATMA</t>
  </si>
  <si>
    <t>01.01.08</t>
  </si>
  <si>
    <t>FİYAT EŞİTLEME DESTEKLEME TUTARI - DAĞITIM BEDELİ</t>
  </si>
  <si>
    <t>01.02.01</t>
  </si>
  <si>
    <t>01.02.02</t>
  </si>
  <si>
    <t>01.02.03</t>
  </si>
  <si>
    <t>01.02.04</t>
  </si>
  <si>
    <t xml:space="preserve">TİCARETHANE </t>
  </si>
  <si>
    <t>01.03.03</t>
  </si>
  <si>
    <t>01.03.04</t>
  </si>
  <si>
    <t>01.03.05</t>
  </si>
  <si>
    <t>REAKTİF BEDELİ</t>
  </si>
  <si>
    <t>01.04.01</t>
  </si>
  <si>
    <t>01.04.02</t>
  </si>
  <si>
    <t>01.04.03</t>
  </si>
  <si>
    <t>01.04.04</t>
  </si>
  <si>
    <t>GÜÇ AŞIMI BEDELİ</t>
  </si>
  <si>
    <t>01.07</t>
  </si>
  <si>
    <t xml:space="preserve">EMREAMADE KAPASİTE BEDELİ </t>
  </si>
  <si>
    <t>02.06</t>
  </si>
  <si>
    <t>02.07</t>
  </si>
  <si>
    <t>03.01</t>
  </si>
  <si>
    <t>03.02</t>
  </si>
  <si>
    <t>03.03</t>
  </si>
  <si>
    <t>03.04</t>
  </si>
  <si>
    <t>03.05</t>
  </si>
  <si>
    <t>DENGEDEN SORUMLU GRUP İÇİ SATIŞLAR</t>
  </si>
  <si>
    <t>06</t>
  </si>
  <si>
    <t>ARACI OLUNAN VERGİ VE FON TAHSİLATLARI</t>
  </si>
  <si>
    <t>06.01</t>
  </si>
  <si>
    <t>ETV</t>
  </si>
  <si>
    <t>06.02</t>
  </si>
  <si>
    <t>TRT</t>
  </si>
  <si>
    <t>06.03</t>
  </si>
  <si>
    <t>ENERJİ FONU</t>
  </si>
  <si>
    <t>YURTDIŞI SATIŞLAR</t>
  </si>
  <si>
    <t>602</t>
  </si>
  <si>
    <t xml:space="preserve">DİĞER GELİRLER </t>
  </si>
  <si>
    <t>DAĞITIM BAĞLANTI BEDELİ</t>
  </si>
  <si>
    <t>BAKIM ONARIM HİZMET GELİRİ</t>
  </si>
  <si>
    <t>DANIŞMANLIK GELİRİ</t>
  </si>
  <si>
    <t>KESME BAĞLAMA BEDELİ</t>
  </si>
  <si>
    <t>ÖDEME BİLDİRİMİ VE İKİNCİ İHBAR BIRAKILMASINDAN SAĞLANAN GELİR</t>
  </si>
  <si>
    <t>ÖLÇÜ TEST GELİRİ</t>
  </si>
  <si>
    <t>TAHSİL EDİLEN CEZA, NEFASET, TEMİNAT VE TAZMİNAT GELİRİ</t>
  </si>
  <si>
    <t>HASAR GELİRİ</t>
  </si>
  <si>
    <t>KİRA GELİRLERİ</t>
  </si>
  <si>
    <t>OTOMATİK SAYAÇ OKUMA GELİRİ</t>
  </si>
  <si>
    <t>SAYAÇ KONTROLÜ GELİRİ</t>
  </si>
  <si>
    <t xml:space="preserve">SATIŞ İNDİRİMLERİ (-) </t>
  </si>
  <si>
    <t xml:space="preserve">SATIŞTAN İADELER (-) </t>
  </si>
  <si>
    <t xml:space="preserve">SATIŞ İSKONTOLARI (-) </t>
  </si>
  <si>
    <t xml:space="preserve">DİĞER İNDİRİMLER (-) </t>
  </si>
  <si>
    <t>FİYAT EŞİTLEME DESTEKLEME TUTARI</t>
  </si>
  <si>
    <t xml:space="preserve">SATIŞLARIN MALİYETİ (-) </t>
  </si>
  <si>
    <t xml:space="preserve">SATILAN MAMÜLLER MALİYETİ (-) </t>
  </si>
  <si>
    <t xml:space="preserve">SATILAN TİCARİ MALLAR MALİYETİ (-) </t>
  </si>
  <si>
    <t xml:space="preserve">SATILAN HİZMET MALİYETİ (-) </t>
  </si>
  <si>
    <t xml:space="preserve">DİĞER SATIŞLARIN MALİYETİ (-) </t>
  </si>
  <si>
    <t xml:space="preserve">FAALİYET GİDERLERİ (-) </t>
  </si>
  <si>
    <t>ARAŞTIRMA VE GELİŞTİRME GİDERLERİ (-)</t>
  </si>
  <si>
    <t xml:space="preserve">DİĞER FAALİYETLERDEN OLAĞAN GELİR VE KÂRLAR </t>
  </si>
  <si>
    <t xml:space="preserve">İŞTİRAKLERDEN TEMETTÜ GELİRLERİ </t>
  </si>
  <si>
    <t>BAĞLI ORTAKLIKLARDAN TEMETTÜ GELİRLERİ</t>
  </si>
  <si>
    <t xml:space="preserve">FAİZ GELİRLERİ </t>
  </si>
  <si>
    <t>MEVDUAT FAİZ GELİRİ</t>
  </si>
  <si>
    <t>ADAT FAİZİ GELİRİ</t>
  </si>
  <si>
    <t>DİĞER FAİZ GELİRLERİ</t>
  </si>
  <si>
    <t xml:space="preserve">KOMİSYON GELİRLERİ </t>
  </si>
  <si>
    <t>KAMBİYO KÂRLARI</t>
  </si>
  <si>
    <t xml:space="preserve">FAALİYETLE İLGİLİ DİĞER GELİR VE KÂRLAR </t>
  </si>
  <si>
    <t>GECİKME ZAMMI</t>
  </si>
  <si>
    <t xml:space="preserve">DİĞER FAALİYETLERDEN OLAĞAN GİDER VE ZARARLAR (-) </t>
  </si>
  <si>
    <t>REESKONT FAİZ GİDERLERİ (-)</t>
  </si>
  <si>
    <t>KOMİSYON GİDERLERİ (-)</t>
  </si>
  <si>
    <t xml:space="preserve">KARŞILIK GİDERLERİ (-) </t>
  </si>
  <si>
    <t>KAMBİYO ZARARLARI (-)</t>
  </si>
  <si>
    <t xml:space="preserve">DİĞER GİDER VE ZARARLAR (-) </t>
  </si>
  <si>
    <t xml:space="preserve">FİNANSMAN GİDERLERİ (-) </t>
  </si>
  <si>
    <t xml:space="preserve">KISA VADELİ BORÇLANMA GİDERLERİ (-) </t>
  </si>
  <si>
    <t xml:space="preserve">UZUN VADELİ BORÇLANMA GİDERLERİ (-) </t>
  </si>
  <si>
    <t xml:space="preserve">OLAĞANDIŞI GELİR VE KÂRLAR </t>
  </si>
  <si>
    <t xml:space="preserve">ÖNCEKİ DÖNEM GELİR VE KÂRLARI </t>
  </si>
  <si>
    <t xml:space="preserve">DİĞER OLAĞANDIŞI GELİR VE KÂRLAR </t>
  </si>
  <si>
    <t xml:space="preserve">   STOK SATIŞI</t>
  </si>
  <si>
    <t>HURDA SATIŞI</t>
  </si>
  <si>
    <t>YUVARLAMA</t>
  </si>
  <si>
    <t>DAVA VE İCRA GELİRLERİ</t>
  </si>
  <si>
    <t>ENVANTER FARKLARI</t>
  </si>
  <si>
    <t>06.04</t>
  </si>
  <si>
    <t>06.05</t>
  </si>
  <si>
    <t xml:space="preserve">OLAĞANDIŞI GİDER VE ZARARLAR (-) </t>
  </si>
  <si>
    <t>ÇALIŞMAYAN KISIM GİDER VE ZARARLARI (-)</t>
  </si>
  <si>
    <t xml:space="preserve">ÖNCEKİ DÖNEM GİDER VE ZARARLARI (-) </t>
  </si>
  <si>
    <t xml:space="preserve">DİĞER OLAĞANDIŞI GİDER VE ZARARLAR (-) </t>
  </si>
  <si>
    <t>KANUNEN KABUL EDİLMEYEN GİDERLER</t>
  </si>
  <si>
    <t xml:space="preserve">   VERGİLER</t>
  </si>
  <si>
    <t xml:space="preserve">DÖNEM NET KÂRI (ZARARI) </t>
  </si>
  <si>
    <t xml:space="preserve">DÖNEM KÂRI VEYA ZARARI </t>
  </si>
  <si>
    <t xml:space="preserve">DÖNEM KÂRI VERGİ VE DİĞER YASAL YÜKÜMLÜLÜK KARŞILIKLARI (-) </t>
  </si>
  <si>
    <t xml:space="preserve">DÖNEM NET KÂRI VEYA ZARARI </t>
  </si>
  <si>
    <t>MALZEME GİDERLERİ</t>
  </si>
  <si>
    <t>ŞEBEKE MALZEME GİDERLERİ</t>
  </si>
  <si>
    <t>İŞ GÜVENLİĞİ VE GİYİM MALZEMESİ</t>
  </si>
  <si>
    <t>KIRTASİYE BÜRO MALZEMESİ</t>
  </si>
  <si>
    <t>KAYDA TABİ MALZEME GİDERLERİ</t>
  </si>
  <si>
    <t>PERSONEL GİDERLERİ</t>
  </si>
  <si>
    <t>NORMAL ÜCRET</t>
  </si>
  <si>
    <t>FAZLA MESAİ</t>
  </si>
  <si>
    <t>İKRAMİYE</t>
  </si>
  <si>
    <t>EK TAZMİNATLAR</t>
  </si>
  <si>
    <t>İHBAR TAZMİNATI GİDERLERİ</t>
  </si>
  <si>
    <t>KIDEM TAZMİNATI GİDERLERİ</t>
  </si>
  <si>
    <t>02.08</t>
  </si>
  <si>
    <t>SGK İŞVEREN PAYI</t>
  </si>
  <si>
    <t>02.09</t>
  </si>
  <si>
    <t>SGK İŞSİZLİK SİGORTASI İŞVEREN PAYI</t>
  </si>
  <si>
    <t>02.10</t>
  </si>
  <si>
    <t>ÖZEL SAĞLIK SİGORTASI İŞVEREN PAYI</t>
  </si>
  <si>
    <t>02.11</t>
  </si>
  <si>
    <t>HAYAT SİGORTASI İŞVEREN PAYI</t>
  </si>
  <si>
    <t>02.12</t>
  </si>
  <si>
    <t>PERSONEL SAĞLIK GİDERLERİ</t>
  </si>
  <si>
    <t>02.13</t>
  </si>
  <si>
    <t>EĞİTİM GİDERLERİ</t>
  </si>
  <si>
    <t>02.14</t>
  </si>
  <si>
    <t>SOSYAL YARDIMLAR</t>
  </si>
  <si>
    <t>02.15</t>
  </si>
  <si>
    <t>PERSONEL TAŞIMA GİDERİ</t>
  </si>
  <si>
    <t>02.16</t>
  </si>
  <si>
    <t>KULLANILMAYAN YILLIK İZİN ÜCRETLİ</t>
  </si>
  <si>
    <t>02.17</t>
  </si>
  <si>
    <t>02.17.01</t>
  </si>
  <si>
    <t>02.17.02</t>
  </si>
  <si>
    <t>02.17.03</t>
  </si>
  <si>
    <t>02.17.04</t>
  </si>
  <si>
    <t>02.17.05</t>
  </si>
  <si>
    <t>DIŞARIDAN SAĞLANAN FAYDA VE HİZMET GİDERLERİ</t>
  </si>
  <si>
    <t>5188 SAYILI ÖZEL GÜVENLİK HİZMETLERİNE DAİR KANUN KAPSAMINDAKİ GİDERLER</t>
  </si>
  <si>
    <t>BAĞIMSIZ DENETİM VE MALİ MÜŞAVİRLİK GİDERLERİ</t>
  </si>
  <si>
    <t>BAKIM ONARIM GİDERLERİ (ARAÇ)</t>
  </si>
  <si>
    <t>BAKIM ONARIM GİDERLERİ (BİNA)</t>
  </si>
  <si>
    <t>03.06</t>
  </si>
  <si>
    <t>BAKIM ONARIM GİDERLERİ (MAKİNE TEÇHİZAT)</t>
  </si>
  <si>
    <t>03.07</t>
  </si>
  <si>
    <t>PLANLI BAKIM ONARIM GİDERLERİ (ŞEBEKE)</t>
  </si>
  <si>
    <t>03.08</t>
  </si>
  <si>
    <t>ARIZA BAKIM ONARIM GİDERLERİ (ŞEBEKE)</t>
  </si>
  <si>
    <t>03.09</t>
  </si>
  <si>
    <t>DANIŞMANLIK GİDERLERİ (HUKUK)</t>
  </si>
  <si>
    <t>03.10</t>
  </si>
  <si>
    <t>DANIŞMANLIK GİDERLERİ (IT)</t>
  </si>
  <si>
    <t>03.11</t>
  </si>
  <si>
    <t>DANIŞMANLIK GİDERLERİ (İDARİ)</t>
  </si>
  <si>
    <t>03.12</t>
  </si>
  <si>
    <t>DANIŞMANLIK GİDERLERİ (TEKNİK)</t>
  </si>
  <si>
    <t>03.13</t>
  </si>
  <si>
    <t>SAYAÇ OKUMA GİDERLERİ</t>
  </si>
  <si>
    <t>03.14</t>
  </si>
  <si>
    <t>KESME BAĞLAMA GİDERİ</t>
  </si>
  <si>
    <t>03.15</t>
  </si>
  <si>
    <t>SAYAÇ SÖKME TAKMA GİDERİ</t>
  </si>
  <si>
    <t>03.16</t>
  </si>
  <si>
    <t>SAYAÇ BAKIM VE MUAYENE GİDERİ</t>
  </si>
  <si>
    <t>03.17</t>
  </si>
  <si>
    <t>KAÇAK TARAMA GİDERLERİ</t>
  </si>
  <si>
    <t>03.18</t>
  </si>
  <si>
    <t>YÖNETİM VE DESTEK HİZMETLERİ GİDERİ</t>
  </si>
  <si>
    <t>03.19</t>
  </si>
  <si>
    <t>ÖLÇÜ DEVRELERİ KONTROL VE MÜHÜRLEME GİDERİ</t>
  </si>
  <si>
    <t>03.20</t>
  </si>
  <si>
    <t>ÇAĞRI MERKEZİ GİDERLERİ</t>
  </si>
  <si>
    <t>03.21</t>
  </si>
  <si>
    <t>FATURA GİDERLERİ (BASIM)</t>
  </si>
  <si>
    <t>03.22</t>
  </si>
  <si>
    <t>FATURA GİDERLERİ (GÖNDERİM)</t>
  </si>
  <si>
    <t>03.23</t>
  </si>
  <si>
    <t>03.24</t>
  </si>
  <si>
    <t>İDARİ GİDERLER (ELEKTRİK)</t>
  </si>
  <si>
    <t>03.25</t>
  </si>
  <si>
    <t>İDARİ GİDERLER (ISINMA)</t>
  </si>
  <si>
    <t>03.26</t>
  </si>
  <si>
    <t>İDARİ GİDERLER (KARGO)</t>
  </si>
  <si>
    <t>03.27</t>
  </si>
  <si>
    <t>İDARİ GİDERLER (POSTA)</t>
  </si>
  <si>
    <t>03.28</t>
  </si>
  <si>
    <t>İDARİ GİDERLER (SU)</t>
  </si>
  <si>
    <t>03.29</t>
  </si>
  <si>
    <t>İDARİ GİDERLER (TELEFON)</t>
  </si>
  <si>
    <t>03.30</t>
  </si>
  <si>
    <t>İDARİ GİDERLER (TEMİZLİK)</t>
  </si>
  <si>
    <t>03.31</t>
  </si>
  <si>
    <t>İDARİ GİDERLER (ULAŞIM)</t>
  </si>
  <si>
    <t>03.32</t>
  </si>
  <si>
    <t>İDARİ GİDERLER (YEMEKHANE)</t>
  </si>
  <si>
    <t>03.33</t>
  </si>
  <si>
    <t>İHBAR DAĞITMA GİDERLERİ</t>
  </si>
  <si>
    <t>03.34</t>
  </si>
  <si>
    <t>KİRA GİDERLERİ (ARAÇ)</t>
  </si>
  <si>
    <t>03.35</t>
  </si>
  <si>
    <t>KİRA GİDERLERİ (ARAZİ)</t>
  </si>
  <si>
    <t>03.36</t>
  </si>
  <si>
    <t>KİRA GİDERLERİ (BİNA)</t>
  </si>
  <si>
    <t>03.37</t>
  </si>
  <si>
    <t>KİRA GİDERLERİ (DİĞER)</t>
  </si>
  <si>
    <t>03.38</t>
  </si>
  <si>
    <t>KİRA GİDERLERİ (MAKİNE TEÇHİZAT)</t>
  </si>
  <si>
    <t>03.39</t>
  </si>
  <si>
    <t>TAHSİLAT GİDERLERİ (BANKA)</t>
  </si>
  <si>
    <t>03.40</t>
  </si>
  <si>
    <t>TAHSİLAT GİDERLERİ (DİĞER)</t>
  </si>
  <si>
    <t>03.41</t>
  </si>
  <si>
    <t>TAHSİLAT GİDERLERİ (PTT)</t>
  </si>
  <si>
    <t>03.42</t>
  </si>
  <si>
    <t>03.42.01</t>
  </si>
  <si>
    <t>03.42.02</t>
  </si>
  <si>
    <t>03.42.03</t>
  </si>
  <si>
    <t>03.42.04</t>
  </si>
  <si>
    <t>03.42.05</t>
  </si>
  <si>
    <t>ÇEŞİTLİ GİDERLER</t>
  </si>
  <si>
    <t>04.01</t>
  </si>
  <si>
    <t>SEYAHAT-KONAKLAMA VE YOLLUK GİDERLERİ</t>
  </si>
  <si>
    <t>04.02</t>
  </si>
  <si>
    <t>SİGORTA GİDERLERİ</t>
  </si>
  <si>
    <t>04.03</t>
  </si>
  <si>
    <t>TAŞIT SİGORTASI GİDERLERİ</t>
  </si>
  <si>
    <t>04.04</t>
  </si>
  <si>
    <t>IT SİGORTA GİDERLERİ</t>
  </si>
  <si>
    <t>04.05</t>
  </si>
  <si>
    <t>VARLIK TABANINA İLİŞKİN SİGORTA PRİM GİDERLERİ</t>
  </si>
  <si>
    <t>04.06</t>
  </si>
  <si>
    <t>MALİ MESULİYET İŞ KAZALARI SİGORTA GİDERLERİ</t>
  </si>
  <si>
    <t>04.07</t>
  </si>
  <si>
    <t>ORMAN ARAZİSİ KULLANIMI İLE İLGİLİ GİDERLER</t>
  </si>
  <si>
    <t>04.08</t>
  </si>
  <si>
    <t>HUKUK GİDERLERİ</t>
  </si>
  <si>
    <t>04.09</t>
  </si>
  <si>
    <t>DAVA MAHKEME GİDERLERİ</t>
  </si>
  <si>
    <t>04.10</t>
  </si>
  <si>
    <t>04.11</t>
  </si>
  <si>
    <t>04.12</t>
  </si>
  <si>
    <t>SÖZLEŞMELİ AVUKAT VEKALET ÜCRETİ</t>
  </si>
  <si>
    <t>04.13</t>
  </si>
  <si>
    <t>ŞİRKETE AİT AİDAT VE PAY GİDERLERİ</t>
  </si>
  <si>
    <t>04.14</t>
  </si>
  <si>
    <t>İŞVERENLER SENDİKA AİDATI</t>
  </si>
  <si>
    <t>04.15</t>
  </si>
  <si>
    <t>SANAYİ VE TİCARET ODASI AİDATI</t>
  </si>
  <si>
    <t>04.16</t>
  </si>
  <si>
    <t>ELEKTRİK DAĞITIM DERNEĞİ AİDATI</t>
  </si>
  <si>
    <t>04.17</t>
  </si>
  <si>
    <t>EPDK LİSANS BEDELİ</t>
  </si>
  <si>
    <t>04.18</t>
  </si>
  <si>
    <t>DİĞER KURULUŞ VE DERNEK AİDATI</t>
  </si>
  <si>
    <t>04.19</t>
  </si>
  <si>
    <t>04.20</t>
  </si>
  <si>
    <t>04.21</t>
  </si>
  <si>
    <t>SİVİL SAVUNMA GİDERLERİ</t>
  </si>
  <si>
    <t>04.22</t>
  </si>
  <si>
    <t>04.23</t>
  </si>
  <si>
    <t>04.24</t>
  </si>
  <si>
    <t>SEMİNER-PANEL-KONFERANS GİDERLERİ</t>
  </si>
  <si>
    <t>04.25</t>
  </si>
  <si>
    <t>DİĞER ÇEŞİTLİ GİDERLER</t>
  </si>
  <si>
    <t>04.25.01</t>
  </si>
  <si>
    <t>04.25.02</t>
  </si>
  <si>
    <t>04.25.03</t>
  </si>
  <si>
    <t>04.25.04</t>
  </si>
  <si>
    <t>04.25.05</t>
  </si>
  <si>
    <t xml:space="preserve">VERGİ RESİM VE HARÇ GİDERLERİ </t>
  </si>
  <si>
    <t>ÇTV VE EKSOZ MUAYENE</t>
  </si>
  <si>
    <t>DAMGA VERGİSİ (KKDB KAPSAMINDA GENEL AYDINLATMA DAHİL ÖDENEN)</t>
  </si>
  <si>
    <t>05.06</t>
  </si>
  <si>
    <t>DAMGA VERGİSİ (RESMİ DAİRELER TAHSİLATLARINDAN)</t>
  </si>
  <si>
    <t>05.07</t>
  </si>
  <si>
    <t>DİĞER VERGİ RESİM VE HARÇLAR</t>
  </si>
  <si>
    <t>05.08</t>
  </si>
  <si>
    <t>05.09</t>
  </si>
  <si>
    <t>AMORTİSMAN VE TÜKENME PAYLARI</t>
  </si>
  <si>
    <t>ARAZİ VE ARSALAR AMORTİSMANI</t>
  </si>
  <si>
    <t>BİNALAR AMORTİSMANI</t>
  </si>
  <si>
    <t>TESİS MAKİNE VE CİHAZLAR AMORTİSMANI</t>
  </si>
  <si>
    <t>TAŞITLAR AMORTİSMANI</t>
  </si>
  <si>
    <t>DEMİRBAŞLAR AMORTİSMANI</t>
  </si>
  <si>
    <t>06.06</t>
  </si>
  <si>
    <t>HAKLAR AMORTİSMANI</t>
  </si>
  <si>
    <t>06.07</t>
  </si>
  <si>
    <t>ÖZEL MALİYETLER AMORTİSMANI</t>
  </si>
  <si>
    <t>06.08</t>
  </si>
  <si>
    <t xml:space="preserve">ARAŞTIRMA VE GELİŞTİRME GİDERLERİ </t>
  </si>
  <si>
    <t xml:space="preserve">PAZARLAMA SATIŞ VE DAĞITIM GİDERLERİ </t>
  </si>
  <si>
    <t xml:space="preserve">FİNANSMAN GİDERLERİ </t>
  </si>
  <si>
    <t>KISA VADELİ BORÇLANMA GİDERLERİ</t>
  </si>
  <si>
    <t>UZUN VADELİ BORÇLANMA GİDERLER</t>
  </si>
  <si>
    <t>BANKA TEMİNAT MEKTUBU GİDERLERİ</t>
  </si>
  <si>
    <t>BANKA KOMİSYON VE BSM GİDERLERİ</t>
  </si>
  <si>
    <t>TEİAŞ SİSTEM KULLANIM ANLAŞMASINA İLİŞKİN TEMİNAT MEKTUBU GİDERLERİ</t>
  </si>
  <si>
    <t>İHD'NE İLİŞKİN VARLIK TABANI ÜZERİNDEN TEMİNAT GİDERLERİ</t>
  </si>
  <si>
    <t>07</t>
  </si>
  <si>
    <t>TETAŞ TEMİNAT MEKTUBU GİDERLERİ</t>
  </si>
  <si>
    <t>08</t>
  </si>
  <si>
    <t>KREDİ KARTI KOMİSYON GİDERLERİ</t>
  </si>
  <si>
    <t>09</t>
  </si>
  <si>
    <t>ORTAKLARA BORÇLANMA FAİZ GİDERLERİ</t>
  </si>
  <si>
    <t>DİĞER BORÇLANMA FAİZ GİDERLERİ</t>
  </si>
  <si>
    <t>11</t>
  </si>
  <si>
    <t>DÖVİZLİ KREDİLERDE KUR FARKI GİDERLERİ</t>
  </si>
  <si>
    <t>12</t>
  </si>
  <si>
    <t>12.01</t>
  </si>
  <si>
    <t>12.02</t>
  </si>
  <si>
    <t>12.03</t>
  </si>
  <si>
    <t>12.04</t>
  </si>
  <si>
    <t>12.05</t>
  </si>
  <si>
    <t>LÜYTOP</t>
  </si>
  <si>
    <t>MİKROKOJENERASYON</t>
  </si>
  <si>
    <t>DENGEDEN SORUMLU GRUP İÇİ SATIŞLARIN MALİYETİ (DÜZENLENEN)</t>
  </si>
  <si>
    <t>07.01</t>
  </si>
  <si>
    <t>07.02</t>
  </si>
  <si>
    <t>07.03</t>
  </si>
  <si>
    <t>07.04</t>
  </si>
  <si>
    <t>DENGEDEN SORUMLU GRUP İÇİ SATIŞLARIN MALİYETİ (DÜZENLENMEYEN)</t>
  </si>
  <si>
    <t>08.01</t>
  </si>
  <si>
    <t>08.02</t>
  </si>
  <si>
    <t>08.03</t>
  </si>
  <si>
    <t>08.04</t>
  </si>
  <si>
    <t>PERAKENDE SATIŞ HİZMETİ YATIRIMLARI</t>
  </si>
  <si>
    <t>ARSA VE BİNA YATIRIMLARI</t>
  </si>
  <si>
    <t>TAŞIT YATIRIMLARI</t>
  </si>
  <si>
    <t>TEKNOLOJİ VE SİSTEM YATIRIMLARI</t>
  </si>
  <si>
    <t>DEMİRBAŞ YATIRIMLARI</t>
  </si>
  <si>
    <t xml:space="preserve">SAYIM VE TESELLÜM FAZLALARI() </t>
  </si>
  <si>
    <t>GELİR TABLOSU HESAPLARI</t>
  </si>
  <si>
    <t>PERAKENDE SATIŞ ENERJİ BEDELİ</t>
  </si>
  <si>
    <t>DÜZENLENMEYEN</t>
  </si>
  <si>
    <t xml:space="preserve">      SANAYİ</t>
  </si>
  <si>
    <t xml:space="preserve">      TİCARETHANE </t>
  </si>
  <si>
    <t xml:space="preserve">      MESKEN</t>
  </si>
  <si>
    <t xml:space="preserve">      TARIMSAL SULAMA</t>
  </si>
  <si>
    <t xml:space="preserve">      AYDINLATMA</t>
  </si>
  <si>
    <t>DÜZENLENEN</t>
  </si>
  <si>
    <t>SERBEST OLMAYAN TÜKETİCİLER</t>
  </si>
  <si>
    <t>01.02.01.01</t>
  </si>
  <si>
    <t xml:space="preserve">    SANAYİ</t>
  </si>
  <si>
    <t>01.02.01.02</t>
  </si>
  <si>
    <t xml:space="preserve">    TİCARETHANE </t>
  </si>
  <si>
    <t>01.02.01.03</t>
  </si>
  <si>
    <t xml:space="preserve">    MESKEN </t>
  </si>
  <si>
    <t>01.02.01.04</t>
  </si>
  <si>
    <t xml:space="preserve">    TARIMSAL SULAMA</t>
  </si>
  <si>
    <t>01.02.01.05</t>
  </si>
  <si>
    <t xml:space="preserve">    AYDINLATMA</t>
  </si>
  <si>
    <t>01.02.01.06</t>
  </si>
  <si>
    <t xml:space="preserve">    FİYAT EŞİTLEME DESTEKLEME TUTARI - PERAKENDE SATIŞ ENERJİ BEDELİ</t>
  </si>
  <si>
    <t>SON KAYNAK TARİFESİ</t>
  </si>
  <si>
    <t>01.02.02.01</t>
  </si>
  <si>
    <t>01.02.02.02</t>
  </si>
  <si>
    <t>01.02.02.03</t>
  </si>
  <si>
    <t>01.02.02.04</t>
  </si>
  <si>
    <t>01.02.02.05</t>
  </si>
  <si>
    <t xml:space="preserve">     AYDINLATMA</t>
  </si>
  <si>
    <t>01.02.02.06</t>
  </si>
  <si>
    <t>EMREAMADE KAPASİTE BEDELİ</t>
  </si>
  <si>
    <t>DENGELEME GÜÇ PİYASASI</t>
  </si>
  <si>
    <t>YEKDEM</t>
  </si>
  <si>
    <t>DENGEDEN SORUMLU GRUP İÇİ SATIŞLAR (DÜZENLENEN)</t>
  </si>
  <si>
    <t>DENGEDEN SORUMLU GRUP İÇİ SATIŞLAR (DÜZENLENMEYEN)</t>
  </si>
  <si>
    <t>09.01</t>
  </si>
  <si>
    <t>09.02</t>
  </si>
  <si>
    <t>09.03</t>
  </si>
  <si>
    <t>LÜY KAPSAMINDAKİ İŞLETİM BEDELİ</t>
  </si>
  <si>
    <t>USULSÜZ ELEKTRİK KULLANIM BEDELİ</t>
  </si>
  <si>
    <t xml:space="preserve">   ETV</t>
  </si>
  <si>
    <t xml:space="preserve">   TRT</t>
  </si>
  <si>
    <t xml:space="preserve">   ENERJİ FONU</t>
  </si>
  <si>
    <t>LİSANS BÖLGESİNDE BULUNAN DAĞITIM ŞİRKETİNE AKTARILAN TUTARLAR</t>
  </si>
  <si>
    <t>DİĞER DAĞITIM ŞİRKETLERİNE AKTARILAN TUTARLAR</t>
  </si>
  <si>
    <t xml:space="preserve">NET SATIŞLAR </t>
  </si>
  <si>
    <t xml:space="preserve">SATIŞLARIN MALİYETİ </t>
  </si>
  <si>
    <t xml:space="preserve">SATILAN HİZMET MALİYETİ </t>
  </si>
  <si>
    <t>BRÜT SATIŞ KARI VEYA ZARARI</t>
  </si>
  <si>
    <t xml:space="preserve">FAALİYET GİDERLERİ </t>
  </si>
  <si>
    <t xml:space="preserve">GÜVENCE GÜNCELLEŞTİRME FARKI </t>
  </si>
  <si>
    <t>STOK SATIŞI</t>
  </si>
  <si>
    <t>DİĞER OLAĞANDIŞI GİDER VE ZARARLAR</t>
  </si>
  <si>
    <t xml:space="preserve">HİZMET ÜRETİM MALİYETİ </t>
  </si>
  <si>
    <t>MALZEME GİDERİ</t>
  </si>
  <si>
    <t>BAKIM ONARIM GİDERLERİ</t>
  </si>
  <si>
    <t>ÖDEME BİLDİRİMİ VE İKİNCİ İHBAR BIRAKMA GİDERİ</t>
  </si>
  <si>
    <t>03.32.01</t>
  </si>
  <si>
    <t>03.32.02</t>
  </si>
  <si>
    <t>03.32.03</t>
  </si>
  <si>
    <t>03.32.04</t>
  </si>
  <si>
    <t>03.32.05</t>
  </si>
  <si>
    <t>İHALE GİDERLERİ</t>
  </si>
  <si>
    <t>04.24.01</t>
  </si>
  <si>
    <t>04.24.02</t>
  </si>
  <si>
    <t>04.24.03</t>
  </si>
  <si>
    <t>04.24.04</t>
  </si>
  <si>
    <t>04.24.05</t>
  </si>
  <si>
    <t xml:space="preserve">PAZARLAMA SATIŞ YE DAĞITIM GİDERLERİ </t>
  </si>
  <si>
    <t>TEİAŞ TEMİNAT MEKTUBU GİDERLERİ</t>
  </si>
  <si>
    <t>EPİAŞ TEMİNAT MEKTUBU GİDERLERİ</t>
  </si>
  <si>
    <t>İKİLİ ANLAŞMALARA İLİŞKİN TEMİNAT MEKTUBU GİDERLERİ</t>
  </si>
  <si>
    <t>DİĞER TEMİNAT MEKTUBU GİDERLERİ</t>
  </si>
  <si>
    <t>İHD'YE İLİŞKİN VARLIK TABANI ÜZERİNDEN TEMİNAT GİDERLERİ</t>
  </si>
  <si>
    <t>13</t>
  </si>
  <si>
    <t>EYDF-15-P</t>
  </si>
  <si>
    <t>Buharlaşan (bin metreküp)</t>
  </si>
  <si>
    <t>Bırakılan Su (bin metreküp)</t>
  </si>
  <si>
    <t>Teknik Kapasite (MVA)</t>
  </si>
  <si>
    <t>Giden Enerji (MWh)</t>
  </si>
  <si>
    <t>Gelen Enerji (MWh)</t>
  </si>
  <si>
    <t>TEİAŞ Olay Bildirim Formu</t>
  </si>
  <si>
    <t>Olay Türü</t>
  </si>
  <si>
    <t>Olay Kaynağı</t>
  </si>
  <si>
    <t>Başlangıç Zamanı</t>
  </si>
  <si>
    <t>Bitiş Zamanı</t>
  </si>
  <si>
    <t>Tahdit Miktarı (MW)</t>
  </si>
  <si>
    <t>TEİAŞ Devreye Giren ve Devreden Çıkan Üniteler Formu</t>
  </si>
  <si>
    <t>Santral-Ünite Adı</t>
  </si>
  <si>
    <t>TEİAŞ Enterkonnekte Kapasite İhaleleri Formu (Senkron)</t>
  </si>
  <si>
    <t>TEİAŞ Enterkonnekte Kapasite İhaleleri Formu (Asenkron)</t>
  </si>
  <si>
    <t>EYTF-29-S</t>
  </si>
  <si>
    <t>EYTF-29-A</t>
  </si>
  <si>
    <t>TEİAŞ İthalat-İhracat Bilgileri Formu (Senkron)</t>
  </si>
  <si>
    <t>TEİAŞ İthalat-İhracat Bilgileri Formu (Asenkron)</t>
  </si>
  <si>
    <t>EPMF-24-S</t>
  </si>
  <si>
    <t>EPMF-24-A</t>
  </si>
  <si>
    <t>İhale Tarihi</t>
  </si>
  <si>
    <t>Fiyat (TL/MW)</t>
  </si>
  <si>
    <t>Fiyat (€/MW)</t>
  </si>
  <si>
    <t>EPF-16</t>
  </si>
  <si>
    <t>İletim Şebeke Bilgileri</t>
  </si>
  <si>
    <t>* Hat Adedi ve Hat Uzunluğu (Km) için Türkiye toplam verisi girilecektir.</t>
  </si>
  <si>
    <t>Hat Adedi</t>
  </si>
  <si>
    <t>Hat Uzunluğu (Km)</t>
  </si>
  <si>
    <t>TM Adedi</t>
  </si>
  <si>
    <t>Trafo Sayısı</t>
  </si>
  <si>
    <t>Trafo Gücü (MVA)</t>
  </si>
  <si>
    <t>Yatırım Harcamaları (TL)</t>
  </si>
  <si>
    <t>380kV</t>
  </si>
  <si>
    <t>220kV</t>
  </si>
  <si>
    <t>154kV</t>
  </si>
  <si>
    <t>66kV</t>
  </si>
  <si>
    <t>Yeni Hat Yatırımı</t>
  </si>
  <si>
    <t>Yeni Trafo Yatırımı</t>
  </si>
  <si>
    <t>İşletme Grubu</t>
  </si>
  <si>
    <t>Makine ve Teçhizat</t>
  </si>
  <si>
    <t>İletim Yatırım Gerçekleşmeleri</t>
  </si>
  <si>
    <t>Nisan ayında doldurulacaktır.</t>
  </si>
  <si>
    <t>EPF-17</t>
  </si>
  <si>
    <t>Diğer Tüketiciler Tüketim Aralıkları (MWh/yıl)*</t>
  </si>
  <si>
    <t>Sanayi Tüketicileri Tüketim Aralıkları (MWh/yıl)*</t>
  </si>
  <si>
    <t>ISKK Geçerlilik Tarihi</t>
  </si>
  <si>
    <t>ISKK</t>
  </si>
  <si>
    <t>GÖP Teklif Edilen Satış Miktarı (MWh)</t>
  </si>
  <si>
    <t>GÖP Teklif Edilen Alış Miktarı (MWh)</t>
  </si>
  <si>
    <t>GÖP Eşleşen Miktar (MWh)</t>
  </si>
  <si>
    <t>GİP Teklif Edilen Satış Miktarı (MWh)</t>
  </si>
  <si>
    <t>GİP Teklif Edilen Alış Miktarı (MWh)</t>
  </si>
  <si>
    <t>GİP Eşleşen Miktar (MWh)</t>
  </si>
  <si>
    <t>GÖP İşlem Hacmi TL)</t>
  </si>
  <si>
    <t>GİP İşlem Hacmi (TL)</t>
  </si>
  <si>
    <t>Tedarikçi Lisans Unvanı</t>
  </si>
  <si>
    <t>DGP Verileri Formu</t>
  </si>
  <si>
    <t>ISKK ve SBDT Formu</t>
  </si>
  <si>
    <t>1 ve 2 Kodlu Talimatlar</t>
  </si>
  <si>
    <t>Serbest Tüketici Bilgileri Formu</t>
  </si>
  <si>
    <t>Serbest Tüketici Tedarikçi Değişiklikleri</t>
  </si>
  <si>
    <t>İşletme Raporları Ticaret Verileri Formu</t>
  </si>
  <si>
    <t>YEKDEM Üretim Gerçekleşmeleri</t>
  </si>
  <si>
    <t>Tek Zamanlı Enerji (kWh)</t>
  </si>
  <si>
    <t>Gündüz (kWh)</t>
  </si>
  <si>
    <t>Puant (kWh)</t>
  </si>
  <si>
    <t>Gece (kWh)</t>
  </si>
  <si>
    <t>Görevli Tedarik Şirketi Unvanı</t>
  </si>
  <si>
    <t>Personel Sayısı (Elektrik Dağıtımında)</t>
  </si>
  <si>
    <t>Önceki yıla ilişkin yıllık puant değeri(MW)(*)</t>
  </si>
  <si>
    <t>6)</t>
  </si>
  <si>
    <t>Diğer tüm alanlara mevcut duruma ilişkin veriler girilecektir.</t>
  </si>
  <si>
    <t>İSTANBUL</t>
  </si>
  <si>
    <t>Evet</t>
  </si>
  <si>
    <t>Hayır</t>
  </si>
  <si>
    <t>Trafo Yatırımı</t>
  </si>
  <si>
    <t>Hat Yatırımı</t>
  </si>
  <si>
    <t>Diğer Yatırımlar</t>
  </si>
  <si>
    <t>HAKKÂRİ</t>
  </si>
  <si>
    <t>ETTF-01</t>
  </si>
  <si>
    <t>Dağıtım Geçmiş Yıl Verileri</t>
  </si>
  <si>
    <t>Dağıtım Sistemine Giren Enerji (MWh)</t>
  </si>
  <si>
    <t>Puant Talep (MW)</t>
  </si>
  <si>
    <t>Tüketici Sayısı</t>
  </si>
  <si>
    <t>Açıklama:</t>
  </si>
  <si>
    <t>Genel aydınlatmaya ilişkin enerji miktarı “Aydınlatma” tüketici grubu içinde yer alacaktır.</t>
  </si>
  <si>
    <t>2013 yılı öncesinde perakende satış tarifelerinde “Ticarethane ve diğer” tüketici grubunda yer alan “Diğer1” ve “Diğer2” grubuna ilişkin enerji miktarı ve tüketici sayısı “Ticarethane” tüketici grubu içinde yer alacaktır.</t>
  </si>
  <si>
    <t>“Şehit Aileleri ve Muharip Malul Gaziler” grubuna ilişkin enerji miktarı ve tüketisi sayısı “Mesken” tüketici grubu içinde yer alacaktır.</t>
  </si>
  <si>
    <t>Elde Edilen Tahmin Sonuçları (Dağıtım)</t>
  </si>
  <si>
    <t>ETTF-02</t>
  </si>
  <si>
    <t>Tüketici Sayıları</t>
  </si>
  <si>
    <t>Düşük Senaryo</t>
  </si>
  <si>
    <t>Baz Senaryo</t>
  </si>
  <si>
    <t>Yüksek Senaryo</t>
  </si>
  <si>
    <t>Dağıtım sistemine giren enerji kullanılacaktır. Tedarikçisinin kim olduğuönem arz etmemektedir.</t>
  </si>
  <si>
    <t>İletime doğrudan bağlı tüketiciler dâhil olmayacaktır. Bu tüketicilere ilişkin tahminler, TEİAŞ tarafından dağıtım şirketlerinin tahminleri ile birleştirilecektir.</t>
  </si>
  <si>
    <t>OSB’ler de diğer tüketiciler gibi, dağıtım seviyesinden bağlı iseler dağıtım sistemine giren enerji miktarı içerisinde yer alacak, iletim seviyesinden bağlı iseler yer almayacaklardır.</t>
  </si>
  <si>
    <t>ETTF-03</t>
  </si>
  <si>
    <t>ETTF-04</t>
  </si>
  <si>
    <t>Görevli Tedarik Geçmiş Yıl Verileri</t>
  </si>
  <si>
    <t>Elde Edilen Tahmin Sonuçları (Görevli Tedarik)</t>
  </si>
  <si>
    <t>Tahakkuk Eden Enerji (MWh)</t>
  </si>
  <si>
    <r>
      <rPr>
        <b/>
        <sz val="10"/>
        <rFont val="Arial"/>
        <family val="2"/>
        <charset val="162"/>
      </rPr>
      <t>Tahakkuk eden enerji:</t>
    </r>
    <r>
      <rPr>
        <sz val="10"/>
        <rFont val="Arial"/>
        <family val="2"/>
        <charset val="162"/>
      </rPr>
      <t xml:space="preserve"> Son kaynak, perakende satış ve serbest tüketicilere yapılması planlanan satışların toplamını içerir.</t>
    </r>
  </si>
  <si>
    <r>
      <rPr>
        <b/>
        <sz val="10"/>
        <rFont val="Arial"/>
        <family val="2"/>
        <charset val="162"/>
      </rPr>
      <t>Tahakkuk eden enerji:</t>
    </r>
    <r>
      <rPr>
        <sz val="10"/>
        <rFont val="Arial"/>
        <family val="2"/>
        <charset val="162"/>
      </rPr>
      <t xml:space="preserve"> Son kaynak, perakende satış ve serbest tüketicilere yapılan satışların toplamını içerir.</t>
    </r>
  </si>
  <si>
    <t>EPF-02-A</t>
  </si>
  <si>
    <t>Kalite Göstergeleri (Tablo 5) (Aylık)</t>
  </si>
  <si>
    <t xml:space="preserve"> İMAR ALANI DIŞI KULLANICILAR</t>
  </si>
  <si>
    <t xml:space="preserve">GENEL TOPLAM </t>
  </si>
  <si>
    <t xml:space="preserve">TOPLAM </t>
  </si>
  <si>
    <r>
      <t>Kullanıcı Sayıları (U</t>
    </r>
    <r>
      <rPr>
        <b/>
        <vertAlign val="subscript"/>
        <sz val="10"/>
        <color theme="1"/>
        <rFont val="Arial"/>
        <family val="2"/>
        <charset val="162"/>
      </rPr>
      <t>top</t>
    </r>
    <r>
      <rPr>
        <b/>
        <sz val="10"/>
        <color theme="1"/>
        <rFont val="Arial"/>
        <family val="2"/>
        <charset val="162"/>
      </rPr>
      <t>)</t>
    </r>
  </si>
  <si>
    <r>
      <t>U</t>
    </r>
    <r>
      <rPr>
        <vertAlign val="subscript"/>
        <sz val="10"/>
        <color theme="1"/>
        <rFont val="Arial"/>
        <family val="2"/>
        <charset val="162"/>
      </rPr>
      <t>top</t>
    </r>
    <r>
      <rPr>
        <sz val="10"/>
        <color theme="1"/>
        <rFont val="Arial"/>
        <family val="2"/>
        <charset val="162"/>
      </rPr>
      <t>: Her bir takvim yılı başında dağıtım şirketi tarafından hizmet verilen toplam kullanıcı sayısını ifade eder.</t>
    </r>
  </si>
  <si>
    <t>Utop dağıtım bölgesi ve herbir il için ayrı hesaplanacaktır.</t>
  </si>
  <si>
    <t>ESDF-01-SD</t>
  </si>
  <si>
    <t>Bir Önceki Yılın Sayaç Değişiklik Formu</t>
  </si>
  <si>
    <t>Sayaç Cinsi</t>
  </si>
  <si>
    <t>Monofaze (Ad.)</t>
  </si>
  <si>
    <t>Trifaze (Ad.)</t>
  </si>
  <si>
    <t>Kombi (Ad.)</t>
  </si>
  <si>
    <t>Toplam  (Ad.)</t>
  </si>
  <si>
    <t>Arıza</t>
  </si>
  <si>
    <t>Damga Süresinini Dolması</t>
  </si>
  <si>
    <t>Kullanılacak Sayaçlar HakkındaTebliğin Geçici 2 nci maddesi kapsamında</t>
  </si>
  <si>
    <t xml:space="preserve">Dışardan Müdahale Kapsamında </t>
  </si>
  <si>
    <t>Güç Artışı/Tenzili</t>
  </si>
  <si>
    <t>Dağıtım Lisansı Sahibi Tüzel Kişiler ve Görevli Tedarik Şirketlerinin Tarife Uygulamalarına İlişkin Usul ve Esasların 13 üncü maddesinin ikinci fıkrası kapsamında</t>
  </si>
  <si>
    <t>OSOS kapsamında</t>
  </si>
  <si>
    <t>Diğer Nedenler</t>
  </si>
  <si>
    <t>Bir Sonraki Yılın Fiziki Yatırımlarına Ait Bilgiler (EK-3)</t>
  </si>
  <si>
    <t>SIRA NO</t>
  </si>
  <si>
    <t>2016-2020 Uygulama Dönemi Onaylanmış Tutar (TL)</t>
  </si>
  <si>
    <t>2016 Yılı Yatırım Harcaması Tutarı (TL) (1)</t>
  </si>
  <si>
    <t>2017 Yılı Yatırım Harcaması Tutarı (TL) (2)</t>
  </si>
  <si>
    <t>2018 Yılı Yatırım Harcaması Tutarı (TL) (3)</t>
  </si>
  <si>
    <t>2019 Yılı Yatırım Harcaması Tutarı (TL) (4)</t>
  </si>
  <si>
    <t>2020 Yılı Yatırım Harcaması Tutarı (TL) (5)</t>
  </si>
  <si>
    <t>Not: Geçmiş yıllara ait gerçekleşen harcama tutarları yazılacaktır.</t>
  </si>
  <si>
    <t xml:space="preserve">Bu formun yeminli mali müşavir tarafından imzalı PDF'lerinin bildirim yapılırken eklenmesi zorunludur.
</t>
  </si>
  <si>
    <t>Ayrıca yeminli mali müşavir onaylı raporu bulunanlar bildirim yaparken bu raporu da PDF olarak eklemelidir.</t>
  </si>
  <si>
    <t>2016 Yılı (Y1) Yatırım Harcaması Tutarı  (TL) (1)</t>
  </si>
  <si>
    <t>2017 Yılı (Y2) Yatırım Harcaması Tutarı (TL) (2)</t>
  </si>
  <si>
    <t>2018 Yılı (Y3) Yatırım Harcaması Tutarı (TL) (3)</t>
  </si>
  <si>
    <t>2019 Yılı (Y4) Yatırım Harcaması Tutarı (TL) (4)</t>
  </si>
  <si>
    <t>2020 Yılı  (Y5) Yatırım Harcaması Tutarı (TL) (5)</t>
  </si>
  <si>
    <t xml:space="preserve">Not:Yukarıdaki tablolar doldurulurken geçmiş yıllara ait gerçekleşen, içinde bulunulan yıla ait tahmini sonraki yıllara ait planlanan harcama tutarları girilecektir. </t>
  </si>
  <si>
    <t xml:space="preserve">Bu formun yeminli mali müşavir tarafından imzalı PDF'lerinin bildirim yapılırken eklenmesi zorunludur.
Ayrıca yeminli mali müşavir onaylı raporu bulunanlar bildirim yaparken bu raporu da PDF olarak eklenmelidir.
</t>
  </si>
  <si>
    <t>ESDF-07-</t>
  </si>
  <si>
    <t xml:space="preserve">NOT: Kesin Hesabı aynı yıl içinde yapılan projelere bu tabloda yer verilmeyecektir. </t>
  </si>
  <si>
    <t>EPF-61-OSB</t>
  </si>
  <si>
    <t>OSB Yıllık Dağıtım Bedeli Hesaplama Formu</t>
  </si>
  <si>
    <t xml:space="preserve">Tek Terimli </t>
  </si>
  <si>
    <t>TT - Dağıtım bedeli (Kr/kWh)</t>
  </si>
  <si>
    <t>AG - Dağıtım bedeli (Kr/kWh)</t>
  </si>
  <si>
    <t>Orta Gerilim</t>
  </si>
  <si>
    <t>OG - Dağıtım bedeli (Kr/kWh)</t>
  </si>
  <si>
    <t>ÇT - Güç bedeli (Kr/kW/Ay)</t>
  </si>
  <si>
    <t>ÇT - Güç  Aşım  bedeli (Kr/kW/Ay)</t>
  </si>
  <si>
    <t>ÇT - Tüketici Dağıtım bedeli (Kr/kWh)</t>
  </si>
  <si>
    <t>ÜRETİCİLER İÇİN DAĞITIM BEDELİ TEKLİFİ ******</t>
  </si>
  <si>
    <t>Tek Terimli****</t>
  </si>
  <si>
    <t>TT - Üretici Dağıtım Bedeli  (Kr/kWh)</t>
  </si>
  <si>
    <t>Alçak Gerilim****</t>
  </si>
  <si>
    <t>AG - Üretici Dağıtım Bedeli  (Kr/kWh)</t>
  </si>
  <si>
    <t>Orta Gerilim****</t>
  </si>
  <si>
    <t>OG - Üretici Dağıtım Bedeli  (Kr/kWh)</t>
  </si>
  <si>
    <t>Çift Terimli****</t>
  </si>
  <si>
    <t>ÇT -Üretici Dağıtım bedeli (Kr/kWh)</t>
  </si>
  <si>
    <t>EKB</t>
  </si>
  <si>
    <t>Emreamade Kap. Bedeli</t>
  </si>
  <si>
    <t xml:space="preserve">                    Emreamade Kap. Bedeli (Kr/kW/Ay)</t>
  </si>
  <si>
    <t>(*) m = Dağıtım sistemine giren elektrik enerjisi birim bedeli (TL/kWh)</t>
  </si>
  <si>
    <t>(***) 2017 yılına ilişkin teklif formunda sıfır (0) olarak girilecek olup 2017 yılında toplanacak üretici dağıtım bedelleri 2018 yılı teklif formlarında belirtilecektir.</t>
  </si>
  <si>
    <t>(****) OSB sınırları içerisindeki üreticilerin ödeyeceği dağıtım bedeli teklifi TT, AG-OG veya ÇT teklifte bulunulması durumuna göre sayfanın alt kısmında yer alan üretici dağıtım bedeli kutusunda belirtilmesi gerekmekte olup çift terimli tarife teklifinde bulunulması durumunda güç, güç aşım ve üretici dağıtım bedeli olarak ayrı ayrı belirtilecektir.</t>
  </si>
  <si>
    <t>(*****) Tüketicilere ilişkin dağıtım bedelleri belirlenirken birden çok teklifte bulunulması durumunda (Örn. TT ve SH, AG ve OG gibi)  formülde yer alan maliyet kalemleri ilgili bağlantı durumundaki maliyetler dikkate alınıp dağıtılarak hesaplama yapılacaktır.</t>
  </si>
  <si>
    <t>(******) Üreticiler için dağıtım bedeli tekliflerinde elektrik dağıtım bölgeleri için belirlenen üretici dağıtım bedeli ile tüketici dağıtım bedeli arasındaki oransallıklardan faydalanılabilir.</t>
  </si>
  <si>
    <t>ESDF-04-G-Y</t>
  </si>
  <si>
    <t>Bir Önceki Yılın Yatırım Gerçekleşmelerine Ait Bildirim Formu</t>
  </si>
  <si>
    <t>Şebeke Yatırımları (Birim bedele tabi yatırımlar)</t>
  </si>
  <si>
    <t>Şebeke Yatırımları (Diğer yatırımlar)</t>
  </si>
  <si>
    <t>Şebeke İşletim Sistemi Yatırımları</t>
  </si>
  <si>
    <t xml:space="preserve">Yatırım Harcaması Niteliğindeki Diğer Harcamalar </t>
  </si>
  <si>
    <t>Şebeke Yatırımları (Birim bedele tabi yatırımlar)*</t>
  </si>
  <si>
    <t>Şebeke Yatırımları (Diğer yatırımlar)**</t>
  </si>
  <si>
    <t>Şebeke İşletim Sistemi Yatırımları**</t>
  </si>
  <si>
    <t>Sayaç Yatırımları*</t>
  </si>
  <si>
    <t>Yatırım Harcaması Niteliğindeki Diğer Harcamalar **</t>
  </si>
  <si>
    <t>* EPDK tarafından belirlenen birim bedellerle hesaplanan tutarı.</t>
  </si>
  <si>
    <t>** 2015-Haziran TÜFE'si ile hesaplanan tutar</t>
  </si>
  <si>
    <t>Bu form  3. Uygulama dönemi ve sonrası dönemlerde başlayan projeler için doldurulacaktır.</t>
  </si>
  <si>
    <t>ESDF-06-Y</t>
  </si>
  <si>
    <t>Bir Önceki Yılın Yatırımlarına Ait Bildirim Formu</t>
  </si>
  <si>
    <t>Bu formun yeminli mali müşavir tarafından imzalı PDF'lerinin bildirim yapılırken eklenmesi zorunludur.
Ayrıca yeminli mali müşavir onaylı raporu bulunanlar bildirim yaparken bu raporu da PDF olarak eklenmelidir.
Birim bedelli şebeke yatırımları detayı ile Cari bedelli şebeke yatırımları detayları  bildirime ek yapılacaktır. İlgili excel tabloları için EPDK Tarifeler Dairesi Başkanlığı ile irtibata geçilmelidir.</t>
  </si>
  <si>
    <t>* Birim bedeli olan yatırım karakteristikleri için birim bedelle hesaplanan tutarı, diğer yatırım karakteristikleri için 2015-Haziran TÜFE'si ile hesaplanan tutarı yazılacaktır.</t>
  </si>
  <si>
    <t xml:space="preserve">** Enerji Piyasası Düzenleme Kurumu Birim Bedel Tariflerinde belirtilen, şebeke yatırımı karakteristiğinde yer alan, birim bedele dahil  olan mütemmim cüz niteliğindeki işler hariç birim bedele tabi olmayan (deniz altı kabloları, OG kompanzasyon tesislerinin kondansatör/reaktör, kompanzasyon panosu ve teçhizatı ) yatırım harcamaları yazılacaktır.  </t>
  </si>
  <si>
    <t>ONAYLI PROJENİN TARİHİ VE SAYISI</t>
  </si>
  <si>
    <t xml:space="preserve">PROJE ADI </t>
  </si>
  <si>
    <t>İL-İLÇE</t>
  </si>
  <si>
    <t>BELDE</t>
  </si>
  <si>
    <t>MAHALLE</t>
  </si>
  <si>
    <t>KÖY</t>
  </si>
  <si>
    <t>Karakteristik Bazında Tutarı (TL) (Cari yıl)</t>
  </si>
  <si>
    <t xml:space="preserve">PROJE TOPLAM TUTARI (TL) (Cari yıl) </t>
  </si>
  <si>
    <t>ONAYLI BİRİM BEDELLERİ İLE HESAPLANAN (TL) *</t>
  </si>
  <si>
    <t>Şebeke Yatırımları (Diğer yatırımlar) **</t>
  </si>
  <si>
    <t>ESDF-07-Y</t>
  </si>
  <si>
    <t xml:space="preserve">Projenin Ait Olduğu Uygulama Yılından Sonra Kesin Hesabı Yapılan Yatırımlara İlişkin Kesin Hesap Farkı Bildirim Formu </t>
  </si>
  <si>
    <t>Birim bedelli şebeke yatırımları detayı bildirime ek yapılacaktır. İlgili excel tablosu için EPDK Tarifeler Dairesi Başkanlığı ile irtibata geçilmelidir.</t>
  </si>
  <si>
    <t xml:space="preserve">KARAKTERİSTİK BAZINDA TOPLAM TUTARI (TL) </t>
  </si>
  <si>
    <t>BİR ÖNCEKİ RAPORLANAN HAKEDİŞE GÖRE PROJE TOPLAM TUTAR (TL) (B)</t>
  </si>
  <si>
    <t>Şebeke  Yatırımları (Birim bedele tabi yatırımlar) (Kesin Hesap) (A)</t>
  </si>
  <si>
    <t>Şebeke  Yatırımları (Birim bedele tabi yatırımlar) (Bir önceki raporlamadaki hakediş) (B)</t>
  </si>
  <si>
    <t>Şebeke  Yatırımları (Birim bedele tabi yatırımlar)  (FARK=A-B)</t>
  </si>
  <si>
    <t>Şebeke Yatırımları (Diğer yatırımlar) (Kesin Hesap) (A)</t>
  </si>
  <si>
    <t>Şebeke Yatırımları (Diğer yatırımlar) (Bir önceki raporlamadaki hakediş) (B)</t>
  </si>
  <si>
    <t>Şebeke Yatırımları (Diğer yatırımlar) (FARK=A-B)</t>
  </si>
  <si>
    <t>Çevre, Güvenlik ve Diğer Yasal Zorunluluğu Olan Yatırımlar (Bir öncekiraporlamadaki hakediş) (B)</t>
  </si>
  <si>
    <t>Şebeke İşletim Sistemi Yatırımları (Bir önceki raporlamadaki hakediş) (B)</t>
  </si>
  <si>
    <t>Sayaç Yatırımları (Bir önceki raporlamadaki hakediş) (B)</t>
  </si>
  <si>
    <t>Yatırım Harcaması Niteliğindeki Diğer Harcamalar (Bir önceki raporlamadaki hakediş) (B)</t>
  </si>
  <si>
    <t>ESDF-08-Y</t>
  </si>
  <si>
    <t>Bir Önceki Yılın Çevre, Güvenlik ve Diğer Yasal Zorunluluğu Olan Yatırımlarına Ait Bilgiler - Devralınan dağıtım tesisleri için ödenen bedeller hariç Bildirim Formu</t>
  </si>
  <si>
    <t>* Orman Geçiş İzin bedelleri Yıllık ücretler hariç bir defa alınan ilk geçiş için alınan izin bedelleri raporlanacaktır.</t>
  </si>
  <si>
    <t>** Damga vergileri hariç</t>
  </si>
  <si>
    <t>*** Birim bedelde  kaplamasız olarak yapılan kanallar için belediyeler tarafından yapılan ve doğrudan dağıtım şirketlerine fatura edilen zemin yapım  bedelleri raporlanacak</t>
  </si>
  <si>
    <t>PROJE ADI</t>
  </si>
  <si>
    <t xml:space="preserve">Kamulaştırma harcamaları </t>
  </si>
  <si>
    <t>Orman Geçiş İzin Bedelleri* (TL) (1)</t>
  </si>
  <si>
    <t>Geçici Kabul Bedelleri (TL) (2)</t>
  </si>
  <si>
    <t>Proje Onay Bedelleri (TL) (3)</t>
  </si>
  <si>
    <t>Protokol Bedelleri (TCK, TCDD vb.)** (TL) (4)</t>
  </si>
  <si>
    <t>Belediyelere Ödenen Zemin Tahrip-Yapım Bedelleri (TL) (5)***</t>
  </si>
  <si>
    <t>Belediyelere Ödenen kontrollük bedelleri (Kazı ruhsat-İzin bedelleri hariç)(TL) (6)</t>
  </si>
  <si>
    <t>Diğer (TL) (7)</t>
  </si>
  <si>
    <t>TOPLAM TUTAR (TL)  1+2+3+4+5+6+7</t>
  </si>
  <si>
    <t>ESDF-09-Y</t>
  </si>
  <si>
    <t>Bir Önceki Yılın Çevre, Güvenlik ve Diğer Yasal Zorunluluğu Olan Yatırımlarına Ait Bilgiler - Devralınan dağıtım tesisleri Bildirim Formu</t>
  </si>
  <si>
    <t>*Her yıl için yıl içinde mahsuplaşılan/ödenen bedeller raporlanacaktır.</t>
  </si>
  <si>
    <t>PROJE GERÇEKLEŞME TUTARI</t>
  </si>
  <si>
    <t>GEÇİCİ KABUL TARİHİ</t>
  </si>
  <si>
    <t>DEVİR TARİHİ</t>
  </si>
  <si>
    <t>DEVİR BEDELİ 
TL</t>
  </si>
  <si>
    <t>UYGULAMA YILINA KADAR   MAHSUPLAŞILAN/ÖDENEN TOPLAM TUTAR
 TL</t>
  </si>
  <si>
    <t>UYGULAMA YILINDA MAHSUPLAŞILAN/ÖDENEN TUTAR</t>
  </si>
  <si>
    <t>UYGULAMA YILINA KADAR   MAHSUPLAŞILAN/ÖDENEN TOPLAM TUTAR</t>
  </si>
  <si>
    <t>UYGULAMA YILINDA MAHSUPLAŞILAN/ÖDENEN TUTAR (TL)</t>
  </si>
  <si>
    <t>ESDF-13</t>
  </si>
  <si>
    <t>Usul ve Esasların 10 uncu maddesinin birinci fıkrasının (f) bendi kapsamında bir önceki yıl  deplase  edilen işlere ait bildirim formu</t>
  </si>
  <si>
    <t>Mevcut Tesisin Geçici Kabul/ Aktifleştirme Tarihi</t>
  </si>
  <si>
    <t>Mevcut Tesisin Kamulaştırma/izin/protokol durumu (VAR/YOK)</t>
  </si>
  <si>
    <t>Deplaseyi talep eden Gerçek/Tüzel kişi</t>
  </si>
  <si>
    <t>Deplase gerekçesi</t>
  </si>
  <si>
    <t>Cari Bedeli 
TL</t>
  </si>
  <si>
    <t>ESDF-14</t>
  </si>
  <si>
    <t>Bir Önceki Yılın Yatırımlarına Ait  Geçici Kabul  Bilgileri Bildirim Formu</t>
  </si>
  <si>
    <t>Geçici Kabule Ait Bilgi Tablosu</t>
  </si>
  <si>
    <t>İhale Grup No</t>
  </si>
  <si>
    <t>Yatırım Proje No</t>
  </si>
  <si>
    <t>Sözleşme Tarihi</t>
  </si>
  <si>
    <t>Onaylı Projenin Tarih Sayısı</t>
  </si>
  <si>
    <t>Geçici Kabulünün Kimin Tarafından Yapıldığı (EDAŞ/TEDAŞ)</t>
  </si>
  <si>
    <t>Geçici Kabul Komisyonu  Başkanın İsmi</t>
  </si>
  <si>
    <t>Geçici Kabule Hazırdır Yazısının Tarihi</t>
  </si>
  <si>
    <t>TEDAŞ’a Muhatap Geçici Kabul Talep Yazısının Tarihi</t>
  </si>
  <si>
    <t>Geçici Kabul Komisyonu Teşkil Tarihi</t>
  </si>
  <si>
    <t>Geçici Kabul Tarihi</t>
  </si>
  <si>
    <t>Geçici Kabul Onay Tarihi</t>
  </si>
  <si>
    <t>ESDF-15</t>
  </si>
  <si>
    <t>Bir Önceki Yılın Yatırımlarına Ait Trafo Bildirim Formu</t>
  </si>
  <si>
    <t>Geçici Kabul Tutanağında yer alan trafolara ait bilgi tablosu</t>
  </si>
  <si>
    <t>… YILINDA KULLANILAN TRAFO BİLGİLERİ</t>
  </si>
  <si>
    <t>İHALE GRUP NO</t>
  </si>
  <si>
    <t>KABUL TUTANAĞINDAKİ TRAFONUN</t>
  </si>
  <si>
    <t>AMBARDAN ÇIKIŞ/HAKEDİŞTEKİ MALZEME</t>
  </si>
  <si>
    <t>MARKASI</t>
  </si>
  <si>
    <t>GERİLİM (KV)</t>
  </si>
  <si>
    <t>GÜCÜ (KVA)</t>
  </si>
  <si>
    <t>SERİ NO.SU</t>
  </si>
  <si>
    <t>İMAL YILI</t>
  </si>
  <si>
    <t xml:space="preserve"> BEDELİ TL</t>
  </si>
  <si>
    <t>ESDF-16</t>
  </si>
  <si>
    <t>Bir Önceki Yılın Şebeke İşletim Sistemi Yatırımları Bildirim Formu</t>
  </si>
  <si>
    <t>* Scada, OSOS, CBS, DMS, OMS, ERP, ICT, vb.</t>
  </si>
  <si>
    <t>HARCAMA TÜRÜ *</t>
  </si>
  <si>
    <t>Edinim Tarihi</t>
  </si>
  <si>
    <t>Aktifleştirme Tarihi</t>
  </si>
  <si>
    <t>Cari Bedeli
TL</t>
  </si>
  <si>
    <t>ESDF-17</t>
  </si>
  <si>
    <t>Bir Önceki Yılın Yatırım Harcaması Niteliğindeki Diğer Harcamalar Bildirim Formu</t>
  </si>
  <si>
    <t>* Arsa, Bina, Taşıt, Proje Yapım,  Yazılım ve Lisanslar, Diğer Demirbaş</t>
  </si>
  <si>
    <t>ESDF-18</t>
  </si>
  <si>
    <t>Bir Önceki Yılın Varlık Satış Gelirleri Bildirim Formu</t>
  </si>
  <si>
    <t>Haziran 2015 TÜFE'si ile hesaplanan bedeli TL</t>
  </si>
  <si>
    <t>Maddi Duran Varlık Satışı</t>
  </si>
  <si>
    <t>Hurda Satışı</t>
  </si>
  <si>
    <t>Stok Satışı</t>
  </si>
  <si>
    <t>ESDF-04-T-Y</t>
  </si>
  <si>
    <t>Bir Sonraki Yılın Yatırım Tahminine Ait Bildirim Formu</t>
  </si>
  <si>
    <t>Yatırım Harcaması Niteliğindeki Diğer Harcamalar  **</t>
  </si>
  <si>
    <t>OG Çift Terimli Sanayi</t>
  </si>
  <si>
    <t>OG Çift Terimli Ticarethane</t>
  </si>
  <si>
    <t>OG Çift Terimli Mesken</t>
  </si>
  <si>
    <t>OG Çift Terimli Tarımsal Sulama</t>
  </si>
  <si>
    <t>OG Çift Terimli Aydınlatma</t>
  </si>
  <si>
    <t>OG Tek Terimli Sanayi</t>
  </si>
  <si>
    <t>OG Tek Terimli Ticarethane</t>
  </si>
  <si>
    <t>OG Tek Terimli Mesken</t>
  </si>
  <si>
    <t>OG Tek Terimli Tarımsal Sulama</t>
  </si>
  <si>
    <t>OG Tek Terimli Aydınlatma</t>
  </si>
  <si>
    <t>AG Tek Terimli Sanayi</t>
  </si>
  <si>
    <t>AG Tek Terimli Ticarethane</t>
  </si>
  <si>
    <t>AG Tek Terimli Mesken</t>
  </si>
  <si>
    <t>AG Tek Terimli Şehit Aileleri ve Muharip Malul Gaziler</t>
  </si>
  <si>
    <t>AG Tek Terimli Tarımsal Sulama</t>
  </si>
  <si>
    <t>AG Tek Terimli Aydınlatma</t>
  </si>
  <si>
    <t>EPF-18</t>
  </si>
  <si>
    <t>EPF-19</t>
  </si>
  <si>
    <t>EPF-20</t>
  </si>
  <si>
    <t>Çağrı merkezi kalite göstergelerine ilişkin gerçekleşmeler</t>
  </si>
  <si>
    <t>Şikayetler (Dağıtım)</t>
  </si>
  <si>
    <t>Şikayetler (Görevli Tedarik)</t>
  </si>
  <si>
    <t>Ulaşılabilirlik Seviyesi</t>
  </si>
  <si>
    <t>Servis Seviyesi</t>
  </si>
  <si>
    <t>Cevaplama Oranı</t>
  </si>
  <si>
    <t>Servis Seviyesi (F/E)</t>
  </si>
  <si>
    <t>Cevaplama Oranı (G/E)</t>
  </si>
  <si>
    <t>Çağrı merkezi kanalıyla</t>
  </si>
  <si>
    <t>Çağrı merkezi dışı kanaldan</t>
  </si>
  <si>
    <t>Şikayet Konusu</t>
  </si>
  <si>
    <t>Toplam kullanıcı sayısı (A)</t>
  </si>
  <si>
    <t>Toplam şikâyet sayısı (B)</t>
  </si>
  <si>
    <t>Olumlu Çözümlenen 
Şikayet Sayısı ( C )</t>
  </si>
  <si>
    <t>(C/B) x 100</t>
  </si>
  <si>
    <t>Toplam şikâyet sayısı (D)</t>
  </si>
  <si>
    <t>Olumlu Çözümlenen 
Şikayet Sayısı ( E )</t>
  </si>
  <si>
    <t>(D/A) x 100</t>
  </si>
  <si>
    <t>(E/D) x 100</t>
  </si>
  <si>
    <t>1.1 Yatırım/İlk Bağlantı (Şebekeye Fiziki Bağlantı Tesisi)</t>
  </si>
  <si>
    <t>1.2 Aktivasyon (Fiilen Enerji Verme)</t>
  </si>
  <si>
    <t>1.3 Tesis (Hat, Trafo, Direk...) Yeri Değişikliği/Kaldırılması</t>
  </si>
  <si>
    <t>1.4 Bağlantı Bedeli</t>
  </si>
  <si>
    <t>2.1 Enerji Kesintisi</t>
  </si>
  <si>
    <t>2.2 Voltaj Dalgalanması/Basınç Değişikliği</t>
  </si>
  <si>
    <t>3.1 Sayaç Yeri</t>
  </si>
  <si>
    <t>4.1 Kaçak Enerji Kullanım Tahakkuku</t>
  </si>
  <si>
    <t>4.2 Kesme-Bağlama Bedeli Tahakkuku</t>
  </si>
  <si>
    <t>4.3 Sayaç Arızası Nedeniyle Tahakkuk</t>
  </si>
  <si>
    <t>4.4 Usulsüz Enerji Kullanım Tahakkuku</t>
  </si>
  <si>
    <t>1.1 Abonelik Yapma</t>
  </si>
  <si>
    <t>1.2 Abonelik Sonlandırma</t>
  </si>
  <si>
    <t>1.3 Güvence Bedeli ve İadesi</t>
  </si>
  <si>
    <t>1.4 Önceki Abonenin Borcunun Yeni Aboneden İstenmesi</t>
  </si>
  <si>
    <t>1.5 Tedarikçi Değişikliğini Engelleme</t>
  </si>
  <si>
    <t>2.1 Fatura Dönemi/Son Ödeme Tarihi</t>
  </si>
  <si>
    <t>2.2 Fatura Tebliği</t>
  </si>
  <si>
    <t>2.3 Faturalarda ve faturalandırmaya esas unsurlarda hatalara itiraz</t>
  </si>
  <si>
    <t>2.4 İtirazların Zamanında ve Usulune Uygun Sonuçlandırılması</t>
  </si>
  <si>
    <t>2.5 Zamanında Ödenmeyen Borçlar</t>
  </si>
  <si>
    <t>3.1 Şirket Telefonlarına/Çağrı Merkezine Ulaşamama</t>
  </si>
  <si>
    <t>3.2 Başvuruların Süresi İçinde Cevaplandırılmaması</t>
  </si>
  <si>
    <t>3.3 Şirket ve Müşteri Hizmetleri Hakkında Şikayetler</t>
  </si>
  <si>
    <t>4.1 Enerji Fiyat Artışları</t>
  </si>
  <si>
    <t xml:space="preserve">4.2 İletim-Dağıtım ve Diğer Sistem Bedelleri </t>
  </si>
  <si>
    <t>4.3 Vergi, Fon ve Paylar</t>
  </si>
  <si>
    <t>YEKDEM kapsamında satılan 
enerji için yapılan ödeme miktarı (TL)</t>
  </si>
  <si>
    <t>YEKDEM kapsamında satılan 
enerji miktarı (kWh)</t>
  </si>
  <si>
    <t>Üretim Miktarı (MWh)</t>
  </si>
  <si>
    <t>KOD NO (1)</t>
  </si>
  <si>
    <t>KADEME (2)</t>
  </si>
  <si>
    <t>KESİNTİ NEDENİNE İLİŞKİN AÇIKLAMA (4)</t>
  </si>
  <si>
    <t xml:space="preserve">SÜREYE ESAS SON TARİH VE/VEYA ZAMANI </t>
  </si>
  <si>
    <t>Teknik Kalite Cihazları Tesis Edilebilecek Yerler Listesi</t>
  </si>
  <si>
    <t>İli - İlçesi</t>
  </si>
  <si>
    <t>ESDF-03-Y</t>
  </si>
  <si>
    <t>Bir Sonraki Yılın Yatırımlarına Ait Bilgiler</t>
  </si>
  <si>
    <t>*** Birim bedeli olan yatırım karakteristikleri için birim bedelle hesaplanan tutarı, diğer yatırım karakteristikleri için 2015-Haziran TÜFE'si ile hesaplanan tutarı yazılacaktır.</t>
  </si>
  <si>
    <t>ONAYLI PROJENİN TARİHİ VE SAYISI *</t>
  </si>
  <si>
    <t>Karakteristik Bazında Tutarı (TL)</t>
  </si>
  <si>
    <t xml:space="preserve">PROJE TOPLAM TUTARI (TL) </t>
  </si>
  <si>
    <t>BİRİM BEDELLER İLE HESAPLANAN  TUTARI (TL) ***</t>
  </si>
  <si>
    <t>PROJENİN GEREKÇESİ</t>
  </si>
  <si>
    <t>Kabul Edilen Yatırım Harcamasına İlişkin Veriler</t>
  </si>
  <si>
    <t>Tablolarda yer alan Planlanan tutarlar ….. tarihindeki sabit fiyatlar ile  TL olarak gösterilmiştir.</t>
  </si>
  <si>
    <t>Dağıtım Faaliyetine İlişkin Kabul Edilen Yatırım Harcaması Hesaplaması</t>
  </si>
  <si>
    <t>Şebeke Yatırımları</t>
  </si>
  <si>
    <t>PROJE NO</t>
  </si>
  <si>
    <t xml:space="preserve">PROJE TOPLAM TUTAR (1) (TL) </t>
  </si>
  <si>
    <t>Proje Gerçekleşme Oranı  (1)/(3) (%)</t>
  </si>
  <si>
    <t xml:space="preserve">PROJE TOPLAM TUTAR (2)(TL) </t>
  </si>
  <si>
    <t>PROJE TOPLAM TUTAR  (3) (3=1+2) (TL)</t>
  </si>
  <si>
    <t>GÖP ve GİP Verileri Formu</t>
  </si>
  <si>
    <t>İkili Anlaşma Miktarı Formu</t>
  </si>
  <si>
    <t>EPF-11</t>
  </si>
  <si>
    <t>Tüketim Aralıklarına Göre Tüketici Sayıları ve Tüketim Miktarları</t>
  </si>
  <si>
    <t>K1 Tüketicileri</t>
  </si>
  <si>
    <t>K2 Tüketicileri</t>
  </si>
  <si>
    <t>0-1.000 kWh</t>
  </si>
  <si>
    <t>1.000-2.000 kWh</t>
  </si>
  <si>
    <t>2.000-3000 kWh</t>
  </si>
  <si>
    <t>3.000-10.000 kWh</t>
  </si>
  <si>
    <t>10.000-50.000 kWh</t>
  </si>
  <si>
    <t>50.000-100.000 kWh</t>
  </si>
  <si>
    <t>100.000-1.000.000 kWh</t>
  </si>
  <si>
    <t>1.000.000 kWh ve üzeri</t>
  </si>
  <si>
    <t>Talimat Miktarı (MW)</t>
  </si>
  <si>
    <t>MWh cinsinden veri girilecektir.</t>
  </si>
  <si>
    <t>Denetlenenin sermaye yapısında meydana gelen değişiklikler ve ödenmiş sermaye yükümlülüğü</t>
  </si>
  <si>
    <t>Tesis varlıklarını teminat altına alma zorunluluğu</t>
  </si>
  <si>
    <t>İletim Sistemi Kullanıcıları-Sanayi</t>
  </si>
  <si>
    <t>İletim Sistemi Kullanıcıları-Ticarethane</t>
  </si>
  <si>
    <t>İletim Sistemi Kullanıcıları-Mesken</t>
  </si>
  <si>
    <t>İletim Sistemi Kullanıcıları-Tarımsal Sulama</t>
  </si>
  <si>
    <t>İletim Sistemi Kullanıcıları-Aydınlatma</t>
  </si>
  <si>
    <t>İletim Sistemi Kullanıcısı-Sanayi</t>
  </si>
  <si>
    <t>İletim Sistemi Kullanıcısı-Ticarethane</t>
  </si>
  <si>
    <t>İletim Sistemi Kullanıcısı-Mesken</t>
  </si>
  <si>
    <t>İletim Sistemi Kullanıcısı-Tarımsal Sulama</t>
  </si>
  <si>
    <t>İletim Sistemi Kullanıcısı-Aydınlatma</t>
  </si>
  <si>
    <t>Tüketim aralıkları</t>
  </si>
  <si>
    <t>EYDF-30</t>
  </si>
  <si>
    <t>Dağıtım Tebliğinin 25. Maddesi Kapsamındaki Gelirler</t>
  </si>
  <si>
    <t xml:space="preserve"> Bağış gelirleri</t>
  </si>
  <si>
    <t xml:space="preserve"> Kaçak elektrik enerjisi kullanım geliri</t>
  </si>
  <si>
    <t xml:space="preserve"> Kesme bağlama bedelinden elde edilen gelirler</t>
  </si>
  <si>
    <t xml:space="preserve"> Lisanssız elektrik üretim tesislerinden alınan diğer gelirler</t>
  </si>
  <si>
    <t xml:space="preserve"> Otomatik sayaç okuma geliri</t>
  </si>
  <si>
    <t xml:space="preserve"> Ödeme bildirimi ve ikinci ihbar bırakılmasından sağlanan gelir</t>
  </si>
  <si>
    <t xml:space="preserve"> Ölçü test geliri</t>
  </si>
  <si>
    <t xml:space="preserve"> Reaktif enerji bedelinden elde edilen gelirler</t>
  </si>
  <si>
    <t xml:space="preserve"> Sayaç kontrolü geliri</t>
  </si>
  <si>
    <t xml:space="preserve"> Usulsüz elektrik kullanım geliri </t>
  </si>
  <si>
    <t>EYDF-31</t>
  </si>
  <si>
    <t>Kontrol Edilemeyen İşletme Giderleri (Dağıtım)</t>
  </si>
  <si>
    <t xml:space="preserve">Vergi, resim, harç, lisans bedeli ve benzeri giderler (KDV ve Kurumlar Vergisi hariç) </t>
  </si>
  <si>
    <t>EYDF-32</t>
  </si>
  <si>
    <t>Kontrol Edilemeyen İşletme Giderleri (Perakende)</t>
  </si>
  <si>
    <t>Genel Aydınlatma</t>
  </si>
  <si>
    <t>EYLÜL TÜFE</t>
  </si>
  <si>
    <t>EPİAŞ GELİR TAVANI HESAPLAMA TABLOSU</t>
  </si>
  <si>
    <t>TL</t>
  </si>
  <si>
    <t>En Güncel  Özkaynak Tutarı</t>
  </si>
  <si>
    <t>Fırsat Maliyet Oranı</t>
  </si>
  <si>
    <t>Yatırılan Sermayenin Fırsat Maliyeti ( YSFM)</t>
  </si>
  <si>
    <t>Tarife Dönemi İçin Öngörülen İşletme Gideri Tutarı (İG)</t>
  </si>
  <si>
    <t>Tarife Dönemi İçin Öngörülen Arge Harcama Tutarı (ARGE)</t>
  </si>
  <si>
    <r>
      <t>GFDB</t>
    </r>
    <r>
      <rPr>
        <vertAlign val="subscript"/>
        <sz val="12"/>
        <rFont val="Times New Roman"/>
        <family val="1"/>
        <charset val="162"/>
      </rPr>
      <t xml:space="preserve">(t-2) </t>
    </r>
    <r>
      <rPr>
        <sz val="12"/>
        <rFont val="Times New Roman"/>
        <family val="1"/>
        <charset val="162"/>
      </rPr>
      <t xml:space="preserve">= PİGT </t>
    </r>
    <r>
      <rPr>
        <vertAlign val="subscript"/>
        <sz val="12"/>
        <rFont val="Times New Roman"/>
        <family val="1"/>
        <charset val="162"/>
      </rPr>
      <t>(T-2)</t>
    </r>
    <r>
      <rPr>
        <sz val="12"/>
        <rFont val="Times New Roman"/>
        <family val="1"/>
        <charset val="162"/>
      </rPr>
      <t xml:space="preserve">  - PİG </t>
    </r>
    <r>
      <rPr>
        <vertAlign val="subscript"/>
        <sz val="12"/>
        <rFont val="Times New Roman"/>
        <family val="1"/>
        <charset val="162"/>
      </rPr>
      <t>(T-2)</t>
    </r>
  </si>
  <si>
    <t>Piyasa İşletim Gelir Tavanı (PİGT)</t>
  </si>
  <si>
    <t>"Önceki yıla ilişkin yıllık puant değeri(MW)" önceki takvim yılı sonuna dair değer girilecektir.</t>
  </si>
  <si>
    <t xml:space="preserve">3 YILLIK </t>
  </si>
  <si>
    <t>Perakende Satışa Esas Tahakkuk Tahsilat Oranları</t>
  </si>
  <si>
    <t>Özel</t>
  </si>
  <si>
    <t>Mülkiyet Türü</t>
  </si>
  <si>
    <t>Sayaç Takma Takip Formu, bu bildirime ek yapılacaktır. Sayaç Takma Takip Formu için EPDK Tarifeler Dairesi Başkanlığı ile irtibata geçilmelidir.</t>
  </si>
  <si>
    <t>Sayaç  Takılma Nedeni</t>
  </si>
  <si>
    <t>Yeni bağlantı anlaşması kapsamında ilk defa sayaç tesis edilmesi</t>
  </si>
  <si>
    <t>2011-2015 Uygulama Dönemi Onaylanmış Tutar (TL)</t>
  </si>
  <si>
    <t>Açıklamalar:</t>
  </si>
  <si>
    <t>ELEKTRİK DAĞITIM ŞİRKETLERİ DÜZENLEYİCİ HESAP PLANI</t>
  </si>
  <si>
    <t>EPİAŞ ENERJİ</t>
  </si>
  <si>
    <t>GÜN ÖNCESİ SİSTEM ENERJİ ALIŞI</t>
  </si>
  <si>
    <t>EPİAŞ DİĞER</t>
  </si>
  <si>
    <t>DENGEDEN SORUMLU GRUP İÇİ ALIŞLARIN MALİYETİ</t>
  </si>
  <si>
    <t>BAĞLANTI GEÇİCİ 2. MADDE KAPSAMINDAKİ YATIRIMLAR</t>
  </si>
  <si>
    <t>EPİAŞ</t>
  </si>
  <si>
    <t>BAĞLANTI GEÇİCİ 2. MADDE KAPSAMINDAKİ BORÇLAR</t>
  </si>
  <si>
    <t>GELECEK YILLARA ERTELENEN VEYA TERKİN EDİLEN KATMA DEĞER VERGİSİ</t>
  </si>
  <si>
    <t>SERMAYE ENFLASYON OLUMLU FARKI</t>
  </si>
  <si>
    <t>AKTİF TOPLAM</t>
  </si>
  <si>
    <t>PASİF TOPLAM</t>
  </si>
  <si>
    <t>AKTİF - PASİF FARKI</t>
  </si>
  <si>
    <t xml:space="preserve"> (TL)</t>
  </si>
  <si>
    <t>AÇIKLAMA</t>
  </si>
  <si>
    <t>BRÜT SATIŞLAR</t>
  </si>
  <si>
    <t>GÜÇ BEDELİ (TÜKETİCİ)</t>
  </si>
  <si>
    <t>GÜÇ AŞIMI BEDELİ (TÜKETİCİ)</t>
  </si>
  <si>
    <t>01.04.05</t>
  </si>
  <si>
    <t>GÜÇ BEDELİ (ÜRETİCİ)</t>
  </si>
  <si>
    <t>GÜÇ AŞIMI BEDELİ (ÜRETİCİ)</t>
  </si>
  <si>
    <t>GENEL AYDINLATMA AKTİF ENERJİ GELİRİ</t>
  </si>
  <si>
    <t>BAĞLANTI VE SİSTEM KULLANIM ANLAŞMALARI KAPSAMINDA ELDE EDİLEN CEZA VE TAZMİNAT GELİRLERİ</t>
  </si>
  <si>
    <t>CEZA, NEFASET, TEMİNAT VE TAZMİNAT GELİRLERİ</t>
  </si>
  <si>
    <t xml:space="preserve">REKLAM VE KİRA GELİRLERİ </t>
  </si>
  <si>
    <t>DEPLASE GELİRİ</t>
  </si>
  <si>
    <t>GÜÇ KALİTESİ ÖLÇÜM HİZMET BEDELİNDEN ELDE EDİLEN GELİRLER</t>
  </si>
  <si>
    <t>KAÇAK ELEKTRİK ENERJİSİ GELİRLERİ (ANAPARA+CEZA=TÜM BEDELLER)</t>
  </si>
  <si>
    <t>KESME BAĞLAMA BEDELİNDEN ELDE EDİLEN GELİRLER</t>
  </si>
  <si>
    <t>LİSANSSIZ ELEKTRİK ÜRETİM TESİSLERİNDEN ALINAN DİĞER GELİRLER</t>
  </si>
  <si>
    <t>14</t>
  </si>
  <si>
    <t>15</t>
  </si>
  <si>
    <t>16</t>
  </si>
  <si>
    <t>17</t>
  </si>
  <si>
    <t>USULSÜZ ELEKTRİK KULLANIM GELİRİ</t>
  </si>
  <si>
    <t>18</t>
  </si>
  <si>
    <t>5510 HAZİNE SGK PAYI</t>
  </si>
  <si>
    <t>19</t>
  </si>
  <si>
    <t>19.01</t>
  </si>
  <si>
    <t>19.02</t>
  </si>
  <si>
    <t>19.03</t>
  </si>
  <si>
    <t>19.04</t>
  </si>
  <si>
    <t>19.05</t>
  </si>
  <si>
    <t>GRUPİÇİ DİĞER</t>
  </si>
  <si>
    <t/>
  </si>
  <si>
    <t>PAZARLAMA SATIŞ VE DAĞITIM GİDERLERİ (-)</t>
  </si>
  <si>
    <t>KONUSU KALMAYAN KARŞILIKLAR TİCARİ ALACAKLAR</t>
  </si>
  <si>
    <t>KAÇAK TAHAKKUKUNA İLİŞKİN KARŞILIKLAR</t>
  </si>
  <si>
    <t>1.1.2016 ÖNCESİ TAHAKKUKLARA AİT KARŞILIKLAR</t>
  </si>
  <si>
    <t>1.1.2016 SONRASI TAHAKKUKLARA AİT KARŞILIKLAR</t>
  </si>
  <si>
    <t>DİĞER TAHAKKUKLARA İLİŞKİN KARŞILIKLAR</t>
  </si>
  <si>
    <t>KONUSU KALMAYAN KARŞILIKLAR DİĞER ALACAKLAR</t>
  </si>
  <si>
    <t>KONUSU KALMAYAN KARŞILIKLAR KIDEM TAZMİNATI</t>
  </si>
  <si>
    <t>ŞÜPHELİ TİCARİ ALACAKLAR KARŞILIK GİDERLERİ</t>
  </si>
  <si>
    <t>ŞÜPHELİ DİĞER ALACAKLAR KARŞILIK GİDERLERİ</t>
  </si>
  <si>
    <t>OLAĞAN KAR VEYA ZARAR</t>
  </si>
  <si>
    <t>KAYIP KAÇAK DAVALARINA İLİŞKİN GELİRLER</t>
  </si>
  <si>
    <t>DİĞER FATURA BEDELLERİNE İLİŞKİN DAVA GELİRLERİ</t>
  </si>
  <si>
    <t>MADDİ DURAN VARLIK SATIŞ GELİRİ</t>
  </si>
  <si>
    <t>09.04</t>
  </si>
  <si>
    <t>09.05</t>
  </si>
  <si>
    <t>09.06</t>
  </si>
  <si>
    <t>09.07</t>
  </si>
  <si>
    <t>09.08</t>
  </si>
  <si>
    <t>09.09</t>
  </si>
  <si>
    <t>09.10</t>
  </si>
  <si>
    <t xml:space="preserve">   DİĞER KANUNEN KABUL EDİLMEYEN GİDERLER</t>
  </si>
  <si>
    <t>KAYIP KAÇAK DAVALARINA İLİŞKİN GİDERLER</t>
  </si>
  <si>
    <t>DİĞER FATURA BEDELLERİNE İLİŞKİN DAVA GİDERLERİ</t>
  </si>
  <si>
    <t>TEİAŞ REAKTİF CEZA GİDERLERİ</t>
  </si>
  <si>
    <t>ELEKTRİK DAĞITIMI VE PERAKENDE SATIŞINA İLİŞKİN HİZMET KALİTESİ YÖNETMELİĞİ KAPSAMINDA KULLANICILARA YAPILAN ÖDEMELER</t>
  </si>
  <si>
    <t>10.01</t>
  </si>
  <si>
    <t>10.02</t>
  </si>
  <si>
    <t>10.03</t>
  </si>
  <si>
    <t>10.04</t>
  </si>
  <si>
    <t>10.05</t>
  </si>
  <si>
    <t>10.06</t>
  </si>
  <si>
    <t>10.07</t>
  </si>
  <si>
    <t>10.08</t>
  </si>
  <si>
    <t>10.09</t>
  </si>
  <si>
    <t>10.10</t>
  </si>
  <si>
    <t>BİLANÇO DÖNEM NET KARI VEYA ZARARI</t>
  </si>
  <si>
    <t>GELİR TABLOSU DÖNEM NET KARI VEYA ZARARI</t>
  </si>
  <si>
    <t>BİLANÇO - GELİR TABLOSU KAR VEYA ZARAR FARKI</t>
  </si>
  <si>
    <t xml:space="preserve">ELEKTRİK DAĞITIM ŞİRKETLERİ DÜZENLEYİCİ HESAP PLANI </t>
  </si>
  <si>
    <t>02.17.06</t>
  </si>
  <si>
    <t>02.17.07</t>
  </si>
  <si>
    <t>02.17.08</t>
  </si>
  <si>
    <t>02.17.09</t>
  </si>
  <si>
    <t>02.17.10</t>
  </si>
  <si>
    <t>BAKIM ONARIM VE DESTEK HİZMETLERİ GİDERLERİ (IT)</t>
  </si>
  <si>
    <t>IT LİSANS GİDERİ</t>
  </si>
  <si>
    <t>03.42.06</t>
  </si>
  <si>
    <t>03.42.07</t>
  </si>
  <si>
    <t>03.42.08</t>
  </si>
  <si>
    <t>03.42.09</t>
  </si>
  <si>
    <t>03.42.10</t>
  </si>
  <si>
    <t>TEMSİL VE AĞIRLAMA GİDERİ</t>
  </si>
  <si>
    <t>SOSYAL SORUMLULUK GİDERLERİ</t>
  </si>
  <si>
    <t>04.25.06</t>
  </si>
  <si>
    <t>04.25.07</t>
  </si>
  <si>
    <t>04.25.08</t>
  </si>
  <si>
    <t>04.25.09</t>
  </si>
  <si>
    <t>04.25.10</t>
  </si>
  <si>
    <t>UZUN VADELİ BORÇLANMA GİDERLERİ</t>
  </si>
  <si>
    <t>GÖREVLİ TEDARİK ŞİRKETLERİ DÜZENLEYİCİ HESAP PLANI</t>
  </si>
  <si>
    <t>02.01.01</t>
  </si>
  <si>
    <t>02.01.02</t>
  </si>
  <si>
    <t>02.01.03</t>
  </si>
  <si>
    <t>02.01.04</t>
  </si>
  <si>
    <t>02.01.05</t>
  </si>
  <si>
    <t>02.02.01</t>
  </si>
  <si>
    <t>02.02.02</t>
  </si>
  <si>
    <t>02.02.03</t>
  </si>
  <si>
    <t>02.02.04</t>
  </si>
  <si>
    <t>02.03.01</t>
  </si>
  <si>
    <t>02.03.02</t>
  </si>
  <si>
    <t>02.03.03</t>
  </si>
  <si>
    <t>02.03.04</t>
  </si>
  <si>
    <t>02.03.05</t>
  </si>
  <si>
    <t>02.04.01</t>
  </si>
  <si>
    <t>02.04.02</t>
  </si>
  <si>
    <t>02.04.03</t>
  </si>
  <si>
    <t>02.04.04</t>
  </si>
  <si>
    <t>02.04.05</t>
  </si>
  <si>
    <t>EPİAŞ (DÜZENLENEN)</t>
  </si>
  <si>
    <t>EPİAŞ (DÜZENLENMEYEN)</t>
  </si>
  <si>
    <t>DİĞER TEDARİKÇİLERE YAPILAN SATIŞLAR</t>
  </si>
  <si>
    <t>08.05</t>
  </si>
  <si>
    <t>SATIŞ İNDİRİMLERİ</t>
  </si>
  <si>
    <t>SATIŞTAN İADELER</t>
  </si>
  <si>
    <t>SATIŞ İSKONTOLARI</t>
  </si>
  <si>
    <t>DİĞER İNDİRİMLER</t>
  </si>
  <si>
    <t>GÜÇ AŞIM BEDELİ</t>
  </si>
  <si>
    <t>PERAKENDE SATIŞ</t>
  </si>
  <si>
    <t>SATILAN TİCARİ MALLAR MALİYETİ</t>
  </si>
  <si>
    <t>DİĞER SATIŞLARIN MALİYETİ</t>
  </si>
  <si>
    <t>DİĞER FAALİYETLERDEN OLAĞAN GİDER VE ZARARLAR</t>
  </si>
  <si>
    <t>REESKONT FAİZ GİDERLERİ</t>
  </si>
  <si>
    <t>KOMİSYON GİDERLERİ</t>
  </si>
  <si>
    <t>KARŞILIK GİDERLERİ</t>
  </si>
  <si>
    <t>KAMBİYO ZARARLARI</t>
  </si>
  <si>
    <t>DİĞER GİDER VE ZARARLAR</t>
  </si>
  <si>
    <t>FİNANSMAN GİDERLERİ</t>
  </si>
  <si>
    <t>OLAĞANDIŞI GİDER VE ZARARLAR</t>
  </si>
  <si>
    <t>ÇALIŞMAYAN KISIM GİDER VE ZARARLARI</t>
  </si>
  <si>
    <t>ÖNCEKİ DÖNEM GİDER VE ZARARLARI</t>
  </si>
  <si>
    <t>08.06</t>
  </si>
  <si>
    <t>08.07</t>
  </si>
  <si>
    <t>08.08</t>
  </si>
  <si>
    <t>08.09</t>
  </si>
  <si>
    <t>08.10</t>
  </si>
  <si>
    <t>DÖNEM KÂRI VERGİ VE DİĞER YASAL YÜKÜMLÜLÜK KARŞILIKLARI</t>
  </si>
  <si>
    <t>IT LİSANS, BAKIM ONARIM VE DESTEK HİZMETLERİ GİDERİ</t>
  </si>
  <si>
    <t>03.32.06</t>
  </si>
  <si>
    <t>03.32.07</t>
  </si>
  <si>
    <t>03.32.08</t>
  </si>
  <si>
    <t>03.32.09</t>
  </si>
  <si>
    <t>03.32.10</t>
  </si>
  <si>
    <t>04.24.06</t>
  </si>
  <si>
    <t>04.24.07</t>
  </si>
  <si>
    <t>04.24.08</t>
  </si>
  <si>
    <t>04.24.09</t>
  </si>
  <si>
    <t>04.24.10</t>
  </si>
  <si>
    <t>14.01</t>
  </si>
  <si>
    <t>14.02</t>
  </si>
  <si>
    <t>14.03</t>
  </si>
  <si>
    <t>14.04</t>
  </si>
  <si>
    <t>14.05</t>
  </si>
  <si>
    <t>Talimat Ek Maliyeti (TL)</t>
  </si>
  <si>
    <t>Bağlantı Başvuru 
Sayısı</t>
  </si>
  <si>
    <t>Bağlantı Başvuru 
Kapasitesi (MW)</t>
  </si>
  <si>
    <t>Kabul Edilen 
Başvuru Sayısı</t>
  </si>
  <si>
    <t>Kabul Edilen 
Kapasite (MW)</t>
  </si>
  <si>
    <t>Reddedilen 
Başvuru Sayısı</t>
  </si>
  <si>
    <t>Reddedilen 
Kapasite (MW)</t>
  </si>
  <si>
    <t>Değerlendirme Aşamasındaki 
Başvuru Sayısı</t>
  </si>
  <si>
    <t>Değerlendirme Aşamasındaki Kapasite (MW)</t>
  </si>
  <si>
    <t>Çağrı merkezi kalite göstergelerine ilişkin aylık gerçekleşmeler</t>
  </si>
  <si>
    <t>Saat (ss:dd)</t>
  </si>
  <si>
    <t>Toplam tüketici sayısı (A)</t>
  </si>
  <si>
    <t>Başvuru</t>
  </si>
  <si>
    <t>AGF-01</t>
  </si>
  <si>
    <t>Ret</t>
  </si>
  <si>
    <t>Ar-Ge Bildirim Formu</t>
  </si>
  <si>
    <t>Gelişim</t>
  </si>
  <si>
    <t>Sonuç</t>
  </si>
  <si>
    <t>Başvuru Bilgileri</t>
  </si>
  <si>
    <t>Başvuru Sahibi Dağıtım Şirketi</t>
  </si>
  <si>
    <t>Proje Ortağı Dağıtım Şirket/Şirketleri</t>
  </si>
  <si>
    <t>Projenin Diğer Paydaşları</t>
  </si>
  <si>
    <t>Proje Bilgileri</t>
  </si>
  <si>
    <t>Projenin Durumu</t>
  </si>
  <si>
    <t>Projenin Amacı</t>
  </si>
  <si>
    <t>Anahtar Kelimeler</t>
  </si>
  <si>
    <t>Proje Bölgesi/Bölgeleri</t>
  </si>
  <si>
    <t>Süresi</t>
  </si>
  <si>
    <t>Öngörülen Bitiş Tarihi (Ay/Yıl)</t>
  </si>
  <si>
    <t>İletişim Bilgileri</t>
  </si>
  <si>
    <t>Proje Sorumlusu</t>
  </si>
  <si>
    <t xml:space="preserve">Proje Sorumlusu E-Posta </t>
  </si>
  <si>
    <t>Proje Sorumlusu Tel</t>
  </si>
  <si>
    <t>YAKLAŞIK MALİYET</t>
  </si>
  <si>
    <t>GERÇEKLEŞEN MALİYET</t>
  </si>
  <si>
    <t>Dağıtım Şirketi</t>
  </si>
  <si>
    <t>Personel Giderleri</t>
  </si>
  <si>
    <t>Malzeme</t>
  </si>
  <si>
    <t>Hizmet Alımı</t>
  </si>
  <si>
    <t>Seyahat ve Diğer Giderler</t>
  </si>
  <si>
    <t>Diğer Finansman Kaynakları 
(Varsa toplam değerden düşülecek)</t>
  </si>
  <si>
    <t>Başvuru Sahibi DŞ</t>
  </si>
  <si>
    <t>Proje Ortağı DŞ1</t>
  </si>
  <si>
    <t>Proje Ortağı DŞ2</t>
  </si>
  <si>
    <t>Proje Ortağı DŞ…</t>
  </si>
  <si>
    <t>BG-01</t>
  </si>
  <si>
    <t>BG-02</t>
  </si>
  <si>
    <t>BG-03</t>
  </si>
  <si>
    <t>BG-04</t>
  </si>
  <si>
    <t>BG-05</t>
  </si>
  <si>
    <t>BG-06</t>
  </si>
  <si>
    <t>BG-07</t>
  </si>
  <si>
    <t>BG-08</t>
  </si>
  <si>
    <t>BG-09</t>
  </si>
  <si>
    <t>BG-10</t>
  </si>
  <si>
    <t>BG-11</t>
  </si>
  <si>
    <t>BG-12</t>
  </si>
  <si>
    <t>SCADA&amp;DCS Bilgileri</t>
  </si>
  <si>
    <t>Bilgisayar Bilgileri</t>
  </si>
  <si>
    <t>Ağ Bilgileri</t>
  </si>
  <si>
    <t>HMI Bilgileri</t>
  </si>
  <si>
    <t>İletişim Bileşenleri Bilgisi</t>
  </si>
  <si>
    <t>IPS&amp;IDS&amp;Güvenlik Duvarı Bilgileri</t>
  </si>
  <si>
    <t>Güvenlik Teknolojileri Bilgisi</t>
  </si>
  <si>
    <t>Uzak Bileşen Bilgileri</t>
  </si>
  <si>
    <t>Risk Azaltma Aktivite Takibi</t>
  </si>
  <si>
    <t>EKS Tanıma Anketi</t>
  </si>
  <si>
    <t>EKS Risk Değerlendirme</t>
  </si>
  <si>
    <t>EKS Kuruluşa Özel Risk Değerlendirme</t>
  </si>
  <si>
    <t>BG-13</t>
  </si>
  <si>
    <t>EKS Risk Azaltma Aktivite Planlama</t>
  </si>
  <si>
    <t>Bileşen Tipi</t>
  </si>
  <si>
    <t>Bileşen Tipi
(Diğer seçildi ise)</t>
  </si>
  <si>
    <t>Bileşen Adı/Kimliği</t>
  </si>
  <si>
    <t>Donanım Bilgisi
Kapasite Bilgisi</t>
  </si>
  <si>
    <t>Barındığı Yer
Fiziksel/Sanal</t>
  </si>
  <si>
    <t>İşletim Sistemi
Sürüm</t>
  </si>
  <si>
    <t>Yazılım Bilgisi</t>
  </si>
  <si>
    <t>Üreticisi</t>
  </si>
  <si>
    <t>Versiyon Bilgisi</t>
  </si>
  <si>
    <t>Menşei</t>
  </si>
  <si>
    <t>Destek Kapsamında mı?</t>
  </si>
  <si>
    <t>Destek
Yerli / Yabancı</t>
  </si>
  <si>
    <t>Kullandığı Protokol(ler)</t>
  </si>
  <si>
    <t>Hangi ağa dahil?
(bkz İletişim Bileşenleri / Ağlar)</t>
  </si>
  <si>
    <t>KBS Entegrasyonu/İletişimi
var mı?</t>
  </si>
  <si>
    <t>Fonksiyon
(Ölçüm/Kontrol/İzleme/Test vb.)</t>
  </si>
  <si>
    <t>Lokasyon
(Bulunduğu istasyon/merkez)</t>
  </si>
  <si>
    <t>Bileşenin tipini seçenekler arasından seçin. Eklemek istediğiniz ilgili bileşen seçenekler arasında yoksa "Diğer" seçeneğini seçerek sağdaki alanda tanımlayın.</t>
  </si>
  <si>
    <t>Bileşenin tipi verilen seçenekler arasında yoksa bu alanda kendiniz tanımlayın.</t>
  </si>
  <si>
    <t>Bileşen için benzersiz bir bileşen adı ya da kimliği (ID, kod, seri numarası vb.) tanımlayın.</t>
  </si>
  <si>
    <t>Bileşenin sahip olduğu donanım bilgisini (hazır bir donanım ise donanımın marka/modelini, özelleştirilmiş ise kapasite bilgilerini) tanımlayın.</t>
  </si>
  <si>
    <t>Bileşenin koştuğu sunucuların fiziksel ya da sanal sunucu olma durumunu seçin.</t>
  </si>
  <si>
    <t xml:space="preserve">Bileşenin üzerinde koştuğu işletim sisteminin tipini, sürümünü ve güncellik durumunu (en son yapılan güvenlik güncellemesi tarihi)  tanımlayın. Gömülü bir sistem ise sistem ile alakalı yazılımsal bilgileri girin. </t>
  </si>
  <si>
    <t>Bileşenin yazılım bilgisini (marka, model vb.) tanımlayın.</t>
  </si>
  <si>
    <t>Bileşenin üreticisini tanımlayın.</t>
  </si>
  <si>
    <t>Bileşenin yazılım sürüm bilgisini tanımlayın.</t>
  </si>
  <si>
    <t>Bileşenin üreticisinin hangi ülkeden olduğunu tanımlayın.</t>
  </si>
  <si>
    <t>Bileşenin destek kapsamında olup olmadığını tanımlayın.</t>
  </si>
  <si>
    <t>Bileşenin desteğinin hangi taraftan alındığını tanımlayın. Yerli ise destek alınan firmayı, yabancı ise ilgili destek firmasının menşeini ve firmanın adını tanımlayın.</t>
  </si>
  <si>
    <t>Bileşenin kullandığı (dış ortamlarla iletişim dahil) protokolleri tanımlayın.</t>
  </si>
  <si>
    <t>Bileşenin dahil olduğu ağı tanımlayın. Bunu yaparken "Ağlar" tablosunda tanımlanmış olan ağların benzersiz "Bileşen Adı/Kimliği" bilgisini kullanın.</t>
  </si>
  <si>
    <t>Bileşenin Kurumsal Bilgi Sistemleri ile veri alışverişi (web servisi ile, ağ üzerinden, taşınabilir medya yoluyla vb.) olup olmadığını belirtin.</t>
  </si>
  <si>
    <t xml:space="preserve">Bileşenin EKS faaliyetleri içerisinde hangi fonksiyon için kullanıldığını tanımlayın. </t>
  </si>
  <si>
    <t>Bileşenin bulunduğu istasyon ya da merkezi tanımlayın.</t>
  </si>
  <si>
    <t>Seçiniz</t>
  </si>
  <si>
    <t>SCADA</t>
  </si>
  <si>
    <t>DCS</t>
  </si>
  <si>
    <t>Faturalama/Ölçüm Sistemleri</t>
  </si>
  <si>
    <t>Ölçüm</t>
  </si>
  <si>
    <t>İzleme</t>
  </si>
  <si>
    <t>Kontrol</t>
  </si>
  <si>
    <t>Test</t>
  </si>
  <si>
    <t>Fiziksel</t>
  </si>
  <si>
    <t>Sanal</t>
  </si>
  <si>
    <t>İşletim Sistemi</t>
  </si>
  <si>
    <t>Yazılım
Bilgisi</t>
  </si>
  <si>
    <t>Bileşenin işletim sistemini tanımlayın.</t>
  </si>
  <si>
    <t xml:space="preserve">Bileşenin işletim sistemi sürümünü ve güncellik durumunu (en son yapılan güvenlik güncellemesi tarihi) tanımlayın. </t>
  </si>
  <si>
    <t>Bileşenin üzerinde EKS ile ilişkili olarak koşan uygulamaları  tanımlayın.</t>
  </si>
  <si>
    <t>Bileşenin üzerinde EKS ilr ilişkili olarak koşan uygulamaların versiyonlarını tanımlayın.</t>
  </si>
  <si>
    <t>Operatör Bilgisayarı</t>
  </si>
  <si>
    <t>Mühendis Bilgisayarı</t>
  </si>
  <si>
    <t>Diğer Ağlarla İletişim Yöntem(ler)i
İletişim Altyapısı
(VPN, APN, TCP/IP, Fiber vb.)</t>
  </si>
  <si>
    <t>Barındırdığı Ağ Güvenlik Cihazları</t>
  </si>
  <si>
    <t>Kullanım Amacı</t>
  </si>
  <si>
    <t>Bileşenin tipini seçenekler arasından seçin.</t>
  </si>
  <si>
    <t>Bileşenin bulunduğu istasyonu (ismini) ya da merkezi tanımlayın.</t>
  </si>
  <si>
    <t>Bileşenin (varsa) diğer ağlarla iletişim yöntemlerini tanımlayın. İletişim altyapısında ne tür teknoloji/protokoller kullanıldığını tanımlayın.</t>
  </si>
  <si>
    <t xml:space="preserve">Bileşenin barındırdığı (topolojik olarak önünde, sonunda veya içerisinde) ağ güvenlik cihaz/teknolojilerini tanımlayın. </t>
  </si>
  <si>
    <t>Bu ağ üzerinden Kurumsal Bilgi Sistemleri ile veri alışverişi olup olmadığını belirtin.</t>
  </si>
  <si>
    <t xml:space="preserve">Bileşenin EKS yapısı içerisinde hangi amaçla kullanıldığını (uç nokta bağlantı, merkez EKS ağı, test ağı, uzaktan bağlantı vb.) tanımlayın. </t>
  </si>
  <si>
    <t>Ağlar</t>
  </si>
  <si>
    <t>Ürün / Yazılım Bilgisi</t>
  </si>
  <si>
    <t>Bileşenin Kurumsal Bilgi Sistemleri ile veri alışverişi (web servisi ile, ağ üzerinden vb.) olup olmadığını belirtin.</t>
  </si>
  <si>
    <t>HMI</t>
  </si>
  <si>
    <t>Bileşen Donanım Bilgisi</t>
  </si>
  <si>
    <t>Yazılım
Versiyon Bilgisi</t>
  </si>
  <si>
    <t>Uzaktan Yönetiliyor Mu?</t>
  </si>
  <si>
    <t>Bileşenin sahip olduğu donanım bilgisini  (donanımın marka/modelini) tanımlayın.</t>
  </si>
  <si>
    <t>Bileşenin yazılım sürüm bilgisini (firmware üzerinde yapılan en son güncelleme tarihi) tanımlayın.</t>
  </si>
  <si>
    <t>Bileşenin uzaktan yönetimi ile ilgili durumu belirtin.</t>
  </si>
  <si>
    <t>Switch</t>
  </si>
  <si>
    <t>Router</t>
  </si>
  <si>
    <t>Modem</t>
  </si>
  <si>
    <t>Cihaz / Donanım Bilgisi</t>
  </si>
  <si>
    <t>Bileşenin sahip olduğu donanım bilgisini (donanımın marka/modelini) tanımlayın.</t>
  </si>
  <si>
    <t>Bileşenin yazılım sürüm bilgisini tanımlayın. Ayrıca firmware üzerinde yapılan en son güncelleme tarihini belirtin.</t>
  </si>
  <si>
    <t>IPS</t>
  </si>
  <si>
    <t>IDS</t>
  </si>
  <si>
    <t>Firewall</t>
  </si>
  <si>
    <t>Uygulama Alanı</t>
  </si>
  <si>
    <t>Bileşenin uygulama alanını sağda bulunan açıklamaları göz önünde bulundurarak tanımlayın.</t>
  </si>
  <si>
    <t>Antivirus</t>
  </si>
  <si>
    <t>Pasif Zafiyet Tarama Aracı</t>
  </si>
  <si>
    <t>Antivirüs: Kurulu olduğu, güncellendiği, işletildiği sistemler (Sunucu/SCADA, operatör bilg. vb.)
Pasif Zafiyet Tarama Aracı: Taranan ağlar ("Ağlar" tablosunda tanımlanmış olan ilgili ağın benzersiz "Bileşen Adı/Kimliği" bilgisini kullanın.)
Merkezi Log Yönetim Sistemi: Log toplanan cihazlar/sistemler (İlgili bileşene ilişkin tabloda tanımlanmış olan bileşenin benzersiz "Bileşen Adı/Kimliği" bilgisini kullanın.)
Kontrol sistemlerine özel diğer güvenlik bileşenleri: Uygulanan/korunan cihazlar/sistemler/ağlar (İlgili bileşene ilişkin tabloda tanımlanmış olan bileşenin benzersiz "Bileşen Adı/Kimliği" bilgisini kullanın.)
Diğer: Uygulanan/korunan cihazlar/sistemler/ağlar (İlgili bileşene ilişkin tabloda tanımlanmış olan bileşenin benzersiz "Bileşen Adı/Kimliği" bilgisini kullanın.)</t>
  </si>
  <si>
    <t>Merkezi Log Yönetim Sistemi</t>
  </si>
  <si>
    <t>Kontrol sistemlerine özel diğer güvenlik bileşenleri</t>
  </si>
  <si>
    <t>Yama/Güncelleme Yönetim Sistemi</t>
  </si>
  <si>
    <t>RTU (Remote Telemetry Unit)</t>
  </si>
  <si>
    <t>PLC (Programmable Logic Controller)</t>
  </si>
  <si>
    <t>Corrector</t>
  </si>
  <si>
    <t>Telemetri Cihazı</t>
  </si>
  <si>
    <t>Telekontrol Cihazı</t>
  </si>
  <si>
    <t>Aktivite No</t>
  </si>
  <si>
    <t>Gerçekleştirilen Çalışmalar (İlerleme Durumu)</t>
  </si>
  <si>
    <t>Gerçekleştirilen Çalışmaların Tarihi</t>
  </si>
  <si>
    <t>Riskin azaltılması için planlanan çalışmaların gerçekleştirilme ve ilerleme durumlarını ayrı ayrı belirtin. Her çalışma için hücre içinde bir satır oluşturun. (ALT+ENTER)</t>
  </si>
  <si>
    <t>Riskin azaltılması için gerçekleştirilen çalışmaların gerçekleştirilme tarihlerini ayrı ayrı belirtin. Her çalışma için hücre içinde bir satır oluşturun. (ALT+ENTER)</t>
  </si>
  <si>
    <t>Çok Yüksek</t>
  </si>
  <si>
    <t>Erken evre - Birçok BT güvenlik uygulaması henüz tanımlanmamış veya uygulamaya konmamış</t>
  </si>
  <si>
    <t>Bağımsız</t>
  </si>
  <si>
    <t>Yıkıcı</t>
  </si>
  <si>
    <t>VAR</t>
  </si>
  <si>
    <t>Yüksek</t>
  </si>
  <si>
    <t>Orta Evre - BT güvenlik uygulamaları tanımlanmış fakat kısmen uygulamaya konmuş</t>
  </si>
  <si>
    <t>Entegre</t>
  </si>
  <si>
    <t>Çok Büyük</t>
  </si>
  <si>
    <t>YOK</t>
  </si>
  <si>
    <t>Orta</t>
  </si>
  <si>
    <t>Geç-orta Evre - Birçok BT güvenlik uygulaması tamamen uygulamaya konmuş</t>
  </si>
  <si>
    <t>Büyük</t>
  </si>
  <si>
    <t>Düşük</t>
  </si>
  <si>
    <t>Olgun Evre - BT güvenlik uygulamalarının tamamı uygulamaya konmuş</t>
  </si>
  <si>
    <t>Bilmiyorum</t>
  </si>
  <si>
    <t>Yok</t>
  </si>
  <si>
    <t>Soru</t>
  </si>
  <si>
    <t>Birim/Seçenekler</t>
  </si>
  <si>
    <t>Firmanızın siber güvenlik tehditleri algısı nedir?</t>
  </si>
  <si>
    <t>Bilgi Güvenliği programızın olgunluk seviyesi nedir?</t>
  </si>
  <si>
    <t>EKS lerinizde bir bilgi güvenliği politikası tanımlanmış, duyurulmuş ve işletilmekte midir?</t>
  </si>
  <si>
    <t>EKS lerinizde bir uygun (kabul edilebilir) kullanım politikası tanımlanmış, duyurulmuş, işletilmekte midir?</t>
  </si>
  <si>
    <t xml:space="preserve">Bilgi güvenliğine ayrılan bütçenin toplam bilişim bütçesine oranı nedir? (% cinsinden ifade ediniz.) </t>
  </si>
  <si>
    <t>EKS lerinize özel yedekleme süreci işletiyor musunuz?</t>
  </si>
  <si>
    <t>(Evetse) Ne sıklıkla yedekleme yapıyorsunuz?</t>
  </si>
  <si>
    <t>(Evetse) Yedekten geri dönüş testleri gerçekleştiriyor musunuz?</t>
  </si>
  <si>
    <t>(Evetse) Ne sıklıkla yedekten geri dönüş testi yapıyorsunuz?</t>
  </si>
  <si>
    <t>EKS lerinize özel test ortamınız var mı?</t>
  </si>
  <si>
    <t>EKS lerinize özel değişiklik yönetim süreci işletiyor musunuz?</t>
  </si>
  <si>
    <t>EKS lerinize uzaktan erişim yapılabiliyor mu?</t>
  </si>
  <si>
    <t>(Evetse) Uzaktan erişim için uygulanan güvenlik kontrolleri nelerdir? (Güvenlik bileşeni/cihazı, çok faktörlü erişim, tanımlanmış politika/prosedür vb.)</t>
  </si>
  <si>
    <t>EKS lerinize özel bakım süreci işletiyor musunuz?</t>
  </si>
  <si>
    <t>(Evetse) Bakım süreçlerinde işlettiğiniz bir bilgi güvenliği politikası var mı? (Bakım uzaktan yapılacaksa izlenmesi, cihaz firma dışına çıkacaksa disklerinin imha edilmesi vb.)</t>
  </si>
  <si>
    <t>(Evetse) Bakım süreçlerinin izlenmesi/güvenliğinin denetlenmesini sağlıyor musunuz?</t>
  </si>
  <si>
    <t>EKS'niz için uzaktan bakım desteği alıyor musunuz?</t>
  </si>
  <si>
    <t>EKS lerinize özel bir olay yönetim süreci işletiyor musunuz?</t>
  </si>
  <si>
    <t>Firmanızda son 12 ay içerisinde gerçekleşen siber güvenlik olayı sayısı kaçtır?</t>
  </si>
  <si>
    <t>Firma bünyesinde bilgi işlem bünyesinde çalışan personel sayısı kaçtır?</t>
  </si>
  <si>
    <t>Kurumsal Bilişim Sisteminin (KBS) yönetimini sağlayan personel sayısı kaçtır?</t>
  </si>
  <si>
    <t>Endüstriyel Kontrol Sistemleri (EKS) yönetimini sağlayan personel sayısı kaçtır?</t>
  </si>
  <si>
    <t>EKS ve KBS yönetimi bağımsız ekipler tarafından sağlanıyor mu?</t>
  </si>
  <si>
    <t>KBS yönetimi sağlayan ekibin sahip olduğu sertifika ve eğitimler nelerdir?</t>
  </si>
  <si>
    <t>EKS yönetimi sağlayan ekibin sahip olduğu sertifika ve eğitimler nelerdir?</t>
  </si>
  <si>
    <t>EKS ve KBS ağları topolojik/fiziksel/mantıksal olarak birbirinden ayrılmış/yalıtılmış mıdır?</t>
  </si>
  <si>
    <t>KBS üzerinden EKS ağına bağlanma/erişim sağlanıyor mu?</t>
  </si>
  <si>
    <t>(Evetse) KBS üzerinden EKS ağına bağlanma/erişimde uygulanan güvenlik kontrolleri nelerdir? (Güvenlik bileşeni/cihazı, çok faktörlü erişim, tanımlanmış politika/prosedür vb.)</t>
  </si>
  <si>
    <t>EKS lerin, operatör/mühendis bilgisayarlarının dahil olduğu ağın internete erişimi var mıdır?</t>
  </si>
  <si>
    <t>(Evetse) Bu ağ üzerinde kablosuz erişim var mıdır?</t>
  </si>
  <si>
    <t>(Evetse) Bu ağa personelin özel cihazları (cep telefonu, tablet, bilgisayar vb.) bağlanmakta mıdır?</t>
  </si>
  <si>
    <t xml:space="preserve">EKS lerinize erişimde Web arayüzü (Web HMI vb.) kullanıyor musunuz? </t>
  </si>
  <si>
    <t>EKS lerinizin devre dışı kalmasının halinde bunun işe etkisi ne seviyede olur?</t>
  </si>
  <si>
    <t>EKS lerinizin özelinde bir Risk Analizi (Bilgi Güvenliği) faaliyeti gerçekleştirildi mi?</t>
  </si>
  <si>
    <t>(Evetse) Kritik ve üzeri (kritik, çok kritik, yıkıcı vb.) seviyeli risklerin sayısı kaçtır? (Son 1 yıl içerisinde yapılmış Risk Analizi göz önünde bulundurularak)</t>
  </si>
  <si>
    <t>(Evetse) İşlenmiş/tedavi edilmiş kritik ve üstü seviyeli risk sayısı kaçtır? (Son 1 yıl içerisinde yapılmış Risk Analizi göz önünde bulundurularak)</t>
  </si>
  <si>
    <t>(Evetse) Planlanan/işlenmemiş kritik ve üzeri seviyeli risk sayısı kaçtır? (Son 1 yıl içerisinde yapılmış Risk Analizi göz önünde bulundurularak)</t>
  </si>
  <si>
    <t>(Evetse) Kabul edilen kritik ve üzeri seviyeli risk sayısı kaçtır? (Son 1 yıl içerisinde yapılmış Risk Analizi göz önünde bulundurularak)</t>
  </si>
  <si>
    <t>EKS lerinizde periyodik aktif/pasif zafiyet taraması yapılıyor mu?</t>
  </si>
  <si>
    <t>(Evetse) Zafiyet taraması için kullanılan ürün nedir?</t>
  </si>
  <si>
    <t>(Evetse) Ne sıklıkla zafiyet taraması gerçekleştiriyorsunuz?</t>
  </si>
  <si>
    <t>EKS lerinizde periyodik sızma testi gerçekleştiriyor musunuz?</t>
  </si>
  <si>
    <t>(Evetse) Son 3 yılda gerçekleştirilen sızma testi sayısı kaçtır?</t>
  </si>
  <si>
    <t>(Evetse) Sızma testlerinin kapsamı nedir? (Test hangi EKS/cihazlar üzerinde gerçekleştirilmiştir?)</t>
  </si>
  <si>
    <t>(Evetse) Sızma testi yaptırıdığınız firmanın yeterliliğine dair belirlediğiniz/istediğiniz şartlar nelerdir?</t>
  </si>
  <si>
    <t>EKS lerinizde (ağ/güvenlik cihazları, operatör/mühendis bilgisayarları vb. dahil) yapılan erişim ve işlemler kayıt altına (log) alınıyor mu?</t>
  </si>
  <si>
    <t>EKS leriniz için acil durum planları/prosedürleri tanımlanmış mıdır?</t>
  </si>
  <si>
    <t>EKS leriniz için fiziksel güvenlik politika/prosedürleri tanımlanmış mıdır?</t>
  </si>
  <si>
    <t>EKS leriniz için fiziksel güvenlikte erişim güvenliğini nasıl sağlıyorsunuz? (Uygulanan fiziksel erişim kontrollerini kısaca tanımlayın.)</t>
  </si>
  <si>
    <t>EKS leriniz için fiziksel güvenlikte tesisin izlenmesini sağlıyor musunuz? (Kamera vb.)</t>
  </si>
  <si>
    <t>Fiziksel güvenlik ile ilgili sistemler (fiziksel giriş kontrolleri, sunucu odası iklimlendirmesi vb.) uzaktan yönetilebiliyor mu?</t>
  </si>
  <si>
    <r>
      <t xml:space="preserve">Firmanız bünyesinde aktif güvenlik önlemleri nelerdir? </t>
    </r>
    <r>
      <rPr>
        <i/>
        <sz val="12"/>
        <color theme="1"/>
        <rFont val="Calibri"/>
        <family val="2"/>
        <charset val="162"/>
        <scheme val="minor"/>
      </rPr>
      <t>(Birden fazla seçim yapılabilir.)</t>
    </r>
  </si>
  <si>
    <t>Bilgi güvenliği stratejisi</t>
  </si>
  <si>
    <t>Güvenli erişim kontrol ölçümleri</t>
  </si>
  <si>
    <t>Yama yönetimi araçları</t>
  </si>
  <si>
    <t>Yetkisiz erişim belirleme araçları</t>
  </si>
  <si>
    <t>Ayrıcalıklı kullanıcı erişimi</t>
  </si>
  <si>
    <t>Zafiyet tarama araçları</t>
  </si>
  <si>
    <t>Kişisel verileri barındıran üçüncü tarafların envanteri</t>
  </si>
  <si>
    <t>Bilgi güvenliği bilgilerinin aktif izlenmesi</t>
  </si>
  <si>
    <t>Üçüncü taraf hizmet sağlayıcılarının risk değerlendirmesi</t>
  </si>
  <si>
    <t>Personel farkındalığı ve eğitim programları</t>
  </si>
  <si>
    <t>Üçüncü taraflar için belirlenen güvenlik standartları</t>
  </si>
  <si>
    <t>Personelin gizlilik eğitimini tamamlama gerekliliği</t>
  </si>
  <si>
    <t>EKS niz için ilk 3 bilgi güvenliği tehdidi hangileridir?</t>
  </si>
  <si>
    <t>İhmalkar kurum personeli</t>
  </si>
  <si>
    <t>Sistemsel aksaklıklar</t>
  </si>
  <si>
    <t>DNS tabanlı DDos saldırıları</t>
  </si>
  <si>
    <t>Bilgi sızdıran personel</t>
  </si>
  <si>
    <t>Üçüncü taraf hataları</t>
  </si>
  <si>
    <t>Güvensiz bitiş noktaları</t>
  </si>
  <si>
    <t>Devletler adına faaliyet gösteren kişiler</t>
  </si>
  <si>
    <t>Güvensiz web uygulamaları</t>
  </si>
  <si>
    <t>Web tabanlı saldırılar</t>
  </si>
  <si>
    <t>Virüs, solucan, kötü amaçlı yazılım, botnet</t>
  </si>
  <si>
    <t>Güvensiz akıllı ölçüm cihazları</t>
  </si>
  <si>
    <t>Son 12 ay içinde EKS'nizde meydana gelen güvenlik ihlallerinin temel sebepleri nelerdir?</t>
  </si>
  <si>
    <t>Kaza veya hata</t>
  </si>
  <si>
    <t>Dışarıdan yapılan saldırı</t>
  </si>
  <si>
    <t>Zararlı kod</t>
  </si>
  <si>
    <t>Ayrıcalıklı yetkilere sahip ihmalkar BT kullanıcıları</t>
  </si>
  <si>
    <t>İçeriden yapılan saldırı</t>
  </si>
  <si>
    <t>Fikrim yok</t>
  </si>
  <si>
    <t>Dış kaynak sağlayıcılarının istismarı</t>
  </si>
  <si>
    <t>EKS'nizi hedef alan saldırıları tespit etmek için kullanılan bilgiler hangileridir?</t>
  </si>
  <si>
    <t>Personel kaynaklı bilgiler</t>
  </si>
  <si>
    <t>Güvenlik hizmeti sağlayıcılarından alınan üçüncü taraf bilgileri</t>
  </si>
  <si>
    <t>Kamu kurumlarıyla(USOM, Sektörel SOME, vb.) yakın çalışma içerisindeyiz</t>
  </si>
  <si>
    <t>Anormal durumları tespit için bir kısım araçlar kullanıyoruz</t>
  </si>
  <si>
    <t>Sektörde bilgi paylaşımına aktif olarak katılım sağlıyoruz</t>
  </si>
  <si>
    <t>Önsezilerimize güveniyoruz</t>
  </si>
  <si>
    <t>EKS lerinizin kullanım amacı nedir?</t>
  </si>
  <si>
    <t>Risk No</t>
  </si>
  <si>
    <t>EPDK EKS Güvenlik Kontrolleri Referansı</t>
  </si>
  <si>
    <t>Risk Kategorisi</t>
  </si>
  <si>
    <t>Riskin Oluşması için Koşullar/Varsayımlar</t>
  </si>
  <si>
    <t>Zafiyet</t>
  </si>
  <si>
    <t>Tehdit</t>
  </si>
  <si>
    <t>Risk</t>
  </si>
  <si>
    <t>Riskin Etki Değeri</t>
  </si>
  <si>
    <t>Riski Taşıyan Bileşen/Bileşen Grubu</t>
  </si>
  <si>
    <t>Riskten Etkilenen Bileşen/Bileşen Grubu</t>
  </si>
  <si>
    <t>Riskin Gerçekleşme Olasılığı 
(Çok Düşük-Çok Yüksek)</t>
  </si>
  <si>
    <t xml:space="preserve">
Riski Azaltan Mevcut Kontroller/Önlemler</t>
  </si>
  <si>
    <t>Açıklama Satırı</t>
  </si>
  <si>
    <t xml:space="preserve">Risklerin gerçekleşme olasılığını düşürecek ilişkili EPDK EKS Güvenlik Kontrolleri belirtilmiştir.
</t>
  </si>
  <si>
    <t>Riskler, tedavi için kullanılabilecek yöntem ve kontrollere göre kategorize edilmiştir.</t>
  </si>
  <si>
    <t>Risk Tablosunda riskler ile ilgili koşullar ve riskin gerçekleşmesi için varsayımlar belirtilmiştir. Bu koşullar ve varsayımların mevcut olduğu varlıklarda ilgili riskler geçerlidir. Risk ile alakalı bir koşul veya varsayım tanımlanmamış ise risk tüm varlıklar ve durumlar için geçerli olabilir.
Bu koşulların mevcut olmadığı varlıklarda ilgili riskler dikkate alınmayabilir.</t>
  </si>
  <si>
    <t>Risk ile ilgili zafiyet belirtilmiştir.</t>
  </si>
  <si>
    <t>Risk ile ilgili tehdit belirtilmiştir.</t>
  </si>
  <si>
    <t>Zafiyet ve tehdidin gerçekleşmesi durumunda oluşacak olası sonuç risk ifadesi olarak belirtilmiştir.</t>
  </si>
  <si>
    <t>Riskin Etki Değeri, EPDK tarafından belirlenmiştir.Bilgi amaçlı olarak tabloda bulunmaktadır. Değiştirilmemelidir.</t>
  </si>
  <si>
    <t>İlgili riskin ortaya çıkmasına sebep olan veya riski üzerinde taşıyan varlık/varlık gruplarını belirleyin. Varlık tanımlaması yapılırken Envanter Tablosu'nda bulunan "Bileşen Adı/Kimliği" kullanılmalıdır. Bu varlık, Envanter Tablosu'nda mevcut olan varlıklardan biri olabileceği gibi Firmanın BT altyapısında bulunan herhangi bir varlık da olabilir.</t>
  </si>
  <si>
    <t>İlgili riskin kısmen ya da tamamen gerçekleşmesi durumunda etkilenecek bileşeni tanımlayın. Varlık tanımlaması yapılırken Envanter Tablosu'nda bulunan "Bileşen Adı/Kimliği" kullanılmalıdır. Eğer bir varlık grubunun tamamı etkileniyorsa, Envanter Tablosu'nda belirlenmiş bileşen grubunu tanımlayın.</t>
  </si>
  <si>
    <t>Riskin gerçekleşme olasılığını yönetmelikte ve Riskin Gerçekleşme Olasılığı Tablosu'nda belirtilen metoda göre "Çok Düşük" ile "Çok Yüksek" arasında bir seviye ile değerlendirin.</t>
  </si>
  <si>
    <t>Riskin gerçekleşme olasılığı "Çok Düşük" veya "Düşük" olarak değerlendirildi ise bu olasılığın azalmasına sebep olan mevcut kontrolleri veya olasılığın düşük olmasının sebeplerini belirtin. Riskin gerçekleşme olasılığı "Normal" , "Yüksek" veya "Çok Yüksek" olarak değerlendirildi ise ve varsa mevcut kontrolleri belirtin.</t>
  </si>
  <si>
    <t>R1</t>
  </si>
  <si>
    <t>K7.4 K9.2 K1.6</t>
  </si>
  <si>
    <t>Kimlik ve Kimlik Doğrulama</t>
  </si>
  <si>
    <t>Sisteme uzaktan erişim olması/gerektiğinde sağlanıyor olması</t>
  </si>
  <si>
    <t>EKS'lere uzaktan erişimlerde çok faktörlü kimlik doğrulama kullanılmaması</t>
  </si>
  <si>
    <t>Kötü niyetli saldırganın kimlik bilgilerini ele geçirmesi</t>
  </si>
  <si>
    <t>EKS'lerin durması/manipule edilmesi/veri sızdırılması</t>
  </si>
  <si>
    <t>R2</t>
  </si>
  <si>
    <t>K7.4 K9.2 K1.6 K16.3</t>
  </si>
  <si>
    <t>Sistem ve İletişim Güvenliği</t>
  </si>
  <si>
    <t>EKS'lere uzaktan erişimde trafiğin şifrelenmeden iletilmesi</t>
  </si>
  <si>
    <t>Kötü niyetli saldırganın kimlik doğrulama bilgilerini ele geçirmesi</t>
  </si>
  <si>
    <t>R3</t>
  </si>
  <si>
    <t>K7.4 K9.2 K1.6 K17.2</t>
  </si>
  <si>
    <t>Bakım</t>
  </si>
  <si>
    <t>Destek veren firma yetkilisinin istediği zaman uzaktan erişim sağlayabilmesi/bu erişimlerin takip edilmiyor olması ve uzaktan erişen kişinin aşırı yetkili olması</t>
  </si>
  <si>
    <t>Destek veren 3. taraf yetkilisinin hareketlerinin izlenmemesi/kaydedilmemesi</t>
  </si>
  <si>
    <t>Kasıtlı/kasıtsız kötücül/hatalı işlemlerin gerçekleştirilmesi</t>
  </si>
  <si>
    <t>R4</t>
  </si>
  <si>
    <t>K16.2</t>
  </si>
  <si>
    <t>Erişim Kontrolü</t>
  </si>
  <si>
    <t>Sistemin diğer kurumsal ağlardan ve internetten yalıtılmamış olması/internete bağlı olması</t>
  </si>
  <si>
    <t>Sistemler üzerindeki bir zafiyetin dışarıdaki saldırganlar tarafından sömürülmesi</t>
  </si>
  <si>
    <t>Dışarıdan siber saldırı gerçekleştirilmesi</t>
  </si>
  <si>
    <t>R5</t>
  </si>
  <si>
    <t>K16.1 K16.2</t>
  </si>
  <si>
    <t>EKS ile ilgili sistemlerin internetten erişilebilir olması</t>
  </si>
  <si>
    <t>İnternetten saldırı (DOS, Ddos, Bruteforce, MITM, SQL Injection vb.) gerçekleştirilmesi</t>
  </si>
  <si>
    <t>R6</t>
  </si>
  <si>
    <t>K1.6 K5.5 K5.6</t>
  </si>
  <si>
    <t>Konfigürasyon Yönetimi</t>
  </si>
  <si>
    <t>Sisteme uzaktan erişim olması</t>
  </si>
  <si>
    <t>Uzaktan erişim için ücretsiz/güvenli olmayan (küçük üretici, zafiyetleri bilinmeyen uygulamalar, güncel olmayan uygulamalar vb.) yöntem/uygulamaların kullanılması</t>
  </si>
  <si>
    <t>Güvensiz uygulamaların zafiyetlerinden faydalanılarak sistemlere saldırı gerçekleştirilmesi</t>
  </si>
  <si>
    <t>R7</t>
  </si>
  <si>
    <t>K7.1 K7.2 K7.3 K7.5 K7.6</t>
  </si>
  <si>
    <t>Ortak kullanılan kullanıcının gereğinden fazla yetkili bir kullanıcı hesabı olması</t>
  </si>
  <si>
    <t>EKS'leri ve ilgili bileşenleri kullanan personelin ortak kullanıcı/parola kullanıyor olması, her personel için tekil kullanıcı oluşturulmamış olması</t>
  </si>
  <si>
    <t>Kullanıcının uygulama/işletim sisteminde hatalı/kötü niyetli işlem yapması ve bunu yapan kullanıcının tespit edilememesi</t>
  </si>
  <si>
    <t>R8</t>
  </si>
  <si>
    <t>K1.2 K7.1 K7.2 K7.3 K7.5 K7.6</t>
  </si>
  <si>
    <t>İlgili EKS'de kullanıcılar için otantikasyon ve validasyon mekanizmasının olması</t>
  </si>
  <si>
    <t>EKS'ler ve ilgili bileşenlerdeki parola politikasının güçlü ve kompleks olmaması</t>
  </si>
  <si>
    <t>Hesaplara ait parolaların ele geçirilmesi ve kötü niyetli işlem yapılması</t>
  </si>
  <si>
    <t>R9</t>
  </si>
  <si>
    <t>_</t>
  </si>
  <si>
    <t>Kimlik ve Kimlik Doğrulama
Konfigürasyon Yönetimi</t>
  </si>
  <si>
    <t>EKS'ler ve ilgili bileşenlerinde üreticilerin sağladığı varsayılan kullanıcı adı/parolaların kullanılması</t>
  </si>
  <si>
    <t>R10</t>
  </si>
  <si>
    <t>K16.2 K16.3</t>
  </si>
  <si>
    <t>Sistem ve İletişim Güvenliği
Erişim Kontrolü</t>
  </si>
  <si>
    <t>Diğer ağlardan EKS'lerin bulunuğu ağa erişimi kısıtlayan bir mekanizma (Güvenlik Duvarı vb.) olmaması</t>
  </si>
  <si>
    <t>EKS'lerin bulunduğu ağın diğer ağlardan (Kurumsal ağ, Kablosuz ağ vb.) ayrılmamış olması ve diğer ağlardan EKS sistemlerinin bulunduğu ağa kontrolsüz erişilebilmesi</t>
  </si>
  <si>
    <t>Diğer ağlardan EKS sistemlerine yönelik saldırıların gerçekleşmesi</t>
  </si>
  <si>
    <t>R11</t>
  </si>
  <si>
    <t>K14.2 K17.1</t>
  </si>
  <si>
    <t>Sistem ve Bilgi Bütünlüğü</t>
  </si>
  <si>
    <t>EKS'ler ve üzerinde koştuğu sistemlere yönelik periyodik yama yönetimi yapılmıyor olması.</t>
  </si>
  <si>
    <t>EKS ağındaki uygulamalarda/işletim sisteminde yama eksikliği/zafiyet olması</t>
  </si>
  <si>
    <t>Uygulamalardaki/işletim sistemindeki zafiyetin kullanılması</t>
  </si>
  <si>
    <t>R12</t>
  </si>
  <si>
    <t>K17.1 K10.1 K10.3</t>
  </si>
  <si>
    <t>Medya (Ortam) Koruması</t>
  </si>
  <si>
    <t>Üzerinde taşınabilir media kullanılabilir olması</t>
  </si>
  <si>
    <t>EKS'lerin koştuğu veya EKS'lere erişebilen sistemler üzerinde kontrolsüz medya (USB Disk, Flask Bellek, CD, DVD vb.) kullanımı</t>
  </si>
  <si>
    <t>Uygulama/işletim sistemine zararlı yazılım bulaşması ile yetkisiz erişim/konfigürasyon değişikliği</t>
  </si>
  <si>
    <t>R13</t>
  </si>
  <si>
    <t>K5.3 K5.4 K17.1</t>
  </si>
  <si>
    <t>Herhangi bir kullanıcının sistem üzerinde yazma yetkisi olması</t>
  </si>
  <si>
    <t>Yazma yetkisi olan kullanıcının kullandığı EKS ve/veya ilgili sisteme zararlı yazılım bulaştırması</t>
  </si>
  <si>
    <t>R14</t>
  </si>
  <si>
    <t xml:space="preserve">K1.1 </t>
  </si>
  <si>
    <t>Operatör/Mühendis makinalarının kurumsal ağa/kablosuz ağlara bağlanabiliyor olması</t>
  </si>
  <si>
    <t>EKS'lerin koştuğu sistemler ya da EKS'lerin izlendiği/yönetildiği operatör sistemleri üzerinde internet, eposta vb. servislerin kullanılabilmesi</t>
  </si>
  <si>
    <t>R15</t>
  </si>
  <si>
    <t>K2.1 K2.2 K13.1</t>
  </si>
  <si>
    <t>Personel Güvenliği
Farkındalık ve Eğitim</t>
  </si>
  <si>
    <t>Operatörlerin operatör makinası (HMI vb.) üzerinde aşırı yetkili olması</t>
  </si>
  <si>
    <t>Operatörün dikkatsiz/uygunsuz ruh hali olması</t>
  </si>
  <si>
    <t>Operatörün hatalı işlem yapması</t>
  </si>
  <si>
    <t>R16</t>
  </si>
  <si>
    <t>K2.2 K2.3</t>
  </si>
  <si>
    <t>Yetki gerektiren işlemler için operatör kullanıcısına yetki verilmesi/operatör kullanıcısının aşırı yetkili olması</t>
  </si>
  <si>
    <t>Yetkinliği olmayan operatörlere yetki verilmesi</t>
  </si>
  <si>
    <t>R17</t>
  </si>
  <si>
    <t>K15.5 K15.2</t>
  </si>
  <si>
    <t>Kullanılan sistemin eski olması (Legacy)/üreticinin artık destek vermiyor olması/destek alınmamış olması ve sistemin herhangi bir ağa bağlı olması</t>
  </si>
  <si>
    <t>Üretici desteği/teknik desteği olmayan uygulama/sistem kullanımı</t>
  </si>
  <si>
    <t>İşletim sistemi/uygulama üzerindeki zafiyetlerin sömürülmesi veya sistemin çalışmaması</t>
  </si>
  <si>
    <t>R18</t>
  </si>
  <si>
    <t>K16.2 K16.3 K1.1</t>
  </si>
  <si>
    <t>Diğer ağlardan/internetten EKS ve bileşenlerine erişim olması</t>
  </si>
  <si>
    <t>EKS ve bileşenlerinin kullanımına ihtiyaç olmayan port/protokollerin kapatılmamış olması</t>
  </si>
  <si>
    <t>Kullanılmayan portlar/protokollerden faydalanarak yetkisiz erişim/hizmet durdurma saldırı gerçekleşmesi</t>
  </si>
  <si>
    <t>R19</t>
  </si>
  <si>
    <t>EKS'lere ve onlara erişebilen sistem/altyapılara uzaktan erişilebiliyor olması</t>
  </si>
  <si>
    <t>EKS'leri etkileyebilecek sistem/altyapıların yönetiminde yetersiz erişim kontrolü uygulanması</t>
  </si>
  <si>
    <t>Sistemlerin/altyapıların yönetiminin ele geçirilerek manipule edilmesi</t>
  </si>
  <si>
    <t>R20</t>
  </si>
  <si>
    <t>K5.3 K5.5 K5.6</t>
  </si>
  <si>
    <t>Sistem ve İletişim Güvenliği
Konfigürasyon Yönetimi</t>
  </si>
  <si>
    <t>İlgili EKS bileşeninin bilinen işletim sistemleri (windows, linux vb.) üzerinde koşuyor olması ve sistem üzerinde çalışan kullanıcıların uygulama kurma yetkisinin olması</t>
  </si>
  <si>
    <t>EKS'nin koştuğu işletim sistemi üzerinde uygulama kurulabiliyor olması</t>
  </si>
  <si>
    <t>EKS ve bileşenlerinin işletim sistemi üzerine bulaştırılan zararlı yazılımın sömürülmesi veya yüklenen bir yazılımın zafiyetlerinin sömürülmesi</t>
  </si>
  <si>
    <t>R21</t>
  </si>
  <si>
    <t>Sistemin diğer ağlara/internete erişebiliyor olması</t>
  </si>
  <si>
    <t>EKS'nin koştuğu veya EKS'lere erişilebilen işletim sistemleri üzerinden dosya indirme/yükleme yapılabiliyor olması</t>
  </si>
  <si>
    <t>EKS ve bileşeninin üzerine zararlı yazılım içeren uygulama yüklenmesi yoluyla yetkisiz erişim</t>
  </si>
  <si>
    <t>R22</t>
  </si>
  <si>
    <t>K7.5 K7.1</t>
  </si>
  <si>
    <t>Erişim Kontrolü
Kimlik ve Kimlik Doğrulama</t>
  </si>
  <si>
    <t>EKS veya ilişkili bileşende kimlik doğrulaması olmaması ya da tanımlı kullanıcıya parola atanmamış olması</t>
  </si>
  <si>
    <t>EKS ve bileşenlerinin arayüzlerine/işletim sistemlerine herhangi bir kullanıcı adı/parola sorulmadan erişilebiliyor olması</t>
  </si>
  <si>
    <t>EKS servislerinde yetkisiz işlem/izleme yapılması</t>
  </si>
  <si>
    <t>EKS'nin durması/ele geçirilmesi</t>
  </si>
  <si>
    <t>R23</t>
  </si>
  <si>
    <t>EKS'lerin bulunduğu sistemler üzerinden dışarıya (Dosya Paylaşımı, P2P, FTP, SMB, Web sunucu vb.) güvensiz veri paylaşımı/protokollerinin kullanımı</t>
  </si>
  <si>
    <t>Güvensiz protokollere yönelik saldırı gerçekleştirilmesi</t>
  </si>
  <si>
    <t>EKS'lere ait verilerin sızdırılması</t>
  </si>
  <si>
    <t>R24</t>
  </si>
  <si>
    <t>K5.2</t>
  </si>
  <si>
    <t>Geçilecek yamanın daha önce bir sistem üzerinde denenmemiş olması/yamanın daha önceki uygulamaları ile ilgili deneyimlerin olumsuz olması</t>
  </si>
  <si>
    <t>EKS'lerin üzerine test edilmemiş yamaların geçilmesi</t>
  </si>
  <si>
    <t>Yamanın geçilmesi sonucu uygulamada/işletim sisteminde uyumsuzluk/zafiyet oluşması</t>
  </si>
  <si>
    <t>R25</t>
  </si>
  <si>
    <t>K4.1 K4.3</t>
  </si>
  <si>
    <t>Güvenlik Değerlendirmesi ve Yetkilendirme</t>
  </si>
  <si>
    <t>EKS veya ilişkili bileşen üzerindeki zafiyetlerin bilinmiyor olması ve bu zafiyetlerin kapatılamaması</t>
  </si>
  <si>
    <t>EKS'lerde güvenlik testleri/analizleri yapılamaması</t>
  </si>
  <si>
    <t>EKS'lerdeki zafiyetlerin tespit edilememesi sebebiyle zafiyetlerin sömürülmesi</t>
  </si>
  <si>
    <t>R26</t>
  </si>
  <si>
    <t>EKS ve ilişkili bileşenlerin kurumsal BT sistemleri ile aynı ağda olması/EKS'lerin bulunduğu ağlara diğer ağlardan erişilebiliyor olması/EKS'lerin bulunduğu ağların uygun güvenlik sistemleri ile korunmuyor olması</t>
  </si>
  <si>
    <t>EKS'lerin bulunduğu ağlarda sınır güvenliği alınmamış olması</t>
  </si>
  <si>
    <t>R27</t>
  </si>
  <si>
    <t>EKS'lerin bulunduğu ağı koruyan güvenlik duvarı cihazının/ağ cihazı üzerinde güvenlik özelliklerinin olması</t>
  </si>
  <si>
    <t>EKS'lerin bulunduğu ağı koruyan sınır güvenliği sistemlerinin pasif durumda olması</t>
  </si>
  <si>
    <t>R28</t>
  </si>
  <si>
    <t>EKS'lerin bulunduğu ağı koruyan sınır güvenliği sistemlerinin EKS'lere özel trafiğe göre yapılandırılmamış olması</t>
  </si>
  <si>
    <t>Ağ üzerinden EKS'lere özel yapılan saldırıların tespit edilememesi</t>
  </si>
  <si>
    <t>R29</t>
  </si>
  <si>
    <t>K15.3 K12.2</t>
  </si>
  <si>
    <t>EKS'lere yönelik kritik bilgilerin bulunduğu dosyaların erişim kısıtlı ortamlarda/şifreli olarak tutulmaması</t>
  </si>
  <si>
    <t>EKS'ler ile ilgili erişim, sistem ve topoloji bilgilerinin bulunduğu dosyaların güvensiz ve korunaksız bir şekilde tutulması</t>
  </si>
  <si>
    <t>EKS'ler ile ilgili kritik bilgilerin ele geçirilerek sistemlere saldırı düzenlenmesi</t>
  </si>
  <si>
    <t>R30</t>
  </si>
  <si>
    <t>K17.2</t>
  </si>
  <si>
    <t>Denetim ve Hesap Verebilirlik
Olay Müdahale</t>
  </si>
  <si>
    <t>EKS'lere erişimlerin kayıt altına alınmıyor olması/izlenmiyor olması/EKS'lere erişimler ve yapılan işlemler ile ilgili kayıtlara operatör/mühendis/yönetici personel dışında herhangi bir personelin erişemiyor olması</t>
  </si>
  <si>
    <t>Operatörlerin/mühendislerin/yöneticilerin EKS'ler üzerindeki hareketlerinin izlenememesi</t>
  </si>
  <si>
    <t>Operatör/mühendis/yönetici tarafından kasıtlı/kasıtsız kötü niyetli işlemlerin gerçekleştirilmesi</t>
  </si>
  <si>
    <t>R31</t>
  </si>
  <si>
    <t>K4.2 K3.1 K3.2 K3.3 K3.4</t>
  </si>
  <si>
    <t>EKS ve ilişkili bileşenlere ve bunların bulunduğu ağlara yönelik isteklerin kayıt altına alınmıyor olması/kayıtların anlamlandırılmıyor olması/istekleri kayıt altına alacak sistemlerin mevcut olmaması</t>
  </si>
  <si>
    <t>EKS'lere yönelik tehditlerin tespiti amacıyla güvenlik ve ilgili EKS bileşenlerinden logların toplanmaması ve izleme yapılmaması</t>
  </si>
  <si>
    <t>İç ve dış kaynaklı kasıtlı/kasıtsız kötü niyetli işlemlerin gerçekleştirilmesi</t>
  </si>
  <si>
    <t>R32</t>
  </si>
  <si>
    <t>K6.1 K6.2 K6.3</t>
  </si>
  <si>
    <t>Acil Durum Planlaması</t>
  </si>
  <si>
    <t>EKS ve ilişkili bileşenlerin bulunduğu ağlardaki bir cihazın arızalanması/ayarlarının bozulması</t>
  </si>
  <si>
    <t>EKS'lerin çalışmasında önemli rol oynayan ağ ve sahadaki iletişim cihazlarının konfigürasyon yedeklerinin olmaması</t>
  </si>
  <si>
    <t>Acil durumda cihazların geri döndürülememesi ve EKS'nin çalışmasını olumsuz etkilemesi/durdurması</t>
  </si>
  <si>
    <t>EKS'lerin durması</t>
  </si>
  <si>
    <t>R33</t>
  </si>
  <si>
    <t>SCADA/HMI vb. üzerindeki uygulamaların web tabanlı olması ve diğer ağlardan/internetten erişilebiliyor olması</t>
  </si>
  <si>
    <t>EKS'ler dahilindeki web arayüzlü sistemlerin (HMI vb.) web güvenliğine özel teknolojiler ile korunmaması</t>
  </si>
  <si>
    <t>EKS'ler dahilindeki web arayüzlü sistemlere (HMI vb.) dış ve iç kaynaklı saldırılar gerçekleştirilmesi</t>
  </si>
  <si>
    <t>R34</t>
  </si>
  <si>
    <t>K17.1</t>
  </si>
  <si>
    <t>Uç nokta ekipmanların zafiyetlerinin kapatılmamış olması/bu ekipmanlara kontrolsüz komut gönderilebiliyor olması</t>
  </si>
  <si>
    <t>Ekipmanlara komut gönderebilen sistemlere zararlı yazılım bulaşması/ele geçirilmesi</t>
  </si>
  <si>
    <t>Ekipmanlara yönelik zehirleme saldırısı yapılması sonucu uç nokta sistemlerinin (RTU, PLC vb.) arızalanması</t>
  </si>
  <si>
    <t>R35</t>
  </si>
  <si>
    <t>EKS ve ilişkili bileşenlerine düzenli yama uygulanmıyor olması</t>
  </si>
  <si>
    <t>Kullanılan EKS'lerin üreticilerinin bilinen zafiyetlerinin giderilmemiş olması</t>
  </si>
  <si>
    <t>Bu zafiyetlerin saldırganlar tarafından sömürülmesi</t>
  </si>
  <si>
    <t>R36</t>
  </si>
  <si>
    <t>K4.1 K4.3 K14.2</t>
  </si>
  <si>
    <t>EKS ve ilişkili bileşenlerinde sömürülebilir zafiyetlerin bilinmiyor olması</t>
  </si>
  <si>
    <t>EKS'lerdeki zafiyetlerin tespitine yönelik zafiyet taraması yapılmaması</t>
  </si>
  <si>
    <t>Bilinemeyen zafiyetlerin saldırganlar tarafından sömürülmesi</t>
  </si>
  <si>
    <t>R37</t>
  </si>
  <si>
    <t>K6.1 K6.2</t>
  </si>
  <si>
    <t>EKS ve ilişkili bileşenlerin yedekli yapıda çalışmıyor olması/yedeklerinin alınmamış olması/iş sürekliliği (geri dönüş) planlarının olmaması</t>
  </si>
  <si>
    <t>EKS'lerin/EKS'lerin işletiminde kritik olan sistemlerin yedekliliğinin sağlanmamış olması</t>
  </si>
  <si>
    <t>EKS'lerde yaşanan kesinti sonrası hızlıca yeniden çalışır hale gelmemesi</t>
  </si>
  <si>
    <t>R38</t>
  </si>
  <si>
    <t>K11.1 K11.2</t>
  </si>
  <si>
    <t>Fiziksel ve Çevresel Güvenlik</t>
  </si>
  <si>
    <t>EKS ve ilişkili bileşenlerin bulunduğu alanlara fiziksel erişim kontrolü uygulanmaması/kurumsal BT sistemleri ile aynı veri merkezinde tutulması</t>
  </si>
  <si>
    <t>EKS'lerin bulunduğu veri merkezlerine EKS'lerden sorumlu personel dışında kişilerin girebilmesi</t>
  </si>
  <si>
    <t>EKS'lerin çalıştığı sunucu/ağ cihazı vb. kasıtlı/kasıtsız fiziksel zarar verilmesi, yetkisiz işlem yapılması</t>
  </si>
  <si>
    <t>R39</t>
  </si>
  <si>
    <t>K11.7</t>
  </si>
  <si>
    <t>EKS'lerin izlendiği/yönetildiği sistemlerin (HMI vb.) bulunduğu alanlara fiziksel erişim kontrolü uygulanmaması/bu sistemlerin ortak erişim alanlarında (ofisler vb.) bulunması</t>
  </si>
  <si>
    <t>EKS'lerin yönetildiği (Operatörlerin vb.'lerinin bulunduğu) çalışma alanlarına sorumlu personel dışında kişilerin girebilmesi</t>
  </si>
  <si>
    <t>EKS'lerin yönetildiği (HMI vb.) sunucu/ağ cihazı vb. kasıtlı/kasıtsız fiziksel zarar verilmesi, yetkisiz işlem yapılması</t>
  </si>
  <si>
    <t>R40</t>
  </si>
  <si>
    <t>K11.9</t>
  </si>
  <si>
    <t>EKS ve ilişikili bileşenlerin bulunduğu ağlara ait cihaz ve kabloların fiziksel müdahaleye/erişime açık şekilde olması</t>
  </si>
  <si>
    <t>EKS'lerin kullandığı iletişim altyapısına ait kabloların/cihazların yetkisiz kişilerin müdahalesine açık şekilde barındırılması</t>
  </si>
  <si>
    <t>EKS'lerin kullandığı iletişim altyapısına kasıtlı/kasıtsız fiziksel zarar verilmesi</t>
  </si>
  <si>
    <t>R41</t>
  </si>
  <si>
    <t>K5.1</t>
  </si>
  <si>
    <t>EKS ve ilişkili bileşenleri ile ilgili üreticilerin yayınladığı zafiyetlerin ve önerilerinin takip edilmiyor olması/üreticiden veya yetkili temsilciden destek alınmıyor olması</t>
  </si>
  <si>
    <t>EKS'ler ve ilgili bileşenler için üreticilerinin önerdiği güvenlik pratiklerinin uygulanmaması</t>
  </si>
  <si>
    <t>EKS'ler ve ilgili bileşenlerde ortaya çıkmış zafiyetlerin sömürülmesi</t>
  </si>
  <si>
    <t>R42</t>
  </si>
  <si>
    <t xml:space="preserve">K1.12 K16.2 </t>
  </si>
  <si>
    <t>EKS ve ilişkili bileşenlerin izlenmesi/yönetimi için kullanılan sistemlerin (Sunucu, HMI vb.) internete/kurumsal ağlara/diğer ağlara erişimlerinin kısıtlanmamış olması/usb vb. portlarının kullanımda olması</t>
  </si>
  <si>
    <t>EKS'lerin izlenmesi/kontrolü için kullanılan sistemlerin kablolu/kablosuz olarak kurumsal/diğer ağlara bağlı olması</t>
  </si>
  <si>
    <t>EKS'lerin izlenmesi/kontrolü için kullanılan sistemlerin diğer ağlardan gelen saldırılara maruz kalması</t>
  </si>
  <si>
    <t>R43</t>
  </si>
  <si>
    <t>K16.3</t>
  </si>
  <si>
    <t>EKS ve ilişkili bileşenleri arasında bilinen zafiyetleri olan protokollerin kullanılması ve bu zafiyetlere yönelik önlemler alınmamış olması</t>
  </si>
  <si>
    <t>EKS'lerin zayıf ve güvenli olmayan protokoller kullanması</t>
  </si>
  <si>
    <t>EKS'lerin kullandığı protokollerin zafiyetlerinin sömürülmesi</t>
  </si>
  <si>
    <t>R44</t>
  </si>
  <si>
    <t>K1.3 K.14</t>
  </si>
  <si>
    <t>Sistem ve İletişim Güvenliği
Personel Güvenliği</t>
  </si>
  <si>
    <t>EKS ve ilişkili bileşenleri izlemekten sorumlu personele farklı, yönetmekten sorumlu personele farklı ve bu personellerin faaliyetlerinin takibinden sorumlu personele farklı kullanıcı/yetkiler (gerektiği kadar) tanımlanmamış olması</t>
  </si>
  <si>
    <t>EKS'lerin kontrolü ve izlenmesi için personele görevler ayrılığı ve en az yetki prensiplerine göre yetki verilmemesi</t>
  </si>
  <si>
    <t>EKS'lerin kontrol ve izlemesini yapan personelin hatalı veya yetkisi/görevi dışında işlem yapması, kullanılan hesaplara ait erişim bilgilerinin ele geçirilmesi</t>
  </si>
  <si>
    <t>Riskin Etki Değeri 
(Çok Düşük-Çok Yüksek)</t>
  </si>
  <si>
    <t>Riski Azaltan Mevcut Kontroller/Önlemler</t>
  </si>
  <si>
    <t>Risk ile ilgili zafiyeti belirtin.</t>
  </si>
  <si>
    <t>Risk ile ilgili tehditi belirtin.</t>
  </si>
  <si>
    <t>Riski belirtin.</t>
  </si>
  <si>
    <t>Kuruluşa özel riskler için, Risklerin Etki Değeri'ni  yönetmelikte ve Risk Derecelendirme Tablosu'nda belirtilen metoda göre "Çok Düşük" ile "Çok Yüksek" arasında bir seviye ile değerlendirin.</t>
  </si>
  <si>
    <t>Kontrol Sıra No</t>
  </si>
  <si>
    <t>Riski Azaltmak için Uygulanması Planlanan  Kontrol(ler)</t>
  </si>
  <si>
    <t>Planlanan Kontroller İle İlgili Aktiviteler</t>
  </si>
  <si>
    <t>Planlanan Tamamlanma Tarihi</t>
  </si>
  <si>
    <t>Artık Risk Gerçekleşme Olasılığı</t>
  </si>
  <si>
    <t>Risk Değerlendirme ve Kuruma Özel Risk Değerlendirme tablolarındaki Risk ID leri ile eşleşecek şekilde yazılmalıdır. Bir riske ilişkin birden fazla kontrol uygulanacaksa, ilgili Risk ID'si tekrar edecek şekilde satır kopyalanmalıdır.</t>
  </si>
  <si>
    <t>Riskin azaltılması için uygulamayı plandığınız kontrolleri EPDK tarafından yayınlanan Önerilen Kontroller'den seçebilir ya da kendiniz önlemler belirleyebilirsiniz. Her bir satırda bir kontrol/önlem olacak şekilde uygulamayı plandığınız kontrolü/önlemi belirtin.</t>
  </si>
  <si>
    <t>Firma tarafından riskin azaltılması için planlanan soldaki sütunda belirttiğiniz kontrolü/önlemi gerçekleştirmek için yapmanız gereken iş adımlarını tanımlayın.</t>
  </si>
  <si>
    <t>Riskin azaltılması için yürütülecek aktivitelerin planlanan tamamlanma tarihini belirtin.</t>
  </si>
  <si>
    <t>İlgili risk azaltma aktivitesinin gerçekleştirilmesinden sonra riskin öngörülen gerçekleşme olasılığını tanımlayın.</t>
  </si>
  <si>
    <t>** GDDK düzeltmesi dikkate alınacaktır.</t>
  </si>
  <si>
    <t>Dağıtım Sisteminden Çıkan Enerji (kWh)</t>
  </si>
  <si>
    <t xml:space="preserve">Serbest Tüketici (Diğer Tedarikçiler) </t>
  </si>
  <si>
    <t>Serbest Tüketici (Tedarikçisi GTŞ Olan - K2)</t>
  </si>
  <si>
    <t>Düzenlenen Tarifelerden Satışlar (Tedarikçisi GTŞ Olan - K1)*</t>
  </si>
  <si>
    <t>İlgili Yılda Tüketilen Enerji Perakende Satış Tahakkukları  (Boşta kayıplar dahil)</t>
  </si>
  <si>
    <t>İlgili Yılda Tüketilen Enerji Perakende Satış Ek Tahakkukları (KK tahakkuku hariç)</t>
  </si>
  <si>
    <t>İlgili Yılda Tüketilen Enerji Perakende Satış Tahakkuk İptalleri (KK tahakkuku hariç)</t>
  </si>
  <si>
    <t>İlgili Yılda Tüketilen Enerji Perakende Satış Toplam Net Tahakkuk (a+b-c)</t>
  </si>
  <si>
    <t>Önceki Yıllarda Tüketilen Enerji Perakende Satış Ek Tahakkuklar (KK tahakkuku hariç)</t>
  </si>
  <si>
    <t>1/1/2013 Öncesi Yılları Ait Ek Tahakkuklar</t>
  </si>
  <si>
    <t>1/1/2013 Sonrası Yılları Ait Ek Tahakkuklar</t>
  </si>
  <si>
    <t>Önceki Yıllarda Tüketilen Enerji Perakende Satış Tahakkuk İptalleri (KK tahakkuku hariç)</t>
  </si>
  <si>
    <t>1/1/2013 Öncesi Yılları Ait İptaller</t>
  </si>
  <si>
    <t>1/1/2013 Sonrası Yılları Ait  İptaller</t>
  </si>
  <si>
    <t>İlgili Yılda Perakende Satış Toplam Net Tahakkuk (ç+d-e)</t>
  </si>
  <si>
    <t>İlgili Yılda Tüketilen Enerji Kaçak Tahakkukları</t>
  </si>
  <si>
    <t>İlgili Yılda Tüketilen Enerji Kaçak Tahakkuk İptalleri</t>
  </si>
  <si>
    <t>Önceki Yıllarda Tüketilen Enerji Kaçak Tahakkukları</t>
  </si>
  <si>
    <t>1/1/2013 Öncesi Yılları Ait Kaçak Tahakkukları</t>
  </si>
  <si>
    <t>1/1/2013 Sonrası Yılları Ait Kaçak Tahakkukları</t>
  </si>
  <si>
    <t>Önceki Yıllarda Tüketilen Enerji Kaçak Tahakkuk İptalleri</t>
  </si>
  <si>
    <t>1/1/2013 Öncesi Yılları Ait Kaçak Tahakkuk İptalleri</t>
  </si>
  <si>
    <t>1/1/2013 Sonrası Yılları Ait Kaçak Tahakkuk İptalleri</t>
  </si>
  <si>
    <t>İlgili Yılda Yapılan Toplam Net Tahakkuk (f+g-ğ+h-ı)</t>
  </si>
  <si>
    <t>Dağıtım Sistemine Giren Enerji (kWh)</t>
  </si>
  <si>
    <t>Bölge İçi Üretim Miktarı (Lisanslı+LÜY)</t>
  </si>
  <si>
    <t>Dağıtım Sistemine Giren Enerji (j-k+l-m+n)</t>
  </si>
  <si>
    <t>Gerçekleşen Kayıp Kaçak Oranı</t>
  </si>
  <si>
    <t>Dağıtım Sistemine Giren Enerji</t>
  </si>
  <si>
    <t>Dağıtım Sisteminden Çıkan Enerji</t>
  </si>
  <si>
    <t>ö</t>
  </si>
  <si>
    <t>Gerçekleşen Kayıp Kaçak Oranı (ö/o)</t>
  </si>
  <si>
    <t>İlerleme Raporu - Biyokütle</t>
  </si>
  <si>
    <t>İlerleme Raporu - GES - Fotovoltaik</t>
  </si>
  <si>
    <t>İlerleme Raporu - GES - Yoğunlaştırılmış</t>
  </si>
  <si>
    <t>Biyokütle İlerleme Oranları</t>
  </si>
  <si>
    <t>İşlem</t>
  </si>
  <si>
    <t>Tamamlanma Durumu</t>
  </si>
  <si>
    <t xml:space="preserve">Kredi sözleşmesi imzalanması / Kredi harici finansman temini </t>
  </si>
  <si>
    <t>Akreditif açılması /Kredi harici finansman temininde ödeme yönteminin belgelenmesi</t>
  </si>
  <si>
    <t>Elektromekanik ekipmanların temin sözleşmesinin imzalanması</t>
  </si>
  <si>
    <t>Elektromekanik ekipmanların teslimi ve santral sahasına nakledilmesi</t>
  </si>
  <si>
    <t>Jeotermal İlerleme Oranları</t>
  </si>
  <si>
    <t>NGS İlerleme Oranları</t>
  </si>
  <si>
    <t>İlerleme Raporu - HES - Kanal Tipi 2013 öncesi</t>
  </si>
  <si>
    <t>İlerleme Raporu - HES - Kanal Tipi 2013 sonrası</t>
  </si>
  <si>
    <t>İlerleme Raporu - HES - Rezervuarlı 2013 öncesi</t>
  </si>
  <si>
    <t>İlerleme Raporu - HES - Rezervuarlı 2013 sonrası</t>
  </si>
  <si>
    <t>İlerleme Raporu - RES - 2013 öncesi</t>
  </si>
  <si>
    <t>İlerleme Raporu - RES - 2013 sonrası</t>
  </si>
  <si>
    <t>İlerleme Raporu - TES - 2013 öncesi</t>
  </si>
  <si>
    <t>İlerleme Raporu - TES - 2013 sonrası</t>
  </si>
  <si>
    <t>İlerleme Raporu - Jeotermal</t>
  </si>
  <si>
    <t>İlerleme Raporu - NGS</t>
  </si>
  <si>
    <t>Mahsuplaştırılmamış 
Kümülatif Üretim Miktarı (kWh)</t>
  </si>
  <si>
    <t>Mahsuplaştırılmamış 
Kümülatif Tüketim Miktarı (kWh)</t>
  </si>
  <si>
    <t>Üretim rakamlarına bedelsiz sisteme verilen miktarlar dahil edilecektir.</t>
  </si>
  <si>
    <t xml:space="preserve">Varlık Satış / Bağlantı Gelirleri </t>
  </si>
  <si>
    <t>Bağlantı Gelirleri</t>
  </si>
  <si>
    <r>
      <rPr>
        <b/>
        <sz val="10"/>
        <rFont val="Arial"/>
        <family val="2"/>
        <charset val="162"/>
      </rPr>
      <t>İletim sisteminden bağlı tüketiciler için EPİAŞ; dağıtım sisteminden bağlı tüketiciler için dağıtım şirketleri tarafından doldurulacaktır.</t>
    </r>
    <r>
      <rPr>
        <sz val="10"/>
        <rFont val="Arial"/>
        <family val="2"/>
        <charset val="162"/>
      </rPr>
      <t xml:space="preserve">
</t>
    </r>
    <r>
      <rPr>
        <b/>
        <sz val="10"/>
        <rFont val="Arial"/>
        <family val="2"/>
        <charset val="162"/>
      </rPr>
      <t xml:space="preserve">Tüketici, sisteme bağlantısı yapılmış olan tüm gerçek veya tüzel kişi tüketicileri ifade etmektedir. </t>
    </r>
    <r>
      <rPr>
        <sz val="10"/>
        <rFont val="Arial"/>
        <family val="2"/>
        <charset val="162"/>
      </rPr>
      <t xml:space="preserve">Tüketicinin ilgili ayda fiilen elektrik tüketimi olsun veya olmasın “tüketici sayısı”na dahil edilecektir. Tüketiciye ilgili ayda herhangi bir fatura tahakkuk ettirilmese bile ilgili tüketici, formdaki tüketici sayısına dahil edilmelidir. Bir kişi adına ne kadar tüketim noktası varsa o sayıda tüketicinin var olduğu kabul edilecektir.
</t>
    </r>
    <r>
      <rPr>
        <b/>
        <sz val="10"/>
        <rFont val="Arial"/>
        <family val="2"/>
        <charset val="162"/>
      </rPr>
      <t>Forma mükerrer veri girişi yapılmayacaktır.</t>
    </r>
    <r>
      <rPr>
        <sz val="10"/>
        <rFont val="Arial"/>
        <family val="2"/>
        <charset val="162"/>
      </rPr>
      <t xml:space="preserve"> Bir tüketici, sadece bir tüketici sektöründe yer alacaktır. Örneğin genel aydınlatma kırılımında yer alan bir tüketicinin verileri, diğer sektör kırılımlarında yer almayacaktır.
Formda yer alan “Tüketim Miktarı” kolonuna </t>
    </r>
    <r>
      <rPr>
        <b/>
        <sz val="10"/>
        <rFont val="Arial"/>
        <family val="2"/>
        <charset val="162"/>
      </rPr>
      <t>faturaya konu edilen tüketim miktarları girilecektir.</t>
    </r>
    <r>
      <rPr>
        <sz val="10"/>
        <rFont val="Arial"/>
        <family val="2"/>
        <charset val="162"/>
      </rPr>
      <t xml:space="preserve"> Lisanslı OSB dağıtım bölgesi verileri ilgisine göre sanayi kırılımında gösterilecektir.
</t>
    </r>
  </si>
  <si>
    <t>Tüketim Noktasının Bulunduğu İl</t>
  </si>
  <si>
    <t>ST Olma Hakkı Bulunmayan Aboneler</t>
  </si>
  <si>
    <t>ST Olma Hakkını Kullanmayan Aboneler</t>
  </si>
  <si>
    <t>3 aylık</t>
  </si>
  <si>
    <r>
      <t xml:space="preserve">2-  Gerçekleşen yatırım tutarı ile kayıp-kaçak verileri </t>
    </r>
    <r>
      <rPr>
        <u/>
        <sz val="12"/>
        <color rgb="FFFF0000"/>
        <rFont val="Calibri"/>
        <family val="2"/>
        <charset val="162"/>
        <scheme val="minor"/>
      </rPr>
      <t xml:space="preserve">kümülatif </t>
    </r>
    <r>
      <rPr>
        <sz val="12"/>
        <color rgb="FFFF0000"/>
        <rFont val="Calibri"/>
        <family val="2"/>
        <scheme val="minor"/>
      </rPr>
      <t xml:space="preserve">olarak girilecektir. Yani </t>
    </r>
    <r>
      <rPr>
        <sz val="12"/>
        <color theme="1" tint="0.34998626667073579"/>
        <rFont val="Calibri"/>
        <family val="2"/>
        <charset val="162"/>
        <scheme val="minor"/>
      </rPr>
      <t>1. çeyrek için 3 aylık</t>
    </r>
    <r>
      <rPr>
        <sz val="12"/>
        <color rgb="FFFF0000"/>
        <rFont val="Calibri"/>
        <family val="2"/>
        <scheme val="minor"/>
      </rPr>
      <t xml:space="preserve">, 2. çeyrek için 6 aylık,  </t>
    </r>
    <r>
      <rPr>
        <sz val="12"/>
        <color theme="3" tint="0.59999389629810485"/>
        <rFont val="Calibri"/>
        <family val="2"/>
        <charset val="162"/>
        <scheme val="minor"/>
      </rPr>
      <t>3.çeyrek için 9 aylık</t>
    </r>
    <r>
      <rPr>
        <sz val="12"/>
        <color rgb="FFFF0000"/>
        <rFont val="Calibri"/>
        <family val="2"/>
        <scheme val="minor"/>
      </rPr>
      <t>, 4. çeyrek için ise yıllık veri girilecektir.</t>
    </r>
  </si>
  <si>
    <r>
      <t xml:space="preserve">4- Kayıp-kaçak oranı yüzde işareti </t>
    </r>
    <r>
      <rPr>
        <u/>
        <sz val="12"/>
        <color theme="1"/>
        <rFont val="Calibri"/>
        <family val="2"/>
        <charset val="162"/>
        <scheme val="minor"/>
      </rPr>
      <t>(%) konulmadan</t>
    </r>
    <r>
      <rPr>
        <sz val="12"/>
        <color theme="1"/>
        <rFont val="Calibri"/>
        <family val="2"/>
        <scheme val="minor"/>
      </rPr>
      <t xml:space="preserve"> sadece rakam olarak (7,58 gibi) belirtilecektir </t>
    </r>
    <r>
      <rPr>
        <sz val="12"/>
        <color theme="3" tint="0.39997558519241921"/>
        <rFont val="Calibri"/>
        <family val="2"/>
        <charset val="162"/>
        <scheme val="minor"/>
      </rPr>
      <t>(0,07 veya %7,58 gibi bir değer girilmeyecektir)</t>
    </r>
  </si>
  <si>
    <t>Verilerin hizmet sağlayıcısından alınması halinde ulaşılabilirlik seviyesi-1 kalite göstergesine esas çağrı merkezi yönüne yapılan toplam arama sayısı(A) ve çağrı merkezine ulaşan toplam aramaların sayısı(B) değerlerini 15'er dakikalık zaman dilimleri için içeren ve hizmet sağlayıcısı tarafından sunulan üst yazı bildirim ekinde yer almalıdır.</t>
  </si>
  <si>
    <t>Verilerin santralden alınması halinde çağrı merkezi yönüne yapılan toplam arama sayısı(A) 0 olarak ve çağrı merkezine ulaşan toplam aramaların sayısı(B) santralden alınan değer olarak girilmelidir. Bu verilerden yola çıkılarak hesaplanan ulaşılabilirlik seviyesi-1 kalite göstergesi 0 olarak girilmelidir.</t>
  </si>
  <si>
    <t>Verilerin santralden alınması halinde ulaşılabilirlik seviyesi-2 kalite göstergesine esas çağrı merkezi yönüne yapılan tüm arama girişimlerinin başarılı olduğu (tam doluluğun oluşmadığı) zaman aralığı sayısının(D) hesaplanabilmesi için her bir zaman dilimine ait başarı durumu US-2 Başarılı (1) / Başarısız (0) Tespiti sütununa başarılı zaman dilimleri için 1, başarısız zaman dilimleri için 0 olarak girilmelidir. Verilerin hizmet sağlayıcısından alınması halinde, US-2 Başarılı (1) / Başarısız (0) Tespiti sütununa çağrı merkezi yönüne yapılan toplam arama sayısının(A), çağrı merkezine ulaşan toplam aramaların sayısına(B) eşit olduğu başarılı zaman dilimleri için 1, eşit olmadığı başarısız zaman dilimleri için 0 olarak girilmelidir.</t>
  </si>
  <si>
    <t>Verilerin Kaynağı</t>
  </si>
  <si>
    <r>
      <t>Çağrı merkezi yönüne yapılan  arama sayısı (A)</t>
    </r>
    <r>
      <rPr>
        <vertAlign val="superscript"/>
        <sz val="11"/>
        <color theme="1"/>
        <rFont val="Calibri"/>
        <family val="2"/>
        <charset val="162"/>
        <scheme val="minor"/>
      </rPr>
      <t>1-2</t>
    </r>
  </si>
  <si>
    <r>
      <t>Çağrı merkezine ulaşan arama sayısı (B)</t>
    </r>
    <r>
      <rPr>
        <vertAlign val="superscript"/>
        <sz val="11"/>
        <color theme="1"/>
        <rFont val="Calibri"/>
        <family val="2"/>
        <charset val="162"/>
        <scheme val="minor"/>
      </rPr>
      <t>1-2</t>
    </r>
  </si>
  <si>
    <r>
      <t>Çağrı Merkezine Ulaşılabilirlik Seviyesi-1 (B/A)</t>
    </r>
    <r>
      <rPr>
        <vertAlign val="superscript"/>
        <sz val="11"/>
        <color theme="1"/>
        <rFont val="Calibri"/>
        <family val="2"/>
        <charset val="162"/>
        <scheme val="minor"/>
      </rPr>
      <t>1-2</t>
    </r>
  </si>
  <si>
    <t>İlgili dönemdeki 15 dakikalık zaman aralığı sayısı (C)</t>
  </si>
  <si>
    <r>
      <t>İlgili dönemde başarılı 15 dakikalık zaman aralığı sayısı (D)</t>
    </r>
    <r>
      <rPr>
        <vertAlign val="superscript"/>
        <sz val="11"/>
        <color theme="1"/>
        <rFont val="Calibri"/>
        <family val="2"/>
        <charset val="162"/>
        <scheme val="minor"/>
      </rPr>
      <t>3</t>
    </r>
  </si>
  <si>
    <r>
      <t>Çağrı Merkezine Ulaşılabilirlik Seviyesi-2 (D/C)</t>
    </r>
    <r>
      <rPr>
        <vertAlign val="superscript"/>
        <sz val="11"/>
        <color theme="1"/>
        <rFont val="Calibri"/>
        <family val="2"/>
        <charset val="162"/>
        <scheme val="minor"/>
      </rPr>
      <t>3</t>
    </r>
  </si>
  <si>
    <t>Operatör kuyruğuna giren çağrı sayısı (E)</t>
  </si>
  <si>
    <t>Operatörle sesli görüşmesi 20 saniye içerisinde başlatılan çağrı sayısı (F)</t>
  </si>
  <si>
    <t>Operatörle sesli görüşmesi gerçekleşen çağrı sayısı  (G)</t>
  </si>
  <si>
    <t>Gün 
(gg.aa.yyyy)</t>
  </si>
  <si>
    <r>
      <t>Çağrı Merkezine Ulaşılabilirlik Seviyesi-1  (B/A)</t>
    </r>
    <r>
      <rPr>
        <vertAlign val="superscript"/>
        <sz val="11"/>
        <color theme="1"/>
        <rFont val="Calibri"/>
        <family val="2"/>
        <charset val="162"/>
        <scheme val="minor"/>
      </rPr>
      <t>1-2</t>
    </r>
  </si>
  <si>
    <t>Operatörle sesli görüşmesi gerçekleşen çağrı sayısı (G)</t>
  </si>
  <si>
    <r>
      <t>US-2
Başarılı (1) / Başarısız (0) Tespiti</t>
    </r>
    <r>
      <rPr>
        <vertAlign val="superscript"/>
        <sz val="11"/>
        <color theme="1"/>
        <rFont val="Calibri"/>
        <family val="2"/>
        <charset val="162"/>
        <scheme val="minor"/>
      </rPr>
      <t>3</t>
    </r>
  </si>
  <si>
    <t>3.2 Sayaç Okuma ve Okuma Bildirimi</t>
  </si>
  <si>
    <t>3.3 Sayaç Değişikliği</t>
  </si>
  <si>
    <t>3.4 Sayaç Bedeli</t>
  </si>
  <si>
    <t>3.5 Kesme - Bağlama</t>
  </si>
  <si>
    <t>5.1 Arıza İhbarı</t>
  </si>
  <si>
    <t>5.2 Aydınlatma İhbarı</t>
  </si>
  <si>
    <t>5.3 Kaçak Elektrik Kullanım İhbarı</t>
  </si>
  <si>
    <t>6.1 Şirket Telefonlarına/Çağrı Merkezine Ulaşamama</t>
  </si>
  <si>
    <t>6.2 Başvuruların Süresi İçinde Cevaplandırılmaması</t>
  </si>
  <si>
    <t>6.3 Şirket ve Müşteri Hizmetleri Hakkında Şikayetler</t>
  </si>
  <si>
    <t xml:space="preserve">7.1 İletim-Dağıtım ve Diğer Sistem Bedelleri </t>
  </si>
  <si>
    <t>7.2 Vergi, Fon ve Paylar</t>
  </si>
  <si>
    <t>EPF-21</t>
  </si>
  <si>
    <t>EPF-22</t>
  </si>
  <si>
    <t>EPF-23</t>
  </si>
  <si>
    <t xml:space="preserve">Tarımsal Sulama </t>
  </si>
  <si>
    <t xml:space="preserve">Ticarethane </t>
  </si>
  <si>
    <t xml:space="preserve">İşlemler </t>
  </si>
  <si>
    <t>İşlem Sayısı</t>
  </si>
  <si>
    <t>Sözleşme bulunmaması nedeniyle kaçak tahakkuku</t>
  </si>
  <si>
    <t>Harici hat kullanımı nedeniyle kaçak tahakkuku</t>
  </si>
  <si>
    <t xml:space="preserve">Sayaç mührünün açılması nedeniyle kaçak tahakkuku </t>
  </si>
  <si>
    <t>Enerji Miktarı (kWh)</t>
  </si>
  <si>
    <t>Kesme Bağlama ve Tahakkuk Bilgileri</t>
  </si>
  <si>
    <t>Zamanında Ödenmeyen Borçlar</t>
  </si>
  <si>
    <t>Tüketici sayısı (T1)</t>
  </si>
  <si>
    <t>Her 1000 kişi başına düşen şikayet sayısı</t>
  </si>
  <si>
    <t>Oransal Şikayet Sayısı</t>
  </si>
  <si>
    <t>Toplam Şikayet Sayısı ve Sonuçlanma Ortalaması</t>
  </si>
  <si>
    <t>5.3. Bilgi/Belge talebi (K22)</t>
  </si>
  <si>
    <t>5.2. Tüketici hizmetleri ve şirket hakkındaki şikayetler (K21)</t>
  </si>
  <si>
    <t>5. Tüketici hizmetleri</t>
  </si>
  <si>
    <t>4.10. Diğer ikili anlaşma hükümlerine uymama (K19)</t>
  </si>
  <si>
    <t>4.9. Güvence bedeli ve iadesi (K18)</t>
  </si>
  <si>
    <t>4.8. Ceza koşulu (K17)</t>
  </si>
  <si>
    <t>4.7. Cayma bedeli (K16)</t>
  </si>
  <si>
    <t>4.6. Cayma hakkı (K15)</t>
  </si>
  <si>
    <t>4.5. İkili anlaşmanın sonlandırılması (K14)</t>
  </si>
  <si>
    <t>4.4. İkili anlaşma yenileme veya süre uzatımı (K13)</t>
  </si>
  <si>
    <t>4.3. İkili anlaşma hükümlerinde değişiklik (K12)</t>
  </si>
  <si>
    <t>4.2. İkili anlaşma ve eklerinin kapsamı (K11)</t>
  </si>
  <si>
    <t>4.1. İkili anlaşma kurma süreci (K10)</t>
  </si>
  <si>
    <t>4. İkili anlaşma</t>
  </si>
  <si>
    <t>3. Ödeme</t>
  </si>
  <si>
    <t>2.2. Tahsilatına aracı olunan ilgili ve diğer mevzuat gereği alınan bedeller (K8)</t>
  </si>
  <si>
    <t>2.1. Aktif enerji bedeli (K7)</t>
  </si>
  <si>
    <t>2. Fiyat</t>
  </si>
  <si>
    <t>1.6. Fatura gönderimi (K6)</t>
  </si>
  <si>
    <t>1.5. Fatura son ödeme tarihi (K5)</t>
  </si>
  <si>
    <t>1.4. Mükerrer fatura (K4)</t>
  </si>
  <si>
    <t>1.3. Fatura dönemi (K3)</t>
  </si>
  <si>
    <t>1.2. Fatura tutarı (K2)</t>
  </si>
  <si>
    <t>1.1. Fatura yer alması gereken bilgiler (K1)</t>
  </si>
  <si>
    <t>1. Fatura ve/veya faturaya esas unsurlar</t>
  </si>
  <si>
    <t>Şikayetlerin kategorilere göre oransal dağılım</t>
  </si>
  <si>
    <t>Veri Türü</t>
  </si>
  <si>
    <t>Şikayet Sayısı</t>
  </si>
  <si>
    <t>Tedarikçilere Gelen Şikayetlere İlişkin Gerçekleşmeler</t>
  </si>
  <si>
    <t>Yeni  ve tahliyeli aboneliklerde bağlama</t>
  </si>
  <si>
    <t>Zamanında ödenmeyen borçtan dolayı bağlama</t>
  </si>
  <si>
    <t xml:space="preserve">Kaçak elektrik tespitinde bağlama </t>
  </si>
  <si>
    <t xml:space="preserve">Yeni  ve tahliyeli aboneliklerde kesme </t>
  </si>
  <si>
    <t>Zamanında ödenmeyen borçtan dolayı kesme</t>
  </si>
  <si>
    <t>Kaçak elektrik tespitinde kesme</t>
  </si>
  <si>
    <t>Usulsuz elektrik tespitinde kesme</t>
  </si>
  <si>
    <t>EİRF-Biyokütle</t>
  </si>
  <si>
    <r>
      <t xml:space="preserve">Bu tabloda yer alan hususları destekleyici evrakın ve </t>
    </r>
    <r>
      <rPr>
        <u/>
        <sz val="11"/>
        <color rgb="FFFF0000"/>
        <rFont val="Calibri"/>
        <family val="2"/>
        <charset val="162"/>
        <scheme val="minor"/>
      </rPr>
      <t>termin programının bildirime ek olarak sisteme yüklenmesi zorunludur.</t>
    </r>
  </si>
  <si>
    <t>BİYOKÜTLE İLERLEME ORANLARI*</t>
  </si>
  <si>
    <t>Yüzdelik Puan</t>
  </si>
  <si>
    <t>Tamamlanma 
Durumu</t>
  </si>
  <si>
    <t>İlerleme 
Oranı</t>
  </si>
  <si>
    <t xml:space="preserve">Finansman süreci- Kredi sözleşmesi imzalanması / Kredi harici finansman temini </t>
  </si>
  <si>
    <t>Finansman süreci- Akreditif açılması /Kredi harici finansman temininde ödeme yönteminin belgelenmesi</t>
  </si>
  <si>
    <t>Makine ekipman temini sözleşmesinin imzalanması- Türbin/Motor</t>
  </si>
  <si>
    <t>Makine ekipman temini sözleşmesinin imzalanması- Kazan/Yakma Sistemi</t>
  </si>
  <si>
    <t>Makine ekipman temini sözleşmesinin imzalanması- Jeneratör</t>
  </si>
  <si>
    <t>Makine ekipman imalatının tamamlanması- Türbin/Motor</t>
  </si>
  <si>
    <t>Makine ekipman imalatının tamamlanması- Kazan/Yakma Sistemi</t>
  </si>
  <si>
    <t>Makine ekipman imalatının tamamlanması- Jeneratör</t>
  </si>
  <si>
    <t>Makine ekipman teslimi ve santral sahasına nakledilmesi- Türbin/Motor</t>
  </si>
  <si>
    <t>Makine ekipman teslimi ve santral sahasına nakledilmesi- Kazan/Yakma Sistemi</t>
  </si>
  <si>
    <t>Makine ekipman teslimi ve santral sahasına nakledilmesi- Jeneratör</t>
  </si>
  <si>
    <t>Saha faaliyetleri- Santral sahasına ulaşım yollarının ve saha tesviye çalışmalarının yapılması</t>
  </si>
  <si>
    <t>Saha faaliyetleri- Şantiye kurularak inşaat çalışmalarına başlanması</t>
  </si>
  <si>
    <t>Saha faaliyetleri- Yakıt sistemi altyapısının tamamlanması</t>
  </si>
  <si>
    <t>Saha faaliyetleri- Santral binası ve müştemilatının inşaat çalışmalarının tamamlanması- Santral Binası</t>
  </si>
  <si>
    <t>Saha faaliyetleri- Santral binası ve müştemilatının inşaat çalışmalarının tamamlanması- Yardımcı Binalar</t>
  </si>
  <si>
    <t>Saha faaliyetleri- Santral binası ve müştemilatının inşaat çalışmalarının tamamlanması- Türbin/Motor</t>
  </si>
  <si>
    <t>Saha faaliyetleri- Santral binası ve müştemilatının inşaat çalışmalarının tamamlanması- Kazan/Yakma Sistemi</t>
  </si>
  <si>
    <t>Saha faaliyetleri- Santral binası ve müştemilatının inşaat çalışmalarının tamamlanması- Jeneratör</t>
  </si>
  <si>
    <t>Saha faaliyetleri- Şalt sahası</t>
  </si>
  <si>
    <t>Saha faaliyetleri- Enerji Nakil Hattı</t>
  </si>
  <si>
    <t>Saha faaliyetleri- Test Çalışmalarının Yapılması</t>
  </si>
  <si>
    <t>Planlanan İlerleme Oranı (0-100)</t>
  </si>
  <si>
    <t>Gerçekleşen İlerleme Oranı</t>
  </si>
  <si>
    <t>EİRF-GES PV</t>
  </si>
  <si>
    <t>GES PV İlerleme Oranları</t>
  </si>
  <si>
    <t>GES İLERLEME ORANLARI  (FOTOVOLTAİK GÜNEŞ ENERJİSİNE DAYALI ÜRETİM TESİSİ) *</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</si>
  <si>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belgelendirilmesi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</si>
  <si>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panel temin sözleşmesinin ön ödemesinin yapılmış olması VEYA
b)       Kredi harici finansman temini yönteminde panel temin sözleşmesinin ön ödemesinin yapılmış olması ve kalan ödemelerin nasıl yapılacağına dair ödeme kaynağının açıklanması </t>
    </r>
  </si>
  <si>
    <t>Panel ve invertör temin ve teslim süreci- Panel ve invertör temin sözleşmelerinin imzalanması</t>
  </si>
  <si>
    <t xml:space="preserve">Panel ve invertör temin ve teslim süreci- Paneller ve invertörlerin lisans sahibine teslimi </t>
  </si>
  <si>
    <t>Panel ve invertör temin ve teslim süreci- Paneller ve invertörlerin sahaya nakledilmesi</t>
  </si>
  <si>
    <t xml:space="preserve">Saha faaliyetleri- Santral sahasına ulaşım yolunun inşa edilmiş olması </t>
  </si>
  <si>
    <t>Saha faaliyetleri- Santral içi ulaşım yollarının inşa edilmiş olması</t>
  </si>
  <si>
    <t xml:space="preserve">Saha faaliyetleri- Sahada şantiye kurulması </t>
  </si>
  <si>
    <t>Saha faaliyetleri- Tesis ve ENH alt yüklenici sözleşmelerinin imzalanması</t>
  </si>
  <si>
    <r>
      <t>Saha faaliyetleri- Temel inşası ve betonlamanın yapılmış olması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</si>
  <si>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 xml:space="preserve">Saha faaliyetleri- Tesis içi kablolamanın yapılmış olması </t>
  </si>
  <si>
    <r>
      <t>Saha faaliyetleri- Panel ve invertör montajı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</si>
  <si>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 xml:space="preserve">Saha faaliyetleri- Enerji Nakil Hattının yapılmış olması </t>
  </si>
  <si>
    <t>EİRF-GES CSP</t>
  </si>
  <si>
    <t>GES CSP İlerleme Oranları</t>
  </si>
  <si>
    <r>
      <t>Bu tabloda yer alan hususları destekleyici evrakın ve</t>
    </r>
    <r>
      <rPr>
        <sz val="11"/>
        <color rgb="FFFF0000"/>
        <rFont val="Calibri"/>
        <family val="2"/>
        <scheme val="minor"/>
      </rPr>
      <t xml:space="preserve"> </t>
    </r>
    <r>
      <rPr>
        <u/>
        <sz val="11"/>
        <color rgb="FFFF0000"/>
        <rFont val="Calibri"/>
        <family val="2"/>
        <charset val="162"/>
        <scheme val="minor"/>
      </rPr>
      <t>termin programının bildirime ek olarak sisteme yüklenmesi zorunludur.</t>
    </r>
  </si>
  <si>
    <t>GES İLERLEME ORANLARI (YOĞUNLAŞTIRILMIŞ GÜNEŞ ENERJİSİNE DAYALI ÜRETİM TESİSİ) *</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</si>
  <si>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gösterilmesi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</si>
  <si>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tesis ekipman alım sözleşmesinin ön ödemesinin yapılmış olması VEYA
b)     Kredi harici finansman temini yönteminde ekipman temin sözleşmelerinin ön ödemesinin yapılmış olması ve kalan ödemelerin nasıl yapılacağına dair ödeme kaynağının açıklanması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</si>
  <si>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xml:space="preserve">)- Ekipmanların temin sözleşmelerinin imzalanması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</si>
  <si>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xml:space="preserve">)- Ekipmanların lisans sahibine teslimi </t>
    </r>
  </si>
  <si>
    <r>
      <t xml:space="preserve">Ekipman temin ve teslim süreci (Seçilen teknolojiye göre 5346 sayılı Kanun 2 sayılı Cetvel’de belirlenen aksam esas alınacak ve </t>
    </r>
    <r>
      <rPr>
        <sz val="9"/>
        <color rgb="FFFF0000"/>
        <rFont val="Calibri"/>
        <family val="2"/>
        <charset val="162"/>
        <scheme val="minor"/>
      </rPr>
      <t>bütününe göre orantı kurulacaktır</t>
    </r>
    <r>
      <rPr>
        <sz val="9"/>
        <color rgb="FF000000"/>
        <rFont val="Calibri"/>
        <family val="2"/>
        <charset val="162"/>
        <scheme val="minor"/>
      </rPr>
      <t>)- Ekipmanların sahaya nakledilmesi</t>
    </r>
  </si>
  <si>
    <r>
      <t>Saha faaliyetleri- Ekipman montajı (</t>
    </r>
    <r>
      <rPr>
        <sz val="9"/>
        <color rgb="FFFF0000"/>
        <rFont val="Calibri"/>
        <family val="2"/>
        <charset val="162"/>
        <scheme val="minor"/>
      </rPr>
      <t>proje bütünü dikkate alınarak orantı kurulabilecektir</t>
    </r>
    <r>
      <rPr>
        <sz val="9"/>
        <color rgb="FF000000"/>
        <rFont val="Calibri"/>
        <family val="2"/>
        <charset val="162"/>
        <scheme val="minor"/>
      </rPr>
      <t xml:space="preserve">)                                                                                                     </t>
    </r>
  </si>
  <si>
    <t>EİRF-HES Kanal-2</t>
  </si>
  <si>
    <t>HES İlerleme Oranları (Kanal Tipi-2)</t>
  </si>
  <si>
    <t>HES İLERLEME ORANLARI (KANAL TİPİ)*</t>
  </si>
  <si>
    <t>Evrak/İzin Süreçleri- ÇED Belgesinin alınmış olması</t>
  </si>
  <si>
    <t>Evrak/İzin Süreçleri- Su Kullanım Hakkı Anlaşmasının İmzalanması</t>
  </si>
  <si>
    <t>Evrak/İzin Süreçleri- Arazinin Kullanım Haklarının Elde Edilmesi</t>
  </si>
  <si>
    <t>Evrak/İzin Süreçleri- İmar planının onaylanmış olması</t>
  </si>
  <si>
    <t>Evrak/İzin Süreçleri- Ön proje ve/veya kati proje onayı</t>
  </si>
  <si>
    <t>Finansman süreci- Finansman temini anlaşması (Kredi sözleşmesi imzalanması / Kredi harici finansman temini v.b.)</t>
  </si>
  <si>
    <t>Finansman süreci- Finansman temini anlaşmasının uygulamaya başlanması (Akreditif açılması / Kredi harici finansman temininde ödeme yönteminin açıklanması / Kredinin İlk Diliminin Kullandırılması)</t>
  </si>
  <si>
    <t>Elektromekanik ekipman temin ve teslim süreci- Elektromekanik ekipmanların temin sözleşmesinin imzalanması</t>
  </si>
  <si>
    <t>Elektromekanik ekipman temin ve teslim süreci- Elektromekanik ekipmanların teslimi ve santral sahasına nakledilmesi</t>
  </si>
  <si>
    <t>Saha faaliyetleri - Santral sahasına ulaşım yolunun/yollarının inşa edilmiş olması</t>
  </si>
  <si>
    <t>Saha faaliyetleri - Şantiye</t>
  </si>
  <si>
    <t>Saha faaliyetleri - Derivasyon tüneli- İnşa</t>
  </si>
  <si>
    <t>Saha faaliyetleri - Derivasyon tüneli- Hidromekanik Techizat</t>
  </si>
  <si>
    <t>Saha faaliyetleri - Su Tutma Yapıları (Regülatör)- Batardolar (Menba ve/veya Mansap)</t>
  </si>
  <si>
    <t>Saha faaliyetleri - Su Tutma Yapıları (Regülatör)- Kazı ve Dolgu</t>
  </si>
  <si>
    <t>Saha faaliyetleri - Su Tutma Yapıları (Regülatör)- Gövde imalatı</t>
  </si>
  <si>
    <t>Saha faaliyetleri - Su Tutma Yapıları (Regülatör)- Çökeltim Havuzu</t>
  </si>
  <si>
    <t>Saha faaliyetleri - Su Tutma Yapıları (Regülatör)- Hidromekanik Techizat</t>
  </si>
  <si>
    <t>Saha faaliyetleri - Su Yolları Tesisleri- Su Alma Yapısı</t>
  </si>
  <si>
    <t>Saha faaliyetleri - Su Yolları Tesisleri- İletim kanalı / İletim tüneli</t>
  </si>
  <si>
    <t>Saha faaliyetleri - Su Yolları Tesisleri- Denge Bacası</t>
  </si>
  <si>
    <t>Saha faaliyetleri - Su Yolları Tesisleri- Yükleme Havuzu</t>
  </si>
  <si>
    <t>Saha faaliyetleri - Cebri Boru- Temini</t>
  </si>
  <si>
    <t>Saha faaliyetleri - Cebri Boru- Montajı</t>
  </si>
  <si>
    <t>Saha faaliyetleri - Santral binası inşaat çalışmalarının tamamlanması- Kazı</t>
  </si>
  <si>
    <t>Saha faaliyetleri - Santral binası inşaat çalışmalarının tamamlanması- Bina inşası</t>
  </si>
  <si>
    <t>Saha faaliyetleri - Elektro-mekanik Teçhizat Montajının Tamamlanması</t>
  </si>
  <si>
    <t>Saha faaliyetleri - Şalt sahası</t>
  </si>
  <si>
    <t>Saha faaliyetleri - Enerji Nakil Hattı</t>
  </si>
  <si>
    <t>EİRF-HES Kanal-1</t>
  </si>
  <si>
    <t>HES İlerleme Oranları (Kanal Tipi-1)</t>
  </si>
  <si>
    <t>İlerleme Oranı</t>
  </si>
  <si>
    <t>Finansman süreci- Finansman temini anlaşmasının uygulamaya başlanması 
(Akreditif açılması / Kredi harici finansman temininde ödeme yönteminin açıklanması / Kredinin İlk Diliminin Kullandırılması)</t>
  </si>
  <si>
    <t>Saha faaliyetleri- Santral sahasına ulaşım yolunun/yollarının inşa edilmiş olması</t>
  </si>
  <si>
    <t>Saha faaliyetleri- Şantiye</t>
  </si>
  <si>
    <t>Saha faaliyetleri- Derivasyon tüneli- İnşa</t>
  </si>
  <si>
    <t>Saha faaliyetleri- Derivasyon tüneli- Hidromekanik Techizat</t>
  </si>
  <si>
    <t>Saha faaliyetleri- Su Tutma Yapıları (Regülatör)- Batardolar (Menba ve/veya Mansap)</t>
  </si>
  <si>
    <t>Saha faaliyetleri- Su Tutma Yapıları (Regülatör)- Kazı ve Dolgu</t>
  </si>
  <si>
    <t>Saha faaliyetleri- Su Tutma Yapıları (Regülatör)- Gövde imalatı</t>
  </si>
  <si>
    <t>Saha faaliyetleri- Su Tutma Yapıları (Regülatör)- Çökeltim Havuzu</t>
  </si>
  <si>
    <t>Saha faaliyetleri- Su Tutma Yapıları (Regülatör)- Hidromekanik Techizat</t>
  </si>
  <si>
    <t>Saha faaliyetleri- Su İletim Tesisleri- Su Alma Yapısı</t>
  </si>
  <si>
    <t>Saha faaliyetleri- Su İletim Tesisleri- İletim kanalı / İletim tüneli</t>
  </si>
  <si>
    <t>Saha faaliyetleri- Su İletim Tesisleri- Denge Bacası</t>
  </si>
  <si>
    <t>Saha faaliyetleri- Su İletim Tesisleri- Yükleme Havuzu</t>
  </si>
  <si>
    <t>Saha faaliyetleri- Cebri Boru- Temini</t>
  </si>
  <si>
    <t>Saha faaliyetleri- Cebri Boru- Montajı</t>
  </si>
  <si>
    <t>Saha faaliyetleri- Santral binası inşaat çalışmalarının tamamlanması- Kazı</t>
  </si>
  <si>
    <t>Saha faaliyetleri- Santral binası inşaat çalışmalarının tamamlanması- Bina inşası</t>
  </si>
  <si>
    <t>Saha faaliyetleri- Elektro-mekanik Teçhizat Montajının Tamamlanması</t>
  </si>
  <si>
    <t>EİRF-HES-2</t>
  </si>
  <si>
    <t>HES İlerleme Oranları (Rezervuar-2)</t>
  </si>
  <si>
    <t>HES İLERLEME ORANLARI (REZERVUARLI)*</t>
  </si>
  <si>
    <t>Saha faaliyetleri- Su Tutma Yapıları (Baraj)- Batardolar (Menba ve/veya Mansap)</t>
  </si>
  <si>
    <t>Saha faaliyetleri- Su Tutma Yapıları (Baraj)- Kazı ve Dolgu</t>
  </si>
  <si>
    <t>Saha faaliyetleri- Su Tutma Yapıları (Baraj)- Gövde imalatı</t>
  </si>
  <si>
    <t>Saha faaliyetleri- Su Tutma Yapıları (Baraj)- Dolu Savak</t>
  </si>
  <si>
    <t>Saha faaliyetleri- Su Tutma Yapıları (Baraj)- Hidromekanik Techizat</t>
  </si>
  <si>
    <t>EİRF-HES-1</t>
  </si>
  <si>
    <t>HES İlerleme Oranları (Rezervuar-1)</t>
  </si>
  <si>
    <t>Saha faaliyetleri- Su Tutma Yapıları (Baraj)- Gövde Kazı ve Dolgu</t>
  </si>
  <si>
    <t>EİRF-Jeotermal</t>
  </si>
  <si>
    <t>JEOTERMAL İLERLEME ORANLARI*</t>
  </si>
  <si>
    <t>Makine ekipman temini sözleşmesinin imzalanması- Türbin/Motor ve Jeneratör</t>
  </si>
  <si>
    <t>Makine ekipman temini sözleşmesinin imzalanması- Isı değiştiriciler</t>
  </si>
  <si>
    <t>Makine ekipman temini sözleşmesinin imzalanması- Condenser/soğutma sistemi</t>
  </si>
  <si>
    <t>Makine ekipman imalatının tamamlanması- Türbin/Motor ve Jeneratör</t>
  </si>
  <si>
    <t>Makine ekipman imalatının tamamlanması- Isı değiştiriciler</t>
  </si>
  <si>
    <t>Makine ekipman imalatının tamamlanması- Condenser/soğutma sistemi</t>
  </si>
  <si>
    <t>Makine ekipman teslimi ve santral sahasına nakledilmesi- Türbin/Motor ve Jeneratör</t>
  </si>
  <si>
    <t>Makine ekipman teslimi ve santral sahasına nakledilmesi- Isı değiştiriciler</t>
  </si>
  <si>
    <t>Makine ekipman teslimi ve santral sahasına nakledilmesi- Condenser/soğutma sistemi</t>
  </si>
  <si>
    <t>Saha faaliyetleri- Üretim ve Reenjeksiyon Hatlarının Yapımı</t>
  </si>
  <si>
    <t>Saha faaliyetleri- Makine montaj çalışmalarının tamamlanması- Türbin/Motor ve Jeneratör</t>
  </si>
  <si>
    <t>Saha faaliyetleri- Makine montaj çalışmalarının tamamlanması- Isı değiştiriciler</t>
  </si>
  <si>
    <t>Saha faaliyetleri- Makine montaj çalışmalarının tamamlanması- Condenser/soğutma sistemi</t>
  </si>
  <si>
    <t>EİRF-NGS</t>
  </si>
  <si>
    <t>NGS İLERLEME ORANLARI</t>
  </si>
  <si>
    <t>Yüzdelik Oran</t>
  </si>
  <si>
    <t>Evrak/İzin Süreçleri- Arazi Tahsis İşlemlerinin Tamamlanması</t>
  </si>
  <si>
    <t>Evrak/İzin Süreçleri- İmar Planlarının Onaylanması</t>
  </si>
  <si>
    <t>Evrak/İzin Süreçleri- Sınırlı Çalışma İznini Alınması</t>
  </si>
  <si>
    <t>Evrak/İzin Süreçleri- İnşaat Lisansının Alınması</t>
  </si>
  <si>
    <t>Evrak/İzin Süreçleri- Yakıt Tedarik Anlaşmasının Yapılmış Olması</t>
  </si>
  <si>
    <t>Finansman süreci- Akreditif açılması /Kredi harici finansman temininde ödeme yönteminin açıklanması</t>
  </si>
  <si>
    <t>Makine ekipman temini sözleşmesinin imzalanması- Basınçlı Kap</t>
  </si>
  <si>
    <t>Makine ekipman temini sözleşmesinin imzalanması- Türbin</t>
  </si>
  <si>
    <t>Makine ekipman imalatının tamamlanması- Basınçlı Kap</t>
  </si>
  <si>
    <t>Makine ekipman imalatının tamamlanması- Türbin</t>
  </si>
  <si>
    <t>Makine ekipman teslimi ve santral sahasına nakledilmesi- Basınçlı Kap</t>
  </si>
  <si>
    <t>Makine ekipman teslimi ve santral sahasına nakledilmesi- Türbin</t>
  </si>
  <si>
    <t>Saha faaliyetleri- Temel inşası ve betonlamanın yapılmış olması- Yakıt ve makine-ekipman tedarik altyapısı</t>
  </si>
  <si>
    <t>Saha faaliyetleri- (Sınırlı Çalışma İzni Kapsamındaki İnşaat Faaliyetleri)- Reaktör binasının temeli ve betonlama</t>
  </si>
  <si>
    <t>Saha faaliyetleri- Santral binası ve müştemilatının inşaat çalışmalarının tamamlanması 
(İnşaat Lisansı Kapsamındaki Faaliyetler)- Soğutma Kuleleri</t>
  </si>
  <si>
    <t>Saha faaliyetleri- Santral binası ve müştemilatının inşaat çalışmalarının tamamlanması 
(İnşaat Lisansı Kapsamındaki Faaliyetler)- Reaktör Binaları</t>
  </si>
  <si>
    <t>Saha faaliyetleri- Santral binası ve müştemilatının inşaat çalışmalarının tamamlanması 
(İnşaat Lisansı Kapsamındaki Faaliyetler)- Yardımcı Binalar</t>
  </si>
  <si>
    <t>Saha faaliyetleri- Makine montaj çalışmalarının tamamlanması- Basınçlı Kap</t>
  </si>
  <si>
    <t>Saha faaliyetleri- Makine montaj çalışmalarının tamamlanması- Türbin</t>
  </si>
  <si>
    <t>Saha faaliyetleri- Makine montaj çalışmalarının tamamlanması- Jeneratör</t>
  </si>
  <si>
    <t>EİRF-RES-2</t>
  </si>
  <si>
    <t>RES İlerleme Oranları-2</t>
  </si>
  <si>
    <t>RES İLERLEME ORANLARI *</t>
  </si>
  <si>
    <t>Evrak/İzin Süreçleri- TEA İzninin Alınmış Olması</t>
  </si>
  <si>
    <t>Evrak/İzin Süreçleri- Ön projenin onaylanmış olması veya kati projenin onaylanmış olması 
( Konusuna göre revize imar planı olarak uygulanır)</t>
  </si>
  <si>
    <r>
      <t>Finansman süreci
a)</t>
    </r>
    <r>
      <rPr>
        <sz val="7"/>
        <color rgb="FF000000"/>
        <rFont val="Times New Roman"/>
        <family val="1"/>
        <charset val="162"/>
      </rPr>
      <t xml:space="preserve">        </t>
    </r>
    <r>
      <rPr>
        <sz val="8"/>
        <color rgb="FF000000"/>
        <rFont val="Calibri"/>
        <family val="2"/>
        <charset val="162"/>
        <scheme val="minor"/>
      </rPr>
      <t xml:space="preserve">Kredi sözleşmesinin imzalanmış olması VEYA
b)        Kredi harici finansman temini yönteminin gösterilmesi  </t>
    </r>
  </si>
  <si>
    <r>
      <t>Finansman süreci
c)</t>
    </r>
    <r>
      <rPr>
        <sz val="7"/>
        <color rgb="FF000000"/>
        <rFont val="Times New Roman"/>
        <family val="1"/>
        <charset val="162"/>
      </rPr>
      <t xml:space="preserve">        </t>
    </r>
    <r>
      <rPr>
        <sz val="8"/>
        <color rgb="FF000000"/>
        <rFont val="Calibri"/>
        <family val="2"/>
        <charset val="162"/>
        <scheme val="minor"/>
      </rPr>
      <t xml:space="preserve">Akreditif açılması ve türbin sözleşmesinin ön ödemesinin yapılmış olması VEYA 
d)        Kredi harici finansman temini yönteminde türbin sözleşmesinin ön ödemesinin yapılmış olması 
ve kalan ödemelerin nasıl yapılacağına dair ödeme kaynağının açıklanması </t>
    </r>
  </si>
  <si>
    <t>Türbin temin ve teslim süreci- Türbin sözleşmesi imzalanması</t>
  </si>
  <si>
    <t xml:space="preserve">Türbin temin ve teslim süreci- Türbin(ler)in imalata girdiğine dair sözleşmeciden alınacak belge </t>
  </si>
  <si>
    <t>Türbin temin ve teslim süreci- Türbin(ler)in exworks olması 
(Sözleşme kapsamında proje için türbin üretiminin tamamlanması)</t>
  </si>
  <si>
    <t xml:space="preserve">Türbin temin ve teslim süreci- Türbin(ler)in lisans sahibine teslimi </t>
  </si>
  <si>
    <t>Türbin temin ve teslim süreci- Türbin(ler)in sahaya nakledilmesi</t>
  </si>
  <si>
    <t xml:space="preserve">Saha faaliyetleri - Santral sahasına ulaşım yolunun inşa edilmiş olması </t>
  </si>
  <si>
    <t>Saha faaliyetleri - Santral içi ulaşım yollarının inşa edilmiş olması</t>
  </si>
  <si>
    <t xml:space="preserve">Saha faaliyetleri - Sahada şantiye kurulması </t>
  </si>
  <si>
    <t xml:space="preserve">Saha faaliyetleri - Elektromekanik teçhizat ve santral yardımcı elektrik sistemleri sözleşmesi imzalanması      </t>
  </si>
  <si>
    <r>
      <t>Temel inşası ve betonlamanın yapılmış olması  (</t>
    </r>
    <r>
      <rPr>
        <sz val="8"/>
        <color rgb="FFFF0000"/>
        <rFont val="Calibri"/>
        <family val="2"/>
        <charset val="162"/>
        <scheme val="minor"/>
      </rPr>
      <t>türbin sayısına göre orantı kurularak puan verilecektir</t>
    </r>
    <r>
      <rPr>
        <sz val="8"/>
        <color rgb="FF000000"/>
        <rFont val="Calibri"/>
        <family val="2"/>
        <charset val="162"/>
        <scheme val="minor"/>
      </rPr>
      <t xml:space="preserve">)                                                                                                     </t>
    </r>
  </si>
  <si>
    <t>Saha faaliyetleri - Tesis içi kablolamanın yapılmış olması</t>
  </si>
  <si>
    <r>
      <t>Saha faaliyetleri - Türbin montajı (</t>
    </r>
    <r>
      <rPr>
        <sz val="8"/>
        <color rgb="FFFF0000"/>
        <rFont val="Calibri"/>
        <family val="2"/>
        <charset val="162"/>
        <scheme val="minor"/>
      </rPr>
      <t>türbin sayısına göre orantı kurularak puan verilecektir</t>
    </r>
    <r>
      <rPr>
        <sz val="8"/>
        <color rgb="FF000000"/>
        <rFont val="Calibri"/>
        <family val="2"/>
        <charset val="162"/>
        <scheme val="minor"/>
      </rPr>
      <t xml:space="preserve">)                                                                                                     </t>
    </r>
  </si>
  <si>
    <t>Saha faaliyetleri - Şalt tesisinin yapılmış olması</t>
  </si>
  <si>
    <t xml:space="preserve">Saha faaliyetleri - Enerji Nakil Hattının yapılmış olması </t>
  </si>
  <si>
    <t>EİRF-RES-1</t>
  </si>
  <si>
    <t>RES İlerleme Oranları-1</t>
  </si>
  <si>
    <t>RES İLERLEME ORANLARI*</t>
  </si>
  <si>
    <r>
      <t>Finansman süreci 
a)</t>
    </r>
    <r>
      <rPr>
        <sz val="7"/>
        <color rgb="FF000000"/>
        <rFont val="Times New Roman"/>
        <family val="1"/>
        <charset val="162"/>
      </rPr>
      <t xml:space="preserve">       </t>
    </r>
    <r>
      <rPr>
        <sz val="9"/>
        <color rgb="FF000000"/>
        <rFont val="Calibri"/>
        <family val="2"/>
        <charset val="162"/>
        <scheme val="minor"/>
      </rPr>
      <t>Kredi sözleşmesinin imzalanmış olması VEYA 
b)     Kredi harici finansman temini yönteminin belgelendirilmesi</t>
    </r>
  </si>
  <si>
    <r>
      <t>Finansman süreci 
a)</t>
    </r>
    <r>
      <rPr>
        <sz val="7"/>
        <color rgb="FF000000"/>
        <rFont val="Times New Roman"/>
        <family val="1"/>
        <charset val="162"/>
      </rPr>
      <t xml:space="preserve">       </t>
    </r>
    <r>
      <rPr>
        <sz val="9"/>
        <color rgb="FF000000"/>
        <rFont val="Calibri"/>
        <family val="2"/>
        <charset val="162"/>
        <scheme val="minor"/>
      </rPr>
      <t xml:space="preserve">Akreditif açılması ve türbin sözleşmesinin ön ödemesinin yapılmış olması VEYA
b)       Kredi harici finansman temini yönteminde türbin sözleşmesinin ön ödemesinin yapılmış olması ve kalan ödemelerin nasıl yapılacağına dair ödeme kaynağının açıklanması </t>
    </r>
  </si>
  <si>
    <t xml:space="preserve">Türbin temin ve teslim süreci- Türbinlerin imalata girdiğine dair sözleşmeciden alınacak belge </t>
  </si>
  <si>
    <t>Türbin temin ve teslim süreci- Türbin(ler)in exworks olması (Sözleşme kapsamında proje için türbin üretiminin tamamlanması)</t>
  </si>
  <si>
    <t xml:space="preserve">Saha faaliyetleri- Elektromekanik teçhizat ve santral yardımcı elektrik sistemleri sözleşmesi imzalanması                                                                                                                                                                   </t>
  </si>
  <si>
    <r>
      <t>Saha faaliyetleri- Temel inşası ve betonlamanın yapılmış olması  (</t>
    </r>
    <r>
      <rPr>
        <sz val="9"/>
        <color rgb="FFFF0000"/>
        <rFont val="Calibri"/>
        <family val="2"/>
        <charset val="162"/>
        <scheme val="minor"/>
      </rPr>
      <t>türbin sayısına göre orantı kurularak puan verilecektir</t>
    </r>
    <r>
      <rPr>
        <sz val="9"/>
        <color rgb="FF000000"/>
        <rFont val="Calibri"/>
        <family val="2"/>
        <charset val="162"/>
        <scheme val="minor"/>
      </rPr>
      <t xml:space="preserve">)                                                                                                     </t>
    </r>
  </si>
  <si>
    <r>
      <t>Saha faaliyetleri- Türbin montajı (</t>
    </r>
    <r>
      <rPr>
        <sz val="9"/>
        <color rgb="FFFF0000"/>
        <rFont val="Calibri"/>
        <family val="2"/>
        <charset val="162"/>
        <scheme val="minor"/>
      </rPr>
      <t>türbin sayısına göre orantı kurularak puan verilecektir</t>
    </r>
    <r>
      <rPr>
        <sz val="9"/>
        <color rgb="FF000000"/>
        <rFont val="Calibri"/>
        <family val="2"/>
        <charset val="162"/>
        <scheme val="minor"/>
      </rPr>
      <t xml:space="preserve">)                                                                                                     </t>
    </r>
  </si>
  <si>
    <t xml:space="preserve">Saha faaliyetleri- Şalt tesisinin yapılmış olması </t>
  </si>
  <si>
    <t>EİRF-TES-2</t>
  </si>
  <si>
    <t>TES İlerleme Oranları-2</t>
  </si>
  <si>
    <t>TES İLERLEME ORANLARI*</t>
  </si>
  <si>
    <t>Makine ekipman temini sözleşmesinin imzalanması- Kazan</t>
  </si>
  <si>
    <t>Makine ekipman imalatının tamamlanması- Kazan</t>
  </si>
  <si>
    <t>Makine ekipman teslimi ve santral sahasına nakledilmesi- Kazan</t>
  </si>
  <si>
    <t>Saha faaliyetleri - Santral sahasına ulaşım yollarının ve saha tesviye çalışmalarının yapılması</t>
  </si>
  <si>
    <t>Saha faaliyetleri - Şantiye kurularak inşaat çalışmalarına başlanması</t>
  </si>
  <si>
    <t>Saha faaliyetleri - Temel inşası ve betonlamanın yapılmış olması- Kül Sahası / Yakıt tedarik altyapısı</t>
  </si>
  <si>
    <t>Saha faaliyetleri - Temel inşası ve betonlamanın yapılmış olması- Santral temeli ve betonlama</t>
  </si>
  <si>
    <t>Saha faaliyetleri - Santral binası ve müştemilatının inşaat çalışmalarının tamamlanması- Soğutma Kulesi / Baca</t>
  </si>
  <si>
    <t>Saha faaliyetleri - Santral binası ve müştemilatının inşaat çalışmalarının tamamlanması- Santral Binası</t>
  </si>
  <si>
    <t>Saha faaliyetleri - Santral binası ve müştemilatının inşaat çalışmalarının tamamlanması- Yardımcı Binalar</t>
  </si>
  <si>
    <t>Saha faaliyetleri - Makine montaj çalışmalarının tamamlanması- Türbin</t>
  </si>
  <si>
    <t>Saha faaliyetleri - Makine montaj çalışmalarının tamamlanması- Kazan</t>
  </si>
  <si>
    <t>Saha faaliyetleri - Makine montaj çalışmalarının tamamlanması- Jeneratör</t>
  </si>
  <si>
    <t>Saha faaliyetleri - Test Çalışmalarının Yapılması</t>
  </si>
  <si>
    <t>EİRF-TES-1</t>
  </si>
  <si>
    <t>TES İlerleme Oranları-1</t>
  </si>
  <si>
    <t>Saha faaliyetleri - Makine montaj çalışmalarının tamamlanması- Türbin/Motor</t>
  </si>
  <si>
    <t>Projenin Tahmini İşletmeye Geçiş Tarihi*</t>
  </si>
  <si>
    <t>TABLO 1</t>
  </si>
  <si>
    <t xml:space="preserve">Mesken 
</t>
  </si>
  <si>
    <t xml:space="preserve">Ticarethane 
</t>
  </si>
  <si>
    <t xml:space="preserve">Tarımsal Sulama
</t>
  </si>
  <si>
    <t xml:space="preserve">Sanayi 
</t>
  </si>
  <si>
    <t xml:space="preserve">Diğer 
</t>
  </si>
  <si>
    <t xml:space="preserve">Tarımsal Sulama 
</t>
  </si>
  <si>
    <t xml:space="preserve">Zamanında borç ödenmemesi nedeniyle elektrik kesme iş emri </t>
  </si>
  <si>
    <t>Zamanında borç ödenmemesi nedeniyle elektrik bağlama iş emri</t>
  </si>
  <si>
    <t>Abonelik işlemleri nedeniyle elektrik kesme iş emri</t>
  </si>
  <si>
    <t xml:space="preserve">Abonelik işlemleri nedeniyle elektrik bağlama iş emri </t>
  </si>
  <si>
    <t>TABLO 2</t>
  </si>
  <si>
    <t xml:space="preserve">       Enerji Miktarı (kWh)</t>
  </si>
  <si>
    <t>İşlemler</t>
  </si>
  <si>
    <t>THY'nin 36 ncı maddesi kapsamında faturası düzeltilen (tüketiciye iade edilen fark)</t>
  </si>
  <si>
    <t xml:space="preserve">THY'nin 36 ncı maddesi kapsamında faturası düzeltilen (tüketiciden tahsil edilen fark)  </t>
  </si>
  <si>
    <t>THY'nin 37 nci maddesi kapsamında faturası düzeltilen (tüketiciye iade edilen fark)</t>
  </si>
  <si>
    <t xml:space="preserve">THY'nin 37 nci maddesi kapsamında faturası düzeltilen (tüketiciden tahsil edilen fark )  </t>
  </si>
  <si>
    <t>Başvuru Konusu</t>
  </si>
  <si>
    <t>Toplam Başvuru Sayısı (B)</t>
  </si>
  <si>
    <t>Olumlu Çözümlenen 
Başvuru Sayısı (C)</t>
  </si>
  <si>
    <t>Toplam Başvuru Sayısı (D)</t>
  </si>
  <si>
    <t>Olumlu Çözümlenen 
Başvuru Sayısı (E)</t>
  </si>
  <si>
    <t>2.6 Usulsüz Enerji Kullanım Tahakkuku</t>
  </si>
  <si>
    <t>Bilgi Edinme</t>
  </si>
  <si>
    <t>Talep</t>
  </si>
  <si>
    <t>Toplam Başvuru</t>
  </si>
  <si>
    <t>Toplam başvuru sayısı</t>
  </si>
  <si>
    <t>2 iş günü içerisinde sonuçlanan başvuru sayısı (S1)</t>
  </si>
  <si>
    <t>3-15 iş günü arasında sonuçlanan başvuru sayısı (S2)</t>
  </si>
  <si>
    <t>15 iş gününden fazla sürede sonuçlanan başvuru sayısı (S3)</t>
  </si>
  <si>
    <t>Mükerrer başvuru sayısı (S4)</t>
  </si>
  <si>
    <t>Sonuçlanmayan başvuru sayısı (S5)</t>
  </si>
  <si>
    <t>Başvuruların sonuçlanma süresi(gün) (S6)</t>
  </si>
  <si>
    <t>3.1. Fatura Ödemesi</t>
  </si>
  <si>
    <t>3.2. Zamanında ödenmeyen borçlar (K9)</t>
  </si>
  <si>
    <t>5.1. Başvuruların süresi içerisinde cevaplandırılmaması (K20)</t>
  </si>
  <si>
    <t>-</t>
  </si>
  <si>
    <t>Toplam Bilgi Edinme Sayısı ve Sonuçlanma Ortalaması</t>
  </si>
  <si>
    <t>Toplam Talep Sayısı ve Sonuçlanma Ortalaması</t>
  </si>
  <si>
    <t>Toplam Başvuru Sayısı ve Sonuçlanma Ortalaması</t>
  </si>
  <si>
    <t>Üretici (Lisanslı-Lisanssız)</t>
  </si>
  <si>
    <t>Tek terimli dağıtım bedeli (TL)</t>
  </si>
  <si>
    <t>Çift terimli dağıtım bedeli (TL)</t>
  </si>
  <si>
    <t>Güç Bedeli (TL)</t>
  </si>
  <si>
    <t>Güç aşımı bedeli (TL)</t>
  </si>
  <si>
    <t>Emreamade kapasite bedeli (TL)</t>
  </si>
  <si>
    <t>İkili Anlaşmalar Dahil</t>
  </si>
  <si>
    <t>İkili Anlaşmalar Hariç</t>
  </si>
  <si>
    <t>Tahakkuk Eden Toplam Fatura Tutarı (TL)</t>
  </si>
  <si>
    <t>Tahsil Edilen Tutar (TL)</t>
  </si>
  <si>
    <t>*Formun doldurulduğu yılda tahakkuk eden fatura toplamı ve bu tahakkuklardan tahsil edilen tutarlar yazılacaktır.</t>
  </si>
  <si>
    <t>* Genel aydınlatma dahil edilmeyecektir.</t>
  </si>
  <si>
    <t>Düzenlenen Tarifelerden Satışlar (Genel Aydınlatma)</t>
  </si>
  <si>
    <r>
      <t xml:space="preserve">Dağıtım Tebliğinin 25. maddesi kapsamındaki gelir gerçekleşmeleri mali tablolarda kaydedilen tutarlar göz önüne alınarak ancak </t>
    </r>
    <r>
      <rPr>
        <b/>
        <sz val="11"/>
        <color rgb="FFFF0000"/>
        <rFont val="Calibri"/>
        <family val="2"/>
        <charset val="162"/>
        <scheme val="minor"/>
      </rPr>
      <t>1/1/2016 öncesi tahakkuklara ilişkin iptaller düşülmeden</t>
    </r>
    <r>
      <rPr>
        <b/>
        <sz val="11"/>
        <color theme="1"/>
        <rFont val="Calibri"/>
        <family val="2"/>
        <charset val="162"/>
        <scheme val="minor"/>
      </rPr>
      <t xml:space="preserve"> kaydedilecektir. Aynı maddenin 4 üncü fıkrasına göre hesaplamalar Tarifeler Dairesi Başkanlığınca ayrıca yapılacaktır.</t>
    </r>
  </si>
  <si>
    <t>Bakım onarım hizmet geliri</t>
  </si>
  <si>
    <t xml:space="preserve"> Bağlantı ve sistem kullanım anlaşmaları kapsamında elde edilen ceza ve tazminat gelirleri</t>
  </si>
  <si>
    <t xml:space="preserve"> Ceza, nefaset, teminat ve tazminat gelirleri</t>
  </si>
  <si>
    <t>Dağıtım şirketinin bölgede işlettiği dağıtım şebekesi üzerinden elde ettiği reklam ve kira (baz istasyonu, araç, bina, arazi, veri transferi iletişim alt yapısı kullanım geliri</t>
  </si>
  <si>
    <t xml:space="preserve"> Danışmanlık geliri</t>
  </si>
  <si>
    <t xml:space="preserve"> Deplase geliri</t>
  </si>
  <si>
    <t xml:space="preserve"> Güç kalitesi ölçüm hizmet bedelinden elde edilen gelirler</t>
  </si>
  <si>
    <t xml:space="preserve"> Hasar geliri</t>
  </si>
  <si>
    <t xml:space="preserve"> Kaçak tahakkukuna ilişkin konusu kalmayan karşılık gelirleri (1/1/2016 sonrası)</t>
  </si>
  <si>
    <t>TEİAŞ'a ödenen sistem kullanım ve sistem işletim bedelleri (TL)
(reaktif bedelleri, güç aşım bedelleri ve benzeri mahiyette olanlar hariç)</t>
  </si>
  <si>
    <t>Kıdem ve ihbar tazminatı giderleri</t>
  </si>
  <si>
    <t>Orman arazisi kullanımına ilişkin giderler</t>
  </si>
  <si>
    <t xml:space="preserve">Kamu kurumlarına ödenen izin, ruhsat, harç bedelleri </t>
  </si>
  <si>
    <t>Kaçak tahakkukuna ilişkin şüpheli ticari alacak karşılık giderleri (1/1/2016 sonrası)</t>
  </si>
  <si>
    <t>Kıdem ve İhbar Tazminatı Ödemesi Giderleri (Düzenlenen tarifelerden yapılan satışlar için, TL)</t>
  </si>
  <si>
    <t xml:space="preserve">Vergi, resim, harç, lisans bedeli ve benzeri giderler (Düzenlenen tarifelerden yapılan satışlar için, KDV ve Kurumlar Vergisi hariç, TL) </t>
  </si>
  <si>
    <t>1/1/2016 tarihinden itibaren yapılan yatırımlarla ilgili mali mevzuat kapsamında oluşan amortisman giderleri (Düzenlenen tarifelerden yapılan satışlar için, TL)</t>
  </si>
  <si>
    <t>Şüpheli ticari alacak karşılık giderleri (Düzenlenen tarifelerden yapılan satışlar için, 1/1/2016 sonrası, TL)</t>
  </si>
  <si>
    <t>Konusu kalmayan karşılık gelirleri (Düzenlenen tarifelerden yapılan satışlar için, 1/1/2016 sonrası, TL)</t>
  </si>
  <si>
    <t>Toplam Satış Hasılatı (Düzenlenen tarifelerden yapılan satışlar için, Brüt satışlardan iade ve iptaller düşülmüş, KDV dahil, TL)</t>
  </si>
  <si>
    <t>Elektrik ve Havagazı Tüketim Vergisi (Düzenlenen tarifelerden yapılan satışlar için, KDV dahil, TL)</t>
  </si>
  <si>
    <t>Organize toptan satış piyasasında yapılan enerji satışları (Düzenlenen tarifelerden yapılan satışlar için, KDV dahil, TL)</t>
  </si>
  <si>
    <t>Dengeden sorumlu grup içi satışları (Düzenlenen tarifelerden yapılan satışlar için, KDV dahil, TL)</t>
  </si>
  <si>
    <t>Alınan destekleme tutarları (Düzenlenen tarifelerden yapılan satışlar için, KDV dahil, TL)</t>
  </si>
  <si>
    <r>
      <rPr>
        <b/>
        <sz val="11"/>
        <color theme="1"/>
        <rFont val="Calibri"/>
        <family val="2"/>
        <charset val="162"/>
        <scheme val="minor"/>
      </rPr>
      <t>Açıklamalar</t>
    </r>
    <r>
      <rPr>
        <sz val="11"/>
        <color theme="1"/>
        <rFont val="Calibri"/>
        <family val="2"/>
        <charset val="162"/>
        <scheme val="minor"/>
      </rPr>
      <t xml:space="preserve">
1. Tüketici sayıları, tüketicinin yılın son günü (31 Aralık) dahil olduğu abone grubu ve portföy (K1 veya K2) baz alınarak doldurulacaktır.
2. Tüketim miktarları, tüketicinin yılın son günü (31 Aralık) dahil olduğu abone grubu ve portföy (K1 veya K2) baz alınarak doldurulacaktır.
3. Tüketiciler, bildirimin ait olduğu yıla ilişkin tüketim miktarları baz alınarak tüketim aralıklarına göre sınıflandırılacaktır.
4. K2 tüketici sayıları ve tüketim miktarlarına, diğer dağıtım bölgelerindeki tüketici sayıları ve tüketim miktarları dahil edilecektir.
5. Bu form Şubat ayında yapılacak bildirimde yıllık olarak doldurulacaktır. Ağustos ayında yapılan bildirimde doldurulmayacaktır.</t>
    </r>
  </si>
  <si>
    <t>Toplam tüketim miktarı (kWh)</t>
  </si>
  <si>
    <t>Tüketici sayısı (adet)</t>
  </si>
  <si>
    <t xml:space="preserve">Dağıtım Faaliyetine İlişkin Yatırım Giderleri (TL) </t>
  </si>
  <si>
    <t>İlk defa uygulama yılında yapılacak yatırımlara ilişkin yıllık amortisman gideri</t>
  </si>
  <si>
    <t>Uygulama yılında yapılacak olan ve amortismana tabi olmayan makine ve teçhizata ilişkin yatırım giderleri</t>
  </si>
  <si>
    <t>Geçmiş yıllarda yapılan yatırımlara ait itfa edilmemiş yıllık amortisman gideri</t>
  </si>
  <si>
    <t>Kayıp elektrik enerjisi maliyeti (TL)  h = (c x m)*</t>
  </si>
  <si>
    <t>i**= Tahakkuk ettirilen Emreamade Kapasite Bedeli Toplamı (TL/yıl)</t>
  </si>
  <si>
    <t>j***= Üreticilere tahakkuk ettirilen dağıtım bedeli toplamı (TL/yıl)</t>
  </si>
  <si>
    <t>TÜKETİCİLER İÇİN DAĞITIM BEDELİ TEKLİFİ [(e+f+g+ğ+h+ı-i-j)/b] x 100 *****</t>
  </si>
  <si>
    <t>(**) 12 aylık değerlerin toplamını ifade eder.</t>
  </si>
  <si>
    <t>Enerji Tedarik Maliyetleri (T dönem başı)</t>
  </si>
  <si>
    <t>Tahmin</t>
  </si>
  <si>
    <t>Miktar (MWh)</t>
  </si>
  <si>
    <t>Organize Toptan Satış Piyasaları</t>
  </si>
  <si>
    <t>İkili Anlaşma</t>
  </si>
  <si>
    <t>Piyasa Takas Fiyat Tahmini Ortalaması (TL/MWh)</t>
  </si>
  <si>
    <t>PİÜ (Piyasa İşletim Ücreti)</t>
  </si>
  <si>
    <t>ÖEP (Ödenmeyen Alacaklar Payı)</t>
  </si>
  <si>
    <t>GDDK (Geçmişe Dönük Düzeltme)</t>
  </si>
  <si>
    <t xml:space="preserve">Fark Fonu </t>
  </si>
  <si>
    <t>SEDGK (Yansıtılacak Duy 110 Esaslı Tutar)</t>
  </si>
  <si>
    <t>YEK (YEKDEM Kapsamında Alacak veya Borç)</t>
  </si>
  <si>
    <t>Gerçekleşme</t>
  </si>
  <si>
    <t>Enerji Tedariki Düzeltme Bileşeni</t>
  </si>
  <si>
    <t>Bağlantı Seviyesi ve Abone Grubu</t>
  </si>
  <si>
    <t>*Bu satırda beyan edilen tarihin lisansa derç edilen Tesis Tamamlama Tarihinden sonra bir tarih olması halinde; 
Kuruma Tesis Tamamlama Süresi tadil başvurusunda bulunulması önerilmekte olup 
Kurul tarafından Tesis Tamamlama Süresinin uzatılması talepleri ilgili mevzuat kapsamında değerlendirilerek karara bağlanmaktadır.</t>
  </si>
  <si>
    <r>
      <t xml:space="preserve">1- Trafo Kapasitesi, hat uzunluğu, personel sayısı gibi veriler </t>
    </r>
    <r>
      <rPr>
        <u/>
        <sz val="12"/>
        <color theme="1"/>
        <rFont val="Calibri"/>
        <family val="2"/>
        <charset val="162"/>
        <scheme val="minor"/>
      </rPr>
      <t>bildirim dönemi sonu itibariyle mevcut durumu ifade etmektedir.</t>
    </r>
  </si>
  <si>
    <t xml:space="preserve">Sayaca müdahale nedeniyle kaçak tahakkuku 
(Mühre müdahale haricinde olanlar) </t>
  </si>
  <si>
    <t>Sayaç arızası nedeniyle eksik tahakkuk (tüketiciden alınan fark)</t>
  </si>
  <si>
    <t>Sayaç arızası nedeniyle fazla tahakkuk (tüketiciye iade edilen fark)</t>
  </si>
  <si>
    <t>Çarpan hatası nedeniyle eksik tahakkuk (tüketiciden alınan fark)</t>
  </si>
  <si>
    <t>Çarpan hatası nedeniyle fazla tahakkuk (tüketiciye iade edilen fark)</t>
  </si>
  <si>
    <t>Okuma hatası nedeniyle eksik tahakkuk (tüketiciden alınan fark)</t>
  </si>
  <si>
    <t>Okuma hatası nedeniyle fazla tahakkuk (tüketiciye iade edilen fark)</t>
  </si>
  <si>
    <t>Diğer nedenlerle eksik tahakkuk (tüketiciden alınan fark)</t>
  </si>
  <si>
    <t>Diğer nedenlerle fazla tahakkuk (tüketiciye iade edilen fark)</t>
  </si>
  <si>
    <t>Zamanında borç ödenmemesi nedeniyle güvence bedeli mahsubu yapılan (işlem anındaki borç miktarı)</t>
  </si>
  <si>
    <t>Zamanında borç ödenmemesi nedeniyle yasal takip işlemleri başlatılan (İşlem anındaki borç miktarı)</t>
  </si>
  <si>
    <t>Zamanında borç ödenmemesi nedeniyle aboneliği feshedilen (İşlem anındaki borç miktarı)</t>
  </si>
  <si>
    <t>THY'nin 36 ve 37 nci maddeleri kapsamında toplam iptal edilen ek tüketim faturaları</t>
  </si>
  <si>
    <t>Usulsuz elektrik tespitinde bağlama</t>
  </si>
  <si>
    <t>6 AYLIK</t>
  </si>
  <si>
    <r>
      <t xml:space="preserve">1- </t>
    </r>
    <r>
      <rPr>
        <sz val="9"/>
        <rFont val="Arial"/>
        <family val="2"/>
        <charset val="162"/>
      </rPr>
      <t>Aylık/6 aylık geçici, yıllık kesin ve muvakkat mizanlar bu tabloda elektronik ortamda aşağıda gösterilen örnek ayrıntıda sunulacaktır.</t>
    </r>
  </si>
  <si>
    <r>
      <t xml:space="preserve">2- </t>
    </r>
    <r>
      <rPr>
        <sz val="9"/>
        <color theme="1"/>
        <rFont val="Arial"/>
        <family val="2"/>
        <charset val="162"/>
      </rPr>
      <t xml:space="preserve">Bu tablo 6 ayda bir olmak üzere yılda iki defa sunulacaktır. </t>
    </r>
    <r>
      <rPr>
        <b/>
        <sz val="9"/>
        <color rgb="FFFF0000"/>
        <rFont val="Arial"/>
        <family val="2"/>
        <charset val="162"/>
      </rPr>
      <t>Yıl bitimini takip eden bildirim yıllık olarak, yarıyılı takip eden bildirim 6 aylık olarak</t>
    </r>
    <r>
      <rPr>
        <sz val="9"/>
        <color theme="1"/>
        <rFont val="Arial"/>
        <family val="2"/>
        <charset val="162"/>
      </rPr>
      <t xml:space="preserve"> sunulacaktır.</t>
    </r>
  </si>
  <si>
    <r>
      <t xml:space="preserve">3- </t>
    </r>
    <r>
      <rPr>
        <b/>
        <u/>
        <sz val="9"/>
        <color rgb="FFFF0000"/>
        <rFont val="Arial"/>
        <family val="2"/>
        <charset val="162"/>
      </rPr>
      <t>Yıllık bildirim</t>
    </r>
    <r>
      <rPr>
        <sz val="9"/>
        <color theme="1"/>
        <rFont val="Arial"/>
        <family val="2"/>
        <charset val="162"/>
      </rPr>
      <t xml:space="preserve"> ayrıca </t>
    </r>
    <r>
      <rPr>
        <b/>
        <sz val="9"/>
        <color rgb="FFFF0000"/>
        <rFont val="Arial"/>
        <family val="2"/>
        <charset val="162"/>
      </rPr>
      <t>onaylı ve taranmış olarak bildirim ekinde</t>
    </r>
    <r>
      <rPr>
        <sz val="9"/>
        <color theme="1"/>
        <rFont val="Arial"/>
        <family val="2"/>
        <charset val="162"/>
      </rPr>
      <t xml:space="preserve"> sunulacaktır.</t>
    </r>
  </si>
  <si>
    <t>Yatırım</t>
  </si>
  <si>
    <t>Kredi Durum Tablosu</t>
  </si>
  <si>
    <t>İşletme</t>
  </si>
  <si>
    <r>
      <rPr>
        <b/>
        <sz val="9"/>
        <rFont val="Arial"/>
        <family val="2"/>
        <charset val="162"/>
      </rPr>
      <t>1-</t>
    </r>
    <r>
      <rPr>
        <sz val="9"/>
        <rFont val="Arial"/>
        <family val="2"/>
        <charset val="162"/>
      </rPr>
      <t xml:space="preserve"> Bu tabloda ödemesi, </t>
    </r>
    <r>
      <rPr>
        <b/>
        <sz val="9"/>
        <color rgb="FFFF0000"/>
        <rFont val="Arial"/>
        <family val="2"/>
        <charset val="162"/>
      </rPr>
      <t>bildirim yapılan ilgili dönem itibariyle biten kredilere yer verilmeyecektir</t>
    </r>
    <r>
      <rPr>
        <sz val="9"/>
        <rFont val="Arial"/>
        <family val="2"/>
        <charset val="162"/>
      </rPr>
      <t xml:space="preserve">. </t>
    </r>
  </si>
  <si>
    <r>
      <rPr>
        <b/>
        <sz val="9"/>
        <rFont val="Arial"/>
        <family val="2"/>
        <charset val="162"/>
      </rPr>
      <t xml:space="preserve">2- </t>
    </r>
    <r>
      <rPr>
        <sz val="9"/>
        <rFont val="Arial"/>
        <family val="2"/>
        <charset val="162"/>
      </rPr>
      <t>"</t>
    </r>
    <r>
      <rPr>
        <b/>
        <sz val="9"/>
        <rFont val="Arial"/>
        <family val="2"/>
        <charset val="162"/>
      </rPr>
      <t>Kullanıldığı Proje</t>
    </r>
    <r>
      <rPr>
        <sz val="9"/>
        <rFont val="Arial"/>
        <family val="2"/>
        <charset val="162"/>
      </rPr>
      <t xml:space="preserve">" alanına ilgili kredinin hangi projede kullanılacağı yazılacaktır.
</t>
    </r>
  </si>
  <si>
    <r>
      <rPr>
        <b/>
        <sz val="9"/>
        <rFont val="Arial"/>
        <family val="2"/>
        <charset val="162"/>
      </rPr>
      <t>3-</t>
    </r>
    <r>
      <rPr>
        <sz val="9"/>
        <rFont val="Arial"/>
        <family val="2"/>
        <charset val="162"/>
      </rPr>
      <t xml:space="preserve"> "</t>
    </r>
    <r>
      <rPr>
        <b/>
        <sz val="9"/>
        <rFont val="Arial"/>
        <family val="2"/>
        <charset val="162"/>
      </rPr>
      <t>Krediyi Sağlayan Finans Kurumu</t>
    </r>
    <r>
      <rPr>
        <sz val="9"/>
        <rFont val="Arial"/>
        <family val="2"/>
        <charset val="162"/>
      </rPr>
      <t xml:space="preserve">" alanına ilgili kredinin alındığı finans kuruluşu yazılacaktır. Eğer, ortaklar (grup şirketi/ holding vb.) tarafından alınarak şirkete kullandırılan kredi mevcutsa bu alana </t>
    </r>
    <r>
      <rPr>
        <b/>
        <sz val="9"/>
        <color rgb="FFFF0000"/>
        <rFont val="Arial"/>
        <family val="2"/>
        <charset val="162"/>
      </rPr>
      <t>ortak unvanı</t>
    </r>
    <r>
      <rPr>
        <sz val="9"/>
        <rFont val="Arial"/>
        <family val="2"/>
        <charset val="162"/>
      </rPr>
      <t xml:space="preserve"> girilecektir.  Ortaklar tarafından kullandırılan krediler için de</t>
    </r>
  </si>
  <si>
    <r>
      <rPr>
        <b/>
        <sz val="9"/>
        <color rgb="FFFF0000"/>
        <rFont val="Arial"/>
        <family val="2"/>
        <charset val="162"/>
      </rPr>
      <t>9 numaralı açıklama</t>
    </r>
    <r>
      <rPr>
        <sz val="9"/>
        <rFont val="Arial"/>
        <family val="2"/>
        <charset val="162"/>
      </rPr>
      <t xml:space="preserve"> geçerlidir. Ayrıca, </t>
    </r>
    <r>
      <rPr>
        <b/>
        <sz val="9"/>
        <color rgb="FFFF0000"/>
        <rFont val="Arial"/>
        <family val="2"/>
        <charset val="162"/>
      </rPr>
      <t>ortaklar tarafından tek bir kredi kullanılıp birden fazla lisans sahibine kullandırılan krediler için, ilgili kredinin lisans sahiplerine dağıtımı, excel tablosu şeklinde bildirime ek olarak sisteme yüklenecektir</t>
    </r>
    <r>
      <rPr>
        <sz val="9"/>
        <rFont val="Arial"/>
        <family val="2"/>
        <charset val="162"/>
      </rPr>
      <t>.</t>
    </r>
  </si>
  <si>
    <r>
      <rPr>
        <b/>
        <sz val="9"/>
        <rFont val="Arial"/>
        <family val="2"/>
        <charset val="162"/>
      </rPr>
      <t>4-</t>
    </r>
    <r>
      <rPr>
        <sz val="9"/>
        <rFont val="Arial"/>
        <family val="2"/>
        <charset val="162"/>
      </rPr>
      <t xml:space="preserve"> "</t>
    </r>
    <r>
      <rPr>
        <b/>
        <sz val="9"/>
        <rFont val="Arial"/>
        <family val="2"/>
        <charset val="162"/>
      </rPr>
      <t>Para Birimi</t>
    </r>
    <r>
      <rPr>
        <sz val="9"/>
        <rFont val="Arial"/>
        <family val="2"/>
        <charset val="162"/>
      </rPr>
      <t>" alanına ilgili kredinin hangi para birimi üzerinden alındığı (TL, ABD Doları vb.) girilecektir.</t>
    </r>
  </si>
  <si>
    <r>
      <rPr>
        <b/>
        <sz val="9"/>
        <rFont val="Arial"/>
        <family val="2"/>
        <charset val="162"/>
      </rPr>
      <t xml:space="preserve">5- </t>
    </r>
    <r>
      <rPr>
        <sz val="9"/>
        <rFont val="Arial"/>
        <family val="2"/>
        <charset val="162"/>
      </rPr>
      <t>"</t>
    </r>
    <r>
      <rPr>
        <b/>
        <sz val="9"/>
        <rFont val="Arial"/>
        <family val="2"/>
        <charset val="162"/>
      </rPr>
      <t>Kredi Tutarı</t>
    </r>
    <r>
      <rPr>
        <sz val="9"/>
        <rFont val="Arial"/>
        <family val="2"/>
        <charset val="162"/>
      </rPr>
      <t>" alanına ilgili kredinin anapara tutarı girilecektir. Ayrıca, alınan kredi tutarı TL cinsinden değil hangi para birimi cinsinden alınmış ise bu tutar girilecektir. Örneğin 100 Milyon USD olarak alınan bir kredi için "Kredi Tutarı" kısmına "100 Milyon" olarak giriş yapılacak olup,</t>
    </r>
  </si>
  <si>
    <t>bu tutarın TL karşılığı girilmeyecektir.</t>
  </si>
  <si>
    <r>
      <t xml:space="preserve">6- </t>
    </r>
    <r>
      <rPr>
        <sz val="9"/>
        <rFont val="Arial"/>
        <family val="2"/>
        <charset val="162"/>
      </rPr>
      <t>"</t>
    </r>
    <r>
      <rPr>
        <b/>
        <sz val="9"/>
        <rFont val="Arial"/>
        <family val="2"/>
        <charset val="162"/>
      </rPr>
      <t>Taksit Periyodu</t>
    </r>
    <r>
      <rPr>
        <sz val="9"/>
        <rFont val="Arial"/>
        <family val="2"/>
        <charset val="162"/>
      </rPr>
      <t>" alanına ilgili kredinin taksit ödeme periyodu (aylık, altı aylık, ilk üç yıl geri ödemesiz 3 aylık gibi) girilecektir.</t>
    </r>
  </si>
  <si>
    <r>
      <rPr>
        <b/>
        <sz val="9"/>
        <rFont val="Arial"/>
        <family val="2"/>
        <charset val="162"/>
      </rPr>
      <t xml:space="preserve">7- </t>
    </r>
    <r>
      <rPr>
        <sz val="9"/>
        <rFont val="Arial"/>
        <family val="2"/>
        <charset val="162"/>
      </rPr>
      <t>"</t>
    </r>
    <r>
      <rPr>
        <b/>
        <sz val="9"/>
        <rFont val="Arial"/>
        <family val="2"/>
        <charset val="162"/>
      </rPr>
      <t>Dönem Sonu Bakiyesi</t>
    </r>
    <r>
      <rPr>
        <sz val="9"/>
        <rFont val="Arial"/>
        <family val="2"/>
        <charset val="162"/>
      </rPr>
      <t xml:space="preserve">" alanına ilgili </t>
    </r>
    <r>
      <rPr>
        <b/>
        <u/>
        <sz val="9"/>
        <rFont val="Arial"/>
        <family val="2"/>
        <charset val="162"/>
      </rPr>
      <t xml:space="preserve">kredinin bildirim yapılan ilgili döneme ait </t>
    </r>
    <r>
      <rPr>
        <b/>
        <u/>
        <sz val="9"/>
        <color rgb="FFFF0000"/>
        <rFont val="Arial"/>
        <family val="2"/>
        <charset val="162"/>
      </rPr>
      <t>kalan toplam tutar</t>
    </r>
    <r>
      <rPr>
        <b/>
        <u/>
        <sz val="9"/>
        <rFont val="Arial"/>
        <family val="2"/>
        <charset val="162"/>
      </rPr>
      <t xml:space="preserve"> (anapara+faiz+diğer (BSMV vs.))</t>
    </r>
    <r>
      <rPr>
        <sz val="9"/>
        <rFont val="Arial"/>
        <family val="2"/>
        <charset val="162"/>
      </rPr>
      <t xml:space="preserve"> girilecektir. Değişken faizli kredilerde </t>
    </r>
    <r>
      <rPr>
        <b/>
        <sz val="9"/>
        <color rgb="FFFF0000"/>
        <rFont val="Arial"/>
        <family val="2"/>
        <charset val="162"/>
      </rPr>
      <t>son tahakkuk eden faiz oranı</t>
    </r>
    <r>
      <rPr>
        <sz val="9"/>
        <rFont val="Arial"/>
        <family val="2"/>
        <charset val="162"/>
      </rPr>
      <t xml:space="preserve"> baz alınmak suretiyle hesaplanan tutar yazılacaktır.  </t>
    </r>
  </si>
  <si>
    <r>
      <rPr>
        <b/>
        <sz val="9"/>
        <rFont val="Arial"/>
        <family val="2"/>
        <charset val="162"/>
      </rPr>
      <t xml:space="preserve">8- </t>
    </r>
    <r>
      <rPr>
        <sz val="9"/>
        <rFont val="Arial"/>
        <family val="2"/>
        <charset val="162"/>
      </rPr>
      <t>"</t>
    </r>
    <r>
      <rPr>
        <b/>
        <sz val="9"/>
        <rFont val="Arial"/>
        <family val="2"/>
        <charset val="162"/>
      </rPr>
      <t>Yıllık Faiz Oranı</t>
    </r>
    <r>
      <rPr>
        <sz val="9"/>
        <rFont val="Arial"/>
        <family val="2"/>
        <charset val="162"/>
      </rPr>
      <t>" alanına alınan kredinin yıllık faiz oranı bilgisi (%.., TR LIBOR+%.., LIBOR+%.., vb.) girilecektir.</t>
    </r>
  </si>
  <si>
    <r>
      <rPr>
        <b/>
        <sz val="9"/>
        <rFont val="Arial"/>
        <family val="2"/>
        <charset val="162"/>
      </rPr>
      <t>9-</t>
    </r>
    <r>
      <rPr>
        <sz val="9"/>
        <rFont val="Arial"/>
        <family val="2"/>
        <charset val="162"/>
      </rPr>
      <t xml:space="preserve"> Her bir krediye ilişkin </t>
    </r>
    <r>
      <rPr>
        <b/>
        <u/>
        <sz val="9"/>
        <rFont val="Arial"/>
        <family val="2"/>
        <charset val="162"/>
      </rPr>
      <t xml:space="preserve">ödeme tablosu </t>
    </r>
    <r>
      <rPr>
        <b/>
        <u/>
        <sz val="9"/>
        <color rgb="FFFF0000"/>
        <rFont val="Arial"/>
        <family val="2"/>
        <charset val="162"/>
      </rPr>
      <t xml:space="preserve">excel </t>
    </r>
    <r>
      <rPr>
        <b/>
        <u/>
        <sz val="9"/>
        <rFont val="Arial"/>
        <family val="2"/>
        <charset val="162"/>
      </rPr>
      <t>formatında</t>
    </r>
    <r>
      <rPr>
        <sz val="9"/>
        <rFont val="Arial"/>
        <family val="2"/>
        <charset val="162"/>
      </rPr>
      <t xml:space="preserve"> bildirime ek olarak sisteme yüklenecektir. Söz konusu tabloda geçmiş ödemelerin/tahakkukların tüm detaylarına yer verilecek olup, </t>
    </r>
    <r>
      <rPr>
        <b/>
        <sz val="9"/>
        <color rgb="FFFF0000"/>
        <rFont val="Arial"/>
        <family val="2"/>
        <charset val="162"/>
      </rPr>
      <t>7 numaralı açıklama</t>
    </r>
    <r>
      <rPr>
        <sz val="9"/>
        <rFont val="Arial"/>
        <family val="2"/>
        <charset val="162"/>
      </rPr>
      <t xml:space="preserve"> doğrultusunda kalan döneme ilişkin faiz hesaplamalarının detayları da bu tabloda gösterilecektir.</t>
    </r>
  </si>
  <si>
    <t>KREDİLER (DÖNEM SONU İTİBARİYLE)</t>
  </si>
  <si>
    <t>Kredi Türü</t>
  </si>
  <si>
    <t>Taksit Periyodu</t>
  </si>
  <si>
    <t>Dönem Sonu  Bakiyesi</t>
  </si>
  <si>
    <t>Yıllık Faiz Oranı</t>
  </si>
  <si>
    <r>
      <rPr>
        <b/>
        <sz val="9"/>
        <color theme="1"/>
        <rFont val="Arial"/>
        <family val="2"/>
        <charset val="162"/>
      </rPr>
      <t>1-</t>
    </r>
    <r>
      <rPr>
        <sz val="9"/>
        <color theme="1"/>
        <rFont val="Arial"/>
        <family val="2"/>
        <charset val="162"/>
      </rPr>
      <t xml:space="preserve"> Bilançoda aktif toplamı ve pasif toplamı eşit olmalıdır.</t>
    </r>
  </si>
  <si>
    <r>
      <rPr>
        <b/>
        <sz val="9"/>
        <color theme="1"/>
        <rFont val="Arial"/>
        <family val="2"/>
        <charset val="162"/>
      </rPr>
      <t>2-</t>
    </r>
    <r>
      <rPr>
        <sz val="9"/>
        <color theme="1"/>
        <rFont val="Arial"/>
        <family val="2"/>
        <charset val="162"/>
      </rPr>
      <t xml:space="preserve"> Gelir tablosunda yer alan dönem net karı/zararı ile bilançoda yer alan dönem net karı/zararı eşit olmalıdır.</t>
    </r>
  </si>
  <si>
    <r>
      <rPr>
        <b/>
        <sz val="9"/>
        <color theme="1"/>
        <rFont val="Arial"/>
        <family val="2"/>
        <charset val="162"/>
      </rPr>
      <t>3-</t>
    </r>
    <r>
      <rPr>
        <sz val="9"/>
        <color theme="1"/>
        <rFont val="Arial"/>
        <family val="2"/>
        <charset val="162"/>
      </rPr>
      <t xml:space="preserve"> Bilanço hesaplarındaki </t>
    </r>
    <r>
      <rPr>
        <b/>
        <sz val="9"/>
        <color rgb="FFFF0000"/>
        <rFont val="Arial"/>
        <family val="2"/>
        <charset val="162"/>
      </rPr>
      <t>düzenleyici hesaplar negatif</t>
    </r>
    <r>
      <rPr>
        <sz val="9"/>
        <color theme="1"/>
        <rFont val="Arial"/>
        <family val="2"/>
        <charset val="162"/>
      </rPr>
      <t xml:space="preserve"> olarak doldurulacaktır. Gelir tablosu ve maliyet hesaplarında yer alan bütün değerler </t>
    </r>
    <r>
      <rPr>
        <b/>
        <sz val="9"/>
        <color rgb="FFFF0000"/>
        <rFont val="Arial"/>
        <family val="2"/>
        <charset val="162"/>
      </rPr>
      <t>pozitif</t>
    </r>
    <r>
      <rPr>
        <sz val="9"/>
        <color theme="1"/>
        <rFont val="Arial"/>
        <family val="2"/>
        <charset val="162"/>
      </rPr>
      <t xml:space="preserve"> olarak doldurulacaktır.</t>
    </r>
  </si>
  <si>
    <r>
      <rPr>
        <b/>
        <sz val="9"/>
        <color theme="1"/>
        <rFont val="Arial"/>
        <family val="2"/>
        <charset val="162"/>
      </rPr>
      <t>4-</t>
    </r>
    <r>
      <rPr>
        <sz val="9"/>
        <color theme="1"/>
        <rFont val="Arial"/>
        <family val="2"/>
        <charset val="162"/>
      </rPr>
      <t xml:space="preserve"> Bu tablo</t>
    </r>
    <r>
      <rPr>
        <b/>
        <sz val="9"/>
        <color theme="1"/>
        <rFont val="Arial"/>
        <family val="2"/>
        <charset val="162"/>
      </rPr>
      <t xml:space="preserve"> </t>
    </r>
    <r>
      <rPr>
        <b/>
        <sz val="9"/>
        <color rgb="FFFF0000"/>
        <rFont val="Arial"/>
        <family val="2"/>
        <charset val="162"/>
      </rPr>
      <t>6 ayda bir olmak üzere yılda iki defa</t>
    </r>
    <r>
      <rPr>
        <sz val="9"/>
        <color theme="1"/>
        <rFont val="Arial"/>
        <family val="2"/>
        <charset val="162"/>
      </rPr>
      <t xml:space="preserve"> sunulacaktır. Yıl bitimini takip eden bildirim </t>
    </r>
    <r>
      <rPr>
        <b/>
        <sz val="9"/>
        <color rgb="FFFF0000"/>
        <rFont val="Arial"/>
        <family val="2"/>
        <charset val="162"/>
      </rPr>
      <t>yıllık</t>
    </r>
    <r>
      <rPr>
        <sz val="9"/>
        <color theme="1"/>
        <rFont val="Arial"/>
        <family val="2"/>
        <charset val="162"/>
      </rPr>
      <t xml:space="preserve"> olarak, yarıyılı takip eden bildirim </t>
    </r>
    <r>
      <rPr>
        <b/>
        <sz val="9"/>
        <color rgb="FFFF0000"/>
        <rFont val="Arial"/>
        <family val="2"/>
        <charset val="162"/>
      </rPr>
      <t>6 aylık</t>
    </r>
    <r>
      <rPr>
        <sz val="9"/>
        <color theme="1"/>
        <rFont val="Arial"/>
        <family val="2"/>
        <charset val="162"/>
      </rPr>
      <t xml:space="preserve"> olarak sunulacaktır.</t>
    </r>
  </si>
  <si>
    <r>
      <rPr>
        <b/>
        <sz val="9"/>
        <color theme="1"/>
        <rFont val="Arial"/>
        <family val="2"/>
        <charset val="162"/>
      </rPr>
      <t xml:space="preserve">5- </t>
    </r>
    <r>
      <rPr>
        <sz val="9"/>
        <color theme="1"/>
        <rFont val="Arial"/>
        <family val="2"/>
        <charset val="162"/>
      </rPr>
      <t xml:space="preserve">Yıl sonlarına yönelik sunulacak bildirim için; Kesinleşmiş </t>
    </r>
    <r>
      <rPr>
        <b/>
        <sz val="9"/>
        <color rgb="FFFF0000"/>
        <rFont val="Arial"/>
        <family val="2"/>
        <charset val="162"/>
      </rPr>
      <t xml:space="preserve">Kurumlar Vergisi Beyannamesi </t>
    </r>
    <r>
      <rPr>
        <sz val="9"/>
        <color theme="1"/>
        <rFont val="Arial"/>
        <family val="2"/>
        <charset val="162"/>
      </rPr>
      <t>bildirime dosya olarak eklenecektir.</t>
    </r>
  </si>
  <si>
    <r>
      <rPr>
        <b/>
        <sz val="9"/>
        <rFont val="Arial"/>
        <family val="2"/>
        <charset val="162"/>
      </rPr>
      <t>6-</t>
    </r>
    <r>
      <rPr>
        <sz val="9"/>
        <rFont val="Arial"/>
        <family val="2"/>
        <charset val="162"/>
      </rPr>
      <t xml:space="preserve"> Kurum tarafından talep edilecek diğer excel vb. dosyalar bildirime dosya olarak eklenecektir.</t>
    </r>
  </si>
  <si>
    <t>EYDF-21-D</t>
  </si>
  <si>
    <t>Nakit Akım Tablosu</t>
  </si>
  <si>
    <r>
      <rPr>
        <b/>
        <sz val="9"/>
        <rFont val="Arial"/>
        <family val="2"/>
        <charset val="162"/>
      </rPr>
      <t>1- Dağıtım Sistemi Kullanım Bedeli Kapsamındaki Diğer Tahsilatlar</t>
    </r>
    <r>
      <rPr>
        <sz val="9"/>
        <rFont val="Arial"/>
        <family val="2"/>
        <charset val="162"/>
      </rPr>
      <t xml:space="preserve">; Dağıtım Bedeli haricindeki </t>
    </r>
    <r>
      <rPr>
        <b/>
        <sz val="9"/>
        <color rgb="FFFF0000"/>
        <rFont val="Arial"/>
        <family val="2"/>
        <charset val="162"/>
      </rPr>
      <t>Reaktif Bedeli, Güç Bedeli, Güç Aşım Bedeli ve Emre Amade Kapasite Bedeli tahsilatları</t>
    </r>
    <r>
      <rPr>
        <sz val="9"/>
        <rFont val="Arial"/>
        <family val="2"/>
        <charset val="162"/>
      </rPr>
      <t>ndan oluşmaktadır.</t>
    </r>
  </si>
  <si>
    <r>
      <rPr>
        <b/>
        <sz val="9"/>
        <rFont val="Arial"/>
        <family val="2"/>
        <charset val="162"/>
      </rPr>
      <t>2-</t>
    </r>
    <r>
      <rPr>
        <sz val="9"/>
        <rFont val="Arial"/>
        <family val="2"/>
        <charset val="162"/>
      </rPr>
      <t xml:space="preserve"> </t>
    </r>
    <r>
      <rPr>
        <b/>
        <sz val="9"/>
        <rFont val="Arial"/>
        <family val="2"/>
        <charset val="162"/>
      </rPr>
      <t>Diğer Gelirler Kapsamındaki Tahsilatlar</t>
    </r>
    <r>
      <rPr>
        <sz val="9"/>
        <rFont val="Arial"/>
        <family val="2"/>
        <charset val="162"/>
      </rPr>
      <t xml:space="preserve">; Düzenleyici Hesap Planındaki </t>
    </r>
    <r>
      <rPr>
        <b/>
        <sz val="9"/>
        <color rgb="FFFF0000"/>
        <rFont val="Arial"/>
        <family val="2"/>
        <charset val="162"/>
      </rPr>
      <t>602 Diğer Gelirler hesabında kayıt altına alınmış tahakkuk eden gelirlerden tahsil edilen kısımlar</t>
    </r>
    <r>
      <rPr>
        <sz val="9"/>
        <rFont val="Arial"/>
        <family val="2"/>
        <charset val="162"/>
      </rPr>
      <t>dan oluşmaktadır.</t>
    </r>
  </si>
  <si>
    <r>
      <rPr>
        <b/>
        <sz val="9"/>
        <rFont val="Arial"/>
        <family val="2"/>
        <charset val="162"/>
      </rPr>
      <t>3-</t>
    </r>
    <r>
      <rPr>
        <sz val="9"/>
        <rFont val="Arial"/>
        <family val="2"/>
        <charset val="162"/>
      </rPr>
      <t xml:space="preserve"> </t>
    </r>
    <r>
      <rPr>
        <b/>
        <sz val="9"/>
        <rFont val="Arial"/>
        <family val="2"/>
        <charset val="162"/>
      </rPr>
      <t>Diğer Faaliyet Giderleri Kapsamındaki Ödemeler</t>
    </r>
    <r>
      <rPr>
        <sz val="9"/>
        <rFont val="Arial"/>
        <family val="2"/>
        <charset val="162"/>
      </rPr>
      <t xml:space="preserve">; </t>
    </r>
    <r>
      <rPr>
        <b/>
        <sz val="9"/>
        <color rgb="FFFF0000"/>
        <rFont val="Arial"/>
        <family val="2"/>
        <charset val="162"/>
      </rPr>
      <t>Faaliyet giderleri (740-760-770) içerisinde yer alan ve personel giderleri ile DSFH kalemleri altında yer verilenler haricindeki</t>
    </r>
    <r>
      <rPr>
        <sz val="9"/>
        <rFont val="Arial"/>
        <family val="2"/>
        <charset val="162"/>
      </rPr>
      <t xml:space="preserve"> </t>
    </r>
  </si>
  <si>
    <r>
      <rPr>
        <b/>
        <sz val="10"/>
        <color rgb="FFFF0000"/>
        <rFont val="Arial"/>
        <family val="2"/>
        <charset val="162"/>
      </rPr>
      <t>diğer tahakkuk eden giderler kapsamında yapılan ödemeler</t>
    </r>
    <r>
      <rPr>
        <sz val="10"/>
        <rFont val="Arial"/>
        <family val="2"/>
        <charset val="162"/>
      </rPr>
      <t>den oluşmaktadır.</t>
    </r>
  </si>
  <si>
    <r>
      <rPr>
        <b/>
        <sz val="10"/>
        <rFont val="Arial"/>
        <family val="2"/>
        <charset val="162"/>
      </rPr>
      <t>4-</t>
    </r>
    <r>
      <rPr>
        <sz val="10"/>
        <rFont val="Arial"/>
        <family val="2"/>
        <charset val="162"/>
      </rPr>
      <t xml:space="preserve"> </t>
    </r>
    <r>
      <rPr>
        <b/>
        <sz val="10"/>
        <rFont val="Arial"/>
        <family val="2"/>
        <charset val="162"/>
      </rPr>
      <t>GTŞ</t>
    </r>
    <r>
      <rPr>
        <sz val="10"/>
        <rFont val="Arial"/>
        <family val="2"/>
        <charset val="162"/>
      </rPr>
      <t xml:space="preserve">: Görevli Tedarik Şirketi, </t>
    </r>
    <r>
      <rPr>
        <b/>
        <sz val="10"/>
        <rFont val="Arial"/>
        <family val="2"/>
        <charset val="162"/>
      </rPr>
      <t>YY</t>
    </r>
    <r>
      <rPr>
        <sz val="10"/>
        <rFont val="Arial"/>
        <family val="2"/>
        <charset val="162"/>
      </rPr>
      <t>: Yarıyıl</t>
    </r>
  </si>
  <si>
    <t>NAKİT AKIM TABLOSU</t>
  </si>
  <si>
    <t>YY 1. AY</t>
  </si>
  <si>
    <t>YY 2. AY</t>
  </si>
  <si>
    <t>YY 3. AY</t>
  </si>
  <si>
    <t>YY 4. AY</t>
  </si>
  <si>
    <t>YY 5. AY</t>
  </si>
  <si>
    <t>YY 6. AY</t>
  </si>
  <si>
    <t>NAKİT GİRİŞLERİ</t>
  </si>
  <si>
    <t>Dönem Başı Nakit</t>
  </si>
  <si>
    <t>GTŞ Dağıtım Bedeli Tahsilatı</t>
  </si>
  <si>
    <t>Diğer Tedarik Şirketi Dağıtım Bedeli Tahsilatı</t>
  </si>
  <si>
    <t>Dağıtım Sistemi Kullanım Bedeli Kapsamındaki Diğer Tahsilatlar</t>
  </si>
  <si>
    <t>EÜAŞ Fiyat Eşitleme Destekleme Tutarı</t>
  </si>
  <si>
    <t>EPİAŞ Tahsilatları</t>
  </si>
  <si>
    <t>Genel Aydınlatma Aktif Enerji Geliri</t>
  </si>
  <si>
    <t>Dengeden Sorumlu Grup İçi Tahsilatları</t>
  </si>
  <si>
    <t>Diğer Gelirler Kapsamındaki Tahsilatlar</t>
  </si>
  <si>
    <t>Hissedarlardan Nakit Girişleri</t>
  </si>
  <si>
    <t>Kredi Girişleri (İşletme)</t>
  </si>
  <si>
    <t>Kredi Girişleri (Yatırım)</t>
  </si>
  <si>
    <t>Diğer Nakit Girişleri</t>
  </si>
  <si>
    <t>TOPLAM NAKİT GİRİŞLERİ</t>
  </si>
  <si>
    <t>NAKİT ÇIKIŞLARI</t>
  </si>
  <si>
    <t>EPİAŞ Ödemeleri (ED,UZL,GÖP,GİP)</t>
  </si>
  <si>
    <t>EÜAŞ Enerji Ödemesi</t>
  </si>
  <si>
    <t>EÜAŞ Fiyat Eşitleme Ödemesi</t>
  </si>
  <si>
    <t>TEİAŞ Sistem Kullanım Ödemesi</t>
  </si>
  <si>
    <t>Yatırım Hakediş Ödemeleri</t>
  </si>
  <si>
    <t>Hizmet Alım Hakediş Ödemeleri</t>
  </si>
  <si>
    <t>Aracı Olunan Vergi ve Fon Ödemeleri (TRT, ETV, Enerji Fonu)</t>
  </si>
  <si>
    <t>Diğer Vergi ve Fon Ödemeleri</t>
  </si>
  <si>
    <t>Kredi Ödemeleri (İşletme)</t>
  </si>
  <si>
    <t>Kredi Ödemeleri (Yatırım)</t>
  </si>
  <si>
    <t>Hissedara Temettü / Temettüye Mahsuben Avans</t>
  </si>
  <si>
    <t>Personel Giderleri Kapsamındaki Ödemeler</t>
  </si>
  <si>
    <t>Dışarıdan Sağlanan Fayda ve Hizmetler Kapsamındaki Ödemeler</t>
  </si>
  <si>
    <t>Diğer Faaliyet Giderleri Kapsamındaki Ödemeler</t>
  </si>
  <si>
    <t>Diğer Nakit Çıkışları</t>
  </si>
  <si>
    <t>TOPLAM NAKİT ÇIKIŞLARI</t>
  </si>
  <si>
    <t>DÖNEM SONU NAKİT</t>
  </si>
  <si>
    <t>EYDF-21-P</t>
  </si>
  <si>
    <r>
      <rPr>
        <b/>
        <sz val="9"/>
        <rFont val="Arial"/>
        <family val="2"/>
        <charset val="162"/>
      </rPr>
      <t>1- Perakende Satış Tahsilatları</t>
    </r>
    <r>
      <rPr>
        <sz val="9"/>
        <rFont val="Arial"/>
        <family val="2"/>
        <charset val="162"/>
      </rPr>
      <t xml:space="preserve">; müşterilere fatura edilmiş tutarlar çerçevesinde </t>
    </r>
    <r>
      <rPr>
        <b/>
        <sz val="9"/>
        <color rgb="FFFF0000"/>
        <rFont val="Arial"/>
        <family val="2"/>
        <charset val="162"/>
      </rPr>
      <t>tahakkuk eden perakende satış bedeli kapsamında yapılan tahsilatlar</t>
    </r>
    <r>
      <rPr>
        <sz val="9"/>
        <rFont val="Arial"/>
        <family val="2"/>
        <charset val="162"/>
      </rPr>
      <t>dan (dağıtım bedeli, vergi ve fonlar dahil) oluşmaktadır.</t>
    </r>
  </si>
  <si>
    <r>
      <rPr>
        <b/>
        <sz val="9"/>
        <rFont val="Arial"/>
        <family val="2"/>
        <charset val="162"/>
      </rPr>
      <t>2-</t>
    </r>
    <r>
      <rPr>
        <sz val="9"/>
        <rFont val="Arial"/>
        <family val="2"/>
        <charset val="162"/>
      </rPr>
      <t xml:space="preserve"> </t>
    </r>
    <r>
      <rPr>
        <b/>
        <sz val="9"/>
        <rFont val="Arial"/>
        <family val="2"/>
        <charset val="162"/>
      </rPr>
      <t>EPİAŞ Tahsilatları</t>
    </r>
    <r>
      <rPr>
        <sz val="9"/>
        <rFont val="Arial"/>
        <family val="2"/>
        <charset val="162"/>
      </rPr>
      <t xml:space="preserve">; </t>
    </r>
    <r>
      <rPr>
        <b/>
        <sz val="9"/>
        <color rgb="FFFF0000"/>
        <rFont val="Arial"/>
        <family val="2"/>
        <charset val="162"/>
      </rPr>
      <t>EPİAŞ ile yapılan tüm işlemler</t>
    </r>
    <r>
      <rPr>
        <sz val="9"/>
        <rFont val="Arial"/>
        <family val="2"/>
        <charset val="162"/>
      </rPr>
      <t xml:space="preserve"> (K3 gelirleri hariç) karşılığında tahakkuk eden gelirlere yönelik</t>
    </r>
    <r>
      <rPr>
        <b/>
        <sz val="9"/>
        <color rgb="FFFF0000"/>
        <rFont val="Arial"/>
        <family val="2"/>
        <charset val="162"/>
      </rPr>
      <t xml:space="preserve"> nakit girişleri</t>
    </r>
    <r>
      <rPr>
        <sz val="9"/>
        <rFont val="Arial"/>
        <family val="2"/>
        <charset val="162"/>
      </rPr>
      <t>nden oluşmaktadır.</t>
    </r>
  </si>
  <si>
    <r>
      <rPr>
        <b/>
        <sz val="9"/>
        <rFont val="Arial"/>
        <family val="2"/>
        <charset val="162"/>
      </rPr>
      <t>3-</t>
    </r>
    <r>
      <rPr>
        <sz val="9"/>
        <rFont val="Arial"/>
        <family val="2"/>
        <charset val="162"/>
      </rPr>
      <t xml:space="preserve"> </t>
    </r>
    <r>
      <rPr>
        <b/>
        <sz val="9"/>
        <rFont val="Arial"/>
        <family val="2"/>
        <charset val="162"/>
      </rPr>
      <t>Diğer Gelirler Kapsamındaki Tahsilatlar</t>
    </r>
    <r>
      <rPr>
        <sz val="9"/>
        <rFont val="Arial"/>
        <family val="2"/>
        <charset val="162"/>
      </rPr>
      <t xml:space="preserve">; Düzenleyici Hesap Planındaki </t>
    </r>
    <r>
      <rPr>
        <b/>
        <sz val="9"/>
        <color rgb="FFFF0000"/>
        <rFont val="Arial"/>
        <family val="2"/>
        <charset val="162"/>
      </rPr>
      <t>602 Diğer Gelirler hesabında kayıt altına alınmış tahakkuk eden gelirlerden tahsil edilen</t>
    </r>
    <r>
      <rPr>
        <sz val="9"/>
        <rFont val="Arial"/>
        <family val="2"/>
        <charset val="162"/>
      </rPr>
      <t xml:space="preserve"> kısımlardan oluşmaktadır.</t>
    </r>
  </si>
  <si>
    <r>
      <rPr>
        <b/>
        <sz val="9"/>
        <rFont val="Arial"/>
        <family val="2"/>
        <charset val="162"/>
      </rPr>
      <t>4-</t>
    </r>
    <r>
      <rPr>
        <sz val="9"/>
        <rFont val="Arial"/>
        <family val="2"/>
        <charset val="162"/>
      </rPr>
      <t xml:space="preserve"> </t>
    </r>
    <r>
      <rPr>
        <b/>
        <sz val="9"/>
        <rFont val="Arial"/>
        <family val="2"/>
        <charset val="162"/>
      </rPr>
      <t>Diğer Faaliyet Giderleri Kapsamındaki Ödemeler</t>
    </r>
    <r>
      <rPr>
        <sz val="9"/>
        <rFont val="Arial"/>
        <family val="2"/>
        <charset val="162"/>
      </rPr>
      <t xml:space="preserve">; </t>
    </r>
    <r>
      <rPr>
        <b/>
        <sz val="9"/>
        <color rgb="FFFF0000"/>
        <rFont val="Arial"/>
        <family val="2"/>
        <charset val="162"/>
      </rPr>
      <t xml:space="preserve">Faaliyet giderleri (740-760-770) içerisinde yer alan ve personel giderleri ile DSFH kalemleri altında yer verilenler haricindeki </t>
    </r>
  </si>
  <si>
    <r>
      <rPr>
        <b/>
        <sz val="9"/>
        <color rgb="FFFF0000"/>
        <rFont val="Arial"/>
        <family val="2"/>
        <charset val="162"/>
      </rPr>
      <t>diğer tahakkuk eden giderler kapsamında yapılan ödemeler</t>
    </r>
    <r>
      <rPr>
        <sz val="9"/>
        <rFont val="Arial"/>
        <family val="2"/>
        <charset val="162"/>
      </rPr>
      <t>den oluşmaktadır.</t>
    </r>
  </si>
  <si>
    <t>Perakende Satış Tahsilatları</t>
  </si>
  <si>
    <t>Dengeden Sorumlu Grup İçi Tahsilatlar</t>
  </si>
  <si>
    <t>K3 Gelirleri Kapsamındaki Tahsilatlar</t>
  </si>
  <si>
    <t>Kredi Girişi</t>
  </si>
  <si>
    <t>Güvence Bedeli Tahsilatları</t>
  </si>
  <si>
    <t>EPİAŞ Ödemeleri</t>
  </si>
  <si>
    <t>Grup Santralleri Enerji Ödemeleri</t>
  </si>
  <si>
    <t>İkili Anlaşmalar Kapsamında Alınan Enerji Ödemeleri</t>
  </si>
  <si>
    <t>Lisansız Üretim Ödemeleri</t>
  </si>
  <si>
    <t>Dağıtım Sistem Kullanım Bedeli Ödemesi (Lisans Bölgesindeki EDAŞ)</t>
  </si>
  <si>
    <t>Dağıtım Sistem Kullanım Bedeli Ödemesi (Diğer EDAŞ)</t>
  </si>
  <si>
    <t>Teminat Mektubu Komisyonu</t>
  </si>
  <si>
    <t>Kredi Ödemesi</t>
  </si>
  <si>
    <t>Güvence Bedeli İadeleri</t>
  </si>
  <si>
    <t>EYDF-33</t>
  </si>
  <si>
    <t>Fiyat Eşitleme Tablosu</t>
  </si>
  <si>
    <t>AYLIK</t>
  </si>
  <si>
    <r>
      <rPr>
        <b/>
        <sz val="9"/>
        <color theme="1"/>
        <rFont val="Arial"/>
        <family val="2"/>
        <charset val="162"/>
      </rPr>
      <t>1-</t>
    </r>
    <r>
      <rPr>
        <sz val="9"/>
        <color theme="1"/>
        <rFont val="Arial"/>
        <family val="2"/>
        <charset val="162"/>
      </rPr>
      <t xml:space="preserve"> Bu tablo ay bazında sunulacaktır. Örneğin, Ocak ayı için sunulacak bildirimde sadece Ocak ayı, Şubat ayı için sunulacak bildirimde sadece Şubat ayı için tutar girişi yapılacaktır.</t>
    </r>
  </si>
  <si>
    <r>
      <t xml:space="preserve">2- "Önceki Dönem Alacak Borç Bakiyesi" </t>
    </r>
    <r>
      <rPr>
        <sz val="9"/>
        <color theme="1"/>
        <rFont val="Arial"/>
        <family val="2"/>
        <charset val="162"/>
      </rPr>
      <t xml:space="preserve">sütununa, bildirimin yapıldığı ay itibariyle toplam (kümüle) alacak/borç bakiyesi bildirilecektir. Bu sütuna yönelik bildirimde, </t>
    </r>
  </si>
  <si>
    <r>
      <rPr>
        <b/>
        <sz val="9"/>
        <color rgb="FFFF0000"/>
        <rFont val="Arial"/>
        <family val="2"/>
        <charset val="162"/>
      </rPr>
      <t xml:space="preserve">alacak stoku var ise ilgili tutar pozitif, borç stoku var ise ilgili tutar negatif </t>
    </r>
    <r>
      <rPr>
        <sz val="9"/>
        <color theme="1"/>
        <rFont val="Arial"/>
        <family val="2"/>
        <charset val="162"/>
      </rPr>
      <t>şekilde girilecektir.</t>
    </r>
  </si>
  <si>
    <r>
      <rPr>
        <b/>
        <sz val="9"/>
        <color theme="1"/>
        <rFont val="Arial"/>
        <family val="2"/>
        <charset val="162"/>
      </rPr>
      <t>3-</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bölümünde "</t>
    </r>
    <r>
      <rPr>
        <b/>
        <sz val="9"/>
        <color theme="1"/>
        <rFont val="Arial"/>
        <family val="2"/>
        <charset val="162"/>
      </rPr>
      <t>Alacaklı</t>
    </r>
    <r>
      <rPr>
        <sz val="9"/>
        <color theme="1"/>
        <rFont val="Arial"/>
        <family val="2"/>
        <charset val="162"/>
      </rPr>
      <t xml:space="preserve">" seçeneği tercih edilmesi durumunda </t>
    </r>
    <r>
      <rPr>
        <b/>
        <sz val="9"/>
        <color rgb="FFFF0000"/>
        <rFont val="Arial"/>
        <family val="2"/>
        <charset val="162"/>
      </rPr>
      <t xml:space="preserve">"Tutar (KDV dahil)" kısmı </t>
    </r>
    <r>
      <rPr>
        <sz val="9"/>
        <rFont val="Arial"/>
        <family val="2"/>
        <charset val="162"/>
      </rPr>
      <t>ile</t>
    </r>
    <r>
      <rPr>
        <b/>
        <sz val="9"/>
        <color rgb="FFFF0000"/>
        <rFont val="Arial"/>
        <family val="2"/>
        <charset val="162"/>
      </rPr>
      <t xml:space="preserve"> "Tahsilat (KDV dahil) kısmı</t>
    </r>
    <r>
      <rPr>
        <sz val="9"/>
        <color theme="1"/>
        <rFont val="Arial"/>
        <family val="2"/>
        <charset val="162"/>
      </rPr>
      <t xml:space="preserve"> doldurulacaktır.</t>
    </r>
  </si>
  <si>
    <r>
      <rPr>
        <b/>
        <sz val="9"/>
        <color theme="1"/>
        <rFont val="Arial"/>
        <family val="2"/>
        <charset val="162"/>
      </rPr>
      <t>4-</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bölümünde "</t>
    </r>
    <r>
      <rPr>
        <b/>
        <sz val="9"/>
        <color theme="1"/>
        <rFont val="Arial"/>
        <family val="2"/>
        <charset val="162"/>
      </rPr>
      <t>Borçlu</t>
    </r>
    <r>
      <rPr>
        <sz val="9"/>
        <color theme="1"/>
        <rFont val="Arial"/>
        <family val="2"/>
        <charset val="162"/>
      </rPr>
      <t xml:space="preserve">" seçeneği tercih edilmesi durumunda </t>
    </r>
    <r>
      <rPr>
        <b/>
        <sz val="9"/>
        <color rgb="FFFF0000"/>
        <rFont val="Arial"/>
        <family val="2"/>
        <charset val="162"/>
      </rPr>
      <t xml:space="preserve">"Tutar (KDV dahil)" kısmı </t>
    </r>
    <r>
      <rPr>
        <sz val="9"/>
        <rFont val="Arial"/>
        <family val="2"/>
        <charset val="162"/>
      </rPr>
      <t>ile</t>
    </r>
    <r>
      <rPr>
        <b/>
        <sz val="9"/>
        <color rgb="FFFF0000"/>
        <rFont val="Arial"/>
        <family val="2"/>
        <charset val="162"/>
      </rPr>
      <t xml:space="preserve"> "Ödeme (KDV dahil) kısmı </t>
    </r>
    <r>
      <rPr>
        <sz val="9"/>
        <color theme="1"/>
        <rFont val="Arial"/>
        <family val="2"/>
        <charset val="162"/>
      </rPr>
      <t>doldurulacaktır.</t>
    </r>
  </si>
  <si>
    <r>
      <rPr>
        <b/>
        <sz val="9"/>
        <color theme="1"/>
        <rFont val="Arial"/>
        <family val="2"/>
        <charset val="162"/>
      </rPr>
      <t>5-</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xml:space="preserve">" bölümünde </t>
    </r>
    <r>
      <rPr>
        <sz val="9"/>
        <rFont val="Arial"/>
        <family val="2"/>
        <charset val="162"/>
      </rPr>
      <t>"</t>
    </r>
    <r>
      <rPr>
        <b/>
        <sz val="9"/>
        <rFont val="Arial"/>
        <family val="2"/>
        <charset val="162"/>
      </rPr>
      <t>Borçlu</t>
    </r>
    <r>
      <rPr>
        <sz val="9"/>
        <rFont val="Arial"/>
        <family val="2"/>
        <charset val="162"/>
      </rPr>
      <t>"</t>
    </r>
    <r>
      <rPr>
        <sz val="9"/>
        <color theme="1"/>
        <rFont val="Arial"/>
        <family val="2"/>
        <charset val="162"/>
      </rPr>
      <t xml:space="preserve"> seçeneği tercih edilmesi durumunda "</t>
    </r>
    <r>
      <rPr>
        <b/>
        <sz val="9"/>
        <color theme="1"/>
        <rFont val="Arial"/>
        <family val="2"/>
        <charset val="162"/>
      </rPr>
      <t>Tutar (KDV dahil)</t>
    </r>
    <r>
      <rPr>
        <sz val="9"/>
        <color theme="1"/>
        <rFont val="Arial"/>
        <family val="2"/>
        <charset val="162"/>
      </rPr>
      <t xml:space="preserve">" kısmına girilecek tutar </t>
    </r>
    <r>
      <rPr>
        <b/>
        <sz val="9"/>
        <color rgb="FFFF0000"/>
        <rFont val="Arial"/>
        <family val="2"/>
        <charset val="162"/>
      </rPr>
      <t>negatif</t>
    </r>
    <r>
      <rPr>
        <sz val="9"/>
        <color theme="1"/>
        <rFont val="Arial"/>
        <family val="2"/>
        <charset val="162"/>
      </rPr>
      <t xml:space="preserve"> olarak doldurulacaktır.</t>
    </r>
  </si>
  <si>
    <r>
      <rPr>
        <b/>
        <sz val="9"/>
        <color theme="1"/>
        <rFont val="Arial"/>
        <family val="2"/>
        <charset val="162"/>
      </rPr>
      <t>6-</t>
    </r>
    <r>
      <rPr>
        <sz val="9"/>
        <color theme="1"/>
        <rFont val="Arial"/>
        <family val="2"/>
        <charset val="162"/>
      </rPr>
      <t xml:space="preserve"> "</t>
    </r>
    <r>
      <rPr>
        <b/>
        <sz val="9"/>
        <color theme="1"/>
        <rFont val="Arial"/>
        <family val="2"/>
        <charset val="162"/>
      </rPr>
      <t>Cari Dönem Alacak/Borç Durumu</t>
    </r>
    <r>
      <rPr>
        <sz val="9"/>
        <color theme="1"/>
        <rFont val="Arial"/>
        <family val="2"/>
        <charset val="162"/>
      </rPr>
      <t xml:space="preserve">" bölümünde </t>
    </r>
    <r>
      <rPr>
        <sz val="9"/>
        <rFont val="Arial"/>
        <family val="2"/>
        <charset val="162"/>
      </rPr>
      <t>"</t>
    </r>
    <r>
      <rPr>
        <b/>
        <sz val="9"/>
        <rFont val="Arial"/>
        <family val="2"/>
        <charset val="162"/>
      </rPr>
      <t>Alacaklı</t>
    </r>
    <r>
      <rPr>
        <sz val="9"/>
        <rFont val="Arial"/>
        <family val="2"/>
        <charset val="162"/>
      </rPr>
      <t xml:space="preserve">" </t>
    </r>
    <r>
      <rPr>
        <sz val="9"/>
        <color theme="1"/>
        <rFont val="Arial"/>
        <family val="2"/>
        <charset val="162"/>
      </rPr>
      <t>seçeneği tercih edilmesi durumunda "</t>
    </r>
    <r>
      <rPr>
        <b/>
        <sz val="9"/>
        <color theme="1"/>
        <rFont val="Arial"/>
        <family val="2"/>
        <charset val="162"/>
      </rPr>
      <t>Tutar (KDV dahil)</t>
    </r>
    <r>
      <rPr>
        <sz val="9"/>
        <color theme="1"/>
        <rFont val="Arial"/>
        <family val="2"/>
        <charset val="162"/>
      </rPr>
      <t xml:space="preserve">" kısmına girilecek tutar </t>
    </r>
    <r>
      <rPr>
        <b/>
        <sz val="9"/>
        <color rgb="FFFF0000"/>
        <rFont val="Arial"/>
        <family val="2"/>
        <charset val="162"/>
      </rPr>
      <t>pozitif</t>
    </r>
    <r>
      <rPr>
        <sz val="9"/>
        <color theme="1"/>
        <rFont val="Arial"/>
        <family val="2"/>
        <charset val="162"/>
      </rPr>
      <t xml:space="preserve"> olarak doldurulacaktır.</t>
    </r>
  </si>
  <si>
    <r>
      <rPr>
        <b/>
        <sz val="9"/>
        <color theme="1"/>
        <rFont val="Arial"/>
        <family val="2"/>
        <charset val="162"/>
      </rPr>
      <t>7-</t>
    </r>
    <r>
      <rPr>
        <sz val="9"/>
        <color theme="1"/>
        <rFont val="Arial"/>
        <family val="2"/>
        <charset val="162"/>
      </rPr>
      <t xml:space="preserve"> "</t>
    </r>
    <r>
      <rPr>
        <b/>
        <sz val="9"/>
        <color theme="1"/>
        <rFont val="Arial"/>
        <family val="2"/>
        <charset val="162"/>
      </rPr>
      <t>Ödeme (KDV dahil)</t>
    </r>
    <r>
      <rPr>
        <sz val="9"/>
        <color theme="1"/>
        <rFont val="Arial"/>
        <family val="2"/>
        <charset val="162"/>
      </rPr>
      <t>" ve "</t>
    </r>
    <r>
      <rPr>
        <b/>
        <sz val="9"/>
        <color theme="1"/>
        <rFont val="Arial"/>
        <family val="2"/>
        <charset val="162"/>
      </rPr>
      <t>Tahsilat KDV dahil)</t>
    </r>
    <r>
      <rPr>
        <sz val="9"/>
        <color theme="1"/>
        <rFont val="Arial"/>
        <family val="2"/>
        <charset val="162"/>
      </rPr>
      <t xml:space="preserve">" kısımlarına girilecek tutarlar </t>
    </r>
    <r>
      <rPr>
        <b/>
        <sz val="9"/>
        <color rgb="FFFF0000"/>
        <rFont val="Arial"/>
        <family val="2"/>
        <charset val="162"/>
      </rPr>
      <t>pozitif</t>
    </r>
    <r>
      <rPr>
        <sz val="9"/>
        <color theme="1"/>
        <rFont val="Arial"/>
        <family val="2"/>
        <charset val="162"/>
      </rPr>
      <t xml:space="preserve"> olarak doldurulacaktır.</t>
    </r>
  </si>
  <si>
    <r>
      <rPr>
        <b/>
        <sz val="9"/>
        <color theme="1"/>
        <rFont val="Arial"/>
        <family val="2"/>
        <charset val="162"/>
      </rPr>
      <t>8-</t>
    </r>
    <r>
      <rPr>
        <sz val="9"/>
        <color theme="1"/>
        <rFont val="Arial"/>
        <family val="2"/>
        <charset val="162"/>
      </rPr>
      <t xml:space="preserve"> "</t>
    </r>
    <r>
      <rPr>
        <b/>
        <sz val="9"/>
        <color theme="1"/>
        <rFont val="Arial"/>
        <family val="2"/>
        <charset val="162"/>
      </rPr>
      <t>Kalan Borç/Alacak (KDV dahil)</t>
    </r>
    <r>
      <rPr>
        <sz val="9"/>
        <color theme="1"/>
        <rFont val="Arial"/>
        <family val="2"/>
        <charset val="162"/>
      </rPr>
      <t>" bölümü şu şekilde hesaplanarak doldurulacaktır:</t>
    </r>
  </si>
  <si>
    <t>"Kalan Borç/Alacak (KDV dahil) = Önceki Dönem Alacak/Borç Bakiyesi (TL) + Tutar (KDV dahil) + Ödeme (KDV dahil) - Tahsilat (KDV dahil)"</t>
  </si>
  <si>
    <t>Önceki Dönem Alacak/Borç Bakiyesi</t>
  </si>
  <si>
    <t>Cari Dönem Alacak/Borç Durumu</t>
  </si>
  <si>
    <t>Tutar (KDV dahil)</t>
  </si>
  <si>
    <t>Ödeme (KDV dahil)</t>
  </si>
  <si>
    <t>Tahsilat (KDV dahil)</t>
  </si>
  <si>
    <t>Kalan Borç/Alacak (KDV dahil)</t>
  </si>
  <si>
    <t>EYDF-35</t>
  </si>
  <si>
    <t>TEİAŞ Tahakkuk/Ödeme Tablosu</t>
  </si>
  <si>
    <r>
      <t xml:space="preserve">gecikme faizinin ilgili olduğu ay değil </t>
    </r>
    <r>
      <rPr>
        <b/>
        <sz val="9"/>
        <color rgb="FFFF0000"/>
        <rFont val="Arial"/>
        <family val="2"/>
        <charset val="162"/>
      </rPr>
      <t>faturanın kesildiği ay</t>
    </r>
    <r>
      <rPr>
        <sz val="9"/>
        <color theme="1"/>
        <rFont val="Arial"/>
        <family val="2"/>
        <charset val="162"/>
      </rPr>
      <t xml:space="preserve"> esas alınacaktır .</t>
    </r>
  </si>
  <si>
    <r>
      <rPr>
        <b/>
        <sz val="9"/>
        <color theme="1"/>
        <rFont val="Arial"/>
        <family val="2"/>
        <charset val="162"/>
      </rPr>
      <t>6-</t>
    </r>
    <r>
      <rPr>
        <sz val="9"/>
        <color theme="1"/>
        <rFont val="Arial"/>
        <family val="2"/>
        <charset val="162"/>
      </rPr>
      <t xml:space="preserve"> "</t>
    </r>
    <r>
      <rPr>
        <b/>
        <sz val="9"/>
        <color theme="1"/>
        <rFont val="Arial"/>
        <family val="2"/>
        <charset val="162"/>
      </rPr>
      <t>Toplam (KDV dahil)</t>
    </r>
    <r>
      <rPr>
        <sz val="9"/>
        <color theme="1"/>
        <rFont val="Arial"/>
        <family val="2"/>
        <charset val="162"/>
      </rPr>
      <t>" sütunu ile "</t>
    </r>
    <r>
      <rPr>
        <b/>
        <sz val="9"/>
        <color theme="1"/>
        <rFont val="Arial"/>
        <family val="2"/>
        <charset val="162"/>
      </rPr>
      <t>Cari Dönem Kalan Borç Tutarı</t>
    </r>
    <r>
      <rPr>
        <sz val="9"/>
        <color theme="1"/>
        <rFont val="Arial"/>
        <family val="2"/>
        <charset val="162"/>
      </rPr>
      <t xml:space="preserve">" sütunları formüllü olup bu bölümlere veri girişi yapılmayacaktır. </t>
    </r>
  </si>
  <si>
    <r>
      <rPr>
        <b/>
        <sz val="9"/>
        <color theme="1"/>
        <rFont val="Arial"/>
        <family val="2"/>
        <charset val="162"/>
      </rPr>
      <t>7-</t>
    </r>
    <r>
      <rPr>
        <sz val="9"/>
        <color theme="1"/>
        <rFont val="Arial"/>
        <family val="2"/>
        <charset val="162"/>
      </rPr>
      <t xml:space="preserve"> "</t>
    </r>
    <r>
      <rPr>
        <b/>
        <sz val="9"/>
        <color theme="1"/>
        <rFont val="Arial"/>
        <family val="2"/>
        <charset val="162"/>
      </rPr>
      <t>Cari Dönem Kalan Borç Tutarı</t>
    </r>
    <r>
      <rPr>
        <sz val="9"/>
        <color theme="1"/>
        <rFont val="Arial"/>
        <family val="2"/>
        <charset val="162"/>
      </rPr>
      <t xml:space="preserve">" bölümündeki tutar </t>
    </r>
    <r>
      <rPr>
        <b/>
        <sz val="9"/>
        <color rgb="FFFF0000"/>
        <rFont val="Arial"/>
        <family val="2"/>
        <charset val="162"/>
      </rPr>
      <t>bir sonraki dönem</t>
    </r>
    <r>
      <rPr>
        <sz val="9"/>
        <color theme="1"/>
        <rFont val="Arial"/>
        <family val="2"/>
        <charset val="162"/>
      </rPr>
      <t xml:space="preserve"> bildirimindeki "</t>
    </r>
    <r>
      <rPr>
        <b/>
        <sz val="9"/>
        <color rgb="FFFF0000"/>
        <rFont val="Arial"/>
        <family val="2"/>
        <charset val="162"/>
      </rPr>
      <t>Önceki Dönem Borç Bakiyesi</t>
    </r>
    <r>
      <rPr>
        <sz val="9"/>
        <color theme="1"/>
        <rFont val="Arial"/>
        <family val="2"/>
        <charset val="162"/>
      </rPr>
      <t>" bölümünün tutarı ile eşit olacaktır.</t>
    </r>
  </si>
  <si>
    <t>Önceki Dönem Borç Bakiyesi</t>
  </si>
  <si>
    <t>Cari Dönem Fatura
(KDV dahil)</t>
  </si>
  <si>
    <t>Cari Dönem Gecikme Faizi (KDV dahil)</t>
  </si>
  <si>
    <t>Toplam (KDV dahil)</t>
  </si>
  <si>
    <t>Ödemeler (KDV dahil)</t>
  </si>
  <si>
    <t>Cari Dönem Kalan Borç Tutarı</t>
  </si>
  <si>
    <t>EYDF-34</t>
  </si>
  <si>
    <t>EÜAŞ Enerji Tahakkuk/Ödeme Tablosu</t>
  </si>
  <si>
    <r>
      <t xml:space="preserve">2- "Önceki Dönem Borç Bakiyesi" </t>
    </r>
    <r>
      <rPr>
        <sz val="9"/>
        <color theme="1"/>
        <rFont val="Arial"/>
        <family val="2"/>
        <charset val="162"/>
      </rPr>
      <t xml:space="preserve">sütununa, </t>
    </r>
    <r>
      <rPr>
        <b/>
        <sz val="9"/>
        <color rgb="FFFF0000"/>
        <rFont val="Arial"/>
        <family val="2"/>
        <charset val="162"/>
      </rPr>
      <t xml:space="preserve">bildirimin yapıldığı ay itibariyle gecikme ve enerji bedeli toplamından oluşan borç bakiyesi </t>
    </r>
    <r>
      <rPr>
        <sz val="9"/>
        <color theme="1"/>
        <rFont val="Arial"/>
        <family val="2"/>
        <charset val="162"/>
      </rPr>
      <t xml:space="preserve">bulunması halinde, ilgili borç tutarı </t>
    </r>
    <r>
      <rPr>
        <b/>
        <sz val="9"/>
        <color rgb="FFFF0000"/>
        <rFont val="Arial"/>
        <family val="2"/>
        <charset val="162"/>
      </rPr>
      <t>pozitif</t>
    </r>
    <r>
      <rPr>
        <sz val="9"/>
        <color theme="1"/>
        <rFont val="Arial"/>
        <family val="2"/>
        <charset val="162"/>
      </rPr>
      <t xml:space="preserve"> şekilde bildirilecektir.</t>
    </r>
  </si>
  <si>
    <r>
      <rPr>
        <b/>
        <sz val="9"/>
        <color theme="1"/>
        <rFont val="Arial"/>
        <family val="2"/>
        <charset val="162"/>
      </rPr>
      <t>3-</t>
    </r>
    <r>
      <rPr>
        <sz val="9"/>
        <color theme="1"/>
        <rFont val="Arial"/>
        <family val="2"/>
        <charset val="162"/>
      </rPr>
      <t xml:space="preserve"> "</t>
    </r>
    <r>
      <rPr>
        <b/>
        <sz val="9"/>
        <color theme="1"/>
        <rFont val="Arial"/>
        <family val="2"/>
        <charset val="162"/>
      </rPr>
      <t>Cari Dönem Enerji Bedeli</t>
    </r>
    <r>
      <rPr>
        <sz val="9"/>
        <color theme="1"/>
        <rFont val="Arial"/>
        <family val="2"/>
        <charset val="162"/>
      </rPr>
      <t xml:space="preserve">" sütununa, </t>
    </r>
    <r>
      <rPr>
        <b/>
        <sz val="9"/>
        <color rgb="FFFF0000"/>
        <rFont val="Arial"/>
        <family val="2"/>
        <charset val="162"/>
      </rPr>
      <t>EÜAŞ tarafından cari ayda tahakkuk ettirilen (faturaya bağlanan) KDV dahil enerji bedeli</t>
    </r>
    <r>
      <rPr>
        <sz val="9"/>
        <color theme="1"/>
        <rFont val="Arial"/>
        <family val="2"/>
        <charset val="162"/>
      </rPr>
      <t xml:space="preserve"> girilecektir.</t>
    </r>
  </si>
  <si>
    <r>
      <rPr>
        <b/>
        <sz val="9"/>
        <color theme="1"/>
        <rFont val="Arial"/>
        <family val="2"/>
        <charset val="162"/>
      </rPr>
      <t>4-</t>
    </r>
    <r>
      <rPr>
        <sz val="9"/>
        <color theme="1"/>
        <rFont val="Arial"/>
        <family val="2"/>
        <charset val="162"/>
      </rPr>
      <t xml:space="preserve"> "</t>
    </r>
    <r>
      <rPr>
        <b/>
        <sz val="9"/>
        <color theme="1"/>
        <rFont val="Arial"/>
        <family val="2"/>
        <charset val="162"/>
      </rPr>
      <t>Cari Dönem Gecikme Faizi</t>
    </r>
    <r>
      <rPr>
        <sz val="9"/>
        <color theme="1"/>
        <rFont val="Arial"/>
        <family val="2"/>
        <charset val="162"/>
      </rPr>
      <t xml:space="preserve">" sütununa, </t>
    </r>
    <r>
      <rPr>
        <b/>
        <sz val="9"/>
        <color rgb="FFFF0000"/>
        <rFont val="Arial"/>
        <family val="2"/>
        <charset val="162"/>
      </rPr>
      <t>EÜAŞ tarafından ilgili ayda gecikmiş ödemeler kapsamında tahakkuk ettirilen (faturaya bağlanan) KDV dahil tutar</t>
    </r>
    <r>
      <rPr>
        <sz val="9"/>
        <color theme="1"/>
        <rFont val="Arial"/>
        <family val="2"/>
        <charset val="162"/>
      </rPr>
      <t xml:space="preserve"> girilecek olup, </t>
    </r>
  </si>
  <si>
    <r>
      <rPr>
        <b/>
        <sz val="9"/>
        <color theme="1"/>
        <rFont val="Arial"/>
        <family val="2"/>
        <charset val="162"/>
      </rPr>
      <t>5-</t>
    </r>
    <r>
      <rPr>
        <sz val="9"/>
        <color theme="1"/>
        <rFont val="Arial"/>
        <family val="2"/>
        <charset val="162"/>
      </rPr>
      <t xml:space="preserve"> "</t>
    </r>
    <r>
      <rPr>
        <b/>
        <sz val="9"/>
        <color theme="1"/>
        <rFont val="Arial"/>
        <family val="2"/>
        <charset val="162"/>
      </rPr>
      <t>Ödemeler</t>
    </r>
    <r>
      <rPr>
        <sz val="9"/>
        <color theme="1"/>
        <rFont val="Arial"/>
        <family val="2"/>
        <charset val="162"/>
      </rPr>
      <t xml:space="preserve">" sütununa </t>
    </r>
    <r>
      <rPr>
        <b/>
        <sz val="9"/>
        <color rgb="FFFF0000"/>
        <rFont val="Arial"/>
        <family val="2"/>
        <charset val="162"/>
      </rPr>
      <t>cari ayda EÜAŞ'a yapılan ödemeler</t>
    </r>
    <r>
      <rPr>
        <sz val="9"/>
        <color theme="1"/>
        <rFont val="Arial"/>
        <family val="2"/>
        <charset val="162"/>
      </rPr>
      <t xml:space="preserve"> girilecek olup, ödemenin ait olduğu ay değil </t>
    </r>
    <r>
      <rPr>
        <b/>
        <sz val="9"/>
        <color rgb="FFFF0000"/>
        <rFont val="Arial"/>
        <family val="2"/>
        <charset val="162"/>
      </rPr>
      <t>yapıldığı ay</t>
    </r>
    <r>
      <rPr>
        <sz val="9"/>
        <color theme="1"/>
        <rFont val="Arial"/>
        <family val="2"/>
        <charset val="162"/>
      </rPr>
      <t xml:space="preserve"> esas alınacaktır. Buna ilave olarak, mahsup, grup şirketi alacak mahsubu vb. </t>
    </r>
  </si>
  <si>
    <t>borç azaltıcı parasal hareketler de bu sütunda beyan edilecektir.</t>
  </si>
  <si>
    <t>Cari Dönem Enerji Bedeli
(KDV Dahil)</t>
  </si>
  <si>
    <t xml:space="preserve">Evrak/İzin Süreçleri- İmar planının onaylanmış olması ( Konusuna göre revize plan olarak uygulanır) </t>
  </si>
  <si>
    <t xml:space="preserve">3-Bir personel sadece bir il için yazılacaktır. Mükerrer kayıt yapılmayacaktır. Taşeron firma personel sayısına doğrudan dağıtım faaliyeti ile ilgili işlerde çalışan tüm personeller dahil edilecektir. </t>
  </si>
  <si>
    <t>Öngörülen Enerji Bilançosu</t>
  </si>
  <si>
    <t>(T) İletim</t>
  </si>
  <si>
    <t>T- İletim Sistemi Kullanıcıları</t>
  </si>
  <si>
    <t>(T) Dağıtım (Çift Terim)</t>
  </si>
  <si>
    <t>T- OG Çift Terimli Sanayi</t>
  </si>
  <si>
    <t>T- OG Çift Terimli Ticarethane</t>
  </si>
  <si>
    <t>T- OG Çift Terimli Mesken</t>
  </si>
  <si>
    <t>T- OG Çift Terimli Tarımsal Sulama</t>
  </si>
  <si>
    <t>T- OG Çift Terimli Aydınlatma</t>
  </si>
  <si>
    <t>(T) Dağıtım (Tek Terim)</t>
  </si>
  <si>
    <t>T- OG Tek Terimli Sanayi</t>
  </si>
  <si>
    <t>T- OG Tek Terimli Ticarethane</t>
  </si>
  <si>
    <t>T- OG Tek Terimli Mesken</t>
  </si>
  <si>
    <t>T- OG Tek Terimli Tarımsal Sulama</t>
  </si>
  <si>
    <t>T- OG Tek Terimli Aydınlatma</t>
  </si>
  <si>
    <t>T- AG Tek Terimli Sanayi</t>
  </si>
  <si>
    <t>T- AG Tek Terimli Ticarethane</t>
  </si>
  <si>
    <t>T- AG Tek Terimli Mesken</t>
  </si>
  <si>
    <t>T- AG Tek Terimli Şehit Aileleri ve Muharip Malul Gaziler</t>
  </si>
  <si>
    <t>T- AG Tek Terimli Tarımsal Sulama</t>
  </si>
  <si>
    <t>T- AG Tek Terimli Aydınlatma</t>
  </si>
  <si>
    <t>(T+1) İletim</t>
  </si>
  <si>
    <t>T+1 İletim Sistemi Kullanıcıları</t>
  </si>
  <si>
    <t>(T+1) Dağıtım (Çift Terim)</t>
  </si>
  <si>
    <t>T+1 OG Çift Terimli Sanayi</t>
  </si>
  <si>
    <t>T+1 OG Çift Terimli Ticarethane</t>
  </si>
  <si>
    <t>T+1 OG Çift Terimli Mesken</t>
  </si>
  <si>
    <t>T+1 OG Çift Terimli Tarımsal Sulama</t>
  </si>
  <si>
    <t>T+1 OG Çift Terimli Aydınlatma</t>
  </si>
  <si>
    <t>(T+1) Dağıtım (Tek Terim)</t>
  </si>
  <si>
    <t>T+1 OG Tek Terimli Sanayi</t>
  </si>
  <si>
    <t>T+1 OG Tek Terimli Ticarethane</t>
  </si>
  <si>
    <t>T+1 OG Tek Terimli Mesken</t>
  </si>
  <si>
    <t>T+1 OG Tek Terimli Tarımsal Sulama</t>
  </si>
  <si>
    <t>T+1 OG Tek Terimli Aydınlatma</t>
  </si>
  <si>
    <t>T+1 AG Tek Terimli Sanayi</t>
  </si>
  <si>
    <t>T+1 AG Tek Terimli Ticarethane</t>
  </si>
  <si>
    <t>T+1 AG Tek Terimli Mesken</t>
  </si>
  <si>
    <t>T+1 AG Tek Terimli Şehit Aileleri ve Muharip Malul Gaziler</t>
  </si>
  <si>
    <t>T+1 AG Tek Terimli Tarımsal Sulama</t>
  </si>
  <si>
    <t>T+1 AG Tek Terimli Aydınlatma</t>
  </si>
  <si>
    <t>(T+2) İletim</t>
  </si>
  <si>
    <t>T+2 İletim Sistemi Kullanıcıları</t>
  </si>
  <si>
    <t>(T+2) Dağıtım (Çift Terim)</t>
  </si>
  <si>
    <t>T+2 OG Çift Terimli Sanayi</t>
  </si>
  <si>
    <t>T+2 OG Çift Terimli Ticarethane</t>
  </si>
  <si>
    <t>T+2 OG Çift Terimli Mesken</t>
  </si>
  <si>
    <t>T+2 OG Çift Terimli Tarımsal Sulama</t>
  </si>
  <si>
    <t>T+2 OG Çift Terimli Aydınlatma</t>
  </si>
  <si>
    <t>(T+2) Dağıtım (Tek Terim)</t>
  </si>
  <si>
    <t>T+2 OG Tek Terimli Sanayi</t>
  </si>
  <si>
    <t>T+2 OG Tek Terimli Ticarethane</t>
  </si>
  <si>
    <t>T+2 OG Tek Terimli Mesken</t>
  </si>
  <si>
    <t>T+2 OG Tek Terimli Tarımsal Sulama</t>
  </si>
  <si>
    <t>T+2 OG Tek Terimli Aydınlatma</t>
  </si>
  <si>
    <t>T+2 AG Tek Terimli Sanayi</t>
  </si>
  <si>
    <t>T+2 AG Tek Terimli Ticarethane</t>
  </si>
  <si>
    <t>T+2 AG Tek Terimli Mesken</t>
  </si>
  <si>
    <t>T+2 AG Tek Terimli Şehit Aileleri ve Muharip Malul Gaziler</t>
  </si>
  <si>
    <t>T+2 AG Tek Terimli Tarımsal Sulama</t>
  </si>
  <si>
    <t>T+2 AG Tek Terimli Aydınlatma</t>
  </si>
  <si>
    <r>
      <rPr>
        <b/>
        <sz val="9"/>
        <rFont val="Arial"/>
        <family val="2"/>
        <charset val="162"/>
      </rPr>
      <t>1-</t>
    </r>
    <r>
      <rPr>
        <sz val="9"/>
        <rFont val="Arial"/>
        <family val="2"/>
        <charset val="162"/>
      </rPr>
      <t xml:space="preserve"> Bu tablo ay bazında sunulacaktır. Örneğin, Ocak ayı için sunulacak bildirimde sadece Ocak ayı, Şubat ayı için sunulacak bildirimde sadece Şubat ayı için tutar girişi yapılacaktır.</t>
    </r>
  </si>
  <si>
    <r>
      <t xml:space="preserve">2- "Önceki Dönem Borç Bakiyesi" </t>
    </r>
    <r>
      <rPr>
        <sz val="9"/>
        <rFont val="Arial"/>
        <family val="2"/>
        <charset val="162"/>
      </rPr>
      <t xml:space="preserve">sütununa, </t>
    </r>
    <r>
      <rPr>
        <b/>
        <sz val="9"/>
        <rFont val="Arial"/>
        <family val="2"/>
        <charset val="162"/>
      </rPr>
      <t xml:space="preserve">bildirimin yapıldığı ay itibariyle cari dönem faturası ve gecikme bedeli toplamından oluşan borç bakiyesi </t>
    </r>
    <r>
      <rPr>
        <sz val="9"/>
        <rFont val="Arial"/>
        <family val="2"/>
        <charset val="162"/>
      </rPr>
      <t xml:space="preserve">bulunması halinde, </t>
    </r>
  </si>
  <si>
    <r>
      <rPr>
        <sz val="9"/>
        <rFont val="Arial"/>
        <family val="2"/>
        <charset val="162"/>
      </rPr>
      <t xml:space="preserve">ilgili borç tutarı </t>
    </r>
    <r>
      <rPr>
        <b/>
        <sz val="9"/>
        <rFont val="Arial"/>
        <family val="2"/>
        <charset val="162"/>
      </rPr>
      <t xml:space="preserve">pozitif </t>
    </r>
    <r>
      <rPr>
        <sz val="9"/>
        <rFont val="Arial"/>
        <family val="2"/>
        <charset val="162"/>
      </rPr>
      <t>şekilde bildirilecektir.</t>
    </r>
  </si>
  <si>
    <r>
      <rPr>
        <b/>
        <sz val="9"/>
        <rFont val="Arial"/>
        <family val="2"/>
        <charset val="162"/>
      </rPr>
      <t>4-</t>
    </r>
    <r>
      <rPr>
        <sz val="9"/>
        <rFont val="Arial"/>
        <family val="2"/>
        <charset val="162"/>
      </rPr>
      <t xml:space="preserve"> "</t>
    </r>
    <r>
      <rPr>
        <b/>
        <sz val="9"/>
        <rFont val="Arial"/>
        <family val="2"/>
        <charset val="162"/>
      </rPr>
      <t>Cari Dönem Gecikme Faizi (KDV dahil)</t>
    </r>
    <r>
      <rPr>
        <sz val="9"/>
        <rFont val="Arial"/>
        <family val="2"/>
        <charset val="162"/>
      </rPr>
      <t xml:space="preserve">" sütununa, </t>
    </r>
    <r>
      <rPr>
        <b/>
        <sz val="9"/>
        <rFont val="Arial"/>
        <family val="2"/>
        <charset val="162"/>
      </rPr>
      <t>TEİAŞ tarafından cari ayda gecikmiş ödemeler kapsamında tahakkuk ettirilen (faturaya bağlanan) KDV dahil tutar</t>
    </r>
    <r>
      <rPr>
        <sz val="9"/>
        <rFont val="Arial"/>
        <family val="2"/>
        <charset val="162"/>
      </rPr>
      <t xml:space="preserve"> girilecek olup, </t>
    </r>
  </si>
  <si>
    <r>
      <t xml:space="preserve">gecikme faizinin ilgili olduğu ay değil </t>
    </r>
    <r>
      <rPr>
        <b/>
        <sz val="9"/>
        <rFont val="Arial"/>
        <family val="2"/>
        <charset val="162"/>
      </rPr>
      <t>faturanın kesildiği ay</t>
    </r>
    <r>
      <rPr>
        <sz val="9"/>
        <rFont val="Arial"/>
        <family val="2"/>
        <charset val="162"/>
      </rPr>
      <t xml:space="preserve"> esas alınacaktır .</t>
    </r>
  </si>
  <si>
    <r>
      <rPr>
        <b/>
        <sz val="9"/>
        <rFont val="Arial"/>
        <family val="2"/>
        <charset val="162"/>
      </rPr>
      <t>5-</t>
    </r>
    <r>
      <rPr>
        <sz val="9"/>
        <rFont val="Arial"/>
        <family val="2"/>
        <charset val="162"/>
      </rPr>
      <t xml:space="preserve"> "</t>
    </r>
    <r>
      <rPr>
        <b/>
        <sz val="9"/>
        <rFont val="Arial"/>
        <family val="2"/>
        <charset val="162"/>
      </rPr>
      <t>Ödemeler (KDV dahil)</t>
    </r>
    <r>
      <rPr>
        <sz val="9"/>
        <rFont val="Arial"/>
        <family val="2"/>
        <charset val="162"/>
      </rPr>
      <t xml:space="preserve">" sütununa </t>
    </r>
    <r>
      <rPr>
        <b/>
        <sz val="9"/>
        <rFont val="Arial"/>
        <family val="2"/>
        <charset val="162"/>
      </rPr>
      <t>cari ayda TEİAŞ'a yapılan ödemeler</t>
    </r>
    <r>
      <rPr>
        <sz val="9"/>
        <rFont val="Arial"/>
        <family val="2"/>
        <charset val="162"/>
      </rPr>
      <t xml:space="preserve"> girilecek olup, ödemenin ait olduğu ay değil </t>
    </r>
    <r>
      <rPr>
        <b/>
        <sz val="9"/>
        <rFont val="Arial"/>
        <family val="2"/>
        <charset val="162"/>
      </rPr>
      <t>yapıldığı ay</t>
    </r>
    <r>
      <rPr>
        <sz val="9"/>
        <rFont val="Arial"/>
        <family val="2"/>
        <charset val="162"/>
      </rPr>
      <t xml:space="preserve"> esas alınacaktır. </t>
    </r>
  </si>
  <si>
    <r>
      <rPr>
        <b/>
        <sz val="9"/>
        <rFont val="Arial"/>
        <family val="2"/>
        <charset val="162"/>
      </rPr>
      <t>6-</t>
    </r>
    <r>
      <rPr>
        <sz val="9"/>
        <rFont val="Arial"/>
        <family val="2"/>
        <charset val="162"/>
      </rPr>
      <t xml:space="preserve"> "</t>
    </r>
    <r>
      <rPr>
        <b/>
        <sz val="9"/>
        <rFont val="Arial"/>
        <family val="2"/>
        <charset val="162"/>
      </rPr>
      <t>Toplam (KDV dahil)</t>
    </r>
    <r>
      <rPr>
        <sz val="9"/>
        <rFont val="Arial"/>
        <family val="2"/>
        <charset val="162"/>
      </rPr>
      <t>" sütunu ile "</t>
    </r>
    <r>
      <rPr>
        <b/>
        <sz val="9"/>
        <rFont val="Arial"/>
        <family val="2"/>
        <charset val="162"/>
      </rPr>
      <t>Cari Dönem Kalan Borç Tutarı</t>
    </r>
    <r>
      <rPr>
        <sz val="9"/>
        <rFont val="Arial"/>
        <family val="2"/>
        <charset val="162"/>
      </rPr>
      <t xml:space="preserve">" sütunları formüllü olup bu bölümlere veri girişi yapılmayacaktır. </t>
    </r>
  </si>
  <si>
    <r>
      <rPr>
        <b/>
        <sz val="9"/>
        <rFont val="Arial"/>
        <family val="2"/>
        <charset val="162"/>
      </rPr>
      <t>7-</t>
    </r>
    <r>
      <rPr>
        <sz val="9"/>
        <rFont val="Arial"/>
        <family val="2"/>
        <charset val="162"/>
      </rPr>
      <t xml:space="preserve"> "</t>
    </r>
    <r>
      <rPr>
        <b/>
        <sz val="9"/>
        <rFont val="Arial"/>
        <family val="2"/>
        <charset val="162"/>
      </rPr>
      <t>Cari Dönem Kalan Borç Tutarı</t>
    </r>
    <r>
      <rPr>
        <sz val="9"/>
        <rFont val="Arial"/>
        <family val="2"/>
        <charset val="162"/>
      </rPr>
      <t xml:space="preserve">" bölümündeki tutar </t>
    </r>
    <r>
      <rPr>
        <b/>
        <sz val="9"/>
        <rFont val="Arial"/>
        <family val="2"/>
        <charset val="162"/>
      </rPr>
      <t>bir sonraki dönem</t>
    </r>
    <r>
      <rPr>
        <sz val="9"/>
        <rFont val="Arial"/>
        <family val="2"/>
        <charset val="162"/>
      </rPr>
      <t xml:space="preserve"> bildirimindeki "</t>
    </r>
    <r>
      <rPr>
        <b/>
        <sz val="9"/>
        <rFont val="Arial"/>
        <family val="2"/>
        <charset val="162"/>
      </rPr>
      <t>Önceki Dönem Borç Bakiyesi</t>
    </r>
    <r>
      <rPr>
        <sz val="9"/>
        <rFont val="Arial"/>
        <family val="2"/>
        <charset val="162"/>
      </rPr>
      <t>" bölümünün tutarı ile eşit olacaktır.</t>
    </r>
  </si>
  <si>
    <r>
      <rPr>
        <b/>
        <sz val="9"/>
        <rFont val="Arial"/>
        <family val="2"/>
        <charset val="162"/>
      </rPr>
      <t>3-</t>
    </r>
    <r>
      <rPr>
        <sz val="9"/>
        <rFont val="Arial"/>
        <family val="2"/>
        <charset val="162"/>
      </rPr>
      <t xml:space="preserve"> "</t>
    </r>
    <r>
      <rPr>
        <b/>
        <sz val="9"/>
        <rFont val="Arial"/>
        <family val="2"/>
        <charset val="162"/>
      </rPr>
      <t>Cari Dönem</t>
    </r>
    <r>
      <rPr>
        <sz val="9"/>
        <rFont val="Arial"/>
        <family val="2"/>
        <charset val="162"/>
      </rPr>
      <t xml:space="preserve"> </t>
    </r>
    <r>
      <rPr>
        <b/>
        <sz val="9"/>
        <rFont val="Arial"/>
        <family val="2"/>
        <charset val="162"/>
      </rPr>
      <t>Fatura (KDV dahil)</t>
    </r>
    <r>
      <rPr>
        <sz val="9"/>
        <rFont val="Arial"/>
        <family val="2"/>
        <charset val="162"/>
      </rPr>
      <t xml:space="preserve">" sütununa, </t>
    </r>
    <r>
      <rPr>
        <b/>
        <sz val="9"/>
        <rFont val="Arial"/>
        <family val="2"/>
        <charset val="162"/>
      </rPr>
      <t xml:space="preserve">TEİAŞ tarafından cari ayda tahakkuk ettirilen (faturaya bağlanan) KDV dahil sistem kullanım bedeli, sistem işletim bedel ve iletim ek ücreti toplamının yanı sıra güç bedeli, güç aşım bedeli ve reaktif bedeli gibi TEİAŞ tarafından tarafınıza kesilen faturalarda yer alan diğer kalemlerin de eklenmesiyle oluşan bedel girilecektir. </t>
    </r>
  </si>
  <si>
    <t>İlişkili Taraflar ile Finansal Hareketler Tablosu</t>
  </si>
  <si>
    <r>
      <rPr>
        <b/>
        <sz val="10"/>
        <color theme="1"/>
        <rFont val="Arial"/>
        <family val="2"/>
        <charset val="162"/>
      </rPr>
      <t>4-</t>
    </r>
    <r>
      <rPr>
        <sz val="10"/>
        <color theme="1"/>
        <rFont val="Arial"/>
        <family val="2"/>
        <charset val="162"/>
      </rPr>
      <t xml:space="preserve"> Bu tablo </t>
    </r>
    <r>
      <rPr>
        <b/>
        <sz val="10"/>
        <color theme="1"/>
        <rFont val="Arial"/>
        <family val="2"/>
        <charset val="162"/>
      </rPr>
      <t>aylık</t>
    </r>
    <r>
      <rPr>
        <sz val="10"/>
        <color theme="1"/>
        <rFont val="Arial"/>
        <family val="2"/>
        <charset val="162"/>
      </rPr>
      <t xml:space="preserve"> olarak sunulacaktır.</t>
    </r>
  </si>
  <si>
    <t>Ortaklar</t>
  </si>
  <si>
    <t>İştirakler</t>
  </si>
  <si>
    <t>Bağlı Ortaklıklar</t>
  </si>
  <si>
    <t>120- Alıcılar</t>
  </si>
  <si>
    <t>121- Alacak Senetleri</t>
  </si>
  <si>
    <t>127- Diğer Ticari Alacaklar</t>
  </si>
  <si>
    <t>131- Ortaklardan Alacaklar</t>
  </si>
  <si>
    <t>132- İştiraklerden Alacaklar</t>
  </si>
  <si>
    <t>133- Bağlı Ortaklıklardan Alacaklar</t>
  </si>
  <si>
    <t>136- Diğer Çeşitli Alacaklar</t>
  </si>
  <si>
    <t>159- Verilen Sipariş Avansları</t>
  </si>
  <si>
    <t>198- Diğer Çeşitli Dönen Varlıklar</t>
  </si>
  <si>
    <t>220- Alıcılar</t>
  </si>
  <si>
    <t>221- Alacak Senetleri</t>
  </si>
  <si>
    <t>230- Ortaklardan Alacaklar</t>
  </si>
  <si>
    <t>231- İştiraklerden Alacaklar</t>
  </si>
  <si>
    <t>232- Bağlı Ortaklıklardan Alacaklar</t>
  </si>
  <si>
    <t>236- Diğer Çeşitli Alacaklar</t>
  </si>
  <si>
    <t>259- Verilen Avanslar</t>
  </si>
  <si>
    <t>320- Satıcılar</t>
  </si>
  <si>
    <t>329- Diğer Ticari Borçlar</t>
  </si>
  <si>
    <t>331- Ortaklara Borçlar</t>
  </si>
  <si>
    <t>332- İştiraklere Borçlar</t>
  </si>
  <si>
    <t>333- Bağlı Ortaklıklara Borçlar</t>
  </si>
  <si>
    <t>340- Alınan Sipariş Avansları</t>
  </si>
  <si>
    <t>349- Alınan Diğer Avanslar</t>
  </si>
  <si>
    <t>420- Satıcılar</t>
  </si>
  <si>
    <t>421- Borç Senetleri</t>
  </si>
  <si>
    <t>429- Diğer Ticari Borçlar</t>
  </si>
  <si>
    <t>431- Ortaklara Borçlar</t>
  </si>
  <si>
    <t>432- İştiraklere Borçlar</t>
  </si>
  <si>
    <t>433- Bağlı Ortaklıklara Borçlar</t>
  </si>
  <si>
    <t>436- Diğer Çeşitli Borçlar</t>
  </si>
  <si>
    <t>440- Alınan Avanslar</t>
  </si>
  <si>
    <t>449- Alınan Diğer Avanslar</t>
  </si>
  <si>
    <t>EYDF-36</t>
  </si>
  <si>
    <t>İşlem Yapılan Tüketici Sayısı</t>
  </si>
  <si>
    <t>EPF-67</t>
  </si>
  <si>
    <t>OSB Dağıtılan Enerji Formu</t>
  </si>
  <si>
    <t>Dağıtılan Enerji (MWh)</t>
  </si>
  <si>
    <r>
      <t xml:space="preserve">Bu forma, </t>
    </r>
    <r>
      <rPr>
        <b/>
        <u/>
        <sz val="10"/>
        <color rgb="FFFF0000"/>
        <rFont val="Arial"/>
        <family val="2"/>
        <charset val="162"/>
      </rPr>
      <t>yukarıda belirtilen ayın son günü itibariyle Çağrı Mektubu verilen</t>
    </r>
    <r>
      <rPr>
        <b/>
        <sz val="10"/>
        <color rgb="FFFF0000"/>
        <rFont val="Arial"/>
        <family val="2"/>
        <charset val="162"/>
      </rPr>
      <t xml:space="preserve"> </t>
    </r>
    <r>
      <rPr>
        <b/>
        <sz val="10"/>
        <rFont val="Arial"/>
        <family val="2"/>
        <charset val="162"/>
      </rPr>
      <t>tüm tesislere dair</t>
    </r>
    <r>
      <rPr>
        <b/>
        <sz val="10"/>
        <color rgb="FFFF0000"/>
        <rFont val="Arial"/>
        <family val="2"/>
        <charset val="162"/>
      </rPr>
      <t xml:space="preserve"> </t>
    </r>
    <r>
      <rPr>
        <b/>
        <u/>
        <sz val="10"/>
        <color rgb="FFFF0000"/>
        <rFont val="Arial"/>
        <family val="2"/>
        <charset val="162"/>
      </rPr>
      <t>ilgili dönem itibariyle nihai durum bilgileri kümülatif olarak girilecektir.</t>
    </r>
  </si>
  <si>
    <r>
      <t xml:space="preserve">Form doldurulurken "Durumu" alanına (R sütunu), tesisin veya başvurunun </t>
    </r>
    <r>
      <rPr>
        <b/>
        <u/>
        <sz val="10"/>
        <color rgb="FFFF0000"/>
        <rFont val="Arial"/>
        <family val="2"/>
        <charset val="162"/>
      </rPr>
      <t>yukarıda belirtilen ayın son günü itibariyle</t>
    </r>
    <r>
      <rPr>
        <b/>
        <sz val="10"/>
        <rFont val="Arial"/>
        <family val="2"/>
        <charset val="162"/>
      </rPr>
      <t xml:space="preserve"> ne durumda olduğu bilgisi, sunulan seçenekler arasından girilecektir.</t>
    </r>
  </si>
  <si>
    <t>Uygulama Yeri</t>
  </si>
  <si>
    <t>Hangi Fıkra Kapsamında</t>
  </si>
  <si>
    <t>İlçesi</t>
  </si>
  <si>
    <t>Mevki/Köy/Mahalle</t>
  </si>
  <si>
    <t>Ada</t>
  </si>
  <si>
    <t>Parsel</t>
  </si>
  <si>
    <t>Kurulu Güç (kWe)</t>
  </si>
  <si>
    <t>Çağrı Mektubu Tarihi</t>
  </si>
  <si>
    <t xml:space="preserve">Bağlantı Anlaşması Tarihi </t>
  </si>
  <si>
    <t>Bağlantı Anlaşması Son Tarihi</t>
  </si>
  <si>
    <t>Bağlantı Anlaşması Son Tarihi (İlave Süre İle Beraber)</t>
  </si>
  <si>
    <t>Çağrı Mektubu/Bağlantı Anlaşması İptal Edildi mi?</t>
  </si>
  <si>
    <t>İptal Gerekçesi</t>
  </si>
  <si>
    <t>Tüzel Kişi</t>
  </si>
  <si>
    <t>Güneş</t>
  </si>
  <si>
    <t>Arazi</t>
  </si>
  <si>
    <t>10 kW Usul ve Esas</t>
  </si>
  <si>
    <t>Adana</t>
  </si>
  <si>
    <t>İşletmeye Girdi</t>
  </si>
  <si>
    <t>Gerçek Kişi</t>
  </si>
  <si>
    <t>Çatı/Cephe</t>
  </si>
  <si>
    <t>Adıyaman</t>
  </si>
  <si>
    <t>Bağlantı Anlaşması Aşamasında</t>
  </si>
  <si>
    <t>Çağrı Mektubu İptal Edildi</t>
  </si>
  <si>
    <t>Kamu</t>
  </si>
  <si>
    <t>Arazi + Çatı/Cephe</t>
  </si>
  <si>
    <t>11. Madde 3. Fıkra</t>
  </si>
  <si>
    <t>YG</t>
  </si>
  <si>
    <t>Afyonkarahisar</t>
  </si>
  <si>
    <t>Çağrı Mektubu Aşamasında</t>
  </si>
  <si>
    <t xml:space="preserve">Çağrı Mektubu ve Bağlantı Anlaşması İptal Edildi </t>
  </si>
  <si>
    <t>Biyokütle/Biyogaz</t>
  </si>
  <si>
    <t>30. Madde 1. Fıkra</t>
  </si>
  <si>
    <t>YG ÖTM (AG)</t>
  </si>
  <si>
    <t>Ağrı</t>
  </si>
  <si>
    <t>İptal Edildi</t>
  </si>
  <si>
    <t>Bağlantı Anlaşması Süre Uzatım Talebi EPDK'ya iletildi cevap bekleniyor</t>
  </si>
  <si>
    <t>5. Madde 1. Fıkra (a) bendi</t>
  </si>
  <si>
    <t>Aksaray</t>
  </si>
  <si>
    <t>5. Madde 1. Fıkra (b) bendi</t>
  </si>
  <si>
    <t>Amasya</t>
  </si>
  <si>
    <t>Mikrojenerasyon</t>
  </si>
  <si>
    <t>5. Madde 1. Fıkra (c) bendi</t>
  </si>
  <si>
    <t>Ankara</t>
  </si>
  <si>
    <t>5. Madde 1. Fıkra (ç) bendi</t>
  </si>
  <si>
    <t>Antalya</t>
  </si>
  <si>
    <t>5. Madde 1. Fıkra (d) bendi</t>
  </si>
  <si>
    <t>Ardahan</t>
  </si>
  <si>
    <t>5. Madde 1. Fıkra (e) bendi</t>
  </si>
  <si>
    <t>Artvin</t>
  </si>
  <si>
    <t>5. Madde 1. Fıkra (f) bendi</t>
  </si>
  <si>
    <t>Aydın</t>
  </si>
  <si>
    <t>5. Madde 1. Fıkra (g) bendi</t>
  </si>
  <si>
    <t>Balıkesir</t>
  </si>
  <si>
    <t>Bartın</t>
  </si>
  <si>
    <t>Batman</t>
  </si>
  <si>
    <t>Bayburt</t>
  </si>
  <si>
    <t>Bilecik</t>
  </si>
  <si>
    <t>Bingöl</t>
  </si>
  <si>
    <t>Bitlis</t>
  </si>
  <si>
    <t>Bolu</t>
  </si>
  <si>
    <t>Burdur</t>
  </si>
  <si>
    <t>Bursa</t>
  </si>
  <si>
    <t>Çanakkale</t>
  </si>
  <si>
    <t>Çankırı</t>
  </si>
  <si>
    <t>Çorum</t>
  </si>
  <si>
    <t>Denizli</t>
  </si>
  <si>
    <t>Diyarbakır</t>
  </si>
  <si>
    <t>Düzce</t>
  </si>
  <si>
    <t>Edirne</t>
  </si>
  <si>
    <t>Elazığ</t>
  </si>
  <si>
    <t>Erzincan</t>
  </si>
  <si>
    <t>Erzurum</t>
  </si>
  <si>
    <t>Eskişehir</t>
  </si>
  <si>
    <t>Gaziantep</t>
  </si>
  <si>
    <t>Giresun</t>
  </si>
  <si>
    <t>Gümüşhane</t>
  </si>
  <si>
    <t>Hakkâri</t>
  </si>
  <si>
    <t>Hatay</t>
  </si>
  <si>
    <t>Iğdır</t>
  </si>
  <si>
    <t>Isparta</t>
  </si>
  <si>
    <t>İstanbul</t>
  </si>
  <si>
    <t>İzmir</t>
  </si>
  <si>
    <t>Kahramanmaraş</t>
  </si>
  <si>
    <t>Karabük</t>
  </si>
  <si>
    <t>Karaman</t>
  </si>
  <si>
    <t>Kars</t>
  </si>
  <si>
    <t>Kastamonu</t>
  </si>
  <si>
    <t>Kayseri</t>
  </si>
  <si>
    <t>Kilis</t>
  </si>
  <si>
    <t>Kırıkkale</t>
  </si>
  <si>
    <t>Kırklareli</t>
  </si>
  <si>
    <t>Kırşehir</t>
  </si>
  <si>
    <t>Kocaeli</t>
  </si>
  <si>
    <t>Konya</t>
  </si>
  <si>
    <t>Kütahya</t>
  </si>
  <si>
    <t>Malatya</t>
  </si>
  <si>
    <t>Manisa</t>
  </si>
  <si>
    <t>Mardin</t>
  </si>
  <si>
    <t>Mersin</t>
  </si>
  <si>
    <t>Muğla</t>
  </si>
  <si>
    <t>Muş</t>
  </si>
  <si>
    <t>Nevşehir</t>
  </si>
  <si>
    <t>Niğde</t>
  </si>
  <si>
    <t>Ordu</t>
  </si>
  <si>
    <t>Osmaniye</t>
  </si>
  <si>
    <t>Rize</t>
  </si>
  <si>
    <t>Sakarya</t>
  </si>
  <si>
    <t>Samsun</t>
  </si>
  <si>
    <t>Şanlıurfa</t>
  </si>
  <si>
    <t>Siirt</t>
  </si>
  <si>
    <t>Sinop</t>
  </si>
  <si>
    <t>Sivas</t>
  </si>
  <si>
    <t>Şırnak</t>
  </si>
  <si>
    <t>Tekirdağ</t>
  </si>
  <si>
    <t>Tokat</t>
  </si>
  <si>
    <t>Trabzon</t>
  </si>
  <si>
    <t>Tunceli</t>
  </si>
  <si>
    <t>Uşak</t>
  </si>
  <si>
    <t>Van</t>
  </si>
  <si>
    <t>Yalova</t>
  </si>
  <si>
    <t>Yozgat</t>
  </si>
  <si>
    <t>Zonguldak</t>
  </si>
  <si>
    <t>Tablo 2</t>
  </si>
  <si>
    <t>Tesisin bulunduğu ilçe</t>
  </si>
  <si>
    <t>Tesis Gücü (kWe)</t>
  </si>
  <si>
    <t>Mahsuplaşma Periyodu</t>
  </si>
  <si>
    <t>Saatlik mahsuplaşmada İhtiyaç fazlası satın alınan enerji miktarı (kWh)</t>
  </si>
  <si>
    <t>Saatlik mahsuplaşmada İhtiyaç fazlası satın alınan enerji miktarı için yapılan ödeme miktarı (TL)</t>
  </si>
  <si>
    <t>Aylık mahsuplaşma kapsamındaki tesislerde ihtiyaç fazlası satın alınan enerji miktarı (kWh)</t>
  </si>
  <si>
    <t>Aylık mahsuplaşma kapsamındaki tesislerde tedarikçiler tarafından tedarik edilen enerji miktarı (kWh)</t>
  </si>
  <si>
    <t>Aylık mahsuplaşma kapsamındaki tesislerde ihtiyaç fazlası satın alınan enerji miktarı için yapılan ödeme miktarı (TL)</t>
  </si>
  <si>
    <t>Aylık mahsuplaşma kapsamındaki tesislerde tedarikçiler tarafından tedarik edilen enerji miktarı için yapılan ödeme miktarı (TL)</t>
  </si>
  <si>
    <t>Saatlik</t>
  </si>
  <si>
    <t>Aylık</t>
  </si>
  <si>
    <t>Mahsuplaşma Yok</t>
  </si>
  <si>
    <t>Sadece 3 aylık veri girilecektir.</t>
  </si>
  <si>
    <t>Sadece bu kısım, işlem yapılan tüketici sayısı, yıl başından itibaren kümülatif olarak doldurulacaktır. Yani, 1. çeyrek bildiriminde ilk üç aylık, 2. çeyrek için 6 aylık, 3. çeyrek için 9 aylık, 4. çeyrek için yılın tamamını içerecek veriler girilecektir.</t>
  </si>
  <si>
    <t>11. Madde 2. Fıkra</t>
  </si>
  <si>
    <t>Kooperatif</t>
  </si>
  <si>
    <t>Mülga yönetmelik 7. Madde 7. Fıkra</t>
  </si>
  <si>
    <t>Mülga yönetmelik 7. Madde 8. Fıkra</t>
  </si>
  <si>
    <t>Sağdaki ikinci tabloya mahsuplaştırma öncesi kaynak bazında üretim ve tüketim değerleri girilecektir.</t>
  </si>
  <si>
    <t>SANAYİ    HARİCİ</t>
  </si>
  <si>
    <r>
      <rPr>
        <b/>
        <sz val="10"/>
        <color theme="1"/>
        <rFont val="Arial"/>
        <family val="2"/>
        <charset val="162"/>
      </rPr>
      <t>1-</t>
    </r>
    <r>
      <rPr>
        <sz val="10"/>
        <color theme="1"/>
        <rFont val="Arial"/>
        <family val="2"/>
        <charset val="162"/>
      </rPr>
      <t xml:space="preserve"> Bu tablo bildirim muhatabı Şirket'in ortakları, iştirakleri ve bağlı ortaklıkları ile olan parasal hareketlerinin (alacak ve borçları) izlenmesi amacıyla hazırlanmıştır.</t>
    </r>
  </si>
  <si>
    <r>
      <rPr>
        <b/>
        <sz val="10"/>
        <color theme="1"/>
        <rFont val="Arial"/>
        <family val="2"/>
        <charset val="162"/>
      </rPr>
      <t>2-</t>
    </r>
    <r>
      <rPr>
        <sz val="10"/>
        <color theme="1"/>
        <rFont val="Arial"/>
        <family val="2"/>
        <charset val="162"/>
      </rPr>
      <t xml:space="preserve"> Bu tablo ilgili Şirket'in muhasebe sistemi içerisinde kayıt altına alınmış ve Düzenleyici Hesap Planı'na uygun olarak ilgili hesaplarda takip edilen tutarlar baz alınarak doldurulacaktır.</t>
    </r>
  </si>
  <si>
    <r>
      <rPr>
        <b/>
        <sz val="10"/>
        <color theme="1"/>
        <rFont val="Arial"/>
        <family val="2"/>
        <charset val="162"/>
      </rPr>
      <t>3-</t>
    </r>
    <r>
      <rPr>
        <sz val="10"/>
        <color theme="1"/>
        <rFont val="Arial"/>
        <family val="2"/>
        <charset val="162"/>
      </rPr>
      <t xml:space="preserve"> Tablo; "ortaklar", "iştirakler ve "bağlı ortaklıklar" için ilgili hesapta takip edilen ve </t>
    </r>
    <r>
      <rPr>
        <b/>
        <sz val="10"/>
        <color theme="1"/>
        <rFont val="Arial"/>
        <family val="2"/>
        <charset val="162"/>
      </rPr>
      <t>ay sonu itibariyle oluşan net bakiye tutarları</t>
    </r>
    <r>
      <rPr>
        <sz val="10"/>
        <color theme="1"/>
        <rFont val="Arial"/>
        <family val="2"/>
        <charset val="162"/>
      </rPr>
      <t xml:space="preserve"> esas alınarak doldurulacaktır.</t>
    </r>
  </si>
  <si>
    <r>
      <rPr>
        <b/>
        <sz val="10"/>
        <color theme="1"/>
        <rFont val="Arial"/>
        <family val="2"/>
        <charset val="162"/>
      </rPr>
      <t>5-</t>
    </r>
    <r>
      <rPr>
        <sz val="10"/>
        <color theme="1"/>
        <rFont val="Arial"/>
        <family val="2"/>
        <charset val="162"/>
      </rPr>
      <t xml:space="preserve"> Tabloda yer verilen bazı hesaplar için sadece "Ortaklar", "iştirakler veya "bağlı ortaklıklar" sütunu için veri girişi yapılacaktır. 
Örneğin; "131. Ortaklardan Alacaklar" hesabının ilgili ay net bakiyesi için sadece "Ortaklar" sütununun ilgili hücresi doldurulacaktır.</t>
    </r>
  </si>
  <si>
    <r>
      <rPr>
        <b/>
        <sz val="10"/>
        <color theme="1"/>
        <rFont val="Arial"/>
        <family val="2"/>
        <charset val="162"/>
      </rPr>
      <t>6-</t>
    </r>
    <r>
      <rPr>
        <sz val="10"/>
        <color theme="1"/>
        <rFont val="Arial"/>
        <family val="2"/>
        <charset val="162"/>
      </rPr>
      <t xml:space="preserve"> "Ortaklar", "iştirakler ve/veya "bağlı ortaklıklar" için ay sonu net bakiyesi "sıfır" olarak gerçekleşen hesaplara ilişkin olarak ilgili hücrede "0" olarak beyanda bulunulacaktır.</t>
    </r>
  </si>
  <si>
    <r>
      <rPr>
        <b/>
        <sz val="10"/>
        <color theme="1"/>
        <rFont val="Arial"/>
        <family val="2"/>
        <charset val="162"/>
      </rPr>
      <t>7-</t>
    </r>
    <r>
      <rPr>
        <sz val="10"/>
        <color theme="1"/>
        <rFont val="Arial"/>
        <family val="2"/>
        <charset val="162"/>
      </rPr>
      <t xml:space="preserve"> Tabloda belirtilen hesaplar haricinde "Ortaklar", "iştirakler ve/veya "bağlı ortaklıklar"dan  olan alacak veya ilgili taraflara olan borçların takip edildiği başka hesap(lar) bulunması halinde, anılan hesaba ait hesap numarası, adı (Tek Düzen Hesap Planındaki numarası ve hesap adı girilecek olup, alt hesap bilgisi verilmesine gerek bulunmamaktadır.) ve tutar ilgili hesap sınıfının altına eklenecek ilave satırlarda ayrıca beyan edilecektir.</t>
    </r>
  </si>
  <si>
    <t>VARLIK HESAPLARI
DÖNEN VARLIKLAR</t>
  </si>
  <si>
    <t>VARLIK HESAPLARI 
DURAN VARLIKLAR</t>
  </si>
  <si>
    <t>KAYNAK HESAPLARI
KISA VADELİ YAB. KAY.</t>
  </si>
  <si>
    <t>KAYNAK HESAPLARI
UZUN VADELİ YAB. KAY.</t>
  </si>
  <si>
    <t>321- Borç Senetleri</t>
  </si>
  <si>
    <t>336- Diğer Çeşitli Borçlar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</si>
</sst>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5">
    <numFmt numFmtId="41" formatCode="_-* #,##0_-;\-* #,##0_-;_-* &quot;-&quot;_-;_-@_-"/>
    <numFmt numFmtId="43" formatCode="_-* #,##0.00_-;\-* #,##0.00_-;_-* &quot;-&quot;??_-;_-@_-"/>
    <numFmt numFmtId="164" formatCode="_-* #,##0\ _T_L_-;\-* #,##0\ _T_L_-;_-* &quot;-&quot;\ _T_L_-;_-@_-"/>
    <numFmt numFmtId="165" formatCode="_-* #,##0.00\ _T_L_-;\-* #,##0.00\ _T_L_-;_-* &quot;-&quot;??\ _T_L_-;_-@_-"/>
    <numFmt numFmtId="166" formatCode="#,##0.000"/>
    <numFmt numFmtId="167" formatCode="0.0000"/>
    <numFmt numFmtId="168" formatCode="0.000"/>
    <numFmt numFmtId="169" formatCode="dd/mm/yyyy;@"/>
    <numFmt numFmtId="170" formatCode="_(* #,##0.00_);_(* \(#,##0.00\);_(* &quot;-&quot;??_);_(@_)"/>
    <numFmt numFmtId="171" formatCode="_ * #,##0.00_)\ _Y_T_L_ ;_ * \(#,##0.00\)\ _Y_T_L_ ;_ * &quot;-&quot;??_)\ _Y_T_L_ ;_ @_ "/>
    <numFmt numFmtId="172" formatCode="_-* #,##0.00\ [$€-1]_-;\-* #,##0.00\ [$€-1]_-;_-* &quot;-&quot;??\ [$€-1]_-"/>
    <numFmt numFmtId="173" formatCode="#,##0.0"/>
    <numFmt numFmtId="174" formatCode="#,##0.00\ _T_L"/>
    <numFmt numFmtId="175" formatCode="_-&quot;$&quot;* #,##0_-;\-&quot;$&quot;* #,##0_-;_-&quot;$&quot;* &quot;-&quot;_-;_-@_-"/>
    <numFmt numFmtId="176" formatCode="&quot;$&quot;#,##0.00;[Red]\-&quot;$&quot;#,##0.00"/>
    <numFmt numFmtId="177" formatCode="#,##0.0_);\(#,##0.0\)"/>
    <numFmt numFmtId="178" formatCode="_(* #,##0.0000_);_(* \(#,##0.0000\);_(* &quot;-&quot;??_);_(@_)"/>
    <numFmt numFmtId="179" formatCode="#,##0;[Red]\(#,##0\)"/>
    <numFmt numFmtId="180" formatCode="_ * #,##0_)_£_ ;_ * \(#,##0\)_£_ ;_ * &quot;-&quot;_)_£_ ;_ @_ "/>
    <numFmt numFmtId="181" formatCode="_-* #,##0.00\ &quot;$&quot;_-;\-* #,##0.00\ &quot;$&quot;_-;_-* &quot;-&quot;??\ &quot;$&quot;_-;_-@_-"/>
    <numFmt numFmtId="182" formatCode="0.0%;\(0.0%\)"/>
    <numFmt numFmtId="183" formatCode="#,##0\ &quot;F&quot;;\-#,##0\ &quot;F&quot;"/>
    <numFmt numFmtId="184" formatCode="&quot;$&quot;#,##0_);\(&quot;$&quot;#,##0.0\)"/>
    <numFmt numFmtId="185" formatCode="_ * #,##0.00_)&quot;£&quot;_ ;_ * \(#,##0.00\)&quot;£&quot;_ ;_ * &quot;-&quot;??_)&quot;£&quot;_ ;_ @_ "/>
    <numFmt numFmtId="186" formatCode="_ * #,##0.00_)_£_ ;_ * \(#,##0.00\)_£_ ;_ * &quot;-&quot;??_)_£_ ;_ @_ "/>
    <numFmt numFmtId="187" formatCode="hh:mm;@"/>
    <numFmt numFmtId="188" formatCode="0.0"/>
    <numFmt numFmtId="189" formatCode="#,##0;\(#,##0\);\-"/>
    <numFmt numFmtId="190" formatCode="dd\.mm\.yyyy\ hh:mm:ss"/>
    <numFmt numFmtId="191" formatCode="_-* #,##0\ _₺_-;\-* #,##0\ _₺_-;_-* &quot;-&quot;??\ _₺_-;_-@_-"/>
    <numFmt numFmtId="192" formatCode="#,##0.0000"/>
    <numFmt numFmtId="193" formatCode="0.000_)"/>
    <numFmt numFmtId="194" formatCode="_-* #,##0.00\ _Y_T_L_-;\-* #,##0.00\ _Y_T_L_-;_-* &quot;-&quot;??\ _Y_T_L_-;_-@_-"/>
    <numFmt numFmtId="195" formatCode="#,##0.000000"/>
    <numFmt numFmtId="196" formatCode="_-* #,##0\ _T_L_-;\-* #,##0\ _T_L_-;_-* &quot;-&quot;??\ _T_L_-;_-@_-"/>
  </numFmts>
  <fonts count="281">
    <font>
      <sz val="11"/>
      <color theme="1"/>
      <name val="Calibri"/>
      <family val="2"/>
      <charset val="162"/>
      <scheme val="minor"/>
    </font>
    <font>
      <sz val="10"/>
      <name val="Arial"/>
      <family val="2"/>
      <charset val="162"/>
    </font>
    <font>
      <b/>
      <sz val="11"/>
      <name val="Times New Roman"/>
      <family val="1"/>
      <charset val="162"/>
    </font>
    <font>
      <sz val="10"/>
      <name val="Arial"/>
      <family val="2"/>
    </font>
    <font>
      <sz val="11"/>
      <name val="Times New Roman"/>
      <family val="1"/>
      <charset val="162"/>
    </font>
    <font>
      <b/>
      <sz val="10"/>
      <name val="Arial"/>
      <family val="2"/>
      <charset val="162"/>
    </font>
    <font>
      <b/>
      <sz val="12"/>
      <name val="Arial"/>
      <family val="2"/>
      <charset val="162"/>
    </font>
    <font>
      <b/>
      <sz val="11"/>
      <color theme="1"/>
      <name val="Calibri"/>
      <family val="2"/>
      <charset val="162"/>
      <scheme val="minor"/>
    </font>
    <font>
      <sz val="11"/>
      <color rgb="FFFF0000"/>
      <name val="Times New Roman"/>
      <family val="1"/>
      <charset val="162"/>
    </font>
    <font>
      <sz val="9"/>
      <color rgb="FFFF0000"/>
      <name val="Arial"/>
      <family val="2"/>
      <charset val="162"/>
    </font>
    <font>
      <b/>
      <sz val="12"/>
      <color rgb="FFFF0000"/>
      <name val="Arial"/>
      <family val="2"/>
      <charset val="162"/>
    </font>
    <font>
      <sz val="10"/>
      <color theme="1"/>
      <name val="Arial"/>
      <family val="2"/>
      <charset val="162"/>
    </font>
    <font>
      <b/>
      <sz val="11"/>
      <name val="Times New Roman"/>
      <family val="1"/>
    </font>
    <font>
      <sz val="10"/>
      <name val="Times New Roman"/>
      <family val="1"/>
    </font>
    <font>
      <b/>
      <sz val="10"/>
      <name val="Times New Roman"/>
      <family val="1"/>
    </font>
    <font>
      <b/>
      <sz val="12"/>
      <name val="Times New Roman"/>
      <family val="1"/>
    </font>
    <font>
      <b/>
      <sz val="10"/>
      <name val="Times New Roman"/>
      <family val="1"/>
      <charset val="162"/>
    </font>
    <font>
      <sz val="10"/>
      <color indexed="63"/>
      <name val="Times New Roman"/>
      <family val="1"/>
    </font>
    <font>
      <sz val="10"/>
      <color theme="0" tint="-0.499984740745262"/>
      <name val="Times New Roman"/>
      <family val="1"/>
    </font>
    <font>
      <b/>
      <sz val="10"/>
      <color theme="0" tint="-0.499984740745262"/>
      <name val="Times New Roman"/>
      <family val="1"/>
    </font>
    <font>
      <sz val="11"/>
      <color rgb="FF000000"/>
      <name val="Calibri"/>
      <family val="2"/>
      <charset val="162"/>
      <scheme val="minor"/>
    </font>
    <font>
      <sz val="11"/>
      <color theme="0" tint="-0.499984740745262"/>
      <name val="Calibri"/>
      <family val="2"/>
      <charset val="162"/>
      <scheme val="minor"/>
    </font>
    <font>
      <i/>
      <sz val="10"/>
      <name val="Times New Roman"/>
      <family val="1"/>
    </font>
    <font>
      <b/>
      <sz val="12"/>
      <color indexed="8"/>
      <name val="Times New Roman"/>
      <family val="1"/>
    </font>
    <font>
      <sz val="11"/>
      <color theme="1"/>
      <name val="Calibri"/>
      <family val="2"/>
      <charset val="162"/>
      <scheme val="minor"/>
    </font>
    <font>
      <sz val="11"/>
      <color rgb="FFFF0000"/>
      <name val="Calibri"/>
      <family val="2"/>
      <charset val="162"/>
      <scheme val="minor"/>
    </font>
    <font>
      <b/>
      <sz val="8"/>
      <color theme="1"/>
      <name val="Times New Roman"/>
      <family val="1"/>
      <charset val="162"/>
    </font>
    <font>
      <b/>
      <sz val="10"/>
      <color theme="1"/>
      <name val="Arial"/>
      <family val="2"/>
      <charset val="162"/>
    </font>
    <font>
      <b/>
      <sz val="9"/>
      <color indexed="81"/>
      <name val="Tahoma"/>
      <family val="2"/>
      <charset val="162"/>
    </font>
    <font>
      <sz val="9"/>
      <color indexed="81"/>
      <name val="Tahoma"/>
      <family val="2"/>
      <charset val="162"/>
    </font>
    <font>
      <b/>
      <sz val="10"/>
      <name val="Arial Tur"/>
      <charset val="162"/>
    </font>
    <font>
      <b/>
      <sz val="10"/>
      <color indexed="8"/>
      <name val="Arial"/>
      <family val="2"/>
      <charset val="162"/>
    </font>
    <font>
      <b/>
      <sz val="10"/>
      <color rgb="FFFF0000"/>
      <name val="Arial"/>
      <family val="2"/>
      <charset val="162"/>
    </font>
    <font>
      <sz val="10"/>
      <color indexed="8"/>
      <name val="Arial"/>
      <family val="2"/>
      <charset val="162"/>
    </font>
    <font>
      <b/>
      <sz val="10"/>
      <color indexed="0"/>
      <name val="Arial"/>
      <family val="2"/>
      <charset val="162"/>
    </font>
    <font>
      <sz val="10"/>
      <color indexed="0"/>
      <name val="Arial"/>
      <family val="2"/>
      <charset val="162"/>
    </font>
    <font>
      <b/>
      <sz val="9"/>
      <color theme="1"/>
      <name val="Arial"/>
      <family val="2"/>
      <charset val="162"/>
    </font>
    <font>
      <b/>
      <sz val="9"/>
      <name val="Arial"/>
      <family val="2"/>
      <charset val="162"/>
    </font>
    <font>
      <sz val="11"/>
      <color theme="1"/>
      <name val="Calibri"/>
      <family val="2"/>
      <scheme val="minor"/>
    </font>
    <font>
      <b/>
      <sz val="10"/>
      <color theme="1"/>
      <name val="Calibri"/>
      <family val="2"/>
      <charset val="162"/>
      <scheme val="minor"/>
    </font>
    <font>
      <sz val="9"/>
      <name val="Arial"/>
      <family val="2"/>
      <charset val="162"/>
    </font>
    <font>
      <sz val="8"/>
      <name val="Arial"/>
      <family val="2"/>
      <charset val="162"/>
    </font>
    <font>
      <b/>
      <sz val="10"/>
      <name val="Arial"/>
      <family val="2"/>
    </font>
    <font>
      <sz val="10"/>
      <color theme="1"/>
      <name val="Arial"/>
      <family val="2"/>
    </font>
    <font>
      <b/>
      <sz val="8"/>
      <name val="Arial"/>
      <family val="2"/>
    </font>
    <font>
      <sz val="10"/>
      <name val="Arial Tur"/>
      <charset val="162"/>
    </font>
    <font>
      <u/>
      <sz val="11"/>
      <color theme="10"/>
      <name val="Calibri"/>
      <family val="2"/>
      <scheme val="minor"/>
    </font>
    <font>
      <u/>
      <sz val="11"/>
      <color theme="10"/>
      <name val="Calibri"/>
      <family val="2"/>
      <charset val="162"/>
      <scheme val="minor"/>
    </font>
    <font>
      <sz val="10"/>
      <color rgb="FF000000"/>
      <name val="Arial"/>
      <family val="2"/>
      <charset val="162"/>
    </font>
    <font>
      <b/>
      <u/>
      <sz val="10"/>
      <color rgb="FFFF0000"/>
      <name val="Arial"/>
      <family val="2"/>
      <charset val="162"/>
    </font>
    <font>
      <sz val="10"/>
      <color rgb="FFFF0000"/>
      <name val="Arial"/>
      <family val="2"/>
      <charset val="162"/>
    </font>
    <font>
      <sz val="10"/>
      <name val="Times New Roman"/>
      <family val="1"/>
      <charset val="162"/>
    </font>
    <font>
      <b/>
      <sz val="8"/>
      <color indexed="16"/>
      <name val="Times New Roman Tur"/>
      <family val="1"/>
      <charset val="162"/>
    </font>
    <font>
      <sz val="10"/>
      <color theme="1"/>
      <name val="Calibri"/>
      <family val="2"/>
      <charset val="162"/>
      <scheme val="minor"/>
    </font>
    <font>
      <b/>
      <sz val="10"/>
      <name val="Arial Tur"/>
      <family val="2"/>
      <charset val="162"/>
    </font>
    <font>
      <b/>
      <sz val="11"/>
      <color indexed="0"/>
      <name val="Calibri"/>
      <family val="2"/>
      <charset val="162"/>
    </font>
    <font>
      <sz val="11"/>
      <color indexed="0"/>
      <name val="Calibri"/>
      <family val="2"/>
      <charset val="162"/>
    </font>
    <font>
      <b/>
      <sz val="10"/>
      <color indexed="8"/>
      <name val="Times New Roman"/>
      <family val="1"/>
      <charset val="162"/>
    </font>
    <font>
      <sz val="10"/>
      <color indexed="8"/>
      <name val="Arial Tur"/>
      <charset val="162"/>
    </font>
    <font>
      <b/>
      <sz val="10"/>
      <color indexed="8"/>
      <name val="Arial Tur"/>
      <charset val="162"/>
    </font>
    <font>
      <b/>
      <sz val="12"/>
      <name val="Times New Roman"/>
      <family val="1"/>
      <charset val="162"/>
    </font>
    <font>
      <b/>
      <sz val="8"/>
      <name val="Times New Roman"/>
      <family val="1"/>
      <charset val="162"/>
    </font>
    <font>
      <sz val="8"/>
      <name val="Times New Roman"/>
      <family val="1"/>
      <charset val="162"/>
    </font>
    <font>
      <sz val="12"/>
      <name val="Times New Roman"/>
      <family val="1"/>
      <charset val="16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indexed="8"/>
      <name val="Calibri"/>
      <family val="2"/>
      <charset val="16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charset val="16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tint="0.499984740745262"/>
      <name val="Times New Roman"/>
      <family val="1"/>
    </font>
    <font>
      <sz val="12"/>
      <name val="Times New Roman"/>
      <family val="1"/>
    </font>
    <font>
      <b/>
      <sz val="11"/>
      <name val="Verdana"/>
      <family val="2"/>
      <charset val="162"/>
    </font>
    <font>
      <b/>
      <sz val="8"/>
      <color rgb="FF000000"/>
      <name val="Verdana"/>
      <family val="2"/>
      <charset val="162"/>
    </font>
    <font>
      <sz val="10"/>
      <color rgb="FF000000"/>
      <name val="Arial"/>
      <family val="2"/>
    </font>
    <font>
      <i/>
      <sz val="8"/>
      <name val="Verdana"/>
      <family val="2"/>
      <charset val="162"/>
    </font>
    <font>
      <b/>
      <sz val="10"/>
      <color rgb="FF000000"/>
      <name val="Arial"/>
      <family val="2"/>
    </font>
    <font>
      <b/>
      <sz val="11"/>
      <name val="Arial Tur"/>
      <charset val="162"/>
    </font>
    <font>
      <sz val="11"/>
      <name val="Arial Tur"/>
      <charset val="162"/>
    </font>
    <font>
      <sz val="11"/>
      <color indexed="9"/>
      <name val="Calibri"/>
      <family val="2"/>
      <charset val="162"/>
    </font>
    <font>
      <sz val="10"/>
      <name val="Helv"/>
    </font>
    <font>
      <sz val="11"/>
      <color indexed="20"/>
      <name val="Calibri"/>
      <family val="2"/>
      <charset val="162"/>
    </font>
    <font>
      <b/>
      <sz val="11"/>
      <color indexed="52"/>
      <name val="Calibri"/>
      <family val="2"/>
      <charset val="162"/>
    </font>
    <font>
      <b/>
      <sz val="11"/>
      <color indexed="9"/>
      <name val="Calibri"/>
      <family val="2"/>
      <charset val="162"/>
    </font>
    <font>
      <sz val="10"/>
      <color indexed="8"/>
      <name val="Arial"/>
      <family val="2"/>
    </font>
    <font>
      <i/>
      <sz val="11"/>
      <color indexed="23"/>
      <name val="Calibri"/>
      <family val="2"/>
      <charset val="162"/>
    </font>
    <font>
      <sz val="11"/>
      <color indexed="17"/>
      <name val="Calibri"/>
      <family val="2"/>
      <charset val="162"/>
    </font>
    <font>
      <sz val="8"/>
      <name val="Arial"/>
      <family val="2"/>
    </font>
    <font>
      <b/>
      <sz val="12"/>
      <name val="Arial"/>
      <family val="2"/>
    </font>
    <font>
      <b/>
      <sz val="15"/>
      <color indexed="56"/>
      <name val="Calibri"/>
      <family val="2"/>
      <charset val="162"/>
    </font>
    <font>
      <b/>
      <sz val="13"/>
      <color indexed="56"/>
      <name val="Calibri"/>
      <family val="2"/>
      <charset val="162"/>
    </font>
    <font>
      <b/>
      <sz val="11"/>
      <color indexed="56"/>
      <name val="Calibri"/>
      <family val="2"/>
      <charset val="162"/>
    </font>
    <font>
      <sz val="11"/>
      <color indexed="62"/>
      <name val="Calibri"/>
      <family val="2"/>
      <charset val="162"/>
    </font>
    <font>
      <sz val="11"/>
      <color indexed="52"/>
      <name val="Calibri"/>
      <family val="2"/>
      <charset val="162"/>
    </font>
    <font>
      <sz val="11"/>
      <color indexed="60"/>
      <name val="Calibri"/>
      <family val="2"/>
      <charset val="162"/>
    </font>
    <font>
      <b/>
      <sz val="11"/>
      <color indexed="63"/>
      <name val="Calibri"/>
      <family val="2"/>
      <charset val="162"/>
    </font>
    <font>
      <sz val="10"/>
      <name val="Helv"/>
      <charset val="204"/>
    </font>
    <font>
      <b/>
      <sz val="18"/>
      <color indexed="56"/>
      <name val="Cambria"/>
      <family val="2"/>
      <charset val="162"/>
    </font>
    <font>
      <b/>
      <sz val="11"/>
      <color indexed="8"/>
      <name val="Calibri"/>
      <family val="2"/>
      <charset val="162"/>
    </font>
    <font>
      <sz val="10"/>
      <name val="MS Sans Serif"/>
      <family val="2"/>
      <charset val="162"/>
    </font>
    <font>
      <sz val="11"/>
      <color indexed="10"/>
      <name val="Calibri"/>
      <family val="2"/>
      <charset val="162"/>
    </font>
    <font>
      <b/>
      <sz val="12"/>
      <name val="Arial Tur"/>
      <charset val="162"/>
    </font>
    <font>
      <sz val="10"/>
      <name val="Calibri"/>
      <family val="2"/>
      <charset val="162"/>
    </font>
    <font>
      <sz val="10"/>
      <name val="Arial Tur"/>
    </font>
    <font>
      <b/>
      <sz val="8"/>
      <name val="Times New Roman Tur"/>
      <family val="1"/>
      <charset val="162"/>
    </font>
    <font>
      <b/>
      <sz val="8"/>
      <color indexed="10"/>
      <name val="Times New Roman Tur"/>
      <family val="1"/>
      <charset val="162"/>
    </font>
    <font>
      <b/>
      <sz val="18"/>
      <color indexed="62"/>
      <name val="Cambria"/>
      <family val="2"/>
      <charset val="162"/>
    </font>
    <font>
      <b/>
      <sz val="15"/>
      <color indexed="62"/>
      <name val="Calibri"/>
      <family val="2"/>
      <charset val="162"/>
    </font>
    <font>
      <b/>
      <sz val="13"/>
      <color indexed="62"/>
      <name val="Calibri"/>
      <family val="2"/>
      <charset val="162"/>
    </font>
    <font>
      <b/>
      <sz val="11"/>
      <color indexed="62"/>
      <name val="Calibri"/>
      <family val="2"/>
      <charset val="162"/>
    </font>
    <font>
      <b/>
      <sz val="11"/>
      <color indexed="10"/>
      <name val="Calibri"/>
      <family val="2"/>
      <charset val="162"/>
    </font>
    <font>
      <sz val="11"/>
      <color indexed="19"/>
      <name val="Calibri"/>
      <family val="2"/>
      <charset val="162"/>
    </font>
    <font>
      <sz val="11"/>
      <color theme="0"/>
      <name val="Calibri"/>
      <family val="2"/>
      <charset val="162"/>
      <scheme val="minor"/>
    </font>
    <font>
      <sz val="9"/>
      <color theme="1"/>
      <name val="Times New Roman"/>
      <family val="1"/>
      <charset val="162"/>
    </font>
    <font>
      <b/>
      <sz val="14"/>
      <color indexed="18"/>
      <name val="Arial"/>
      <family val="2"/>
    </font>
    <font>
      <b/>
      <sz val="11.5"/>
      <name val="Times New Roman"/>
      <family val="1"/>
      <charset val="162"/>
    </font>
    <font>
      <vertAlign val="superscript"/>
      <sz val="11"/>
      <color theme="1"/>
      <name val="Calibri"/>
      <family val="2"/>
      <charset val="162"/>
      <scheme val="minor"/>
    </font>
    <font>
      <sz val="11"/>
      <color rgb="FF002060"/>
      <name val="Calibri"/>
      <family val="2"/>
      <charset val="162"/>
      <scheme val="minor"/>
    </font>
    <font>
      <vertAlign val="superscript"/>
      <sz val="11"/>
      <color rgb="FF002060"/>
      <name val="Calibri"/>
      <family val="2"/>
      <charset val="162"/>
      <scheme val="minor"/>
    </font>
    <font>
      <vertAlign val="subscript"/>
      <sz val="11"/>
      <color rgb="FF002060"/>
      <name val="Calibri"/>
      <family val="2"/>
      <charset val="162"/>
      <scheme val="minor"/>
    </font>
    <font>
      <b/>
      <vertAlign val="superscript"/>
      <sz val="11"/>
      <color theme="1"/>
      <name val="Calibri"/>
      <family val="2"/>
      <charset val="162"/>
      <scheme val="minor"/>
    </font>
    <font>
      <vertAlign val="subscript"/>
      <sz val="11"/>
      <color theme="1"/>
      <name val="Calibri"/>
      <family val="2"/>
      <charset val="162"/>
      <scheme val="minor"/>
    </font>
    <font>
      <i/>
      <sz val="11"/>
      <color theme="1"/>
      <name val="Calibri"/>
      <family val="2"/>
      <charset val="162"/>
      <scheme val="minor"/>
    </font>
    <font>
      <sz val="11"/>
      <name val="Calibri"/>
      <family val="2"/>
      <charset val="162"/>
      <scheme val="minor"/>
    </font>
    <font>
      <vertAlign val="superscript"/>
      <sz val="11"/>
      <name val="Calibri"/>
      <family val="2"/>
      <charset val="162"/>
      <scheme val="minor"/>
    </font>
    <font>
      <sz val="12"/>
      <color theme="1"/>
      <name val="Times New Roman"/>
      <family val="1"/>
      <charset val="162"/>
    </font>
    <font>
      <sz val="10"/>
      <color indexed="8"/>
      <name val="Calibri"/>
      <family val="2"/>
      <charset val="162"/>
    </font>
    <font>
      <sz val="10"/>
      <color theme="1"/>
      <name val="Calibri"/>
      <family val="2"/>
      <charset val="162"/>
    </font>
    <font>
      <b/>
      <sz val="10"/>
      <color theme="1"/>
      <name val="Calibri"/>
      <family val="2"/>
      <charset val="162"/>
    </font>
    <font>
      <b/>
      <sz val="10"/>
      <name val="Calibri"/>
      <family val="2"/>
      <charset val="162"/>
      <scheme val="minor"/>
    </font>
    <font>
      <sz val="10"/>
      <name val="Calibri"/>
      <family val="2"/>
      <charset val="162"/>
      <scheme val="minor"/>
    </font>
    <font>
      <sz val="10"/>
      <color rgb="FFFF0000"/>
      <name val="Calibri"/>
      <family val="2"/>
      <charset val="162"/>
    </font>
    <font>
      <sz val="10"/>
      <color rgb="FFFF0000"/>
      <name val="Calibri"/>
      <family val="2"/>
      <charset val="162"/>
      <scheme val="minor"/>
    </font>
    <font>
      <sz val="10"/>
      <color indexed="8"/>
      <name val="Calibri"/>
      <family val="2"/>
      <charset val="162"/>
      <scheme val="minor"/>
    </font>
    <font>
      <b/>
      <sz val="10"/>
      <color indexed="8"/>
      <name val="Calibri"/>
      <family val="2"/>
      <charset val="162"/>
      <scheme val="minor"/>
    </font>
    <font>
      <sz val="12"/>
      <name val="Arial Tur"/>
      <charset val="162"/>
    </font>
    <font>
      <b/>
      <sz val="10"/>
      <color indexed="8"/>
      <name val="Arial"/>
      <family val="2"/>
      <charset val="162"/>
    </font>
    <font>
      <sz val="11"/>
      <color indexed="0"/>
      <name val="Calibri"/>
      <family val="2"/>
      <charset val="162"/>
    </font>
    <font>
      <sz val="10"/>
      <color indexed="8"/>
      <name val="Arial"/>
      <family val="2"/>
      <charset val="162"/>
    </font>
    <font>
      <b/>
      <sz val="11"/>
      <color indexed="8"/>
      <name val="Times New Roman"/>
      <family val="1"/>
      <charset val="162"/>
    </font>
    <font>
      <sz val="11"/>
      <color indexed="8"/>
      <name val="Times New Roman"/>
      <family val="1"/>
      <charset val="162"/>
    </font>
    <font>
      <sz val="11"/>
      <color indexed="0"/>
      <name val="Times New Roman"/>
      <family val="1"/>
      <charset val="162"/>
    </font>
    <font>
      <b/>
      <sz val="10"/>
      <color indexed="8"/>
      <name val="Times New Roman"/>
      <family val="1"/>
      <charset val="162"/>
    </font>
    <font>
      <b/>
      <sz val="11"/>
      <color indexed="0"/>
      <name val="Times New Roman"/>
      <family val="1"/>
      <charset val="162"/>
    </font>
    <font>
      <b/>
      <sz val="12"/>
      <color indexed="8"/>
      <name val="Arial"/>
      <family val="2"/>
      <charset val="162"/>
    </font>
    <font>
      <b/>
      <sz val="11"/>
      <color indexed="8"/>
      <name val="Arial"/>
      <family val="2"/>
      <charset val="162"/>
    </font>
    <font>
      <sz val="12"/>
      <color rgb="FFFF0000"/>
      <name val="Calibri"/>
      <family val="2"/>
      <scheme val="minor"/>
    </font>
    <font>
      <b/>
      <vertAlign val="subscript"/>
      <sz val="10"/>
      <color theme="1"/>
      <name val="Arial"/>
      <family val="2"/>
      <charset val="162"/>
    </font>
    <font>
      <vertAlign val="subscript"/>
      <sz val="10"/>
      <color theme="1"/>
      <name val="Arial"/>
      <family val="2"/>
      <charset val="162"/>
    </font>
    <font>
      <sz val="9"/>
      <color indexed="8"/>
      <name val="Arial"/>
      <family val="2"/>
      <charset val="162"/>
    </font>
    <font>
      <b/>
      <sz val="12"/>
      <color indexed="8"/>
      <name val="Times New Roman"/>
      <family val="1"/>
      <charset val="162"/>
    </font>
    <font>
      <b/>
      <sz val="8"/>
      <color indexed="8"/>
      <name val="Times New Roman"/>
      <family val="1"/>
      <charset val="162"/>
    </font>
    <font>
      <sz val="12"/>
      <color indexed="8"/>
      <name val="Times New Roman"/>
      <family val="1"/>
      <charset val="162"/>
    </font>
    <font>
      <b/>
      <sz val="12"/>
      <color rgb="FFFF0000"/>
      <name val="Times New Roman"/>
      <family val="1"/>
      <charset val="162"/>
    </font>
    <font>
      <sz val="10"/>
      <color indexed="8"/>
      <name val="Times New Roman"/>
      <family val="1"/>
      <charset val="162"/>
    </font>
    <font>
      <b/>
      <sz val="10"/>
      <color rgb="FFFF0000"/>
      <name val="Times New Roman"/>
      <family val="1"/>
      <charset val="162"/>
    </font>
    <font>
      <sz val="11"/>
      <color indexed="8"/>
      <name val="Arial"/>
      <family val="2"/>
      <charset val="162"/>
    </font>
    <font>
      <sz val="10"/>
      <color rgb="FFFF0000"/>
      <name val="Arial Tur"/>
      <charset val="162"/>
    </font>
    <font>
      <sz val="12"/>
      <color rgb="FFFF0000"/>
      <name val="Times New Roman"/>
      <family val="1"/>
      <charset val="162"/>
    </font>
    <font>
      <b/>
      <sz val="14"/>
      <name val="Arial"/>
      <family val="2"/>
      <charset val="162"/>
    </font>
    <font>
      <b/>
      <sz val="11"/>
      <name val="Calibri"/>
      <family val="2"/>
      <charset val="162"/>
      <scheme val="minor"/>
    </font>
    <font>
      <sz val="12"/>
      <color theme="1"/>
      <name val="Calibri"/>
      <family val="2"/>
      <charset val="162"/>
      <scheme val="minor"/>
    </font>
    <font>
      <b/>
      <sz val="12"/>
      <color theme="1"/>
      <name val="Times New Roman"/>
      <family val="1"/>
      <charset val="162"/>
    </font>
    <font>
      <b/>
      <sz val="11"/>
      <color rgb="FF000000"/>
      <name val="Calibri"/>
      <family val="2"/>
      <charset val="162"/>
      <scheme val="minor"/>
    </font>
    <font>
      <b/>
      <sz val="12"/>
      <color theme="1"/>
      <name val="Calibri"/>
      <family val="2"/>
      <charset val="162"/>
      <scheme val="minor"/>
    </font>
    <font>
      <b/>
      <sz val="10"/>
      <color indexed="8"/>
      <name val="Arial"/>
      <family val="2"/>
      <charset val="162"/>
    </font>
    <font>
      <b/>
      <sz val="10"/>
      <color indexed="0"/>
      <name val="Arial"/>
      <family val="2"/>
      <charset val="162"/>
    </font>
    <font>
      <sz val="10"/>
      <color indexed="8"/>
      <name val="Arial"/>
      <family val="2"/>
      <charset val="162"/>
    </font>
    <font>
      <sz val="10"/>
      <color indexed="0"/>
      <name val="Arial"/>
      <family val="2"/>
      <charset val="162"/>
    </font>
    <font>
      <b/>
      <sz val="8"/>
      <color indexed="0"/>
      <name val="Times New Roman"/>
      <family val="1"/>
      <charset val="162"/>
    </font>
    <font>
      <b/>
      <sz val="12"/>
      <color indexed="8"/>
      <name val="Arial"/>
      <family val="2"/>
      <charset val="162"/>
    </font>
    <font>
      <sz val="10"/>
      <color indexed="0"/>
      <name val="Times New Roman"/>
      <family val="1"/>
      <charset val="162"/>
    </font>
    <font>
      <sz val="11"/>
      <color indexed="0"/>
      <name val="Calibri"/>
      <family val="2"/>
      <charset val="162"/>
    </font>
    <font>
      <b/>
      <sz val="11"/>
      <color indexed="0"/>
      <name val="Calibri"/>
      <family val="2"/>
      <charset val="162"/>
    </font>
    <font>
      <sz val="11"/>
      <color indexed="0"/>
      <name val="Calibri"/>
      <family val="2"/>
      <charset val="162"/>
    </font>
    <font>
      <b/>
      <sz val="10"/>
      <color indexed="63"/>
      <name val="Times New Roman"/>
      <family val="1"/>
      <charset val="162"/>
    </font>
    <font>
      <b/>
      <sz val="10"/>
      <color indexed="8"/>
      <name val="Times New Roman"/>
      <family val="1"/>
      <charset val="162"/>
    </font>
    <font>
      <b/>
      <sz val="12"/>
      <color indexed="0"/>
      <name val="Times New Roman"/>
      <family val="1"/>
      <charset val="162"/>
    </font>
    <font>
      <b/>
      <sz val="12"/>
      <color indexed="8"/>
      <name val="Times New Roman"/>
      <family val="1"/>
      <charset val="162"/>
    </font>
    <font>
      <sz val="12"/>
      <color indexed="8"/>
      <name val="Times New Roman"/>
      <family val="1"/>
      <charset val="162"/>
    </font>
    <font>
      <sz val="10"/>
      <color indexed="0"/>
      <name val="Calibri"/>
      <family val="2"/>
      <charset val="162"/>
    </font>
    <font>
      <b/>
      <sz val="14"/>
      <color indexed="8"/>
      <name val="Arial Tur"/>
      <charset val="162"/>
    </font>
    <font>
      <b/>
      <sz val="11"/>
      <color indexed="8"/>
      <name val="Times New Roman"/>
      <family val="1"/>
      <charset val="162"/>
    </font>
    <font>
      <sz val="10"/>
      <color indexed="8"/>
      <name val="Times New Roman"/>
      <family val="1"/>
      <charset val="162"/>
    </font>
    <font>
      <b/>
      <sz val="11"/>
      <color rgb="FF000000"/>
      <name val="Calibri"/>
      <family val="2"/>
      <charset val="162"/>
    </font>
    <font>
      <sz val="11"/>
      <color rgb="FF000000"/>
      <name val="Calibri"/>
      <family val="2"/>
      <charset val="162"/>
    </font>
    <font>
      <b/>
      <sz val="9"/>
      <color indexed="0"/>
      <name val="Times New Roman"/>
      <family val="1"/>
      <charset val="162"/>
    </font>
    <font>
      <sz val="9"/>
      <color indexed="0"/>
      <name val="Times New Roman"/>
      <family val="1"/>
      <charset val="162"/>
    </font>
    <font>
      <vertAlign val="subscript"/>
      <sz val="12"/>
      <name val="Times New Roman"/>
      <family val="1"/>
      <charset val="162"/>
    </font>
    <font>
      <b/>
      <sz val="10"/>
      <color indexed="0"/>
      <name val="Calibri"/>
      <family val="2"/>
      <charset val="162"/>
      <scheme val="minor"/>
    </font>
    <font>
      <b/>
      <sz val="10"/>
      <color indexed="0"/>
      <name val="Calibri"/>
      <family val="2"/>
      <charset val="162"/>
    </font>
    <font>
      <b/>
      <sz val="10"/>
      <color indexed="8"/>
      <name val="Calibri"/>
      <family val="2"/>
      <charset val="162"/>
    </font>
    <font>
      <b/>
      <sz val="9"/>
      <color indexed="8"/>
      <name val="Arial"/>
      <family val="2"/>
      <charset val="162"/>
    </font>
    <font>
      <sz val="9"/>
      <color indexed="8"/>
      <name val="Arial"/>
      <family val="2"/>
      <charset val="162"/>
    </font>
    <font>
      <b/>
      <sz val="9"/>
      <color indexed="0"/>
      <name val="Times New Roman"/>
      <family val="1"/>
      <charset val="162"/>
    </font>
    <font>
      <b/>
      <sz val="9"/>
      <color indexed="0"/>
      <name val="Arial"/>
      <family val="2"/>
      <charset val="162"/>
    </font>
    <font>
      <b/>
      <sz val="8"/>
      <color indexed="0"/>
      <name val="Arial"/>
      <family val="2"/>
      <charset val="162"/>
    </font>
    <font>
      <b/>
      <sz val="8"/>
      <color indexed="8"/>
      <name val="Arial"/>
      <family val="2"/>
      <charset val="162"/>
    </font>
    <font>
      <sz val="9"/>
      <color indexed="0"/>
      <name val="Calibri"/>
      <family val="2"/>
      <charset val="162"/>
    </font>
    <font>
      <b/>
      <sz val="14"/>
      <color indexed="0"/>
      <name val="Calibri"/>
      <family val="2"/>
      <charset val="162"/>
    </font>
    <font>
      <b/>
      <sz val="12"/>
      <color indexed="0"/>
      <name val="Calibri"/>
      <family val="2"/>
      <charset val="162"/>
    </font>
    <font>
      <b/>
      <vertAlign val="superscript"/>
      <sz val="10"/>
      <color indexed="0"/>
      <name val="Calibri"/>
      <family val="2"/>
      <charset val="162"/>
    </font>
    <font>
      <b/>
      <sz val="10"/>
      <color indexed="8"/>
      <name val="Arial"/>
      <family val="2"/>
      <charset val="162"/>
    </font>
    <font>
      <b/>
      <sz val="12"/>
      <color indexed="8"/>
      <name val="Arial"/>
      <family val="2"/>
      <charset val="162"/>
    </font>
    <font>
      <sz val="10"/>
      <color indexed="8"/>
      <name val="Arial"/>
      <family val="2"/>
      <charset val="162"/>
    </font>
    <font>
      <b/>
      <sz val="11"/>
      <color indexed="0"/>
      <name val="Calibri"/>
      <family val="2"/>
      <charset val="162"/>
    </font>
    <font>
      <sz val="11"/>
      <color indexed="0"/>
      <name val="Calibri"/>
      <family val="2"/>
      <charset val="162"/>
    </font>
    <font>
      <b/>
      <sz val="13"/>
      <color theme="3"/>
      <name val="Calibri"/>
      <family val="2"/>
      <charset val="162"/>
      <scheme val="minor"/>
    </font>
    <font>
      <sz val="11"/>
      <color rgb="FF3F3F76"/>
      <name val="Calibri"/>
      <family val="2"/>
      <charset val="162"/>
      <scheme val="minor"/>
    </font>
    <font>
      <i/>
      <sz val="11"/>
      <color rgb="FF7F7F7F"/>
      <name val="Calibri"/>
      <family val="2"/>
      <charset val="162"/>
      <scheme val="minor"/>
    </font>
    <font>
      <sz val="11"/>
      <name val="Tms Rmn"/>
    </font>
    <font>
      <u/>
      <sz val="10"/>
      <color indexed="36"/>
      <name val="Arial Tur"/>
      <charset val="162"/>
    </font>
    <font>
      <u/>
      <sz val="10"/>
      <color indexed="12"/>
      <name val="Arial Tur"/>
      <charset val="162"/>
    </font>
    <font>
      <sz val="12"/>
      <name val="±¼¸²Ã¼"/>
      <family val="3"/>
      <charset val="128"/>
    </font>
    <font>
      <sz val="8"/>
      <color indexed="10"/>
      <name val="Arial Narrow"/>
      <family val="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i/>
      <sz val="12"/>
      <color theme="1"/>
      <name val="Calibri"/>
      <family val="2"/>
      <charset val="162"/>
      <scheme val="minor"/>
    </font>
    <font>
      <b/>
      <sz val="12"/>
      <color indexed="0"/>
      <name val="Calibri"/>
      <family val="2"/>
      <charset val="162"/>
    </font>
    <font>
      <b/>
      <sz val="10"/>
      <color indexed="0"/>
      <name val="Calibri"/>
      <family val="2"/>
      <charset val="162"/>
    </font>
    <font>
      <sz val="10"/>
      <color indexed="0"/>
      <name val="Calibri"/>
      <family val="2"/>
      <charset val="162"/>
    </font>
    <font>
      <sz val="8"/>
      <color indexed="0"/>
      <name val="Calibri"/>
      <family val="2"/>
      <charset val="162"/>
    </font>
    <font>
      <sz val="11"/>
      <name val="Calibri"/>
      <family val="2"/>
      <charset val="162"/>
    </font>
    <font>
      <b/>
      <sz val="12"/>
      <color rgb="FF000000"/>
      <name val="Calibri"/>
      <family val="2"/>
      <charset val="162"/>
      <scheme val="minor"/>
    </font>
    <font>
      <b/>
      <sz val="9"/>
      <color rgb="FF000000"/>
      <name val="Calibri"/>
      <family val="2"/>
      <charset val="162"/>
      <scheme val="minor"/>
    </font>
    <font>
      <sz val="9"/>
      <color rgb="FF000000"/>
      <name val="Calibri"/>
      <family val="2"/>
      <charset val="162"/>
      <scheme val="minor"/>
    </font>
    <font>
      <sz val="7"/>
      <color rgb="FF000000"/>
      <name val="Times New Roman"/>
      <family val="1"/>
      <charset val="162"/>
    </font>
    <font>
      <sz val="8"/>
      <color rgb="FF000000"/>
      <name val="Calibri"/>
      <family val="2"/>
      <charset val="162"/>
      <scheme val="minor"/>
    </font>
    <font>
      <b/>
      <sz val="10"/>
      <color rgb="FF00B0F0"/>
      <name val="Arial"/>
      <family val="2"/>
      <charset val="162"/>
    </font>
    <font>
      <b/>
      <sz val="11"/>
      <name val="Arial"/>
      <family val="2"/>
      <charset val="162"/>
    </font>
    <font>
      <sz val="9"/>
      <color theme="1"/>
      <name val="Calibri"/>
      <family val="2"/>
      <scheme val="minor"/>
    </font>
    <font>
      <sz val="12"/>
      <color theme="1"/>
      <name val="Calibri"/>
      <family val="2"/>
      <scheme val="minor"/>
    </font>
    <font>
      <u/>
      <sz val="12"/>
      <color rgb="FFFF0000"/>
      <name val="Calibri"/>
      <family val="2"/>
      <charset val="162"/>
      <scheme val="minor"/>
    </font>
    <font>
      <sz val="12"/>
      <color theme="1" tint="0.34998626667073579"/>
      <name val="Calibri"/>
      <family val="2"/>
      <charset val="162"/>
      <scheme val="minor"/>
    </font>
    <font>
      <sz val="12"/>
      <color theme="3" tint="0.59999389629810485"/>
      <name val="Calibri"/>
      <family val="2"/>
      <charset val="162"/>
      <scheme val="minor"/>
    </font>
    <font>
      <u/>
      <sz val="12"/>
      <color theme="1"/>
      <name val="Calibri"/>
      <family val="2"/>
      <charset val="162"/>
      <scheme val="minor"/>
    </font>
    <font>
      <sz val="12"/>
      <color theme="3" tint="0.39997558519241921"/>
      <name val="Calibri"/>
      <family val="2"/>
      <charset val="162"/>
      <scheme val="minor"/>
    </font>
    <font>
      <b/>
      <sz val="9"/>
      <color theme="1"/>
      <name val="Calibri"/>
      <family val="2"/>
      <charset val="162"/>
      <scheme val="minor"/>
    </font>
    <font>
      <b/>
      <sz val="10"/>
      <color rgb="FFFF0000"/>
      <name val="Calibri"/>
      <family val="2"/>
      <charset val="162"/>
      <scheme val="minor"/>
    </font>
    <font>
      <sz val="9"/>
      <color rgb="FFFF0000"/>
      <name val="Calibri"/>
      <family val="2"/>
      <charset val="162"/>
      <scheme val="minor"/>
    </font>
    <font>
      <b/>
      <sz val="9"/>
      <color rgb="FFFF0000"/>
      <name val="Calibri"/>
      <family val="2"/>
      <charset val="162"/>
      <scheme val="minor"/>
    </font>
    <font>
      <b/>
      <sz val="11"/>
      <name val="Calibri"/>
      <family val="2"/>
      <charset val="162"/>
    </font>
    <font>
      <sz val="11"/>
      <color rgb="FFFF0000"/>
      <name val="Calibri"/>
      <family val="2"/>
      <scheme val="minor"/>
    </font>
    <font>
      <u/>
      <sz val="11"/>
      <color rgb="FFFF0000"/>
      <name val="Calibri"/>
      <family val="2"/>
      <charset val="162"/>
      <scheme val="minor"/>
    </font>
    <font>
      <b/>
      <sz val="10"/>
      <color rgb="FF000000"/>
      <name val="Calibri"/>
      <family val="2"/>
      <charset val="162"/>
      <scheme val="minor"/>
    </font>
    <font>
      <sz val="10"/>
      <color rgb="FF000000"/>
      <name val="Calibri"/>
      <family val="2"/>
      <charset val="162"/>
      <scheme val="minor"/>
    </font>
    <font>
      <sz val="8"/>
      <color rgb="FFFF0000"/>
      <name val="Calibri"/>
      <family val="2"/>
      <charset val="162"/>
      <scheme val="minor"/>
    </font>
    <font>
      <b/>
      <sz val="10"/>
      <color indexed="8"/>
      <name val="Arial"/>
      <family val="2"/>
      <charset val="162"/>
    </font>
    <font>
      <sz val="11"/>
      <color indexed="0"/>
      <name val="Calibri"/>
      <family val="2"/>
      <charset val="162"/>
    </font>
    <font>
      <b/>
      <sz val="12"/>
      <color indexed="0"/>
      <name val="Calibri"/>
      <family val="2"/>
      <charset val="162"/>
    </font>
    <font>
      <b/>
      <sz val="11"/>
      <color indexed="0"/>
      <name val="Calibri"/>
      <family val="2"/>
      <charset val="162"/>
    </font>
    <font>
      <b/>
      <sz val="12"/>
      <color indexed="0"/>
      <name val="Times New Roman"/>
      <family val="1"/>
      <charset val="162"/>
    </font>
    <font>
      <b/>
      <sz val="11"/>
      <color rgb="FFFF0000"/>
      <name val="Calibri"/>
      <family val="2"/>
      <charset val="162"/>
      <scheme val="minor"/>
    </font>
    <font>
      <b/>
      <u/>
      <sz val="9"/>
      <name val="Arial"/>
      <family val="2"/>
      <charset val="162"/>
    </font>
    <font>
      <sz val="9"/>
      <color theme="1"/>
      <name val="Arial"/>
      <family val="2"/>
      <charset val="162"/>
    </font>
    <font>
      <b/>
      <sz val="9"/>
      <color rgb="FFFF0000"/>
      <name val="Arial"/>
      <family val="2"/>
      <charset val="162"/>
    </font>
    <font>
      <b/>
      <u/>
      <sz val="9"/>
      <color rgb="FFFF0000"/>
      <name val="Arial"/>
      <family val="2"/>
      <charset val="162"/>
    </font>
    <font>
      <b/>
      <sz val="10"/>
      <color theme="0"/>
      <name val="Arial"/>
      <family val="2"/>
      <charset val="162"/>
    </font>
    <font>
      <sz val="11"/>
      <color theme="1"/>
      <name val="Arial"/>
      <family val="2"/>
      <charset val="162"/>
    </font>
    <font>
      <b/>
      <u/>
      <sz val="7"/>
      <name val="Arial"/>
      <family val="2"/>
      <charset val="162"/>
    </font>
    <font>
      <sz val="7"/>
      <name val="Arial"/>
      <family val="2"/>
      <charset val="162"/>
    </font>
    <font>
      <b/>
      <sz val="7"/>
      <name val="Arial"/>
      <family val="2"/>
      <charset val="162"/>
    </font>
    <font>
      <b/>
      <u/>
      <sz val="10"/>
      <name val="Arial"/>
      <family val="2"/>
      <charset val="162"/>
    </font>
    <font>
      <b/>
      <i/>
      <sz val="10"/>
      <name val="Arial"/>
      <family val="2"/>
      <charset val="162"/>
    </font>
    <font>
      <b/>
      <u/>
      <sz val="9"/>
      <color theme="1"/>
      <name val="Arial"/>
      <family val="2"/>
      <charset val="162"/>
    </font>
  </fonts>
  <fills count="61">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indexed="42"/>
        <bgColor indexed="64"/>
      </patternFill>
    </fill>
    <fill>
      <patternFill patternType="solid">
        <fgColor rgb="FFFFFF00"/>
        <bgColor indexed="64"/>
      </patternFill>
    </fill>
    <fill>
      <patternFill patternType="solid">
        <fgColor indexed="9"/>
        <bgColor indexed="64"/>
      </patternFill>
    </fill>
    <fill>
      <patternFill patternType="solid">
        <fgColor indexed="44"/>
        <bgColor indexed="64"/>
      </patternFill>
    </fill>
    <fill>
      <patternFill patternType="solid">
        <fgColor theme="8"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6" tint="0.39997558519241921"/>
        <bgColor indexed="64"/>
      </patternFill>
    </fill>
    <fill>
      <patternFill patternType="solid">
        <fgColor theme="4" tint="0.79998168889431442"/>
        <bgColor indexed="64"/>
      </patternFill>
    </fill>
    <fill>
      <patternFill patternType="solid">
        <fgColor indexed="26"/>
        <bgColor indexed="64"/>
      </patternFill>
    </fill>
    <fill>
      <patternFill patternType="solid">
        <fgColor indexed="41"/>
        <bgColor indexed="64"/>
      </patternFill>
    </fill>
    <fill>
      <patternFill patternType="solid">
        <fgColor rgb="FFFFC000"/>
        <bgColor indexed="64"/>
      </patternFill>
    </fill>
    <fill>
      <patternFill patternType="solid">
        <fgColor indexed="9"/>
      </patternFill>
    </fill>
    <fill>
      <patternFill patternType="solid">
        <fgColor indexed="56"/>
      </patternFill>
    </fill>
    <fill>
      <patternFill patternType="solid">
        <fgColor indexed="54"/>
      </patternFill>
    </fill>
    <fill>
      <patternFill patternType="solid">
        <fgColor theme="3"/>
        <bgColor indexed="64"/>
      </patternFill>
    </fill>
    <fill>
      <patternFill patternType="solid">
        <fgColor indexed="6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rgb="FF99CCFF"/>
        <bgColor rgb="FF000000"/>
      </patternFill>
    </fill>
    <fill>
      <patternFill patternType="solid">
        <fgColor rgb="FFE6B8B7"/>
        <bgColor rgb="FF000000"/>
      </patternFill>
    </fill>
    <fill>
      <patternFill patternType="solid">
        <fgColor rgb="FFDDD9C4"/>
        <bgColor rgb="FF000000"/>
      </patternFill>
    </fill>
    <fill>
      <patternFill patternType="solid">
        <fgColor rgb="FFC4D79B"/>
        <bgColor rgb="FF000000"/>
      </patternFill>
    </fill>
    <fill>
      <patternFill patternType="solid">
        <fgColor theme="0"/>
        <bgColor rgb="FF000000"/>
      </patternFill>
    </fill>
    <fill>
      <patternFill patternType="solid">
        <fgColor rgb="FFD9D9D9"/>
        <bgColor indexed="64"/>
      </patternFill>
    </fill>
    <fill>
      <patternFill patternType="solid">
        <fgColor rgb="FF8DB4E2"/>
        <bgColor indexed="64"/>
      </patternFill>
    </fill>
    <fill>
      <patternFill patternType="solid">
        <fgColor theme="3" tint="0.59999389629810485"/>
        <bgColor indexed="64"/>
      </patternFill>
    </fill>
    <fill>
      <patternFill patternType="solid">
        <fgColor rgb="FFDCE6F1"/>
        <bgColor indexed="64"/>
      </patternFill>
    </fill>
    <fill>
      <patternFill patternType="solid">
        <fgColor rgb="FFFFCC99"/>
      </patternFill>
    </fill>
    <fill>
      <patternFill patternType="solid">
        <fgColor rgb="FFFFFFCC"/>
      </patternFill>
    </fill>
    <fill>
      <patternFill patternType="solid">
        <fgColor theme="4"/>
      </patternFill>
    </fill>
    <fill>
      <patternFill patternType="solid">
        <fgColor rgb="FFBFBFBF"/>
        <bgColor indexed="64"/>
      </patternFill>
    </fill>
    <fill>
      <patternFill patternType="solid">
        <fgColor rgb="FFFFFFFF"/>
        <bgColor indexed="64"/>
      </patternFill>
    </fill>
  </fills>
  <borders count="13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thin">
        <color auto="1"/>
      </left>
      <right/>
      <top/>
      <bottom style="thin">
        <color auto="1"/>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4"/>
      </left>
      <right/>
      <top style="medium">
        <color indexed="64"/>
      </top>
      <bottom/>
      <diagonal/>
    </border>
    <border>
      <left style="thin">
        <color indexed="64"/>
      </left>
      <right/>
      <top/>
      <bottom style="medium">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medium">
        <color indexed="64"/>
      </right>
      <top/>
      <bottom style="medium">
        <color rgb="FF000000"/>
      </bottom>
      <diagonal/>
    </border>
    <border>
      <left/>
      <right style="medium">
        <color indexed="64"/>
      </right>
      <top/>
      <bottom style="medium">
        <color rgb="FF000000"/>
      </bottom>
      <diagonal/>
    </border>
    <border>
      <left style="thin">
        <color indexed="0"/>
      </left>
      <right/>
      <top/>
      <bottom style="thin">
        <color indexed="0"/>
      </bottom>
      <diagonal/>
    </border>
    <border>
      <left/>
      <right/>
      <top/>
      <bottom style="thin">
        <color indexed="0"/>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56"/>
      </top>
      <bottom style="double">
        <color indexed="56"/>
      </bottom>
      <diagonal/>
    </border>
    <border>
      <left/>
      <right/>
      <top style="thin">
        <color indexed="62"/>
      </top>
      <bottom style="double">
        <color indexed="62"/>
      </bottom>
      <diagonal/>
    </border>
    <border>
      <left/>
      <right style="medium">
        <color indexed="64"/>
      </right>
      <top/>
      <bottom style="thin">
        <color indexed="64"/>
      </bottom>
      <diagonal/>
    </border>
    <border>
      <left/>
      <right style="medium">
        <color indexed="64"/>
      </right>
      <top style="thin">
        <color indexed="64"/>
      </top>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medium">
        <color indexed="64"/>
      </right>
      <top style="thin">
        <color indexed="64"/>
      </top>
      <bottom style="thin">
        <color indexed="64"/>
      </bottom>
      <diagonal/>
    </border>
    <border>
      <left/>
      <right style="medium">
        <color rgb="FF000000"/>
      </right>
      <top style="medium">
        <color indexed="64"/>
      </top>
      <bottom style="medium">
        <color indexed="64"/>
      </bottom>
      <diagonal/>
    </border>
    <border>
      <left style="thick">
        <color indexed="64"/>
      </left>
      <right/>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ck">
        <color indexed="64"/>
      </right>
      <top style="medium">
        <color indexed="64"/>
      </top>
      <bottom/>
      <diagonal/>
    </border>
    <border>
      <left/>
      <right style="medium">
        <color rgb="FF000000"/>
      </right>
      <top style="medium">
        <color indexed="64"/>
      </top>
      <bottom/>
      <diagonal/>
    </border>
    <border>
      <left style="thick">
        <color indexed="64"/>
      </left>
      <right/>
      <top style="thick">
        <color indexed="64"/>
      </top>
      <bottom/>
      <diagonal/>
    </border>
    <border>
      <left/>
      <right style="thick">
        <color indexed="64"/>
      </right>
      <top style="thick">
        <color indexed="64"/>
      </top>
      <bottom/>
      <diagonal/>
    </border>
  </borders>
  <cellStyleXfs count="295">
    <xf numFmtId="0" fontId="0" fillId="0" borderId="0"/>
    <xf numFmtId="0" fontId="1" fillId="0" borderId="0"/>
    <xf numFmtId="0" fontId="3" fillId="0" borderId="0"/>
    <xf numFmtId="165" fontId="24"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38" fillId="0" borderId="0"/>
    <xf numFmtId="165" fontId="38" fillId="0" borderId="0" applyFont="0" applyFill="0" applyBorder="0" applyAlignment="0" applyProtection="0"/>
    <xf numFmtId="0" fontId="1" fillId="0" borderId="0"/>
    <xf numFmtId="0" fontId="24" fillId="0" borderId="0"/>
    <xf numFmtId="0" fontId="45" fillId="0" borderId="0"/>
    <xf numFmtId="0" fontId="46" fillId="0" borderId="0" applyNumberFormat="0" applyFill="0" applyBorder="0" applyAlignment="0" applyProtection="0"/>
    <xf numFmtId="0" fontId="47" fillId="0" borderId="0" applyNumberFormat="0" applyFill="0" applyBorder="0" applyAlignment="0" applyProtection="0"/>
    <xf numFmtId="0" fontId="45" fillId="0" borderId="0"/>
    <xf numFmtId="0" fontId="1" fillId="0" borderId="0"/>
    <xf numFmtId="170" fontId="24" fillId="0" borderId="0" applyFont="0" applyFill="0" applyBorder="0" applyAlignment="0" applyProtection="0"/>
    <xf numFmtId="0" fontId="45" fillId="0" borderId="0"/>
    <xf numFmtId="0" fontId="45" fillId="0" borderId="0"/>
    <xf numFmtId="0" fontId="24" fillId="0" borderId="0"/>
    <xf numFmtId="43" fontId="1" fillId="0" borderId="0" applyFont="0" applyFill="0" applyBorder="0" applyAlignment="0" applyProtection="0"/>
    <xf numFmtId="0" fontId="64" fillId="12" borderId="0" applyNumberFormat="0" applyBorder="0" applyAlignment="0" applyProtection="0"/>
    <xf numFmtId="0" fontId="64" fillId="13" borderId="0" applyNumberFormat="0" applyBorder="0" applyAlignment="0" applyProtection="0"/>
    <xf numFmtId="0" fontId="64" fillId="14" borderId="0" applyNumberFormat="0" applyBorder="0" applyAlignment="0" applyProtection="0"/>
    <xf numFmtId="0" fontId="64" fillId="15" borderId="0" applyNumberFormat="0" applyBorder="0" applyAlignment="0" applyProtection="0"/>
    <xf numFmtId="0" fontId="64" fillId="16" borderId="0" applyNumberFormat="0" applyBorder="0" applyAlignment="0" applyProtection="0"/>
    <xf numFmtId="0" fontId="64" fillId="17" borderId="0" applyNumberFormat="0" applyBorder="0" applyAlignment="0" applyProtection="0"/>
    <xf numFmtId="0" fontId="64" fillId="18" borderId="0" applyNumberFormat="0" applyBorder="0" applyAlignment="0" applyProtection="0"/>
    <xf numFmtId="0" fontId="64" fillId="19" borderId="0" applyNumberFormat="0" applyBorder="0" applyAlignment="0" applyProtection="0"/>
    <xf numFmtId="0" fontId="64" fillId="20" borderId="0" applyNumberFormat="0" applyBorder="0" applyAlignment="0" applyProtection="0"/>
    <xf numFmtId="0" fontId="64" fillId="15" borderId="0" applyNumberFormat="0" applyBorder="0" applyAlignment="0" applyProtection="0"/>
    <xf numFmtId="0" fontId="64" fillId="18" borderId="0" applyNumberFormat="0" applyBorder="0" applyAlignment="0" applyProtection="0"/>
    <xf numFmtId="0" fontId="64" fillId="21" borderId="0" applyNumberFormat="0" applyBorder="0" applyAlignment="0" applyProtection="0"/>
    <xf numFmtId="0" fontId="65" fillId="22"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23" borderId="0" applyNumberFormat="0" applyBorder="0" applyAlignment="0" applyProtection="0"/>
    <xf numFmtId="0" fontId="65" fillId="24" borderId="0" applyNumberFormat="0" applyBorder="0" applyAlignment="0" applyProtection="0"/>
    <xf numFmtId="0" fontId="65" fillId="25" borderId="0" applyNumberFormat="0" applyBorder="0" applyAlignment="0" applyProtection="0"/>
    <xf numFmtId="0" fontId="65" fillId="26" borderId="0" applyNumberFormat="0" applyBorder="0" applyAlignment="0" applyProtection="0"/>
    <xf numFmtId="0" fontId="65" fillId="27" borderId="0" applyNumberFormat="0" applyBorder="0" applyAlignment="0" applyProtection="0"/>
    <xf numFmtId="0" fontId="65" fillId="28" borderId="0" applyNumberFormat="0" applyBorder="0" applyAlignment="0" applyProtection="0"/>
    <xf numFmtId="0" fontId="65" fillId="23" borderId="0" applyNumberFormat="0" applyBorder="0" applyAlignment="0" applyProtection="0"/>
    <xf numFmtId="0" fontId="65" fillId="24" borderId="0" applyNumberFormat="0" applyBorder="0" applyAlignment="0" applyProtection="0"/>
    <xf numFmtId="0" fontId="65" fillId="29" borderId="0" applyNumberFormat="0" applyBorder="0" applyAlignment="0" applyProtection="0"/>
    <xf numFmtId="0" fontId="66" fillId="13" borderId="0" applyNumberFormat="0" applyBorder="0" applyAlignment="0" applyProtection="0"/>
    <xf numFmtId="0" fontId="67" fillId="30" borderId="76" applyNumberFormat="0" applyAlignment="0" applyProtection="0"/>
    <xf numFmtId="0" fontId="68" fillId="31" borderId="77" applyNumberFormat="0" applyAlignment="0" applyProtection="0"/>
    <xf numFmtId="165" fontId="69" fillId="0" borderId="0" applyFont="0" applyFill="0" applyBorder="0" applyAlignment="0" applyProtection="0"/>
    <xf numFmtId="165" fontId="69" fillId="0" borderId="0" applyFont="0" applyFill="0" applyBorder="0" applyAlignment="0" applyProtection="0"/>
    <xf numFmtId="43" fontId="3"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1" fillId="0" borderId="0" applyFont="0" applyFill="0" applyBorder="0" applyAlignment="0" applyProtection="0"/>
    <xf numFmtId="172" fontId="1" fillId="0" borderId="0" applyFont="0" applyFill="0" applyBorder="0" applyAlignment="0" applyProtection="0"/>
    <xf numFmtId="0" fontId="70" fillId="0" borderId="0" applyNumberFormat="0" applyFill="0" applyBorder="0" applyAlignment="0" applyProtection="0"/>
    <xf numFmtId="0" fontId="71" fillId="14" borderId="0" applyNumberFormat="0" applyBorder="0" applyAlignment="0" applyProtection="0"/>
    <xf numFmtId="0" fontId="72" fillId="0" borderId="78" applyNumberFormat="0" applyFill="0" applyAlignment="0" applyProtection="0"/>
    <xf numFmtId="0" fontId="73" fillId="0" borderId="79" applyNumberFormat="0" applyFill="0" applyAlignment="0" applyProtection="0"/>
    <xf numFmtId="0" fontId="74" fillId="0" borderId="80" applyNumberFormat="0" applyFill="0" applyAlignment="0" applyProtection="0"/>
    <xf numFmtId="0" fontId="74" fillId="0" borderId="0" applyNumberFormat="0" applyFill="0" applyBorder="0" applyAlignment="0" applyProtection="0"/>
    <xf numFmtId="0" fontId="75" fillId="0" borderId="0" applyNumberFormat="0" applyFill="0" applyBorder="0" applyAlignment="0" applyProtection="0">
      <alignment vertical="top"/>
      <protection locked="0"/>
    </xf>
    <xf numFmtId="0" fontId="76" fillId="17" borderId="76" applyNumberFormat="0" applyAlignment="0" applyProtection="0"/>
    <xf numFmtId="0" fontId="77" fillId="0" borderId="81" applyNumberFormat="0" applyFill="0" applyAlignment="0" applyProtection="0"/>
    <xf numFmtId="0" fontId="78" fillId="32" borderId="0" applyNumberFormat="0" applyBorder="0" applyAlignment="0" applyProtection="0"/>
    <xf numFmtId="0" fontId="45" fillId="0" borderId="0"/>
    <xf numFmtId="0" fontId="1"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1" fillId="0" borderId="0"/>
    <xf numFmtId="0" fontId="1" fillId="0" borderId="0"/>
    <xf numFmtId="0" fontId="1" fillId="33" borderId="82" applyNumberFormat="0" applyFont="0" applyAlignment="0" applyProtection="0"/>
    <xf numFmtId="0" fontId="79" fillId="30" borderId="83"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80" fillId="0" borderId="0" applyNumberFormat="0" applyFill="0" applyBorder="0" applyAlignment="0" applyProtection="0"/>
    <xf numFmtId="0" fontId="81" fillId="0" borderId="84" applyNumberFormat="0" applyFill="0" applyAlignment="0" applyProtection="0"/>
    <xf numFmtId="0" fontId="82" fillId="0" borderId="0" applyNumberFormat="0" applyFill="0" applyBorder="0" applyAlignment="0" applyProtection="0"/>
    <xf numFmtId="9" fontId="24" fillId="0" borderId="0" applyFont="0" applyFill="0" applyBorder="0" applyAlignment="0" applyProtection="0"/>
    <xf numFmtId="0" fontId="69" fillId="0" borderId="0"/>
    <xf numFmtId="0" fontId="1" fillId="0" borderId="0"/>
    <xf numFmtId="9" fontId="69" fillId="0" borderId="0" applyFont="0" applyFill="0" applyBorder="0" applyAlignment="0" applyProtection="0"/>
    <xf numFmtId="0" fontId="45" fillId="0" borderId="0"/>
    <xf numFmtId="9" fontId="1" fillId="7" borderId="0"/>
    <xf numFmtId="0" fontId="1" fillId="0" borderId="0"/>
    <xf numFmtId="0" fontId="69" fillId="12" borderId="0" applyNumberFormat="0" applyBorder="0" applyAlignment="0" applyProtection="0"/>
    <xf numFmtId="0" fontId="69" fillId="13" borderId="0" applyNumberFormat="0" applyBorder="0" applyAlignment="0" applyProtection="0"/>
    <xf numFmtId="0" fontId="69" fillId="14" borderId="0" applyNumberFormat="0" applyBorder="0" applyAlignment="0" applyProtection="0"/>
    <xf numFmtId="0" fontId="69" fillId="15" borderId="0" applyNumberFormat="0" applyBorder="0" applyAlignment="0" applyProtection="0"/>
    <xf numFmtId="0" fontId="69" fillId="16" borderId="0" applyNumberFormat="0" applyBorder="0" applyAlignment="0" applyProtection="0"/>
    <xf numFmtId="0" fontId="69" fillId="17" borderId="0" applyNumberFormat="0" applyBorder="0" applyAlignment="0" applyProtection="0"/>
    <xf numFmtId="0" fontId="69" fillId="18" borderId="0" applyNumberFormat="0" applyBorder="0" applyAlignment="0" applyProtection="0"/>
    <xf numFmtId="0" fontId="69" fillId="19" borderId="0" applyNumberFormat="0" applyBorder="0" applyAlignment="0" applyProtection="0"/>
    <xf numFmtId="0" fontId="69" fillId="20" borderId="0" applyNumberFormat="0" applyBorder="0" applyAlignment="0" applyProtection="0"/>
    <xf numFmtId="0" fontId="69" fillId="15" borderId="0" applyNumberFormat="0" applyBorder="0" applyAlignment="0" applyProtection="0"/>
    <xf numFmtId="0" fontId="69" fillId="18" borderId="0" applyNumberFormat="0" applyBorder="0" applyAlignment="0" applyProtection="0"/>
    <xf numFmtId="0" fontId="69" fillId="21" borderId="0" applyNumberFormat="0" applyBorder="0" applyAlignment="0" applyProtection="0"/>
    <xf numFmtId="0" fontId="92" fillId="22" borderId="0" applyNumberFormat="0" applyBorder="0" applyAlignment="0" applyProtection="0"/>
    <xf numFmtId="0" fontId="92" fillId="19" borderId="0" applyNumberFormat="0" applyBorder="0" applyAlignment="0" applyProtection="0"/>
    <xf numFmtId="0" fontId="92" fillId="20" borderId="0" applyNumberFormat="0" applyBorder="0" applyAlignment="0" applyProtection="0"/>
    <xf numFmtId="0" fontId="92" fillId="23" borderId="0" applyNumberFormat="0" applyBorder="0" applyAlignment="0" applyProtection="0"/>
    <xf numFmtId="0" fontId="92" fillId="24" borderId="0" applyNumberFormat="0" applyBorder="0" applyAlignment="0" applyProtection="0"/>
    <xf numFmtId="0" fontId="92" fillId="25" borderId="0" applyNumberFormat="0" applyBorder="0" applyAlignment="0" applyProtection="0"/>
    <xf numFmtId="175" fontId="1" fillId="0" borderId="0" applyFont="0" applyFill="0" applyBorder="0" applyAlignment="0" applyProtection="0"/>
    <xf numFmtId="176" fontId="93" fillId="0" borderId="0" applyFont="0" applyFill="0" applyBorder="0" applyAlignment="0" applyProtection="0"/>
    <xf numFmtId="0" fontId="92" fillId="26" borderId="0" applyNumberFormat="0" applyBorder="0" applyAlignment="0" applyProtection="0"/>
    <xf numFmtId="0" fontId="92" fillId="27" borderId="0" applyNumberFormat="0" applyBorder="0" applyAlignment="0" applyProtection="0"/>
    <xf numFmtId="0" fontId="92" fillId="28" borderId="0" applyNumberFormat="0" applyBorder="0" applyAlignment="0" applyProtection="0"/>
    <xf numFmtId="0" fontId="92" fillId="23" borderId="0" applyNumberFormat="0" applyBorder="0" applyAlignment="0" applyProtection="0"/>
    <xf numFmtId="0" fontId="92" fillId="24" borderId="0" applyNumberFormat="0" applyBorder="0" applyAlignment="0" applyProtection="0"/>
    <xf numFmtId="0" fontId="92" fillId="29" borderId="0" applyNumberFormat="0" applyBorder="0" applyAlignment="0" applyProtection="0"/>
    <xf numFmtId="0" fontId="94" fillId="13" borderId="0" applyNumberFormat="0" applyBorder="0" applyAlignment="0" applyProtection="0"/>
    <xf numFmtId="164" fontId="24" fillId="0" borderId="0" applyFont="0" applyFill="0" applyBorder="0" applyAlignment="0" applyProtection="0"/>
    <xf numFmtId="164" fontId="45" fillId="0" borderId="0" applyFont="0" applyFill="0" applyBorder="0" applyAlignment="0" applyProtection="0"/>
    <xf numFmtId="0" fontId="1" fillId="0" borderId="0" applyFill="0" applyBorder="0" applyAlignment="0"/>
    <xf numFmtId="177" fontId="93" fillId="0" borderId="0" applyFill="0" applyBorder="0" applyAlignment="0"/>
    <xf numFmtId="178" fontId="93" fillId="0" borderId="0" applyFill="0" applyBorder="0" applyAlignment="0"/>
    <xf numFmtId="179" fontId="45" fillId="0" borderId="0" applyFill="0" applyBorder="0" applyAlignment="0"/>
    <xf numFmtId="180" fontId="45" fillId="0" borderId="0" applyFill="0" applyBorder="0" applyAlignment="0"/>
    <xf numFmtId="181" fontId="93" fillId="0" borderId="0" applyFill="0" applyBorder="0" applyAlignment="0"/>
    <xf numFmtId="182" fontId="93" fillId="0" borderId="0" applyFill="0" applyBorder="0" applyAlignment="0"/>
    <xf numFmtId="177" fontId="93" fillId="0" borderId="0" applyFill="0" applyBorder="0" applyAlignment="0"/>
    <xf numFmtId="0" fontId="95" fillId="30" borderId="76" applyNumberFormat="0" applyAlignment="0" applyProtection="0"/>
    <xf numFmtId="0" fontId="96" fillId="31" borderId="77" applyNumberFormat="0" applyAlignment="0" applyProtection="0"/>
    <xf numFmtId="181" fontId="93" fillId="0" borderId="0" applyFont="0" applyFill="0" applyBorder="0" applyAlignment="0" applyProtection="0"/>
    <xf numFmtId="177" fontId="93" fillId="0" borderId="0" applyFont="0" applyFill="0" applyBorder="0" applyAlignment="0" applyProtection="0"/>
    <xf numFmtId="14" fontId="97" fillId="0" borderId="0" applyFill="0" applyBorder="0" applyAlignment="0"/>
    <xf numFmtId="181" fontId="93" fillId="0" borderId="0" applyFill="0" applyBorder="0" applyAlignment="0"/>
    <xf numFmtId="177" fontId="93" fillId="0" borderId="0" applyFill="0" applyBorder="0" applyAlignment="0"/>
    <xf numFmtId="181" fontId="93" fillId="0" borderId="0" applyFill="0" applyBorder="0" applyAlignment="0"/>
    <xf numFmtId="182" fontId="93" fillId="0" borderId="0" applyFill="0" applyBorder="0" applyAlignment="0"/>
    <xf numFmtId="177" fontId="93" fillId="0" borderId="0" applyFill="0" applyBorder="0" applyAlignment="0"/>
    <xf numFmtId="0" fontId="98" fillId="0" borderId="0" applyNumberFormat="0" applyFill="0" applyBorder="0" applyAlignment="0" applyProtection="0"/>
    <xf numFmtId="0" fontId="99" fillId="14" borderId="0" applyNumberFormat="0" applyBorder="0" applyAlignment="0" applyProtection="0"/>
    <xf numFmtId="38" fontId="100" fillId="2" borderId="0" applyNumberFormat="0" applyBorder="0" applyAlignment="0" applyProtection="0"/>
    <xf numFmtId="0" fontId="101" fillId="0" borderId="2" applyNumberFormat="0" applyAlignment="0" applyProtection="0">
      <alignment horizontal="left" vertical="center"/>
    </xf>
    <xf numFmtId="0" fontId="101" fillId="0" borderId="15">
      <alignment horizontal="left" vertical="center"/>
    </xf>
    <xf numFmtId="0" fontId="102" fillId="0" borderId="78" applyNumberFormat="0" applyFill="0" applyAlignment="0" applyProtection="0"/>
    <xf numFmtId="0" fontId="103" fillId="0" borderId="79" applyNumberFormat="0" applyFill="0" applyAlignment="0" applyProtection="0"/>
    <xf numFmtId="0" fontId="104" fillId="0" borderId="80" applyNumberFormat="0" applyFill="0" applyAlignment="0" applyProtection="0"/>
    <xf numFmtId="0" fontId="104" fillId="0" borderId="0" applyNumberFormat="0" applyFill="0" applyBorder="0" applyAlignment="0" applyProtection="0"/>
    <xf numFmtId="0" fontId="105" fillId="17" borderId="76" applyNumberFormat="0" applyAlignment="0" applyProtection="0"/>
    <xf numFmtId="10" fontId="100" fillId="36" borderId="20" applyNumberFormat="0" applyBorder="0" applyAlignment="0" applyProtection="0"/>
    <xf numFmtId="0" fontId="93" fillId="0" borderId="0"/>
    <xf numFmtId="181" fontId="93" fillId="0" borderId="0" applyFill="0" applyBorder="0" applyAlignment="0"/>
    <xf numFmtId="177" fontId="93" fillId="0" borderId="0" applyFill="0" applyBorder="0" applyAlignment="0"/>
    <xf numFmtId="181" fontId="93" fillId="0" borderId="0" applyFill="0" applyBorder="0" applyAlignment="0"/>
    <xf numFmtId="182" fontId="93" fillId="0" borderId="0" applyFill="0" applyBorder="0" applyAlignment="0"/>
    <xf numFmtId="177" fontId="93" fillId="0" borderId="0" applyFill="0" applyBorder="0" applyAlignment="0"/>
    <xf numFmtId="0" fontId="106" fillId="0" borderId="81" applyNumberFormat="0" applyFill="0" applyAlignment="0" applyProtection="0"/>
    <xf numFmtId="0" fontId="107" fillId="32" borderId="0" applyNumberFormat="0" applyBorder="0" applyAlignment="0" applyProtection="0"/>
    <xf numFmtId="183" fontId="45" fillId="0" borderId="0"/>
    <xf numFmtId="0" fontId="64" fillId="33" borderId="82" applyNumberFormat="0" applyFont="0" applyAlignment="0" applyProtection="0"/>
    <xf numFmtId="0" fontId="1" fillId="0" borderId="0" applyFont="0" applyFill="0" applyBorder="0" applyAlignment="0" applyProtection="0"/>
    <xf numFmtId="0" fontId="1" fillId="0" borderId="0" applyFont="0" applyFill="0" applyBorder="0" applyAlignment="0" applyProtection="0"/>
    <xf numFmtId="41" fontId="1" fillId="0" borderId="0" applyFont="0" applyFill="0" applyBorder="0" applyAlignment="0" applyProtection="0"/>
    <xf numFmtId="4" fontId="93" fillId="0" borderId="0" applyFont="0" applyFill="0" applyBorder="0" applyAlignment="0" applyProtection="0"/>
    <xf numFmtId="0" fontId="108" fillId="30" borderId="83" applyNumberFormat="0" applyAlignment="0" applyProtection="0"/>
    <xf numFmtId="180" fontId="45" fillId="0" borderId="0" applyFont="0" applyFill="0" applyBorder="0" applyAlignment="0" applyProtection="0"/>
    <xf numFmtId="184" fontId="45" fillId="0" borderId="0" applyFont="0" applyFill="0" applyBorder="0" applyAlignment="0" applyProtection="0"/>
    <xf numFmtId="10" fontId="1" fillId="0" borderId="0" applyFont="0" applyFill="0" applyBorder="0" applyAlignment="0" applyProtection="0"/>
    <xf numFmtId="181" fontId="93" fillId="0" borderId="0" applyFill="0" applyBorder="0" applyAlignment="0"/>
    <xf numFmtId="177" fontId="93" fillId="0" borderId="0" applyFill="0" applyBorder="0" applyAlignment="0"/>
    <xf numFmtId="181" fontId="93" fillId="0" borderId="0" applyFill="0" applyBorder="0" applyAlignment="0"/>
    <xf numFmtId="182" fontId="93" fillId="0" borderId="0" applyFill="0" applyBorder="0" applyAlignment="0"/>
    <xf numFmtId="177" fontId="93" fillId="0" borderId="0" applyFill="0" applyBorder="0" applyAlignment="0"/>
    <xf numFmtId="0" fontId="109" fillId="0" borderId="0"/>
    <xf numFmtId="49" fontId="97" fillId="0" borderId="0" applyFill="0" applyBorder="0" applyAlignment="0"/>
    <xf numFmtId="185" fontId="45" fillId="0" borderId="0" applyFill="0" applyBorder="0" applyAlignment="0"/>
    <xf numFmtId="186" fontId="45" fillId="0" borderId="0" applyFill="0" applyBorder="0" applyAlignment="0"/>
    <xf numFmtId="0" fontId="110" fillId="0" borderId="0" applyNumberFormat="0" applyFill="0" applyBorder="0" applyAlignment="0" applyProtection="0"/>
    <xf numFmtId="0" fontId="111" fillId="0" borderId="84" applyNumberFormat="0" applyFill="0" applyAlignment="0" applyProtection="0"/>
    <xf numFmtId="38" fontId="112" fillId="0" borderId="0" applyFont="0" applyFill="0" applyBorder="0" applyAlignment="0" applyProtection="0"/>
    <xf numFmtId="0" fontId="113" fillId="0" borderId="0" applyNumberFormat="0" applyFill="0" applyBorder="0" applyAlignment="0" applyProtection="0"/>
    <xf numFmtId="9" fontId="24" fillId="0" borderId="0" applyFont="0" applyFill="0" applyBorder="0" applyAlignment="0" applyProtection="0"/>
    <xf numFmtId="9" fontId="1"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0" fontId="116" fillId="0" borderId="0"/>
    <xf numFmtId="0" fontId="24" fillId="0" borderId="0"/>
    <xf numFmtId="0" fontId="1" fillId="0" borderId="0"/>
    <xf numFmtId="0" fontId="69" fillId="18" borderId="0" applyNumberFormat="0" applyBorder="0" applyAlignment="0" applyProtection="0"/>
    <xf numFmtId="0" fontId="69" fillId="19" borderId="0" applyNumberFormat="0" applyBorder="0" applyAlignment="0" applyProtection="0"/>
    <xf numFmtId="0" fontId="69" fillId="33" borderId="0" applyNumberFormat="0" applyBorder="0" applyAlignment="0" applyProtection="0"/>
    <xf numFmtId="0" fontId="69" fillId="17" borderId="0" applyNumberFormat="0" applyBorder="0" applyAlignment="0" applyProtection="0"/>
    <xf numFmtId="0" fontId="69" fillId="16" borderId="0" applyNumberFormat="0" applyBorder="0" applyAlignment="0" applyProtection="0"/>
    <xf numFmtId="0" fontId="69" fillId="33" borderId="0" applyNumberFormat="0" applyBorder="0" applyAlignment="0" applyProtection="0"/>
    <xf numFmtId="0" fontId="69" fillId="16" borderId="0" applyNumberFormat="0" applyBorder="0" applyAlignment="0" applyProtection="0"/>
    <xf numFmtId="0" fontId="69" fillId="19" borderId="0" applyNumberFormat="0" applyBorder="0" applyAlignment="0" applyProtection="0"/>
    <xf numFmtId="0" fontId="69" fillId="32" borderId="0" applyNumberFormat="0" applyBorder="0" applyAlignment="0" applyProtection="0"/>
    <xf numFmtId="0" fontId="69" fillId="13" borderId="0" applyNumberFormat="0" applyBorder="0" applyAlignment="0" applyProtection="0"/>
    <xf numFmtId="0" fontId="69" fillId="16" borderId="0" applyNumberFormat="0" applyBorder="0" applyAlignment="0" applyProtection="0"/>
    <xf numFmtId="0" fontId="69" fillId="33" borderId="0" applyNumberFormat="0" applyBorder="0" applyAlignment="0" applyProtection="0"/>
    <xf numFmtId="0" fontId="92" fillId="16" borderId="0" applyNumberFormat="0" applyBorder="0" applyAlignment="0" applyProtection="0"/>
    <xf numFmtId="0" fontId="92" fillId="29" borderId="0" applyNumberFormat="0" applyBorder="0" applyAlignment="0" applyProtection="0"/>
    <xf numFmtId="0" fontId="92" fillId="21" borderId="0" applyNumberFormat="0" applyBorder="0" applyAlignment="0" applyProtection="0"/>
    <xf numFmtId="0" fontId="92" fillId="13" borderId="0" applyNumberFormat="0" applyBorder="0" applyAlignment="0" applyProtection="0"/>
    <xf numFmtId="0" fontId="92" fillId="16" borderId="0" applyNumberFormat="0" applyBorder="0" applyAlignment="0" applyProtection="0"/>
    <xf numFmtId="0" fontId="92" fillId="19" borderId="0" applyNumberFormat="0" applyBorder="0" applyAlignment="0" applyProtection="0"/>
    <xf numFmtId="0" fontId="98" fillId="0" borderId="0" applyNumberFormat="0" applyFill="0" applyBorder="0" applyAlignment="0" applyProtection="0"/>
    <xf numFmtId="0" fontId="119" fillId="0" borderId="0" applyNumberFormat="0" applyFill="0" applyBorder="0" applyAlignment="0" applyProtection="0"/>
    <xf numFmtId="0" fontId="113" fillId="0" borderId="85" applyNumberFormat="0" applyFill="0" applyAlignment="0" applyProtection="0"/>
    <xf numFmtId="0" fontId="120" fillId="0" borderId="86" applyNumberFormat="0" applyFill="0" applyAlignment="0" applyProtection="0"/>
    <xf numFmtId="0" fontId="121" fillId="0" borderId="87" applyNumberFormat="0" applyFill="0" applyAlignment="0" applyProtection="0"/>
    <xf numFmtId="0" fontId="122" fillId="0" borderId="88" applyNumberFormat="0" applyFill="0" applyAlignment="0" applyProtection="0"/>
    <xf numFmtId="0" fontId="122" fillId="0" borderId="0" applyNumberFormat="0" applyFill="0" applyBorder="0" applyAlignment="0" applyProtection="0"/>
    <xf numFmtId="0" fontId="108" fillId="39" borderId="83" applyNumberFormat="0" applyAlignment="0" applyProtection="0"/>
    <xf numFmtId="0" fontId="105" fillId="32" borderId="76" applyNumberFormat="0" applyAlignment="0" applyProtection="0"/>
    <xf numFmtId="0" fontId="123" fillId="39" borderId="76" applyNumberFormat="0" applyAlignment="0" applyProtection="0"/>
    <xf numFmtId="0" fontId="96" fillId="31" borderId="77" applyNumberFormat="0" applyAlignment="0" applyProtection="0"/>
    <xf numFmtId="0" fontId="99" fillId="16" borderId="0" applyNumberFormat="0" applyBorder="0" applyAlignment="0" applyProtection="0"/>
    <xf numFmtId="0" fontId="94" fillId="15" borderId="0" applyNumberFormat="0" applyBorder="0" applyAlignment="0" applyProtection="0"/>
    <xf numFmtId="0" fontId="45" fillId="33" borderId="82" applyNumberFormat="0" applyFont="0" applyAlignment="0" applyProtection="0"/>
    <xf numFmtId="0" fontId="124" fillId="32" borderId="0" applyNumberFormat="0" applyBorder="0" applyAlignment="0" applyProtection="0"/>
    <xf numFmtId="0" fontId="111" fillId="0" borderId="89" applyNumberFormat="0" applyFill="0" applyAlignment="0" applyProtection="0"/>
    <xf numFmtId="0" fontId="113" fillId="0" borderId="0" applyNumberFormat="0" applyFill="0" applyBorder="0" applyAlignment="0" applyProtection="0"/>
    <xf numFmtId="0" fontId="92" fillId="40" borderId="0" applyNumberFormat="0" applyBorder="0" applyAlignment="0" applyProtection="0"/>
    <xf numFmtId="0" fontId="92" fillId="29" borderId="0" applyNumberFormat="0" applyBorder="0" applyAlignment="0" applyProtection="0"/>
    <xf numFmtId="0" fontId="92" fillId="21" borderId="0" applyNumberFormat="0" applyBorder="0" applyAlignment="0" applyProtection="0"/>
    <xf numFmtId="0" fontId="92" fillId="41" borderId="0" applyNumberFormat="0" applyBorder="0" applyAlignment="0" applyProtection="0"/>
    <xf numFmtId="0" fontId="92" fillId="24" borderId="0" applyNumberFormat="0" applyBorder="0" applyAlignment="0" applyProtection="0"/>
    <xf numFmtId="0" fontId="92" fillId="27" borderId="0" applyNumberFormat="0" applyBorder="0" applyAlignment="0" applyProtection="0"/>
    <xf numFmtId="0" fontId="69" fillId="0" borderId="0"/>
    <xf numFmtId="0" fontId="127" fillId="37" borderId="9">
      <alignment horizontal="center" vertical="center"/>
    </xf>
    <xf numFmtId="0" fontId="64" fillId="0" borderId="0"/>
    <xf numFmtId="0" fontId="64" fillId="0" borderId="0"/>
    <xf numFmtId="0" fontId="24" fillId="0" borderId="0"/>
    <xf numFmtId="0" fontId="24" fillId="0" borderId="0"/>
    <xf numFmtId="165" fontId="45" fillId="0" borderId="0" applyFont="0" applyFill="0" applyBorder="0" applyAlignment="0" applyProtection="0"/>
    <xf numFmtId="0" fontId="24" fillId="0" borderId="0"/>
    <xf numFmtId="0" fontId="24" fillId="0" borderId="0"/>
    <xf numFmtId="0" fontId="24" fillId="0" borderId="0"/>
    <xf numFmtId="0" fontId="1" fillId="0" borderId="0"/>
    <xf numFmtId="0" fontId="38" fillId="0" borderId="0"/>
    <xf numFmtId="0" fontId="105" fillId="17" borderId="110" applyNumberFormat="0" applyAlignment="0" applyProtection="0"/>
    <xf numFmtId="0" fontId="95" fillId="30" borderId="110" applyNumberFormat="0" applyAlignment="0" applyProtection="0"/>
    <xf numFmtId="0" fontId="67" fillId="30" borderId="110" applyNumberFormat="0" applyAlignment="0" applyProtection="0"/>
    <xf numFmtId="0" fontId="108" fillId="39" borderId="111" applyNumberFormat="0" applyAlignment="0" applyProtection="0"/>
    <xf numFmtId="0" fontId="105" fillId="32" borderId="110" applyNumberFormat="0" applyAlignment="0" applyProtection="0"/>
    <xf numFmtId="0" fontId="123" fillId="39" borderId="110" applyNumberFormat="0" applyAlignment="0" applyProtection="0"/>
    <xf numFmtId="0" fontId="105" fillId="17" borderId="110" applyNumberFormat="0" applyAlignment="0" applyProtection="0"/>
    <xf numFmtId="0" fontId="76" fillId="17" borderId="110" applyNumberFormat="0" applyAlignment="0" applyProtection="0"/>
    <xf numFmtId="0" fontId="45" fillId="33" borderId="112" applyNumberFormat="0" applyFont="0" applyAlignment="0" applyProtection="0"/>
    <xf numFmtId="0" fontId="64" fillId="33" borderId="112" applyNumberFormat="0" applyFont="0" applyAlignment="0" applyProtection="0"/>
    <xf numFmtId="0" fontId="1" fillId="33" borderId="112" applyNumberFormat="0" applyFont="0" applyAlignment="0" applyProtection="0"/>
    <xf numFmtId="0" fontId="108" fillId="30" borderId="111" applyNumberFormat="0" applyAlignment="0" applyProtection="0"/>
    <xf numFmtId="0" fontId="79" fillId="30" borderId="111" applyNumberFormat="0" applyAlignment="0" applyProtection="0"/>
    <xf numFmtId="0" fontId="111" fillId="0" borderId="113" applyNumberFormat="0" applyFill="0" applyAlignment="0" applyProtection="0"/>
    <xf numFmtId="0" fontId="111" fillId="0" borderId="114" applyNumberFormat="0" applyFill="0" applyAlignment="0" applyProtection="0"/>
    <xf numFmtId="0" fontId="81" fillId="0" borderId="114" applyNumberFormat="0" applyFill="0" applyAlignment="0" applyProtection="0"/>
    <xf numFmtId="0" fontId="38" fillId="0" borderId="0"/>
    <xf numFmtId="0" fontId="220" fillId="0" borderId="117" applyNumberFormat="0" applyFill="0" applyAlignment="0" applyProtection="0"/>
    <xf numFmtId="0" fontId="221" fillId="56" borderId="118" applyNumberFormat="0" applyAlignment="0" applyProtection="0"/>
    <xf numFmtId="0" fontId="24" fillId="57" borderId="119" applyNumberFormat="0" applyFont="0" applyAlignment="0" applyProtection="0"/>
    <xf numFmtId="0" fontId="222" fillId="0" borderId="0" applyNumberFormat="0" applyFill="0" applyBorder="0" applyAlignment="0" applyProtection="0"/>
    <xf numFmtId="0" fontId="125" fillId="58" borderId="0" applyNumberFormat="0" applyBorder="0" applyAlignment="0" applyProtection="0"/>
    <xf numFmtId="0" fontId="38" fillId="0" borderId="0"/>
    <xf numFmtId="165" fontId="45" fillId="0" borderId="0" applyFont="0" applyFill="0" applyBorder="0" applyAlignment="0" applyProtection="0"/>
    <xf numFmtId="165" fontId="1" fillId="0" borderId="0" applyFont="0" applyFill="0" applyBorder="0" applyAlignment="0" applyProtection="0"/>
    <xf numFmtId="193" fontId="223" fillId="0" borderId="0"/>
    <xf numFmtId="193" fontId="223" fillId="0" borderId="0"/>
    <xf numFmtId="193" fontId="223" fillId="0" borderId="0"/>
    <xf numFmtId="193" fontId="223" fillId="0" borderId="0"/>
    <xf numFmtId="193" fontId="223" fillId="0" borderId="0"/>
    <xf numFmtId="193" fontId="223" fillId="0" borderId="0"/>
    <xf numFmtId="193" fontId="223" fillId="0" borderId="0"/>
    <xf numFmtId="193" fontId="223" fillId="0" borderId="0"/>
    <xf numFmtId="194" fontId="45" fillId="0" borderId="0" applyFont="0" applyFill="0" applyBorder="0" applyAlignment="0" applyProtection="0"/>
    <xf numFmtId="0" fontId="224" fillId="0" borderId="0" applyNumberFormat="0" applyFill="0" applyBorder="0" applyAlignment="0" applyProtection="0">
      <alignment vertical="top"/>
      <protection locked="0"/>
    </xf>
    <xf numFmtId="0" fontId="225" fillId="0" borderId="0" applyNumberFormat="0" applyFill="0" applyBorder="0" applyAlignment="0" applyProtection="0">
      <alignment vertical="top"/>
      <protection locked="0"/>
    </xf>
    <xf numFmtId="0" fontId="38" fillId="0" borderId="0"/>
    <xf numFmtId="0" fontId="45" fillId="0" borderId="0"/>
    <xf numFmtId="0" fontId="1" fillId="0" borderId="0"/>
    <xf numFmtId="0" fontId="24" fillId="0" borderId="0"/>
    <xf numFmtId="0" fontId="24" fillId="0" borderId="0"/>
    <xf numFmtId="0" fontId="24" fillId="0" borderId="0"/>
    <xf numFmtId="0" fontId="38" fillId="0" borderId="0"/>
    <xf numFmtId="0" fontId="38" fillId="0" borderId="0"/>
    <xf numFmtId="0" fontId="38" fillId="0" borderId="0"/>
    <xf numFmtId="0" fontId="1" fillId="0" borderId="0"/>
    <xf numFmtId="0" fontId="109" fillId="0" borderId="0"/>
    <xf numFmtId="0" fontId="227" fillId="0" borderId="0">
      <alignment vertical="top"/>
    </xf>
    <xf numFmtId="0" fontId="226" fillId="0" borderId="0"/>
    <xf numFmtId="0" fontId="228" fillId="0" borderId="0">
      <alignment vertical="center"/>
    </xf>
    <xf numFmtId="40" fontId="229" fillId="0" borderId="0" applyFont="0" applyFill="0" applyBorder="0" applyAlignment="0" applyProtection="0"/>
    <xf numFmtId="38" fontId="230" fillId="0" borderId="0" applyFont="0" applyFill="0" applyBorder="0" applyAlignment="0" applyProtection="0"/>
    <xf numFmtId="0" fontId="231" fillId="0" borderId="0"/>
    <xf numFmtId="0" fontId="232" fillId="0" borderId="0"/>
    <xf numFmtId="0" fontId="38" fillId="0" borderId="0"/>
    <xf numFmtId="9" fontId="38" fillId="0" borderId="0" applyFont="0" applyFill="0" applyBorder="0" applyAlignment="0" applyProtection="0"/>
  </cellStyleXfs>
  <cellXfs count="3862">
    <xf numFmtId="0" fontId="0" fillId="0" borderId="0" xfId="0"/>
    <xf numFmtId="0" fontId="1" fillId="0" borderId="0" xfId="1"/>
    <xf numFmtId="0" fontId="5" fillId="0" borderId="20" xfId="1" applyFont="1" applyBorder="1"/>
    <xf numFmtId="0" fontId="5" fillId="0" borderId="0" xfId="1" applyFont="1" applyBorder="1" applyAlignment="1"/>
    <xf numFmtId="0" fontId="5" fillId="0" borderId="0" xfId="1" applyFont="1" applyBorder="1" applyAlignment="1">
      <alignment wrapText="1"/>
    </xf>
    <xf numFmtId="0" fontId="5" fillId="0" borderId="0" xfId="1" applyFont="1" applyBorder="1" applyAlignment="1" applyProtection="1">
      <protection locked="0"/>
    </xf>
    <xf numFmtId="1" fontId="5" fillId="0" borderId="0" xfId="1" applyNumberFormat="1" applyFont="1" applyBorder="1" applyAlignment="1" applyProtection="1">
      <protection locked="0"/>
    </xf>
    <xf numFmtId="0" fontId="6" fillId="0" borderId="0" xfId="1" applyFont="1" applyBorder="1" applyAlignment="1" applyProtection="1">
      <alignment wrapText="1"/>
      <protection locked="0"/>
    </xf>
    <xf numFmtId="0" fontId="7" fillId="0" borderId="0" xfId="0" applyFont="1" applyBorder="1"/>
    <xf numFmtId="0" fontId="1" fillId="0" borderId="0" xfId="0" applyNumberFormat="1" applyFont="1" applyFill="1" applyBorder="1" applyAlignment="1" applyProtection="1">
      <alignment horizontal="left" vertical="top"/>
    </xf>
    <xf numFmtId="0" fontId="5" fillId="0" borderId="20" xfId="1" applyFont="1" applyBorder="1" applyAlignment="1">
      <alignment vertical="center" wrapText="1"/>
    </xf>
    <xf numFmtId="0" fontId="5" fillId="0" borderId="18" xfId="1" applyFont="1" applyBorder="1" applyAlignment="1">
      <alignment vertical="center" wrapText="1"/>
    </xf>
    <xf numFmtId="0" fontId="5" fillId="0" borderId="0" xfId="1" applyFont="1" applyBorder="1" applyAlignment="1">
      <alignment vertical="center" wrapText="1"/>
    </xf>
    <xf numFmtId="0" fontId="1" fillId="0" borderId="0" xfId="1" applyAlignment="1">
      <alignment vertical="center"/>
    </xf>
    <xf numFmtId="0" fontId="5" fillId="0" borderId="0" xfId="1" applyFont="1" applyBorder="1"/>
    <xf numFmtId="2" fontId="5" fillId="0" borderId="0" xfId="1" applyNumberFormat="1" applyFont="1" applyBorder="1" applyAlignment="1" applyProtection="1">
      <alignment horizontal="center" wrapText="1"/>
      <protection locked="0"/>
    </xf>
    <xf numFmtId="49" fontId="5" fillId="0" borderId="20" xfId="1" applyNumberFormat="1" applyFont="1" applyBorder="1" applyAlignment="1" applyProtection="1">
      <alignment horizontal="left"/>
      <protection locked="0"/>
    </xf>
    <xf numFmtId="1" fontId="5" fillId="0" borderId="20" xfId="1" applyNumberFormat="1" applyFont="1" applyBorder="1" applyAlignment="1" applyProtection="1">
      <alignment horizontal="left"/>
      <protection locked="0"/>
    </xf>
    <xf numFmtId="0" fontId="5" fillId="0" borderId="20" xfId="1" applyFont="1" applyBorder="1" applyAlignment="1">
      <alignment horizontal="left"/>
    </xf>
    <xf numFmtId="0" fontId="5" fillId="0" borderId="20" xfId="1" applyFont="1" applyBorder="1" applyAlignment="1">
      <alignment horizontal="left" wrapText="1"/>
    </xf>
    <xf numFmtId="0" fontId="1" fillId="0" borderId="0" xfId="1" applyAlignment="1">
      <alignment wrapText="1"/>
    </xf>
    <xf numFmtId="2" fontId="6" fillId="0" borderId="0" xfId="1" applyNumberFormat="1" applyFont="1" applyBorder="1" applyAlignment="1" applyProtection="1">
      <alignment horizontal="center" wrapText="1"/>
      <protection locked="0"/>
    </xf>
    <xf numFmtId="0" fontId="1" fillId="0" borderId="0" xfId="1" applyAlignment="1">
      <alignment horizontal="center" vertical="center"/>
    </xf>
    <xf numFmtId="0" fontId="13" fillId="0" borderId="4" xfId="2" applyNumberFormat="1" applyFont="1" applyBorder="1"/>
    <xf numFmtId="0" fontId="13" fillId="0" borderId="5" xfId="2" applyNumberFormat="1" applyFont="1" applyBorder="1"/>
    <xf numFmtId="0" fontId="13" fillId="0" borderId="6" xfId="2" applyNumberFormat="1" applyFont="1" applyBorder="1"/>
    <xf numFmtId="0" fontId="13" fillId="0" borderId="7" xfId="2" applyNumberFormat="1" applyFont="1" applyBorder="1"/>
    <xf numFmtId="1" fontId="13" fillId="0" borderId="0" xfId="0" applyNumberFormat="1" applyFont="1" applyBorder="1" applyAlignment="1">
      <alignment horizontal="left"/>
    </xf>
    <xf numFmtId="1" fontId="13" fillId="0" borderId="8" xfId="0" applyNumberFormat="1" applyFont="1" applyBorder="1" applyAlignment="1">
      <alignment horizontal="left"/>
    </xf>
    <xf numFmtId="0" fontId="13" fillId="0" borderId="35" xfId="2" applyNumberFormat="1" applyFont="1" applyBorder="1"/>
    <xf numFmtId="1" fontId="13" fillId="0" borderId="36" xfId="0" applyNumberFormat="1" applyFont="1" applyBorder="1" applyAlignment="1">
      <alignment horizontal="left"/>
    </xf>
    <xf numFmtId="1" fontId="13" fillId="0" borderId="37" xfId="0" applyNumberFormat="1" applyFont="1" applyBorder="1" applyAlignment="1">
      <alignment horizontal="left"/>
    </xf>
    <xf numFmtId="0" fontId="16" fillId="3" borderId="20" xfId="2" applyNumberFormat="1" applyFont="1" applyFill="1" applyBorder="1" applyAlignment="1">
      <alignment horizontal="center"/>
    </xf>
    <xf numFmtId="0" fontId="13" fillId="0" borderId="20" xfId="2" applyNumberFormat="1" applyFont="1" applyBorder="1" applyAlignment="1">
      <alignment horizontal="center"/>
    </xf>
    <xf numFmtId="0" fontId="13" fillId="0" borderId="20" xfId="2" applyNumberFormat="1" applyFont="1" applyBorder="1"/>
    <xf numFmtId="166" fontId="17" fillId="0" borderId="20" xfId="0" applyNumberFormat="1" applyFont="1" applyFill="1" applyBorder="1" applyAlignment="1" applyProtection="1">
      <alignment horizontal="right"/>
      <protection locked="0"/>
    </xf>
    <xf numFmtId="1" fontId="16" fillId="3" borderId="21" xfId="0" applyNumberFormat="1" applyFont="1" applyFill="1" applyBorder="1" applyAlignment="1"/>
    <xf numFmtId="1" fontId="16" fillId="3" borderId="15" xfId="0" applyNumberFormat="1" applyFont="1" applyFill="1" applyBorder="1" applyAlignment="1"/>
    <xf numFmtId="1" fontId="16" fillId="3" borderId="41" xfId="0" applyNumberFormat="1" applyFont="1" applyFill="1" applyBorder="1" applyAlignment="1"/>
    <xf numFmtId="0" fontId="13" fillId="0" borderId="0" xfId="2" applyNumberFormat="1" applyFont="1"/>
    <xf numFmtId="0" fontId="13" fillId="0" borderId="0" xfId="2" applyNumberFormat="1" applyFont="1" applyAlignment="1"/>
    <xf numFmtId="1" fontId="14" fillId="0" borderId="1" xfId="0" applyNumberFormat="1" applyFont="1" applyBorder="1" applyAlignment="1">
      <alignment horizontal="center"/>
    </xf>
    <xf numFmtId="1" fontId="14" fillId="0" borderId="2" xfId="0" applyNumberFormat="1" applyFont="1" applyBorder="1" applyAlignment="1">
      <alignment horizontal="center"/>
    </xf>
    <xf numFmtId="1" fontId="14" fillId="0" borderId="3" xfId="0" applyNumberFormat="1" applyFont="1" applyBorder="1" applyAlignment="1">
      <alignment horizontal="center"/>
    </xf>
    <xf numFmtId="1" fontId="14" fillId="0" borderId="36" xfId="0" applyNumberFormat="1" applyFont="1" applyBorder="1" applyAlignment="1">
      <alignment horizontal="center"/>
    </xf>
    <xf numFmtId="0" fontId="13" fillId="0" borderId="7" xfId="2" applyNumberFormat="1" applyFont="1" applyBorder="1" applyAlignment="1">
      <alignment horizontal="center"/>
    </xf>
    <xf numFmtId="0" fontId="13" fillId="0" borderId="0" xfId="2" applyNumberFormat="1" applyFont="1" applyBorder="1"/>
    <xf numFmtId="1" fontId="13" fillId="0" borderId="0" xfId="0" applyNumberFormat="1" applyFont="1" applyBorder="1" applyAlignment="1">
      <alignment vertical="center"/>
    </xf>
    <xf numFmtId="1" fontId="14" fillId="0" borderId="20" xfId="0" applyNumberFormat="1" applyFont="1" applyBorder="1" applyAlignment="1">
      <alignment horizontal="center"/>
    </xf>
    <xf numFmtId="1" fontId="14" fillId="0" borderId="27" xfId="0" applyNumberFormat="1" applyFont="1" applyBorder="1" applyAlignment="1">
      <alignment horizontal="center"/>
    </xf>
    <xf numFmtId="0" fontId="5" fillId="0" borderId="19" xfId="1" applyFont="1" applyBorder="1" applyAlignment="1">
      <alignment vertical="center" wrapText="1"/>
    </xf>
    <xf numFmtId="0" fontId="6" fillId="0" borderId="0" xfId="1" applyFont="1" applyBorder="1" applyAlignment="1" applyProtection="1">
      <alignment horizontal="left" wrapText="1"/>
      <protection locked="0"/>
    </xf>
    <xf numFmtId="0" fontId="13" fillId="0" borderId="4" xfId="2" applyNumberFormat="1" applyFont="1" applyBorder="1" applyAlignment="1">
      <alignment horizontal="left"/>
    </xf>
    <xf numFmtId="0" fontId="13" fillId="0" borderId="7" xfId="2" applyNumberFormat="1" applyFont="1" applyBorder="1" applyAlignment="1">
      <alignment horizontal="left"/>
    </xf>
    <xf numFmtId="0" fontId="13" fillId="0" borderId="35" xfId="2" applyNumberFormat="1" applyFont="1" applyBorder="1" applyAlignment="1">
      <alignment horizontal="left"/>
    </xf>
    <xf numFmtId="1" fontId="13" fillId="0" borderId="20" xfId="0" applyNumberFormat="1" applyFont="1" applyBorder="1"/>
    <xf numFmtId="0" fontId="13" fillId="0" borderId="0" xfId="2" applyNumberFormat="1" applyFont="1" applyFill="1" applyBorder="1"/>
    <xf numFmtId="0" fontId="13" fillId="0" borderId="0" xfId="2" applyNumberFormat="1" applyFont="1" applyFill="1"/>
    <xf numFmtId="1" fontId="16" fillId="3" borderId="20" xfId="0" applyNumberFormat="1" applyFont="1" applyFill="1" applyBorder="1"/>
    <xf numFmtId="1" fontId="15" fillId="3" borderId="38" xfId="0" applyNumberFormat="1" applyFont="1" applyFill="1" applyBorder="1" applyAlignment="1"/>
    <xf numFmtId="1" fontId="15" fillId="3" borderId="39" xfId="0" applyNumberFormat="1" applyFont="1" applyFill="1" applyBorder="1" applyAlignment="1"/>
    <xf numFmtId="1" fontId="15" fillId="3" borderId="40" xfId="0" applyNumberFormat="1" applyFont="1" applyFill="1" applyBorder="1" applyAlignment="1"/>
    <xf numFmtId="1" fontId="16" fillId="0" borderId="21" xfId="0" applyNumberFormat="1" applyFont="1" applyBorder="1" applyAlignment="1">
      <alignment horizontal="left"/>
    </xf>
    <xf numFmtId="1" fontId="16" fillId="0" borderId="20" xfId="0" applyNumberFormat="1" applyFont="1" applyBorder="1" applyAlignment="1" applyProtection="1">
      <alignment horizontal="left"/>
      <protection locked="0"/>
    </xf>
    <xf numFmtId="0" fontId="1" fillId="0" borderId="0" xfId="0" applyFont="1" applyBorder="1" applyAlignment="1"/>
    <xf numFmtId="0" fontId="11" fillId="0" borderId="0" xfId="0" applyFont="1" applyBorder="1" applyAlignment="1"/>
    <xf numFmtId="0" fontId="1" fillId="0" borderId="0" xfId="0" applyFont="1" applyFill="1" applyBorder="1" applyAlignment="1"/>
    <xf numFmtId="0" fontId="13" fillId="0" borderId="0" xfId="2" applyNumberFormat="1" applyFont="1" applyAlignment="1">
      <alignment horizontal="left"/>
    </xf>
    <xf numFmtId="0" fontId="5" fillId="0" borderId="18" xfId="1" applyFont="1" applyBorder="1" applyAlignment="1">
      <alignment wrapText="1"/>
    </xf>
    <xf numFmtId="0" fontId="5" fillId="0" borderId="19" xfId="1" applyFont="1" applyBorder="1" applyAlignment="1">
      <alignment wrapText="1"/>
    </xf>
    <xf numFmtId="0" fontId="13" fillId="3" borderId="20" xfId="2" applyNumberFormat="1" applyFont="1" applyFill="1" applyBorder="1" applyAlignment="1">
      <alignment horizontal="center"/>
    </xf>
    <xf numFmtId="1" fontId="13" fillId="0" borderId="21" xfId="0" applyNumberFormat="1" applyFont="1" applyBorder="1" applyAlignment="1"/>
    <xf numFmtId="1" fontId="13" fillId="0" borderId="15" xfId="0" applyNumberFormat="1" applyFont="1" applyBorder="1" applyAlignment="1"/>
    <xf numFmtId="1" fontId="13" fillId="0" borderId="20" xfId="0" applyNumberFormat="1" applyFont="1" applyBorder="1" applyAlignment="1" applyProtection="1">
      <alignment horizontal="right"/>
      <protection locked="0"/>
    </xf>
    <xf numFmtId="1" fontId="13" fillId="3" borderId="15" xfId="0" applyNumberFormat="1" applyFont="1" applyFill="1" applyBorder="1" applyAlignment="1"/>
    <xf numFmtId="1" fontId="13" fillId="3" borderId="41" xfId="0" applyNumberFormat="1" applyFont="1" applyFill="1" applyBorder="1" applyAlignment="1"/>
    <xf numFmtId="0" fontId="13" fillId="5" borderId="0" xfId="2" applyNumberFormat="1" applyFont="1" applyFill="1" applyBorder="1"/>
    <xf numFmtId="0" fontId="13" fillId="5" borderId="0" xfId="2" applyNumberFormat="1" applyFont="1" applyFill="1"/>
    <xf numFmtId="0" fontId="13" fillId="0" borderId="21" xfId="2" applyNumberFormat="1" applyFont="1" applyBorder="1" applyAlignment="1">
      <alignment horizontal="center"/>
    </xf>
    <xf numFmtId="1" fontId="13" fillId="0" borderId="20" xfId="0" applyNumberFormat="1" applyFont="1" applyBorder="1" applyAlignment="1">
      <alignment horizontal="left"/>
    </xf>
    <xf numFmtId="0" fontId="13" fillId="0" borderId="35" xfId="2" applyNumberFormat="1" applyFont="1" applyBorder="1" applyAlignment="1">
      <alignment horizontal="center"/>
    </xf>
    <xf numFmtId="166" fontId="17" fillId="0" borderId="45" xfId="0" applyNumberFormat="1" applyFont="1" applyFill="1" applyBorder="1" applyAlignment="1" applyProtection="1">
      <alignment horizontal="right"/>
      <protection locked="0"/>
    </xf>
    <xf numFmtId="1" fontId="13" fillId="3" borderId="21" xfId="0" applyNumberFormat="1" applyFont="1" applyFill="1" applyBorder="1"/>
    <xf numFmtId="1" fontId="13" fillId="3" borderId="15" xfId="0" applyNumberFormat="1" applyFont="1" applyFill="1" applyBorder="1"/>
    <xf numFmtId="1" fontId="13" fillId="3" borderId="21" xfId="0" applyNumberFormat="1" applyFont="1" applyFill="1" applyBorder="1" applyAlignment="1">
      <alignment horizontal="right"/>
    </xf>
    <xf numFmtId="1" fontId="13" fillId="3" borderId="15" xfId="0" applyNumberFormat="1" applyFont="1" applyFill="1" applyBorder="1" applyAlignment="1">
      <alignment horizontal="right"/>
    </xf>
    <xf numFmtId="1" fontId="13" fillId="3" borderId="41" xfId="0" applyNumberFormat="1" applyFont="1" applyFill="1" applyBorder="1" applyAlignment="1">
      <alignment horizontal="right"/>
    </xf>
    <xf numFmtId="0" fontId="13" fillId="0" borderId="0" xfId="2" applyNumberFormat="1" applyFont="1" applyFill="1" applyAlignment="1">
      <alignment horizontal="right"/>
    </xf>
    <xf numFmtId="0" fontId="5" fillId="0" borderId="20" xfId="1" applyFont="1" applyBorder="1" applyAlignment="1">
      <alignment vertical="center"/>
    </xf>
    <xf numFmtId="0" fontId="1" fillId="0" borderId="0" xfId="1" applyFont="1"/>
    <xf numFmtId="1" fontId="13" fillId="0" borderId="0" xfId="0" applyNumberFormat="1" applyFont="1" applyBorder="1"/>
    <xf numFmtId="1" fontId="13" fillId="0" borderId="0" xfId="0" applyNumberFormat="1" applyFont="1" applyBorder="1" applyAlignment="1">
      <alignment horizontal="center" vertical="center"/>
    </xf>
    <xf numFmtId="1" fontId="14" fillId="0" borderId="24" xfId="0" applyNumberFormat="1" applyFont="1" applyBorder="1" applyAlignment="1">
      <alignment horizontal="center"/>
    </xf>
    <xf numFmtId="1" fontId="14" fillId="0" borderId="25" xfId="0" applyNumberFormat="1" applyFont="1" applyBorder="1" applyAlignment="1">
      <alignment horizontal="center"/>
    </xf>
    <xf numFmtId="166" fontId="13" fillId="0" borderId="20" xfId="2" applyNumberFormat="1" applyFont="1" applyBorder="1" applyProtection="1">
      <protection locked="0"/>
    </xf>
    <xf numFmtId="166" fontId="13" fillId="0" borderId="27" xfId="2" applyNumberFormat="1" applyFont="1" applyBorder="1" applyProtection="1">
      <protection locked="0"/>
    </xf>
    <xf numFmtId="0" fontId="18" fillId="4" borderId="35" xfId="2" applyNumberFormat="1" applyFont="1" applyFill="1" applyBorder="1"/>
    <xf numFmtId="166" fontId="18" fillId="4" borderId="29" xfId="2" applyNumberFormat="1" applyFont="1" applyFill="1" applyBorder="1"/>
    <xf numFmtId="166" fontId="18" fillId="4" borderId="30" xfId="2" applyNumberFormat="1" applyFont="1" applyFill="1" applyBorder="1"/>
    <xf numFmtId="1" fontId="13" fillId="0" borderId="20" xfId="2" applyNumberFormat="1" applyFont="1" applyBorder="1" applyProtection="1">
      <protection locked="0"/>
    </xf>
    <xf numFmtId="1" fontId="13" fillId="0" borderId="27" xfId="2" applyNumberFormat="1" applyFont="1" applyBorder="1" applyProtection="1">
      <protection locked="0"/>
    </xf>
    <xf numFmtId="1" fontId="18" fillId="4" borderId="20" xfId="2" applyNumberFormat="1" applyFont="1" applyFill="1" applyBorder="1"/>
    <xf numFmtId="1" fontId="18" fillId="4" borderId="27" xfId="2" applyNumberFormat="1" applyFont="1" applyFill="1" applyBorder="1"/>
    <xf numFmtId="1" fontId="18" fillId="4" borderId="29" xfId="2" applyNumberFormat="1" applyFont="1" applyFill="1" applyBorder="1"/>
    <xf numFmtId="1" fontId="18" fillId="4" borderId="30" xfId="2" applyNumberFormat="1" applyFont="1" applyFill="1" applyBorder="1"/>
    <xf numFmtId="0" fontId="1" fillId="0" borderId="0" xfId="1" applyBorder="1"/>
    <xf numFmtId="0" fontId="5" fillId="0" borderId="0" xfId="1" applyFont="1" applyBorder="1" applyAlignment="1">
      <alignment vertical="center"/>
    </xf>
    <xf numFmtId="0" fontId="6" fillId="0" borderId="0" xfId="1" applyFont="1" applyBorder="1" applyAlignment="1" applyProtection="1">
      <alignment vertical="center" wrapText="1"/>
      <protection locked="0"/>
    </xf>
    <xf numFmtId="0" fontId="0" fillId="0" borderId="0" xfId="0" applyAlignment="1">
      <alignment vertical="center"/>
    </xf>
    <xf numFmtId="0" fontId="9" fillId="0" borderId="0" xfId="1" applyFont="1" applyBorder="1" applyAlignment="1" applyProtection="1">
      <alignment horizontal="center" vertical="center" wrapText="1"/>
      <protection locked="0"/>
    </xf>
    <xf numFmtId="0" fontId="1" fillId="0" borderId="0" xfId="1" applyAlignment="1">
      <alignment vertical="center" wrapText="1"/>
    </xf>
    <xf numFmtId="0" fontId="5" fillId="0" borderId="0" xfId="1" applyFont="1" applyBorder="1" applyAlignment="1">
      <alignment vertical="center"/>
    </xf>
    <xf numFmtId="0" fontId="13" fillId="0" borderId="0" xfId="2" applyNumberFormat="1" applyFont="1" applyAlignment="1">
      <alignment vertical="center"/>
    </xf>
    <xf numFmtId="0" fontId="13" fillId="0" borderId="0" xfId="2" applyNumberFormat="1" applyFont="1" applyBorder="1" applyAlignment="1">
      <alignment vertical="center"/>
    </xf>
    <xf numFmtId="1" fontId="14" fillId="0" borderId="20" xfId="0" applyNumberFormat="1" applyFont="1" applyBorder="1" applyAlignment="1">
      <alignment horizontal="center" vertical="center"/>
    </xf>
    <xf numFmtId="1" fontId="14" fillId="0" borderId="27" xfId="0" applyNumberFormat="1" applyFont="1" applyBorder="1" applyAlignment="1">
      <alignment horizontal="center" vertical="center"/>
    </xf>
    <xf numFmtId="0" fontId="1" fillId="0" borderId="0" xfId="1" applyBorder="1" applyAlignment="1">
      <alignment vertical="center"/>
    </xf>
    <xf numFmtId="0" fontId="5" fillId="0" borderId="0" xfId="1" applyFont="1" applyBorder="1" applyAlignment="1" applyProtection="1">
      <alignment vertical="center"/>
      <protection locked="0"/>
    </xf>
    <xf numFmtId="1" fontId="5" fillId="0" borderId="0" xfId="1" applyNumberFormat="1" applyFont="1" applyBorder="1" applyAlignment="1" applyProtection="1">
      <alignment vertical="center"/>
      <protection locked="0"/>
    </xf>
    <xf numFmtId="0" fontId="5" fillId="0" borderId="20" xfId="0" applyFont="1" applyBorder="1" applyAlignment="1">
      <alignment vertical="center"/>
    </xf>
    <xf numFmtId="0" fontId="6" fillId="0" borderId="0" xfId="0" applyFont="1" applyAlignment="1" applyProtection="1">
      <alignment vertical="center" wrapText="1"/>
      <protection locked="0"/>
    </xf>
    <xf numFmtId="0" fontId="1" fillId="0" borderId="0" xfId="0" applyFont="1" applyAlignment="1">
      <alignment vertical="center"/>
    </xf>
    <xf numFmtId="0" fontId="20" fillId="0" borderId="0" xfId="0" applyFont="1" applyAlignment="1">
      <alignment vertical="center"/>
    </xf>
    <xf numFmtId="0" fontId="5" fillId="0" borderId="0" xfId="0" applyFont="1" applyBorder="1" applyAlignment="1">
      <alignment vertical="center"/>
    </xf>
    <xf numFmtId="2" fontId="6" fillId="0" borderId="0" xfId="0" applyNumberFormat="1" applyFont="1" applyBorder="1" applyAlignment="1" applyProtection="1">
      <alignment horizontal="center" vertical="center" wrapText="1"/>
      <protection locked="0"/>
    </xf>
    <xf numFmtId="0" fontId="1" fillId="0" borderId="0" xfId="0" applyFont="1" applyAlignment="1">
      <alignment horizontal="center" vertical="center"/>
    </xf>
    <xf numFmtId="1" fontId="14" fillId="0" borderId="46" xfId="0" applyNumberFormat="1" applyFont="1" applyBorder="1" applyAlignment="1">
      <alignment horizontal="center" vertical="center"/>
    </xf>
    <xf numFmtId="0" fontId="13" fillId="0" borderId="20" xfId="2" applyNumberFormat="1" applyFont="1" applyBorder="1" applyAlignment="1">
      <alignment horizontal="center" vertical="center"/>
    </xf>
    <xf numFmtId="166" fontId="13" fillId="0" borderId="20" xfId="0" applyNumberFormat="1" applyFont="1" applyBorder="1" applyAlignment="1">
      <alignment horizontal="right" vertical="center"/>
    </xf>
    <xf numFmtId="0" fontId="13" fillId="0" borderId="20" xfId="2" applyNumberFormat="1" applyFont="1" applyBorder="1" applyAlignment="1">
      <alignment vertical="center"/>
    </xf>
    <xf numFmtId="4" fontId="13" fillId="0" borderId="20" xfId="0" applyNumberFormat="1" applyFont="1" applyBorder="1" applyAlignment="1">
      <alignment vertical="center"/>
    </xf>
    <xf numFmtId="0" fontId="18" fillId="4" borderId="20" xfId="2" applyNumberFormat="1" applyFont="1" applyFill="1" applyBorder="1" applyAlignment="1">
      <alignment horizontal="center" vertical="center"/>
    </xf>
    <xf numFmtId="166" fontId="18" fillId="4" borderId="20" xfId="0" applyNumberFormat="1" applyFont="1" applyFill="1" applyBorder="1" applyAlignment="1">
      <alignment horizontal="right" vertical="center"/>
    </xf>
    <xf numFmtId="0" fontId="9" fillId="0" borderId="22" xfId="1" applyFont="1" applyBorder="1" applyAlignment="1" applyProtection="1">
      <alignment vertical="center" wrapText="1"/>
      <protection locked="0"/>
    </xf>
    <xf numFmtId="0" fontId="9" fillId="0" borderId="0" xfId="1" applyFont="1" applyBorder="1" applyAlignment="1" applyProtection="1">
      <alignment vertical="center" wrapText="1"/>
      <protection locked="0"/>
    </xf>
    <xf numFmtId="1" fontId="14" fillId="0" borderId="53" xfId="0" applyNumberFormat="1" applyFont="1" applyBorder="1" applyAlignment="1">
      <alignment horizontal="center" vertical="center"/>
    </xf>
    <xf numFmtId="0" fontId="13" fillId="0" borderId="26" xfId="2" applyNumberFormat="1" applyFont="1" applyBorder="1" applyAlignment="1">
      <alignment horizontal="center" vertical="center"/>
    </xf>
    <xf numFmtId="1" fontId="13" fillId="0" borderId="20" xfId="0" applyNumberFormat="1" applyFont="1" applyBorder="1" applyAlignment="1">
      <alignment vertical="center"/>
    </xf>
    <xf numFmtId="166" fontId="13" fillId="0" borderId="27" xfId="0" applyNumberFormat="1" applyFont="1" applyBorder="1" applyAlignment="1">
      <alignment horizontal="right" vertical="center"/>
    </xf>
    <xf numFmtId="0" fontId="18" fillId="4" borderId="26" xfId="2" applyNumberFormat="1" applyFont="1" applyFill="1" applyBorder="1" applyAlignment="1">
      <alignment horizontal="center" vertical="center"/>
    </xf>
    <xf numFmtId="1" fontId="18" fillId="4" borderId="20" xfId="0" applyNumberFormat="1" applyFont="1" applyFill="1" applyBorder="1" applyAlignment="1">
      <alignment vertical="center"/>
    </xf>
    <xf numFmtId="166" fontId="18" fillId="4" borderId="27" xfId="0" applyNumberFormat="1" applyFont="1" applyFill="1" applyBorder="1" applyAlignment="1">
      <alignment horizontal="right" vertical="center"/>
    </xf>
    <xf numFmtId="0" fontId="13" fillId="0" borderId="26" xfId="2" applyNumberFormat="1" applyFont="1" applyBorder="1" applyAlignment="1">
      <alignment vertical="center"/>
    </xf>
    <xf numFmtId="4" fontId="18" fillId="4" borderId="20" xfId="0" applyNumberFormat="1" applyFont="1" applyFill="1" applyBorder="1" applyAlignment="1">
      <alignment vertical="center"/>
    </xf>
    <xf numFmtId="0" fontId="18" fillId="4" borderId="28" xfId="2" applyNumberFormat="1" applyFont="1" applyFill="1" applyBorder="1" applyAlignment="1">
      <alignment horizontal="center" vertical="center"/>
    </xf>
    <xf numFmtId="4" fontId="18" fillId="4" borderId="29" xfId="0" applyNumberFormat="1" applyFont="1" applyFill="1" applyBorder="1" applyAlignment="1">
      <alignment vertical="center"/>
    </xf>
    <xf numFmtId="166" fontId="18" fillId="4" borderId="29" xfId="0" applyNumberFormat="1" applyFont="1" applyFill="1" applyBorder="1" applyAlignment="1">
      <alignment horizontal="right" vertical="center"/>
    </xf>
    <xf numFmtId="166" fontId="18" fillId="4" borderId="30" xfId="0" applyNumberFormat="1" applyFont="1" applyFill="1" applyBorder="1" applyAlignment="1">
      <alignment horizontal="right" vertical="center"/>
    </xf>
    <xf numFmtId="0" fontId="13" fillId="0" borderId="0" xfId="0" applyFont="1" applyAlignment="1">
      <alignment vertical="center"/>
    </xf>
    <xf numFmtId="0" fontId="18" fillId="4" borderId="20" xfId="2" applyNumberFormat="1" applyFont="1" applyFill="1" applyBorder="1" applyAlignment="1">
      <alignment vertical="center"/>
    </xf>
    <xf numFmtId="0" fontId="5" fillId="0" borderId="0" xfId="1" applyFont="1" applyFill="1" applyBorder="1" applyAlignment="1">
      <alignment vertical="center" wrapText="1"/>
    </xf>
    <xf numFmtId="0" fontId="5" fillId="0" borderId="0" xfId="1" applyFont="1" applyFill="1" applyBorder="1" applyAlignment="1">
      <alignment vertical="center"/>
    </xf>
    <xf numFmtId="1" fontId="14" fillId="0" borderId="20" xfId="0" applyNumberFormat="1" applyFont="1" applyBorder="1" applyAlignment="1">
      <alignment horizontal="center" vertical="center"/>
    </xf>
    <xf numFmtId="0" fontId="6" fillId="0" borderId="20" xfId="1" applyFont="1" applyBorder="1" applyAlignment="1" applyProtection="1">
      <alignment horizontal="left" vertical="center" wrapText="1"/>
      <protection locked="0"/>
    </xf>
    <xf numFmtId="1" fontId="14" fillId="0" borderId="0" xfId="0" applyNumberFormat="1" applyFont="1" applyBorder="1" applyAlignment="1">
      <alignment horizontal="center" vertical="center"/>
    </xf>
    <xf numFmtId="1" fontId="13" fillId="0" borderId="20" xfId="0" applyNumberFormat="1" applyFont="1" applyBorder="1" applyAlignment="1">
      <alignment vertical="center"/>
    </xf>
    <xf numFmtId="0" fontId="5" fillId="0" borderId="45" xfId="1" applyFont="1" applyBorder="1" applyAlignment="1">
      <alignment vertical="center"/>
    </xf>
    <xf numFmtId="0" fontId="1" fillId="0" borderId="0" xfId="1" applyBorder="1" applyAlignment="1">
      <alignment horizontal="center" vertical="center"/>
    </xf>
    <xf numFmtId="166" fontId="0" fillId="0" borderId="20" xfId="0" applyNumberFormat="1" applyBorder="1" applyAlignment="1" applyProtection="1">
      <alignment horizontal="right" vertical="center"/>
      <protection locked="0"/>
    </xf>
    <xf numFmtId="4" fontId="13" fillId="0" borderId="0" xfId="0" applyNumberFormat="1" applyFont="1" applyBorder="1" applyAlignment="1">
      <alignment vertical="center"/>
    </xf>
    <xf numFmtId="166" fontId="21" fillId="4" borderId="20" xfId="0" applyNumberFormat="1" applyFont="1" applyFill="1" applyBorder="1" applyAlignment="1">
      <alignment horizontal="right" vertical="center"/>
    </xf>
    <xf numFmtId="10" fontId="13" fillId="0" borderId="0" xfId="0" applyNumberFormat="1" applyFont="1" applyBorder="1" applyAlignment="1">
      <alignment vertical="center"/>
    </xf>
    <xf numFmtId="166" fontId="0" fillId="0" borderId="20" xfId="0" applyNumberFormat="1" applyFill="1" applyBorder="1" applyAlignment="1" applyProtection="1">
      <alignment horizontal="right" vertical="center"/>
      <protection locked="0"/>
    </xf>
    <xf numFmtId="4" fontId="22" fillId="0" borderId="0" xfId="0" applyNumberFormat="1" applyFont="1" applyBorder="1" applyAlignment="1">
      <alignment vertical="center"/>
    </xf>
    <xf numFmtId="1" fontId="15" fillId="0" borderId="4" xfId="0" applyNumberFormat="1" applyFont="1" applyBorder="1" applyAlignment="1">
      <alignment horizontal="center" vertical="center"/>
    </xf>
    <xf numFmtId="1" fontId="15" fillId="0" borderId="5" xfId="0" applyNumberFormat="1" applyFont="1" applyBorder="1" applyAlignment="1">
      <alignment horizontal="center" vertical="center"/>
    </xf>
    <xf numFmtId="1" fontId="14" fillId="0" borderId="45" xfId="0" applyNumberFormat="1" applyFont="1" applyBorder="1" applyAlignment="1">
      <alignment horizontal="center" vertical="center"/>
    </xf>
    <xf numFmtId="0" fontId="5" fillId="0" borderId="0" xfId="1" applyFont="1" applyFill="1" applyBorder="1" applyAlignment="1" applyProtection="1">
      <alignment vertical="center"/>
      <protection locked="0"/>
    </xf>
    <xf numFmtId="2" fontId="6" fillId="0" borderId="0" xfId="1" applyNumberFormat="1" applyFont="1" applyBorder="1" applyAlignment="1" applyProtection="1">
      <alignment horizontal="center" vertical="center" wrapText="1"/>
      <protection locked="0"/>
    </xf>
    <xf numFmtId="0" fontId="14" fillId="0" borderId="51" xfId="2" applyNumberFormat="1" applyFont="1" applyBorder="1" applyAlignment="1">
      <alignment horizontal="center" vertical="center" wrapText="1"/>
    </xf>
    <xf numFmtId="1" fontId="14" fillId="0" borderId="58" xfId="0" applyNumberFormat="1" applyFont="1" applyBorder="1" applyAlignment="1">
      <alignment horizontal="center" vertical="center" wrapText="1"/>
    </xf>
    <xf numFmtId="1" fontId="14" fillId="0" borderId="59" xfId="0" applyNumberFormat="1" applyFont="1" applyBorder="1" applyAlignment="1">
      <alignment horizontal="center" vertical="center" wrapText="1"/>
    </xf>
    <xf numFmtId="49" fontId="13" fillId="0" borderId="20" xfId="2" applyNumberFormat="1" applyFont="1" applyBorder="1" applyAlignment="1" applyProtection="1">
      <alignment vertical="center"/>
      <protection locked="0"/>
    </xf>
    <xf numFmtId="49" fontId="13" fillId="0" borderId="20" xfId="0" applyNumberFormat="1" applyFont="1" applyBorder="1" applyAlignment="1" applyProtection="1">
      <alignment vertical="center"/>
      <protection locked="0"/>
    </xf>
    <xf numFmtId="14" fontId="13" fillId="0" borderId="20" xfId="0" applyNumberFormat="1" applyFont="1" applyBorder="1" applyAlignment="1" applyProtection="1">
      <alignment horizontal="left" vertical="center"/>
      <protection locked="0"/>
    </xf>
    <xf numFmtId="14" fontId="14" fillId="0" borderId="20" xfId="0" applyNumberFormat="1" applyFont="1" applyBorder="1" applyAlignment="1" applyProtection="1">
      <alignment horizontal="center" vertical="center"/>
      <protection locked="0"/>
    </xf>
    <xf numFmtId="49" fontId="14" fillId="0" borderId="20" xfId="0" applyNumberFormat="1" applyFont="1" applyBorder="1" applyAlignment="1" applyProtection="1">
      <alignment horizontal="center" vertical="center"/>
      <protection locked="0"/>
    </xf>
    <xf numFmtId="166" fontId="14" fillId="0" borderId="20" xfId="0" applyNumberFormat="1" applyFont="1" applyBorder="1" applyAlignment="1" applyProtection="1">
      <alignment horizontal="right" vertical="center"/>
      <protection locked="0"/>
    </xf>
    <xf numFmtId="0" fontId="5" fillId="0" borderId="0" xfId="1" applyFont="1" applyBorder="1" applyAlignment="1">
      <alignment vertical="center"/>
    </xf>
    <xf numFmtId="0" fontId="5" fillId="0" borderId="21" xfId="1" applyFont="1" applyBorder="1" applyAlignment="1">
      <alignment horizontal="left" vertical="center"/>
    </xf>
    <xf numFmtId="0" fontId="13" fillId="0" borderId="0" xfId="2" applyNumberFormat="1" applyFont="1" applyBorder="1"/>
    <xf numFmtId="0" fontId="5" fillId="0" borderId="0" xfId="1" applyFont="1" applyAlignment="1">
      <alignment vertical="center"/>
    </xf>
    <xf numFmtId="0" fontId="5" fillId="0" borderId="20" xfId="1" applyFont="1" applyBorder="1" applyAlignment="1" applyProtection="1">
      <alignment vertical="center"/>
    </xf>
    <xf numFmtId="0" fontId="5" fillId="0" borderId="0" xfId="1" applyFont="1" applyBorder="1" applyAlignment="1" applyProtection="1">
      <alignment horizontal="left" vertical="center" wrapText="1"/>
    </xf>
    <xf numFmtId="0" fontId="27" fillId="0" borderId="20" xfId="0" applyFont="1" applyBorder="1" applyAlignment="1" applyProtection="1">
      <alignment horizontal="center" vertical="center" wrapText="1"/>
    </xf>
    <xf numFmtId="22" fontId="26" fillId="0" borderId="20" xfId="0" applyNumberFormat="1" applyFont="1" applyBorder="1" applyAlignment="1" applyProtection="1">
      <alignment horizontal="justify" vertical="center" wrapText="1"/>
      <protection locked="0"/>
    </xf>
    <xf numFmtId="0" fontId="1" fillId="0" borderId="20" xfId="1" applyBorder="1" applyProtection="1">
      <protection locked="0"/>
    </xf>
    <xf numFmtId="0" fontId="5" fillId="0" borderId="18" xfId="1" applyFont="1" applyBorder="1" applyAlignment="1" applyProtection="1">
      <alignment wrapText="1"/>
      <protection locked="0"/>
    </xf>
    <xf numFmtId="0" fontId="5" fillId="0" borderId="20" xfId="1" applyFont="1" applyBorder="1" applyProtection="1">
      <protection locked="0"/>
    </xf>
    <xf numFmtId="0" fontId="5" fillId="0" borderId="20" xfId="1" applyFont="1" applyBorder="1" applyAlignment="1" applyProtection="1">
      <alignment vertical="center"/>
      <protection locked="0"/>
    </xf>
    <xf numFmtId="0" fontId="5" fillId="0" borderId="0" xfId="1" applyFont="1" applyBorder="1" applyAlignment="1" applyProtection="1">
      <alignment wrapText="1"/>
      <protection locked="0"/>
    </xf>
    <xf numFmtId="0" fontId="1" fillId="0" borderId="0" xfId="1" applyProtection="1">
      <protection locked="0"/>
    </xf>
    <xf numFmtId="0" fontId="11" fillId="0" borderId="20" xfId="0" applyFont="1" applyBorder="1" applyAlignment="1" applyProtection="1">
      <alignment horizontal="center" vertical="center" wrapText="1"/>
    </xf>
    <xf numFmtId="0" fontId="11" fillId="0" borderId="20" xfId="0" applyFont="1" applyFill="1" applyBorder="1" applyAlignment="1" applyProtection="1">
      <alignment horizontal="center" vertical="center" wrapText="1"/>
    </xf>
    <xf numFmtId="0" fontId="27" fillId="0" borderId="20" xfId="0" applyFont="1" applyBorder="1" applyAlignment="1" applyProtection="1">
      <alignment horizontal="center" vertical="center" wrapText="1"/>
      <protection locked="0"/>
    </xf>
    <xf numFmtId="1" fontId="11" fillId="0" borderId="20" xfId="0" applyNumberFormat="1" applyFont="1" applyBorder="1" applyAlignment="1" applyProtection="1">
      <alignment horizontal="justify" vertical="center" wrapText="1"/>
      <protection locked="0"/>
    </xf>
    <xf numFmtId="2" fontId="11" fillId="0" borderId="20" xfId="0" applyNumberFormat="1" applyFont="1" applyFill="1" applyBorder="1" applyAlignment="1" applyProtection="1">
      <alignment vertical="center" wrapText="1"/>
      <protection locked="0"/>
    </xf>
    <xf numFmtId="22" fontId="1" fillId="0" borderId="20" xfId="1" applyNumberFormat="1" applyBorder="1" applyProtection="1">
      <protection locked="0"/>
    </xf>
    <xf numFmtId="0" fontId="5" fillId="0" borderId="20" xfId="1" applyFont="1" applyBorder="1" applyAlignment="1" applyProtection="1">
      <alignment horizontal="center"/>
      <protection locked="0"/>
    </xf>
    <xf numFmtId="49" fontId="1" fillId="0" borderId="20" xfId="1" applyNumberFormat="1" applyBorder="1" applyAlignment="1" applyProtection="1">
      <alignment horizontal="center" vertical="center"/>
      <protection locked="0"/>
    </xf>
    <xf numFmtId="0" fontId="0" fillId="0" borderId="0" xfId="0" applyProtection="1"/>
    <xf numFmtId="0" fontId="31" fillId="0" borderId="20" xfId="0" applyNumberFormat="1" applyFont="1" applyFill="1" applyBorder="1" applyAlignment="1" applyProtection="1">
      <alignment vertical="center"/>
    </xf>
    <xf numFmtId="0" fontId="31" fillId="0" borderId="0" xfId="0" applyNumberFormat="1" applyFont="1" applyFill="1" applyBorder="1" applyAlignment="1" applyProtection="1">
      <alignment vertical="center"/>
    </xf>
    <xf numFmtId="0" fontId="31" fillId="0" borderId="0" xfId="0" applyNumberFormat="1" applyFont="1" applyFill="1" applyBorder="1" applyAlignment="1" applyProtection="1">
      <alignment vertical="center" wrapText="1"/>
    </xf>
    <xf numFmtId="0" fontId="31" fillId="0" borderId="20" xfId="0" applyNumberFormat="1" applyFont="1" applyFill="1" applyBorder="1" applyAlignment="1" applyProtection="1">
      <alignment vertical="center" wrapText="1"/>
    </xf>
    <xf numFmtId="1" fontId="31" fillId="0" borderId="0" xfId="0" applyNumberFormat="1" applyFont="1" applyFill="1" applyBorder="1" applyAlignment="1" applyProtection="1">
      <alignment vertical="center"/>
    </xf>
    <xf numFmtId="1" fontId="31" fillId="0" borderId="0" xfId="0" applyNumberFormat="1" applyFont="1" applyFill="1" applyBorder="1" applyAlignment="1" applyProtection="1">
      <alignment horizontal="left" vertical="center"/>
      <protection locked="0"/>
    </xf>
    <xf numFmtId="0" fontId="32" fillId="0" borderId="0" xfId="0" applyNumberFormat="1" applyFont="1" applyFill="1" applyBorder="1" applyAlignment="1" applyProtection="1">
      <alignment vertical="center"/>
    </xf>
    <xf numFmtId="0" fontId="33" fillId="0" borderId="0" xfId="0" applyNumberFormat="1" applyFont="1" applyFill="1" applyBorder="1" applyAlignment="1" applyProtection="1">
      <alignment vertical="center"/>
    </xf>
    <xf numFmtId="0" fontId="11" fillId="0" borderId="20" xfId="0" applyFont="1" applyBorder="1" applyAlignment="1" applyProtection="1">
      <alignment horizontal="center" vertical="center" wrapText="1"/>
      <protection locked="0"/>
    </xf>
    <xf numFmtId="0" fontId="11" fillId="0" borderId="20" xfId="0" applyFont="1" applyFill="1" applyBorder="1" applyAlignment="1" applyProtection="1">
      <alignment horizontal="center" vertical="center" wrapText="1"/>
      <protection locked="0"/>
    </xf>
    <xf numFmtId="49" fontId="27" fillId="0" borderId="20" xfId="0" applyNumberFormat="1" applyFont="1" applyBorder="1" applyAlignment="1" applyProtection="1">
      <alignment horizontal="center" vertical="center" wrapText="1"/>
      <protection locked="0"/>
    </xf>
    <xf numFmtId="49" fontId="5" fillId="0" borderId="20" xfId="1" applyNumberFormat="1" applyFont="1" applyBorder="1" applyAlignment="1" applyProtection="1">
      <alignment horizontal="center"/>
      <protection locked="0"/>
    </xf>
    <xf numFmtId="1" fontId="1" fillId="0" borderId="20" xfId="1" applyNumberFormat="1" applyBorder="1" applyProtection="1">
      <protection locked="0"/>
    </xf>
    <xf numFmtId="2" fontId="1" fillId="0" borderId="20" xfId="1" applyNumberFormat="1" applyBorder="1" applyProtection="1">
      <protection locked="0"/>
    </xf>
    <xf numFmtId="1" fontId="1" fillId="0" borderId="20" xfId="1" applyNumberFormat="1" applyFill="1" applyBorder="1" applyProtection="1">
      <protection locked="0"/>
    </xf>
    <xf numFmtId="0" fontId="1" fillId="0" borderId="0" xfId="1" applyBorder="1" applyAlignment="1">
      <alignment vertical="center" wrapText="1"/>
    </xf>
    <xf numFmtId="1" fontId="1" fillId="0" borderId="0" xfId="1" applyNumberFormat="1" applyBorder="1" applyAlignment="1" applyProtection="1">
      <alignment horizontal="right" vertical="center" wrapText="1"/>
      <protection locked="0"/>
    </xf>
    <xf numFmtId="0" fontId="1" fillId="0" borderId="0" xfId="1" applyBorder="1" applyAlignment="1" applyProtection="1">
      <alignment horizontal="right" vertical="center" wrapText="1"/>
      <protection locked="0"/>
    </xf>
    <xf numFmtId="0" fontId="1" fillId="0" borderId="0" xfId="1" applyBorder="1" applyAlignment="1" applyProtection="1">
      <alignment horizontal="right"/>
      <protection locked="0"/>
    </xf>
    <xf numFmtId="0" fontId="1" fillId="0" borderId="0" xfId="1" applyAlignment="1" applyProtection="1">
      <alignment vertical="center"/>
    </xf>
    <xf numFmtId="0" fontId="5" fillId="0" borderId="0" xfId="1" applyFont="1" applyAlignment="1" applyProtection="1">
      <alignment vertical="center"/>
    </xf>
    <xf numFmtId="1" fontId="5" fillId="0" borderId="0" xfId="1" applyNumberFormat="1" applyFont="1" applyBorder="1" applyAlignment="1" applyProtection="1">
      <alignment vertical="center"/>
    </xf>
    <xf numFmtId="0" fontId="38" fillId="0" borderId="0" xfId="7"/>
    <xf numFmtId="0" fontId="38" fillId="0" borderId="0" xfId="7" applyProtection="1"/>
    <xf numFmtId="0" fontId="36" fillId="0" borderId="20" xfId="0" applyFont="1" applyBorder="1" applyAlignment="1" applyProtection="1">
      <alignment horizontal="center" vertical="center" wrapText="1"/>
    </xf>
    <xf numFmtId="0" fontId="40" fillId="0" borderId="0" xfId="1" applyFont="1" applyAlignment="1" applyProtection="1">
      <alignment vertical="center"/>
    </xf>
    <xf numFmtId="49" fontId="1" fillId="0" borderId="20" xfId="0" applyNumberFormat="1" applyFont="1" applyBorder="1" applyAlignment="1" applyProtection="1">
      <alignment vertical="center" wrapText="1"/>
      <protection locked="0"/>
    </xf>
    <xf numFmtId="0" fontId="5" fillId="0" borderId="20" xfId="10" applyFont="1" applyBorder="1" applyAlignment="1" applyProtection="1">
      <alignment vertical="center"/>
    </xf>
    <xf numFmtId="0" fontId="5" fillId="0" borderId="20" xfId="10" applyFont="1" applyBorder="1" applyAlignment="1" applyProtection="1">
      <alignment vertical="center" wrapText="1"/>
    </xf>
    <xf numFmtId="0" fontId="27" fillId="0" borderId="9" xfId="7" applyFont="1" applyBorder="1" applyAlignment="1" applyProtection="1">
      <alignment horizontal="center" vertical="center" wrapText="1"/>
    </xf>
    <xf numFmtId="0" fontId="3" fillId="0" borderId="46" xfId="7" applyFont="1" applyBorder="1" applyAlignment="1" applyProtection="1">
      <alignment horizontal="center" vertical="center" wrapText="1"/>
    </xf>
    <xf numFmtId="0" fontId="43" fillId="0" borderId="46" xfId="7" applyFont="1" applyBorder="1" applyAlignment="1" applyProtection="1">
      <alignment horizontal="center" vertical="center" wrapText="1"/>
    </xf>
    <xf numFmtId="49" fontId="44" fillId="0" borderId="20" xfId="7" applyNumberFormat="1" applyFont="1" applyBorder="1" applyAlignment="1" applyProtection="1">
      <alignment horizontal="center" vertical="center" wrapText="1"/>
    </xf>
    <xf numFmtId="49" fontId="44" fillId="0" borderId="20" xfId="7" applyNumberFormat="1" applyFont="1" applyBorder="1" applyAlignment="1" applyProtection="1">
      <alignment horizontal="center" vertical="center"/>
    </xf>
    <xf numFmtId="0" fontId="5" fillId="0" borderId="21" xfId="11" applyFont="1" applyBorder="1" applyAlignment="1" applyProtection="1">
      <alignment horizontal="center" vertical="center" wrapText="1"/>
    </xf>
    <xf numFmtId="167" fontId="42" fillId="0" borderId="20" xfId="7" applyNumberFormat="1" applyFont="1" applyBorder="1" applyAlignment="1" applyProtection="1">
      <alignment horizontal="center" vertical="center" wrapText="1"/>
      <protection locked="0"/>
    </xf>
    <xf numFmtId="167" fontId="3" fillId="7" borderId="20" xfId="7" applyNumberFormat="1" applyFont="1" applyFill="1" applyBorder="1" applyAlignment="1" applyProtection="1">
      <alignment horizontal="right" vertical="center"/>
      <protection locked="0"/>
    </xf>
    <xf numFmtId="0" fontId="5" fillId="0" borderId="21" xfId="7" applyFont="1" applyBorder="1" applyAlignment="1" applyProtection="1">
      <alignment horizontal="center" vertical="center" wrapText="1"/>
    </xf>
    <xf numFmtId="167" fontId="42" fillId="0" borderId="0" xfId="7" applyNumberFormat="1" applyFont="1" applyBorder="1" applyAlignment="1" applyProtection="1">
      <alignment horizontal="center" vertical="center" wrapText="1"/>
    </xf>
    <xf numFmtId="167" fontId="3" fillId="7" borderId="0" xfId="7" applyNumberFormat="1" applyFont="1" applyFill="1" applyBorder="1" applyAlignment="1" applyProtection="1">
      <alignment horizontal="right" vertical="center"/>
    </xf>
    <xf numFmtId="0" fontId="46" fillId="0" borderId="0" xfId="12" applyProtection="1"/>
    <xf numFmtId="0" fontId="47" fillId="0" borderId="0" xfId="13" applyAlignment="1">
      <alignment vertical="center"/>
    </xf>
    <xf numFmtId="0" fontId="38" fillId="0" borderId="20" xfId="7" applyBorder="1"/>
    <xf numFmtId="0" fontId="5" fillId="0" borderId="20" xfId="1" applyFont="1" applyBorder="1" applyAlignment="1"/>
    <xf numFmtId="0" fontId="5" fillId="0" borderId="0" xfId="1" applyFont="1" applyBorder="1" applyAlignment="1" applyProtection="1">
      <alignment horizontal="center"/>
      <protection locked="0"/>
    </xf>
    <xf numFmtId="0" fontId="27" fillId="0" borderId="46" xfId="0" applyFont="1" applyBorder="1" applyAlignment="1" applyProtection="1">
      <alignment horizontal="center" vertical="center" wrapText="1"/>
    </xf>
    <xf numFmtId="0" fontId="27" fillId="0" borderId="0" xfId="0" applyFont="1" applyBorder="1" applyAlignment="1" applyProtection="1">
      <alignment horizontal="center" vertical="center" wrapText="1"/>
    </xf>
    <xf numFmtId="0" fontId="1" fillId="0" borderId="20" xfId="1" applyBorder="1" applyAlignment="1">
      <alignment vertical="center" wrapText="1"/>
    </xf>
    <xf numFmtId="1" fontId="1" fillId="0" borderId="20" xfId="1" applyNumberFormat="1" applyBorder="1" applyAlignment="1" applyProtection="1">
      <alignment horizontal="right" vertical="center" wrapText="1"/>
      <protection locked="0"/>
    </xf>
    <xf numFmtId="0" fontId="1" fillId="0" borderId="0" xfId="1" applyBorder="1" applyAlignment="1" applyProtection="1">
      <alignment vertical="center" wrapText="1"/>
      <protection locked="0"/>
    </xf>
    <xf numFmtId="2" fontId="1" fillId="0" borderId="20" xfId="1" applyNumberFormat="1" applyBorder="1" applyAlignment="1" applyProtection="1">
      <alignment vertical="center" wrapText="1"/>
      <protection locked="0"/>
    </xf>
    <xf numFmtId="10" fontId="1" fillId="0" borderId="0" xfId="1" applyNumberFormat="1" applyBorder="1" applyAlignment="1">
      <alignment vertical="center" wrapText="1"/>
    </xf>
    <xf numFmtId="10" fontId="1" fillId="0" borderId="20" xfId="1" applyNumberFormat="1" applyBorder="1" applyAlignment="1" applyProtection="1">
      <alignment vertical="center" wrapText="1"/>
      <protection locked="0"/>
    </xf>
    <xf numFmtId="0" fontId="6" fillId="0" borderId="0" xfId="1" applyFont="1" applyBorder="1" applyAlignment="1" applyProtection="1">
      <alignment horizontal="left" vertical="center" wrapText="1"/>
      <protection locked="0"/>
    </xf>
    <xf numFmtId="0" fontId="30" fillId="0" borderId="0" xfId="1" applyFont="1" applyAlignment="1">
      <alignment vertical="center"/>
    </xf>
    <xf numFmtId="0" fontId="1" fillId="0" borderId="20" xfId="1" applyBorder="1" applyAlignment="1">
      <alignment horizontal="center" vertical="center"/>
    </xf>
    <xf numFmtId="0" fontId="1" fillId="0" borderId="20" xfId="1" applyBorder="1" applyAlignment="1">
      <alignment vertical="center"/>
    </xf>
    <xf numFmtId="0" fontId="1" fillId="0" borderId="46" xfId="1" applyBorder="1" applyAlignment="1">
      <alignment vertical="center"/>
    </xf>
    <xf numFmtId="0" fontId="48" fillId="0" borderId="0" xfId="0" applyFont="1" applyFill="1" applyBorder="1" applyAlignment="1" applyProtection="1">
      <alignment vertical="center"/>
    </xf>
    <xf numFmtId="0" fontId="5" fillId="0" borderId="0" xfId="1" applyFont="1" applyBorder="1" applyAlignment="1" applyProtection="1">
      <alignment vertical="center" wrapText="1"/>
      <protection locked="0"/>
    </xf>
    <xf numFmtId="0" fontId="1" fillId="0" borderId="0" xfId="1" applyFont="1" applyAlignment="1">
      <alignment vertical="center"/>
    </xf>
    <xf numFmtId="0" fontId="5" fillId="0" borderId="0" xfId="1" applyFont="1" applyBorder="1" applyAlignment="1" applyProtection="1">
      <alignment horizontal="left" vertical="center"/>
    </xf>
    <xf numFmtId="0" fontId="1" fillId="0" borderId="20" xfId="1" applyFont="1" applyBorder="1" applyAlignment="1">
      <alignment horizontal="center" vertical="center"/>
    </xf>
    <xf numFmtId="49" fontId="1" fillId="0" borderId="20" xfId="1" applyNumberFormat="1" applyFont="1" applyBorder="1" applyAlignment="1">
      <alignment horizontal="center" vertical="center"/>
    </xf>
    <xf numFmtId="0" fontId="11" fillId="0" borderId="0" xfId="0" applyFont="1"/>
    <xf numFmtId="0" fontId="40" fillId="0" borderId="0" xfId="1" applyFont="1" applyAlignment="1">
      <alignment vertical="center"/>
    </xf>
    <xf numFmtId="0" fontId="5" fillId="0" borderId="0" xfId="1" applyFont="1" applyBorder="1" applyAlignment="1">
      <alignment vertical="center" wrapText="1"/>
    </xf>
    <xf numFmtId="0" fontId="1" fillId="0" borderId="4" xfId="1" applyBorder="1" applyAlignment="1">
      <alignment vertical="center"/>
    </xf>
    <xf numFmtId="0" fontId="1" fillId="0" borderId="5" xfId="1" applyBorder="1" applyAlignment="1">
      <alignment vertical="center"/>
    </xf>
    <xf numFmtId="0" fontId="5" fillId="0" borderId="26" xfId="1" applyFont="1" applyBorder="1" applyAlignment="1">
      <alignment vertical="center"/>
    </xf>
    <xf numFmtId="0" fontId="5" fillId="0" borderId="26" xfId="1" applyFont="1" applyBorder="1" applyAlignment="1">
      <alignment horizontal="left" vertical="center"/>
    </xf>
    <xf numFmtId="0" fontId="5" fillId="0" borderId="28" xfId="1" applyFont="1" applyBorder="1" applyAlignment="1">
      <alignment vertical="center"/>
    </xf>
    <xf numFmtId="0" fontId="37" fillId="0" borderId="20" xfId="1" applyFont="1" applyBorder="1" applyAlignment="1">
      <alignment horizontal="center" vertical="center"/>
    </xf>
    <xf numFmtId="0" fontId="36" fillId="0" borderId="20" xfId="0" applyFont="1" applyBorder="1" applyAlignment="1">
      <alignment horizontal="center" vertical="center" wrapText="1"/>
    </xf>
    <xf numFmtId="169" fontId="41" fillId="0" borderId="20" xfId="0" applyNumberFormat="1" applyFont="1" applyBorder="1" applyAlignment="1" applyProtection="1">
      <alignment horizontal="center" vertical="center"/>
      <protection locked="0"/>
    </xf>
    <xf numFmtId="1" fontId="41" fillId="0" borderId="20" xfId="0" applyNumberFormat="1" applyFont="1" applyBorder="1" applyAlignment="1" applyProtection="1">
      <alignment horizontal="center" vertical="center"/>
      <protection locked="0"/>
    </xf>
    <xf numFmtId="2" fontId="41" fillId="0" borderId="20" xfId="0" applyNumberFormat="1" applyFont="1" applyBorder="1" applyAlignment="1" applyProtection="1">
      <alignment horizontal="center" vertical="center"/>
      <protection locked="0"/>
    </xf>
    <xf numFmtId="0" fontId="41" fillId="0" borderId="20" xfId="0" applyFont="1" applyBorder="1" applyAlignment="1" applyProtection="1">
      <alignment horizontal="center" vertical="center" wrapText="1"/>
      <protection locked="0"/>
    </xf>
    <xf numFmtId="0" fontId="41" fillId="0" borderId="20" xfId="0" applyFont="1" applyBorder="1" applyAlignment="1" applyProtection="1">
      <alignment horizontal="center" vertical="center"/>
      <protection locked="0"/>
    </xf>
    <xf numFmtId="2" fontId="0" fillId="0" borderId="20" xfId="0" applyNumberFormat="1" applyBorder="1" applyAlignment="1" applyProtection="1">
      <alignment vertical="center"/>
      <protection locked="0"/>
    </xf>
    <xf numFmtId="0" fontId="0" fillId="0" borderId="20" xfId="0" applyBorder="1" applyAlignment="1" applyProtection="1">
      <alignment vertical="center"/>
      <protection locked="0"/>
    </xf>
    <xf numFmtId="0" fontId="37" fillId="0" borderId="20" xfId="1" applyFont="1" applyBorder="1" applyAlignment="1">
      <alignment horizontal="center" vertical="center" wrapText="1"/>
    </xf>
    <xf numFmtId="1" fontId="0" fillId="0" borderId="20" xfId="0" applyNumberFormat="1" applyBorder="1" applyAlignment="1" applyProtection="1">
      <alignment horizontal="center" vertical="center"/>
      <protection locked="0"/>
    </xf>
    <xf numFmtId="1" fontId="41" fillId="0" borderId="20" xfId="0" applyNumberFormat="1" applyFont="1" applyBorder="1" applyAlignment="1" applyProtection="1">
      <alignment horizontal="left" vertical="center"/>
      <protection locked="0"/>
    </xf>
    <xf numFmtId="1" fontId="41" fillId="0" borderId="20" xfId="0" applyNumberFormat="1" applyFont="1" applyBorder="1" applyAlignment="1" applyProtection="1">
      <alignment horizontal="left" vertical="center" wrapText="1"/>
      <protection locked="0"/>
    </xf>
    <xf numFmtId="1" fontId="1" fillId="0" borderId="20" xfId="1" applyNumberFormat="1" applyBorder="1" applyAlignment="1">
      <alignment vertical="center"/>
    </xf>
    <xf numFmtId="1" fontId="0" fillId="0" borderId="20" xfId="0" applyNumberFormat="1" applyBorder="1" applyAlignment="1" applyProtection="1">
      <alignment horizontal="left" vertical="center"/>
      <protection locked="0"/>
    </xf>
    <xf numFmtId="49" fontId="0" fillId="0" borderId="20" xfId="0" applyNumberFormat="1" applyBorder="1" applyAlignment="1" applyProtection="1">
      <alignment horizontal="left" vertical="center"/>
      <protection locked="0"/>
    </xf>
    <xf numFmtId="49" fontId="41" fillId="0" borderId="20" xfId="0" applyNumberFormat="1" applyFont="1" applyBorder="1" applyAlignment="1" applyProtection="1">
      <alignment horizontal="left" vertical="center"/>
      <protection locked="0"/>
    </xf>
    <xf numFmtId="0" fontId="37" fillId="0" borderId="1" xfId="1" applyFont="1" applyBorder="1" applyAlignment="1">
      <alignment horizontal="center" vertical="center" wrapText="1"/>
    </xf>
    <xf numFmtId="0" fontId="37" fillId="0" borderId="10" xfId="1" applyFont="1" applyBorder="1" applyAlignment="1">
      <alignment horizontal="center" vertical="center" wrapText="1"/>
    </xf>
    <xf numFmtId="0" fontId="40" fillId="0" borderId="0" xfId="1" applyFont="1"/>
    <xf numFmtId="22" fontId="0" fillId="0" borderId="31" xfId="0" applyNumberFormat="1" applyBorder="1" applyProtection="1">
      <protection locked="0"/>
    </xf>
    <xf numFmtId="0" fontId="52" fillId="9" borderId="39" xfId="15" quotePrefix="1" applyFont="1" applyFill="1" applyBorder="1" applyAlignment="1" applyProtection="1">
      <alignment horizontal="left"/>
      <protection locked="0"/>
    </xf>
    <xf numFmtId="2" fontId="41" fillId="0" borderId="23" xfId="0" applyNumberFormat="1" applyFont="1" applyBorder="1" applyAlignment="1" applyProtection="1">
      <alignment horizontal="center"/>
      <protection locked="0"/>
    </xf>
    <xf numFmtId="0" fontId="0" fillId="0" borderId="24" xfId="0" applyBorder="1" applyAlignment="1" applyProtection="1">
      <alignment horizontal="center" vertical="center" wrapText="1"/>
      <protection locked="0"/>
    </xf>
    <xf numFmtId="2" fontId="0" fillId="0" borderId="25" xfId="0" applyNumberFormat="1" applyBorder="1" applyProtection="1">
      <protection locked="0"/>
    </xf>
    <xf numFmtId="22" fontId="0" fillId="0" borderId="32" xfId="0" applyNumberFormat="1" applyBorder="1" applyProtection="1">
      <protection locked="0"/>
    </xf>
    <xf numFmtId="0" fontId="52" fillId="9" borderId="15" xfId="15" quotePrefix="1" applyFont="1" applyFill="1" applyBorder="1" applyAlignment="1" applyProtection="1">
      <alignment horizontal="left"/>
      <protection locked="0"/>
    </xf>
    <xf numFmtId="2" fontId="41" fillId="0" borderId="26" xfId="0" applyNumberFormat="1" applyFont="1" applyBorder="1" applyAlignment="1" applyProtection="1">
      <alignment horizontal="center"/>
      <protection locked="0"/>
    </xf>
    <xf numFmtId="0" fontId="0" fillId="0" borderId="20" xfId="0" applyBorder="1" applyProtection="1">
      <protection locked="0"/>
    </xf>
    <xf numFmtId="2" fontId="0" fillId="0" borderId="27" xfId="0" applyNumberFormat="1" applyBorder="1" applyProtection="1">
      <protection locked="0"/>
    </xf>
    <xf numFmtId="0" fontId="52" fillId="9" borderId="15" xfId="15" applyFont="1" applyFill="1" applyBorder="1" applyAlignment="1" applyProtection="1">
      <alignment horizontal="left"/>
      <protection locked="0"/>
    </xf>
    <xf numFmtId="2" fontId="0" fillId="0" borderId="26" xfId="0" applyNumberFormat="1" applyBorder="1" applyProtection="1">
      <protection locked="0"/>
    </xf>
    <xf numFmtId="0" fontId="0" fillId="0" borderId="15" xfId="0" applyBorder="1" applyProtection="1">
      <protection locked="0"/>
    </xf>
    <xf numFmtId="17" fontId="41" fillId="0" borderId="20" xfId="0" applyNumberFormat="1" applyFont="1" applyBorder="1" applyAlignment="1" applyProtection="1">
      <alignment horizontal="center" vertical="center"/>
      <protection locked="0"/>
    </xf>
    <xf numFmtId="0" fontId="41" fillId="0" borderId="20" xfId="0" applyNumberFormat="1" applyFont="1" applyBorder="1" applyAlignment="1" applyProtection="1">
      <alignment horizontal="center" vertical="center"/>
      <protection locked="0"/>
    </xf>
    <xf numFmtId="0" fontId="5" fillId="0" borderId="16" xfId="1" applyFont="1" applyBorder="1" applyAlignment="1">
      <alignment horizontal="left" vertical="center"/>
    </xf>
    <xf numFmtId="49" fontId="5" fillId="0" borderId="16" xfId="1" applyNumberFormat="1" applyFont="1" applyBorder="1" applyAlignment="1" applyProtection="1">
      <alignment horizontal="left" vertical="center"/>
    </xf>
    <xf numFmtId="1" fontId="5" fillId="0" borderId="21" xfId="1" applyNumberFormat="1" applyFont="1" applyBorder="1" applyAlignment="1" applyProtection="1">
      <alignment horizontal="left" vertical="center"/>
      <protection locked="0"/>
    </xf>
    <xf numFmtId="1" fontId="5" fillId="0" borderId="16" xfId="1" applyNumberFormat="1" applyFont="1" applyBorder="1" applyAlignment="1" applyProtection="1">
      <alignment horizontal="left" vertical="center"/>
      <protection locked="0"/>
    </xf>
    <xf numFmtId="169" fontId="41" fillId="0" borderId="20" xfId="0" applyNumberFormat="1" applyFont="1" applyBorder="1" applyAlignment="1" applyProtection="1">
      <alignment horizontal="center"/>
      <protection locked="0"/>
    </xf>
    <xf numFmtId="0" fontId="41" fillId="0" borderId="20" xfId="0" applyNumberFormat="1" applyFont="1" applyBorder="1" applyAlignment="1" applyProtection="1">
      <alignment horizontal="center"/>
      <protection locked="0"/>
    </xf>
    <xf numFmtId="49" fontId="1" fillId="0" borderId="20" xfId="0" applyNumberFormat="1" applyFont="1" applyBorder="1" applyAlignment="1" applyProtection="1">
      <alignment horizontal="center" vertical="center" wrapText="1"/>
      <protection locked="0"/>
    </xf>
    <xf numFmtId="4" fontId="1" fillId="0" borderId="20" xfId="1" applyNumberFormat="1" applyBorder="1" applyAlignment="1">
      <alignment vertical="center"/>
    </xf>
    <xf numFmtId="0" fontId="36" fillId="0" borderId="1" xfId="0" applyFont="1" applyBorder="1" applyAlignment="1">
      <alignment horizontal="center" vertical="center" wrapText="1"/>
    </xf>
    <xf numFmtId="0" fontId="36" fillId="0" borderId="9" xfId="0" applyFont="1" applyBorder="1" applyAlignment="1">
      <alignment horizontal="center" vertical="center" wrapText="1"/>
    </xf>
    <xf numFmtId="0" fontId="36" fillId="0" borderId="0" xfId="0" applyFont="1" applyBorder="1" applyAlignment="1">
      <alignment horizontal="center" vertical="center" wrapText="1"/>
    </xf>
    <xf numFmtId="1" fontId="41" fillId="0" borderId="32" xfId="0" applyNumberFormat="1" applyFont="1" applyBorder="1" applyAlignment="1" applyProtection="1">
      <alignment horizontal="center" vertical="center"/>
      <protection locked="0"/>
    </xf>
    <xf numFmtId="0" fontId="5" fillId="0" borderId="26" xfId="1" applyFont="1" applyBorder="1"/>
    <xf numFmtId="0" fontId="5" fillId="0" borderId="28" xfId="1" applyFont="1" applyBorder="1"/>
    <xf numFmtId="1" fontId="41" fillId="0" borderId="20" xfId="0" applyNumberFormat="1" applyFont="1" applyBorder="1" applyAlignment="1" applyProtection="1">
      <alignment horizontal="center"/>
      <protection locked="0"/>
    </xf>
    <xf numFmtId="2" fontId="41" fillId="0" borderId="20" xfId="0" applyNumberFormat="1" applyFont="1" applyBorder="1" applyAlignment="1" applyProtection="1">
      <alignment horizontal="center"/>
      <protection locked="0"/>
    </xf>
    <xf numFmtId="2" fontId="0" fillId="0" borderId="20" xfId="0" applyNumberFormat="1" applyBorder="1" applyProtection="1">
      <protection locked="0"/>
    </xf>
    <xf numFmtId="4" fontId="41" fillId="0" borderId="20" xfId="0" applyNumberFormat="1" applyFont="1" applyBorder="1" applyAlignment="1" applyProtection="1">
      <alignment horizontal="center" vertical="center"/>
      <protection locked="0"/>
    </xf>
    <xf numFmtId="4" fontId="1" fillId="0" borderId="20" xfId="1" applyNumberFormat="1" applyBorder="1" applyAlignment="1" applyProtection="1">
      <alignment vertical="center"/>
      <protection locked="0"/>
    </xf>
    <xf numFmtId="4" fontId="0" fillId="0" borderId="20" xfId="0" applyNumberFormat="1" applyBorder="1" applyAlignment="1" applyProtection="1">
      <alignment vertical="center"/>
      <protection locked="0"/>
    </xf>
    <xf numFmtId="49" fontId="1" fillId="0" borderId="20" xfId="0" applyNumberFormat="1" applyFont="1" applyBorder="1" applyAlignment="1" applyProtection="1">
      <alignment vertical="center"/>
      <protection locked="0"/>
    </xf>
    <xf numFmtId="0" fontId="53" fillId="0" borderId="0" xfId="0" applyFont="1" applyAlignment="1">
      <alignment vertical="center"/>
    </xf>
    <xf numFmtId="0" fontId="16" fillId="0" borderId="0" xfId="2" applyNumberFormat="1" applyFont="1" applyBorder="1" applyAlignment="1">
      <alignment vertical="center"/>
    </xf>
    <xf numFmtId="1" fontId="45" fillId="0" borderId="0" xfId="17" applyNumberFormat="1" applyFont="1" applyAlignment="1">
      <alignment vertical="center"/>
    </xf>
    <xf numFmtId="3" fontId="54" fillId="0" borderId="0" xfId="17" applyNumberFormat="1" applyFont="1" applyAlignment="1">
      <alignment vertical="center"/>
    </xf>
    <xf numFmtId="1" fontId="45" fillId="0" borderId="0" xfId="17" applyNumberFormat="1" applyFont="1" applyAlignment="1">
      <alignment horizontal="center" vertical="center"/>
    </xf>
    <xf numFmtId="1" fontId="45" fillId="0" borderId="0" xfId="17" applyNumberFormat="1" applyFont="1" applyFill="1" applyAlignment="1">
      <alignment vertical="center"/>
    </xf>
    <xf numFmtId="3" fontId="54" fillId="0" borderId="0" xfId="17" applyNumberFormat="1" applyFont="1" applyFill="1" applyAlignment="1">
      <alignment vertical="center"/>
    </xf>
    <xf numFmtId="0" fontId="45" fillId="0" borderId="0" xfId="17" applyFont="1" applyAlignment="1">
      <alignment vertical="center"/>
    </xf>
    <xf numFmtId="0" fontId="60" fillId="0" borderId="7" xfId="2" applyNumberFormat="1" applyFont="1" applyBorder="1" applyAlignment="1">
      <alignment vertical="center"/>
    </xf>
    <xf numFmtId="0" fontId="60" fillId="0" borderId="0" xfId="2" applyNumberFormat="1" applyFont="1" applyBorder="1" applyAlignment="1">
      <alignment vertical="center"/>
    </xf>
    <xf numFmtId="1" fontId="45" fillId="0" borderId="0" xfId="17" applyNumberFormat="1" applyAlignment="1">
      <alignment vertical="center"/>
    </xf>
    <xf numFmtId="1" fontId="45" fillId="0" borderId="0" xfId="17" applyNumberFormat="1" applyAlignment="1">
      <alignment horizontal="center" vertical="center"/>
    </xf>
    <xf numFmtId="1" fontId="45" fillId="0" borderId="0" xfId="17" applyNumberFormat="1" applyFill="1" applyAlignment="1">
      <alignment vertical="center"/>
    </xf>
    <xf numFmtId="0" fontId="45" fillId="0" borderId="0" xfId="17" applyAlignment="1">
      <alignment vertical="center"/>
    </xf>
    <xf numFmtId="0" fontId="6" fillId="0" borderId="0" xfId="1" applyFont="1" applyBorder="1" applyAlignment="1" applyProtection="1">
      <alignment vertical="center" wrapText="1"/>
    </xf>
    <xf numFmtId="0" fontId="0" fillId="0" borderId="0" xfId="0" applyAlignment="1" applyProtection="1">
      <alignment vertical="center"/>
    </xf>
    <xf numFmtId="0" fontId="7" fillId="0" borderId="20" xfId="0" applyFont="1" applyFill="1" applyBorder="1" applyAlignment="1" applyProtection="1">
      <alignment vertical="center"/>
    </xf>
    <xf numFmtId="49" fontId="5" fillId="0" borderId="21" xfId="1" applyNumberFormat="1" applyFont="1" applyBorder="1" applyAlignment="1" applyProtection="1">
      <alignment horizontal="left" vertical="center"/>
    </xf>
    <xf numFmtId="49" fontId="5" fillId="0" borderId="0" xfId="1" applyNumberFormat="1" applyFont="1" applyBorder="1" applyAlignment="1" applyProtection="1">
      <alignment horizontal="center" vertical="center"/>
    </xf>
    <xf numFmtId="1" fontId="5" fillId="0" borderId="0" xfId="1" applyNumberFormat="1" applyFont="1" applyBorder="1" applyAlignment="1" applyProtection="1">
      <alignment horizontal="center" vertical="center"/>
    </xf>
    <xf numFmtId="1" fontId="45" fillId="0" borderId="0" xfId="17" applyNumberFormat="1" applyAlignment="1" applyProtection="1">
      <alignment vertical="center"/>
    </xf>
    <xf numFmtId="0" fontId="5" fillId="0" borderId="0" xfId="1" applyFont="1" applyBorder="1" applyAlignment="1" applyProtection="1">
      <alignment horizontal="center" vertical="center"/>
    </xf>
    <xf numFmtId="1" fontId="5" fillId="0" borderId="0" xfId="1" applyNumberFormat="1" applyFont="1" applyBorder="1" applyAlignment="1" applyProtection="1">
      <alignment horizontal="left" vertical="center"/>
    </xf>
    <xf numFmtId="0" fontId="6" fillId="0" borderId="0" xfId="1" applyFont="1" applyBorder="1" applyAlignment="1" applyProtection="1">
      <alignment horizontal="center" vertical="center" wrapText="1"/>
    </xf>
    <xf numFmtId="0" fontId="6" fillId="0" borderId="0" xfId="1" applyFont="1" applyBorder="1" applyAlignment="1" applyProtection="1">
      <alignment horizontal="left" vertical="center" wrapText="1"/>
    </xf>
    <xf numFmtId="1" fontId="15" fillId="0" borderId="0" xfId="0" applyNumberFormat="1" applyFont="1" applyBorder="1" applyAlignment="1">
      <alignment horizontal="center" vertical="center"/>
    </xf>
    <xf numFmtId="1" fontId="13" fillId="0" borderId="24" xfId="0" applyNumberFormat="1" applyFont="1" applyBorder="1" applyAlignment="1">
      <alignment horizontal="center" vertical="center" wrapText="1"/>
    </xf>
    <xf numFmtId="1" fontId="13" fillId="0" borderId="70" xfId="0" applyNumberFormat="1" applyFont="1" applyBorder="1" applyAlignment="1">
      <alignment horizontal="center" vertical="center" wrapText="1"/>
    </xf>
    <xf numFmtId="1" fontId="83" fillId="4" borderId="25" xfId="0" applyNumberFormat="1" applyFont="1" applyFill="1" applyBorder="1" applyAlignment="1">
      <alignment horizontal="center" vertical="center" wrapText="1"/>
    </xf>
    <xf numFmtId="1" fontId="13" fillId="0" borderId="0" xfId="0" applyNumberFormat="1" applyFont="1" applyBorder="1" applyAlignment="1">
      <alignment horizontal="center" vertical="center" wrapText="1"/>
    </xf>
    <xf numFmtId="3" fontId="13" fillId="0" borderId="20" xfId="0" applyNumberFormat="1" applyFont="1" applyBorder="1" applyAlignment="1" applyProtection="1">
      <alignment vertical="center"/>
      <protection locked="0"/>
    </xf>
    <xf numFmtId="3" fontId="13" fillId="0" borderId="21" xfId="0" applyNumberFormat="1" applyFont="1" applyBorder="1" applyAlignment="1" applyProtection="1">
      <alignment vertical="center"/>
      <protection locked="0"/>
    </xf>
    <xf numFmtId="1" fontId="83" fillId="4" borderId="27" xfId="0" applyNumberFormat="1" applyFont="1" applyFill="1" applyBorder="1" applyAlignment="1">
      <alignment vertical="center"/>
    </xf>
    <xf numFmtId="1" fontId="13" fillId="0" borderId="45" xfId="0" applyNumberFormat="1" applyFont="1" applyBorder="1" applyAlignment="1">
      <alignment vertical="center"/>
    </xf>
    <xf numFmtId="3" fontId="13" fillId="0" borderId="45" xfId="0" applyNumberFormat="1" applyFont="1" applyBorder="1" applyAlignment="1" applyProtection="1">
      <alignment vertical="center"/>
      <protection locked="0"/>
    </xf>
    <xf numFmtId="3" fontId="13" fillId="0" borderId="17" xfId="0" applyNumberFormat="1" applyFont="1" applyBorder="1" applyAlignment="1" applyProtection="1">
      <alignment vertical="center"/>
      <protection locked="0"/>
    </xf>
    <xf numFmtId="1" fontId="83" fillId="4" borderId="52" xfId="0" applyNumberFormat="1" applyFont="1" applyFill="1" applyBorder="1" applyAlignment="1">
      <alignment vertical="center"/>
    </xf>
    <xf numFmtId="1" fontId="83" fillId="4" borderId="29" xfId="0" applyNumberFormat="1" applyFont="1" applyFill="1" applyBorder="1" applyAlignment="1">
      <alignment vertical="center"/>
    </xf>
    <xf numFmtId="3" fontId="83" fillId="4" borderId="29" xfId="0" applyNumberFormat="1" applyFont="1" applyFill="1" applyBorder="1" applyAlignment="1">
      <alignment vertical="center"/>
    </xf>
    <xf numFmtId="3" fontId="83" fillId="4" borderId="47" xfId="0" applyNumberFormat="1" applyFont="1" applyFill="1" applyBorder="1" applyAlignment="1">
      <alignment vertical="center"/>
    </xf>
    <xf numFmtId="1" fontId="83" fillId="4" borderId="30" xfId="0" applyNumberFormat="1" applyFont="1" applyFill="1" applyBorder="1" applyAlignment="1">
      <alignment vertical="center"/>
    </xf>
    <xf numFmtId="3" fontId="13" fillId="0" borderId="0" xfId="0" applyNumberFormat="1" applyFont="1" applyBorder="1" applyAlignment="1">
      <alignment vertical="center"/>
    </xf>
    <xf numFmtId="1" fontId="13" fillId="0" borderId="23" xfId="0" applyNumberFormat="1" applyFont="1" applyBorder="1" applyAlignment="1">
      <alignment horizontal="center" vertical="center"/>
    </xf>
    <xf numFmtId="3" fontId="13" fillId="0" borderId="25" xfId="0" applyNumberFormat="1" applyFont="1" applyBorder="1" applyAlignment="1" applyProtection="1">
      <alignment vertical="center"/>
      <protection locked="0"/>
    </xf>
    <xf numFmtId="1" fontId="13" fillId="0" borderId="26" xfId="0" applyNumberFormat="1" applyFont="1" applyBorder="1" applyAlignment="1">
      <alignment horizontal="center" vertical="center"/>
    </xf>
    <xf numFmtId="1" fontId="83" fillId="4" borderId="26" xfId="0" applyNumberFormat="1" applyFont="1" applyFill="1" applyBorder="1" applyAlignment="1">
      <alignment horizontal="center" vertical="center"/>
    </xf>
    <xf numFmtId="1" fontId="13" fillId="0" borderId="28" xfId="0" applyNumberFormat="1" applyFont="1" applyBorder="1" applyAlignment="1">
      <alignment horizontal="center" vertical="center"/>
    </xf>
    <xf numFmtId="0" fontId="10" fillId="0" borderId="0" xfId="1" applyFont="1" applyBorder="1" applyAlignment="1" applyProtection="1">
      <alignment horizontal="left" vertical="center" wrapText="1"/>
      <protection locked="0"/>
    </xf>
    <xf numFmtId="166" fontId="13" fillId="0" borderId="20" xfId="0" applyNumberFormat="1" applyFont="1" applyBorder="1" applyAlignment="1" applyProtection="1">
      <alignment horizontal="right" vertical="center"/>
      <protection locked="0"/>
    </xf>
    <xf numFmtId="166" fontId="13" fillId="0" borderId="21" xfId="0" applyNumberFormat="1" applyFont="1" applyBorder="1" applyAlignment="1" applyProtection="1">
      <alignment horizontal="right" vertical="center"/>
      <protection locked="0"/>
    </xf>
    <xf numFmtId="1" fontId="83" fillId="4" borderId="27" xfId="0" applyNumberFormat="1" applyFont="1" applyFill="1" applyBorder="1" applyAlignment="1">
      <alignment horizontal="right" vertical="center"/>
    </xf>
    <xf numFmtId="166" fontId="13" fillId="0" borderId="45" xfId="0" applyNumberFormat="1" applyFont="1" applyBorder="1" applyAlignment="1" applyProtection="1">
      <alignment horizontal="right" vertical="center"/>
      <protection locked="0"/>
    </xf>
    <xf numFmtId="166" fontId="13" fillId="0" borderId="17" xfId="0" applyNumberFormat="1" applyFont="1" applyBorder="1" applyAlignment="1" applyProtection="1">
      <alignment horizontal="right" vertical="center"/>
      <protection locked="0"/>
    </xf>
    <xf numFmtId="1" fontId="83" fillId="4" borderId="52" xfId="0" applyNumberFormat="1" applyFont="1" applyFill="1" applyBorder="1" applyAlignment="1">
      <alignment horizontal="right" vertical="center"/>
    </xf>
    <xf numFmtId="166" fontId="83" fillId="4" borderId="29" xfId="0" applyNumberFormat="1" applyFont="1" applyFill="1" applyBorder="1" applyAlignment="1">
      <alignment horizontal="right" vertical="center"/>
    </xf>
    <xf numFmtId="166" fontId="83" fillId="4" borderId="47" xfId="0" applyNumberFormat="1" applyFont="1" applyFill="1" applyBorder="1" applyAlignment="1">
      <alignment horizontal="right" vertical="center"/>
    </xf>
    <xf numFmtId="1" fontId="83" fillId="4" borderId="30" xfId="0" applyNumberFormat="1" applyFont="1" applyFill="1" applyBorder="1" applyAlignment="1">
      <alignment horizontal="right" vertical="center"/>
    </xf>
    <xf numFmtId="166" fontId="13" fillId="0" borderId="25" xfId="0" applyNumberFormat="1" applyFont="1" applyBorder="1" applyAlignment="1" applyProtection="1">
      <alignment vertical="center"/>
      <protection locked="0"/>
    </xf>
    <xf numFmtId="166" fontId="13" fillId="0" borderId="27" xfId="0" applyNumberFormat="1" applyFont="1" applyBorder="1" applyAlignment="1" applyProtection="1">
      <alignment vertical="center"/>
      <protection locked="0"/>
    </xf>
    <xf numFmtId="166" fontId="83" fillId="4" borderId="27" xfId="0" applyNumberFormat="1" applyFont="1" applyFill="1" applyBorder="1" applyAlignment="1">
      <alignment vertical="center"/>
    </xf>
    <xf numFmtId="166" fontId="13" fillId="0" borderId="30" xfId="0" applyNumberFormat="1" applyFont="1" applyBorder="1" applyAlignment="1" applyProtection="1">
      <alignment vertical="center"/>
      <protection locked="0"/>
    </xf>
    <xf numFmtId="0" fontId="5" fillId="0" borderId="46" xfId="0" applyFont="1" applyBorder="1" applyAlignment="1">
      <alignment vertical="center"/>
    </xf>
    <xf numFmtId="166" fontId="13" fillId="0" borderId="20" xfId="2" applyNumberFormat="1" applyFont="1" applyFill="1" applyBorder="1" applyAlignment="1" applyProtection="1">
      <alignment horizontal="right" vertical="center"/>
      <protection locked="0"/>
    </xf>
    <xf numFmtId="166" fontId="13" fillId="0" borderId="27" xfId="2" applyNumberFormat="1" applyFont="1" applyFill="1" applyBorder="1" applyAlignment="1" applyProtection="1">
      <alignment horizontal="right" vertical="center"/>
      <protection locked="0"/>
    </xf>
    <xf numFmtId="1" fontId="15" fillId="0" borderId="0" xfId="0" applyNumberFormat="1" applyFont="1" applyBorder="1" applyAlignment="1">
      <alignment horizontal="center" vertical="center"/>
    </xf>
    <xf numFmtId="166" fontId="13" fillId="0" borderId="20" xfId="0" applyNumberFormat="1" applyFont="1" applyFill="1" applyBorder="1" applyAlignment="1" applyProtection="1">
      <alignment horizontal="right" vertical="center"/>
      <protection locked="0"/>
    </xf>
    <xf numFmtId="166" fontId="13" fillId="0" borderId="27" xfId="0" applyNumberFormat="1" applyFont="1" applyFill="1" applyBorder="1" applyAlignment="1" applyProtection="1">
      <alignment horizontal="right" vertical="center"/>
      <protection locked="0"/>
    </xf>
    <xf numFmtId="166" fontId="13" fillId="0" borderId="29" xfId="0" applyNumberFormat="1" applyFont="1" applyFill="1" applyBorder="1" applyAlignment="1" applyProtection="1">
      <alignment horizontal="right" vertical="center"/>
      <protection locked="0"/>
    </xf>
    <xf numFmtId="166" fontId="13" fillId="0" borderId="30" xfId="0" applyNumberFormat="1" applyFont="1" applyFill="1" applyBorder="1" applyAlignment="1" applyProtection="1">
      <alignment horizontal="right" vertical="center"/>
      <protection locked="0"/>
    </xf>
    <xf numFmtId="0" fontId="13" fillId="0" borderId="0" xfId="0" applyFont="1" applyFill="1" applyBorder="1" applyAlignment="1">
      <alignment vertical="center"/>
    </xf>
    <xf numFmtId="0" fontId="13" fillId="0" borderId="0" xfId="0" applyFont="1" applyFill="1" applyBorder="1" applyAlignment="1">
      <alignment horizontal="right" vertical="center"/>
    </xf>
    <xf numFmtId="0" fontId="13" fillId="0" borderId="0" xfId="0" applyFont="1" applyBorder="1" applyAlignment="1">
      <alignment vertical="center"/>
    </xf>
    <xf numFmtId="168" fontId="13" fillId="0" borderId="20" xfId="0" applyNumberFormat="1" applyFont="1" applyFill="1" applyBorder="1" applyAlignment="1" applyProtection="1">
      <alignment horizontal="right" vertical="center"/>
      <protection locked="0"/>
    </xf>
    <xf numFmtId="168" fontId="13" fillId="0" borderId="27" xfId="0" applyNumberFormat="1" applyFont="1" applyFill="1" applyBorder="1" applyAlignment="1" applyProtection="1">
      <alignment horizontal="right" vertical="center"/>
      <protection locked="0"/>
    </xf>
    <xf numFmtId="168" fontId="13" fillId="0" borderId="29" xfId="0" applyNumberFormat="1" applyFont="1" applyFill="1" applyBorder="1" applyAlignment="1" applyProtection="1">
      <alignment horizontal="right" vertical="center"/>
      <protection locked="0"/>
    </xf>
    <xf numFmtId="168" fontId="13" fillId="0" borderId="30" xfId="0" applyNumberFormat="1" applyFont="1" applyFill="1" applyBorder="1" applyAlignment="1" applyProtection="1">
      <alignment horizontal="right" vertical="center"/>
      <protection locked="0"/>
    </xf>
    <xf numFmtId="168" fontId="13" fillId="0" borderId="0" xfId="0" applyNumberFormat="1" applyFont="1" applyFill="1" applyBorder="1" applyAlignment="1">
      <alignment horizontal="right" vertical="center"/>
    </xf>
    <xf numFmtId="4" fontId="13" fillId="0" borderId="0" xfId="2" applyNumberFormat="1" applyFont="1" applyAlignment="1">
      <alignment vertical="center"/>
    </xf>
    <xf numFmtId="0" fontId="13" fillId="0" borderId="14" xfId="2" applyNumberFormat="1" applyFont="1" applyBorder="1" applyAlignment="1">
      <alignment vertical="center"/>
    </xf>
    <xf numFmtId="0" fontId="13" fillId="0" borderId="15" xfId="2" applyNumberFormat="1" applyFont="1" applyBorder="1" applyAlignment="1">
      <alignment vertical="center"/>
    </xf>
    <xf numFmtId="1" fontId="13" fillId="0" borderId="14" xfId="0" applyNumberFormat="1" applyFont="1" applyBorder="1" applyAlignment="1">
      <alignment vertical="center"/>
    </xf>
    <xf numFmtId="1" fontId="13" fillId="0" borderId="15" xfId="0" applyNumberFormat="1" applyFont="1" applyBorder="1" applyAlignment="1">
      <alignment vertical="center"/>
    </xf>
    <xf numFmtId="0" fontId="13" fillId="0" borderId="0" xfId="0" applyFont="1" applyFill="1" applyBorder="1" applyAlignment="1">
      <alignment horizontal="center" vertical="center"/>
    </xf>
    <xf numFmtId="0" fontId="22" fillId="0" borderId="0" xfId="0" applyFont="1" applyFill="1" applyBorder="1" applyAlignment="1">
      <alignment vertical="center"/>
    </xf>
    <xf numFmtId="1" fontId="15" fillId="0" borderId="0" xfId="0" applyNumberFormat="1" applyFont="1" applyBorder="1" applyAlignment="1">
      <alignment vertical="center"/>
    </xf>
    <xf numFmtId="1" fontId="13" fillId="0" borderId="69" xfId="0" applyNumberFormat="1" applyFont="1" applyBorder="1" applyAlignment="1">
      <alignment horizontal="center" vertical="center" wrapText="1"/>
    </xf>
    <xf numFmtId="1" fontId="13" fillId="0" borderId="46" xfId="0" applyNumberFormat="1" applyFont="1" applyBorder="1" applyAlignment="1">
      <alignment horizontal="center" vertical="center" wrapText="1"/>
    </xf>
    <xf numFmtId="1" fontId="13" fillId="0" borderId="62" xfId="0" applyNumberFormat="1" applyFont="1" applyBorder="1" applyAlignment="1">
      <alignment horizontal="center" vertical="center" wrapText="1"/>
    </xf>
    <xf numFmtId="1" fontId="83" fillId="4" borderId="53" xfId="0" applyNumberFormat="1" applyFont="1" applyFill="1" applyBorder="1" applyAlignment="1">
      <alignment horizontal="center" vertical="center" wrapText="1"/>
    </xf>
    <xf numFmtId="1" fontId="13" fillId="0" borderId="26" xfId="0" applyNumberFormat="1" applyFont="1" applyBorder="1" applyAlignment="1">
      <alignment vertical="center"/>
    </xf>
    <xf numFmtId="1" fontId="13" fillId="0" borderId="68" xfId="0" applyNumberFormat="1" applyFont="1" applyBorder="1" applyAlignment="1">
      <alignment vertical="center"/>
    </xf>
    <xf numFmtId="1" fontId="83" fillId="4" borderId="28" xfId="0" applyNumberFormat="1" applyFont="1" applyFill="1" applyBorder="1" applyAlignment="1">
      <alignment vertical="center"/>
    </xf>
    <xf numFmtId="3" fontId="13" fillId="0" borderId="25" xfId="0" applyNumberFormat="1" applyFont="1" applyBorder="1" applyAlignment="1">
      <alignment vertical="center"/>
    </xf>
    <xf numFmtId="167" fontId="13" fillId="0" borderId="0" xfId="0" applyNumberFormat="1" applyFont="1" applyBorder="1" applyAlignment="1">
      <alignment vertical="center"/>
    </xf>
    <xf numFmtId="1" fontId="13" fillId="0" borderId="27" xfId="0" applyNumberFormat="1" applyFont="1" applyBorder="1" applyAlignment="1">
      <alignment vertical="center"/>
    </xf>
    <xf numFmtId="1" fontId="13" fillId="0" borderId="30" xfId="0" applyNumberFormat="1" applyFont="1" applyBorder="1" applyAlignment="1">
      <alignment vertical="center"/>
    </xf>
    <xf numFmtId="2" fontId="13" fillId="0" borderId="27" xfId="0" applyNumberFormat="1" applyFont="1" applyBorder="1" applyAlignment="1" applyProtection="1">
      <alignment vertical="center"/>
      <protection locked="0"/>
    </xf>
    <xf numFmtId="0" fontId="5" fillId="0" borderId="7" xfId="0" applyFont="1" applyBorder="1" applyAlignment="1">
      <alignment vertical="center"/>
    </xf>
    <xf numFmtId="1" fontId="13" fillId="0" borderId="26" xfId="0" applyNumberFormat="1" applyFont="1" applyBorder="1" applyAlignment="1">
      <alignment horizontal="center" vertical="center" wrapText="1"/>
    </xf>
    <xf numFmtId="1" fontId="13" fillId="0" borderId="20" xfId="0" applyNumberFormat="1" applyFont="1" applyBorder="1" applyAlignment="1">
      <alignment horizontal="center" vertical="center" wrapText="1"/>
    </xf>
    <xf numFmtId="1" fontId="13" fillId="0" borderId="21" xfId="0" applyNumberFormat="1" applyFont="1" applyBorder="1" applyAlignment="1">
      <alignment horizontal="center" vertical="center" wrapText="1"/>
    </xf>
    <xf numFmtId="1" fontId="83" fillId="4" borderId="27" xfId="0" applyNumberFormat="1" applyFont="1" applyFill="1" applyBorder="1" applyAlignment="1">
      <alignment horizontal="center" vertical="center" wrapText="1"/>
    </xf>
    <xf numFmtId="1" fontId="13" fillId="0" borderId="7" xfId="0" applyNumberFormat="1" applyFont="1" applyBorder="1" applyAlignment="1">
      <alignment vertical="center"/>
    </xf>
    <xf numFmtId="2" fontId="13" fillId="0" borderId="30" xfId="0" applyNumberFormat="1" applyFont="1" applyBorder="1" applyAlignment="1" applyProtection="1">
      <alignment vertical="center"/>
      <protection locked="0"/>
    </xf>
    <xf numFmtId="0" fontId="30" fillId="35" borderId="23" xfId="0" applyFont="1" applyFill="1" applyBorder="1" applyAlignment="1">
      <alignment horizontal="center" vertical="center"/>
    </xf>
    <xf numFmtId="0" fontId="30" fillId="35" borderId="58" xfId="0" applyFont="1" applyFill="1" applyBorder="1" applyAlignment="1">
      <alignment horizontal="center" vertical="center" wrapText="1"/>
    </xf>
    <xf numFmtId="0" fontId="45" fillId="0" borderId="0" xfId="0" applyFont="1"/>
    <xf numFmtId="0" fontId="30" fillId="0" borderId="26" xfId="0" applyFont="1" applyBorder="1"/>
    <xf numFmtId="174" fontId="45" fillId="0" borderId="20" xfId="0" applyNumberFormat="1" applyFont="1" applyBorder="1" applyAlignment="1" applyProtection="1">
      <alignment horizontal="right"/>
      <protection locked="0"/>
    </xf>
    <xf numFmtId="0" fontId="0" fillId="0" borderId="26" xfId="0" applyBorder="1" applyAlignment="1">
      <alignment vertical="center"/>
    </xf>
    <xf numFmtId="1" fontId="45" fillId="0" borderId="0" xfId="17" applyNumberFormat="1" applyAlignment="1" applyProtection="1">
      <alignment horizontal="center" vertical="center"/>
    </xf>
    <xf numFmtId="4" fontId="45" fillId="0" borderId="20" xfId="0" applyNumberFormat="1" applyFont="1" applyBorder="1" applyAlignment="1" applyProtection="1">
      <alignment vertical="center"/>
      <protection locked="0"/>
    </xf>
    <xf numFmtId="3" fontId="88" fillId="0" borderId="20" xfId="48" applyNumberFormat="1" applyFont="1" applyFill="1" applyBorder="1" applyAlignment="1" applyProtection="1">
      <alignment horizontal="right"/>
      <protection locked="0"/>
    </xf>
    <xf numFmtId="0" fontId="87" fillId="0" borderId="14" xfId="85" applyFont="1" applyFill="1" applyBorder="1" applyAlignment="1">
      <alignment horizontal="left" wrapText="1"/>
    </xf>
    <xf numFmtId="4" fontId="42" fillId="0" borderId="15" xfId="11" applyNumberFormat="1" applyFont="1" applyFill="1" applyBorder="1" applyAlignment="1">
      <alignment wrapText="1"/>
    </xf>
    <xf numFmtId="4" fontId="88" fillId="0" borderId="20" xfId="48" applyNumberFormat="1" applyFont="1" applyFill="1" applyBorder="1" applyAlignment="1" applyProtection="1">
      <alignment horizontal="right"/>
      <protection locked="0"/>
    </xf>
    <xf numFmtId="4" fontId="89" fillId="0" borderId="15" xfId="85" applyNumberFormat="1" applyFont="1" applyFill="1" applyBorder="1" applyAlignment="1">
      <alignment wrapText="1"/>
    </xf>
    <xf numFmtId="0" fontId="91" fillId="0" borderId="26" xfId="0" applyFont="1" applyBorder="1" applyAlignment="1">
      <alignment horizontal="left" vertical="center"/>
    </xf>
    <xf numFmtId="3" fontId="0" fillId="0" borderId="27" xfId="0" applyNumberFormat="1" applyFill="1" applyBorder="1" applyAlignment="1" applyProtection="1">
      <alignment horizontal="right" vertical="center"/>
      <protection locked="0"/>
    </xf>
    <xf numFmtId="0" fontId="91" fillId="0" borderId="28" xfId="0" applyFont="1" applyBorder="1" applyAlignment="1">
      <alignment horizontal="left" vertical="center"/>
    </xf>
    <xf numFmtId="3" fontId="0" fillId="0" borderId="30" xfId="0" applyNumberFormat="1" applyBorder="1" applyAlignment="1" applyProtection="1">
      <alignment horizontal="right" vertical="center"/>
      <protection locked="0"/>
    </xf>
    <xf numFmtId="0" fontId="0" fillId="0" borderId="0" xfId="0" applyAlignment="1" applyProtection="1">
      <alignment vertical="center"/>
      <protection locked="0"/>
    </xf>
    <xf numFmtId="0" fontId="91" fillId="0" borderId="26" xfId="87" applyFont="1" applyBorder="1" applyAlignment="1" applyProtection="1">
      <alignment horizontal="left" vertical="center" wrapText="1"/>
      <protection locked="0"/>
    </xf>
    <xf numFmtId="3" fontId="0" fillId="0" borderId="20" xfId="0" applyNumberFormat="1" applyFill="1" applyBorder="1" applyAlignment="1" applyProtection="1">
      <alignment horizontal="right" vertical="center"/>
      <protection locked="0"/>
    </xf>
    <xf numFmtId="0" fontId="91" fillId="0" borderId="26" xfId="87" applyFont="1" applyBorder="1" applyAlignment="1" applyProtection="1">
      <alignment horizontal="left" vertical="center"/>
      <protection locked="0"/>
    </xf>
    <xf numFmtId="3" fontId="0" fillId="0" borderId="0" xfId="0" applyNumberFormat="1" applyAlignment="1" applyProtection="1">
      <alignment vertical="center"/>
      <protection locked="0"/>
    </xf>
    <xf numFmtId="3" fontId="45" fillId="0" borderId="20" xfId="17" applyNumberFormat="1" applyFill="1" applyBorder="1" applyAlignment="1" applyProtection="1">
      <alignment horizontal="right" vertical="center"/>
      <protection locked="0"/>
    </xf>
    <xf numFmtId="0" fontId="0" fillId="0" borderId="0" xfId="0" applyProtection="1">
      <protection locked="0"/>
    </xf>
    <xf numFmtId="0" fontId="114" fillId="0" borderId="23" xfId="0" applyFont="1" applyBorder="1"/>
    <xf numFmtId="0" fontId="30" fillId="0" borderId="25" xfId="0" applyFont="1" applyFill="1" applyBorder="1" applyAlignment="1">
      <alignment horizontal="right"/>
    </xf>
    <xf numFmtId="0" fontId="0" fillId="0" borderId="26" xfId="0" applyBorder="1" applyAlignment="1">
      <alignment vertical="center" wrapText="1"/>
    </xf>
    <xf numFmtId="3" fontId="0" fillId="0" borderId="27" xfId="0" applyNumberFormat="1" applyFill="1" applyBorder="1" applyAlignment="1" applyProtection="1">
      <alignment vertical="center"/>
      <protection locked="0"/>
    </xf>
    <xf numFmtId="0" fontId="0" fillId="0" borderId="26" xfId="0" applyFill="1" applyBorder="1" applyAlignment="1">
      <alignment vertical="center" wrapText="1"/>
    </xf>
    <xf numFmtId="0" fontId="0" fillId="0" borderId="28" xfId="0" applyFill="1" applyBorder="1" applyAlignment="1">
      <alignment vertical="center" wrapText="1"/>
    </xf>
    <xf numFmtId="3" fontId="0" fillId="0" borderId="30" xfId="0" applyNumberFormat="1" applyFill="1" applyBorder="1" applyAlignment="1" applyProtection="1">
      <alignment vertical="center"/>
      <protection locked="0"/>
    </xf>
    <xf numFmtId="1" fontId="15" fillId="0" borderId="0" xfId="184" applyNumberFormat="1" applyFont="1" applyBorder="1" applyAlignment="1">
      <alignment horizontal="center" vertical="center"/>
    </xf>
    <xf numFmtId="49" fontId="15" fillId="0" borderId="26" xfId="184" applyNumberFormat="1" applyFont="1" applyFill="1" applyBorder="1" applyAlignment="1" applyProtection="1">
      <alignment horizontal="center" vertical="center"/>
      <protection locked="0"/>
    </xf>
    <xf numFmtId="49" fontId="15" fillId="0" borderId="20" xfId="184" applyNumberFormat="1" applyFont="1" applyFill="1" applyBorder="1" applyAlignment="1" applyProtection="1">
      <alignment horizontal="center" vertical="center"/>
      <protection locked="0"/>
    </xf>
    <xf numFmtId="3" fontId="15" fillId="0" borderId="20" xfId="184" applyNumberFormat="1" applyFont="1" applyFill="1" applyBorder="1" applyAlignment="1" applyProtection="1">
      <alignment horizontal="right" vertical="center"/>
      <protection locked="0"/>
    </xf>
    <xf numFmtId="1" fontId="13" fillId="0" borderId="0" xfId="184" applyNumberFormat="1" applyFont="1" applyBorder="1" applyAlignment="1"/>
    <xf numFmtId="0" fontId="0" fillId="0" borderId="20" xfId="0" applyBorder="1"/>
    <xf numFmtId="1" fontId="15" fillId="0" borderId="23" xfId="184" applyNumberFormat="1" applyFont="1" applyBorder="1" applyAlignment="1">
      <alignment horizontal="center" vertical="center" wrapText="1"/>
    </xf>
    <xf numFmtId="1" fontId="15" fillId="0" borderId="24" xfId="184" applyNumberFormat="1" applyFont="1" applyBorder="1" applyAlignment="1">
      <alignment horizontal="center" vertical="center" wrapText="1"/>
    </xf>
    <xf numFmtId="1" fontId="15" fillId="0" borderId="25" xfId="184" applyNumberFormat="1" applyFont="1" applyBorder="1" applyAlignment="1">
      <alignment horizontal="center" vertical="center" wrapText="1"/>
    </xf>
    <xf numFmtId="49" fontId="15" fillId="0" borderId="27" xfId="184" applyNumberFormat="1" applyFont="1" applyFill="1" applyBorder="1" applyAlignment="1" applyProtection="1">
      <alignment horizontal="center" vertical="center"/>
      <protection locked="0"/>
    </xf>
    <xf numFmtId="0" fontId="37" fillId="0" borderId="0" xfId="1" applyFont="1" applyBorder="1" applyAlignment="1">
      <alignment horizontal="center" vertical="center" wrapText="1"/>
    </xf>
    <xf numFmtId="49" fontId="0" fillId="0" borderId="20" xfId="0" applyNumberFormat="1" applyBorder="1" applyAlignment="1" applyProtection="1">
      <alignment horizontal="center" vertical="center"/>
      <protection locked="0"/>
    </xf>
    <xf numFmtId="4" fontId="0" fillId="0" borderId="20" xfId="0" applyNumberFormat="1" applyBorder="1" applyAlignment="1" applyProtection="1">
      <alignment horizontal="right" vertical="center"/>
      <protection locked="0"/>
    </xf>
    <xf numFmtId="0" fontId="37" fillId="0" borderId="9" xfId="1" applyFont="1" applyBorder="1" applyAlignment="1">
      <alignment horizontal="center" vertical="center"/>
    </xf>
    <xf numFmtId="22" fontId="0" fillId="0" borderId="38" xfId="0" applyNumberFormat="1" applyBorder="1" applyAlignment="1" applyProtection="1">
      <alignment horizontal="center" vertical="center"/>
      <protection locked="0"/>
    </xf>
    <xf numFmtId="4" fontId="52" fillId="9" borderId="39" xfId="15" quotePrefix="1" applyNumberFormat="1" applyFont="1" applyFill="1" applyBorder="1" applyAlignment="1" applyProtection="1">
      <alignment horizontal="right" vertical="center"/>
      <protection locked="0"/>
    </xf>
    <xf numFmtId="2" fontId="41" fillId="0" borderId="23" xfId="0" applyNumberFormat="1" applyFont="1" applyBorder="1" applyAlignment="1" applyProtection="1">
      <alignment horizontal="center" vertical="center"/>
      <protection locked="0"/>
    </xf>
    <xf numFmtId="4" fontId="0" fillId="0" borderId="24" xfId="0" applyNumberFormat="1" applyBorder="1" applyAlignment="1" applyProtection="1">
      <alignment vertical="center"/>
      <protection locked="0"/>
    </xf>
    <xf numFmtId="22" fontId="0" fillId="0" borderId="14" xfId="0" applyNumberFormat="1" applyBorder="1" applyAlignment="1" applyProtection="1">
      <alignment horizontal="center" vertical="center"/>
      <protection locked="0"/>
    </xf>
    <xf numFmtId="4" fontId="52" fillId="9" borderId="15" xfId="15" quotePrefix="1" applyNumberFormat="1" applyFont="1" applyFill="1" applyBorder="1" applyAlignment="1" applyProtection="1">
      <alignment horizontal="right" vertical="center"/>
      <protection locked="0"/>
    </xf>
    <xf numFmtId="2" fontId="41" fillId="0" borderId="26" xfId="0" applyNumberFormat="1" applyFont="1" applyBorder="1" applyAlignment="1" applyProtection="1">
      <alignment horizontal="center" vertical="center"/>
      <protection locked="0"/>
    </xf>
    <xf numFmtId="4" fontId="52" fillId="9" borderId="15" xfId="15" applyNumberFormat="1" applyFont="1" applyFill="1" applyBorder="1" applyAlignment="1" applyProtection="1">
      <alignment horizontal="right" vertical="center"/>
      <protection locked="0"/>
    </xf>
    <xf numFmtId="2" fontId="0" fillId="0" borderId="26" xfId="0" applyNumberFormat="1" applyBorder="1" applyAlignment="1" applyProtection="1">
      <alignment vertical="center"/>
      <protection locked="0"/>
    </xf>
    <xf numFmtId="4" fontId="0" fillId="0" borderId="15" xfId="0" applyNumberFormat="1" applyBorder="1" applyAlignment="1" applyProtection="1">
      <alignment horizontal="right" vertical="center"/>
      <protection locked="0"/>
    </xf>
    <xf numFmtId="0" fontId="37" fillId="0" borderId="5" xfId="1" applyFont="1" applyBorder="1" applyAlignment="1">
      <alignment horizontal="center" vertical="center" wrapText="1"/>
    </xf>
    <xf numFmtId="0" fontId="37" fillId="0" borderId="6" xfId="1" applyFont="1" applyBorder="1" applyAlignment="1">
      <alignment horizontal="center" vertical="center" wrapText="1"/>
    </xf>
    <xf numFmtId="0" fontId="41" fillId="0" borderId="38" xfId="0" applyFont="1" applyBorder="1" applyAlignment="1" applyProtection="1">
      <alignment horizontal="center" vertical="center"/>
      <protection locked="0"/>
    </xf>
    <xf numFmtId="49" fontId="41" fillId="0" borderId="23" xfId="0" applyNumberFormat="1" applyFont="1" applyBorder="1" applyAlignment="1" applyProtection="1">
      <alignment horizontal="center" vertical="center" wrapText="1"/>
      <protection locked="0"/>
    </xf>
    <xf numFmtId="3" fontId="0" fillId="0" borderId="24" xfId="0" applyNumberFormat="1" applyBorder="1" applyAlignment="1" applyProtection="1">
      <alignment horizontal="right" vertical="center"/>
      <protection locked="0"/>
    </xf>
    <xf numFmtId="4" fontId="0" fillId="0" borderId="24" xfId="0" applyNumberFormat="1" applyBorder="1" applyAlignment="1" applyProtection="1">
      <alignment horizontal="right" vertical="center"/>
      <protection locked="0"/>
    </xf>
    <xf numFmtId="4" fontId="0" fillId="0" borderId="25" xfId="0" applyNumberFormat="1" applyBorder="1" applyAlignment="1" applyProtection="1">
      <alignment horizontal="right" vertical="center"/>
      <protection locked="0"/>
    </xf>
    <xf numFmtId="0" fontId="41" fillId="0" borderId="14" xfId="0" applyFont="1" applyBorder="1" applyAlignment="1" applyProtection="1">
      <alignment horizontal="center" vertical="center"/>
      <protection locked="0"/>
    </xf>
    <xf numFmtId="49" fontId="41" fillId="0" borderId="26" xfId="0" applyNumberFormat="1" applyFont="1" applyBorder="1" applyAlignment="1" applyProtection="1">
      <alignment horizontal="center" vertical="center"/>
      <protection locked="0"/>
    </xf>
    <xf numFmtId="3" fontId="0" fillId="0" borderId="20" xfId="0" applyNumberFormat="1" applyBorder="1" applyAlignment="1" applyProtection="1">
      <alignment horizontal="right" vertical="center"/>
      <protection locked="0"/>
    </xf>
    <xf numFmtId="4" fontId="0" fillId="0" borderId="27" xfId="0" applyNumberFormat="1" applyBorder="1" applyAlignment="1" applyProtection="1">
      <alignment horizontal="right" vertical="center"/>
      <protection locked="0"/>
    </xf>
    <xf numFmtId="0" fontId="0" fillId="0" borderId="14" xfId="0" applyBorder="1" applyAlignment="1" applyProtection="1">
      <alignment vertical="center"/>
      <protection locked="0"/>
    </xf>
    <xf numFmtId="49" fontId="0" fillId="0" borderId="26" xfId="0" applyNumberFormat="1" applyBorder="1" applyAlignment="1" applyProtection="1">
      <alignment vertical="center"/>
      <protection locked="0"/>
    </xf>
    <xf numFmtId="0" fontId="36" fillId="0" borderId="10" xfId="0" applyFont="1" applyBorder="1" applyAlignment="1">
      <alignment horizontal="center" vertical="center" wrapText="1"/>
    </xf>
    <xf numFmtId="0" fontId="36" fillId="0" borderId="5" xfId="0" applyFont="1" applyBorder="1" applyAlignment="1">
      <alignment horizontal="center" vertical="center" wrapText="1"/>
    </xf>
    <xf numFmtId="0" fontId="36" fillId="0" borderId="4" xfId="0" applyFont="1" applyBorder="1" applyAlignment="1">
      <alignment horizontal="center" vertical="center" wrapText="1"/>
    </xf>
    <xf numFmtId="14" fontId="52" fillId="9" borderId="20" xfId="15" quotePrefix="1" applyNumberFormat="1" applyFont="1" applyFill="1" applyBorder="1" applyAlignment="1" applyProtection="1">
      <alignment horizontal="left" vertical="center"/>
      <protection locked="0"/>
    </xf>
    <xf numFmtId="187" fontId="41" fillId="0" borderId="20" xfId="0" applyNumberFormat="1" applyFont="1" applyBorder="1" applyAlignment="1" applyProtection="1">
      <alignment horizontal="center" vertical="center"/>
      <protection locked="0"/>
    </xf>
    <xf numFmtId="14" fontId="41" fillId="0" borderId="20" xfId="0" applyNumberFormat="1" applyFont="1" applyBorder="1" applyAlignment="1" applyProtection="1">
      <alignment horizontal="center" vertical="center"/>
      <protection locked="0"/>
    </xf>
    <xf numFmtId="49" fontId="41" fillId="0" borderId="20" xfId="0" applyNumberFormat="1" applyFont="1" applyBorder="1" applyAlignment="1" applyProtection="1">
      <alignment horizontal="center" vertical="center"/>
      <protection locked="0"/>
    </xf>
    <xf numFmtId="188" fontId="41" fillId="0" borderId="20" xfId="0" applyNumberFormat="1" applyFont="1" applyBorder="1" applyAlignment="1" applyProtection="1">
      <alignment horizontal="center" vertical="center"/>
      <protection locked="0"/>
    </xf>
    <xf numFmtId="1" fontId="41" fillId="0" borderId="20" xfId="0" applyNumberFormat="1" applyFont="1" applyBorder="1" applyAlignment="1" applyProtection="1">
      <alignment horizontal="right" vertical="center"/>
      <protection locked="0"/>
    </xf>
    <xf numFmtId="187" fontId="0" fillId="0" borderId="20" xfId="0" applyNumberFormat="1" applyBorder="1" applyAlignment="1" applyProtection="1">
      <alignment vertical="center"/>
      <protection locked="0"/>
    </xf>
    <xf numFmtId="14" fontId="52" fillId="9" borderId="20" xfId="15" applyNumberFormat="1" applyFont="1" applyFill="1" applyBorder="1" applyAlignment="1" applyProtection="1">
      <alignment horizontal="left" vertical="center"/>
      <protection locked="0"/>
    </xf>
    <xf numFmtId="14" fontId="0" fillId="0" borderId="20" xfId="0" applyNumberFormat="1" applyBorder="1" applyAlignment="1" applyProtection="1">
      <alignment vertical="center"/>
      <protection locked="0"/>
    </xf>
    <xf numFmtId="0" fontId="37" fillId="0" borderId="10" xfId="1" applyFont="1" applyBorder="1" applyAlignment="1">
      <alignment horizontal="center" vertical="center"/>
    </xf>
    <xf numFmtId="0" fontId="37" fillId="0" borderId="9" xfId="1" applyFont="1" applyBorder="1" applyAlignment="1">
      <alignment horizontal="center" vertical="center" wrapText="1"/>
    </xf>
    <xf numFmtId="49" fontId="5" fillId="0" borderId="0" xfId="1" applyNumberFormat="1" applyFont="1" applyBorder="1" applyAlignment="1" applyProtection="1">
      <alignment horizontal="left" vertical="center"/>
    </xf>
    <xf numFmtId="0" fontId="37" fillId="0" borderId="23" xfId="1" applyFont="1" applyBorder="1" applyAlignment="1">
      <alignment horizontal="center" vertical="center" wrapText="1"/>
    </xf>
    <xf numFmtId="0" fontId="37" fillId="0" borderId="25" xfId="1" applyFont="1" applyBorder="1" applyAlignment="1">
      <alignment horizontal="center" vertical="center" wrapText="1"/>
    </xf>
    <xf numFmtId="1" fontId="117" fillId="9" borderId="26" xfId="15" quotePrefix="1" applyNumberFormat="1" applyFont="1" applyFill="1" applyBorder="1" applyAlignment="1" applyProtection="1">
      <alignment horizontal="center" vertical="center"/>
      <protection locked="0"/>
    </xf>
    <xf numFmtId="3" fontId="52" fillId="9" borderId="27" xfId="15" quotePrefix="1" applyNumberFormat="1" applyFont="1" applyFill="1" applyBorder="1" applyAlignment="1">
      <alignment horizontal="right" vertical="center"/>
    </xf>
    <xf numFmtId="4" fontId="41" fillId="0" borderId="0" xfId="0" applyNumberFormat="1" applyFont="1" applyBorder="1" applyAlignment="1">
      <alignment horizontal="right" vertical="center"/>
    </xf>
    <xf numFmtId="1" fontId="117" fillId="9" borderId="26" xfId="15" applyNumberFormat="1" applyFont="1" applyFill="1" applyBorder="1" applyAlignment="1" applyProtection="1">
      <alignment horizontal="center" vertical="center"/>
      <protection locked="0"/>
    </xf>
    <xf numFmtId="3" fontId="52" fillId="9" borderId="27" xfId="15" applyNumberFormat="1" applyFont="1" applyFill="1" applyBorder="1" applyAlignment="1">
      <alignment horizontal="right" vertical="center"/>
    </xf>
    <xf numFmtId="4" fontId="0" fillId="0" borderId="0" xfId="0" applyNumberFormat="1" applyBorder="1" applyAlignment="1">
      <alignment horizontal="right" vertical="center"/>
    </xf>
    <xf numFmtId="3" fontId="0" fillId="0" borderId="27" xfId="0" applyNumberFormat="1" applyBorder="1" applyAlignment="1">
      <alignment horizontal="right" vertical="center"/>
    </xf>
    <xf numFmtId="1" fontId="117" fillId="9" borderId="28" xfId="15" applyNumberFormat="1" applyFont="1" applyFill="1" applyBorder="1" applyAlignment="1" applyProtection="1">
      <alignment horizontal="center" vertical="center"/>
      <protection locked="0"/>
    </xf>
    <xf numFmtId="3" fontId="0" fillId="0" borderId="30" xfId="0" applyNumberFormat="1" applyBorder="1" applyAlignment="1">
      <alignment horizontal="right" vertical="center"/>
    </xf>
    <xf numFmtId="4" fontId="1" fillId="0" borderId="0" xfId="1" applyNumberFormat="1" applyAlignment="1">
      <alignment vertical="center"/>
    </xf>
    <xf numFmtId="0" fontId="5" fillId="0" borderId="5" xfId="1" applyFont="1" applyBorder="1" applyAlignment="1">
      <alignment vertical="center" wrapText="1"/>
    </xf>
    <xf numFmtId="0" fontId="0" fillId="0" borderId="20" xfId="0" applyBorder="1" applyAlignment="1"/>
    <xf numFmtId="0" fontId="118" fillId="9" borderId="20" xfId="185" quotePrefix="1" applyFont="1" applyFill="1" applyBorder="1" applyAlignment="1">
      <alignment horizontal="left"/>
    </xf>
    <xf numFmtId="1" fontId="1" fillId="0" borderId="20" xfId="0" applyNumberFormat="1" applyFont="1" applyBorder="1" applyAlignment="1" applyProtection="1">
      <alignment horizontal="center" vertical="center" wrapText="1"/>
      <protection locked="0"/>
    </xf>
    <xf numFmtId="0" fontId="40" fillId="0" borderId="20" xfId="1" applyFont="1" applyBorder="1" applyAlignment="1">
      <alignment vertical="center"/>
    </xf>
    <xf numFmtId="0" fontId="118" fillId="9" borderId="20" xfId="185" quotePrefix="1" applyFont="1" applyFill="1" applyBorder="1" applyAlignment="1"/>
    <xf numFmtId="14" fontId="1" fillId="0" borderId="20" xfId="1" applyNumberFormat="1" applyBorder="1" applyAlignment="1">
      <alignment vertical="center"/>
    </xf>
    <xf numFmtId="1" fontId="1" fillId="0" borderId="20" xfId="0" applyNumberFormat="1" applyFont="1" applyBorder="1" applyAlignment="1" applyProtection="1">
      <alignment horizontal="center" vertical="center"/>
      <protection locked="0"/>
    </xf>
    <xf numFmtId="22" fontId="41" fillId="0" borderId="0" xfId="0" applyNumberFormat="1" applyFont="1" applyBorder="1" applyAlignment="1" applyProtection="1">
      <alignment horizontal="center" vertical="center"/>
      <protection locked="0"/>
    </xf>
    <xf numFmtId="1" fontId="41" fillId="0" borderId="0" xfId="0" applyNumberFormat="1" applyFont="1" applyBorder="1" applyAlignment="1" applyProtection="1">
      <alignment horizontal="center" vertical="center"/>
      <protection locked="0"/>
    </xf>
    <xf numFmtId="1" fontId="41" fillId="0" borderId="0" xfId="0" applyNumberFormat="1" applyFont="1" applyBorder="1" applyAlignment="1" applyProtection="1">
      <alignment horizontal="right" vertical="center"/>
      <protection locked="0"/>
    </xf>
    <xf numFmtId="1" fontId="41" fillId="0" borderId="32" xfId="0" applyNumberFormat="1" applyFont="1" applyBorder="1" applyAlignment="1" applyProtection="1">
      <alignment horizontal="left" vertical="center" wrapText="1"/>
      <protection locked="0"/>
    </xf>
    <xf numFmtId="0" fontId="41" fillId="0" borderId="14" xfId="0" applyNumberFormat="1" applyFont="1" applyBorder="1" applyAlignment="1" applyProtection="1">
      <alignment horizontal="center" vertical="center"/>
      <protection locked="0"/>
    </xf>
    <xf numFmtId="22" fontId="20" fillId="0" borderId="31" xfId="0" applyNumberFormat="1" applyFont="1" applyBorder="1" applyAlignment="1" applyProtection="1">
      <alignment horizontal="center" vertical="center" wrapText="1"/>
      <protection locked="0"/>
    </xf>
    <xf numFmtId="1" fontId="41" fillId="0" borderId="16" xfId="0" applyNumberFormat="1" applyFont="1" applyBorder="1" applyAlignment="1" applyProtection="1">
      <alignment horizontal="center" vertical="center"/>
      <protection locked="0"/>
    </xf>
    <xf numFmtId="1" fontId="41" fillId="0" borderId="31" xfId="0" applyNumberFormat="1" applyFont="1" applyBorder="1" applyAlignment="1" applyProtection="1">
      <alignment horizontal="right" vertical="center"/>
      <protection locked="0"/>
    </xf>
    <xf numFmtId="22" fontId="41" fillId="0" borderId="32" xfId="0" applyNumberFormat="1" applyFont="1" applyBorder="1" applyAlignment="1" applyProtection="1">
      <alignment horizontal="center" vertical="center"/>
      <protection locked="0"/>
    </xf>
    <xf numFmtId="1" fontId="41" fillId="0" borderId="32" xfId="0" applyNumberFormat="1" applyFont="1" applyBorder="1" applyAlignment="1" applyProtection="1">
      <alignment horizontal="right" vertical="center"/>
      <protection locked="0"/>
    </xf>
    <xf numFmtId="0" fontId="0" fillId="0" borderId="14" xfId="0" applyNumberFormat="1" applyBorder="1" applyAlignment="1" applyProtection="1">
      <alignment vertical="center"/>
      <protection locked="0"/>
    </xf>
    <xf numFmtId="49" fontId="41" fillId="0" borderId="32" xfId="0" applyNumberFormat="1" applyFont="1" applyBorder="1" applyAlignment="1" applyProtection="1">
      <alignment horizontal="center" vertical="center"/>
      <protection locked="0"/>
    </xf>
    <xf numFmtId="49" fontId="41" fillId="0" borderId="14" xfId="0" applyNumberFormat="1" applyFont="1" applyBorder="1" applyAlignment="1" applyProtection="1">
      <alignment horizontal="center" vertical="center"/>
      <protection locked="0"/>
    </xf>
    <xf numFmtId="1" fontId="41" fillId="0" borderId="16" xfId="0" applyNumberFormat="1" applyFont="1" applyBorder="1" applyAlignment="1" applyProtection="1">
      <alignment horizontal="right" vertical="center"/>
      <protection locked="0"/>
    </xf>
    <xf numFmtId="22" fontId="41" fillId="0" borderId="71" xfId="0" applyNumberFormat="1" applyFont="1" applyBorder="1" applyAlignment="1" applyProtection="1">
      <alignment horizontal="center" vertical="center"/>
      <protection locked="0"/>
    </xf>
    <xf numFmtId="49" fontId="0" fillId="0" borderId="14" xfId="0" applyNumberFormat="1" applyBorder="1" applyAlignment="1" applyProtection="1">
      <alignment vertical="center"/>
      <protection locked="0"/>
    </xf>
    <xf numFmtId="0" fontId="5" fillId="0" borderId="0" xfId="1" applyFont="1" applyBorder="1" applyAlignment="1">
      <alignment vertical="center"/>
    </xf>
    <xf numFmtId="0" fontId="126" fillId="8" borderId="20" xfId="0" applyFont="1" applyFill="1" applyBorder="1"/>
    <xf numFmtId="0" fontId="125" fillId="42" borderId="20" xfId="0" applyFont="1" applyFill="1" applyBorder="1"/>
    <xf numFmtId="0" fontId="5" fillId="0" borderId="0" xfId="1" applyFont="1" applyFill="1" applyBorder="1" applyAlignment="1" applyProtection="1">
      <protection locked="0"/>
    </xf>
    <xf numFmtId="0" fontId="1" fillId="0" borderId="0" xfId="1" applyFill="1" applyBorder="1"/>
    <xf numFmtId="0" fontId="50" fillId="0" borderId="0" xfId="1" applyFont="1" applyBorder="1"/>
    <xf numFmtId="0" fontId="5" fillId="0" borderId="0" xfId="1" applyFont="1" applyBorder="1" applyAlignment="1">
      <alignment vertical="center" wrapText="1"/>
    </xf>
    <xf numFmtId="0" fontId="5" fillId="0" borderId="0" xfId="1" applyFont="1" applyBorder="1" applyAlignment="1">
      <alignment vertical="center"/>
    </xf>
    <xf numFmtId="0" fontId="5" fillId="0" borderId="20" xfId="1" applyFont="1" applyBorder="1" applyAlignment="1">
      <alignment vertical="center"/>
    </xf>
    <xf numFmtId="0" fontId="38" fillId="0" borderId="46" xfId="7" applyBorder="1" applyAlignment="1">
      <alignment horizontal="center"/>
    </xf>
    <xf numFmtId="0" fontId="38" fillId="0" borderId="46" xfId="7" applyFill="1" applyBorder="1"/>
    <xf numFmtId="0" fontId="130" fillId="0" borderId="20" xfId="7" applyFont="1" applyFill="1" applyBorder="1"/>
    <xf numFmtId="0" fontId="130" fillId="0" borderId="46" xfId="7" applyFont="1" applyFill="1" applyBorder="1"/>
    <xf numFmtId="0" fontId="38" fillId="0" borderId="46" xfId="7" applyBorder="1"/>
    <xf numFmtId="0" fontId="38" fillId="0" borderId="20" xfId="7" applyFill="1" applyBorder="1"/>
    <xf numFmtId="0" fontId="7" fillId="3" borderId="20" xfId="7" applyFont="1" applyFill="1" applyBorder="1" applyAlignment="1">
      <alignment horizontal="center"/>
    </xf>
    <xf numFmtId="0" fontId="38" fillId="3" borderId="20" xfId="7" applyFill="1" applyBorder="1"/>
    <xf numFmtId="0" fontId="38" fillId="46" borderId="20" xfId="7" applyFill="1" applyBorder="1" applyAlignment="1">
      <alignment vertical="center"/>
    </xf>
    <xf numFmtId="0" fontId="135" fillId="46" borderId="20" xfId="7" applyFont="1" applyFill="1" applyBorder="1" applyAlignment="1">
      <alignment vertical="center" wrapText="1"/>
    </xf>
    <xf numFmtId="0" fontId="136" fillId="0" borderId="0" xfId="7" applyFont="1"/>
    <xf numFmtId="0" fontId="138" fillId="0" borderId="20" xfId="7" applyFont="1" applyBorder="1"/>
    <xf numFmtId="0" fontId="138" fillId="0" borderId="20" xfId="7" applyFont="1" applyBorder="1" applyAlignment="1">
      <alignment wrapText="1"/>
    </xf>
    <xf numFmtId="0" fontId="130" fillId="34" borderId="20" xfId="7" applyFont="1" applyFill="1" applyBorder="1" applyAlignment="1">
      <alignment horizontal="center" vertical="center" wrapText="1"/>
    </xf>
    <xf numFmtId="0" fontId="38" fillId="45" borderId="20" xfId="7" applyFill="1" applyBorder="1" applyAlignment="1">
      <alignment horizontal="center" vertical="center" wrapText="1"/>
    </xf>
    <xf numFmtId="4" fontId="5" fillId="0" borderId="20" xfId="1" applyNumberFormat="1" applyFont="1" applyBorder="1" applyAlignment="1" applyProtection="1">
      <alignment horizontal="center" vertical="center" wrapText="1"/>
    </xf>
    <xf numFmtId="0" fontId="27" fillId="0" borderId="20" xfId="0" applyFont="1" applyBorder="1"/>
    <xf numFmtId="0" fontId="11" fillId="0" borderId="20" xfId="0" applyFont="1" applyBorder="1"/>
    <xf numFmtId="0" fontId="141" fillId="5" borderId="0" xfId="0" applyFont="1" applyFill="1" applyProtection="1"/>
    <xf numFmtId="4" fontId="143" fillId="38" borderId="3" xfId="0" applyNumberFormat="1" applyFont="1" applyFill="1" applyBorder="1" applyAlignment="1" applyProtection="1">
      <alignment horizontal="center" vertical="center"/>
      <protection locked="0"/>
    </xf>
    <xf numFmtId="4" fontId="143" fillId="35" borderId="3" xfId="0" applyNumberFormat="1" applyFont="1" applyFill="1" applyBorder="1" applyAlignment="1" applyProtection="1">
      <alignment horizontal="center" vertical="center"/>
      <protection locked="0"/>
    </xf>
    <xf numFmtId="4" fontId="142" fillId="38" borderId="3" xfId="230" applyNumberFormat="1" applyFont="1" applyFill="1" applyBorder="1" applyAlignment="1" applyProtection="1">
      <alignment horizontal="center" vertical="center"/>
      <protection locked="0"/>
    </xf>
    <xf numFmtId="189" fontId="142" fillId="35" borderId="9" xfId="0" applyNumberFormat="1" applyFont="1" applyFill="1" applyBorder="1" applyAlignment="1" applyProtection="1">
      <alignment vertical="center"/>
      <protection locked="0"/>
    </xf>
    <xf numFmtId="189" fontId="143" fillId="0" borderId="32" xfId="0" applyNumberFormat="1" applyFont="1" applyFill="1" applyBorder="1" applyAlignment="1" applyProtection="1">
      <alignment vertical="center"/>
      <protection locked="0"/>
    </xf>
    <xf numFmtId="189" fontId="142" fillId="0" borderId="32" xfId="0" applyNumberFormat="1" applyFont="1" applyFill="1" applyBorder="1" applyAlignment="1" applyProtection="1">
      <alignment vertical="center"/>
      <protection locked="0"/>
    </xf>
    <xf numFmtId="1" fontId="5" fillId="0" borderId="20" xfId="1" applyNumberFormat="1" applyFont="1" applyBorder="1" applyAlignment="1" applyProtection="1">
      <alignment horizontal="left" vertical="center"/>
      <protection locked="0"/>
    </xf>
    <xf numFmtId="0" fontId="5" fillId="0" borderId="20" xfId="1" applyFont="1" applyBorder="1" applyAlignment="1">
      <alignment horizontal="left" vertical="center"/>
    </xf>
    <xf numFmtId="0" fontId="5" fillId="0" borderId="20" xfId="1" applyFont="1" applyBorder="1" applyAlignment="1">
      <alignment horizontal="left" vertical="center" wrapText="1"/>
    </xf>
    <xf numFmtId="49" fontId="5" fillId="0" borderId="20" xfId="1" applyNumberFormat="1" applyFont="1" applyBorder="1" applyAlignment="1" applyProtection="1">
      <alignment horizontal="left" vertical="center"/>
    </xf>
    <xf numFmtId="0" fontId="6" fillId="0" borderId="29" xfId="1" applyFont="1" applyBorder="1" applyAlignment="1" applyProtection="1">
      <alignment horizontal="left" vertical="center" wrapText="1"/>
      <protection locked="0"/>
    </xf>
    <xf numFmtId="0" fontId="0" fillId="0" borderId="15" xfId="0" applyBorder="1" applyProtection="1">
      <protection locked="0"/>
    </xf>
    <xf numFmtId="0" fontId="37" fillId="5" borderId="2" xfId="1" applyFont="1" applyFill="1" applyBorder="1" applyAlignment="1">
      <alignment horizontal="center" vertical="center" wrapText="1"/>
    </xf>
    <xf numFmtId="0" fontId="37" fillId="5" borderId="10" xfId="1" applyFont="1" applyFill="1" applyBorder="1" applyAlignment="1">
      <alignment horizontal="center" vertical="center" wrapText="1"/>
    </xf>
    <xf numFmtId="0" fontId="36" fillId="5" borderId="5" xfId="0" applyFont="1" applyFill="1" applyBorder="1" applyAlignment="1">
      <alignment horizontal="center" vertical="center" wrapText="1"/>
    </xf>
    <xf numFmtId="0" fontId="36" fillId="5" borderId="4" xfId="0" applyFont="1" applyFill="1" applyBorder="1" applyAlignment="1">
      <alignment horizontal="center" vertical="center" wrapText="1"/>
    </xf>
    <xf numFmtId="0" fontId="36" fillId="5" borderId="20" xfId="0" applyFont="1" applyFill="1" applyBorder="1" applyAlignment="1">
      <alignment horizontal="center" vertical="center" wrapText="1"/>
    </xf>
    <xf numFmtId="0" fontId="37" fillId="5" borderId="1" xfId="1" applyFont="1" applyFill="1" applyBorder="1" applyAlignment="1">
      <alignment horizontal="center" vertical="center" wrapText="1"/>
    </xf>
    <xf numFmtId="0" fontId="37" fillId="5" borderId="9" xfId="1" applyFont="1" applyFill="1" applyBorder="1" applyAlignment="1">
      <alignment horizontal="center" vertical="center" wrapText="1"/>
    </xf>
    <xf numFmtId="0" fontId="5" fillId="0" borderId="20" xfId="1" applyFont="1" applyBorder="1" applyAlignment="1">
      <alignment vertical="center"/>
    </xf>
    <xf numFmtId="0" fontId="38" fillId="0" borderId="55" xfId="7" applyBorder="1" applyAlignment="1">
      <alignment horizontal="center"/>
    </xf>
    <xf numFmtId="0" fontId="38" fillId="0" borderId="56" xfId="7" applyBorder="1" applyAlignment="1">
      <alignment horizontal="center"/>
    </xf>
    <xf numFmtId="0" fontId="38" fillId="0" borderId="57" xfId="7" applyBorder="1" applyAlignment="1">
      <alignment horizontal="center"/>
    </xf>
    <xf numFmtId="0" fontId="38" fillId="0" borderId="69" xfId="7" applyBorder="1" applyAlignment="1">
      <alignment horizontal="center"/>
    </xf>
    <xf numFmtId="0" fontId="38" fillId="0" borderId="53" xfId="7" applyBorder="1" applyAlignment="1">
      <alignment horizontal="center"/>
    </xf>
    <xf numFmtId="0" fontId="7" fillId="0" borderId="20" xfId="0" applyFont="1" applyBorder="1"/>
    <xf numFmtId="0" fontId="5" fillId="0" borderId="0" xfId="1" applyFont="1" applyBorder="1" applyAlignment="1">
      <alignment vertical="center" wrapText="1"/>
    </xf>
    <xf numFmtId="0" fontId="5" fillId="0" borderId="0" xfId="1" applyFont="1" applyBorder="1" applyAlignment="1">
      <alignment vertical="center"/>
    </xf>
    <xf numFmtId="0" fontId="5" fillId="0" borderId="27" xfId="1" applyFont="1" applyBorder="1" applyAlignment="1">
      <alignment horizontal="left" vertical="center"/>
    </xf>
    <xf numFmtId="0" fontId="5" fillId="0" borderId="27" xfId="1" applyFont="1" applyBorder="1" applyAlignment="1">
      <alignment vertical="center"/>
    </xf>
    <xf numFmtId="0" fontId="5" fillId="0" borderId="27" xfId="1" applyFont="1" applyBorder="1" applyAlignment="1">
      <alignment vertical="center" wrapText="1"/>
    </xf>
    <xf numFmtId="49" fontId="5" fillId="0" borderId="27" xfId="1" applyNumberFormat="1" applyFont="1" applyBorder="1" applyAlignment="1" applyProtection="1">
      <alignment vertical="center"/>
    </xf>
    <xf numFmtId="1" fontId="5" fillId="0" borderId="27" xfId="1" applyNumberFormat="1" applyFont="1" applyBorder="1" applyAlignment="1" applyProtection="1">
      <alignment vertical="center"/>
      <protection locked="0"/>
    </xf>
    <xf numFmtId="0" fontId="6" fillId="0" borderId="30" xfId="1" applyFont="1" applyBorder="1" applyAlignment="1" applyProtection="1">
      <alignment vertical="center" wrapText="1"/>
      <protection locked="0"/>
    </xf>
    <xf numFmtId="0" fontId="5" fillId="0" borderId="0" xfId="1" applyFont="1" applyBorder="1" applyAlignment="1" applyProtection="1">
      <alignment horizontal="center" vertical="center" wrapText="1"/>
    </xf>
    <xf numFmtId="0" fontId="5" fillId="0" borderId="0" xfId="1" applyFont="1" applyBorder="1" applyAlignment="1" applyProtection="1">
      <alignment vertical="center" wrapText="1"/>
    </xf>
    <xf numFmtId="0" fontId="5" fillId="0" borderId="0" xfId="1" applyFont="1" applyBorder="1" applyAlignment="1" applyProtection="1">
      <alignment vertical="center"/>
    </xf>
    <xf numFmtId="0" fontId="149" fillId="0" borderId="18" xfId="0" applyNumberFormat="1" applyFont="1" applyFill="1" applyBorder="1" applyAlignment="1">
      <alignment vertical="center" wrapText="1"/>
    </xf>
    <xf numFmtId="0" fontId="0" fillId="0" borderId="0" xfId="0" applyNumberFormat="1" applyFill="1" applyBorder="1" applyAlignment="1">
      <alignment vertical="center"/>
    </xf>
    <xf numFmtId="0" fontId="149" fillId="0" borderId="20" xfId="0" applyNumberFormat="1" applyFont="1" applyFill="1" applyBorder="1" applyAlignment="1">
      <alignment vertical="center"/>
    </xf>
    <xf numFmtId="0" fontId="149" fillId="0" borderId="0" xfId="0" applyNumberFormat="1" applyFont="1" applyFill="1" applyBorder="1" applyAlignment="1">
      <alignment vertical="center"/>
    </xf>
    <xf numFmtId="0" fontId="149" fillId="0" borderId="0" xfId="0" applyNumberFormat="1" applyFont="1" applyFill="1" applyBorder="1" applyAlignment="1">
      <alignment vertical="center" wrapText="1"/>
    </xf>
    <xf numFmtId="0" fontId="150" fillId="0" borderId="0" xfId="0" applyNumberFormat="1" applyFont="1" applyFill="1" applyBorder="1" applyAlignment="1">
      <alignment vertical="center"/>
    </xf>
    <xf numFmtId="0" fontId="149" fillId="0" borderId="0" xfId="0" applyNumberFormat="1" applyFont="1" applyFill="1" applyBorder="1" applyAlignment="1" applyProtection="1">
      <alignment vertical="center"/>
      <protection locked="0"/>
    </xf>
    <xf numFmtId="0" fontId="149" fillId="0" borderId="20" xfId="0" applyNumberFormat="1" applyFont="1" applyFill="1" applyBorder="1" applyAlignment="1">
      <alignment vertical="center" wrapText="1"/>
    </xf>
    <xf numFmtId="0" fontId="149" fillId="0" borderId="0" xfId="0" applyNumberFormat="1" applyFont="1" applyFill="1" applyBorder="1" applyAlignment="1" applyProtection="1">
      <alignment vertical="center" wrapText="1"/>
      <protection locked="0"/>
    </xf>
    <xf numFmtId="1" fontId="149" fillId="0" borderId="0" xfId="0" applyNumberFormat="1" applyFont="1" applyFill="1" applyBorder="1" applyAlignment="1" applyProtection="1">
      <alignment vertical="center"/>
      <protection locked="0"/>
    </xf>
    <xf numFmtId="0" fontId="151" fillId="0" borderId="4" xfId="0" applyNumberFormat="1" applyFont="1" applyFill="1" applyBorder="1" applyAlignment="1">
      <alignment vertical="center"/>
    </xf>
    <xf numFmtId="0" fontId="151" fillId="0" borderId="5" xfId="0" applyNumberFormat="1" applyFont="1" applyFill="1" applyBorder="1" applyAlignment="1">
      <alignment vertical="center"/>
    </xf>
    <xf numFmtId="0" fontId="151" fillId="0" borderId="0" xfId="0" applyNumberFormat="1" applyFont="1" applyFill="1" applyBorder="1" applyAlignment="1">
      <alignment vertical="center"/>
    </xf>
    <xf numFmtId="0" fontId="152" fillId="0" borderId="23" xfId="0" applyNumberFormat="1" applyFont="1" applyFill="1" applyBorder="1" applyAlignment="1">
      <alignment vertical="center"/>
    </xf>
    <xf numFmtId="1" fontId="0" fillId="0" borderId="20" xfId="0" applyNumberFormat="1" applyFont="1" applyBorder="1" applyAlignment="1" applyProtection="1">
      <alignment horizontal="right" wrapText="1"/>
      <protection locked="0"/>
    </xf>
    <xf numFmtId="0" fontId="154" fillId="0" borderId="0" xfId="0" applyNumberFormat="1" applyFont="1" applyFill="1" applyBorder="1" applyAlignment="1">
      <alignment vertical="center"/>
    </xf>
    <xf numFmtId="0" fontId="153" fillId="0" borderId="0" xfId="0" applyNumberFormat="1" applyFont="1" applyFill="1" applyBorder="1" applyAlignment="1">
      <alignment vertical="center"/>
    </xf>
    <xf numFmtId="3" fontId="152" fillId="0" borderId="0" xfId="0" applyNumberFormat="1" applyFont="1" applyFill="1" applyBorder="1" applyAlignment="1">
      <alignment horizontal="right" vertical="center"/>
    </xf>
    <xf numFmtId="0" fontId="152" fillId="0" borderId="26" xfId="0" applyNumberFormat="1" applyFont="1" applyFill="1" applyBorder="1" applyAlignment="1">
      <alignment vertical="center"/>
    </xf>
    <xf numFmtId="0" fontId="152" fillId="0" borderId="0" xfId="0" applyNumberFormat="1" applyFont="1" applyFill="1" applyBorder="1" applyAlignment="1">
      <alignment horizontal="right" vertical="center"/>
    </xf>
    <xf numFmtId="0" fontId="152" fillId="0" borderId="20" xfId="0" applyNumberFormat="1" applyFont="1" applyFill="1" applyBorder="1" applyAlignment="1">
      <alignment vertical="center"/>
    </xf>
    <xf numFmtId="0" fontId="155" fillId="0" borderId="20" xfId="0" applyNumberFormat="1" applyFont="1" applyFill="1" applyBorder="1" applyAlignment="1">
      <alignment horizontal="center" vertical="center"/>
    </xf>
    <xf numFmtId="0" fontId="155" fillId="0" borderId="27" xfId="0" applyNumberFormat="1" applyFont="1" applyFill="1" applyBorder="1" applyAlignment="1">
      <alignment horizontal="center" vertical="center"/>
    </xf>
    <xf numFmtId="0" fontId="156" fillId="0" borderId="0" xfId="0" applyNumberFormat="1" applyFont="1" applyFill="1" applyBorder="1" applyAlignment="1">
      <alignment vertical="center"/>
    </xf>
    <xf numFmtId="0" fontId="152" fillId="0" borderId="0" xfId="0" applyNumberFormat="1" applyFont="1" applyFill="1" applyBorder="1" applyAlignment="1">
      <alignment horizontal="center" vertical="center"/>
    </xf>
    <xf numFmtId="0" fontId="153" fillId="0" borderId="26" xfId="0" applyNumberFormat="1" applyFont="1" applyFill="1" applyBorder="1" applyAlignment="1">
      <alignment vertical="center"/>
    </xf>
    <xf numFmtId="0" fontId="153" fillId="0" borderId="20" xfId="0" applyNumberFormat="1" applyFont="1" applyFill="1" applyBorder="1" applyAlignment="1">
      <alignment vertical="center"/>
    </xf>
    <xf numFmtId="3" fontId="153" fillId="0" borderId="27" xfId="0" applyNumberFormat="1" applyFont="1" applyFill="1" applyBorder="1" applyAlignment="1" applyProtection="1">
      <alignment horizontal="right" vertical="center"/>
      <protection locked="0"/>
    </xf>
    <xf numFmtId="3" fontId="153" fillId="0" borderId="0" xfId="0" applyNumberFormat="1" applyFont="1" applyFill="1" applyBorder="1" applyAlignment="1">
      <alignment horizontal="right" vertical="center"/>
    </xf>
    <xf numFmtId="2" fontId="0" fillId="0" borderId="20" xfId="0" applyNumberFormat="1" applyFont="1" applyBorder="1" applyAlignment="1" applyProtection="1">
      <alignment horizontal="right" wrapText="1"/>
      <protection locked="0"/>
    </xf>
    <xf numFmtId="4" fontId="153" fillId="0" borderId="27" xfId="0" applyNumberFormat="1" applyFont="1" applyFill="1" applyBorder="1" applyAlignment="1" applyProtection="1">
      <alignment horizontal="right" vertical="center"/>
      <protection locked="0"/>
    </xf>
    <xf numFmtId="168" fontId="153" fillId="0" borderId="0" xfId="0" applyNumberFormat="1" applyFont="1" applyFill="1" applyBorder="1" applyAlignment="1">
      <alignment horizontal="right" vertical="center"/>
    </xf>
    <xf numFmtId="168" fontId="152" fillId="0" borderId="0" xfId="0" applyNumberFormat="1" applyFont="1" applyFill="1" applyBorder="1" applyAlignment="1">
      <alignment horizontal="right" vertical="center"/>
    </xf>
    <xf numFmtId="0" fontId="153" fillId="0" borderId="28" xfId="0" applyNumberFormat="1" applyFont="1" applyFill="1" applyBorder="1" applyAlignment="1">
      <alignment vertical="center"/>
    </xf>
    <xf numFmtId="0" fontId="152" fillId="0" borderId="47" xfId="0" applyNumberFormat="1" applyFont="1" applyFill="1" applyBorder="1" applyAlignment="1">
      <alignment vertical="center"/>
    </xf>
    <xf numFmtId="4" fontId="153" fillId="0" borderId="29" xfId="0" applyNumberFormat="1" applyFont="1" applyFill="1" applyBorder="1" applyAlignment="1" applyProtection="1">
      <alignment horizontal="right" vertical="center"/>
      <protection locked="0"/>
    </xf>
    <xf numFmtId="0" fontId="153" fillId="0" borderId="7" xfId="0" applyNumberFormat="1" applyFont="1" applyFill="1" applyBorder="1" applyAlignment="1">
      <alignment vertical="center"/>
    </xf>
    <xf numFmtId="0" fontId="152" fillId="0" borderId="0" xfId="0" applyNumberFormat="1" applyFont="1" applyFill="1" applyBorder="1" applyAlignment="1">
      <alignment vertical="center"/>
    </xf>
    <xf numFmtId="0" fontId="1" fillId="0" borderId="0" xfId="1" applyBorder="1" applyAlignment="1" applyProtection="1">
      <alignment horizontal="center" vertical="center"/>
    </xf>
    <xf numFmtId="1" fontId="5" fillId="0" borderId="20" xfId="1" applyNumberFormat="1" applyFont="1" applyBorder="1" applyAlignment="1" applyProtection="1">
      <alignment horizontal="center" vertical="center" wrapText="1"/>
    </xf>
    <xf numFmtId="49" fontId="5" fillId="0" borderId="20" xfId="1" applyNumberFormat="1" applyFont="1" applyBorder="1" applyAlignment="1" applyProtection="1">
      <alignment horizontal="center" vertical="center" wrapText="1"/>
    </xf>
    <xf numFmtId="0" fontId="0" fillId="0" borderId="20" xfId="0" applyFont="1" applyBorder="1" applyAlignment="1" applyProtection="1">
      <alignment horizontal="left" wrapText="1"/>
      <protection locked="0"/>
    </xf>
    <xf numFmtId="49" fontId="50" fillId="0" borderId="20" xfId="1" applyNumberFormat="1" applyFont="1" applyBorder="1" applyAlignment="1" applyProtection="1">
      <alignment horizontal="center" vertical="center"/>
      <protection locked="0"/>
    </xf>
    <xf numFmtId="14" fontId="0" fillId="0" borderId="20" xfId="0" applyNumberFormat="1" applyFont="1" applyBorder="1" applyAlignment="1" applyProtection="1">
      <alignment horizontal="right" wrapText="1"/>
      <protection locked="0"/>
    </xf>
    <xf numFmtId="0" fontId="0" fillId="0" borderId="0" xfId="0" applyNumberFormat="1" applyFill="1" applyBorder="1" applyAlignment="1" applyProtection="1">
      <alignment vertical="center"/>
      <protection locked="0"/>
    </xf>
    <xf numFmtId="0" fontId="0" fillId="0" borderId="0" xfId="0" applyNumberFormat="1" applyFill="1" applyBorder="1"/>
    <xf numFmtId="0" fontId="56" fillId="0" borderId="0" xfId="0" applyNumberFormat="1" applyFont="1" applyFill="1" applyBorder="1" applyAlignment="1">
      <alignment vertical="center"/>
    </xf>
    <xf numFmtId="0" fontId="5" fillId="0" borderId="93" xfId="1" applyFont="1" applyBorder="1" applyAlignment="1" applyProtection="1">
      <alignment vertical="center" wrapText="1"/>
    </xf>
    <xf numFmtId="0" fontId="5" fillId="0" borderId="26" xfId="1" applyFont="1" applyBorder="1" applyAlignment="1" applyProtection="1">
      <alignment vertical="center"/>
    </xf>
    <xf numFmtId="0" fontId="5" fillId="0" borderId="28" xfId="1" applyFont="1" applyBorder="1" applyAlignment="1" applyProtection="1">
      <alignment vertical="center"/>
    </xf>
    <xf numFmtId="0" fontId="1" fillId="0" borderId="31" xfId="1" applyBorder="1" applyAlignment="1" applyProtection="1">
      <alignment vertical="center"/>
    </xf>
    <xf numFmtId="0" fontId="1" fillId="0" borderId="26" xfId="1" applyFont="1" applyBorder="1" applyAlignment="1" applyProtection="1">
      <alignment vertical="center"/>
    </xf>
    <xf numFmtId="0" fontId="1" fillId="0" borderId="92" xfId="1" applyFont="1" applyBorder="1" applyAlignment="1" applyProtection="1">
      <alignment vertical="center"/>
    </xf>
    <xf numFmtId="0" fontId="1" fillId="0" borderId="27" xfId="1" applyFont="1" applyBorder="1" applyAlignment="1" applyProtection="1">
      <alignment vertical="center"/>
    </xf>
    <xf numFmtId="0" fontId="1" fillId="0" borderId="32" xfId="1" applyBorder="1" applyAlignment="1" applyProtection="1">
      <alignment vertical="center"/>
    </xf>
    <xf numFmtId="0" fontId="1" fillId="0" borderId="26" xfId="1" applyBorder="1" applyAlignment="1" applyProtection="1">
      <alignment vertical="center"/>
    </xf>
    <xf numFmtId="0" fontId="1" fillId="0" borderId="92" xfId="1" applyBorder="1" applyAlignment="1" applyProtection="1">
      <alignment vertical="center"/>
    </xf>
    <xf numFmtId="0" fontId="1" fillId="0" borderId="27" xfId="1" applyBorder="1" applyAlignment="1" applyProtection="1">
      <alignment vertical="center"/>
    </xf>
    <xf numFmtId="0" fontId="1" fillId="0" borderId="95" xfId="1" applyBorder="1" applyAlignment="1" applyProtection="1">
      <alignment vertical="center"/>
    </xf>
    <xf numFmtId="0" fontId="1" fillId="0" borderId="33" xfId="1" applyBorder="1" applyAlignment="1" applyProtection="1">
      <alignment vertical="center"/>
    </xf>
    <xf numFmtId="0" fontId="1" fillId="0" borderId="28" xfId="1" applyBorder="1" applyAlignment="1" applyProtection="1">
      <alignment vertical="center"/>
    </xf>
    <xf numFmtId="0" fontId="1" fillId="0" borderId="29" xfId="1" applyBorder="1" applyAlignment="1" applyProtection="1">
      <alignment vertical="center"/>
    </xf>
    <xf numFmtId="0" fontId="1" fillId="0" borderId="30" xfId="1" applyBorder="1" applyAlignment="1" applyProtection="1">
      <alignment vertical="center"/>
    </xf>
    <xf numFmtId="0" fontId="1" fillId="0" borderId="43" xfId="1" applyBorder="1" applyAlignment="1" applyProtection="1">
      <alignment vertical="center"/>
    </xf>
    <xf numFmtId="0" fontId="1" fillId="0" borderId="0" xfId="1" applyAlignment="1" applyProtection="1">
      <alignment horizontal="left" vertical="center"/>
    </xf>
    <xf numFmtId="0" fontId="1" fillId="0" borderId="31" xfId="1" applyBorder="1" applyAlignment="1" applyProtection="1">
      <alignment horizontal="center" vertical="center"/>
    </xf>
    <xf numFmtId="0" fontId="1" fillId="0" borderId="26" xfId="1" applyFont="1" applyBorder="1" applyAlignment="1" applyProtection="1">
      <alignment horizontal="center" vertical="center"/>
    </xf>
    <xf numFmtId="0" fontId="1" fillId="0" borderId="92" xfId="1" applyFont="1" applyBorder="1" applyAlignment="1" applyProtection="1">
      <alignment horizontal="center" vertical="center"/>
    </xf>
    <xf numFmtId="0" fontId="1" fillId="0" borderId="27" xfId="1" applyFont="1" applyBorder="1" applyAlignment="1" applyProtection="1">
      <alignment horizontal="center" vertical="center"/>
    </xf>
    <xf numFmtId="0" fontId="5" fillId="0" borderId="20" xfId="1" applyFont="1" applyBorder="1" applyAlignment="1" applyProtection="1">
      <alignment horizontal="left" vertical="center"/>
    </xf>
    <xf numFmtId="49" fontId="5" fillId="0" borderId="20" xfId="1" applyNumberFormat="1" applyFont="1" applyBorder="1" applyAlignment="1" applyProtection="1">
      <alignment horizontal="left" vertical="center" wrapText="1"/>
    </xf>
    <xf numFmtId="0" fontId="5" fillId="0" borderId="20" xfId="1" applyFont="1" applyBorder="1" applyAlignment="1" applyProtection="1">
      <alignment vertical="center"/>
    </xf>
    <xf numFmtId="0" fontId="5" fillId="0" borderId="20" xfId="1" applyFont="1" applyBorder="1" applyAlignment="1" applyProtection="1">
      <alignment vertical="center" wrapText="1"/>
    </xf>
    <xf numFmtId="0" fontId="31" fillId="0" borderId="93" xfId="0" applyNumberFormat="1" applyFont="1" applyFill="1" applyBorder="1" applyAlignment="1" applyProtection="1">
      <alignment vertical="center" wrapText="1"/>
    </xf>
    <xf numFmtId="49" fontId="34" fillId="0" borderId="61" xfId="0" applyNumberFormat="1" applyFont="1" applyFill="1" applyBorder="1" applyAlignment="1" applyProtection="1">
      <alignment vertical="center" wrapText="1"/>
    </xf>
    <xf numFmtId="49" fontId="34" fillId="0" borderId="36" xfId="0" applyNumberFormat="1" applyFont="1" applyFill="1" applyBorder="1" applyAlignment="1" applyProtection="1">
      <alignment vertical="center" wrapText="1"/>
    </xf>
    <xf numFmtId="49" fontId="34" fillId="0" borderId="20" xfId="0" applyNumberFormat="1" applyFont="1" applyFill="1" applyBorder="1" applyAlignment="1" applyProtection="1">
      <alignment horizontal="center" vertical="center" wrapText="1"/>
    </xf>
    <xf numFmtId="49" fontId="34" fillId="0" borderId="1" xfId="0" applyNumberFormat="1" applyFont="1" applyFill="1" applyBorder="1" applyAlignment="1" applyProtection="1">
      <alignment vertical="center" wrapText="1"/>
    </xf>
    <xf numFmtId="49" fontId="35" fillId="0" borderId="20" xfId="0" applyNumberFormat="1" applyFont="1" applyFill="1" applyBorder="1" applyAlignment="1" applyProtection="1">
      <alignment horizontal="right" vertical="center" wrapText="1"/>
      <protection locked="0"/>
    </xf>
    <xf numFmtId="49" fontId="33" fillId="0" borderId="27" xfId="0" applyNumberFormat="1" applyFont="1" applyFill="1" applyBorder="1" applyAlignment="1" applyProtection="1">
      <alignment horizontal="right" vertical="center"/>
      <protection locked="0"/>
    </xf>
    <xf numFmtId="49" fontId="34" fillId="0" borderId="35" xfId="0" applyNumberFormat="1" applyFont="1" applyFill="1" applyBorder="1" applyAlignment="1" applyProtection="1">
      <alignment vertical="center" wrapText="1"/>
    </xf>
    <xf numFmtId="49" fontId="35" fillId="6" borderId="20" xfId="0" applyNumberFormat="1" applyFont="1" applyFill="1" applyBorder="1" applyAlignment="1" applyProtection="1">
      <alignment horizontal="right" vertical="center" wrapText="1"/>
    </xf>
    <xf numFmtId="49" fontId="31" fillId="0" borderId="20" xfId="0" applyNumberFormat="1" applyFont="1" applyFill="1" applyBorder="1" applyAlignment="1" applyProtection="1">
      <alignment horizontal="center" vertical="center"/>
    </xf>
    <xf numFmtId="49" fontId="33" fillId="0" borderId="20" xfId="0" applyNumberFormat="1" applyFont="1" applyFill="1" applyBorder="1" applyAlignment="1" applyProtection="1">
      <alignment horizontal="right" vertical="center"/>
      <protection locked="0"/>
    </xf>
    <xf numFmtId="49" fontId="35" fillId="0" borderId="29" xfId="0" applyNumberFormat="1" applyFont="1" applyFill="1" applyBorder="1" applyAlignment="1" applyProtection="1">
      <alignment horizontal="right" vertical="center" wrapText="1"/>
      <protection locked="0"/>
    </xf>
    <xf numFmtId="49" fontId="33" fillId="0" borderId="30" xfId="0" applyNumberFormat="1" applyFont="1" applyFill="1" applyBorder="1" applyAlignment="1" applyProtection="1">
      <alignment horizontal="right" vertical="center"/>
      <protection locked="0"/>
    </xf>
    <xf numFmtId="0" fontId="27" fillId="0" borderId="9" xfId="0" applyFont="1" applyBorder="1" applyAlignment="1">
      <alignment vertical="center" wrapText="1"/>
    </xf>
    <xf numFmtId="0" fontId="27" fillId="0" borderId="61" xfId="0" applyFont="1" applyBorder="1" applyAlignment="1">
      <alignment vertical="center" wrapText="1"/>
    </xf>
    <xf numFmtId="0" fontId="27" fillId="0" borderId="37" xfId="0" applyFont="1" applyBorder="1" applyAlignment="1">
      <alignment horizontal="center" vertical="center" wrapText="1"/>
    </xf>
    <xf numFmtId="0" fontId="27" fillId="0" borderId="37" xfId="0" applyFont="1" applyBorder="1" applyAlignment="1" applyProtection="1">
      <alignment vertical="center" wrapText="1"/>
      <protection locked="0"/>
    </xf>
    <xf numFmtId="0" fontId="11" fillId="0" borderId="0" xfId="0" applyFont="1" applyProtection="1"/>
    <xf numFmtId="0" fontId="24" fillId="0" borderId="0" xfId="184" applyProtection="1"/>
    <xf numFmtId="0" fontId="31" fillId="0" borderId="20" xfId="184" applyNumberFormat="1" applyFont="1" applyFill="1" applyBorder="1" applyAlignment="1" applyProtection="1">
      <alignment vertical="center"/>
    </xf>
    <xf numFmtId="0" fontId="24" fillId="0" borderId="0" xfId="184" applyAlignment="1" applyProtection="1">
      <alignment horizontal="left"/>
    </xf>
    <xf numFmtId="0" fontId="138" fillId="5" borderId="0" xfId="184" applyFont="1" applyFill="1" applyAlignment="1" applyProtection="1">
      <alignment horizontal="left"/>
    </xf>
    <xf numFmtId="0" fontId="4" fillId="0" borderId="0" xfId="184" applyFont="1" applyFill="1" applyBorder="1" applyProtection="1"/>
    <xf numFmtId="0" fontId="55" fillId="0" borderId="20" xfId="184" applyNumberFormat="1" applyFont="1" applyFill="1" applyBorder="1" applyAlignment="1" applyProtection="1">
      <alignment vertical="center"/>
    </xf>
    <xf numFmtId="0" fontId="7" fillId="0" borderId="20" xfId="184" applyFont="1" applyBorder="1" applyAlignment="1" applyProtection="1">
      <alignment vertical="center"/>
    </xf>
    <xf numFmtId="49" fontId="30" fillId="0" borderId="20" xfId="17" applyNumberFormat="1" applyFont="1" applyFill="1" applyBorder="1" applyAlignment="1" applyProtection="1">
      <alignment horizontal="center" vertical="center" wrapText="1"/>
    </xf>
    <xf numFmtId="49" fontId="7" fillId="0" borderId="20" xfId="19" applyNumberFormat="1" applyFont="1" applyFill="1" applyBorder="1" applyAlignment="1" applyProtection="1">
      <alignment horizontal="center" vertical="center" wrapText="1"/>
    </xf>
    <xf numFmtId="0" fontId="7" fillId="0" borderId="20" xfId="184" applyFont="1" applyBorder="1" applyProtection="1"/>
    <xf numFmtId="0" fontId="24" fillId="0" borderId="20" xfId="184" applyBorder="1" applyProtection="1"/>
    <xf numFmtId="3" fontId="24" fillId="0" borderId="46" xfId="184" applyNumberFormat="1" applyBorder="1" applyAlignment="1" applyProtection="1">
      <alignment horizontal="center" vertical="center"/>
      <protection locked="0"/>
    </xf>
    <xf numFmtId="3" fontId="7" fillId="0" borderId="46" xfId="19" applyNumberFormat="1" applyFont="1" applyFill="1" applyBorder="1" applyAlignment="1" applyProtection="1">
      <alignment horizontal="center" vertical="center" wrapText="1"/>
      <protection locked="0"/>
    </xf>
    <xf numFmtId="3" fontId="24" fillId="0" borderId="20" xfId="184" applyNumberFormat="1" applyBorder="1" applyAlignment="1" applyProtection="1">
      <alignment horizontal="center" vertical="center"/>
    </xf>
    <xf numFmtId="3" fontId="24" fillId="0" borderId="20" xfId="184" applyNumberFormat="1" applyBorder="1" applyAlignment="1" applyProtection="1">
      <alignment horizontal="center" vertical="center"/>
      <protection locked="0"/>
    </xf>
    <xf numFmtId="0" fontId="24" fillId="0" borderId="20" xfId="184" applyBorder="1" applyAlignment="1" applyProtection="1">
      <alignment wrapText="1"/>
    </xf>
    <xf numFmtId="0" fontId="24" fillId="0" borderId="0" xfId="184" applyProtection="1">
      <protection locked="0"/>
    </xf>
    <xf numFmtId="0" fontId="7" fillId="0" borderId="20" xfId="184" applyFont="1" applyBorder="1" applyAlignment="1" applyProtection="1"/>
    <xf numFmtId="3" fontId="7" fillId="0" borderId="20" xfId="184" applyNumberFormat="1" applyFont="1" applyBorder="1" applyAlignment="1" applyProtection="1">
      <alignment horizontal="center" vertical="center"/>
    </xf>
    <xf numFmtId="0" fontId="1" fillId="0" borderId="0" xfId="1" applyAlignment="1" applyProtection="1">
      <alignment vertical="center"/>
      <protection locked="0"/>
    </xf>
    <xf numFmtId="1" fontId="5" fillId="0" borderId="20" xfId="1" applyNumberFormat="1" applyFont="1" applyBorder="1" applyAlignment="1" applyProtection="1">
      <alignment vertical="center"/>
    </xf>
    <xf numFmtId="0" fontId="6" fillId="0" borderId="20" xfId="1" applyFont="1" applyBorder="1" applyAlignment="1" applyProtection="1">
      <alignment vertical="center" wrapText="1"/>
    </xf>
    <xf numFmtId="0" fontId="38" fillId="0" borderId="0" xfId="7" applyAlignment="1" applyProtection="1">
      <alignment vertical="center"/>
    </xf>
    <xf numFmtId="0" fontId="38" fillId="0" borderId="0" xfId="7" applyAlignment="1" applyProtection="1">
      <alignment vertical="center"/>
      <protection locked="0"/>
    </xf>
    <xf numFmtId="0" fontId="7" fillId="0" borderId="20" xfId="7" applyFont="1" applyFill="1" applyBorder="1" applyAlignment="1" applyProtection="1">
      <alignment vertical="center"/>
    </xf>
    <xf numFmtId="14" fontId="38" fillId="0" borderId="20" xfId="7" applyNumberFormat="1" applyFill="1" applyBorder="1" applyAlignment="1" applyProtection="1">
      <alignment vertical="center"/>
    </xf>
    <xf numFmtId="2" fontId="5" fillId="0" borderId="20" xfId="1" applyNumberFormat="1" applyFont="1" applyBorder="1" applyAlignment="1" applyProtection="1">
      <alignment vertical="center" wrapText="1"/>
    </xf>
    <xf numFmtId="2" fontId="5" fillId="0" borderId="0" xfId="1" applyNumberFormat="1" applyFont="1" applyBorder="1" applyAlignment="1" applyProtection="1">
      <alignment horizontal="center" vertical="center" wrapText="1"/>
    </xf>
    <xf numFmtId="0" fontId="38" fillId="0" borderId="0" xfId="7" applyProtection="1">
      <protection locked="0"/>
    </xf>
    <xf numFmtId="0" fontId="60" fillId="10" borderId="31" xfId="7" applyFont="1" applyFill="1" applyBorder="1" applyAlignment="1" applyProtection="1">
      <alignment horizontal="center" vertical="center" wrapText="1"/>
    </xf>
    <xf numFmtId="0" fontId="2" fillId="10" borderId="31" xfId="7" applyFont="1" applyFill="1" applyBorder="1" applyAlignment="1" applyProtection="1">
      <alignment horizontal="center" vertical="center" wrapText="1"/>
    </xf>
    <xf numFmtId="3" fontId="60" fillId="10" borderId="3" xfId="7" applyNumberFormat="1"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wrapText="1"/>
    </xf>
    <xf numFmtId="3" fontId="2" fillId="10" borderId="4" xfId="7" applyNumberFormat="1" applyFont="1" applyFill="1" applyBorder="1" applyAlignment="1" applyProtection="1">
      <alignment horizontal="center" vertical="center" wrapText="1"/>
    </xf>
    <xf numFmtId="3" fontId="2" fillId="10" borderId="10" xfId="7" applyNumberFormat="1" applyFont="1" applyFill="1" applyBorder="1" applyAlignment="1" applyProtection="1">
      <alignment horizontal="center" vertical="center" wrapText="1"/>
    </xf>
    <xf numFmtId="0" fontId="2" fillId="10" borderId="9" xfId="7" applyFont="1" applyFill="1" applyBorder="1" applyAlignment="1" applyProtection="1">
      <alignment horizontal="center" vertical="center" wrapText="1"/>
    </xf>
    <xf numFmtId="0" fontId="60" fillId="10" borderId="9" xfId="7" applyFont="1" applyFill="1" applyBorder="1" applyAlignment="1" applyProtection="1">
      <alignment horizontal="center" vertical="center" wrapText="1"/>
    </xf>
    <xf numFmtId="3" fontId="60" fillId="10" borderId="9" xfId="7" applyNumberFormat="1" applyFont="1" applyFill="1" applyBorder="1" applyAlignment="1" applyProtection="1">
      <alignment horizontal="center" vertical="center" wrapText="1"/>
    </xf>
    <xf numFmtId="1" fontId="63" fillId="0" borderId="32" xfId="17" applyNumberFormat="1" applyFont="1" applyBorder="1" applyProtection="1">
      <protection locked="0"/>
    </xf>
    <xf numFmtId="0" fontId="63" fillId="7" borderId="39" xfId="7" applyFont="1" applyFill="1" applyBorder="1" applyAlignment="1" applyProtection="1">
      <alignment horizontal="left" wrapText="1"/>
      <protection locked="0"/>
    </xf>
    <xf numFmtId="1" fontId="45" fillId="0" borderId="31" xfId="17" applyNumberFormat="1" applyBorder="1" applyProtection="1">
      <protection locked="0"/>
    </xf>
    <xf numFmtId="1" fontId="45" fillId="0" borderId="38" xfId="17" applyNumberFormat="1" applyBorder="1" applyProtection="1">
      <protection locked="0"/>
    </xf>
    <xf numFmtId="1" fontId="45" fillId="0" borderId="32" xfId="17" applyNumberFormat="1" applyBorder="1" applyProtection="1">
      <protection locked="0"/>
    </xf>
    <xf numFmtId="0" fontId="63" fillId="7" borderId="38" xfId="7" applyFont="1" applyFill="1" applyBorder="1" applyAlignment="1" applyProtection="1">
      <alignment horizontal="left" wrapText="1"/>
      <protection locked="0"/>
    </xf>
    <xf numFmtId="0" fontId="63" fillId="7" borderId="31" xfId="7" applyFont="1" applyFill="1" applyBorder="1" applyAlignment="1" applyProtection="1">
      <alignment horizontal="left" wrapText="1"/>
      <protection locked="0"/>
    </xf>
    <xf numFmtId="0" fontId="63" fillId="7" borderId="15" xfId="7" applyFont="1" applyFill="1" applyBorder="1" applyAlignment="1" applyProtection="1">
      <alignment horizontal="left" wrapText="1"/>
      <protection locked="0"/>
    </xf>
    <xf numFmtId="1" fontId="45" fillId="0" borderId="14" xfId="17" applyNumberFormat="1" applyBorder="1" applyProtection="1">
      <protection locked="0"/>
    </xf>
    <xf numFmtId="0" fontId="63" fillId="7" borderId="14" xfId="7" applyFont="1" applyFill="1" applyBorder="1" applyAlignment="1" applyProtection="1">
      <alignment horizontal="left" wrapText="1"/>
      <protection locked="0"/>
    </xf>
    <xf numFmtId="0" fontId="63" fillId="7" borderId="32" xfId="7" applyFont="1" applyFill="1" applyBorder="1" applyAlignment="1" applyProtection="1">
      <alignment horizontal="left" wrapText="1"/>
      <protection locked="0"/>
    </xf>
    <xf numFmtId="1" fontId="63" fillId="0" borderId="32" xfId="17" applyNumberFormat="1" applyFont="1" applyBorder="1" applyAlignment="1" applyProtection="1">
      <alignment wrapText="1"/>
      <protection locked="0"/>
    </xf>
    <xf numFmtId="0" fontId="63" fillId="7" borderId="42" xfId="7" applyFont="1" applyFill="1" applyBorder="1" applyAlignment="1" applyProtection="1">
      <alignment horizontal="left" wrapText="1"/>
      <protection locked="0"/>
    </xf>
    <xf numFmtId="1" fontId="45" fillId="0" borderId="33" xfId="17" applyNumberFormat="1" applyBorder="1" applyProtection="1">
      <protection locked="0"/>
    </xf>
    <xf numFmtId="1" fontId="45" fillId="0" borderId="42" xfId="17" applyNumberFormat="1" applyBorder="1" applyProtection="1">
      <protection locked="0"/>
    </xf>
    <xf numFmtId="1" fontId="63" fillId="0" borderId="0" xfId="17" applyNumberFormat="1" applyFont="1" applyBorder="1" applyProtection="1">
      <protection locked="0"/>
    </xf>
    <xf numFmtId="1" fontId="63" fillId="0" borderId="96" xfId="17" applyNumberFormat="1" applyFont="1" applyBorder="1" applyProtection="1">
      <protection locked="0"/>
    </xf>
    <xf numFmtId="1" fontId="63" fillId="0" borderId="0" xfId="17" applyNumberFormat="1" applyFont="1" applyBorder="1" applyAlignment="1" applyProtection="1">
      <protection locked="0"/>
    </xf>
    <xf numFmtId="1" fontId="63" fillId="0" borderId="71" xfId="17" applyNumberFormat="1" applyFont="1" applyBorder="1" applyProtection="1">
      <protection locked="0"/>
    </xf>
    <xf numFmtId="1" fontId="45" fillId="0" borderId="0" xfId="17" applyNumberFormat="1" applyBorder="1" applyProtection="1">
      <protection locked="0"/>
    </xf>
    <xf numFmtId="1" fontId="63" fillId="0" borderId="33" xfId="17" applyNumberFormat="1" applyFont="1" applyBorder="1" applyProtection="1">
      <protection locked="0"/>
    </xf>
    <xf numFmtId="0" fontId="63" fillId="7" borderId="33" xfId="7" applyFont="1" applyFill="1" applyBorder="1" applyAlignment="1" applyProtection="1">
      <alignment horizontal="left" wrapText="1"/>
      <protection locked="0"/>
    </xf>
    <xf numFmtId="1" fontId="63" fillId="0" borderId="7" xfId="17" applyNumberFormat="1" applyFont="1" applyBorder="1" applyProtection="1">
      <protection locked="0"/>
    </xf>
    <xf numFmtId="1" fontId="63" fillId="0" borderId="0" xfId="17" applyNumberFormat="1" applyFont="1" applyBorder="1" applyAlignment="1" applyProtection="1">
      <alignment horizontal="center"/>
      <protection locked="0"/>
    </xf>
    <xf numFmtId="1" fontId="45" fillId="0" borderId="0" xfId="17" applyNumberFormat="1" applyProtection="1">
      <protection locked="0"/>
    </xf>
    <xf numFmtId="1" fontId="45" fillId="0" borderId="0" xfId="17" applyNumberFormat="1" applyFill="1" applyBorder="1" applyProtection="1">
      <protection locked="0"/>
    </xf>
    <xf numFmtId="3" fontId="54" fillId="0" borderId="0" xfId="17" applyNumberFormat="1" applyFont="1" applyFill="1" applyBorder="1" applyProtection="1">
      <protection locked="0"/>
    </xf>
    <xf numFmtId="1" fontId="63" fillId="0" borderId="35" xfId="17" applyNumberFormat="1" applyFont="1" applyBorder="1" applyProtection="1">
      <protection locked="0"/>
    </xf>
    <xf numFmtId="1" fontId="63" fillId="0" borderId="36" xfId="17" applyNumberFormat="1" applyFont="1" applyBorder="1" applyAlignment="1" applyProtection="1">
      <alignment horizontal="center"/>
      <protection locked="0"/>
    </xf>
    <xf numFmtId="1" fontId="63" fillId="0" borderId="33" xfId="17" applyNumberFormat="1" applyFont="1" applyBorder="1" applyAlignment="1" applyProtection="1">
      <alignment wrapText="1"/>
      <protection locked="0"/>
    </xf>
    <xf numFmtId="1" fontId="45" fillId="0" borderId="35" xfId="17" applyNumberFormat="1" applyBorder="1" applyProtection="1">
      <protection locked="0"/>
    </xf>
    <xf numFmtId="1" fontId="45" fillId="0" borderId="36" xfId="17" applyNumberFormat="1" applyBorder="1" applyProtection="1">
      <protection locked="0"/>
    </xf>
    <xf numFmtId="1" fontId="45" fillId="0" borderId="36" xfId="17" applyNumberFormat="1" applyFill="1" applyBorder="1" applyProtection="1">
      <protection locked="0"/>
    </xf>
    <xf numFmtId="3" fontId="54" fillId="0" borderId="36" xfId="17" applyNumberFormat="1" applyFont="1" applyFill="1" applyBorder="1" applyProtection="1">
      <protection locked="0"/>
    </xf>
    <xf numFmtId="1" fontId="63" fillId="0" borderId="0" xfId="17" applyNumberFormat="1" applyFont="1" applyBorder="1" applyProtection="1"/>
    <xf numFmtId="1" fontId="63" fillId="0" borderId="0" xfId="17" applyNumberFormat="1" applyFont="1" applyBorder="1" applyAlignment="1" applyProtection="1">
      <alignment horizontal="center"/>
    </xf>
    <xf numFmtId="1" fontId="63" fillId="0" borderId="0" xfId="17" applyNumberFormat="1" applyFont="1" applyBorder="1" applyAlignment="1" applyProtection="1">
      <alignment wrapText="1"/>
    </xf>
    <xf numFmtId="1" fontId="45" fillId="0" borderId="0" xfId="17" applyNumberFormat="1" applyBorder="1" applyProtection="1"/>
    <xf numFmtId="1" fontId="45" fillId="0" borderId="0" xfId="17" applyNumberFormat="1" applyFill="1" applyBorder="1" applyProtection="1"/>
    <xf numFmtId="3" fontId="54" fillId="0" borderId="0" xfId="17" applyNumberFormat="1" applyFont="1" applyFill="1" applyBorder="1" applyProtection="1"/>
    <xf numFmtId="1" fontId="60" fillId="0" borderId="7" xfId="17" applyNumberFormat="1" applyFont="1" applyBorder="1" applyAlignment="1" applyProtection="1">
      <alignment horizontal="left"/>
    </xf>
    <xf numFmtId="1" fontId="63" fillId="0" borderId="0" xfId="17" applyNumberFormat="1" applyFont="1" applyBorder="1" applyAlignment="1" applyProtection="1">
      <alignment horizontal="center" vertical="center"/>
    </xf>
    <xf numFmtId="1" fontId="63" fillId="0" borderId="0" xfId="17" applyNumberFormat="1" applyFont="1" applyBorder="1" applyAlignment="1" applyProtection="1">
      <alignment vertical="center"/>
    </xf>
    <xf numFmtId="0" fontId="45" fillId="0" borderId="0" xfId="17" applyAlignment="1" applyProtection="1">
      <alignment vertical="center"/>
    </xf>
    <xf numFmtId="0" fontId="60" fillId="10" borderId="2" xfId="7" applyFont="1" applyFill="1" applyBorder="1" applyAlignment="1" applyProtection="1">
      <alignment horizontal="center" vertical="center" wrapText="1"/>
    </xf>
    <xf numFmtId="1" fontId="63" fillId="11" borderId="55" xfId="17" applyNumberFormat="1" applyFont="1" applyFill="1" applyBorder="1" applyAlignment="1" applyProtection="1">
      <alignment horizontal="center"/>
    </xf>
    <xf numFmtId="1" fontId="63" fillId="11" borderId="57" xfId="17" applyNumberFormat="1" applyFont="1" applyFill="1" applyBorder="1" applyAlignment="1" applyProtection="1">
      <alignment horizontal="center"/>
    </xf>
    <xf numFmtId="1" fontId="63" fillId="11" borderId="34" xfId="17" applyNumberFormat="1" applyFont="1" applyFill="1" applyBorder="1" applyAlignment="1" applyProtection="1">
      <alignment horizontal="center"/>
    </xf>
    <xf numFmtId="1" fontId="63" fillId="11" borderId="63" xfId="17" applyNumberFormat="1" applyFont="1" applyFill="1" applyBorder="1" applyAlignment="1" applyProtection="1">
      <alignment horizontal="center"/>
    </xf>
    <xf numFmtId="1" fontId="63" fillId="11" borderId="72" xfId="17" applyNumberFormat="1" applyFont="1" applyFill="1" applyBorder="1" applyProtection="1"/>
    <xf numFmtId="0" fontId="13" fillId="0" borderId="31" xfId="2" applyNumberFormat="1" applyFont="1" applyBorder="1" applyProtection="1">
      <protection locked="0"/>
    </xf>
    <xf numFmtId="1" fontId="63" fillId="0" borderId="54" xfId="17" applyNumberFormat="1" applyFont="1" applyBorder="1" applyAlignment="1" applyProtection="1">
      <alignment horizontal="center"/>
      <protection locked="0"/>
    </xf>
    <xf numFmtId="1" fontId="63" fillId="0" borderId="24" xfId="17" applyNumberFormat="1" applyFont="1" applyBorder="1" applyAlignment="1" applyProtection="1">
      <alignment horizontal="center"/>
      <protection locked="0"/>
    </xf>
    <xf numFmtId="1" fontId="63" fillId="0" borderId="24" xfId="17" applyNumberFormat="1" applyFont="1" applyBorder="1" applyProtection="1">
      <protection locked="0"/>
    </xf>
    <xf numFmtId="1" fontId="63" fillId="0" borderId="25" xfId="17" applyNumberFormat="1" applyFont="1" applyBorder="1" applyProtection="1">
      <protection locked="0"/>
    </xf>
    <xf numFmtId="1" fontId="63" fillId="0" borderId="70" xfId="17" applyNumberFormat="1" applyFont="1" applyBorder="1" applyProtection="1">
      <protection locked="0"/>
    </xf>
    <xf numFmtId="1" fontId="63" fillId="0" borderId="23" xfId="17" applyNumberFormat="1" applyFont="1" applyBorder="1" applyProtection="1">
      <protection locked="0"/>
    </xf>
    <xf numFmtId="0" fontId="13" fillId="0" borderId="32" xfId="2" applyNumberFormat="1" applyFont="1" applyBorder="1" applyProtection="1">
      <protection locked="0"/>
    </xf>
    <xf numFmtId="1" fontId="63" fillId="0" borderId="41" xfId="17" applyNumberFormat="1" applyFont="1" applyBorder="1" applyAlignment="1" applyProtection="1">
      <alignment horizontal="center"/>
      <protection locked="0"/>
    </xf>
    <xf numFmtId="1" fontId="63" fillId="0" borderId="20" xfId="17" applyNumberFormat="1" applyFont="1" applyBorder="1" applyAlignment="1" applyProtection="1">
      <alignment horizontal="center"/>
      <protection locked="0"/>
    </xf>
    <xf numFmtId="1" fontId="63" fillId="0" borderId="20" xfId="17" applyNumberFormat="1" applyFont="1" applyBorder="1" applyProtection="1">
      <protection locked="0"/>
    </xf>
    <xf numFmtId="1" fontId="63" fillId="0" borderId="27" xfId="17" applyNumberFormat="1" applyFont="1" applyBorder="1" applyProtection="1">
      <protection locked="0"/>
    </xf>
    <xf numFmtId="1" fontId="63" fillId="0" borderId="21" xfId="17" applyNumberFormat="1" applyFont="1" applyBorder="1" applyProtection="1">
      <protection locked="0"/>
    </xf>
    <xf numFmtId="1" fontId="63" fillId="0" borderId="26" xfId="17" applyNumberFormat="1" applyFont="1" applyBorder="1" applyProtection="1">
      <protection locked="0"/>
    </xf>
    <xf numFmtId="1" fontId="63" fillId="0" borderId="98" xfId="17" applyNumberFormat="1" applyFont="1" applyBorder="1" applyAlignment="1" applyProtection="1">
      <alignment horizontal="center"/>
      <protection locked="0"/>
    </xf>
    <xf numFmtId="1" fontId="63" fillId="0" borderId="99" xfId="17" applyNumberFormat="1" applyFont="1" applyBorder="1" applyAlignment="1" applyProtection="1">
      <alignment horizontal="center"/>
      <protection locked="0"/>
    </xf>
    <xf numFmtId="1" fontId="63" fillId="0" borderId="99" xfId="17" applyNumberFormat="1" applyFont="1" applyBorder="1" applyProtection="1">
      <protection locked="0"/>
    </xf>
    <xf numFmtId="1" fontId="63" fillId="0" borderId="100" xfId="17" applyNumberFormat="1" applyFont="1" applyBorder="1" applyProtection="1">
      <protection locked="0"/>
    </xf>
    <xf numFmtId="1" fontId="63" fillId="0" borderId="97" xfId="17" applyNumberFormat="1" applyFont="1" applyBorder="1" applyProtection="1">
      <protection locked="0"/>
    </xf>
    <xf numFmtId="1" fontId="63" fillId="43" borderId="41" xfId="17" applyNumberFormat="1" applyFont="1" applyFill="1" applyBorder="1" applyAlignment="1" applyProtection="1">
      <alignment horizontal="center"/>
      <protection locked="0"/>
    </xf>
    <xf numFmtId="1" fontId="63" fillId="43" borderId="20" xfId="17" applyNumberFormat="1" applyFont="1" applyFill="1" applyBorder="1" applyAlignment="1" applyProtection="1">
      <alignment horizontal="center"/>
      <protection locked="0"/>
    </xf>
    <xf numFmtId="1" fontId="63" fillId="43" borderId="20" xfId="17" applyNumberFormat="1" applyFont="1" applyFill="1" applyBorder="1" applyProtection="1">
      <protection locked="0"/>
    </xf>
    <xf numFmtId="1" fontId="63" fillId="43" borderId="27" xfId="17" applyNumberFormat="1" applyFont="1" applyFill="1" applyBorder="1" applyProtection="1">
      <protection locked="0"/>
    </xf>
    <xf numFmtId="1" fontId="63" fillId="43" borderId="26" xfId="17" applyNumberFormat="1" applyFont="1" applyFill="1" applyBorder="1" applyProtection="1">
      <protection locked="0"/>
    </xf>
    <xf numFmtId="1" fontId="63" fillId="0" borderId="60" xfId="17" applyNumberFormat="1" applyFont="1" applyBorder="1" applyAlignment="1" applyProtection="1">
      <alignment horizontal="center"/>
      <protection locked="0"/>
    </xf>
    <xf numFmtId="1" fontId="63" fillId="0" borderId="46" xfId="17" applyNumberFormat="1" applyFont="1" applyBorder="1" applyAlignment="1" applyProtection="1">
      <alignment horizontal="center"/>
      <protection locked="0"/>
    </xf>
    <xf numFmtId="1" fontId="63" fillId="0" borderId="46" xfId="17" applyNumberFormat="1" applyFont="1" applyBorder="1" applyProtection="1">
      <protection locked="0"/>
    </xf>
    <xf numFmtId="1" fontId="63" fillId="0" borderId="53" xfId="17" applyNumberFormat="1" applyFont="1" applyBorder="1" applyProtection="1">
      <protection locked="0"/>
    </xf>
    <xf numFmtId="1" fontId="63" fillId="0" borderId="62" xfId="17" applyNumberFormat="1" applyFont="1" applyBorder="1" applyProtection="1">
      <protection locked="0"/>
    </xf>
    <xf numFmtId="0" fontId="13" fillId="0" borderId="96" xfId="2" applyNumberFormat="1" applyFont="1" applyBorder="1" applyProtection="1">
      <protection locked="0"/>
    </xf>
    <xf numFmtId="1" fontId="63" fillId="0" borderId="34"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63" xfId="17" applyNumberFormat="1" applyFont="1" applyBorder="1" applyProtection="1">
      <protection locked="0"/>
    </xf>
    <xf numFmtId="1" fontId="63" fillId="0" borderId="72" xfId="17" applyNumberFormat="1" applyFont="1" applyBorder="1" applyProtection="1">
      <protection locked="0"/>
    </xf>
    <xf numFmtId="1" fontId="63" fillId="0" borderId="22" xfId="17" applyNumberFormat="1" applyFont="1" applyBorder="1" applyProtection="1">
      <protection locked="0"/>
    </xf>
    <xf numFmtId="0" fontId="13" fillId="0" borderId="33" xfId="2" applyNumberFormat="1" applyFont="1" applyBorder="1" applyProtection="1">
      <protection locked="0"/>
    </xf>
    <xf numFmtId="1" fontId="63" fillId="0" borderId="75" xfId="17" applyNumberFormat="1" applyFont="1" applyBorder="1" applyAlignment="1" applyProtection="1">
      <alignment horizontal="center"/>
      <protection locked="0"/>
    </xf>
    <xf numFmtId="1" fontId="63" fillId="0" borderId="29" xfId="17" applyNumberFormat="1" applyFont="1" applyBorder="1" applyAlignment="1" applyProtection="1">
      <alignment horizontal="center"/>
      <protection locked="0"/>
    </xf>
    <xf numFmtId="1" fontId="63" fillId="0" borderId="29" xfId="17" applyNumberFormat="1" applyFont="1" applyBorder="1" applyProtection="1">
      <protection locked="0"/>
    </xf>
    <xf numFmtId="1" fontId="63" fillId="0" borderId="30" xfId="17" applyNumberFormat="1" applyFont="1" applyBorder="1" applyProtection="1">
      <protection locked="0"/>
    </xf>
    <xf numFmtId="1" fontId="63" fillId="0" borderId="47" xfId="17" applyNumberFormat="1" applyFont="1" applyBorder="1" applyProtection="1">
      <protection locked="0"/>
    </xf>
    <xf numFmtId="1" fontId="63" fillId="0" borderId="28" xfId="17" applyNumberFormat="1" applyFont="1" applyBorder="1" applyProtection="1">
      <protection locked="0"/>
    </xf>
    <xf numFmtId="1" fontId="63" fillId="0" borderId="51" xfId="17" applyNumberFormat="1" applyFont="1" applyBorder="1" applyProtection="1">
      <protection locked="0"/>
    </xf>
    <xf numFmtId="1" fontId="63" fillId="0" borderId="58" xfId="17" applyNumberFormat="1" applyFont="1" applyBorder="1" applyProtection="1">
      <protection locked="0"/>
    </xf>
    <xf numFmtId="1" fontId="63" fillId="0" borderId="59" xfId="17" applyNumberFormat="1" applyFont="1" applyBorder="1" applyProtection="1">
      <protection locked="0"/>
    </xf>
    <xf numFmtId="1" fontId="63" fillId="0" borderId="65" xfId="17" applyNumberFormat="1" applyFont="1" applyBorder="1" applyProtection="1">
      <protection locked="0"/>
    </xf>
    <xf numFmtId="1" fontId="63" fillId="0" borderId="73" xfId="17" applyNumberFormat="1" applyFont="1" applyBorder="1" applyProtection="1">
      <protection locked="0"/>
    </xf>
    <xf numFmtId="1" fontId="63" fillId="0" borderId="66" xfId="17" applyNumberFormat="1" applyFont="1" applyBorder="1" applyProtection="1">
      <protection locked="0"/>
    </xf>
    <xf numFmtId="0" fontId="31"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vertical="center"/>
    </xf>
    <xf numFmtId="3" fontId="24" fillId="0" borderId="0" xfId="10" applyNumberFormat="1" applyFill="1" applyBorder="1" applyAlignment="1" applyProtection="1">
      <alignment vertical="center"/>
    </xf>
    <xf numFmtId="0" fontId="24" fillId="0" borderId="0" xfId="10" applyProtection="1"/>
    <xf numFmtId="0" fontId="31" fillId="0" borderId="0" xfId="10" applyNumberFormat="1" applyFont="1" applyFill="1" applyBorder="1" applyAlignment="1" applyProtection="1">
      <alignment vertical="center"/>
    </xf>
    <xf numFmtId="0" fontId="31" fillId="0" borderId="20" xfId="10" applyNumberFormat="1" applyFont="1" applyFill="1" applyBorder="1" applyAlignment="1" applyProtection="1">
      <alignment vertical="center"/>
    </xf>
    <xf numFmtId="1" fontId="31" fillId="0" borderId="0" xfId="10" applyNumberFormat="1" applyFont="1" applyFill="1" applyBorder="1" applyAlignment="1" applyProtection="1">
      <alignment vertical="center"/>
    </xf>
    <xf numFmtId="0" fontId="157"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horizontal="center" vertical="center"/>
    </xf>
    <xf numFmtId="0" fontId="55" fillId="0" borderId="20" xfId="10" applyNumberFormat="1" applyFont="1" applyFill="1" applyBorder="1" applyAlignment="1" applyProtection="1">
      <alignment vertical="center"/>
    </xf>
    <xf numFmtId="1" fontId="58" fillId="0" borderId="0" xfId="10" applyNumberFormat="1" applyFont="1" applyFill="1" applyBorder="1" applyAlignment="1" applyProtection="1">
      <alignment vertical="center"/>
    </xf>
    <xf numFmtId="3" fontId="59" fillId="0" borderId="0" xfId="10" applyNumberFormat="1" applyFont="1" applyFill="1" applyBorder="1" applyAlignment="1" applyProtection="1">
      <alignment vertical="center"/>
    </xf>
    <xf numFmtId="2" fontId="24" fillId="0" borderId="20" xfId="10" applyNumberFormat="1" applyFont="1" applyBorder="1" applyAlignment="1" applyProtection="1">
      <alignment horizontal="right" wrapText="1"/>
      <protection locked="0"/>
    </xf>
    <xf numFmtId="1" fontId="58" fillId="0" borderId="0" xfId="10" applyNumberFormat="1" applyFont="1" applyFill="1" applyBorder="1" applyAlignment="1" applyProtection="1">
      <alignment horizontal="center" vertical="center"/>
    </xf>
    <xf numFmtId="0" fontId="5" fillId="0" borderId="46" xfId="1" applyFont="1" applyBorder="1" applyAlignment="1" applyProtection="1">
      <alignment vertical="center"/>
    </xf>
    <xf numFmtId="0" fontId="5" fillId="0" borderId="0" xfId="1" applyFont="1" applyFill="1" applyBorder="1" applyAlignment="1" applyProtection="1">
      <alignment vertical="center" wrapText="1"/>
    </xf>
    <xf numFmtId="0" fontId="40" fillId="0" borderId="0" xfId="1" applyFont="1" applyBorder="1" applyAlignment="1" applyProtection="1">
      <alignment vertical="center" wrapText="1"/>
    </xf>
    <xf numFmtId="0" fontId="60" fillId="0" borderId="7" xfId="0" applyFont="1" applyBorder="1" applyProtection="1"/>
    <xf numFmtId="0" fontId="0" fillId="0" borderId="0" xfId="0" applyBorder="1" applyProtection="1"/>
    <xf numFmtId="0" fontId="0" fillId="0" borderId="8" xfId="0" applyBorder="1" applyProtection="1"/>
    <xf numFmtId="0" fontId="61" fillId="0" borderId="55" xfId="0" applyFont="1" applyBorder="1" applyAlignment="1" applyProtection="1">
      <alignment horizontal="center" wrapText="1"/>
    </xf>
    <xf numFmtId="0" fontId="61" fillId="0" borderId="56" xfId="0" applyFont="1" applyBorder="1" applyAlignment="1" applyProtection="1">
      <alignment horizontal="center" vertical="center" wrapText="1"/>
    </xf>
    <xf numFmtId="0" fontId="61" fillId="0" borderId="57" xfId="0" applyFont="1" applyBorder="1" applyAlignment="1" applyProtection="1">
      <alignment horizontal="center" vertical="center" wrapText="1"/>
    </xf>
    <xf numFmtId="0" fontId="61" fillId="0" borderId="69" xfId="0" applyFont="1" applyBorder="1" applyAlignment="1" applyProtection="1">
      <alignment horizontal="center"/>
    </xf>
    <xf numFmtId="0" fontId="61" fillId="0" borderId="46" xfId="0" applyFont="1" applyBorder="1" applyProtection="1"/>
    <xf numFmtId="4" fontId="62" fillId="0" borderId="46" xfId="0" applyNumberFormat="1" applyFont="1" applyBorder="1" applyProtection="1">
      <protection locked="0"/>
    </xf>
    <xf numFmtId="4" fontId="62" fillId="0" borderId="53" xfId="0" applyNumberFormat="1" applyFont="1" applyBorder="1" applyProtection="1">
      <protection locked="0"/>
    </xf>
    <xf numFmtId="0" fontId="61" fillId="0" borderId="26" xfId="0" applyFont="1" applyBorder="1" applyAlignment="1" applyProtection="1">
      <alignment horizontal="center"/>
    </xf>
    <xf numFmtId="0" fontId="61" fillId="0" borderId="20" xfId="0" applyFont="1" applyBorder="1" applyProtection="1"/>
    <xf numFmtId="4" fontId="62" fillId="0" borderId="20" xfId="0" applyNumberFormat="1" applyFont="1" applyBorder="1" applyProtection="1">
      <protection locked="0"/>
    </xf>
    <xf numFmtId="4" fontId="62" fillId="0" borderId="27" xfId="0" applyNumberFormat="1" applyFont="1" applyBorder="1" applyProtection="1">
      <protection locked="0"/>
    </xf>
    <xf numFmtId="0" fontId="61" fillId="0" borderId="101" xfId="0" applyFont="1" applyBorder="1" applyAlignment="1" applyProtection="1">
      <alignment horizontal="center"/>
    </xf>
    <xf numFmtId="0" fontId="61" fillId="0" borderId="99" xfId="0" applyFont="1" applyBorder="1" applyProtection="1"/>
    <xf numFmtId="4" fontId="62" fillId="0" borderId="99" xfId="0" applyNumberFormat="1" applyFont="1" applyBorder="1" applyProtection="1">
      <protection locked="0"/>
    </xf>
    <xf numFmtId="4" fontId="62" fillId="0" borderId="100" xfId="0" applyNumberFormat="1" applyFont="1" applyBorder="1" applyProtection="1">
      <protection locked="0"/>
    </xf>
    <xf numFmtId="0" fontId="61" fillId="0" borderId="28" xfId="0" applyFont="1" applyBorder="1" applyAlignment="1" applyProtection="1">
      <alignment horizontal="center"/>
    </xf>
    <xf numFmtId="0" fontId="61" fillId="0" borderId="29" xfId="0" applyFont="1" applyBorder="1" applyProtection="1"/>
    <xf numFmtId="4" fontId="63" fillId="0" borderId="29" xfId="0" applyNumberFormat="1" applyFont="1" applyBorder="1" applyProtection="1">
      <protection locked="0"/>
    </xf>
    <xf numFmtId="4" fontId="63" fillId="0" borderId="30" xfId="0" applyNumberFormat="1" applyFont="1" applyBorder="1" applyProtection="1">
      <protection locked="0"/>
    </xf>
    <xf numFmtId="4" fontId="63" fillId="0" borderId="100" xfId="0" applyNumberFormat="1" applyFont="1" applyBorder="1" applyProtection="1">
      <protection locked="0"/>
    </xf>
    <xf numFmtId="0" fontId="0" fillId="0" borderId="4" xfId="0" applyBorder="1" applyProtection="1"/>
    <xf numFmtId="0" fontId="61" fillId="0" borderId="0" xfId="0" applyFont="1" applyFill="1" applyBorder="1" applyAlignment="1" applyProtection="1">
      <alignment horizontal="right"/>
    </xf>
    <xf numFmtId="4" fontId="0" fillId="0" borderId="55" xfId="0" applyNumberFormat="1" applyBorder="1" applyProtection="1">
      <protection locked="0"/>
    </xf>
    <xf numFmtId="4" fontId="0" fillId="0" borderId="56" xfId="0" applyNumberFormat="1" applyBorder="1" applyProtection="1">
      <protection locked="0"/>
    </xf>
    <xf numFmtId="4" fontId="0" fillId="0" borderId="57" xfId="0" applyNumberFormat="1" applyBorder="1" applyProtection="1">
      <protection locked="0"/>
    </xf>
    <xf numFmtId="0" fontId="61" fillId="0" borderId="7" xfId="0" applyFont="1" applyBorder="1" applyAlignment="1" applyProtection="1">
      <alignment horizontal="center"/>
    </xf>
    <xf numFmtId="0" fontId="61" fillId="0" borderId="0" xfId="0" applyFont="1" applyBorder="1" applyProtection="1"/>
    <xf numFmtId="0" fontId="63" fillId="0" borderId="0" xfId="0" applyFont="1" applyBorder="1" applyProtection="1"/>
    <xf numFmtId="0" fontId="63" fillId="0" borderId="8" xfId="0" applyFont="1" applyBorder="1" applyProtection="1"/>
    <xf numFmtId="0" fontId="60" fillId="0" borderId="7" xfId="0" applyFont="1" applyBorder="1" applyAlignment="1" applyProtection="1">
      <alignment horizontal="left"/>
    </xf>
    <xf numFmtId="0" fontId="60" fillId="0" borderId="0" xfId="0" applyFont="1" applyBorder="1" applyProtection="1"/>
    <xf numFmtId="4" fontId="63" fillId="0" borderId="99" xfId="0" applyNumberFormat="1" applyFont="1" applyBorder="1" applyProtection="1">
      <protection locked="0"/>
    </xf>
    <xf numFmtId="0" fontId="0" fillId="0" borderId="7" xfId="0" applyBorder="1" applyProtection="1"/>
    <xf numFmtId="0" fontId="59" fillId="0" borderId="7" xfId="0" applyNumberFormat="1" applyFont="1" applyFill="1" applyBorder="1"/>
    <xf numFmtId="0" fontId="30" fillId="0" borderId="0" xfId="0" applyFont="1" applyBorder="1" applyProtection="1"/>
    <xf numFmtId="0" fontId="31" fillId="0" borderId="93" xfId="10" applyNumberFormat="1" applyFont="1" applyFill="1" applyBorder="1" applyAlignment="1" applyProtection="1">
      <alignment vertical="center" wrapText="1"/>
    </xf>
    <xf numFmtId="0" fontId="31" fillId="0" borderId="20" xfId="10" applyNumberFormat="1" applyFont="1" applyFill="1" applyBorder="1" applyAlignment="1" applyProtection="1">
      <alignment vertical="center" wrapText="1"/>
    </xf>
    <xf numFmtId="0" fontId="31" fillId="0" borderId="20" xfId="10" applyNumberFormat="1" applyFont="1" applyFill="1" applyBorder="1" applyAlignment="1" applyProtection="1">
      <alignment horizontal="left" vertical="center"/>
    </xf>
    <xf numFmtId="1" fontId="31" fillId="0" borderId="20" xfId="10" applyNumberFormat="1" applyFont="1" applyFill="1" applyBorder="1" applyAlignment="1" applyProtection="1">
      <alignment vertical="center"/>
    </xf>
    <xf numFmtId="0" fontId="157" fillId="0" borderId="20" xfId="10" applyNumberFormat="1" applyFont="1" applyFill="1" applyBorder="1" applyAlignment="1" applyProtection="1">
      <alignment vertical="center" wrapText="1"/>
    </xf>
    <xf numFmtId="0" fontId="56" fillId="0" borderId="21" xfId="10" applyNumberFormat="1" applyFont="1" applyFill="1" applyBorder="1" applyAlignment="1" applyProtection="1">
      <alignment vertical="center"/>
    </xf>
    <xf numFmtId="2" fontId="31" fillId="0" borderId="21" xfId="10" applyNumberFormat="1" applyFont="1" applyFill="1" applyBorder="1" applyAlignment="1" applyProtection="1">
      <alignment vertical="center" wrapText="1"/>
    </xf>
    <xf numFmtId="0" fontId="163" fillId="0" borderId="7" xfId="10" applyNumberFormat="1" applyFont="1" applyFill="1" applyBorder="1" applyAlignment="1" applyProtection="1">
      <alignment vertical="center"/>
    </xf>
    <xf numFmtId="0" fontId="163" fillId="0" borderId="0" xfId="10" applyNumberFormat="1" applyFont="1" applyFill="1" applyBorder="1" applyAlignment="1" applyProtection="1">
      <alignment vertical="center"/>
    </xf>
    <xf numFmtId="1" fontId="165" fillId="0" borderId="36" xfId="10" applyNumberFormat="1" applyFont="1" applyFill="1" applyBorder="1" applyAlignment="1" applyProtection="1">
      <alignment vertical="center"/>
    </xf>
    <xf numFmtId="0" fontId="163" fillId="0" borderId="9" xfId="10" applyNumberFormat="1" applyFont="1" applyFill="1" applyBorder="1" applyAlignment="1" applyProtection="1">
      <alignment vertical="center" wrapText="1"/>
    </xf>
    <xf numFmtId="0" fontId="163" fillId="0" borderId="10" xfId="10" applyNumberFormat="1" applyFont="1" applyFill="1" applyBorder="1" applyAlignment="1" applyProtection="1">
      <alignment horizontal="center" vertical="center" wrapText="1"/>
    </xf>
    <xf numFmtId="0" fontId="167" fillId="0" borderId="23" xfId="10" applyNumberFormat="1" applyFont="1" applyFill="1" applyBorder="1" applyProtection="1">
      <protection locked="0"/>
    </xf>
    <xf numFmtId="1" fontId="165" fillId="0" borderId="24" xfId="10" applyNumberFormat="1" applyFont="1" applyFill="1" applyBorder="1" applyProtection="1">
      <protection locked="0"/>
    </xf>
    <xf numFmtId="3" fontId="24" fillId="0" borderId="20" xfId="10" applyNumberFormat="1" applyFont="1" applyBorder="1" applyAlignment="1" applyProtection="1">
      <alignment horizontal="right" wrapText="1"/>
      <protection locked="0"/>
    </xf>
    <xf numFmtId="4" fontId="24" fillId="0" borderId="20" xfId="10" applyNumberFormat="1" applyFont="1" applyBorder="1" applyAlignment="1" applyProtection="1">
      <alignment horizontal="right" wrapText="1"/>
      <protection locked="0"/>
    </xf>
    <xf numFmtId="0" fontId="167" fillId="0" borderId="26" xfId="10" applyNumberFormat="1" applyFont="1" applyFill="1" applyBorder="1" applyProtection="1">
      <protection locked="0"/>
    </xf>
    <xf numFmtId="1" fontId="165" fillId="0" borderId="20" xfId="10" applyNumberFormat="1" applyFont="1" applyFill="1" applyBorder="1" applyProtection="1">
      <protection locked="0"/>
    </xf>
    <xf numFmtId="0" fontId="167" fillId="0" borderId="28" xfId="10" applyNumberFormat="1" applyFont="1" applyFill="1" applyBorder="1" applyProtection="1">
      <protection locked="0"/>
    </xf>
    <xf numFmtId="1" fontId="165" fillId="0" borderId="29" xfId="10" applyNumberFormat="1" applyFont="1" applyFill="1" applyBorder="1" applyProtection="1">
      <protection locked="0"/>
    </xf>
    <xf numFmtId="0" fontId="24" fillId="0" borderId="0" xfId="10" applyProtection="1">
      <protection locked="0"/>
    </xf>
    <xf numFmtId="0" fontId="24" fillId="0" borderId="0" xfId="10" applyNumberFormat="1" applyFill="1" applyBorder="1" applyProtection="1"/>
    <xf numFmtId="0" fontId="33" fillId="0" borderId="0" xfId="10" applyNumberFormat="1" applyFont="1" applyFill="1" applyBorder="1" applyAlignment="1" applyProtection="1">
      <alignment vertical="center" wrapText="1"/>
    </xf>
    <xf numFmtId="0" fontId="56" fillId="0" borderId="20" xfId="10" applyNumberFormat="1" applyFont="1" applyFill="1" applyBorder="1" applyAlignment="1" applyProtection="1">
      <alignment vertical="center"/>
      <protection locked="0"/>
    </xf>
    <xf numFmtId="0" fontId="25" fillId="0" borderId="0" xfId="10" applyFont="1" applyAlignment="1" applyProtection="1">
      <alignment vertical="center" wrapText="1"/>
    </xf>
    <xf numFmtId="2" fontId="31" fillId="0" borderId="20" xfId="10" applyNumberFormat="1" applyFont="1" applyFill="1" applyBorder="1" applyAlignment="1" applyProtection="1">
      <alignment vertical="center" wrapText="1"/>
      <protection locked="0"/>
    </xf>
    <xf numFmtId="0" fontId="57" fillId="0" borderId="7" xfId="10" applyNumberFormat="1" applyFont="1" applyFill="1" applyBorder="1" applyAlignment="1" applyProtection="1">
      <alignment vertical="center"/>
    </xf>
    <xf numFmtId="0" fontId="57" fillId="0" borderId="0" xfId="10" applyNumberFormat="1" applyFont="1" applyFill="1" applyBorder="1" applyAlignment="1" applyProtection="1">
      <alignment vertical="center"/>
    </xf>
    <xf numFmtId="0" fontId="163" fillId="0" borderId="1" xfId="10" applyNumberFormat="1" applyFont="1" applyFill="1" applyBorder="1" applyAlignment="1" applyProtection="1">
      <alignment vertical="center" wrapText="1"/>
    </xf>
    <xf numFmtId="0" fontId="163" fillId="0" borderId="2" xfId="10" applyNumberFormat="1" applyFont="1" applyFill="1" applyBorder="1" applyAlignment="1" applyProtection="1">
      <alignment vertical="center" wrapText="1"/>
    </xf>
    <xf numFmtId="0" fontId="163" fillId="0" borderId="3" xfId="10" applyNumberFormat="1" applyFont="1" applyFill="1" applyBorder="1" applyAlignment="1" applyProtection="1">
      <alignment vertical="center" wrapText="1"/>
    </xf>
    <xf numFmtId="0" fontId="163" fillId="0" borderId="71" xfId="10" applyNumberFormat="1" applyFont="1" applyFill="1" applyBorder="1" applyAlignment="1" applyProtection="1">
      <alignment horizontal="center" vertical="center" wrapText="1"/>
    </xf>
    <xf numFmtId="0" fontId="152" fillId="0" borderId="71" xfId="10" applyNumberFormat="1" applyFont="1" applyFill="1" applyBorder="1" applyAlignment="1" applyProtection="1">
      <alignment horizontal="center" vertical="center" wrapText="1"/>
    </xf>
    <xf numFmtId="3" fontId="163" fillId="0" borderId="37" xfId="10" applyNumberFormat="1" applyFont="1" applyFill="1" applyBorder="1" applyAlignment="1" applyProtection="1">
      <alignment horizontal="center" vertical="center" wrapText="1"/>
    </xf>
    <xf numFmtId="3" fontId="163" fillId="0" borderId="64" xfId="10" applyNumberFormat="1" applyFont="1" applyFill="1" applyBorder="1" applyAlignment="1" applyProtection="1">
      <alignment horizontal="center" vertical="center" wrapText="1"/>
    </xf>
    <xf numFmtId="3" fontId="152" fillId="0" borderId="7" xfId="10" applyNumberFormat="1" applyFont="1" applyFill="1" applyBorder="1" applyAlignment="1" applyProtection="1">
      <alignment horizontal="center" vertical="center" wrapText="1"/>
    </xf>
    <xf numFmtId="3" fontId="152" fillId="0" borderId="64" xfId="10" applyNumberFormat="1" applyFont="1" applyFill="1" applyBorder="1" applyAlignment="1" applyProtection="1">
      <alignment horizontal="center" vertical="center" wrapText="1"/>
    </xf>
    <xf numFmtId="0" fontId="163" fillId="0" borderId="61" xfId="10" applyNumberFormat="1" applyFont="1" applyFill="1" applyBorder="1" applyAlignment="1" applyProtection="1">
      <alignment horizontal="center" vertical="center" wrapText="1"/>
    </xf>
    <xf numFmtId="3" fontId="163" fillId="0" borderId="61" xfId="10" applyNumberFormat="1" applyFont="1" applyFill="1" applyBorder="1" applyAlignment="1" applyProtection="1">
      <alignment horizontal="center" vertical="center" wrapText="1"/>
    </xf>
    <xf numFmtId="1" fontId="165" fillId="0" borderId="32" xfId="10" applyNumberFormat="1" applyFont="1" applyFill="1" applyBorder="1" applyProtection="1">
      <protection locked="0"/>
    </xf>
    <xf numFmtId="1" fontId="24" fillId="0" borderId="20" xfId="10" applyNumberFormat="1" applyFont="1" applyBorder="1" applyAlignment="1" applyProtection="1">
      <alignment horizontal="right" wrapText="1"/>
      <protection locked="0"/>
    </xf>
    <xf numFmtId="1" fontId="153" fillId="0" borderId="32" xfId="10" applyNumberFormat="1" applyFont="1" applyFill="1" applyBorder="1" applyProtection="1">
      <protection locked="0"/>
    </xf>
    <xf numFmtId="0" fontId="165" fillId="0" borderId="39" xfId="10" applyNumberFormat="1" applyFont="1" applyFill="1" applyBorder="1" applyAlignment="1" applyProtection="1">
      <alignment horizontal="left" wrapText="1"/>
      <protection locked="0"/>
    </xf>
    <xf numFmtId="0" fontId="165" fillId="0" borderId="31" xfId="10" applyNumberFormat="1" applyFont="1" applyFill="1" applyBorder="1" applyAlignment="1" applyProtection="1">
      <alignment horizontal="left" wrapText="1"/>
      <protection locked="0"/>
    </xf>
    <xf numFmtId="49" fontId="165" fillId="0" borderId="31" xfId="10" applyNumberFormat="1" applyFont="1" applyFill="1" applyBorder="1" applyAlignment="1" applyProtection="1">
      <alignment horizontal="left" wrapText="1"/>
      <protection locked="0"/>
    </xf>
    <xf numFmtId="0" fontId="165" fillId="0" borderId="15" xfId="10" applyNumberFormat="1" applyFont="1" applyFill="1" applyBorder="1" applyAlignment="1" applyProtection="1">
      <alignment horizontal="left" wrapText="1"/>
      <protection locked="0"/>
    </xf>
    <xf numFmtId="0" fontId="165" fillId="0" borderId="32" xfId="10" applyNumberFormat="1" applyFont="1" applyFill="1" applyBorder="1" applyAlignment="1" applyProtection="1">
      <alignment horizontal="left" wrapText="1"/>
      <protection locked="0"/>
    </xf>
    <xf numFmtId="49" fontId="165" fillId="0" borderId="32" xfId="10" applyNumberFormat="1" applyFont="1" applyFill="1" applyBorder="1" applyAlignment="1" applyProtection="1">
      <alignment horizontal="left" wrapText="1"/>
      <protection locked="0"/>
    </xf>
    <xf numFmtId="0" fontId="165" fillId="0" borderId="14" xfId="10" applyNumberFormat="1" applyFont="1" applyFill="1" applyBorder="1" applyAlignment="1" applyProtection="1">
      <alignment horizontal="left" wrapText="1"/>
      <protection locked="0"/>
    </xf>
    <xf numFmtId="0" fontId="153" fillId="0" borderId="32" xfId="10" applyNumberFormat="1" applyFont="1" applyFill="1" applyBorder="1" applyAlignment="1" applyProtection="1">
      <alignment horizontal="left" wrapText="1"/>
      <protection locked="0"/>
    </xf>
    <xf numFmtId="1" fontId="153" fillId="0" borderId="32" xfId="10" applyNumberFormat="1" applyFont="1" applyFill="1" applyBorder="1" applyAlignment="1" applyProtection="1">
      <alignment wrapText="1"/>
      <protection locked="0"/>
    </xf>
    <xf numFmtId="0" fontId="165" fillId="0" borderId="42" xfId="10" applyNumberFormat="1" applyFont="1" applyFill="1" applyBorder="1" applyAlignment="1" applyProtection="1">
      <alignment horizontal="left" wrapText="1"/>
      <protection locked="0"/>
    </xf>
    <xf numFmtId="1" fontId="165" fillId="0" borderId="0" xfId="10" applyNumberFormat="1" applyFont="1" applyFill="1" applyBorder="1" applyProtection="1">
      <protection locked="0"/>
    </xf>
    <xf numFmtId="1" fontId="165" fillId="0" borderId="96" xfId="10" applyNumberFormat="1" applyFont="1" applyFill="1" applyBorder="1" applyProtection="1">
      <protection locked="0"/>
    </xf>
    <xf numFmtId="1" fontId="165" fillId="0" borderId="71" xfId="10" applyNumberFormat="1" applyFont="1" applyFill="1" applyBorder="1" applyProtection="1">
      <protection locked="0"/>
    </xf>
    <xf numFmtId="1" fontId="58" fillId="0" borderId="0" xfId="10" applyNumberFormat="1" applyFont="1" applyFill="1" applyBorder="1" applyProtection="1">
      <protection locked="0"/>
    </xf>
    <xf numFmtId="49" fontId="165" fillId="0" borderId="96" xfId="10" applyNumberFormat="1" applyFont="1" applyFill="1" applyBorder="1" applyAlignment="1" applyProtection="1">
      <alignment horizontal="left" wrapText="1"/>
      <protection locked="0"/>
    </xf>
    <xf numFmtId="1" fontId="165" fillId="0" borderId="33" xfId="10" applyNumberFormat="1" applyFont="1" applyFill="1" applyBorder="1" applyProtection="1">
      <protection locked="0"/>
    </xf>
    <xf numFmtId="0" fontId="165" fillId="0" borderId="33" xfId="10" applyNumberFormat="1" applyFont="1" applyFill="1" applyBorder="1" applyAlignment="1" applyProtection="1">
      <alignment horizontal="left" wrapText="1"/>
      <protection locked="0"/>
    </xf>
    <xf numFmtId="49" fontId="165" fillId="0" borderId="33" xfId="10" applyNumberFormat="1" applyFont="1" applyFill="1" applyBorder="1" applyAlignment="1" applyProtection="1">
      <alignment horizontal="left" wrapText="1"/>
      <protection locked="0"/>
    </xf>
    <xf numFmtId="1" fontId="165" fillId="0" borderId="7" xfId="10" applyNumberFormat="1" applyFont="1" applyFill="1" applyBorder="1" applyProtection="1">
      <protection locked="0"/>
    </xf>
    <xf numFmtId="1" fontId="165" fillId="0" borderId="35" xfId="10" applyNumberFormat="1" applyFont="1" applyFill="1" applyBorder="1" applyProtection="1">
      <protection locked="0"/>
    </xf>
    <xf numFmtId="1" fontId="153" fillId="0" borderId="33" xfId="10" applyNumberFormat="1" applyFont="1" applyFill="1" applyBorder="1" applyAlignment="1" applyProtection="1">
      <alignment wrapText="1"/>
      <protection locked="0"/>
    </xf>
    <xf numFmtId="1" fontId="58" fillId="0" borderId="35" xfId="10" applyNumberFormat="1" applyFont="1" applyFill="1" applyBorder="1" applyProtection="1">
      <protection locked="0"/>
    </xf>
    <xf numFmtId="1" fontId="58" fillId="0" borderId="36" xfId="10" applyNumberFormat="1" applyFont="1" applyFill="1" applyBorder="1" applyProtection="1">
      <protection locked="0"/>
    </xf>
    <xf numFmtId="0" fontId="163" fillId="0" borderId="1" xfId="10" applyNumberFormat="1" applyFont="1" applyFill="1" applyBorder="1" applyAlignment="1" applyProtection="1">
      <alignment horizontal="center" vertical="center" wrapText="1"/>
    </xf>
    <xf numFmtId="3" fontId="163" fillId="0" borderId="9" xfId="10" applyNumberFormat="1" applyFont="1" applyFill="1" applyBorder="1" applyAlignment="1" applyProtection="1">
      <alignment horizontal="center" vertical="center" wrapText="1"/>
    </xf>
    <xf numFmtId="1" fontId="165" fillId="0" borderId="55" xfId="10" applyNumberFormat="1" applyFont="1" applyFill="1" applyBorder="1" applyAlignment="1" applyProtection="1">
      <alignment horizontal="center"/>
    </xf>
    <xf numFmtId="1" fontId="165" fillId="0" borderId="57" xfId="10" applyNumberFormat="1" applyFont="1" applyFill="1" applyBorder="1" applyAlignment="1" applyProtection="1">
      <alignment horizontal="center"/>
    </xf>
    <xf numFmtId="1" fontId="165" fillId="0" borderId="63" xfId="10" applyNumberFormat="1" applyFont="1" applyFill="1" applyBorder="1" applyAlignment="1" applyProtection="1">
      <alignment horizontal="center"/>
    </xf>
    <xf numFmtId="1" fontId="165" fillId="0" borderId="72" xfId="10" applyNumberFormat="1" applyFont="1" applyFill="1" applyBorder="1" applyProtection="1"/>
    <xf numFmtId="1" fontId="165" fillId="0" borderId="34" xfId="10" applyNumberFormat="1" applyFont="1" applyFill="1" applyBorder="1" applyAlignment="1" applyProtection="1">
      <alignment horizontal="center"/>
    </xf>
    <xf numFmtId="0" fontId="24" fillId="0" borderId="20" xfId="10" applyFont="1" applyBorder="1" applyAlignment="1" applyProtection="1">
      <alignment horizontal="left" wrapText="1"/>
      <protection locked="0"/>
    </xf>
    <xf numFmtId="0" fontId="167" fillId="0" borderId="31" xfId="10" applyNumberFormat="1" applyFont="1" applyFill="1" applyBorder="1" applyProtection="1">
      <protection locked="0"/>
    </xf>
    <xf numFmtId="14" fontId="165" fillId="0" borderId="48" xfId="10" applyNumberFormat="1" applyFont="1" applyFill="1" applyBorder="1" applyAlignment="1" applyProtection="1">
      <alignment horizontal="center"/>
      <protection locked="0"/>
    </xf>
    <xf numFmtId="14" fontId="165" fillId="0" borderId="59" xfId="10" applyNumberFormat="1" applyFont="1" applyFill="1" applyBorder="1" applyAlignment="1" applyProtection="1">
      <alignment horizontal="center"/>
      <protection locked="0"/>
    </xf>
    <xf numFmtId="0" fontId="167" fillId="0" borderId="32" xfId="10" applyNumberFormat="1" applyFont="1" applyFill="1" applyBorder="1" applyProtection="1">
      <protection locked="0"/>
    </xf>
    <xf numFmtId="14" fontId="165" fillId="0" borderId="20" xfId="10" applyNumberFormat="1" applyFont="1" applyFill="1" applyBorder="1" applyAlignment="1" applyProtection="1">
      <alignment horizontal="center"/>
      <protection locked="0"/>
    </xf>
    <xf numFmtId="0" fontId="167" fillId="0" borderId="96" xfId="10" applyNumberFormat="1" applyFont="1" applyFill="1" applyBorder="1" applyProtection="1">
      <protection locked="0"/>
    </xf>
    <xf numFmtId="0" fontId="167" fillId="0" borderId="33" xfId="10" applyNumberFormat="1" applyFont="1" applyFill="1" applyBorder="1" applyProtection="1">
      <protection locked="0"/>
    </xf>
    <xf numFmtId="14" fontId="165" fillId="0" borderId="49" xfId="10" applyNumberFormat="1" applyFont="1" applyFill="1" applyBorder="1" applyAlignment="1" applyProtection="1">
      <alignment horizontal="center"/>
      <protection locked="0"/>
    </xf>
    <xf numFmtId="14" fontId="165" fillId="0" borderId="66" xfId="10" applyNumberFormat="1" applyFont="1" applyFill="1" applyBorder="1" applyAlignment="1" applyProtection="1">
      <alignment horizontal="center"/>
      <protection locked="0"/>
    </xf>
    <xf numFmtId="0" fontId="8" fillId="0" borderId="0" xfId="10" applyFont="1" applyProtection="1"/>
    <xf numFmtId="0" fontId="57" fillId="0" borderId="9" xfId="10" applyNumberFormat="1" applyFont="1" applyFill="1" applyBorder="1" applyAlignment="1" applyProtection="1">
      <alignment horizontal="center" vertical="center" wrapText="1"/>
    </xf>
    <xf numFmtId="0" fontId="57" fillId="0" borderId="1" xfId="10" applyNumberFormat="1" applyFont="1" applyFill="1" applyBorder="1" applyAlignment="1" applyProtection="1">
      <alignment horizontal="center" vertical="center" wrapText="1"/>
    </xf>
    <xf numFmtId="3" fontId="57" fillId="0" borderId="9" xfId="10" applyNumberFormat="1" applyFont="1" applyFill="1" applyBorder="1" applyAlignment="1" applyProtection="1">
      <alignment horizontal="center" vertical="center" wrapText="1"/>
    </xf>
    <xf numFmtId="1" fontId="167" fillId="0" borderId="34" xfId="10" applyNumberFormat="1" applyFont="1" applyFill="1" applyBorder="1" applyAlignment="1" applyProtection="1">
      <alignment horizontal="center"/>
    </xf>
    <xf numFmtId="1" fontId="167" fillId="0" borderId="63" xfId="10" applyNumberFormat="1" applyFont="1" applyFill="1" applyBorder="1" applyAlignment="1" applyProtection="1">
      <alignment horizontal="center"/>
    </xf>
    <xf numFmtId="1" fontId="167" fillId="0" borderId="63" xfId="10" applyNumberFormat="1" applyFont="1" applyFill="1" applyBorder="1" applyProtection="1"/>
    <xf numFmtId="1" fontId="167" fillId="0" borderId="72" xfId="10" applyNumberFormat="1" applyFont="1" applyFill="1" applyBorder="1" applyProtection="1"/>
    <xf numFmtId="0" fontId="167" fillId="0" borderId="46" xfId="10" applyNumberFormat="1" applyFont="1" applyFill="1" applyBorder="1" applyProtection="1">
      <protection locked="0"/>
    </xf>
    <xf numFmtId="0" fontId="167" fillId="0" borderId="20" xfId="10" applyNumberFormat="1" applyFont="1" applyFill="1" applyBorder="1" applyProtection="1">
      <protection locked="0"/>
    </xf>
    <xf numFmtId="1" fontId="63" fillId="0" borderId="58"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73" xfId="17" applyNumberFormat="1" applyFont="1" applyBorder="1" applyAlignment="1" applyProtection="1">
      <alignment horizontal="center"/>
      <protection locked="0"/>
    </xf>
    <xf numFmtId="1" fontId="63" fillId="0" borderId="51" xfId="17" applyNumberFormat="1" applyFont="1" applyBorder="1" applyAlignment="1" applyProtection="1">
      <alignment horizontal="center"/>
      <protection locked="0"/>
    </xf>
    <xf numFmtId="1" fontId="63" fillId="0" borderId="90" xfId="17" applyNumberFormat="1" applyFont="1" applyBorder="1" applyAlignment="1" applyProtection="1">
      <alignment horizontal="center"/>
      <protection locked="0"/>
    </xf>
    <xf numFmtId="0" fontId="60" fillId="10" borderId="10" xfId="7" applyFont="1" applyFill="1" applyBorder="1" applyAlignment="1" applyProtection="1">
      <alignment horizontal="center" vertical="center" wrapText="1"/>
    </xf>
    <xf numFmtId="0" fontId="5" fillId="0" borderId="20" xfId="1" applyFont="1" applyBorder="1" applyAlignment="1" applyProtection="1">
      <alignment vertical="center"/>
    </xf>
    <xf numFmtId="0" fontId="5" fillId="0" borderId="0" xfId="9" applyFont="1" applyBorder="1" applyAlignment="1" applyProtection="1">
      <alignment vertical="center" wrapText="1"/>
    </xf>
    <xf numFmtId="0" fontId="1" fillId="0" borderId="0" xfId="9" applyBorder="1" applyAlignment="1" applyProtection="1">
      <alignment vertical="center"/>
    </xf>
    <xf numFmtId="0" fontId="1" fillId="0" borderId="0" xfId="9" applyAlignment="1" applyProtection="1">
      <alignment vertical="center"/>
    </xf>
    <xf numFmtId="0" fontId="5" fillId="0" borderId="46" xfId="9" applyFont="1" applyBorder="1" applyAlignment="1" applyProtection="1">
      <alignment vertical="center"/>
    </xf>
    <xf numFmtId="0" fontId="5" fillId="0" borderId="0" xfId="9" applyFont="1" applyBorder="1" applyAlignment="1" applyProtection="1">
      <alignment vertical="center"/>
    </xf>
    <xf numFmtId="0" fontId="5" fillId="0" borderId="20" xfId="9" applyFont="1" applyBorder="1" applyAlignment="1" applyProtection="1">
      <alignment vertical="center"/>
    </xf>
    <xf numFmtId="0" fontId="5" fillId="0" borderId="0" xfId="9" applyFont="1" applyFill="1" applyBorder="1" applyAlignment="1" applyProtection="1">
      <alignment vertical="center" wrapText="1"/>
    </xf>
    <xf numFmtId="1" fontId="5" fillId="0" borderId="0" xfId="9" applyNumberFormat="1" applyFont="1" applyBorder="1" applyAlignment="1" applyProtection="1">
      <alignment vertical="center"/>
    </xf>
    <xf numFmtId="0" fontId="40" fillId="0" borderId="0" xfId="9" applyFont="1" applyBorder="1" applyAlignment="1" applyProtection="1">
      <alignment vertical="center" wrapText="1"/>
    </xf>
    <xf numFmtId="0" fontId="6" fillId="0" borderId="0" xfId="9" applyFont="1" applyBorder="1" applyAlignment="1" applyProtection="1">
      <alignment vertical="center" wrapText="1"/>
    </xf>
    <xf numFmtId="0" fontId="24" fillId="0" borderId="0" xfId="236" applyAlignment="1" applyProtection="1">
      <alignment vertical="center"/>
    </xf>
    <xf numFmtId="0" fontId="7" fillId="0" borderId="20" xfId="236" applyFont="1" applyFill="1" applyBorder="1" applyAlignment="1" applyProtection="1">
      <alignment vertical="center"/>
    </xf>
    <xf numFmtId="0" fontId="60" fillId="0" borderId="7" xfId="236" applyFont="1" applyBorder="1" applyProtection="1"/>
    <xf numFmtId="0" fontId="24" fillId="0" borderId="0" xfId="236" applyBorder="1" applyProtection="1"/>
    <xf numFmtId="0" fontId="24" fillId="0" borderId="36" xfId="236" applyBorder="1" applyProtection="1"/>
    <xf numFmtId="1" fontId="45" fillId="0" borderId="0" xfId="17" applyNumberFormat="1" applyFill="1" applyAlignment="1" applyProtection="1">
      <alignment vertical="center"/>
    </xf>
    <xf numFmtId="3" fontId="54" fillId="0" borderId="0" xfId="17" applyNumberFormat="1" applyFont="1" applyFill="1" applyAlignment="1" applyProtection="1">
      <alignment vertical="center"/>
    </xf>
    <xf numFmtId="0" fontId="61" fillId="0" borderId="55" xfId="236" applyFont="1" applyBorder="1" applyAlignment="1" applyProtection="1">
      <alignment horizontal="center" wrapText="1"/>
    </xf>
    <xf numFmtId="0" fontId="61" fillId="0" borderId="56" xfId="236" applyFont="1" applyBorder="1" applyAlignment="1" applyProtection="1">
      <alignment horizontal="center" vertical="center" wrapText="1"/>
    </xf>
    <xf numFmtId="0" fontId="61" fillId="0" borderId="57" xfId="236" applyFont="1" applyBorder="1" applyAlignment="1" applyProtection="1">
      <alignment horizontal="center" vertical="center" wrapText="1"/>
    </xf>
    <xf numFmtId="0" fontId="61" fillId="0" borderId="69" xfId="236" applyFont="1" applyBorder="1" applyAlignment="1" applyProtection="1">
      <alignment horizontal="center"/>
    </xf>
    <xf numFmtId="0" fontId="61" fillId="0" borderId="46" xfId="236" applyFont="1" applyBorder="1" applyProtection="1"/>
    <xf numFmtId="0" fontId="62" fillId="0" borderId="46" xfId="236" applyFont="1" applyBorder="1" applyProtection="1">
      <protection locked="0"/>
    </xf>
    <xf numFmtId="4" fontId="62" fillId="0" borderId="46" xfId="236" applyNumberFormat="1" applyFont="1" applyBorder="1" applyProtection="1">
      <protection locked="0"/>
    </xf>
    <xf numFmtId="4" fontId="62" fillId="0" borderId="62" xfId="236" applyNumberFormat="1" applyFont="1" applyBorder="1" applyProtection="1">
      <protection locked="0"/>
    </xf>
    <xf numFmtId="4" fontId="62" fillId="0" borderId="25" xfId="236" applyNumberFormat="1" applyFont="1" applyBorder="1" applyProtection="1">
      <protection locked="0"/>
    </xf>
    <xf numFmtId="0" fontId="61" fillId="0" borderId="26" xfId="236" applyFont="1" applyBorder="1" applyAlignment="1" applyProtection="1">
      <alignment horizontal="center"/>
    </xf>
    <xf numFmtId="0" fontId="61" fillId="0" borderId="20" xfId="236" applyFont="1" applyBorder="1" applyProtection="1"/>
    <xf numFmtId="0" fontId="62" fillId="0" borderId="20" xfId="236" applyFont="1" applyBorder="1" applyProtection="1">
      <protection locked="0"/>
    </xf>
    <xf numFmtId="4" fontId="62" fillId="0" borderId="20" xfId="236" applyNumberFormat="1" applyFont="1" applyBorder="1" applyProtection="1">
      <protection locked="0"/>
    </xf>
    <xf numFmtId="4" fontId="62" fillId="0" borderId="21" xfId="236" applyNumberFormat="1" applyFont="1" applyBorder="1" applyProtection="1">
      <protection locked="0"/>
    </xf>
    <xf numFmtId="4" fontId="62" fillId="0" borderId="27" xfId="236" applyNumberFormat="1" applyFont="1" applyBorder="1" applyProtection="1">
      <protection locked="0"/>
    </xf>
    <xf numFmtId="0" fontId="61" fillId="0" borderId="29" xfId="236" applyFont="1" applyBorder="1" applyAlignment="1" applyProtection="1">
      <alignment wrapText="1"/>
    </xf>
    <xf numFmtId="4" fontId="62" fillId="0" borderId="30" xfId="236" applyNumberFormat="1" applyFont="1" applyBorder="1" applyProtection="1">
      <protection locked="0"/>
    </xf>
    <xf numFmtId="0" fontId="24" fillId="0" borderId="4" xfId="236" applyBorder="1" applyProtection="1"/>
    <xf numFmtId="0" fontId="61" fillId="0" borderId="0" xfId="236" applyFont="1" applyFill="1" applyBorder="1" applyAlignment="1" applyProtection="1">
      <alignment horizontal="right"/>
    </xf>
    <xf numFmtId="0" fontId="24" fillId="0" borderId="55" xfId="236" applyBorder="1" applyProtection="1">
      <protection locked="0"/>
    </xf>
    <xf numFmtId="4" fontId="24" fillId="0" borderId="56" xfId="236" applyNumberFormat="1" applyBorder="1" applyProtection="1">
      <protection locked="0"/>
    </xf>
    <xf numFmtId="4" fontId="24" fillId="0" borderId="74" xfId="236" applyNumberFormat="1" applyBorder="1" applyProtection="1">
      <protection locked="0"/>
    </xf>
    <xf numFmtId="4" fontId="24" fillId="0" borderId="66" xfId="236" applyNumberFormat="1" applyBorder="1" applyProtection="1">
      <protection locked="0"/>
    </xf>
    <xf numFmtId="0" fontId="61" fillId="0" borderId="7" xfId="236" applyFont="1" applyBorder="1" applyAlignment="1" applyProtection="1">
      <alignment horizontal="center"/>
    </xf>
    <xf numFmtId="0" fontId="61" fillId="0" borderId="0" xfId="236" applyFont="1" applyBorder="1" applyProtection="1"/>
    <xf numFmtId="0" fontId="63" fillId="0" borderId="0" xfId="236" applyFont="1" applyBorder="1" applyProtection="1"/>
    <xf numFmtId="0" fontId="63" fillId="0" borderId="5" xfId="236" applyFont="1" applyBorder="1" applyProtection="1"/>
    <xf numFmtId="0" fontId="60" fillId="0" borderId="7" xfId="236" applyFont="1" applyBorder="1" applyAlignment="1" applyProtection="1">
      <alignment horizontal="left"/>
    </xf>
    <xf numFmtId="0" fontId="60" fillId="0" borderId="0" xfId="236" applyFont="1" applyBorder="1" applyProtection="1"/>
    <xf numFmtId="0" fontId="63" fillId="0" borderId="36" xfId="236" applyFont="1" applyBorder="1" applyProtection="1"/>
    <xf numFmtId="0" fontId="61" fillId="0" borderId="74" xfId="236" applyFont="1" applyBorder="1" applyAlignment="1" applyProtection="1">
      <alignment horizontal="center" vertical="center" wrapText="1"/>
    </xf>
    <xf numFmtId="4" fontId="62" fillId="0" borderId="53" xfId="236" applyNumberFormat="1" applyFont="1" applyBorder="1" applyProtection="1">
      <protection locked="0"/>
    </xf>
    <xf numFmtId="4" fontId="24" fillId="0" borderId="55" xfId="236" applyNumberFormat="1" applyBorder="1" applyProtection="1">
      <protection locked="0"/>
    </xf>
    <xf numFmtId="4" fontId="24" fillId="0" borderId="57" xfId="236" applyNumberFormat="1" applyBorder="1" applyProtection="1">
      <protection locked="0"/>
    </xf>
    <xf numFmtId="0" fontId="24" fillId="0" borderId="7" xfId="236" applyBorder="1" applyProtection="1"/>
    <xf numFmtId="0" fontId="24" fillId="0" borderId="8" xfId="236" applyBorder="1" applyProtection="1"/>
    <xf numFmtId="0" fontId="24" fillId="8" borderId="7" xfId="236" applyFill="1" applyBorder="1" applyProtection="1"/>
    <xf numFmtId="1" fontId="45" fillId="0" borderId="8" xfId="17" applyNumberFormat="1" applyBorder="1" applyAlignment="1" applyProtection="1">
      <alignment vertical="center"/>
    </xf>
    <xf numFmtId="0" fontId="59" fillId="0" borderId="7" xfId="236" applyNumberFormat="1" applyFont="1" applyFill="1" applyBorder="1" applyProtection="1"/>
    <xf numFmtId="0" fontId="30" fillId="0" borderId="0" xfId="236" applyFont="1" applyBorder="1" applyProtection="1"/>
    <xf numFmtId="3" fontId="54" fillId="0" borderId="0" xfId="17" applyNumberFormat="1" applyFont="1" applyAlignment="1" applyProtection="1">
      <alignment vertical="center"/>
    </xf>
    <xf numFmtId="0" fontId="31" fillId="0" borderId="93" xfId="7" applyNumberFormat="1" applyFont="1" applyFill="1" applyBorder="1" applyAlignment="1" applyProtection="1">
      <alignment vertical="center" wrapText="1"/>
    </xf>
    <xf numFmtId="0" fontId="5" fillId="0" borderId="93" xfId="9" applyFont="1" applyBorder="1" applyAlignment="1" applyProtection="1">
      <alignment vertical="center" wrapText="1"/>
    </xf>
    <xf numFmtId="0" fontId="31" fillId="0" borderId="20" xfId="7" applyNumberFormat="1" applyFont="1" applyFill="1" applyBorder="1" applyAlignment="1" applyProtection="1">
      <alignment vertical="center"/>
    </xf>
    <xf numFmtId="0" fontId="31" fillId="0" borderId="0" xfId="7" applyNumberFormat="1" applyFont="1" applyFill="1" applyBorder="1" applyAlignment="1" applyProtection="1">
      <alignment vertical="center"/>
    </xf>
    <xf numFmtId="0" fontId="31" fillId="0" borderId="0" xfId="7" applyNumberFormat="1" applyFont="1" applyFill="1" applyBorder="1" applyAlignment="1" applyProtection="1">
      <alignment vertical="center" wrapText="1"/>
    </xf>
    <xf numFmtId="1" fontId="31" fillId="0" borderId="0" xfId="7" applyNumberFormat="1" applyFont="1" applyFill="1" applyBorder="1" applyAlignment="1" applyProtection="1">
      <alignment vertical="center"/>
    </xf>
    <xf numFmtId="0" fontId="33" fillId="0" borderId="0" xfId="7" applyNumberFormat="1" applyFont="1" applyFill="1" applyBorder="1" applyAlignment="1" applyProtection="1">
      <alignment vertical="center" wrapText="1"/>
    </xf>
    <xf numFmtId="0" fontId="55" fillId="0" borderId="20" xfId="7" applyNumberFormat="1" applyFont="1" applyFill="1" applyBorder="1" applyAlignment="1" applyProtection="1">
      <alignment vertical="center"/>
    </xf>
    <xf numFmtId="0" fontId="57" fillId="0" borderId="7" xfId="7" applyNumberFormat="1" applyFont="1" applyFill="1" applyBorder="1" applyAlignment="1" applyProtection="1">
      <alignment vertical="center"/>
    </xf>
    <xf numFmtId="0" fontId="57" fillId="0" borderId="0" xfId="7" applyNumberFormat="1" applyFont="1" applyFill="1" applyBorder="1" applyAlignment="1" applyProtection="1">
      <alignment vertical="center"/>
    </xf>
    <xf numFmtId="1" fontId="58" fillId="0" borderId="0" xfId="7" applyNumberFormat="1" applyFont="1" applyFill="1" applyBorder="1" applyAlignment="1" applyProtection="1">
      <alignment horizontal="center" vertical="center"/>
    </xf>
    <xf numFmtId="1" fontId="58" fillId="0" borderId="0" xfId="7" applyNumberFormat="1" applyFont="1" applyFill="1" applyBorder="1" applyAlignment="1" applyProtection="1">
      <alignment vertical="center"/>
    </xf>
    <xf numFmtId="3" fontId="59" fillId="0" borderId="0" xfId="7" applyNumberFormat="1" applyFont="1" applyFill="1" applyBorder="1" applyAlignment="1" applyProtection="1">
      <alignment vertical="center"/>
    </xf>
    <xf numFmtId="1" fontId="58" fillId="0" borderId="0" xfId="7" applyNumberFormat="1" applyFont="1" applyFill="1" applyBorder="1" applyAlignment="1" applyProtection="1">
      <alignment horizontal="left" vertical="center"/>
    </xf>
    <xf numFmtId="0" fontId="13" fillId="0" borderId="24" xfId="2" applyNumberFormat="1" applyFont="1" applyBorder="1" applyAlignment="1" applyProtection="1">
      <alignment vertical="center"/>
      <protection locked="0"/>
    </xf>
    <xf numFmtId="4" fontId="63" fillId="0" borderId="24" xfId="17" applyNumberFormat="1" applyFont="1" applyBorder="1" applyAlignment="1" applyProtection="1">
      <alignment horizontal="center" vertical="center"/>
      <protection locked="0"/>
    </xf>
    <xf numFmtId="4" fontId="63" fillId="0" borderId="40" xfId="17" applyNumberFormat="1" applyFont="1" applyFill="1" applyBorder="1" applyAlignment="1" applyProtection="1">
      <alignment horizontal="center" vertical="center"/>
      <protection locked="0"/>
    </xf>
    <xf numFmtId="0" fontId="13" fillId="0" borderId="20" xfId="2" applyNumberFormat="1" applyFont="1" applyBorder="1" applyAlignment="1" applyProtection="1">
      <alignment vertical="center"/>
      <protection locked="0"/>
    </xf>
    <xf numFmtId="4" fontId="63" fillId="0" borderId="20" xfId="17" applyNumberFormat="1" applyFont="1" applyBorder="1" applyAlignment="1" applyProtection="1">
      <alignment horizontal="center" vertical="center"/>
      <protection locked="0"/>
    </xf>
    <xf numFmtId="4" fontId="63" fillId="0" borderId="16" xfId="17" applyNumberFormat="1" applyFont="1" applyFill="1" applyBorder="1" applyAlignment="1" applyProtection="1">
      <alignment horizontal="center" vertical="center"/>
      <protection locked="0"/>
    </xf>
    <xf numFmtId="4" fontId="63" fillId="0" borderId="13" xfId="17" applyNumberFormat="1" applyFont="1" applyFill="1" applyBorder="1" applyAlignment="1" applyProtection="1">
      <alignment horizontal="center" vertical="center"/>
      <protection locked="0"/>
    </xf>
    <xf numFmtId="0" fontId="13" fillId="0" borderId="99" xfId="2" applyNumberFormat="1" applyFont="1" applyBorder="1" applyAlignment="1" applyProtection="1">
      <alignment vertical="center"/>
      <protection locked="0"/>
    </xf>
    <xf numFmtId="0" fontId="13" fillId="0" borderId="29" xfId="2" applyNumberFormat="1" applyFont="1" applyBorder="1" applyAlignment="1" applyProtection="1">
      <alignment vertical="center" wrapText="1"/>
      <protection locked="0"/>
    </xf>
    <xf numFmtId="4" fontId="63" fillId="0" borderId="29" xfId="17" applyNumberFormat="1" applyFont="1" applyBorder="1" applyAlignment="1" applyProtection="1">
      <alignment horizontal="center" vertical="center"/>
      <protection locked="0"/>
    </xf>
    <xf numFmtId="4" fontId="63" fillId="0" borderId="37" xfId="17" applyNumberFormat="1" applyFont="1" applyFill="1" applyBorder="1" applyAlignment="1" applyProtection="1">
      <alignment horizontal="center" vertical="center"/>
      <protection locked="0"/>
    </xf>
    <xf numFmtId="0" fontId="13" fillId="0" borderId="39" xfId="2" applyNumberFormat="1" applyFont="1" applyBorder="1" applyAlignment="1" applyProtection="1">
      <alignment vertical="center"/>
      <protection locked="0"/>
    </xf>
    <xf numFmtId="4" fontId="63" fillId="0" borderId="25" xfId="17" applyNumberFormat="1" applyFont="1" applyBorder="1" applyAlignment="1" applyProtection="1">
      <alignment horizontal="center" vertical="center"/>
      <protection locked="0"/>
    </xf>
    <xf numFmtId="4" fontId="63" fillId="0" borderId="27" xfId="17" applyNumberFormat="1" applyFont="1" applyBorder="1" applyAlignment="1" applyProtection="1">
      <alignment horizontal="center" vertical="center"/>
      <protection locked="0"/>
    </xf>
    <xf numFmtId="0" fontId="13" fillId="0" borderId="15" xfId="2" applyNumberFormat="1" applyFont="1" applyBorder="1" applyAlignment="1" applyProtection="1">
      <alignment vertical="center"/>
      <protection locked="0"/>
    </xf>
    <xf numFmtId="4" fontId="63" fillId="0" borderId="53" xfId="17" applyNumberFormat="1" applyFont="1" applyBorder="1" applyAlignment="1" applyProtection="1">
      <alignment horizontal="center" vertical="center"/>
      <protection locked="0"/>
    </xf>
    <xf numFmtId="0" fontId="13" fillId="0" borderId="93" xfId="2" applyNumberFormat="1" applyFont="1" applyBorder="1" applyAlignment="1" applyProtection="1">
      <alignment vertical="center"/>
      <protection locked="0"/>
    </xf>
    <xf numFmtId="4" fontId="63" fillId="0" borderId="72" xfId="17" applyNumberFormat="1" applyFont="1" applyBorder="1" applyAlignment="1" applyProtection="1">
      <alignment horizontal="center" vertical="center"/>
      <protection locked="0"/>
    </xf>
    <xf numFmtId="0" fontId="13" fillId="0" borderId="43" xfId="2" applyNumberFormat="1" applyFont="1" applyBorder="1" applyAlignment="1" applyProtection="1">
      <alignment vertical="center" wrapText="1"/>
      <protection locked="0"/>
    </xf>
    <xf numFmtId="4" fontId="63" fillId="0" borderId="29" xfId="17" applyNumberFormat="1" applyFont="1" applyBorder="1" applyAlignment="1" applyProtection="1">
      <alignment vertical="center"/>
      <protection locked="0"/>
    </xf>
    <xf numFmtId="4" fontId="63" fillId="0" borderId="30" xfId="17" applyNumberFormat="1" applyFont="1" applyBorder="1" applyAlignment="1" applyProtection="1">
      <alignment horizontal="center" vertical="center"/>
      <protection locked="0"/>
    </xf>
    <xf numFmtId="1" fontId="58" fillId="0" borderId="0" xfId="7" applyNumberFormat="1" applyFont="1" applyFill="1" applyBorder="1" applyAlignment="1" applyProtection="1">
      <alignment horizontal="center" vertical="center"/>
      <protection locked="0"/>
    </xf>
    <xf numFmtId="1" fontId="45" fillId="0" borderId="0" xfId="17" applyNumberFormat="1" applyAlignment="1" applyProtection="1">
      <alignment horizontal="center" vertical="center"/>
      <protection locked="0"/>
    </xf>
    <xf numFmtId="1" fontId="58" fillId="0" borderId="0" xfId="7" applyNumberFormat="1" applyFont="1" applyFill="1" applyBorder="1" applyAlignment="1" applyProtection="1">
      <alignment vertical="center"/>
      <protection locked="0"/>
    </xf>
    <xf numFmtId="0" fontId="5" fillId="0" borderId="93" xfId="9" applyFont="1" applyBorder="1" applyAlignment="1" applyProtection="1">
      <alignment horizontal="center" vertical="center" wrapText="1"/>
    </xf>
    <xf numFmtId="0" fontId="1" fillId="0" borderId="0" xfId="9" applyFont="1" applyAlignment="1" applyProtection="1">
      <alignment vertical="center"/>
    </xf>
    <xf numFmtId="0" fontId="5" fillId="0" borderId="0" xfId="9" applyFont="1" applyBorder="1" applyAlignment="1" applyProtection="1">
      <alignment horizontal="left" vertical="center"/>
    </xf>
    <xf numFmtId="0" fontId="5" fillId="0" borderId="0" xfId="9" applyFont="1" applyBorder="1" applyAlignment="1" applyProtection="1">
      <alignment horizontal="left" vertical="center" wrapText="1"/>
    </xf>
    <xf numFmtId="1" fontId="5" fillId="0" borderId="0" xfId="9" applyNumberFormat="1" applyFont="1" applyBorder="1" applyAlignment="1" applyProtection="1">
      <alignment horizontal="left" vertical="center"/>
    </xf>
    <xf numFmtId="0" fontId="53" fillId="0" borderId="0" xfId="7" applyFont="1" applyAlignment="1" applyProtection="1">
      <alignment vertical="center"/>
    </xf>
    <xf numFmtId="0" fontId="38" fillId="0" borderId="0" xfId="7" applyFill="1" applyBorder="1" applyAlignment="1" applyProtection="1">
      <alignment vertical="center"/>
    </xf>
    <xf numFmtId="2" fontId="5" fillId="0" borderId="0" xfId="9" applyNumberFormat="1" applyFont="1" applyBorder="1" applyAlignment="1" applyProtection="1">
      <alignment horizontal="center" vertical="center" wrapText="1"/>
    </xf>
    <xf numFmtId="1" fontId="170" fillId="0" borderId="0" xfId="17" applyNumberFormat="1" applyFont="1" applyAlignment="1" applyProtection="1">
      <alignment horizontal="left" vertical="center"/>
    </xf>
    <xf numFmtId="1" fontId="45" fillId="0" borderId="0" xfId="17" applyNumberFormat="1" applyFont="1" applyAlignment="1" applyProtection="1">
      <alignment horizontal="center" vertical="center"/>
    </xf>
    <xf numFmtId="1" fontId="45" fillId="0" borderId="0" xfId="17" applyNumberFormat="1" applyFont="1" applyAlignment="1" applyProtection="1">
      <alignment vertical="center"/>
    </xf>
    <xf numFmtId="1" fontId="45" fillId="0" borderId="0" xfId="17" applyNumberFormat="1" applyFont="1" applyFill="1" applyAlignment="1" applyProtection="1">
      <alignment vertical="center"/>
    </xf>
    <xf numFmtId="0" fontId="45" fillId="0" borderId="0" xfId="17" applyFont="1" applyAlignment="1" applyProtection="1">
      <alignment vertical="center"/>
    </xf>
    <xf numFmtId="1" fontId="171" fillId="0" borderId="0" xfId="17" applyNumberFormat="1" applyFont="1" applyAlignment="1" applyProtection="1">
      <alignment horizontal="left" vertical="center"/>
    </xf>
    <xf numFmtId="0" fontId="60" fillId="10" borderId="10" xfId="7" applyFont="1" applyFill="1" applyBorder="1" applyAlignment="1" applyProtection="1">
      <alignment vertical="center" wrapText="1"/>
    </xf>
    <xf numFmtId="0" fontId="16" fillId="47" borderId="10" xfId="7" applyFont="1" applyFill="1" applyBorder="1" applyAlignment="1" applyProtection="1">
      <alignment vertical="center" wrapText="1"/>
    </xf>
    <xf numFmtId="0" fontId="16" fillId="47" borderId="9" xfId="7" applyFont="1" applyFill="1" applyBorder="1" applyAlignment="1" applyProtection="1">
      <alignment horizontal="center" vertical="center" wrapText="1"/>
    </xf>
    <xf numFmtId="3" fontId="16" fillId="47" borderId="9" xfId="7" applyNumberFormat="1" applyFont="1" applyFill="1" applyBorder="1" applyAlignment="1" applyProtection="1">
      <alignment horizontal="center" vertical="center" wrapText="1"/>
    </xf>
    <xf numFmtId="0" fontId="60" fillId="0" borderId="24" xfId="7" applyFont="1" applyFill="1" applyBorder="1" applyAlignment="1" applyProtection="1">
      <alignment horizontal="center" vertical="center" wrapText="1"/>
      <protection locked="0"/>
    </xf>
    <xf numFmtId="0" fontId="13" fillId="48" borderId="24" xfId="2" applyNumberFormat="1" applyFont="1" applyFill="1" applyBorder="1" applyProtection="1">
      <protection locked="0"/>
    </xf>
    <xf numFmtId="0" fontId="51" fillId="0" borderId="24" xfId="17" applyNumberFormat="1" applyFont="1" applyFill="1" applyBorder="1" applyProtection="1">
      <protection locked="0"/>
    </xf>
    <xf numFmtId="0" fontId="60" fillId="0" borderId="20" xfId="7" applyFont="1" applyFill="1" applyBorder="1" applyAlignment="1" applyProtection="1">
      <alignment horizontal="center" vertical="center" wrapText="1"/>
      <protection locked="0"/>
    </xf>
    <xf numFmtId="0" fontId="13" fillId="49" borderId="20" xfId="2" applyNumberFormat="1" applyFont="1" applyFill="1" applyBorder="1" applyProtection="1">
      <protection locked="0"/>
    </xf>
    <xf numFmtId="0" fontId="51" fillId="0" borderId="20" xfId="17" applyNumberFormat="1" applyFont="1" applyFill="1" applyBorder="1" applyProtection="1">
      <protection locked="0"/>
    </xf>
    <xf numFmtId="0" fontId="13" fillId="50" borderId="20" xfId="2" applyNumberFormat="1" applyFont="1" applyFill="1" applyBorder="1" applyProtection="1">
      <protection locked="0"/>
    </xf>
    <xf numFmtId="0" fontId="51" fillId="50" borderId="20" xfId="17" applyNumberFormat="1" applyFont="1" applyFill="1" applyBorder="1" applyProtection="1">
      <protection locked="0"/>
    </xf>
    <xf numFmtId="0" fontId="13" fillId="48" borderId="20" xfId="2" applyNumberFormat="1" applyFont="1" applyFill="1" applyBorder="1" applyProtection="1">
      <protection locked="0"/>
    </xf>
    <xf numFmtId="0" fontId="51" fillId="51" borderId="20" xfId="17" applyNumberFormat="1" applyFont="1" applyFill="1" applyBorder="1" applyProtection="1">
      <protection locked="0"/>
    </xf>
    <xf numFmtId="0" fontId="60" fillId="0" borderId="29" xfId="7" applyFont="1" applyFill="1" applyBorder="1" applyAlignment="1" applyProtection="1">
      <alignment horizontal="center" vertical="center" wrapText="1"/>
      <protection locked="0"/>
    </xf>
    <xf numFmtId="0" fontId="13" fillId="50" borderId="29" xfId="2" applyNumberFormat="1" applyFont="1" applyFill="1" applyBorder="1" applyProtection="1">
      <protection locked="0"/>
    </xf>
    <xf numFmtId="0" fontId="51" fillId="50" borderId="29" xfId="17" applyNumberFormat="1" applyFont="1" applyFill="1" applyBorder="1" applyProtection="1">
      <protection locked="0"/>
    </xf>
    <xf numFmtId="1" fontId="45" fillId="0" borderId="0" xfId="17" applyNumberFormat="1" applyFont="1" applyAlignment="1" applyProtection="1">
      <alignment horizontal="center" vertical="center"/>
      <protection locked="0"/>
    </xf>
    <xf numFmtId="1" fontId="45" fillId="0" borderId="0" xfId="17" applyNumberFormat="1" applyFont="1" applyAlignment="1" applyProtection="1">
      <alignment vertical="center"/>
      <protection locked="0"/>
    </xf>
    <xf numFmtId="1" fontId="45" fillId="0" borderId="0" xfId="17" applyNumberFormat="1" applyFont="1" applyFill="1" applyAlignment="1" applyProtection="1">
      <alignment vertical="center"/>
      <protection locked="0"/>
    </xf>
    <xf numFmtId="3" fontId="54" fillId="0" borderId="0" xfId="17" applyNumberFormat="1" applyFont="1" applyFill="1" applyAlignment="1" applyProtection="1">
      <alignment vertical="center"/>
      <protection locked="0"/>
    </xf>
    <xf numFmtId="3" fontId="54" fillId="0" borderId="0" xfId="17" applyNumberFormat="1" applyFont="1" applyAlignment="1" applyProtection="1">
      <alignment vertical="center"/>
      <protection locked="0"/>
    </xf>
    <xf numFmtId="0" fontId="45" fillId="0" borderId="0" xfId="17" applyFont="1" applyAlignment="1" applyProtection="1">
      <alignment vertical="center"/>
      <protection locked="0"/>
    </xf>
    <xf numFmtId="0" fontId="172" fillId="0" borderId="0" xfId="9" applyFont="1" applyBorder="1" applyAlignment="1" applyProtection="1">
      <alignment vertical="center" wrapText="1"/>
    </xf>
    <xf numFmtId="0" fontId="16" fillId="0" borderId="7" xfId="2" applyNumberFormat="1" applyFont="1" applyBorder="1" applyAlignment="1" applyProtection="1">
      <alignment vertical="center"/>
    </xf>
    <xf numFmtId="0" fontId="16" fillId="0" borderId="0" xfId="2" applyNumberFormat="1" applyFont="1" applyBorder="1" applyAlignment="1" applyProtection="1">
      <alignment vertical="center"/>
    </xf>
    <xf numFmtId="1" fontId="63" fillId="0" borderId="23" xfId="17" applyNumberFormat="1" applyFont="1" applyBorder="1" applyAlignment="1" applyProtection="1">
      <alignment horizontal="center"/>
      <protection locked="0"/>
    </xf>
    <xf numFmtId="1" fontId="63" fillId="0" borderId="70" xfId="17" applyNumberFormat="1" applyFont="1" applyBorder="1" applyAlignment="1" applyProtection="1">
      <alignment horizontal="center"/>
      <protection locked="0"/>
    </xf>
    <xf numFmtId="1" fontId="63" fillId="5" borderId="24" xfId="17" applyNumberFormat="1" applyFont="1" applyFill="1" applyBorder="1" applyProtection="1">
      <protection locked="0"/>
    </xf>
    <xf numFmtId="1" fontId="63" fillId="0" borderId="25" xfId="17" applyNumberFormat="1" applyFont="1" applyBorder="1" applyAlignment="1" applyProtection="1">
      <alignment horizontal="center"/>
      <protection locked="0"/>
    </xf>
    <xf numFmtId="1" fontId="63" fillId="0" borderId="26" xfId="17" applyNumberFormat="1" applyFont="1" applyBorder="1" applyAlignment="1" applyProtection="1">
      <alignment horizontal="center"/>
      <protection locked="0"/>
    </xf>
    <xf numFmtId="1" fontId="63" fillId="0" borderId="21" xfId="17" applyNumberFormat="1" applyFont="1" applyBorder="1" applyAlignment="1" applyProtection="1">
      <alignment horizontal="center"/>
      <protection locked="0"/>
    </xf>
    <xf numFmtId="1" fontId="63" fillId="0" borderId="27" xfId="17" applyNumberFormat="1" applyFont="1" applyBorder="1" applyAlignment="1" applyProtection="1">
      <alignment horizontal="center"/>
      <protection locked="0"/>
    </xf>
    <xf numFmtId="1" fontId="63" fillId="0" borderId="28" xfId="17" applyNumberFormat="1" applyFont="1" applyBorder="1" applyAlignment="1" applyProtection="1">
      <alignment horizontal="center"/>
      <protection locked="0"/>
    </xf>
    <xf numFmtId="1" fontId="63" fillId="0" borderId="47" xfId="17" applyNumberFormat="1" applyFont="1" applyBorder="1" applyAlignment="1" applyProtection="1">
      <alignment horizontal="center"/>
      <protection locked="0"/>
    </xf>
    <xf numFmtId="1" fontId="63" fillId="0" borderId="30" xfId="17" applyNumberFormat="1" applyFont="1" applyBorder="1" applyAlignment="1" applyProtection="1">
      <alignment horizontal="center"/>
      <protection locked="0"/>
    </xf>
    <xf numFmtId="0" fontId="5" fillId="0" borderId="20" xfId="9" applyFont="1" applyFill="1" applyBorder="1" applyAlignment="1" applyProtection="1">
      <alignment vertical="center"/>
    </xf>
    <xf numFmtId="0" fontId="51" fillId="0" borderId="0" xfId="2" applyNumberFormat="1" applyFont="1" applyBorder="1" applyAlignment="1" applyProtection="1">
      <alignment vertical="center"/>
    </xf>
    <xf numFmtId="1" fontId="148" fillId="0" borderId="0" xfId="17" applyNumberFormat="1" applyFont="1" applyFill="1" applyAlignment="1" applyProtection="1">
      <alignment horizontal="left" vertical="center"/>
    </xf>
    <xf numFmtId="1" fontId="63" fillId="0" borderId="36" xfId="17" applyNumberFormat="1" applyFont="1" applyBorder="1" applyProtection="1"/>
    <xf numFmtId="0" fontId="60" fillId="10" borderId="6" xfId="7" applyFont="1" applyFill="1" applyBorder="1" applyAlignment="1" applyProtection="1">
      <alignment horizontal="center" vertical="center" wrapText="1"/>
    </xf>
    <xf numFmtId="1" fontId="63" fillId="5" borderId="24" xfId="17" applyNumberFormat="1" applyFont="1" applyFill="1" applyBorder="1" applyAlignment="1" applyProtection="1">
      <alignment horizontal="center"/>
      <protection locked="0"/>
    </xf>
    <xf numFmtId="1" fontId="63" fillId="5" borderId="58" xfId="17" applyNumberFormat="1" applyFont="1" applyFill="1" applyBorder="1" applyAlignment="1" applyProtection="1">
      <alignment horizontal="center"/>
      <protection locked="0"/>
    </xf>
    <xf numFmtId="1" fontId="63" fillId="5" borderId="58" xfId="17" applyNumberFormat="1" applyFont="1" applyFill="1" applyBorder="1" applyProtection="1">
      <protection locked="0"/>
    </xf>
    <xf numFmtId="1" fontId="63" fillId="5" borderId="90" xfId="17" applyNumberFormat="1" applyFont="1" applyFill="1" applyBorder="1" applyProtection="1">
      <protection locked="0"/>
    </xf>
    <xf numFmtId="1" fontId="63" fillId="0" borderId="31" xfId="17" applyNumberFormat="1" applyFont="1" applyBorder="1" applyAlignment="1" applyProtection="1">
      <alignment horizontal="center"/>
      <protection locked="0"/>
    </xf>
    <xf numFmtId="1" fontId="63" fillId="0" borderId="32" xfId="17" applyNumberFormat="1" applyFont="1" applyBorder="1" applyAlignment="1" applyProtection="1">
      <alignment horizontal="center"/>
      <protection locked="0"/>
    </xf>
    <xf numFmtId="0" fontId="45" fillId="0" borderId="26" xfId="17" applyBorder="1" applyProtection="1">
      <protection locked="0"/>
    </xf>
    <xf numFmtId="0" fontId="45" fillId="0" borderId="20" xfId="17" applyBorder="1" applyProtection="1">
      <protection locked="0"/>
    </xf>
    <xf numFmtId="0" fontId="45" fillId="0" borderId="32" xfId="17" applyBorder="1" applyProtection="1">
      <protection locked="0"/>
    </xf>
    <xf numFmtId="0" fontId="45" fillId="0" borderId="28" xfId="17" applyBorder="1" applyProtection="1">
      <protection locked="0"/>
    </xf>
    <xf numFmtId="0" fontId="45" fillId="0" borderId="29" xfId="17" applyBorder="1" applyProtection="1">
      <protection locked="0"/>
    </xf>
    <xf numFmtId="0" fontId="45" fillId="0" borderId="33" xfId="17" applyBorder="1" applyProtection="1">
      <protection locked="0"/>
    </xf>
    <xf numFmtId="1" fontId="51" fillId="0" borderId="0" xfId="17" applyNumberFormat="1" applyFont="1" applyFill="1" applyBorder="1" applyAlignment="1" applyProtection="1">
      <protection locked="0"/>
    </xf>
    <xf numFmtId="1" fontId="45" fillId="0" borderId="0" xfId="17" applyNumberFormat="1" applyFont="1" applyAlignment="1" applyProtection="1">
      <alignment horizontal="left" vertical="center"/>
      <protection locked="0"/>
    </xf>
    <xf numFmtId="49" fontId="5" fillId="0" borderId="20" xfId="9" applyNumberFormat="1" applyFont="1" applyBorder="1" applyAlignment="1" applyProtection="1">
      <alignment horizontal="left" vertical="center"/>
    </xf>
    <xf numFmtId="49" fontId="5" fillId="0" borderId="20" xfId="9" applyNumberFormat="1" applyFont="1" applyBorder="1" applyAlignment="1" applyProtection="1">
      <alignment horizontal="left" vertical="center" wrapText="1"/>
    </xf>
    <xf numFmtId="0" fontId="138" fillId="5" borderId="0" xfId="7" applyFont="1" applyFill="1" applyProtection="1"/>
    <xf numFmtId="0" fontId="138" fillId="5" borderId="0" xfId="7" applyFont="1" applyFill="1" applyAlignment="1" applyProtection="1">
      <alignment horizontal="center"/>
    </xf>
    <xf numFmtId="0" fontId="138" fillId="5" borderId="0" xfId="7" applyFont="1" applyFill="1" applyAlignment="1" applyProtection="1">
      <alignment horizontal="center" vertical="center"/>
    </xf>
    <xf numFmtId="0" fontId="38" fillId="0" borderId="0" xfId="7" applyAlignment="1" applyProtection="1">
      <alignment horizontal="left"/>
    </xf>
    <xf numFmtId="0" fontId="138" fillId="5" borderId="0" xfId="7" applyFont="1" applyFill="1" applyAlignment="1" applyProtection="1">
      <alignment horizontal="left"/>
    </xf>
    <xf numFmtId="0" fontId="4" fillId="0" borderId="0" xfId="7" applyFont="1" applyFill="1" applyBorder="1" applyProtection="1"/>
    <xf numFmtId="0" fontId="56" fillId="0" borderId="0" xfId="7" applyNumberFormat="1" applyFont="1" applyFill="1" applyBorder="1" applyAlignment="1" applyProtection="1">
      <alignment vertical="center"/>
    </xf>
    <xf numFmtId="0" fontId="7" fillId="0" borderId="20" xfId="7" applyFont="1" applyBorder="1" applyAlignment="1" applyProtection="1">
      <alignment vertical="center"/>
    </xf>
    <xf numFmtId="49" fontId="7" fillId="0" borderId="20" xfId="235" applyNumberFormat="1" applyFont="1" applyFill="1" applyBorder="1" applyAlignment="1" applyProtection="1">
      <alignment horizontal="center" vertical="center" wrapText="1"/>
    </xf>
    <xf numFmtId="49" fontId="173" fillId="0" borderId="20" xfId="17" applyNumberFormat="1" applyFont="1" applyFill="1" applyBorder="1" applyAlignment="1" applyProtection="1">
      <alignment horizontal="center" vertical="center" wrapText="1"/>
    </xf>
    <xf numFmtId="0" fontId="38" fillId="0" borderId="20" xfId="7" applyBorder="1" applyProtection="1">
      <protection locked="0"/>
    </xf>
    <xf numFmtId="0" fontId="38" fillId="0" borderId="20" xfId="7" applyFont="1" applyBorder="1" applyProtection="1">
      <protection locked="0"/>
    </xf>
    <xf numFmtId="4" fontId="38" fillId="0" borderId="20" xfId="7" applyNumberFormat="1" applyFont="1" applyBorder="1" applyProtection="1">
      <protection locked="0"/>
    </xf>
    <xf numFmtId="0" fontId="31" fillId="0" borderId="20" xfId="7" applyNumberFormat="1" applyFont="1" applyFill="1" applyBorder="1" applyAlignment="1" applyProtection="1">
      <alignment horizontal="left" vertical="center"/>
    </xf>
    <xf numFmtId="0" fontId="31" fillId="5" borderId="0" xfId="7" applyNumberFormat="1" applyFont="1" applyFill="1" applyBorder="1" applyAlignment="1" applyProtection="1">
      <alignment vertical="center"/>
    </xf>
    <xf numFmtId="0" fontId="31" fillId="5" borderId="0" xfId="7" applyNumberFormat="1" applyFont="1" applyFill="1" applyBorder="1" applyAlignment="1" applyProtection="1">
      <alignment vertical="center" wrapText="1"/>
    </xf>
    <xf numFmtId="0" fontId="38" fillId="0" borderId="0" xfId="7" applyBorder="1" applyProtection="1"/>
    <xf numFmtId="0" fontId="175" fillId="5" borderId="61" xfId="7" applyFont="1" applyFill="1" applyBorder="1" applyAlignment="1" applyProtection="1">
      <alignment horizontal="center" vertical="center" wrapText="1"/>
    </xf>
    <xf numFmtId="0" fontId="175" fillId="5" borderId="37" xfId="7" applyFont="1" applyFill="1" applyBorder="1" applyAlignment="1" applyProtection="1">
      <alignment horizontal="center" vertical="center" wrapText="1"/>
    </xf>
    <xf numFmtId="0" fontId="138" fillId="5" borderId="61" xfId="7" applyFont="1" applyFill="1" applyBorder="1" applyAlignment="1" applyProtection="1">
      <alignment vertical="center" wrapText="1"/>
      <protection locked="0"/>
    </xf>
    <xf numFmtId="0" fontId="138" fillId="5" borderId="37" xfId="7" applyFont="1" applyFill="1" applyBorder="1" applyAlignment="1" applyProtection="1">
      <alignment horizontal="center" vertical="center" wrapText="1"/>
      <protection locked="0"/>
    </xf>
    <xf numFmtId="14" fontId="138" fillId="5" borderId="37" xfId="7" applyNumberFormat="1" applyFont="1" applyFill="1" applyBorder="1" applyAlignment="1" applyProtection="1">
      <alignment horizontal="center" vertical="center" wrapText="1"/>
      <protection locked="0"/>
    </xf>
    <xf numFmtId="14" fontId="138" fillId="5" borderId="37" xfId="7" applyNumberFormat="1" applyFont="1" applyFill="1" applyBorder="1" applyAlignment="1" applyProtection="1">
      <alignment vertical="center" wrapText="1"/>
      <protection locked="0"/>
    </xf>
    <xf numFmtId="0" fontId="138" fillId="5" borderId="0" xfId="7" applyFont="1" applyFill="1" applyProtection="1">
      <protection locked="0"/>
    </xf>
    <xf numFmtId="0" fontId="138" fillId="5" borderId="0" xfId="7" applyFont="1" applyFill="1" applyAlignment="1" applyProtection="1">
      <alignment horizontal="center"/>
      <protection locked="0"/>
    </xf>
    <xf numFmtId="0" fontId="138" fillId="5" borderId="0" xfId="7" applyFont="1" applyFill="1" applyAlignment="1" applyProtection="1">
      <alignment horizontal="center" vertical="center"/>
      <protection locked="0"/>
    </xf>
    <xf numFmtId="0" fontId="55" fillId="0" borderId="20" xfId="7" applyNumberFormat="1" applyFont="1" applyFill="1" applyBorder="1" applyAlignment="1" applyProtection="1">
      <alignment horizontal="left" vertical="center"/>
    </xf>
    <xf numFmtId="0" fontId="38" fillId="0" borderId="0" xfId="7" applyFont="1" applyProtection="1"/>
    <xf numFmtId="0" fontId="38" fillId="0" borderId="0" xfId="7" applyFont="1" applyAlignment="1" applyProtection="1">
      <alignment horizontal="center"/>
    </xf>
    <xf numFmtId="0" fontId="176" fillId="52" borderId="8" xfId="7" applyFont="1" applyFill="1" applyBorder="1" applyAlignment="1" applyProtection="1">
      <alignment horizontal="center" vertical="center" wrapText="1"/>
    </xf>
    <xf numFmtId="0" fontId="176" fillId="52" borderId="37" xfId="7" applyFont="1" applyFill="1" applyBorder="1" applyAlignment="1" applyProtection="1">
      <alignment horizontal="center" vertical="center" wrapText="1"/>
    </xf>
    <xf numFmtId="0" fontId="176" fillId="52" borderId="104" xfId="7" applyFont="1" applyFill="1" applyBorder="1" applyAlignment="1" applyProtection="1">
      <alignment horizontal="center" vertical="center" wrapText="1"/>
    </xf>
    <xf numFmtId="0" fontId="20" fillId="5" borderId="61" xfId="7" applyFont="1" applyFill="1" applyBorder="1" applyAlignment="1" applyProtection="1">
      <alignment vertical="center"/>
      <protection locked="0"/>
    </xf>
    <xf numFmtId="0" fontId="20" fillId="5" borderId="37" xfId="7" applyFont="1" applyFill="1" applyBorder="1" applyAlignment="1" applyProtection="1">
      <alignment horizontal="center" vertical="center"/>
      <protection locked="0"/>
    </xf>
    <xf numFmtId="0" fontId="20" fillId="5" borderId="37" xfId="7" applyFont="1" applyFill="1" applyBorder="1" applyAlignment="1" applyProtection="1">
      <alignment horizontal="center" vertical="center" wrapText="1"/>
      <protection locked="0"/>
    </xf>
    <xf numFmtId="0" fontId="38" fillId="5" borderId="0" xfId="7" applyFont="1" applyFill="1" applyProtection="1"/>
    <xf numFmtId="0" fontId="38" fillId="0" borderId="0" xfId="7" applyFont="1" applyProtection="1">
      <protection locked="0"/>
    </xf>
    <xf numFmtId="0" fontId="38" fillId="0" borderId="0" xfId="7" applyFont="1" applyAlignment="1" applyProtection="1">
      <alignment horizontal="center"/>
      <protection locked="0"/>
    </xf>
    <xf numFmtId="49" fontId="5" fillId="0" borderId="0" xfId="9" applyNumberFormat="1" applyFont="1" applyBorder="1" applyAlignment="1" applyProtection="1">
      <alignment horizontal="left" vertical="center"/>
    </xf>
    <xf numFmtId="0" fontId="7" fillId="0" borderId="0" xfId="7" applyFont="1" applyProtection="1"/>
    <xf numFmtId="49" fontId="7" fillId="0" borderId="20" xfId="235" applyNumberFormat="1" applyFont="1" applyFill="1" applyBorder="1" applyAlignment="1" applyProtection="1">
      <alignment horizontal="center" vertical="center"/>
    </xf>
    <xf numFmtId="49" fontId="30" fillId="0" borderId="20" xfId="17" applyNumberFormat="1" applyFont="1" applyFill="1" applyBorder="1" applyAlignment="1" applyProtection="1">
      <alignment horizontal="center" vertical="center"/>
    </xf>
    <xf numFmtId="4" fontId="38" fillId="0" borderId="20" xfId="7" applyNumberFormat="1" applyBorder="1" applyProtection="1">
      <protection locked="0"/>
    </xf>
    <xf numFmtId="49" fontId="5" fillId="0" borderId="20" xfId="9" applyNumberFormat="1" applyFont="1" applyBorder="1" applyAlignment="1" applyProtection="1">
      <alignment horizontal="left" vertical="center"/>
      <protection locked="0"/>
    </xf>
    <xf numFmtId="0" fontId="31" fillId="0" borderId="20" xfId="7" applyNumberFormat="1" applyFont="1" applyFill="1" applyBorder="1" applyAlignment="1">
      <alignment vertical="center"/>
    </xf>
    <xf numFmtId="0" fontId="38" fillId="0" borderId="0" xfId="7" applyAlignment="1">
      <alignment horizontal="left"/>
    </xf>
    <xf numFmtId="0" fontId="138" fillId="5" borderId="0" xfId="7" applyFont="1" applyFill="1" applyAlignment="1">
      <alignment horizontal="left"/>
    </xf>
    <xf numFmtId="0" fontId="4" fillId="0" borderId="0" xfId="7" applyFont="1" applyFill="1" applyBorder="1"/>
    <xf numFmtId="0" fontId="55" fillId="0" borderId="20" xfId="7" applyNumberFormat="1" applyFont="1" applyFill="1" applyBorder="1" applyAlignment="1">
      <alignment vertical="center"/>
    </xf>
    <xf numFmtId="0" fontId="24" fillId="0" borderId="0" xfId="184" applyAlignment="1" applyProtection="1">
      <alignment vertical="center"/>
    </xf>
    <xf numFmtId="0" fontId="7" fillId="0" borderId="20" xfId="184" applyFont="1" applyFill="1" applyBorder="1" applyAlignment="1" applyProtection="1">
      <alignment vertical="center"/>
    </xf>
    <xf numFmtId="0" fontId="60" fillId="0" borderId="7" xfId="184" applyFont="1" applyBorder="1" applyProtection="1"/>
    <xf numFmtId="0" fontId="24" fillId="0" borderId="0" xfId="184" applyBorder="1" applyProtection="1"/>
    <xf numFmtId="0" fontId="24" fillId="0" borderId="36" xfId="184" applyBorder="1" applyProtection="1"/>
    <xf numFmtId="0" fontId="61" fillId="0" borderId="55" xfId="184" applyFont="1" applyBorder="1" applyAlignment="1" applyProtection="1">
      <alignment horizontal="center" wrapText="1"/>
    </xf>
    <xf numFmtId="0" fontId="61" fillId="0" borderId="56" xfId="184" applyFont="1" applyBorder="1" applyAlignment="1" applyProtection="1">
      <alignment horizontal="center" vertical="center" wrapText="1"/>
    </xf>
    <xf numFmtId="0" fontId="61" fillId="0" borderId="57" xfId="184" applyFont="1" applyBorder="1" applyAlignment="1" applyProtection="1">
      <alignment horizontal="center" vertical="center" wrapText="1"/>
    </xf>
    <xf numFmtId="0" fontId="61" fillId="0" borderId="23" xfId="184" applyFont="1" applyBorder="1" applyAlignment="1" applyProtection="1">
      <alignment horizontal="center"/>
    </xf>
    <xf numFmtId="0" fontId="61" fillId="0" borderId="24" xfId="184" applyFont="1" applyBorder="1" applyProtection="1"/>
    <xf numFmtId="0" fontId="62" fillId="0" borderId="24" xfId="184" applyFont="1" applyBorder="1" applyProtection="1">
      <protection locked="0"/>
    </xf>
    <xf numFmtId="4" fontId="62" fillId="0" borderId="24" xfId="184" applyNumberFormat="1" applyFont="1" applyBorder="1" applyProtection="1">
      <protection locked="0"/>
    </xf>
    <xf numFmtId="4" fontId="62" fillId="0" borderId="25" xfId="184" applyNumberFormat="1" applyFont="1" applyBorder="1" applyProtection="1">
      <protection locked="0"/>
    </xf>
    <xf numFmtId="0" fontId="61" fillId="0" borderId="26" xfId="184" applyFont="1" applyBorder="1" applyAlignment="1" applyProtection="1">
      <alignment horizontal="center"/>
    </xf>
    <xf numFmtId="0" fontId="61" fillId="0" borderId="20" xfId="184" applyFont="1" applyBorder="1" applyProtection="1"/>
    <xf numFmtId="0" fontId="62" fillId="0" borderId="20" xfId="184" applyFont="1" applyBorder="1" applyProtection="1">
      <protection locked="0"/>
    </xf>
    <xf numFmtId="4" fontId="62" fillId="0" borderId="20" xfId="184" applyNumberFormat="1" applyFont="1" applyBorder="1" applyProtection="1">
      <protection locked="0"/>
    </xf>
    <xf numFmtId="4" fontId="62" fillId="0" borderId="27" xfId="184" applyNumberFormat="1" applyFont="1" applyBorder="1" applyProtection="1">
      <protection locked="0"/>
    </xf>
    <xf numFmtId="0" fontId="61" fillId="0" borderId="28" xfId="184" applyFont="1" applyBorder="1" applyAlignment="1" applyProtection="1">
      <alignment horizontal="center"/>
    </xf>
    <xf numFmtId="0" fontId="61" fillId="0" borderId="73" xfId="184" applyFont="1" applyBorder="1" applyAlignment="1" applyProtection="1">
      <alignment wrapText="1"/>
    </xf>
    <xf numFmtId="0" fontId="62" fillId="0" borderId="29" xfId="184" applyFont="1" applyBorder="1" applyProtection="1">
      <protection locked="0"/>
    </xf>
    <xf numFmtId="4" fontId="62" fillId="0" borderId="29" xfId="184" applyNumberFormat="1" applyFont="1" applyBorder="1" applyProtection="1">
      <protection locked="0"/>
    </xf>
    <xf numFmtId="4" fontId="62" fillId="0" borderId="30" xfId="184" applyNumberFormat="1" applyFont="1" applyBorder="1" applyProtection="1">
      <protection locked="0"/>
    </xf>
    <xf numFmtId="0" fontId="24" fillId="0" borderId="4" xfId="184" applyBorder="1" applyProtection="1"/>
    <xf numFmtId="0" fontId="61" fillId="0" borderId="0" xfId="184" applyFont="1" applyFill="1" applyBorder="1" applyAlignment="1" applyProtection="1">
      <alignment horizontal="right"/>
    </xf>
    <xf numFmtId="0" fontId="24" fillId="0" borderId="55" xfId="184" applyBorder="1" applyProtection="1">
      <protection locked="0"/>
    </xf>
    <xf numFmtId="4" fontId="24" fillId="0" borderId="56" xfId="184" applyNumberFormat="1" applyBorder="1" applyProtection="1">
      <protection locked="0"/>
    </xf>
    <xf numFmtId="4" fontId="24" fillId="0" borderId="74" xfId="184" applyNumberFormat="1" applyBorder="1" applyProtection="1">
      <protection locked="0"/>
    </xf>
    <xf numFmtId="4" fontId="24" fillId="0" borderId="57" xfId="184" applyNumberFormat="1" applyBorder="1" applyProtection="1">
      <protection locked="0"/>
    </xf>
    <xf numFmtId="0" fontId="61" fillId="0" borderId="7" xfId="184" applyFont="1" applyBorder="1" applyAlignment="1" applyProtection="1">
      <alignment horizontal="center"/>
    </xf>
    <xf numFmtId="0" fontId="61" fillId="0" borderId="0" xfId="184" applyFont="1" applyBorder="1" applyProtection="1"/>
    <xf numFmtId="0" fontId="63" fillId="0" borderId="0" xfId="184" applyFont="1" applyBorder="1" applyProtection="1"/>
    <xf numFmtId="0" fontId="63" fillId="0" borderId="5" xfId="184" applyFont="1" applyBorder="1" applyProtection="1"/>
    <xf numFmtId="0" fontId="60" fillId="0" borderId="7" xfId="184" applyFont="1" applyBorder="1" applyAlignment="1" applyProtection="1">
      <alignment horizontal="left"/>
    </xf>
    <xf numFmtId="0" fontId="60" fillId="0" borderId="0" xfId="184" applyFont="1" applyBorder="1" applyProtection="1"/>
    <xf numFmtId="0" fontId="63" fillId="0" borderId="36" xfId="184" applyFont="1" applyBorder="1" applyProtection="1"/>
    <xf numFmtId="0" fontId="61" fillId="0" borderId="69" xfId="184" applyFont="1" applyBorder="1" applyAlignment="1" applyProtection="1">
      <alignment horizontal="center"/>
    </xf>
    <xf numFmtId="0" fontId="61" fillId="0" borderId="46" xfId="184" applyFont="1" applyBorder="1" applyProtection="1"/>
    <xf numFmtId="4" fontId="62" fillId="0" borderId="46" xfId="184" applyNumberFormat="1" applyFont="1" applyBorder="1" applyProtection="1">
      <protection locked="0"/>
    </xf>
    <xf numFmtId="4" fontId="62" fillId="0" borderId="53" xfId="184" applyNumberFormat="1" applyFont="1" applyBorder="1" applyProtection="1">
      <protection locked="0"/>
    </xf>
    <xf numFmtId="4" fontId="24" fillId="0" borderId="55" xfId="184" applyNumberFormat="1" applyBorder="1" applyProtection="1">
      <protection locked="0"/>
    </xf>
    <xf numFmtId="0" fontId="24" fillId="0" borderId="7" xfId="184" applyBorder="1" applyProtection="1"/>
    <xf numFmtId="0" fontId="24" fillId="0" borderId="8" xfId="184" applyBorder="1" applyProtection="1"/>
    <xf numFmtId="0" fontId="24" fillId="5" borderId="7" xfId="184" applyFill="1" applyBorder="1" applyProtection="1"/>
    <xf numFmtId="0" fontId="59" fillId="0" borderId="7" xfId="184" applyNumberFormat="1" applyFont="1" applyFill="1" applyBorder="1" applyProtection="1"/>
    <xf numFmtId="0" fontId="30" fillId="0" borderId="0" xfId="184" applyFont="1" applyBorder="1" applyProtection="1"/>
    <xf numFmtId="0" fontId="5" fillId="0" borderId="0" xfId="1" applyFont="1" applyBorder="1" applyAlignment="1">
      <alignment vertical="center"/>
    </xf>
    <xf numFmtId="0" fontId="5" fillId="0" borderId="20" xfId="1" applyFont="1" applyBorder="1" applyAlignment="1">
      <alignment vertical="center"/>
    </xf>
    <xf numFmtId="0" fontId="5" fillId="0" borderId="20" xfId="1" applyFont="1" applyBorder="1" applyAlignment="1">
      <alignment vertical="center" wrapText="1"/>
    </xf>
    <xf numFmtId="0" fontId="5" fillId="0" borderId="20" xfId="1" applyFont="1" applyBorder="1" applyAlignment="1" applyProtection="1">
      <alignment vertical="center" wrapText="1"/>
    </xf>
    <xf numFmtId="0" fontId="5" fillId="0" borderId="0" xfId="1" applyFont="1" applyBorder="1" applyAlignment="1">
      <alignment vertical="center" wrapText="1"/>
    </xf>
    <xf numFmtId="0" fontId="5" fillId="0" borderId="0" xfId="1" applyFont="1" applyBorder="1" applyAlignment="1">
      <alignment vertical="center"/>
    </xf>
    <xf numFmtId="0" fontId="5" fillId="0" borderId="20" xfId="1" applyFont="1" applyBorder="1" applyAlignment="1">
      <alignment vertical="center"/>
    </xf>
    <xf numFmtId="0" fontId="5" fillId="0" borderId="20" xfId="1" applyFont="1" applyBorder="1" applyAlignment="1" applyProtection="1">
      <alignment vertical="center"/>
    </xf>
    <xf numFmtId="0" fontId="38" fillId="0" borderId="20" xfId="7" applyBorder="1" applyAlignment="1">
      <alignment horizontal="center"/>
    </xf>
    <xf numFmtId="190" fontId="0" fillId="0" borderId="20" xfId="0" applyNumberFormat="1" applyFont="1" applyBorder="1" applyAlignment="1" applyProtection="1">
      <alignment horizontal="right" wrapText="1"/>
      <protection locked="0"/>
    </xf>
    <xf numFmtId="166" fontId="0" fillId="0" borderId="20" xfId="0" applyNumberFormat="1" applyFont="1" applyBorder="1" applyAlignment="1" applyProtection="1">
      <alignment horizontal="right" wrapText="1"/>
      <protection locked="0"/>
    </xf>
    <xf numFmtId="3" fontId="0" fillId="0" borderId="20" xfId="0" applyNumberFormat="1" applyFont="1" applyBorder="1" applyAlignment="1" applyProtection="1">
      <alignment horizontal="right" wrapText="1"/>
      <protection locked="0"/>
    </xf>
    <xf numFmtId="4" fontId="0" fillId="0" borderId="20" xfId="0" applyNumberFormat="1" applyFont="1" applyBorder="1" applyAlignment="1" applyProtection="1">
      <alignment horizontal="right" wrapText="1"/>
      <protection locked="0"/>
    </xf>
    <xf numFmtId="0" fontId="178" fillId="0" borderId="93" xfId="0" applyNumberFormat="1" applyFont="1" applyFill="1" applyBorder="1" applyAlignment="1">
      <alignment vertical="center" wrapText="1"/>
    </xf>
    <xf numFmtId="0" fontId="178" fillId="0" borderId="20" xfId="0" applyNumberFormat="1" applyFont="1" applyFill="1" applyBorder="1" applyAlignment="1">
      <alignment vertical="center"/>
    </xf>
    <xf numFmtId="0" fontId="178" fillId="0" borderId="0" xfId="0" applyNumberFormat="1" applyFont="1" applyFill="1" applyBorder="1" applyAlignment="1">
      <alignment vertical="center"/>
    </xf>
    <xf numFmtId="0" fontId="178" fillId="0" borderId="0" xfId="0" applyNumberFormat="1" applyFont="1" applyFill="1" applyBorder="1" applyAlignment="1">
      <alignment vertical="center" wrapText="1"/>
    </xf>
    <xf numFmtId="0" fontId="178" fillId="0" borderId="20" xfId="0" applyNumberFormat="1" applyFont="1" applyFill="1" applyBorder="1" applyAlignment="1">
      <alignment vertical="center" wrapText="1"/>
    </xf>
    <xf numFmtId="1" fontId="178" fillId="0" borderId="0" xfId="0" applyNumberFormat="1" applyFont="1" applyFill="1" applyBorder="1" applyAlignment="1">
      <alignment vertical="center"/>
    </xf>
    <xf numFmtId="1" fontId="178" fillId="0" borderId="0" xfId="0" applyNumberFormat="1" applyFont="1" applyFill="1" applyBorder="1" applyAlignment="1" applyProtection="1">
      <alignment horizontal="left" vertical="center"/>
      <protection locked="0"/>
    </xf>
    <xf numFmtId="0" fontId="179" fillId="0" borderId="0" xfId="0" applyNumberFormat="1" applyFont="1" applyFill="1" applyBorder="1" applyAlignment="1">
      <alignment vertical="center"/>
    </xf>
    <xf numFmtId="0" fontId="180" fillId="0" borderId="0" xfId="0" applyNumberFormat="1" applyFont="1" applyFill="1" applyBorder="1" applyAlignment="1">
      <alignment vertical="center"/>
    </xf>
    <xf numFmtId="49" fontId="179" fillId="0" borderId="61" xfId="0" applyNumberFormat="1" applyFont="1" applyFill="1" applyBorder="1" applyAlignment="1">
      <alignment vertical="center" wrapText="1"/>
    </xf>
    <xf numFmtId="49" fontId="179" fillId="0" borderId="36" xfId="0" applyNumberFormat="1" applyFont="1" applyFill="1" applyBorder="1" applyAlignment="1">
      <alignment vertical="center" wrapText="1"/>
    </xf>
    <xf numFmtId="49" fontId="179" fillId="0" borderId="20" xfId="0" applyNumberFormat="1" applyFont="1" applyFill="1" applyBorder="1" applyAlignment="1">
      <alignment horizontal="center" vertical="center" wrapText="1"/>
    </xf>
    <xf numFmtId="49" fontId="179" fillId="0" borderId="1" xfId="0" applyNumberFormat="1" applyFont="1" applyFill="1" applyBorder="1" applyAlignment="1">
      <alignment vertical="center" wrapText="1"/>
    </xf>
    <xf numFmtId="49" fontId="179" fillId="0" borderId="35" xfId="0" applyNumberFormat="1" applyFont="1" applyFill="1" applyBorder="1" applyAlignment="1">
      <alignment vertical="center" wrapText="1"/>
    </xf>
    <xf numFmtId="49" fontId="181" fillId="0" borderId="20" xfId="0" applyNumberFormat="1" applyFont="1" applyFill="1" applyBorder="1" applyAlignment="1" applyProtection="1">
      <alignment horizontal="right" vertical="center" wrapText="1"/>
      <protection locked="0"/>
    </xf>
    <xf numFmtId="49" fontId="180" fillId="0" borderId="27" xfId="0" applyNumberFormat="1" applyFont="1" applyFill="1" applyBorder="1" applyAlignment="1" applyProtection="1">
      <alignment horizontal="right" vertical="center"/>
      <protection locked="0"/>
    </xf>
    <xf numFmtId="49" fontId="178" fillId="0" borderId="20" xfId="0" applyNumberFormat="1" applyFont="1" applyFill="1" applyBorder="1" applyAlignment="1">
      <alignment horizontal="center" vertical="center"/>
    </xf>
    <xf numFmtId="49" fontId="181" fillId="0" borderId="29" xfId="0" applyNumberFormat="1" applyFont="1" applyFill="1" applyBorder="1" applyAlignment="1" applyProtection="1">
      <alignment horizontal="right" vertical="center" wrapText="1"/>
      <protection locked="0"/>
    </xf>
    <xf numFmtId="49" fontId="180" fillId="0" borderId="30" xfId="0" applyNumberFormat="1" applyFont="1" applyFill="1" applyBorder="1" applyAlignment="1" applyProtection="1">
      <alignment horizontal="right" vertical="center"/>
      <protection locked="0"/>
    </xf>
    <xf numFmtId="0" fontId="179" fillId="0" borderId="9" xfId="0" applyNumberFormat="1" applyFont="1" applyFill="1" applyBorder="1" applyAlignment="1">
      <alignment vertical="center" wrapText="1"/>
    </xf>
    <xf numFmtId="0" fontId="179" fillId="0" borderId="61" xfId="0" applyNumberFormat="1" applyFont="1" applyFill="1" applyBorder="1" applyAlignment="1">
      <alignment vertical="center" wrapText="1"/>
    </xf>
    <xf numFmtId="0" fontId="179" fillId="0" borderId="37" xfId="0" applyNumberFormat="1" applyFont="1" applyFill="1" applyBorder="1" applyAlignment="1">
      <alignment horizontal="center" vertical="center" wrapText="1"/>
    </xf>
    <xf numFmtId="0" fontId="179" fillId="0" borderId="37" xfId="0" applyNumberFormat="1" applyFont="1" applyFill="1" applyBorder="1" applyAlignment="1" applyProtection="1">
      <alignment vertical="center" wrapText="1"/>
      <protection locked="0"/>
    </xf>
    <xf numFmtId="0" fontId="181" fillId="0" borderId="0" xfId="0" applyNumberFormat="1" applyFont="1" applyFill="1" applyBorder="1"/>
    <xf numFmtId="0" fontId="178" fillId="0" borderId="93" xfId="0" applyNumberFormat="1" applyFont="1" applyFill="1" applyBorder="1" applyAlignment="1">
      <alignment horizontal="center" vertical="center" wrapText="1"/>
    </xf>
    <xf numFmtId="0" fontId="178" fillId="0" borderId="97" xfId="0" applyNumberFormat="1" applyFont="1" applyFill="1" applyBorder="1" applyAlignment="1">
      <alignment horizontal="center" wrapText="1"/>
    </xf>
    <xf numFmtId="0" fontId="178" fillId="0" borderId="93" xfId="0" applyNumberFormat="1" applyFont="1" applyFill="1" applyBorder="1" applyAlignment="1">
      <alignment wrapText="1"/>
    </xf>
    <xf numFmtId="22" fontId="182" fillId="0" borderId="93" xfId="0" applyNumberFormat="1" applyFont="1" applyFill="1" applyBorder="1" applyAlignment="1" applyProtection="1">
      <alignment horizontal="justify" vertical="center" wrapText="1"/>
      <protection locked="0"/>
    </xf>
    <xf numFmtId="0" fontId="178" fillId="0" borderId="20" xfId="0" applyNumberFormat="1" applyFont="1" applyFill="1" applyBorder="1"/>
    <xf numFmtId="0" fontId="178" fillId="0" borderId="22" xfId="0" applyNumberFormat="1" applyFont="1" applyFill="1" applyBorder="1" applyAlignment="1">
      <alignment horizontal="left"/>
    </xf>
    <xf numFmtId="0" fontId="178" fillId="0" borderId="0" xfId="0" applyNumberFormat="1" applyFont="1" applyFill="1" applyBorder="1"/>
    <xf numFmtId="22" fontId="182" fillId="0" borderId="0" xfId="0" applyNumberFormat="1" applyFont="1" applyFill="1" applyBorder="1" applyAlignment="1" applyProtection="1">
      <alignment horizontal="justify" vertical="center" wrapText="1"/>
      <protection locked="0"/>
    </xf>
    <xf numFmtId="0" fontId="178" fillId="0" borderId="22" xfId="0" applyNumberFormat="1" applyFont="1" applyFill="1" applyBorder="1" applyAlignment="1">
      <alignment horizontal="left" vertical="center" wrapText="1"/>
    </xf>
    <xf numFmtId="0" fontId="178" fillId="0" borderId="0" xfId="0" applyNumberFormat="1" applyFont="1" applyFill="1" applyBorder="1" applyAlignment="1">
      <alignment wrapText="1"/>
    </xf>
    <xf numFmtId="49" fontId="178" fillId="0" borderId="22" xfId="0" applyNumberFormat="1" applyFont="1" applyFill="1" applyBorder="1" applyAlignment="1">
      <alignment horizontal="left"/>
    </xf>
    <xf numFmtId="1" fontId="178" fillId="0" borderId="22" xfId="0" applyNumberFormat="1" applyFont="1" applyFill="1" applyBorder="1" applyAlignment="1">
      <alignment horizontal="left"/>
    </xf>
    <xf numFmtId="1" fontId="178" fillId="0" borderId="0" xfId="0" applyNumberFormat="1" applyFont="1" applyFill="1" applyBorder="1"/>
    <xf numFmtId="0" fontId="183" fillId="0" borderId="108" xfId="0" applyNumberFormat="1" applyFont="1" applyFill="1" applyBorder="1" applyAlignment="1">
      <alignment horizontal="left" wrapText="1"/>
    </xf>
    <xf numFmtId="0" fontId="183" fillId="0" borderId="109" xfId="0" applyNumberFormat="1" applyFont="1" applyFill="1" applyBorder="1" applyAlignment="1">
      <alignment wrapText="1"/>
    </xf>
    <xf numFmtId="22" fontId="182" fillId="0" borderId="109" xfId="0" applyNumberFormat="1" applyFont="1" applyFill="1" applyBorder="1" applyAlignment="1" applyProtection="1">
      <alignment horizontal="justify" vertical="center" wrapText="1"/>
      <protection locked="0"/>
    </xf>
    <xf numFmtId="0" fontId="180" fillId="0" borderId="21" xfId="0" applyNumberFormat="1" applyFont="1" applyFill="1" applyBorder="1"/>
    <xf numFmtId="0" fontId="180" fillId="0" borderId="15" xfId="0" applyNumberFormat="1" applyFont="1" applyFill="1" applyBorder="1"/>
    <xf numFmtId="0" fontId="182" fillId="0" borderId="15" xfId="0" applyNumberFormat="1" applyFont="1" applyFill="1" applyBorder="1" applyAlignment="1" applyProtection="1">
      <alignment horizontal="justify" vertical="center" wrapText="1"/>
      <protection locked="0"/>
    </xf>
    <xf numFmtId="0" fontId="182" fillId="0" borderId="41" xfId="0" applyNumberFormat="1" applyFont="1" applyFill="1" applyBorder="1" applyAlignment="1" applyProtection="1">
      <alignment horizontal="justify" vertical="center" wrapText="1"/>
      <protection locked="0"/>
    </xf>
    <xf numFmtId="0" fontId="179" fillId="0" borderId="20" xfId="0" applyNumberFormat="1" applyFont="1" applyFill="1" applyBorder="1" applyAlignment="1">
      <alignment horizontal="center" vertical="center" wrapText="1"/>
    </xf>
    <xf numFmtId="0" fontId="184" fillId="0" borderId="20" xfId="0" applyNumberFormat="1" applyFont="1" applyFill="1" applyBorder="1" applyAlignment="1" applyProtection="1">
      <alignment horizontal="justify" vertical="center" wrapText="1"/>
      <protection locked="0"/>
    </xf>
    <xf numFmtId="22" fontId="0" fillId="0" borderId="20" xfId="0" applyNumberFormat="1" applyFill="1" applyBorder="1" applyAlignment="1" applyProtection="1">
      <alignment horizontal="justify" vertical="center" wrapText="1"/>
      <protection locked="0"/>
    </xf>
    <xf numFmtId="0" fontId="0" fillId="0" borderId="20" xfId="0" applyNumberFormat="1" applyFill="1" applyBorder="1" applyProtection="1">
      <protection locked="0"/>
    </xf>
    <xf numFmtId="0" fontId="185" fillId="0" borderId="0" xfId="0" applyNumberFormat="1" applyFont="1" applyFill="1" applyBorder="1" applyAlignment="1">
      <alignment vertical="center"/>
    </xf>
    <xf numFmtId="0" fontId="187" fillId="0" borderId="0" xfId="0" applyNumberFormat="1" applyFont="1" applyFill="1" applyBorder="1" applyAlignment="1">
      <alignment vertical="center"/>
    </xf>
    <xf numFmtId="0" fontId="187" fillId="0" borderId="0" xfId="0" applyNumberFormat="1" applyFont="1" applyFill="1" applyBorder="1" applyAlignment="1">
      <alignment vertical="center" wrapText="1"/>
    </xf>
    <xf numFmtId="0" fontId="186" fillId="0" borderId="20" xfId="0" applyNumberFormat="1" applyFont="1" applyFill="1" applyBorder="1" applyAlignment="1">
      <alignment horizontal="center" vertical="center" wrapText="1"/>
    </xf>
    <xf numFmtId="0" fontId="186" fillId="0" borderId="20" xfId="0" applyNumberFormat="1" applyFont="1" applyFill="1" applyBorder="1" applyAlignment="1" applyProtection="1">
      <alignment vertical="center"/>
      <protection locked="0"/>
    </xf>
    <xf numFmtId="3" fontId="186" fillId="0" borderId="20" xfId="0" applyNumberFormat="1" applyFont="1" applyFill="1" applyBorder="1" applyAlignment="1" applyProtection="1">
      <alignment vertical="center"/>
      <protection locked="0"/>
    </xf>
    <xf numFmtId="0" fontId="187" fillId="0" borderId="20" xfId="0" applyNumberFormat="1" applyFont="1" applyFill="1" applyBorder="1" applyAlignment="1" applyProtection="1">
      <alignment vertical="center"/>
      <protection locked="0"/>
    </xf>
    <xf numFmtId="3" fontId="187" fillId="0" borderId="20" xfId="0" applyNumberFormat="1" applyFont="1" applyFill="1" applyBorder="1" applyAlignment="1" applyProtection="1">
      <alignment vertical="center"/>
      <protection locked="0"/>
    </xf>
    <xf numFmtId="1" fontId="60" fillId="0" borderId="0" xfId="17" applyNumberFormat="1" applyFont="1" applyBorder="1" applyAlignment="1" applyProtection="1">
      <alignment vertical="center"/>
    </xf>
    <xf numFmtId="1" fontId="63" fillId="0" borderId="58" xfId="17" applyNumberFormat="1" applyFont="1" applyBorder="1" applyAlignment="1" applyProtection="1">
      <protection locked="0"/>
    </xf>
    <xf numFmtId="0" fontId="13" fillId="0" borderId="15" xfId="2" applyNumberFormat="1" applyFont="1" applyBorder="1" applyProtection="1">
      <protection locked="0"/>
    </xf>
    <xf numFmtId="4" fontId="63" fillId="0" borderId="24" xfId="17" applyNumberFormat="1" applyFont="1" applyBorder="1" applyAlignment="1" applyProtection="1">
      <alignment horizontal="center"/>
      <protection locked="0"/>
    </xf>
    <xf numFmtId="4" fontId="63" fillId="5" borderId="25" xfId="17" applyNumberFormat="1" applyFont="1" applyFill="1" applyBorder="1" applyProtection="1">
      <protection locked="0"/>
    </xf>
    <xf numFmtId="1" fontId="63" fillId="0" borderId="63" xfId="17" applyNumberFormat="1" applyFont="1" applyBorder="1" applyAlignment="1" applyProtection="1">
      <protection locked="0"/>
    </xf>
    <xf numFmtId="4" fontId="63" fillId="0" borderId="20" xfId="17" applyNumberFormat="1" applyFont="1" applyBorder="1" applyAlignment="1" applyProtection="1">
      <alignment horizontal="center"/>
      <protection locked="0"/>
    </xf>
    <xf numFmtId="4" fontId="63" fillId="5" borderId="27" xfId="17" applyNumberFormat="1" applyFont="1" applyFill="1" applyBorder="1" applyProtection="1">
      <protection locked="0"/>
    </xf>
    <xf numFmtId="4" fontId="63" fillId="5" borderId="53" xfId="17" applyNumberFormat="1" applyFont="1" applyFill="1" applyBorder="1" applyProtection="1">
      <protection locked="0"/>
    </xf>
    <xf numFmtId="0" fontId="13" fillId="0" borderId="93" xfId="2" applyNumberFormat="1" applyFont="1" applyBorder="1" applyProtection="1">
      <protection locked="0"/>
    </xf>
    <xf numFmtId="4" fontId="63" fillId="5" borderId="72" xfId="17" applyNumberFormat="1" applyFont="1" applyFill="1" applyBorder="1" applyProtection="1">
      <protection locked="0"/>
    </xf>
    <xf numFmtId="1" fontId="63" fillId="0" borderId="73" xfId="17" applyNumberFormat="1" applyFont="1" applyBorder="1" applyAlignment="1" applyProtection="1">
      <protection locked="0"/>
    </xf>
    <xf numFmtId="0" fontId="13" fillId="0" borderId="43" xfId="2" applyNumberFormat="1" applyFont="1" applyBorder="1" applyAlignment="1" applyProtection="1">
      <alignment wrapText="1"/>
      <protection locked="0"/>
    </xf>
    <xf numFmtId="4" fontId="63" fillId="0" borderId="29" xfId="17" applyNumberFormat="1" applyFont="1" applyBorder="1" applyProtection="1">
      <protection locked="0"/>
    </xf>
    <xf numFmtId="4" fontId="63" fillId="5" borderId="30" xfId="17" applyNumberFormat="1" applyFont="1" applyFill="1" applyBorder="1" applyProtection="1">
      <protection locked="0"/>
    </xf>
    <xf numFmtId="4" fontId="63" fillId="5" borderId="16" xfId="17" applyNumberFormat="1" applyFont="1" applyFill="1" applyBorder="1" applyProtection="1">
      <protection locked="0"/>
    </xf>
    <xf numFmtId="4" fontId="63" fillId="5" borderId="13" xfId="17" applyNumberFormat="1" applyFont="1" applyFill="1" applyBorder="1" applyProtection="1">
      <protection locked="0"/>
    </xf>
    <xf numFmtId="4" fontId="63" fillId="5" borderId="8" xfId="17" applyNumberFormat="1" applyFont="1" applyFill="1" applyBorder="1" applyProtection="1">
      <protection locked="0"/>
    </xf>
    <xf numFmtId="4" fontId="63" fillId="5" borderId="44" xfId="17" applyNumberFormat="1" applyFont="1" applyFill="1" applyBorder="1" applyProtection="1">
      <protection locked="0"/>
    </xf>
    <xf numFmtId="0" fontId="7" fillId="0" borderId="20" xfId="232" applyFont="1" applyFill="1" applyBorder="1" applyAlignment="1" applyProtection="1">
      <alignment vertical="center"/>
    </xf>
    <xf numFmtId="1" fontId="13" fillId="0" borderId="26" xfId="231" applyNumberFormat="1" applyFont="1" applyBorder="1" applyAlignment="1" applyProtection="1">
      <alignment horizontal="left"/>
    </xf>
    <xf numFmtId="1" fontId="14" fillId="0" borderId="20" xfId="231" applyNumberFormat="1" applyFont="1" applyBorder="1" applyAlignment="1" applyProtection="1">
      <alignment horizontal="center"/>
    </xf>
    <xf numFmtId="1" fontId="14" fillId="0" borderId="27" xfId="231" applyNumberFormat="1" applyFont="1" applyBorder="1" applyAlignment="1" applyProtection="1">
      <alignment horizontal="center"/>
    </xf>
    <xf numFmtId="0" fontId="13" fillId="0" borderId="26" xfId="2" applyNumberFormat="1" applyFont="1" applyBorder="1" applyProtection="1"/>
    <xf numFmtId="191" fontId="17" fillId="0" borderId="20" xfId="233" applyNumberFormat="1" applyFont="1" applyFill="1" applyBorder="1" applyAlignment="1" applyProtection="1">
      <alignment horizontal="center"/>
      <protection locked="0"/>
    </xf>
    <xf numFmtId="191" fontId="17" fillId="0" borderId="27" xfId="233" applyNumberFormat="1" applyFont="1" applyFill="1" applyBorder="1" applyAlignment="1" applyProtection="1">
      <alignment horizontal="center"/>
      <protection locked="0"/>
    </xf>
    <xf numFmtId="0" fontId="16" fillId="0" borderId="28" xfId="2" applyNumberFormat="1" applyFont="1" applyBorder="1" applyProtection="1"/>
    <xf numFmtId="191" fontId="188" fillId="0" borderId="29" xfId="233" applyNumberFormat="1" applyFont="1" applyFill="1" applyBorder="1" applyAlignment="1" applyProtection="1">
      <alignment horizontal="center"/>
      <protection locked="0"/>
    </xf>
    <xf numFmtId="191" fontId="188" fillId="0" borderId="30" xfId="233" applyNumberFormat="1" applyFont="1" applyFill="1" applyBorder="1" applyAlignment="1" applyProtection="1">
      <alignment horizontal="center"/>
      <protection locked="0"/>
    </xf>
    <xf numFmtId="1" fontId="185" fillId="0" borderId="0" xfId="0" applyNumberFormat="1" applyFont="1" applyFill="1" applyBorder="1" applyAlignment="1">
      <alignment vertical="center"/>
    </xf>
    <xf numFmtId="0" fontId="185" fillId="0" borderId="0" xfId="0" applyNumberFormat="1" applyFont="1" applyFill="1" applyBorder="1"/>
    <xf numFmtId="1" fontId="185" fillId="0" borderId="0" xfId="0" applyNumberFormat="1" applyFont="1" applyFill="1" applyBorder="1" applyAlignment="1">
      <alignment horizontal="center" vertical="center"/>
    </xf>
    <xf numFmtId="0" fontId="186" fillId="0" borderId="20" xfId="0" applyNumberFormat="1" applyFont="1" applyFill="1" applyBorder="1" applyAlignment="1">
      <alignment vertical="center"/>
    </xf>
    <xf numFmtId="0" fontId="189" fillId="0" borderId="7" xfId="0" applyNumberFormat="1" applyFont="1" applyFill="1" applyBorder="1" applyAlignment="1">
      <alignment vertical="center"/>
    </xf>
    <xf numFmtId="0" fontId="189" fillId="0" borderId="0" xfId="0" applyNumberFormat="1" applyFont="1" applyFill="1" applyBorder="1" applyAlignment="1">
      <alignment vertical="center"/>
    </xf>
    <xf numFmtId="1" fontId="58" fillId="0" borderId="0" xfId="0" applyNumberFormat="1" applyFont="1" applyFill="1" applyBorder="1" applyAlignment="1">
      <alignment horizontal="left" vertical="center"/>
    </xf>
    <xf numFmtId="1" fontId="58" fillId="0" borderId="0" xfId="0" applyNumberFormat="1" applyFont="1" applyFill="1" applyBorder="1" applyAlignment="1">
      <alignment horizontal="center" vertical="center"/>
    </xf>
    <xf numFmtId="0" fontId="190" fillId="0" borderId="51" xfId="0" applyNumberFormat="1" applyFont="1" applyFill="1" applyBorder="1" applyAlignment="1">
      <alignment horizontal="center" vertical="center" wrapText="1"/>
    </xf>
    <xf numFmtId="0" fontId="191" fillId="0" borderId="51" xfId="0" applyNumberFormat="1" applyFont="1" applyFill="1" applyBorder="1" applyAlignment="1">
      <alignment horizontal="center" vertical="center" wrapText="1"/>
    </xf>
    <xf numFmtId="0" fontId="191" fillId="0" borderId="9" xfId="0" applyNumberFormat="1" applyFont="1" applyFill="1" applyBorder="1" applyAlignment="1">
      <alignment horizontal="center" vertical="center" wrapText="1"/>
    </xf>
    <xf numFmtId="0" fontId="191" fillId="0" borderId="9" xfId="0" applyNumberFormat="1" applyFont="1" applyFill="1" applyBorder="1" applyAlignment="1">
      <alignment vertical="center" wrapText="1"/>
    </xf>
    <xf numFmtId="0" fontId="191" fillId="0" borderId="1" xfId="0" applyNumberFormat="1" applyFont="1" applyFill="1" applyBorder="1" applyAlignment="1">
      <alignment vertical="center" wrapText="1"/>
    </xf>
    <xf numFmtId="0" fontId="191" fillId="0" borderId="3" xfId="0" applyNumberFormat="1" applyFont="1" applyFill="1" applyBorder="1" applyAlignment="1">
      <alignment vertical="center" wrapText="1"/>
    </xf>
    <xf numFmtId="1" fontId="192" fillId="0" borderId="101" xfId="0" applyNumberFormat="1" applyFont="1" applyFill="1" applyBorder="1" applyAlignment="1">
      <alignment horizontal="center"/>
    </xf>
    <xf numFmtId="1" fontId="192" fillId="0" borderId="99" xfId="0" applyNumberFormat="1" applyFont="1" applyFill="1" applyBorder="1" applyAlignment="1">
      <alignment horizontal="center"/>
    </xf>
    <xf numFmtId="0" fontId="191" fillId="0" borderId="10" xfId="0" applyNumberFormat="1" applyFont="1" applyFill="1" applyBorder="1" applyAlignment="1">
      <alignment horizontal="center" vertical="center" wrapText="1"/>
    </xf>
    <xf numFmtId="2" fontId="185" fillId="0" borderId="20" xfId="0" applyNumberFormat="1" applyFont="1" applyFill="1" applyBorder="1" applyAlignment="1" applyProtection="1">
      <alignment horizontal="right" wrapText="1"/>
      <protection locked="0"/>
    </xf>
    <xf numFmtId="0" fontId="178" fillId="0" borderId="93" xfId="0" applyNumberFormat="1" applyFont="1" applyFill="1" applyBorder="1" applyAlignment="1" applyProtection="1">
      <alignment horizontal="center" vertical="center" wrapText="1"/>
      <protection locked="0"/>
    </xf>
    <xf numFmtId="0" fontId="178" fillId="0" borderId="93" xfId="0" applyNumberFormat="1" applyFont="1" applyFill="1" applyBorder="1" applyAlignment="1" applyProtection="1">
      <alignment vertical="center" wrapText="1"/>
      <protection locked="0"/>
    </xf>
    <xf numFmtId="0" fontId="193" fillId="0" borderId="0" xfId="0" applyNumberFormat="1" applyFont="1" applyFill="1" applyBorder="1" applyAlignment="1">
      <alignment vertical="center"/>
    </xf>
    <xf numFmtId="0" fontId="191" fillId="0" borderId="6" xfId="0" applyNumberFormat="1" applyFont="1" applyFill="1" applyBorder="1" applyAlignment="1">
      <alignment horizontal="center" vertical="center" wrapText="1"/>
    </xf>
    <xf numFmtId="49" fontId="192" fillId="0" borderId="20" xfId="0" applyNumberFormat="1" applyFont="1" applyFill="1" applyBorder="1" applyAlignment="1" applyProtection="1">
      <alignment horizontal="center"/>
      <protection locked="0"/>
    </xf>
    <xf numFmtId="49" fontId="58" fillId="0" borderId="20" xfId="0" applyNumberFormat="1" applyFont="1" applyFill="1" applyBorder="1" applyProtection="1">
      <protection locked="0"/>
    </xf>
    <xf numFmtId="1" fontId="0" fillId="0" borderId="0" xfId="0" applyNumberFormat="1" applyFill="1" applyBorder="1" applyAlignment="1" applyProtection="1">
      <alignment vertical="center"/>
      <protection locked="0"/>
    </xf>
    <xf numFmtId="3" fontId="0" fillId="0" borderId="0" xfId="0" applyNumberFormat="1" applyFill="1" applyBorder="1" applyAlignment="1" applyProtection="1">
      <alignment vertical="center"/>
      <protection locked="0"/>
    </xf>
    <xf numFmtId="1" fontId="0" fillId="0" borderId="0" xfId="0" applyNumberFormat="1" applyFill="1" applyBorder="1" applyAlignment="1" applyProtection="1">
      <alignment horizontal="center" vertical="center"/>
      <protection locked="0"/>
    </xf>
    <xf numFmtId="0" fontId="191" fillId="0" borderId="7" xfId="0" applyNumberFormat="1" applyFont="1" applyFill="1" applyBorder="1"/>
    <xf numFmtId="0" fontId="191" fillId="0" borderId="0" xfId="0" applyNumberFormat="1" applyFont="1" applyFill="1" applyBorder="1"/>
    <xf numFmtId="1" fontId="58" fillId="0" borderId="0" xfId="0" applyNumberFormat="1" applyFont="1" applyFill="1" applyBorder="1"/>
    <xf numFmtId="1" fontId="192" fillId="0" borderId="58" xfId="0" applyNumberFormat="1" applyFont="1" applyFill="1" applyBorder="1" applyProtection="1">
      <protection locked="0"/>
    </xf>
    <xf numFmtId="0" fontId="196" fillId="0" borderId="24" xfId="0" applyNumberFormat="1" applyFont="1" applyFill="1" applyBorder="1" applyAlignment="1" applyProtection="1">
      <alignment vertical="center"/>
      <protection locked="0"/>
    </xf>
    <xf numFmtId="1" fontId="192" fillId="0" borderId="24" xfId="0" applyNumberFormat="1" applyFont="1" applyFill="1" applyBorder="1" applyProtection="1">
      <protection locked="0"/>
    </xf>
    <xf numFmtId="1" fontId="192" fillId="0" borderId="25" xfId="0" applyNumberFormat="1" applyFont="1" applyFill="1" applyBorder="1" applyProtection="1">
      <protection locked="0"/>
    </xf>
    <xf numFmtId="1" fontId="192" fillId="0" borderId="63" xfId="0" applyNumberFormat="1" applyFont="1" applyFill="1" applyBorder="1" applyProtection="1">
      <protection locked="0"/>
    </xf>
    <xf numFmtId="0" fontId="196" fillId="0" borderId="20" xfId="0" applyNumberFormat="1" applyFont="1" applyFill="1" applyBorder="1" applyAlignment="1" applyProtection="1">
      <alignment vertical="center"/>
      <protection locked="0"/>
    </xf>
    <xf numFmtId="1" fontId="192" fillId="0" borderId="20" xfId="0" applyNumberFormat="1" applyFont="1" applyFill="1" applyBorder="1" applyProtection="1">
      <protection locked="0"/>
    </xf>
    <xf numFmtId="1" fontId="192" fillId="0" borderId="27" xfId="0" applyNumberFormat="1" applyFont="1" applyFill="1" applyBorder="1" applyProtection="1">
      <protection locked="0"/>
    </xf>
    <xf numFmtId="1" fontId="192" fillId="0" borderId="73" xfId="0" applyNumberFormat="1" applyFont="1" applyFill="1" applyBorder="1" applyProtection="1">
      <protection locked="0"/>
    </xf>
    <xf numFmtId="0" fontId="196" fillId="0" borderId="29" xfId="0" applyNumberFormat="1" applyFont="1" applyFill="1" applyBorder="1" applyAlignment="1" applyProtection="1">
      <alignment vertical="center" wrapText="1"/>
      <protection locked="0"/>
    </xf>
    <xf numFmtId="1" fontId="192" fillId="0" borderId="29" xfId="0" applyNumberFormat="1" applyFont="1" applyFill="1" applyBorder="1" applyProtection="1">
      <protection locked="0"/>
    </xf>
    <xf numFmtId="1" fontId="192" fillId="0" borderId="30" xfId="0" applyNumberFormat="1" applyFont="1" applyFill="1" applyBorder="1" applyProtection="1">
      <protection locked="0"/>
    </xf>
    <xf numFmtId="0" fontId="31" fillId="0" borderId="20" xfId="0" applyNumberFormat="1" applyFont="1" applyFill="1" applyBorder="1"/>
    <xf numFmtId="0" fontId="31" fillId="0" borderId="0" xfId="0" applyNumberFormat="1" applyFont="1" applyFill="1" applyBorder="1"/>
    <xf numFmtId="0" fontId="157" fillId="0" borderId="0" xfId="0" applyNumberFormat="1" applyFont="1" applyFill="1" applyBorder="1" applyAlignment="1">
      <alignment horizontal="left" wrapText="1"/>
    </xf>
    <xf numFmtId="0" fontId="34" fillId="0" borderId="23" xfId="0" applyNumberFormat="1" applyFont="1" applyFill="1" applyBorder="1" applyAlignment="1">
      <alignment horizontal="center" vertical="center" wrapText="1"/>
    </xf>
    <xf numFmtId="0" fontId="34" fillId="0" borderId="25" xfId="0" applyNumberFormat="1" applyFont="1" applyFill="1" applyBorder="1" applyAlignment="1">
      <alignment vertical="center" wrapText="1"/>
    </xf>
    <xf numFmtId="0" fontId="199" fillId="0" borderId="0" xfId="0" applyNumberFormat="1" applyFont="1" applyFill="1" applyBorder="1" applyAlignment="1">
      <alignment horizontal="center" vertical="center" wrapText="1"/>
    </xf>
    <xf numFmtId="0" fontId="34" fillId="0" borderId="26" xfId="0" applyNumberFormat="1" applyFont="1" applyFill="1" applyBorder="1" applyAlignment="1">
      <alignment vertical="center" wrapText="1"/>
    </xf>
    <xf numFmtId="0" fontId="35" fillId="0" borderId="27" xfId="0" applyNumberFormat="1" applyFont="1" applyFill="1" applyBorder="1" applyAlignment="1" applyProtection="1">
      <alignment vertical="center" wrapText="1"/>
      <protection locked="0"/>
    </xf>
    <xf numFmtId="0" fontId="35" fillId="0" borderId="0" xfId="0" applyNumberFormat="1" applyFont="1" applyFill="1" applyBorder="1"/>
    <xf numFmtId="0" fontId="34" fillId="0" borderId="28" xfId="0" applyNumberFormat="1" applyFont="1" applyFill="1" applyBorder="1" applyAlignment="1">
      <alignment vertical="center" wrapText="1"/>
    </xf>
    <xf numFmtId="0" fontId="200" fillId="0" borderId="30" xfId="0" applyNumberFormat="1" applyFont="1" applyFill="1" applyBorder="1" applyAlignment="1" applyProtection="1">
      <alignment vertical="center" wrapText="1"/>
      <protection locked="0"/>
    </xf>
    <xf numFmtId="0" fontId="31" fillId="0" borderId="26" xfId="0" applyNumberFormat="1" applyFont="1" applyFill="1" applyBorder="1"/>
    <xf numFmtId="0" fontId="33" fillId="0" borderId="27" xfId="0" applyNumberFormat="1" applyFont="1" applyFill="1" applyBorder="1" applyProtection="1">
      <protection locked="0"/>
    </xf>
    <xf numFmtId="14" fontId="33" fillId="0" borderId="27" xfId="0" applyNumberFormat="1" applyFont="1" applyFill="1" applyBorder="1" applyProtection="1">
      <protection locked="0"/>
    </xf>
    <xf numFmtId="0" fontId="31" fillId="0" borderId="28" xfId="0" applyNumberFormat="1" applyFont="1" applyFill="1" applyBorder="1"/>
    <xf numFmtId="0" fontId="33" fillId="0" borderId="30" xfId="0" applyNumberFormat="1" applyFont="1" applyFill="1" applyBorder="1" applyProtection="1">
      <protection locked="0"/>
    </xf>
    <xf numFmtId="0" fontId="5" fillId="0" borderId="0" xfId="1" applyFont="1" applyBorder="1" applyAlignment="1">
      <alignment vertical="center"/>
    </xf>
    <xf numFmtId="17" fontId="86" fillId="0" borderId="20" xfId="84" applyNumberFormat="1" applyFont="1" applyFill="1" applyBorder="1" applyAlignment="1">
      <alignment horizontal="center" wrapText="1"/>
    </xf>
    <xf numFmtId="4" fontId="45" fillId="0" borderId="26" xfId="0" applyNumberFormat="1" applyFont="1" applyBorder="1" applyAlignment="1" applyProtection="1">
      <alignment horizontal="right" vertical="center"/>
      <protection locked="0"/>
    </xf>
    <xf numFmtId="4" fontId="0" fillId="0" borderId="27" xfId="0" applyNumberFormat="1" applyBorder="1" applyAlignment="1" applyProtection="1">
      <alignment vertical="center"/>
      <protection locked="0"/>
    </xf>
    <xf numFmtId="4" fontId="0" fillId="0" borderId="26" xfId="0" applyNumberFormat="1" applyBorder="1" applyAlignment="1" applyProtection="1">
      <alignment vertical="center"/>
      <protection locked="0"/>
    </xf>
    <xf numFmtId="4" fontId="45" fillId="0" borderId="28" xfId="0" applyNumberFormat="1" applyFont="1" applyBorder="1" applyAlignment="1" applyProtection="1">
      <alignment horizontal="right" vertical="center"/>
      <protection locked="0"/>
    </xf>
    <xf numFmtId="4" fontId="0" fillId="0" borderId="29" xfId="0" applyNumberFormat="1" applyBorder="1" applyAlignment="1" applyProtection="1">
      <alignment vertical="center"/>
      <protection locked="0"/>
    </xf>
    <xf numFmtId="4" fontId="45" fillId="0" borderId="29" xfId="0" applyNumberFormat="1" applyFont="1" applyBorder="1" applyAlignment="1" applyProtection="1">
      <alignment vertical="center"/>
      <protection locked="0"/>
    </xf>
    <xf numFmtId="4" fontId="0" fillId="0" borderId="30" xfId="0" applyNumberFormat="1" applyBorder="1" applyAlignment="1" applyProtection="1">
      <alignment vertical="center"/>
      <protection locked="0"/>
    </xf>
    <xf numFmtId="4" fontId="0" fillId="0" borderId="28" xfId="0" applyNumberFormat="1" applyBorder="1" applyAlignment="1" applyProtection="1">
      <alignment vertical="center"/>
      <protection locked="0"/>
    </xf>
    <xf numFmtId="174" fontId="1" fillId="0" borderId="20" xfId="0" applyNumberFormat="1" applyFont="1" applyBorder="1" applyAlignment="1" applyProtection="1">
      <alignment horizontal="right" vertical="center"/>
      <protection locked="0"/>
    </xf>
    <xf numFmtId="0" fontId="0" fillId="35" borderId="23" xfId="0" applyFill="1" applyBorder="1" applyAlignment="1">
      <alignment vertical="center"/>
    </xf>
    <xf numFmtId="0" fontId="30" fillId="35" borderId="24" xfId="0" applyFont="1" applyFill="1" applyBorder="1" applyAlignment="1">
      <alignment horizontal="center" vertical="center" wrapText="1"/>
    </xf>
    <xf numFmtId="174" fontId="0" fillId="0" borderId="20" xfId="0" applyNumberFormat="1" applyFill="1" applyBorder="1" applyAlignment="1" applyProtection="1">
      <alignment horizontal="right" vertical="center"/>
      <protection locked="0"/>
    </xf>
    <xf numFmtId="0" fontId="5" fillId="0" borderId="93" xfId="1" applyFont="1" applyBorder="1" applyAlignment="1">
      <alignment vertical="center" wrapText="1"/>
    </xf>
    <xf numFmtId="0" fontId="7" fillId="35" borderId="1" xfId="1" applyFont="1" applyFill="1" applyBorder="1" applyAlignment="1">
      <alignment horizontal="center" vertical="center"/>
    </xf>
    <xf numFmtId="0" fontId="87" fillId="0" borderId="26" xfId="85" applyFont="1" applyFill="1" applyBorder="1" applyAlignment="1" applyProtection="1">
      <alignment wrapText="1"/>
    </xf>
    <xf numFmtId="0" fontId="87" fillId="0" borderId="26" xfId="85" applyFont="1" applyFill="1" applyBorder="1" applyAlignment="1" applyProtection="1">
      <alignment horizontal="left" wrapText="1"/>
    </xf>
    <xf numFmtId="0" fontId="87" fillId="0" borderId="28" xfId="85" applyFont="1" applyFill="1" applyBorder="1" applyAlignment="1" applyProtection="1">
      <alignment horizontal="left" wrapText="1"/>
    </xf>
    <xf numFmtId="0" fontId="5" fillId="0" borderId="98" xfId="1" applyFont="1" applyBorder="1" applyAlignment="1">
      <alignment vertical="center" wrapText="1"/>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14" fillId="38" borderId="59" xfId="2" applyNumberFormat="1" applyFont="1" applyFill="1" applyBorder="1" applyAlignment="1">
      <alignment horizontal="center" vertical="center"/>
    </xf>
    <xf numFmtId="3" fontId="63" fillId="0" borderId="25" xfId="3" applyNumberFormat="1" applyFont="1" applyBorder="1" applyAlignment="1">
      <alignment vertical="center"/>
    </xf>
    <xf numFmtId="10" fontId="63" fillId="0" borderId="27" xfId="83" applyNumberFormat="1" applyFont="1" applyBorder="1" applyAlignment="1">
      <alignment vertical="center"/>
    </xf>
    <xf numFmtId="3" fontId="60" fillId="0" borderId="100" xfId="0" applyNumberFormat="1" applyFont="1" applyBorder="1" applyAlignment="1">
      <alignment vertical="center"/>
    </xf>
    <xf numFmtId="3" fontId="63" fillId="0" borderId="25" xfId="0" applyNumberFormat="1" applyFont="1" applyBorder="1" applyAlignment="1">
      <alignment vertical="center"/>
    </xf>
    <xf numFmtId="3" fontId="63" fillId="0" borderId="27" xfId="0" applyNumberFormat="1" applyFont="1" applyBorder="1" applyAlignment="1">
      <alignment vertical="center"/>
    </xf>
    <xf numFmtId="3" fontId="63" fillId="0" borderId="100" xfId="0" applyNumberFormat="1" applyFont="1" applyBorder="1" applyAlignment="1">
      <alignment vertical="center"/>
    </xf>
    <xf numFmtId="3" fontId="60" fillId="35" borderId="57" xfId="0" applyNumberFormat="1" applyFont="1" applyFill="1" applyBorder="1" applyAlignment="1">
      <alignment vertical="center"/>
    </xf>
    <xf numFmtId="0" fontId="35" fillId="0" borderId="0" xfId="0" applyNumberFormat="1" applyFont="1" applyFill="1" applyBorder="1" applyAlignment="1" applyProtection="1">
      <alignment horizontal="left" vertical="center" wrapText="1"/>
    </xf>
    <xf numFmtId="3" fontId="88" fillId="0" borderId="0" xfId="48" applyNumberFormat="1" applyFont="1" applyFill="1" applyBorder="1" applyAlignment="1" applyProtection="1">
      <alignment horizontal="right"/>
      <protection locked="0"/>
    </xf>
    <xf numFmtId="1" fontId="45" fillId="0" borderId="20" xfId="17" applyNumberFormat="1" applyBorder="1" applyAlignment="1">
      <alignment vertical="center"/>
    </xf>
    <xf numFmtId="3" fontId="42" fillId="0" borderId="20" xfId="11" applyNumberFormat="1" applyFont="1" applyFill="1" applyBorder="1" applyAlignment="1">
      <alignment wrapText="1"/>
    </xf>
    <xf numFmtId="0" fontId="35" fillId="0" borderId="20" xfId="0" applyNumberFormat="1" applyFont="1" applyFill="1" applyBorder="1" applyAlignment="1" applyProtection="1">
      <alignment horizontal="left" vertical="center" wrapText="1"/>
    </xf>
    <xf numFmtId="3" fontId="89" fillId="0" borderId="20" xfId="85" applyNumberFormat="1" applyFont="1" applyFill="1" applyBorder="1" applyAlignment="1">
      <alignment wrapText="1"/>
    </xf>
    <xf numFmtId="1" fontId="45" fillId="0" borderId="20" xfId="17" applyNumberFormat="1" applyBorder="1" applyAlignment="1">
      <alignment horizontal="center" vertical="center"/>
    </xf>
    <xf numFmtId="1" fontId="45" fillId="0" borderId="20" xfId="17" applyNumberFormat="1" applyFill="1" applyBorder="1" applyAlignment="1">
      <alignment vertical="center"/>
    </xf>
    <xf numFmtId="3" fontId="54" fillId="0" borderId="20" xfId="17" applyNumberFormat="1" applyFont="1" applyFill="1" applyBorder="1" applyAlignment="1">
      <alignment vertical="center"/>
    </xf>
    <xf numFmtId="0" fontId="35" fillId="0" borderId="14" xfId="0" applyNumberFormat="1" applyFont="1" applyFill="1" applyBorder="1" applyAlignment="1" applyProtection="1">
      <alignment horizontal="left" vertical="center" wrapText="1"/>
    </xf>
    <xf numFmtId="0" fontId="35" fillId="0" borderId="42" xfId="0" applyNumberFormat="1" applyFont="1" applyFill="1" applyBorder="1" applyAlignment="1" applyProtection="1">
      <alignment horizontal="left" vertical="center" wrapText="1"/>
    </xf>
    <xf numFmtId="0" fontId="1" fillId="0" borderId="28" xfId="1" applyBorder="1" applyAlignment="1">
      <alignment vertical="center"/>
    </xf>
    <xf numFmtId="0" fontId="1" fillId="0" borderId="30" xfId="1" applyBorder="1" applyAlignment="1">
      <alignment vertical="center"/>
    </xf>
    <xf numFmtId="0" fontId="46" fillId="0" borderId="20" xfId="12" applyBorder="1"/>
    <xf numFmtId="0" fontId="36" fillId="0" borderId="20" xfId="0" applyFont="1" applyFill="1" applyBorder="1" applyAlignment="1">
      <alignment horizontal="center" vertical="center" wrapText="1"/>
    </xf>
    <xf numFmtId="0" fontId="37" fillId="0" borderId="20" xfId="1" applyFont="1" applyFill="1" applyBorder="1" applyAlignment="1">
      <alignment horizontal="center" vertical="center" wrapText="1"/>
    </xf>
    <xf numFmtId="0" fontId="1" fillId="0" borderId="0" xfId="1" applyBorder="1" applyAlignment="1" applyProtection="1">
      <alignment vertical="center"/>
    </xf>
    <xf numFmtId="0" fontId="33" fillId="0" borderId="0" xfId="0" applyNumberFormat="1" applyFont="1" applyFill="1" applyBorder="1" applyAlignment="1">
      <alignment vertical="center"/>
    </xf>
    <xf numFmtId="0" fontId="0" fillId="5" borderId="20" xfId="0" applyFill="1" applyBorder="1"/>
    <xf numFmtId="0" fontId="36" fillId="0" borderId="23" xfId="0" applyFont="1" applyBorder="1" applyAlignment="1">
      <alignment horizontal="center" vertical="center" wrapText="1"/>
    </xf>
    <xf numFmtId="0" fontId="36" fillId="0" borderId="24" xfId="0" applyFont="1" applyBorder="1" applyAlignment="1">
      <alignment horizontal="center" vertical="center" wrapText="1"/>
    </xf>
    <xf numFmtId="0" fontId="36" fillId="0" borderId="25" xfId="0" applyFont="1" applyBorder="1" applyAlignment="1">
      <alignment horizontal="center" vertical="center" wrapText="1"/>
    </xf>
    <xf numFmtId="169" fontId="41" fillId="0" borderId="26" xfId="0" applyNumberFormat="1" applyFont="1" applyBorder="1" applyAlignment="1" applyProtection="1">
      <alignment horizontal="center" vertical="center"/>
      <protection locked="0"/>
    </xf>
    <xf numFmtId="168" fontId="41" fillId="0" borderId="27" xfId="0" applyNumberFormat="1" applyFont="1" applyBorder="1" applyAlignment="1" applyProtection="1">
      <alignment horizontal="center" vertical="center"/>
      <protection locked="0"/>
    </xf>
    <xf numFmtId="168" fontId="0" fillId="0" borderId="27" xfId="0" applyNumberFormat="1" applyBorder="1" applyAlignment="1" applyProtection="1">
      <alignment vertical="center"/>
      <protection locked="0"/>
    </xf>
    <xf numFmtId="169" fontId="41" fillId="0" borderId="28" xfId="0" applyNumberFormat="1" applyFont="1" applyBorder="1" applyAlignment="1" applyProtection="1">
      <alignment horizontal="center" vertical="center"/>
      <protection locked="0"/>
    </xf>
    <xf numFmtId="1" fontId="41" fillId="0" borderId="29" xfId="0" applyNumberFormat="1" applyFont="1" applyBorder="1" applyAlignment="1" applyProtection="1">
      <alignment horizontal="center" vertical="center"/>
      <protection locked="0"/>
    </xf>
    <xf numFmtId="168" fontId="0" fillId="0" borderId="30" xfId="0" applyNumberFormat="1" applyBorder="1" applyAlignment="1" applyProtection="1">
      <alignment vertical="center"/>
      <protection locked="0"/>
    </xf>
    <xf numFmtId="49" fontId="5" fillId="0" borderId="20" xfId="1" applyNumberFormat="1" applyFont="1" applyBorder="1" applyAlignment="1" applyProtection="1">
      <alignment horizontal="left" vertical="center"/>
    </xf>
    <xf numFmtId="0" fontId="7" fillId="0" borderId="0" xfId="184" applyFont="1" applyAlignment="1" applyProtection="1">
      <alignment vertical="center"/>
    </xf>
    <xf numFmtId="49" fontId="30" fillId="0" borderId="46" xfId="17" applyNumberFormat="1" applyFont="1" applyFill="1" applyBorder="1" applyAlignment="1" applyProtection="1">
      <alignment horizontal="center" vertical="center" wrapText="1"/>
      <protection locked="0"/>
    </xf>
    <xf numFmtId="49" fontId="7" fillId="0" borderId="46" xfId="19" applyNumberFormat="1" applyFont="1" applyFill="1" applyBorder="1" applyAlignment="1" applyProtection="1">
      <alignment horizontal="center" vertical="center" wrapText="1"/>
      <protection locked="0"/>
    </xf>
    <xf numFmtId="49" fontId="204" fillId="54" borderId="9" xfId="0" applyNumberFormat="1" applyFont="1" applyFill="1" applyBorder="1" applyAlignment="1" applyProtection="1">
      <alignment horizontal="center" vertical="center" wrapText="1"/>
    </xf>
    <xf numFmtId="0" fontId="144" fillId="0" borderId="0" xfId="0" applyFont="1" applyProtection="1"/>
    <xf numFmtId="0" fontId="142" fillId="53" borderId="1" xfId="0" applyFont="1" applyFill="1" applyBorder="1" applyAlignment="1" applyProtection="1">
      <alignment horizontal="center" vertical="center" wrapText="1"/>
    </xf>
    <xf numFmtId="49" fontId="142" fillId="53" borderId="9" xfId="0" applyNumberFormat="1" applyFont="1" applyFill="1" applyBorder="1" applyAlignment="1" applyProtection="1">
      <alignment horizontal="center" vertical="center" wrapText="1"/>
    </xf>
    <xf numFmtId="0" fontId="39" fillId="53" borderId="2" xfId="0" applyFont="1" applyFill="1" applyBorder="1" applyAlignment="1" applyProtection="1">
      <alignment horizontal="center" vertical="center"/>
    </xf>
    <xf numFmtId="1" fontId="142" fillId="53" borderId="9" xfId="0" applyNumberFormat="1" applyFont="1" applyFill="1" applyBorder="1" applyAlignment="1" applyProtection="1">
      <alignment horizontal="center" vertical="center"/>
    </xf>
    <xf numFmtId="4" fontId="142" fillId="53" borderId="3" xfId="0" applyNumberFormat="1" applyFont="1" applyFill="1" applyBorder="1" applyAlignment="1" applyProtection="1">
      <alignment horizontal="center" vertical="center"/>
    </xf>
    <xf numFmtId="0" fontId="142" fillId="38" borderId="1" xfId="0" applyFont="1" applyFill="1" applyBorder="1" applyAlignment="1" applyProtection="1">
      <alignment horizontal="left" vertical="center"/>
      <protection locked="0"/>
    </xf>
    <xf numFmtId="49" fontId="143" fillId="38" borderId="9" xfId="0" applyNumberFormat="1" applyFont="1" applyFill="1" applyBorder="1" applyAlignment="1" applyProtection="1">
      <alignment horizontal="left" vertical="center"/>
      <protection locked="0"/>
    </xf>
    <xf numFmtId="0" fontId="39" fillId="38" borderId="2" xfId="0" applyFont="1" applyFill="1" applyBorder="1" applyAlignment="1" applyProtection="1">
      <alignment horizontal="left" vertical="center"/>
      <protection locked="0"/>
    </xf>
    <xf numFmtId="189" fontId="142" fillId="38" borderId="9" xfId="0" applyNumberFormat="1" applyFont="1" applyFill="1" applyBorder="1" applyAlignment="1" applyProtection="1">
      <alignment vertical="center"/>
      <protection locked="0"/>
    </xf>
    <xf numFmtId="0" fontId="142" fillId="35" borderId="1" xfId="0" applyFont="1" applyFill="1" applyBorder="1" applyAlignment="1" applyProtection="1">
      <alignment horizontal="left" vertical="center"/>
      <protection locked="0"/>
    </xf>
    <xf numFmtId="49" fontId="143" fillId="35" borderId="9" xfId="0" applyNumberFormat="1" applyFont="1" applyFill="1" applyBorder="1" applyAlignment="1" applyProtection="1">
      <alignment horizontal="left" vertical="center"/>
      <protection locked="0"/>
    </xf>
    <xf numFmtId="0" fontId="39" fillId="35" borderId="2" xfId="0" applyFont="1" applyFill="1" applyBorder="1" applyAlignment="1" applyProtection="1">
      <alignment horizontal="left" vertical="center" indent="1"/>
      <protection locked="0"/>
    </xf>
    <xf numFmtId="0" fontId="142" fillId="0" borderId="11" xfId="0" applyFont="1" applyFill="1" applyBorder="1" applyAlignment="1" applyProtection="1">
      <alignment horizontal="left" vertical="center"/>
      <protection locked="0"/>
    </xf>
    <xf numFmtId="49" fontId="143" fillId="0" borderId="71" xfId="0" applyNumberFormat="1" applyFont="1" applyFill="1" applyBorder="1" applyAlignment="1" applyProtection="1">
      <alignment horizontal="left" vertical="center"/>
      <protection locked="0"/>
    </xf>
    <xf numFmtId="0" fontId="53" fillId="0" borderId="109" xfId="0" applyFont="1" applyFill="1" applyBorder="1" applyAlignment="1" applyProtection="1">
      <alignment horizontal="left" vertical="center" indent="2"/>
      <protection locked="0"/>
    </xf>
    <xf numFmtId="189" fontId="143" fillId="0" borderId="71" xfId="0" applyNumberFormat="1" applyFont="1" applyFill="1" applyBorder="1" applyAlignment="1" applyProtection="1">
      <alignment vertical="center"/>
      <protection locked="0"/>
    </xf>
    <xf numFmtId="4" fontId="143" fillId="0" borderId="115" xfId="0" applyNumberFormat="1" applyFont="1" applyFill="1" applyBorder="1" applyAlignment="1" applyProtection="1">
      <alignment horizontal="center" vertical="center"/>
      <protection locked="0"/>
    </xf>
    <xf numFmtId="0" fontId="142" fillId="0" borderId="14" xfId="0" applyFont="1" applyFill="1" applyBorder="1" applyAlignment="1" applyProtection="1">
      <alignment horizontal="left" vertical="center"/>
      <protection locked="0"/>
    </xf>
    <xf numFmtId="49" fontId="143" fillId="0" borderId="32" xfId="0" applyNumberFormat="1" applyFont="1" applyFill="1" applyBorder="1" applyAlignment="1" applyProtection="1">
      <alignment horizontal="left" vertical="center"/>
      <protection locked="0"/>
    </xf>
    <xf numFmtId="189" fontId="53" fillId="0" borderId="32" xfId="0" applyNumberFormat="1" applyFont="1" applyFill="1" applyBorder="1" applyAlignment="1" applyProtection="1">
      <alignment vertical="center"/>
      <protection locked="0"/>
    </xf>
    <xf numFmtId="189" fontId="143" fillId="5" borderId="32" xfId="0" applyNumberFormat="1" applyFont="1" applyFill="1" applyBorder="1" applyAlignment="1" applyProtection="1">
      <alignment vertical="center"/>
      <protection locked="0"/>
    </xf>
    <xf numFmtId="0" fontId="142" fillId="0" borderId="7" xfId="0" applyFont="1" applyFill="1" applyBorder="1" applyAlignment="1" applyProtection="1">
      <alignment horizontal="left" vertical="center"/>
      <protection locked="0"/>
    </xf>
    <xf numFmtId="49" fontId="143" fillId="0" borderId="64" xfId="0" applyNumberFormat="1" applyFont="1" applyFill="1" applyBorder="1" applyAlignment="1" applyProtection="1">
      <alignment horizontal="left" vertical="center"/>
      <protection locked="0"/>
    </xf>
    <xf numFmtId="0" fontId="53" fillId="0" borderId="0" xfId="0" applyFont="1" applyFill="1" applyBorder="1" applyAlignment="1" applyProtection="1">
      <alignment horizontal="left" vertical="center" indent="2"/>
      <protection locked="0"/>
    </xf>
    <xf numFmtId="189" fontId="143" fillId="0" borderId="64" xfId="0" applyNumberFormat="1" applyFont="1" applyFill="1" applyBorder="1" applyAlignment="1" applyProtection="1">
      <alignment vertical="center"/>
      <protection locked="0"/>
    </xf>
    <xf numFmtId="4" fontId="143" fillId="0" borderId="8" xfId="0" applyNumberFormat="1" applyFont="1" applyFill="1" applyBorder="1" applyAlignment="1" applyProtection="1">
      <alignment horizontal="center" vertical="center"/>
      <protection locked="0"/>
    </xf>
    <xf numFmtId="0" fontId="142" fillId="0" borderId="42" xfId="0" applyFont="1" applyFill="1" applyBorder="1" applyAlignment="1" applyProtection="1">
      <alignment horizontal="left" vertical="center"/>
      <protection locked="0"/>
    </xf>
    <xf numFmtId="49" fontId="143" fillId="0" borderId="33" xfId="0" applyNumberFormat="1" applyFont="1" applyFill="1" applyBorder="1" applyAlignment="1" applyProtection="1">
      <alignment horizontal="left" vertical="center"/>
      <protection locked="0"/>
    </xf>
    <xf numFmtId="0" fontId="53" fillId="0" borderId="43" xfId="0" applyFont="1" applyFill="1" applyBorder="1" applyAlignment="1" applyProtection="1">
      <alignment horizontal="left" vertical="center" indent="2"/>
      <protection locked="0"/>
    </xf>
    <xf numFmtId="189" fontId="143" fillId="0" borderId="33" xfId="0" applyNumberFormat="1" applyFont="1" applyFill="1" applyBorder="1" applyAlignment="1" applyProtection="1">
      <alignment vertical="center"/>
      <protection locked="0"/>
    </xf>
    <xf numFmtId="4" fontId="143" fillId="0" borderId="44" xfId="0" applyNumberFormat="1" applyFont="1" applyFill="1" applyBorder="1" applyAlignment="1" applyProtection="1">
      <alignment horizontal="center" vertical="center"/>
      <protection locked="0"/>
    </xf>
    <xf numFmtId="0" fontId="147" fillId="38" borderId="9" xfId="0" applyNumberFormat="1" applyFont="1" applyFill="1" applyBorder="1" applyAlignment="1" applyProtection="1">
      <alignment horizontal="left" vertical="center"/>
      <protection locked="0"/>
    </xf>
    <xf numFmtId="49" fontId="146" fillId="38" borderId="9" xfId="0" applyNumberFormat="1" applyFont="1" applyFill="1" applyBorder="1" applyAlignment="1" applyProtection="1">
      <alignment horizontal="left" vertical="center"/>
      <protection locked="0"/>
    </xf>
    <xf numFmtId="0" fontId="202" fillId="38" borderId="9" xfId="0" applyNumberFormat="1" applyFont="1" applyFill="1" applyBorder="1" applyAlignment="1" applyProtection="1">
      <alignment horizontal="left" vertical="center"/>
      <protection locked="0"/>
    </xf>
    <xf numFmtId="189" fontId="146" fillId="38" borderId="9" xfId="0" applyNumberFormat="1" applyFont="1" applyFill="1" applyBorder="1" applyAlignment="1" applyProtection="1">
      <alignment horizontal="right" vertical="center" wrapText="1"/>
      <protection locked="0"/>
    </xf>
    <xf numFmtId="4" fontId="146" fillId="38" borderId="9" xfId="0" applyNumberFormat="1" applyFont="1" applyFill="1" applyBorder="1" applyAlignment="1" applyProtection="1">
      <alignment horizontal="center" vertical="center"/>
      <protection locked="0"/>
    </xf>
    <xf numFmtId="0" fontId="203" fillId="38" borderId="9" xfId="0" applyNumberFormat="1" applyFont="1" applyFill="1" applyBorder="1" applyAlignment="1" applyProtection="1">
      <alignment horizontal="left" vertical="center"/>
      <protection locked="0"/>
    </xf>
    <xf numFmtId="49" fontId="147" fillId="0" borderId="0" xfId="0" applyNumberFormat="1" applyFont="1" applyAlignment="1" applyProtection="1">
      <alignment horizontal="left"/>
    </xf>
    <xf numFmtId="49" fontId="146" fillId="0" borderId="0" xfId="0" applyNumberFormat="1" applyFont="1" applyProtection="1"/>
    <xf numFmtId="0" fontId="146" fillId="0" borderId="0" xfId="0" applyFont="1" applyProtection="1"/>
    <xf numFmtId="3" fontId="146" fillId="0" borderId="0" xfId="0" applyNumberFormat="1" applyFont="1" applyProtection="1"/>
    <xf numFmtId="49" fontId="142" fillId="53" borderId="1" xfId="0" applyNumberFormat="1" applyFont="1" applyFill="1" applyBorder="1" applyAlignment="1" applyProtection="1">
      <alignment horizontal="center" vertical="center" wrapText="1"/>
    </xf>
    <xf numFmtId="0" fontId="142" fillId="53" borderId="2" xfId="0" applyFont="1" applyFill="1" applyBorder="1" applyAlignment="1" applyProtection="1">
      <alignment horizontal="center" vertical="center"/>
    </xf>
    <xf numFmtId="0" fontId="142" fillId="38" borderId="1" xfId="230" applyFont="1" applyFill="1" applyBorder="1" applyAlignment="1" applyProtection="1">
      <alignment horizontal="left" vertical="center"/>
      <protection locked="0"/>
    </xf>
    <xf numFmtId="49" fontId="142" fillId="38" borderId="9" xfId="230" applyNumberFormat="1" applyFont="1" applyFill="1" applyBorder="1" applyAlignment="1" applyProtection="1">
      <alignment horizontal="left" vertical="center"/>
      <protection locked="0"/>
    </xf>
    <xf numFmtId="0" fontId="142" fillId="38" borderId="9" xfId="230" applyFont="1" applyFill="1" applyBorder="1" applyAlignment="1" applyProtection="1">
      <alignment horizontal="left" vertical="center"/>
      <protection locked="0"/>
    </xf>
    <xf numFmtId="0" fontId="142" fillId="38" borderId="2" xfId="230" applyFont="1" applyFill="1" applyBorder="1" applyAlignment="1" applyProtection="1">
      <alignment horizontal="left" vertical="center" indent="1"/>
      <protection locked="0"/>
    </xf>
    <xf numFmtId="49" fontId="142" fillId="35" borderId="1" xfId="0" applyNumberFormat="1" applyFont="1" applyFill="1" applyBorder="1" applyAlignment="1" applyProtection="1">
      <alignment horizontal="left" vertical="center"/>
      <protection locked="0"/>
    </xf>
    <xf numFmtId="0" fontId="142" fillId="35" borderId="2" xfId="0" applyFont="1" applyFill="1" applyBorder="1" applyAlignment="1" applyProtection="1">
      <alignment horizontal="left" vertical="center" indent="2"/>
      <protection locked="0"/>
    </xf>
    <xf numFmtId="0" fontId="143" fillId="0" borderId="109" xfId="0" applyFont="1" applyFill="1" applyBorder="1" applyAlignment="1" applyProtection="1">
      <alignment horizontal="left" vertical="center" indent="3"/>
      <protection locked="0"/>
    </xf>
    <xf numFmtId="189" fontId="142" fillId="0" borderId="31" xfId="0" applyNumberFormat="1" applyFont="1" applyFill="1" applyBorder="1" applyAlignment="1" applyProtection="1">
      <alignment vertical="center"/>
      <protection locked="0"/>
    </xf>
    <xf numFmtId="49" fontId="142" fillId="0" borderId="14" xfId="0" applyNumberFormat="1" applyFont="1" applyFill="1" applyBorder="1" applyAlignment="1" applyProtection="1">
      <alignment horizontal="left" vertical="center"/>
      <protection locked="0"/>
    </xf>
    <xf numFmtId="49" fontId="142" fillId="0" borderId="32" xfId="0" applyNumberFormat="1" applyFont="1" applyFill="1" applyBorder="1" applyAlignment="1" applyProtection="1">
      <alignment horizontal="left" vertical="center"/>
      <protection locked="0"/>
    </xf>
    <xf numFmtId="0" fontId="53" fillId="0" borderId="32" xfId="230" applyFont="1" applyFill="1" applyBorder="1" applyAlignment="1" applyProtection="1">
      <alignment horizontal="left" vertical="center" indent="3"/>
      <protection locked="0"/>
    </xf>
    <xf numFmtId="0" fontId="53" fillId="0" borderId="32" xfId="230" applyFont="1" applyFill="1" applyBorder="1" applyAlignment="1" applyProtection="1">
      <alignment horizontal="left" vertical="center" indent="4"/>
      <protection locked="0"/>
    </xf>
    <xf numFmtId="49" fontId="142" fillId="38" borderId="1" xfId="0" applyNumberFormat="1" applyFont="1" applyFill="1" applyBorder="1" applyAlignment="1" applyProtection="1">
      <alignment horizontal="left" vertical="center"/>
      <protection locked="0"/>
    </xf>
    <xf numFmtId="0" fontId="142" fillId="38" borderId="2" xfId="0" applyFont="1" applyFill="1" applyBorder="1" applyAlignment="1" applyProtection="1">
      <alignment horizontal="left" vertical="center" indent="1"/>
      <protection locked="0"/>
    </xf>
    <xf numFmtId="49" fontId="142" fillId="0" borderId="102" xfId="0" applyNumberFormat="1" applyFont="1" applyFill="1" applyBorder="1" applyAlignment="1" applyProtection="1">
      <alignment horizontal="left" vertical="center"/>
      <protection locked="0"/>
    </xf>
    <xf numFmtId="0" fontId="39" fillId="0" borderId="93" xfId="0" applyFont="1" applyFill="1" applyBorder="1" applyAlignment="1" applyProtection="1">
      <alignment horizontal="left" vertical="center" indent="4"/>
      <protection locked="0"/>
    </xf>
    <xf numFmtId="4" fontId="143" fillId="0" borderId="116" xfId="1" applyNumberFormat="1" applyFont="1" applyFill="1" applyBorder="1" applyAlignment="1" applyProtection="1">
      <alignment horizontal="center" vertical="center"/>
      <protection locked="0"/>
    </xf>
    <xf numFmtId="189" fontId="142" fillId="38" borderId="9" xfId="230" applyNumberFormat="1" applyFont="1" applyFill="1" applyBorder="1" applyAlignment="1" applyProtection="1">
      <alignment horizontal="right" vertical="center"/>
      <protection locked="0"/>
    </xf>
    <xf numFmtId="0" fontId="39" fillId="38" borderId="2" xfId="0" applyFont="1" applyFill="1" applyBorder="1" applyAlignment="1" applyProtection="1">
      <alignment horizontal="left" vertical="center" indent="1"/>
      <protection locked="0"/>
    </xf>
    <xf numFmtId="4" fontId="143" fillId="38" borderId="3" xfId="1" applyNumberFormat="1" applyFont="1" applyFill="1" applyBorder="1" applyAlignment="1" applyProtection="1">
      <alignment horizontal="center" vertical="center"/>
      <protection locked="0"/>
    </xf>
    <xf numFmtId="0" fontId="39" fillId="38" borderId="9" xfId="0" applyFont="1" applyFill="1" applyBorder="1" applyAlignment="1" applyProtection="1">
      <alignment horizontal="left" vertical="center"/>
      <protection locked="0"/>
    </xf>
    <xf numFmtId="189" fontId="146" fillId="38" borderId="3" xfId="0" applyNumberFormat="1" applyFont="1" applyFill="1" applyBorder="1" applyAlignment="1" applyProtection="1">
      <alignment horizontal="right" vertical="center" wrapText="1"/>
      <protection locked="0"/>
    </xf>
    <xf numFmtId="4" fontId="146" fillId="38" borderId="3" xfId="0" applyNumberFormat="1" applyFont="1" applyFill="1" applyBorder="1" applyAlignment="1" applyProtection="1">
      <alignment horizontal="center" vertical="center"/>
      <protection locked="0"/>
    </xf>
    <xf numFmtId="0" fontId="53" fillId="0" borderId="93" xfId="0" applyFont="1" applyFill="1" applyBorder="1" applyAlignment="1" applyProtection="1">
      <alignment horizontal="left" vertical="center" indent="4"/>
      <protection locked="0"/>
    </xf>
    <xf numFmtId="4" fontId="143" fillId="0" borderId="116" xfId="0" applyNumberFormat="1" applyFont="1" applyFill="1" applyBorder="1" applyAlignment="1" applyProtection="1">
      <alignment horizontal="center" vertical="center"/>
      <protection locked="0"/>
    </xf>
    <xf numFmtId="0" fontId="53" fillId="0" borderId="93" xfId="0" applyFont="1" applyFill="1" applyBorder="1" applyAlignment="1" applyProtection="1">
      <alignment horizontal="left" vertical="center" indent="3"/>
      <protection locked="0"/>
    </xf>
    <xf numFmtId="0" fontId="143" fillId="0" borderId="27" xfId="0" applyNumberFormat="1" applyFont="1" applyFill="1" applyBorder="1" applyAlignment="1" applyProtection="1">
      <alignment horizontal="left" vertical="center" indent="3"/>
      <protection locked="0"/>
    </xf>
    <xf numFmtId="0" fontId="53" fillId="0" borderId="93" xfId="1" applyNumberFormat="1" applyFont="1" applyFill="1" applyBorder="1" applyAlignment="1" applyProtection="1">
      <alignment horizontal="left" vertical="center" indent="4"/>
      <protection locked="0"/>
    </xf>
    <xf numFmtId="189" fontId="142" fillId="35" borderId="9" xfId="0" applyNumberFormat="1" applyFont="1" applyFill="1" applyBorder="1" applyAlignment="1" applyProtection="1">
      <alignment horizontal="right" vertical="center"/>
      <protection locked="0"/>
    </xf>
    <xf numFmtId="49" fontId="147" fillId="38" borderId="4" xfId="0" applyNumberFormat="1" applyFont="1" applyFill="1" applyBorder="1" applyAlignment="1" applyProtection="1">
      <alignment horizontal="left"/>
      <protection locked="0"/>
    </xf>
    <xf numFmtId="49" fontId="146" fillId="38" borderId="10" xfId="0" applyNumberFormat="1" applyFont="1" applyFill="1" applyBorder="1" applyProtection="1">
      <protection locked="0"/>
    </xf>
    <xf numFmtId="0" fontId="202" fillId="38" borderId="10" xfId="0" applyNumberFormat="1" applyFont="1" applyFill="1" applyBorder="1" applyAlignment="1" applyProtection="1">
      <alignment horizontal="left" vertical="center"/>
      <protection locked="0"/>
    </xf>
    <xf numFmtId="189" fontId="146" fillId="38" borderId="6" xfId="0" applyNumberFormat="1" applyFont="1" applyFill="1" applyBorder="1" applyAlignment="1" applyProtection="1">
      <alignment horizontal="right" vertical="center" wrapText="1"/>
      <protection locked="0"/>
    </xf>
    <xf numFmtId="0" fontId="146" fillId="38" borderId="6" xfId="0" applyFont="1" applyFill="1" applyBorder="1" applyProtection="1">
      <protection locked="0"/>
    </xf>
    <xf numFmtId="49" fontId="147" fillId="38" borderId="1" xfId="0" applyNumberFormat="1" applyFont="1" applyFill="1" applyBorder="1" applyAlignment="1" applyProtection="1">
      <alignment horizontal="left"/>
      <protection locked="0"/>
    </xf>
    <xf numFmtId="49" fontId="146" fillId="38" borderId="9" xfId="0" applyNumberFormat="1" applyFont="1" applyFill="1" applyBorder="1" applyProtection="1">
      <protection locked="0"/>
    </xf>
    <xf numFmtId="0" fontId="146" fillId="38" borderId="3" xfId="0" applyFont="1" applyFill="1" applyBorder="1" applyProtection="1">
      <protection locked="0"/>
    </xf>
    <xf numFmtId="49" fontId="147" fillId="38" borderId="35" xfId="0" applyNumberFormat="1" applyFont="1" applyFill="1" applyBorder="1" applyAlignment="1" applyProtection="1">
      <alignment horizontal="left"/>
      <protection locked="0"/>
    </xf>
    <xf numFmtId="49" fontId="146" fillId="38" borderId="61" xfId="0" applyNumberFormat="1" applyFont="1" applyFill="1" applyBorder="1" applyProtection="1">
      <protection locked="0"/>
    </xf>
    <xf numFmtId="189" fontId="146" fillId="38" borderId="37" xfId="0" applyNumberFormat="1" applyFont="1" applyFill="1" applyBorder="1" applyAlignment="1" applyProtection="1">
      <alignment horizontal="right" vertical="center" wrapText="1"/>
      <protection locked="0"/>
    </xf>
    <xf numFmtId="0" fontId="146" fillId="38" borderId="37" xfId="0" applyFont="1" applyFill="1" applyBorder="1" applyProtection="1">
      <protection locked="0"/>
    </xf>
    <xf numFmtId="0" fontId="142" fillId="53" borderId="55" xfId="0" applyFont="1" applyFill="1" applyBorder="1" applyAlignment="1" applyProtection="1">
      <alignment horizontal="center" vertical="center" wrapText="1"/>
    </xf>
    <xf numFmtId="49" fontId="39" fillId="53" borderId="50" xfId="0" applyNumberFormat="1" applyFont="1" applyFill="1" applyBorder="1" applyAlignment="1" applyProtection="1">
      <alignment horizontal="center" vertical="center" wrapText="1"/>
    </xf>
    <xf numFmtId="0" fontId="39" fillId="53" borderId="74" xfId="0" applyFont="1" applyFill="1" applyBorder="1" applyAlignment="1" applyProtection="1">
      <alignment horizontal="center" vertical="center"/>
    </xf>
    <xf numFmtId="0" fontId="142" fillId="53" borderId="9" xfId="0" applyFont="1" applyFill="1" applyBorder="1" applyAlignment="1" applyProtection="1">
      <alignment horizontal="center" vertical="center"/>
    </xf>
    <xf numFmtId="0" fontId="142" fillId="38" borderId="55" xfId="0" applyFont="1" applyFill="1" applyBorder="1" applyAlignment="1" applyProtection="1">
      <alignment horizontal="left" vertical="center"/>
      <protection locked="0"/>
    </xf>
    <xf numFmtId="49" fontId="53" fillId="38" borderId="56" xfId="0" applyNumberFormat="1" applyFont="1" applyFill="1" applyBorder="1" applyAlignment="1" applyProtection="1">
      <alignment horizontal="left" vertical="center"/>
      <protection locked="0"/>
    </xf>
    <xf numFmtId="0" fontId="39" fillId="38" borderId="74" xfId="0" applyFont="1" applyFill="1" applyBorder="1" applyAlignment="1" applyProtection="1">
      <alignment horizontal="left" vertical="center" indent="2"/>
      <protection locked="0"/>
    </xf>
    <xf numFmtId="0" fontId="143" fillId="35" borderId="55" xfId="0" applyFont="1" applyFill="1" applyBorder="1" applyAlignment="1" applyProtection="1">
      <alignment horizontal="left" vertical="center"/>
      <protection locked="0"/>
    </xf>
    <xf numFmtId="49" fontId="39" fillId="35" borderId="56" xfId="0" applyNumberFormat="1" applyFont="1" applyFill="1" applyBorder="1" applyAlignment="1" applyProtection="1">
      <alignment horizontal="left" vertical="center"/>
      <protection locked="0"/>
    </xf>
    <xf numFmtId="0" fontId="39" fillId="35" borderId="74" xfId="0" applyFont="1" applyFill="1" applyBorder="1" applyAlignment="1" applyProtection="1">
      <alignment horizontal="left" vertical="center" indent="3"/>
      <protection locked="0"/>
    </xf>
    <xf numFmtId="0" fontId="143" fillId="0" borderId="26" xfId="0" applyFont="1" applyFill="1" applyBorder="1" applyAlignment="1" applyProtection="1">
      <alignment horizontal="left" vertical="center"/>
      <protection locked="0"/>
    </xf>
    <xf numFmtId="49" fontId="53" fillId="0" borderId="46" xfId="0" applyNumberFormat="1" applyFont="1" applyFill="1" applyBorder="1" applyAlignment="1" applyProtection="1">
      <alignment horizontal="left" vertical="center"/>
      <protection locked="0"/>
    </xf>
    <xf numFmtId="0" fontId="53" fillId="0" borderId="108" xfId="0" applyFont="1" applyFill="1" applyBorder="1" applyAlignment="1" applyProtection="1">
      <alignment horizontal="left" vertical="center" indent="4"/>
      <protection locked="0"/>
    </xf>
    <xf numFmtId="3" fontId="53" fillId="0" borderId="32" xfId="0" applyNumberFormat="1" applyFont="1" applyFill="1" applyBorder="1" applyAlignment="1" applyProtection="1">
      <alignment vertical="center"/>
      <protection locked="0"/>
    </xf>
    <xf numFmtId="49" fontId="53" fillId="0" borderId="20" xfId="0" applyNumberFormat="1" applyFont="1" applyFill="1" applyBorder="1" applyAlignment="1" applyProtection="1">
      <alignment horizontal="left" vertical="center"/>
      <protection locked="0"/>
    </xf>
    <xf numFmtId="49" fontId="53" fillId="5" borderId="20" xfId="0" applyNumberFormat="1" applyFont="1" applyFill="1" applyBorder="1" applyAlignment="1" applyProtection="1">
      <alignment horizontal="left" vertical="center"/>
      <protection locked="0"/>
    </xf>
    <xf numFmtId="3" fontId="143" fillId="0" borderId="32" xfId="0" applyNumberFormat="1" applyFont="1" applyFill="1" applyBorder="1" applyAlignment="1" applyProtection="1">
      <alignment vertical="center"/>
      <protection locked="0"/>
    </xf>
    <xf numFmtId="9" fontId="143" fillId="0" borderId="26" xfId="0" applyNumberFormat="1" applyFont="1" applyFill="1" applyBorder="1" applyAlignment="1" applyProtection="1">
      <alignment horizontal="left" vertical="center"/>
      <protection locked="0"/>
    </xf>
    <xf numFmtId="189" fontId="143" fillId="38" borderId="9" xfId="0" applyNumberFormat="1" applyFont="1" applyFill="1" applyBorder="1" applyAlignment="1" applyProtection="1">
      <alignment vertical="center"/>
      <protection locked="0"/>
    </xf>
    <xf numFmtId="3" fontId="143" fillId="0" borderId="31" xfId="0" applyNumberFormat="1" applyFont="1" applyFill="1" applyBorder="1" applyAlignment="1" applyProtection="1">
      <alignment vertical="center"/>
      <protection locked="0"/>
    </xf>
    <xf numFmtId="3" fontId="145" fillId="0" borderId="32" xfId="0" applyNumberFormat="1" applyFont="1" applyFill="1" applyBorder="1" applyAlignment="1" applyProtection="1">
      <alignment vertical="center"/>
      <protection locked="0"/>
    </xf>
    <xf numFmtId="0" fontId="143" fillId="0" borderId="28" xfId="0" applyFont="1" applyFill="1" applyBorder="1" applyAlignment="1" applyProtection="1">
      <alignment horizontal="left" vertical="center"/>
      <protection locked="0"/>
    </xf>
    <xf numFmtId="49" fontId="53" fillId="0" borderId="29" xfId="0" applyNumberFormat="1" applyFont="1" applyFill="1" applyBorder="1" applyAlignment="1" applyProtection="1">
      <alignment horizontal="left" vertical="center"/>
      <protection locked="0"/>
    </xf>
    <xf numFmtId="0" fontId="53" fillId="0" borderId="47" xfId="0" applyFont="1" applyFill="1" applyBorder="1" applyAlignment="1" applyProtection="1">
      <alignment horizontal="left" vertical="center" indent="4"/>
      <protection locked="0"/>
    </xf>
    <xf numFmtId="3" fontId="143" fillId="0" borderId="33" xfId="0" applyNumberFormat="1" applyFont="1" applyFill="1" applyBorder="1" applyAlignment="1" applyProtection="1">
      <alignment vertical="center"/>
      <protection locked="0"/>
    </xf>
    <xf numFmtId="3" fontId="53" fillId="0" borderId="0" xfId="0" applyNumberFormat="1" applyFont="1" applyAlignment="1" applyProtection="1"/>
    <xf numFmtId="0" fontId="53" fillId="0" borderId="0" xfId="0" applyFont="1" applyProtection="1"/>
    <xf numFmtId="49" fontId="53" fillId="0" borderId="0" xfId="0" applyNumberFormat="1" applyFont="1" applyProtection="1"/>
    <xf numFmtId="0" fontId="143" fillId="0" borderId="0" xfId="0" applyFont="1" applyProtection="1"/>
    <xf numFmtId="0" fontId="39" fillId="0" borderId="0" xfId="0" applyFont="1" applyProtection="1"/>
    <xf numFmtId="0" fontId="204" fillId="54" borderId="9" xfId="0" applyNumberFormat="1" applyFont="1" applyFill="1" applyBorder="1" applyAlignment="1" applyProtection="1">
      <alignment horizontal="center" vertical="center" wrapText="1"/>
    </xf>
    <xf numFmtId="0" fontId="204" fillId="54" borderId="9" xfId="0" applyNumberFormat="1" applyFont="1" applyFill="1" applyBorder="1" applyAlignment="1" applyProtection="1">
      <alignment horizontal="center" vertical="center"/>
    </xf>
    <xf numFmtId="3" fontId="204" fillId="54" borderId="9" xfId="0" applyNumberFormat="1" applyFont="1" applyFill="1" applyBorder="1" applyAlignment="1" applyProtection="1">
      <alignment horizontal="center" vertical="center"/>
    </xf>
    <xf numFmtId="4" fontId="204" fillId="54" borderId="9" xfId="0" applyNumberFormat="1" applyFont="1" applyFill="1" applyBorder="1" applyAlignment="1" applyProtection="1">
      <alignment horizontal="center" vertical="center"/>
    </xf>
    <xf numFmtId="0" fontId="204" fillId="38" borderId="9" xfId="0" applyNumberFormat="1" applyFont="1" applyFill="1" applyBorder="1" applyAlignment="1" applyProtection="1">
      <alignment horizontal="left" vertical="center"/>
      <protection locked="0"/>
    </xf>
    <xf numFmtId="49" fontId="139" fillId="38" borderId="9" xfId="0" applyNumberFormat="1" applyFont="1" applyFill="1" applyBorder="1" applyAlignment="1" applyProtection="1">
      <alignment horizontal="left" vertical="center"/>
      <protection locked="0"/>
    </xf>
    <xf numFmtId="189" fontId="53" fillId="38" borderId="9" xfId="0" applyNumberFormat="1" applyFont="1" applyFill="1" applyBorder="1" applyAlignment="1" applyProtection="1">
      <alignment horizontal="right" vertical="center" wrapText="1"/>
      <protection locked="0"/>
    </xf>
    <xf numFmtId="4" fontId="139" fillId="38" borderId="9" xfId="0" applyNumberFormat="1" applyFont="1" applyFill="1" applyBorder="1" applyAlignment="1" applyProtection="1">
      <alignment horizontal="center" vertical="center"/>
      <protection locked="0"/>
    </xf>
    <xf numFmtId="0" fontId="204" fillId="55" borderId="9" xfId="0" applyNumberFormat="1" applyFont="1" applyFill="1" applyBorder="1" applyAlignment="1" applyProtection="1">
      <alignment horizontal="left" vertical="center"/>
      <protection locked="0"/>
    </xf>
    <xf numFmtId="49" fontId="139" fillId="55" borderId="9" xfId="0" applyNumberFormat="1" applyFont="1" applyFill="1" applyBorder="1" applyAlignment="1" applyProtection="1">
      <alignment horizontal="left" vertical="center"/>
      <protection locked="0"/>
    </xf>
    <xf numFmtId="0" fontId="203" fillId="55" borderId="9" xfId="0" applyNumberFormat="1" applyFont="1" applyFill="1" applyBorder="1" applyAlignment="1" applyProtection="1">
      <alignment horizontal="left" vertical="center" indent="1"/>
      <protection locked="0"/>
    </xf>
    <xf numFmtId="189" fontId="53" fillId="55" borderId="9" xfId="0" applyNumberFormat="1" applyFont="1" applyFill="1" applyBorder="1" applyAlignment="1" applyProtection="1">
      <alignment horizontal="right" vertical="center" wrapText="1"/>
      <protection locked="0"/>
    </xf>
    <xf numFmtId="4" fontId="139" fillId="55" borderId="9" xfId="0" applyNumberFormat="1" applyFont="1" applyFill="1" applyBorder="1" applyAlignment="1" applyProtection="1">
      <alignment horizontal="center" vertical="center"/>
      <protection locked="0"/>
    </xf>
    <xf numFmtId="0" fontId="204" fillId="0" borderId="71" xfId="0" applyNumberFormat="1" applyFont="1" applyFill="1" applyBorder="1" applyAlignment="1" applyProtection="1">
      <alignment horizontal="left" vertical="center"/>
      <protection locked="0"/>
    </xf>
    <xf numFmtId="49" fontId="139" fillId="0" borderId="71" xfId="0" applyNumberFormat="1" applyFont="1" applyFill="1" applyBorder="1" applyAlignment="1" applyProtection="1">
      <alignment horizontal="left" vertical="center"/>
      <protection locked="0"/>
    </xf>
    <xf numFmtId="0" fontId="139" fillId="0" borderId="71" xfId="0" applyNumberFormat="1" applyFont="1" applyFill="1" applyBorder="1" applyAlignment="1" applyProtection="1">
      <alignment horizontal="left" vertical="center" indent="2"/>
      <protection locked="0"/>
    </xf>
    <xf numFmtId="189" fontId="53" fillId="0" borderId="71" xfId="0" applyNumberFormat="1" applyFont="1" applyBorder="1" applyAlignment="1" applyProtection="1">
      <alignment horizontal="right" vertical="center" wrapText="1"/>
      <protection locked="0"/>
    </xf>
    <xf numFmtId="4" fontId="139" fillId="0" borderId="71" xfId="0" applyNumberFormat="1" applyFont="1" applyFill="1" applyBorder="1" applyAlignment="1" applyProtection="1">
      <alignment horizontal="center" vertical="center"/>
      <protection locked="0"/>
    </xf>
    <xf numFmtId="0" fontId="204" fillId="0" borderId="32" xfId="0" applyNumberFormat="1" applyFont="1" applyFill="1" applyBorder="1" applyAlignment="1" applyProtection="1">
      <alignment horizontal="left" vertical="center"/>
      <protection locked="0"/>
    </xf>
    <xf numFmtId="49" fontId="139" fillId="0" borderId="32" xfId="0" applyNumberFormat="1" applyFont="1" applyFill="1" applyBorder="1" applyAlignment="1" applyProtection="1">
      <alignment horizontal="left" vertical="center"/>
      <protection locked="0"/>
    </xf>
    <xf numFmtId="0" fontId="139" fillId="0" borderId="32" xfId="0" applyNumberFormat="1" applyFont="1" applyFill="1" applyBorder="1" applyAlignment="1" applyProtection="1">
      <alignment horizontal="left" vertical="center" indent="2"/>
      <protection locked="0"/>
    </xf>
    <xf numFmtId="3" fontId="53" fillId="0" borderId="0" xfId="0" applyNumberFormat="1" applyFont="1" applyFill="1" applyBorder="1" applyAlignment="1" applyProtection="1">
      <alignment vertical="center"/>
      <protection locked="0"/>
    </xf>
    <xf numFmtId="4" fontId="139" fillId="0" borderId="32" xfId="0" applyNumberFormat="1" applyFont="1" applyFill="1" applyBorder="1" applyAlignment="1" applyProtection="1">
      <alignment horizontal="center" vertical="center"/>
      <protection locked="0"/>
    </xf>
    <xf numFmtId="189" fontId="53" fillId="0" borderId="32" xfId="0" applyNumberFormat="1" applyFont="1" applyBorder="1" applyAlignment="1" applyProtection="1">
      <alignment horizontal="right" vertical="center" wrapText="1"/>
      <protection locked="0"/>
    </xf>
    <xf numFmtId="49" fontId="193" fillId="0" borderId="64" xfId="0" applyNumberFormat="1" applyFont="1" applyFill="1" applyBorder="1" applyAlignment="1" applyProtection="1">
      <alignment vertical="center"/>
      <protection locked="0"/>
    </xf>
    <xf numFmtId="0" fontId="139" fillId="0" borderId="32" xfId="0" applyNumberFormat="1" applyFont="1" applyFill="1" applyBorder="1" applyAlignment="1" applyProtection="1">
      <alignment horizontal="left" vertical="center" indent="3"/>
      <protection locked="0"/>
    </xf>
    <xf numFmtId="0" fontId="139" fillId="0" borderId="27" xfId="0" applyNumberFormat="1" applyFont="1" applyFill="1" applyBorder="1" applyAlignment="1" applyProtection="1">
      <alignment horizontal="left" vertical="center" indent="4"/>
      <protection locked="0"/>
    </xf>
    <xf numFmtId="0" fontId="139" fillId="0" borderId="32" xfId="0" applyNumberFormat="1" applyFont="1" applyFill="1" applyBorder="1" applyAlignment="1" applyProtection="1">
      <alignment horizontal="left" vertical="center" indent="4"/>
      <protection locked="0"/>
    </xf>
    <xf numFmtId="0" fontId="204" fillId="0" borderId="31" xfId="0" applyNumberFormat="1" applyFont="1" applyFill="1" applyBorder="1" applyAlignment="1" applyProtection="1">
      <alignment horizontal="left" vertical="center"/>
      <protection locked="0"/>
    </xf>
    <xf numFmtId="49" fontId="139" fillId="0" borderId="31" xfId="0" applyNumberFormat="1" applyFont="1" applyFill="1" applyBorder="1" applyAlignment="1" applyProtection="1">
      <alignment horizontal="left" vertical="center"/>
      <protection locked="0"/>
    </xf>
    <xf numFmtId="0" fontId="139" fillId="0" borderId="31" xfId="0" applyNumberFormat="1" applyFont="1" applyFill="1" applyBorder="1" applyAlignment="1" applyProtection="1">
      <alignment horizontal="left" vertical="center" indent="2"/>
      <protection locked="0"/>
    </xf>
    <xf numFmtId="4" fontId="139" fillId="0" borderId="31" xfId="0" applyNumberFormat="1" applyFont="1" applyFill="1" applyBorder="1" applyAlignment="1" applyProtection="1">
      <alignment horizontal="center" vertical="center"/>
      <protection locked="0"/>
    </xf>
    <xf numFmtId="0" fontId="204" fillId="0" borderId="33" xfId="0" applyNumberFormat="1" applyFont="1" applyFill="1" applyBorder="1" applyAlignment="1" applyProtection="1">
      <alignment horizontal="left" vertical="center"/>
      <protection locked="0"/>
    </xf>
    <xf numFmtId="49" fontId="139" fillId="0" borderId="33" xfId="0" applyNumberFormat="1" applyFont="1" applyFill="1" applyBorder="1" applyAlignment="1" applyProtection="1">
      <alignment horizontal="left" vertical="center"/>
      <protection locked="0"/>
    </xf>
    <xf numFmtId="0" fontId="139" fillId="0" borderId="33" xfId="0" applyNumberFormat="1" applyFont="1" applyFill="1" applyBorder="1" applyAlignment="1" applyProtection="1">
      <alignment horizontal="left" vertical="center" indent="2"/>
      <protection locked="0"/>
    </xf>
    <xf numFmtId="189" fontId="53" fillId="0" borderId="33" xfId="0" applyNumberFormat="1" applyFont="1" applyBorder="1" applyAlignment="1" applyProtection="1">
      <alignment horizontal="right" vertical="center" wrapText="1"/>
      <protection locked="0"/>
    </xf>
    <xf numFmtId="4" fontId="139" fillId="0" borderId="33" xfId="0" applyNumberFormat="1" applyFont="1" applyFill="1" applyBorder="1" applyAlignment="1" applyProtection="1">
      <alignment horizontal="center" vertical="center"/>
      <protection locked="0"/>
    </xf>
    <xf numFmtId="3" fontId="53" fillId="0" borderId="0" xfId="0" applyNumberFormat="1" applyFont="1" applyAlignment="1" applyProtection="1">
      <alignment horizontal="right"/>
    </xf>
    <xf numFmtId="189" fontId="53" fillId="38" borderId="3" xfId="0" applyNumberFormat="1" applyFont="1" applyFill="1" applyBorder="1" applyAlignment="1" applyProtection="1">
      <alignment horizontal="right" vertical="center" wrapText="1"/>
      <protection locked="0"/>
    </xf>
    <xf numFmtId="4" fontId="139" fillId="38" borderId="3" xfId="0" applyNumberFormat="1" applyFont="1" applyFill="1" applyBorder="1" applyAlignment="1" applyProtection="1">
      <alignment horizontal="center" vertical="center"/>
      <protection locked="0"/>
    </xf>
    <xf numFmtId="0" fontId="203" fillId="38" borderId="3" xfId="0" applyNumberFormat="1" applyFont="1" applyFill="1" applyBorder="1" applyAlignment="1" applyProtection="1">
      <alignment horizontal="left" vertical="center" indent="1"/>
      <protection locked="0"/>
    </xf>
    <xf numFmtId="49" fontId="204" fillId="55" borderId="9" xfId="0" applyNumberFormat="1" applyFont="1" applyFill="1" applyBorder="1" applyAlignment="1" applyProtection="1">
      <alignment horizontal="left" vertical="center"/>
      <protection locked="0"/>
    </xf>
    <xf numFmtId="0" fontId="204" fillId="55" borderId="3" xfId="0" applyNumberFormat="1" applyFont="1" applyFill="1" applyBorder="1" applyAlignment="1" applyProtection="1">
      <alignment horizontal="left" vertical="center" indent="2"/>
      <protection locked="0"/>
    </xf>
    <xf numFmtId="189" fontId="53" fillId="55" borderId="3" xfId="0" applyNumberFormat="1" applyFont="1" applyFill="1" applyBorder="1" applyAlignment="1" applyProtection="1">
      <alignment horizontal="right" vertical="center" wrapText="1"/>
      <protection locked="0"/>
    </xf>
    <xf numFmtId="4" fontId="139" fillId="55" borderId="3" xfId="0" applyNumberFormat="1" applyFont="1" applyFill="1" applyBorder="1" applyAlignment="1" applyProtection="1">
      <alignment horizontal="center" vertical="center"/>
      <protection locked="0"/>
    </xf>
    <xf numFmtId="0" fontId="139" fillId="0" borderId="71" xfId="0" applyNumberFormat="1" applyFont="1" applyFill="1" applyBorder="1" applyAlignment="1" applyProtection="1">
      <alignment horizontal="left" vertical="center"/>
      <protection locked="0"/>
    </xf>
    <xf numFmtId="0" fontId="139" fillId="0" borderId="71" xfId="0" applyNumberFormat="1" applyFont="1" applyFill="1" applyBorder="1" applyAlignment="1" applyProtection="1">
      <alignment horizontal="left" vertical="center" indent="3"/>
      <protection locked="0"/>
    </xf>
    <xf numFmtId="189" fontId="53" fillId="0" borderId="115" xfId="0" applyNumberFormat="1" applyFont="1" applyBorder="1" applyAlignment="1" applyProtection="1">
      <alignment horizontal="right" vertical="center" wrapText="1"/>
      <protection locked="0"/>
    </xf>
    <xf numFmtId="0" fontId="139" fillId="0" borderId="32" xfId="0" applyNumberFormat="1" applyFont="1" applyFill="1" applyBorder="1" applyAlignment="1" applyProtection="1">
      <alignment horizontal="left" vertical="center"/>
      <protection locked="0"/>
    </xf>
    <xf numFmtId="0" fontId="139" fillId="0" borderId="32" xfId="0" applyNumberFormat="1" applyFont="1" applyFill="1" applyBorder="1" applyAlignment="1" applyProtection="1">
      <alignment horizontal="left" vertical="center" indent="5"/>
      <protection locked="0"/>
    </xf>
    <xf numFmtId="0" fontId="139" fillId="0" borderId="27" xfId="0" applyNumberFormat="1" applyFont="1" applyFill="1" applyBorder="1" applyAlignment="1" applyProtection="1">
      <alignment horizontal="left" vertical="center" indent="3"/>
      <protection locked="0"/>
    </xf>
    <xf numFmtId="0" fontId="139" fillId="0" borderId="27" xfId="0" applyNumberFormat="1" applyFont="1" applyFill="1" applyBorder="1" applyAlignment="1" applyProtection="1">
      <alignment horizontal="left" vertical="center" indent="5"/>
      <protection locked="0"/>
    </xf>
    <xf numFmtId="0" fontId="115" fillId="0" borderId="32" xfId="0" applyNumberFormat="1" applyFont="1" applyFill="1" applyBorder="1" applyAlignment="1" applyProtection="1">
      <alignment horizontal="left" vertical="center" indent="4"/>
      <protection locked="0"/>
    </xf>
    <xf numFmtId="0" fontId="115" fillId="0" borderId="27" xfId="0" applyNumberFormat="1" applyFont="1" applyFill="1" applyBorder="1" applyAlignment="1" applyProtection="1">
      <alignment horizontal="left" vertical="center" indent="5"/>
      <protection locked="0"/>
    </xf>
    <xf numFmtId="49" fontId="204" fillId="38" borderId="9" xfId="0" applyNumberFormat="1" applyFont="1" applyFill="1" applyBorder="1" applyAlignment="1" applyProtection="1">
      <alignment horizontal="left" vertical="center"/>
      <protection locked="0"/>
    </xf>
    <xf numFmtId="0" fontId="204" fillId="38" borderId="3" xfId="0" applyNumberFormat="1" applyFont="1" applyFill="1" applyBorder="1" applyAlignment="1" applyProtection="1">
      <alignment horizontal="left" vertical="center" indent="1"/>
      <protection locked="0"/>
    </xf>
    <xf numFmtId="0" fontId="203" fillId="38" borderId="9" xfId="0" applyNumberFormat="1" applyFont="1" applyFill="1" applyBorder="1" applyAlignment="1" applyProtection="1">
      <alignment horizontal="left" vertical="center" indent="1"/>
      <protection locked="0"/>
    </xf>
    <xf numFmtId="0" fontId="115" fillId="0" borderId="27" xfId="0" applyNumberFormat="1" applyFont="1" applyFill="1" applyBorder="1" applyAlignment="1" applyProtection="1">
      <alignment horizontal="left" vertical="center" indent="4"/>
      <protection locked="0"/>
    </xf>
    <xf numFmtId="0" fontId="203" fillId="38" borderId="3" xfId="0" applyNumberFormat="1" applyFont="1" applyFill="1" applyBorder="1" applyAlignment="1" applyProtection="1">
      <alignment horizontal="left" vertical="center"/>
      <protection locked="0"/>
    </xf>
    <xf numFmtId="0" fontId="115" fillId="0" borderId="27" xfId="0" applyNumberFormat="1" applyFont="1" applyFill="1" applyBorder="1" applyAlignment="1" applyProtection="1">
      <alignment horizontal="left" vertical="center" indent="3"/>
      <protection locked="0"/>
    </xf>
    <xf numFmtId="0" fontId="53" fillId="38" borderId="1" xfId="0" applyNumberFormat="1" applyFont="1" applyFill="1" applyBorder="1" applyAlignment="1" applyProtection="1">
      <alignment vertical="center"/>
      <protection locked="0"/>
    </xf>
    <xf numFmtId="49" fontId="53" fillId="38" borderId="9" xfId="0" applyNumberFormat="1" applyFont="1" applyFill="1" applyBorder="1" applyAlignment="1" applyProtection="1">
      <alignment vertical="center"/>
      <protection locked="0"/>
    </xf>
    <xf numFmtId="0" fontId="53" fillId="38" borderId="3" xfId="0" applyNumberFormat="1" applyFont="1" applyFill="1" applyBorder="1" applyAlignment="1" applyProtection="1">
      <alignment vertical="center"/>
      <protection locked="0"/>
    </xf>
    <xf numFmtId="49" fontId="142" fillId="0" borderId="11" xfId="0" applyNumberFormat="1" applyFont="1" applyFill="1" applyBorder="1" applyAlignment="1" applyProtection="1">
      <alignment horizontal="left" vertical="center"/>
      <protection locked="0"/>
    </xf>
    <xf numFmtId="0" fontId="140" fillId="0" borderId="0" xfId="0" applyFont="1" applyProtection="1"/>
    <xf numFmtId="49" fontId="140" fillId="0" borderId="0" xfId="0" applyNumberFormat="1" applyFont="1" applyProtection="1"/>
    <xf numFmtId="0" fontId="139" fillId="0" borderId="0" xfId="0" applyFont="1" applyProtection="1"/>
    <xf numFmtId="3" fontId="139" fillId="0" borderId="0" xfId="0" applyNumberFormat="1" applyFont="1" applyAlignment="1" applyProtection="1">
      <alignment horizontal="right"/>
    </xf>
    <xf numFmtId="2" fontId="24" fillId="0" borderId="20" xfId="10" applyNumberFormat="1" applyFont="1" applyBorder="1" applyAlignment="1" applyProtection="1">
      <alignment horizontal="right" wrapText="1"/>
      <protection locked="0"/>
    </xf>
    <xf numFmtId="4" fontId="56" fillId="0" borderId="55" xfId="10" applyNumberFormat="1" applyFont="1" applyFill="1" applyBorder="1" applyProtection="1">
      <protection locked="0"/>
    </xf>
    <xf numFmtId="4" fontId="56" fillId="0" borderId="56" xfId="10" applyNumberFormat="1" applyFont="1" applyFill="1" applyBorder="1" applyProtection="1">
      <protection locked="0"/>
    </xf>
    <xf numFmtId="4" fontId="56" fillId="0" borderId="57" xfId="10" applyNumberFormat="1" applyFont="1" applyFill="1" applyBorder="1" applyProtection="1">
      <protection locked="0"/>
    </xf>
    <xf numFmtId="0" fontId="31"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vertical="center"/>
    </xf>
    <xf numFmtId="0" fontId="24" fillId="0" borderId="0" xfId="10" applyProtection="1"/>
    <xf numFmtId="0" fontId="31" fillId="0" borderId="46" xfId="10" applyNumberFormat="1" applyFont="1" applyFill="1" applyBorder="1" applyAlignment="1" applyProtection="1">
      <alignment vertical="center"/>
    </xf>
    <xf numFmtId="0" fontId="31" fillId="0" borderId="0" xfId="10" applyNumberFormat="1" applyFont="1" applyFill="1" applyBorder="1" applyAlignment="1" applyProtection="1">
      <alignment vertical="center"/>
    </xf>
    <xf numFmtId="0" fontId="31" fillId="0" borderId="20" xfId="10" applyNumberFormat="1" applyFont="1" applyFill="1" applyBorder="1" applyAlignment="1" applyProtection="1">
      <alignment vertical="center"/>
    </xf>
    <xf numFmtId="1" fontId="31" fillId="0" borderId="0" xfId="10" applyNumberFormat="1" applyFont="1" applyFill="1" applyBorder="1" applyAlignment="1" applyProtection="1">
      <alignment vertical="center"/>
    </xf>
    <xf numFmtId="0" fontId="162" fillId="0" borderId="0" xfId="10" applyNumberFormat="1" applyFont="1" applyFill="1" applyBorder="1" applyAlignment="1" applyProtection="1">
      <alignment vertical="center" wrapText="1"/>
    </xf>
    <xf numFmtId="0" fontId="157"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horizontal="center" vertical="center"/>
    </xf>
    <xf numFmtId="0" fontId="55" fillId="0" borderId="20" xfId="10" applyNumberFormat="1" applyFont="1" applyFill="1" applyBorder="1" applyAlignment="1" applyProtection="1">
      <alignment vertical="center"/>
    </xf>
    <xf numFmtId="2" fontId="31" fillId="0" borderId="0" xfId="10" applyNumberFormat="1" applyFont="1" applyFill="1" applyBorder="1" applyAlignment="1" applyProtection="1">
      <alignment horizontal="center" vertical="center" wrapText="1"/>
    </xf>
    <xf numFmtId="0" fontId="163" fillId="0" borderId="7" xfId="10" applyNumberFormat="1" applyFont="1" applyFill="1" applyBorder="1" applyProtection="1"/>
    <xf numFmtId="0" fontId="56" fillId="0" borderId="0" xfId="10" applyNumberFormat="1" applyFont="1" applyFill="1" applyBorder="1" applyProtection="1"/>
    <xf numFmtId="0" fontId="56" fillId="0" borderId="8" xfId="10" applyNumberFormat="1" applyFont="1" applyFill="1" applyBorder="1" applyProtection="1"/>
    <xf numFmtId="0" fontId="164" fillId="0" borderId="55" xfId="10" applyNumberFormat="1" applyFont="1" applyFill="1" applyBorder="1" applyAlignment="1" applyProtection="1">
      <alignment horizontal="center" wrapText="1"/>
    </xf>
    <xf numFmtId="0" fontId="164" fillId="0" borderId="56" xfId="10" applyNumberFormat="1" applyFont="1" applyFill="1" applyBorder="1" applyAlignment="1" applyProtection="1">
      <alignment horizontal="center" vertical="center" wrapText="1"/>
    </xf>
    <xf numFmtId="0" fontId="61" fillId="0" borderId="56" xfId="10" applyFont="1" applyBorder="1" applyAlignment="1" applyProtection="1">
      <alignment horizontal="center" vertical="center" wrapText="1"/>
    </xf>
    <xf numFmtId="0" fontId="61" fillId="0" borderId="74" xfId="10" applyFont="1" applyBorder="1" applyAlignment="1" applyProtection="1">
      <alignment horizontal="center" vertical="center" wrapText="1"/>
    </xf>
    <xf numFmtId="0" fontId="164" fillId="0" borderId="57" xfId="10" applyNumberFormat="1" applyFont="1" applyFill="1" applyBorder="1" applyAlignment="1" applyProtection="1">
      <alignment horizontal="center" vertical="center" wrapText="1"/>
    </xf>
    <xf numFmtId="0" fontId="164" fillId="0" borderId="69" xfId="10" applyNumberFormat="1" applyFont="1" applyFill="1" applyBorder="1" applyAlignment="1" applyProtection="1">
      <alignment horizontal="center"/>
    </xf>
    <xf numFmtId="0" fontId="164" fillId="0" borderId="46" xfId="10" applyNumberFormat="1" applyFont="1" applyFill="1" applyBorder="1" applyProtection="1"/>
    <xf numFmtId="0" fontId="164" fillId="0" borderId="26" xfId="10" applyNumberFormat="1" applyFont="1" applyFill="1" applyBorder="1" applyAlignment="1" applyProtection="1">
      <alignment horizontal="center"/>
    </xf>
    <xf numFmtId="0" fontId="164" fillId="0" borderId="20" xfId="10" applyNumberFormat="1" applyFont="1" applyFill="1" applyBorder="1" applyProtection="1"/>
    <xf numFmtId="0" fontId="164" fillId="0" borderId="101" xfId="10" applyNumberFormat="1" applyFont="1" applyFill="1" applyBorder="1" applyAlignment="1" applyProtection="1">
      <alignment horizontal="center"/>
    </xf>
    <xf numFmtId="0" fontId="164" fillId="0" borderId="99" xfId="10" applyNumberFormat="1" applyFont="1" applyFill="1" applyBorder="1" applyProtection="1"/>
    <xf numFmtId="0" fontId="164" fillId="0" borderId="28" xfId="10" applyNumberFormat="1" applyFont="1" applyFill="1" applyBorder="1" applyAlignment="1" applyProtection="1">
      <alignment horizontal="center"/>
    </xf>
    <xf numFmtId="0" fontId="164" fillId="0" borderId="29" xfId="10" applyNumberFormat="1" applyFont="1" applyFill="1" applyBorder="1" applyProtection="1"/>
    <xf numFmtId="0" fontId="56" fillId="0" borderId="4" xfId="10" applyNumberFormat="1" applyFont="1" applyFill="1" applyBorder="1" applyProtection="1"/>
    <xf numFmtId="0" fontId="164" fillId="0" borderId="0" xfId="10" applyNumberFormat="1" applyFont="1" applyFill="1" applyBorder="1" applyAlignment="1" applyProtection="1">
      <alignment horizontal="right"/>
    </xf>
    <xf numFmtId="0" fontId="164" fillId="0" borderId="7" xfId="10" applyNumberFormat="1" applyFont="1" applyFill="1" applyBorder="1" applyAlignment="1" applyProtection="1">
      <alignment horizontal="center"/>
    </xf>
    <xf numFmtId="0" fontId="164" fillId="0" borderId="0" xfId="10" applyNumberFormat="1" applyFont="1" applyFill="1" applyBorder="1" applyProtection="1"/>
    <xf numFmtId="0" fontId="165" fillId="0" borderId="0" xfId="10" applyNumberFormat="1" applyFont="1" applyFill="1" applyBorder="1" applyProtection="1"/>
    <xf numFmtId="0" fontId="165" fillId="0" borderId="8" xfId="10" applyNumberFormat="1" applyFont="1" applyFill="1" applyBorder="1" applyProtection="1"/>
    <xf numFmtId="0" fontId="163" fillId="0" borderId="7" xfId="10" applyNumberFormat="1" applyFont="1" applyFill="1" applyBorder="1" applyAlignment="1" applyProtection="1">
      <alignment horizontal="left"/>
    </xf>
    <xf numFmtId="0" fontId="163" fillId="0" borderId="0" xfId="10" applyNumberFormat="1" applyFont="1" applyFill="1" applyBorder="1" applyProtection="1"/>
    <xf numFmtId="0" fontId="56" fillId="0" borderId="7" xfId="10" applyNumberFormat="1" applyFont="1" applyFill="1" applyBorder="1" applyProtection="1"/>
    <xf numFmtId="1" fontId="58" fillId="0" borderId="0" xfId="10" applyNumberFormat="1" applyFont="1" applyFill="1" applyBorder="1" applyAlignment="1" applyProtection="1">
      <alignment horizontal="center" vertical="center"/>
    </xf>
    <xf numFmtId="0" fontId="59" fillId="0" borderId="7" xfId="10" applyNumberFormat="1" applyFont="1" applyFill="1" applyBorder="1" applyProtection="1"/>
    <xf numFmtId="0" fontId="59" fillId="0" borderId="0" xfId="10" applyNumberFormat="1" applyFont="1" applyFill="1" applyBorder="1" applyProtection="1"/>
    <xf numFmtId="0" fontId="56" fillId="0" borderId="36" xfId="10" applyNumberFormat="1" applyFont="1" applyFill="1" applyBorder="1" applyProtection="1"/>
    <xf numFmtId="0" fontId="56" fillId="0" borderId="37" xfId="10" applyNumberFormat="1" applyFont="1" applyFill="1" applyBorder="1" applyProtection="1"/>
    <xf numFmtId="0" fontId="203" fillId="38" borderId="9" xfId="0" applyNumberFormat="1" applyFont="1" applyFill="1" applyBorder="1" applyAlignment="1" applyProtection="1">
      <alignment horizontal="left" vertical="center" indent="2"/>
      <protection locked="0"/>
    </xf>
    <xf numFmtId="0" fontId="204" fillId="55" borderId="14" xfId="0" applyNumberFormat="1" applyFont="1" applyFill="1" applyBorder="1" applyAlignment="1" applyProtection="1">
      <alignment horizontal="left" vertical="center"/>
      <protection locked="0"/>
    </xf>
    <xf numFmtId="49" fontId="204" fillId="55" borderId="32" xfId="0" applyNumberFormat="1" applyFont="1" applyFill="1" applyBorder="1" applyAlignment="1" applyProtection="1">
      <alignment horizontal="left" vertical="center"/>
      <protection locked="0"/>
    </xf>
    <xf numFmtId="0" fontId="204" fillId="55" borderId="20" xfId="0" applyNumberFormat="1" applyFont="1" applyFill="1" applyBorder="1" applyAlignment="1" applyProtection="1">
      <alignment horizontal="left" vertical="center" indent="3"/>
      <protection locked="0"/>
    </xf>
    <xf numFmtId="189" fontId="53" fillId="55" borderId="20" xfId="0" applyNumberFormat="1" applyFont="1" applyFill="1" applyBorder="1" applyAlignment="1" applyProtection="1">
      <alignment horizontal="right" vertical="center" wrapText="1"/>
      <protection locked="0"/>
    </xf>
    <xf numFmtId="0" fontId="204" fillId="0" borderId="14" xfId="0" applyNumberFormat="1" applyFont="1" applyFill="1" applyBorder="1" applyAlignment="1" applyProtection="1">
      <alignment horizontal="left" vertical="center"/>
      <protection locked="0"/>
    </xf>
    <xf numFmtId="0" fontId="139" fillId="0" borderId="20" xfId="0" applyNumberFormat="1" applyFont="1" applyFill="1" applyBorder="1" applyAlignment="1" applyProtection="1">
      <alignment horizontal="left" vertical="center" indent="4"/>
      <protection locked="0"/>
    </xf>
    <xf numFmtId="189" fontId="53" fillId="0" borderId="20" xfId="0" applyNumberFormat="1" applyFont="1" applyBorder="1" applyAlignment="1" applyProtection="1">
      <alignment horizontal="right" vertical="center" wrapText="1"/>
      <protection locked="0"/>
    </xf>
    <xf numFmtId="0" fontId="115" fillId="0" borderId="20" xfId="0" applyNumberFormat="1" applyFont="1" applyFill="1" applyBorder="1" applyAlignment="1" applyProtection="1">
      <alignment horizontal="left" vertical="center" indent="4"/>
      <protection locked="0"/>
    </xf>
    <xf numFmtId="0" fontId="139" fillId="0" borderId="20" xfId="0" applyNumberFormat="1" applyFont="1" applyFill="1" applyBorder="1" applyAlignment="1" applyProtection="1">
      <alignment horizontal="left" vertical="center" indent="5"/>
      <protection locked="0"/>
    </xf>
    <xf numFmtId="0" fontId="139" fillId="0" borderId="20" xfId="0" applyNumberFormat="1" applyFont="1" applyFill="1" applyBorder="1" applyAlignment="1" applyProtection="1">
      <alignment horizontal="left" vertical="center" indent="3"/>
      <protection locked="0"/>
    </xf>
    <xf numFmtId="189" fontId="53" fillId="0" borderId="20" xfId="0" applyNumberFormat="1" applyFont="1" applyFill="1" applyBorder="1" applyAlignment="1" applyProtection="1">
      <alignment horizontal="right" vertical="center" wrapText="1"/>
      <protection locked="0"/>
    </xf>
    <xf numFmtId="0" fontId="7" fillId="0" borderId="32" xfId="0" applyFont="1" applyBorder="1" applyProtection="1"/>
    <xf numFmtId="0" fontId="1" fillId="0" borderId="20" xfId="1" applyBorder="1" applyAlignment="1" applyProtection="1">
      <alignment vertical="center"/>
      <protection locked="0"/>
    </xf>
    <xf numFmtId="49" fontId="1" fillId="0" borderId="20" xfId="1" applyNumberFormat="1" applyBorder="1" applyAlignment="1" applyProtection="1">
      <alignment vertical="center"/>
      <protection locked="0"/>
    </xf>
    <xf numFmtId="0" fontId="205" fillId="0" borderId="93" xfId="0" applyNumberFormat="1" applyFont="1" applyFill="1" applyBorder="1" applyAlignment="1" applyProtection="1">
      <alignment horizontal="center" vertical="center" wrapText="1"/>
      <protection locked="0"/>
    </xf>
    <xf numFmtId="0" fontId="205" fillId="0" borderId="93" xfId="0" applyNumberFormat="1" applyFont="1" applyFill="1" applyBorder="1" applyAlignment="1" applyProtection="1">
      <alignment vertical="center" wrapText="1"/>
      <protection locked="0"/>
    </xf>
    <xf numFmtId="0" fontId="206" fillId="0" borderId="93" xfId="0" applyNumberFormat="1" applyFont="1" applyFill="1" applyBorder="1" applyAlignment="1" applyProtection="1">
      <alignment vertical="center"/>
      <protection locked="0"/>
    </xf>
    <xf numFmtId="22" fontId="206" fillId="0" borderId="93" xfId="0" applyNumberFormat="1" applyFont="1" applyFill="1" applyBorder="1" applyAlignment="1" applyProtection="1">
      <alignment vertical="center"/>
      <protection locked="0"/>
    </xf>
    <xf numFmtId="4" fontId="207" fillId="0" borderId="93" xfId="0" applyNumberFormat="1" applyFont="1" applyFill="1" applyBorder="1" applyAlignment="1" applyProtection="1">
      <alignment vertical="center" wrapText="1"/>
      <protection locked="0"/>
    </xf>
    <xf numFmtId="1" fontId="206" fillId="0" borderId="93" xfId="0" applyNumberFormat="1" applyFont="1" applyFill="1" applyBorder="1" applyAlignment="1" applyProtection="1">
      <alignment vertical="center"/>
      <protection locked="0"/>
    </xf>
    <xf numFmtId="1" fontId="206" fillId="0" borderId="0" xfId="0" applyNumberFormat="1" applyFont="1" applyFill="1" applyBorder="1" applyAlignment="1" applyProtection="1">
      <alignment vertical="center"/>
      <protection locked="0"/>
    </xf>
    <xf numFmtId="0" fontId="205" fillId="0" borderId="20" xfId="0" applyNumberFormat="1" applyFont="1" applyFill="1" applyBorder="1" applyAlignment="1">
      <alignment vertical="center"/>
    </xf>
    <xf numFmtId="0" fontId="205" fillId="0" borderId="0" xfId="0" applyNumberFormat="1" applyFont="1" applyFill="1" applyBorder="1" applyAlignment="1" applyProtection="1">
      <alignment vertical="center"/>
      <protection locked="0"/>
    </xf>
    <xf numFmtId="0" fontId="206" fillId="0" borderId="0" xfId="0" applyNumberFormat="1" applyFont="1" applyFill="1" applyBorder="1" applyAlignment="1" applyProtection="1">
      <alignment vertical="center"/>
      <protection locked="0"/>
    </xf>
    <xf numFmtId="22" fontId="206" fillId="0" borderId="0" xfId="0" applyNumberFormat="1" applyFont="1" applyFill="1" applyBorder="1" applyAlignment="1" applyProtection="1">
      <alignment vertical="center"/>
      <protection locked="0"/>
    </xf>
    <xf numFmtId="4" fontId="207" fillId="0" borderId="0" xfId="0" applyNumberFormat="1" applyFont="1" applyFill="1" applyBorder="1" applyAlignment="1" applyProtection="1">
      <alignment vertical="center" wrapText="1"/>
      <protection locked="0"/>
    </xf>
    <xf numFmtId="0" fontId="205" fillId="0" borderId="0" xfId="0" applyNumberFormat="1" applyFont="1" applyFill="1" applyBorder="1" applyAlignment="1" applyProtection="1">
      <alignment vertical="center" wrapText="1"/>
      <protection locked="0"/>
    </xf>
    <xf numFmtId="0" fontId="205" fillId="0" borderId="0" xfId="0" applyNumberFormat="1" applyFont="1" applyFill="1" applyBorder="1" applyAlignment="1" applyProtection="1">
      <alignment horizontal="left" vertical="center"/>
      <protection locked="0"/>
    </xf>
    <xf numFmtId="49" fontId="205" fillId="0" borderId="0" xfId="0" applyNumberFormat="1" applyFont="1" applyFill="1" applyBorder="1" applyAlignment="1" applyProtection="1">
      <alignment vertical="center"/>
      <protection locked="0"/>
    </xf>
    <xf numFmtId="49" fontId="205" fillId="0" borderId="0" xfId="0" applyNumberFormat="1" applyFont="1" applyFill="1" applyBorder="1" applyAlignment="1" applyProtection="1">
      <alignment vertical="center" wrapText="1"/>
      <protection locked="0"/>
    </xf>
    <xf numFmtId="1" fontId="205" fillId="0" borderId="0" xfId="0" applyNumberFormat="1" applyFont="1" applyFill="1" applyBorder="1" applyAlignment="1" applyProtection="1">
      <alignment vertical="center"/>
      <protection locked="0"/>
    </xf>
    <xf numFmtId="1" fontId="208" fillId="0" borderId="0" xfId="0" applyNumberFormat="1" applyFont="1" applyFill="1" applyBorder="1" applyAlignment="1" applyProtection="1">
      <alignment vertical="center"/>
      <protection locked="0"/>
    </xf>
    <xf numFmtId="0" fontId="205" fillId="0" borderId="105" xfId="0" applyNumberFormat="1" applyFont="1" applyFill="1" applyBorder="1" applyAlignment="1">
      <alignment vertical="center"/>
    </xf>
    <xf numFmtId="0" fontId="205" fillId="0" borderId="15" xfId="0" applyNumberFormat="1" applyFont="1" applyFill="1" applyBorder="1" applyAlignment="1" applyProtection="1">
      <alignment vertical="center"/>
      <protection locked="0"/>
    </xf>
    <xf numFmtId="1" fontId="205" fillId="0" borderId="15" xfId="0" applyNumberFormat="1" applyFont="1" applyFill="1" applyBorder="1" applyAlignment="1" applyProtection="1">
      <alignment horizontal="left" vertical="center"/>
      <protection locked="0"/>
    </xf>
    <xf numFmtId="1" fontId="205" fillId="0" borderId="106" xfId="0" applyNumberFormat="1" applyFont="1" applyFill="1" applyBorder="1" applyAlignment="1" applyProtection="1">
      <alignment horizontal="left" vertical="center"/>
      <protection locked="0"/>
    </xf>
    <xf numFmtId="0" fontId="206" fillId="0" borderId="106" xfId="0" applyNumberFormat="1" applyFont="1" applyFill="1" applyBorder="1" applyAlignment="1" applyProtection="1">
      <alignment vertical="center"/>
      <protection locked="0"/>
    </xf>
    <xf numFmtId="22" fontId="206" fillId="0" borderId="106" xfId="0" applyNumberFormat="1" applyFont="1" applyFill="1" applyBorder="1" applyAlignment="1" applyProtection="1">
      <alignment vertical="center"/>
      <protection locked="0"/>
    </xf>
    <xf numFmtId="4" fontId="207" fillId="0" borderId="106" xfId="0" applyNumberFormat="1" applyFont="1" applyFill="1" applyBorder="1" applyAlignment="1" applyProtection="1">
      <alignment vertical="center" wrapText="1"/>
      <protection locked="0"/>
    </xf>
    <xf numFmtId="1" fontId="206" fillId="0" borderId="106" xfId="0" applyNumberFormat="1" applyFont="1" applyFill="1" applyBorder="1" applyAlignment="1" applyProtection="1">
      <alignment vertical="center"/>
      <protection locked="0"/>
    </xf>
    <xf numFmtId="0" fontId="209" fillId="0" borderId="20" xfId="0" applyNumberFormat="1" applyFont="1" applyFill="1" applyBorder="1" applyAlignment="1">
      <alignment horizontal="center" vertical="center" wrapText="1"/>
    </xf>
    <xf numFmtId="0" fontId="210" fillId="0" borderId="20" xfId="0" applyNumberFormat="1" applyFont="1" applyFill="1" applyBorder="1" applyAlignment="1">
      <alignment horizontal="center" vertical="center" wrapText="1"/>
    </xf>
    <xf numFmtId="1" fontId="209" fillId="0" borderId="20" xfId="0" applyNumberFormat="1" applyFont="1" applyFill="1" applyBorder="1" applyAlignment="1">
      <alignment horizontal="center" vertical="center" wrapText="1"/>
    </xf>
    <xf numFmtId="49" fontId="207" fillId="0" borderId="20" xfId="0" applyNumberFormat="1" applyFont="1" applyFill="1" applyBorder="1" applyAlignment="1" applyProtection="1">
      <alignment horizontal="justify" vertical="center" wrapText="1"/>
      <protection locked="0"/>
    </xf>
    <xf numFmtId="0" fontId="207" fillId="0" borderId="20" xfId="0" applyNumberFormat="1" applyFont="1" applyFill="1" applyBorder="1" applyAlignment="1" applyProtection="1">
      <alignment horizontal="justify" vertical="center" wrapText="1"/>
      <protection locked="0"/>
    </xf>
    <xf numFmtId="0" fontId="211" fillId="0" borderId="20" xfId="0" applyNumberFormat="1" applyFont="1" applyFill="1" applyBorder="1" applyProtection="1">
      <protection locked="0"/>
    </xf>
    <xf numFmtId="0" fontId="47" fillId="0" borderId="0" xfId="13" applyAlignment="1" applyProtection="1">
      <alignment vertical="center"/>
    </xf>
    <xf numFmtId="0" fontId="38" fillId="0" borderId="23" xfId="7" applyBorder="1" applyAlignment="1" applyProtection="1">
      <alignment horizontal="center" wrapText="1"/>
    </xf>
    <xf numFmtId="0" fontId="38" fillId="0" borderId="25" xfId="7" applyBorder="1" applyAlignment="1" applyProtection="1">
      <alignment horizontal="center" wrapText="1"/>
    </xf>
    <xf numFmtId="0" fontId="5" fillId="0" borderId="31" xfId="1" applyFont="1" applyFill="1" applyBorder="1" applyAlignment="1" applyProtection="1">
      <alignment vertical="center"/>
    </xf>
    <xf numFmtId="0" fontId="38" fillId="0" borderId="69" xfId="7" applyBorder="1" applyProtection="1">
      <protection locked="0"/>
    </xf>
    <xf numFmtId="0" fontId="38" fillId="0" borderId="53" xfId="7" applyBorder="1" applyProtection="1">
      <protection locked="0"/>
    </xf>
    <xf numFmtId="0" fontId="5" fillId="0" borderId="32" xfId="1" applyFont="1" applyFill="1" applyBorder="1" applyAlignment="1" applyProtection="1">
      <alignment vertical="center"/>
    </xf>
    <xf numFmtId="0" fontId="5" fillId="0" borderId="33" xfId="1" applyFont="1" applyFill="1" applyBorder="1" applyAlignment="1" applyProtection="1">
      <alignment vertical="center"/>
    </xf>
    <xf numFmtId="0" fontId="38" fillId="0" borderId="65" xfId="7" applyBorder="1" applyProtection="1">
      <protection locked="0"/>
    </xf>
    <xf numFmtId="0" fontId="38" fillId="0" borderId="66" xfId="7" applyBorder="1" applyProtection="1">
      <protection locked="0"/>
    </xf>
    <xf numFmtId="0" fontId="198" fillId="0" borderId="46" xfId="7" applyFont="1" applyBorder="1" applyAlignment="1" applyProtection="1">
      <alignment vertical="center"/>
      <protection locked="0"/>
    </xf>
    <xf numFmtId="0" fontId="38" fillId="0" borderId="46" xfId="7" applyBorder="1" applyProtection="1">
      <protection locked="0"/>
    </xf>
    <xf numFmtId="0" fontId="198" fillId="0" borderId="20" xfId="7" applyFont="1" applyBorder="1" applyAlignment="1" applyProtection="1">
      <alignment vertical="center"/>
      <protection locked="0"/>
    </xf>
    <xf numFmtId="0" fontId="0" fillId="0" borderId="0" xfId="0" applyNumberFormat="1" applyFill="1" applyBorder="1" applyProtection="1"/>
    <xf numFmtId="0" fontId="56" fillId="0" borderId="0" xfId="0" applyNumberFormat="1" applyFont="1" applyFill="1" applyBorder="1" applyProtection="1"/>
    <xf numFmtId="0" fontId="56" fillId="0" borderId="20" xfId="0" applyNumberFormat="1" applyFont="1" applyFill="1" applyBorder="1" applyProtection="1"/>
    <xf numFmtId="0" fontId="55" fillId="0" borderId="20" xfId="0" applyNumberFormat="1" applyFont="1" applyFill="1" applyBorder="1" applyProtection="1"/>
    <xf numFmtId="0" fontId="55" fillId="0" borderId="4" xfId="0" applyNumberFormat="1" applyFont="1" applyFill="1" applyBorder="1" applyAlignment="1" applyProtection="1">
      <alignment horizontal="center"/>
    </xf>
    <xf numFmtId="0" fontId="56" fillId="0" borderId="51" xfId="0" applyNumberFormat="1" applyFont="1" applyFill="1" applyBorder="1" applyAlignment="1" applyProtection="1">
      <alignment horizontal="center"/>
    </xf>
    <xf numFmtId="0" fontId="56" fillId="0" borderId="58" xfId="0" applyNumberFormat="1" applyFont="1" applyFill="1" applyBorder="1" applyAlignment="1" applyProtection="1">
      <alignment horizontal="center"/>
    </xf>
    <xf numFmtId="0" fontId="56" fillId="0" borderId="59" xfId="0" applyNumberFormat="1" applyFont="1" applyFill="1" applyBorder="1" applyAlignment="1" applyProtection="1">
      <alignment horizontal="center"/>
    </xf>
    <xf numFmtId="0" fontId="0" fillId="0" borderId="23" xfId="0" applyFont="1" applyBorder="1" applyAlignment="1" applyProtection="1">
      <alignment horizontal="left" wrapText="1"/>
    </xf>
    <xf numFmtId="0" fontId="0" fillId="0" borderId="24" xfId="0" applyFont="1" applyBorder="1" applyAlignment="1" applyProtection="1">
      <alignment horizontal="center" wrapText="1"/>
    </xf>
    <xf numFmtId="3" fontId="0" fillId="0" borderId="24" xfId="0" applyNumberFormat="1" applyFont="1" applyBorder="1" applyAlignment="1" applyProtection="1">
      <alignment horizontal="right" wrapText="1"/>
      <protection locked="0"/>
    </xf>
    <xf numFmtId="3" fontId="0" fillId="0" borderId="25" xfId="0" applyNumberFormat="1" applyFont="1" applyBorder="1" applyAlignment="1" applyProtection="1">
      <alignment horizontal="right" wrapText="1"/>
      <protection locked="0"/>
    </xf>
    <xf numFmtId="0" fontId="0" fillId="0" borderId="26" xfId="0" applyFont="1" applyBorder="1" applyAlignment="1" applyProtection="1">
      <alignment horizontal="left" wrapText="1"/>
    </xf>
    <xf numFmtId="0" fontId="0" fillId="0" borderId="20" xfId="0" applyFont="1" applyBorder="1" applyAlignment="1" applyProtection="1">
      <alignment horizontal="center" wrapText="1"/>
    </xf>
    <xf numFmtId="3" fontId="0" fillId="0" borderId="27" xfId="0" applyNumberFormat="1" applyFont="1" applyBorder="1" applyAlignment="1" applyProtection="1">
      <alignment horizontal="right" wrapText="1"/>
      <protection locked="0"/>
    </xf>
    <xf numFmtId="0" fontId="0" fillId="0" borderId="28" xfId="0" applyFont="1" applyBorder="1" applyAlignment="1" applyProtection="1">
      <alignment horizontal="left" wrapText="1"/>
    </xf>
    <xf numFmtId="0" fontId="0" fillId="0" borderId="29" xfId="0" applyFont="1" applyBorder="1" applyAlignment="1" applyProtection="1">
      <alignment horizontal="center" wrapText="1"/>
    </xf>
    <xf numFmtId="3" fontId="0" fillId="0" borderId="29" xfId="0" applyNumberFormat="1" applyFont="1" applyBorder="1" applyAlignment="1" applyProtection="1">
      <alignment horizontal="right" wrapText="1"/>
      <protection locked="0"/>
    </xf>
    <xf numFmtId="3" fontId="0" fillId="0" borderId="30" xfId="0" applyNumberFormat="1" applyFont="1" applyBorder="1" applyAlignment="1" applyProtection="1">
      <alignment horizontal="right" wrapText="1"/>
      <protection locked="0"/>
    </xf>
    <xf numFmtId="0" fontId="0" fillId="0" borderId="24" xfId="0" applyBorder="1" applyProtection="1">
      <protection locked="0"/>
    </xf>
    <xf numFmtId="0" fontId="0" fillId="0" borderId="29" xfId="0" applyBorder="1" applyProtection="1">
      <protection locked="0"/>
    </xf>
    <xf numFmtId="0" fontId="215" fillId="0" borderId="26" xfId="0" applyNumberFormat="1" applyFont="1" applyFill="1" applyBorder="1" applyAlignment="1">
      <alignment vertical="center"/>
    </xf>
    <xf numFmtId="0" fontId="215" fillId="0" borderId="27" xfId="0" applyNumberFormat="1" applyFont="1" applyFill="1" applyBorder="1" applyAlignment="1">
      <alignment horizontal="left" vertical="center"/>
    </xf>
    <xf numFmtId="0" fontId="215" fillId="0" borderId="27" xfId="0" applyNumberFormat="1" applyFont="1" applyFill="1" applyBorder="1" applyAlignment="1">
      <alignment horizontal="left" vertical="center" wrapText="1"/>
    </xf>
    <xf numFmtId="0" fontId="215" fillId="0" borderId="27" xfId="0" applyNumberFormat="1" applyFont="1" applyFill="1" applyBorder="1" applyAlignment="1">
      <alignment horizontal="right" vertical="center"/>
    </xf>
    <xf numFmtId="1" fontId="215" fillId="0" borderId="27" xfId="0" applyNumberFormat="1" applyFont="1" applyFill="1" applyBorder="1" applyAlignment="1">
      <alignment horizontal="right" vertical="center"/>
    </xf>
    <xf numFmtId="0" fontId="215" fillId="0" borderId="28" xfId="0" applyNumberFormat="1" applyFont="1" applyFill="1" applyBorder="1" applyAlignment="1">
      <alignment vertical="center"/>
    </xf>
    <xf numFmtId="0" fontId="216" fillId="0" borderId="30" xfId="0" applyNumberFormat="1" applyFont="1" applyFill="1" applyBorder="1" applyAlignment="1">
      <alignment horizontal="right" vertical="center" wrapText="1"/>
    </xf>
    <xf numFmtId="0" fontId="215" fillId="0" borderId="0" xfId="0" applyNumberFormat="1" applyFont="1" applyFill="1" applyBorder="1" applyAlignment="1">
      <alignment vertical="center"/>
    </xf>
    <xf numFmtId="0" fontId="216" fillId="0" borderId="0" xfId="0" applyNumberFormat="1" applyFont="1" applyFill="1" applyBorder="1" applyAlignment="1">
      <alignment horizontal="left" vertical="center" wrapText="1"/>
    </xf>
    <xf numFmtId="0" fontId="217" fillId="0" borderId="23" xfId="0" applyNumberFormat="1" applyFont="1" applyFill="1" applyBorder="1" applyAlignment="1">
      <alignment horizontal="left" vertical="center" indent="2"/>
    </xf>
    <xf numFmtId="0" fontId="215" fillId="0" borderId="25" xfId="0" applyNumberFormat="1" applyFont="1" applyFill="1" applyBorder="1" applyAlignment="1" applyProtection="1">
      <alignment horizontal="left" vertical="center"/>
      <protection locked="0"/>
    </xf>
    <xf numFmtId="0" fontId="217" fillId="0" borderId="26" xfId="0" applyNumberFormat="1" applyFont="1" applyFill="1" applyBorder="1" applyAlignment="1">
      <alignment horizontal="left" vertical="center" indent="2"/>
    </xf>
    <xf numFmtId="0" fontId="215" fillId="0" borderId="27" xfId="0" applyNumberFormat="1" applyFont="1" applyFill="1" applyBorder="1" applyAlignment="1" applyProtection="1">
      <alignment horizontal="left" vertical="center" wrapText="1"/>
      <protection locked="0"/>
    </xf>
    <xf numFmtId="0" fontId="217" fillId="0" borderId="28" xfId="0" applyNumberFormat="1" applyFont="1" applyFill="1" applyBorder="1" applyAlignment="1">
      <alignment horizontal="left" vertical="center" indent="2"/>
    </xf>
    <xf numFmtId="0" fontId="215" fillId="0" borderId="30" xfId="0" applyNumberFormat="1" applyFont="1" applyFill="1" applyBorder="1" applyAlignment="1" applyProtection="1">
      <alignment horizontal="left" vertical="center"/>
      <protection locked="0"/>
    </xf>
    <xf numFmtId="0" fontId="215" fillId="0" borderId="27" xfId="0" applyNumberFormat="1" applyFont="1" applyFill="1" applyBorder="1" applyAlignment="1" applyProtection="1">
      <alignment horizontal="left" vertical="center"/>
      <protection locked="0"/>
    </xf>
    <xf numFmtId="1" fontId="215" fillId="0" borderId="27" xfId="0" applyNumberFormat="1" applyFont="1" applyFill="1" applyBorder="1" applyAlignment="1" applyProtection="1">
      <alignment horizontal="left" vertical="center"/>
      <protection locked="0"/>
    </xf>
    <xf numFmtId="0" fontId="216" fillId="0" borderId="27" xfId="0" applyNumberFormat="1" applyFont="1" applyFill="1" applyBorder="1" applyAlignment="1" applyProtection="1">
      <alignment horizontal="left" vertical="center" wrapText="1"/>
      <protection locked="0"/>
    </xf>
    <xf numFmtId="0" fontId="215" fillId="0" borderId="100" xfId="0" applyNumberFormat="1" applyFont="1" applyFill="1" applyBorder="1" applyAlignment="1" applyProtection="1">
      <alignment horizontal="left" vertical="center" wrapText="1"/>
      <protection locked="0"/>
    </xf>
    <xf numFmtId="0" fontId="215" fillId="0" borderId="0" xfId="0" applyNumberFormat="1" applyFont="1" applyFill="1" applyBorder="1" applyAlignment="1">
      <alignment horizontal="center" vertical="center"/>
    </xf>
    <xf numFmtId="0" fontId="217" fillId="0" borderId="0" xfId="0" applyNumberFormat="1" applyFont="1" applyFill="1" applyBorder="1" applyAlignment="1">
      <alignment horizontal="left" vertical="center" indent="2"/>
    </xf>
    <xf numFmtId="0" fontId="215" fillId="0" borderId="0" xfId="0" applyNumberFormat="1" applyFont="1" applyFill="1" applyBorder="1" applyAlignment="1" applyProtection="1">
      <alignment horizontal="left" vertical="center"/>
      <protection locked="0"/>
    </xf>
    <xf numFmtId="0" fontId="215" fillId="0" borderId="0" xfId="0" applyNumberFormat="1" applyFont="1" applyFill="1" applyBorder="1" applyAlignment="1">
      <alignment horizontal="left" vertical="center"/>
    </xf>
    <xf numFmtId="0" fontId="218" fillId="0" borderId="9" xfId="0" applyNumberFormat="1" applyFont="1" applyFill="1" applyBorder="1"/>
    <xf numFmtId="0" fontId="218" fillId="0" borderId="1" xfId="0" applyNumberFormat="1" applyFont="1" applyFill="1" applyBorder="1"/>
    <xf numFmtId="0" fontId="215" fillId="0" borderId="23" xfId="0" applyNumberFormat="1" applyFont="1" applyFill="1" applyBorder="1" applyAlignment="1">
      <alignment horizontal="center" vertical="center"/>
    </xf>
    <xf numFmtId="0" fontId="215" fillId="0" borderId="24" xfId="0" applyNumberFormat="1" applyFont="1" applyFill="1" applyBorder="1" applyAlignment="1">
      <alignment horizontal="center" vertical="center"/>
    </xf>
    <xf numFmtId="49" fontId="215" fillId="0" borderId="24" xfId="0" applyNumberFormat="1" applyFont="1" applyFill="1" applyBorder="1" applyAlignment="1">
      <alignment horizontal="center" vertical="center" wrapText="1"/>
    </xf>
    <xf numFmtId="0" fontId="215" fillId="0" borderId="25" xfId="0" applyNumberFormat="1" applyFont="1" applyFill="1" applyBorder="1" applyAlignment="1">
      <alignment horizontal="center" vertical="center"/>
    </xf>
    <xf numFmtId="0" fontId="215" fillId="0" borderId="107" xfId="0" applyNumberFormat="1" applyFont="1" applyFill="1" applyBorder="1" applyAlignment="1">
      <alignment horizontal="center" vertical="center"/>
    </xf>
    <xf numFmtId="0" fontId="215" fillId="0" borderId="46" xfId="0" applyNumberFormat="1" applyFont="1" applyFill="1" applyBorder="1" applyAlignment="1">
      <alignment horizontal="center" vertical="center"/>
    </xf>
    <xf numFmtId="49" fontId="215" fillId="0" borderId="46" xfId="0" applyNumberFormat="1" applyFont="1" applyFill="1" applyBorder="1" applyAlignment="1">
      <alignment horizontal="center" vertical="center" wrapText="1"/>
    </xf>
    <xf numFmtId="0" fontId="219" fillId="0" borderId="31" xfId="0" applyNumberFormat="1" applyFont="1" applyFill="1" applyBorder="1" applyProtection="1">
      <protection locked="0"/>
    </xf>
    <xf numFmtId="4" fontId="0" fillId="0" borderId="20" xfId="0" applyNumberFormat="1" applyFont="1" applyBorder="1" applyAlignment="1">
      <alignment horizontal="right" wrapText="1"/>
    </xf>
    <xf numFmtId="0" fontId="219" fillId="0" borderId="32" xfId="0" applyNumberFormat="1" applyFont="1" applyFill="1" applyBorder="1" applyProtection="1">
      <protection locked="0"/>
    </xf>
    <xf numFmtId="0" fontId="219" fillId="0" borderId="33" xfId="0" applyNumberFormat="1" applyFont="1" applyFill="1" applyBorder="1" applyProtection="1">
      <protection locked="0"/>
    </xf>
    <xf numFmtId="0" fontId="0" fillId="0" borderId="22" xfId="0" applyFill="1" applyBorder="1" applyProtection="1"/>
    <xf numFmtId="0" fontId="0" fillId="0" borderId="0" xfId="0" applyFill="1" applyBorder="1" applyProtection="1"/>
    <xf numFmtId="0" fontId="31" fillId="0" borderId="20" xfId="261" applyNumberFormat="1" applyFont="1" applyFill="1" applyBorder="1" applyProtection="1"/>
    <xf numFmtId="0" fontId="31" fillId="0" borderId="20" xfId="261" applyNumberFormat="1" applyFont="1" applyFill="1" applyBorder="1" applyAlignment="1" applyProtection="1">
      <alignment horizontal="left"/>
    </xf>
    <xf numFmtId="0" fontId="0" fillId="0" borderId="109" xfId="0" applyFill="1" applyBorder="1" applyProtection="1"/>
    <xf numFmtId="0" fontId="220" fillId="0" borderId="46" xfId="256" applyFill="1" applyBorder="1" applyAlignment="1" applyProtection="1">
      <alignment horizontal="center" vertical="center"/>
    </xf>
    <xf numFmtId="0" fontId="220" fillId="0" borderId="46" xfId="256" applyFill="1" applyBorder="1" applyAlignment="1" applyProtection="1">
      <alignment horizontal="center" vertical="center" wrapText="1"/>
    </xf>
    <xf numFmtId="0" fontId="0" fillId="0" borderId="0" xfId="0" applyFont="1"/>
    <xf numFmtId="0" fontId="222" fillId="0" borderId="20" xfId="259" applyFill="1" applyBorder="1" applyAlignment="1" applyProtection="1">
      <alignment horizontal="center" vertical="center" wrapText="1"/>
    </xf>
    <xf numFmtId="0" fontId="221" fillId="0" borderId="20" xfId="257" applyFill="1" applyBorder="1" applyAlignment="1" applyProtection="1">
      <alignment wrapText="1"/>
      <protection locked="0"/>
    </xf>
    <xf numFmtId="0" fontId="0" fillId="0" borderId="20" xfId="258" applyFont="1" applyFill="1" applyBorder="1" applyAlignment="1" applyProtection="1">
      <alignment wrapText="1"/>
      <protection locked="0"/>
    </xf>
    <xf numFmtId="0" fontId="0" fillId="0" borderId="20" xfId="0" applyFill="1" applyBorder="1" applyProtection="1">
      <protection locked="0"/>
    </xf>
    <xf numFmtId="0" fontId="0" fillId="0" borderId="108" xfId="0" applyFill="1" applyBorder="1" applyProtection="1"/>
    <xf numFmtId="0" fontId="220" fillId="0" borderId="20" xfId="256" applyFill="1" applyBorder="1" applyAlignment="1" applyProtection="1">
      <alignment horizontal="center" vertical="center"/>
    </xf>
    <xf numFmtId="0" fontId="220" fillId="0" borderId="0" xfId="256" applyFill="1" applyBorder="1" applyAlignment="1" applyProtection="1">
      <alignment horizontal="center" vertical="center" wrapText="1"/>
    </xf>
    <xf numFmtId="0" fontId="222" fillId="0" borderId="0" xfId="259" applyFill="1" applyBorder="1" applyAlignment="1" applyProtection="1">
      <alignment horizontal="center" vertical="center" wrapText="1"/>
    </xf>
    <xf numFmtId="0" fontId="0" fillId="0" borderId="0" xfId="258" applyFont="1" applyFill="1" applyBorder="1" applyAlignment="1" applyProtection="1">
      <alignment wrapText="1"/>
      <protection locked="0"/>
    </xf>
    <xf numFmtId="0" fontId="0" fillId="0" borderId="0" xfId="0" applyFill="1" applyBorder="1" applyProtection="1">
      <protection locked="0"/>
    </xf>
    <xf numFmtId="0" fontId="0" fillId="0" borderId="20" xfId="0" applyFill="1" applyBorder="1" applyProtection="1"/>
    <xf numFmtId="0" fontId="31" fillId="0" borderId="99" xfId="261" applyNumberFormat="1" applyFont="1" applyFill="1" applyBorder="1" applyProtection="1"/>
    <xf numFmtId="0" fontId="0" fillId="0" borderId="0" xfId="0" applyBorder="1"/>
    <xf numFmtId="0" fontId="220" fillId="0" borderId="20" xfId="256" applyFill="1" applyBorder="1" applyAlignment="1" applyProtection="1">
      <alignment horizontal="center" vertical="center" wrapText="1"/>
    </xf>
    <xf numFmtId="195" fontId="169" fillId="0" borderId="22" xfId="261" applyNumberFormat="1" applyFont="1" applyFill="1" applyBorder="1" applyProtection="1"/>
    <xf numFmtId="195" fontId="33" fillId="0" borderId="22" xfId="261" applyNumberFormat="1" applyFont="1" applyFill="1" applyBorder="1" applyProtection="1"/>
    <xf numFmtId="0" fontId="0" fillId="0" borderId="20" xfId="0" applyNumberFormat="1" applyFill="1" applyBorder="1" applyProtection="1"/>
    <xf numFmtId="0" fontId="0" fillId="0" borderId="20" xfId="0" applyNumberFormat="1" applyFill="1" applyBorder="1" applyAlignment="1" applyProtection="1">
      <alignment horizontal="center" vertical="center"/>
    </xf>
    <xf numFmtId="0" fontId="177" fillId="0" borderId="20" xfId="0" applyNumberFormat="1" applyFont="1" applyFill="1" applyBorder="1" applyAlignment="1" applyProtection="1">
      <alignment horizontal="center" vertical="center" wrapText="1"/>
    </xf>
    <xf numFmtId="0" fontId="0" fillId="0" borderId="0" xfId="0" applyAlignment="1" applyProtection="1">
      <alignment wrapText="1"/>
    </xf>
    <xf numFmtId="0" fontId="222" fillId="0" borderId="20" xfId="258" applyNumberFormat="1" applyFont="1" applyFill="1" applyBorder="1" applyAlignment="1" applyProtection="1">
      <alignment horizontal="center" vertical="center" wrapText="1"/>
    </xf>
    <xf numFmtId="0" fontId="0" fillId="0" borderId="20" xfId="0" applyFill="1" applyBorder="1" applyAlignment="1" applyProtection="1">
      <alignment horizontal="left" vertical="center" wrapText="1"/>
      <protection locked="0"/>
    </xf>
    <xf numFmtId="0" fontId="0" fillId="0" borderId="20" xfId="0" applyFill="1" applyBorder="1" applyAlignment="1" applyProtection="1">
      <alignment horizontal="center" vertical="center" wrapText="1"/>
      <protection locked="0"/>
    </xf>
    <xf numFmtId="0" fontId="0" fillId="0" borderId="20" xfId="0" applyFill="1" applyBorder="1" applyAlignment="1" applyProtection="1">
      <alignment horizontal="center" vertical="center"/>
      <protection locked="0"/>
    </xf>
    <xf numFmtId="14" fontId="0" fillId="0" borderId="20" xfId="0" applyNumberFormat="1" applyFill="1" applyBorder="1" applyAlignment="1" applyProtection="1">
      <alignment horizontal="center" vertical="center"/>
      <protection locked="0"/>
    </xf>
    <xf numFmtId="0" fontId="31" fillId="0" borderId="20" xfId="261" applyNumberFormat="1" applyFont="1" applyFill="1" applyBorder="1" applyAlignment="1" applyProtection="1"/>
    <xf numFmtId="0" fontId="125" fillId="58" borderId="99" xfId="260" applyBorder="1" applyAlignment="1" applyProtection="1">
      <alignment horizontal="left"/>
    </xf>
    <xf numFmtId="0" fontId="125" fillId="58" borderId="99" xfId="260" applyBorder="1" applyAlignment="1" applyProtection="1">
      <alignment horizontal="left" wrapText="1"/>
    </xf>
    <xf numFmtId="0" fontId="174" fillId="0" borderId="121" xfId="0" applyFont="1" applyBorder="1" applyAlignment="1" applyProtection="1">
      <alignment horizontal="left"/>
    </xf>
    <xf numFmtId="0" fontId="174" fillId="0" borderId="121" xfId="0" applyFont="1" applyBorder="1" applyAlignment="1" applyProtection="1">
      <alignment horizontal="left" wrapText="1"/>
    </xf>
    <xf numFmtId="0" fontId="174" fillId="0" borderId="121" xfId="0" applyFont="1" applyFill="1" applyBorder="1" applyAlignment="1" applyProtection="1">
      <alignment horizontal="left" wrapText="1"/>
    </xf>
    <xf numFmtId="173" fontId="0" fillId="0" borderId="20" xfId="0" applyNumberFormat="1" applyFont="1" applyBorder="1" applyAlignment="1" applyProtection="1">
      <alignment horizontal="right" wrapText="1"/>
      <protection locked="0"/>
    </xf>
    <xf numFmtId="0" fontId="174" fillId="0" borderId="121" xfId="0" applyFont="1" applyBorder="1" applyAlignment="1" applyProtection="1">
      <alignment horizontal="left" wrapText="1"/>
      <protection locked="0"/>
    </xf>
    <xf numFmtId="0" fontId="174" fillId="0" borderId="122" xfId="0" applyFont="1" applyBorder="1" applyAlignment="1" applyProtection="1">
      <alignment horizontal="left" wrapText="1"/>
    </xf>
    <xf numFmtId="0" fontId="0" fillId="0" borderId="20" xfId="0" applyFont="1" applyBorder="1" applyAlignment="1">
      <alignment horizontal="left" wrapText="1"/>
    </xf>
    <xf numFmtId="0" fontId="0" fillId="0" borderId="0" xfId="0" applyAlignment="1" applyProtection="1">
      <alignment horizontal="left"/>
    </xf>
    <xf numFmtId="0" fontId="215" fillId="0" borderId="20" xfId="0" applyNumberFormat="1" applyFont="1" applyFill="1" applyBorder="1"/>
    <xf numFmtId="0" fontId="215" fillId="0" borderId="20" xfId="0" applyNumberFormat="1" applyFont="1" applyFill="1" applyBorder="1" applyAlignment="1">
      <alignment horizontal="left"/>
    </xf>
    <xf numFmtId="0" fontId="234" fillId="0" borderId="20" xfId="0" applyNumberFormat="1" applyFont="1" applyFill="1" applyBorder="1" applyAlignment="1">
      <alignment horizontal="center" vertical="center" wrapText="1"/>
    </xf>
    <xf numFmtId="0" fontId="235" fillId="0" borderId="20" xfId="0" applyNumberFormat="1" applyFont="1" applyFill="1" applyBorder="1" applyAlignment="1">
      <alignment horizontal="center" vertical="center" wrapText="1"/>
    </xf>
    <xf numFmtId="0" fontId="236" fillId="0" borderId="20" xfId="0" applyNumberFormat="1" applyFont="1" applyFill="1" applyBorder="1" applyAlignment="1">
      <alignment horizontal="center" vertical="center" wrapText="1"/>
    </xf>
    <xf numFmtId="0" fontId="219" fillId="0" borderId="20" xfId="0" applyNumberFormat="1" applyFont="1" applyFill="1" applyBorder="1" applyAlignment="1">
      <alignment horizontal="center" vertical="center" wrapText="1"/>
    </xf>
    <xf numFmtId="0" fontId="219" fillId="0" borderId="20" xfId="0" applyNumberFormat="1" applyFont="1" applyFill="1" applyBorder="1" applyAlignment="1">
      <alignment horizontal="left" vertical="center" wrapText="1"/>
    </xf>
    <xf numFmtId="0" fontId="219" fillId="0" borderId="20" xfId="0" applyNumberFormat="1" applyFont="1" applyFill="1" applyBorder="1" applyAlignment="1" applyProtection="1">
      <alignment horizontal="left" vertical="center" wrapText="1"/>
      <protection locked="0"/>
    </xf>
    <xf numFmtId="0" fontId="234" fillId="0" borderId="20" xfId="0" applyNumberFormat="1" applyFont="1" applyFill="1" applyBorder="1" applyAlignment="1" applyProtection="1">
      <alignment horizontal="center" vertical="center" wrapText="1"/>
      <protection locked="0"/>
    </xf>
    <xf numFmtId="0" fontId="219" fillId="0" borderId="22" xfId="0" applyNumberFormat="1" applyFont="1" applyFill="1" applyBorder="1"/>
    <xf numFmtId="0" fontId="219" fillId="0" borderId="0" xfId="0" applyNumberFormat="1" applyFont="1" applyFill="1" applyBorder="1"/>
    <xf numFmtId="0" fontId="218" fillId="0" borderId="20" xfId="0" applyNumberFormat="1" applyFont="1" applyFill="1" applyBorder="1" applyAlignment="1">
      <alignment horizontal="center" vertical="center" wrapText="1"/>
    </xf>
    <xf numFmtId="0" fontId="237" fillId="0" borderId="20" xfId="0" applyNumberFormat="1" applyFont="1" applyFill="1" applyBorder="1" applyAlignment="1">
      <alignment horizontal="center" vertical="center" wrapText="1"/>
    </xf>
    <xf numFmtId="0" fontId="219" fillId="0" borderId="20" xfId="0" applyNumberFormat="1" applyFont="1" applyFill="1" applyBorder="1" applyProtection="1">
      <protection locked="0"/>
    </xf>
    <xf numFmtId="0" fontId="0" fillId="0" borderId="0" xfId="0" applyNumberFormat="1" applyFill="1" applyBorder="1" applyProtection="1">
      <protection locked="0"/>
    </xf>
    <xf numFmtId="14" fontId="219" fillId="0" borderId="0" xfId="0" applyNumberFormat="1" applyFont="1" applyFill="1" applyBorder="1" applyAlignment="1">
      <alignment horizontal="center" vertical="center"/>
    </xf>
    <xf numFmtId="0" fontId="219" fillId="0" borderId="0" xfId="0" applyNumberFormat="1" applyFont="1" applyFill="1" applyBorder="1" applyAlignment="1">
      <alignment horizontal="center" vertical="center"/>
    </xf>
    <xf numFmtId="14" fontId="234" fillId="0" borderId="20" xfId="0" applyNumberFormat="1" applyFont="1" applyFill="1" applyBorder="1" applyAlignment="1">
      <alignment horizontal="center" vertical="center" wrapText="1"/>
    </xf>
    <xf numFmtId="0" fontId="211" fillId="0" borderId="20" xfId="0" applyNumberFormat="1" applyFont="1" applyFill="1" applyBorder="1" applyAlignment="1">
      <alignment horizontal="center" vertical="center" wrapText="1"/>
    </xf>
    <xf numFmtId="14" fontId="211" fillId="0" borderId="20" xfId="0" applyNumberFormat="1" applyFont="1" applyFill="1" applyBorder="1" applyAlignment="1">
      <alignment horizontal="center" vertical="center" wrapText="1"/>
    </xf>
    <xf numFmtId="0" fontId="46" fillId="5" borderId="20" xfId="12" applyFill="1" applyBorder="1"/>
    <xf numFmtId="0" fontId="31" fillId="0" borderId="93" xfId="0" applyNumberFormat="1" applyFont="1" applyFill="1" applyBorder="1" applyAlignment="1">
      <alignment vertical="center" wrapText="1"/>
    </xf>
    <xf numFmtId="0" fontId="31" fillId="0" borderId="20" xfId="0" applyNumberFormat="1" applyFont="1" applyFill="1" applyBorder="1" applyAlignment="1">
      <alignment vertical="center"/>
    </xf>
    <xf numFmtId="0" fontId="31" fillId="0" borderId="0" xfId="0" applyNumberFormat="1" applyFont="1" applyFill="1" applyBorder="1" applyAlignment="1">
      <alignment vertical="center"/>
    </xf>
    <xf numFmtId="0" fontId="31" fillId="0" borderId="0" xfId="0" applyNumberFormat="1" applyFont="1" applyFill="1" applyBorder="1" applyAlignment="1">
      <alignment vertical="center" wrapText="1"/>
    </xf>
    <xf numFmtId="1" fontId="31" fillId="0" borderId="0" xfId="0" applyNumberFormat="1" applyFont="1" applyFill="1" applyBorder="1" applyAlignment="1">
      <alignment vertical="center"/>
    </xf>
    <xf numFmtId="0" fontId="157" fillId="0" borderId="0" xfId="0" applyNumberFormat="1" applyFont="1" applyFill="1" applyBorder="1" applyAlignment="1">
      <alignment vertical="center" wrapText="1"/>
    </xf>
    <xf numFmtId="0" fontId="157" fillId="0" borderId="0" xfId="0" applyNumberFormat="1" applyFont="1" applyFill="1" applyBorder="1" applyAlignment="1">
      <alignment horizontal="left" vertical="center" wrapText="1"/>
    </xf>
    <xf numFmtId="0" fontId="56" fillId="0" borderId="0" xfId="0" applyNumberFormat="1" applyFont="1" applyFill="1" applyBorder="1"/>
    <xf numFmtId="0" fontId="238" fillId="0" borderId="0" xfId="0" applyNumberFormat="1" applyFont="1" applyFill="1" applyBorder="1"/>
    <xf numFmtId="0" fontId="0" fillId="35" borderId="42" xfId="0" applyFill="1" applyBorder="1" applyProtection="1"/>
    <xf numFmtId="0" fontId="7" fillId="35" borderId="33" xfId="0" applyFont="1" applyFill="1" applyBorder="1" applyAlignment="1" applyProtection="1">
      <alignment horizontal="center" vertical="center" wrapText="1"/>
    </xf>
    <xf numFmtId="0" fontId="7" fillId="35" borderId="28" xfId="0" applyFont="1" applyFill="1" applyBorder="1" applyAlignment="1" applyProtection="1">
      <alignment horizontal="center" vertical="center" wrapText="1"/>
    </xf>
    <xf numFmtId="0" fontId="7" fillId="35" borderId="29" xfId="0" applyFont="1" applyFill="1" applyBorder="1" applyAlignment="1" applyProtection="1">
      <alignment horizontal="center" vertical="center" wrapText="1"/>
    </xf>
    <xf numFmtId="0" fontId="7" fillId="35" borderId="30" xfId="0" applyFont="1" applyFill="1" applyBorder="1" applyAlignment="1" applyProtection="1">
      <alignment horizontal="center" vertical="center" wrapText="1"/>
    </xf>
    <xf numFmtId="0" fontId="7" fillId="0" borderId="11" xfId="0" applyFont="1" applyBorder="1" applyAlignment="1" applyProtection="1">
      <alignment horizontal="center"/>
    </xf>
    <xf numFmtId="0" fontId="7" fillId="0" borderId="71" xfId="0" applyFont="1" applyBorder="1" applyProtection="1"/>
    <xf numFmtId="3" fontId="0" fillId="0" borderId="69" xfId="0" applyNumberFormat="1" applyFont="1" applyBorder="1" applyProtection="1">
      <protection locked="0"/>
    </xf>
    <xf numFmtId="3" fontId="0" fillId="0" borderId="46" xfId="0" applyNumberFormat="1" applyFont="1" applyBorder="1" applyProtection="1">
      <protection locked="0"/>
    </xf>
    <xf numFmtId="3" fontId="0" fillId="0" borderId="53" xfId="0" applyNumberFormat="1" applyFont="1" applyBorder="1" applyProtection="1">
      <protection locked="0"/>
    </xf>
    <xf numFmtId="0" fontId="7" fillId="0" borderId="14" xfId="0" applyFont="1" applyBorder="1" applyAlignment="1" applyProtection="1">
      <alignment horizontal="center"/>
    </xf>
    <xf numFmtId="3" fontId="0" fillId="0" borderId="26" xfId="0" applyNumberFormat="1" applyFont="1" applyBorder="1" applyProtection="1">
      <protection locked="0"/>
    </xf>
    <xf numFmtId="3" fontId="0" fillId="0" borderId="20" xfId="0" applyNumberFormat="1" applyFont="1" applyBorder="1" applyProtection="1">
      <protection locked="0"/>
    </xf>
    <xf numFmtId="3" fontId="0" fillId="0" borderId="27" xfId="0" applyNumberFormat="1" applyFont="1" applyBorder="1" applyProtection="1">
      <protection locked="0"/>
    </xf>
    <xf numFmtId="0" fontId="7" fillId="0" borderId="102" xfId="0" applyFont="1" applyBorder="1" applyAlignment="1" applyProtection="1">
      <alignment horizontal="center"/>
    </xf>
    <xf numFmtId="0" fontId="7" fillId="0" borderId="96" xfId="0" applyFont="1" applyBorder="1" applyProtection="1"/>
    <xf numFmtId="3" fontId="0" fillId="0" borderId="101" xfId="0" applyNumberFormat="1" applyFont="1" applyBorder="1" applyProtection="1">
      <protection locked="0"/>
    </xf>
    <xf numFmtId="3" fontId="0" fillId="0" borderId="99" xfId="0" applyNumberFormat="1" applyFont="1" applyBorder="1" applyProtection="1">
      <protection locked="0"/>
    </xf>
    <xf numFmtId="3" fontId="0" fillId="0" borderId="100" xfId="0" applyNumberFormat="1" applyFont="1" applyBorder="1" applyProtection="1">
      <protection locked="0"/>
    </xf>
    <xf numFmtId="0" fontId="7" fillId="0" borderId="9" xfId="0" applyFont="1" applyBorder="1" applyProtection="1"/>
    <xf numFmtId="3" fontId="0" fillId="0" borderId="55" xfId="0" applyNumberFormat="1" applyFont="1" applyBorder="1" applyProtection="1"/>
    <xf numFmtId="3" fontId="0" fillId="0" borderId="56" xfId="0" applyNumberFormat="1" applyFont="1" applyBorder="1" applyProtection="1"/>
    <xf numFmtId="3" fontId="0" fillId="0" borderId="57" xfId="0" applyNumberFormat="1" applyFont="1" applyBorder="1" applyProtection="1"/>
    <xf numFmtId="0" fontId="7" fillId="0" borderId="11" xfId="0" applyFont="1" applyBorder="1" applyProtection="1"/>
    <xf numFmtId="3" fontId="0" fillId="0" borderId="69" xfId="0" applyNumberFormat="1" applyFont="1" applyBorder="1" applyProtection="1"/>
    <xf numFmtId="3" fontId="0" fillId="0" borderId="46" xfId="0" applyNumberFormat="1" applyFont="1" applyBorder="1" applyProtection="1"/>
    <xf numFmtId="3" fontId="0" fillId="0" borderId="53" xfId="0" applyNumberFormat="1" applyFont="1" applyBorder="1" applyProtection="1"/>
    <xf numFmtId="0" fontId="0" fillId="0" borderId="14" xfId="0" applyFill="1" applyBorder="1" applyAlignment="1" applyProtection="1">
      <alignment horizontal="left" indent="2"/>
    </xf>
    <xf numFmtId="3" fontId="0" fillId="0" borderId="26" xfId="0" applyNumberFormat="1" applyFont="1" applyBorder="1" applyProtection="1"/>
    <xf numFmtId="3" fontId="0" fillId="0" borderId="20" xfId="0" applyNumberFormat="1" applyFont="1" applyBorder="1" applyProtection="1"/>
    <xf numFmtId="3" fontId="0" fillId="0" borderId="27" xfId="0" applyNumberFormat="1" applyFont="1" applyBorder="1" applyProtection="1"/>
    <xf numFmtId="0" fontId="0" fillId="0" borderId="102" xfId="0" applyFill="1" applyBorder="1" applyAlignment="1" applyProtection="1">
      <alignment horizontal="left" indent="2"/>
    </xf>
    <xf numFmtId="0" fontId="7" fillId="0" borderId="9" xfId="0" applyFont="1" applyFill="1" applyBorder="1" applyProtection="1"/>
    <xf numFmtId="0" fontId="7" fillId="0" borderId="11" xfId="0" applyFont="1" applyFill="1" applyBorder="1" applyAlignment="1" applyProtection="1">
      <alignment horizontal="center"/>
    </xf>
    <xf numFmtId="0" fontId="7" fillId="0" borderId="31" xfId="0" applyFont="1" applyFill="1" applyBorder="1" applyProtection="1"/>
    <xf numFmtId="0" fontId="7" fillId="0" borderId="14" xfId="0" applyFont="1" applyFill="1" applyBorder="1" applyAlignment="1" applyProtection="1">
      <alignment horizontal="center"/>
    </xf>
    <xf numFmtId="0" fontId="7" fillId="0" borderId="11" xfId="0" applyFont="1" applyFill="1" applyBorder="1" applyProtection="1"/>
    <xf numFmtId="0" fontId="7" fillId="0" borderId="102" xfId="0" applyFont="1" applyFill="1" applyBorder="1" applyAlignment="1" applyProtection="1">
      <alignment horizontal="center"/>
    </xf>
    <xf numFmtId="0" fontId="7" fillId="0" borderId="14" xfId="0" applyFont="1" applyFill="1" applyBorder="1" applyProtection="1"/>
    <xf numFmtId="0" fontId="7" fillId="0" borderId="33" xfId="0" applyFont="1" applyFill="1" applyBorder="1" applyAlignment="1" applyProtection="1">
      <alignment horizontal="center"/>
    </xf>
    <xf numFmtId="0" fontId="0" fillId="0" borderId="42" xfId="0" applyFill="1" applyBorder="1" applyAlignment="1" applyProtection="1">
      <alignment horizontal="left" indent="2"/>
    </xf>
    <xf numFmtId="0" fontId="7" fillId="45" borderId="9" xfId="0" applyFont="1" applyFill="1" applyBorder="1" applyAlignment="1" applyProtection="1">
      <alignment horizontal="center"/>
    </xf>
    <xf numFmtId="0" fontId="7" fillId="45" borderId="2" xfId="0" applyFont="1" applyFill="1" applyBorder="1" applyProtection="1"/>
    <xf numFmtId="0" fontId="56" fillId="0" borderId="7" xfId="0" applyNumberFormat="1" applyFont="1" applyFill="1" applyBorder="1" applyAlignment="1">
      <alignment horizontal="center"/>
    </xf>
    <xf numFmtId="0" fontId="7" fillId="35" borderId="1" xfId="0" applyFont="1" applyFill="1" applyBorder="1" applyAlignment="1" applyProtection="1">
      <alignment horizontal="center"/>
    </xf>
    <xf numFmtId="0" fontId="7" fillId="35" borderId="9" xfId="0" applyFont="1" applyFill="1" applyBorder="1" applyAlignment="1" applyProtection="1">
      <alignment horizontal="center" vertical="center"/>
    </xf>
    <xf numFmtId="1" fontId="58" fillId="0" borderId="0" xfId="0" applyNumberFormat="1" applyFont="1" applyFill="1" applyBorder="1" applyAlignment="1">
      <alignment vertical="center"/>
    </xf>
    <xf numFmtId="3" fontId="0" fillId="0" borderId="71" xfId="0" applyNumberFormat="1" applyFont="1" applyBorder="1" applyProtection="1">
      <protection locked="0"/>
    </xf>
    <xf numFmtId="3" fontId="0" fillId="0" borderId="32" xfId="0" applyNumberFormat="1" applyFont="1" applyBorder="1" applyProtection="1">
      <protection locked="0"/>
    </xf>
    <xf numFmtId="3" fontId="0" fillId="0" borderId="96" xfId="0" applyNumberFormat="1" applyFont="1" applyBorder="1" applyProtection="1">
      <protection locked="0"/>
    </xf>
    <xf numFmtId="0" fontId="7" fillId="45" borderId="1" xfId="0" applyFont="1" applyFill="1" applyBorder="1" applyAlignment="1" applyProtection="1">
      <alignment horizontal="center"/>
    </xf>
    <xf numFmtId="0" fontId="7" fillId="45" borderId="9" xfId="0" applyFont="1" applyFill="1" applyBorder="1" applyAlignment="1" applyProtection="1">
      <alignment horizontal="left" vertical="center"/>
    </xf>
    <xf numFmtId="3" fontId="7" fillId="45" borderId="9" xfId="0" applyNumberFormat="1" applyFont="1" applyFill="1" applyBorder="1" applyProtection="1"/>
    <xf numFmtId="0" fontId="7" fillId="35" borderId="9" xfId="0" applyFont="1" applyFill="1" applyBorder="1" applyAlignment="1" applyProtection="1">
      <alignment horizontal="center"/>
    </xf>
    <xf numFmtId="0" fontId="7" fillId="35" borderId="3" xfId="0" applyFont="1" applyFill="1" applyBorder="1" applyAlignment="1" applyProtection="1">
      <alignment horizontal="center" vertical="center"/>
    </xf>
    <xf numFmtId="3" fontId="0" fillId="0" borderId="115" xfId="0" applyNumberFormat="1" applyFont="1" applyBorder="1" applyProtection="1"/>
    <xf numFmtId="3" fontId="0" fillId="0" borderId="123" xfId="0" applyNumberFormat="1" applyFont="1" applyBorder="1" applyProtection="1"/>
    <xf numFmtId="3" fontId="0" fillId="0" borderId="116" xfId="0" applyNumberFormat="1" applyFont="1" applyBorder="1" applyProtection="1"/>
    <xf numFmtId="0" fontId="7" fillId="45" borderId="9" xfId="0" applyFont="1" applyFill="1" applyBorder="1" applyProtection="1"/>
    <xf numFmtId="10" fontId="7" fillId="45" borderId="3" xfId="83" applyNumberFormat="1" applyFont="1" applyFill="1" applyBorder="1" applyProtection="1"/>
    <xf numFmtId="0" fontId="31" fillId="0" borderId="26" xfId="0" applyNumberFormat="1" applyFont="1" applyFill="1" applyBorder="1" applyAlignment="1" applyProtection="1">
      <alignment vertical="center"/>
    </xf>
    <xf numFmtId="0" fontId="31" fillId="0" borderId="27" xfId="0" applyNumberFormat="1" applyFont="1" applyFill="1" applyBorder="1" applyAlignment="1" applyProtection="1">
      <alignment horizontal="left" vertical="center"/>
    </xf>
    <xf numFmtId="0" fontId="31" fillId="0" borderId="27" xfId="0" applyNumberFormat="1" applyFont="1" applyFill="1" applyBorder="1" applyAlignment="1" applyProtection="1">
      <alignment horizontal="left" vertical="center" wrapText="1"/>
    </xf>
    <xf numFmtId="0" fontId="31" fillId="0" borderId="27" xfId="0" applyNumberFormat="1" applyFont="1" applyFill="1" applyBorder="1" applyAlignment="1" applyProtection="1">
      <alignment vertical="center"/>
    </xf>
    <xf numFmtId="1" fontId="31" fillId="0" borderId="27" xfId="0" applyNumberFormat="1" applyFont="1" applyFill="1" applyBorder="1" applyAlignment="1" applyProtection="1">
      <alignment vertical="center"/>
    </xf>
    <xf numFmtId="0" fontId="31" fillId="0" borderId="28" xfId="0" applyNumberFormat="1" applyFont="1" applyFill="1" applyBorder="1" applyAlignment="1" applyProtection="1">
      <alignment vertical="center"/>
    </xf>
    <xf numFmtId="0" fontId="157" fillId="0" borderId="30" xfId="0" applyNumberFormat="1" applyFont="1" applyFill="1" applyBorder="1" applyAlignment="1" applyProtection="1">
      <alignment vertical="center" wrapText="1"/>
    </xf>
    <xf numFmtId="0" fontId="239" fillId="59" borderId="23" xfId="0" applyFont="1" applyFill="1" applyBorder="1" applyAlignment="1">
      <alignment vertical="center" wrapText="1"/>
    </xf>
    <xf numFmtId="0" fontId="176" fillId="59" borderId="125" xfId="0" applyFont="1" applyFill="1" applyBorder="1" applyAlignment="1">
      <alignment vertical="center" wrapText="1"/>
    </xf>
    <xf numFmtId="0" fontId="240" fillId="59" borderId="8" xfId="0" applyFont="1" applyFill="1" applyBorder="1" applyAlignment="1">
      <alignment horizontal="center" vertical="center" wrapText="1"/>
    </xf>
    <xf numFmtId="0" fontId="241" fillId="0" borderId="23" xfId="0" applyFont="1" applyBorder="1" applyAlignment="1">
      <alignment vertical="center" wrapText="1"/>
    </xf>
    <xf numFmtId="0" fontId="241" fillId="0" borderId="28" xfId="0" applyFont="1" applyBorder="1" applyAlignment="1">
      <alignment vertical="center" wrapText="1"/>
    </xf>
    <xf numFmtId="0" fontId="241" fillId="0" borderId="26" xfId="0" applyFont="1" applyBorder="1" applyAlignment="1">
      <alignment vertical="center" wrapText="1"/>
    </xf>
    <xf numFmtId="4" fontId="244" fillId="0" borderId="20" xfId="1" applyNumberFormat="1" applyFont="1" applyBorder="1" applyAlignment="1" applyProtection="1">
      <alignment horizontal="center" vertical="center" wrapText="1"/>
    </xf>
    <xf numFmtId="3" fontId="50" fillId="0" borderId="20" xfId="1" applyNumberFormat="1" applyFont="1" applyBorder="1" applyAlignment="1" applyProtection="1">
      <alignment vertical="center"/>
      <protection locked="0"/>
    </xf>
    <xf numFmtId="0" fontId="50" fillId="0" borderId="20" xfId="1" applyFont="1" applyBorder="1" applyAlignment="1" applyProtection="1">
      <alignment horizontal="center" vertical="center"/>
      <protection locked="0"/>
    </xf>
    <xf numFmtId="4" fontId="50" fillId="0" borderId="20" xfId="1" applyNumberFormat="1" applyFont="1" applyBorder="1" applyAlignment="1" applyProtection="1">
      <alignment vertical="center"/>
      <protection locked="0"/>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0" fontId="5" fillId="0" borderId="20" xfId="1" applyFont="1" applyBorder="1" applyAlignment="1" applyProtection="1">
      <alignment horizontal="left" vertical="center" wrapText="1"/>
    </xf>
    <xf numFmtId="49" fontId="5" fillId="0" borderId="20" xfId="1" applyNumberFormat="1" applyFont="1" applyBorder="1" applyAlignment="1" applyProtection="1">
      <alignment horizontal="left" vertical="center"/>
    </xf>
    <xf numFmtId="1"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wrapText="1"/>
    </xf>
    <xf numFmtId="49" fontId="31" fillId="0" borderId="20" xfId="0" applyNumberFormat="1" applyFont="1" applyFill="1" applyBorder="1" applyAlignment="1" applyProtection="1">
      <alignment horizontal="left" vertical="center"/>
    </xf>
    <xf numFmtId="0" fontId="7" fillId="0" borderId="20" xfId="0" applyFont="1" applyBorder="1" applyAlignment="1">
      <alignment vertical="center"/>
    </xf>
    <xf numFmtId="0" fontId="31" fillId="0" borderId="20" xfId="0" applyNumberFormat="1" applyFont="1" applyFill="1" applyBorder="1" applyProtection="1"/>
    <xf numFmtId="0" fontId="53" fillId="0" borderId="95" xfId="0" applyFont="1" applyFill="1" applyBorder="1" applyAlignment="1" applyProtection="1">
      <alignment horizontal="left" vertical="center" indent="2"/>
      <protection locked="0"/>
    </xf>
    <xf numFmtId="4" fontId="143" fillId="0" borderId="123" xfId="0" applyNumberFormat="1" applyFont="1" applyFill="1" applyBorder="1" applyAlignment="1" applyProtection="1">
      <alignment horizontal="center" vertical="center"/>
      <protection locked="0"/>
    </xf>
    <xf numFmtId="0" fontId="53" fillId="0" borderId="95" xfId="0" applyFont="1" applyFill="1" applyBorder="1" applyAlignment="1" applyProtection="1">
      <alignment horizontal="left" vertical="center" indent="3"/>
      <protection locked="0"/>
    </xf>
    <xf numFmtId="0" fontId="53" fillId="0" borderId="95" xfId="0" applyFont="1" applyFill="1" applyBorder="1" applyAlignment="1" applyProtection="1">
      <alignment horizontal="left" vertical="center" indent="4"/>
      <protection locked="0"/>
    </xf>
    <xf numFmtId="0" fontId="53" fillId="0" borderId="95" xfId="0" applyFont="1" applyFill="1" applyBorder="1" applyAlignment="1" applyProtection="1">
      <alignment horizontal="left" vertical="center" indent="5"/>
      <protection locked="0"/>
    </xf>
    <xf numFmtId="0" fontId="53" fillId="5" borderId="95" xfId="0" applyFont="1" applyFill="1" applyBorder="1" applyAlignment="1" applyProtection="1">
      <alignment horizontal="left" vertical="center" indent="3"/>
      <protection locked="0"/>
    </xf>
    <xf numFmtId="0" fontId="143" fillId="0" borderId="95" xfId="0" applyFont="1" applyFill="1" applyBorder="1" applyAlignment="1" applyProtection="1">
      <alignment horizontal="left" vertical="center" indent="4"/>
      <protection locked="0"/>
    </xf>
    <xf numFmtId="0" fontId="143" fillId="0" borderId="95" xfId="0" applyFont="1" applyFill="1" applyBorder="1" applyAlignment="1" applyProtection="1">
      <alignment horizontal="left" vertical="center" indent="5"/>
      <protection locked="0"/>
    </xf>
    <xf numFmtId="4" fontId="143" fillId="0" borderId="123" xfId="0" applyNumberFormat="1" applyFont="1" applyFill="1" applyBorder="1" applyAlignment="1" applyProtection="1">
      <alignment horizontal="left" vertical="center"/>
      <protection locked="0"/>
    </xf>
    <xf numFmtId="4" fontId="145" fillId="0" borderId="123" xfId="0" applyNumberFormat="1" applyFont="1" applyFill="1" applyBorder="1" applyAlignment="1" applyProtection="1">
      <alignment horizontal="center" vertical="center"/>
      <protection locked="0"/>
    </xf>
    <xf numFmtId="4" fontId="143" fillId="0" borderId="123" xfId="1" applyNumberFormat="1" applyFont="1" applyFill="1" applyBorder="1" applyAlignment="1" applyProtection="1">
      <alignment horizontal="center" vertical="center"/>
      <protection locked="0"/>
    </xf>
    <xf numFmtId="0" fontId="39" fillId="0" borderId="95" xfId="0" applyFont="1" applyFill="1" applyBorder="1" applyAlignment="1" applyProtection="1">
      <alignment horizontal="left" vertical="center" indent="4"/>
      <protection locked="0"/>
    </xf>
    <xf numFmtId="49" fontId="143" fillId="0" borderId="96" xfId="0" applyNumberFormat="1" applyFont="1" applyFill="1" applyBorder="1" applyAlignment="1" applyProtection="1">
      <alignment horizontal="left" vertical="center"/>
      <protection locked="0"/>
    </xf>
    <xf numFmtId="189" fontId="142" fillId="0" borderId="96" xfId="0" applyNumberFormat="1" applyFont="1" applyFill="1" applyBorder="1" applyAlignment="1" applyProtection="1">
      <alignment vertical="center"/>
      <protection locked="0"/>
    </xf>
    <xf numFmtId="4" fontId="53" fillId="0" borderId="123" xfId="0" applyNumberFormat="1" applyFont="1" applyFill="1" applyBorder="1" applyAlignment="1" applyProtection="1">
      <alignment horizontal="center" vertical="center"/>
      <protection locked="0"/>
    </xf>
    <xf numFmtId="189" fontId="143" fillId="0" borderId="96" xfId="0" applyNumberFormat="1" applyFont="1" applyFill="1" applyBorder="1" applyAlignment="1" applyProtection="1">
      <alignment vertical="center"/>
      <protection locked="0"/>
    </xf>
    <xf numFmtId="0" fontId="143" fillId="0" borderId="95" xfId="0" applyFont="1" applyFill="1" applyBorder="1" applyAlignment="1" applyProtection="1">
      <alignment horizontal="left" vertical="center" indent="2"/>
      <protection locked="0"/>
    </xf>
    <xf numFmtId="0" fontId="143" fillId="0" borderId="95" xfId="0" applyFont="1" applyFill="1" applyBorder="1" applyAlignment="1" applyProtection="1">
      <alignment horizontal="left" vertical="center" indent="3"/>
      <protection locked="0"/>
    </xf>
    <xf numFmtId="0" fontId="53" fillId="0" borderId="95" xfId="1" applyNumberFormat="1" applyFont="1" applyFill="1" applyBorder="1" applyAlignment="1" applyProtection="1">
      <alignment horizontal="left" vertical="center" indent="4"/>
      <protection locked="0"/>
    </xf>
    <xf numFmtId="0" fontId="53" fillId="0" borderId="94" xfId="0" applyFont="1" applyFill="1" applyBorder="1" applyAlignment="1" applyProtection="1">
      <alignment horizontal="left" vertical="center" indent="4"/>
      <protection locked="0"/>
    </xf>
    <xf numFmtId="0" fontId="53" fillId="5" borderId="94" xfId="0" applyFont="1" applyFill="1" applyBorder="1" applyAlignment="1" applyProtection="1">
      <alignment horizontal="left" vertical="center" indent="4"/>
      <protection locked="0"/>
    </xf>
    <xf numFmtId="0" fontId="53" fillId="0" borderId="95" xfId="230" applyFont="1" applyFill="1" applyBorder="1" applyAlignment="1" applyProtection="1">
      <alignment horizontal="left" vertical="center" indent="4"/>
      <protection locked="0"/>
    </xf>
    <xf numFmtId="0" fontId="53" fillId="0" borderId="94" xfId="0" applyFont="1" applyFill="1" applyBorder="1" applyAlignment="1" applyProtection="1">
      <alignment horizontal="left" vertical="center" indent="5"/>
      <protection locked="0"/>
    </xf>
    <xf numFmtId="0" fontId="143" fillId="0" borderId="94" xfId="0" applyFont="1" applyFill="1" applyBorder="1" applyAlignment="1" applyProtection="1">
      <alignment horizontal="left" vertical="center" indent="4"/>
      <protection locked="0"/>
    </xf>
    <xf numFmtId="0" fontId="53" fillId="0" borderId="94" xfId="0" applyFont="1" applyFill="1" applyBorder="1" applyAlignment="1" applyProtection="1">
      <alignment horizontal="left" vertical="center" indent="3"/>
      <protection locked="0"/>
    </xf>
    <xf numFmtId="4" fontId="139" fillId="0" borderId="123" xfId="0" applyNumberFormat="1" applyFont="1" applyFill="1" applyBorder="1" applyAlignment="1" applyProtection="1">
      <alignment horizontal="center" vertical="center"/>
      <protection locked="0"/>
    </xf>
    <xf numFmtId="189" fontId="53" fillId="0" borderId="123" xfId="0" applyNumberFormat="1" applyFont="1" applyBorder="1" applyAlignment="1" applyProtection="1">
      <alignment horizontal="right" vertical="center" wrapText="1"/>
      <protection locked="0"/>
    </xf>
    <xf numFmtId="4" fontId="139" fillId="55" borderId="123" xfId="0" applyNumberFormat="1" applyFont="1" applyFill="1" applyBorder="1" applyAlignment="1" applyProtection="1">
      <alignment horizontal="center" vertical="center"/>
      <protection locked="0"/>
    </xf>
    <xf numFmtId="0" fontId="0" fillId="0" borderId="0" xfId="0" applyNumberFormat="1" applyFill="1" applyBorder="1" applyAlignment="1" applyProtection="1">
      <alignment vertical="center"/>
    </xf>
    <xf numFmtId="0" fontId="34" fillId="0" borderId="0" xfId="0" applyNumberFormat="1" applyFont="1" applyFill="1" applyBorder="1" applyAlignment="1" applyProtection="1">
      <alignment vertical="center"/>
    </xf>
    <xf numFmtId="1" fontId="31" fillId="0" borderId="0" xfId="0" applyNumberFormat="1" applyFont="1" applyFill="1" applyBorder="1" applyAlignment="1" applyProtection="1">
      <alignment horizontal="left" vertical="center"/>
    </xf>
    <xf numFmtId="0" fontId="205" fillId="0" borderId="20" xfId="0" applyNumberFormat="1" applyFont="1" applyFill="1" applyBorder="1" applyAlignment="1" applyProtection="1">
      <alignment horizontal="center" vertical="center" wrapText="1"/>
    </xf>
    <xf numFmtId="0" fontId="208" fillId="0" borderId="20" xfId="0" applyNumberFormat="1" applyFont="1" applyFill="1" applyBorder="1" applyAlignment="1" applyProtection="1">
      <alignment horizontal="center" vertical="center" wrapText="1"/>
    </xf>
    <xf numFmtId="0" fontId="162" fillId="0" borderId="0" xfId="0" applyNumberFormat="1" applyFont="1" applyFill="1" applyBorder="1" applyAlignment="1" applyProtection="1">
      <alignment vertical="center"/>
    </xf>
    <xf numFmtId="0" fontId="0" fillId="0" borderId="0" xfId="0" applyFont="1" applyAlignment="1" applyProtection="1">
      <alignment horizontal="left"/>
    </xf>
    <xf numFmtId="0" fontId="246" fillId="0" borderId="0" xfId="7" applyFont="1" applyProtection="1"/>
    <xf numFmtId="0" fontId="245" fillId="0" borderId="26" xfId="1" applyFont="1" applyBorder="1" applyAlignment="1" applyProtection="1">
      <alignment vertical="center"/>
    </xf>
    <xf numFmtId="0" fontId="245" fillId="0" borderId="28" xfId="1" applyFont="1" applyBorder="1" applyAlignment="1" applyProtection="1">
      <alignment vertical="center"/>
    </xf>
    <xf numFmtId="0" fontId="245" fillId="0" borderId="0" xfId="1" applyFont="1" applyBorder="1" applyAlignment="1" applyProtection="1">
      <alignment vertical="center"/>
    </xf>
    <xf numFmtId="1" fontId="245" fillId="0" borderId="0" xfId="1" applyNumberFormat="1" applyFont="1" applyBorder="1" applyAlignment="1" applyProtection="1">
      <alignment horizontal="left" vertical="center"/>
    </xf>
    <xf numFmtId="0" fontId="247" fillId="0" borderId="0" xfId="7" applyFont="1" applyProtection="1"/>
    <xf numFmtId="0" fontId="159" fillId="0" borderId="0" xfId="7" applyFont="1" applyProtection="1"/>
    <xf numFmtId="0" fontId="20" fillId="0" borderId="0" xfId="0" applyFont="1" applyAlignment="1" applyProtection="1">
      <alignment vertical="center"/>
    </xf>
    <xf numFmtId="0" fontId="7" fillId="0" borderId="9" xfId="7" applyFont="1" applyBorder="1" applyAlignment="1" applyProtection="1">
      <alignment horizontal="center" vertical="center"/>
    </xf>
    <xf numFmtId="0" fontId="7" fillId="0" borderId="3" xfId="7" applyFont="1" applyBorder="1" applyAlignment="1" applyProtection="1">
      <alignment horizontal="center" vertical="center"/>
    </xf>
    <xf numFmtId="0" fontId="39" fillId="0" borderId="38" xfId="7" applyFont="1" applyBorder="1" applyProtection="1">
      <protection locked="0"/>
    </xf>
    <xf numFmtId="4" fontId="39" fillId="0" borderId="31" xfId="7" applyNumberFormat="1" applyFont="1" applyBorder="1" applyProtection="1">
      <protection locked="0"/>
    </xf>
    <xf numFmtId="4" fontId="246" fillId="0" borderId="32" xfId="7" applyNumberFormat="1" applyFont="1" applyBorder="1" applyProtection="1">
      <protection locked="0"/>
    </xf>
    <xf numFmtId="4" fontId="39" fillId="0" borderId="39" xfId="7" applyNumberFormat="1" applyFont="1" applyBorder="1" applyProtection="1">
      <protection locked="0"/>
    </xf>
    <xf numFmtId="4" fontId="246" fillId="0" borderId="31" xfId="7" applyNumberFormat="1" applyFont="1" applyBorder="1" applyProtection="1">
      <protection locked="0"/>
    </xf>
    <xf numFmtId="3" fontId="246" fillId="0" borderId="31" xfId="7" applyNumberFormat="1" applyFont="1" applyBorder="1" applyProtection="1">
      <protection locked="0"/>
    </xf>
    <xf numFmtId="4" fontId="246" fillId="0" borderId="39" xfId="7" applyNumberFormat="1" applyFont="1" applyBorder="1" applyProtection="1">
      <protection locked="0"/>
    </xf>
    <xf numFmtId="4" fontId="39" fillId="0" borderId="31" xfId="8" applyNumberFormat="1" applyFont="1" applyBorder="1" applyProtection="1">
      <protection locked="0"/>
    </xf>
    <xf numFmtId="2" fontId="253" fillId="0" borderId="31" xfId="7" applyNumberFormat="1" applyFont="1" applyBorder="1" applyAlignment="1" applyProtection="1">
      <alignment wrapText="1"/>
      <protection locked="0"/>
    </xf>
    <xf numFmtId="0" fontId="39" fillId="0" borderId="14" xfId="7" applyFont="1" applyBorder="1" applyProtection="1">
      <protection locked="0"/>
    </xf>
    <xf numFmtId="4" fontId="39" fillId="0" borderId="32" xfId="7" applyNumberFormat="1" applyFont="1" applyBorder="1" applyProtection="1">
      <protection locked="0"/>
    </xf>
    <xf numFmtId="4" fontId="39" fillId="0" borderId="95" xfId="7" applyNumberFormat="1" applyFont="1" applyBorder="1" applyProtection="1">
      <protection locked="0"/>
    </xf>
    <xf numFmtId="3" fontId="246" fillId="0" borderId="32" xfId="7" applyNumberFormat="1" applyFont="1" applyBorder="1" applyProtection="1">
      <protection locked="0"/>
    </xf>
    <xf numFmtId="4" fontId="246" fillId="0" borderId="95" xfId="7" applyNumberFormat="1" applyFont="1" applyBorder="1" applyProtection="1">
      <protection locked="0"/>
    </xf>
    <xf numFmtId="4" fontId="39" fillId="0" borderId="32" xfId="8" applyNumberFormat="1" applyFont="1" applyBorder="1" applyProtection="1">
      <protection locked="0"/>
    </xf>
    <xf numFmtId="2" fontId="253" fillId="0" borderId="32" xfId="7" applyNumberFormat="1" applyFont="1" applyBorder="1" applyAlignment="1" applyProtection="1">
      <alignment wrapText="1"/>
      <protection locked="0"/>
    </xf>
    <xf numFmtId="4" fontId="254" fillId="0" borderId="32" xfId="7" applyNumberFormat="1" applyFont="1" applyBorder="1" applyProtection="1">
      <protection locked="0"/>
    </xf>
    <xf numFmtId="3" fontId="254" fillId="0" borderId="32" xfId="7" applyNumberFormat="1" applyFont="1" applyBorder="1" applyProtection="1">
      <protection locked="0"/>
    </xf>
    <xf numFmtId="4" fontId="255" fillId="0" borderId="95" xfId="7" applyNumberFormat="1" applyFont="1" applyBorder="1" applyProtection="1">
      <protection locked="0"/>
    </xf>
    <xf numFmtId="4" fontId="254" fillId="0" borderId="32" xfId="8" applyNumberFormat="1" applyFont="1" applyBorder="1" applyProtection="1">
      <protection locked="0"/>
    </xf>
    <xf numFmtId="2" fontId="256" fillId="0" borderId="32" xfId="7" applyNumberFormat="1" applyFont="1" applyBorder="1" applyAlignment="1" applyProtection="1">
      <alignment wrapText="1"/>
      <protection locked="0"/>
    </xf>
    <xf numFmtId="0" fontId="38" fillId="0" borderId="14" xfId="7" applyBorder="1" applyProtection="1">
      <protection locked="0"/>
    </xf>
    <xf numFmtId="4" fontId="38" fillId="0" borderId="32" xfId="7" applyNumberFormat="1" applyBorder="1" applyProtection="1">
      <protection locked="0"/>
    </xf>
    <xf numFmtId="4" fontId="38" fillId="0" borderId="95" xfId="7" applyNumberFormat="1" applyBorder="1" applyProtection="1">
      <protection locked="0"/>
    </xf>
    <xf numFmtId="3" fontId="38" fillId="0" borderId="32" xfId="7" applyNumberFormat="1" applyBorder="1" applyProtection="1">
      <protection locked="0"/>
    </xf>
    <xf numFmtId="2" fontId="7" fillId="0" borderId="32" xfId="7" applyNumberFormat="1" applyFont="1" applyBorder="1" applyAlignment="1" applyProtection="1">
      <alignment wrapText="1"/>
      <protection locked="0"/>
    </xf>
    <xf numFmtId="0" fontId="38" fillId="0" borderId="42" xfId="7" applyBorder="1" applyProtection="1">
      <protection locked="0"/>
    </xf>
    <xf numFmtId="4" fontId="38" fillId="0" borderId="33" xfId="7" applyNumberFormat="1" applyBorder="1" applyProtection="1">
      <protection locked="0"/>
    </xf>
    <xf numFmtId="4" fontId="38" fillId="0" borderId="43" xfId="7" applyNumberFormat="1" applyBorder="1" applyProtection="1">
      <protection locked="0"/>
    </xf>
    <xf numFmtId="3" fontId="38" fillId="0" borderId="33" xfId="7" applyNumberFormat="1" applyBorder="1" applyProtection="1">
      <protection locked="0"/>
    </xf>
    <xf numFmtId="2" fontId="7" fillId="0" borderId="33" xfId="7" applyNumberFormat="1" applyFont="1" applyBorder="1" applyAlignment="1" applyProtection="1">
      <alignment wrapText="1"/>
      <protection locked="0"/>
    </xf>
    <xf numFmtId="0" fontId="24" fillId="0" borderId="9" xfId="7" applyFont="1" applyBorder="1" applyAlignment="1" applyProtection="1">
      <alignment horizontal="center" vertical="center"/>
    </xf>
    <xf numFmtId="4" fontId="38" fillId="0" borderId="31" xfId="7" applyNumberFormat="1" applyBorder="1" applyProtection="1">
      <protection locked="0"/>
    </xf>
    <xf numFmtId="4" fontId="38" fillId="0" borderId="40" xfId="7" applyNumberFormat="1" applyBorder="1" applyProtection="1">
      <protection locked="0"/>
    </xf>
    <xf numFmtId="4" fontId="38" fillId="0" borderId="39" xfId="7" applyNumberFormat="1" applyBorder="1" applyProtection="1">
      <protection locked="0"/>
    </xf>
    <xf numFmtId="4" fontId="38" fillId="0" borderId="123" xfId="7" applyNumberFormat="1" applyBorder="1" applyProtection="1">
      <protection locked="0"/>
    </xf>
    <xf numFmtId="4" fontId="246" fillId="0" borderId="33" xfId="7" applyNumberFormat="1" applyFont="1" applyBorder="1" applyProtection="1">
      <protection locked="0"/>
    </xf>
    <xf numFmtId="4" fontId="38" fillId="0" borderId="44" xfId="7" applyNumberFormat="1" applyBorder="1" applyProtection="1">
      <protection locked="0"/>
    </xf>
    <xf numFmtId="0" fontId="1" fillId="0" borderId="0" xfId="4" applyProtection="1"/>
    <xf numFmtId="0" fontId="31" fillId="0" borderId="20" xfId="4" applyNumberFormat="1" applyFont="1" applyFill="1" applyBorder="1" applyAlignment="1" applyProtection="1">
      <alignment vertical="center"/>
    </xf>
    <xf numFmtId="0" fontId="31" fillId="0" borderId="20" xfId="4" applyNumberFormat="1" applyFont="1" applyFill="1" applyBorder="1" applyAlignment="1" applyProtection="1">
      <alignment horizontal="left" vertical="center"/>
    </xf>
    <xf numFmtId="0" fontId="31" fillId="0" borderId="20" xfId="4" applyNumberFormat="1" applyFont="1" applyFill="1" applyBorder="1" applyAlignment="1" applyProtection="1">
      <alignment horizontal="left" vertical="center" wrapText="1"/>
    </xf>
    <xf numFmtId="0" fontId="214" fillId="0" borderId="0" xfId="4" applyNumberFormat="1" applyFont="1" applyFill="1" applyBorder="1" applyAlignment="1" applyProtection="1">
      <alignment horizontal="right" vertical="top"/>
    </xf>
    <xf numFmtId="49" fontId="31" fillId="0" borderId="20" xfId="4" applyNumberFormat="1" applyFont="1" applyFill="1" applyBorder="1" applyAlignment="1" applyProtection="1">
      <alignment horizontal="left" vertical="center"/>
    </xf>
    <xf numFmtId="1" fontId="31" fillId="0" borderId="20" xfId="4" applyNumberFormat="1" applyFont="1" applyFill="1" applyBorder="1" applyAlignment="1" applyProtection="1">
      <alignment horizontal="left" vertical="center"/>
    </xf>
    <xf numFmtId="1" fontId="31" fillId="0" borderId="20" xfId="4" applyNumberFormat="1" applyFont="1" applyFill="1" applyBorder="1" applyAlignment="1" applyProtection="1">
      <alignment horizontal="left" vertical="center"/>
      <protection locked="0"/>
    </xf>
    <xf numFmtId="0" fontId="56" fillId="0" borderId="9" xfId="4" applyNumberFormat="1" applyFont="1" applyFill="1" applyBorder="1" applyAlignment="1" applyProtection="1">
      <alignment horizontal="center" vertical="center" wrapText="1"/>
    </xf>
    <xf numFmtId="3" fontId="38" fillId="0" borderId="55" xfId="4" applyNumberFormat="1" applyFont="1" applyBorder="1" applyAlignment="1" applyProtection="1">
      <alignment horizontal="right" wrapText="1"/>
      <protection locked="0"/>
    </xf>
    <xf numFmtId="192" fontId="38" fillId="0" borderId="56" xfId="4" applyNumberFormat="1" applyFont="1" applyBorder="1" applyAlignment="1" applyProtection="1">
      <alignment horizontal="right" wrapText="1"/>
      <protection locked="0"/>
    </xf>
    <xf numFmtId="3" fontId="38" fillId="0" borderId="56" xfId="4" applyNumberFormat="1" applyFont="1" applyFill="1" applyBorder="1" applyAlignment="1" applyProtection="1">
      <alignment horizontal="right" wrapText="1"/>
      <protection locked="0"/>
    </xf>
    <xf numFmtId="0" fontId="203" fillId="0" borderId="0" xfId="4" applyNumberFormat="1" applyFont="1" applyFill="1" applyBorder="1" applyAlignment="1" applyProtection="1">
      <alignment horizontal="right" vertical="center"/>
    </xf>
    <xf numFmtId="0" fontId="214" fillId="0" borderId="0" xfId="4" applyNumberFormat="1" applyFont="1" applyFill="1" applyBorder="1" applyAlignment="1" applyProtection="1">
      <alignment horizontal="right" vertical="center"/>
    </xf>
    <xf numFmtId="0" fontId="203" fillId="0" borderId="0" xfId="4" applyNumberFormat="1" applyFont="1" applyFill="1" applyBorder="1" applyAlignment="1" applyProtection="1">
      <alignment vertical="center" wrapText="1"/>
    </xf>
    <xf numFmtId="0" fontId="203" fillId="0" borderId="0" xfId="4" applyNumberFormat="1" applyFont="1" applyFill="1" applyBorder="1" applyAlignment="1" applyProtection="1">
      <alignment vertical="center"/>
    </xf>
    <xf numFmtId="0" fontId="203" fillId="0" borderId="0" xfId="4" applyNumberFormat="1" applyFont="1" applyFill="1" applyBorder="1" applyAlignment="1" applyProtection="1">
      <alignment horizontal="left" vertical="center"/>
    </xf>
    <xf numFmtId="0" fontId="55" fillId="0" borderId="55" xfId="4" applyNumberFormat="1" applyFont="1" applyFill="1" applyBorder="1" applyAlignment="1" applyProtection="1">
      <alignment horizontal="center" vertical="center" wrapText="1"/>
    </xf>
    <xf numFmtId="0" fontId="55" fillId="0" borderId="56" xfId="4" applyNumberFormat="1" applyFont="1" applyFill="1" applyBorder="1" applyAlignment="1" applyProtection="1">
      <alignment horizontal="center" vertical="center" wrapText="1"/>
    </xf>
    <xf numFmtId="14" fontId="38" fillId="0" borderId="46" xfId="8" applyNumberFormat="1" applyFont="1" applyBorder="1" applyAlignment="1" applyProtection="1">
      <alignment horizontal="center" vertical="center"/>
      <protection locked="0"/>
    </xf>
    <xf numFmtId="20" fontId="24" fillId="0" borderId="46" xfId="4" applyNumberFormat="1" applyFont="1" applyBorder="1" applyAlignment="1" applyProtection="1">
      <alignment horizontal="center" vertical="center"/>
      <protection locked="0"/>
    </xf>
    <xf numFmtId="3" fontId="38" fillId="0" borderId="46" xfId="4" applyNumberFormat="1" applyFont="1" applyFill="1" applyBorder="1" applyAlignment="1" applyProtection="1">
      <alignment horizontal="right" wrapText="1"/>
      <protection locked="0"/>
    </xf>
    <xf numFmtId="192" fontId="38" fillId="0" borderId="46" xfId="4" applyNumberFormat="1" applyFont="1" applyFill="1" applyBorder="1" applyAlignment="1" applyProtection="1">
      <alignment horizontal="right" wrapText="1"/>
      <protection locked="0"/>
    </xf>
    <xf numFmtId="0" fontId="0" fillId="0" borderId="46" xfId="0" applyFill="1" applyBorder="1" applyProtection="1">
      <protection locked="0"/>
    </xf>
    <xf numFmtId="14" fontId="38" fillId="0" borderId="20" xfId="8" applyNumberFormat="1" applyFont="1" applyBorder="1" applyAlignment="1" applyProtection="1">
      <alignment horizontal="center" vertical="center"/>
      <protection locked="0"/>
    </xf>
    <xf numFmtId="20" fontId="24" fillId="0" borderId="20" xfId="4" applyNumberFormat="1" applyFont="1" applyBorder="1" applyAlignment="1" applyProtection="1">
      <alignment horizontal="center" vertical="center"/>
      <protection locked="0"/>
    </xf>
    <xf numFmtId="3" fontId="38" fillId="0" borderId="20" xfId="4" applyNumberFormat="1" applyFont="1" applyFill="1" applyBorder="1" applyAlignment="1" applyProtection="1">
      <alignment horizontal="right" wrapText="1"/>
      <protection locked="0"/>
    </xf>
    <xf numFmtId="0" fontId="7" fillId="0" borderId="51" xfId="0" applyFont="1" applyBorder="1" applyProtection="1"/>
    <xf numFmtId="0" fontId="7" fillId="0" borderId="58" xfId="0" applyFont="1" applyBorder="1" applyProtection="1"/>
    <xf numFmtId="0" fontId="7" fillId="0" borderId="58" xfId="0" applyFont="1" applyBorder="1" applyAlignment="1" applyProtection="1">
      <alignment wrapText="1"/>
    </xf>
    <xf numFmtId="0" fontId="175" fillId="0" borderId="58" xfId="0" applyFont="1" applyBorder="1" applyAlignment="1" applyProtection="1">
      <alignment vertical="center" wrapText="1"/>
    </xf>
    <xf numFmtId="0" fontId="175" fillId="0" borderId="59" xfId="0" applyFont="1" applyBorder="1" applyAlignment="1" applyProtection="1">
      <alignment vertical="center" wrapText="1"/>
    </xf>
    <xf numFmtId="0" fontId="56" fillId="0" borderId="38" xfId="0" applyNumberFormat="1" applyFont="1" applyFill="1" applyBorder="1" applyProtection="1"/>
    <xf numFmtId="0" fontId="0" fillId="0" borderId="25" xfId="0" applyBorder="1" applyProtection="1">
      <protection locked="0"/>
    </xf>
    <xf numFmtId="0" fontId="56" fillId="0" borderId="14" xfId="0" applyNumberFormat="1" applyFont="1" applyFill="1" applyBorder="1" applyProtection="1"/>
    <xf numFmtId="0" fontId="0" fillId="0" borderId="27" xfId="0" applyBorder="1" applyProtection="1">
      <protection locked="0"/>
    </xf>
    <xf numFmtId="0" fontId="56" fillId="0" borderId="42" xfId="0" applyNumberFormat="1" applyFont="1" applyFill="1" applyBorder="1" applyProtection="1"/>
    <xf numFmtId="0" fontId="0" fillId="0" borderId="30" xfId="0" applyBorder="1" applyProtection="1">
      <protection locked="0"/>
    </xf>
    <xf numFmtId="0" fontId="56" fillId="0" borderId="11" xfId="0" applyNumberFormat="1" applyFont="1" applyFill="1" applyBorder="1" applyProtection="1"/>
    <xf numFmtId="0" fontId="7" fillId="0" borderId="46" xfId="0" applyFont="1" applyBorder="1" applyProtection="1">
      <protection locked="0"/>
    </xf>
    <xf numFmtId="0" fontId="7" fillId="0" borderId="20" xfId="0" applyFont="1" applyBorder="1" applyProtection="1">
      <protection locked="0"/>
    </xf>
    <xf numFmtId="0" fontId="38" fillId="0" borderId="0" xfId="261" applyProtection="1"/>
    <xf numFmtId="0" fontId="174" fillId="0" borderId="0" xfId="261" applyFont="1" applyProtection="1"/>
    <xf numFmtId="0" fontId="174" fillId="0" borderId="30" xfId="261" applyFont="1" applyBorder="1" applyProtection="1">
      <protection locked="0"/>
    </xf>
    <xf numFmtId="0" fontId="174" fillId="0" borderId="29" xfId="261" applyFont="1" applyBorder="1" applyProtection="1">
      <protection locked="0"/>
    </xf>
    <xf numFmtId="0" fontId="174" fillId="0" borderId="28" xfId="261" applyFont="1" applyBorder="1" applyProtection="1">
      <protection locked="0"/>
    </xf>
    <xf numFmtId="0" fontId="177" fillId="0" borderId="30" xfId="261" applyFont="1" applyBorder="1" applyProtection="1">
      <protection locked="0"/>
    </xf>
    <xf numFmtId="0" fontId="177" fillId="0" borderId="29" xfId="261" applyFont="1" applyBorder="1" applyProtection="1">
      <protection locked="0"/>
    </xf>
    <xf numFmtId="0" fontId="177" fillId="0" borderId="28" xfId="261" applyFont="1" applyBorder="1" applyProtection="1">
      <protection locked="0"/>
    </xf>
    <xf numFmtId="0" fontId="174" fillId="0" borderId="33" xfId="261" quotePrefix="1" applyFont="1" applyBorder="1" applyAlignment="1" applyProtection="1">
      <alignment horizontal="left"/>
    </xf>
    <xf numFmtId="0" fontId="174" fillId="0" borderId="27" xfId="261" applyFont="1" applyBorder="1" applyProtection="1">
      <protection locked="0"/>
    </xf>
    <xf numFmtId="0" fontId="174" fillId="0" borderId="20" xfId="261" applyFont="1" applyBorder="1" applyProtection="1">
      <protection locked="0"/>
    </xf>
    <xf numFmtId="0" fontId="174" fillId="0" borderId="26" xfId="261" applyFont="1" applyBorder="1" applyProtection="1">
      <protection locked="0"/>
    </xf>
    <xf numFmtId="0" fontId="177" fillId="0" borderId="27" xfId="261" applyFont="1" applyBorder="1" applyProtection="1">
      <protection locked="0"/>
    </xf>
    <xf numFmtId="0" fontId="177" fillId="0" borderId="20" xfId="261" applyFont="1" applyBorder="1" applyProtection="1">
      <protection locked="0"/>
    </xf>
    <xf numFmtId="0" fontId="177" fillId="0" borderId="26" xfId="261" applyFont="1" applyBorder="1" applyProtection="1">
      <protection locked="0"/>
    </xf>
    <xf numFmtId="0" fontId="174" fillId="0" borderId="32" xfId="261" quotePrefix="1" applyFont="1" applyBorder="1" applyAlignment="1" applyProtection="1">
      <alignment horizontal="left"/>
    </xf>
    <xf numFmtId="0" fontId="174" fillId="0" borderId="31" xfId="261" quotePrefix="1" applyFont="1" applyBorder="1" applyAlignment="1" applyProtection="1">
      <alignment horizontal="left"/>
    </xf>
    <xf numFmtId="0" fontId="177" fillId="0" borderId="25" xfId="261" quotePrefix="1" applyFont="1" applyBorder="1" applyAlignment="1" applyProtection="1">
      <alignment horizontal="center" vertical="center"/>
    </xf>
    <xf numFmtId="0" fontId="177" fillId="0" borderId="24" xfId="261" quotePrefix="1" applyFont="1" applyBorder="1" applyAlignment="1" applyProtection="1">
      <alignment horizontal="center" vertical="center"/>
    </xf>
    <xf numFmtId="0" fontId="177" fillId="0" borderId="23" xfId="261" quotePrefix="1" applyFont="1" applyBorder="1" applyAlignment="1" applyProtection="1">
      <alignment horizontal="center" vertical="center"/>
    </xf>
    <xf numFmtId="0" fontId="177" fillId="0" borderId="25" xfId="261" applyFont="1" applyBorder="1" applyAlignment="1" applyProtection="1">
      <alignment horizontal="center" vertical="center"/>
    </xf>
    <xf numFmtId="0" fontId="177" fillId="0" borderId="24" xfId="261" applyFont="1" applyBorder="1" applyAlignment="1" applyProtection="1">
      <alignment horizontal="center" vertical="center"/>
    </xf>
    <xf numFmtId="0" fontId="177" fillId="0" borderId="23" xfId="261" applyFont="1" applyBorder="1" applyAlignment="1" applyProtection="1">
      <alignment horizontal="center" vertical="center"/>
    </xf>
    <xf numFmtId="0" fontId="177" fillId="0" borderId="10" xfId="261" applyFont="1" applyBorder="1" applyAlignment="1" applyProtection="1">
      <alignment horizontal="center"/>
    </xf>
    <xf numFmtId="0" fontId="174" fillId="0" borderId="33" xfId="261" applyFont="1" applyBorder="1" applyProtection="1"/>
    <xf numFmtId="0" fontId="174" fillId="0" borderId="32" xfId="261" applyFont="1" applyBorder="1" applyProtection="1"/>
    <xf numFmtId="0" fontId="5" fillId="5" borderId="20" xfId="1" applyFont="1" applyFill="1" applyBorder="1" applyAlignment="1" applyProtection="1">
      <alignment horizontal="left" vertical="center" wrapText="1"/>
    </xf>
    <xf numFmtId="0" fontId="0" fillId="0" borderId="0" xfId="0" applyAlignment="1">
      <alignment horizontal="center" vertical="center"/>
    </xf>
    <xf numFmtId="0" fontId="258" fillId="0" borderId="0" xfId="0" applyFont="1" applyAlignment="1">
      <alignment vertical="center"/>
    </xf>
    <xf numFmtId="0" fontId="176" fillId="0" borderId="1" xfId="0" applyFont="1" applyBorder="1" applyAlignment="1">
      <alignment vertical="center"/>
    </xf>
    <xf numFmtId="0" fontId="176" fillId="0" borderId="3" xfId="0" applyFont="1" applyBorder="1" applyAlignment="1">
      <alignment vertical="center"/>
    </xf>
    <xf numFmtId="0" fontId="176" fillId="59" borderId="7" xfId="0" applyFont="1" applyFill="1" applyBorder="1" applyAlignment="1">
      <alignment vertical="center"/>
    </xf>
    <xf numFmtId="0" fontId="176" fillId="59" borderId="64" xfId="0" applyFont="1" applyFill="1" applyBorder="1" applyAlignment="1">
      <alignment horizontal="center" vertical="center" wrapText="1"/>
    </xf>
    <xf numFmtId="0" fontId="240" fillId="59" borderId="4" xfId="0" applyFont="1" applyFill="1" applyBorder="1" applyAlignment="1">
      <alignment horizontal="center" vertical="center" wrapText="1"/>
    </xf>
    <xf numFmtId="0" fontId="240" fillId="59" borderId="10" xfId="0" applyFont="1" applyFill="1" applyBorder="1" applyAlignment="1">
      <alignment horizontal="center" vertical="center" wrapText="1"/>
    </xf>
    <xf numFmtId="0" fontId="241" fillId="0" borderId="23" xfId="0" applyFont="1" applyBorder="1" applyAlignment="1">
      <alignment vertical="center"/>
    </xf>
    <xf numFmtId="0" fontId="241" fillId="0" borderId="24" xfId="0" applyFont="1" applyBorder="1" applyAlignment="1">
      <alignment horizontal="center" vertical="center"/>
    </xf>
    <xf numFmtId="0" fontId="0" fillId="0" borderId="24"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241" fillId="0" borderId="28" xfId="0" applyFont="1" applyBorder="1" applyAlignment="1">
      <alignment vertical="center"/>
    </xf>
    <xf numFmtId="0" fontId="241" fillId="0" borderId="29" xfId="0" applyFont="1" applyBorder="1" applyAlignment="1">
      <alignment horizontal="center" vertical="center"/>
    </xf>
    <xf numFmtId="0" fontId="0" fillId="0" borderId="29" xfId="0" applyBorder="1" applyAlignment="1" applyProtection="1">
      <alignment horizontal="center" vertical="center"/>
      <protection locked="0"/>
    </xf>
    <xf numFmtId="0" fontId="0" fillId="0" borderId="30" xfId="0" applyBorder="1" applyAlignment="1" applyProtection="1">
      <alignment horizontal="center" vertical="center"/>
      <protection locked="0"/>
    </xf>
    <xf numFmtId="0" fontId="241" fillId="60" borderId="24" xfId="0" applyFont="1" applyFill="1" applyBorder="1" applyAlignment="1">
      <alignment horizontal="center" vertical="center"/>
    </xf>
    <xf numFmtId="0" fontId="241" fillId="0" borderId="26" xfId="0" applyFont="1" applyBorder="1" applyAlignment="1">
      <alignment vertical="center"/>
    </xf>
    <xf numFmtId="0" fontId="241" fillId="60" borderId="20" xfId="0" applyFont="1" applyFill="1" applyBorder="1" applyAlignment="1">
      <alignment horizontal="center" vertical="center"/>
    </xf>
    <xf numFmtId="0" fontId="0" fillId="0" borderId="20" xfId="0" applyBorder="1" applyAlignment="1" applyProtection="1">
      <alignment horizontal="center" vertical="center"/>
      <protection locked="0"/>
    </xf>
    <xf numFmtId="0" fontId="0" fillId="0" borderId="27" xfId="0" applyBorder="1" applyAlignment="1" applyProtection="1">
      <alignment horizontal="center" vertical="center"/>
      <protection locked="0"/>
    </xf>
    <xf numFmtId="0" fontId="241" fillId="0" borderId="20" xfId="0" applyFont="1" applyBorder="1" applyAlignment="1">
      <alignment horizontal="center" vertical="center"/>
    </xf>
    <xf numFmtId="0" fontId="241" fillId="0" borderId="68" xfId="0" applyFont="1" applyBorder="1" applyAlignment="1">
      <alignment vertical="center"/>
    </xf>
    <xf numFmtId="0" fontId="241" fillId="0" borderId="99" xfId="0" applyFont="1" applyBorder="1" applyAlignment="1">
      <alignment horizontal="center" vertical="center"/>
    </xf>
    <xf numFmtId="0" fontId="0" fillId="0" borderId="99" xfId="0" applyBorder="1" applyAlignment="1" applyProtection="1">
      <alignment horizontal="center" vertical="center"/>
      <protection locked="0"/>
    </xf>
    <xf numFmtId="0" fontId="0" fillId="0" borderId="100" xfId="0" applyBorder="1" applyAlignment="1" applyProtection="1">
      <alignment horizontal="center" vertical="center"/>
      <protection locked="0"/>
    </xf>
    <xf numFmtId="0" fontId="241" fillId="0" borderId="69" xfId="0" applyFont="1" applyBorder="1" applyAlignment="1">
      <alignment vertical="center"/>
    </xf>
    <xf numFmtId="0" fontId="241" fillId="0" borderId="46" xfId="0" applyFont="1" applyBorder="1" applyAlignment="1">
      <alignment horizontal="center" vertical="center"/>
    </xf>
    <xf numFmtId="0" fontId="0" fillId="0" borderId="46" xfId="0" applyBorder="1" applyAlignment="1" applyProtection="1">
      <alignment horizontal="center" vertical="center"/>
      <protection locked="0"/>
    </xf>
    <xf numFmtId="0" fontId="0" fillId="0" borderId="53" xfId="0" applyBorder="1" applyAlignment="1" applyProtection="1">
      <alignment horizontal="center" vertical="center"/>
      <protection locked="0"/>
    </xf>
    <xf numFmtId="0" fontId="176" fillId="59" borderId="24" xfId="0" applyFont="1" applyFill="1" applyBorder="1" applyAlignment="1">
      <alignment horizontal="center" vertical="center"/>
    </xf>
    <xf numFmtId="0" fontId="239" fillId="59" borderId="28" xfId="0" applyFont="1" applyFill="1" applyBorder="1" applyAlignment="1">
      <alignment vertical="center" wrapText="1"/>
    </xf>
    <xf numFmtId="0" fontId="176" fillId="59" borderId="29" xfId="0" applyFont="1" applyFill="1" applyBorder="1" applyAlignment="1">
      <alignment horizontal="center" vertical="center"/>
    </xf>
    <xf numFmtId="0" fontId="176" fillId="0" borderId="126" xfId="0" applyFont="1" applyBorder="1" applyAlignment="1">
      <alignment vertical="center" wrapText="1"/>
    </xf>
    <xf numFmtId="0" fontId="176" fillId="0" borderId="127" xfId="0" applyFont="1" applyBorder="1" applyAlignment="1">
      <alignment horizontal="center" vertical="center" wrapText="1"/>
    </xf>
    <xf numFmtId="0" fontId="176" fillId="59" borderId="128" xfId="0" applyFont="1" applyFill="1" applyBorder="1" applyAlignment="1">
      <alignment horizontal="center" vertical="center" wrapText="1"/>
    </xf>
    <xf numFmtId="0" fontId="241" fillId="0" borderId="23" xfId="0" applyFont="1" applyBorder="1" applyAlignment="1">
      <alignment horizontal="left" vertical="center" wrapText="1" indent="5"/>
    </xf>
    <xf numFmtId="0" fontId="241" fillId="0" borderId="24" xfId="0" applyFont="1" applyBorder="1" applyAlignment="1">
      <alignment horizontal="center" vertical="center" wrapText="1"/>
    </xf>
    <xf numFmtId="0" fontId="241" fillId="0" borderId="28" xfId="0" applyFont="1" applyBorder="1" applyAlignment="1">
      <alignment horizontal="left" vertical="center" wrapText="1" indent="5"/>
    </xf>
    <xf numFmtId="0" fontId="241" fillId="0" borderId="29" xfId="0" applyFont="1" applyBorder="1" applyAlignment="1">
      <alignment horizontal="center" vertical="center" wrapText="1"/>
    </xf>
    <xf numFmtId="0" fontId="241" fillId="0" borderId="20" xfId="0" applyFont="1" applyBorder="1" applyAlignment="1">
      <alignment horizontal="center" vertical="center" wrapText="1"/>
    </xf>
    <xf numFmtId="0" fontId="241" fillId="5" borderId="26" xfId="0" applyFont="1" applyFill="1" applyBorder="1" applyAlignment="1">
      <alignment vertical="center" wrapText="1"/>
    </xf>
    <xf numFmtId="0" fontId="241" fillId="0" borderId="68" xfId="0" applyFont="1" applyBorder="1" applyAlignment="1">
      <alignment vertical="center" wrapText="1"/>
    </xf>
    <xf numFmtId="0" fontId="241" fillId="0" borderId="99" xfId="0" applyFont="1" applyBorder="1" applyAlignment="1">
      <alignment horizontal="center" vertical="center" wrapText="1"/>
    </xf>
    <xf numFmtId="0" fontId="260" fillId="59" borderId="24" xfId="0" applyFont="1" applyFill="1" applyBorder="1" applyAlignment="1">
      <alignment horizontal="center" vertical="center"/>
    </xf>
    <xf numFmtId="0" fontId="261" fillId="0" borderId="25" xfId="0" applyFont="1" applyBorder="1" applyAlignment="1" applyProtection="1">
      <alignment horizontal="center" vertical="center" wrapText="1"/>
      <protection locked="0"/>
    </xf>
    <xf numFmtId="0" fontId="260" fillId="59" borderId="29" xfId="0" applyFont="1" applyFill="1" applyBorder="1" applyAlignment="1">
      <alignment horizontal="center" vertical="center"/>
    </xf>
    <xf numFmtId="0" fontId="261" fillId="0" borderId="30" xfId="0" applyFont="1" applyBorder="1" applyAlignment="1" applyProtection="1">
      <alignment horizontal="center" vertical="center" wrapText="1"/>
      <protection locked="0"/>
    </xf>
    <xf numFmtId="0" fontId="25" fillId="0" borderId="0" xfId="0" applyFont="1" applyAlignment="1" applyProtection="1">
      <alignment vertical="center"/>
    </xf>
    <xf numFmtId="0" fontId="176" fillId="59" borderId="4" xfId="0" applyFont="1" applyFill="1" applyBorder="1" applyAlignment="1" applyProtection="1">
      <alignment vertical="center" wrapText="1"/>
    </xf>
    <xf numFmtId="0" fontId="240" fillId="59" borderId="131" xfId="0" applyFont="1" applyFill="1" applyBorder="1" applyAlignment="1" applyProtection="1">
      <alignment horizontal="center" vertical="center" wrapText="1"/>
    </xf>
    <xf numFmtId="0" fontId="240" fillId="59" borderId="4" xfId="0" applyFont="1" applyFill="1" applyBorder="1" applyAlignment="1" applyProtection="1">
      <alignment horizontal="center" vertical="center" wrapText="1"/>
    </xf>
    <xf numFmtId="0" fontId="240" fillId="59" borderId="10" xfId="0" applyFont="1" applyFill="1" applyBorder="1" applyAlignment="1" applyProtection="1">
      <alignment horizontal="center" vertical="center" wrapText="1"/>
    </xf>
    <xf numFmtId="0" fontId="241" fillId="0" borderId="23" xfId="0" applyFont="1" applyBorder="1" applyAlignment="1" applyProtection="1">
      <alignment horizontal="left" vertical="center" wrapText="1" indent="5"/>
    </xf>
    <xf numFmtId="0" fontId="241" fillId="0" borderId="24" xfId="0" applyFont="1" applyBorder="1" applyAlignment="1" applyProtection="1">
      <alignment horizontal="center" vertical="center" wrapText="1"/>
    </xf>
    <xf numFmtId="0" fontId="241" fillId="0" borderId="28" xfId="0" applyFont="1" applyBorder="1" applyAlignment="1" applyProtection="1">
      <alignment horizontal="left" vertical="center" wrapText="1" indent="5"/>
    </xf>
    <xf numFmtId="0" fontId="241" fillId="0" borderId="29" xfId="0" applyFont="1" applyBorder="1" applyAlignment="1" applyProtection="1">
      <alignment horizontal="center" vertical="center" wrapText="1"/>
    </xf>
    <xf numFmtId="0" fontId="241" fillId="5" borderId="23" xfId="0" applyFont="1" applyFill="1" applyBorder="1" applyAlignment="1" applyProtection="1">
      <alignment vertical="center" wrapText="1"/>
    </xf>
    <xf numFmtId="0" fontId="241" fillId="5" borderId="26" xfId="0" applyFont="1" applyFill="1" applyBorder="1" applyAlignment="1" applyProtection="1">
      <alignment vertical="center" wrapText="1"/>
    </xf>
    <xf numFmtId="0" fontId="241" fillId="0" borderId="20" xfId="0" applyFont="1" applyBorder="1" applyAlignment="1" applyProtection="1">
      <alignment horizontal="center" vertical="center" wrapText="1"/>
    </xf>
    <xf numFmtId="0" fontId="241" fillId="5" borderId="68" xfId="0" applyFont="1" applyFill="1" applyBorder="1" applyAlignment="1" applyProtection="1">
      <alignment vertical="center" wrapText="1"/>
    </xf>
    <xf numFmtId="0" fontId="241" fillId="0" borderId="99" xfId="0" applyFont="1" applyBorder="1" applyAlignment="1" applyProtection="1">
      <alignment horizontal="center" vertical="center" wrapText="1"/>
    </xf>
    <xf numFmtId="0" fontId="241" fillId="0" borderId="23" xfId="0" applyFont="1" applyBorder="1" applyAlignment="1" applyProtection="1">
      <alignment vertical="center" wrapText="1"/>
    </xf>
    <xf numFmtId="0" fontId="241" fillId="0" borderId="26" xfId="0" applyFont="1" applyBorder="1" applyAlignment="1" applyProtection="1">
      <alignment vertical="center" wrapText="1"/>
    </xf>
    <xf numFmtId="0" fontId="241" fillId="0" borderId="28" xfId="0" applyFont="1" applyBorder="1" applyAlignment="1" applyProtection="1">
      <alignment vertical="center" wrapText="1"/>
    </xf>
    <xf numFmtId="0" fontId="239" fillId="59" borderId="23" xfId="0" applyFont="1" applyFill="1" applyBorder="1" applyAlignment="1" applyProtection="1">
      <alignment vertical="center" wrapText="1"/>
    </xf>
    <xf numFmtId="0" fontId="260" fillId="59" borderId="46" xfId="0" applyFont="1" applyFill="1" applyBorder="1" applyAlignment="1" applyProtection="1">
      <alignment horizontal="center" vertical="center"/>
    </xf>
    <xf numFmtId="0" fontId="261" fillId="0" borderId="53" xfId="0" applyFont="1" applyBorder="1" applyAlignment="1" applyProtection="1">
      <alignment horizontal="center" vertical="center" wrapText="1"/>
      <protection locked="0"/>
    </xf>
    <xf numFmtId="0" fontId="239" fillId="59" borderId="28" xfId="0" applyFont="1" applyFill="1" applyBorder="1" applyAlignment="1" applyProtection="1">
      <alignment vertical="center" wrapText="1"/>
    </xf>
    <xf numFmtId="0" fontId="260" fillId="59" borderId="29" xfId="0" applyFont="1" applyFill="1" applyBorder="1" applyAlignment="1" applyProtection="1">
      <alignment horizontal="center" vertical="center"/>
    </xf>
    <xf numFmtId="0" fontId="240" fillId="60" borderId="9" xfId="0" applyFont="1" applyFill="1" applyBorder="1" applyAlignment="1">
      <alignment vertical="center"/>
    </xf>
    <xf numFmtId="0" fontId="240" fillId="59" borderId="4" xfId="0" applyFont="1" applyFill="1" applyBorder="1" applyAlignment="1">
      <alignment vertical="center"/>
    </xf>
    <xf numFmtId="0" fontId="241" fillId="0" borderId="24" xfId="0" applyFont="1" applyBorder="1" applyAlignment="1" applyProtection="1">
      <alignment horizontal="center" vertical="center" wrapText="1"/>
      <protection locked="0"/>
    </xf>
    <xf numFmtId="0" fontId="241" fillId="0" borderId="25" xfId="0" applyFont="1" applyBorder="1" applyAlignment="1" applyProtection="1">
      <alignment horizontal="center" vertical="center" wrapText="1"/>
      <protection locked="0"/>
    </xf>
    <xf numFmtId="0" fontId="241" fillId="0" borderId="20" xfId="0" applyFont="1" applyBorder="1" applyAlignment="1" applyProtection="1">
      <alignment horizontal="center" vertical="center" wrapText="1"/>
      <protection locked="0"/>
    </xf>
    <xf numFmtId="0" fontId="241" fillId="0" borderId="27" xfId="0" applyFont="1" applyBorder="1" applyAlignment="1" applyProtection="1">
      <alignment horizontal="center" vertical="center" wrapText="1"/>
      <protection locked="0"/>
    </xf>
    <xf numFmtId="0" fontId="241" fillId="0" borderId="29" xfId="0" applyFont="1" applyBorder="1" applyAlignment="1" applyProtection="1">
      <alignment horizontal="center" vertical="center" wrapText="1"/>
      <protection locked="0"/>
    </xf>
    <xf numFmtId="0" fontId="241" fillId="0" borderId="30" xfId="0" applyFont="1" applyBorder="1" applyAlignment="1" applyProtection="1">
      <alignment horizontal="center" vertical="center" wrapText="1"/>
      <protection locked="0"/>
    </xf>
    <xf numFmtId="0" fontId="241" fillId="0" borderId="99" xfId="0" applyFont="1" applyBorder="1" applyAlignment="1" applyProtection="1">
      <alignment horizontal="center" vertical="center" wrapText="1"/>
      <protection locked="0"/>
    </xf>
    <xf numFmtId="0" fontId="241" fillId="0" borderId="100" xfId="0" applyFont="1" applyBorder="1" applyAlignment="1" applyProtection="1">
      <alignment horizontal="center" vertical="center" wrapText="1"/>
      <protection locked="0"/>
    </xf>
    <xf numFmtId="0" fontId="241" fillId="0" borderId="46" xfId="0" applyFont="1" applyBorder="1" applyAlignment="1" applyProtection="1">
      <alignment horizontal="center" vertical="center" wrapText="1"/>
      <protection locked="0"/>
    </xf>
    <xf numFmtId="0" fontId="241" fillId="0" borderId="53" xfId="0" applyFont="1" applyBorder="1" applyAlignment="1" applyProtection="1">
      <alignment horizontal="center" vertical="center" wrapText="1"/>
      <protection locked="0"/>
    </xf>
    <xf numFmtId="0" fontId="240" fillId="59" borderId="24" xfId="0" applyFont="1" applyFill="1" applyBorder="1" applyAlignment="1">
      <alignment horizontal="center" vertical="center"/>
    </xf>
    <xf numFmtId="0" fontId="240" fillId="59" borderId="29" xfId="0" applyFont="1" applyFill="1" applyBorder="1" applyAlignment="1">
      <alignment horizontal="center" vertical="center"/>
    </xf>
    <xf numFmtId="0" fontId="0" fillId="0" borderId="0" xfId="0" applyAlignment="1" applyProtection="1">
      <alignment horizontal="center" vertical="center"/>
    </xf>
    <xf numFmtId="0" fontId="239" fillId="59" borderId="4" xfId="0" applyFont="1" applyFill="1" applyBorder="1" applyAlignment="1" applyProtection="1">
      <alignment vertical="center"/>
    </xf>
    <xf numFmtId="0" fontId="260" fillId="59" borderId="8" xfId="0" applyFont="1" applyFill="1" applyBorder="1" applyAlignment="1" applyProtection="1">
      <alignment horizontal="center" vertical="center" wrapText="1"/>
    </xf>
    <xf numFmtId="0" fontId="20" fillId="0" borderId="24" xfId="0" applyFont="1" applyBorder="1" applyAlignment="1" applyProtection="1">
      <alignment horizontal="center" vertical="center"/>
    </xf>
    <xf numFmtId="0" fontId="241" fillId="0" borderId="68" xfId="0" applyFont="1" applyBorder="1" applyAlignment="1" applyProtection="1">
      <alignment vertical="center" wrapText="1"/>
    </xf>
    <xf numFmtId="0" fontId="20" fillId="0" borderId="99" xfId="0" applyFont="1" applyBorder="1" applyAlignment="1" applyProtection="1">
      <alignment horizontal="center" vertical="center"/>
    </xf>
    <xf numFmtId="0" fontId="20" fillId="0" borderId="29" xfId="0" applyFont="1" applyBorder="1" applyAlignment="1" applyProtection="1">
      <alignment horizontal="center" vertical="center"/>
    </xf>
    <xf numFmtId="0" fontId="241" fillId="0" borderId="69" xfId="0" applyFont="1" applyBorder="1" applyAlignment="1" applyProtection="1">
      <alignment vertical="center"/>
    </xf>
    <xf numFmtId="0" fontId="20" fillId="0" borderId="46" xfId="0" applyFont="1" applyBorder="1" applyAlignment="1" applyProtection="1">
      <alignment horizontal="center" vertical="center"/>
    </xf>
    <xf numFmtId="0" fontId="241" fillId="0" borderId="68" xfId="0" applyFont="1" applyBorder="1" applyAlignment="1" applyProtection="1">
      <alignment vertical="center"/>
    </xf>
    <xf numFmtId="0" fontId="241" fillId="0" borderId="23" xfId="0" applyFont="1" applyBorder="1" applyAlignment="1" applyProtection="1">
      <alignment vertical="center"/>
    </xf>
    <xf numFmtId="0" fontId="241" fillId="0" borderId="24" xfId="0" applyFont="1" applyBorder="1" applyAlignment="1" applyProtection="1">
      <alignment horizontal="center" vertical="center"/>
    </xf>
    <xf numFmtId="0" fontId="241" fillId="0" borderId="28" xfId="0" applyFont="1" applyBorder="1" applyAlignment="1" applyProtection="1">
      <alignment vertical="center"/>
    </xf>
    <xf numFmtId="0" fontId="241" fillId="0" borderId="29" xfId="0" applyFont="1" applyBorder="1" applyAlignment="1" applyProtection="1">
      <alignment horizontal="center" vertical="center"/>
    </xf>
    <xf numFmtId="0" fontId="241" fillId="0" borderId="26" xfId="0" applyFont="1" applyBorder="1" applyAlignment="1" applyProtection="1">
      <alignment vertical="center"/>
    </xf>
    <xf numFmtId="0" fontId="241" fillId="0" borderId="20" xfId="0" applyFont="1" applyBorder="1" applyAlignment="1" applyProtection="1">
      <alignment horizontal="center" vertical="center"/>
    </xf>
    <xf numFmtId="0" fontId="20" fillId="0" borderId="20" xfId="0" applyFont="1" applyBorder="1" applyAlignment="1" applyProtection="1">
      <alignment horizontal="center" vertical="center"/>
    </xf>
    <xf numFmtId="0" fontId="176" fillId="59" borderId="24" xfId="0" applyFont="1" applyFill="1" applyBorder="1" applyAlignment="1" applyProtection="1">
      <alignment horizontal="center" vertical="center"/>
    </xf>
    <xf numFmtId="0" fontId="176" fillId="59" borderId="29" xfId="0" applyFont="1" applyFill="1" applyBorder="1" applyAlignment="1" applyProtection="1">
      <alignment horizontal="center" vertical="center"/>
    </xf>
    <xf numFmtId="0" fontId="239" fillId="59" borderId="99" xfId="0" applyFont="1" applyFill="1" applyBorder="1" applyAlignment="1">
      <alignment vertical="center"/>
    </xf>
    <xf numFmtId="0" fontId="260" fillId="59" borderId="99" xfId="0" applyFont="1" applyFill="1" applyBorder="1" applyAlignment="1">
      <alignment horizontal="center" vertical="center" wrapText="1"/>
    </xf>
    <xf numFmtId="0" fontId="240" fillId="59" borderId="99" xfId="0" applyFont="1" applyFill="1" applyBorder="1" applyAlignment="1">
      <alignment horizontal="center" vertical="center" wrapText="1"/>
    </xf>
    <xf numFmtId="0" fontId="241" fillId="0" borderId="46" xfId="0" applyFont="1" applyBorder="1" applyAlignment="1">
      <alignment vertical="center"/>
    </xf>
    <xf numFmtId="0" fontId="20" fillId="0" borderId="46" xfId="0" applyFont="1" applyBorder="1" applyAlignment="1">
      <alignment horizontal="center" vertical="center"/>
    </xf>
    <xf numFmtId="0" fontId="241" fillId="0" borderId="20" xfId="0" applyFont="1" applyBorder="1" applyAlignment="1">
      <alignment vertical="center"/>
    </xf>
    <xf numFmtId="0" fontId="20" fillId="0" borderId="20" xfId="0" applyFont="1" applyBorder="1" applyAlignment="1">
      <alignment horizontal="center" vertical="center"/>
    </xf>
    <xf numFmtId="0" fontId="241" fillId="0" borderId="99" xfId="0" applyFont="1" applyBorder="1" applyAlignment="1">
      <alignment vertical="center"/>
    </xf>
    <xf numFmtId="0" fontId="20" fillId="0" borderId="99" xfId="0" applyFont="1" applyBorder="1" applyAlignment="1">
      <alignment horizontal="center" vertical="center"/>
    </xf>
    <xf numFmtId="0" fontId="176" fillId="0" borderId="1" xfId="0" applyFont="1" applyBorder="1" applyAlignment="1" applyProtection="1">
      <alignment vertical="center"/>
    </xf>
    <xf numFmtId="0" fontId="176" fillId="0" borderId="3" xfId="0" applyFont="1" applyBorder="1" applyAlignment="1" applyProtection="1">
      <alignment vertical="center"/>
    </xf>
    <xf numFmtId="0" fontId="176" fillId="59" borderId="7" xfId="0" applyFont="1" applyFill="1" applyBorder="1" applyAlignment="1" applyProtection="1">
      <alignment vertical="center"/>
    </xf>
    <xf numFmtId="0" fontId="176" fillId="59" borderId="64" xfId="0" applyFont="1" applyFill="1" applyBorder="1" applyAlignment="1" applyProtection="1">
      <alignment horizontal="center" vertical="center" wrapText="1"/>
    </xf>
    <xf numFmtId="0" fontId="241" fillId="60" borderId="24" xfId="0" applyFont="1" applyFill="1" applyBorder="1" applyAlignment="1" applyProtection="1">
      <alignment horizontal="center" vertical="center"/>
    </xf>
    <xf numFmtId="0" fontId="241" fillId="60" borderId="20" xfId="0" applyFont="1" applyFill="1" applyBorder="1" applyAlignment="1" applyProtection="1">
      <alignment horizontal="center" vertical="center"/>
    </xf>
    <xf numFmtId="0" fontId="241" fillId="60" borderId="29" xfId="0" applyFont="1" applyFill="1" applyBorder="1" applyAlignment="1" applyProtection="1">
      <alignment horizontal="center" vertical="center"/>
    </xf>
    <xf numFmtId="0" fontId="241" fillId="0" borderId="99" xfId="0" applyFont="1" applyBorder="1" applyAlignment="1" applyProtection="1">
      <alignment horizontal="center" vertical="center"/>
    </xf>
    <xf numFmtId="0" fontId="241" fillId="0" borderId="46" xfId="0" applyFont="1" applyBorder="1" applyAlignment="1" applyProtection="1">
      <alignment horizontal="center" vertical="center"/>
    </xf>
    <xf numFmtId="0" fontId="240" fillId="59" borderId="4" xfId="0" applyFont="1" applyFill="1" applyBorder="1" applyAlignment="1" applyProtection="1">
      <alignment vertical="center"/>
    </xf>
    <xf numFmtId="0" fontId="240" fillId="59" borderId="8" xfId="0" applyFont="1" applyFill="1" applyBorder="1" applyAlignment="1" applyProtection="1">
      <alignment horizontal="center" vertical="center" wrapText="1"/>
    </xf>
    <xf numFmtId="0" fontId="241" fillId="60" borderId="24" xfId="0" applyFont="1" applyFill="1" applyBorder="1" applyAlignment="1" applyProtection="1">
      <alignment horizontal="center" vertical="center" wrapText="1"/>
    </xf>
    <xf numFmtId="0" fontId="241" fillId="60" borderId="20" xfId="0" applyFont="1" applyFill="1" applyBorder="1" applyAlignment="1" applyProtection="1">
      <alignment horizontal="center" vertical="center" wrapText="1"/>
    </xf>
    <xf numFmtId="0" fontId="241" fillId="60" borderId="29" xfId="0" applyFont="1" applyFill="1" applyBorder="1" applyAlignment="1" applyProtection="1">
      <alignment horizontal="center" vertical="center" wrapText="1"/>
    </xf>
    <xf numFmtId="0" fontId="240" fillId="59" borderId="24" xfId="0" applyFont="1" applyFill="1" applyBorder="1" applyAlignment="1" applyProtection="1">
      <alignment horizontal="center" vertical="center"/>
    </xf>
    <xf numFmtId="0" fontId="240" fillId="59" borderId="29" xfId="0" applyFont="1" applyFill="1" applyBorder="1" applyAlignment="1" applyProtection="1">
      <alignment horizontal="center" vertical="center"/>
    </xf>
    <xf numFmtId="0" fontId="240" fillId="0" borderId="126" xfId="0" applyFont="1" applyBorder="1" applyAlignment="1" applyProtection="1">
      <alignment vertical="center" wrapText="1"/>
    </xf>
    <xf numFmtId="0" fontId="240" fillId="0" borderId="127" xfId="0" applyFont="1" applyBorder="1" applyAlignment="1" applyProtection="1">
      <alignment vertical="top" wrapText="1"/>
    </xf>
    <xf numFmtId="0" fontId="240" fillId="59" borderId="125" xfId="0" applyFont="1" applyFill="1" applyBorder="1" applyAlignment="1" applyProtection="1">
      <alignment vertical="center" wrapText="1"/>
    </xf>
    <xf numFmtId="0" fontId="240" fillId="59" borderId="128" xfId="0" applyFont="1" applyFill="1" applyBorder="1" applyAlignment="1" applyProtection="1">
      <alignment horizontal="center" vertical="center" wrapText="1"/>
    </xf>
    <xf numFmtId="0" fontId="243" fillId="0" borderId="23" xfId="0" applyFont="1" applyBorder="1" applyAlignment="1" applyProtection="1">
      <alignment vertical="center" wrapText="1"/>
    </xf>
    <xf numFmtId="0" fontId="243" fillId="60" borderId="24" xfId="0" applyFont="1" applyFill="1" applyBorder="1" applyAlignment="1" applyProtection="1">
      <alignment horizontal="center" vertical="center" wrapText="1"/>
    </xf>
    <xf numFmtId="0" fontId="243" fillId="0" borderId="26" xfId="0" applyFont="1" applyBorder="1" applyAlignment="1" applyProtection="1">
      <alignment vertical="center" wrapText="1"/>
    </xf>
    <xf numFmtId="0" fontId="243" fillId="60" borderId="20" xfId="0" applyFont="1" applyFill="1" applyBorder="1" applyAlignment="1" applyProtection="1">
      <alignment horizontal="center" vertical="center" wrapText="1"/>
    </xf>
    <xf numFmtId="0" fontId="243" fillId="0" borderId="28" xfId="0" applyFont="1" applyBorder="1" applyAlignment="1" applyProtection="1">
      <alignment vertical="center" wrapText="1"/>
    </xf>
    <xf numFmtId="0" fontId="243" fillId="60" borderId="29" xfId="0" applyFont="1" applyFill="1" applyBorder="1" applyAlignment="1" applyProtection="1">
      <alignment horizontal="center" vertical="center" wrapText="1"/>
    </xf>
    <xf numFmtId="0" fontId="243" fillId="0" borderId="23" xfId="0" applyFont="1" applyBorder="1" applyAlignment="1" applyProtection="1">
      <alignment horizontal="left" vertical="center" wrapText="1" indent="5"/>
    </xf>
    <xf numFmtId="0" fontId="243" fillId="0" borderId="28" xfId="0" applyFont="1" applyBorder="1" applyAlignment="1" applyProtection="1">
      <alignment horizontal="left" vertical="center" wrapText="1" indent="5"/>
    </xf>
    <xf numFmtId="0" fontId="240" fillId="59" borderId="24" xfId="0" applyFont="1" applyFill="1" applyBorder="1" applyAlignment="1" applyProtection="1">
      <alignment horizontal="center" vertical="center" wrapText="1"/>
    </xf>
    <xf numFmtId="0" fontId="240" fillId="59" borderId="29" xfId="0" applyFont="1" applyFill="1" applyBorder="1" applyAlignment="1" applyProtection="1">
      <alignment horizontal="center" vertical="center" wrapText="1"/>
    </xf>
    <xf numFmtId="0" fontId="260" fillId="59" borderId="4" xfId="0" applyFont="1" applyFill="1" applyBorder="1" applyAlignment="1" applyProtection="1">
      <alignment vertical="center" wrapText="1"/>
    </xf>
    <xf numFmtId="0" fontId="241" fillId="0" borderId="69" xfId="0" applyFont="1" applyBorder="1" applyAlignment="1" applyProtection="1">
      <alignment vertical="center" wrapText="1"/>
    </xf>
    <xf numFmtId="0" fontId="241" fillId="0" borderId="46" xfId="0" applyFont="1" applyBorder="1" applyAlignment="1" applyProtection="1">
      <alignment horizontal="center" vertical="center" wrapText="1"/>
    </xf>
    <xf numFmtId="0" fontId="239" fillId="59" borderId="69" xfId="0" applyFont="1" applyFill="1" applyBorder="1" applyAlignment="1" applyProtection="1">
      <alignment vertical="center" wrapText="1"/>
    </xf>
    <xf numFmtId="0" fontId="240" fillId="0" borderId="1" xfId="0" applyFont="1" applyBorder="1" applyAlignment="1">
      <alignment vertical="center"/>
    </xf>
    <xf numFmtId="0" fontId="240" fillId="0" borderId="3" xfId="0" applyFont="1" applyBorder="1" applyAlignment="1">
      <alignment vertical="center"/>
    </xf>
    <xf numFmtId="0" fontId="241" fillId="60" borderId="29" xfId="0" applyFont="1" applyFill="1" applyBorder="1" applyAlignment="1">
      <alignment horizontal="center" vertical="center"/>
    </xf>
    <xf numFmtId="0" fontId="241" fillId="60" borderId="99" xfId="0" applyFont="1" applyFill="1" applyBorder="1" applyAlignment="1">
      <alignment horizontal="center" vertical="center"/>
    </xf>
    <xf numFmtId="0" fontId="241" fillId="60" borderId="46" xfId="0" applyFont="1" applyFill="1" applyBorder="1" applyAlignment="1">
      <alignment horizontal="center" vertical="center"/>
    </xf>
    <xf numFmtId="0" fontId="239" fillId="0" borderId="3" xfId="0" applyFont="1" applyBorder="1" applyAlignment="1">
      <alignment vertical="center"/>
    </xf>
    <xf numFmtId="14" fontId="0" fillId="0" borderId="3" xfId="0" applyNumberFormat="1" applyBorder="1"/>
    <xf numFmtId="0" fontId="5" fillId="0" borderId="0" xfId="1" applyFont="1" applyBorder="1" applyAlignment="1">
      <alignment vertical="center"/>
    </xf>
    <xf numFmtId="0" fontId="5" fillId="0" borderId="20" xfId="1" applyFont="1" applyBorder="1" applyAlignment="1" applyProtection="1">
      <alignment horizontal="left" vertical="center"/>
      <protection locked="0"/>
    </xf>
    <xf numFmtId="1" fontId="5" fillId="0" borderId="20" xfId="1" applyNumberFormat="1" applyFont="1" applyBorder="1" applyAlignment="1" applyProtection="1">
      <alignment horizontal="left" vertical="center"/>
      <protection locked="0"/>
    </xf>
    <xf numFmtId="0" fontId="0" fillId="0" borderId="0" xfId="1" applyFont="1" applyAlignment="1">
      <alignment vertical="center" wrapText="1"/>
    </xf>
    <xf numFmtId="0" fontId="5" fillId="0" borderId="20" xfId="1" applyFont="1" applyBorder="1" applyAlignment="1" applyProtection="1">
      <alignment horizontal="left" vertical="center" wrapText="1"/>
      <protection locked="0"/>
    </xf>
    <xf numFmtId="0" fontId="197" fillId="0" borderId="20" xfId="7" applyFont="1" applyBorder="1" applyAlignment="1" applyProtection="1">
      <alignment horizontal="center" vertical="center"/>
    </xf>
    <xf numFmtId="0" fontId="7" fillId="0" borderId="1" xfId="0" applyFont="1" applyBorder="1" applyAlignment="1" applyProtection="1">
      <alignment horizontal="center"/>
    </xf>
    <xf numFmtId="0" fontId="38" fillId="0" borderId="0" xfId="293"/>
    <xf numFmtId="0" fontId="263" fillId="0" borderId="20" xfId="293" applyNumberFormat="1" applyFont="1" applyFill="1" applyBorder="1" applyAlignment="1">
      <alignment vertical="center"/>
    </xf>
    <xf numFmtId="0" fontId="263" fillId="0" borderId="20" xfId="293" applyNumberFormat="1" applyFont="1" applyFill="1" applyBorder="1" applyAlignment="1">
      <alignment horizontal="left" vertical="center"/>
    </xf>
    <xf numFmtId="0" fontId="263" fillId="0" borderId="20" xfId="293" applyNumberFormat="1" applyFont="1" applyFill="1" applyBorder="1" applyAlignment="1">
      <alignment horizontal="left" vertical="center" wrapText="1"/>
    </xf>
    <xf numFmtId="49" fontId="263" fillId="0" borderId="20" xfId="293" applyNumberFormat="1" applyFont="1" applyFill="1" applyBorder="1" applyAlignment="1">
      <alignment horizontal="left" vertical="center"/>
    </xf>
    <xf numFmtId="1" fontId="263" fillId="0" borderId="20" xfId="293" applyNumberFormat="1" applyFont="1" applyFill="1" applyBorder="1" applyAlignment="1">
      <alignment horizontal="left" vertical="center"/>
    </xf>
    <xf numFmtId="0" fontId="266" fillId="0" borderId="51" xfId="293" applyNumberFormat="1" applyFont="1" applyFill="1" applyBorder="1" applyAlignment="1">
      <alignment horizontal="center" vertical="center"/>
    </xf>
    <xf numFmtId="0" fontId="266" fillId="0" borderId="58" xfId="293" applyNumberFormat="1" applyFont="1" applyFill="1" applyBorder="1" applyAlignment="1">
      <alignment horizontal="center" vertical="center" wrapText="1"/>
    </xf>
    <xf numFmtId="0" fontId="267" fillId="0" borderId="58" xfId="293" applyNumberFormat="1" applyFont="1" applyFill="1" applyBorder="1" applyAlignment="1">
      <alignment horizontal="center" vertical="center" wrapText="1"/>
    </xf>
    <xf numFmtId="0" fontId="267" fillId="0" borderId="59" xfId="293" applyNumberFormat="1" applyFont="1" applyFill="1" applyBorder="1" applyAlignment="1">
      <alignment horizontal="center" vertical="center" wrapText="1"/>
    </xf>
    <xf numFmtId="0" fontId="264" fillId="0" borderId="38" xfId="293" applyNumberFormat="1" applyFont="1" applyFill="1" applyBorder="1"/>
    <xf numFmtId="3" fontId="38" fillId="0" borderId="24" xfId="293" applyNumberFormat="1" applyFont="1" applyBorder="1" applyAlignment="1" applyProtection="1">
      <alignment horizontal="right" wrapText="1"/>
      <protection locked="0"/>
    </xf>
    <xf numFmtId="4" fontId="38" fillId="0" borderId="24" xfId="293" applyNumberFormat="1" applyFont="1" applyBorder="1" applyAlignment="1">
      <alignment horizontal="right" wrapText="1"/>
    </xf>
    <xf numFmtId="3" fontId="136" fillId="0" borderId="24" xfId="293" applyNumberFormat="1" applyFont="1" applyFill="1" applyBorder="1" applyAlignment="1" applyProtection="1">
      <alignment horizontal="center"/>
      <protection locked="0"/>
    </xf>
    <xf numFmtId="4" fontId="38" fillId="0" borderId="25" xfId="293" applyNumberFormat="1" applyFont="1" applyBorder="1" applyAlignment="1">
      <alignment horizontal="right" wrapText="1"/>
    </xf>
    <xf numFmtId="0" fontId="264" fillId="0" borderId="14" xfId="293" applyNumberFormat="1" applyFont="1" applyFill="1" applyBorder="1"/>
    <xf numFmtId="3" fontId="38" fillId="0" borderId="20" xfId="293" applyNumberFormat="1" applyFont="1" applyBorder="1" applyAlignment="1" applyProtection="1">
      <alignment horizontal="right" wrapText="1"/>
      <protection locked="0"/>
    </xf>
    <xf numFmtId="4" fontId="38" fillId="0" borderId="20" xfId="293" applyNumberFormat="1" applyFont="1" applyBorder="1" applyAlignment="1">
      <alignment horizontal="right" wrapText="1"/>
    </xf>
    <xf numFmtId="3" fontId="136" fillId="0" borderId="20" xfId="293" applyNumberFormat="1" applyFont="1" applyFill="1" applyBorder="1" applyAlignment="1" applyProtection="1">
      <alignment horizontal="center"/>
      <protection locked="0"/>
    </xf>
    <xf numFmtId="4" fontId="38" fillId="0" borderId="27" xfId="293" applyNumberFormat="1" applyFont="1" applyBorder="1" applyAlignment="1">
      <alignment horizontal="right" wrapText="1"/>
    </xf>
    <xf numFmtId="0" fontId="264" fillId="0" borderId="42" xfId="293" applyNumberFormat="1" applyFont="1" applyFill="1" applyBorder="1"/>
    <xf numFmtId="3" fontId="38" fillId="0" borderId="29" xfId="293" applyNumberFormat="1" applyFont="1" applyBorder="1" applyAlignment="1" applyProtection="1">
      <alignment horizontal="right" wrapText="1"/>
      <protection locked="0"/>
    </xf>
    <xf numFmtId="4" fontId="38" fillId="0" borderId="29" xfId="293" applyNumberFormat="1" applyFont="1" applyBorder="1" applyAlignment="1">
      <alignment horizontal="right" wrapText="1"/>
    </xf>
    <xf numFmtId="3" fontId="24" fillId="0" borderId="29" xfId="7" applyNumberFormat="1" applyFont="1" applyBorder="1" applyAlignment="1" applyProtection="1">
      <alignment horizontal="center" wrapText="1"/>
      <protection locked="0"/>
    </xf>
    <xf numFmtId="4" fontId="38" fillId="0" borderId="30" xfId="293" applyNumberFormat="1" applyFont="1" applyBorder="1" applyAlignment="1">
      <alignment horizontal="right" wrapText="1"/>
    </xf>
    <xf numFmtId="3" fontId="24" fillId="0" borderId="24" xfId="7" applyNumberFormat="1" applyFont="1" applyBorder="1" applyAlignment="1" applyProtection="1">
      <alignment horizontal="center" wrapText="1"/>
      <protection locked="0"/>
    </xf>
    <xf numFmtId="3" fontId="24" fillId="0" borderId="20" xfId="7" applyNumberFormat="1" applyFont="1" applyBorder="1" applyAlignment="1" applyProtection="1">
      <alignment horizontal="center" wrapText="1"/>
      <protection locked="0"/>
    </xf>
    <xf numFmtId="0" fontId="264" fillId="0" borderId="102" xfId="293" applyNumberFormat="1" applyFont="1" applyFill="1" applyBorder="1"/>
    <xf numFmtId="0" fontId="264" fillId="0" borderId="1" xfId="293" applyNumberFormat="1" applyFont="1" applyFill="1" applyBorder="1"/>
    <xf numFmtId="3" fontId="38" fillId="0" borderId="56" xfId="293" applyNumberFormat="1" applyFont="1" applyBorder="1" applyAlignment="1" applyProtection="1">
      <alignment horizontal="right" wrapText="1"/>
      <protection locked="0"/>
    </xf>
    <xf numFmtId="4" fontId="38" fillId="0" borderId="56" xfId="293" applyNumberFormat="1" applyFont="1" applyBorder="1" applyAlignment="1">
      <alignment horizontal="right" wrapText="1"/>
    </xf>
    <xf numFmtId="3" fontId="24" fillId="0" borderId="56" xfId="7" applyNumberFormat="1" applyFont="1" applyBorder="1" applyAlignment="1" applyProtection="1">
      <alignment horizontal="center" wrapText="1"/>
      <protection locked="0"/>
    </xf>
    <xf numFmtId="4" fontId="38" fillId="0" borderId="57" xfId="293" applyNumberFormat="1" applyFont="1" applyBorder="1" applyAlignment="1">
      <alignment horizontal="right" wrapText="1"/>
    </xf>
    <xf numFmtId="0" fontId="31" fillId="0" borderId="20" xfId="293" applyNumberFormat="1" applyFont="1" applyFill="1" applyBorder="1" applyAlignment="1">
      <alignment vertical="center" wrapText="1"/>
    </xf>
    <xf numFmtId="0" fontId="31" fillId="0" borderId="20" xfId="293" applyNumberFormat="1" applyFont="1" applyFill="1" applyBorder="1" applyAlignment="1">
      <alignment horizontal="left" vertical="center" wrapText="1"/>
    </xf>
    <xf numFmtId="49" fontId="31" fillId="0" borderId="20" xfId="293" applyNumberFormat="1" applyFont="1" applyFill="1" applyBorder="1" applyAlignment="1">
      <alignment horizontal="left" vertical="center" wrapText="1"/>
    </xf>
    <xf numFmtId="1" fontId="31" fillId="0" borderId="20" xfId="293" applyNumberFormat="1" applyFont="1" applyFill="1" applyBorder="1" applyAlignment="1">
      <alignment horizontal="left" vertical="center" wrapText="1"/>
    </xf>
    <xf numFmtId="0" fontId="31" fillId="0" borderId="22" xfId="293" applyNumberFormat="1" applyFont="1" applyFill="1" applyBorder="1" applyAlignment="1">
      <alignment vertical="center" wrapText="1"/>
    </xf>
    <xf numFmtId="0" fontId="33" fillId="0" borderId="20" xfId="293" applyNumberFormat="1" applyFont="1" applyFill="1" applyBorder="1" applyAlignment="1">
      <alignment vertical="center" wrapText="1"/>
    </xf>
    <xf numFmtId="0" fontId="0" fillId="0" borderId="20" xfId="0" applyBorder="1" applyAlignment="1">
      <alignment horizontal="center"/>
    </xf>
    <xf numFmtId="0" fontId="0" fillId="0" borderId="20" xfId="0" applyFill="1" applyBorder="1" applyAlignment="1">
      <alignment horizontal="center"/>
    </xf>
    <xf numFmtId="10" fontId="0" fillId="0" borderId="20" xfId="294" applyNumberFormat="1" applyFont="1" applyBorder="1" applyAlignment="1">
      <alignment horizontal="center"/>
    </xf>
    <xf numFmtId="2" fontId="0" fillId="0" borderId="20" xfId="0" applyNumberFormat="1" applyBorder="1" applyAlignment="1">
      <alignment horizontal="center"/>
    </xf>
    <xf numFmtId="2" fontId="0" fillId="0" borderId="20" xfId="0" applyNumberFormat="1" applyFill="1" applyBorder="1" applyAlignment="1">
      <alignment horizontal="center"/>
    </xf>
    <xf numFmtId="196" fontId="0" fillId="0" borderId="20" xfId="8" applyNumberFormat="1" applyFont="1" applyFill="1" applyBorder="1" applyAlignment="1">
      <alignment horizontal="center"/>
    </xf>
    <xf numFmtId="0" fontId="0" fillId="0" borderId="0" xfId="0" applyAlignment="1">
      <alignment horizontal="right"/>
    </xf>
    <xf numFmtId="0" fontId="30" fillId="0" borderId="8" xfId="0" applyFont="1" applyFill="1" applyBorder="1" applyAlignment="1" applyProtection="1">
      <alignment vertical="center"/>
    </xf>
    <xf numFmtId="0" fontId="30" fillId="0" borderId="37" xfId="0" applyFont="1" applyFill="1" applyBorder="1" applyAlignment="1" applyProtection="1">
      <alignment vertical="center"/>
    </xf>
    <xf numFmtId="0" fontId="30" fillId="35" borderId="67" xfId="0" applyFont="1" applyFill="1" applyBorder="1" applyAlignment="1" applyProtection="1">
      <alignment horizontal="center" vertical="center" wrapText="1"/>
    </xf>
    <xf numFmtId="0" fontId="30" fillId="35" borderId="63" xfId="0" applyFont="1" applyFill="1" applyBorder="1" applyAlignment="1" applyProtection="1">
      <alignment horizontal="center" vertical="center" wrapText="1"/>
    </xf>
    <xf numFmtId="0" fontId="30" fillId="35" borderId="72" xfId="0" applyFont="1" applyFill="1" applyBorder="1" applyAlignment="1" applyProtection="1">
      <alignment horizontal="center" vertical="center" wrapText="1"/>
    </xf>
    <xf numFmtId="0" fontId="0" fillId="0" borderId="31" xfId="0" applyBorder="1" applyAlignment="1" applyProtection="1">
      <alignment vertical="center"/>
    </xf>
    <xf numFmtId="4" fontId="45" fillId="0" borderId="23" xfId="0" applyNumberFormat="1" applyFont="1" applyBorder="1" applyAlignment="1" applyProtection="1">
      <alignment horizontal="right" vertical="center"/>
      <protection locked="0"/>
    </xf>
    <xf numFmtId="4" fontId="45" fillId="0" borderId="24" xfId="0" applyNumberFormat="1" applyFont="1" applyBorder="1" applyAlignment="1" applyProtection="1">
      <alignment vertical="center"/>
      <protection locked="0"/>
    </xf>
    <xf numFmtId="4" fontId="0" fillId="0" borderId="25" xfId="0" applyNumberFormat="1" applyBorder="1" applyAlignment="1" applyProtection="1">
      <alignment vertical="center"/>
      <protection locked="0"/>
    </xf>
    <xf numFmtId="4" fontId="0" fillId="0" borderId="23" xfId="0" applyNumberFormat="1" applyBorder="1" applyAlignment="1" applyProtection="1">
      <alignment vertical="center"/>
      <protection locked="0"/>
    </xf>
    <xf numFmtId="0" fontId="0" fillId="0" borderId="32" xfId="0" applyBorder="1" applyAlignment="1" applyProtection="1">
      <alignment vertical="center"/>
    </xf>
    <xf numFmtId="0" fontId="0" fillId="0" borderId="33" xfId="0" applyBorder="1" applyAlignment="1" applyProtection="1">
      <alignment vertical="center"/>
    </xf>
    <xf numFmtId="0" fontId="7" fillId="35" borderId="55" xfId="1" applyFont="1" applyFill="1" applyBorder="1" applyAlignment="1">
      <alignment horizontal="center" vertical="center" wrapText="1"/>
    </xf>
    <xf numFmtId="0" fontId="7" fillId="35" borderId="57" xfId="1" applyFont="1" applyFill="1" applyBorder="1" applyAlignment="1">
      <alignment horizontal="center" vertical="center" wrapText="1"/>
    </xf>
    <xf numFmtId="174" fontId="1" fillId="0" borderId="23" xfId="8" applyNumberFormat="1" applyFont="1" applyBorder="1" applyAlignment="1" applyProtection="1">
      <alignment horizontal="right" vertical="center"/>
      <protection locked="0"/>
    </xf>
    <xf numFmtId="174" fontId="1" fillId="0" borderId="25" xfId="8" applyNumberFormat="1" applyFont="1" applyBorder="1" applyAlignment="1" applyProtection="1">
      <alignment horizontal="right" vertical="center"/>
      <protection locked="0"/>
    </xf>
    <xf numFmtId="174" fontId="1" fillId="0" borderId="26" xfId="8" applyNumberFormat="1" applyFont="1" applyBorder="1" applyAlignment="1" applyProtection="1">
      <alignment horizontal="right" vertical="center"/>
      <protection locked="0"/>
    </xf>
    <xf numFmtId="174" fontId="1" fillId="0" borderId="27" xfId="8" applyNumberFormat="1" applyFont="1" applyBorder="1" applyAlignment="1" applyProtection="1">
      <alignment horizontal="right" vertical="center"/>
      <protection locked="0"/>
    </xf>
    <xf numFmtId="0" fontId="7" fillId="0" borderId="0" xfId="0" applyFont="1" applyAlignment="1">
      <alignment vertical="center"/>
    </xf>
    <xf numFmtId="0" fontId="0" fillId="35" borderId="20" xfId="0" applyFill="1" applyBorder="1" applyAlignment="1">
      <alignment vertical="center"/>
    </xf>
    <xf numFmtId="0" fontId="30" fillId="35" borderId="20" xfId="0" applyFont="1" applyFill="1" applyBorder="1" applyAlignment="1">
      <alignment horizontal="center" vertical="center" wrapText="1"/>
    </xf>
    <xf numFmtId="0" fontId="6" fillId="0" borderId="94" xfId="1" applyFont="1" applyBorder="1" applyAlignment="1" applyProtection="1">
      <alignment horizontal="left" vertical="center" wrapText="1"/>
      <protection locked="0"/>
    </xf>
    <xf numFmtId="3" fontId="0" fillId="0" borderId="72" xfId="0" applyNumberFormat="1" applyFont="1" applyBorder="1" applyAlignment="1" applyProtection="1">
      <alignment horizontal="right" wrapText="1"/>
      <protection locked="0"/>
    </xf>
    <xf numFmtId="3" fontId="0" fillId="0" borderId="57" xfId="0" applyNumberFormat="1" applyFont="1" applyBorder="1" applyAlignment="1" applyProtection="1">
      <alignment horizontal="right" wrapText="1"/>
      <protection locked="0"/>
    </xf>
    <xf numFmtId="3" fontId="0" fillId="0" borderId="66" xfId="0" applyNumberFormat="1" applyFont="1" applyBorder="1" applyAlignment="1" applyProtection="1">
      <alignment horizontal="right" wrapText="1"/>
      <protection locked="0"/>
    </xf>
    <xf numFmtId="0" fontId="152" fillId="0" borderId="38" xfId="0" applyNumberFormat="1" applyFont="1" applyFill="1" applyBorder="1"/>
    <xf numFmtId="0" fontId="154" fillId="0" borderId="25" xfId="0" applyNumberFormat="1" applyFont="1" applyFill="1" applyBorder="1" applyAlignment="1">
      <alignment horizontal="left"/>
    </xf>
    <xf numFmtId="0" fontId="154" fillId="0" borderId="109" xfId="0" applyNumberFormat="1" applyFont="1" applyFill="1" applyBorder="1" applyAlignment="1">
      <alignment horizontal="right"/>
    </xf>
    <xf numFmtId="192" fontId="0" fillId="0" borderId="27" xfId="0" applyNumberFormat="1" applyFont="1" applyBorder="1" applyAlignment="1" applyProtection="1">
      <alignment horizontal="right" wrapText="1"/>
      <protection locked="0"/>
    </xf>
    <xf numFmtId="0" fontId="152" fillId="0" borderId="14" xfId="0" applyNumberFormat="1" applyFont="1" applyFill="1" applyBorder="1"/>
    <xf numFmtId="0" fontId="154" fillId="0" borderId="27" xfId="0" applyNumberFormat="1" applyFont="1" applyFill="1" applyBorder="1" applyAlignment="1">
      <alignment horizontal="left"/>
    </xf>
    <xf numFmtId="192" fontId="0" fillId="0" borderId="100" xfId="0" applyNumberFormat="1" applyFont="1" applyBorder="1" applyAlignment="1" applyProtection="1">
      <alignment horizontal="right" wrapText="1"/>
      <protection locked="0"/>
    </xf>
    <xf numFmtId="0" fontId="154" fillId="0" borderId="39" xfId="0" applyNumberFormat="1" applyFont="1" applyFill="1" applyBorder="1" applyAlignment="1">
      <alignment horizontal="right"/>
    </xf>
    <xf numFmtId="192" fontId="0" fillId="0" borderId="25" xfId="0" applyNumberFormat="1" applyFont="1" applyBorder="1" applyAlignment="1" applyProtection="1">
      <alignment horizontal="right" wrapText="1"/>
      <protection locked="0"/>
    </xf>
    <xf numFmtId="0" fontId="154" fillId="0" borderId="95" xfId="0" applyNumberFormat="1" applyFont="1" applyFill="1" applyBorder="1" applyAlignment="1">
      <alignment horizontal="right"/>
    </xf>
    <xf numFmtId="0" fontId="154" fillId="0" borderId="43" xfId="0" applyNumberFormat="1" applyFont="1" applyFill="1" applyBorder="1" applyAlignment="1">
      <alignment horizontal="right"/>
    </xf>
    <xf numFmtId="192" fontId="0" fillId="0" borderId="30" xfId="0" applyNumberFormat="1" applyFont="1" applyBorder="1" applyAlignment="1" applyProtection="1">
      <alignment horizontal="right" wrapText="1"/>
      <protection locked="0"/>
    </xf>
    <xf numFmtId="192" fontId="0" fillId="0" borderId="57" xfId="0" applyNumberFormat="1" applyFont="1" applyBorder="1" applyAlignment="1" applyProtection="1">
      <alignment horizontal="right" wrapText="1"/>
      <protection locked="0"/>
    </xf>
    <xf numFmtId="4" fontId="31" fillId="0" borderId="99" xfId="0" applyNumberFormat="1" applyFont="1" applyFill="1" applyBorder="1" applyAlignment="1" applyProtection="1">
      <alignment horizontal="center" vertical="center"/>
    </xf>
    <xf numFmtId="4" fontId="31" fillId="0" borderId="101" xfId="0" applyNumberFormat="1" applyFont="1" applyFill="1" applyBorder="1" applyAlignment="1" applyProtection="1">
      <alignment horizontal="center" vertical="center"/>
    </xf>
    <xf numFmtId="4" fontId="31" fillId="0" borderId="100" xfId="0" applyNumberFormat="1" applyFont="1" applyFill="1" applyBorder="1" applyAlignment="1" applyProtection="1">
      <alignment horizontal="center" vertical="center"/>
    </xf>
    <xf numFmtId="0" fontId="33" fillId="0" borderId="14" xfId="0" applyNumberFormat="1" applyFont="1" applyFill="1" applyBorder="1" applyAlignment="1" applyProtection="1">
      <alignment vertical="center"/>
    </xf>
    <xf numFmtId="0" fontId="33" fillId="0" borderId="14" xfId="0" applyNumberFormat="1" applyFont="1" applyFill="1" applyBorder="1" applyAlignment="1" applyProtection="1">
      <alignment horizontal="left" vertical="center" wrapText="1"/>
    </xf>
    <xf numFmtId="49" fontId="33" fillId="0" borderId="14" xfId="0" applyNumberFormat="1" applyFont="1" applyFill="1" applyBorder="1" applyAlignment="1" applyProtection="1">
      <alignment vertical="center" wrapText="1"/>
    </xf>
    <xf numFmtId="49" fontId="33" fillId="0" borderId="102" xfId="0" applyNumberFormat="1" applyFont="1" applyFill="1" applyBorder="1" applyAlignment="1" applyProtection="1">
      <alignment vertical="center" wrapText="1"/>
    </xf>
    <xf numFmtId="49" fontId="33" fillId="0" borderId="55" xfId="0" applyNumberFormat="1" applyFont="1" applyFill="1" applyBorder="1" applyAlignment="1" applyProtection="1">
      <alignment horizontal="left" vertical="center" wrapText="1"/>
    </xf>
    <xf numFmtId="49" fontId="31" fillId="0" borderId="1" xfId="0" applyNumberFormat="1" applyFont="1" applyFill="1" applyBorder="1" applyAlignment="1" applyProtection="1">
      <alignment horizontal="left" vertical="center"/>
    </xf>
    <xf numFmtId="4" fontId="31" fillId="0" borderId="99" xfId="0" applyNumberFormat="1" applyFont="1" applyFill="1" applyBorder="1" applyAlignment="1" applyProtection="1">
      <alignment horizontal="right" vertical="center"/>
    </xf>
    <xf numFmtId="4" fontId="31" fillId="0" borderId="97" xfId="0" applyNumberFormat="1" applyFont="1" applyFill="1" applyBorder="1" applyAlignment="1" applyProtection="1">
      <alignment horizontal="center" vertical="center"/>
    </xf>
    <xf numFmtId="49" fontId="33" fillId="0" borderId="14" xfId="0" applyNumberFormat="1" applyFont="1" applyFill="1" applyBorder="1" applyAlignment="1" applyProtection="1">
      <alignment vertical="center"/>
    </xf>
    <xf numFmtId="3" fontId="11" fillId="0" borderId="20" xfId="0" applyNumberFormat="1" applyFont="1" applyBorder="1" applyAlignment="1" applyProtection="1">
      <alignment horizontal="right" vertical="center" wrapText="1"/>
      <protection locked="0"/>
    </xf>
    <xf numFmtId="3" fontId="11" fillId="0" borderId="94" xfId="0" applyNumberFormat="1" applyFont="1" applyBorder="1" applyAlignment="1" applyProtection="1">
      <alignment horizontal="right" vertical="center" wrapText="1"/>
      <protection locked="0"/>
    </xf>
    <xf numFmtId="3" fontId="11" fillId="0" borderId="26" xfId="0" applyNumberFormat="1" applyFont="1" applyBorder="1" applyAlignment="1" applyProtection="1">
      <alignment horizontal="right" vertical="center" wrapText="1"/>
      <protection locked="0"/>
    </xf>
    <xf numFmtId="3" fontId="11" fillId="0" borderId="27" xfId="0" applyNumberFormat="1" applyFont="1" applyBorder="1" applyAlignment="1" applyProtection="1">
      <alignment horizontal="right" vertical="center" wrapText="1"/>
      <protection locked="0"/>
    </xf>
    <xf numFmtId="3" fontId="11" fillId="0" borderId="99" xfId="0" applyNumberFormat="1" applyFont="1" applyBorder="1" applyAlignment="1" applyProtection="1">
      <alignment horizontal="right" vertical="center" wrapText="1"/>
      <protection locked="0"/>
    </xf>
    <xf numFmtId="3" fontId="11" fillId="0" borderId="97" xfId="0" applyNumberFormat="1" applyFont="1" applyBorder="1" applyAlignment="1" applyProtection="1">
      <alignment horizontal="right" vertical="center" wrapText="1"/>
      <protection locked="0"/>
    </xf>
    <xf numFmtId="3" fontId="11" fillId="0" borderId="101" xfId="0" applyNumberFormat="1" applyFont="1" applyBorder="1" applyAlignment="1" applyProtection="1">
      <alignment horizontal="right" vertical="center" wrapText="1"/>
      <protection locked="0"/>
    </xf>
    <xf numFmtId="3" fontId="11" fillId="0" borderId="100" xfId="0" applyNumberFormat="1" applyFont="1" applyBorder="1" applyAlignment="1" applyProtection="1">
      <alignment horizontal="right" vertical="center" wrapText="1"/>
      <protection locked="0"/>
    </xf>
    <xf numFmtId="3" fontId="11" fillId="0" borderId="56" xfId="0" applyNumberFormat="1" applyFont="1" applyBorder="1" applyAlignment="1" applyProtection="1">
      <alignment horizontal="right" vertical="center" wrapText="1"/>
      <protection locked="0"/>
    </xf>
    <xf numFmtId="3" fontId="11" fillId="0" borderId="74" xfId="0" applyNumberFormat="1" applyFont="1" applyBorder="1" applyAlignment="1" applyProtection="1">
      <alignment horizontal="right" vertical="center" wrapText="1"/>
      <protection locked="0"/>
    </xf>
    <xf numFmtId="3" fontId="11" fillId="0" borderId="55" xfId="0" applyNumberFormat="1" applyFont="1" applyBorder="1" applyAlignment="1" applyProtection="1">
      <alignment horizontal="right" vertical="center" wrapText="1"/>
      <protection locked="0"/>
    </xf>
    <xf numFmtId="3" fontId="11" fillId="0" borderId="57" xfId="0" applyNumberFormat="1" applyFont="1" applyBorder="1" applyAlignment="1" applyProtection="1">
      <alignment horizontal="right" vertical="center" wrapText="1"/>
      <protection locked="0"/>
    </xf>
    <xf numFmtId="0" fontId="31" fillId="0" borderId="9" xfId="0" applyNumberFormat="1" applyFont="1" applyFill="1" applyBorder="1" applyAlignment="1" applyProtection="1">
      <alignment horizontal="center" vertical="center" wrapText="1"/>
    </xf>
    <xf numFmtId="49" fontId="33" fillId="0" borderId="1" xfId="0" applyNumberFormat="1" applyFont="1" applyFill="1" applyBorder="1" applyAlignment="1" applyProtection="1">
      <alignment vertical="center" wrapText="1"/>
    </xf>
    <xf numFmtId="0" fontId="11" fillId="0" borderId="0" xfId="0" applyFont="1" applyAlignment="1" applyProtection="1">
      <alignment vertical="center"/>
    </xf>
    <xf numFmtId="0" fontId="31" fillId="0" borderId="58" xfId="0" applyNumberFormat="1" applyFont="1" applyFill="1" applyBorder="1" applyAlignment="1" applyProtection="1">
      <alignment horizontal="center" vertical="center" wrapText="1"/>
    </xf>
    <xf numFmtId="168" fontId="31" fillId="0" borderId="58" xfId="0" applyNumberFormat="1" applyFont="1" applyFill="1" applyBorder="1" applyAlignment="1" applyProtection="1">
      <alignment horizontal="center" vertical="center" wrapText="1"/>
    </xf>
    <xf numFmtId="168" fontId="31" fillId="0" borderId="59" xfId="0" applyNumberFormat="1" applyFont="1" applyFill="1" applyBorder="1" applyAlignment="1" applyProtection="1">
      <alignment horizontal="center" vertical="center" wrapText="1"/>
    </xf>
    <xf numFmtId="0" fontId="31" fillId="0" borderId="6" xfId="0" applyNumberFormat="1" applyFont="1" applyFill="1" applyBorder="1" applyAlignment="1" applyProtection="1">
      <alignment horizontal="center" vertical="center" wrapText="1"/>
    </xf>
    <xf numFmtId="3" fontId="11" fillId="0" borderId="3" xfId="0" applyNumberFormat="1" applyFont="1" applyBorder="1" applyAlignment="1" applyProtection="1">
      <alignment horizontal="right" vertical="center" wrapText="1"/>
      <protection locked="0"/>
    </xf>
    <xf numFmtId="3" fontId="11" fillId="0" borderId="24" xfId="0" applyNumberFormat="1" applyFont="1" applyBorder="1" applyAlignment="1" applyProtection="1">
      <alignment horizontal="right" vertical="center" wrapText="1"/>
      <protection locked="0"/>
    </xf>
    <xf numFmtId="3" fontId="11" fillId="0" borderId="25" xfId="0" applyNumberFormat="1" applyFont="1" applyBorder="1" applyAlignment="1" applyProtection="1">
      <alignment horizontal="right" vertical="center" wrapText="1"/>
      <protection locked="0"/>
    </xf>
    <xf numFmtId="3" fontId="11" fillId="0" borderId="40" xfId="0" applyNumberFormat="1" applyFont="1" applyBorder="1" applyAlignment="1" applyProtection="1">
      <alignment horizontal="right" vertical="center" wrapText="1"/>
      <protection locked="0"/>
    </xf>
    <xf numFmtId="3" fontId="11" fillId="0" borderId="123" xfId="0" applyNumberFormat="1" applyFont="1" applyBorder="1" applyAlignment="1" applyProtection="1">
      <alignment horizontal="right" vertical="center" wrapText="1"/>
      <protection locked="0"/>
    </xf>
    <xf numFmtId="3" fontId="11" fillId="0" borderId="29" xfId="0" applyNumberFormat="1" applyFont="1" applyBorder="1" applyAlignment="1" applyProtection="1">
      <alignment horizontal="right" vertical="center" wrapText="1"/>
      <protection locked="0"/>
    </xf>
    <xf numFmtId="3" fontId="11" fillId="0" borderId="30" xfId="0" applyNumberFormat="1" applyFont="1" applyBorder="1" applyAlignment="1" applyProtection="1">
      <alignment horizontal="right" vertical="center" wrapText="1"/>
      <protection locked="0"/>
    </xf>
    <xf numFmtId="3" fontId="11" fillId="0" borderId="44" xfId="0" applyNumberFormat="1" applyFont="1" applyBorder="1" applyAlignment="1" applyProtection="1">
      <alignment horizontal="right" vertical="center" wrapText="1"/>
      <protection locked="0"/>
    </xf>
    <xf numFmtId="3" fontId="11" fillId="0" borderId="73" xfId="0" applyNumberFormat="1" applyFont="1" applyBorder="1" applyAlignment="1" applyProtection="1">
      <alignment horizontal="right" vertical="center" wrapText="1"/>
      <protection locked="0"/>
    </xf>
    <xf numFmtId="3" fontId="11" fillId="0" borderId="66" xfId="0" applyNumberFormat="1" applyFont="1" applyBorder="1" applyAlignment="1" applyProtection="1">
      <alignment horizontal="right" vertical="center" wrapText="1"/>
      <protection locked="0"/>
    </xf>
    <xf numFmtId="3" fontId="11" fillId="0" borderId="37" xfId="0" applyNumberFormat="1" applyFont="1" applyBorder="1" applyAlignment="1" applyProtection="1">
      <alignment horizontal="right" vertical="center" wrapText="1"/>
      <protection locked="0"/>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49" fontId="5" fillId="0" borderId="20" xfId="1" applyNumberFormat="1" applyFont="1" applyBorder="1" applyAlignment="1" applyProtection="1">
      <alignment horizontal="left" vertical="center"/>
    </xf>
    <xf numFmtId="0" fontId="177" fillId="0" borderId="4" xfId="261" applyFont="1" applyBorder="1" applyAlignment="1" applyProtection="1">
      <alignment horizontal="center"/>
    </xf>
    <xf numFmtId="0" fontId="177" fillId="0" borderId="70" xfId="261" applyFont="1" applyBorder="1" applyAlignment="1" applyProtection="1">
      <alignment horizontal="center" vertical="center"/>
    </xf>
    <xf numFmtId="0" fontId="177" fillId="0" borderId="70" xfId="261" quotePrefix="1" applyFont="1" applyBorder="1" applyAlignment="1" applyProtection="1">
      <alignment horizontal="center" vertical="center"/>
    </xf>
    <xf numFmtId="0" fontId="177" fillId="0" borderId="54" xfId="261" quotePrefix="1" applyFont="1" applyBorder="1" applyAlignment="1" applyProtection="1">
      <alignment horizontal="center" vertical="center"/>
    </xf>
    <xf numFmtId="0" fontId="174" fillId="0" borderId="38" xfId="261" applyFont="1" applyBorder="1" applyProtection="1"/>
    <xf numFmtId="0" fontId="174" fillId="0" borderId="94" xfId="261" applyFont="1" applyBorder="1" applyProtection="1">
      <protection locked="0"/>
    </xf>
    <xf numFmtId="0" fontId="174" fillId="0" borderId="120" xfId="261" applyFont="1" applyBorder="1" applyProtection="1">
      <protection locked="0"/>
    </xf>
    <xf numFmtId="0" fontId="174" fillId="0" borderId="14" xfId="261" quotePrefix="1" applyFont="1" applyBorder="1" applyAlignment="1" applyProtection="1">
      <alignment horizontal="left"/>
    </xf>
    <xf numFmtId="0" fontId="174" fillId="0" borderId="14" xfId="261" applyFont="1" applyBorder="1" applyProtection="1"/>
    <xf numFmtId="0" fontId="174" fillId="0" borderId="42" xfId="261" applyFont="1" applyBorder="1" applyProtection="1"/>
    <xf numFmtId="0" fontId="174" fillId="0" borderId="101" xfId="261" applyFont="1" applyBorder="1" applyProtection="1">
      <protection locked="0"/>
    </xf>
    <xf numFmtId="0" fontId="174" fillId="0" borderId="99" xfId="261" applyFont="1" applyBorder="1" applyProtection="1">
      <protection locked="0"/>
    </xf>
    <xf numFmtId="0" fontId="174" fillId="0" borderId="97" xfId="261" applyFont="1" applyBorder="1" applyProtection="1">
      <protection locked="0"/>
    </xf>
    <xf numFmtId="0" fontId="174" fillId="0" borderId="100" xfId="261" applyFont="1" applyBorder="1" applyProtection="1">
      <protection locked="0"/>
    </xf>
    <xf numFmtId="0" fontId="174" fillId="0" borderId="98" xfId="261" applyFont="1" applyBorder="1" applyProtection="1">
      <protection locked="0"/>
    </xf>
    <xf numFmtId="0" fontId="174" fillId="0" borderId="31" xfId="261" applyFont="1" applyBorder="1" applyAlignment="1" applyProtection="1">
      <alignment wrapText="1"/>
    </xf>
    <xf numFmtId="0" fontId="174" fillId="0" borderId="23" xfId="261" applyFont="1" applyBorder="1" applyProtection="1">
      <protection locked="0"/>
    </xf>
    <xf numFmtId="0" fontId="174" fillId="0" borderId="24" xfId="261" applyFont="1" applyBorder="1" applyProtection="1">
      <protection locked="0"/>
    </xf>
    <xf numFmtId="0" fontId="174" fillId="0" borderId="70" xfId="261" applyFont="1" applyBorder="1" applyProtection="1">
      <protection locked="0"/>
    </xf>
    <xf numFmtId="0" fontId="174" fillId="0" borderId="25" xfId="261" applyFont="1" applyBorder="1" applyProtection="1">
      <protection locked="0"/>
    </xf>
    <xf numFmtId="0" fontId="174" fillId="0" borderId="54" xfId="261" applyFont="1" applyBorder="1" applyProtection="1">
      <protection locked="0"/>
    </xf>
    <xf numFmtId="0" fontId="174" fillId="0" borderId="47" xfId="261" applyFont="1" applyBorder="1" applyProtection="1">
      <protection locked="0"/>
    </xf>
    <xf numFmtId="0" fontId="174" fillId="0" borderId="75" xfId="261" applyFont="1" applyBorder="1" applyProtection="1">
      <protection locked="0"/>
    </xf>
    <xf numFmtId="0" fontId="174" fillId="0" borderId="38" xfId="261" quotePrefix="1" applyFont="1" applyBorder="1" applyAlignment="1" applyProtection="1">
      <alignment horizontal="left"/>
    </xf>
    <xf numFmtId="0" fontId="177" fillId="0" borderId="94" xfId="261" applyFont="1" applyBorder="1" applyProtection="1">
      <protection locked="0"/>
    </xf>
    <xf numFmtId="0" fontId="174" fillId="0" borderId="42" xfId="261" quotePrefix="1" applyFont="1" applyBorder="1" applyAlignment="1" applyProtection="1">
      <alignment horizontal="left"/>
    </xf>
    <xf numFmtId="0" fontId="38" fillId="0" borderId="28" xfId="261" applyBorder="1" applyProtection="1">
      <protection locked="0"/>
    </xf>
    <xf numFmtId="0" fontId="38" fillId="0" borderId="29" xfId="261" applyBorder="1" applyProtection="1">
      <protection locked="0"/>
    </xf>
    <xf numFmtId="0" fontId="38" fillId="0" borderId="47" xfId="261" applyBorder="1" applyProtection="1">
      <protection locked="0"/>
    </xf>
    <xf numFmtId="0" fontId="38" fillId="0" borderId="30" xfId="261" applyBorder="1" applyProtection="1">
      <protection locked="0"/>
    </xf>
    <xf numFmtId="0" fontId="7" fillId="0" borderId="9" xfId="0" applyFont="1" applyFill="1" applyBorder="1" applyAlignment="1" applyProtection="1">
      <alignment horizontal="center"/>
    </xf>
    <xf numFmtId="0" fontId="0" fillId="0" borderId="7" xfId="0" applyFont="1" applyBorder="1" applyProtection="1"/>
    <xf numFmtId="0" fontId="0" fillId="0" borderId="0" xfId="0" applyFont="1" applyBorder="1" applyProtection="1"/>
    <xf numFmtId="0" fontId="0" fillId="0" borderId="0" xfId="0" applyFont="1" applyProtection="1"/>
    <xf numFmtId="0" fontId="7" fillId="0" borderId="23" xfId="0" quotePrefix="1" applyFont="1" applyBorder="1" applyAlignment="1" applyProtection="1">
      <alignment horizontal="center" wrapText="1"/>
    </xf>
    <xf numFmtId="0" fontId="7" fillId="0" borderId="24" xfId="0" quotePrefix="1" applyFont="1" applyBorder="1" applyAlignment="1" applyProtection="1">
      <alignment horizontal="center" wrapText="1"/>
    </xf>
    <xf numFmtId="0" fontId="7" fillId="0" borderId="70" xfId="0" quotePrefix="1" applyFont="1" applyBorder="1" applyAlignment="1" applyProtection="1">
      <alignment horizontal="center" wrapText="1"/>
    </xf>
    <xf numFmtId="0" fontId="7" fillId="0" borderId="25" xfId="0" quotePrefix="1" applyFont="1" applyBorder="1" applyAlignment="1" applyProtection="1">
      <alignment horizontal="center" wrapText="1"/>
    </xf>
    <xf numFmtId="0" fontId="0" fillId="0" borderId="26" xfId="0" applyFont="1" applyBorder="1" applyProtection="1">
      <protection locked="0"/>
    </xf>
    <xf numFmtId="0" fontId="0" fillId="0" borderId="20" xfId="0" applyFont="1" applyBorder="1" applyProtection="1">
      <protection locked="0"/>
    </xf>
    <xf numFmtId="0" fontId="0" fillId="0" borderId="27" xfId="0" applyFont="1" applyBorder="1" applyProtection="1">
      <protection locked="0"/>
    </xf>
    <xf numFmtId="0" fontId="0" fillId="0" borderId="26" xfId="0" applyBorder="1" applyProtection="1">
      <protection locked="0"/>
    </xf>
    <xf numFmtId="0" fontId="0" fillId="0" borderId="94" xfId="0" applyBorder="1" applyProtection="1">
      <protection locked="0"/>
    </xf>
    <xf numFmtId="0" fontId="0" fillId="0" borderId="28" xfId="0" applyBorder="1" applyProtection="1">
      <protection locked="0"/>
    </xf>
    <xf numFmtId="0" fontId="0" fillId="0" borderId="47" xfId="0" applyBorder="1" applyProtection="1">
      <protection locked="0"/>
    </xf>
    <xf numFmtId="0" fontId="7" fillId="0" borderId="10" xfId="0" applyFont="1" applyBorder="1" applyAlignment="1" applyProtection="1">
      <alignment horizontal="center" vertical="center"/>
    </xf>
    <xf numFmtId="0" fontId="7" fillId="0" borderId="38" xfId="0" applyFont="1" applyFill="1" applyBorder="1" applyAlignment="1" applyProtection="1">
      <alignment horizontal="center"/>
    </xf>
    <xf numFmtId="0" fontId="0" fillId="0" borderId="14" xfId="0" applyBorder="1" applyAlignment="1" applyProtection="1">
      <alignment wrapText="1"/>
    </xf>
    <xf numFmtId="0" fontId="174" fillId="0" borderId="26" xfId="0" applyFont="1" applyBorder="1" applyAlignment="1" applyProtection="1">
      <alignment vertical="center"/>
      <protection locked="0"/>
    </xf>
    <xf numFmtId="0" fontId="174" fillId="0" borderId="20" xfId="0" applyFont="1" applyBorder="1" applyAlignment="1" applyProtection="1">
      <alignment vertical="center"/>
      <protection locked="0"/>
    </xf>
    <xf numFmtId="0" fontId="0" fillId="0" borderId="42" xfId="0" applyBorder="1" applyProtection="1"/>
    <xf numFmtId="0" fontId="5" fillId="0" borderId="0" xfId="1" applyFont="1" applyBorder="1" applyAlignment="1">
      <alignment vertical="center"/>
    </xf>
    <xf numFmtId="0" fontId="27" fillId="0" borderId="20" xfId="0" applyFont="1" applyBorder="1" applyAlignment="1">
      <alignment horizontal="left"/>
    </xf>
    <xf numFmtId="0" fontId="27" fillId="0" borderId="20" xfId="0" applyFont="1" applyFill="1" applyBorder="1"/>
    <xf numFmtId="0" fontId="269" fillId="0" borderId="0" xfId="0" applyFont="1" applyFill="1" applyBorder="1" applyAlignment="1">
      <alignment horizontal="left"/>
    </xf>
    <xf numFmtId="0" fontId="37" fillId="0" borderId="0" xfId="0" applyFont="1" applyFill="1" applyBorder="1" applyAlignment="1">
      <alignment horizontal="left"/>
    </xf>
    <xf numFmtId="0" fontId="36" fillId="0" borderId="0" xfId="0" applyFont="1" applyFill="1" applyBorder="1"/>
    <xf numFmtId="0" fontId="27" fillId="0" borderId="0" xfId="0" applyFont="1" applyFill="1" applyBorder="1"/>
    <xf numFmtId="0" fontId="273" fillId="0" borderId="0" xfId="1" applyFont="1" applyBorder="1" applyAlignment="1">
      <alignment vertical="center"/>
    </xf>
    <xf numFmtId="0" fontId="273" fillId="0" borderId="0" xfId="1" applyFont="1" applyBorder="1" applyAlignment="1" applyProtection="1">
      <alignment vertical="center"/>
      <protection locked="0"/>
    </xf>
    <xf numFmtId="0" fontId="6" fillId="0" borderId="0" xfId="1" applyFont="1" applyFill="1" applyBorder="1" applyAlignment="1" applyProtection="1">
      <alignment horizontal="left" vertical="center" wrapText="1"/>
      <protection locked="0"/>
    </xf>
    <xf numFmtId="0" fontId="40" fillId="0" borderId="0" xfId="0" applyFont="1" applyFill="1" applyBorder="1" applyAlignment="1">
      <alignment horizontal="left"/>
    </xf>
    <xf numFmtId="1" fontId="1" fillId="0" borderId="0" xfId="17" applyNumberFormat="1" applyFont="1" applyAlignment="1">
      <alignment horizontal="center" vertical="center"/>
    </xf>
    <xf numFmtId="1" fontId="1" fillId="0" borderId="0" xfId="17" applyNumberFormat="1" applyFont="1" applyAlignment="1">
      <alignment vertical="center"/>
    </xf>
    <xf numFmtId="1" fontId="1" fillId="0" borderId="0" xfId="17" applyNumberFormat="1" applyFont="1" applyFill="1" applyAlignment="1">
      <alignment vertical="center"/>
    </xf>
    <xf numFmtId="3" fontId="5" fillId="0" borderId="0" xfId="17" applyNumberFormat="1" applyFont="1" applyFill="1" applyAlignment="1">
      <alignment vertical="center"/>
    </xf>
    <xf numFmtId="0" fontId="5" fillId="0" borderId="20" xfId="183" applyFont="1" applyBorder="1" applyAlignment="1">
      <alignment horizontal="center" vertical="center" wrapText="1"/>
    </xf>
    <xf numFmtId="0" fontId="5" fillId="0" borderId="20" xfId="183" applyFont="1" applyFill="1" applyBorder="1" applyAlignment="1">
      <alignment horizontal="center" vertical="center" wrapText="1"/>
    </xf>
    <xf numFmtId="49" fontId="274" fillId="0" borderId="20" xfId="0" applyNumberFormat="1" applyFont="1" applyBorder="1" applyAlignment="1" applyProtection="1">
      <alignment horizontal="center"/>
      <protection locked="0"/>
    </xf>
    <xf numFmtId="49" fontId="1" fillId="0" borderId="20" xfId="183" applyNumberFormat="1" applyFont="1" applyBorder="1" applyProtection="1">
      <protection locked="0"/>
    </xf>
    <xf numFmtId="14" fontId="1" fillId="0" borderId="20" xfId="183" applyNumberFormat="1" applyFont="1" applyBorder="1" applyProtection="1">
      <protection locked="0"/>
    </xf>
    <xf numFmtId="3" fontId="1" fillId="0" borderId="20" xfId="183" applyNumberFormat="1" applyFont="1" applyBorder="1" applyProtection="1">
      <protection locked="0"/>
    </xf>
    <xf numFmtId="3" fontId="1" fillId="0" borderId="20" xfId="183" applyNumberFormat="1" applyFont="1" applyFill="1" applyBorder="1" applyProtection="1">
      <protection locked="0"/>
    </xf>
    <xf numFmtId="1" fontId="1" fillId="0" borderId="20" xfId="183" applyNumberFormat="1" applyFont="1" applyBorder="1" applyProtection="1">
      <protection locked="0"/>
    </xf>
    <xf numFmtId="10" fontId="1" fillId="0" borderId="20" xfId="183" applyNumberFormat="1" applyFont="1" applyBorder="1" applyProtection="1">
      <protection locked="0"/>
    </xf>
    <xf numFmtId="0" fontId="6" fillId="0" borderId="0" xfId="183" applyFont="1" applyProtection="1">
      <protection locked="0"/>
    </xf>
    <xf numFmtId="0" fontId="1" fillId="0" borderId="0" xfId="183" applyFont="1" applyProtection="1">
      <protection locked="0"/>
    </xf>
    <xf numFmtId="1" fontId="1" fillId="0" borderId="0" xfId="183" applyNumberFormat="1" applyFont="1" applyProtection="1">
      <protection locked="0"/>
    </xf>
    <xf numFmtId="0" fontId="275" fillId="0" borderId="0" xfId="0" applyFont="1" applyFill="1" applyAlignment="1">
      <alignment horizontal="left"/>
    </xf>
    <xf numFmtId="0" fontId="276" fillId="0" borderId="0" xfId="0" applyFont="1" applyFill="1" applyAlignment="1">
      <alignment horizontal="left"/>
    </xf>
    <xf numFmtId="0" fontId="277" fillId="0" borderId="0" xfId="0" applyFont="1" applyFill="1" applyAlignment="1">
      <alignment horizontal="left"/>
    </xf>
    <xf numFmtId="0" fontId="1" fillId="0" borderId="0" xfId="17" applyFont="1" applyAlignment="1">
      <alignment vertical="center"/>
    </xf>
    <xf numFmtId="3" fontId="5" fillId="0" borderId="0" xfId="17" applyNumberFormat="1" applyFont="1" applyAlignment="1">
      <alignment vertical="center"/>
    </xf>
    <xf numFmtId="0" fontId="205" fillId="0" borderId="0" xfId="261" applyNumberFormat="1" applyFont="1" applyFill="1" applyBorder="1" applyAlignment="1">
      <alignment horizontal="left" vertical="center"/>
    </xf>
    <xf numFmtId="0" fontId="37" fillId="0" borderId="0" xfId="0" applyFont="1" applyProtection="1"/>
    <xf numFmtId="49" fontId="270" fillId="0" borderId="0" xfId="0" applyNumberFormat="1" applyFont="1" applyProtection="1"/>
    <xf numFmtId="0" fontId="270" fillId="0" borderId="0" xfId="0" applyFont="1" applyProtection="1"/>
    <xf numFmtId="3" fontId="139" fillId="0" borderId="0" xfId="0" applyNumberFormat="1" applyFont="1" applyAlignment="1" applyProtection="1">
      <alignment horizontal="right" vertical="center"/>
    </xf>
    <xf numFmtId="0" fontId="139" fillId="0" borderId="0" xfId="0" applyFont="1" applyAlignment="1" applyProtection="1">
      <alignment vertical="center"/>
    </xf>
    <xf numFmtId="0" fontId="270" fillId="5" borderId="0" xfId="0" applyFont="1" applyFill="1" applyAlignment="1" applyProtection="1">
      <alignment horizontal="left" vertical="center"/>
    </xf>
    <xf numFmtId="0" fontId="270" fillId="5" borderId="0" xfId="0" applyFont="1" applyFill="1" applyAlignment="1" applyProtection="1">
      <alignment horizontal="left" vertical="center" wrapText="1"/>
    </xf>
    <xf numFmtId="0" fontId="270" fillId="5" borderId="0" xfId="0" applyFont="1" applyFill="1" applyAlignment="1" applyProtection="1">
      <alignment vertical="center"/>
    </xf>
    <xf numFmtId="49" fontId="270" fillId="0" borderId="0" xfId="0" applyNumberFormat="1" applyFont="1" applyAlignment="1" applyProtection="1">
      <alignment vertical="center"/>
    </xf>
    <xf numFmtId="0" fontId="270" fillId="0" borderId="0" xfId="0" applyFont="1" applyAlignment="1" applyProtection="1">
      <alignment vertical="center"/>
    </xf>
    <xf numFmtId="0" fontId="40" fillId="5" borderId="0" xfId="0" applyFont="1" applyFill="1" applyAlignment="1" applyProtection="1">
      <alignment vertical="center"/>
    </xf>
    <xf numFmtId="0" fontId="5" fillId="0" borderId="0" xfId="0" applyNumberFormat="1" applyFont="1" applyFill="1" applyBorder="1" applyAlignment="1" applyProtection="1">
      <alignment vertical="center" wrapText="1"/>
    </xf>
    <xf numFmtId="0" fontId="1" fillId="0" borderId="0" xfId="0" applyFont="1"/>
    <xf numFmtId="0" fontId="5" fillId="0" borderId="2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269" fillId="0" borderId="0" xfId="0" applyNumberFormat="1" applyFont="1" applyFill="1" applyBorder="1" applyAlignment="1" applyProtection="1">
      <alignment vertical="center"/>
    </xf>
    <xf numFmtId="0" fontId="40"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1" fillId="0" borderId="0" xfId="0" applyFont="1" applyBorder="1"/>
    <xf numFmtId="0" fontId="11" fillId="0" borderId="0" xfId="0" applyFont="1" applyBorder="1"/>
    <xf numFmtId="17" fontId="5" fillId="0" borderId="20"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0" fontId="5" fillId="0" borderId="20" xfId="0" applyFont="1" applyFill="1" applyBorder="1" applyAlignment="1">
      <alignment vertical="center"/>
    </xf>
    <xf numFmtId="1" fontId="5" fillId="0" borderId="0" xfId="0" applyNumberFormat="1" applyFont="1" applyFill="1" applyBorder="1"/>
    <xf numFmtId="0" fontId="1" fillId="0" borderId="20" xfId="0" applyFont="1" applyFill="1" applyBorder="1" applyAlignment="1">
      <alignment horizontal="left" wrapText="1" indent="1"/>
    </xf>
    <xf numFmtId="1" fontId="5" fillId="3" borderId="20" xfId="0" applyNumberFormat="1" applyFont="1" applyFill="1" applyBorder="1" applyAlignment="1">
      <alignment horizontal="center" vertical="center" wrapText="1"/>
    </xf>
    <xf numFmtId="0" fontId="1" fillId="0" borderId="20" xfId="0" applyFont="1" applyFill="1" applyBorder="1" applyAlignment="1" applyProtection="1">
      <alignment horizontal="left" indent="1"/>
    </xf>
    <xf numFmtId="1" fontId="1" fillId="0" borderId="20" xfId="0" applyNumberFormat="1" applyFont="1" applyFill="1" applyBorder="1"/>
    <xf numFmtId="1" fontId="5" fillId="3" borderId="20" xfId="0" applyNumberFormat="1" applyFont="1" applyFill="1" applyBorder="1"/>
    <xf numFmtId="0" fontId="1" fillId="0" borderId="46" xfId="0" applyFont="1" applyFill="1" applyBorder="1" applyAlignment="1" applyProtection="1">
      <alignment horizontal="left" indent="1"/>
    </xf>
    <xf numFmtId="0" fontId="5" fillId="0" borderId="20" xfId="0" applyFont="1" applyFill="1" applyBorder="1" applyAlignment="1">
      <alignment wrapText="1"/>
    </xf>
    <xf numFmtId="0" fontId="27" fillId="0" borderId="0" xfId="0" applyFont="1"/>
    <xf numFmtId="0" fontId="5" fillId="0" borderId="0" xfId="0" applyFont="1" applyFill="1" applyBorder="1" applyAlignment="1">
      <alignment wrapText="1"/>
    </xf>
    <xf numFmtId="1" fontId="1" fillId="0" borderId="0" xfId="0" applyNumberFormat="1" applyFont="1" applyFill="1" applyBorder="1"/>
    <xf numFmtId="0" fontId="1" fillId="0" borderId="20" xfId="0" applyNumberFormat="1" applyFont="1" applyFill="1" applyBorder="1" applyAlignment="1">
      <alignment horizontal="left" indent="1"/>
    </xf>
    <xf numFmtId="1" fontId="5" fillId="0" borderId="20" xfId="0" applyNumberFormat="1" applyFont="1" applyFill="1" applyBorder="1"/>
    <xf numFmtId="0" fontId="1" fillId="0" borderId="0" xfId="0" applyFont="1" applyAlignment="1">
      <alignment horizontal="left" indent="1"/>
    </xf>
    <xf numFmtId="0" fontId="5" fillId="0" borderId="20" xfId="0" applyFont="1" applyFill="1" applyBorder="1"/>
    <xf numFmtId="0" fontId="278" fillId="0" borderId="0" xfId="0" applyFont="1" applyFill="1" applyBorder="1"/>
    <xf numFmtId="1" fontId="278" fillId="0" borderId="0" xfId="0" applyNumberFormat="1" applyFont="1" applyFill="1" applyBorder="1"/>
    <xf numFmtId="0" fontId="1" fillId="0" borderId="0" xfId="0" applyFont="1" applyFill="1"/>
    <xf numFmtId="0" fontId="5" fillId="0" borderId="0" xfId="0" applyFont="1" applyFill="1" applyBorder="1" applyAlignment="1">
      <alignment horizontal="left" vertical="top" wrapText="1"/>
    </xf>
    <xf numFmtId="0" fontId="1" fillId="0" borderId="0" xfId="0" applyFont="1" applyFill="1" applyBorder="1" applyAlignment="1">
      <alignment horizontal="left" vertical="top"/>
    </xf>
    <xf numFmtId="0" fontId="5" fillId="0" borderId="34" xfId="0" applyNumberFormat="1" applyFont="1" applyFill="1" applyBorder="1" applyAlignment="1" applyProtection="1">
      <alignment vertical="center"/>
    </xf>
    <xf numFmtId="0" fontId="5" fillId="0" borderId="22" xfId="0" applyNumberFormat="1" applyFont="1" applyFill="1" applyBorder="1" applyAlignment="1" applyProtection="1">
      <alignment vertical="center" wrapText="1"/>
    </xf>
    <xf numFmtId="1" fontId="279" fillId="0" borderId="0" xfId="0" applyNumberFormat="1" applyFont="1" applyFill="1" applyBorder="1"/>
    <xf numFmtId="3" fontId="1" fillId="0" borderId="20" xfId="0" applyNumberFormat="1" applyFont="1" applyFill="1" applyBorder="1"/>
    <xf numFmtId="3" fontId="5" fillId="3" borderId="20" xfId="0" applyNumberFormat="1" applyFont="1" applyFill="1" applyBorder="1" applyAlignment="1">
      <alignment horizontal="center" vertical="center" wrapText="1"/>
    </xf>
    <xf numFmtId="0" fontId="1" fillId="0" borderId="20" xfId="0" applyFont="1" applyFill="1" applyBorder="1" applyAlignment="1">
      <alignment horizontal="left" indent="1"/>
    </xf>
    <xf numFmtId="3" fontId="5" fillId="3" borderId="20" xfId="0" applyNumberFormat="1" applyFont="1" applyFill="1" applyBorder="1"/>
    <xf numFmtId="3" fontId="279" fillId="0" borderId="0" xfId="0" applyNumberFormat="1" applyFont="1" applyFill="1" applyBorder="1"/>
    <xf numFmtId="3" fontId="1" fillId="0" borderId="0" xfId="0" applyNumberFormat="1" applyFont="1" applyFill="1" applyBorder="1"/>
    <xf numFmtId="3" fontId="1" fillId="0" borderId="20" xfId="0" applyNumberFormat="1" applyFont="1" applyFill="1" applyBorder="1" applyAlignment="1">
      <alignment horizontal="left" indent="1"/>
    </xf>
    <xf numFmtId="3" fontId="11" fillId="0" borderId="20" xfId="0" applyNumberFormat="1" applyFont="1" applyBorder="1"/>
    <xf numFmtId="3" fontId="1" fillId="0" borderId="99" xfId="0" applyNumberFormat="1" applyFont="1" applyFill="1" applyBorder="1" applyAlignment="1">
      <alignment horizontal="left" indent="1"/>
    </xf>
    <xf numFmtId="3" fontId="1" fillId="0" borderId="99" xfId="0" applyNumberFormat="1" applyFont="1" applyFill="1" applyBorder="1"/>
    <xf numFmtId="3" fontId="5" fillId="3" borderId="99" xfId="0" applyNumberFormat="1" applyFont="1" applyFill="1" applyBorder="1"/>
    <xf numFmtId="0" fontId="1" fillId="0" borderId="99" xfId="0" applyNumberFormat="1" applyFont="1" applyFill="1" applyBorder="1" applyAlignment="1">
      <alignment horizontal="left" indent="1"/>
    </xf>
    <xf numFmtId="3" fontId="1" fillId="0" borderId="0" xfId="0" applyNumberFormat="1" applyFont="1" applyFill="1" applyBorder="1" applyAlignment="1">
      <alignment horizontal="left" indent="1"/>
    </xf>
    <xf numFmtId="0" fontId="11" fillId="0" borderId="0" xfId="0" applyFont="1" applyBorder="1" applyAlignment="1">
      <alignment horizontal="center" vertical="center"/>
    </xf>
    <xf numFmtId="0" fontId="273" fillId="0" borderId="0" xfId="0" applyNumberFormat="1" applyFont="1" applyFill="1" applyBorder="1" applyAlignment="1" applyProtection="1">
      <alignment vertical="center"/>
    </xf>
    <xf numFmtId="0" fontId="11" fillId="0" borderId="0" xfId="0" applyFont="1" applyBorder="1" applyAlignment="1">
      <alignment horizontal="left" vertical="center"/>
    </xf>
    <xf numFmtId="0" fontId="11" fillId="0" borderId="0" xfId="0" applyFont="1" applyFill="1" applyBorder="1" applyAlignment="1">
      <alignment horizontal="left" vertical="center"/>
    </xf>
    <xf numFmtId="0" fontId="11" fillId="0" borderId="0" xfId="0" applyFont="1" applyFill="1" applyBorder="1"/>
    <xf numFmtId="0" fontId="270" fillId="0" borderId="0" xfId="0" applyFont="1" applyBorder="1"/>
    <xf numFmtId="0" fontId="36" fillId="0" borderId="0" xfId="0" applyFont="1" applyBorder="1"/>
    <xf numFmtId="0" fontId="271" fillId="0" borderId="0" xfId="0" applyFont="1" applyBorder="1"/>
    <xf numFmtId="0" fontId="27" fillId="0" borderId="20" xfId="0" applyFont="1" applyFill="1" applyBorder="1" applyAlignment="1">
      <alignment horizontal="center" vertical="center" wrapText="1"/>
    </xf>
    <xf numFmtId="17" fontId="11" fillId="0" borderId="20" xfId="0" applyNumberFormat="1" applyFont="1" applyBorder="1" applyAlignment="1">
      <alignment horizontal="right"/>
    </xf>
    <xf numFmtId="0" fontId="11" fillId="0" borderId="20" xfId="0" applyFont="1" applyBorder="1" applyAlignment="1">
      <alignment horizontal="center" vertical="center" wrapText="1"/>
    </xf>
    <xf numFmtId="189" fontId="11" fillId="0" borderId="20" xfId="0" applyNumberFormat="1" applyFont="1" applyFill="1" applyBorder="1" applyAlignment="1">
      <alignment horizontal="right"/>
    </xf>
    <xf numFmtId="189" fontId="11" fillId="0" borderId="20" xfId="0" applyNumberFormat="1" applyFont="1" applyBorder="1"/>
    <xf numFmtId="0" fontId="1" fillId="0" borderId="0" xfId="0" applyFont="1" applyAlignment="1">
      <alignment horizontal="center"/>
    </xf>
    <xf numFmtId="0" fontId="11" fillId="0" borderId="0" xfId="0" applyFont="1" applyAlignment="1">
      <alignment horizontal="center"/>
    </xf>
    <xf numFmtId="0" fontId="280" fillId="0" borderId="0" xfId="0" applyFont="1"/>
    <xf numFmtId="0" fontId="270" fillId="0" borderId="0" xfId="0" applyFont="1"/>
    <xf numFmtId="0" fontId="27" fillId="0" borderId="20" xfId="0" applyFont="1" applyFill="1" applyBorder="1" applyAlignment="1">
      <alignment horizontal="center" vertical="center"/>
    </xf>
    <xf numFmtId="0" fontId="274" fillId="0" borderId="0" xfId="0" applyFont="1"/>
    <xf numFmtId="17" fontId="11" fillId="0" borderId="20" xfId="0" applyNumberFormat="1" applyFont="1" applyBorder="1" applyAlignment="1">
      <alignment horizontal="right" vertical="center"/>
    </xf>
    <xf numFmtId="3" fontId="11" fillId="0" borderId="20" xfId="0" applyNumberFormat="1" applyFont="1" applyFill="1" applyBorder="1" applyAlignment="1">
      <alignment horizontal="right" vertical="center"/>
    </xf>
    <xf numFmtId="3" fontId="11" fillId="4" borderId="20" xfId="0" applyNumberFormat="1" applyFont="1" applyFill="1" applyBorder="1" applyAlignment="1">
      <alignment horizontal="right" vertical="center"/>
    </xf>
    <xf numFmtId="0" fontId="280" fillId="0" borderId="0" xfId="0" applyFont="1" applyBorder="1"/>
    <xf numFmtId="0" fontId="274" fillId="0" borderId="20" xfId="0" applyFont="1" applyBorder="1"/>
    <xf numFmtId="3" fontId="11" fillId="0" borderId="20" xfId="0" applyNumberFormat="1" applyFont="1" applyFill="1" applyBorder="1" applyAlignment="1">
      <alignment horizontal="right"/>
    </xf>
    <xf numFmtId="3" fontId="11" fillId="4" borderId="20" xfId="0" applyNumberFormat="1" applyFont="1" applyFill="1" applyBorder="1"/>
    <xf numFmtId="14" fontId="0" fillId="0" borderId="3" xfId="0" applyNumberFormat="1" applyBorder="1" applyProtection="1">
      <protection locked="0"/>
    </xf>
    <xf numFmtId="0" fontId="46" fillId="0" borderId="0" xfId="12"/>
    <xf numFmtId="4" fontId="11" fillId="0" borderId="56" xfId="0" applyNumberFormat="1" applyFont="1" applyBorder="1" applyAlignment="1" applyProtection="1">
      <alignment horizontal="right" vertical="center" wrapText="1"/>
      <protection locked="0"/>
    </xf>
    <xf numFmtId="4" fontId="11" fillId="0" borderId="74" xfId="0" applyNumberFormat="1" applyFont="1" applyBorder="1" applyAlignment="1" applyProtection="1">
      <alignment horizontal="right" vertical="center" wrapText="1"/>
      <protection locked="0"/>
    </xf>
    <xf numFmtId="0" fontId="31" fillId="0" borderId="31" xfId="0" applyNumberFormat="1" applyFont="1" applyFill="1" applyBorder="1" applyAlignment="1" applyProtection="1">
      <alignment horizontal="center" vertical="center"/>
    </xf>
    <xf numFmtId="0" fontId="31" fillId="0" borderId="2" xfId="0" applyNumberFormat="1" applyFont="1" applyFill="1" applyBorder="1" applyAlignment="1" applyProtection="1">
      <alignment horizontal="left" vertical="center" wrapText="1"/>
    </xf>
    <xf numFmtId="0" fontId="31" fillId="0" borderId="39" xfId="0" applyNumberFormat="1" applyFont="1" applyFill="1" applyBorder="1" applyAlignment="1" applyProtection="1">
      <alignment horizontal="left" vertical="center" wrapText="1"/>
    </xf>
    <xf numFmtId="0" fontId="31" fillId="0" borderId="95" xfId="0" applyNumberFormat="1" applyFont="1" applyFill="1" applyBorder="1" applyAlignment="1" applyProtection="1">
      <alignment horizontal="left" vertical="center" wrapText="1"/>
    </xf>
    <xf numFmtId="0" fontId="31" fillId="0" borderId="43" xfId="0" applyNumberFormat="1" applyFont="1" applyFill="1" applyBorder="1" applyAlignment="1" applyProtection="1">
      <alignment horizontal="left" vertical="center" wrapText="1"/>
    </xf>
    <xf numFmtId="0" fontId="31" fillId="0" borderId="36" xfId="0" applyNumberFormat="1" applyFont="1" applyFill="1" applyBorder="1" applyAlignment="1" applyProtection="1">
      <alignment horizontal="left" vertical="center" wrapText="1"/>
    </xf>
    <xf numFmtId="0" fontId="31" fillId="0" borderId="71" xfId="0" applyNumberFormat="1" applyFont="1" applyFill="1" applyBorder="1" applyAlignment="1" applyProtection="1">
      <alignment horizontal="center" vertical="center"/>
    </xf>
    <xf numFmtId="0" fontId="40" fillId="0" borderId="0" xfId="0" applyFont="1" applyBorder="1"/>
    <xf numFmtId="0" fontId="37" fillId="0" borderId="0" xfId="0" applyFont="1" applyBorder="1"/>
    <xf numFmtId="0" fontId="40" fillId="0" borderId="0" xfId="0" applyFont="1"/>
    <xf numFmtId="0" fontId="278" fillId="0" borderId="0" xfId="0" applyFont="1" applyFill="1" applyBorder="1" applyAlignment="1">
      <alignment horizontal="left"/>
    </xf>
    <xf numFmtId="0" fontId="50" fillId="0" borderId="0" xfId="0" applyFont="1"/>
    <xf numFmtId="0" fontId="5" fillId="0" borderId="20" xfId="0" applyFont="1" applyBorder="1" applyAlignment="1">
      <alignment horizontal="center" vertical="center"/>
    </xf>
    <xf numFmtId="0" fontId="5" fillId="0" borderId="20" xfId="0" applyFont="1" applyFill="1" applyBorder="1" applyAlignment="1">
      <alignment horizontal="center" vertical="center"/>
    </xf>
    <xf numFmtId="0" fontId="7" fillId="0" borderId="38" xfId="0" applyFont="1" applyBorder="1" applyAlignment="1" applyProtection="1">
      <alignment horizontal="center"/>
    </xf>
    <xf numFmtId="0" fontId="0" fillId="0" borderId="14" xfId="0" quotePrefix="1" applyFont="1" applyBorder="1" applyAlignment="1" applyProtection="1">
      <alignment horizontal="left"/>
    </xf>
    <xf numFmtId="0" fontId="0" fillId="0" borderId="14" xfId="0" applyFont="1" applyBorder="1" applyProtection="1"/>
    <xf numFmtId="0" fontId="0" fillId="0" borderId="14" xfId="0" applyBorder="1" applyProtection="1"/>
    <xf numFmtId="0" fontId="0" fillId="0" borderId="42" xfId="0" quotePrefix="1" applyFont="1" applyBorder="1" applyAlignment="1" applyProtection="1">
      <alignment horizontal="left"/>
    </xf>
    <xf numFmtId="0" fontId="7" fillId="5" borderId="23" xfId="0" quotePrefix="1" applyFont="1" applyFill="1" applyBorder="1" applyAlignment="1" applyProtection="1">
      <alignment horizontal="center" wrapText="1"/>
    </xf>
    <xf numFmtId="0" fontId="7" fillId="5" borderId="24" xfId="0" quotePrefix="1" applyFont="1" applyFill="1" applyBorder="1" applyAlignment="1" applyProtection="1">
      <alignment horizontal="center" wrapText="1"/>
    </xf>
    <xf numFmtId="0" fontId="7" fillId="5" borderId="25" xfId="0" quotePrefix="1" applyFont="1" applyFill="1" applyBorder="1" applyAlignment="1" applyProtection="1">
      <alignment horizontal="center" wrapText="1"/>
    </xf>
    <xf numFmtId="0" fontId="0" fillId="5" borderId="26" xfId="0" quotePrefix="1" applyFont="1" applyFill="1" applyBorder="1" applyAlignment="1" applyProtection="1">
      <alignment horizontal="left"/>
    </xf>
    <xf numFmtId="0" fontId="0" fillId="5" borderId="20" xfId="0" quotePrefix="1" applyFont="1" applyFill="1" applyBorder="1" applyAlignment="1" applyProtection="1">
      <alignment horizontal="left"/>
    </xf>
    <xf numFmtId="0" fontId="0" fillId="5" borderId="27" xfId="0" quotePrefix="1" applyFont="1" applyFill="1" applyBorder="1" applyAlignment="1" applyProtection="1">
      <alignment horizontal="left"/>
    </xf>
    <xf numFmtId="0" fontId="0" fillId="5" borderId="26" xfId="0" applyFont="1" applyFill="1" applyBorder="1" applyProtection="1"/>
    <xf numFmtId="0" fontId="0" fillId="5" borderId="20" xfId="0" applyFont="1" applyFill="1" applyBorder="1" applyProtection="1"/>
    <xf numFmtId="0" fontId="0" fillId="5" borderId="27" xfId="0" applyFont="1" applyFill="1" applyBorder="1" applyProtection="1"/>
    <xf numFmtId="0" fontId="0" fillId="5" borderId="26" xfId="0" applyFill="1" applyBorder="1" applyProtection="1"/>
    <xf numFmtId="0" fontId="0" fillId="5" borderId="20" xfId="0" applyFill="1" applyBorder="1" applyProtection="1"/>
    <xf numFmtId="0" fontId="0" fillId="5" borderId="27" xfId="0" applyFill="1" applyBorder="1" applyProtection="1"/>
    <xf numFmtId="0" fontId="0" fillId="5" borderId="28" xfId="0" quotePrefix="1" applyFont="1" applyFill="1" applyBorder="1" applyAlignment="1" applyProtection="1">
      <alignment horizontal="left"/>
    </xf>
    <xf numFmtId="0" fontId="0" fillId="5" borderId="29" xfId="0" quotePrefix="1" applyFont="1" applyFill="1" applyBorder="1" applyAlignment="1" applyProtection="1">
      <alignment horizontal="left"/>
    </xf>
    <xf numFmtId="0" fontId="0" fillId="5" borderId="30" xfId="0" quotePrefix="1" applyFont="1" applyFill="1" applyBorder="1" applyAlignment="1" applyProtection="1">
      <alignment horizontal="left"/>
    </xf>
    <xf numFmtId="0" fontId="0" fillId="0" borderId="20" xfId="0" applyNumberFormat="1" applyFill="1" applyBorder="1" applyAlignment="1">
      <alignment vertical="center"/>
    </xf>
    <xf numFmtId="0" fontId="31" fillId="0" borderId="0" xfId="0" applyNumberFormat="1" applyFont="1" applyFill="1" applyBorder="1" applyAlignment="1">
      <alignment horizontal="left" vertical="center"/>
    </xf>
    <xf numFmtId="1" fontId="31" fillId="0" borderId="0" xfId="0" applyNumberFormat="1" applyFont="1" applyFill="1" applyBorder="1" applyAlignment="1">
      <alignment horizontal="center" vertical="center"/>
    </xf>
    <xf numFmtId="0" fontId="31" fillId="0" borderId="0" xfId="0" applyNumberFormat="1" applyFont="1" applyFill="1" applyBorder="1" applyAlignment="1">
      <alignment horizontal="center" vertical="center"/>
    </xf>
    <xf numFmtId="1" fontId="31" fillId="0" borderId="0" xfId="0" applyNumberFormat="1" applyFont="1" applyFill="1" applyBorder="1" applyAlignment="1">
      <alignment horizontal="left" vertical="center"/>
    </xf>
    <xf numFmtId="0" fontId="157" fillId="0" borderId="0" xfId="0" applyNumberFormat="1" applyFont="1" applyFill="1" applyBorder="1" applyAlignment="1">
      <alignment horizontal="center" vertical="center"/>
    </xf>
    <xf numFmtId="0" fontId="31" fillId="0" borderId="20" xfId="0" applyNumberFormat="1" applyFont="1" applyFill="1" applyBorder="1" applyAlignment="1">
      <alignment horizontal="center" vertical="center"/>
    </xf>
    <xf numFmtId="0" fontId="1" fillId="0" borderId="0" xfId="4" applyFont="1" applyAlignment="1"/>
    <xf numFmtId="0" fontId="0" fillId="0" borderId="20" xfId="0" applyFont="1" applyBorder="1" applyAlignment="1" applyProtection="1">
      <alignment horizontal="left"/>
      <protection locked="0"/>
    </xf>
    <xf numFmtId="168" fontId="0" fillId="0" borderId="20" xfId="0" applyNumberFormat="1" applyFont="1" applyBorder="1" applyAlignment="1" applyProtection="1">
      <alignment horizontal="right"/>
      <protection locked="0"/>
    </xf>
    <xf numFmtId="0" fontId="33" fillId="0" borderId="20" xfId="0" applyNumberFormat="1" applyFont="1" applyFill="1" applyBorder="1" applyAlignment="1" applyProtection="1">
      <alignment horizontal="center" vertical="center"/>
      <protection locked="0"/>
    </xf>
    <xf numFmtId="14" fontId="0" fillId="0" borderId="20" xfId="0" applyNumberFormat="1" applyFont="1" applyBorder="1" applyAlignment="1" applyProtection="1">
      <alignment horizontal="right"/>
      <protection locked="0"/>
    </xf>
    <xf numFmtId="0" fontId="1" fillId="0" borderId="63" xfId="1" applyBorder="1" applyAlignment="1" applyProtection="1">
      <alignment vertical="center" wrapText="1"/>
    </xf>
    <xf numFmtId="1" fontId="32" fillId="0" borderId="20" xfId="1" applyNumberFormat="1" applyFont="1" applyBorder="1" applyAlignment="1" applyProtection="1">
      <alignment horizontal="center" vertical="center"/>
      <protection locked="0"/>
    </xf>
    <xf numFmtId="0" fontId="1" fillId="0" borderId="63" xfId="1" applyBorder="1" applyAlignment="1" applyProtection="1">
      <alignment vertical="center"/>
    </xf>
    <xf numFmtId="4" fontId="5" fillId="0" borderId="46" xfId="1" applyNumberFormat="1" applyFont="1" applyBorder="1" applyAlignment="1" applyProtection="1">
      <alignment horizontal="center" vertical="center" wrapText="1"/>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49" fontId="5" fillId="0" borderId="20" xfId="1" applyNumberFormat="1" applyFont="1" applyBorder="1" applyAlignment="1" applyProtection="1">
      <alignment horizontal="left" vertical="center"/>
    </xf>
    <xf numFmtId="0" fontId="5" fillId="0" borderId="20" xfId="1" applyFont="1" applyBorder="1" applyAlignment="1" applyProtection="1">
      <alignment horizontal="center" vertical="center" wrapText="1"/>
    </xf>
    <xf numFmtId="0" fontId="5" fillId="0" borderId="20" xfId="1" applyFont="1" applyBorder="1" applyAlignment="1" applyProtection="1">
      <alignment horizontal="left" vertical="center"/>
    </xf>
    <xf numFmtId="0" fontId="0" fillId="0" borderId="0" xfId="0" applyAlignment="1"/>
    <xf numFmtId="0" fontId="31" fillId="0" borderId="0" xfId="0" applyNumberFormat="1" applyFont="1" applyFill="1" applyBorder="1" applyAlignment="1">
      <alignment horizontal="left" vertical="center" wrapText="1"/>
    </xf>
    <xf numFmtId="0" fontId="5" fillId="0" borderId="46" xfId="1" applyFont="1" applyBorder="1" applyAlignment="1" applyProtection="1">
      <alignment horizontal="center" vertical="center" wrapText="1"/>
    </xf>
    <xf numFmtId="0" fontId="158" fillId="0" borderId="93" xfId="0" applyNumberFormat="1" applyFont="1" applyFill="1" applyBorder="1" applyAlignment="1" applyProtection="1">
      <alignment vertical="center" wrapText="1"/>
    </xf>
    <xf numFmtId="0" fontId="56" fillId="0" borderId="0" xfId="0" applyNumberFormat="1" applyFont="1" applyFill="1" applyBorder="1" applyAlignment="1" applyProtection="1">
      <alignment vertical="center"/>
    </xf>
    <xf numFmtId="0" fontId="158" fillId="0" borderId="20" xfId="0" applyNumberFormat="1" applyFont="1" applyFill="1" applyBorder="1" applyAlignment="1" applyProtection="1">
      <alignment vertical="center"/>
    </xf>
    <xf numFmtId="0" fontId="158" fillId="0" borderId="0" xfId="0" applyNumberFormat="1" applyFont="1" applyFill="1" applyBorder="1" applyAlignment="1" applyProtection="1">
      <alignment vertical="center"/>
    </xf>
    <xf numFmtId="0" fontId="158" fillId="0" borderId="0" xfId="0" applyNumberFormat="1" applyFont="1" applyFill="1" applyBorder="1" applyAlignment="1" applyProtection="1">
      <alignment vertical="center" wrapText="1"/>
    </xf>
    <xf numFmtId="0" fontId="158" fillId="0" borderId="20" xfId="0" applyNumberFormat="1" applyFont="1" applyFill="1" applyBorder="1" applyAlignment="1" applyProtection="1">
      <alignment vertical="center" wrapText="1"/>
    </xf>
    <xf numFmtId="1" fontId="158" fillId="0" borderId="0" xfId="0" applyNumberFormat="1" applyFont="1" applyFill="1" applyBorder="1" applyAlignment="1" applyProtection="1">
      <alignment vertical="center"/>
    </xf>
    <xf numFmtId="0" fontId="169" fillId="0" borderId="4" xfId="0" applyNumberFormat="1" applyFont="1" applyFill="1" applyBorder="1" applyAlignment="1" applyProtection="1">
      <alignment vertical="center"/>
    </xf>
    <xf numFmtId="0" fontId="169" fillId="0" borderId="5" xfId="0" applyNumberFormat="1" applyFont="1" applyFill="1" applyBorder="1" applyAlignment="1" applyProtection="1">
      <alignment vertical="center"/>
    </xf>
    <xf numFmtId="0" fontId="169" fillId="0" borderId="0" xfId="0" applyNumberFormat="1" applyFont="1" applyFill="1" applyBorder="1" applyAlignment="1" applyProtection="1">
      <alignment vertical="center"/>
    </xf>
    <xf numFmtId="0" fontId="152" fillId="0" borderId="23" xfId="0" applyNumberFormat="1" applyFont="1" applyFill="1" applyBorder="1" applyAlignment="1" applyProtection="1">
      <alignment horizontal="center" vertical="center"/>
    </xf>
    <xf numFmtId="0" fontId="152" fillId="0" borderId="26" xfId="0" applyNumberFormat="1" applyFont="1" applyFill="1" applyBorder="1" applyAlignment="1" applyProtection="1">
      <alignment horizontal="center" vertical="center"/>
    </xf>
    <xf numFmtId="0" fontId="152" fillId="0" borderId="28" xfId="0" applyNumberFormat="1" applyFont="1" applyFill="1" applyBorder="1" applyAlignment="1" applyProtection="1">
      <alignment horizontal="center" vertical="center"/>
    </xf>
    <xf numFmtId="0" fontId="153" fillId="0" borderId="46" xfId="0" applyNumberFormat="1" applyFont="1" applyFill="1" applyBorder="1" applyAlignment="1" applyProtection="1">
      <alignment vertical="center"/>
    </xf>
    <xf numFmtId="0" fontId="153" fillId="0" borderId="20" xfId="0" applyNumberFormat="1" applyFont="1" applyFill="1" applyBorder="1" applyAlignment="1" applyProtection="1">
      <alignment vertical="center"/>
    </xf>
    <xf numFmtId="0" fontId="153" fillId="0" borderId="29" xfId="0" applyNumberFormat="1" applyFont="1" applyFill="1" applyBorder="1" applyAlignment="1" applyProtection="1">
      <alignment vertical="center"/>
    </xf>
    <xf numFmtId="0" fontId="152" fillId="0" borderId="67" xfId="0" applyNumberFormat="1" applyFont="1" applyFill="1" applyBorder="1" applyAlignment="1" applyProtection="1">
      <alignment horizontal="center" vertical="center" wrapText="1"/>
    </xf>
    <xf numFmtId="0" fontId="152" fillId="0" borderId="55" xfId="0" applyNumberFormat="1" applyFont="1" applyFill="1" applyBorder="1" applyAlignment="1" applyProtection="1">
      <alignment horizontal="center" vertical="center" wrapText="1"/>
    </xf>
    <xf numFmtId="0" fontId="152" fillId="0" borderId="65" xfId="0" applyNumberFormat="1" applyFont="1" applyFill="1" applyBorder="1" applyAlignment="1" applyProtection="1">
      <alignment horizontal="center" vertical="center" wrapText="1"/>
    </xf>
    <xf numFmtId="0" fontId="152" fillId="0" borderId="7" xfId="0" applyNumberFormat="1" applyFont="1" applyFill="1" applyBorder="1" applyAlignment="1" applyProtection="1">
      <alignment horizontal="center" vertical="center" wrapText="1"/>
    </xf>
    <xf numFmtId="0" fontId="153" fillId="0" borderId="0" xfId="0" applyNumberFormat="1" applyFont="1" applyFill="1" applyBorder="1" applyAlignment="1" applyProtection="1">
      <alignment vertical="center" wrapText="1"/>
    </xf>
    <xf numFmtId="0" fontId="153" fillId="0" borderId="0" xfId="0" applyNumberFormat="1" applyFont="1" applyFill="1" applyBorder="1" applyAlignment="1" applyProtection="1">
      <alignment vertical="center"/>
    </xf>
    <xf numFmtId="170" fontId="153" fillId="0" borderId="0" xfId="0" applyNumberFormat="1" applyFont="1" applyFill="1" applyBorder="1" applyAlignment="1" applyProtection="1">
      <alignment horizontal="right" vertical="center" wrapText="1"/>
    </xf>
    <xf numFmtId="0" fontId="152" fillId="8" borderId="39" xfId="0" applyNumberFormat="1" applyFont="1" applyFill="1" applyBorder="1"/>
    <xf numFmtId="0" fontId="154" fillId="8" borderId="25" xfId="0" applyNumberFormat="1" applyFont="1" applyFill="1" applyBorder="1" applyAlignment="1">
      <alignment horizontal="left"/>
    </xf>
    <xf numFmtId="0" fontId="154" fillId="8" borderId="39" xfId="0" applyNumberFormat="1" applyFont="1" applyFill="1" applyBorder="1" applyAlignment="1">
      <alignment horizontal="right"/>
    </xf>
    <xf numFmtId="192" fontId="0" fillId="8" borderId="25" xfId="0" applyNumberFormat="1" applyFont="1" applyFill="1" applyBorder="1" applyAlignment="1" applyProtection="1">
      <alignment horizontal="right" wrapText="1"/>
      <protection locked="0"/>
    </xf>
    <xf numFmtId="0" fontId="152" fillId="8" borderId="95" xfId="0" applyNumberFormat="1" applyFont="1" applyFill="1" applyBorder="1"/>
    <xf numFmtId="0" fontId="154" fillId="8" borderId="27" xfId="0" applyNumberFormat="1" applyFont="1" applyFill="1" applyBorder="1" applyAlignment="1">
      <alignment horizontal="left"/>
    </xf>
    <xf numFmtId="0" fontId="154" fillId="8" borderId="109" xfId="0" applyNumberFormat="1" applyFont="1" applyFill="1" applyBorder="1" applyAlignment="1">
      <alignment horizontal="right"/>
    </xf>
    <xf numFmtId="192" fontId="0" fillId="8" borderId="27" xfId="0" applyNumberFormat="1" applyFont="1" applyFill="1" applyBorder="1" applyAlignment="1" applyProtection="1">
      <alignment horizontal="right" wrapText="1"/>
      <protection locked="0"/>
    </xf>
    <xf numFmtId="0" fontId="152" fillId="8" borderId="43" xfId="0" applyNumberFormat="1" applyFont="1" applyFill="1" applyBorder="1"/>
    <xf numFmtId="0" fontId="154" fillId="8" borderId="30" xfId="0" applyNumberFormat="1" applyFont="1" applyFill="1" applyBorder="1" applyAlignment="1">
      <alignment horizontal="left"/>
    </xf>
    <xf numFmtId="0" fontId="154" fillId="8" borderId="36" xfId="0" applyNumberFormat="1" applyFont="1" applyFill="1" applyBorder="1" applyAlignment="1">
      <alignment horizontal="right"/>
    </xf>
    <xf numFmtId="192" fontId="0" fillId="8" borderId="30" xfId="0" applyNumberFormat="1" applyFont="1" applyFill="1" applyBorder="1" applyAlignment="1" applyProtection="1">
      <alignment horizontal="right" wrapText="1"/>
      <protection locked="0"/>
    </xf>
    <xf numFmtId="0" fontId="154" fillId="0" borderId="0" xfId="0" applyNumberFormat="1" applyFont="1" applyFill="1" applyBorder="1" applyProtection="1"/>
    <xf numFmtId="0" fontId="154" fillId="0" borderId="0" xfId="0" applyNumberFormat="1" applyFont="1" applyFill="1" applyBorder="1" applyAlignment="1" applyProtection="1">
      <alignment horizontal="left" vertical="center"/>
    </xf>
    <xf numFmtId="0" fontId="154" fillId="0" borderId="0" xfId="0" applyNumberFormat="1" applyFont="1" applyFill="1" applyBorder="1" applyAlignment="1" applyProtection="1">
      <alignment horizontal="right"/>
    </xf>
    <xf numFmtId="167" fontId="56" fillId="0" borderId="0" xfId="0" applyNumberFormat="1" applyFont="1" applyFill="1" applyBorder="1" applyAlignment="1" applyProtection="1">
      <alignment horizontal="right" wrapText="1"/>
    </xf>
    <xf numFmtId="0" fontId="154" fillId="0" borderId="10" xfId="0" applyNumberFormat="1" applyFont="1" applyFill="1" applyBorder="1" applyProtection="1"/>
    <xf numFmtId="0" fontId="152" fillId="0" borderId="69" xfId="0" applyNumberFormat="1" applyFont="1" applyFill="1" applyBorder="1" applyProtection="1"/>
    <xf numFmtId="0" fontId="154" fillId="0" borderId="53" xfId="0" applyNumberFormat="1" applyFont="1" applyFill="1" applyBorder="1" applyAlignment="1" applyProtection="1">
      <alignment horizontal="left"/>
    </xf>
    <xf numFmtId="0" fontId="154" fillId="0" borderId="109" xfId="0" applyNumberFormat="1" applyFont="1" applyFill="1" applyBorder="1" applyAlignment="1" applyProtection="1">
      <alignment horizontal="right"/>
    </xf>
    <xf numFmtId="0" fontId="153" fillId="0" borderId="64" xfId="0" applyNumberFormat="1" applyFont="1" applyFill="1" applyBorder="1" applyAlignment="1" applyProtection="1">
      <alignment vertical="center"/>
    </xf>
    <xf numFmtId="0" fontId="152" fillId="0" borderId="26" xfId="0" applyNumberFormat="1" applyFont="1" applyFill="1" applyBorder="1" applyProtection="1"/>
    <xf numFmtId="0" fontId="154" fillId="0" borderId="27" xfId="0" applyNumberFormat="1" applyFont="1" applyFill="1" applyBorder="1" applyAlignment="1" applyProtection="1">
      <alignment horizontal="left"/>
    </xf>
    <xf numFmtId="0" fontId="152" fillId="0" borderId="101" xfId="0" applyNumberFormat="1" applyFont="1" applyFill="1" applyBorder="1" applyProtection="1"/>
    <xf numFmtId="0" fontId="154" fillId="0" borderId="100" xfId="0" applyNumberFormat="1" applyFont="1" applyFill="1" applyBorder="1" applyAlignment="1" applyProtection="1">
      <alignment horizontal="left"/>
    </xf>
    <xf numFmtId="0" fontId="154" fillId="0" borderId="64" xfId="0" applyNumberFormat="1" applyFont="1" applyFill="1" applyBorder="1" applyProtection="1"/>
    <xf numFmtId="0" fontId="154" fillId="0" borderId="39" xfId="0" applyNumberFormat="1" applyFont="1" applyFill="1" applyBorder="1" applyAlignment="1" applyProtection="1">
      <alignment horizontal="right"/>
    </xf>
    <xf numFmtId="0" fontId="154" fillId="0" borderId="95" xfId="0" applyNumberFormat="1" applyFont="1" applyFill="1" applyBorder="1" applyAlignment="1" applyProtection="1">
      <alignment horizontal="right"/>
    </xf>
    <xf numFmtId="0" fontId="154" fillId="0" borderId="61" xfId="0" applyNumberFormat="1" applyFont="1" applyFill="1" applyBorder="1" applyProtection="1"/>
    <xf numFmtId="0" fontId="154" fillId="0" borderId="43" xfId="0" applyNumberFormat="1" applyFont="1" applyFill="1" applyBorder="1" applyAlignment="1" applyProtection="1">
      <alignment horizontal="right"/>
    </xf>
    <xf numFmtId="0" fontId="154" fillId="0" borderId="1" xfId="0" applyNumberFormat="1" applyFont="1" applyFill="1" applyBorder="1" applyProtection="1"/>
    <xf numFmtId="0" fontId="152" fillId="0" borderId="1" xfId="0" applyNumberFormat="1" applyFont="1" applyFill="1" applyBorder="1" applyProtection="1"/>
    <xf numFmtId="0" fontId="154" fillId="0" borderId="9" xfId="0" applyNumberFormat="1" applyFont="1" applyFill="1" applyBorder="1" applyAlignment="1" applyProtection="1">
      <alignment horizontal="left"/>
    </xf>
    <xf numFmtId="0" fontId="154" fillId="0" borderId="2" xfId="0" applyNumberFormat="1" applyFont="1" applyFill="1" applyBorder="1" applyAlignment="1" applyProtection="1">
      <alignment horizontal="right"/>
    </xf>
    <xf numFmtId="0" fontId="152" fillId="0" borderId="0" xfId="0" applyNumberFormat="1" applyFont="1" applyFill="1" applyBorder="1" applyProtection="1"/>
    <xf numFmtId="0" fontId="154" fillId="0" borderId="0" xfId="0" applyNumberFormat="1" applyFont="1" applyFill="1" applyBorder="1" applyAlignment="1" applyProtection="1">
      <alignment horizontal="left"/>
    </xf>
    <xf numFmtId="0" fontId="0" fillId="5" borderId="120" xfId="0" applyFont="1" applyFill="1" applyBorder="1" applyProtection="1">
      <protection locked="0"/>
    </xf>
    <xf numFmtId="0" fontId="0" fillId="5" borderId="20" xfId="0" applyFont="1" applyFill="1" applyBorder="1" applyProtection="1">
      <protection locked="0"/>
    </xf>
    <xf numFmtId="0" fontId="0" fillId="5" borderId="94" xfId="0" applyFont="1" applyFill="1" applyBorder="1" applyProtection="1">
      <protection locked="0"/>
    </xf>
    <xf numFmtId="0" fontId="0" fillId="5" borderId="120" xfId="0" applyFill="1" applyBorder="1" applyProtection="1">
      <protection locked="0"/>
    </xf>
    <xf numFmtId="0" fontId="0" fillId="5" borderId="20" xfId="0" applyFill="1" applyBorder="1" applyProtection="1">
      <protection locked="0"/>
    </xf>
    <xf numFmtId="0" fontId="0" fillId="5" borderId="94" xfId="0" applyFill="1" applyBorder="1" applyProtection="1">
      <protection locked="0"/>
    </xf>
    <xf numFmtId="0" fontId="0" fillId="5" borderId="75" xfId="0" applyFill="1" applyBorder="1" applyProtection="1">
      <protection locked="0"/>
    </xf>
    <xf numFmtId="0" fontId="0" fillId="5" borderId="29" xfId="0" applyFill="1" applyBorder="1" applyProtection="1">
      <protection locked="0"/>
    </xf>
    <xf numFmtId="0" fontId="0" fillId="5" borderId="47" xfId="0" applyFill="1" applyBorder="1" applyProtection="1">
      <protection locked="0"/>
    </xf>
    <xf numFmtId="0" fontId="11" fillId="0" borderId="0" xfId="0" applyFont="1" applyBorder="1" applyAlignment="1">
      <alignment horizontal="left" wrapText="1"/>
    </xf>
    <xf numFmtId="0" fontId="5" fillId="38" borderId="20" xfId="0" applyFont="1" applyFill="1" applyBorder="1" applyAlignment="1">
      <alignment horizontal="center" vertical="center" wrapText="1"/>
    </xf>
    <xf numFmtId="0" fontId="1" fillId="0" borderId="20" xfId="0" applyFont="1" applyFill="1" applyBorder="1" applyAlignment="1" applyProtection="1">
      <alignment horizontal="left" vertical="center" indent="1"/>
      <protection locked="0"/>
    </xf>
    <xf numFmtId="0" fontId="11" fillId="0" borderId="20" xfId="0" applyFont="1" applyBorder="1" applyProtection="1">
      <protection locked="0"/>
    </xf>
    <xf numFmtId="0" fontId="1" fillId="0" borderId="20" xfId="0" applyFont="1" applyFill="1" applyBorder="1" applyAlignment="1" applyProtection="1">
      <alignment horizontal="left" indent="1"/>
      <protection locked="0"/>
    </xf>
    <xf numFmtId="0" fontId="11" fillId="0" borderId="20" xfId="0" applyFont="1" applyFill="1" applyBorder="1" applyProtection="1">
      <protection locked="0"/>
    </xf>
    <xf numFmtId="1" fontId="13" fillId="0" borderId="29" xfId="0" applyNumberFormat="1" applyFont="1" applyBorder="1" applyAlignment="1">
      <alignment vertical="center"/>
    </xf>
    <xf numFmtId="1" fontId="13" fillId="0" borderId="24" xfId="0" applyNumberFormat="1" applyFont="1" applyBorder="1" applyAlignment="1">
      <alignment vertical="center"/>
    </xf>
    <xf numFmtId="1" fontId="13" fillId="0" borderId="20" xfId="0" applyNumberFormat="1" applyFont="1" applyBorder="1" applyAlignment="1">
      <alignment vertical="center"/>
    </xf>
    <xf numFmtId="1" fontId="83" fillId="4" borderId="20" xfId="0" applyNumberFormat="1" applyFont="1" applyFill="1" applyBorder="1" applyAlignment="1">
      <alignment vertical="center"/>
    </xf>
    <xf numFmtId="1" fontId="15" fillId="0" borderId="14" xfId="0" applyNumberFormat="1" applyFont="1" applyBorder="1" applyAlignment="1">
      <alignment horizontal="center" vertical="center"/>
    </xf>
    <xf numFmtId="1" fontId="15" fillId="0" borderId="15" xfId="0" applyNumberFormat="1" applyFont="1" applyBorder="1" applyAlignment="1">
      <alignment horizontal="center" vertical="center"/>
    </xf>
    <xf numFmtId="1" fontId="15" fillId="0" borderId="16" xfId="0" applyNumberFormat="1" applyFont="1" applyBorder="1" applyAlignment="1">
      <alignment horizontal="center" vertical="center"/>
    </xf>
    <xf numFmtId="0" fontId="5" fillId="0" borderId="17"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20" xfId="1" applyFont="1" applyBorder="1" applyAlignment="1">
      <alignment horizontal="left" vertical="center"/>
    </xf>
    <xf numFmtId="0" fontId="5" fillId="0" borderId="20" xfId="1" applyFont="1" applyBorder="1" applyAlignment="1">
      <alignment horizontal="left" vertical="center" wrapText="1"/>
    </xf>
    <xf numFmtId="49" fontId="5" fillId="0" borderId="20" xfId="1" applyNumberFormat="1" applyFont="1" applyBorder="1" applyAlignment="1" applyProtection="1">
      <alignment horizontal="left"/>
      <protection locked="0"/>
    </xf>
    <xf numFmtId="1" fontId="5" fillId="0" borderId="20" xfId="1" applyNumberFormat="1" applyFont="1" applyBorder="1" applyAlignment="1" applyProtection="1">
      <alignment horizontal="left"/>
      <protection locked="0"/>
    </xf>
    <xf numFmtId="0" fontId="6" fillId="0" borderId="21" xfId="0" applyFont="1" applyBorder="1" applyAlignment="1" applyProtection="1">
      <alignment horizontal="left" vertical="center" wrapText="1"/>
      <protection locked="0"/>
    </xf>
    <xf numFmtId="0" fontId="6" fillId="0" borderId="41" xfId="0" applyFont="1" applyBorder="1" applyAlignment="1" applyProtection="1">
      <alignment horizontal="left" vertical="center" wrapText="1"/>
      <protection locked="0"/>
    </xf>
    <xf numFmtId="0" fontId="10" fillId="0" borderId="20" xfId="1" applyFont="1" applyBorder="1" applyAlignment="1" applyProtection="1">
      <alignment horizontal="left" vertical="center" wrapText="1"/>
      <protection locked="0"/>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13" fillId="0" borderId="14" xfId="0" applyFont="1" applyFill="1" applyBorder="1" applyAlignment="1">
      <alignment vertical="center"/>
    </xf>
    <xf numFmtId="0" fontId="13" fillId="0" borderId="41" xfId="0" applyFont="1" applyFill="1" applyBorder="1" applyAlignment="1">
      <alignment vertical="center"/>
    </xf>
    <xf numFmtId="0" fontId="13" fillId="0" borderId="42" xfId="0" applyFont="1" applyFill="1" applyBorder="1" applyAlignment="1">
      <alignment vertical="center"/>
    </xf>
    <xf numFmtId="0" fontId="13" fillId="0" borderId="75" xfId="0" applyFont="1" applyFill="1" applyBorder="1" applyAlignment="1">
      <alignment vertical="center"/>
    </xf>
    <xf numFmtId="1" fontId="13" fillId="0" borderId="14" xfId="0" applyNumberFormat="1" applyFont="1" applyBorder="1" applyAlignment="1">
      <alignment vertical="center"/>
    </xf>
    <xf numFmtId="1" fontId="13" fillId="0" borderId="41" xfId="0" applyNumberFormat="1" applyFont="1" applyBorder="1" applyAlignment="1">
      <alignment vertical="center"/>
    </xf>
    <xf numFmtId="0" fontId="13" fillId="0" borderId="14" xfId="2" applyNumberFormat="1" applyFont="1" applyBorder="1" applyAlignment="1">
      <alignment vertical="center"/>
    </xf>
    <xf numFmtId="0" fontId="13" fillId="0" borderId="41" xfId="2" applyNumberFormat="1" applyFont="1" applyBorder="1" applyAlignment="1">
      <alignment vertical="center"/>
    </xf>
    <xf numFmtId="1" fontId="13" fillId="0" borderId="42" xfId="0" applyNumberFormat="1" applyFont="1" applyBorder="1" applyAlignment="1">
      <alignment vertical="center"/>
    </xf>
    <xf numFmtId="1" fontId="13" fillId="0" borderId="75" xfId="0" applyNumberFormat="1" applyFont="1" applyBorder="1" applyAlignment="1">
      <alignment vertical="center"/>
    </xf>
    <xf numFmtId="1" fontId="15" fillId="0" borderId="4" xfId="0" applyNumberFormat="1" applyFont="1" applyBorder="1" applyAlignment="1">
      <alignment horizontal="center" vertical="center"/>
    </xf>
    <xf numFmtId="1" fontId="15" fillId="0" borderId="5" xfId="0" applyNumberFormat="1" applyFont="1" applyBorder="1" applyAlignment="1">
      <alignment horizontal="center" vertical="center"/>
    </xf>
    <xf numFmtId="1" fontId="15" fillId="0" borderId="6" xfId="0" applyNumberFormat="1" applyFont="1" applyBorder="1" applyAlignment="1">
      <alignment horizontal="center" vertical="center"/>
    </xf>
    <xf numFmtId="0" fontId="13" fillId="0" borderId="14" xfId="2" applyNumberFormat="1" applyFont="1" applyBorder="1" applyAlignment="1">
      <alignment horizontal="center" vertical="center"/>
    </xf>
    <xf numFmtId="0" fontId="13" fillId="0" borderId="41" xfId="2" applyNumberFormat="1" applyFont="1" applyBorder="1" applyAlignment="1">
      <alignment horizontal="center" vertical="center"/>
    </xf>
    <xf numFmtId="1" fontId="84" fillId="0" borderId="7" xfId="0" applyNumberFormat="1" applyFont="1" applyBorder="1" applyAlignment="1">
      <alignment horizontal="center" vertical="center"/>
    </xf>
    <xf numFmtId="1" fontId="15" fillId="0" borderId="0" xfId="0" applyNumberFormat="1" applyFont="1" applyBorder="1" applyAlignment="1">
      <alignment horizontal="center" vertical="center"/>
    </xf>
    <xf numFmtId="1" fontId="15" fillId="0" borderId="8" xfId="0" applyNumberFormat="1" applyFont="1" applyBorder="1" applyAlignment="1">
      <alignment horizontal="center" vertical="center"/>
    </xf>
    <xf numFmtId="1" fontId="16" fillId="0" borderId="14" xfId="0" applyNumberFormat="1" applyFont="1" applyBorder="1" applyAlignment="1">
      <alignment vertical="center"/>
    </xf>
    <xf numFmtId="1" fontId="16" fillId="0" borderId="41" xfId="0" applyNumberFormat="1" applyFont="1" applyBorder="1" applyAlignment="1">
      <alignment vertical="center"/>
    </xf>
    <xf numFmtId="1" fontId="16" fillId="0" borderId="14" xfId="0" applyNumberFormat="1" applyFont="1" applyBorder="1" applyAlignment="1">
      <alignment horizontal="left" vertical="center"/>
    </xf>
    <xf numFmtId="1" fontId="16" fillId="0" borderId="41" xfId="0" applyNumberFormat="1" applyFont="1" applyBorder="1" applyAlignment="1">
      <alignment horizontal="left" vertical="center"/>
    </xf>
    <xf numFmtId="0" fontId="5" fillId="0" borderId="0" xfId="0" applyFont="1" applyBorder="1" applyAlignment="1">
      <alignment horizontal="center" vertical="center"/>
    </xf>
    <xf numFmtId="1" fontId="15" fillId="0" borderId="1" xfId="0" applyNumberFormat="1" applyFont="1" applyBorder="1" applyAlignment="1">
      <alignment horizontal="center" vertical="center"/>
    </xf>
    <xf numFmtId="1" fontId="15" fillId="0" borderId="2" xfId="0" applyNumberFormat="1" applyFont="1" applyBorder="1" applyAlignment="1">
      <alignment horizontal="center" vertical="center"/>
    </xf>
    <xf numFmtId="1" fontId="15" fillId="0" borderId="3" xfId="0" applyNumberFormat="1" applyFont="1" applyBorder="1" applyAlignment="1">
      <alignment horizontal="center" vertical="center"/>
    </xf>
    <xf numFmtId="0" fontId="5" fillId="0" borderId="22" xfId="1" applyFont="1" applyBorder="1" applyAlignment="1">
      <alignment horizontal="center" vertical="center" wrapText="1"/>
    </xf>
    <xf numFmtId="0" fontId="5" fillId="0" borderId="0" xfId="1" applyFont="1" applyBorder="1" applyAlignment="1">
      <alignment horizontal="center" vertical="center" wrapText="1"/>
    </xf>
    <xf numFmtId="0" fontId="6" fillId="0" borderId="20" xfId="0" applyFont="1" applyBorder="1" applyAlignment="1">
      <alignment horizontal="left" vertical="center" wrapText="1"/>
    </xf>
    <xf numFmtId="0" fontId="9" fillId="0" borderId="0" xfId="1" applyFont="1" applyBorder="1" applyAlignment="1" applyProtection="1">
      <alignment horizontal="center" vertical="center" wrapText="1"/>
      <protection locked="0"/>
    </xf>
    <xf numFmtId="1" fontId="13" fillId="0" borderId="21" xfId="0" applyNumberFormat="1" applyFont="1" applyBorder="1" applyAlignment="1">
      <alignment vertical="center"/>
    </xf>
    <xf numFmtId="1" fontId="13" fillId="0" borderId="15" xfId="0" applyNumberFormat="1" applyFont="1" applyBorder="1" applyAlignment="1">
      <alignment vertical="center"/>
    </xf>
    <xf numFmtId="1" fontId="13" fillId="0" borderId="47" xfId="0" applyNumberFormat="1" applyFont="1" applyBorder="1" applyAlignment="1">
      <alignment vertical="center"/>
    </xf>
    <xf numFmtId="1" fontId="13" fillId="0" borderId="43" xfId="0" applyNumberFormat="1" applyFont="1" applyBorder="1" applyAlignment="1">
      <alignment vertical="center"/>
    </xf>
    <xf numFmtId="1" fontId="13" fillId="0" borderId="70" xfId="0" applyNumberFormat="1" applyFont="1" applyBorder="1" applyAlignment="1">
      <alignment vertical="center"/>
    </xf>
    <xf numFmtId="1" fontId="13" fillId="0" borderId="39" xfId="0" applyNumberFormat="1" applyFont="1" applyBorder="1" applyAlignment="1">
      <alignment vertical="center"/>
    </xf>
    <xf numFmtId="1" fontId="13" fillId="0" borderId="54" xfId="0" applyNumberFormat="1" applyFont="1" applyBorder="1" applyAlignment="1">
      <alignment vertical="center"/>
    </xf>
    <xf numFmtId="1" fontId="83" fillId="4" borderId="21" xfId="0" applyNumberFormat="1" applyFont="1" applyFill="1" applyBorder="1" applyAlignment="1">
      <alignment vertical="center"/>
    </xf>
    <xf numFmtId="1" fontId="83" fillId="4" borderId="15" xfId="0" applyNumberFormat="1" applyFont="1" applyFill="1" applyBorder="1" applyAlignment="1">
      <alignment vertical="center"/>
    </xf>
    <xf numFmtId="1" fontId="83" fillId="4" borderId="41" xfId="0" applyNumberFormat="1" applyFont="1" applyFill="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165" fillId="0" borderId="23" xfId="237" applyFont="1" applyBorder="1" applyAlignment="1">
      <alignment horizontal="left" vertical="center"/>
    </xf>
    <xf numFmtId="0" fontId="165" fillId="0" borderId="24" xfId="237" applyFont="1" applyBorder="1" applyAlignment="1">
      <alignment horizontal="left" vertical="center"/>
    </xf>
    <xf numFmtId="0" fontId="165" fillId="0" borderId="26" xfId="237" applyFont="1" applyBorder="1" applyAlignment="1">
      <alignment horizontal="left" vertical="center"/>
    </xf>
    <xf numFmtId="0" fontId="165" fillId="0" borderId="20" xfId="237" applyFont="1" applyBorder="1" applyAlignment="1">
      <alignment horizontal="left" vertical="center"/>
    </xf>
    <xf numFmtId="0" fontId="165" fillId="0" borderId="101" xfId="237" applyFont="1" applyBorder="1" applyAlignment="1">
      <alignment horizontal="left" vertical="center"/>
    </xf>
    <xf numFmtId="0" fontId="165" fillId="0" borderId="99" xfId="237" applyFont="1" applyBorder="1" applyAlignment="1">
      <alignment horizontal="left" vertical="center"/>
    </xf>
    <xf numFmtId="0" fontId="163" fillId="35" borderId="55" xfId="237" applyFont="1" applyFill="1" applyBorder="1" applyAlignment="1">
      <alignment horizontal="left" vertical="center"/>
    </xf>
    <xf numFmtId="0" fontId="163" fillId="35" borderId="56" xfId="237" applyFont="1" applyFill="1" applyBorder="1" applyAlignment="1">
      <alignment horizontal="left" vertical="center"/>
    </xf>
    <xf numFmtId="0" fontId="163" fillId="0" borderId="101" xfId="237" applyFont="1" applyBorder="1" applyAlignment="1">
      <alignment horizontal="left" vertical="center"/>
    </xf>
    <xf numFmtId="0" fontId="163" fillId="0" borderId="99" xfId="237" applyFont="1" applyBorder="1" applyAlignment="1">
      <alignment horizontal="left" vertical="center"/>
    </xf>
    <xf numFmtId="0" fontId="6" fillId="0" borderId="20" xfId="0" applyFont="1" applyBorder="1" applyAlignment="1" applyProtection="1">
      <alignment horizontal="left" vertical="center" wrapText="1"/>
      <protection locked="0"/>
    </xf>
    <xf numFmtId="2" fontId="6" fillId="0" borderId="21" xfId="0" applyNumberFormat="1" applyFont="1" applyBorder="1" applyAlignment="1" applyProtection="1">
      <alignment horizontal="center" vertical="center" wrapText="1"/>
      <protection locked="0"/>
    </xf>
    <xf numFmtId="2" fontId="6" fillId="0" borderId="41" xfId="0" applyNumberFormat="1" applyFont="1" applyBorder="1" applyAlignment="1" applyProtection="1">
      <alignment horizontal="center" vertical="center" wrapText="1"/>
      <protection locked="0"/>
    </xf>
    <xf numFmtId="0" fontId="14" fillId="38" borderId="4" xfId="2" applyNumberFormat="1" applyFont="1" applyFill="1" applyBorder="1" applyAlignment="1">
      <alignment horizontal="center" vertical="center"/>
    </xf>
    <xf numFmtId="0" fontId="14" fillId="38" borderId="48" xfId="2" applyNumberFormat="1" applyFont="1" applyFill="1" applyBorder="1" applyAlignment="1">
      <alignment horizontal="center" vertical="center"/>
    </xf>
    <xf numFmtId="0" fontId="5" fillId="0" borderId="20" xfId="1" applyFont="1" applyBorder="1" applyAlignment="1">
      <alignment horizontal="center" vertical="center" wrapText="1"/>
    </xf>
    <xf numFmtId="0" fontId="5" fillId="0" borderId="0" xfId="1" applyFont="1" applyBorder="1" applyAlignment="1">
      <alignment vertical="center"/>
    </xf>
    <xf numFmtId="1" fontId="15" fillId="0" borderId="38" xfId="0" applyNumberFormat="1" applyFont="1" applyBorder="1" applyAlignment="1">
      <alignment horizontal="center" vertical="center"/>
    </xf>
    <xf numFmtId="1" fontId="15" fillId="0" borderId="39" xfId="0" applyNumberFormat="1" applyFont="1" applyBorder="1" applyAlignment="1">
      <alignment horizontal="center" vertical="center"/>
    </xf>
    <xf numFmtId="1" fontId="15" fillId="0" borderId="40" xfId="0" applyNumberFormat="1" applyFont="1" applyBorder="1" applyAlignment="1">
      <alignment horizontal="center" vertical="center"/>
    </xf>
    <xf numFmtId="4" fontId="31" fillId="0" borderId="23" xfId="0" applyNumberFormat="1" applyFont="1" applyFill="1" applyBorder="1" applyAlignment="1" applyProtection="1">
      <alignment horizontal="center" vertical="center"/>
    </xf>
    <xf numFmtId="4" fontId="31" fillId="0" borderId="25" xfId="0" applyNumberFormat="1" applyFont="1" applyFill="1" applyBorder="1" applyAlignment="1" applyProtection="1">
      <alignment horizontal="center" vertical="center"/>
    </xf>
    <xf numFmtId="0" fontId="24" fillId="0" borderId="0" xfId="0" applyFont="1" applyAlignment="1" applyProtection="1">
      <alignment horizontal="left" wrapText="1"/>
    </xf>
    <xf numFmtId="0" fontId="0" fillId="0" borderId="0" xfId="0" applyAlignment="1" applyProtection="1">
      <alignment horizontal="left"/>
    </xf>
    <xf numFmtId="0" fontId="31" fillId="0" borderId="1" xfId="0" applyNumberFormat="1" applyFont="1" applyFill="1" applyBorder="1" applyAlignment="1" applyProtection="1">
      <alignment horizontal="center" vertical="center"/>
    </xf>
    <xf numFmtId="0" fontId="31" fillId="0" borderId="2" xfId="0" applyNumberFormat="1" applyFont="1" applyFill="1" applyBorder="1" applyAlignment="1" applyProtection="1">
      <alignment horizontal="center" vertical="center"/>
    </xf>
    <xf numFmtId="0" fontId="31" fillId="0" borderId="3" xfId="0" applyNumberFormat="1" applyFont="1" applyFill="1" applyBorder="1" applyAlignment="1" applyProtection="1">
      <alignment horizontal="center" vertical="center"/>
    </xf>
    <xf numFmtId="0" fontId="31" fillId="0" borderId="10" xfId="0" applyNumberFormat="1" applyFont="1" applyFill="1" applyBorder="1" applyAlignment="1" applyProtection="1">
      <alignment horizontal="center" vertical="center" wrapText="1"/>
    </xf>
    <xf numFmtId="0" fontId="31" fillId="0" borderId="64" xfId="0" applyNumberFormat="1" applyFont="1" applyFill="1" applyBorder="1" applyAlignment="1" applyProtection="1">
      <alignment horizontal="center" vertical="center" wrapText="1"/>
    </xf>
    <xf numFmtId="0" fontId="31" fillId="0" borderId="61" xfId="0" applyNumberFormat="1" applyFont="1" applyFill="1" applyBorder="1" applyAlignment="1" applyProtection="1">
      <alignment horizontal="center" vertical="center" wrapText="1"/>
    </xf>
    <xf numFmtId="4" fontId="33" fillId="0" borderId="51" xfId="0" applyNumberFormat="1" applyFont="1" applyFill="1" applyBorder="1" applyAlignment="1" applyProtection="1">
      <alignment horizontal="center" vertical="center"/>
    </xf>
    <xf numFmtId="4" fontId="33" fillId="0" borderId="69" xfId="0" applyNumberFormat="1" applyFont="1" applyFill="1" applyBorder="1" applyAlignment="1" applyProtection="1">
      <alignment horizontal="center" vertical="center"/>
    </xf>
    <xf numFmtId="49" fontId="31" fillId="0" borderId="24" xfId="0" applyNumberFormat="1" applyFont="1" applyFill="1" applyBorder="1" applyAlignment="1" applyProtection="1">
      <alignment horizontal="center" vertical="center"/>
    </xf>
    <xf numFmtId="49" fontId="31" fillId="0" borderId="70" xfId="0" applyNumberFormat="1" applyFont="1" applyFill="1" applyBorder="1" applyAlignment="1" applyProtection="1">
      <alignment horizontal="center" vertical="center"/>
    </xf>
    <xf numFmtId="49" fontId="31" fillId="0" borderId="20" xfId="0" applyNumberFormat="1" applyFont="1" applyFill="1" applyBorder="1" applyAlignment="1" applyProtection="1">
      <alignment horizontal="left"/>
    </xf>
    <xf numFmtId="1" fontId="31" fillId="0" borderId="20" xfId="0" applyNumberFormat="1" applyFont="1" applyFill="1" applyBorder="1" applyAlignment="1" applyProtection="1">
      <alignment horizontal="left"/>
    </xf>
    <xf numFmtId="0" fontId="157" fillId="0" borderId="20" xfId="0" applyNumberFormat="1" applyFont="1" applyFill="1" applyBorder="1" applyAlignment="1" applyProtection="1">
      <alignment horizontal="left" wrapText="1"/>
    </xf>
    <xf numFmtId="0" fontId="31" fillId="0" borderId="97" xfId="0" applyNumberFormat="1" applyFont="1" applyFill="1" applyBorder="1" applyAlignment="1" applyProtection="1">
      <alignment horizontal="center" wrapText="1"/>
    </xf>
    <xf numFmtId="0" fontId="31" fillId="0" borderId="93" xfId="0" applyNumberFormat="1" applyFont="1" applyFill="1" applyBorder="1" applyAlignment="1" applyProtection="1">
      <alignment horizontal="center" wrapText="1"/>
    </xf>
    <xf numFmtId="0" fontId="31" fillId="0" borderId="20" xfId="0" applyNumberFormat="1" applyFont="1" applyFill="1" applyBorder="1" applyAlignment="1" applyProtection="1">
      <alignment horizontal="left"/>
    </xf>
    <xf numFmtId="0" fontId="31" fillId="0" borderId="20" xfId="0" applyNumberFormat="1" applyFont="1" applyFill="1" applyBorder="1" applyAlignment="1" applyProtection="1">
      <alignment horizontal="left" wrapText="1"/>
    </xf>
    <xf numFmtId="0" fontId="31" fillId="0" borderId="32" xfId="0" applyNumberFormat="1" applyFont="1" applyFill="1" applyBorder="1" applyAlignment="1" applyProtection="1">
      <alignment horizontal="center" vertical="center" wrapText="1"/>
    </xf>
    <xf numFmtId="0" fontId="31" fillId="0" borderId="32" xfId="0" applyNumberFormat="1" applyFont="1" applyFill="1" applyBorder="1" applyAlignment="1" applyProtection="1">
      <alignment horizontal="center" vertical="center"/>
    </xf>
    <xf numFmtId="0" fontId="31" fillId="0" borderId="33" xfId="0" applyNumberFormat="1" applyFont="1" applyFill="1" applyBorder="1" applyAlignment="1" applyProtection="1">
      <alignment horizontal="center" vertical="center"/>
    </xf>
    <xf numFmtId="0" fontId="31" fillId="0" borderId="1" xfId="0" applyNumberFormat="1" applyFont="1" applyFill="1" applyBorder="1" applyAlignment="1" applyProtection="1">
      <alignment horizontal="center" vertical="center" wrapText="1"/>
    </xf>
    <xf numFmtId="0" fontId="31" fillId="0" borderId="2" xfId="0" applyNumberFormat="1" applyFont="1" applyFill="1" applyBorder="1" applyAlignment="1" applyProtection="1">
      <alignment horizontal="center" vertical="center" wrapText="1"/>
    </xf>
    <xf numFmtId="0" fontId="31" fillId="0" borderId="3" xfId="0" applyNumberFormat="1" applyFont="1" applyFill="1" applyBorder="1" applyAlignment="1" applyProtection="1">
      <alignment horizontal="center" vertical="center" wrapText="1"/>
    </xf>
    <xf numFmtId="0" fontId="27" fillId="0" borderId="4" xfId="0" applyFont="1" applyBorder="1" applyAlignment="1" applyProtection="1">
      <alignment horizontal="center" vertical="center"/>
    </xf>
    <xf numFmtId="0" fontId="27" fillId="0" borderId="50" xfId="0" applyFont="1" applyBorder="1" applyAlignment="1" applyProtection="1">
      <alignment horizontal="center" vertical="center"/>
    </xf>
    <xf numFmtId="49" fontId="5" fillId="0" borderId="21" xfId="1" applyNumberFormat="1" applyFont="1" applyBorder="1" applyAlignment="1" applyProtection="1">
      <alignment horizontal="left" vertical="center"/>
    </xf>
    <xf numFmtId="49" fontId="5" fillId="0" borderId="15" xfId="1" applyNumberFormat="1" applyFont="1" applyBorder="1" applyAlignment="1" applyProtection="1">
      <alignment horizontal="left" vertical="center"/>
    </xf>
    <xf numFmtId="49" fontId="5" fillId="0" borderId="41" xfId="1" applyNumberFormat="1" applyFont="1" applyBorder="1" applyAlignment="1" applyProtection="1">
      <alignment horizontal="left" vertical="center"/>
    </xf>
    <xf numFmtId="49" fontId="5" fillId="0" borderId="21" xfId="1" applyNumberFormat="1" applyFont="1" applyBorder="1" applyAlignment="1" applyProtection="1">
      <alignment horizontal="center" vertical="center" wrapText="1"/>
    </xf>
    <xf numFmtId="49" fontId="5" fillId="0" borderId="15" xfId="1" applyNumberFormat="1" applyFont="1" applyBorder="1" applyAlignment="1" applyProtection="1">
      <alignment horizontal="center" vertical="center" wrapText="1"/>
    </xf>
    <xf numFmtId="49" fontId="5" fillId="5" borderId="21" xfId="1" applyNumberFormat="1" applyFont="1" applyFill="1" applyBorder="1" applyAlignment="1" applyProtection="1">
      <alignment horizontal="left" vertical="center"/>
    </xf>
    <xf numFmtId="49" fontId="5" fillId="5" borderId="15" xfId="1" applyNumberFormat="1" applyFont="1" applyFill="1" applyBorder="1" applyAlignment="1" applyProtection="1">
      <alignment horizontal="left" vertical="center"/>
    </xf>
    <xf numFmtId="49" fontId="5" fillId="5" borderId="41" xfId="1" applyNumberFormat="1" applyFont="1" applyFill="1" applyBorder="1" applyAlignment="1" applyProtection="1">
      <alignment horizontal="left" vertical="center"/>
    </xf>
    <xf numFmtId="49" fontId="5" fillId="0" borderId="21" xfId="1" applyNumberFormat="1" applyFont="1" applyBorder="1" applyAlignment="1" applyProtection="1">
      <alignment horizontal="left" vertical="center" wrapText="1"/>
    </xf>
    <xf numFmtId="49" fontId="5" fillId="0" borderId="15" xfId="1" applyNumberFormat="1" applyFont="1" applyBorder="1" applyAlignment="1" applyProtection="1">
      <alignment horizontal="left" vertical="center" wrapText="1"/>
    </xf>
    <xf numFmtId="49" fontId="5" fillId="0" borderId="41" xfId="1" applyNumberFormat="1" applyFont="1" applyBorder="1" applyAlignment="1" applyProtection="1">
      <alignment horizontal="left" vertical="center" wrapText="1"/>
    </xf>
    <xf numFmtId="0" fontId="5" fillId="0" borderId="21" xfId="1" applyNumberFormat="1" applyFont="1" applyBorder="1" applyAlignment="1" applyProtection="1">
      <alignment horizontal="left" vertical="center"/>
    </xf>
    <xf numFmtId="0" fontId="31" fillId="0" borderId="20" xfId="184" applyNumberFormat="1" applyFont="1" applyFill="1" applyBorder="1" applyAlignment="1" applyProtection="1">
      <alignment horizontal="center" vertical="center"/>
    </xf>
    <xf numFmtId="0" fontId="31" fillId="0" borderId="20" xfId="184" applyNumberFormat="1" applyFont="1" applyFill="1" applyBorder="1" applyAlignment="1" applyProtection="1">
      <alignment horizontal="left" vertical="center" wrapText="1"/>
    </xf>
    <xf numFmtId="0" fontId="55" fillId="0" borderId="20" xfId="184" applyNumberFormat="1" applyFont="1" applyFill="1" applyBorder="1" applyAlignment="1" applyProtection="1">
      <alignment horizontal="center" vertical="center"/>
      <protection locked="0"/>
    </xf>
    <xf numFmtId="0" fontId="7" fillId="0" borderId="20" xfId="184" applyFont="1" applyBorder="1" applyAlignment="1" applyProtection="1">
      <alignment horizontal="center"/>
    </xf>
    <xf numFmtId="0" fontId="5" fillId="0" borderId="20" xfId="1" applyFont="1" applyBorder="1" applyAlignment="1" applyProtection="1">
      <alignment horizontal="center" vertical="center" wrapText="1"/>
    </xf>
    <xf numFmtId="0" fontId="60" fillId="10" borderId="1" xfId="7" applyFont="1" applyFill="1" applyBorder="1" applyAlignment="1" applyProtection="1">
      <alignment horizontal="center" vertical="center" wrapText="1"/>
    </xf>
    <xf numFmtId="0" fontId="60" fillId="10" borderId="2" xfId="7" applyFont="1" applyFill="1" applyBorder="1" applyAlignment="1" applyProtection="1">
      <alignment horizontal="center" vertical="center" wrapText="1"/>
    </xf>
    <xf numFmtId="0" fontId="60" fillId="10" borderId="10" xfId="7" applyFont="1" applyFill="1" applyBorder="1" applyAlignment="1" applyProtection="1">
      <alignment horizontal="center" vertical="center" wrapText="1"/>
    </xf>
    <xf numFmtId="0" fontId="60" fillId="10" borderId="61" xfId="7" applyFont="1" applyFill="1" applyBorder="1" applyAlignment="1" applyProtection="1">
      <alignment horizontal="center" vertical="center" wrapText="1"/>
    </xf>
    <xf numFmtId="0" fontId="60" fillId="10" borderId="4" xfId="7" applyFont="1" applyFill="1" applyBorder="1" applyAlignment="1" applyProtection="1">
      <alignment horizontal="center" vertical="center" wrapText="1"/>
    </xf>
    <xf numFmtId="0" fontId="60" fillId="10" borderId="35" xfId="7"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wrapText="1"/>
    </xf>
    <xf numFmtId="3" fontId="60" fillId="10" borderId="61" xfId="7" applyNumberFormat="1" applyFont="1" applyFill="1" applyBorder="1" applyAlignment="1" applyProtection="1">
      <alignment horizontal="center" vertical="center" wrapText="1"/>
    </xf>
    <xf numFmtId="3" fontId="2" fillId="10" borderId="10" xfId="7" applyNumberFormat="1" applyFont="1" applyFill="1" applyBorder="1" applyAlignment="1" applyProtection="1">
      <alignment horizontal="center" vertical="center" wrapText="1"/>
    </xf>
    <xf numFmtId="3" fontId="2" fillId="10" borderId="61" xfId="7" applyNumberFormat="1" applyFont="1" applyFill="1" applyBorder="1" applyAlignment="1" applyProtection="1">
      <alignment horizontal="center" vertical="center" wrapText="1"/>
    </xf>
    <xf numFmtId="0" fontId="60" fillId="10" borderId="3" xfId="7" applyFont="1" applyFill="1" applyBorder="1" applyAlignment="1" applyProtection="1">
      <alignment horizontal="center" vertical="center" wrapText="1"/>
    </xf>
    <xf numFmtId="3" fontId="60" fillId="10" borderId="1" xfId="7" applyNumberFormat="1" applyFont="1" applyFill="1" applyBorder="1" applyAlignment="1" applyProtection="1">
      <alignment horizontal="center" vertical="center" wrapText="1"/>
    </xf>
    <xf numFmtId="3" fontId="60" fillId="10" borderId="3" xfId="7" applyNumberFormat="1" applyFont="1" applyFill="1" applyBorder="1" applyAlignment="1" applyProtection="1">
      <alignment horizontal="center" vertical="center" wrapText="1"/>
    </xf>
    <xf numFmtId="3" fontId="60" fillId="10" borderId="2" xfId="7" applyNumberFormat="1"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textRotation="90" wrapText="1"/>
    </xf>
    <xf numFmtId="3" fontId="60" fillId="10" borderId="61" xfId="7" applyNumberFormat="1" applyFont="1" applyFill="1" applyBorder="1" applyAlignment="1" applyProtection="1">
      <alignment horizontal="center" vertical="center" textRotation="90" wrapText="1"/>
    </xf>
    <xf numFmtId="1" fontId="63" fillId="0" borderId="58"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73" xfId="17" applyNumberFormat="1" applyFont="1" applyBorder="1" applyAlignment="1" applyProtection="1">
      <alignment horizontal="center"/>
      <protection locked="0"/>
    </xf>
    <xf numFmtId="1" fontId="63" fillId="0" borderId="59" xfId="17" applyNumberFormat="1" applyFont="1" applyBorder="1" applyAlignment="1" applyProtection="1">
      <alignment horizontal="center"/>
      <protection locked="0"/>
    </xf>
    <xf numFmtId="1" fontId="63" fillId="0" borderId="72" xfId="17" applyNumberFormat="1" applyFont="1" applyBorder="1" applyAlignment="1" applyProtection="1">
      <alignment horizontal="center"/>
      <protection locked="0"/>
    </xf>
    <xf numFmtId="1" fontId="63" fillId="0" borderId="66" xfId="17" applyNumberFormat="1" applyFont="1" applyBorder="1" applyAlignment="1" applyProtection="1">
      <alignment horizontal="center"/>
      <protection locked="0"/>
    </xf>
    <xf numFmtId="1" fontId="63" fillId="0" borderId="51" xfId="17" applyNumberFormat="1" applyFont="1" applyBorder="1" applyAlignment="1" applyProtection="1">
      <alignment horizontal="center"/>
      <protection locked="0"/>
    </xf>
    <xf numFmtId="1" fontId="63" fillId="0" borderId="67" xfId="17" applyNumberFormat="1" applyFont="1" applyBorder="1" applyAlignment="1" applyProtection="1">
      <alignment horizontal="center"/>
      <protection locked="0"/>
    </xf>
    <xf numFmtId="1" fontId="63" fillId="0" borderId="65" xfId="17" applyNumberFormat="1" applyFont="1" applyBorder="1" applyAlignment="1" applyProtection="1">
      <alignment horizontal="center"/>
      <protection locked="0"/>
    </xf>
    <xf numFmtId="1" fontId="63" fillId="0" borderId="90" xfId="17" applyNumberFormat="1" applyFont="1" applyBorder="1" applyAlignment="1" applyProtection="1">
      <alignment horizontal="center"/>
      <protection locked="0"/>
    </xf>
    <xf numFmtId="1" fontId="63" fillId="0" borderId="22" xfId="17" applyNumberFormat="1" applyFont="1" applyBorder="1" applyAlignment="1" applyProtection="1">
      <alignment horizontal="center"/>
      <protection locked="0"/>
    </xf>
    <xf numFmtId="1" fontId="63" fillId="0" borderId="91" xfId="17" applyNumberFormat="1" applyFont="1" applyBorder="1" applyAlignment="1" applyProtection="1">
      <alignment horizontal="center"/>
      <protection locked="0"/>
    </xf>
    <xf numFmtId="4" fontId="63" fillId="0" borderId="58" xfId="17" applyNumberFormat="1" applyFont="1" applyBorder="1" applyAlignment="1" applyProtection="1">
      <alignment horizontal="center"/>
      <protection locked="0"/>
    </xf>
    <xf numFmtId="4" fontId="63" fillId="0" borderId="63" xfId="17" applyNumberFormat="1" applyFont="1" applyBorder="1" applyAlignment="1" applyProtection="1">
      <alignment horizontal="center"/>
      <protection locked="0"/>
    </xf>
    <xf numFmtId="4" fontId="63" fillId="0" borderId="73" xfId="17" applyNumberFormat="1" applyFont="1" applyBorder="1" applyAlignment="1" applyProtection="1">
      <alignment horizontal="center"/>
      <protection locked="0"/>
    </xf>
    <xf numFmtId="14" fontId="63" fillId="0" borderId="58" xfId="17" applyNumberFormat="1" applyFont="1" applyBorder="1" applyAlignment="1" applyProtection="1">
      <alignment horizontal="center"/>
      <protection locked="0"/>
    </xf>
    <xf numFmtId="14" fontId="63" fillId="0" borderId="63" xfId="17" applyNumberFormat="1" applyFont="1" applyBorder="1" applyAlignment="1" applyProtection="1">
      <alignment horizontal="center"/>
      <protection locked="0"/>
    </xf>
    <xf numFmtId="14" fontId="63" fillId="0" borderId="73" xfId="17" applyNumberFormat="1" applyFont="1" applyBorder="1" applyAlignment="1" applyProtection="1">
      <alignment horizontal="center"/>
      <protection locked="0"/>
    </xf>
    <xf numFmtId="3" fontId="60" fillId="10" borderId="58" xfId="184" applyNumberFormat="1" applyFont="1" applyFill="1" applyBorder="1" applyAlignment="1" applyProtection="1">
      <alignment horizontal="center" vertical="center" wrapText="1"/>
    </xf>
    <xf numFmtId="3" fontId="60" fillId="10" borderId="73" xfId="184" applyNumberFormat="1" applyFont="1" applyFill="1" applyBorder="1" applyAlignment="1" applyProtection="1">
      <alignment horizontal="center" vertical="center" wrapText="1"/>
    </xf>
    <xf numFmtId="3" fontId="60" fillId="10" borderId="59" xfId="184" applyNumberFormat="1" applyFont="1" applyFill="1" applyBorder="1" applyAlignment="1" applyProtection="1">
      <alignment horizontal="center" vertical="center" wrapText="1"/>
    </xf>
    <xf numFmtId="3" fontId="60" fillId="10" borderId="66" xfId="184" applyNumberFormat="1" applyFont="1" applyFill="1" applyBorder="1" applyAlignment="1" applyProtection="1">
      <alignment horizontal="center" vertical="center" wrapText="1"/>
    </xf>
    <xf numFmtId="0" fontId="60" fillId="10" borderId="58" xfId="184" applyFont="1" applyFill="1" applyBorder="1" applyAlignment="1" applyProtection="1">
      <alignment horizontal="center" vertical="center" wrapText="1"/>
    </xf>
    <xf numFmtId="0" fontId="60" fillId="10" borderId="73" xfId="184" applyFont="1" applyFill="1" applyBorder="1" applyAlignment="1" applyProtection="1">
      <alignment horizontal="center" vertical="center" wrapText="1"/>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0" fontId="6" fillId="0" borderId="21" xfId="1" applyFont="1" applyBorder="1" applyAlignment="1" applyProtection="1">
      <alignment horizontal="left" vertical="center" wrapText="1"/>
    </xf>
    <xf numFmtId="0" fontId="6" fillId="0" borderId="41" xfId="1" applyFont="1" applyBorder="1" applyAlignment="1" applyProtection="1">
      <alignment horizontal="left" vertical="center" wrapText="1"/>
    </xf>
    <xf numFmtId="14" fontId="24" fillId="0" borderId="20" xfId="184" applyNumberFormat="1" applyFill="1" applyBorder="1" applyAlignment="1" applyProtection="1">
      <alignment horizontal="center" vertical="center"/>
    </xf>
    <xf numFmtId="1" fontId="60" fillId="0" borderId="36" xfId="17" applyNumberFormat="1" applyFont="1" applyBorder="1" applyAlignment="1" applyProtection="1">
      <alignment horizontal="left" vertical="center"/>
    </xf>
    <xf numFmtId="0" fontId="60" fillId="10" borderId="51" xfId="184" applyFont="1" applyFill="1" applyBorder="1" applyAlignment="1" applyProtection="1">
      <alignment horizontal="center" vertical="center" wrapText="1"/>
    </xf>
    <xf numFmtId="0" fontId="60" fillId="10" borderId="65" xfId="184" applyFont="1" applyFill="1" applyBorder="1" applyAlignment="1" applyProtection="1">
      <alignment horizontal="center" vertical="center" wrapText="1"/>
    </xf>
    <xf numFmtId="0" fontId="5" fillId="0" borderId="97" xfId="1" applyFont="1" applyBorder="1" applyAlignment="1" applyProtection="1">
      <alignment horizontal="center" vertical="center" wrapText="1"/>
    </xf>
    <xf numFmtId="0" fontId="5" fillId="0" borderId="93" xfId="1" applyFont="1" applyBorder="1" applyAlignment="1" applyProtection="1">
      <alignment horizontal="center" vertical="center" wrapText="1"/>
    </xf>
    <xf numFmtId="0" fontId="5" fillId="0" borderId="20" xfId="1" applyFont="1" applyBorder="1" applyAlignment="1" applyProtection="1">
      <alignment horizontal="left" vertical="center" wrapText="1"/>
    </xf>
    <xf numFmtId="0" fontId="31" fillId="0" borderId="109" xfId="10" applyNumberFormat="1" applyFont="1" applyFill="1" applyBorder="1" applyAlignment="1" applyProtection="1">
      <alignment horizontal="center" vertical="center" wrapText="1"/>
    </xf>
    <xf numFmtId="0" fontId="31" fillId="0" borderId="46" xfId="10" applyNumberFormat="1" applyFont="1" applyFill="1" applyBorder="1" applyAlignment="1" applyProtection="1">
      <alignment horizontal="left" vertical="center"/>
    </xf>
    <xf numFmtId="0" fontId="31" fillId="0" borderId="20" xfId="10" applyNumberFormat="1" applyFont="1" applyFill="1" applyBorder="1" applyAlignment="1" applyProtection="1">
      <alignment horizontal="left" vertical="center" wrapText="1"/>
    </xf>
    <xf numFmtId="0" fontId="31" fillId="0" borderId="20" xfId="10" applyNumberFormat="1" applyFont="1" applyFill="1" applyBorder="1" applyAlignment="1" applyProtection="1">
      <alignment horizontal="left" vertical="center"/>
    </xf>
    <xf numFmtId="0" fontId="25" fillId="0" borderId="22" xfId="10" applyFont="1" applyBorder="1" applyAlignment="1" applyProtection="1">
      <alignment horizontal="left" vertical="center" wrapText="1"/>
    </xf>
    <xf numFmtId="0" fontId="25" fillId="0" borderId="0" xfId="10" applyFont="1" applyAlignment="1" applyProtection="1">
      <alignment horizontal="left" vertical="center" wrapText="1"/>
    </xf>
    <xf numFmtId="2" fontId="31" fillId="0" borderId="21" xfId="10" applyNumberFormat="1" applyFont="1" applyFill="1" applyBorder="1" applyAlignment="1" applyProtection="1">
      <alignment horizontal="center" vertical="center" wrapText="1"/>
      <protection locked="0"/>
    </xf>
    <xf numFmtId="2" fontId="31" fillId="0" borderId="41" xfId="10" applyNumberFormat="1" applyFont="1" applyFill="1" applyBorder="1" applyAlignment="1" applyProtection="1">
      <alignment horizontal="center" vertical="center" wrapText="1"/>
      <protection locked="0"/>
    </xf>
    <xf numFmtId="1" fontId="31" fillId="0" borderId="20" xfId="10" applyNumberFormat="1" applyFont="1" applyFill="1" applyBorder="1" applyAlignment="1" applyProtection="1">
      <alignment horizontal="left" vertical="center"/>
    </xf>
    <xf numFmtId="0" fontId="157" fillId="0" borderId="21" xfId="10" applyNumberFormat="1" applyFont="1" applyFill="1" applyBorder="1" applyAlignment="1" applyProtection="1">
      <alignment horizontal="left" vertical="center" wrapText="1"/>
    </xf>
    <xf numFmtId="0" fontId="157" fillId="0" borderId="41" xfId="10" applyNumberFormat="1" applyFont="1" applyFill="1" applyBorder="1" applyAlignment="1" applyProtection="1">
      <alignment horizontal="left" vertical="center" wrapText="1"/>
    </xf>
    <xf numFmtId="0" fontId="56" fillId="0" borderId="21" xfId="10" applyNumberFormat="1" applyFont="1" applyFill="1" applyBorder="1" applyAlignment="1" applyProtection="1">
      <alignment vertical="center"/>
      <protection locked="0"/>
    </xf>
    <xf numFmtId="0" fontId="56" fillId="0" borderId="41" xfId="10" applyNumberFormat="1" applyFont="1" applyFill="1" applyBorder="1" applyAlignment="1" applyProtection="1">
      <alignment vertical="center"/>
      <protection locked="0"/>
    </xf>
    <xf numFmtId="0" fontId="25" fillId="0" borderId="5" xfId="236" applyFont="1" applyBorder="1" applyAlignment="1" applyProtection="1">
      <alignment horizontal="left" vertical="center" wrapText="1"/>
    </xf>
    <xf numFmtId="0" fontId="5" fillId="0" borderId="12" xfId="9" applyFont="1" applyBorder="1" applyAlignment="1" applyProtection="1">
      <alignment horizontal="center" vertical="center" wrapText="1"/>
    </xf>
    <xf numFmtId="0" fontId="5" fillId="0" borderId="46" xfId="9" applyFont="1" applyBorder="1" applyAlignment="1" applyProtection="1">
      <alignment horizontal="left" vertical="center"/>
    </xf>
    <xf numFmtId="0" fontId="5" fillId="0" borderId="20" xfId="9" applyFont="1" applyBorder="1" applyAlignment="1" applyProtection="1">
      <alignment horizontal="left" vertical="center" wrapText="1"/>
    </xf>
    <xf numFmtId="0" fontId="5" fillId="0" borderId="20" xfId="9" applyFont="1" applyBorder="1" applyAlignment="1" applyProtection="1">
      <alignment horizontal="left" vertical="center"/>
    </xf>
    <xf numFmtId="1" fontId="5" fillId="0" borderId="20" xfId="9" applyNumberFormat="1" applyFont="1" applyBorder="1" applyAlignment="1" applyProtection="1">
      <alignment horizontal="left" vertical="center"/>
    </xf>
    <xf numFmtId="0" fontId="6" fillId="0" borderId="21" xfId="9" applyFont="1" applyBorder="1" applyAlignment="1" applyProtection="1">
      <alignment horizontal="left" vertical="center" wrapText="1"/>
    </xf>
    <xf numFmtId="0" fontId="6" fillId="0" borderId="41" xfId="9" applyFont="1" applyBorder="1" applyAlignment="1" applyProtection="1">
      <alignment horizontal="left" vertical="center" wrapText="1"/>
    </xf>
    <xf numFmtId="0" fontId="24" fillId="0" borderId="21" xfId="236" applyFill="1" applyBorder="1" applyAlignment="1" applyProtection="1">
      <alignment vertical="center"/>
      <protection locked="0"/>
    </xf>
    <xf numFmtId="0" fontId="24" fillId="0" borderId="41" xfId="236" applyFill="1" applyBorder="1" applyAlignment="1" applyProtection="1">
      <alignment vertical="center"/>
      <protection locked="0"/>
    </xf>
    <xf numFmtId="0" fontId="5" fillId="0" borderId="20" xfId="1" applyFont="1" applyBorder="1" applyAlignment="1" applyProtection="1">
      <alignment horizontal="left" vertical="center"/>
      <protection locked="0"/>
    </xf>
    <xf numFmtId="0" fontId="5" fillId="0" borderId="109" xfId="1" applyFont="1" applyBorder="1" applyAlignment="1" applyProtection="1">
      <alignment horizontal="center" vertical="center" wrapText="1"/>
    </xf>
    <xf numFmtId="0" fontId="5" fillId="0" borderId="46" xfId="1" applyFont="1" applyBorder="1" applyAlignment="1" applyProtection="1">
      <alignment horizontal="left" vertical="center"/>
    </xf>
    <xf numFmtId="1" fontId="5" fillId="0" borderId="20" xfId="1" applyNumberFormat="1" applyFont="1" applyBorder="1" applyAlignment="1" applyProtection="1">
      <alignment horizontal="left" vertical="center"/>
      <protection locked="0"/>
    </xf>
    <xf numFmtId="0" fontId="6" fillId="0" borderId="21" xfId="1" applyFont="1" applyBorder="1" applyAlignment="1" applyProtection="1">
      <alignment horizontal="left" vertical="center" wrapText="1"/>
      <protection locked="0"/>
    </xf>
    <xf numFmtId="0" fontId="6" fillId="0" borderId="41" xfId="1" applyFont="1" applyBorder="1" applyAlignment="1" applyProtection="1">
      <alignment horizontal="left" vertical="center" wrapText="1"/>
      <protection locked="0"/>
    </xf>
    <xf numFmtId="14" fontId="0" fillId="0" borderId="21" xfId="0" applyNumberFormat="1" applyFill="1" applyBorder="1" applyAlignment="1" applyProtection="1">
      <alignment vertical="center"/>
      <protection locked="0"/>
    </xf>
    <xf numFmtId="14" fontId="0" fillId="0" borderId="41" xfId="0" applyNumberFormat="1" applyFill="1" applyBorder="1" applyAlignment="1" applyProtection="1">
      <alignment vertical="center"/>
      <protection locked="0"/>
    </xf>
    <xf numFmtId="0" fontId="5" fillId="0" borderId="21" xfId="1" applyNumberFormat="1" applyFont="1" applyBorder="1" applyAlignment="1" applyProtection="1">
      <alignment horizontal="center" vertical="center" wrapText="1"/>
      <protection locked="0"/>
    </xf>
    <xf numFmtId="0" fontId="5" fillId="0" borderId="41" xfId="1" applyNumberFormat="1" applyFont="1" applyBorder="1" applyAlignment="1" applyProtection="1">
      <alignment horizontal="center" vertical="center" wrapText="1"/>
      <protection locked="0"/>
    </xf>
    <xf numFmtId="0" fontId="5" fillId="0" borderId="12" xfId="1" applyFont="1" applyBorder="1" applyAlignment="1" applyProtection="1">
      <alignment horizontal="center" vertical="center" wrapText="1"/>
    </xf>
    <xf numFmtId="0" fontId="24" fillId="0" borderId="21" xfId="184" applyFill="1" applyBorder="1" applyAlignment="1" applyProtection="1">
      <alignment vertical="center"/>
    </xf>
    <xf numFmtId="0" fontId="24" fillId="0" borderId="41" xfId="184" applyFill="1" applyBorder="1" applyAlignment="1" applyProtection="1">
      <alignment vertical="center"/>
    </xf>
    <xf numFmtId="0" fontId="31" fillId="0" borderId="20" xfId="10" applyNumberFormat="1" applyFont="1" applyFill="1" applyBorder="1" applyAlignment="1" applyProtection="1">
      <alignment horizontal="center" vertical="center" wrapText="1"/>
    </xf>
    <xf numFmtId="1" fontId="165" fillId="0" borderId="35" xfId="10" applyNumberFormat="1" applyFont="1" applyFill="1" applyBorder="1" applyAlignment="1" applyProtection="1">
      <alignment horizontal="left" vertical="center"/>
    </xf>
    <xf numFmtId="1" fontId="165" fillId="0" borderId="36" xfId="10" applyNumberFormat="1" applyFont="1" applyFill="1" applyBorder="1" applyAlignment="1" applyProtection="1">
      <alignment horizontal="left" vertical="center"/>
    </xf>
    <xf numFmtId="0" fontId="166" fillId="0" borderId="10" xfId="10" applyNumberFormat="1" applyFont="1" applyFill="1" applyBorder="1" applyAlignment="1" applyProtection="1">
      <alignment horizontal="center" vertical="center" wrapText="1"/>
    </xf>
    <xf numFmtId="0" fontId="166" fillId="0" borderId="61" xfId="10" applyNumberFormat="1" applyFont="1" applyFill="1" applyBorder="1" applyAlignment="1" applyProtection="1">
      <alignment horizontal="center" vertical="center" wrapText="1"/>
    </xf>
    <xf numFmtId="0" fontId="163" fillId="0" borderId="10" xfId="10" applyNumberFormat="1" applyFont="1" applyFill="1" applyBorder="1" applyAlignment="1" applyProtection="1">
      <alignment horizontal="center" vertical="center" wrapText="1"/>
    </xf>
    <xf numFmtId="0" fontId="163" fillId="0" borderId="61" xfId="10" applyNumberFormat="1" applyFont="1" applyFill="1" applyBorder="1" applyAlignment="1" applyProtection="1">
      <alignment horizontal="center" vertical="center" wrapText="1"/>
    </xf>
    <xf numFmtId="0" fontId="163" fillId="0" borderId="1" xfId="10" applyNumberFormat="1" applyFont="1" applyFill="1" applyBorder="1" applyAlignment="1" applyProtection="1">
      <alignment horizontal="center" vertical="center" wrapText="1"/>
    </xf>
    <xf numFmtId="0" fontId="163" fillId="0" borderId="2" xfId="10" applyNumberFormat="1" applyFont="1" applyFill="1" applyBorder="1" applyAlignment="1" applyProtection="1">
      <alignment horizontal="center" vertical="center" wrapText="1"/>
    </xf>
    <xf numFmtId="0" fontId="163" fillId="0" borderId="3" xfId="10" applyNumberFormat="1" applyFont="1" applyFill="1" applyBorder="1" applyAlignment="1" applyProtection="1">
      <alignment horizontal="center" vertical="center" wrapText="1"/>
    </xf>
    <xf numFmtId="1" fontId="165" fillId="0" borderId="10" xfId="10" applyNumberFormat="1" applyFont="1" applyFill="1" applyBorder="1" applyAlignment="1" applyProtection="1">
      <alignment horizontal="center"/>
      <protection locked="0"/>
    </xf>
    <xf numFmtId="1" fontId="165" fillId="0" borderId="64" xfId="10" applyNumberFormat="1" applyFont="1" applyFill="1" applyBorder="1" applyAlignment="1" applyProtection="1">
      <alignment horizontal="center"/>
      <protection locked="0"/>
    </xf>
    <xf numFmtId="1" fontId="165" fillId="0" borderId="61" xfId="10" applyNumberFormat="1" applyFont="1" applyFill="1" applyBorder="1" applyAlignment="1" applyProtection="1">
      <alignment horizontal="center"/>
      <protection locked="0"/>
    </xf>
    <xf numFmtId="3" fontId="163" fillId="0" borderId="1" xfId="10" applyNumberFormat="1" applyFont="1" applyFill="1" applyBorder="1" applyAlignment="1" applyProtection="1">
      <alignment horizontal="center" vertical="center" wrapText="1"/>
    </xf>
    <xf numFmtId="3" fontId="163" fillId="0" borderId="3" xfId="10" applyNumberFormat="1" applyFont="1" applyFill="1" applyBorder="1" applyAlignment="1" applyProtection="1">
      <alignment horizontal="center" vertical="center" wrapText="1"/>
    </xf>
    <xf numFmtId="3" fontId="152" fillId="0" borderId="10" xfId="10" applyNumberFormat="1" applyFont="1" applyFill="1" applyBorder="1" applyAlignment="1" applyProtection="1">
      <alignment horizontal="center" vertical="center" wrapText="1"/>
    </xf>
    <xf numFmtId="3" fontId="152" fillId="0" borderId="61" xfId="10" applyNumberFormat="1" applyFont="1" applyFill="1" applyBorder="1" applyAlignment="1" applyProtection="1">
      <alignment horizontal="center" vertical="center" wrapText="1"/>
    </xf>
    <xf numFmtId="0" fontId="25" fillId="0" borderId="22" xfId="10" applyFont="1" applyBorder="1" applyAlignment="1" applyProtection="1">
      <alignment horizontal="center" vertical="center" wrapText="1"/>
    </xf>
    <xf numFmtId="0" fontId="25" fillId="0" borderId="0" xfId="10" applyFont="1" applyBorder="1" applyAlignment="1" applyProtection="1">
      <alignment horizontal="center" vertical="center" wrapText="1"/>
    </xf>
    <xf numFmtId="0" fontId="163" fillId="0" borderId="5" xfId="10" applyNumberFormat="1" applyFont="1" applyFill="1" applyBorder="1" applyAlignment="1" applyProtection="1">
      <alignment horizontal="center" vertical="center" wrapText="1"/>
    </xf>
    <xf numFmtId="0" fontId="163" fillId="0" borderId="36" xfId="10" applyNumberFormat="1" applyFont="1" applyFill="1" applyBorder="1" applyAlignment="1" applyProtection="1">
      <alignment horizontal="center" vertical="center" wrapText="1"/>
    </xf>
    <xf numFmtId="1" fontId="165" fillId="0" borderId="51" xfId="10" applyNumberFormat="1" applyFont="1" applyFill="1" applyBorder="1" applyAlignment="1" applyProtection="1">
      <alignment horizontal="center"/>
      <protection locked="0"/>
    </xf>
    <xf numFmtId="1" fontId="165" fillId="0" borderId="67" xfId="10" applyNumberFormat="1" applyFont="1" applyFill="1" applyBorder="1" applyAlignment="1" applyProtection="1">
      <alignment horizontal="center"/>
      <protection locked="0"/>
    </xf>
    <xf numFmtId="1" fontId="165" fillId="0" borderId="65" xfId="10" applyNumberFormat="1" applyFont="1" applyFill="1" applyBorder="1" applyAlignment="1" applyProtection="1">
      <alignment horizontal="center"/>
      <protection locked="0"/>
    </xf>
    <xf numFmtId="1" fontId="165" fillId="0" borderId="58" xfId="10" applyNumberFormat="1" applyFont="1" applyFill="1" applyBorder="1" applyAlignment="1" applyProtection="1">
      <alignment horizontal="center"/>
      <protection locked="0"/>
    </xf>
    <xf numFmtId="1" fontId="165" fillId="0" borderId="63" xfId="10" applyNumberFormat="1" applyFont="1" applyFill="1" applyBorder="1" applyAlignment="1" applyProtection="1">
      <alignment horizontal="center"/>
      <protection locked="0"/>
    </xf>
    <xf numFmtId="1" fontId="165" fillId="0" borderId="73" xfId="10" applyNumberFormat="1" applyFont="1" applyFill="1" applyBorder="1" applyAlignment="1" applyProtection="1">
      <alignment horizontal="center"/>
      <protection locked="0"/>
    </xf>
    <xf numFmtId="2" fontId="24" fillId="0" borderId="20" xfId="10" applyNumberFormat="1" applyFont="1" applyBorder="1" applyAlignment="1" applyProtection="1">
      <alignment horizontal="right" wrapText="1"/>
      <protection locked="0"/>
    </xf>
    <xf numFmtId="3" fontId="163" fillId="0" borderId="10" xfId="10" applyNumberFormat="1" applyFont="1" applyFill="1" applyBorder="1" applyAlignment="1" applyProtection="1">
      <alignment horizontal="center" vertical="center" wrapText="1"/>
    </xf>
    <xf numFmtId="3" fontId="163" fillId="0" borderId="61" xfId="10" applyNumberFormat="1" applyFont="1" applyFill="1" applyBorder="1" applyAlignment="1" applyProtection="1">
      <alignment horizontal="center" vertical="center" wrapText="1"/>
    </xf>
    <xf numFmtId="3" fontId="163" fillId="0" borderId="2" xfId="10" applyNumberFormat="1" applyFont="1" applyFill="1" applyBorder="1" applyAlignment="1" applyProtection="1">
      <alignment horizontal="center" vertical="center" wrapText="1"/>
    </xf>
    <xf numFmtId="3" fontId="163" fillId="0" borderId="4" xfId="10" applyNumberFormat="1" applyFont="1" applyFill="1" applyBorder="1" applyAlignment="1" applyProtection="1">
      <alignment horizontal="center" vertical="center" wrapText="1"/>
    </xf>
    <xf numFmtId="3" fontId="163" fillId="0" borderId="35" xfId="10" applyNumberFormat="1" applyFont="1" applyFill="1" applyBorder="1" applyAlignment="1" applyProtection="1">
      <alignment horizontal="center" vertical="center" wrapText="1"/>
    </xf>
    <xf numFmtId="1" fontId="58" fillId="0" borderId="0" xfId="7" applyNumberFormat="1" applyFont="1" applyFill="1" applyBorder="1" applyAlignment="1" applyProtection="1">
      <alignment horizontal="left" vertical="center"/>
    </xf>
    <xf numFmtId="0" fontId="31" fillId="0" borderId="97" xfId="7" applyNumberFormat="1" applyFont="1" applyFill="1" applyBorder="1" applyAlignment="1" applyProtection="1">
      <alignment horizontal="center" vertical="center" wrapText="1"/>
    </xf>
    <xf numFmtId="0" fontId="31" fillId="0" borderId="93" xfId="7" applyNumberFormat="1" applyFont="1" applyFill="1" applyBorder="1" applyAlignment="1" applyProtection="1">
      <alignment horizontal="center" vertical="center" wrapText="1"/>
    </xf>
    <xf numFmtId="0" fontId="31" fillId="0" borderId="20" xfId="7" applyNumberFormat="1" applyFont="1" applyFill="1" applyBorder="1" applyAlignment="1" applyProtection="1">
      <alignment horizontal="left" vertical="center"/>
    </xf>
    <xf numFmtId="0" fontId="31" fillId="0" borderId="20" xfId="7" applyNumberFormat="1" applyFont="1" applyFill="1" applyBorder="1" applyAlignment="1" applyProtection="1">
      <alignment horizontal="left" vertical="center" wrapText="1"/>
    </xf>
    <xf numFmtId="1" fontId="31" fillId="0" borderId="20" xfId="7" applyNumberFormat="1" applyFont="1" applyFill="1" applyBorder="1" applyAlignment="1" applyProtection="1">
      <alignment horizontal="left" vertical="center"/>
    </xf>
    <xf numFmtId="0" fontId="31" fillId="0" borderId="21" xfId="7" applyNumberFormat="1" applyFont="1" applyFill="1" applyBorder="1" applyAlignment="1" applyProtection="1">
      <alignment horizontal="left" vertical="center" wrapText="1"/>
    </xf>
    <xf numFmtId="0" fontId="31" fillId="0" borderId="41" xfId="7" applyNumberFormat="1" applyFont="1" applyFill="1" applyBorder="1" applyAlignment="1" applyProtection="1">
      <alignment horizontal="left" vertical="center" wrapText="1"/>
    </xf>
    <xf numFmtId="0" fontId="56" fillId="0" borderId="20" xfId="7" applyNumberFormat="1" applyFont="1" applyFill="1" applyBorder="1" applyAlignment="1" applyProtection="1">
      <alignment vertical="center"/>
    </xf>
    <xf numFmtId="0" fontId="25" fillId="0" borderId="22" xfId="7" applyFont="1" applyBorder="1" applyAlignment="1" applyProtection="1">
      <alignment horizontal="left" vertical="center" wrapText="1"/>
    </xf>
    <xf numFmtId="0" fontId="25" fillId="0" borderId="0" xfId="7" applyFont="1" applyAlignment="1" applyProtection="1">
      <alignment horizontal="left" vertical="center" wrapText="1"/>
    </xf>
    <xf numFmtId="3" fontId="2" fillId="10" borderId="59" xfId="7" applyNumberFormat="1" applyFont="1" applyFill="1" applyBorder="1" applyAlignment="1" applyProtection="1">
      <alignment horizontal="center" vertical="center" wrapText="1"/>
    </xf>
    <xf numFmtId="3" fontId="2" fillId="10" borderId="66" xfId="7" applyNumberFormat="1" applyFont="1" applyFill="1" applyBorder="1" applyAlignment="1" applyProtection="1">
      <alignment horizontal="center" vertical="center" wrapText="1"/>
    </xf>
    <xf numFmtId="0" fontId="60" fillId="10" borderId="51" xfId="7" applyFont="1" applyFill="1" applyBorder="1" applyAlignment="1" applyProtection="1">
      <alignment horizontal="center" vertical="center" wrapText="1"/>
    </xf>
    <xf numFmtId="0" fontId="60" fillId="10" borderId="65" xfId="7" applyFont="1" applyFill="1" applyBorder="1" applyAlignment="1" applyProtection="1">
      <alignment horizontal="center" vertical="center" wrapText="1"/>
    </xf>
    <xf numFmtId="0" fontId="60" fillId="10" borderId="58" xfId="7" applyFont="1" applyFill="1" applyBorder="1" applyAlignment="1" applyProtection="1">
      <alignment horizontal="center" vertical="center" wrapText="1"/>
    </xf>
    <xf numFmtId="0" fontId="60" fillId="10" borderId="73" xfId="7" applyFont="1" applyFill="1" applyBorder="1" applyAlignment="1" applyProtection="1">
      <alignment horizontal="center" vertical="center" wrapText="1"/>
    </xf>
    <xf numFmtId="3" fontId="60" fillId="10" borderId="58" xfId="7" applyNumberFormat="1" applyFont="1" applyFill="1" applyBorder="1" applyAlignment="1" applyProtection="1">
      <alignment horizontal="center" vertical="center" wrapText="1"/>
    </xf>
    <xf numFmtId="3" fontId="60" fillId="10" borderId="73" xfId="7" applyNumberFormat="1" applyFont="1" applyFill="1" applyBorder="1" applyAlignment="1" applyProtection="1">
      <alignment horizontal="center" vertical="center" wrapText="1"/>
    </xf>
    <xf numFmtId="4" fontId="63" fillId="0" borderId="58" xfId="17" applyNumberFormat="1" applyFont="1" applyBorder="1" applyAlignment="1" applyProtection="1">
      <alignment horizontal="center" vertical="center"/>
      <protection locked="0"/>
    </xf>
    <xf numFmtId="4" fontId="63" fillId="0" borderId="63" xfId="17" applyNumberFormat="1" applyFont="1" applyBorder="1" applyAlignment="1" applyProtection="1">
      <alignment horizontal="center" vertical="center"/>
      <protection locked="0"/>
    </xf>
    <xf numFmtId="4" fontId="63" fillId="0" borderId="73" xfId="17" applyNumberFormat="1" applyFont="1" applyBorder="1" applyAlignment="1" applyProtection="1">
      <alignment horizontal="center" vertical="center"/>
      <protection locked="0"/>
    </xf>
    <xf numFmtId="1" fontId="63" fillId="0" borderId="58" xfId="17" applyNumberFormat="1" applyFont="1" applyBorder="1" applyAlignment="1" applyProtection="1">
      <alignment horizontal="center" vertical="center"/>
      <protection locked="0"/>
    </xf>
    <xf numFmtId="1" fontId="63" fillId="0" borderId="63" xfId="17" applyNumberFormat="1" applyFont="1" applyBorder="1" applyAlignment="1" applyProtection="1">
      <alignment horizontal="center" vertical="center"/>
      <protection locked="0"/>
    </xf>
    <xf numFmtId="1" fontId="63" fillId="0" borderId="73" xfId="17" applyNumberFormat="1" applyFont="1" applyBorder="1" applyAlignment="1" applyProtection="1">
      <alignment horizontal="center" vertical="center"/>
      <protection locked="0"/>
    </xf>
    <xf numFmtId="4" fontId="63" fillId="0" borderId="6" xfId="17" applyNumberFormat="1" applyFont="1" applyBorder="1" applyAlignment="1" applyProtection="1">
      <alignment horizontal="center" vertical="center"/>
      <protection locked="0"/>
    </xf>
    <xf numFmtId="4" fontId="63" fillId="0" borderId="8" xfId="17" applyNumberFormat="1" applyFont="1" applyBorder="1" applyAlignment="1" applyProtection="1">
      <alignment horizontal="center" vertical="center"/>
      <protection locked="0"/>
    </xf>
    <xf numFmtId="4" fontId="63" fillId="0" borderId="37" xfId="17" applyNumberFormat="1" applyFont="1" applyBorder="1" applyAlignment="1" applyProtection="1">
      <alignment horizontal="center" vertical="center"/>
      <protection locked="0"/>
    </xf>
    <xf numFmtId="0" fontId="168" fillId="0" borderId="20" xfId="10" applyNumberFormat="1" applyFont="1" applyFill="1" applyBorder="1" applyAlignment="1" applyProtection="1">
      <alignment horizontal="center" vertical="center" wrapText="1"/>
    </xf>
    <xf numFmtId="0" fontId="57" fillId="0" borderId="20" xfId="10" applyNumberFormat="1" applyFont="1" applyFill="1" applyBorder="1" applyAlignment="1" applyProtection="1">
      <alignment horizontal="center" vertical="center" wrapText="1"/>
    </xf>
    <xf numFmtId="3" fontId="57" fillId="0" borderId="1" xfId="10" applyNumberFormat="1" applyFont="1" applyFill="1" applyBorder="1" applyAlignment="1" applyProtection="1">
      <alignment horizontal="center" vertical="center" wrapText="1"/>
    </xf>
    <xf numFmtId="3" fontId="57" fillId="0" borderId="3" xfId="10" applyNumberFormat="1" applyFont="1" applyFill="1" applyBorder="1" applyAlignment="1" applyProtection="1">
      <alignment horizontal="center" vertical="center" wrapText="1"/>
    </xf>
    <xf numFmtId="0" fontId="56" fillId="0" borderId="20" xfId="10" applyNumberFormat="1" applyFont="1" applyFill="1" applyBorder="1" applyAlignment="1" applyProtection="1">
      <alignment horizontal="left" vertical="center"/>
    </xf>
    <xf numFmtId="0" fontId="57" fillId="0" borderId="2" xfId="10" applyNumberFormat="1" applyFont="1" applyFill="1" applyBorder="1" applyAlignment="1" applyProtection="1">
      <alignment horizontal="center" vertical="center" wrapText="1"/>
    </xf>
    <xf numFmtId="0" fontId="57" fillId="0" borderId="3" xfId="10" applyNumberFormat="1" applyFont="1" applyFill="1" applyBorder="1" applyAlignment="1" applyProtection="1">
      <alignment horizontal="center" vertical="center" wrapText="1"/>
    </xf>
    <xf numFmtId="0" fontId="57" fillId="0" borderId="1" xfId="10" applyNumberFormat="1" applyFont="1" applyFill="1" applyBorder="1" applyAlignment="1" applyProtection="1">
      <alignment horizontal="center" vertical="center" wrapText="1"/>
    </xf>
    <xf numFmtId="14" fontId="24" fillId="0" borderId="20" xfId="10" applyNumberFormat="1" applyFont="1" applyBorder="1" applyAlignment="1" applyProtection="1">
      <alignment horizontal="right" wrapText="1"/>
      <protection locked="0"/>
    </xf>
    <xf numFmtId="1" fontId="167" fillId="0" borderId="67" xfId="10" applyNumberFormat="1" applyFont="1" applyFill="1" applyBorder="1" applyAlignment="1" applyProtection="1">
      <alignment horizontal="center"/>
      <protection locked="0"/>
    </xf>
    <xf numFmtId="1" fontId="167" fillId="0" borderId="65" xfId="10" applyNumberFormat="1" applyFont="1" applyFill="1" applyBorder="1" applyAlignment="1" applyProtection="1">
      <alignment horizontal="center"/>
      <protection locked="0"/>
    </xf>
    <xf numFmtId="1" fontId="167" fillId="0" borderId="63" xfId="10" applyNumberFormat="1" applyFont="1" applyFill="1" applyBorder="1" applyAlignment="1" applyProtection="1">
      <alignment horizontal="center"/>
      <protection locked="0"/>
    </xf>
    <xf numFmtId="1" fontId="167" fillId="0" borderId="73" xfId="10" applyNumberFormat="1" applyFont="1" applyFill="1" applyBorder="1" applyAlignment="1" applyProtection="1">
      <alignment horizontal="center"/>
      <protection locked="0"/>
    </xf>
    <xf numFmtId="0" fontId="5" fillId="0" borderId="97" xfId="9" applyFont="1" applyBorder="1" applyAlignment="1" applyProtection="1">
      <alignment horizontal="center" vertical="center" wrapText="1"/>
    </xf>
    <xf numFmtId="0" fontId="5" fillId="0" borderId="93" xfId="9" applyFont="1" applyBorder="1" applyAlignment="1" applyProtection="1">
      <alignment horizontal="center" vertical="center" wrapText="1"/>
    </xf>
    <xf numFmtId="0" fontId="5" fillId="0" borderId="21" xfId="9" applyFont="1" applyBorder="1" applyAlignment="1" applyProtection="1">
      <alignment horizontal="left" vertical="center" wrapText="1"/>
    </xf>
    <xf numFmtId="0" fontId="5" fillId="0" borderId="41" xfId="9" applyFont="1" applyBorder="1" applyAlignment="1" applyProtection="1">
      <alignment horizontal="left" vertical="center" wrapText="1"/>
    </xf>
    <xf numFmtId="0" fontId="38" fillId="8" borderId="20" xfId="7" applyFill="1" applyBorder="1" applyAlignment="1" applyProtection="1">
      <alignment vertical="center"/>
    </xf>
    <xf numFmtId="2" fontId="5" fillId="0" borderId="20" xfId="9" applyNumberFormat="1" applyFont="1" applyBorder="1" applyAlignment="1" applyProtection="1">
      <alignment horizontal="center" vertical="center" wrapText="1"/>
    </xf>
    <xf numFmtId="0" fontId="51" fillId="0" borderId="24" xfId="17" applyNumberFormat="1" applyFont="1" applyFill="1" applyBorder="1" applyAlignment="1" applyProtection="1">
      <alignment horizontal="center"/>
      <protection locked="0"/>
    </xf>
    <xf numFmtId="0" fontId="51" fillId="0" borderId="20" xfId="17" applyNumberFormat="1" applyFont="1" applyFill="1" applyBorder="1" applyAlignment="1" applyProtection="1">
      <alignment horizontal="center"/>
      <protection locked="0"/>
    </xf>
    <xf numFmtId="0" fontId="51" fillId="0" borderId="29" xfId="17" applyNumberFormat="1" applyFont="1" applyFill="1" applyBorder="1" applyAlignment="1" applyProtection="1">
      <alignment horizontal="center"/>
      <protection locked="0"/>
    </xf>
    <xf numFmtId="0" fontId="51" fillId="0" borderId="24" xfId="17" applyNumberFormat="1" applyFont="1" applyFill="1" applyBorder="1" applyAlignment="1" applyProtection="1">
      <alignment horizontal="center" vertical="center"/>
      <protection locked="0"/>
    </xf>
    <xf numFmtId="0" fontId="51" fillId="0" borderId="20" xfId="17" applyNumberFormat="1" applyFont="1" applyFill="1" applyBorder="1" applyAlignment="1" applyProtection="1">
      <alignment horizontal="center" vertical="center"/>
      <protection locked="0"/>
    </xf>
    <xf numFmtId="0" fontId="51" fillId="0" borderId="29" xfId="17" applyNumberFormat="1" applyFont="1" applyFill="1" applyBorder="1" applyAlignment="1" applyProtection="1">
      <alignment horizontal="center" vertical="center"/>
      <protection locked="0"/>
    </xf>
    <xf numFmtId="0" fontId="60" fillId="0" borderId="23" xfId="7" applyFont="1" applyFill="1" applyBorder="1" applyAlignment="1" applyProtection="1">
      <alignment horizontal="center" vertical="center" wrapText="1"/>
      <protection locked="0"/>
    </xf>
    <xf numFmtId="0" fontId="60" fillId="0" borderId="26" xfId="7" applyFont="1" applyFill="1" applyBorder="1" applyAlignment="1" applyProtection="1">
      <alignment horizontal="center" vertical="center" wrapText="1"/>
      <protection locked="0"/>
    </xf>
    <xf numFmtId="0" fontId="60" fillId="0" borderId="28" xfId="7" applyFont="1" applyFill="1" applyBorder="1" applyAlignment="1" applyProtection="1">
      <alignment horizontal="center" vertical="center" wrapText="1"/>
      <protection locked="0"/>
    </xf>
    <xf numFmtId="0" fontId="60" fillId="0" borderId="24" xfId="7" applyFont="1" applyFill="1" applyBorder="1" applyAlignment="1" applyProtection="1">
      <alignment horizontal="center" vertical="center" wrapText="1"/>
      <protection locked="0"/>
    </xf>
    <xf numFmtId="0" fontId="60" fillId="0" borderId="20" xfId="7" applyFont="1" applyFill="1" applyBorder="1" applyAlignment="1" applyProtection="1">
      <alignment horizontal="center" vertical="center" wrapText="1"/>
      <protection locked="0"/>
    </xf>
    <xf numFmtId="0" fontId="60" fillId="0" borderId="29" xfId="7" applyFont="1" applyFill="1" applyBorder="1" applyAlignment="1" applyProtection="1">
      <alignment horizontal="center" vertical="center" wrapText="1"/>
      <protection locked="0"/>
    </xf>
    <xf numFmtId="1" fontId="51" fillId="0" borderId="23" xfId="17" applyNumberFormat="1" applyFont="1" applyFill="1" applyBorder="1" applyAlignment="1" applyProtection="1">
      <alignment horizontal="center"/>
      <protection locked="0"/>
    </xf>
    <xf numFmtId="1" fontId="51" fillId="0" borderId="26" xfId="17" applyNumberFormat="1" applyFont="1" applyFill="1" applyBorder="1" applyAlignment="1" applyProtection="1">
      <alignment horizontal="center"/>
      <protection locked="0"/>
    </xf>
    <xf numFmtId="1" fontId="51" fillId="0" borderId="28" xfId="17" applyNumberFormat="1" applyFont="1" applyFill="1" applyBorder="1" applyAlignment="1" applyProtection="1">
      <alignment horizontal="center"/>
      <protection locked="0"/>
    </xf>
    <xf numFmtId="1" fontId="51" fillId="0" borderId="24" xfId="17" applyNumberFormat="1" applyFont="1" applyFill="1" applyBorder="1" applyAlignment="1" applyProtection="1">
      <alignment horizontal="center"/>
      <protection locked="0"/>
    </xf>
    <xf numFmtId="1" fontId="51" fillId="0" borderId="20" xfId="17" applyNumberFormat="1" applyFont="1" applyFill="1" applyBorder="1" applyAlignment="1" applyProtection="1">
      <alignment horizontal="center"/>
      <protection locked="0"/>
    </xf>
    <xf numFmtId="1" fontId="51" fillId="0" borderId="29" xfId="17" applyNumberFormat="1" applyFont="1" applyFill="1" applyBorder="1" applyAlignment="1" applyProtection="1">
      <alignment horizontal="center"/>
      <protection locked="0"/>
    </xf>
    <xf numFmtId="49" fontId="51" fillId="0" borderId="25" xfId="17" applyNumberFormat="1" applyFont="1" applyFill="1" applyBorder="1" applyAlignment="1" applyProtection="1">
      <alignment horizontal="center" vertical="center"/>
      <protection locked="0"/>
    </xf>
    <xf numFmtId="49" fontId="51" fillId="0" borderId="27" xfId="17" applyNumberFormat="1" applyFont="1" applyFill="1" applyBorder="1" applyAlignment="1" applyProtection="1">
      <alignment horizontal="center" vertical="center"/>
      <protection locked="0"/>
    </xf>
    <xf numFmtId="49" fontId="51" fillId="0" borderId="30" xfId="17" applyNumberFormat="1" applyFont="1" applyFill="1" applyBorder="1" applyAlignment="1" applyProtection="1">
      <alignment horizontal="center" vertical="center"/>
      <protection locked="0"/>
    </xf>
    <xf numFmtId="3" fontId="191" fillId="0" borderId="10" xfId="0" applyNumberFormat="1" applyFont="1" applyFill="1" applyBorder="1" applyAlignment="1">
      <alignment horizontal="center" vertical="center" wrapText="1"/>
    </xf>
    <xf numFmtId="3" fontId="191" fillId="0" borderId="61" xfId="0" applyNumberFormat="1" applyFont="1" applyFill="1" applyBorder="1" applyAlignment="1">
      <alignment horizontal="center" vertical="center" wrapText="1"/>
    </xf>
    <xf numFmtId="0" fontId="178" fillId="0" borderId="20" xfId="0" applyNumberFormat="1" applyFont="1" applyFill="1" applyBorder="1" applyAlignment="1">
      <alignment horizontal="center" vertical="center" wrapText="1"/>
    </xf>
    <xf numFmtId="0" fontId="178" fillId="0" borderId="20" xfId="0" applyNumberFormat="1" applyFont="1" applyFill="1" applyBorder="1" applyAlignment="1">
      <alignment horizontal="left" vertical="center"/>
    </xf>
    <xf numFmtId="0" fontId="178" fillId="0" borderId="20" xfId="0" applyNumberFormat="1" applyFont="1" applyFill="1" applyBorder="1" applyAlignment="1">
      <alignment horizontal="left" vertical="center" wrapText="1"/>
    </xf>
    <xf numFmtId="0" fontId="185" fillId="0" borderId="20" xfId="0" applyNumberFormat="1" applyFont="1" applyFill="1" applyBorder="1" applyAlignment="1" applyProtection="1">
      <alignment horizontal="left" vertical="center"/>
      <protection locked="0"/>
    </xf>
    <xf numFmtId="0" fontId="191" fillId="0" borderId="1" xfId="0" applyNumberFormat="1" applyFont="1" applyFill="1" applyBorder="1" applyAlignment="1">
      <alignment horizontal="center" vertical="center" wrapText="1"/>
    </xf>
    <xf numFmtId="0" fontId="191" fillId="0" borderId="3" xfId="0" applyNumberFormat="1" applyFont="1" applyFill="1" applyBorder="1" applyAlignment="1">
      <alignment horizontal="center" vertical="center" wrapText="1"/>
    </xf>
    <xf numFmtId="0" fontId="60" fillId="10" borderId="6" xfId="7" applyFont="1" applyFill="1" applyBorder="1" applyAlignment="1" applyProtection="1">
      <alignment horizontal="center" vertical="center" wrapText="1"/>
    </xf>
    <xf numFmtId="0" fontId="60" fillId="10" borderId="37" xfId="7" applyFont="1" applyFill="1" applyBorder="1" applyAlignment="1" applyProtection="1">
      <alignment horizontal="center" vertical="center" wrapText="1"/>
    </xf>
    <xf numFmtId="0" fontId="60" fillId="10" borderId="48" xfId="7" applyFont="1" applyFill="1" applyBorder="1" applyAlignment="1" applyProtection="1">
      <alignment horizontal="center" vertical="center" wrapText="1"/>
    </xf>
    <xf numFmtId="0" fontId="60" fillId="10" borderId="49" xfId="7" applyFont="1" applyFill="1" applyBorder="1" applyAlignment="1" applyProtection="1">
      <alignment horizontal="center" vertical="center" wrapText="1"/>
    </xf>
    <xf numFmtId="0" fontId="16" fillId="47" borderId="51" xfId="7" applyFont="1" applyFill="1" applyBorder="1" applyAlignment="1" applyProtection="1">
      <alignment horizontal="center" vertical="center" wrapText="1"/>
    </xf>
    <xf numFmtId="0" fontId="16" fillId="47" borderId="65" xfId="7" applyFont="1" applyFill="1" applyBorder="1" applyAlignment="1" applyProtection="1">
      <alignment horizontal="center" vertical="center" wrapText="1"/>
    </xf>
    <xf numFmtId="0" fontId="16" fillId="47" borderId="6" xfId="7" applyFont="1" applyFill="1" applyBorder="1" applyAlignment="1" applyProtection="1">
      <alignment horizontal="center" vertical="center" wrapText="1"/>
    </xf>
    <xf numFmtId="0" fontId="16" fillId="47" borderId="8" xfId="7" applyFont="1" applyFill="1" applyBorder="1" applyAlignment="1" applyProtection="1">
      <alignment horizontal="center" vertical="center" wrapText="1"/>
    </xf>
    <xf numFmtId="0" fontId="60" fillId="10" borderId="59" xfId="7" applyFont="1" applyFill="1" applyBorder="1" applyAlignment="1" applyProtection="1">
      <alignment horizontal="center" vertical="center" wrapText="1"/>
    </xf>
    <xf numFmtId="0" fontId="60" fillId="10" borderId="66" xfId="7" applyFont="1" applyFill="1" applyBorder="1" applyAlignment="1" applyProtection="1">
      <alignment horizontal="center" vertical="center" wrapText="1"/>
    </xf>
    <xf numFmtId="3" fontId="191" fillId="0" borderId="64" xfId="0" applyNumberFormat="1" applyFont="1" applyFill="1" applyBorder="1" applyAlignment="1">
      <alignment horizontal="center" vertical="center" wrapText="1"/>
    </xf>
    <xf numFmtId="0" fontId="190" fillId="0" borderId="10" xfId="0" applyNumberFormat="1" applyFont="1" applyFill="1" applyBorder="1" applyAlignment="1">
      <alignment horizontal="center" vertical="center" wrapText="1"/>
    </xf>
    <xf numFmtId="0" fontId="190" fillId="0" borderId="64" xfId="0" applyNumberFormat="1" applyFont="1" applyFill="1" applyBorder="1" applyAlignment="1">
      <alignment horizontal="center" vertical="center" wrapText="1"/>
    </xf>
    <xf numFmtId="0" fontId="191" fillId="0" borderId="10" xfId="0" applyNumberFormat="1" applyFont="1" applyFill="1" applyBorder="1" applyAlignment="1">
      <alignment horizontal="center" vertical="center" wrapText="1"/>
    </xf>
    <xf numFmtId="0" fontId="191" fillId="0" borderId="64" xfId="0" applyNumberFormat="1" applyFont="1" applyFill="1" applyBorder="1" applyAlignment="1">
      <alignment horizontal="center" vertical="center" wrapText="1"/>
    </xf>
    <xf numFmtId="0" fontId="191" fillId="0" borderId="2" xfId="0" applyNumberFormat="1" applyFont="1" applyFill="1" applyBorder="1" applyAlignment="1">
      <alignment horizontal="center" vertical="center" wrapText="1"/>
    </xf>
    <xf numFmtId="0" fontId="185" fillId="0" borderId="20" xfId="0" applyNumberFormat="1" applyFont="1" applyFill="1" applyBorder="1" applyAlignment="1">
      <alignment horizontal="left" vertical="center"/>
    </xf>
    <xf numFmtId="0" fontId="178" fillId="0" borderId="20" xfId="0" applyNumberFormat="1" applyFont="1" applyFill="1" applyBorder="1" applyAlignment="1" applyProtection="1">
      <alignment horizontal="center" vertical="center" wrapText="1"/>
      <protection locked="0"/>
    </xf>
    <xf numFmtId="0" fontId="60" fillId="10" borderId="5" xfId="7" applyFont="1" applyFill="1" applyBorder="1" applyAlignment="1" applyProtection="1">
      <alignment horizontal="center" vertical="center" wrapText="1"/>
    </xf>
    <xf numFmtId="0" fontId="60" fillId="10" borderId="36" xfId="7" applyFont="1" applyFill="1" applyBorder="1" applyAlignment="1" applyProtection="1">
      <alignment horizontal="center" vertical="center" wrapText="1"/>
    </xf>
    <xf numFmtId="0" fontId="16" fillId="47" borderId="10" xfId="7" applyFont="1" applyFill="1" applyBorder="1" applyAlignment="1" applyProtection="1">
      <alignment horizontal="center" vertical="center" wrapText="1"/>
    </xf>
    <xf numFmtId="0" fontId="16" fillId="47" borderId="61" xfId="7" applyFont="1" applyFill="1" applyBorder="1" applyAlignment="1" applyProtection="1">
      <alignment horizontal="center" vertical="center" wrapText="1"/>
    </xf>
    <xf numFmtId="1" fontId="192" fillId="0" borderId="24" xfId="0" applyNumberFormat="1" applyFont="1" applyFill="1" applyBorder="1" applyAlignment="1" applyProtection="1">
      <alignment horizontal="center"/>
      <protection locked="0"/>
    </xf>
    <xf numFmtId="1" fontId="192" fillId="0" borderId="20" xfId="0" applyNumberFormat="1" applyFont="1" applyFill="1" applyBorder="1" applyAlignment="1" applyProtection="1">
      <alignment horizontal="center"/>
      <protection locked="0"/>
    </xf>
    <xf numFmtId="1" fontId="192" fillId="0" borderId="29" xfId="0" applyNumberFormat="1" applyFont="1" applyFill="1" applyBorder="1" applyAlignment="1" applyProtection="1">
      <alignment horizontal="center"/>
      <protection locked="0"/>
    </xf>
    <xf numFmtId="1" fontId="192" fillId="0" borderId="23" xfId="0" applyNumberFormat="1" applyFont="1" applyFill="1" applyBorder="1" applyAlignment="1" applyProtection="1">
      <alignment horizontal="center"/>
      <protection locked="0"/>
    </xf>
    <xf numFmtId="1" fontId="192" fillId="0" borderId="26" xfId="0" applyNumberFormat="1" applyFont="1" applyFill="1" applyBorder="1" applyAlignment="1" applyProtection="1">
      <alignment horizontal="center"/>
      <protection locked="0"/>
    </xf>
    <xf numFmtId="1" fontId="192" fillId="0" borderId="28" xfId="0" applyNumberFormat="1" applyFont="1" applyFill="1" applyBorder="1" applyAlignment="1" applyProtection="1">
      <alignment horizontal="center"/>
      <protection locked="0"/>
    </xf>
    <xf numFmtId="0" fontId="191" fillId="0" borderId="23" xfId="0" applyNumberFormat="1" applyFont="1" applyFill="1" applyBorder="1" applyAlignment="1">
      <alignment horizontal="center" vertical="center" wrapText="1"/>
    </xf>
    <xf numFmtId="0" fontId="191" fillId="0" borderId="101" xfId="0" applyNumberFormat="1" applyFont="1" applyFill="1" applyBorder="1" applyAlignment="1">
      <alignment horizontal="center" vertical="center" wrapText="1"/>
    </xf>
    <xf numFmtId="0" fontId="191" fillId="0" borderId="24" xfId="0" applyNumberFormat="1" applyFont="1" applyFill="1" applyBorder="1" applyAlignment="1">
      <alignment horizontal="center" vertical="center" wrapText="1"/>
    </xf>
    <xf numFmtId="0" fontId="191" fillId="0" borderId="99" xfId="0" applyNumberFormat="1" applyFont="1" applyFill="1" applyBorder="1" applyAlignment="1">
      <alignment horizontal="center" vertical="center" wrapText="1"/>
    </xf>
    <xf numFmtId="3" fontId="195" fillId="0" borderId="24" xfId="0" applyNumberFormat="1" applyFont="1" applyFill="1" applyBorder="1" applyAlignment="1">
      <alignment horizontal="center" vertical="center" wrapText="1"/>
    </xf>
    <xf numFmtId="3" fontId="195" fillId="0" borderId="99" xfId="0" applyNumberFormat="1" applyFont="1" applyFill="1" applyBorder="1" applyAlignment="1">
      <alignment horizontal="center" vertical="center" wrapText="1"/>
    </xf>
    <xf numFmtId="3" fontId="191" fillId="0" borderId="24" xfId="0" applyNumberFormat="1" applyFont="1" applyFill="1" applyBorder="1" applyAlignment="1">
      <alignment horizontal="center" vertical="center" wrapText="1"/>
    </xf>
    <xf numFmtId="3" fontId="191" fillId="0" borderId="99" xfId="0" applyNumberFormat="1" applyFont="1" applyFill="1" applyBorder="1" applyAlignment="1">
      <alignment horizontal="center" vertical="center" wrapText="1"/>
    </xf>
    <xf numFmtId="0" fontId="191" fillId="0" borderId="25" xfId="0" applyNumberFormat="1" applyFont="1" applyFill="1" applyBorder="1" applyAlignment="1">
      <alignment horizontal="center" vertical="center" wrapText="1"/>
    </xf>
    <xf numFmtId="0" fontId="191" fillId="0" borderId="100" xfId="0" applyNumberFormat="1" applyFont="1" applyFill="1" applyBorder="1" applyAlignment="1">
      <alignment horizontal="center" vertical="center" wrapText="1"/>
    </xf>
    <xf numFmtId="1" fontId="178" fillId="0" borderId="20" xfId="0" applyNumberFormat="1" applyFont="1" applyFill="1" applyBorder="1" applyAlignment="1">
      <alignment horizontal="left" vertical="center"/>
    </xf>
    <xf numFmtId="0" fontId="178" fillId="0" borderId="21" xfId="0" applyNumberFormat="1" applyFont="1" applyFill="1" applyBorder="1" applyAlignment="1">
      <alignment horizontal="left" vertical="center" wrapText="1"/>
    </xf>
    <xf numFmtId="0" fontId="178" fillId="0" borderId="41" xfId="0" applyNumberFormat="1" applyFont="1" applyFill="1" applyBorder="1" applyAlignment="1">
      <alignment horizontal="left" vertical="center" wrapText="1"/>
    </xf>
    <xf numFmtId="0" fontId="185" fillId="0" borderId="20" xfId="0" applyNumberFormat="1" applyFont="1" applyFill="1" applyBorder="1" applyAlignment="1" applyProtection="1">
      <alignment vertical="center"/>
      <protection locked="0"/>
    </xf>
    <xf numFmtId="2" fontId="178" fillId="0" borderId="20" xfId="0" applyNumberFormat="1" applyFont="1" applyFill="1" applyBorder="1" applyAlignment="1">
      <alignment horizontal="center" vertical="center" wrapText="1"/>
    </xf>
    <xf numFmtId="3" fontId="194" fillId="0" borderId="1" xfId="0" applyNumberFormat="1" applyFont="1" applyFill="1" applyBorder="1" applyAlignment="1">
      <alignment horizontal="center" wrapText="1"/>
    </xf>
    <xf numFmtId="3" fontId="194" fillId="0" borderId="2" xfId="0" applyNumberFormat="1" applyFont="1" applyFill="1" applyBorder="1" applyAlignment="1">
      <alignment horizontal="center" wrapText="1"/>
    </xf>
    <xf numFmtId="3" fontId="194" fillId="0" borderId="3" xfId="0" applyNumberFormat="1" applyFont="1" applyFill="1" applyBorder="1" applyAlignment="1">
      <alignment horizontal="center" wrapText="1"/>
    </xf>
    <xf numFmtId="0" fontId="178" fillId="0" borderId="97" xfId="0" applyNumberFormat="1" applyFont="1" applyFill="1" applyBorder="1" applyAlignment="1">
      <alignment horizontal="center" vertical="center" wrapText="1"/>
    </xf>
    <xf numFmtId="0" fontId="178" fillId="0" borderId="93" xfId="0" applyNumberFormat="1" applyFont="1" applyFill="1" applyBorder="1" applyAlignment="1">
      <alignment horizontal="center" vertical="center" wrapText="1"/>
    </xf>
    <xf numFmtId="1" fontId="15" fillId="0" borderId="23" xfId="231" applyNumberFormat="1" applyFont="1" applyBorder="1" applyAlignment="1" applyProtection="1">
      <alignment horizontal="center" vertical="center"/>
    </xf>
    <xf numFmtId="1" fontId="15" fillId="0" borderId="24" xfId="231" applyNumberFormat="1" applyFont="1" applyBorder="1" applyAlignment="1" applyProtection="1">
      <alignment horizontal="center" vertical="center"/>
    </xf>
    <xf numFmtId="1" fontId="15" fillId="0" borderId="25" xfId="231" applyNumberFormat="1" applyFont="1" applyBorder="1" applyAlignment="1" applyProtection="1">
      <alignment horizontal="center" vertical="center"/>
    </xf>
    <xf numFmtId="0" fontId="14" fillId="0" borderId="26" xfId="2" applyNumberFormat="1" applyFont="1" applyFill="1" applyBorder="1" applyAlignment="1" applyProtection="1">
      <alignment horizontal="center" vertical="top"/>
    </xf>
    <xf numFmtId="0" fontId="14" fillId="0" borderId="20" xfId="2" applyNumberFormat="1" applyFont="1" applyFill="1" applyBorder="1" applyAlignment="1" applyProtection="1">
      <alignment horizontal="center" vertical="top"/>
    </xf>
    <xf numFmtId="0" fontId="14" fillId="0" borderId="27" xfId="2" applyNumberFormat="1" applyFont="1" applyFill="1" applyBorder="1" applyAlignment="1" applyProtection="1">
      <alignment horizontal="center" vertical="top"/>
    </xf>
    <xf numFmtId="0" fontId="14" fillId="0" borderId="26" xfId="2" applyNumberFormat="1" applyFont="1" applyBorder="1" applyAlignment="1" applyProtection="1">
      <alignment horizontal="center"/>
    </xf>
    <xf numFmtId="0" fontId="14" fillId="0" borderId="20" xfId="2" applyNumberFormat="1" applyFont="1" applyBorder="1" applyAlignment="1" applyProtection="1">
      <alignment horizontal="center"/>
    </xf>
    <xf numFmtId="0" fontId="14" fillId="0" borderId="27" xfId="2" applyNumberFormat="1" applyFont="1" applyBorder="1" applyAlignment="1" applyProtection="1">
      <alignment horizontal="center"/>
    </xf>
    <xf numFmtId="1" fontId="14" fillId="0" borderId="21" xfId="231" applyNumberFormat="1" applyFont="1" applyBorder="1" applyAlignment="1" applyProtection="1">
      <alignment horizontal="center"/>
    </xf>
    <xf numFmtId="1" fontId="14" fillId="0" borderId="15" xfId="231" applyNumberFormat="1" applyFont="1" applyBorder="1" applyAlignment="1" applyProtection="1">
      <alignment horizontal="center"/>
    </xf>
    <xf numFmtId="1" fontId="14" fillId="0" borderId="16" xfId="231" applyNumberFormat="1" applyFont="1" applyBorder="1" applyAlignment="1" applyProtection="1">
      <alignment horizontal="center"/>
    </xf>
    <xf numFmtId="1" fontId="15" fillId="0" borderId="26" xfId="231" applyNumberFormat="1" applyFont="1" applyBorder="1" applyAlignment="1" applyProtection="1">
      <alignment horizontal="center"/>
    </xf>
    <xf numFmtId="1" fontId="15" fillId="0" borderId="20" xfId="231" applyNumberFormat="1" applyFont="1" applyBorder="1" applyAlignment="1" applyProtection="1">
      <alignment horizontal="center"/>
    </xf>
    <xf numFmtId="1" fontId="15" fillId="0" borderId="27" xfId="231" applyNumberFormat="1" applyFont="1" applyBorder="1" applyAlignment="1" applyProtection="1">
      <alignment horizontal="center"/>
    </xf>
    <xf numFmtId="14" fontId="24" fillId="0" borderId="20" xfId="232" applyNumberFormat="1" applyFill="1" applyBorder="1" applyAlignment="1" applyProtection="1">
      <alignment horizontal="left" vertical="center"/>
      <protection locked="0"/>
    </xf>
    <xf numFmtId="0" fontId="24" fillId="0" borderId="20" xfId="232" applyFill="1" applyBorder="1" applyAlignment="1" applyProtection="1">
      <alignment horizontal="left" vertical="center"/>
      <protection locked="0"/>
    </xf>
    <xf numFmtId="2" fontId="5" fillId="0" borderId="20" xfId="1" applyNumberFormat="1" applyFont="1" applyBorder="1" applyAlignment="1" applyProtection="1">
      <alignment horizontal="left" vertical="center" wrapText="1"/>
    </xf>
    <xf numFmtId="49" fontId="5" fillId="0" borderId="21" xfId="9" applyNumberFormat="1" applyFont="1" applyBorder="1" applyAlignment="1" applyProtection="1">
      <alignment horizontal="left" vertical="center" wrapText="1"/>
    </xf>
    <xf numFmtId="49" fontId="5" fillId="0" borderId="15" xfId="9" applyNumberFormat="1" applyFont="1" applyBorder="1" applyAlignment="1" applyProtection="1">
      <alignment horizontal="left" vertical="center" wrapText="1"/>
    </xf>
    <xf numFmtId="49" fontId="5" fillId="0" borderId="41" xfId="9" applyNumberFormat="1" applyFont="1" applyBorder="1" applyAlignment="1" applyProtection="1">
      <alignment horizontal="left" vertical="center" wrapText="1"/>
    </xf>
    <xf numFmtId="0" fontId="31" fillId="0" borderId="21" xfId="7" applyNumberFormat="1" applyFont="1" applyFill="1" applyBorder="1" applyAlignment="1" applyProtection="1">
      <alignment horizontal="left" vertical="center"/>
    </xf>
    <xf numFmtId="0" fontId="31" fillId="0" borderId="15" xfId="7" applyNumberFormat="1" applyFont="1" applyFill="1" applyBorder="1" applyAlignment="1" applyProtection="1">
      <alignment horizontal="left" vertical="center"/>
    </xf>
    <xf numFmtId="0" fontId="31" fillId="0" borderId="41" xfId="7" applyNumberFormat="1" applyFont="1" applyFill="1" applyBorder="1" applyAlignment="1" applyProtection="1">
      <alignment horizontal="left" vertical="center"/>
    </xf>
    <xf numFmtId="0" fontId="31" fillId="0" borderId="15" xfId="7" applyNumberFormat="1" applyFont="1" applyFill="1" applyBorder="1" applyAlignment="1" applyProtection="1">
      <alignment horizontal="left" vertical="center" wrapText="1"/>
    </xf>
    <xf numFmtId="0" fontId="55" fillId="0" borderId="21" xfId="7" applyNumberFormat="1" applyFont="1" applyFill="1" applyBorder="1" applyAlignment="1" applyProtection="1">
      <alignment horizontal="left" vertical="center"/>
    </xf>
    <xf numFmtId="0" fontId="55" fillId="0" borderId="15" xfId="7" applyNumberFormat="1" applyFont="1" applyFill="1" applyBorder="1" applyAlignment="1" applyProtection="1">
      <alignment horizontal="left" vertical="center"/>
    </xf>
    <xf numFmtId="0" fontId="55" fillId="0" borderId="41" xfId="7" applyNumberFormat="1" applyFont="1" applyFill="1" applyBorder="1" applyAlignment="1" applyProtection="1">
      <alignment horizontal="left" vertical="center"/>
    </xf>
    <xf numFmtId="49" fontId="5" fillId="0" borderId="21" xfId="9" applyNumberFormat="1" applyFont="1" applyBorder="1" applyAlignment="1" applyProtection="1">
      <alignment horizontal="center" vertical="center" wrapText="1"/>
    </xf>
    <xf numFmtId="49" fontId="5" fillId="0" borderId="15" xfId="9" applyNumberFormat="1" applyFont="1" applyBorder="1" applyAlignment="1" applyProtection="1">
      <alignment horizontal="center" vertical="center" wrapText="1"/>
    </xf>
    <xf numFmtId="49" fontId="5" fillId="5" borderId="21" xfId="9" applyNumberFormat="1" applyFont="1" applyFill="1" applyBorder="1" applyAlignment="1" applyProtection="1">
      <alignment horizontal="left" vertical="center"/>
    </xf>
    <xf numFmtId="49" fontId="5" fillId="5" borderId="15" xfId="9" applyNumberFormat="1" applyFont="1" applyFill="1" applyBorder="1" applyAlignment="1" applyProtection="1">
      <alignment horizontal="left" vertical="center"/>
    </xf>
    <xf numFmtId="49" fontId="5" fillId="5" borderId="41" xfId="9" applyNumberFormat="1" applyFont="1" applyFill="1" applyBorder="1" applyAlignment="1" applyProtection="1">
      <alignment horizontal="left" vertical="center"/>
    </xf>
    <xf numFmtId="0" fontId="5" fillId="0" borderId="21" xfId="9" applyNumberFormat="1" applyFont="1" applyBorder="1" applyAlignment="1" applyProtection="1">
      <alignment horizontal="left" vertical="center"/>
    </xf>
    <xf numFmtId="0" fontId="5" fillId="0" borderId="15" xfId="9" applyNumberFormat="1" applyFont="1" applyBorder="1" applyAlignment="1" applyProtection="1">
      <alignment horizontal="left" vertical="center"/>
    </xf>
    <xf numFmtId="0" fontId="5" fillId="0" borderId="41" xfId="9" applyNumberFormat="1" applyFont="1" applyBorder="1" applyAlignment="1" applyProtection="1">
      <alignment horizontal="left" vertical="center"/>
    </xf>
    <xf numFmtId="49" fontId="5" fillId="0" borderId="21" xfId="9" applyNumberFormat="1" applyFont="1" applyBorder="1" applyAlignment="1" applyProtection="1">
      <alignment horizontal="left" vertical="center"/>
    </xf>
    <xf numFmtId="49" fontId="5" fillId="0" borderId="15" xfId="9" applyNumberFormat="1" applyFont="1" applyBorder="1" applyAlignment="1" applyProtection="1">
      <alignment horizontal="left" vertical="center"/>
    </xf>
    <xf numFmtId="49" fontId="5" fillId="0" borderId="41" xfId="9" applyNumberFormat="1" applyFont="1" applyBorder="1" applyAlignment="1" applyProtection="1">
      <alignment horizontal="left" vertical="center"/>
    </xf>
    <xf numFmtId="0" fontId="31" fillId="5" borderId="21" xfId="7" applyNumberFormat="1" applyFont="1" applyFill="1" applyBorder="1" applyAlignment="1" applyProtection="1">
      <alignment horizontal="left" vertical="center"/>
    </xf>
    <xf numFmtId="0" fontId="31" fillId="5" borderId="41" xfId="7" applyNumberFormat="1" applyFont="1" applyFill="1" applyBorder="1" applyAlignment="1" applyProtection="1">
      <alignment horizontal="left" vertical="center"/>
    </xf>
    <xf numFmtId="0" fontId="174" fillId="5" borderId="21" xfId="7" applyFont="1" applyFill="1" applyBorder="1" applyAlignment="1" applyProtection="1">
      <alignment horizontal="center"/>
    </xf>
    <xf numFmtId="0" fontId="174" fillId="5" borderId="15" xfId="7" applyFont="1" applyFill="1" applyBorder="1" applyAlignment="1" applyProtection="1">
      <alignment horizontal="center"/>
    </xf>
    <xf numFmtId="0" fontId="174" fillId="5" borderId="41" xfId="7" applyFont="1" applyFill="1" applyBorder="1" applyAlignment="1" applyProtection="1">
      <alignment horizontal="center"/>
    </xf>
    <xf numFmtId="0" fontId="175" fillId="5" borderId="1" xfId="7" applyFont="1" applyFill="1" applyBorder="1" applyAlignment="1" applyProtection="1">
      <alignment horizontal="center"/>
    </xf>
    <xf numFmtId="0" fontId="175" fillId="5" borderId="2" xfId="7" applyFont="1" applyFill="1" applyBorder="1" applyAlignment="1" applyProtection="1">
      <alignment horizontal="center"/>
    </xf>
    <xf numFmtId="0" fontId="175" fillId="5" borderId="3" xfId="7" applyFont="1" applyFill="1" applyBorder="1" applyAlignment="1" applyProtection="1">
      <alignment horizontal="center"/>
    </xf>
    <xf numFmtId="0" fontId="176" fillId="52" borderId="1" xfId="7" applyFont="1" applyFill="1" applyBorder="1" applyAlignment="1" applyProtection="1">
      <alignment horizontal="center" vertical="center"/>
    </xf>
    <xf numFmtId="0" fontId="176" fillId="52" borderId="2" xfId="7" applyFont="1" applyFill="1" applyBorder="1" applyAlignment="1" applyProtection="1">
      <alignment horizontal="center" vertical="center"/>
    </xf>
    <xf numFmtId="0" fontId="176" fillId="52" borderId="3" xfId="7" applyFont="1" applyFill="1" applyBorder="1" applyAlignment="1" applyProtection="1">
      <alignment horizontal="center" vertical="center"/>
    </xf>
    <xf numFmtId="0" fontId="31" fillId="5" borderId="21" xfId="7" applyNumberFormat="1" applyFont="1" applyFill="1" applyBorder="1" applyAlignment="1" applyProtection="1">
      <alignment horizontal="left" vertical="center" wrapText="1"/>
    </xf>
    <xf numFmtId="0" fontId="31" fillId="5" borderId="41" xfId="7" applyNumberFormat="1" applyFont="1" applyFill="1" applyBorder="1" applyAlignment="1" applyProtection="1">
      <alignment horizontal="left" vertical="center" wrapText="1"/>
    </xf>
    <xf numFmtId="0" fontId="38" fillId="0" borderId="1" xfId="7" applyFont="1" applyBorder="1" applyAlignment="1" applyProtection="1">
      <alignment horizontal="center"/>
    </xf>
    <xf numFmtId="0" fontId="38" fillId="0" borderId="2" xfId="7" applyFont="1" applyBorder="1" applyAlignment="1" applyProtection="1">
      <alignment horizontal="center"/>
    </xf>
    <xf numFmtId="0" fontId="38" fillId="0" borderId="3" xfId="7" applyFont="1" applyBorder="1" applyAlignment="1" applyProtection="1">
      <alignment horizontal="center"/>
    </xf>
    <xf numFmtId="0" fontId="176" fillId="52" borderId="64" xfId="7" applyFont="1" applyFill="1" applyBorder="1" applyAlignment="1" applyProtection="1">
      <alignment horizontal="center" vertical="center"/>
    </xf>
    <xf numFmtId="0" fontId="176" fillId="52" borderId="103" xfId="7" applyFont="1" applyFill="1" applyBorder="1" applyAlignment="1" applyProtection="1">
      <alignment horizontal="center" vertical="center"/>
    </xf>
    <xf numFmtId="0" fontId="176" fillId="52" borderId="64" xfId="7" applyFont="1" applyFill="1" applyBorder="1" applyAlignment="1" applyProtection="1">
      <alignment horizontal="center" vertical="center" wrapText="1"/>
    </xf>
    <xf numFmtId="0" fontId="176" fillId="52" borderId="103" xfId="7" applyFont="1" applyFill="1" applyBorder="1" applyAlignment="1" applyProtection="1">
      <alignment horizontal="center" vertical="center" wrapText="1"/>
    </xf>
    <xf numFmtId="0" fontId="176" fillId="52" borderId="35" xfId="7" applyFont="1" applyFill="1" applyBorder="1" applyAlignment="1" applyProtection="1">
      <alignment horizontal="center" vertical="center"/>
    </xf>
    <xf numFmtId="0" fontId="176" fillId="52" borderId="36" xfId="7" applyFont="1" applyFill="1" applyBorder="1" applyAlignment="1" applyProtection="1">
      <alignment horizontal="center" vertical="center"/>
    </xf>
    <xf numFmtId="0" fontId="176" fillId="52" borderId="37" xfId="7" applyFont="1" applyFill="1" applyBorder="1" applyAlignment="1" applyProtection="1">
      <alignment horizontal="center" vertical="center"/>
    </xf>
    <xf numFmtId="0" fontId="5" fillId="5" borderId="21" xfId="9" applyNumberFormat="1" applyFont="1" applyFill="1" applyBorder="1" applyAlignment="1" applyProtection="1">
      <alignment horizontal="left" vertical="center"/>
    </xf>
    <xf numFmtId="49" fontId="5" fillId="0" borderId="21" xfId="9" applyNumberFormat="1" applyFont="1" applyBorder="1" applyAlignment="1" applyProtection="1">
      <alignment horizontal="center" vertical="center" wrapText="1"/>
      <protection locked="0"/>
    </xf>
    <xf numFmtId="49" fontId="5" fillId="0" borderId="15" xfId="9" applyNumberFormat="1" applyFont="1" applyBorder="1" applyAlignment="1" applyProtection="1">
      <alignment horizontal="center" vertical="center" wrapText="1"/>
      <protection locked="0"/>
    </xf>
    <xf numFmtId="49" fontId="5" fillId="5" borderId="21" xfId="9" applyNumberFormat="1" applyFont="1" applyFill="1" applyBorder="1" applyAlignment="1" applyProtection="1">
      <alignment horizontal="left" vertical="center"/>
      <protection locked="0"/>
    </xf>
    <xf numFmtId="49" fontId="5" fillId="5" borderId="15" xfId="9" applyNumberFormat="1" applyFont="1" applyFill="1" applyBorder="1" applyAlignment="1" applyProtection="1">
      <alignment horizontal="left" vertical="center"/>
      <protection locked="0"/>
    </xf>
    <xf numFmtId="49" fontId="5" fillId="5" borderId="41" xfId="9" applyNumberFormat="1" applyFont="1" applyFill="1" applyBorder="1" applyAlignment="1" applyProtection="1">
      <alignment horizontal="left" vertical="center"/>
      <protection locked="0"/>
    </xf>
    <xf numFmtId="0" fontId="31" fillId="0" borderId="20" xfId="7" applyNumberFormat="1" applyFont="1" applyFill="1" applyBorder="1" applyAlignment="1">
      <alignment horizontal="center" vertical="center"/>
    </xf>
    <xf numFmtId="0" fontId="31" fillId="0" borderId="20" xfId="7" applyNumberFormat="1" applyFont="1" applyFill="1" applyBorder="1" applyAlignment="1">
      <alignment horizontal="left" vertical="center" wrapText="1"/>
    </xf>
    <xf numFmtId="0" fontId="55" fillId="0" borderId="20" xfId="7" applyNumberFormat="1" applyFont="1" applyFill="1" applyBorder="1" applyAlignment="1">
      <alignment horizontal="center" vertical="center"/>
    </xf>
    <xf numFmtId="0" fontId="5" fillId="0" borderId="20" xfId="1" applyFont="1" applyBorder="1" applyAlignment="1">
      <alignment horizontal="left"/>
    </xf>
    <xf numFmtId="0" fontId="5" fillId="0" borderId="20" xfId="1" applyFont="1" applyBorder="1" applyAlignment="1">
      <alignment horizontal="left" wrapText="1"/>
    </xf>
    <xf numFmtId="1" fontId="16" fillId="3" borderId="21" xfId="0" applyNumberFormat="1" applyFont="1" applyFill="1" applyBorder="1" applyAlignment="1">
      <alignment horizontal="left"/>
    </xf>
    <xf numFmtId="1" fontId="16" fillId="3" borderId="15" xfId="0" applyNumberFormat="1" applyFont="1" applyFill="1" applyBorder="1" applyAlignment="1">
      <alignment horizontal="left"/>
    </xf>
    <xf numFmtId="1" fontId="16" fillId="3" borderId="41" xfId="0" applyNumberFormat="1" applyFont="1" applyFill="1" applyBorder="1" applyAlignment="1">
      <alignment horizontal="left"/>
    </xf>
    <xf numFmtId="0" fontId="6" fillId="0" borderId="20" xfId="1" applyFont="1" applyBorder="1" applyAlignment="1" applyProtection="1">
      <alignment horizontal="left" wrapText="1"/>
      <protection locked="0"/>
    </xf>
    <xf numFmtId="0" fontId="10" fillId="0" borderId="20" xfId="1" applyFont="1" applyBorder="1" applyAlignment="1" applyProtection="1">
      <alignment horizontal="left" wrapText="1"/>
      <protection locked="0"/>
    </xf>
    <xf numFmtId="0" fontId="9" fillId="0" borderId="0" xfId="1" applyFont="1" applyBorder="1" applyAlignment="1" applyProtection="1">
      <alignment horizontal="center" wrapText="1"/>
      <protection locked="0"/>
    </xf>
    <xf numFmtId="2" fontId="5" fillId="0" borderId="20" xfId="1" applyNumberFormat="1" applyFont="1" applyBorder="1" applyAlignment="1" applyProtection="1">
      <alignment horizontal="center" wrapText="1"/>
      <protection locked="0"/>
    </xf>
    <xf numFmtId="0" fontId="12" fillId="0" borderId="1" xfId="2" applyNumberFormat="1" applyFont="1" applyFill="1" applyBorder="1" applyAlignment="1">
      <alignment horizontal="center" vertical="center"/>
    </xf>
    <xf numFmtId="0" fontId="12" fillId="0" borderId="2" xfId="2" applyNumberFormat="1" applyFont="1" applyFill="1" applyBorder="1" applyAlignment="1">
      <alignment horizontal="center" vertical="center"/>
    </xf>
    <xf numFmtId="0" fontId="12" fillId="0" borderId="3" xfId="2" applyNumberFormat="1" applyFont="1" applyFill="1" applyBorder="1" applyAlignment="1">
      <alignment horizontal="center" vertical="center"/>
    </xf>
    <xf numFmtId="0" fontId="14" fillId="0" borderId="1" xfId="2" applyNumberFormat="1" applyFont="1" applyBorder="1" applyAlignment="1">
      <alignment horizontal="center"/>
    </xf>
    <xf numFmtId="0" fontId="14" fillId="0" borderId="2" xfId="2" applyNumberFormat="1" applyFont="1" applyBorder="1" applyAlignment="1">
      <alignment horizontal="center"/>
    </xf>
    <xf numFmtId="0" fontId="14" fillId="0" borderId="3" xfId="2" applyNumberFormat="1" applyFont="1" applyBorder="1" applyAlignment="1">
      <alignment horizontal="center"/>
    </xf>
    <xf numFmtId="1" fontId="14" fillId="0" borderId="35" xfId="0" applyNumberFormat="1" applyFont="1" applyBorder="1" applyAlignment="1">
      <alignment horizontal="center"/>
    </xf>
    <xf numFmtId="1" fontId="14" fillId="0" borderId="36" xfId="0" applyNumberFormat="1" applyFont="1" applyBorder="1" applyAlignment="1">
      <alignment horizontal="center"/>
    </xf>
    <xf numFmtId="1" fontId="14" fillId="0" borderId="37" xfId="0" applyNumberFormat="1" applyFont="1" applyBorder="1" applyAlignment="1">
      <alignment horizontal="center"/>
    </xf>
    <xf numFmtId="1" fontId="15" fillId="3" borderId="38" xfId="0" applyNumberFormat="1" applyFont="1" applyFill="1" applyBorder="1" applyAlignment="1">
      <alignment horizontal="left"/>
    </xf>
    <xf numFmtId="1" fontId="15" fillId="3" borderId="39" xfId="0" applyNumberFormat="1" applyFont="1" applyFill="1" applyBorder="1" applyAlignment="1">
      <alignment horizontal="left"/>
    </xf>
    <xf numFmtId="1" fontId="15" fillId="3" borderId="40" xfId="0" applyNumberFormat="1" applyFont="1" applyFill="1" applyBorder="1" applyAlignment="1">
      <alignment horizontal="left"/>
    </xf>
    <xf numFmtId="0" fontId="13" fillId="0" borderId="0" xfId="2" applyNumberFormat="1" applyFont="1" applyAlignment="1">
      <alignment horizontal="left"/>
    </xf>
    <xf numFmtId="0" fontId="0" fillId="0" borderId="0" xfId="0" applyAlignment="1"/>
    <xf numFmtId="1" fontId="16" fillId="3" borderId="21" xfId="0" applyNumberFormat="1" applyFont="1" applyFill="1" applyBorder="1"/>
    <xf numFmtId="1" fontId="16" fillId="3" borderId="15" xfId="0" applyNumberFormat="1" applyFont="1" applyFill="1" applyBorder="1"/>
    <xf numFmtId="1" fontId="16" fillId="3" borderId="41" xfId="0" applyNumberFormat="1" applyFont="1" applyFill="1" applyBorder="1"/>
    <xf numFmtId="0" fontId="13" fillId="3" borderId="14" xfId="2" applyNumberFormat="1" applyFont="1" applyFill="1" applyBorder="1" applyAlignment="1">
      <alignment horizontal="center"/>
    </xf>
    <xf numFmtId="0" fontId="13" fillId="3" borderId="15" xfId="2" applyNumberFormat="1" applyFont="1" applyFill="1" applyBorder="1" applyAlignment="1">
      <alignment horizontal="center"/>
    </xf>
    <xf numFmtId="0" fontId="13" fillId="3" borderId="16" xfId="2" applyNumberFormat="1" applyFont="1" applyFill="1" applyBorder="1" applyAlignment="1">
      <alignment horizontal="center"/>
    </xf>
    <xf numFmtId="0" fontId="13" fillId="3" borderId="11" xfId="2" applyNumberFormat="1" applyFont="1" applyFill="1" applyBorder="1" applyAlignment="1">
      <alignment horizontal="center"/>
    </xf>
    <xf numFmtId="0" fontId="13" fillId="3" borderId="12" xfId="2" applyNumberFormat="1" applyFont="1" applyFill="1" applyBorder="1" applyAlignment="1">
      <alignment horizontal="center"/>
    </xf>
    <xf numFmtId="0" fontId="13" fillId="3" borderId="13" xfId="2" applyNumberFormat="1" applyFont="1" applyFill="1" applyBorder="1" applyAlignment="1">
      <alignment horizontal="center"/>
    </xf>
    <xf numFmtId="1" fontId="16" fillId="0" borderId="21" xfId="0" applyNumberFormat="1" applyFont="1" applyBorder="1" applyAlignment="1">
      <alignment horizontal="left"/>
    </xf>
    <xf numFmtId="1" fontId="16" fillId="0" borderId="15" xfId="0" applyNumberFormat="1" applyFont="1" applyBorder="1" applyAlignment="1">
      <alignment horizontal="left"/>
    </xf>
    <xf numFmtId="1" fontId="16" fillId="0" borderId="41" xfId="0" applyNumberFormat="1" applyFont="1" applyBorder="1" applyAlignment="1">
      <alignment horizontal="left"/>
    </xf>
    <xf numFmtId="0" fontId="16" fillId="0" borderId="21" xfId="2" applyNumberFormat="1" applyFont="1" applyBorder="1" applyAlignment="1">
      <alignment horizontal="left"/>
    </xf>
    <xf numFmtId="0" fontId="16" fillId="0" borderId="15" xfId="2" applyNumberFormat="1" applyFont="1" applyBorder="1" applyAlignment="1">
      <alignment horizontal="left"/>
    </xf>
    <xf numFmtId="0" fontId="16" fillId="0" borderId="41" xfId="2" applyNumberFormat="1" applyFont="1" applyBorder="1" applyAlignment="1">
      <alignment horizontal="left"/>
    </xf>
    <xf numFmtId="0" fontId="5" fillId="0" borderId="17" xfId="1" applyFont="1" applyBorder="1" applyAlignment="1">
      <alignment horizontal="center" wrapText="1"/>
    </xf>
    <xf numFmtId="0" fontId="5" fillId="0" borderId="18" xfId="1" applyFont="1" applyBorder="1" applyAlignment="1">
      <alignment horizontal="center" wrapText="1"/>
    </xf>
    <xf numFmtId="1" fontId="13" fillId="3" borderId="20" xfId="0" applyNumberFormat="1" applyFont="1" applyFill="1" applyBorder="1"/>
    <xf numFmtId="2" fontId="6" fillId="0" borderId="20" xfId="1" applyNumberFormat="1" applyFont="1" applyBorder="1" applyAlignment="1" applyProtection="1">
      <alignment horizontal="center" wrapText="1"/>
      <protection locked="0"/>
    </xf>
    <xf numFmtId="0" fontId="14" fillId="0" borderId="4" xfId="2" applyNumberFormat="1" applyFont="1" applyBorder="1" applyAlignment="1">
      <alignment horizontal="center"/>
    </xf>
    <xf numFmtId="0" fontId="14" fillId="0" borderId="5" xfId="2" applyNumberFormat="1" applyFont="1" applyBorder="1" applyAlignment="1">
      <alignment horizontal="center"/>
    </xf>
    <xf numFmtId="0" fontId="14" fillId="0" borderId="6" xfId="2" applyNumberFormat="1" applyFont="1" applyBorder="1" applyAlignment="1">
      <alignment horizontal="center"/>
    </xf>
    <xf numFmtId="0" fontId="13" fillId="0" borderId="0" xfId="2" applyNumberFormat="1" applyFont="1" applyAlignment="1">
      <alignment wrapText="1"/>
    </xf>
    <xf numFmtId="0" fontId="0" fillId="0" borderId="0" xfId="0" applyAlignment="1">
      <alignment wrapText="1"/>
    </xf>
    <xf numFmtId="1" fontId="13" fillId="3" borderId="21" xfId="0" applyNumberFormat="1" applyFont="1" applyFill="1" applyBorder="1" applyAlignment="1">
      <alignment horizontal="left"/>
    </xf>
    <xf numFmtId="1" fontId="13" fillId="3" borderId="15" xfId="0" applyNumberFormat="1" applyFont="1" applyFill="1" applyBorder="1" applyAlignment="1">
      <alignment horizontal="left"/>
    </xf>
    <xf numFmtId="0" fontId="13" fillId="3" borderId="42" xfId="2" applyNumberFormat="1" applyFont="1" applyFill="1" applyBorder="1" applyAlignment="1">
      <alignment horizontal="center"/>
    </xf>
    <xf numFmtId="0" fontId="13" fillId="3" borderId="43" xfId="2" applyNumberFormat="1" applyFont="1" applyFill="1" applyBorder="1" applyAlignment="1">
      <alignment horizontal="center"/>
    </xf>
    <xf numFmtId="0" fontId="13" fillId="3" borderId="44" xfId="2" applyNumberFormat="1" applyFont="1" applyFill="1" applyBorder="1" applyAlignment="1">
      <alignment horizontal="center"/>
    </xf>
    <xf numFmtId="1" fontId="13" fillId="0" borderId="20" xfId="0" applyNumberFormat="1" applyFont="1" applyBorder="1"/>
    <xf numFmtId="1" fontId="13" fillId="0" borderId="21" xfId="0" applyNumberFormat="1" applyFont="1" applyBorder="1"/>
    <xf numFmtId="1" fontId="13" fillId="0" borderId="15" xfId="0" applyNumberFormat="1" applyFont="1" applyBorder="1"/>
    <xf numFmtId="1" fontId="13" fillId="0" borderId="41" xfId="0" applyNumberFormat="1" applyFont="1" applyBorder="1"/>
    <xf numFmtId="1" fontId="15" fillId="3" borderId="12" xfId="0" applyNumberFormat="1" applyFont="1" applyFill="1" applyBorder="1" applyAlignment="1">
      <alignment horizontal="left"/>
    </xf>
    <xf numFmtId="1" fontId="15" fillId="3" borderId="13" xfId="0" applyNumberFormat="1" applyFont="1" applyFill="1" applyBorder="1" applyAlignment="1">
      <alignment horizontal="left"/>
    </xf>
    <xf numFmtId="1" fontId="13" fillId="3" borderId="41" xfId="0" applyNumberFormat="1" applyFont="1" applyFill="1" applyBorder="1" applyAlignment="1">
      <alignment horizontal="left"/>
    </xf>
    <xf numFmtId="0" fontId="13" fillId="3" borderId="20" xfId="2" applyNumberFormat="1" applyFont="1" applyFill="1" applyBorder="1" applyAlignment="1">
      <alignment horizontal="center"/>
    </xf>
    <xf numFmtId="0" fontId="13" fillId="3" borderId="46" xfId="2" applyNumberFormat="1" applyFont="1" applyFill="1" applyBorder="1" applyAlignment="1">
      <alignment horizontal="center"/>
    </xf>
    <xf numFmtId="1" fontId="15" fillId="3" borderId="11" xfId="0" applyNumberFormat="1" applyFont="1" applyFill="1" applyBorder="1" applyAlignment="1">
      <alignment horizontal="left"/>
    </xf>
    <xf numFmtId="0" fontId="13" fillId="0" borderId="0" xfId="2" applyNumberFormat="1" applyFont="1" applyAlignment="1"/>
    <xf numFmtId="0" fontId="6" fillId="0" borderId="20" xfId="1" applyFont="1" applyBorder="1" applyAlignment="1" applyProtection="1">
      <alignment horizontal="left" wrapText="1"/>
    </xf>
    <xf numFmtId="0" fontId="13" fillId="0" borderId="0" xfId="2" applyNumberFormat="1" applyFont="1" applyBorder="1"/>
    <xf numFmtId="0" fontId="13" fillId="0" borderId="34" xfId="2" applyNumberFormat="1" applyFont="1" applyBorder="1"/>
    <xf numFmtId="0" fontId="14" fillId="0" borderId="1" xfId="2" applyNumberFormat="1" applyFont="1" applyFill="1" applyBorder="1" applyAlignment="1">
      <alignment horizontal="center" vertical="center"/>
    </xf>
    <xf numFmtId="0" fontId="14" fillId="0" borderId="2" xfId="2" applyNumberFormat="1" applyFont="1" applyFill="1" applyBorder="1" applyAlignment="1">
      <alignment horizontal="center" vertical="center"/>
    </xf>
    <xf numFmtId="0" fontId="14" fillId="0" borderId="3" xfId="2" applyNumberFormat="1" applyFont="1" applyFill="1" applyBorder="1" applyAlignment="1">
      <alignment horizontal="center" vertical="center"/>
    </xf>
    <xf numFmtId="0" fontId="14" fillId="0" borderId="4" xfId="2" applyNumberFormat="1" applyFont="1" applyBorder="1" applyAlignment="1">
      <alignment horizontal="left"/>
    </xf>
    <xf numFmtId="0" fontId="14" fillId="0" borderId="5" xfId="2" applyNumberFormat="1" applyFont="1" applyBorder="1" applyAlignment="1">
      <alignment horizontal="left"/>
    </xf>
    <xf numFmtId="0" fontId="14" fillId="0" borderId="48" xfId="2" applyNumberFormat="1" applyFont="1" applyBorder="1" applyAlignment="1">
      <alignment horizontal="left"/>
    </xf>
    <xf numFmtId="0" fontId="18" fillId="4" borderId="36" xfId="2" applyNumberFormat="1" applyFont="1" applyFill="1" applyBorder="1"/>
    <xf numFmtId="0" fontId="18" fillId="4" borderId="49" xfId="2" applyNumberFormat="1" applyFont="1" applyFill="1" applyBorder="1"/>
    <xf numFmtId="0" fontId="13" fillId="2" borderId="7" xfId="2" applyNumberFormat="1" applyFont="1" applyFill="1" applyBorder="1" applyAlignment="1">
      <alignment horizontal="center"/>
    </xf>
    <xf numFmtId="0" fontId="13" fillId="2" borderId="0" xfId="2" applyNumberFormat="1" applyFont="1" applyFill="1" applyBorder="1" applyAlignment="1">
      <alignment horizontal="center"/>
    </xf>
    <xf numFmtId="0" fontId="13" fillId="2" borderId="8" xfId="2" applyNumberFormat="1" applyFont="1" applyFill="1" applyBorder="1" applyAlignment="1">
      <alignment horizontal="center"/>
    </xf>
    <xf numFmtId="0" fontId="14" fillId="0" borderId="4" xfId="2" applyNumberFormat="1" applyFont="1" applyBorder="1"/>
    <xf numFmtId="0" fontId="14" fillId="0" borderId="5" xfId="2" applyNumberFormat="1" applyFont="1" applyBorder="1"/>
    <xf numFmtId="0" fontId="14" fillId="0" borderId="48" xfId="2" applyNumberFormat="1" applyFont="1" applyBorder="1"/>
    <xf numFmtId="0" fontId="13" fillId="0" borderId="36" xfId="2" applyNumberFormat="1" applyFont="1" applyBorder="1"/>
    <xf numFmtId="0" fontId="13" fillId="0" borderId="49" xfId="2" applyNumberFormat="1" applyFont="1" applyBorder="1"/>
    <xf numFmtId="0" fontId="13" fillId="2" borderId="1" xfId="2" applyNumberFormat="1" applyFont="1" applyFill="1" applyBorder="1" applyAlignment="1">
      <alignment horizontal="center"/>
    </xf>
    <xf numFmtId="0" fontId="13" fillId="2" borderId="2" xfId="2" applyNumberFormat="1" applyFont="1" applyFill="1" applyBorder="1" applyAlignment="1">
      <alignment horizontal="center"/>
    </xf>
    <xf numFmtId="0" fontId="14" fillId="0" borderId="0" xfId="2" applyNumberFormat="1" applyFont="1" applyFill="1" applyBorder="1" applyAlignment="1">
      <alignment horizontal="center" vertical="center"/>
    </xf>
    <xf numFmtId="0" fontId="14" fillId="0" borderId="8" xfId="2" applyNumberFormat="1" applyFont="1" applyFill="1" applyBorder="1" applyAlignment="1">
      <alignment horizontal="center" vertical="center"/>
    </xf>
    <xf numFmtId="0" fontId="18" fillId="4" borderId="21" xfId="2" applyNumberFormat="1" applyFont="1" applyFill="1" applyBorder="1" applyAlignment="1">
      <alignment horizontal="center"/>
    </xf>
    <xf numFmtId="0" fontId="18" fillId="4" borderId="15" xfId="2" applyNumberFormat="1" applyFont="1" applyFill="1" applyBorder="1" applyAlignment="1">
      <alignment horizontal="center"/>
    </xf>
    <xf numFmtId="0" fontId="18" fillId="4" borderId="16" xfId="2" applyNumberFormat="1" applyFont="1" applyFill="1" applyBorder="1" applyAlignment="1">
      <alignment horizontal="center"/>
    </xf>
    <xf numFmtId="0" fontId="18" fillId="4" borderId="2" xfId="2" applyNumberFormat="1" applyFont="1" applyFill="1" applyBorder="1"/>
    <xf numFmtId="0" fontId="18" fillId="4" borderId="50" xfId="2" applyNumberFormat="1" applyFont="1" applyFill="1" applyBorder="1"/>
    <xf numFmtId="0" fontId="19" fillId="4" borderId="1" xfId="2" applyNumberFormat="1" applyFont="1" applyFill="1" applyBorder="1"/>
    <xf numFmtId="0" fontId="19" fillId="4" borderId="2" xfId="2" applyNumberFormat="1" applyFont="1" applyFill="1" applyBorder="1"/>
    <xf numFmtId="0" fontId="19" fillId="4" borderId="50" xfId="2" applyNumberFormat="1" applyFont="1" applyFill="1" applyBorder="1"/>
    <xf numFmtId="49" fontId="5" fillId="0" borderId="20" xfId="1" applyNumberFormat="1" applyFont="1" applyBorder="1" applyAlignment="1" applyProtection="1">
      <alignment horizontal="left" vertical="center"/>
      <protection locked="0"/>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1" fontId="23" fillId="0" borderId="1" xfId="0" applyNumberFormat="1" applyFont="1" applyBorder="1" applyAlignment="1">
      <alignment horizontal="center" vertical="center"/>
    </xf>
    <xf numFmtId="1" fontId="23" fillId="0" borderId="2"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6" fillId="0" borderId="20" xfId="1" applyFont="1" applyBorder="1" applyAlignment="1" applyProtection="1">
      <alignment horizontal="left" vertical="center" wrapText="1"/>
      <protection locked="0"/>
    </xf>
    <xf numFmtId="2" fontId="6" fillId="0" borderId="20" xfId="1" applyNumberFormat="1" applyFont="1" applyBorder="1" applyAlignment="1" applyProtection="1">
      <alignment horizontal="center" vertical="center" wrapText="1"/>
      <protection locked="0"/>
    </xf>
    <xf numFmtId="0" fontId="5" fillId="0" borderId="21" xfId="1" applyFont="1" applyBorder="1" applyAlignment="1">
      <alignment horizontal="center" vertical="center"/>
    </xf>
    <xf numFmtId="0" fontId="5" fillId="0" borderId="15" xfId="1" applyFont="1" applyBorder="1" applyAlignment="1">
      <alignment horizontal="center" vertical="center"/>
    </xf>
    <xf numFmtId="0" fontId="5" fillId="0" borderId="41" xfId="1" applyFont="1" applyBorder="1" applyAlignment="1">
      <alignment horizontal="center" vertical="center"/>
    </xf>
    <xf numFmtId="0" fontId="5" fillId="0" borderId="20" xfId="1" applyFont="1" applyBorder="1" applyAlignment="1">
      <alignment horizontal="center" vertical="center"/>
    </xf>
    <xf numFmtId="1" fontId="15" fillId="0" borderId="20" xfId="0" applyNumberFormat="1" applyFont="1" applyBorder="1" applyAlignment="1">
      <alignment horizontal="center" vertical="center"/>
    </xf>
    <xf numFmtId="2" fontId="6" fillId="0" borderId="45" xfId="1" applyNumberFormat="1" applyFont="1" applyBorder="1" applyAlignment="1" applyProtection="1">
      <alignment horizontal="center" vertical="center" wrapText="1"/>
      <protection locked="0"/>
    </xf>
    <xf numFmtId="0" fontId="5" fillId="0" borderId="21" xfId="1" applyFont="1" applyBorder="1" applyAlignment="1">
      <alignment horizontal="left" vertical="center"/>
    </xf>
    <xf numFmtId="0" fontId="5" fillId="0" borderId="41" xfId="1" applyFont="1" applyBorder="1" applyAlignment="1">
      <alignment horizontal="left" vertical="center"/>
    </xf>
    <xf numFmtId="0" fontId="5" fillId="0" borderId="21" xfId="1" applyFont="1" applyBorder="1" applyAlignment="1">
      <alignment horizontal="left" vertical="center" wrapText="1"/>
    </xf>
    <xf numFmtId="0" fontId="5" fillId="0" borderId="41" xfId="1" applyFont="1" applyBorder="1" applyAlignment="1">
      <alignment horizontal="left" vertical="center" wrapText="1"/>
    </xf>
    <xf numFmtId="1" fontId="16" fillId="0" borderId="38" xfId="0" applyNumberFormat="1" applyFont="1" applyBorder="1" applyAlignment="1">
      <alignment horizontal="left" vertical="center"/>
    </xf>
    <xf numFmtId="1" fontId="16" fillId="0" borderId="54" xfId="0" applyNumberFormat="1" applyFont="1" applyBorder="1" applyAlignment="1">
      <alignment horizontal="left" vertical="center"/>
    </xf>
    <xf numFmtId="0" fontId="16" fillId="0" borderId="14" xfId="2" applyNumberFormat="1" applyFont="1" applyBorder="1" applyAlignment="1">
      <alignment horizontal="left" vertical="center"/>
    </xf>
    <xf numFmtId="0" fontId="16" fillId="0" borderId="41" xfId="2" applyNumberFormat="1" applyFont="1" applyBorder="1" applyAlignment="1">
      <alignment horizontal="left" vertical="center"/>
    </xf>
    <xf numFmtId="0" fontId="6" fillId="0" borderId="21" xfId="0" applyFont="1" applyBorder="1" applyAlignment="1">
      <alignment horizontal="left" vertical="center" wrapText="1"/>
    </xf>
    <xf numFmtId="0" fontId="6" fillId="0" borderId="41" xfId="0" applyFont="1" applyBorder="1" applyAlignment="1">
      <alignment horizontal="left" vertical="center" wrapText="1"/>
    </xf>
    <xf numFmtId="2" fontId="6" fillId="0" borderId="20" xfId="0" applyNumberFormat="1" applyFont="1" applyBorder="1" applyAlignment="1" applyProtection="1">
      <alignment horizontal="center" vertical="center" wrapText="1"/>
      <protection locked="0"/>
    </xf>
    <xf numFmtId="49" fontId="5" fillId="0" borderId="20" xfId="1" applyNumberFormat="1" applyFont="1" applyBorder="1" applyAlignment="1" applyProtection="1">
      <alignment horizontal="left" vertical="center"/>
    </xf>
    <xf numFmtId="14" fontId="5" fillId="0" borderId="20" xfId="1" applyNumberFormat="1" applyFont="1" applyBorder="1" applyAlignment="1" applyProtection="1">
      <alignment horizontal="left" vertical="center"/>
      <protection locked="0"/>
    </xf>
    <xf numFmtId="0" fontId="40" fillId="0" borderId="0" xfId="1" applyFont="1" applyBorder="1" applyAlignment="1">
      <alignment horizontal="left" vertical="center" wrapText="1"/>
    </xf>
    <xf numFmtId="14" fontId="6" fillId="0" borderId="20" xfId="1" applyNumberFormat="1" applyFont="1" applyBorder="1" applyAlignment="1" applyProtection="1">
      <alignment horizontal="left" vertical="center" wrapText="1"/>
      <protection locked="0"/>
    </xf>
    <xf numFmtId="0" fontId="5" fillId="5" borderId="20" xfId="1" applyFont="1" applyFill="1" applyBorder="1" applyAlignment="1">
      <alignment horizontal="left" vertical="center" wrapText="1"/>
    </xf>
    <xf numFmtId="14" fontId="6" fillId="0" borderId="29" xfId="1" applyNumberFormat="1" applyFont="1" applyBorder="1" applyAlignment="1" applyProtection="1">
      <alignment horizontal="left" vertical="center" wrapText="1"/>
      <protection locked="0"/>
    </xf>
    <xf numFmtId="14" fontId="6" fillId="0" borderId="30" xfId="1" applyNumberFormat="1" applyFont="1" applyBorder="1" applyAlignment="1" applyProtection="1">
      <alignment horizontal="left" vertical="center" wrapText="1"/>
      <protection locked="0"/>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27" xfId="1" applyFont="1" applyBorder="1" applyAlignment="1">
      <alignment horizontal="left" vertical="center"/>
    </xf>
    <xf numFmtId="0" fontId="5" fillId="0" borderId="27" xfId="1" applyFont="1" applyBorder="1" applyAlignment="1">
      <alignment horizontal="left" vertical="center" wrapText="1"/>
    </xf>
    <xf numFmtId="49" fontId="5" fillId="0" borderId="27" xfId="1" applyNumberFormat="1" applyFont="1" applyBorder="1" applyAlignment="1" applyProtection="1">
      <alignment horizontal="left" vertical="center"/>
    </xf>
    <xf numFmtId="1" fontId="5" fillId="0" borderId="27" xfId="1" applyNumberFormat="1" applyFont="1" applyBorder="1" applyAlignment="1" applyProtection="1">
      <alignment horizontal="left" vertical="center"/>
      <protection locked="0"/>
    </xf>
    <xf numFmtId="0" fontId="6" fillId="0" borderId="29" xfId="1" applyFont="1" applyBorder="1" applyAlignment="1" applyProtection="1">
      <alignment horizontal="left" vertical="center" wrapText="1"/>
      <protection locked="0"/>
    </xf>
    <xf numFmtId="0" fontId="6" fillId="0" borderId="30" xfId="1" applyFont="1" applyBorder="1" applyAlignment="1" applyProtection="1">
      <alignment horizontal="left" vertical="center" wrapText="1"/>
      <protection locked="0"/>
    </xf>
    <xf numFmtId="0" fontId="5" fillId="5" borderId="27" xfId="1" applyFont="1" applyFill="1" applyBorder="1" applyAlignment="1">
      <alignment horizontal="left" vertical="center" wrapText="1"/>
    </xf>
    <xf numFmtId="0" fontId="6" fillId="0" borderId="47" xfId="1" applyFont="1" applyBorder="1" applyAlignment="1" applyProtection="1">
      <alignment horizontal="left" vertical="center" wrapText="1"/>
      <protection locked="0"/>
    </xf>
    <xf numFmtId="0" fontId="6" fillId="0" borderId="44" xfId="1" applyFont="1" applyBorder="1" applyAlignment="1" applyProtection="1">
      <alignment horizontal="left" vertical="center" wrapText="1"/>
      <protection locked="0"/>
    </xf>
    <xf numFmtId="0" fontId="5" fillId="0" borderId="38" xfId="1" applyFont="1" applyBorder="1" applyAlignment="1">
      <alignment horizontal="center" vertical="center" wrapText="1"/>
    </xf>
    <xf numFmtId="0" fontId="5" fillId="0" borderId="39" xfId="1" applyFont="1" applyBorder="1" applyAlignment="1">
      <alignment horizontal="center" vertical="center" wrapText="1"/>
    </xf>
    <xf numFmtId="0" fontId="5" fillId="0" borderId="40" xfId="1" applyFont="1" applyBorder="1" applyAlignment="1">
      <alignment horizontal="center" vertical="center" wrapText="1"/>
    </xf>
    <xf numFmtId="0" fontId="5" fillId="0" borderId="16" xfId="1" applyFont="1" applyBorder="1" applyAlignment="1">
      <alignment horizontal="left" vertical="center"/>
    </xf>
    <xf numFmtId="0" fontId="5" fillId="0" borderId="16" xfId="1" applyFont="1" applyBorder="1" applyAlignment="1">
      <alignment horizontal="left" vertical="center" wrapText="1"/>
    </xf>
    <xf numFmtId="0" fontId="5" fillId="5" borderId="21" xfId="1" applyFont="1" applyFill="1" applyBorder="1" applyAlignment="1">
      <alignment horizontal="left" vertical="center" wrapText="1"/>
    </xf>
    <xf numFmtId="0" fontId="5" fillId="5" borderId="16" xfId="1" applyFont="1" applyFill="1" applyBorder="1" applyAlignment="1">
      <alignment horizontal="left" vertical="center" wrapText="1"/>
    </xf>
    <xf numFmtId="0" fontId="6" fillId="0" borderId="47" xfId="1" applyFont="1" applyBorder="1" applyAlignment="1" applyProtection="1">
      <alignment horizontal="center" vertical="center" wrapText="1"/>
      <protection locked="0"/>
    </xf>
    <xf numFmtId="0" fontId="6" fillId="0" borderId="44" xfId="1" applyFont="1" applyBorder="1" applyAlignment="1" applyProtection="1">
      <alignment horizontal="center" vertical="center" wrapText="1"/>
      <protection locked="0"/>
    </xf>
    <xf numFmtId="0" fontId="6" fillId="0" borderId="94" xfId="1" applyFont="1" applyBorder="1" applyAlignment="1" applyProtection="1">
      <alignment horizontal="left" vertical="center" wrapText="1"/>
    </xf>
    <xf numFmtId="0" fontId="6" fillId="0" borderId="120" xfId="1" applyFont="1" applyBorder="1" applyAlignment="1" applyProtection="1">
      <alignment horizontal="left" vertical="center" wrapText="1"/>
    </xf>
    <xf numFmtId="0" fontId="30" fillId="35" borderId="1" xfId="0" applyFont="1" applyFill="1" applyBorder="1" applyAlignment="1" applyProtection="1">
      <alignment horizontal="center" vertical="center"/>
    </xf>
    <xf numFmtId="0" fontId="30" fillId="35" borderId="2" xfId="0" applyFont="1" applyFill="1" applyBorder="1" applyAlignment="1" applyProtection="1">
      <alignment horizontal="center" vertical="center"/>
    </xf>
    <xf numFmtId="0" fontId="30" fillId="35" borderId="3" xfId="0" applyFont="1" applyFill="1" applyBorder="1" applyAlignment="1" applyProtection="1">
      <alignment horizontal="center" vertical="center"/>
    </xf>
    <xf numFmtId="0" fontId="0" fillId="0" borderId="0" xfId="1" applyFont="1" applyAlignment="1">
      <alignment vertical="center" wrapText="1"/>
    </xf>
    <xf numFmtId="0" fontId="5" fillId="0" borderId="97" xfId="1" applyFont="1" applyBorder="1" applyAlignment="1">
      <alignment horizontal="center" vertical="center" wrapText="1"/>
    </xf>
    <xf numFmtId="0" fontId="5" fillId="0" borderId="93" xfId="1" applyFont="1" applyBorder="1" applyAlignment="1">
      <alignment horizontal="center" vertical="center" wrapText="1"/>
    </xf>
    <xf numFmtId="0" fontId="5" fillId="0" borderId="20" xfId="1" applyFont="1" applyBorder="1" applyAlignment="1" applyProtection="1">
      <alignment horizontal="left" vertical="center" wrapText="1"/>
      <protection locked="0"/>
    </xf>
    <xf numFmtId="0" fontId="6" fillId="0" borderId="94" xfId="1" applyFont="1" applyBorder="1" applyAlignment="1" applyProtection="1">
      <alignment horizontal="left" vertical="center" wrapText="1"/>
      <protection locked="0"/>
    </xf>
    <xf numFmtId="0" fontId="6" fillId="0" borderId="120" xfId="1" applyFont="1" applyBorder="1" applyAlignment="1" applyProtection="1">
      <alignment horizontal="left" vertical="center" wrapText="1"/>
      <protection locked="0"/>
    </xf>
    <xf numFmtId="0" fontId="7" fillId="0" borderId="1" xfId="0" applyFont="1" applyBorder="1" applyAlignment="1">
      <alignment horizontal="center" vertical="center"/>
    </xf>
    <xf numFmtId="0" fontId="7" fillId="0" borderId="3" xfId="0" applyFont="1" applyBorder="1" applyAlignment="1">
      <alignment horizontal="center" vertical="center"/>
    </xf>
    <xf numFmtId="17" fontId="85" fillId="35" borderId="10" xfId="84" applyNumberFormat="1" applyFont="1" applyFill="1" applyBorder="1" applyAlignment="1">
      <alignment horizontal="center" vertical="center" wrapText="1"/>
    </xf>
    <xf numFmtId="17" fontId="85" fillId="35" borderId="7" xfId="84" applyNumberFormat="1" applyFont="1" applyFill="1" applyBorder="1" applyAlignment="1">
      <alignment horizontal="center" vertical="center" wrapText="1"/>
    </xf>
    <xf numFmtId="17" fontId="85" fillId="35" borderId="11" xfId="84" applyNumberFormat="1" applyFont="1" applyFill="1" applyBorder="1" applyAlignment="1">
      <alignment horizontal="center" vertical="center" wrapText="1"/>
    </xf>
    <xf numFmtId="17" fontId="86" fillId="0" borderId="38" xfId="84" applyNumberFormat="1" applyFont="1" applyFill="1" applyBorder="1" applyAlignment="1">
      <alignment horizontal="center" wrapText="1"/>
    </xf>
    <xf numFmtId="17" fontId="86" fillId="0" borderId="39" xfId="84" applyNumberFormat="1" applyFont="1" applyFill="1" applyBorder="1" applyAlignment="1">
      <alignment horizontal="center" wrapText="1"/>
    </xf>
    <xf numFmtId="17" fontId="86" fillId="0" borderId="20" xfId="84" applyNumberFormat="1" applyFont="1" applyFill="1" applyBorder="1" applyAlignment="1">
      <alignment horizontal="center" wrapText="1"/>
    </xf>
    <xf numFmtId="0" fontId="27" fillId="0" borderId="20" xfId="0" applyFont="1" applyBorder="1" applyAlignment="1">
      <alignment horizontal="center"/>
    </xf>
    <xf numFmtId="0" fontId="5" fillId="0" borderId="20" xfId="1" applyFont="1" applyFill="1" applyBorder="1" applyAlignment="1" applyProtection="1">
      <alignment horizontal="left" vertical="center" wrapText="1"/>
      <protection locked="0"/>
    </xf>
    <xf numFmtId="0" fontId="5" fillId="0" borderId="20" xfId="183" applyFont="1" applyBorder="1" applyAlignment="1">
      <alignment horizontal="center" vertical="center"/>
    </xf>
    <xf numFmtId="0" fontId="270" fillId="5" borderId="0" xfId="0" applyFont="1" applyFill="1" applyAlignment="1" applyProtection="1">
      <alignment horizontal="left" vertical="center" wrapText="1"/>
    </xf>
    <xf numFmtId="0" fontId="90" fillId="0" borderId="38" xfId="0" applyFont="1" applyBorder="1" applyAlignment="1">
      <alignment vertical="center" wrapText="1"/>
    </xf>
    <xf numFmtId="0" fontId="0" fillId="0" borderId="40" xfId="0" applyBorder="1" applyAlignment="1">
      <alignment vertical="center"/>
    </xf>
    <xf numFmtId="0" fontId="5" fillId="0" borderId="20" xfId="0" applyNumberFormat="1" applyFont="1" applyFill="1" applyBorder="1" applyAlignment="1" applyProtection="1">
      <alignment horizontal="left" vertical="center"/>
    </xf>
    <xf numFmtId="0" fontId="5" fillId="0" borderId="20" xfId="0" applyNumberFormat="1" applyFont="1" applyFill="1" applyBorder="1" applyAlignment="1" applyProtection="1">
      <alignment horizontal="center" vertical="center" wrapText="1"/>
    </xf>
    <xf numFmtId="3" fontId="0" fillId="0" borderId="14" xfId="0" applyNumberFormat="1" applyFont="1" applyBorder="1" applyAlignment="1" applyProtection="1">
      <alignment horizontal="center"/>
    </xf>
    <xf numFmtId="3" fontId="0" fillId="0" borderId="95" xfId="0" applyNumberFormat="1" applyFont="1" applyBorder="1" applyAlignment="1" applyProtection="1">
      <alignment horizontal="center"/>
    </xf>
    <xf numFmtId="3" fontId="0" fillId="0" borderId="123" xfId="0" applyNumberFormat="1" applyFont="1" applyBorder="1" applyAlignment="1" applyProtection="1">
      <alignment horizontal="center"/>
    </xf>
    <xf numFmtId="3" fontId="0" fillId="0" borderId="14" xfId="0" applyNumberFormat="1" applyFont="1" applyBorder="1" applyAlignment="1" applyProtection="1">
      <alignment horizontal="center"/>
      <protection locked="0"/>
    </xf>
    <xf numFmtId="3" fontId="0" fillId="0" borderId="95" xfId="0" applyNumberFormat="1" applyFont="1" applyBorder="1" applyAlignment="1" applyProtection="1">
      <alignment horizontal="center"/>
      <protection locked="0"/>
    </xf>
    <xf numFmtId="3" fontId="0" fillId="0" borderId="123" xfId="0" applyNumberFormat="1" applyFont="1" applyBorder="1" applyAlignment="1" applyProtection="1">
      <alignment horizontal="center"/>
      <protection locked="0"/>
    </xf>
    <xf numFmtId="0" fontId="31" fillId="0" borderId="20" xfId="0" applyNumberFormat="1" applyFont="1" applyFill="1" applyBorder="1" applyAlignment="1">
      <alignment horizontal="left" vertical="center"/>
    </xf>
    <xf numFmtId="0" fontId="31" fillId="0" borderId="20" xfId="0" applyNumberFormat="1" applyFont="1" applyFill="1" applyBorder="1" applyAlignment="1">
      <alignment horizontal="center" vertical="center" wrapText="1"/>
    </xf>
    <xf numFmtId="0" fontId="31" fillId="0" borderId="20" xfId="0" applyNumberFormat="1" applyFont="1" applyFill="1" applyBorder="1" applyAlignment="1">
      <alignment horizontal="left" vertical="center" wrapText="1"/>
    </xf>
    <xf numFmtId="1" fontId="31" fillId="0" borderId="20" xfId="0" applyNumberFormat="1" applyFont="1" applyFill="1" applyBorder="1" applyAlignment="1">
      <alignment horizontal="left" vertical="center"/>
    </xf>
    <xf numFmtId="0" fontId="157" fillId="0" borderId="94" xfId="0" applyNumberFormat="1" applyFont="1" applyFill="1" applyBorder="1" applyAlignment="1">
      <alignment horizontal="left" vertical="center" wrapText="1"/>
    </xf>
    <xf numFmtId="0" fontId="157" fillId="0" borderId="120" xfId="0" applyNumberFormat="1" applyFont="1" applyFill="1" applyBorder="1" applyAlignment="1">
      <alignment horizontal="left" vertical="center" wrapText="1"/>
    </xf>
    <xf numFmtId="3" fontId="0" fillId="0" borderId="38" xfId="0" applyNumberFormat="1" applyFont="1" applyBorder="1" applyAlignment="1" applyProtection="1">
      <alignment horizontal="center"/>
      <protection locked="0"/>
    </xf>
    <xf numFmtId="3" fontId="0" fillId="0" borderId="39" xfId="0" applyNumberFormat="1" applyFont="1" applyBorder="1" applyAlignment="1" applyProtection="1">
      <alignment horizontal="center"/>
      <protection locked="0"/>
    </xf>
    <xf numFmtId="3" fontId="0" fillId="0" borderId="40" xfId="0" applyNumberFormat="1" applyFont="1" applyBorder="1" applyAlignment="1" applyProtection="1">
      <alignment horizontal="center"/>
      <protection locked="0"/>
    </xf>
    <xf numFmtId="3" fontId="0" fillId="0" borderId="42" xfId="0" applyNumberFormat="1" applyFont="1" applyBorder="1" applyAlignment="1" applyProtection="1">
      <alignment horizontal="center"/>
      <protection locked="0"/>
    </xf>
    <xf numFmtId="3" fontId="0" fillId="0" borderId="43" xfId="0" applyNumberFormat="1" applyFont="1" applyBorder="1" applyAlignment="1" applyProtection="1">
      <alignment horizontal="center"/>
      <protection locked="0"/>
    </xf>
    <xf numFmtId="3" fontId="0" fillId="0" borderId="44" xfId="0" applyNumberFormat="1" applyFont="1" applyBorder="1" applyAlignment="1" applyProtection="1">
      <alignment horizontal="center"/>
      <protection locked="0"/>
    </xf>
    <xf numFmtId="3" fontId="7" fillId="45" borderId="1" xfId="0" applyNumberFormat="1" applyFont="1" applyFill="1" applyBorder="1" applyAlignment="1" applyProtection="1">
      <alignment horizontal="center"/>
    </xf>
    <xf numFmtId="3" fontId="7" fillId="45" borderId="2" xfId="0" applyNumberFormat="1" applyFont="1" applyFill="1" applyBorder="1" applyAlignment="1" applyProtection="1">
      <alignment horizontal="center"/>
    </xf>
    <xf numFmtId="3" fontId="7" fillId="45" borderId="3" xfId="0" applyNumberFormat="1" applyFont="1" applyFill="1" applyBorder="1" applyAlignment="1" applyProtection="1">
      <alignment horizontal="center"/>
    </xf>
    <xf numFmtId="0" fontId="11" fillId="0" borderId="20" xfId="0" applyFont="1" applyBorder="1" applyAlignment="1">
      <alignment horizontal="left" vertical="center"/>
    </xf>
    <xf numFmtId="0" fontId="11" fillId="0" borderId="20" xfId="0" applyFont="1" applyFill="1" applyBorder="1" applyAlignment="1">
      <alignment horizontal="left" vertical="center"/>
    </xf>
    <xf numFmtId="0" fontId="5" fillId="0" borderId="20" xfId="0" applyNumberFormat="1" applyFont="1" applyFill="1" applyBorder="1" applyAlignment="1" applyProtection="1">
      <alignment horizontal="center" vertical="center"/>
    </xf>
    <xf numFmtId="0" fontId="11" fillId="0" borderId="20" xfId="0" applyFont="1" applyBorder="1" applyAlignment="1">
      <alignment horizontal="center" vertical="center"/>
    </xf>
    <xf numFmtId="0" fontId="5" fillId="0" borderId="94" xfId="0" applyNumberFormat="1" applyFont="1" applyFill="1" applyBorder="1" applyAlignment="1" applyProtection="1">
      <alignment horizontal="center" vertical="center"/>
    </xf>
    <xf numFmtId="0" fontId="5" fillId="0" borderId="95" xfId="0" applyNumberFormat="1" applyFont="1" applyFill="1" applyBorder="1" applyAlignment="1" applyProtection="1">
      <alignment horizontal="center" vertical="center"/>
    </xf>
    <xf numFmtId="0" fontId="11" fillId="0" borderId="95" xfId="0" applyFont="1" applyBorder="1" applyAlignment="1">
      <alignment horizontal="center" vertical="center"/>
    </xf>
    <xf numFmtId="0" fontId="11" fillId="0" borderId="120" xfId="0" applyFont="1" applyBorder="1" applyAlignment="1">
      <alignment horizontal="center" vertical="center"/>
    </xf>
    <xf numFmtId="0" fontId="5" fillId="0" borderId="94" xfId="0" applyNumberFormat="1" applyFont="1" applyFill="1" applyBorder="1" applyAlignment="1" applyProtection="1">
      <alignment horizontal="left" vertical="center"/>
    </xf>
    <xf numFmtId="0" fontId="5" fillId="0" borderId="95" xfId="0" applyNumberFormat="1" applyFont="1" applyFill="1" applyBorder="1" applyAlignment="1" applyProtection="1">
      <alignment horizontal="left" vertical="center"/>
    </xf>
    <xf numFmtId="0" fontId="5" fillId="0" borderId="120" xfId="0" applyNumberFormat="1" applyFont="1" applyFill="1" applyBorder="1" applyAlignment="1" applyProtection="1">
      <alignment horizontal="left" vertical="center"/>
    </xf>
    <xf numFmtId="0" fontId="40" fillId="0" borderId="0" xfId="0" applyFont="1" applyAlignment="1">
      <alignment horizontal="left" wrapText="1"/>
    </xf>
    <xf numFmtId="0" fontId="5" fillId="0" borderId="94" xfId="0" applyNumberFormat="1" applyFont="1" applyFill="1" applyBorder="1" applyAlignment="1" applyProtection="1">
      <alignment horizontal="left" vertical="center" indent="1"/>
    </xf>
    <xf numFmtId="0" fontId="5" fillId="0" borderId="95" xfId="0" applyNumberFormat="1" applyFont="1" applyFill="1" applyBorder="1" applyAlignment="1" applyProtection="1">
      <alignment horizontal="left" vertical="center" indent="1"/>
    </xf>
    <xf numFmtId="0" fontId="5" fillId="0" borderId="120" xfId="0" applyNumberFormat="1" applyFont="1" applyFill="1" applyBorder="1" applyAlignment="1" applyProtection="1">
      <alignment horizontal="left" vertical="center" indent="1"/>
    </xf>
    <xf numFmtId="0" fontId="5" fillId="0" borderId="120" xfId="0" applyNumberFormat="1" applyFont="1" applyFill="1" applyBorder="1" applyAlignment="1" applyProtection="1">
      <alignment horizontal="center" vertical="center"/>
    </xf>
    <xf numFmtId="0" fontId="11" fillId="0" borderId="0" xfId="0" applyFont="1" applyBorder="1" applyAlignment="1">
      <alignment horizontal="left"/>
    </xf>
    <xf numFmtId="0" fontId="11" fillId="0" borderId="0" xfId="0" applyFont="1" applyBorder="1" applyAlignment="1">
      <alignment horizontal="left" vertical="center" wrapText="1"/>
    </xf>
    <xf numFmtId="0" fontId="11" fillId="0" borderId="0" xfId="0" applyFont="1" applyBorder="1" applyAlignment="1">
      <alignment horizontal="left" wrapText="1"/>
    </xf>
    <xf numFmtId="14" fontId="6" fillId="0" borderId="29" xfId="1" applyNumberFormat="1" applyFont="1" applyBorder="1" applyAlignment="1" applyProtection="1">
      <alignment horizontal="left" wrapText="1"/>
      <protection locked="0"/>
    </xf>
    <xf numFmtId="14" fontId="6" fillId="0" borderId="30" xfId="1" applyNumberFormat="1" applyFont="1" applyBorder="1" applyAlignment="1" applyProtection="1">
      <alignment horizontal="left" wrapText="1"/>
      <protection locked="0"/>
    </xf>
    <xf numFmtId="0" fontId="5" fillId="0" borderId="4" xfId="1" applyFont="1" applyBorder="1" applyAlignment="1">
      <alignment horizontal="center" wrapText="1"/>
    </xf>
    <xf numFmtId="0" fontId="5" fillId="0" borderId="5" xfId="1" applyFont="1" applyBorder="1" applyAlignment="1">
      <alignment horizontal="center" wrapText="1"/>
    </xf>
    <xf numFmtId="0" fontId="5" fillId="0" borderId="6" xfId="1" applyFont="1" applyBorder="1" applyAlignment="1">
      <alignment horizontal="center" wrapText="1"/>
    </xf>
    <xf numFmtId="0" fontId="5" fillId="0" borderId="27" xfId="1" applyFont="1" applyBorder="1" applyAlignment="1">
      <alignment horizontal="left"/>
    </xf>
    <xf numFmtId="0" fontId="5" fillId="0" borderId="27" xfId="1" applyFont="1" applyBorder="1" applyAlignment="1">
      <alignment horizontal="left" wrapText="1"/>
    </xf>
    <xf numFmtId="0" fontId="5" fillId="0" borderId="38" xfId="1" applyFont="1" applyBorder="1" applyAlignment="1" applyProtection="1">
      <alignment horizontal="center" vertical="center" wrapText="1"/>
    </xf>
    <xf numFmtId="0" fontId="5" fillId="0" borderId="39" xfId="1" applyFont="1" applyBorder="1" applyAlignment="1" applyProtection="1">
      <alignment horizontal="center" vertical="center" wrapText="1"/>
    </xf>
    <xf numFmtId="0" fontId="5" fillId="0" borderId="21" xfId="1" applyFont="1" applyBorder="1" applyAlignment="1" applyProtection="1">
      <alignment horizontal="left" vertical="center" wrapText="1"/>
    </xf>
    <xf numFmtId="0" fontId="5" fillId="0" borderId="16" xfId="1" applyFont="1" applyBorder="1" applyAlignment="1" applyProtection="1">
      <alignment horizontal="left" vertical="center" wrapText="1"/>
    </xf>
    <xf numFmtId="0" fontId="6" fillId="0" borderId="47" xfId="1" applyFont="1" applyBorder="1" applyAlignment="1" applyProtection="1">
      <alignment horizontal="center" vertical="center" wrapText="1"/>
    </xf>
    <xf numFmtId="0" fontId="6" fillId="0" borderId="44" xfId="1" applyFont="1" applyBorder="1" applyAlignment="1" applyProtection="1">
      <alignment horizontal="center" vertical="center" wrapText="1"/>
    </xf>
    <xf numFmtId="0" fontId="5" fillId="0" borderId="21" xfId="1" applyFont="1" applyBorder="1" applyAlignment="1" applyProtection="1">
      <alignment horizontal="left" vertical="center"/>
    </xf>
    <xf numFmtId="0" fontId="5" fillId="0" borderId="16" xfId="1" applyFont="1" applyBorder="1" applyAlignment="1" applyProtection="1">
      <alignment horizontal="left" vertical="center"/>
    </xf>
    <xf numFmtId="49" fontId="5" fillId="0" borderId="16" xfId="1" applyNumberFormat="1" applyFont="1" applyBorder="1" applyAlignment="1" applyProtection="1">
      <alignment horizontal="left" vertical="center"/>
    </xf>
    <xf numFmtId="1" fontId="5" fillId="0" borderId="21" xfId="1" applyNumberFormat="1" applyFont="1" applyBorder="1" applyAlignment="1" applyProtection="1">
      <alignment horizontal="center" vertical="center"/>
    </xf>
    <xf numFmtId="1" fontId="5" fillId="0" borderId="16" xfId="1" applyNumberFormat="1" applyFont="1" applyBorder="1" applyAlignment="1" applyProtection="1">
      <alignment horizontal="center" vertical="center"/>
    </xf>
    <xf numFmtId="0" fontId="1" fillId="0" borderId="0" xfId="1" applyFont="1" applyBorder="1" applyAlignment="1">
      <alignment horizontal="left" vertical="center" wrapText="1"/>
    </xf>
    <xf numFmtId="1" fontId="209" fillId="0" borderId="46" xfId="0" applyNumberFormat="1" applyFont="1" applyFill="1" applyBorder="1" applyAlignment="1">
      <alignment horizontal="center" vertical="center" wrapText="1"/>
    </xf>
    <xf numFmtId="0" fontId="209" fillId="0" borderId="20" xfId="0" applyNumberFormat="1" applyFont="1" applyFill="1" applyBorder="1" applyAlignment="1">
      <alignment horizontal="center" vertical="center" wrapText="1"/>
    </xf>
    <xf numFmtId="1" fontId="209" fillId="0" borderId="20" xfId="0" applyNumberFormat="1" applyFont="1" applyFill="1" applyBorder="1" applyAlignment="1">
      <alignment horizontal="center" vertical="center" wrapText="1"/>
    </xf>
    <xf numFmtId="0" fontId="209" fillId="0" borderId="46" xfId="0" applyNumberFormat="1" applyFont="1" applyFill="1" applyBorder="1" applyAlignment="1">
      <alignment horizontal="center" vertical="center" wrapText="1"/>
    </xf>
    <xf numFmtId="0" fontId="209" fillId="0" borderId="99" xfId="0" applyNumberFormat="1" applyFont="1" applyFill="1" applyBorder="1" applyAlignment="1">
      <alignment horizontal="center" vertical="center" wrapText="1"/>
    </xf>
    <xf numFmtId="0" fontId="209" fillId="0" borderId="63" xfId="0" applyNumberFormat="1" applyFont="1" applyFill="1" applyBorder="1" applyAlignment="1">
      <alignment horizontal="center" vertical="center" wrapText="1"/>
    </xf>
    <xf numFmtId="0" fontId="209" fillId="0" borderId="97" xfId="0" applyNumberFormat="1" applyFont="1" applyFill="1" applyBorder="1" applyAlignment="1">
      <alignment horizontal="center" vertical="center" wrapText="1"/>
    </xf>
    <xf numFmtId="0" fontId="209" fillId="0" borderId="93" xfId="0" applyNumberFormat="1" applyFont="1" applyFill="1" applyBorder="1" applyAlignment="1">
      <alignment horizontal="center" vertical="center" wrapText="1"/>
    </xf>
    <xf numFmtId="0" fontId="209" fillId="0" borderId="98" xfId="0" applyNumberFormat="1" applyFont="1" applyFill="1" applyBorder="1" applyAlignment="1">
      <alignment horizontal="center" vertical="center" wrapText="1"/>
    </xf>
    <xf numFmtId="0" fontId="209" fillId="0" borderId="105" xfId="0" applyNumberFormat="1" applyFont="1" applyFill="1" applyBorder="1" applyAlignment="1">
      <alignment horizontal="center" vertical="center" wrapText="1"/>
    </xf>
    <xf numFmtId="0" fontId="209" fillId="0" borderId="106" xfId="0" applyNumberFormat="1" applyFont="1" applyFill="1" applyBorder="1" applyAlignment="1">
      <alignment horizontal="center" vertical="center" wrapText="1"/>
    </xf>
    <xf numFmtId="0" fontId="209" fillId="0" borderId="107" xfId="0" applyNumberFormat="1" applyFont="1" applyFill="1" applyBorder="1" applyAlignment="1">
      <alignment horizontal="center" vertical="center" wrapText="1"/>
    </xf>
    <xf numFmtId="22" fontId="209" fillId="0" borderId="99" xfId="0" applyNumberFormat="1" applyFont="1" applyFill="1" applyBorder="1" applyAlignment="1">
      <alignment horizontal="center" vertical="center" wrapText="1"/>
    </xf>
    <xf numFmtId="22" fontId="209" fillId="0" borderId="63" xfId="0" applyNumberFormat="1" applyFont="1" applyFill="1" applyBorder="1" applyAlignment="1">
      <alignment horizontal="center" vertical="center" wrapText="1"/>
    </xf>
    <xf numFmtId="22" fontId="209" fillId="0" borderId="46" xfId="0" applyNumberFormat="1" applyFont="1" applyFill="1" applyBorder="1" applyAlignment="1">
      <alignment horizontal="center" vertical="center" wrapText="1"/>
    </xf>
    <xf numFmtId="49" fontId="205" fillId="0" borderId="21" xfId="0" applyNumberFormat="1" applyFont="1" applyFill="1" applyBorder="1" applyAlignment="1" applyProtection="1">
      <alignment vertical="center" wrapText="1"/>
      <protection locked="0"/>
    </xf>
    <xf numFmtId="49" fontId="205" fillId="0" borderId="41" xfId="0" applyNumberFormat="1" applyFont="1" applyFill="1" applyBorder="1" applyAlignment="1" applyProtection="1">
      <alignment vertical="center" wrapText="1"/>
      <protection locked="0"/>
    </xf>
    <xf numFmtId="1" fontId="205" fillId="0" borderId="20" xfId="0" applyNumberFormat="1" applyFont="1" applyFill="1" applyBorder="1" applyAlignment="1" applyProtection="1">
      <alignment vertical="center"/>
      <protection locked="0"/>
    </xf>
    <xf numFmtId="1" fontId="205" fillId="0" borderId="21" xfId="0" applyNumberFormat="1" applyFont="1" applyFill="1" applyBorder="1" applyAlignment="1" applyProtection="1">
      <alignment horizontal="left" vertical="center"/>
      <protection locked="0"/>
    </xf>
    <xf numFmtId="1" fontId="205" fillId="0" borderId="41" xfId="0" applyNumberFormat="1" applyFont="1" applyFill="1" applyBorder="1" applyAlignment="1" applyProtection="1">
      <alignment horizontal="left" vertical="center"/>
      <protection locked="0"/>
    </xf>
    <xf numFmtId="49" fontId="205" fillId="0" borderId="20" xfId="0" applyNumberFormat="1" applyFont="1" applyFill="1" applyBorder="1" applyAlignment="1" applyProtection="1">
      <alignment vertical="center"/>
      <protection locked="0"/>
    </xf>
    <xf numFmtId="0" fontId="205" fillId="0" borderId="20" xfId="0" applyNumberFormat="1" applyFont="1" applyFill="1" applyBorder="1" applyAlignment="1">
      <alignment horizontal="center" vertical="center" wrapText="1"/>
    </xf>
    <xf numFmtId="0" fontId="205" fillId="0" borderId="20" xfId="0" applyNumberFormat="1" applyFont="1" applyFill="1" applyBorder="1" applyAlignment="1">
      <alignment vertical="center"/>
    </xf>
    <xf numFmtId="0" fontId="205" fillId="0" borderId="20" xfId="0" applyNumberFormat="1" applyFont="1" applyFill="1" applyBorder="1" applyAlignment="1">
      <alignment vertical="center" wrapText="1"/>
    </xf>
    <xf numFmtId="0" fontId="205" fillId="0" borderId="20" xfId="0" applyNumberFormat="1" applyFont="1" applyFill="1" applyBorder="1" applyAlignment="1">
      <alignment horizontal="left" vertical="center"/>
    </xf>
    <xf numFmtId="0" fontId="179" fillId="0" borderId="1" xfId="0" applyNumberFormat="1" applyFont="1" applyFill="1" applyBorder="1" applyAlignment="1">
      <alignment horizontal="center" vertical="center" wrapText="1"/>
    </xf>
    <xf numFmtId="0" fontId="179" fillId="0" borderId="2" xfId="0" applyNumberFormat="1" applyFont="1" applyFill="1" applyBorder="1" applyAlignment="1">
      <alignment horizontal="center" vertical="center" wrapText="1"/>
    </xf>
    <xf numFmtId="0" fontId="179" fillId="0" borderId="3" xfId="0" applyNumberFormat="1" applyFont="1" applyFill="1" applyBorder="1" applyAlignment="1">
      <alignment horizontal="center" vertical="center" wrapText="1"/>
    </xf>
    <xf numFmtId="0" fontId="179" fillId="0" borderId="10" xfId="0" applyNumberFormat="1" applyFont="1" applyFill="1" applyBorder="1" applyAlignment="1">
      <alignment horizontal="center" vertical="center" wrapText="1"/>
    </xf>
    <xf numFmtId="0" fontId="179" fillId="0" borderId="61" xfId="0" applyNumberFormat="1" applyFont="1" applyFill="1" applyBorder="1" applyAlignment="1">
      <alignment horizontal="center" vertical="center" wrapText="1"/>
    </xf>
    <xf numFmtId="49" fontId="179" fillId="0" borderId="26" xfId="0" applyNumberFormat="1" applyFont="1" applyFill="1" applyBorder="1" applyAlignment="1">
      <alignment horizontal="left" vertical="center" wrapText="1"/>
    </xf>
    <xf numFmtId="49" fontId="179" fillId="0" borderId="21" xfId="0" applyNumberFormat="1" applyFont="1" applyFill="1" applyBorder="1" applyAlignment="1">
      <alignment horizontal="left" vertical="center" wrapText="1"/>
    </xf>
    <xf numFmtId="49" fontId="179" fillId="0" borderId="1" xfId="0" applyNumberFormat="1" applyFont="1" applyFill="1" applyBorder="1" applyAlignment="1">
      <alignment vertical="center" wrapText="1"/>
    </xf>
    <xf numFmtId="49" fontId="179" fillId="0" borderId="2" xfId="0" applyNumberFormat="1" applyFont="1" applyFill="1" applyBorder="1" applyAlignment="1">
      <alignment vertical="center" wrapText="1"/>
    </xf>
    <xf numFmtId="49" fontId="179" fillId="0" borderId="1" xfId="0" applyNumberFormat="1" applyFont="1" applyFill="1" applyBorder="1" applyAlignment="1">
      <alignment horizontal="justify" vertical="center" wrapText="1"/>
    </xf>
    <xf numFmtId="49" fontId="179" fillId="0" borderId="2" xfId="0" applyNumberFormat="1" applyFont="1" applyFill="1" applyBorder="1" applyAlignment="1">
      <alignment horizontal="justify" vertical="center" wrapText="1"/>
    </xf>
    <xf numFmtId="49" fontId="179" fillId="0" borderId="20" xfId="0" applyNumberFormat="1" applyFont="1" applyFill="1" applyBorder="1" applyAlignment="1">
      <alignment horizontal="center" vertical="center" wrapText="1"/>
    </xf>
    <xf numFmtId="49" fontId="178" fillId="0" borderId="27" xfId="0" applyNumberFormat="1" applyFont="1" applyFill="1" applyBorder="1" applyAlignment="1">
      <alignment horizontal="center" vertical="center"/>
    </xf>
    <xf numFmtId="49" fontId="179" fillId="0" borderId="24" xfId="0" applyNumberFormat="1" applyFont="1" applyFill="1" applyBorder="1" applyAlignment="1">
      <alignment horizontal="center" vertical="center" wrapText="1"/>
    </xf>
    <xf numFmtId="49" fontId="178" fillId="0" borderId="25" xfId="0" applyNumberFormat="1" applyFont="1" applyFill="1" applyBorder="1" applyAlignment="1">
      <alignment horizontal="center" vertical="center"/>
    </xf>
    <xf numFmtId="49" fontId="179" fillId="0" borderId="21" xfId="0" applyNumberFormat="1" applyFont="1" applyFill="1" applyBorder="1" applyAlignment="1">
      <alignment horizontal="center" vertical="center" wrapText="1"/>
    </xf>
    <xf numFmtId="49" fontId="179" fillId="0" borderId="15" xfId="0" applyNumberFormat="1" applyFont="1" applyFill="1" applyBorder="1" applyAlignment="1">
      <alignment horizontal="center" vertical="center" wrapText="1"/>
    </xf>
    <xf numFmtId="49" fontId="179" fillId="0" borderId="41" xfId="0" applyNumberFormat="1" applyFont="1" applyFill="1" applyBorder="1" applyAlignment="1">
      <alignment horizontal="center" vertical="center" wrapText="1"/>
    </xf>
    <xf numFmtId="49" fontId="178" fillId="0" borderId="21" xfId="0" applyNumberFormat="1" applyFont="1" applyFill="1" applyBorder="1" applyAlignment="1" applyProtection="1">
      <alignment horizontal="left" vertical="center" wrapText="1"/>
      <protection locked="0"/>
    </xf>
    <xf numFmtId="49" fontId="178" fillId="0" borderId="41" xfId="0" applyNumberFormat="1" applyFont="1" applyFill="1" applyBorder="1" applyAlignment="1" applyProtection="1">
      <alignment horizontal="left" vertical="center" wrapText="1"/>
      <protection locked="0"/>
    </xf>
    <xf numFmtId="1" fontId="178" fillId="0" borderId="20" xfId="0" applyNumberFormat="1" applyFont="1" applyFill="1" applyBorder="1" applyAlignment="1" applyProtection="1">
      <alignment horizontal="left" vertical="center"/>
      <protection locked="0"/>
    </xf>
    <xf numFmtId="49" fontId="178" fillId="0" borderId="20" xfId="0" applyNumberFormat="1" applyFont="1" applyFill="1" applyBorder="1" applyAlignment="1" applyProtection="1">
      <alignment horizontal="left" vertical="center"/>
      <protection locked="0"/>
    </xf>
    <xf numFmtId="0" fontId="27" fillId="0" borderId="10" xfId="0" applyFont="1" applyBorder="1" applyAlignment="1">
      <alignment horizontal="center" vertical="center" wrapText="1"/>
    </xf>
    <xf numFmtId="0" fontId="27" fillId="0" borderId="61" xfId="0" applyFont="1" applyBorder="1" applyAlignment="1">
      <alignment horizontal="center" vertical="center" wrapText="1"/>
    </xf>
    <xf numFmtId="49" fontId="34" fillId="0" borderId="1" xfId="0" applyNumberFormat="1" applyFont="1" applyFill="1" applyBorder="1" applyAlignment="1" applyProtection="1">
      <alignment horizontal="justify" vertical="center" wrapText="1"/>
    </xf>
    <xf numFmtId="49" fontId="34" fillId="0" borderId="2" xfId="0" applyNumberFormat="1" applyFont="1" applyFill="1" applyBorder="1" applyAlignment="1" applyProtection="1">
      <alignment horizontal="justify" vertical="center" wrapText="1"/>
    </xf>
    <xf numFmtId="49" fontId="34" fillId="0" borderId="20" xfId="0" applyNumberFormat="1" applyFont="1" applyFill="1" applyBorder="1" applyAlignment="1" applyProtection="1">
      <alignment horizontal="center" vertical="center" wrapText="1"/>
    </xf>
    <xf numFmtId="49" fontId="31" fillId="0" borderId="27" xfId="0" applyNumberFormat="1" applyFont="1" applyFill="1" applyBorder="1" applyAlignment="1" applyProtection="1">
      <alignment horizontal="center" vertical="center"/>
    </xf>
    <xf numFmtId="49" fontId="34" fillId="0" borderId="1" xfId="0" applyNumberFormat="1" applyFont="1" applyFill="1" applyBorder="1" applyAlignment="1" applyProtection="1">
      <alignment vertical="center" wrapText="1"/>
    </xf>
    <xf numFmtId="49" fontId="34" fillId="0" borderId="2" xfId="0" applyNumberFormat="1" applyFont="1" applyFill="1" applyBorder="1" applyAlignment="1" applyProtection="1">
      <alignment vertical="center" wrapText="1"/>
    </xf>
    <xf numFmtId="49" fontId="34" fillId="0" borderId="26" xfId="0" applyNumberFormat="1" applyFont="1" applyFill="1" applyBorder="1" applyAlignment="1" applyProtection="1">
      <alignment horizontal="left" vertical="center" wrapText="1"/>
    </xf>
    <xf numFmtId="49" fontId="34" fillId="0" borderId="21" xfId="0" applyNumberFormat="1" applyFont="1" applyFill="1" applyBorder="1" applyAlignment="1" applyProtection="1">
      <alignment horizontal="left" vertical="center" wrapText="1"/>
    </xf>
    <xf numFmtId="0" fontId="27"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49" fontId="34" fillId="0" borderId="24" xfId="0" applyNumberFormat="1" applyFont="1" applyFill="1" applyBorder="1" applyAlignment="1" applyProtection="1">
      <alignment horizontal="center" vertical="center" wrapText="1"/>
    </xf>
    <xf numFmtId="49" fontId="31" fillId="0" borderId="25" xfId="0" applyNumberFormat="1" applyFont="1" applyFill="1" applyBorder="1" applyAlignment="1" applyProtection="1">
      <alignment horizontal="center" vertical="center"/>
    </xf>
    <xf numFmtId="49" fontId="34" fillId="0" borderId="21" xfId="0" applyNumberFormat="1" applyFont="1" applyFill="1" applyBorder="1" applyAlignment="1" applyProtection="1">
      <alignment horizontal="center" vertical="center" wrapText="1"/>
    </xf>
    <xf numFmtId="49" fontId="34" fillId="0" borderId="15" xfId="0" applyNumberFormat="1" applyFont="1" applyFill="1" applyBorder="1" applyAlignment="1" applyProtection="1">
      <alignment horizontal="center" vertical="center" wrapText="1"/>
    </xf>
    <xf numFmtId="49" fontId="34" fillId="0" borderId="41" xfId="0" applyNumberFormat="1" applyFont="1" applyFill="1" applyBorder="1" applyAlignment="1" applyProtection="1">
      <alignment horizontal="center" vertical="center" wrapText="1"/>
    </xf>
    <xf numFmtId="49" fontId="31" fillId="0" borderId="21" xfId="0" applyNumberFormat="1" applyFont="1" applyFill="1" applyBorder="1" applyAlignment="1" applyProtection="1">
      <alignment horizontal="left" vertical="center" wrapText="1"/>
      <protection locked="0"/>
    </xf>
    <xf numFmtId="49" fontId="31" fillId="0" borderId="41" xfId="0" applyNumberFormat="1" applyFont="1" applyFill="1" applyBorder="1" applyAlignment="1" applyProtection="1">
      <alignment horizontal="left" vertical="center" wrapText="1"/>
      <protection locked="0"/>
    </xf>
    <xf numFmtId="1" fontId="31" fillId="0" borderId="20" xfId="0" applyNumberFormat="1" applyFont="1" applyFill="1" applyBorder="1" applyAlignment="1" applyProtection="1">
      <alignment horizontal="left" vertical="center"/>
      <protection locked="0"/>
    </xf>
    <xf numFmtId="1" fontId="31" fillId="0" borderId="20" xfId="0" applyNumberFormat="1" applyFont="1" applyFill="1" applyBorder="1" applyAlignment="1" applyProtection="1">
      <alignment horizontal="left" vertical="center"/>
    </xf>
    <xf numFmtId="49" fontId="31" fillId="0" borderId="20" xfId="0" applyNumberFormat="1" applyFont="1" applyFill="1" applyBorder="1" applyAlignment="1" applyProtection="1">
      <alignment horizontal="left" vertical="center"/>
      <protection locked="0"/>
    </xf>
    <xf numFmtId="0" fontId="31" fillId="0" borderId="97" xfId="0" applyNumberFormat="1" applyFont="1" applyFill="1" applyBorder="1" applyAlignment="1" applyProtection="1">
      <alignment horizontal="center" vertical="center" wrapText="1"/>
    </xf>
    <xf numFmtId="0" fontId="31" fillId="0" borderId="93" xfId="0" applyNumberFormat="1" applyFont="1" applyFill="1" applyBorder="1" applyAlignment="1" applyProtection="1">
      <alignment horizontal="center" vertical="center" wrapText="1"/>
    </xf>
    <xf numFmtId="0"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wrapText="1"/>
    </xf>
    <xf numFmtId="0" fontId="179" fillId="0" borderId="46" xfId="0" applyNumberFormat="1" applyFont="1" applyFill="1" applyBorder="1" applyAlignment="1">
      <alignment horizontal="center" vertical="center" wrapText="1"/>
    </xf>
    <xf numFmtId="0" fontId="179" fillId="0" borderId="20" xfId="0" applyNumberFormat="1" applyFont="1" applyFill="1" applyBorder="1" applyAlignment="1">
      <alignment horizontal="center" vertical="center" wrapText="1"/>
    </xf>
    <xf numFmtId="0" fontId="178" fillId="0" borderId="20" xfId="0" applyNumberFormat="1" applyFont="1" applyFill="1" applyBorder="1" applyAlignment="1">
      <alignment horizontal="center" wrapText="1"/>
    </xf>
    <xf numFmtId="0" fontId="178" fillId="0" borderId="21" xfId="0" applyNumberFormat="1" applyFont="1" applyFill="1" applyBorder="1" applyAlignment="1">
      <alignment horizontal="center" wrapText="1"/>
    </xf>
    <xf numFmtId="0" fontId="178" fillId="0" borderId="20" xfId="0" applyNumberFormat="1" applyFont="1" applyFill="1" applyBorder="1" applyAlignment="1">
      <alignment horizontal="left"/>
    </xf>
    <xf numFmtId="0" fontId="178" fillId="0" borderId="21" xfId="0" applyNumberFormat="1" applyFont="1" applyFill="1" applyBorder="1" applyAlignment="1">
      <alignment horizontal="left"/>
    </xf>
    <xf numFmtId="0" fontId="178" fillId="0" borderId="20" xfId="0" applyNumberFormat="1" applyFont="1" applyFill="1" applyBorder="1" applyAlignment="1" applyProtection="1">
      <alignment horizontal="left"/>
      <protection locked="0"/>
    </xf>
    <xf numFmtId="0" fontId="178" fillId="0" borderId="21" xfId="0" applyNumberFormat="1" applyFont="1" applyFill="1" applyBorder="1" applyAlignment="1" applyProtection="1">
      <alignment horizontal="left"/>
      <protection locked="0"/>
    </xf>
    <xf numFmtId="49" fontId="178" fillId="0" borderId="20" xfId="0" applyNumberFormat="1" applyFont="1" applyFill="1" applyBorder="1" applyAlignment="1" applyProtection="1">
      <alignment horizontal="left"/>
      <protection locked="0"/>
    </xf>
    <xf numFmtId="49" fontId="178" fillId="0" borderId="21" xfId="0" applyNumberFormat="1" applyFont="1" applyFill="1" applyBorder="1" applyAlignment="1" applyProtection="1">
      <alignment horizontal="left"/>
      <protection locked="0"/>
    </xf>
    <xf numFmtId="0" fontId="179" fillId="0" borderId="99" xfId="0" applyNumberFormat="1" applyFont="1" applyFill="1" applyBorder="1" applyAlignment="1">
      <alignment horizontal="center" vertical="center" wrapText="1"/>
    </xf>
    <xf numFmtId="1" fontId="178" fillId="0" borderId="20" xfId="0" applyNumberFormat="1" applyFont="1" applyFill="1" applyBorder="1" applyAlignment="1" applyProtection="1">
      <alignment horizontal="left"/>
      <protection locked="0"/>
    </xf>
    <xf numFmtId="1" fontId="178" fillId="0" borderId="21" xfId="0" applyNumberFormat="1" applyFont="1" applyFill="1" applyBorder="1" applyAlignment="1" applyProtection="1">
      <alignment horizontal="left"/>
      <protection locked="0"/>
    </xf>
    <xf numFmtId="0" fontId="178" fillId="0" borderId="20" xfId="0" applyNumberFormat="1" applyFont="1" applyFill="1" applyBorder="1" applyAlignment="1" applyProtection="1">
      <alignment horizontal="left" wrapText="1"/>
      <protection locked="0"/>
    </xf>
    <xf numFmtId="0" fontId="178" fillId="0" borderId="21" xfId="0" applyNumberFormat="1" applyFont="1" applyFill="1" applyBorder="1" applyAlignment="1" applyProtection="1">
      <alignment horizontal="left" wrapText="1"/>
      <protection locked="0"/>
    </xf>
    <xf numFmtId="0" fontId="5" fillId="0" borderId="17" xfId="1" applyFont="1" applyBorder="1" applyAlignment="1" applyProtection="1">
      <alignment horizontal="center" wrapText="1"/>
      <protection locked="0"/>
    </xf>
    <xf numFmtId="0" fontId="5" fillId="0" borderId="18" xfId="1" applyFont="1" applyBorder="1" applyAlignment="1" applyProtection="1">
      <alignment horizontal="center" wrapText="1"/>
      <protection locked="0"/>
    </xf>
    <xf numFmtId="0" fontId="5" fillId="0" borderId="20" xfId="1" applyFont="1" applyBorder="1" applyAlignment="1" applyProtection="1">
      <alignment horizontal="left"/>
      <protection locked="0"/>
    </xf>
    <xf numFmtId="0" fontId="5" fillId="0" borderId="20" xfId="1" applyFont="1" applyBorder="1" applyAlignment="1" applyProtection="1">
      <alignment horizontal="left" wrapText="1"/>
      <protection locked="0"/>
    </xf>
    <xf numFmtId="1" fontId="5" fillId="0" borderId="20" xfId="1" applyNumberFormat="1" applyFont="1" applyBorder="1" applyAlignment="1" applyProtection="1">
      <alignment horizontal="center"/>
      <protection locked="0"/>
    </xf>
    <xf numFmtId="0" fontId="5" fillId="0" borderId="20" xfId="1" applyFont="1" applyBorder="1" applyAlignment="1" applyProtection="1">
      <alignment horizontal="left"/>
    </xf>
    <xf numFmtId="0" fontId="5" fillId="0" borderId="20" xfId="1" applyFont="1" applyBorder="1" applyAlignment="1" applyProtection="1">
      <alignment horizontal="left" wrapText="1"/>
    </xf>
    <xf numFmtId="0" fontId="5" fillId="0" borderId="20" xfId="1" applyFont="1" applyBorder="1" applyAlignment="1" applyProtection="1">
      <alignment horizontal="center"/>
      <protection locked="0"/>
    </xf>
    <xf numFmtId="0" fontId="5" fillId="0" borderId="21" xfId="1" applyFont="1" applyBorder="1" applyAlignment="1">
      <alignment horizontal="center" wrapText="1"/>
    </xf>
    <xf numFmtId="0" fontId="0" fillId="0" borderId="15" xfId="0" applyBorder="1" applyAlignment="1">
      <alignment horizontal="center" wrapText="1"/>
    </xf>
    <xf numFmtId="14" fontId="5" fillId="0" borderId="20" xfId="1" applyNumberFormat="1" applyFont="1" applyBorder="1" applyAlignment="1" applyProtection="1">
      <alignment horizontal="left" vertical="center"/>
    </xf>
    <xf numFmtId="0" fontId="3" fillId="0" borderId="10" xfId="7" applyFont="1" applyBorder="1" applyAlignment="1" applyProtection="1">
      <alignment horizontal="center" vertical="center" wrapText="1"/>
    </xf>
    <xf numFmtId="0" fontId="3" fillId="0" borderId="7" xfId="7" applyFont="1" applyBorder="1" applyAlignment="1" applyProtection="1">
      <alignment horizontal="center" vertical="center" wrapText="1"/>
    </xf>
    <xf numFmtId="0" fontId="42" fillId="0" borderId="1" xfId="7" applyFont="1" applyBorder="1" applyAlignment="1" applyProtection="1">
      <alignment horizontal="center" vertical="center" wrapText="1"/>
    </xf>
    <xf numFmtId="0" fontId="42" fillId="0" borderId="2" xfId="7" applyFont="1" applyBorder="1" applyAlignment="1" applyProtection="1">
      <alignment horizontal="center" vertical="center" wrapText="1"/>
    </xf>
    <xf numFmtId="0" fontId="42" fillId="0" borderId="3" xfId="7" applyFont="1" applyBorder="1" applyAlignment="1" applyProtection="1">
      <alignment horizontal="center" vertical="center" wrapText="1"/>
    </xf>
    <xf numFmtId="0" fontId="5" fillId="0" borderId="21" xfId="11" applyFont="1" applyFill="1" applyBorder="1" applyAlignment="1" applyProtection="1">
      <alignment horizontal="left" vertical="center" wrapText="1"/>
    </xf>
    <xf numFmtId="0" fontId="38" fillId="0" borderId="15" xfId="7" applyBorder="1" applyAlignment="1" applyProtection="1">
      <alignment horizontal="left"/>
    </xf>
    <xf numFmtId="0" fontId="38" fillId="0" borderId="41" xfId="7" applyBorder="1" applyAlignment="1" applyProtection="1">
      <alignment horizontal="left"/>
    </xf>
    <xf numFmtId="0" fontId="5" fillId="0" borderId="20" xfId="10" applyFont="1" applyBorder="1" applyAlignment="1" applyProtection="1">
      <alignment horizontal="left" vertical="center" wrapText="1"/>
      <protection locked="0"/>
    </xf>
    <xf numFmtId="1" fontId="5" fillId="0" borderId="20" xfId="10" applyNumberFormat="1" applyFont="1" applyBorder="1" applyAlignment="1" applyProtection="1">
      <alignment horizontal="left" vertical="center"/>
      <protection locked="0"/>
    </xf>
    <xf numFmtId="49" fontId="5" fillId="0" borderId="20" xfId="10" applyNumberFormat="1" applyFont="1" applyBorder="1" applyAlignment="1" applyProtection="1">
      <alignment horizontal="left" vertical="center"/>
      <protection locked="0"/>
    </xf>
    <xf numFmtId="0" fontId="5" fillId="0" borderId="17" xfId="10" applyFont="1" applyBorder="1" applyAlignment="1" applyProtection="1">
      <alignment horizontal="center" vertical="center" wrapText="1"/>
    </xf>
    <xf numFmtId="0" fontId="5" fillId="0" borderId="18" xfId="10" applyFont="1" applyBorder="1" applyAlignment="1" applyProtection="1">
      <alignment horizontal="center" vertical="center" wrapText="1"/>
    </xf>
    <xf numFmtId="0" fontId="5" fillId="0" borderId="20" xfId="10" applyFont="1" applyBorder="1" applyAlignment="1" applyProtection="1">
      <alignment horizontal="left" vertical="center"/>
    </xf>
    <xf numFmtId="0" fontId="5" fillId="0" borderId="20" xfId="10" applyFont="1" applyBorder="1" applyAlignment="1" applyProtection="1">
      <alignment horizontal="left" vertical="center" wrapText="1"/>
    </xf>
    <xf numFmtId="0" fontId="5" fillId="0" borderId="20" xfId="10" applyFont="1" applyBorder="1" applyAlignment="1" applyProtection="1">
      <alignment horizontal="left" vertical="center"/>
      <protection locked="0"/>
    </xf>
    <xf numFmtId="0" fontId="31" fillId="0" borderId="94" xfId="0" applyNumberFormat="1" applyFont="1" applyFill="1" applyBorder="1" applyAlignment="1" applyProtection="1">
      <alignment horizontal="center" vertical="center" wrapText="1"/>
    </xf>
    <xf numFmtId="0" fontId="31" fillId="0" borderId="120" xfId="0" applyNumberFormat="1" applyFont="1" applyFill="1" applyBorder="1" applyAlignment="1" applyProtection="1">
      <alignment horizontal="center" vertical="center" wrapText="1"/>
    </xf>
    <xf numFmtId="0" fontId="33" fillId="0" borderId="0" xfId="0" applyNumberFormat="1" applyFont="1" applyFill="1" applyBorder="1" applyAlignment="1" applyProtection="1">
      <alignment horizontal="left" vertical="center" wrapText="1"/>
    </xf>
    <xf numFmtId="0" fontId="245" fillId="0" borderId="94" xfId="1" applyFont="1" applyBorder="1" applyAlignment="1" applyProtection="1">
      <alignment horizontal="center" vertical="center"/>
    </xf>
    <xf numFmtId="0" fontId="245" fillId="0" borderId="95" xfId="1" applyFont="1" applyBorder="1" applyAlignment="1" applyProtection="1">
      <alignment horizontal="center" vertical="center"/>
    </xf>
    <xf numFmtId="0" fontId="245" fillId="0" borderId="123" xfId="1" applyFont="1" applyBorder="1" applyAlignment="1" applyProtection="1">
      <alignment horizontal="center" vertical="center"/>
    </xf>
    <xf numFmtId="0" fontId="245" fillId="0" borderId="38" xfId="1" applyFont="1" applyBorder="1" applyAlignment="1" applyProtection="1">
      <alignment horizontal="center" vertical="center" wrapText="1"/>
    </xf>
    <xf numFmtId="0" fontId="245" fillId="0" borderId="39" xfId="1" applyFont="1" applyBorder="1" applyAlignment="1" applyProtection="1">
      <alignment horizontal="center" vertical="center" wrapText="1"/>
    </xf>
    <xf numFmtId="0" fontId="245" fillId="0" borderId="40" xfId="1" applyFont="1" applyBorder="1" applyAlignment="1" applyProtection="1">
      <alignment horizontal="center" vertical="center" wrapText="1"/>
    </xf>
    <xf numFmtId="0" fontId="245" fillId="0" borderId="94" xfId="1" applyFont="1" applyBorder="1" applyAlignment="1" applyProtection="1">
      <alignment horizontal="left" vertical="center"/>
    </xf>
    <xf numFmtId="0" fontId="245" fillId="0" borderId="95" xfId="1" applyFont="1" applyBorder="1" applyAlignment="1" applyProtection="1">
      <alignment horizontal="left" vertical="center"/>
    </xf>
    <xf numFmtId="0" fontId="245" fillId="0" borderId="123" xfId="1" applyFont="1" applyBorder="1" applyAlignment="1" applyProtection="1">
      <alignment horizontal="left" vertical="center"/>
    </xf>
    <xf numFmtId="0" fontId="245" fillId="0" borderId="94" xfId="1" applyFont="1" applyBorder="1" applyAlignment="1" applyProtection="1">
      <alignment horizontal="left" vertical="center" wrapText="1"/>
    </xf>
    <xf numFmtId="0" fontId="245" fillId="0" borderId="95" xfId="1" applyFont="1" applyBorder="1" applyAlignment="1" applyProtection="1">
      <alignment horizontal="left" vertical="center" wrapText="1"/>
    </xf>
    <xf numFmtId="0" fontId="245" fillId="0" borderId="123" xfId="1" applyFont="1" applyBorder="1" applyAlignment="1" applyProtection="1">
      <alignment horizontal="left" vertical="center" wrapText="1"/>
    </xf>
    <xf numFmtId="1" fontId="245" fillId="0" borderId="94" xfId="1" applyNumberFormat="1" applyFont="1" applyBorder="1" applyAlignment="1" applyProtection="1">
      <alignment horizontal="left" vertical="center"/>
    </xf>
    <xf numFmtId="1" fontId="245" fillId="0" borderId="95" xfId="1" applyNumberFormat="1" applyFont="1" applyBorder="1" applyAlignment="1" applyProtection="1">
      <alignment horizontal="left" vertical="center"/>
    </xf>
    <xf numFmtId="1" fontId="245" fillId="0" borderId="123" xfId="1" applyNumberFormat="1" applyFont="1" applyBorder="1" applyAlignment="1" applyProtection="1">
      <alignment horizontal="left" vertical="center"/>
    </xf>
    <xf numFmtId="1" fontId="245" fillId="0" borderId="47" xfId="1" applyNumberFormat="1" applyFont="1" applyBorder="1" applyAlignment="1" applyProtection="1">
      <alignment horizontal="left" vertical="center"/>
    </xf>
    <xf numFmtId="1" fontId="245" fillId="0" borderId="43" xfId="1" applyNumberFormat="1" applyFont="1" applyBorder="1" applyAlignment="1" applyProtection="1">
      <alignment horizontal="left" vertical="center"/>
    </xf>
    <xf numFmtId="1" fontId="245" fillId="0" borderId="44" xfId="1" applyNumberFormat="1" applyFont="1" applyBorder="1" applyAlignment="1" applyProtection="1">
      <alignment horizontal="left" vertical="center"/>
    </xf>
    <xf numFmtId="0" fontId="247" fillId="0" borderId="0" xfId="7" applyFont="1" applyAlignment="1" applyProtection="1">
      <alignment horizontal="left" wrapText="1"/>
    </xf>
    <xf numFmtId="0" fontId="7" fillId="0" borderId="4" xfId="7" applyFont="1" applyBorder="1" applyAlignment="1" applyProtection="1">
      <alignment horizontal="center" vertical="center"/>
    </xf>
    <xf numFmtId="0" fontId="7" fillId="0" borderId="7" xfId="7" applyFont="1" applyBorder="1" applyAlignment="1" applyProtection="1">
      <alignment horizontal="center" vertical="center"/>
    </xf>
    <xf numFmtId="0" fontId="7" fillId="0" borderId="55" xfId="7" applyFont="1" applyBorder="1" applyAlignment="1" applyProtection="1">
      <alignment horizontal="center" vertical="center" wrapText="1"/>
    </xf>
    <xf numFmtId="0" fontId="7" fillId="0" borderId="50" xfId="7" applyFont="1" applyBorder="1" applyAlignment="1" applyProtection="1">
      <alignment horizontal="center" vertical="center" wrapText="1"/>
    </xf>
    <xf numFmtId="0" fontId="7" fillId="0" borderId="56" xfId="7" applyFont="1" applyBorder="1" applyAlignment="1" applyProtection="1">
      <alignment horizontal="center" vertical="center" wrapText="1"/>
    </xf>
    <xf numFmtId="0" fontId="7" fillId="0" borderId="57" xfId="7" applyFont="1" applyBorder="1" applyAlignment="1" applyProtection="1">
      <alignment horizontal="center" vertical="center" wrapText="1"/>
    </xf>
    <xf numFmtId="0" fontId="7" fillId="0" borderId="1" xfId="7" applyFont="1" applyBorder="1" applyAlignment="1" applyProtection="1">
      <alignment horizontal="center" vertical="center" wrapText="1"/>
    </xf>
    <xf numFmtId="0" fontId="7" fillId="0" borderId="2" xfId="7" applyFont="1" applyBorder="1" applyAlignment="1" applyProtection="1">
      <alignment horizontal="center" vertical="center" wrapText="1"/>
    </xf>
    <xf numFmtId="0" fontId="7" fillId="0" borderId="3" xfId="7" applyFont="1" applyBorder="1" applyAlignment="1" applyProtection="1">
      <alignment horizontal="center" vertical="center" wrapText="1"/>
    </xf>
    <xf numFmtId="49" fontId="7" fillId="0" borderId="5" xfId="7" applyNumberFormat="1" applyFont="1" applyBorder="1" applyAlignment="1" applyProtection="1">
      <alignment horizontal="center" vertical="center" wrapText="1"/>
    </xf>
    <xf numFmtId="49" fontId="7" fillId="0" borderId="0" xfId="7" applyNumberFormat="1" applyFont="1" applyBorder="1" applyAlignment="1" applyProtection="1">
      <alignment horizontal="center" vertical="center" wrapText="1"/>
    </xf>
    <xf numFmtId="49" fontId="7" fillId="0" borderId="10" xfId="7" applyNumberFormat="1" applyFont="1" applyBorder="1" applyAlignment="1" applyProtection="1">
      <alignment horizontal="center" vertical="center" wrapText="1"/>
    </xf>
    <xf numFmtId="49" fontId="7" fillId="0" borderId="64" xfId="7" applyNumberFormat="1" applyFont="1" applyBorder="1" applyAlignment="1" applyProtection="1">
      <alignment horizontal="center" vertical="center" wrapText="1"/>
    </xf>
    <xf numFmtId="49" fontId="7" fillId="0" borderId="61" xfId="7" applyNumberFormat="1" applyFont="1" applyBorder="1" applyAlignment="1" applyProtection="1">
      <alignment horizontal="center" vertical="center" wrapText="1"/>
    </xf>
    <xf numFmtId="49" fontId="7" fillId="0" borderId="1" xfId="7" applyNumberFormat="1" applyFont="1" applyBorder="1" applyAlignment="1" applyProtection="1">
      <alignment horizontal="center" vertical="center" wrapText="1"/>
    </xf>
    <xf numFmtId="49" fontId="7" fillId="0" borderId="2" xfId="7" applyNumberFormat="1" applyFont="1" applyBorder="1" applyAlignment="1" applyProtection="1">
      <alignment horizontal="center" vertical="center" wrapText="1"/>
    </xf>
    <xf numFmtId="49" fontId="7" fillId="0" borderId="3" xfId="7" applyNumberFormat="1" applyFont="1" applyBorder="1" applyAlignment="1" applyProtection="1">
      <alignment horizontal="center" vertical="center" wrapText="1"/>
    </xf>
    <xf numFmtId="0" fontId="7" fillId="0" borderId="10" xfId="7" applyFont="1" applyBorder="1" applyAlignment="1" applyProtection="1">
      <alignment horizontal="center" vertical="center" wrapText="1"/>
    </xf>
    <xf numFmtId="0" fontId="7" fillId="0" borderId="64" xfId="7" applyFont="1" applyBorder="1" applyAlignment="1" applyProtection="1">
      <alignment horizontal="center" vertical="center" wrapText="1"/>
    </xf>
    <xf numFmtId="0" fontId="7" fillId="0" borderId="61" xfId="7" applyFont="1" applyBorder="1" applyAlignment="1" applyProtection="1">
      <alignment horizontal="center" vertical="center" wrapText="1"/>
    </xf>
    <xf numFmtId="0" fontId="7" fillId="0" borderId="6" xfId="7" applyFont="1" applyBorder="1" applyAlignment="1" applyProtection="1">
      <alignment horizontal="center" vertical="center" wrapText="1"/>
    </xf>
    <xf numFmtId="0" fontId="7" fillId="0" borderId="8" xfId="7" applyFont="1" applyBorder="1" applyAlignment="1" applyProtection="1">
      <alignment horizontal="center" vertical="center" wrapText="1"/>
    </xf>
    <xf numFmtId="0" fontId="7" fillId="0" borderId="64" xfId="7" applyFont="1" applyBorder="1" applyAlignment="1" applyProtection="1">
      <alignment horizontal="center" vertical="center"/>
    </xf>
    <xf numFmtId="0" fontId="7" fillId="0" borderId="61" xfId="7" applyFont="1" applyBorder="1" applyAlignment="1" applyProtection="1">
      <alignment horizontal="center" vertical="center"/>
    </xf>
    <xf numFmtId="0" fontId="7" fillId="0" borderId="10" xfId="7" applyFont="1" applyBorder="1" applyAlignment="1" applyProtection="1">
      <alignment horizontal="center" vertical="center"/>
    </xf>
    <xf numFmtId="0" fontId="7" fillId="0" borderId="71" xfId="7" applyFont="1" applyBorder="1" applyAlignment="1" applyProtection="1">
      <alignment horizontal="center" vertical="center"/>
    </xf>
    <xf numFmtId="0" fontId="7" fillId="0" borderId="1" xfId="7" applyFont="1" applyBorder="1" applyAlignment="1" applyProtection="1">
      <alignment horizontal="center"/>
    </xf>
    <xf numFmtId="0" fontId="7" fillId="0" borderId="2" xfId="7" applyFont="1" applyBorder="1" applyAlignment="1" applyProtection="1">
      <alignment horizontal="center"/>
    </xf>
    <xf numFmtId="0" fontId="7" fillId="0" borderId="3" xfId="7" applyFont="1" applyBorder="1" applyAlignment="1" applyProtection="1">
      <alignment horizontal="center"/>
    </xf>
    <xf numFmtId="0" fontId="197" fillId="0" borderId="20" xfId="7" applyFont="1" applyBorder="1" applyAlignment="1" applyProtection="1">
      <alignment horizontal="center" vertical="center"/>
    </xf>
    <xf numFmtId="0" fontId="6" fillId="0" borderId="20" xfId="1" applyFont="1" applyBorder="1" applyAlignment="1" applyProtection="1">
      <alignment horizontal="left" vertical="center" wrapText="1"/>
    </xf>
    <xf numFmtId="0" fontId="0" fillId="0" borderId="0" xfId="7" applyFont="1" applyBorder="1" applyAlignment="1" applyProtection="1">
      <alignment horizontal="left" wrapText="1"/>
    </xf>
    <xf numFmtId="0" fontId="7" fillId="0" borderId="20" xfId="7" applyFont="1" applyBorder="1" applyAlignment="1" applyProtection="1">
      <alignment horizontal="center" vertical="center"/>
    </xf>
    <xf numFmtId="0" fontId="186" fillId="0" borderId="99" xfId="0" applyNumberFormat="1" applyFont="1" applyFill="1" applyBorder="1" applyAlignment="1">
      <alignment horizontal="center" vertical="center" wrapText="1"/>
    </xf>
    <xf numFmtId="0" fontId="186" fillId="0" borderId="46" xfId="0" applyNumberFormat="1" applyFont="1" applyFill="1" applyBorder="1" applyAlignment="1">
      <alignment horizontal="center" vertical="center" wrapText="1"/>
    </xf>
    <xf numFmtId="0" fontId="186" fillId="0" borderId="21" xfId="0" applyNumberFormat="1" applyFont="1" applyFill="1" applyBorder="1" applyAlignment="1">
      <alignment horizontal="center" vertical="center"/>
    </xf>
    <xf numFmtId="0" fontId="186" fillId="0" borderId="15" xfId="0" applyNumberFormat="1" applyFont="1" applyFill="1" applyBorder="1" applyAlignment="1">
      <alignment horizontal="center" vertical="center"/>
    </xf>
    <xf numFmtId="0" fontId="186" fillId="0" borderId="41" xfId="0" applyNumberFormat="1" applyFont="1" applyFill="1" applyBorder="1" applyAlignment="1">
      <alignment horizontal="center" vertical="center"/>
    </xf>
    <xf numFmtId="0" fontId="186" fillId="0" borderId="20" xfId="0" applyNumberFormat="1" applyFont="1" applyFill="1" applyBorder="1" applyAlignment="1">
      <alignment horizontal="center" vertical="center"/>
    </xf>
    <xf numFmtId="0" fontId="186" fillId="0" borderId="20" xfId="0" applyNumberFormat="1" applyFont="1" applyFill="1" applyBorder="1" applyAlignment="1">
      <alignment horizontal="center" vertical="center" wrapText="1"/>
    </xf>
    <xf numFmtId="0" fontId="186" fillId="0" borderId="21" xfId="0" applyNumberFormat="1" applyFont="1" applyFill="1" applyBorder="1" applyAlignment="1">
      <alignment horizontal="center" vertical="center" wrapText="1"/>
    </xf>
    <xf numFmtId="0" fontId="186" fillId="0" borderId="15" xfId="0" applyNumberFormat="1" applyFont="1" applyFill="1" applyBorder="1" applyAlignment="1">
      <alignment horizontal="center" vertical="center" wrapText="1"/>
    </xf>
    <xf numFmtId="0" fontId="186" fillId="0" borderId="41" xfId="0" applyNumberFormat="1" applyFont="1" applyFill="1" applyBorder="1" applyAlignment="1">
      <alignment horizontal="center" vertical="center" wrapText="1"/>
    </xf>
    <xf numFmtId="0" fontId="178" fillId="0" borderId="20" xfId="0" applyNumberFormat="1" applyFont="1" applyFill="1" applyBorder="1" applyAlignment="1" applyProtection="1">
      <alignment horizontal="left" vertical="center"/>
      <protection locked="0"/>
    </xf>
    <xf numFmtId="14" fontId="178" fillId="0" borderId="20" xfId="0" applyNumberFormat="1" applyFont="1" applyFill="1" applyBorder="1" applyAlignment="1" applyProtection="1">
      <alignment horizontal="left" vertical="center"/>
      <protection locked="0"/>
    </xf>
    <xf numFmtId="0" fontId="38" fillId="34" borderId="21" xfId="7" applyFill="1" applyBorder="1" applyAlignment="1">
      <alignment horizontal="center" vertical="center"/>
    </xf>
    <xf numFmtId="0" fontId="38" fillId="34" borderId="15" xfId="7" applyFill="1" applyBorder="1" applyAlignment="1">
      <alignment horizontal="center" vertical="center"/>
    </xf>
    <xf numFmtId="0" fontId="38" fillId="34" borderId="41" xfId="7" applyFill="1" applyBorder="1" applyAlignment="1">
      <alignment horizontal="center" vertical="center"/>
    </xf>
    <xf numFmtId="0" fontId="38" fillId="45" borderId="21" xfId="7" applyFill="1" applyBorder="1" applyAlignment="1">
      <alignment horizontal="center"/>
    </xf>
    <xf numFmtId="0" fontId="38" fillId="45" borderId="15" xfId="7" applyFill="1" applyBorder="1" applyAlignment="1">
      <alignment horizontal="center"/>
    </xf>
    <xf numFmtId="0" fontId="38" fillId="45" borderId="41" xfId="7" applyFill="1" applyBorder="1" applyAlignment="1">
      <alignment horizontal="center"/>
    </xf>
    <xf numFmtId="0" fontId="7" fillId="3" borderId="21" xfId="7" applyFont="1" applyFill="1" applyBorder="1" applyAlignment="1">
      <alignment horizontal="right"/>
    </xf>
    <xf numFmtId="0" fontId="7" fillId="3" borderId="41" xfId="7" applyFont="1" applyFill="1" applyBorder="1" applyAlignment="1">
      <alignment horizontal="right"/>
    </xf>
    <xf numFmtId="0" fontId="7" fillId="46" borderId="21" xfId="7" applyFont="1" applyFill="1" applyBorder="1" applyAlignment="1">
      <alignment horizontal="right" vertical="center"/>
    </xf>
    <xf numFmtId="0" fontId="7" fillId="46" borderId="15" xfId="7" applyFont="1" applyFill="1" applyBorder="1" applyAlignment="1">
      <alignment horizontal="right" vertical="center"/>
    </xf>
    <xf numFmtId="0" fontId="7" fillId="46" borderId="41" xfId="7" applyFont="1" applyFill="1" applyBorder="1" applyAlignment="1">
      <alignment horizontal="right" vertical="center"/>
    </xf>
    <xf numFmtId="1" fontId="5" fillId="0" borderId="21" xfId="1" applyNumberFormat="1" applyFont="1" applyBorder="1" applyAlignment="1" applyProtection="1">
      <alignment horizontal="left" vertical="center"/>
      <protection locked="0"/>
    </xf>
    <xf numFmtId="1" fontId="5" fillId="0" borderId="41" xfId="1" applyNumberFormat="1" applyFont="1" applyBorder="1" applyAlignment="1" applyProtection="1">
      <alignment horizontal="left" vertical="center"/>
      <protection locked="0"/>
    </xf>
    <xf numFmtId="14" fontId="5" fillId="0" borderId="21" xfId="1" applyNumberFormat="1" applyFont="1" applyBorder="1" applyAlignment="1" applyProtection="1">
      <alignment horizontal="left" vertical="center"/>
      <protection locked="0"/>
    </xf>
    <xf numFmtId="14" fontId="5" fillId="0" borderId="41" xfId="1" applyNumberFormat="1" applyFont="1" applyBorder="1" applyAlignment="1" applyProtection="1">
      <alignment horizontal="left" vertical="center"/>
      <protection locked="0"/>
    </xf>
    <xf numFmtId="0" fontId="38" fillId="44" borderId="99" xfId="7" applyFill="1" applyBorder="1" applyAlignment="1">
      <alignment horizontal="center" vertical="center"/>
    </xf>
    <xf numFmtId="0" fontId="38" fillId="44" borderId="46" xfId="7" applyFill="1" applyBorder="1" applyAlignment="1">
      <alignment horizontal="center" vertical="center"/>
    </xf>
    <xf numFmtId="0" fontId="38" fillId="44" borderId="99" xfId="7" applyFill="1" applyBorder="1" applyAlignment="1">
      <alignment horizontal="center" vertical="center" wrapText="1"/>
    </xf>
    <xf numFmtId="0" fontId="38" fillId="44" borderId="46" xfId="7" applyFill="1" applyBorder="1" applyAlignment="1">
      <alignment horizontal="center" vertical="center" wrapText="1"/>
    </xf>
    <xf numFmtId="0" fontId="5" fillId="0" borderId="21"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41" xfId="1" applyFont="1" applyBorder="1" applyAlignment="1">
      <alignment horizontal="center" vertical="center" wrapText="1"/>
    </xf>
    <xf numFmtId="0" fontId="5" fillId="0" borderId="41" xfId="1" applyFont="1" applyBorder="1" applyAlignment="1" applyProtection="1">
      <alignment horizontal="left" vertical="center"/>
    </xf>
    <xf numFmtId="0" fontId="5" fillId="0" borderId="41" xfId="1" applyFont="1" applyBorder="1" applyAlignment="1" applyProtection="1">
      <alignment horizontal="left" vertical="center" wrapText="1"/>
    </xf>
    <xf numFmtId="0" fontId="55" fillId="0" borderId="1" xfId="0" applyNumberFormat="1" applyFont="1" applyFill="1" applyBorder="1" applyAlignment="1" applyProtection="1">
      <alignment horizontal="center"/>
    </xf>
    <xf numFmtId="0" fontId="55" fillId="0" borderId="2" xfId="0" applyNumberFormat="1" applyFont="1" applyFill="1" applyBorder="1" applyAlignment="1" applyProtection="1">
      <alignment horizontal="center"/>
    </xf>
    <xf numFmtId="0" fontId="55" fillId="0" borderId="3" xfId="0" applyNumberFormat="1" applyFont="1" applyFill="1" applyBorder="1" applyAlignment="1" applyProtection="1">
      <alignment horizontal="center"/>
    </xf>
    <xf numFmtId="0" fontId="55" fillId="0" borderId="20" xfId="0" applyNumberFormat="1" applyFont="1" applyFill="1" applyBorder="1" applyAlignment="1" applyProtection="1">
      <alignment horizontal="center"/>
    </xf>
    <xf numFmtId="49" fontId="31" fillId="0" borderId="20" xfId="0" applyNumberFormat="1" applyFont="1" applyFill="1" applyBorder="1" applyAlignment="1" applyProtection="1">
      <alignment horizontal="left" vertical="center"/>
    </xf>
    <xf numFmtId="14"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center" vertical="center" wrapText="1"/>
    </xf>
    <xf numFmtId="0" fontId="7" fillId="0" borderId="4" xfId="7" applyFont="1" applyBorder="1" applyAlignment="1">
      <alignment horizontal="center"/>
    </xf>
    <xf numFmtId="0" fontId="7" fillId="0" borderId="5" xfId="7" applyFont="1" applyBorder="1" applyAlignment="1">
      <alignment horizontal="center"/>
    </xf>
    <xf numFmtId="0" fontId="7" fillId="0" borderId="6" xfId="7" applyFont="1" applyBorder="1" applyAlignment="1">
      <alignment horizontal="center"/>
    </xf>
    <xf numFmtId="0" fontId="31" fillId="0" borderId="94" xfId="4" applyNumberFormat="1" applyFont="1" applyFill="1" applyBorder="1" applyAlignment="1" applyProtection="1">
      <alignment horizontal="center" vertical="center" wrapText="1"/>
    </xf>
    <xf numFmtId="0" fontId="31" fillId="0" borderId="120" xfId="4" applyNumberFormat="1" applyFont="1" applyFill="1" applyBorder="1" applyAlignment="1" applyProtection="1">
      <alignment horizontal="center" vertical="center" wrapText="1"/>
    </xf>
    <xf numFmtId="0" fontId="213" fillId="0" borderId="1" xfId="4" applyNumberFormat="1" applyFont="1" applyFill="1" applyBorder="1" applyAlignment="1" applyProtection="1">
      <alignment horizontal="center"/>
    </xf>
    <xf numFmtId="0" fontId="213" fillId="0" borderId="2" xfId="4" applyNumberFormat="1" applyFont="1" applyFill="1" applyBorder="1" applyAlignment="1" applyProtection="1">
      <alignment horizontal="center"/>
    </xf>
    <xf numFmtId="0" fontId="213" fillId="0" borderId="3" xfId="4" applyNumberFormat="1" applyFont="1" applyFill="1" applyBorder="1" applyAlignment="1" applyProtection="1">
      <alignment horizontal="center"/>
    </xf>
    <xf numFmtId="0" fontId="257" fillId="0" borderId="0" xfId="4" applyNumberFormat="1" applyFont="1" applyFill="1" applyBorder="1" applyAlignment="1" applyProtection="1">
      <alignment horizontal="justify" vertical="top" wrapText="1"/>
    </xf>
    <xf numFmtId="0" fontId="214" fillId="0" borderId="0" xfId="4" applyNumberFormat="1" applyFont="1" applyFill="1" applyBorder="1" applyAlignment="1" applyProtection="1">
      <alignment horizontal="right" vertical="top"/>
    </xf>
    <xf numFmtId="0" fontId="212" fillId="0" borderId="1" xfId="4" applyNumberFormat="1" applyFont="1" applyFill="1" applyBorder="1" applyAlignment="1" applyProtection="1">
      <alignment horizontal="center"/>
    </xf>
    <xf numFmtId="0" fontId="212" fillId="0" borderId="2" xfId="4" applyNumberFormat="1" applyFont="1" applyFill="1" applyBorder="1" applyAlignment="1" applyProtection="1">
      <alignment horizontal="center"/>
    </xf>
    <xf numFmtId="0" fontId="212" fillId="0" borderId="3" xfId="4" applyNumberFormat="1" applyFont="1" applyFill="1" applyBorder="1" applyAlignment="1" applyProtection="1">
      <alignment horizontal="center"/>
    </xf>
    <xf numFmtId="0" fontId="0" fillId="0" borderId="20" xfId="0" applyBorder="1" applyAlignment="1" applyProtection="1">
      <alignment horizontal="center" vertical="center" wrapText="1"/>
    </xf>
    <xf numFmtId="0" fontId="7" fillId="0" borderId="1" xfId="0" applyFont="1" applyBorder="1" applyAlignment="1" applyProtection="1">
      <alignment horizontal="center"/>
    </xf>
    <xf numFmtId="0" fontId="7" fillId="0" borderId="2" xfId="0" applyFont="1" applyBorder="1" applyAlignment="1" applyProtection="1">
      <alignment horizontal="center"/>
    </xf>
    <xf numFmtId="0" fontId="7" fillId="0" borderId="3" xfId="0" applyFont="1" applyBorder="1" applyAlignment="1" applyProtection="1">
      <alignment horizontal="center"/>
    </xf>
    <xf numFmtId="0" fontId="263" fillId="0" borderId="20" xfId="293" applyNumberFormat="1" applyFont="1" applyFill="1" applyBorder="1" applyAlignment="1">
      <alignment horizontal="center" vertical="center" wrapText="1"/>
    </xf>
    <xf numFmtId="0" fontId="264" fillId="0" borderId="20" xfId="293" applyNumberFormat="1" applyFont="1" applyFill="1" applyBorder="1" applyAlignment="1">
      <alignment horizontal="center" vertical="center" wrapText="1"/>
    </xf>
    <xf numFmtId="0" fontId="265" fillId="0" borderId="1" xfId="293" applyNumberFormat="1" applyFont="1" applyFill="1" applyBorder="1" applyAlignment="1">
      <alignment horizontal="center"/>
    </xf>
    <xf numFmtId="0" fontId="265" fillId="0" borderId="2" xfId="293" applyNumberFormat="1" applyFont="1" applyFill="1" applyBorder="1" applyAlignment="1">
      <alignment horizontal="center"/>
    </xf>
    <xf numFmtId="0" fontId="265" fillId="0" borderId="3" xfId="293" applyNumberFormat="1" applyFont="1" applyFill="1" applyBorder="1" applyAlignment="1">
      <alignment horizontal="center"/>
    </xf>
    <xf numFmtId="0" fontId="177" fillId="0" borderId="1" xfId="261" applyFont="1" applyBorder="1" applyAlignment="1" applyProtection="1">
      <alignment horizontal="center" vertical="center"/>
    </xf>
    <xf numFmtId="0" fontId="177" fillId="0" borderId="2" xfId="261" applyFont="1" applyBorder="1" applyAlignment="1" applyProtection="1">
      <alignment horizontal="center" vertical="center"/>
    </xf>
    <xf numFmtId="0" fontId="177" fillId="0" borderId="3" xfId="261" applyFont="1" applyBorder="1" applyAlignment="1" applyProtection="1">
      <alignment horizontal="center" vertical="center"/>
    </xf>
    <xf numFmtId="0" fontId="5" fillId="0" borderId="94" xfId="1" applyFont="1" applyBorder="1" applyAlignment="1" applyProtection="1">
      <alignment horizontal="center" vertical="center" wrapText="1"/>
    </xf>
    <xf numFmtId="0" fontId="5" fillId="0" borderId="120" xfId="1" applyFont="1" applyBorder="1" applyAlignment="1" applyProtection="1">
      <alignment horizontal="center" vertical="center" wrapText="1"/>
    </xf>
    <xf numFmtId="0" fontId="177" fillId="0" borderId="1" xfId="0" applyFont="1" applyBorder="1" applyAlignment="1" applyProtection="1">
      <alignment horizontal="center" vertical="center"/>
    </xf>
    <xf numFmtId="0" fontId="177" fillId="0" borderId="2" xfId="0" applyFont="1" applyBorder="1" applyAlignment="1" applyProtection="1">
      <alignment horizontal="center" vertical="center"/>
    </xf>
    <xf numFmtId="0" fontId="177" fillId="0" borderId="3" xfId="0" applyFont="1" applyBorder="1" applyAlignment="1" applyProtection="1">
      <alignment horizontal="center" vertical="center"/>
    </xf>
    <xf numFmtId="0" fontId="7" fillId="5" borderId="4" xfId="0" applyFont="1" applyFill="1" applyBorder="1" applyAlignment="1" applyProtection="1">
      <alignment horizontal="center"/>
    </xf>
    <xf numFmtId="0" fontId="7" fillId="5" borderId="5" xfId="0" applyFont="1" applyFill="1" applyBorder="1" applyAlignment="1" applyProtection="1">
      <alignment horizontal="center"/>
    </xf>
    <xf numFmtId="0" fontId="7" fillId="5" borderId="6" xfId="0" applyFont="1" applyFill="1" applyBorder="1" applyAlignment="1" applyProtection="1">
      <alignment horizontal="center"/>
    </xf>
    <xf numFmtId="0" fontId="7" fillId="5" borderId="51" xfId="0" applyFont="1" applyFill="1" applyBorder="1" applyAlignment="1" applyProtection="1">
      <alignment horizontal="center"/>
    </xf>
    <xf numFmtId="0" fontId="7" fillId="5" borderId="58" xfId="0" applyFont="1" applyFill="1" applyBorder="1" applyAlignment="1" applyProtection="1">
      <alignment horizontal="center"/>
    </xf>
    <xf numFmtId="0" fontId="7" fillId="0" borderId="51" xfId="0" applyFont="1" applyBorder="1" applyAlignment="1" applyProtection="1">
      <alignment horizontal="center"/>
    </xf>
    <xf numFmtId="0" fontId="7" fillId="0" borderId="58" xfId="0" applyFont="1" applyBorder="1" applyAlignment="1" applyProtection="1">
      <alignment horizontal="center"/>
    </xf>
    <xf numFmtId="0" fontId="0" fillId="0" borderId="1" xfId="0" applyBorder="1" applyAlignment="1" applyProtection="1">
      <alignment horizontal="center"/>
    </xf>
    <xf numFmtId="0" fontId="0" fillId="0" borderId="2" xfId="0" applyBorder="1" applyAlignment="1" applyProtection="1">
      <alignment horizontal="center"/>
    </xf>
    <xf numFmtId="0" fontId="0" fillId="0" borderId="3" xfId="0" applyBorder="1" applyAlignment="1" applyProtection="1">
      <alignment horizontal="center"/>
    </xf>
    <xf numFmtId="0" fontId="0" fillId="0" borderId="1" xfId="0" applyBorder="1" applyAlignment="1" applyProtection="1">
      <alignment horizontal="left" wrapText="1"/>
    </xf>
    <xf numFmtId="0" fontId="0" fillId="0" borderId="2" xfId="0" applyBorder="1" applyAlignment="1" applyProtection="1">
      <alignment horizontal="left" wrapText="1"/>
    </xf>
    <xf numFmtId="0" fontId="0" fillId="0" borderId="3" xfId="0" applyBorder="1" applyAlignment="1" applyProtection="1">
      <alignment horizontal="left" wrapText="1"/>
    </xf>
    <xf numFmtId="0" fontId="31" fillId="0" borderId="94" xfId="293" applyNumberFormat="1" applyFont="1" applyFill="1" applyBorder="1" applyAlignment="1">
      <alignment horizontal="left" vertical="center" wrapText="1"/>
    </xf>
    <xf numFmtId="0" fontId="31" fillId="0" borderId="120" xfId="293" applyNumberFormat="1" applyFont="1" applyFill="1" applyBorder="1" applyAlignment="1">
      <alignment horizontal="left" vertical="center" wrapText="1"/>
    </xf>
    <xf numFmtId="0" fontId="7" fillId="0" borderId="99" xfId="0" applyFont="1" applyBorder="1" applyAlignment="1">
      <alignment horizontal="left" vertical="center"/>
    </xf>
    <xf numFmtId="0" fontId="7" fillId="0" borderId="46" xfId="0" applyFont="1" applyBorder="1" applyAlignment="1">
      <alignment horizontal="left" vertical="center"/>
    </xf>
    <xf numFmtId="0" fontId="7" fillId="0" borderId="63" xfId="0" applyFont="1" applyBorder="1" applyAlignment="1">
      <alignment horizontal="left" vertical="center"/>
    </xf>
    <xf numFmtId="0" fontId="31" fillId="0" borderId="109" xfId="293" applyNumberFormat="1" applyFont="1" applyFill="1" applyBorder="1" applyAlignment="1">
      <alignment horizontal="center" vertical="center" wrapText="1"/>
    </xf>
    <xf numFmtId="0" fontId="31" fillId="0" borderId="107" xfId="293" applyNumberFormat="1" applyFont="1" applyFill="1" applyBorder="1" applyAlignment="1">
      <alignment horizontal="center" vertical="center" wrapText="1"/>
    </xf>
    <xf numFmtId="0" fontId="0" fillId="0" borderId="94" xfId="0" applyBorder="1" applyAlignment="1">
      <alignment horizontal="center"/>
    </xf>
    <xf numFmtId="0" fontId="0" fillId="0" borderId="95" xfId="0" applyBorder="1" applyAlignment="1">
      <alignment horizontal="center"/>
    </xf>
    <xf numFmtId="0" fontId="0" fillId="0" borderId="120" xfId="0" applyBorder="1" applyAlignment="1">
      <alignment horizontal="center"/>
    </xf>
    <xf numFmtId="1" fontId="31" fillId="0" borderId="94" xfId="293" applyNumberFormat="1" applyFont="1" applyFill="1" applyBorder="1" applyAlignment="1">
      <alignment horizontal="center" vertical="center" wrapText="1"/>
    </xf>
    <xf numFmtId="1" fontId="31" fillId="0" borderId="120" xfId="293" applyNumberFormat="1" applyFont="1" applyFill="1" applyBorder="1" applyAlignment="1">
      <alignment horizontal="center" vertical="center" wrapText="1"/>
    </xf>
    <xf numFmtId="0" fontId="31" fillId="0" borderId="94" xfId="0" applyNumberFormat="1" applyFont="1" applyFill="1" applyBorder="1" applyAlignment="1">
      <alignment horizontal="left" vertical="center"/>
    </xf>
    <xf numFmtId="0" fontId="31" fillId="0" borderId="120" xfId="0" applyNumberFormat="1" applyFont="1" applyFill="1" applyBorder="1" applyAlignment="1">
      <alignment horizontal="left" vertical="center"/>
    </xf>
    <xf numFmtId="1" fontId="31" fillId="0" borderId="94" xfId="0" applyNumberFormat="1" applyFont="1" applyFill="1" applyBorder="1" applyAlignment="1">
      <alignment horizontal="center" vertical="center"/>
    </xf>
    <xf numFmtId="1" fontId="31" fillId="0" borderId="120" xfId="0" applyNumberFormat="1" applyFont="1" applyFill="1" applyBorder="1" applyAlignment="1">
      <alignment horizontal="center" vertical="center"/>
    </xf>
    <xf numFmtId="0" fontId="157" fillId="0" borderId="94" xfId="0" applyNumberFormat="1" applyFont="1" applyFill="1" applyBorder="1" applyAlignment="1">
      <alignment horizontal="center" vertical="center"/>
    </xf>
    <xf numFmtId="0" fontId="157" fillId="0" borderId="120" xfId="0" applyNumberFormat="1" applyFont="1" applyFill="1" applyBorder="1" applyAlignment="1">
      <alignment horizontal="center" vertical="center"/>
    </xf>
    <xf numFmtId="0" fontId="31" fillId="0" borderId="0" xfId="0" applyNumberFormat="1" applyFont="1" applyFill="1" applyBorder="1" applyAlignment="1">
      <alignment horizontal="left" vertical="center" wrapText="1"/>
    </xf>
    <xf numFmtId="0" fontId="31" fillId="0" borderId="94" xfId="0" applyNumberFormat="1" applyFont="1" applyFill="1" applyBorder="1" applyAlignment="1">
      <alignment horizontal="center" vertical="center"/>
    </xf>
    <xf numFmtId="0" fontId="31" fillId="0" borderId="120" xfId="0" applyNumberFormat="1" applyFont="1" applyFill="1" applyBorder="1" applyAlignment="1">
      <alignment horizontal="center" vertical="center"/>
    </xf>
    <xf numFmtId="0" fontId="5" fillId="0" borderId="94" xfId="1" applyFont="1" applyBorder="1" applyAlignment="1" applyProtection="1">
      <alignment horizontal="center" vertical="center"/>
    </xf>
    <xf numFmtId="0" fontId="5" fillId="0" borderId="95" xfId="1" applyFont="1" applyBorder="1" applyAlignment="1" applyProtection="1">
      <alignment horizontal="center" vertical="center"/>
    </xf>
    <xf numFmtId="0" fontId="5" fillId="0" borderId="120" xfId="1" applyFont="1" applyBorder="1" applyAlignment="1" applyProtection="1">
      <alignment horizontal="center" vertical="center"/>
    </xf>
    <xf numFmtId="1" fontId="5" fillId="0" borderId="1" xfId="1" applyNumberFormat="1" applyFont="1" applyBorder="1" applyAlignment="1" applyProtection="1">
      <alignment horizontal="center" vertical="center"/>
    </xf>
    <xf numFmtId="1" fontId="5" fillId="0" borderId="3" xfId="1" applyNumberFormat="1" applyFont="1" applyBorder="1" applyAlignment="1" applyProtection="1">
      <alignment horizontal="center" vertical="center"/>
    </xf>
    <xf numFmtId="0" fontId="153" fillId="0" borderId="21" xfId="0" applyNumberFormat="1" applyFont="1" applyFill="1" applyBorder="1" applyAlignment="1">
      <alignment vertical="center"/>
    </xf>
    <xf numFmtId="0" fontId="153" fillId="0" borderId="15" xfId="0" applyNumberFormat="1" applyFont="1" applyFill="1" applyBorder="1" applyAlignment="1">
      <alignment vertical="center"/>
    </xf>
    <xf numFmtId="0" fontId="153" fillId="0" borderId="41" xfId="0" applyNumberFormat="1" applyFont="1" applyFill="1" applyBorder="1" applyAlignment="1">
      <alignment vertical="center"/>
    </xf>
    <xf numFmtId="0" fontId="149" fillId="0" borderId="20" xfId="0" applyNumberFormat="1" applyFont="1" applyFill="1" applyBorder="1" applyAlignment="1">
      <alignment horizontal="center" vertical="center" wrapText="1"/>
    </xf>
    <xf numFmtId="0" fontId="149" fillId="0" borderId="20" xfId="0" applyNumberFormat="1" applyFont="1" applyFill="1" applyBorder="1" applyAlignment="1">
      <alignment horizontal="left" vertical="center"/>
    </xf>
    <xf numFmtId="0" fontId="149" fillId="0" borderId="20" xfId="0" applyNumberFormat="1" applyFont="1" applyFill="1" applyBorder="1" applyAlignment="1">
      <alignment horizontal="left" vertical="center" wrapText="1"/>
    </xf>
    <xf numFmtId="49" fontId="149" fillId="0" borderId="20" xfId="0" applyNumberFormat="1" applyFont="1" applyFill="1" applyBorder="1" applyAlignment="1">
      <alignment horizontal="left" vertical="center"/>
    </xf>
    <xf numFmtId="49" fontId="149" fillId="0" borderId="20" xfId="0" applyNumberFormat="1" applyFont="1" applyFill="1" applyBorder="1" applyAlignment="1">
      <alignment horizontal="left" vertical="center" wrapText="1"/>
    </xf>
    <xf numFmtId="1" fontId="149" fillId="0" borderId="20" xfId="0" applyNumberFormat="1" applyFont="1" applyFill="1" applyBorder="1" applyAlignment="1" applyProtection="1">
      <alignment horizontal="left" vertical="center"/>
      <protection locked="0"/>
    </xf>
    <xf numFmtId="0" fontId="153" fillId="0" borderId="70" xfId="0" applyNumberFormat="1" applyFont="1" applyFill="1" applyBorder="1" applyAlignment="1">
      <alignment vertical="center"/>
    </xf>
    <xf numFmtId="0" fontId="153" fillId="0" borderId="39" xfId="0" applyNumberFormat="1" applyFont="1" applyFill="1" applyBorder="1" applyAlignment="1">
      <alignment vertical="center"/>
    </xf>
    <xf numFmtId="0" fontId="153" fillId="0" borderId="54" xfId="0" applyNumberFormat="1" applyFont="1" applyFill="1" applyBorder="1" applyAlignment="1">
      <alignment vertical="center"/>
    </xf>
    <xf numFmtId="0" fontId="152" fillId="0" borderId="63" xfId="0" applyNumberFormat="1" applyFont="1" applyFill="1" applyBorder="1" applyAlignment="1" applyProtection="1">
      <alignment vertical="center" wrapText="1"/>
    </xf>
    <xf numFmtId="0" fontId="152" fillId="0" borderId="56" xfId="0" applyNumberFormat="1" applyFont="1" applyFill="1" applyBorder="1" applyAlignment="1" applyProtection="1">
      <alignment vertical="center" wrapText="1"/>
    </xf>
    <xf numFmtId="0" fontId="153" fillId="0" borderId="20" xfId="0" applyNumberFormat="1" applyFont="1" applyFill="1" applyBorder="1" applyAlignment="1" applyProtection="1">
      <alignment vertical="center"/>
    </xf>
    <xf numFmtId="0" fontId="152" fillId="0" borderId="29" xfId="0" applyNumberFormat="1" applyFont="1" applyFill="1" applyBorder="1" applyAlignment="1" applyProtection="1">
      <alignment vertical="center"/>
    </xf>
    <xf numFmtId="0" fontId="152" fillId="0" borderId="23" xfId="0" applyNumberFormat="1" applyFont="1" applyFill="1" applyBorder="1" applyAlignment="1" applyProtection="1">
      <alignment horizontal="center" vertical="center" wrapText="1"/>
    </xf>
    <xf numFmtId="0" fontId="152" fillId="0" borderId="26" xfId="0" applyNumberFormat="1" applyFont="1" applyFill="1" applyBorder="1" applyAlignment="1" applyProtection="1">
      <alignment horizontal="center" vertical="center" wrapText="1"/>
    </xf>
    <xf numFmtId="0" fontId="152" fillId="0" borderId="28" xfId="0" applyNumberFormat="1" applyFont="1" applyFill="1" applyBorder="1" applyAlignment="1" applyProtection="1">
      <alignment horizontal="center" vertical="center" wrapText="1"/>
    </xf>
    <xf numFmtId="0" fontId="153" fillId="0" borderId="46" xfId="0" applyNumberFormat="1" applyFont="1" applyFill="1" applyBorder="1" applyAlignment="1" applyProtection="1">
      <alignment vertical="center"/>
    </xf>
    <xf numFmtId="0" fontId="152" fillId="0" borderId="38" xfId="0" applyNumberFormat="1" applyFont="1" applyFill="1" applyBorder="1" applyAlignment="1" applyProtection="1">
      <alignment horizontal="center" vertical="center" wrapText="1"/>
    </xf>
    <xf numFmtId="0" fontId="152" fillId="0" borderId="55" xfId="0" applyNumberFormat="1" applyFont="1" applyFill="1" applyBorder="1" applyAlignment="1" applyProtection="1">
      <alignment horizontal="left" vertical="center"/>
    </xf>
    <xf numFmtId="0" fontId="152" fillId="0" borderId="56" xfId="0" applyNumberFormat="1" applyFont="1" applyFill="1" applyBorder="1" applyAlignment="1" applyProtection="1">
      <alignment horizontal="left" vertical="center"/>
    </xf>
    <xf numFmtId="0" fontId="152" fillId="0" borderId="57" xfId="0" applyNumberFormat="1" applyFont="1" applyFill="1" applyBorder="1" applyAlignment="1" applyProtection="1">
      <alignment horizontal="left" vertical="center"/>
    </xf>
    <xf numFmtId="0" fontId="153" fillId="0" borderId="94" xfId="0" applyNumberFormat="1" applyFont="1" applyFill="1" applyBorder="1" applyAlignment="1" applyProtection="1">
      <alignment vertical="center" wrapText="1"/>
    </xf>
    <xf numFmtId="0" fontId="153" fillId="0" borderId="95" xfId="0" applyNumberFormat="1" applyFont="1" applyFill="1" applyBorder="1" applyAlignment="1" applyProtection="1">
      <alignment vertical="center" wrapText="1"/>
    </xf>
    <xf numFmtId="0" fontId="153" fillId="0" borderId="47" xfId="0" applyNumberFormat="1" applyFont="1" applyFill="1" applyBorder="1" applyAlignment="1" applyProtection="1">
      <alignment vertical="center" wrapText="1"/>
    </xf>
    <xf numFmtId="0" fontId="153" fillId="0" borderId="43" xfId="0" applyNumberFormat="1" applyFont="1" applyFill="1" applyBorder="1" applyAlignment="1" applyProtection="1">
      <alignment vertical="center" wrapText="1"/>
    </xf>
    <xf numFmtId="0" fontId="152" fillId="0" borderId="1" xfId="0" applyNumberFormat="1" applyFont="1" applyFill="1" applyBorder="1" applyAlignment="1" applyProtection="1">
      <alignment horizontal="left" vertical="center"/>
    </xf>
    <xf numFmtId="0" fontId="152" fillId="0" borderId="2" xfId="0" applyNumberFormat="1" applyFont="1" applyFill="1" applyBorder="1" applyAlignment="1" applyProtection="1">
      <alignment horizontal="left" vertical="center"/>
    </xf>
    <xf numFmtId="0" fontId="152" fillId="0" borderId="3" xfId="0" applyNumberFormat="1" applyFont="1" applyFill="1" applyBorder="1" applyAlignment="1" applyProtection="1">
      <alignment horizontal="left" vertical="center"/>
    </xf>
    <xf numFmtId="0" fontId="158" fillId="0" borderId="20" xfId="0" applyNumberFormat="1" applyFont="1" applyFill="1" applyBorder="1" applyAlignment="1" applyProtection="1">
      <alignment horizontal="center" vertical="center" wrapText="1"/>
    </xf>
    <xf numFmtId="0" fontId="158" fillId="0" borderId="20" xfId="0" applyNumberFormat="1" applyFont="1" applyFill="1" applyBorder="1" applyAlignment="1" applyProtection="1">
      <alignment horizontal="left" vertical="center"/>
    </xf>
    <xf numFmtId="0" fontId="158" fillId="0" borderId="20" xfId="0" applyNumberFormat="1" applyFont="1" applyFill="1" applyBorder="1" applyAlignment="1" applyProtection="1">
      <alignment horizontal="left" vertical="center" wrapText="1"/>
    </xf>
    <xf numFmtId="49" fontId="158" fillId="0" borderId="20" xfId="0" applyNumberFormat="1" applyFont="1" applyFill="1" applyBorder="1" applyAlignment="1" applyProtection="1">
      <alignment horizontal="left" vertical="center"/>
    </xf>
    <xf numFmtId="49" fontId="158" fillId="0" borderId="20" xfId="0" applyNumberFormat="1" applyFont="1" applyFill="1" applyBorder="1" applyAlignment="1" applyProtection="1">
      <alignment horizontal="left" vertical="center" wrapText="1"/>
    </xf>
    <xf numFmtId="1" fontId="158" fillId="0" borderId="20" xfId="0" applyNumberFormat="1" applyFont="1" applyFill="1" applyBorder="1" applyAlignment="1" applyProtection="1">
      <alignment horizontal="left" vertical="center"/>
    </xf>
    <xf numFmtId="0" fontId="152" fillId="0" borderId="51" xfId="0" applyNumberFormat="1" applyFont="1" applyFill="1" applyBorder="1" applyAlignment="1" applyProtection="1">
      <alignment horizontal="center" vertical="center"/>
    </xf>
    <xf numFmtId="0" fontId="152" fillId="0" borderId="58" xfId="0" applyNumberFormat="1" applyFont="1" applyFill="1" applyBorder="1" applyAlignment="1" applyProtection="1">
      <alignment horizontal="center" vertical="center"/>
    </xf>
    <xf numFmtId="0" fontId="152" fillId="0" borderId="59" xfId="0" applyNumberFormat="1" applyFont="1" applyFill="1" applyBorder="1" applyAlignment="1" applyProtection="1">
      <alignment horizontal="center" vertical="center"/>
    </xf>
    <xf numFmtId="0" fontId="153" fillId="0" borderId="70" xfId="0" applyNumberFormat="1" applyFont="1" applyFill="1" applyBorder="1" applyAlignment="1" applyProtection="1">
      <alignment vertical="center" wrapText="1"/>
    </xf>
    <xf numFmtId="0" fontId="153" fillId="0" borderId="39" xfId="0" applyNumberFormat="1" applyFont="1" applyFill="1" applyBorder="1" applyAlignment="1" applyProtection="1">
      <alignment vertical="center" wrapText="1"/>
    </xf>
    <xf numFmtId="0" fontId="152" fillId="0" borderId="1" xfId="7" applyNumberFormat="1" applyFont="1" applyFill="1" applyBorder="1" applyAlignment="1" applyProtection="1">
      <alignment horizontal="center" vertical="center"/>
    </xf>
    <xf numFmtId="0" fontId="152" fillId="0" borderId="2" xfId="7" applyNumberFormat="1" applyFont="1" applyFill="1" applyBorder="1" applyAlignment="1" applyProtection="1">
      <alignment horizontal="center" vertical="center"/>
    </xf>
    <xf numFmtId="0" fontId="152" fillId="0" borderId="3" xfId="7" applyNumberFormat="1" applyFont="1" applyFill="1" applyBorder="1" applyAlignment="1" applyProtection="1">
      <alignment horizontal="center" vertical="center"/>
    </xf>
    <xf numFmtId="0" fontId="152" fillId="0" borderId="23" xfId="0" applyNumberFormat="1" applyFont="1" applyFill="1" applyBorder="1" applyAlignment="1" applyProtection="1">
      <alignment horizontal="left" vertical="center"/>
    </xf>
    <xf numFmtId="0" fontId="152" fillId="0" borderId="26" xfId="0" applyNumberFormat="1" applyFont="1" applyFill="1" applyBorder="1" applyAlignment="1" applyProtection="1">
      <alignment horizontal="left" vertical="center"/>
    </xf>
    <xf numFmtId="0" fontId="152" fillId="0" borderId="28" xfId="0" applyNumberFormat="1" applyFont="1" applyFill="1" applyBorder="1" applyAlignment="1" applyProtection="1">
      <alignment horizontal="left" vertical="center"/>
    </xf>
    <xf numFmtId="0" fontId="154" fillId="0" borderId="59" xfId="0" applyNumberFormat="1" applyFont="1" applyFill="1" applyBorder="1" applyAlignment="1" applyProtection="1">
      <alignment horizontal="left" vertical="center"/>
    </xf>
    <xf numFmtId="0" fontId="154" fillId="0" borderId="72" xfId="0" applyNumberFormat="1" applyFont="1" applyFill="1" applyBorder="1" applyAlignment="1" applyProtection="1">
      <alignment horizontal="left" vertical="center"/>
    </xf>
    <xf numFmtId="0" fontId="154" fillId="0" borderId="66" xfId="0" applyNumberFormat="1" applyFont="1" applyFill="1" applyBorder="1" applyAlignment="1" applyProtection="1">
      <alignment horizontal="left" vertical="center"/>
    </xf>
    <xf numFmtId="0" fontId="152" fillId="0" borderId="56" xfId="0" applyNumberFormat="1" applyFont="1" applyFill="1" applyBorder="1" applyAlignment="1" applyProtection="1">
      <alignment wrapText="1"/>
    </xf>
    <xf numFmtId="0" fontId="152" fillId="0" borderId="73" xfId="0" applyNumberFormat="1" applyFont="1" applyFill="1" applyBorder="1" applyAlignment="1" applyProtection="1">
      <alignment horizontal="left" wrapText="1"/>
    </xf>
    <xf numFmtId="0" fontId="2" fillId="0" borderId="10" xfId="0" applyNumberFormat="1" applyFont="1" applyFill="1" applyBorder="1" applyAlignment="1">
      <alignment horizontal="center" vertical="center"/>
    </xf>
    <xf numFmtId="0" fontId="2" fillId="0" borderId="64" xfId="0" applyNumberFormat="1" applyFont="1" applyFill="1" applyBorder="1" applyAlignment="1">
      <alignment horizontal="center" vertical="center"/>
    </xf>
    <xf numFmtId="0" fontId="2" fillId="0" borderId="61" xfId="0" applyNumberFormat="1" applyFont="1" applyFill="1" applyBorder="1" applyAlignment="1">
      <alignment horizontal="center" vertical="center"/>
    </xf>
    <xf numFmtId="0" fontId="152" fillId="0" borderId="51" xfId="0" applyNumberFormat="1" applyFont="1" applyFill="1" applyBorder="1" applyAlignment="1">
      <alignment horizontal="left" vertical="center"/>
    </xf>
    <xf numFmtId="0" fontId="152" fillId="0" borderId="67" xfId="0" applyNumberFormat="1" applyFont="1" applyFill="1" applyBorder="1" applyAlignment="1">
      <alignment horizontal="left" vertical="center"/>
    </xf>
    <xf numFmtId="0" fontId="152" fillId="0" borderId="65" xfId="0" applyNumberFormat="1" applyFont="1" applyFill="1" applyBorder="1" applyAlignment="1">
      <alignment horizontal="left" vertical="center"/>
    </xf>
    <xf numFmtId="0" fontId="154" fillId="0" borderId="59" xfId="0" applyNumberFormat="1" applyFont="1" applyFill="1" applyBorder="1" applyAlignment="1">
      <alignment horizontal="left" vertical="center"/>
    </xf>
    <xf numFmtId="0" fontId="154" fillId="0" borderId="72" xfId="0" applyNumberFormat="1" applyFont="1" applyFill="1" applyBorder="1" applyAlignment="1">
      <alignment horizontal="left" vertical="center"/>
    </xf>
    <xf numFmtId="0" fontId="154" fillId="0" borderId="66" xfId="0" applyNumberFormat="1" applyFont="1" applyFill="1" applyBorder="1" applyAlignment="1">
      <alignment horizontal="left" vertical="center"/>
    </xf>
    <xf numFmtId="0" fontId="2" fillId="8" borderId="10" xfId="0" applyNumberFormat="1" applyFont="1" applyFill="1" applyBorder="1" applyAlignment="1">
      <alignment horizontal="center" vertical="center" wrapText="1"/>
    </xf>
    <xf numFmtId="0" fontId="2" fillId="8" borderId="64" xfId="0" applyNumberFormat="1" applyFont="1" applyFill="1" applyBorder="1" applyAlignment="1">
      <alignment horizontal="center" vertical="center" wrapText="1"/>
    </xf>
    <xf numFmtId="0" fontId="2" fillId="8" borderId="61" xfId="0" applyNumberFormat="1" applyFont="1" applyFill="1" applyBorder="1" applyAlignment="1">
      <alignment horizontal="center" vertical="center" wrapText="1"/>
    </xf>
    <xf numFmtId="0" fontId="152" fillId="8" borderId="51" xfId="0" applyNumberFormat="1" applyFont="1" applyFill="1" applyBorder="1" applyAlignment="1">
      <alignment horizontal="left" vertical="center"/>
    </xf>
    <xf numFmtId="0" fontId="152" fillId="8" borderId="67" xfId="0" applyNumberFormat="1" applyFont="1" applyFill="1" applyBorder="1" applyAlignment="1">
      <alignment horizontal="left" vertical="center"/>
    </xf>
    <xf numFmtId="0" fontId="152" fillId="8" borderId="65" xfId="0" applyNumberFormat="1" applyFont="1" applyFill="1" applyBorder="1" applyAlignment="1">
      <alignment horizontal="left" vertical="center"/>
    </xf>
    <xf numFmtId="0" fontId="154" fillId="8" borderId="59" xfId="0" applyNumberFormat="1" applyFont="1" applyFill="1" applyBorder="1" applyAlignment="1">
      <alignment horizontal="left" vertical="center"/>
    </xf>
    <xf numFmtId="0" fontId="154" fillId="8" borderId="72" xfId="0" applyNumberFormat="1" applyFont="1" applyFill="1" applyBorder="1" applyAlignment="1">
      <alignment horizontal="left" vertical="center"/>
    </xf>
    <xf numFmtId="0" fontId="154" fillId="8" borderId="66" xfId="0" applyNumberFormat="1" applyFont="1" applyFill="1" applyBorder="1" applyAlignment="1">
      <alignment horizontal="left" vertical="center"/>
    </xf>
    <xf numFmtId="0" fontId="152" fillId="0" borderId="1" xfId="0" applyNumberFormat="1" applyFont="1" applyFill="1" applyBorder="1" applyAlignment="1" applyProtection="1">
      <alignment horizontal="center" vertical="center"/>
    </xf>
    <xf numFmtId="0" fontId="152" fillId="0" borderId="2" xfId="0" applyNumberFormat="1" applyFont="1" applyFill="1" applyBorder="1" applyAlignment="1" applyProtection="1">
      <alignment horizontal="center" vertical="center"/>
    </xf>
    <xf numFmtId="0" fontId="152" fillId="0" borderId="3" xfId="0" applyNumberFormat="1" applyFont="1" applyFill="1" applyBorder="1" applyAlignment="1" applyProtection="1">
      <alignment horizontal="center" vertical="center"/>
    </xf>
    <xf numFmtId="0" fontId="1" fillId="0" borderId="0" xfId="1" applyAlignment="1" applyProtection="1">
      <alignment horizontal="left" vertical="center"/>
    </xf>
    <xf numFmtId="0" fontId="1" fillId="0" borderId="0" xfId="1" applyAlignment="1" applyProtection="1">
      <alignment horizontal="left" vertical="center" wrapText="1"/>
    </xf>
    <xf numFmtId="49" fontId="5" fillId="0" borderId="92" xfId="1" applyNumberFormat="1" applyFont="1" applyBorder="1" applyAlignment="1" applyProtection="1">
      <alignment horizontal="left" vertical="center"/>
    </xf>
    <xf numFmtId="1" fontId="5" fillId="0" borderId="92" xfId="1" applyNumberFormat="1" applyFont="1" applyBorder="1" applyAlignment="1" applyProtection="1">
      <alignment horizontal="left" vertical="center"/>
    </xf>
    <xf numFmtId="0" fontId="6" fillId="0" borderId="29" xfId="1" applyFont="1" applyBorder="1" applyAlignment="1" applyProtection="1">
      <alignment horizontal="left" vertical="center" wrapText="1"/>
    </xf>
    <xf numFmtId="0" fontId="6" fillId="0" borderId="47" xfId="1" applyFont="1" applyBorder="1" applyAlignment="1" applyProtection="1">
      <alignment horizontal="left" vertical="center" wrapText="1"/>
    </xf>
    <xf numFmtId="0" fontId="6" fillId="0" borderId="30" xfId="1" applyFont="1" applyBorder="1" applyAlignment="1" applyProtection="1">
      <alignment horizontal="left" vertical="center" wrapText="1"/>
    </xf>
    <xf numFmtId="0" fontId="5" fillId="0" borderId="23" xfId="1" applyFont="1" applyBorder="1" applyAlignment="1" applyProtection="1">
      <alignment horizontal="center" vertical="center"/>
    </xf>
    <xf numFmtId="0" fontId="5" fillId="0" borderId="24" xfId="1" applyFont="1" applyBorder="1" applyAlignment="1" applyProtection="1">
      <alignment horizontal="center" vertical="center"/>
    </xf>
    <xf numFmtId="0" fontId="5" fillId="0" borderId="25" xfId="1" applyFont="1" applyBorder="1" applyAlignment="1" applyProtection="1">
      <alignment horizontal="center" vertical="center"/>
    </xf>
    <xf numFmtId="0" fontId="5" fillId="0" borderId="10" xfId="1" applyFont="1" applyBorder="1" applyAlignment="1" applyProtection="1">
      <alignment horizontal="center" vertical="center"/>
    </xf>
    <xf numFmtId="0" fontId="5" fillId="0" borderId="71" xfId="1" applyFont="1" applyBorder="1" applyAlignment="1" applyProtection="1">
      <alignment horizontal="center" vertical="center"/>
    </xf>
    <xf numFmtId="0" fontId="5" fillId="0" borderId="4" xfId="1" applyFont="1" applyBorder="1" applyAlignment="1" applyProtection="1">
      <alignment horizontal="center" vertical="center" wrapText="1"/>
    </xf>
    <xf numFmtId="0" fontId="5" fillId="0" borderId="5" xfId="1" applyFont="1" applyBorder="1" applyAlignment="1" applyProtection="1">
      <alignment horizontal="center" vertical="center" wrapText="1"/>
    </xf>
    <xf numFmtId="0" fontId="5" fillId="0" borderId="6" xfId="1" applyFont="1" applyBorder="1" applyAlignment="1" applyProtection="1">
      <alignment horizontal="center" vertical="center" wrapText="1"/>
    </xf>
    <xf numFmtId="0" fontId="5" fillId="0" borderId="92" xfId="1" applyFont="1" applyBorder="1" applyAlignment="1" applyProtection="1">
      <alignment horizontal="left" vertical="center"/>
    </xf>
    <xf numFmtId="0" fontId="5" fillId="0" borderId="94" xfId="1" applyFont="1" applyBorder="1" applyAlignment="1" applyProtection="1">
      <alignment horizontal="left" vertical="center"/>
    </xf>
    <xf numFmtId="0" fontId="5" fillId="0" borderId="27" xfId="1" applyFont="1" applyBorder="1" applyAlignment="1" applyProtection="1">
      <alignment horizontal="left" vertical="center"/>
    </xf>
    <xf numFmtId="0" fontId="5" fillId="0" borderId="92" xfId="1" applyFont="1" applyBorder="1" applyAlignment="1" applyProtection="1">
      <alignment horizontal="left" vertical="center" wrapText="1"/>
    </xf>
    <xf numFmtId="0" fontId="5" fillId="0" borderId="94" xfId="1" applyFont="1" applyBorder="1" applyAlignment="1" applyProtection="1">
      <alignment horizontal="left" vertical="center" wrapText="1"/>
    </xf>
    <xf numFmtId="0" fontId="5" fillId="0" borderId="27" xfId="1" applyFont="1" applyBorder="1" applyAlignment="1" applyProtection="1">
      <alignment horizontal="left" vertical="center" wrapText="1"/>
    </xf>
    <xf numFmtId="0" fontId="5" fillId="0" borderId="38" xfId="1" applyFont="1" applyBorder="1" applyAlignment="1" applyProtection="1">
      <alignment horizontal="center" vertical="center"/>
    </xf>
    <xf numFmtId="0" fontId="5" fillId="0" borderId="39" xfId="1" applyFont="1" applyBorder="1" applyAlignment="1" applyProtection="1">
      <alignment horizontal="center" vertical="center"/>
    </xf>
    <xf numFmtId="0" fontId="5" fillId="0" borderId="40" xfId="1" applyFont="1" applyBorder="1" applyAlignment="1" applyProtection="1">
      <alignment horizontal="center" vertical="center"/>
    </xf>
    <xf numFmtId="1" fontId="5" fillId="0" borderId="27" xfId="1" applyNumberFormat="1" applyFont="1" applyBorder="1" applyAlignment="1" applyProtection="1">
      <alignment horizontal="left" vertical="center"/>
    </xf>
    <xf numFmtId="0" fontId="31" fillId="0" borderId="20" xfId="0" applyNumberFormat="1" applyFont="1" applyFill="1" applyBorder="1" applyAlignment="1" applyProtection="1">
      <alignment horizontal="left"/>
      <protection locked="0"/>
    </xf>
    <xf numFmtId="1" fontId="31" fillId="0" borderId="20" xfId="0" applyNumberFormat="1" applyFont="1" applyFill="1" applyBorder="1" applyAlignment="1" applyProtection="1">
      <alignment horizontal="left"/>
      <protection locked="0"/>
    </xf>
    <xf numFmtId="0" fontId="33" fillId="0" borderId="20" xfId="0" applyNumberFormat="1" applyFont="1" applyFill="1" applyBorder="1" applyAlignment="1" applyProtection="1">
      <alignment horizontal="left" wrapText="1"/>
      <protection locked="0"/>
    </xf>
    <xf numFmtId="0" fontId="31" fillId="0" borderId="1" xfId="0" applyNumberFormat="1" applyFont="1" applyFill="1" applyBorder="1" applyAlignment="1">
      <alignment horizontal="center"/>
    </xf>
    <xf numFmtId="0" fontId="31" fillId="0" borderId="3" xfId="0" applyNumberFormat="1" applyFont="1" applyFill="1" applyBorder="1" applyAlignment="1">
      <alignment horizontal="center"/>
    </xf>
    <xf numFmtId="0" fontId="31" fillId="0" borderId="97" xfId="0" applyNumberFormat="1" applyFont="1" applyFill="1" applyBorder="1" applyAlignment="1">
      <alignment horizontal="center" wrapText="1"/>
    </xf>
    <xf numFmtId="0" fontId="31" fillId="0" borderId="93" xfId="0" applyNumberFormat="1" applyFont="1" applyFill="1" applyBorder="1" applyAlignment="1">
      <alignment horizontal="center" wrapText="1"/>
    </xf>
    <xf numFmtId="0" fontId="31" fillId="0" borderId="20" xfId="0" applyNumberFormat="1" applyFont="1" applyFill="1" applyBorder="1" applyAlignment="1">
      <alignment horizontal="left"/>
    </xf>
    <xf numFmtId="0" fontId="31" fillId="0" borderId="20" xfId="0" applyNumberFormat="1" applyFont="1" applyFill="1" applyBorder="1" applyAlignment="1">
      <alignment horizontal="left" wrapText="1"/>
    </xf>
    <xf numFmtId="49" fontId="31" fillId="0" borderId="20" xfId="0" applyNumberFormat="1" applyFont="1" applyFill="1" applyBorder="1" applyAlignment="1" applyProtection="1">
      <alignment horizontal="left"/>
      <protection locked="0"/>
    </xf>
    <xf numFmtId="0" fontId="218" fillId="0" borderId="55" xfId="0" applyNumberFormat="1" applyFont="1" applyFill="1" applyBorder="1" applyAlignment="1">
      <alignment horizontal="center" vertical="center"/>
    </xf>
    <xf numFmtId="0" fontId="218" fillId="0" borderId="56" xfId="0" applyNumberFormat="1" applyFont="1" applyFill="1" applyBorder="1" applyAlignment="1">
      <alignment horizontal="center" vertical="center"/>
    </xf>
    <xf numFmtId="0" fontId="218" fillId="0" borderId="57" xfId="0" applyNumberFormat="1" applyFont="1" applyFill="1" applyBorder="1" applyAlignment="1">
      <alignment horizontal="center" vertical="center"/>
    </xf>
    <xf numFmtId="0" fontId="215" fillId="0" borderId="23" xfId="0" applyNumberFormat="1" applyFont="1" applyFill="1" applyBorder="1" applyAlignment="1">
      <alignment horizontal="center" vertical="center" wrapText="1"/>
    </xf>
    <xf numFmtId="0" fontId="215" fillId="0" borderId="25" xfId="0" applyNumberFormat="1" applyFont="1" applyFill="1" applyBorder="1" applyAlignment="1">
      <alignment horizontal="center" vertical="center" wrapText="1"/>
    </xf>
    <xf numFmtId="0" fontId="215" fillId="0" borderId="10" xfId="0" applyNumberFormat="1" applyFont="1" applyFill="1" applyBorder="1" applyAlignment="1">
      <alignment horizontal="center" vertical="center"/>
    </xf>
    <xf numFmtId="0" fontId="215" fillId="0" borderId="64" xfId="0" applyNumberFormat="1" applyFont="1" applyFill="1" applyBorder="1" applyAlignment="1">
      <alignment horizontal="center" vertical="center"/>
    </xf>
    <xf numFmtId="0" fontId="215" fillId="0" borderId="61" xfId="0" applyNumberFormat="1" applyFont="1" applyFill="1" applyBorder="1" applyAlignment="1">
      <alignment horizontal="center" vertical="center"/>
    </xf>
    <xf numFmtId="0" fontId="33" fillId="0" borderId="20" xfId="261" applyNumberFormat="1" applyFont="1" applyFill="1" applyBorder="1" applyAlignment="1" applyProtection="1">
      <alignment horizontal="left" vertical="center"/>
    </xf>
    <xf numFmtId="0" fontId="33" fillId="0" borderId="94" xfId="261" applyNumberFormat="1" applyFont="1" applyFill="1" applyBorder="1" applyAlignment="1" applyProtection="1">
      <alignment horizontal="left" vertical="center"/>
    </xf>
    <xf numFmtId="1" fontId="33" fillId="0" borderId="20" xfId="261" applyNumberFormat="1" applyFont="1" applyFill="1" applyBorder="1" applyAlignment="1" applyProtection="1">
      <alignment horizontal="left"/>
    </xf>
    <xf numFmtId="1" fontId="33" fillId="0" borderId="94" xfId="261" applyNumberFormat="1" applyFont="1" applyFill="1" applyBorder="1" applyAlignment="1" applyProtection="1">
      <alignment horizontal="left"/>
    </xf>
    <xf numFmtId="0" fontId="31" fillId="0" borderId="20" xfId="261" applyNumberFormat="1" applyFont="1" applyFill="1" applyBorder="1" applyAlignment="1" applyProtection="1">
      <alignment horizontal="left" wrapText="1"/>
    </xf>
    <xf numFmtId="0" fontId="31" fillId="0" borderId="94" xfId="261" applyNumberFormat="1" applyFont="1" applyFill="1" applyBorder="1" applyAlignment="1" applyProtection="1">
      <alignment horizontal="left" wrapText="1"/>
    </xf>
    <xf numFmtId="0" fontId="31" fillId="0" borderId="20" xfId="261" applyNumberFormat="1" applyFont="1" applyFill="1" applyBorder="1" applyAlignment="1" applyProtection="1">
      <alignment horizontal="center" wrapText="1"/>
    </xf>
    <xf numFmtId="0" fontId="31" fillId="0" borderId="94" xfId="261" applyNumberFormat="1" applyFont="1" applyFill="1" applyBorder="1" applyAlignment="1" applyProtection="1">
      <alignment horizontal="center" wrapText="1"/>
    </xf>
    <xf numFmtId="0" fontId="31" fillId="0" borderId="20" xfId="261" applyNumberFormat="1" applyFont="1" applyFill="1" applyBorder="1" applyAlignment="1" applyProtection="1">
      <alignment horizontal="left"/>
    </xf>
    <xf numFmtId="0" fontId="31" fillId="0" borderId="94" xfId="261" applyNumberFormat="1" applyFont="1" applyFill="1" applyBorder="1" applyAlignment="1" applyProtection="1">
      <alignment horizontal="left"/>
    </xf>
    <xf numFmtId="0" fontId="33" fillId="0" borderId="20" xfId="261" applyNumberFormat="1" applyFont="1" applyFill="1" applyBorder="1" applyAlignment="1" applyProtection="1">
      <alignment horizontal="left"/>
    </xf>
    <xf numFmtId="0" fontId="33" fillId="0" borderId="94" xfId="261" applyNumberFormat="1" applyFont="1" applyFill="1" applyBorder="1" applyAlignment="1" applyProtection="1">
      <alignment horizontal="left"/>
    </xf>
    <xf numFmtId="49" fontId="33" fillId="0" borderId="20" xfId="261" applyNumberFormat="1" applyFont="1" applyFill="1" applyBorder="1" applyAlignment="1" applyProtection="1">
      <alignment horizontal="left"/>
    </xf>
    <xf numFmtId="49" fontId="33" fillId="0" borderId="94" xfId="261" applyNumberFormat="1" applyFont="1" applyFill="1" applyBorder="1" applyAlignment="1" applyProtection="1">
      <alignment horizontal="left"/>
    </xf>
    <xf numFmtId="0" fontId="222" fillId="0" borderId="0" xfId="259" applyAlignment="1">
      <alignment horizontal="left" vertical="top" wrapText="1"/>
    </xf>
    <xf numFmtId="0" fontId="33" fillId="0" borderId="120" xfId="261" applyNumberFormat="1" applyFont="1" applyFill="1" applyBorder="1" applyAlignment="1" applyProtection="1">
      <alignment horizontal="left"/>
    </xf>
    <xf numFmtId="0" fontId="217" fillId="0" borderId="20" xfId="0" applyNumberFormat="1" applyFont="1" applyFill="1" applyBorder="1" applyAlignment="1">
      <alignment horizontal="left" vertical="center"/>
    </xf>
    <xf numFmtId="0" fontId="217" fillId="0" borderId="20" xfId="0" applyNumberFormat="1" applyFont="1" applyFill="1" applyBorder="1" applyAlignment="1">
      <alignment horizontal="left"/>
    </xf>
    <xf numFmtId="0" fontId="215" fillId="0" borderId="20" xfId="0" applyNumberFormat="1" applyFont="1" applyFill="1" applyBorder="1" applyAlignment="1">
      <alignment horizontal="left" wrapText="1"/>
    </xf>
    <xf numFmtId="0" fontId="215" fillId="0" borderId="20" xfId="0" applyNumberFormat="1" applyFont="1" applyFill="1" applyBorder="1" applyAlignment="1">
      <alignment horizontal="center" wrapText="1"/>
    </xf>
    <xf numFmtId="0" fontId="215" fillId="0" borderId="20" xfId="0" applyNumberFormat="1" applyFont="1" applyFill="1" applyBorder="1" applyAlignment="1">
      <alignment horizontal="left"/>
    </xf>
    <xf numFmtId="0" fontId="217" fillId="0" borderId="94" xfId="0" applyNumberFormat="1" applyFont="1" applyFill="1" applyBorder="1" applyAlignment="1">
      <alignment horizontal="left"/>
    </xf>
    <xf numFmtId="0" fontId="217" fillId="0" borderId="120" xfId="0" applyNumberFormat="1" applyFont="1" applyFill="1" applyBorder="1" applyAlignment="1">
      <alignment horizontal="left"/>
    </xf>
    <xf numFmtId="0" fontId="217" fillId="0" borderId="94" xfId="0" applyNumberFormat="1" applyFont="1" applyFill="1" applyBorder="1" applyAlignment="1">
      <alignment horizontal="left" vertical="center"/>
    </xf>
    <xf numFmtId="1" fontId="217" fillId="0" borderId="20" xfId="0" applyNumberFormat="1" applyFont="1" applyFill="1" applyBorder="1" applyAlignment="1">
      <alignment horizontal="left"/>
    </xf>
    <xf numFmtId="1" fontId="217" fillId="0" borderId="94" xfId="0" applyNumberFormat="1" applyFont="1" applyFill="1" applyBorder="1" applyAlignment="1">
      <alignment horizontal="left"/>
    </xf>
    <xf numFmtId="0" fontId="215" fillId="0" borderId="94" xfId="0" applyNumberFormat="1" applyFont="1" applyFill="1" applyBorder="1" applyAlignment="1">
      <alignment horizontal="center" wrapText="1"/>
    </xf>
    <xf numFmtId="0" fontId="215" fillId="0" borderId="94" xfId="0" applyNumberFormat="1" applyFont="1" applyFill="1" applyBorder="1" applyAlignment="1">
      <alignment horizontal="left"/>
    </xf>
    <xf numFmtId="0" fontId="215" fillId="0" borderId="94" xfId="0" applyNumberFormat="1" applyFont="1" applyFill="1" applyBorder="1" applyAlignment="1">
      <alignment horizontal="left" wrapText="1"/>
    </xf>
    <xf numFmtId="49" fontId="217" fillId="0" borderId="20" xfId="0" applyNumberFormat="1" applyFont="1" applyFill="1" applyBorder="1" applyAlignment="1">
      <alignment horizontal="left"/>
    </xf>
    <xf numFmtId="49" fontId="217" fillId="0" borderId="94" xfId="0" applyNumberFormat="1" applyFont="1" applyFill="1" applyBorder="1" applyAlignment="1">
      <alignment horizontal="left"/>
    </xf>
    <xf numFmtId="0" fontId="31" fillId="0" borderId="38" xfId="0" applyNumberFormat="1" applyFont="1" applyFill="1" applyBorder="1" applyAlignment="1" applyProtection="1">
      <alignment horizontal="center" vertical="center" wrapText="1"/>
    </xf>
    <xf numFmtId="0" fontId="31" fillId="0" borderId="40" xfId="0" applyNumberFormat="1" applyFont="1" applyFill="1" applyBorder="1" applyAlignment="1" applyProtection="1">
      <alignment horizontal="center" vertical="center" wrapText="1"/>
    </xf>
    <xf numFmtId="0" fontId="239" fillId="59" borderId="1" xfId="0" applyFont="1" applyFill="1" applyBorder="1" applyAlignment="1">
      <alignment horizontal="left" vertical="center" wrapText="1"/>
    </xf>
    <xf numFmtId="0" fontId="239" fillId="59" borderId="2" xfId="0" applyFont="1" applyFill="1" applyBorder="1" applyAlignment="1">
      <alignment horizontal="left" vertical="center" wrapText="1"/>
    </xf>
    <xf numFmtId="0" fontId="239" fillId="59" borderId="3" xfId="0" applyFont="1" applyFill="1" applyBorder="1" applyAlignment="1">
      <alignment horizontal="left" vertical="center" wrapText="1"/>
    </xf>
    <xf numFmtId="0" fontId="24" fillId="0" borderId="0" xfId="0" applyFont="1" applyAlignment="1">
      <alignment horizontal="left" vertical="top" wrapText="1"/>
    </xf>
    <xf numFmtId="0" fontId="176" fillId="0" borderId="129" xfId="0" applyFont="1" applyBorder="1" applyAlignment="1" applyProtection="1">
      <alignment horizontal="left" vertical="center" wrapText="1"/>
    </xf>
    <xf numFmtId="0" fontId="176" fillId="0" borderId="130" xfId="0" applyFont="1" applyBorder="1" applyAlignment="1" applyProtection="1">
      <alignment horizontal="left" vertical="center" wrapText="1"/>
    </xf>
    <xf numFmtId="0" fontId="176" fillId="0" borderId="1" xfId="0" applyFont="1" applyBorder="1" applyAlignment="1" applyProtection="1">
      <alignment vertical="center"/>
    </xf>
    <xf numFmtId="0" fontId="176" fillId="0" borderId="124" xfId="0" applyFont="1" applyBorder="1" applyAlignment="1" applyProtection="1">
      <alignment vertical="center"/>
    </xf>
    <xf numFmtId="0" fontId="240" fillId="0" borderId="1" xfId="0" applyFont="1" applyBorder="1" applyAlignment="1">
      <alignment vertical="center"/>
    </xf>
    <xf numFmtId="0" fontId="240" fillId="0" borderId="124" xfId="0" applyFont="1" applyBorder="1" applyAlignment="1">
      <alignment vertical="center"/>
    </xf>
    <xf numFmtId="0" fontId="176" fillId="0" borderId="4" xfId="0" applyFont="1" applyBorder="1" applyAlignment="1">
      <alignment vertical="center"/>
    </xf>
    <xf numFmtId="0" fontId="176" fillId="0" borderId="132" xfId="0" applyFont="1" applyBorder="1" applyAlignment="1">
      <alignment vertical="center"/>
    </xf>
    <xf numFmtId="0" fontId="240" fillId="0" borderId="1" xfId="0" applyFont="1" applyBorder="1" applyAlignment="1" applyProtection="1">
      <alignment vertical="center"/>
    </xf>
    <xf numFmtId="0" fontId="240" fillId="0" borderId="124" xfId="0" applyFont="1" applyBorder="1" applyAlignment="1" applyProtection="1">
      <alignment vertical="center"/>
    </xf>
    <xf numFmtId="14" fontId="239" fillId="59" borderId="1" xfId="0" applyNumberFormat="1" applyFont="1" applyFill="1" applyBorder="1" applyAlignment="1" applyProtection="1">
      <alignment horizontal="left" vertical="center" wrapText="1"/>
      <protection locked="0"/>
    </xf>
    <xf numFmtId="14" fontId="239" fillId="59" borderId="2" xfId="0" applyNumberFormat="1" applyFont="1" applyFill="1" applyBorder="1" applyAlignment="1" applyProtection="1">
      <alignment horizontal="left" vertical="center" wrapText="1"/>
      <protection locked="0"/>
    </xf>
    <xf numFmtId="14" fontId="239" fillId="59" borderId="3" xfId="0" applyNumberFormat="1" applyFont="1" applyFill="1" applyBorder="1" applyAlignment="1" applyProtection="1">
      <alignment horizontal="left" vertical="center" wrapText="1"/>
      <protection locked="0"/>
    </xf>
    <xf numFmtId="0" fontId="176" fillId="0" borderId="133" xfId="0" applyFont="1" applyBorder="1" applyAlignment="1" applyProtection="1">
      <alignment horizontal="left" vertical="center" wrapText="1"/>
    </xf>
    <xf numFmtId="0" fontId="176" fillId="0" borderId="134" xfId="0" applyFont="1" applyBorder="1" applyAlignment="1" applyProtection="1">
      <alignment horizontal="left" vertical="center" wrapText="1"/>
    </xf>
  </cellXfs>
  <cellStyles count="295">
    <cellStyle name="%20 - Vurgu1 2" xfId="186"/>
    <cellStyle name="%20 - Vurgu2 2" xfId="187"/>
    <cellStyle name="%20 - Vurgu3 2" xfId="188"/>
    <cellStyle name="%20 - Vurgu4 2" xfId="189"/>
    <cellStyle name="%20 - Vurgu5 2" xfId="190"/>
    <cellStyle name="%20 - Vurgu6 2" xfId="191"/>
    <cellStyle name="%40 - Vurgu1 2" xfId="192"/>
    <cellStyle name="%40 - Vurgu2 2" xfId="193"/>
    <cellStyle name="%40 - Vurgu3 2" xfId="194"/>
    <cellStyle name="%40 - Vurgu4 2" xfId="195"/>
    <cellStyle name="%40 - Vurgu5 2" xfId="196"/>
    <cellStyle name="%40 - Vurgu6 2" xfId="197"/>
    <cellStyle name="%60 - Vurgu1 2" xfId="198"/>
    <cellStyle name="%60 - Vurgu2 2" xfId="199"/>
    <cellStyle name="%60 - Vurgu3 2" xfId="200"/>
    <cellStyle name="%60 - Vurgu4 2" xfId="201"/>
    <cellStyle name="%60 - Vurgu5 2" xfId="202"/>
    <cellStyle name="%60 - Vurgu6 2" xfId="203"/>
    <cellStyle name="=C:\WINDOWS\SYSTEM32\COMMAND.COM" xfId="88"/>
    <cellStyle name="•W_laroux" xfId="89"/>
    <cellStyle name="W_OtherCostTable_B" xfId="287"/>
    <cellStyle name="20% - Accent1" xfId="90"/>
    <cellStyle name="20% - Accent1 2" xfId="21"/>
    <cellStyle name="20% - Accent2" xfId="91"/>
    <cellStyle name="20% - Accent2 2" xfId="22"/>
    <cellStyle name="20% - Accent3" xfId="92"/>
    <cellStyle name="20% - Accent3 2" xfId="23"/>
    <cellStyle name="20% - Accent4" xfId="93"/>
    <cellStyle name="20% - Accent4 2" xfId="24"/>
    <cellStyle name="20% - Accent5" xfId="94"/>
    <cellStyle name="20% - Accent5 2" xfId="25"/>
    <cellStyle name="20% - Accent6" xfId="95"/>
    <cellStyle name="20% - Accent6 2" xfId="26"/>
    <cellStyle name="40% - Accent1" xfId="96"/>
    <cellStyle name="40% - Accent1 2" xfId="27"/>
    <cellStyle name="40% - Accent2" xfId="97"/>
    <cellStyle name="40% - Accent2 2" xfId="28"/>
    <cellStyle name="40% - Accent3" xfId="98"/>
    <cellStyle name="40% - Accent3 2" xfId="29"/>
    <cellStyle name="40% - Accent4" xfId="99"/>
    <cellStyle name="40% - Accent4 2" xfId="30"/>
    <cellStyle name="40% - Accent5" xfId="100"/>
    <cellStyle name="40% - Accent5 2" xfId="31"/>
    <cellStyle name="40% - Accent6" xfId="101"/>
    <cellStyle name="40% - Accent6 2" xfId="32"/>
    <cellStyle name="60% - Accent1" xfId="102"/>
    <cellStyle name="60% - Accent1 2" xfId="33"/>
    <cellStyle name="60% - Accent2" xfId="103"/>
    <cellStyle name="60% - Accent2 2" xfId="34"/>
    <cellStyle name="60% - Accent3" xfId="104"/>
    <cellStyle name="60% - Accent3 2" xfId="35"/>
    <cellStyle name="60% - Accent4" xfId="105"/>
    <cellStyle name="60% - Accent4 2" xfId="36"/>
    <cellStyle name="60% - Accent5" xfId="106"/>
    <cellStyle name="60% - Accent5 2" xfId="37"/>
    <cellStyle name="60% - Accent6" xfId="107"/>
    <cellStyle name="60% - Accent6 2" xfId="38"/>
    <cellStyle name="Äåíåæíûé [0]_PERSONAL" xfId="108"/>
    <cellStyle name="Äåíåæíûé_PERSONAL" xfId="109"/>
    <cellStyle name="Accent1" xfId="110"/>
    <cellStyle name="Accent1 2" xfId="39"/>
    <cellStyle name="Accent2" xfId="111"/>
    <cellStyle name="Accent2 2" xfId="40"/>
    <cellStyle name="Accent3" xfId="112"/>
    <cellStyle name="Accent3 2" xfId="41"/>
    <cellStyle name="Accent4" xfId="113"/>
    <cellStyle name="Accent4 2" xfId="42"/>
    <cellStyle name="Accent5" xfId="114"/>
    <cellStyle name="Accent5 2" xfId="43"/>
    <cellStyle name="Accent6" xfId="115"/>
    <cellStyle name="Accent6 2" xfId="44"/>
    <cellStyle name="Açıklama Metni" xfId="259" builtinId="53"/>
    <cellStyle name="Açıklama Metni 2" xfId="204"/>
    <cellStyle name="Ana Başlık 2" xfId="205"/>
    <cellStyle name="Bad" xfId="116"/>
    <cellStyle name="Bad 2" xfId="45"/>
    <cellStyle name="Bağlı Hücre 2" xfId="206"/>
    <cellStyle name="Başlık 1 2" xfId="207"/>
    <cellStyle name="Başlık 2" xfId="256" builtinId="17"/>
    <cellStyle name="Başlık 2 2" xfId="208"/>
    <cellStyle name="Başlık 3 2" xfId="209"/>
    <cellStyle name="Başlık 4 2" xfId="210"/>
    <cellStyle name="Binlik Ayracı [0] 2" xfId="117"/>
    <cellStyle name="Binlik Ayracı [0] 3" xfId="118"/>
    <cellStyle name="Binlik Ayracı 2" xfId="262"/>
    <cellStyle name="Binlik Ayracı 2 2" xfId="263"/>
    <cellStyle name="Calc Currency (0)" xfId="119"/>
    <cellStyle name="Calc Currency (2)" xfId="120"/>
    <cellStyle name="Calc Percent (0)" xfId="121"/>
    <cellStyle name="Calc Percent (1)" xfId="122"/>
    <cellStyle name="Calc Percent (2)" xfId="123"/>
    <cellStyle name="Calc Units (0)" xfId="124"/>
    <cellStyle name="Calc Units (1)" xfId="125"/>
    <cellStyle name="Calc Units (2)" xfId="126"/>
    <cellStyle name="Calculation" xfId="127"/>
    <cellStyle name="Calculation 2" xfId="46"/>
    <cellStyle name="Calculation 2 2" xfId="241"/>
    <cellStyle name="Calculation 3" xfId="240"/>
    <cellStyle name="Check Cell" xfId="128"/>
    <cellStyle name="Check Cell 2" xfId="47"/>
    <cellStyle name="Comma  - Style1" xfId="264"/>
    <cellStyle name="Comma  - Style2" xfId="265"/>
    <cellStyle name="Comma  - Style3" xfId="266"/>
    <cellStyle name="Comma  - Style4" xfId="267"/>
    <cellStyle name="Comma  - Style5" xfId="268"/>
    <cellStyle name="Comma  - Style6" xfId="269"/>
    <cellStyle name="Comma  - Style7" xfId="270"/>
    <cellStyle name="Comma  - Style8" xfId="271"/>
    <cellStyle name="Comma [00]" xfId="129"/>
    <cellStyle name="Comma 2" xfId="48"/>
    <cellStyle name="Comma 2 2" xfId="49"/>
    <cellStyle name="Comma 2 3" xfId="50"/>
    <cellStyle name="Comma 3" xfId="51"/>
    <cellStyle name="Comma 4" xfId="52"/>
    <cellStyle name="Comma 5" xfId="53"/>
    <cellStyle name="Comma_adapazari yatirim maliyetleri (5)" xfId="272"/>
    <cellStyle name="Currency [00]" xfId="130"/>
    <cellStyle name="Çıkış 2" xfId="211"/>
    <cellStyle name="Çıkış 2 2" xfId="242"/>
    <cellStyle name="Date Short" xfId="131"/>
    <cellStyle name="Enter Currency (0)" xfId="132"/>
    <cellStyle name="Enter Currency (2)" xfId="133"/>
    <cellStyle name="Enter Units (0)" xfId="134"/>
    <cellStyle name="Enter Units (1)" xfId="135"/>
    <cellStyle name="Enter Units (2)" xfId="136"/>
    <cellStyle name="Euro" xfId="54"/>
    <cellStyle name="Excel Built-in Normal" xfId="227"/>
    <cellStyle name="Explanatory Text" xfId="137"/>
    <cellStyle name="Explanatory Text 2" xfId="55"/>
    <cellStyle name="Followed Hyperlink" xfId="273"/>
    <cellStyle name="Giriş" xfId="257" builtinId="20"/>
    <cellStyle name="Giriş 2" xfId="212"/>
    <cellStyle name="Giriş 2 2" xfId="243"/>
    <cellStyle name="Good" xfId="138"/>
    <cellStyle name="Good 2" xfId="56"/>
    <cellStyle name="Grey" xfId="139"/>
    <cellStyle name="Header1" xfId="140"/>
    <cellStyle name="Header2" xfId="141"/>
    <cellStyle name="Heading 1" xfId="142"/>
    <cellStyle name="Heading 1 2" xfId="57"/>
    <cellStyle name="Heading 2" xfId="143"/>
    <cellStyle name="Heading 2 2" xfId="58"/>
    <cellStyle name="Heading 3" xfId="144"/>
    <cellStyle name="Heading 3 2" xfId="59"/>
    <cellStyle name="Heading 4" xfId="145"/>
    <cellStyle name="Heading 4 2" xfId="60"/>
    <cellStyle name="Hesaplama 2" xfId="213"/>
    <cellStyle name="Hesaplama 2 2" xfId="244"/>
    <cellStyle name="Hyperlink" xfId="274"/>
    <cellStyle name="Hyperlink 2" xfId="61"/>
    <cellStyle name="Input" xfId="146"/>
    <cellStyle name="Input [yellow]" xfId="147"/>
    <cellStyle name="Input 2" xfId="62"/>
    <cellStyle name="Input 2 2" xfId="246"/>
    <cellStyle name="Input 3" xfId="245"/>
    <cellStyle name="Input 4" xfId="239"/>
    <cellStyle name="Îáû÷íûé_PERSONAL" xfId="148"/>
    <cellStyle name="İşaretli Hücre 2" xfId="214"/>
    <cellStyle name="İyi 2" xfId="215"/>
    <cellStyle name="Köprü" xfId="12" builtinId="8"/>
    <cellStyle name="Köprü 2" xfId="13"/>
    <cellStyle name="Kötü 2" xfId="216"/>
    <cellStyle name="Link Currency (0)" xfId="149"/>
    <cellStyle name="Link Currency (2)" xfId="150"/>
    <cellStyle name="Link Units (0)" xfId="151"/>
    <cellStyle name="Link Units (1)" xfId="152"/>
    <cellStyle name="Link Units (2)" xfId="153"/>
    <cellStyle name="Linked Cell" xfId="154"/>
    <cellStyle name="Linked Cell 2" xfId="63"/>
    <cellStyle name="Neutral" xfId="155"/>
    <cellStyle name="Neutral 2" xfId="64"/>
    <cellStyle name="Normal" xfId="0" builtinId="0"/>
    <cellStyle name="Normal - Style1" xfId="156"/>
    <cellStyle name="Normal 10" xfId="65"/>
    <cellStyle name="Normal 11" xfId="66"/>
    <cellStyle name="Normal 11 2" xfId="261"/>
    <cellStyle name="Normal 12" xfId="229"/>
    <cellStyle name="Normal 13" xfId="238"/>
    <cellStyle name="Normal 14" xfId="255"/>
    <cellStyle name="Normal 15" xfId="275"/>
    <cellStyle name="Normal 2" xfId="1"/>
    <cellStyle name="Normal 2 2" xfId="10"/>
    <cellStyle name="Normal 2 2 2" xfId="84"/>
    <cellStyle name="Normal 2 2 3" xfId="276"/>
    <cellStyle name="Normal 2 2 4" xfId="277"/>
    <cellStyle name="Normal 2 3" xfId="67"/>
    <cellStyle name="Normal 2 3 2" xfId="68"/>
    <cellStyle name="Normal 2 3 2 2" xfId="278"/>
    <cellStyle name="Normal 2 3 2 2 2" xfId="279"/>
    <cellStyle name="Normal 2 4" xfId="9"/>
    <cellStyle name="Normal 2 5" xfId="69"/>
    <cellStyle name="Normal 2 5 2" xfId="70"/>
    <cellStyle name="Normal 2 6" xfId="71"/>
    <cellStyle name="Normal 2 7" xfId="234"/>
    <cellStyle name="Normal 232" xfId="231"/>
    <cellStyle name="Normal 233" xfId="232"/>
    <cellStyle name="Normal 3" xfId="4"/>
    <cellStyle name="Normal 3 2" xfId="15"/>
    <cellStyle name="Normal 3 3" xfId="18"/>
    <cellStyle name="Normal 3 3 2" xfId="184"/>
    <cellStyle name="Normal 3 4" xfId="19"/>
    <cellStyle name="Normal 3 4 2" xfId="235"/>
    <cellStyle name="Normal 3 5" xfId="236"/>
    <cellStyle name="Normal 3 6" xfId="293"/>
    <cellStyle name="Normal 4" xfId="7"/>
    <cellStyle name="Normal 5" xfId="6"/>
    <cellStyle name="Normal 5 2" xfId="72"/>
    <cellStyle name="Normal 5 3" xfId="185"/>
    <cellStyle name="Normal 5 4" xfId="230"/>
    <cellStyle name="Normal 6" xfId="14"/>
    <cellStyle name="Normal 6 2" xfId="280"/>
    <cellStyle name="Normal 6 3" xfId="281"/>
    <cellStyle name="Normal 6 4" xfId="282"/>
    <cellStyle name="Normal 6 4 2" xfId="283"/>
    <cellStyle name="Normal 7" xfId="73"/>
    <cellStyle name="Normal 8" xfId="74"/>
    <cellStyle name="Normal 8 2" xfId="87"/>
    <cellStyle name="Normal 9" xfId="75"/>
    <cellStyle name="Normal_2004_Investment_Plan" xfId="17"/>
    <cellStyle name="Normal_Borç Alacak Tablosu Şablonu" xfId="183"/>
    <cellStyle name="Normal_ektablo2devamı" xfId="237"/>
    <cellStyle name="Normal_SHEET" xfId="2"/>
    <cellStyle name="Normal_TARİFE ÇİZELGESİ" xfId="11"/>
    <cellStyle name="Normal_tarife_ornek 10" xfId="85"/>
    <cellStyle name="Not" xfId="258" builtinId="10"/>
    <cellStyle name="Not 2" xfId="217"/>
    <cellStyle name="Not 2 2" xfId="247"/>
    <cellStyle name="Note" xfId="157"/>
    <cellStyle name="Note 2" xfId="76"/>
    <cellStyle name="Note 2 2" xfId="249"/>
    <cellStyle name="Note 3" xfId="248"/>
    <cellStyle name="Nötr 2" xfId="218"/>
    <cellStyle name="Œ…‹æØ‚è [0.00]_laroux" xfId="158"/>
    <cellStyle name="Œ…‹æØ‚è_laroux" xfId="159"/>
    <cellStyle name="Ôèíàíñîâûé [0]_PERSONAL" xfId="160"/>
    <cellStyle name="Ôèíàíñîâûé_PERSONAL" xfId="161"/>
    <cellStyle name="Output" xfId="162"/>
    <cellStyle name="Output 2" xfId="77"/>
    <cellStyle name="Output 2 2" xfId="251"/>
    <cellStyle name="Output 3" xfId="250"/>
    <cellStyle name="Percent [0]" xfId="163"/>
    <cellStyle name="Percent [00]" xfId="164"/>
    <cellStyle name="Percent [2]" xfId="165"/>
    <cellStyle name="Percent 2" xfId="78"/>
    <cellStyle name="Percent 2 2" xfId="86"/>
    <cellStyle name="Percent 3" xfId="79"/>
    <cellStyle name="PrePop Currency (0)" xfId="166"/>
    <cellStyle name="PrePop Currency (2)" xfId="167"/>
    <cellStyle name="PrePop Units (0)" xfId="168"/>
    <cellStyle name="PrePop Units (1)" xfId="169"/>
    <cellStyle name="PrePop Units (2)" xfId="170"/>
    <cellStyle name="Standard_7A Power" xfId="284"/>
    <cellStyle name="Stil 1" xfId="171"/>
    <cellStyle name="Style 1" xfId="285"/>
    <cellStyle name="Text Indent A" xfId="172"/>
    <cellStyle name="Text Indent B" xfId="173"/>
    <cellStyle name="Text Indent C" xfId="174"/>
    <cellStyle name="Title" xfId="175"/>
    <cellStyle name="Title 2" xfId="80"/>
    <cellStyle name="Toplam 2" xfId="219"/>
    <cellStyle name="Toplam 2 2" xfId="252"/>
    <cellStyle name="Total" xfId="176"/>
    <cellStyle name="Total 2" xfId="81"/>
    <cellStyle name="Total 2 2" xfId="254"/>
    <cellStyle name="Total 3" xfId="253"/>
    <cellStyle name="Update" xfId="286"/>
    <cellStyle name="Uyarı Metni 2" xfId="220"/>
    <cellStyle name="Virgül" xfId="3" builtinId="3"/>
    <cellStyle name="Virgül [0]_  28.2.99" xfId="177"/>
    <cellStyle name="Virgül 2" xfId="8"/>
    <cellStyle name="Virgül 2 2" xfId="233"/>
    <cellStyle name="Virgül 3" xfId="16"/>
    <cellStyle name="Virgül 4" xfId="20"/>
    <cellStyle name="Vurgu1" xfId="260" builtinId="29"/>
    <cellStyle name="Vurgu1 2" xfId="221"/>
    <cellStyle name="Vurgu2 2" xfId="222"/>
    <cellStyle name="Vurgu3 2" xfId="223"/>
    <cellStyle name="Vurgu4 2" xfId="224"/>
    <cellStyle name="Vurgu5 2" xfId="225"/>
    <cellStyle name="Vurgu6 2" xfId="226"/>
    <cellStyle name="Warning Text" xfId="178"/>
    <cellStyle name="Warning Text 2" xfId="82"/>
    <cellStyle name="Year" xfId="228"/>
    <cellStyle name="Yüzde" xfId="83" builtinId="5"/>
    <cellStyle name="Yüzde 2" xfId="179"/>
    <cellStyle name="Yüzde 3" xfId="5"/>
    <cellStyle name="Yüzde 4" xfId="180"/>
    <cellStyle name="Yüzde 5" xfId="181"/>
    <cellStyle name="Yüzde 6" xfId="182"/>
    <cellStyle name="Yüzde 7" xfId="294"/>
    <cellStyle name="표준_Book2" xfId="288"/>
    <cellStyle name="桁区切り [0.00]_BQTemp_Camp" xfId="289"/>
    <cellStyle name="桁区切り_BQ&amp;Description_G" xfId="290"/>
    <cellStyle name="標?_PIPE_RACK" xfId="291"/>
    <cellStyle name="標準_Book2" xfId="2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externalLink" Target="externalLinks/externalLink1.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sharedStrings" Target="sharedString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calcChain" Target="calcChain.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s>
</file>

<file path=xl/drawings/drawing1.xml><?xml version="1.0" encoding="utf-8"?>
<xdr:wsDr xmlns:xdr="http://schemas.openxmlformats.org/drawingml/2006/spreadsheetDrawing" xmlns:a="http://schemas.openxmlformats.org/drawingml/2006/main">
  <xdr:oneCellAnchor>
    <xdr:from>
      <xdr:col>10</xdr:col>
      <xdr:colOff>0</xdr:colOff>
      <xdr:row>10</xdr:row>
      <xdr:rowOff>0</xdr:rowOff>
    </xdr:from>
    <xdr:ext cx="304800" cy="304800"/>
    <xdr:sp macro="" textlink="">
      <xdr:nvSpPr>
        <xdr:cNvPr id="2" name="AutoShape 1" descr="https://rapor.pmum.gov.tr/analytics/res/s_blafp/viewui/pivot/sort_plc.png"/>
        <xdr:cNvSpPr>
          <a:spLocks noChangeAspect="1" noChangeArrowheads="1"/>
        </xdr:cNvSpPr>
      </xdr:nvSpPr>
      <xdr:spPr bwMode="auto">
        <a:xfrm>
          <a:off x="6143625" y="166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10</xdr:row>
      <xdr:rowOff>0</xdr:rowOff>
    </xdr:from>
    <xdr:ext cx="304800" cy="304800"/>
    <xdr:sp macro="" textlink="">
      <xdr:nvSpPr>
        <xdr:cNvPr id="3" name="AutoShape 2" descr="https://rapor.pmum.gov.tr/analytics/res/s_blafp/viewui/pivot/sort_plc.png"/>
        <xdr:cNvSpPr>
          <a:spLocks noChangeAspect="1" noChangeArrowheads="1"/>
        </xdr:cNvSpPr>
      </xdr:nvSpPr>
      <xdr:spPr bwMode="auto">
        <a:xfrm>
          <a:off x="6143625" y="166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1.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2.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3.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9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9.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100.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104.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7.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13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3.bin"/></Relationships>
</file>

<file path=xl/worksheets/_rels/sheet13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4.bin"/></Relationships>
</file>

<file path=xl/worksheets/_rels/sheet13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5.bin"/></Relationships>
</file>

<file path=xl/worksheets/_rels/sheet14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86.bin"/></Relationships>
</file>

<file path=xl/worksheets/_rels/sheet14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87.bin"/></Relationships>
</file>

<file path=xl/worksheets/_rels/sheet14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88.bin"/></Relationships>
</file>

<file path=xl/worksheets/_rels/sheet14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89.bin"/></Relationships>
</file>

<file path=xl/worksheets/_rels/sheet14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90.bin"/></Relationships>
</file>

<file path=xl/worksheets/_rels/sheet14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91.bin"/></Relationships>
</file>

<file path=xl/worksheets/_rels/sheet14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92.bin"/></Relationships>
</file>

<file path=xl/worksheets/_rels/sheet14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93.bin"/></Relationships>
</file>

<file path=xl/worksheets/_rels/sheet14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94.bin"/></Relationships>
</file>

<file path=xl/worksheets/_rels/sheet14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9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pageSetUpPr fitToPage="1"/>
  </sheetPr>
  <dimension ref="A1:B149"/>
  <sheetViews>
    <sheetView topLeftCell="A88" workbookViewId="0">
      <selection activeCell="A111" sqref="A111"/>
    </sheetView>
  </sheetViews>
  <sheetFormatPr defaultRowHeight="15"/>
  <cols>
    <col min="1" max="1" width="27.28515625" bestFit="1" customWidth="1"/>
    <col min="2" max="2" width="149.85546875" customWidth="1"/>
    <col min="4" max="4" width="11.28515625" customWidth="1"/>
    <col min="10" max="10" width="9.85546875" customWidth="1"/>
    <col min="13" max="13" width="10.85546875" customWidth="1"/>
  </cols>
  <sheetData>
    <row r="1" spans="1:2">
      <c r="A1" s="605" t="s">
        <v>1282</v>
      </c>
      <c r="B1" s="605" t="s">
        <v>1284</v>
      </c>
    </row>
    <row r="2" spans="1:2">
      <c r="A2" s="1460" t="s">
        <v>993</v>
      </c>
      <c r="B2" s="469" t="s">
        <v>994</v>
      </c>
    </row>
    <row r="3" spans="1:2">
      <c r="A3" s="1460" t="s">
        <v>966</v>
      </c>
      <c r="B3" s="469" t="s">
        <v>967</v>
      </c>
    </row>
    <row r="4" spans="1:2">
      <c r="A4" s="1460" t="s">
        <v>959</v>
      </c>
      <c r="B4" s="469" t="s">
        <v>960</v>
      </c>
    </row>
    <row r="5" spans="1:2">
      <c r="A5" s="1460" t="s">
        <v>1022</v>
      </c>
      <c r="B5" s="469" t="s">
        <v>1023</v>
      </c>
    </row>
    <row r="6" spans="1:2">
      <c r="A6" s="1460" t="s">
        <v>1014</v>
      </c>
      <c r="B6" s="469" t="s">
        <v>1015</v>
      </c>
    </row>
    <row r="7" spans="1:2">
      <c r="A7" s="1460" t="s">
        <v>926</v>
      </c>
      <c r="B7" s="469" t="s">
        <v>927</v>
      </c>
    </row>
    <row r="8" spans="1:2">
      <c r="A8" s="1460" t="s">
        <v>2207</v>
      </c>
      <c r="B8" s="469" t="s">
        <v>2208</v>
      </c>
    </row>
    <row r="9" spans="1:2">
      <c r="A9" s="1460" t="s">
        <v>907</v>
      </c>
      <c r="B9" s="469" t="s">
        <v>1350</v>
      </c>
    </row>
    <row r="10" spans="1:2">
      <c r="A10" s="1460" t="s">
        <v>2466</v>
      </c>
      <c r="B10" s="469" t="s">
        <v>2467</v>
      </c>
    </row>
    <row r="11" spans="1:2">
      <c r="A11" s="1460" t="s">
        <v>1403</v>
      </c>
      <c r="B11" s="469" t="s">
        <v>901</v>
      </c>
    </row>
    <row r="12" spans="1:2">
      <c r="A12" s="1460" t="s">
        <v>2269</v>
      </c>
      <c r="B12" s="469" t="s">
        <v>2270</v>
      </c>
    </row>
    <row r="13" spans="1:2">
      <c r="A13" s="1460" t="s">
        <v>1402</v>
      </c>
      <c r="B13" s="469" t="s">
        <v>1404</v>
      </c>
    </row>
    <row r="14" spans="1:2">
      <c r="A14" s="1460" t="s">
        <v>2389</v>
      </c>
      <c r="B14" s="469" t="s">
        <v>2390</v>
      </c>
    </row>
    <row r="15" spans="1:2">
      <c r="A15" s="1460" t="s">
        <v>900</v>
      </c>
      <c r="B15" s="469" t="s">
        <v>1358</v>
      </c>
    </row>
    <row r="16" spans="1:2">
      <c r="A16" s="1460" t="s">
        <v>857</v>
      </c>
      <c r="B16" s="469" t="s">
        <v>858</v>
      </c>
    </row>
    <row r="17" spans="1:2">
      <c r="A17" s="1460" t="s">
        <v>2283</v>
      </c>
      <c r="B17" s="469" t="s">
        <v>2284</v>
      </c>
    </row>
    <row r="18" spans="1:2">
      <c r="A18" s="1460" t="s">
        <v>2240</v>
      </c>
      <c r="B18" s="469" t="s">
        <v>1378</v>
      </c>
    </row>
    <row r="19" spans="1:2">
      <c r="A19" s="1460" t="s">
        <v>2298</v>
      </c>
      <c r="B19" s="469" t="s">
        <v>2299</v>
      </c>
    </row>
    <row r="20" spans="1:2">
      <c r="A20" s="1460" t="s">
        <v>1008</v>
      </c>
      <c r="B20" s="469" t="s">
        <v>1009</v>
      </c>
    </row>
    <row r="21" spans="1:2">
      <c r="A21" s="1460" t="s">
        <v>2313</v>
      </c>
      <c r="B21" s="469" t="s">
        <v>2314</v>
      </c>
    </row>
    <row r="22" spans="1:2">
      <c r="A22" s="1460" t="s">
        <v>1000</v>
      </c>
      <c r="B22" s="469" t="s">
        <v>1001</v>
      </c>
    </row>
    <row r="23" spans="1:2">
      <c r="A23" s="1460" t="s">
        <v>2328</v>
      </c>
      <c r="B23" s="469" t="s">
        <v>2329</v>
      </c>
    </row>
    <row r="24" spans="1:2">
      <c r="A24" s="1460" t="s">
        <v>1405</v>
      </c>
      <c r="B24" s="469" t="s">
        <v>1406</v>
      </c>
    </row>
    <row r="25" spans="1:2">
      <c r="A25" s="1460" t="s">
        <v>1414</v>
      </c>
      <c r="B25" s="469" t="s">
        <v>1415</v>
      </c>
    </row>
    <row r="26" spans="1:2">
      <c r="A26" s="1460" t="s">
        <v>2339</v>
      </c>
      <c r="B26" s="469" t="s">
        <v>2340</v>
      </c>
    </row>
    <row r="27" spans="1:2">
      <c r="A27" s="1460" t="s">
        <v>2346</v>
      </c>
      <c r="B27" s="469" t="s">
        <v>2347</v>
      </c>
    </row>
    <row r="28" spans="1:2">
      <c r="A28" s="1460" t="s">
        <v>2360</v>
      </c>
      <c r="B28" s="469" t="s">
        <v>2361</v>
      </c>
    </row>
    <row r="29" spans="1:2">
      <c r="A29" s="1460" t="s">
        <v>2373</v>
      </c>
      <c r="B29" s="469" t="s">
        <v>2374</v>
      </c>
    </row>
    <row r="30" spans="1:2">
      <c r="A30" s="1460" t="s">
        <v>2380</v>
      </c>
      <c r="B30" s="469" t="s">
        <v>2381</v>
      </c>
    </row>
    <row r="31" spans="1:2">
      <c r="A31" s="1460" t="s">
        <v>2383</v>
      </c>
      <c r="B31" s="469" t="s">
        <v>2384</v>
      </c>
    </row>
    <row r="32" spans="1:2">
      <c r="A32" s="1460" t="s">
        <v>226</v>
      </c>
      <c r="B32" s="469" t="s">
        <v>227</v>
      </c>
    </row>
    <row r="33" spans="1:2">
      <c r="A33" s="1460" t="s">
        <v>250</v>
      </c>
      <c r="B33" s="469" t="s">
        <v>251</v>
      </c>
    </row>
    <row r="34" spans="1:2">
      <c r="A34" s="1460" t="s">
        <v>290</v>
      </c>
      <c r="B34" s="469" t="s">
        <v>291</v>
      </c>
    </row>
    <row r="35" spans="1:2">
      <c r="A35" s="1460" t="s">
        <v>288</v>
      </c>
      <c r="B35" s="469" t="s">
        <v>289</v>
      </c>
    </row>
    <row r="36" spans="1:2">
      <c r="A36" s="1460" t="s">
        <v>267</v>
      </c>
      <c r="B36" s="469" t="s">
        <v>268</v>
      </c>
    </row>
    <row r="37" spans="1:2">
      <c r="A37" s="1460" t="s">
        <v>387</v>
      </c>
      <c r="B37" s="469" t="s">
        <v>388</v>
      </c>
    </row>
    <row r="38" spans="1:2">
      <c r="A38" s="1460" t="s">
        <v>334</v>
      </c>
      <c r="B38" s="469" t="s">
        <v>335</v>
      </c>
    </row>
    <row r="39" spans="1:2">
      <c r="A39" s="1460" t="s">
        <v>299</v>
      </c>
      <c r="B39" s="469" t="s">
        <v>300</v>
      </c>
    </row>
    <row r="40" spans="1:2">
      <c r="A40" s="1460" t="s">
        <v>1166</v>
      </c>
      <c r="B40" s="469" t="s">
        <v>1167</v>
      </c>
    </row>
    <row r="41" spans="1:2">
      <c r="A41" s="1460" t="s">
        <v>1156</v>
      </c>
      <c r="B41" s="469" t="s">
        <v>1157</v>
      </c>
    </row>
    <row r="42" spans="1:2">
      <c r="A42" s="1460" t="s">
        <v>1168</v>
      </c>
      <c r="B42" s="469" t="s">
        <v>1169</v>
      </c>
    </row>
    <row r="43" spans="1:2">
      <c r="A43" s="1460" t="s">
        <v>1162</v>
      </c>
      <c r="B43" s="469" t="s">
        <v>1163</v>
      </c>
    </row>
    <row r="44" spans="1:2">
      <c r="A44" s="1460" t="s">
        <v>1189</v>
      </c>
      <c r="B44" s="469" t="s">
        <v>1190</v>
      </c>
    </row>
    <row r="45" spans="1:2">
      <c r="A45" s="1460" t="s">
        <v>1186</v>
      </c>
      <c r="B45" s="469" t="s">
        <v>2099</v>
      </c>
    </row>
    <row r="46" spans="1:2">
      <c r="A46" s="1460" t="s">
        <v>1176</v>
      </c>
      <c r="B46" s="469" t="s">
        <v>1177</v>
      </c>
    </row>
    <row r="47" spans="1:2">
      <c r="A47" s="1460" t="s">
        <v>1248</v>
      </c>
      <c r="B47" s="469" t="s">
        <v>1249</v>
      </c>
    </row>
    <row r="48" spans="1:2">
      <c r="A48" s="1460" t="s">
        <v>1241</v>
      </c>
      <c r="B48" s="469" t="s">
        <v>1242</v>
      </c>
    </row>
    <row r="49" spans="1:2">
      <c r="A49" s="1460" t="s">
        <v>1233</v>
      </c>
      <c r="B49" s="469" t="s">
        <v>1234</v>
      </c>
    </row>
    <row r="50" spans="1:2">
      <c r="A50" s="1460" t="s">
        <v>1192</v>
      </c>
      <c r="B50" s="469" t="s">
        <v>2105</v>
      </c>
    </row>
    <row r="51" spans="1:2">
      <c r="A51" s="1460" t="s">
        <v>2109</v>
      </c>
      <c r="B51" s="469" t="s">
        <v>2107</v>
      </c>
    </row>
    <row r="52" spans="1:2">
      <c r="A52" s="1460" t="s">
        <v>2110</v>
      </c>
      <c r="B52" s="469" t="s">
        <v>2108</v>
      </c>
    </row>
    <row r="53" spans="1:2">
      <c r="A53" s="1460" t="s">
        <v>1024</v>
      </c>
      <c r="B53" s="469" t="s">
        <v>1025</v>
      </c>
    </row>
    <row r="54" spans="1:2">
      <c r="A54" s="1460" t="s">
        <v>1040</v>
      </c>
      <c r="B54" s="469" t="s">
        <v>1281</v>
      </c>
    </row>
    <row r="55" spans="1:2">
      <c r="A55" s="1460" t="s">
        <v>1027</v>
      </c>
      <c r="B55" s="469" t="s">
        <v>1028</v>
      </c>
    </row>
    <row r="56" spans="1:2">
      <c r="A56" s="1460" t="s">
        <v>1079</v>
      </c>
      <c r="B56" s="469" t="s">
        <v>1080</v>
      </c>
    </row>
    <row r="57" spans="1:2">
      <c r="A57" s="1460" t="s">
        <v>1041</v>
      </c>
      <c r="B57" s="1465" t="s">
        <v>1042</v>
      </c>
    </row>
    <row r="58" spans="1:2">
      <c r="A58" s="1460" t="s">
        <v>1135</v>
      </c>
      <c r="B58" s="1465" t="s">
        <v>1136</v>
      </c>
    </row>
    <row r="59" spans="1:2">
      <c r="A59" s="1460" t="s">
        <v>1469</v>
      </c>
      <c r="B59" s="1465" t="s">
        <v>1106</v>
      </c>
    </row>
    <row r="60" spans="1:2">
      <c r="A60" s="1460" t="s">
        <v>2093</v>
      </c>
      <c r="B60" s="1465" t="s">
        <v>1106</v>
      </c>
    </row>
    <row r="61" spans="1:2">
      <c r="A61" s="1460" t="s">
        <v>1096</v>
      </c>
      <c r="B61" s="1465" t="s">
        <v>1097</v>
      </c>
    </row>
    <row r="62" spans="1:2">
      <c r="A62" s="1460" t="s">
        <v>1082</v>
      </c>
      <c r="B62" s="1465" t="s">
        <v>1083</v>
      </c>
    </row>
    <row r="63" spans="1:2">
      <c r="A63" s="1460" t="s">
        <v>3773</v>
      </c>
      <c r="B63" s="1465" t="s">
        <v>3774</v>
      </c>
    </row>
    <row r="64" spans="1:2">
      <c r="A64" s="1460" t="s">
        <v>3820</v>
      </c>
      <c r="B64" s="1465" t="s">
        <v>3774</v>
      </c>
    </row>
    <row r="65" spans="1:2">
      <c r="A65" s="1460" t="s">
        <v>1152</v>
      </c>
      <c r="B65" s="469" t="s">
        <v>1153</v>
      </c>
    </row>
    <row r="66" spans="1:2">
      <c r="A66" s="1460" t="s">
        <v>1146</v>
      </c>
      <c r="B66" s="1465" t="s">
        <v>1147</v>
      </c>
    </row>
    <row r="67" spans="1:2">
      <c r="A67" s="1460" t="s">
        <v>2512</v>
      </c>
      <c r="B67" s="1465" t="s">
        <v>2513</v>
      </c>
    </row>
    <row r="68" spans="1:2">
      <c r="A68" s="1460" t="s">
        <v>2524</v>
      </c>
      <c r="B68" s="1465" t="s">
        <v>2525</v>
      </c>
    </row>
    <row r="69" spans="1:2">
      <c r="A69" s="1460" t="s">
        <v>2527</v>
      </c>
      <c r="B69" s="1465" t="s">
        <v>2528</v>
      </c>
    </row>
    <row r="70" spans="1:2">
      <c r="A70" s="2598" t="s">
        <v>3840</v>
      </c>
      <c r="B70" s="1465" t="s">
        <v>3841</v>
      </c>
    </row>
    <row r="71" spans="1:2">
      <c r="A71" s="1460" t="s">
        <v>3870</v>
      </c>
      <c r="B71" s="1465" t="s">
        <v>3871</v>
      </c>
    </row>
    <row r="72" spans="1:2">
      <c r="A72" s="1460" t="s">
        <v>3859</v>
      </c>
      <c r="B72" s="1465" t="s">
        <v>3860</v>
      </c>
    </row>
    <row r="73" spans="1:2">
      <c r="A73" s="2598" t="s">
        <v>3987</v>
      </c>
      <c r="B73" s="1465" t="s">
        <v>3950</v>
      </c>
    </row>
    <row r="74" spans="1:2">
      <c r="A74" s="1460" t="s">
        <v>793</v>
      </c>
      <c r="B74" s="469" t="s">
        <v>2483</v>
      </c>
    </row>
    <row r="75" spans="1:2">
      <c r="A75" s="1460" t="s">
        <v>783</v>
      </c>
      <c r="B75" s="469" t="s">
        <v>2151</v>
      </c>
    </row>
    <row r="76" spans="1:2">
      <c r="A76" s="1460" t="s">
        <v>781</v>
      </c>
      <c r="B76" s="469" t="s">
        <v>2152</v>
      </c>
    </row>
    <row r="77" spans="1:2">
      <c r="A77" s="1460" t="s">
        <v>773</v>
      </c>
      <c r="B77" s="469" t="s">
        <v>2153</v>
      </c>
    </row>
    <row r="78" spans="1:2">
      <c r="A78" s="1460" t="s">
        <v>799</v>
      </c>
      <c r="B78" s="469" t="s">
        <v>2154</v>
      </c>
    </row>
    <row r="79" spans="1:2">
      <c r="A79" s="1460" t="s">
        <v>809</v>
      </c>
      <c r="B79" s="469" t="s">
        <v>2155</v>
      </c>
    </row>
    <row r="80" spans="1:2">
      <c r="A80" s="1460" t="s">
        <v>767</v>
      </c>
      <c r="B80" s="469" t="s">
        <v>2484</v>
      </c>
    </row>
    <row r="81" spans="1:2">
      <c r="A81" s="1460" t="s">
        <v>2113</v>
      </c>
      <c r="B81" s="469" t="s">
        <v>2111</v>
      </c>
    </row>
    <row r="82" spans="1:2">
      <c r="A82" s="1460" t="s">
        <v>2114</v>
      </c>
      <c r="B82" s="469" t="s">
        <v>2112</v>
      </c>
    </row>
    <row r="83" spans="1:2">
      <c r="A83" s="1460" t="s">
        <v>754</v>
      </c>
      <c r="B83" s="469" t="s">
        <v>2156</v>
      </c>
    </row>
    <row r="84" spans="1:2">
      <c r="A84" s="1460" t="s">
        <v>750</v>
      </c>
      <c r="B84" s="469" t="s">
        <v>2157</v>
      </c>
    </row>
    <row r="85" spans="1:2">
      <c r="A85" s="1460" t="s">
        <v>743</v>
      </c>
      <c r="B85" s="469" t="s">
        <v>744</v>
      </c>
    </row>
    <row r="86" spans="1:2">
      <c r="A86" s="1460" t="s">
        <v>931</v>
      </c>
      <c r="B86" s="469" t="s">
        <v>932</v>
      </c>
    </row>
    <row r="87" spans="1:2">
      <c r="A87" s="1460" t="s">
        <v>937</v>
      </c>
      <c r="B87" s="469" t="s">
        <v>938</v>
      </c>
    </row>
    <row r="88" spans="1:2">
      <c r="A88" s="1460" t="s">
        <v>570</v>
      </c>
      <c r="B88" s="469" t="s">
        <v>571</v>
      </c>
    </row>
    <row r="89" spans="1:2">
      <c r="A89" s="1460" t="s">
        <v>543</v>
      </c>
      <c r="B89" s="469" t="s">
        <v>544</v>
      </c>
    </row>
    <row r="90" spans="1:2">
      <c r="A90" s="1460" t="s">
        <v>2199</v>
      </c>
      <c r="B90" s="469" t="s">
        <v>2200</v>
      </c>
    </row>
    <row r="91" spans="1:2">
      <c r="A91" s="1460" t="s">
        <v>398</v>
      </c>
      <c r="B91" s="469" t="s">
        <v>401</v>
      </c>
    </row>
    <row r="92" spans="1:2">
      <c r="A92" s="1460" t="s">
        <v>458</v>
      </c>
      <c r="B92" s="469" t="s">
        <v>459</v>
      </c>
    </row>
    <row r="93" spans="1:2">
      <c r="A93" s="1460" t="s">
        <v>568</v>
      </c>
      <c r="B93" s="469" t="s">
        <v>569</v>
      </c>
    </row>
    <row r="94" spans="1:2">
      <c r="A94" s="1460" t="s">
        <v>451</v>
      </c>
      <c r="B94" s="469" t="s">
        <v>452</v>
      </c>
    </row>
    <row r="95" spans="1:2">
      <c r="A95" s="1460" t="s">
        <v>674</v>
      </c>
      <c r="B95" s="469" t="s">
        <v>675</v>
      </c>
    </row>
    <row r="96" spans="1:2">
      <c r="A96" s="1460" t="s">
        <v>655</v>
      </c>
      <c r="B96" s="469" t="s">
        <v>656</v>
      </c>
    </row>
    <row r="97" spans="1:2">
      <c r="A97" s="1460" t="s">
        <v>650</v>
      </c>
      <c r="B97" s="469" t="s">
        <v>651</v>
      </c>
    </row>
    <row r="98" spans="1:2">
      <c r="A98" s="1460" t="s">
        <v>619</v>
      </c>
      <c r="B98" s="469" t="s">
        <v>620</v>
      </c>
    </row>
    <row r="99" spans="1:2">
      <c r="A99" s="1460" t="s">
        <v>607</v>
      </c>
      <c r="B99" s="469" t="s">
        <v>608</v>
      </c>
    </row>
    <row r="100" spans="1:2">
      <c r="A100" s="1460" t="s">
        <v>595</v>
      </c>
      <c r="B100" s="469" t="s">
        <v>596</v>
      </c>
    </row>
    <row r="101" spans="1:2">
      <c r="A101" s="1890" t="s">
        <v>2485</v>
      </c>
      <c r="B101" s="1465" t="s">
        <v>2486</v>
      </c>
    </row>
    <row r="102" spans="1:2">
      <c r="A102" s="1460" t="s">
        <v>1301</v>
      </c>
      <c r="B102" s="469" t="s">
        <v>1302</v>
      </c>
    </row>
    <row r="103" spans="1:2">
      <c r="A103" s="1460" t="s">
        <v>1418</v>
      </c>
      <c r="B103" s="469" t="s">
        <v>1419</v>
      </c>
    </row>
    <row r="104" spans="1:2">
      <c r="A104" s="1460" t="s">
        <v>1459</v>
      </c>
      <c r="B104" s="469" t="s">
        <v>1460</v>
      </c>
    </row>
    <row r="105" spans="1:2">
      <c r="A105" s="1460" t="s">
        <v>2118</v>
      </c>
      <c r="B105" s="469" t="s">
        <v>2119</v>
      </c>
    </row>
    <row r="106" spans="1:2">
      <c r="A106" s="1460" t="s">
        <v>2137</v>
      </c>
      <c r="B106" s="469" t="s">
        <v>2135</v>
      </c>
    </row>
    <row r="107" spans="1:2">
      <c r="A107" s="1460" t="s">
        <v>2408</v>
      </c>
      <c r="B107" s="469" t="s">
        <v>2411</v>
      </c>
    </row>
    <row r="108" spans="1:2">
      <c r="A108" s="1460" t="s">
        <v>2409</v>
      </c>
      <c r="B108" s="469" t="s">
        <v>2412</v>
      </c>
    </row>
    <row r="109" spans="1:2">
      <c r="A109" s="1460" t="s">
        <v>2410</v>
      </c>
      <c r="B109" s="469" t="s">
        <v>2413</v>
      </c>
    </row>
    <row r="110" spans="1:2">
      <c r="A110" s="1460" t="s">
        <v>3357</v>
      </c>
      <c r="B110" s="469" t="s">
        <v>3368</v>
      </c>
    </row>
    <row r="111" spans="1:2">
      <c r="A111" s="1460" t="s">
        <v>3358</v>
      </c>
      <c r="B111" s="469" t="s">
        <v>3369</v>
      </c>
    </row>
    <row r="112" spans="1:2">
      <c r="A112" s="1460" t="s">
        <v>3359</v>
      </c>
      <c r="B112" s="469" t="s">
        <v>3402</v>
      </c>
    </row>
    <row r="113" spans="1:2">
      <c r="A113" s="1460" t="s">
        <v>705</v>
      </c>
      <c r="B113" s="469" t="s">
        <v>706</v>
      </c>
    </row>
    <row r="114" spans="1:2">
      <c r="A114" s="1460" t="s">
        <v>682</v>
      </c>
      <c r="B114" s="469" t="s">
        <v>683</v>
      </c>
    </row>
    <row r="115" spans="1:2">
      <c r="A115" s="1460" t="s">
        <v>732</v>
      </c>
      <c r="B115" s="469" t="s">
        <v>733</v>
      </c>
    </row>
    <row r="116" spans="1:2">
      <c r="A116" s="1460" t="s">
        <v>2242</v>
      </c>
      <c r="B116" s="469" t="s">
        <v>2243</v>
      </c>
    </row>
    <row r="117" spans="1:2">
      <c r="A117" s="1460" t="s">
        <v>3989</v>
      </c>
      <c r="B117" s="469" t="s">
        <v>3990</v>
      </c>
    </row>
    <row r="118" spans="1:2">
      <c r="A118" s="1460" t="s">
        <v>2174</v>
      </c>
      <c r="B118" s="469" t="s">
        <v>2175</v>
      </c>
    </row>
    <row r="119" spans="1:2">
      <c r="A119" s="1460" t="s">
        <v>2184</v>
      </c>
      <c r="B119" s="469" t="s">
        <v>2183</v>
      </c>
    </row>
    <row r="120" spans="1:2">
      <c r="A120" s="1460" t="s">
        <v>2192</v>
      </c>
      <c r="B120" s="469" t="s">
        <v>2194</v>
      </c>
    </row>
    <row r="121" spans="1:2">
      <c r="A121" s="1460" t="s">
        <v>2193</v>
      </c>
      <c r="B121" s="469" t="s">
        <v>2195</v>
      </c>
    </row>
    <row r="122" spans="1:2">
      <c r="A122" s="1460" t="s">
        <v>1260</v>
      </c>
      <c r="B122" s="469" t="s">
        <v>1263</v>
      </c>
    </row>
    <row r="123" spans="1:2">
      <c r="A123" s="1460" t="s">
        <v>2732</v>
      </c>
      <c r="B123" s="469" t="s">
        <v>2734</v>
      </c>
    </row>
    <row r="124" spans="1:2">
      <c r="A124" s="1460" t="s">
        <v>2764</v>
      </c>
      <c r="B124" s="469" t="s">
        <v>2776</v>
      </c>
    </row>
    <row r="125" spans="1:2">
      <c r="A125" s="1460" t="s">
        <v>2765</v>
      </c>
      <c r="B125" s="469" t="s">
        <v>2777</v>
      </c>
    </row>
    <row r="126" spans="1:2">
      <c r="A126" s="1460" t="s">
        <v>2766</v>
      </c>
      <c r="B126" s="469" t="s">
        <v>2778</v>
      </c>
    </row>
    <row r="127" spans="1:2">
      <c r="A127" s="1460" t="s">
        <v>2767</v>
      </c>
      <c r="B127" s="469" t="s">
        <v>2779</v>
      </c>
    </row>
    <row r="128" spans="1:2">
      <c r="A128" s="1460" t="s">
        <v>2768</v>
      </c>
      <c r="B128" s="469" t="s">
        <v>2780</v>
      </c>
    </row>
    <row r="129" spans="1:2">
      <c r="A129" s="1460" t="s">
        <v>2769</v>
      </c>
      <c r="B129" s="469" t="s">
        <v>2781</v>
      </c>
    </row>
    <row r="130" spans="1:2">
      <c r="A130" s="1460" t="s">
        <v>2770</v>
      </c>
      <c r="B130" s="469" t="s">
        <v>2782</v>
      </c>
    </row>
    <row r="131" spans="1:2">
      <c r="A131" s="1460" t="s">
        <v>2771</v>
      </c>
      <c r="B131" s="469" t="s">
        <v>2783</v>
      </c>
    </row>
    <row r="132" spans="1:2">
      <c r="A132" s="1460" t="s">
        <v>2772</v>
      </c>
      <c r="B132" s="469" t="s">
        <v>2784</v>
      </c>
    </row>
    <row r="133" spans="1:2">
      <c r="A133" s="1460" t="s">
        <v>2773</v>
      </c>
      <c r="B133" s="469" t="s">
        <v>2785</v>
      </c>
    </row>
    <row r="134" spans="1:2">
      <c r="A134" s="1460" t="s">
        <v>2774</v>
      </c>
      <c r="B134" s="469" t="s">
        <v>2786</v>
      </c>
    </row>
    <row r="135" spans="1:2">
      <c r="A135" s="1460" t="s">
        <v>2775</v>
      </c>
      <c r="B135" s="469" t="s">
        <v>2787</v>
      </c>
    </row>
    <row r="136" spans="1:2">
      <c r="A136" s="1460" t="s">
        <v>2788</v>
      </c>
      <c r="B136" s="469" t="s">
        <v>2789</v>
      </c>
    </row>
    <row r="137" spans="1:2">
      <c r="A137" s="1460" t="str">
        <f>RIGHT(B137, LEN(B137) -18)</f>
        <v>Biyokütle</v>
      </c>
      <c r="B137" s="469" t="s">
        <v>3294</v>
      </c>
    </row>
    <row r="138" spans="1:2">
      <c r="A138" s="1460" t="str">
        <f t="shared" ref="A138:A149" si="0">RIGHT(B138, LEN(B138) -18)</f>
        <v>GES - Fotovoltaik</v>
      </c>
      <c r="B138" s="469" t="s">
        <v>3295</v>
      </c>
    </row>
    <row r="139" spans="1:2">
      <c r="A139" s="1460" t="str">
        <f t="shared" si="0"/>
        <v>GES - Yoğunlaştırılmış</v>
      </c>
      <c r="B139" s="469" t="s">
        <v>3296</v>
      </c>
    </row>
    <row r="140" spans="1:2">
      <c r="A140" s="1460" t="str">
        <f t="shared" si="0"/>
        <v>HES - Kanal Tipi 2013 öncesi</v>
      </c>
      <c r="B140" s="469" t="s">
        <v>3306</v>
      </c>
    </row>
    <row r="141" spans="1:2">
      <c r="A141" s="1460" t="str">
        <f t="shared" si="0"/>
        <v>HES - Kanal Tipi 2013 sonrası</v>
      </c>
      <c r="B141" s="469" t="s">
        <v>3307</v>
      </c>
    </row>
    <row r="142" spans="1:2">
      <c r="A142" s="1460" t="str">
        <f t="shared" si="0"/>
        <v>HES - Rezervuarlı 2013 öncesi</v>
      </c>
      <c r="B142" s="469" t="s">
        <v>3308</v>
      </c>
    </row>
    <row r="143" spans="1:2">
      <c r="A143" s="1460" t="str">
        <f t="shared" si="0"/>
        <v>HES - Rezervuarlı 2013 sonrası</v>
      </c>
      <c r="B143" s="469" t="s">
        <v>3309</v>
      </c>
    </row>
    <row r="144" spans="1:2">
      <c r="A144" s="1460" t="str">
        <f t="shared" si="0"/>
        <v>Jeotermal</v>
      </c>
      <c r="B144" s="469" t="s">
        <v>3314</v>
      </c>
    </row>
    <row r="145" spans="1:2">
      <c r="A145" s="1460" t="str">
        <f t="shared" si="0"/>
        <v>NGS</v>
      </c>
      <c r="B145" s="469" t="s">
        <v>3315</v>
      </c>
    </row>
    <row r="146" spans="1:2">
      <c r="A146" s="1460" t="str">
        <f t="shared" si="0"/>
        <v>RES - 2013 öncesi</v>
      </c>
      <c r="B146" s="469" t="s">
        <v>3310</v>
      </c>
    </row>
    <row r="147" spans="1:2">
      <c r="A147" s="1460" t="str">
        <f t="shared" si="0"/>
        <v>RES - 2013 sonrası</v>
      </c>
      <c r="B147" s="469" t="s">
        <v>3311</v>
      </c>
    </row>
    <row r="148" spans="1:2">
      <c r="A148" s="1460" t="str">
        <f t="shared" si="0"/>
        <v>TES - 2013 öncesi</v>
      </c>
      <c r="B148" s="469" t="s">
        <v>3312</v>
      </c>
    </row>
    <row r="149" spans="1:2">
      <c r="A149" s="1460" t="str">
        <f t="shared" si="0"/>
        <v>TES - 2013 sonrası</v>
      </c>
      <c r="B149" s="469" t="s">
        <v>3313</v>
      </c>
    </row>
  </sheetData>
  <hyperlinks>
    <hyperlink ref="A2:A6" location="'ETDF-01'!A1" display="ETDF-01"/>
    <hyperlink ref="A3" location="'ETDF-03'!A1" display="ETDF-03"/>
    <hyperlink ref="A6" location="'ETDF-11'!A1" display="ETDF-11"/>
    <hyperlink ref="A7" location="'EPSF-01'!A1" display="EPSF-01"/>
    <hyperlink ref="A9" location="'ESDF-03'!A1" display="ESDF-03"/>
    <hyperlink ref="A15" location="'ESDF-05'!A1" display="ESDF-05"/>
    <hyperlink ref="A16" location="'ESDF-06'!A1" display="ESDF-06"/>
    <hyperlink ref="A18" location="'ESDF-07-'!A1" display="ESDF-07"/>
    <hyperlink ref="A20" location="'ESDF-08'!A1" display="ESDF-08"/>
    <hyperlink ref="A22" location="'ESDF-09'!A1" display="ESDF-09"/>
    <hyperlink ref="A39" location="'EGDF-15'!A1" display="EGDF-15"/>
    <hyperlink ref="A46" location="'EYTF-21'!A1" display="EYTF-21"/>
    <hyperlink ref="A47" location="'EYTF-22'!A1" display="EYTF-22"/>
    <hyperlink ref="A48" location="'EYTF-23'!A1" display="EYTF-23"/>
    <hyperlink ref="A49" location="'EYTF-24'!A1" display="EYTF-24"/>
    <hyperlink ref="A50" location="'EYTF-25'!A1" display="EYTF-25"/>
    <hyperlink ref="A53" location="'EYDF-01'!A1" display="EYDF-01"/>
    <hyperlink ref="A54" location="'EYDF-08'!A1" display="EYDF-08"/>
    <hyperlink ref="A55" location="'EYDF-09'!A1" display="EYDF-09"/>
    <hyperlink ref="A56" location="'EYDF-10'!A1" display="EYDF-10"/>
    <hyperlink ref="A57" location="'EYDF-13'!A1" display="EYDF-13"/>
    <hyperlink ref="A58" location="'EYDF-14'!A1" display="EYDF-14"/>
    <hyperlink ref="A61" location="'EYDF-16'!A1" display="EYDF-16"/>
    <hyperlink ref="A62" location="'EYDF-17-P'!A1" display="EYDF-17-P"/>
    <hyperlink ref="A65" location="'EYDF-28'!A1" display="EYDF-28"/>
    <hyperlink ref="A66" location="'EYDF-29'!A1" display="EYDF-29"/>
    <hyperlink ref="A74" location="'EPMF-01'!A1" display="EPMF-01"/>
    <hyperlink ref="A75" location="'EPMF-02'!A1" display="EPMF-02"/>
    <hyperlink ref="A77" location="'EPMF-21'!A1" display="EPMF-21"/>
    <hyperlink ref="A78" location="'EPMF-22'!A1" display="EPMF-22"/>
    <hyperlink ref="A79" location="'EPMF-22-Y'!A1" display="EPMF-22-Y"/>
    <hyperlink ref="A80" location="'EPMF-23'!A1" display="EPMF-23"/>
    <hyperlink ref="A83" location="'EPMF-26'!A1" display="EPMF-26"/>
    <hyperlink ref="A84" location="'EPMF-27'!A1" display="EPMF-27"/>
    <hyperlink ref="A85" location="'EPMF-32'!A1" display="EPMF-32"/>
    <hyperlink ref="A86" location="'EPMF-33'!A1" display="EPMF-33"/>
    <hyperlink ref="A87" location="'EPMF-34'!A1" display="EPMF-34"/>
    <hyperlink ref="A122" location="'BDF-02'!A1" display="BDF-02"/>
    <hyperlink ref="A115" location="'EPF-60'!A1" display="EPF-60"/>
    <hyperlink ref="A114" location="'EPF-50'!A1" display="EPF-50"/>
    <hyperlink ref="A113" location="'EPF-43'!A1" display="EPF-43"/>
    <hyperlink ref="A100" location="'EPF-10'!A1" display="EPF-10"/>
    <hyperlink ref="A99" location="'EPF-09'!A1" display="EPF-09"/>
    <hyperlink ref="A98" location="'EPF-08'!A1" display="EPF-08"/>
    <hyperlink ref="A97" location="'EPF-07'!A1" display="EPF-07"/>
    <hyperlink ref="A96" location="'EPF-06'!A1" display="EPF-06"/>
    <hyperlink ref="A95" location="'EPF-05'!A1" display="EPF-05"/>
    <hyperlink ref="A94" location="'EPF-04-P'!A1" display="EPF-04-P"/>
    <hyperlink ref="A93" location="'EPF-04-D'!A1" display="EPF-04-D"/>
    <hyperlink ref="A92" location="'EPF-03-P'!A1" display="EPF-03-P"/>
    <hyperlink ref="A91" location="'EPF-03-D'!A1" display="EPF-03-D"/>
    <hyperlink ref="A89" location="'EPF-02'!A1" display="EPF-02"/>
    <hyperlink ref="A88" location="'EPF-01'!A1" display="EPF-01"/>
    <hyperlink ref="A24" location="'ESDF-10'!A1" display="ESDF-10"/>
    <hyperlink ref="A11" location="'ESDF-04-G'!A1" display="ESDF-04-G"/>
    <hyperlink ref="A13" location="'ESDF-04-T'!A1" display="ESDF-04-T"/>
    <hyperlink ref="A102" location="'EPF-13'!A1" display="EPF-13"/>
    <hyperlink ref="A103:A104" location="'EPF-13'!A1" display="EPF-13"/>
    <hyperlink ref="A103" location="'EPF-14'!A1" display="EPF-14"/>
    <hyperlink ref="A104" location="'EPF-15'!A1" display="EPF-15"/>
    <hyperlink ref="A59" location="'EYDF-15-D'!A1" display="EYDF-15-D"/>
    <hyperlink ref="A60" location="'EYDF-15-P'!Yazdırma_Alanı" display="EYDF-15-P"/>
    <hyperlink ref="A52" location="'EYTF-29-A'!A1" display="EYTF-29-A"/>
    <hyperlink ref="A81" location="'EPMF-24-S'!A1" display="EPMF-24-S"/>
    <hyperlink ref="A82" location="'EPMF-24-A'!A1" display="EPMF-24-A"/>
    <hyperlink ref="A105" location="'EPF-16'!A1" display="EPF-16"/>
    <hyperlink ref="A106" location="'EPF-17'!A1" display="EPF-17"/>
    <hyperlink ref="A118" location="'ETTF-01'!A1" display="ETTF-01"/>
    <hyperlink ref="A119" location="'ETTF-02'!A1" display="ETTF-02"/>
    <hyperlink ref="A120" location="'ETTF-03'!A1" display="ETTF-03"/>
    <hyperlink ref="A121" location="'ETTF-04'!A1" display="ETTF-04"/>
    <hyperlink ref="A90" location="'EPF-02'!A1" display="EPF-02"/>
    <hyperlink ref="A8" location="'ESDF-01-SD'!A1" display="ESDF-01-SD"/>
    <hyperlink ref="A12" location="'ESDF-04-G-Y'!A1" display="ESDF-04-G-Y"/>
    <hyperlink ref="A14" location="'ESDF-04-T-Y'!A1" display="ESDF-04-T-Y"/>
    <hyperlink ref="A17" location="'ESDF-06-Y'!A1" display="ESDF-06-Y"/>
    <hyperlink ref="A19" location="'ESDF-07-Y'!A1" display="ESDF-07-Y"/>
    <hyperlink ref="A21" location="'ESDF-08-Y'!A1" display="ESDF-08-Y"/>
    <hyperlink ref="A23" location="'ESDF-09-Y'!A1" display="ESDF-09-Y"/>
    <hyperlink ref="A26" location="'ESDF-13'!A1" display="ESDF-13"/>
    <hyperlink ref="A27" location="'ESDF-14'!A1" display="ESDF-14"/>
    <hyperlink ref="A28" location="'ESDF-15'!A1" display="ESDF-15"/>
    <hyperlink ref="A29" location="'ESDF-16'!A1" display="ESDF-16"/>
    <hyperlink ref="A30" location="'ESDF-17'!A1" display="ESDF-17"/>
    <hyperlink ref="A31" location="'ESDF-18'!A1" display="ESDF-18"/>
    <hyperlink ref="A116" location="'EPF-61-OSB'!A1" display="EPF-61-OSB"/>
    <hyperlink ref="A107" location="'EPF-18'!A1" display="EPF-18"/>
    <hyperlink ref="A108" location="'EPF-19'!A1" display="EPF-19"/>
    <hyperlink ref="A109" location="'EPF-20'!A1" display="EPF-20"/>
    <hyperlink ref="A10" location="'ESDF-03-Y'!A1" display="ESDF-03-Y"/>
    <hyperlink ref="A76" location="'EPMF-20'!A1" display="EPMF-20"/>
    <hyperlink ref="A101" location="'EPF-11'!A1" display="EPF-11"/>
    <hyperlink ref="A51" location="'EYTF-29-S'!A1" display="EYTF-29-S"/>
    <hyperlink ref="A45" location="'EYTF-20'!A1" display="EYTF-20"/>
    <hyperlink ref="A40" location="'EYTF-01'!A1" display="EYTF-01"/>
    <hyperlink ref="A41" location="'EYTF-01-S'!A1" display="EYTF-01-S"/>
    <hyperlink ref="A42" location="'EYTF-02'!A1" display="EYTF-02"/>
    <hyperlink ref="A43" location="'EYTF-03'!A1" display="EYTF-03"/>
    <hyperlink ref="A44" location="'EYTF-04'!A1" display="EYTF-04"/>
    <hyperlink ref="A67" location="'EYDF-30'!A1" display="EYDF-30"/>
    <hyperlink ref="A68" location="'EYDF-31'!A1" display="EYDF-31"/>
    <hyperlink ref="A69" location="'EYDF-32'!A1" display="EYDF-32"/>
    <hyperlink ref="A2" location="'ETDF-02'!A1" display="ETDF-02"/>
    <hyperlink ref="A4" location="'ETDF-05'!A1" display="ETDF-05"/>
    <hyperlink ref="A5" location="'ETDF-10'!A1" display="ETDF-10"/>
    <hyperlink ref="A25" location="'ESDF-11'!A1" display="ESDF-11"/>
    <hyperlink ref="A32" location="'EGDF-02'!A1" display="EGDF-02"/>
    <hyperlink ref="A33" location="'EGDF-05'!A1" display="EGDF-05"/>
    <hyperlink ref="A34" location="'EGDF-08-Y1'!A1" display="EGDF-08-Y1"/>
    <hyperlink ref="A35" location="'EGDF-08-Y2'!A1" display="EGDF-08-Y2"/>
    <hyperlink ref="A36" location="'EGDF-08-Y3'!A1" display="EGDF-08-Y3"/>
    <hyperlink ref="A37" location="'EGDF-09'!A1" display="EGDF-09"/>
    <hyperlink ref="A38" location="'EGDF-10'!A1" display="EGDF-10"/>
    <hyperlink ref="A123" location="'AGF-01'!A1" display="AGF-01"/>
    <hyperlink ref="A124" location="'BG-01'!A1" display="BG-01"/>
    <hyperlink ref="A125" location="'BG-02'!A1" display="BG-02"/>
    <hyperlink ref="A126" location="'BG-03'!A1" display="BG-03"/>
    <hyperlink ref="A127" location="'BG-04'!A1" display="BG-04"/>
    <hyperlink ref="A128" location="'BG-05'!A1" display="BG-05"/>
    <hyperlink ref="A129" location="'BG-06'!A1" display="BG-06"/>
    <hyperlink ref="A130" location="'BG-07'!A1" display="BG-07"/>
    <hyperlink ref="A131" location="'BG-08'!A1" display="BG-08"/>
    <hyperlink ref="A132" location="'BG-09'!A1" display="BG-09"/>
    <hyperlink ref="A133" location="'BG-10'!A1" display="BG-10"/>
    <hyperlink ref="A134" location="'BG-11'!A1" display="BG-11"/>
    <hyperlink ref="A135" location="'BG-12'!A1" display="BG-12"/>
    <hyperlink ref="A136" location="'BG-13'!A1" display="BG-13"/>
    <hyperlink ref="A137" location="Biyokütle!A1" display="Biyokütle!A1"/>
    <hyperlink ref="A138" location="'GES-Fotovoltaik'!A1" display="'GES-Fotovoltaik'!A1"/>
    <hyperlink ref="A139" location="'GES-Yoğunlaştırılmış'!A1" display="'GES-Yoğunlaştırılmış'!A1"/>
    <hyperlink ref="A140" location="'HES-Kanal-2013ö'!A1" display="'HES-Kanal-2013ö'!A1"/>
    <hyperlink ref="A141" location="'HES-Kanal-2013s'!A1" display="'HES-Kanal-2013s'!A1"/>
    <hyperlink ref="A142" location="'HES-Rezervuarlı-2013ö'!A1" display="'HES-Rezervuarlı-2013ö'!A1"/>
    <hyperlink ref="A143" location="'HES-Rezervuarlı-2013s'!A1" display="'HES-Rezervuarlı-2013s'!A1"/>
    <hyperlink ref="A144" location="Jeotermal!A1" display="Jeotermal!A1"/>
    <hyperlink ref="A145" location="NGS!A1" display="NGS!A1"/>
    <hyperlink ref="A146" location="'RES-2013ö'!A1" display="'RES-2013ö'!A1"/>
    <hyperlink ref="A147" location="'RES-2013s'!A1" display="'RES-2013s'!A1"/>
    <hyperlink ref="A148" location="'TES-2013ö'!A1" display="'TES-2013ö'!A1"/>
    <hyperlink ref="A149" location="'TES-2013s'!A1" display="'TES-2013s'!A1"/>
    <hyperlink ref="A110" location="'EPF-21'!A1" display="EPF-21"/>
    <hyperlink ref="A111" location="'EPF-22'!A1" display="EPF-22"/>
    <hyperlink ref="A112" location="'EPF-23'!A1" display="EPF-23"/>
    <hyperlink ref="A63" location="'EYDF-21-D'!A1" display="EYDF-21-D"/>
    <hyperlink ref="A64" location="'EYDF-21-P'!A1" display="EYDF-21-P"/>
    <hyperlink ref="A71" location="'EYDF-34'!A1" display="EYDF-34"/>
    <hyperlink ref="A72" location="'EYDF-35'!A1" display="EYDF-35"/>
    <hyperlink ref="A70" location="'EYDF-33'!A1" display="EYDF-33"/>
    <hyperlink ref="A73" location="'EYDF-36'!A1" display="EYDF-36"/>
    <hyperlink ref="A117" location="'EPF-67'!A1" display="EPF-67"/>
  </hyperlinks>
  <pageMargins left="0.7" right="0.7" top="0.75" bottom="0.75" header="0.3" footer="0.3"/>
  <pageSetup paperSize="9" scale="5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tabColor theme="3"/>
  </sheetPr>
  <dimension ref="A1:N36"/>
  <sheetViews>
    <sheetView workbookViewId="0">
      <selection activeCell="B3" sqref="B3:C3"/>
    </sheetView>
  </sheetViews>
  <sheetFormatPr defaultRowHeight="12.75"/>
  <cols>
    <col min="1" max="1" width="21.7109375" style="47" customWidth="1"/>
    <col min="2" max="2" width="18.140625" style="47" customWidth="1"/>
    <col min="3" max="3" width="23.85546875" style="47" customWidth="1"/>
    <col min="4" max="4" width="18.85546875" style="47" customWidth="1"/>
    <col min="5" max="5" width="20.28515625" style="47" customWidth="1"/>
    <col min="6" max="6" width="24.28515625" style="47" customWidth="1"/>
    <col min="7" max="255" width="9.140625" style="47"/>
    <col min="256" max="256" width="4" style="47" customWidth="1"/>
    <col min="257" max="261" width="16.7109375" style="47" customWidth="1"/>
    <col min="262" max="511" width="9.140625" style="47"/>
    <col min="512" max="512" width="4" style="47" customWidth="1"/>
    <col min="513" max="517" width="16.7109375" style="47" customWidth="1"/>
    <col min="518" max="767" width="9.140625" style="47"/>
    <col min="768" max="768" width="4" style="47" customWidth="1"/>
    <col min="769" max="773" width="16.7109375" style="47" customWidth="1"/>
    <col min="774" max="1023" width="9.140625" style="47"/>
    <col min="1024" max="1024" width="4" style="47" customWidth="1"/>
    <col min="1025" max="1029" width="16.7109375" style="47" customWidth="1"/>
    <col min="1030" max="1279" width="9.140625" style="47"/>
    <col min="1280" max="1280" width="4" style="47" customWidth="1"/>
    <col min="1281" max="1285" width="16.7109375" style="47" customWidth="1"/>
    <col min="1286" max="1535" width="9.140625" style="47"/>
    <col min="1536" max="1536" width="4" style="47" customWidth="1"/>
    <col min="1537" max="1541" width="16.7109375" style="47" customWidth="1"/>
    <col min="1542" max="1791" width="9.140625" style="47"/>
    <col min="1792" max="1792" width="4" style="47" customWidth="1"/>
    <col min="1793" max="1797" width="16.7109375" style="47" customWidth="1"/>
    <col min="1798" max="2047" width="9.140625" style="47"/>
    <col min="2048" max="2048" width="4" style="47" customWidth="1"/>
    <col min="2049" max="2053" width="16.7109375" style="47" customWidth="1"/>
    <col min="2054" max="2303" width="9.140625" style="47"/>
    <col min="2304" max="2304" width="4" style="47" customWidth="1"/>
    <col min="2305" max="2309" width="16.7109375" style="47" customWidth="1"/>
    <col min="2310" max="2559" width="9.140625" style="47"/>
    <col min="2560" max="2560" width="4" style="47" customWidth="1"/>
    <col min="2561" max="2565" width="16.7109375" style="47" customWidth="1"/>
    <col min="2566" max="2815" width="9.140625" style="47"/>
    <col min="2816" max="2816" width="4" style="47" customWidth="1"/>
    <col min="2817" max="2821" width="16.7109375" style="47" customWidth="1"/>
    <col min="2822" max="3071" width="9.140625" style="47"/>
    <col min="3072" max="3072" width="4" style="47" customWidth="1"/>
    <col min="3073" max="3077" width="16.7109375" style="47" customWidth="1"/>
    <col min="3078" max="3327" width="9.140625" style="47"/>
    <col min="3328" max="3328" width="4" style="47" customWidth="1"/>
    <col min="3329" max="3333" width="16.7109375" style="47" customWidth="1"/>
    <col min="3334" max="3583" width="9.140625" style="47"/>
    <col min="3584" max="3584" width="4" style="47" customWidth="1"/>
    <col min="3585" max="3589" width="16.7109375" style="47" customWidth="1"/>
    <col min="3590" max="3839" width="9.140625" style="47"/>
    <col min="3840" max="3840" width="4" style="47" customWidth="1"/>
    <col min="3841" max="3845" width="16.7109375" style="47" customWidth="1"/>
    <col min="3846" max="4095" width="9.140625" style="47"/>
    <col min="4096" max="4096" width="4" style="47" customWidth="1"/>
    <col min="4097" max="4101" width="16.7109375" style="47" customWidth="1"/>
    <col min="4102" max="4351" width="9.140625" style="47"/>
    <col min="4352" max="4352" width="4" style="47" customWidth="1"/>
    <col min="4353" max="4357" width="16.7109375" style="47" customWidth="1"/>
    <col min="4358" max="4607" width="9.140625" style="47"/>
    <col min="4608" max="4608" width="4" style="47" customWidth="1"/>
    <col min="4609" max="4613" width="16.7109375" style="47" customWidth="1"/>
    <col min="4614" max="4863" width="9.140625" style="47"/>
    <col min="4864" max="4864" width="4" style="47" customWidth="1"/>
    <col min="4865" max="4869" width="16.7109375" style="47" customWidth="1"/>
    <col min="4870" max="5119" width="9.140625" style="47"/>
    <col min="5120" max="5120" width="4" style="47" customWidth="1"/>
    <col min="5121" max="5125" width="16.7109375" style="47" customWidth="1"/>
    <col min="5126" max="5375" width="9.140625" style="47"/>
    <col min="5376" max="5376" width="4" style="47" customWidth="1"/>
    <col min="5377" max="5381" width="16.7109375" style="47" customWidth="1"/>
    <col min="5382" max="5631" width="9.140625" style="47"/>
    <col min="5632" max="5632" width="4" style="47" customWidth="1"/>
    <col min="5633" max="5637" width="16.7109375" style="47" customWidth="1"/>
    <col min="5638" max="5887" width="9.140625" style="47"/>
    <col min="5888" max="5888" width="4" style="47" customWidth="1"/>
    <col min="5889" max="5893" width="16.7109375" style="47" customWidth="1"/>
    <col min="5894" max="6143" width="9.140625" style="47"/>
    <col min="6144" max="6144" width="4" style="47" customWidth="1"/>
    <col min="6145" max="6149" width="16.7109375" style="47" customWidth="1"/>
    <col min="6150" max="6399" width="9.140625" style="47"/>
    <col min="6400" max="6400" width="4" style="47" customWidth="1"/>
    <col min="6401" max="6405" width="16.7109375" style="47" customWidth="1"/>
    <col min="6406" max="6655" width="9.140625" style="47"/>
    <col min="6656" max="6656" width="4" style="47" customWidth="1"/>
    <col min="6657" max="6661" width="16.7109375" style="47" customWidth="1"/>
    <col min="6662" max="6911" width="9.140625" style="47"/>
    <col min="6912" max="6912" width="4" style="47" customWidth="1"/>
    <col min="6913" max="6917" width="16.7109375" style="47" customWidth="1"/>
    <col min="6918" max="7167" width="9.140625" style="47"/>
    <col min="7168" max="7168" width="4" style="47" customWidth="1"/>
    <col min="7169" max="7173" width="16.7109375" style="47" customWidth="1"/>
    <col min="7174" max="7423" width="9.140625" style="47"/>
    <col min="7424" max="7424" width="4" style="47" customWidth="1"/>
    <col min="7425" max="7429" width="16.7109375" style="47" customWidth="1"/>
    <col min="7430" max="7679" width="9.140625" style="47"/>
    <col min="7680" max="7680" width="4" style="47" customWidth="1"/>
    <col min="7681" max="7685" width="16.7109375" style="47" customWidth="1"/>
    <col min="7686" max="7935" width="9.140625" style="47"/>
    <col min="7936" max="7936" width="4" style="47" customWidth="1"/>
    <col min="7937" max="7941" width="16.7109375" style="47" customWidth="1"/>
    <col min="7942" max="8191" width="9.140625" style="47"/>
    <col min="8192" max="8192" width="4" style="47" customWidth="1"/>
    <col min="8193" max="8197" width="16.7109375" style="47" customWidth="1"/>
    <col min="8198" max="8447" width="9.140625" style="47"/>
    <col min="8448" max="8448" width="4" style="47" customWidth="1"/>
    <col min="8449" max="8453" width="16.7109375" style="47" customWidth="1"/>
    <col min="8454" max="8703" width="9.140625" style="47"/>
    <col min="8704" max="8704" width="4" style="47" customWidth="1"/>
    <col min="8705" max="8709" width="16.7109375" style="47" customWidth="1"/>
    <col min="8710" max="8959" width="9.140625" style="47"/>
    <col min="8960" max="8960" width="4" style="47" customWidth="1"/>
    <col min="8961" max="8965" width="16.7109375" style="47" customWidth="1"/>
    <col min="8966" max="9215" width="9.140625" style="47"/>
    <col min="9216" max="9216" width="4" style="47" customWidth="1"/>
    <col min="9217" max="9221" width="16.7109375" style="47" customWidth="1"/>
    <col min="9222" max="9471" width="9.140625" style="47"/>
    <col min="9472" max="9472" width="4" style="47" customWidth="1"/>
    <col min="9473" max="9477" width="16.7109375" style="47" customWidth="1"/>
    <col min="9478" max="9727" width="9.140625" style="47"/>
    <col min="9728" max="9728" width="4" style="47" customWidth="1"/>
    <col min="9729" max="9733" width="16.7109375" style="47" customWidth="1"/>
    <col min="9734" max="9983" width="9.140625" style="47"/>
    <col min="9984" max="9984" width="4" style="47" customWidth="1"/>
    <col min="9985" max="9989" width="16.7109375" style="47" customWidth="1"/>
    <col min="9990" max="10239" width="9.140625" style="47"/>
    <col min="10240" max="10240" width="4" style="47" customWidth="1"/>
    <col min="10241" max="10245" width="16.7109375" style="47" customWidth="1"/>
    <col min="10246" max="10495" width="9.140625" style="47"/>
    <col min="10496" max="10496" width="4" style="47" customWidth="1"/>
    <col min="10497" max="10501" width="16.7109375" style="47" customWidth="1"/>
    <col min="10502" max="10751" width="9.140625" style="47"/>
    <col min="10752" max="10752" width="4" style="47" customWidth="1"/>
    <col min="10753" max="10757" width="16.7109375" style="47" customWidth="1"/>
    <col min="10758" max="11007" width="9.140625" style="47"/>
    <col min="11008" max="11008" width="4" style="47" customWidth="1"/>
    <col min="11009" max="11013" width="16.7109375" style="47" customWidth="1"/>
    <col min="11014" max="11263" width="9.140625" style="47"/>
    <col min="11264" max="11264" width="4" style="47" customWidth="1"/>
    <col min="11265" max="11269" width="16.7109375" style="47" customWidth="1"/>
    <col min="11270" max="11519" width="9.140625" style="47"/>
    <col min="11520" max="11520" width="4" style="47" customWidth="1"/>
    <col min="11521" max="11525" width="16.7109375" style="47" customWidth="1"/>
    <col min="11526" max="11775" width="9.140625" style="47"/>
    <col min="11776" max="11776" width="4" style="47" customWidth="1"/>
    <col min="11777" max="11781" width="16.7109375" style="47" customWidth="1"/>
    <col min="11782" max="12031" width="9.140625" style="47"/>
    <col min="12032" max="12032" width="4" style="47" customWidth="1"/>
    <col min="12033" max="12037" width="16.7109375" style="47" customWidth="1"/>
    <col min="12038" max="12287" width="9.140625" style="47"/>
    <col min="12288" max="12288" width="4" style="47" customWidth="1"/>
    <col min="12289" max="12293" width="16.7109375" style="47" customWidth="1"/>
    <col min="12294" max="12543" width="9.140625" style="47"/>
    <col min="12544" max="12544" width="4" style="47" customWidth="1"/>
    <col min="12545" max="12549" width="16.7109375" style="47" customWidth="1"/>
    <col min="12550" max="12799" width="9.140625" style="47"/>
    <col min="12800" max="12800" width="4" style="47" customWidth="1"/>
    <col min="12801" max="12805" width="16.7109375" style="47" customWidth="1"/>
    <col min="12806" max="13055" width="9.140625" style="47"/>
    <col min="13056" max="13056" width="4" style="47" customWidth="1"/>
    <col min="13057" max="13061" width="16.7109375" style="47" customWidth="1"/>
    <col min="13062" max="13311" width="9.140625" style="47"/>
    <col min="13312" max="13312" width="4" style="47" customWidth="1"/>
    <col min="13313" max="13317" width="16.7109375" style="47" customWidth="1"/>
    <col min="13318" max="13567" width="9.140625" style="47"/>
    <col min="13568" max="13568" width="4" style="47" customWidth="1"/>
    <col min="13569" max="13573" width="16.7109375" style="47" customWidth="1"/>
    <col min="13574" max="13823" width="9.140625" style="47"/>
    <col min="13824" max="13824" width="4" style="47" customWidth="1"/>
    <col min="13825" max="13829" width="16.7109375" style="47" customWidth="1"/>
    <col min="13830" max="14079" width="9.140625" style="47"/>
    <col min="14080" max="14080" width="4" style="47" customWidth="1"/>
    <col min="14081" max="14085" width="16.7109375" style="47" customWidth="1"/>
    <col min="14086" max="14335" width="9.140625" style="47"/>
    <col min="14336" max="14336" width="4" style="47" customWidth="1"/>
    <col min="14337" max="14341" width="16.7109375" style="47" customWidth="1"/>
    <col min="14342" max="14591" width="9.140625" style="47"/>
    <col min="14592" max="14592" width="4" style="47" customWidth="1"/>
    <col min="14593" max="14597" width="16.7109375" style="47" customWidth="1"/>
    <col min="14598" max="14847" width="9.140625" style="47"/>
    <col min="14848" max="14848" width="4" style="47" customWidth="1"/>
    <col min="14849" max="14853" width="16.7109375" style="47" customWidth="1"/>
    <col min="14854" max="15103" width="9.140625" style="47"/>
    <col min="15104" max="15104" width="4" style="47" customWidth="1"/>
    <col min="15105" max="15109" width="16.7109375" style="47" customWidth="1"/>
    <col min="15110" max="15359" width="9.140625" style="47"/>
    <col min="15360" max="15360" width="4" style="47" customWidth="1"/>
    <col min="15361" max="15365" width="16.7109375" style="47" customWidth="1"/>
    <col min="15366" max="15615" width="9.140625" style="47"/>
    <col min="15616" max="15616" width="4" style="47" customWidth="1"/>
    <col min="15617" max="15621" width="16.7109375" style="47" customWidth="1"/>
    <col min="15622" max="15871" width="9.140625" style="47"/>
    <col min="15872" max="15872" width="4" style="47" customWidth="1"/>
    <col min="15873" max="15877" width="16.7109375" style="47" customWidth="1"/>
    <col min="15878" max="16127" width="9.140625" style="47"/>
    <col min="16128" max="16128" width="4" style="47" customWidth="1"/>
    <col min="16129" max="16133" width="16.7109375" style="47" customWidth="1"/>
    <col min="16134" max="16384" width="9.140625" style="47"/>
  </cols>
  <sheetData>
    <row r="1" spans="1:14" s="13" customFormat="1">
      <c r="A1" s="2740" t="s">
        <v>29</v>
      </c>
      <c r="B1" s="2741"/>
      <c r="C1" s="2741"/>
      <c r="D1" s="11"/>
      <c r="E1" s="11"/>
      <c r="F1" s="11"/>
      <c r="G1" s="11"/>
      <c r="H1" s="12"/>
    </row>
    <row r="2" spans="1:14" s="13" customFormat="1">
      <c r="A2" s="88" t="s">
        <v>30</v>
      </c>
      <c r="B2" s="2742" t="s">
        <v>993</v>
      </c>
      <c r="C2" s="2742"/>
      <c r="D2" s="111"/>
      <c r="E2" s="111"/>
      <c r="F2" s="111"/>
      <c r="G2" s="111"/>
      <c r="H2" s="111"/>
    </row>
    <row r="3" spans="1:14" s="13" customFormat="1" ht="24.75" customHeight="1">
      <c r="A3" s="88" t="s">
        <v>31</v>
      </c>
      <c r="B3" s="2743" t="s">
        <v>994</v>
      </c>
      <c r="C3" s="2743"/>
      <c r="D3" s="12"/>
      <c r="E3" s="12"/>
      <c r="F3" s="12"/>
      <c r="G3" s="12"/>
      <c r="H3" s="12"/>
    </row>
    <row r="4" spans="1:14" s="13" customFormat="1">
      <c r="A4" s="88" t="s">
        <v>32</v>
      </c>
      <c r="B4" s="2742">
        <v>1</v>
      </c>
      <c r="C4" s="2742"/>
      <c r="D4" s="111"/>
      <c r="E4" s="111"/>
      <c r="F4" s="111"/>
      <c r="G4" s="111"/>
      <c r="H4" s="111"/>
    </row>
    <row r="5" spans="1:14" s="1" customFormat="1">
      <c r="A5" s="2" t="s">
        <v>33</v>
      </c>
      <c r="B5" s="2744"/>
      <c r="C5" s="2744"/>
      <c r="D5" s="5"/>
      <c r="E5" s="5"/>
      <c r="F5" s="5"/>
      <c r="G5" s="5"/>
      <c r="H5" s="5"/>
      <c r="I5" s="5"/>
    </row>
    <row r="6" spans="1:14" s="1" customFormat="1">
      <c r="A6" s="2" t="s">
        <v>34</v>
      </c>
      <c r="B6" s="2744"/>
      <c r="C6" s="2744"/>
      <c r="D6" s="5"/>
      <c r="E6" s="5"/>
      <c r="F6" s="5"/>
      <c r="G6" s="5"/>
      <c r="H6" s="5"/>
      <c r="I6" s="5"/>
    </row>
    <row r="7" spans="1:14" s="1" customFormat="1">
      <c r="A7" s="2" t="s">
        <v>35</v>
      </c>
      <c r="B7" s="2744"/>
      <c r="C7" s="2744"/>
      <c r="D7" s="5"/>
      <c r="E7" s="5"/>
      <c r="F7" s="5"/>
      <c r="G7" s="5"/>
      <c r="H7" s="5"/>
      <c r="I7" s="5"/>
    </row>
    <row r="8" spans="1:14" s="1" customFormat="1">
      <c r="A8" s="2" t="s">
        <v>36</v>
      </c>
      <c r="B8" s="2745"/>
      <c r="C8" s="2745"/>
      <c r="D8" s="6"/>
      <c r="E8" s="6"/>
      <c r="F8" s="6"/>
      <c r="G8" s="6"/>
      <c r="H8" s="6"/>
      <c r="I8" s="6"/>
    </row>
    <row r="9" spans="1:14" s="13" customFormat="1" ht="15.75" customHeight="1">
      <c r="A9" s="119" t="s">
        <v>198</v>
      </c>
      <c r="B9" s="2746" t="s">
        <v>414</v>
      </c>
      <c r="C9" s="2747"/>
      <c r="D9" s="120"/>
      <c r="E9" s="120"/>
      <c r="F9" s="120"/>
      <c r="G9" s="120"/>
      <c r="H9" s="120"/>
      <c r="I9" s="120"/>
      <c r="J9" s="121"/>
      <c r="K9" s="121"/>
      <c r="L9" s="121"/>
      <c r="M9" s="121"/>
    </row>
    <row r="10" spans="1:14" s="13" customFormat="1" ht="15">
      <c r="A10" s="122"/>
      <c r="B10" s="122"/>
      <c r="C10" s="122"/>
      <c r="D10" s="122"/>
      <c r="E10" s="122"/>
      <c r="F10" s="122"/>
      <c r="G10" s="122"/>
      <c r="H10" s="122"/>
      <c r="I10" s="122"/>
      <c r="J10" s="122"/>
      <c r="K10" s="122"/>
      <c r="L10" s="122"/>
      <c r="M10" s="122"/>
    </row>
    <row r="11" spans="1:14" s="110" customFormat="1" ht="25.5" customHeight="1">
      <c r="A11" s="10" t="s">
        <v>196</v>
      </c>
      <c r="B11" s="2748"/>
      <c r="C11" s="2748"/>
      <c r="D11" s="133"/>
      <c r="E11" s="134"/>
      <c r="F11" s="134"/>
      <c r="G11" s="107"/>
      <c r="H11" s="107"/>
      <c r="I11" s="107"/>
      <c r="J11" s="107"/>
    </row>
    <row r="12" spans="1:14" s="110" customFormat="1" ht="27" customHeight="1" thickBot="1">
      <c r="A12" s="12"/>
      <c r="B12" s="376"/>
      <c r="C12" s="376"/>
      <c r="D12" s="109"/>
      <c r="E12" s="109"/>
      <c r="F12" s="109"/>
      <c r="G12" s="107"/>
      <c r="H12" s="107"/>
      <c r="I12" s="107"/>
      <c r="J12" s="107"/>
    </row>
    <row r="13" spans="1:14" s="13" customFormat="1" ht="21.75" customHeight="1">
      <c r="A13" s="2749" t="s">
        <v>271</v>
      </c>
      <c r="B13" s="2750"/>
      <c r="C13" s="2750"/>
      <c r="D13" s="2750"/>
      <c r="E13" s="2751"/>
      <c r="F13" s="123"/>
      <c r="G13" s="123"/>
      <c r="H13" s="123"/>
      <c r="I13" s="123"/>
      <c r="J13" s="123"/>
      <c r="K13" s="123"/>
      <c r="L13" s="123"/>
      <c r="M13" s="125"/>
      <c r="N13" s="125"/>
    </row>
    <row r="14" spans="1:14" s="91" customFormat="1" ht="28.5" customHeight="1">
      <c r="A14" s="2737" t="s">
        <v>995</v>
      </c>
      <c r="B14" s="2738"/>
      <c r="C14" s="2738"/>
      <c r="D14" s="2738"/>
      <c r="E14" s="2739"/>
      <c r="F14" s="413"/>
    </row>
    <row r="15" spans="1:14" ht="30.75" customHeight="1">
      <c r="A15" s="414" t="s">
        <v>939</v>
      </c>
      <c r="B15" s="415" t="s">
        <v>940</v>
      </c>
      <c r="C15" s="415" t="s">
        <v>941</v>
      </c>
      <c r="D15" s="416" t="s">
        <v>942</v>
      </c>
      <c r="E15" s="417" t="s">
        <v>943</v>
      </c>
    </row>
    <row r="16" spans="1:14">
      <c r="A16" s="418" t="s">
        <v>944</v>
      </c>
      <c r="B16" s="377"/>
      <c r="C16" s="377"/>
      <c r="D16" s="378"/>
      <c r="E16" s="379"/>
    </row>
    <row r="17" spans="1:9">
      <c r="A17" s="418" t="s">
        <v>945</v>
      </c>
      <c r="B17" s="377"/>
      <c r="C17" s="377"/>
      <c r="D17" s="378"/>
      <c r="E17" s="379"/>
    </row>
    <row r="18" spans="1:9">
      <c r="A18" s="418" t="s">
        <v>946</v>
      </c>
      <c r="B18" s="377"/>
      <c r="C18" s="377"/>
      <c r="D18" s="378"/>
      <c r="E18" s="379"/>
    </row>
    <row r="19" spans="1:9">
      <c r="A19" s="418" t="s">
        <v>947</v>
      </c>
      <c r="B19" s="377"/>
      <c r="C19" s="377"/>
      <c r="D19" s="378"/>
      <c r="E19" s="379"/>
    </row>
    <row r="20" spans="1:9">
      <c r="A20" s="418" t="s">
        <v>948</v>
      </c>
      <c r="B20" s="377"/>
      <c r="C20" s="377"/>
      <c r="D20" s="378"/>
      <c r="E20" s="379"/>
    </row>
    <row r="21" spans="1:9">
      <c r="A21" s="418" t="s">
        <v>949</v>
      </c>
      <c r="B21" s="377"/>
      <c r="C21" s="377"/>
      <c r="D21" s="378"/>
      <c r="E21" s="379"/>
    </row>
    <row r="22" spans="1:9">
      <c r="A22" s="418" t="s">
        <v>950</v>
      </c>
      <c r="B22" s="377"/>
      <c r="C22" s="377"/>
      <c r="D22" s="378"/>
      <c r="E22" s="379"/>
    </row>
    <row r="23" spans="1:9">
      <c r="A23" s="418" t="s">
        <v>951</v>
      </c>
      <c r="B23" s="377"/>
      <c r="C23" s="377"/>
      <c r="D23" s="378"/>
      <c r="E23" s="379"/>
    </row>
    <row r="24" spans="1:9">
      <c r="A24" s="418" t="s">
        <v>952</v>
      </c>
      <c r="B24" s="377"/>
      <c r="C24" s="377"/>
      <c r="D24" s="378"/>
      <c r="E24" s="379"/>
    </row>
    <row r="25" spans="1:9">
      <c r="A25" s="418" t="s">
        <v>953</v>
      </c>
      <c r="B25" s="377"/>
      <c r="C25" s="377"/>
      <c r="D25" s="378"/>
      <c r="E25" s="379"/>
    </row>
    <row r="26" spans="1:9">
      <c r="A26" s="418" t="s">
        <v>954</v>
      </c>
      <c r="B26" s="377"/>
      <c r="C26" s="377"/>
      <c r="D26" s="378"/>
      <c r="E26" s="379"/>
    </row>
    <row r="27" spans="1:9">
      <c r="A27" s="419" t="s">
        <v>955</v>
      </c>
      <c r="B27" s="380"/>
      <c r="C27" s="380"/>
      <c r="D27" s="381"/>
      <c r="E27" s="382"/>
    </row>
    <row r="28" spans="1:9" ht="13.5" thickBot="1">
      <c r="A28" s="420" t="s">
        <v>279</v>
      </c>
      <c r="B28" s="383"/>
      <c r="C28" s="383"/>
      <c r="D28" s="384"/>
      <c r="E28" s="385"/>
    </row>
    <row r="29" spans="1:9" ht="13.5" thickBot="1">
      <c r="C29" s="370"/>
      <c r="D29" s="370"/>
      <c r="E29" s="370"/>
    </row>
    <row r="30" spans="1:9">
      <c r="A30" s="371" t="s">
        <v>295</v>
      </c>
      <c r="B30" s="2734" t="s">
        <v>996</v>
      </c>
      <c r="C30" s="2734"/>
      <c r="D30" s="2734"/>
      <c r="E30" s="421"/>
      <c r="G30" s="422"/>
      <c r="H30" s="422"/>
      <c r="I30" s="422"/>
    </row>
    <row r="31" spans="1:9">
      <c r="A31" s="373" t="s">
        <v>296</v>
      </c>
      <c r="B31" s="2735" t="s">
        <v>956</v>
      </c>
      <c r="C31" s="2735"/>
      <c r="D31" s="2735"/>
      <c r="E31" s="423"/>
    </row>
    <row r="32" spans="1:9">
      <c r="A32" s="374" t="s">
        <v>297</v>
      </c>
      <c r="B32" s="2736" t="s">
        <v>997</v>
      </c>
      <c r="C32" s="2736"/>
      <c r="D32" s="2736"/>
      <c r="E32" s="361"/>
    </row>
    <row r="33" spans="1:5">
      <c r="A33" s="374" t="s">
        <v>298</v>
      </c>
      <c r="B33" s="2736" t="s">
        <v>998</v>
      </c>
      <c r="C33" s="2736"/>
      <c r="D33" s="2736"/>
      <c r="E33" s="361"/>
    </row>
    <row r="34" spans="1:5">
      <c r="A34" s="374" t="s">
        <v>542</v>
      </c>
      <c r="B34" s="2736" t="s">
        <v>999</v>
      </c>
      <c r="C34" s="2736"/>
      <c r="D34" s="2736"/>
      <c r="E34" s="361"/>
    </row>
    <row r="35" spans="1:5">
      <c r="A35" s="373" t="s">
        <v>312</v>
      </c>
      <c r="B35" s="2735" t="s">
        <v>957</v>
      </c>
      <c r="C35" s="2735"/>
      <c r="D35" s="2735"/>
      <c r="E35" s="423"/>
    </row>
    <row r="36" spans="1:5" ht="13.5" thickBot="1">
      <c r="A36" s="375" t="s">
        <v>314</v>
      </c>
      <c r="B36" s="2733" t="s">
        <v>958</v>
      </c>
      <c r="C36" s="2733"/>
      <c r="D36" s="2733"/>
      <c r="E36" s="424"/>
    </row>
  </sheetData>
  <sheetProtection formatRows="0" sort="0" autoFilter="0"/>
  <mergeCells count="19">
    <mergeCell ref="A14:E14"/>
    <mergeCell ref="A1:C1"/>
    <mergeCell ref="B2:C2"/>
    <mergeCell ref="B3:C3"/>
    <mergeCell ref="B4:C4"/>
    <mergeCell ref="B5:C5"/>
    <mergeCell ref="B6:C6"/>
    <mergeCell ref="B7:C7"/>
    <mergeCell ref="B8:C8"/>
    <mergeCell ref="B9:C9"/>
    <mergeCell ref="B11:C11"/>
    <mergeCell ref="A13:E13"/>
    <mergeCell ref="B36:D36"/>
    <mergeCell ref="B30:D30"/>
    <mergeCell ref="B31:D31"/>
    <mergeCell ref="B32:D32"/>
    <mergeCell ref="B33:D33"/>
    <mergeCell ref="B34:D34"/>
    <mergeCell ref="B35:D35"/>
  </mergeCells>
  <dataValidations count="4">
    <dataValidation type="whole" allowBlank="1" showInputMessage="1" showErrorMessage="1" sqref="B16:D27">
      <formula1>0</formula1>
      <formula2>10000</formula2>
    </dataValidation>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B12">
      <formula1>"OCAK,ŞUBAT,MART,NİSAN,MAYIS,HAZİRAN,TEMMUZ,AĞUSTOS,EYLÜL,EKİM,KASIM,ARALIK"</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
    <tabColor theme="3"/>
  </sheetPr>
  <dimension ref="A1:N115"/>
  <sheetViews>
    <sheetView zoomScaleNormal="100" workbookViewId="0">
      <selection sqref="A1:C1"/>
    </sheetView>
  </sheetViews>
  <sheetFormatPr defaultRowHeight="12.75"/>
  <cols>
    <col min="1" max="1" width="21.7109375" style="112" customWidth="1"/>
    <col min="2" max="2" width="40" style="112" customWidth="1"/>
    <col min="3" max="7" width="12.7109375" style="112" customWidth="1"/>
    <col min="8" max="255" width="9.140625" style="112"/>
    <col min="256" max="256" width="4.42578125" style="112" customWidth="1"/>
    <col min="257" max="257" width="2.85546875" style="112" customWidth="1"/>
    <col min="258" max="258" width="67.42578125" style="112" customWidth="1"/>
    <col min="259" max="263" width="10.7109375" style="112" customWidth="1"/>
    <col min="264" max="511" width="9.140625" style="112"/>
    <col min="512" max="512" width="4.42578125" style="112" customWidth="1"/>
    <col min="513" max="513" width="2.85546875" style="112" customWidth="1"/>
    <col min="514" max="514" width="67.42578125" style="112" customWidth="1"/>
    <col min="515" max="519" width="10.7109375" style="112" customWidth="1"/>
    <col min="520" max="767" width="9.140625" style="112"/>
    <col min="768" max="768" width="4.42578125" style="112" customWidth="1"/>
    <col min="769" max="769" width="2.85546875" style="112" customWidth="1"/>
    <col min="770" max="770" width="67.42578125" style="112" customWidth="1"/>
    <col min="771" max="775" width="10.7109375" style="112" customWidth="1"/>
    <col min="776" max="1023" width="9.140625" style="112"/>
    <col min="1024" max="1024" width="4.42578125" style="112" customWidth="1"/>
    <col min="1025" max="1025" width="2.85546875" style="112" customWidth="1"/>
    <col min="1026" max="1026" width="67.42578125" style="112" customWidth="1"/>
    <col min="1027" max="1031" width="10.7109375" style="112" customWidth="1"/>
    <col min="1032" max="1279" width="9.140625" style="112"/>
    <col min="1280" max="1280" width="4.42578125" style="112" customWidth="1"/>
    <col min="1281" max="1281" width="2.85546875" style="112" customWidth="1"/>
    <col min="1282" max="1282" width="67.42578125" style="112" customWidth="1"/>
    <col min="1283" max="1287" width="10.7109375" style="112" customWidth="1"/>
    <col min="1288" max="1535" width="9.140625" style="112"/>
    <col min="1536" max="1536" width="4.42578125" style="112" customWidth="1"/>
    <col min="1537" max="1537" width="2.85546875" style="112" customWidth="1"/>
    <col min="1538" max="1538" width="67.42578125" style="112" customWidth="1"/>
    <col min="1539" max="1543" width="10.7109375" style="112" customWidth="1"/>
    <col min="1544" max="1791" width="9.140625" style="112"/>
    <col min="1792" max="1792" width="4.42578125" style="112" customWidth="1"/>
    <col min="1793" max="1793" width="2.85546875" style="112" customWidth="1"/>
    <col min="1794" max="1794" width="67.42578125" style="112" customWidth="1"/>
    <col min="1795" max="1799" width="10.7109375" style="112" customWidth="1"/>
    <col min="1800" max="2047" width="9.140625" style="112"/>
    <col min="2048" max="2048" width="4.42578125" style="112" customWidth="1"/>
    <col min="2049" max="2049" width="2.85546875" style="112" customWidth="1"/>
    <col min="2050" max="2050" width="67.42578125" style="112" customWidth="1"/>
    <col min="2051" max="2055" width="10.7109375" style="112" customWidth="1"/>
    <col min="2056" max="2303" width="9.140625" style="112"/>
    <col min="2304" max="2304" width="4.42578125" style="112" customWidth="1"/>
    <col min="2305" max="2305" width="2.85546875" style="112" customWidth="1"/>
    <col min="2306" max="2306" width="67.42578125" style="112" customWidth="1"/>
    <col min="2307" max="2311" width="10.7109375" style="112" customWidth="1"/>
    <col min="2312" max="2559" width="9.140625" style="112"/>
    <col min="2560" max="2560" width="4.42578125" style="112" customWidth="1"/>
    <col min="2561" max="2561" width="2.85546875" style="112" customWidth="1"/>
    <col min="2562" max="2562" width="67.42578125" style="112" customWidth="1"/>
    <col min="2563" max="2567" width="10.7109375" style="112" customWidth="1"/>
    <col min="2568" max="2815" width="9.140625" style="112"/>
    <col min="2816" max="2816" width="4.42578125" style="112" customWidth="1"/>
    <col min="2817" max="2817" width="2.85546875" style="112" customWidth="1"/>
    <col min="2818" max="2818" width="67.42578125" style="112" customWidth="1"/>
    <col min="2819" max="2823" width="10.7109375" style="112" customWidth="1"/>
    <col min="2824" max="3071" width="9.140625" style="112"/>
    <col min="3072" max="3072" width="4.42578125" style="112" customWidth="1"/>
    <col min="3073" max="3073" width="2.85546875" style="112" customWidth="1"/>
    <col min="3074" max="3074" width="67.42578125" style="112" customWidth="1"/>
    <col min="3075" max="3079" width="10.7109375" style="112" customWidth="1"/>
    <col min="3080" max="3327" width="9.140625" style="112"/>
    <col min="3328" max="3328" width="4.42578125" style="112" customWidth="1"/>
    <col min="3329" max="3329" width="2.85546875" style="112" customWidth="1"/>
    <col min="3330" max="3330" width="67.42578125" style="112" customWidth="1"/>
    <col min="3331" max="3335" width="10.7109375" style="112" customWidth="1"/>
    <col min="3336" max="3583" width="9.140625" style="112"/>
    <col min="3584" max="3584" width="4.42578125" style="112" customWidth="1"/>
    <col min="3585" max="3585" width="2.85546875" style="112" customWidth="1"/>
    <col min="3586" max="3586" width="67.42578125" style="112" customWidth="1"/>
    <col min="3587" max="3591" width="10.7109375" style="112" customWidth="1"/>
    <col min="3592" max="3839" width="9.140625" style="112"/>
    <col min="3840" max="3840" width="4.42578125" style="112" customWidth="1"/>
    <col min="3841" max="3841" width="2.85546875" style="112" customWidth="1"/>
    <col min="3842" max="3842" width="67.42578125" style="112" customWidth="1"/>
    <col min="3843" max="3847" width="10.7109375" style="112" customWidth="1"/>
    <col min="3848" max="4095" width="9.140625" style="112"/>
    <col min="4096" max="4096" width="4.42578125" style="112" customWidth="1"/>
    <col min="4097" max="4097" width="2.85546875" style="112" customWidth="1"/>
    <col min="4098" max="4098" width="67.42578125" style="112" customWidth="1"/>
    <col min="4099" max="4103" width="10.7109375" style="112" customWidth="1"/>
    <col min="4104" max="4351" width="9.140625" style="112"/>
    <col min="4352" max="4352" width="4.42578125" style="112" customWidth="1"/>
    <col min="4353" max="4353" width="2.85546875" style="112" customWidth="1"/>
    <col min="4354" max="4354" width="67.42578125" style="112" customWidth="1"/>
    <col min="4355" max="4359" width="10.7109375" style="112" customWidth="1"/>
    <col min="4360" max="4607" width="9.140625" style="112"/>
    <col min="4608" max="4608" width="4.42578125" style="112" customWidth="1"/>
    <col min="4609" max="4609" width="2.85546875" style="112" customWidth="1"/>
    <col min="4610" max="4610" width="67.42578125" style="112" customWidth="1"/>
    <col min="4611" max="4615" width="10.7109375" style="112" customWidth="1"/>
    <col min="4616" max="4863" width="9.140625" style="112"/>
    <col min="4864" max="4864" width="4.42578125" style="112" customWidth="1"/>
    <col min="4865" max="4865" width="2.85546875" style="112" customWidth="1"/>
    <col min="4866" max="4866" width="67.42578125" style="112" customWidth="1"/>
    <col min="4867" max="4871" width="10.7109375" style="112" customWidth="1"/>
    <col min="4872" max="5119" width="9.140625" style="112"/>
    <col min="5120" max="5120" width="4.42578125" style="112" customWidth="1"/>
    <col min="5121" max="5121" width="2.85546875" style="112" customWidth="1"/>
    <col min="5122" max="5122" width="67.42578125" style="112" customWidth="1"/>
    <col min="5123" max="5127" width="10.7109375" style="112" customWidth="1"/>
    <col min="5128" max="5375" width="9.140625" style="112"/>
    <col min="5376" max="5376" width="4.42578125" style="112" customWidth="1"/>
    <col min="5377" max="5377" width="2.85546875" style="112" customWidth="1"/>
    <col min="5378" max="5378" width="67.42578125" style="112" customWidth="1"/>
    <col min="5379" max="5383" width="10.7109375" style="112" customWidth="1"/>
    <col min="5384" max="5631" width="9.140625" style="112"/>
    <col min="5632" max="5632" width="4.42578125" style="112" customWidth="1"/>
    <col min="5633" max="5633" width="2.85546875" style="112" customWidth="1"/>
    <col min="5634" max="5634" width="67.42578125" style="112" customWidth="1"/>
    <col min="5635" max="5639" width="10.7109375" style="112" customWidth="1"/>
    <col min="5640" max="5887" width="9.140625" style="112"/>
    <col min="5888" max="5888" width="4.42578125" style="112" customWidth="1"/>
    <col min="5889" max="5889" width="2.85546875" style="112" customWidth="1"/>
    <col min="5890" max="5890" width="67.42578125" style="112" customWidth="1"/>
    <col min="5891" max="5895" width="10.7109375" style="112" customWidth="1"/>
    <col min="5896" max="6143" width="9.140625" style="112"/>
    <col min="6144" max="6144" width="4.42578125" style="112" customWidth="1"/>
    <col min="6145" max="6145" width="2.85546875" style="112" customWidth="1"/>
    <col min="6146" max="6146" width="67.42578125" style="112" customWidth="1"/>
    <col min="6147" max="6151" width="10.7109375" style="112" customWidth="1"/>
    <col min="6152" max="6399" width="9.140625" style="112"/>
    <col min="6400" max="6400" width="4.42578125" style="112" customWidth="1"/>
    <col min="6401" max="6401" width="2.85546875" style="112" customWidth="1"/>
    <col min="6402" max="6402" width="67.42578125" style="112" customWidth="1"/>
    <col min="6403" max="6407" width="10.7109375" style="112" customWidth="1"/>
    <col min="6408" max="6655" width="9.140625" style="112"/>
    <col min="6656" max="6656" width="4.42578125" style="112" customWidth="1"/>
    <col min="6657" max="6657" width="2.85546875" style="112" customWidth="1"/>
    <col min="6658" max="6658" width="67.42578125" style="112" customWidth="1"/>
    <col min="6659" max="6663" width="10.7109375" style="112" customWidth="1"/>
    <col min="6664" max="6911" width="9.140625" style="112"/>
    <col min="6912" max="6912" width="4.42578125" style="112" customWidth="1"/>
    <col min="6913" max="6913" width="2.85546875" style="112" customWidth="1"/>
    <col min="6914" max="6914" width="67.42578125" style="112" customWidth="1"/>
    <col min="6915" max="6919" width="10.7109375" style="112" customWidth="1"/>
    <col min="6920" max="7167" width="9.140625" style="112"/>
    <col min="7168" max="7168" width="4.42578125" style="112" customWidth="1"/>
    <col min="7169" max="7169" width="2.85546875" style="112" customWidth="1"/>
    <col min="7170" max="7170" width="67.42578125" style="112" customWidth="1"/>
    <col min="7171" max="7175" width="10.7109375" style="112" customWidth="1"/>
    <col min="7176" max="7423" width="9.140625" style="112"/>
    <col min="7424" max="7424" width="4.42578125" style="112" customWidth="1"/>
    <col min="7425" max="7425" width="2.85546875" style="112" customWidth="1"/>
    <col min="7426" max="7426" width="67.42578125" style="112" customWidth="1"/>
    <col min="7427" max="7431" width="10.7109375" style="112" customWidth="1"/>
    <col min="7432" max="7679" width="9.140625" style="112"/>
    <col min="7680" max="7680" width="4.42578125" style="112" customWidth="1"/>
    <col min="7681" max="7681" width="2.85546875" style="112" customWidth="1"/>
    <col min="7682" max="7682" width="67.42578125" style="112" customWidth="1"/>
    <col min="7683" max="7687" width="10.7109375" style="112" customWidth="1"/>
    <col min="7688" max="7935" width="9.140625" style="112"/>
    <col min="7936" max="7936" width="4.42578125" style="112" customWidth="1"/>
    <col min="7937" max="7937" width="2.85546875" style="112" customWidth="1"/>
    <col min="7938" max="7938" width="67.42578125" style="112" customWidth="1"/>
    <col min="7939" max="7943" width="10.7109375" style="112" customWidth="1"/>
    <col min="7944" max="8191" width="9.140625" style="112"/>
    <col min="8192" max="8192" width="4.42578125" style="112" customWidth="1"/>
    <col min="8193" max="8193" width="2.85546875" style="112" customWidth="1"/>
    <col min="8194" max="8194" width="67.42578125" style="112" customWidth="1"/>
    <col min="8195" max="8199" width="10.7109375" style="112" customWidth="1"/>
    <col min="8200" max="8447" width="9.140625" style="112"/>
    <col min="8448" max="8448" width="4.42578125" style="112" customWidth="1"/>
    <col min="8449" max="8449" width="2.85546875" style="112" customWidth="1"/>
    <col min="8450" max="8450" width="67.42578125" style="112" customWidth="1"/>
    <col min="8451" max="8455" width="10.7109375" style="112" customWidth="1"/>
    <col min="8456" max="8703" width="9.140625" style="112"/>
    <col min="8704" max="8704" width="4.42578125" style="112" customWidth="1"/>
    <col min="8705" max="8705" width="2.85546875" style="112" customWidth="1"/>
    <col min="8706" max="8706" width="67.42578125" style="112" customWidth="1"/>
    <col min="8707" max="8711" width="10.7109375" style="112" customWidth="1"/>
    <col min="8712" max="8959" width="9.140625" style="112"/>
    <col min="8960" max="8960" width="4.42578125" style="112" customWidth="1"/>
    <col min="8961" max="8961" width="2.85546875" style="112" customWidth="1"/>
    <col min="8962" max="8962" width="67.42578125" style="112" customWidth="1"/>
    <col min="8963" max="8967" width="10.7109375" style="112" customWidth="1"/>
    <col min="8968" max="9215" width="9.140625" style="112"/>
    <col min="9216" max="9216" width="4.42578125" style="112" customWidth="1"/>
    <col min="9217" max="9217" width="2.85546875" style="112" customWidth="1"/>
    <col min="9218" max="9218" width="67.42578125" style="112" customWidth="1"/>
    <col min="9219" max="9223" width="10.7109375" style="112" customWidth="1"/>
    <col min="9224" max="9471" width="9.140625" style="112"/>
    <col min="9472" max="9472" width="4.42578125" style="112" customWidth="1"/>
    <col min="9473" max="9473" width="2.85546875" style="112" customWidth="1"/>
    <col min="9474" max="9474" width="67.42578125" style="112" customWidth="1"/>
    <col min="9475" max="9479" width="10.7109375" style="112" customWidth="1"/>
    <col min="9480" max="9727" width="9.140625" style="112"/>
    <col min="9728" max="9728" width="4.42578125" style="112" customWidth="1"/>
    <col min="9729" max="9729" width="2.85546875" style="112" customWidth="1"/>
    <col min="9730" max="9730" width="67.42578125" style="112" customWidth="1"/>
    <col min="9731" max="9735" width="10.7109375" style="112" customWidth="1"/>
    <col min="9736" max="9983" width="9.140625" style="112"/>
    <col min="9984" max="9984" width="4.42578125" style="112" customWidth="1"/>
    <col min="9985" max="9985" width="2.85546875" style="112" customWidth="1"/>
    <col min="9986" max="9986" width="67.42578125" style="112" customWidth="1"/>
    <col min="9987" max="9991" width="10.7109375" style="112" customWidth="1"/>
    <col min="9992" max="10239" width="9.140625" style="112"/>
    <col min="10240" max="10240" width="4.42578125" style="112" customWidth="1"/>
    <col min="10241" max="10241" width="2.85546875" style="112" customWidth="1"/>
    <col min="10242" max="10242" width="67.42578125" style="112" customWidth="1"/>
    <col min="10243" max="10247" width="10.7109375" style="112" customWidth="1"/>
    <col min="10248" max="10495" width="9.140625" style="112"/>
    <col min="10496" max="10496" width="4.42578125" style="112" customWidth="1"/>
    <col min="10497" max="10497" width="2.85546875" style="112" customWidth="1"/>
    <col min="10498" max="10498" width="67.42578125" style="112" customWidth="1"/>
    <col min="10499" max="10503" width="10.7109375" style="112" customWidth="1"/>
    <col min="10504" max="10751" width="9.140625" style="112"/>
    <col min="10752" max="10752" width="4.42578125" style="112" customWidth="1"/>
    <col min="10753" max="10753" width="2.85546875" style="112" customWidth="1"/>
    <col min="10754" max="10754" width="67.42578125" style="112" customWidth="1"/>
    <col min="10755" max="10759" width="10.7109375" style="112" customWidth="1"/>
    <col min="10760" max="11007" width="9.140625" style="112"/>
    <col min="11008" max="11008" width="4.42578125" style="112" customWidth="1"/>
    <col min="11009" max="11009" width="2.85546875" style="112" customWidth="1"/>
    <col min="11010" max="11010" width="67.42578125" style="112" customWidth="1"/>
    <col min="11011" max="11015" width="10.7109375" style="112" customWidth="1"/>
    <col min="11016" max="11263" width="9.140625" style="112"/>
    <col min="11264" max="11264" width="4.42578125" style="112" customWidth="1"/>
    <col min="11265" max="11265" width="2.85546875" style="112" customWidth="1"/>
    <col min="11266" max="11266" width="67.42578125" style="112" customWidth="1"/>
    <col min="11267" max="11271" width="10.7109375" style="112" customWidth="1"/>
    <col min="11272" max="11519" width="9.140625" style="112"/>
    <col min="11520" max="11520" width="4.42578125" style="112" customWidth="1"/>
    <col min="11521" max="11521" width="2.85546875" style="112" customWidth="1"/>
    <col min="11522" max="11522" width="67.42578125" style="112" customWidth="1"/>
    <col min="11523" max="11527" width="10.7109375" style="112" customWidth="1"/>
    <col min="11528" max="11775" width="9.140625" style="112"/>
    <col min="11776" max="11776" width="4.42578125" style="112" customWidth="1"/>
    <col min="11777" max="11777" width="2.85546875" style="112" customWidth="1"/>
    <col min="11778" max="11778" width="67.42578125" style="112" customWidth="1"/>
    <col min="11779" max="11783" width="10.7109375" style="112" customWidth="1"/>
    <col min="11784" max="12031" width="9.140625" style="112"/>
    <col min="12032" max="12032" width="4.42578125" style="112" customWidth="1"/>
    <col min="12033" max="12033" width="2.85546875" style="112" customWidth="1"/>
    <col min="12034" max="12034" width="67.42578125" style="112" customWidth="1"/>
    <col min="12035" max="12039" width="10.7109375" style="112" customWidth="1"/>
    <col min="12040" max="12287" width="9.140625" style="112"/>
    <col min="12288" max="12288" width="4.42578125" style="112" customWidth="1"/>
    <col min="12289" max="12289" width="2.85546875" style="112" customWidth="1"/>
    <col min="12290" max="12290" width="67.42578125" style="112" customWidth="1"/>
    <col min="12291" max="12295" width="10.7109375" style="112" customWidth="1"/>
    <col min="12296" max="12543" width="9.140625" style="112"/>
    <col min="12544" max="12544" width="4.42578125" style="112" customWidth="1"/>
    <col min="12545" max="12545" width="2.85546875" style="112" customWidth="1"/>
    <col min="12546" max="12546" width="67.42578125" style="112" customWidth="1"/>
    <col min="12547" max="12551" width="10.7109375" style="112" customWidth="1"/>
    <col min="12552" max="12799" width="9.140625" style="112"/>
    <col min="12800" max="12800" width="4.42578125" style="112" customWidth="1"/>
    <col min="12801" max="12801" width="2.85546875" style="112" customWidth="1"/>
    <col min="12802" max="12802" width="67.42578125" style="112" customWidth="1"/>
    <col min="12803" max="12807" width="10.7109375" style="112" customWidth="1"/>
    <col min="12808" max="13055" width="9.140625" style="112"/>
    <col min="13056" max="13056" width="4.42578125" style="112" customWidth="1"/>
    <col min="13057" max="13057" width="2.85546875" style="112" customWidth="1"/>
    <col min="13058" max="13058" width="67.42578125" style="112" customWidth="1"/>
    <col min="13059" max="13063" width="10.7109375" style="112" customWidth="1"/>
    <col min="13064" max="13311" width="9.140625" style="112"/>
    <col min="13312" max="13312" width="4.42578125" style="112" customWidth="1"/>
    <col min="13313" max="13313" width="2.85546875" style="112" customWidth="1"/>
    <col min="13314" max="13314" width="67.42578125" style="112" customWidth="1"/>
    <col min="13315" max="13319" width="10.7109375" style="112" customWidth="1"/>
    <col min="13320" max="13567" width="9.140625" style="112"/>
    <col min="13568" max="13568" width="4.42578125" style="112" customWidth="1"/>
    <col min="13569" max="13569" width="2.85546875" style="112" customWidth="1"/>
    <col min="13570" max="13570" width="67.42578125" style="112" customWidth="1"/>
    <col min="13571" max="13575" width="10.7109375" style="112" customWidth="1"/>
    <col min="13576" max="13823" width="9.140625" style="112"/>
    <col min="13824" max="13824" width="4.42578125" style="112" customWidth="1"/>
    <col min="13825" max="13825" width="2.85546875" style="112" customWidth="1"/>
    <col min="13826" max="13826" width="67.42578125" style="112" customWidth="1"/>
    <col min="13827" max="13831" width="10.7109375" style="112" customWidth="1"/>
    <col min="13832" max="14079" width="9.140625" style="112"/>
    <col min="14080" max="14080" width="4.42578125" style="112" customWidth="1"/>
    <col min="14081" max="14081" width="2.85546875" style="112" customWidth="1"/>
    <col min="14082" max="14082" width="67.42578125" style="112" customWidth="1"/>
    <col min="14083" max="14087" width="10.7109375" style="112" customWidth="1"/>
    <col min="14088" max="14335" width="9.140625" style="112"/>
    <col min="14336" max="14336" width="4.42578125" style="112" customWidth="1"/>
    <col min="14337" max="14337" width="2.85546875" style="112" customWidth="1"/>
    <col min="14338" max="14338" width="67.42578125" style="112" customWidth="1"/>
    <col min="14339" max="14343" width="10.7109375" style="112" customWidth="1"/>
    <col min="14344" max="14591" width="9.140625" style="112"/>
    <col min="14592" max="14592" width="4.42578125" style="112" customWidth="1"/>
    <col min="14593" max="14593" width="2.85546875" style="112" customWidth="1"/>
    <col min="14594" max="14594" width="67.42578125" style="112" customWidth="1"/>
    <col min="14595" max="14599" width="10.7109375" style="112" customWidth="1"/>
    <col min="14600" max="14847" width="9.140625" style="112"/>
    <col min="14848" max="14848" width="4.42578125" style="112" customWidth="1"/>
    <col min="14849" max="14849" width="2.85546875" style="112" customWidth="1"/>
    <col min="14850" max="14850" width="67.42578125" style="112" customWidth="1"/>
    <col min="14851" max="14855" width="10.7109375" style="112" customWidth="1"/>
    <col min="14856" max="15103" width="9.140625" style="112"/>
    <col min="15104" max="15104" width="4.42578125" style="112" customWidth="1"/>
    <col min="15105" max="15105" width="2.85546875" style="112" customWidth="1"/>
    <col min="15106" max="15106" width="67.42578125" style="112" customWidth="1"/>
    <col min="15107" max="15111" width="10.7109375" style="112" customWidth="1"/>
    <col min="15112" max="15359" width="9.140625" style="112"/>
    <col min="15360" max="15360" width="4.42578125" style="112" customWidth="1"/>
    <col min="15361" max="15361" width="2.85546875" style="112" customWidth="1"/>
    <col min="15362" max="15362" width="67.42578125" style="112" customWidth="1"/>
    <col min="15363" max="15367" width="10.7109375" style="112" customWidth="1"/>
    <col min="15368" max="15615" width="9.140625" style="112"/>
    <col min="15616" max="15616" width="4.42578125" style="112" customWidth="1"/>
    <col min="15617" max="15617" width="2.85546875" style="112" customWidth="1"/>
    <col min="15618" max="15618" width="67.42578125" style="112" customWidth="1"/>
    <col min="15619" max="15623" width="10.7109375" style="112" customWidth="1"/>
    <col min="15624" max="15871" width="9.140625" style="112"/>
    <col min="15872" max="15872" width="4.42578125" style="112" customWidth="1"/>
    <col min="15873" max="15873" width="2.85546875" style="112" customWidth="1"/>
    <col min="15874" max="15874" width="67.42578125" style="112" customWidth="1"/>
    <col min="15875" max="15879" width="10.7109375" style="112" customWidth="1"/>
    <col min="15880" max="16127" width="9.140625" style="112"/>
    <col min="16128" max="16128" width="4.42578125" style="112" customWidth="1"/>
    <col min="16129" max="16129" width="2.85546875" style="112" customWidth="1"/>
    <col min="16130" max="16130" width="67.42578125" style="112" customWidth="1"/>
    <col min="16131" max="16135" width="10.7109375" style="112" customWidth="1"/>
    <col min="16136" max="16384" width="9.140625" style="112"/>
  </cols>
  <sheetData>
    <row r="1" spans="1:14" s="13" customFormat="1" ht="14.25" customHeight="1">
      <c r="A1" s="2778" t="s">
        <v>29</v>
      </c>
      <c r="B1" s="2779"/>
      <c r="C1" s="2779"/>
      <c r="D1" s="11"/>
      <c r="E1" s="11"/>
      <c r="F1" s="11"/>
      <c r="G1" s="11"/>
      <c r="H1" s="50"/>
    </row>
    <row r="2" spans="1:14" s="13" customFormat="1">
      <c r="A2" s="88" t="s">
        <v>30</v>
      </c>
      <c r="B2" s="2742" t="s">
        <v>966</v>
      </c>
      <c r="C2" s="2742"/>
      <c r="D2" s="111"/>
      <c r="E2" s="111"/>
      <c r="F2" s="111"/>
      <c r="G2" s="111"/>
      <c r="H2" s="111"/>
    </row>
    <row r="3" spans="1:14" s="13" customFormat="1" ht="28.5" customHeight="1">
      <c r="A3" s="88" t="s">
        <v>31</v>
      </c>
      <c r="B3" s="2743" t="s">
        <v>967</v>
      </c>
      <c r="C3" s="2743"/>
      <c r="D3" s="12"/>
      <c r="E3" s="12"/>
      <c r="F3" s="12"/>
      <c r="G3" s="12"/>
      <c r="H3" s="12"/>
    </row>
    <row r="4" spans="1:14" s="13" customFormat="1">
      <c r="A4" s="88" t="s">
        <v>32</v>
      </c>
      <c r="B4" s="2742">
        <v>1</v>
      </c>
      <c r="C4" s="2742"/>
      <c r="D4" s="111"/>
      <c r="E4" s="111"/>
      <c r="F4" s="111"/>
      <c r="G4" s="111"/>
      <c r="H4" s="111"/>
    </row>
    <row r="5" spans="1:14" s="1" customFormat="1">
      <c r="A5" s="2" t="s">
        <v>33</v>
      </c>
      <c r="B5" s="2744"/>
      <c r="C5" s="2744"/>
      <c r="D5" s="5"/>
      <c r="E5" s="5"/>
      <c r="F5" s="5"/>
      <c r="G5" s="5"/>
      <c r="H5" s="5"/>
      <c r="I5" s="5"/>
    </row>
    <row r="6" spans="1:14" s="1" customFormat="1">
      <c r="A6" s="2" t="s">
        <v>34</v>
      </c>
      <c r="B6" s="2744"/>
      <c r="C6" s="2744"/>
      <c r="D6" s="5"/>
      <c r="E6" s="5"/>
      <c r="F6" s="5"/>
      <c r="G6" s="5"/>
      <c r="H6" s="5"/>
      <c r="I6" s="5"/>
    </row>
    <row r="7" spans="1:14" s="1" customFormat="1">
      <c r="A7" s="2" t="s">
        <v>35</v>
      </c>
      <c r="B7" s="2744"/>
      <c r="C7" s="2744"/>
      <c r="D7" s="5"/>
      <c r="E7" s="5"/>
      <c r="F7" s="5"/>
      <c r="G7" s="5"/>
      <c r="H7" s="5"/>
      <c r="I7" s="5"/>
    </row>
    <row r="8" spans="1:14" s="1" customFormat="1">
      <c r="A8" s="2" t="s">
        <v>36</v>
      </c>
      <c r="B8" s="2745"/>
      <c r="C8" s="2745"/>
      <c r="D8" s="6"/>
      <c r="E8" s="6"/>
      <c r="F8" s="6"/>
      <c r="G8" s="6"/>
      <c r="H8" s="6"/>
      <c r="I8" s="6"/>
    </row>
    <row r="9" spans="1:14" s="13" customFormat="1" ht="15.75" customHeight="1">
      <c r="A9" s="119" t="s">
        <v>198</v>
      </c>
      <c r="B9" s="2780" t="s">
        <v>414</v>
      </c>
      <c r="C9" s="2780"/>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748"/>
      <c r="C11" s="2748"/>
      <c r="D11" s="2781"/>
      <c r="E11" s="2781"/>
      <c r="F11" s="2781"/>
      <c r="G11" s="107"/>
      <c r="H11" s="107"/>
      <c r="I11" s="107"/>
      <c r="J11" s="107"/>
    </row>
    <row r="12" spans="1:14" s="110" customFormat="1" ht="27" customHeight="1">
      <c r="A12" s="12"/>
      <c r="B12" s="376"/>
      <c r="C12" s="376"/>
      <c r="D12" s="109"/>
      <c r="E12" s="109"/>
      <c r="F12" s="109"/>
      <c r="G12" s="107"/>
      <c r="H12" s="107"/>
      <c r="I12" s="107"/>
      <c r="J12" s="107"/>
    </row>
    <row r="13" spans="1:14" s="13" customFormat="1" ht="21.75" customHeight="1">
      <c r="A13" s="2774" t="s">
        <v>968</v>
      </c>
      <c r="B13" s="2774"/>
      <c r="C13" s="2774"/>
      <c r="D13" s="2774"/>
      <c r="E13" s="2774"/>
      <c r="F13" s="2774"/>
      <c r="G13" s="2774"/>
      <c r="H13" s="123"/>
      <c r="I13" s="123"/>
      <c r="J13" s="123"/>
      <c r="K13" s="123"/>
      <c r="L13" s="123"/>
      <c r="M13" s="125"/>
      <c r="N13" s="125"/>
    </row>
    <row r="14" spans="1:14" s="13" customFormat="1" ht="21.75" customHeight="1" thickBot="1">
      <c r="A14" s="2774"/>
      <c r="B14" s="2774"/>
      <c r="C14" s="2774"/>
      <c r="D14" s="2774"/>
      <c r="E14" s="2774"/>
      <c r="F14" s="2774"/>
      <c r="G14" s="2774"/>
      <c r="H14" s="123"/>
      <c r="I14" s="123"/>
      <c r="J14" s="123"/>
      <c r="K14" s="123"/>
      <c r="L14" s="123"/>
      <c r="M14" s="125"/>
      <c r="N14" s="125"/>
    </row>
    <row r="15" spans="1:14" s="91" customFormat="1" ht="27" customHeight="1" thickBot="1">
      <c r="A15" s="2775" t="s">
        <v>969</v>
      </c>
      <c r="B15" s="2776"/>
      <c r="C15" s="2776"/>
      <c r="D15" s="2776"/>
      <c r="E15" s="2776"/>
      <c r="F15" s="2776"/>
      <c r="G15" s="2777"/>
    </row>
    <row r="16" spans="1:14" s="91" customFormat="1" ht="27" customHeight="1">
      <c r="A16" s="2767" t="s">
        <v>970</v>
      </c>
      <c r="B16" s="2768"/>
      <c r="C16" s="2768"/>
      <c r="D16" s="2768"/>
      <c r="E16" s="2768"/>
      <c r="F16" s="2768"/>
      <c r="G16" s="2769"/>
    </row>
    <row r="17" spans="1:14">
      <c r="A17" s="2770" t="s">
        <v>310</v>
      </c>
      <c r="B17" s="2771"/>
      <c r="C17" s="152" t="s">
        <v>5</v>
      </c>
      <c r="D17" s="152" t="s">
        <v>6</v>
      </c>
      <c r="E17" s="152" t="s">
        <v>7</v>
      </c>
      <c r="F17" s="152" t="s">
        <v>8</v>
      </c>
      <c r="G17" s="115" t="s">
        <v>9</v>
      </c>
      <c r="H17" s="154"/>
      <c r="I17" s="154"/>
      <c r="J17" s="154"/>
      <c r="K17" s="154"/>
      <c r="L17" s="154"/>
      <c r="M17" s="154"/>
      <c r="N17" s="154"/>
    </row>
    <row r="18" spans="1:14" ht="15" customHeight="1">
      <c r="A18" s="2756" t="s">
        <v>302</v>
      </c>
      <c r="B18" s="2757"/>
      <c r="C18" s="394"/>
      <c r="D18" s="394"/>
      <c r="E18" s="394"/>
      <c r="F18" s="394"/>
      <c r="G18" s="395"/>
      <c r="H18" s="47"/>
      <c r="I18" s="47"/>
    </row>
    <row r="19" spans="1:14" ht="15" customHeight="1">
      <c r="A19" s="2756" t="s">
        <v>313</v>
      </c>
      <c r="B19" s="2757"/>
      <c r="C19" s="394"/>
      <c r="D19" s="394"/>
      <c r="E19" s="394"/>
      <c r="F19" s="394"/>
      <c r="G19" s="395"/>
      <c r="H19" s="47"/>
      <c r="I19" s="47"/>
    </row>
    <row r="20" spans="1:14" ht="15" customHeight="1">
      <c r="A20" s="2756" t="s">
        <v>315</v>
      </c>
      <c r="B20" s="2757"/>
      <c r="C20" s="394"/>
      <c r="D20" s="394"/>
      <c r="E20" s="394"/>
      <c r="F20" s="394"/>
      <c r="G20" s="395"/>
      <c r="H20" s="47"/>
      <c r="I20" s="47"/>
    </row>
    <row r="21" spans="1:14" ht="15" customHeight="1">
      <c r="A21" s="2756" t="s">
        <v>971</v>
      </c>
      <c r="B21" s="2757"/>
      <c r="C21" s="394"/>
      <c r="D21" s="394"/>
      <c r="E21" s="394"/>
      <c r="F21" s="394"/>
      <c r="G21" s="395"/>
      <c r="H21" s="47"/>
      <c r="I21" s="47"/>
    </row>
    <row r="22" spans="1:14" ht="15" customHeight="1">
      <c r="A22" s="2756" t="s">
        <v>972</v>
      </c>
      <c r="B22" s="2757"/>
      <c r="C22" s="394"/>
      <c r="D22" s="394"/>
      <c r="E22" s="394"/>
      <c r="F22" s="394"/>
      <c r="G22" s="395"/>
      <c r="H22" s="47"/>
      <c r="I22" s="47"/>
    </row>
    <row r="23" spans="1:14" ht="15" customHeight="1">
      <c r="A23" s="2756" t="s">
        <v>320</v>
      </c>
      <c r="B23" s="2757"/>
      <c r="C23" s="394"/>
      <c r="D23" s="394"/>
      <c r="E23" s="394"/>
      <c r="F23" s="394"/>
      <c r="G23" s="395"/>
      <c r="H23" s="161"/>
      <c r="I23" s="161"/>
    </row>
    <row r="24" spans="1:14" ht="15" customHeight="1">
      <c r="A24" s="2756" t="s">
        <v>307</v>
      </c>
      <c r="B24" s="2757"/>
      <c r="C24" s="394"/>
      <c r="D24" s="394"/>
      <c r="E24" s="394"/>
      <c r="F24" s="394"/>
      <c r="G24" s="395"/>
      <c r="H24" s="161"/>
      <c r="I24" s="161"/>
    </row>
    <row r="25" spans="1:14" ht="15" customHeight="1">
      <c r="A25" s="2756" t="s">
        <v>973</v>
      </c>
      <c r="B25" s="2757"/>
      <c r="C25" s="394"/>
      <c r="D25" s="394"/>
      <c r="E25" s="394"/>
      <c r="F25" s="394"/>
      <c r="G25" s="395"/>
      <c r="H25" s="159"/>
      <c r="I25" s="159"/>
    </row>
    <row r="26" spans="1:14" ht="15" customHeight="1" thickBot="1">
      <c r="A26" s="2760" t="s">
        <v>974</v>
      </c>
      <c r="B26" s="2761"/>
      <c r="C26" s="396"/>
      <c r="D26" s="396"/>
      <c r="E26" s="396"/>
      <c r="F26" s="396"/>
      <c r="G26" s="397"/>
      <c r="H26" s="163"/>
      <c r="I26" s="163"/>
    </row>
    <row r="27" spans="1:14" ht="13.5" thickBot="1">
      <c r="A27" s="113"/>
      <c r="B27" s="47"/>
      <c r="C27" s="47"/>
      <c r="D27" s="47"/>
      <c r="E27" s="47"/>
      <c r="F27" s="47"/>
      <c r="G27" s="47"/>
      <c r="H27" s="47"/>
      <c r="I27" s="47"/>
    </row>
    <row r="28" spans="1:14" ht="27" customHeight="1">
      <c r="A28" s="2762" t="s">
        <v>975</v>
      </c>
      <c r="B28" s="2763"/>
      <c r="C28" s="2763"/>
      <c r="D28" s="2763"/>
      <c r="E28" s="2763"/>
      <c r="F28" s="2763"/>
      <c r="G28" s="2764"/>
      <c r="H28" s="47"/>
      <c r="I28" s="47"/>
    </row>
    <row r="29" spans="1:14" s="91" customFormat="1" ht="27" customHeight="1">
      <c r="A29" s="2767" t="s">
        <v>976</v>
      </c>
      <c r="B29" s="2768"/>
      <c r="C29" s="2768"/>
      <c r="D29" s="2768"/>
      <c r="E29" s="2768"/>
      <c r="F29" s="2768"/>
      <c r="G29" s="2769"/>
    </row>
    <row r="30" spans="1:14">
      <c r="A30" s="2765"/>
      <c r="B30" s="2766"/>
      <c r="C30" s="152" t="s">
        <v>5</v>
      </c>
      <c r="D30" s="152" t="s">
        <v>6</v>
      </c>
      <c r="E30" s="152" t="s">
        <v>7</v>
      </c>
      <c r="F30" s="152" t="s">
        <v>8</v>
      </c>
      <c r="G30" s="115" t="s">
        <v>9</v>
      </c>
      <c r="H30" s="47"/>
      <c r="I30" s="47"/>
    </row>
    <row r="31" spans="1:14">
      <c r="A31" s="2772" t="s">
        <v>310</v>
      </c>
      <c r="B31" s="2773"/>
      <c r="C31" s="152" t="s">
        <v>10</v>
      </c>
      <c r="D31" s="152" t="s">
        <v>10</v>
      </c>
      <c r="E31" s="152" t="s">
        <v>10</v>
      </c>
      <c r="F31" s="152" t="s">
        <v>10</v>
      </c>
      <c r="G31" s="115" t="s">
        <v>364</v>
      </c>
      <c r="H31" s="47"/>
      <c r="I31" s="47"/>
    </row>
    <row r="32" spans="1:14" ht="15" customHeight="1">
      <c r="A32" s="2756" t="s">
        <v>302</v>
      </c>
      <c r="B32" s="2757"/>
      <c r="C32" s="394"/>
      <c r="D32" s="394"/>
      <c r="E32" s="394"/>
      <c r="F32" s="394"/>
      <c r="G32" s="395"/>
    </row>
    <row r="33" spans="1:9" ht="15" customHeight="1">
      <c r="A33" s="2756" t="s">
        <v>367</v>
      </c>
      <c r="B33" s="2757"/>
      <c r="C33" s="394"/>
      <c r="D33" s="394"/>
      <c r="E33" s="394"/>
      <c r="F33" s="394"/>
      <c r="G33" s="395"/>
    </row>
    <row r="34" spans="1:9" ht="15" customHeight="1">
      <c r="A34" s="2756" t="s">
        <v>315</v>
      </c>
      <c r="B34" s="2757"/>
      <c r="C34" s="394"/>
      <c r="D34" s="394"/>
      <c r="E34" s="394"/>
      <c r="F34" s="394"/>
      <c r="G34" s="395"/>
    </row>
    <row r="35" spans="1:9" ht="15" customHeight="1">
      <c r="A35" s="2756" t="s">
        <v>971</v>
      </c>
      <c r="B35" s="2757"/>
      <c r="C35" s="394"/>
      <c r="D35" s="394"/>
      <c r="E35" s="394"/>
      <c r="F35" s="394"/>
      <c r="G35" s="395"/>
    </row>
    <row r="36" spans="1:9" ht="15" customHeight="1">
      <c r="A36" s="2756" t="s">
        <v>972</v>
      </c>
      <c r="B36" s="2757"/>
      <c r="C36" s="394"/>
      <c r="D36" s="394"/>
      <c r="E36" s="394"/>
      <c r="F36" s="394"/>
      <c r="G36" s="395"/>
    </row>
    <row r="37" spans="1:9" ht="15" customHeight="1">
      <c r="A37" s="2756" t="s">
        <v>320</v>
      </c>
      <c r="B37" s="2757"/>
      <c r="C37" s="394"/>
      <c r="D37" s="394"/>
      <c r="E37" s="394"/>
      <c r="F37" s="394"/>
      <c r="G37" s="395"/>
    </row>
    <row r="38" spans="1:9" ht="15" customHeight="1">
      <c r="A38" s="2756" t="s">
        <v>307</v>
      </c>
      <c r="B38" s="2757"/>
      <c r="C38" s="394"/>
      <c r="D38" s="394"/>
      <c r="E38" s="394"/>
      <c r="F38" s="394"/>
      <c r="G38" s="395"/>
    </row>
    <row r="39" spans="1:9" ht="15" customHeight="1">
      <c r="A39" s="2756" t="s">
        <v>973</v>
      </c>
      <c r="B39" s="2757"/>
      <c r="C39" s="394"/>
      <c r="D39" s="394"/>
      <c r="E39" s="394"/>
      <c r="F39" s="394"/>
      <c r="G39" s="395"/>
    </row>
    <row r="40" spans="1:9" ht="15" customHeight="1" thickBot="1">
      <c r="A40" s="2760" t="s">
        <v>974</v>
      </c>
      <c r="B40" s="2761"/>
      <c r="C40" s="396"/>
      <c r="D40" s="396"/>
      <c r="E40" s="396"/>
      <c r="F40" s="396"/>
      <c r="G40" s="397"/>
    </row>
    <row r="41" spans="1:9" s="148" customFormat="1" ht="13.5" thickBot="1">
      <c r="A41" s="398"/>
      <c r="B41" s="399"/>
      <c r="C41" s="398"/>
      <c r="D41" s="400"/>
      <c r="E41" s="400"/>
      <c r="F41" s="400"/>
      <c r="G41" s="400"/>
    </row>
    <row r="42" spans="1:9" ht="27" customHeight="1">
      <c r="A42" s="2762" t="s">
        <v>977</v>
      </c>
      <c r="B42" s="2763"/>
      <c r="C42" s="2763"/>
      <c r="D42" s="2763"/>
      <c r="E42" s="2763"/>
      <c r="F42" s="2763"/>
      <c r="G42" s="2764"/>
      <c r="H42" s="47"/>
      <c r="I42" s="47"/>
    </row>
    <row r="43" spans="1:9" s="91" customFormat="1" ht="27" customHeight="1">
      <c r="A43" s="2767" t="s">
        <v>978</v>
      </c>
      <c r="B43" s="2768"/>
      <c r="C43" s="2768"/>
      <c r="D43" s="2768"/>
      <c r="E43" s="2768"/>
      <c r="F43" s="2768"/>
      <c r="G43" s="2769"/>
    </row>
    <row r="44" spans="1:9">
      <c r="A44" s="2765"/>
      <c r="B44" s="2766"/>
      <c r="C44" s="152" t="s">
        <v>5</v>
      </c>
      <c r="D44" s="152" t="s">
        <v>6</v>
      </c>
      <c r="E44" s="152" t="s">
        <v>7</v>
      </c>
      <c r="F44" s="152" t="s">
        <v>8</v>
      </c>
      <c r="G44" s="115" t="s">
        <v>9</v>
      </c>
      <c r="H44" s="47"/>
      <c r="I44" s="47"/>
    </row>
    <row r="45" spans="1:9">
      <c r="A45" s="2770" t="s">
        <v>310</v>
      </c>
      <c r="B45" s="2771"/>
      <c r="C45" s="152" t="s">
        <v>10</v>
      </c>
      <c r="D45" s="152" t="s">
        <v>10</v>
      </c>
      <c r="E45" s="152" t="s">
        <v>10</v>
      </c>
      <c r="F45" s="152" t="s">
        <v>10</v>
      </c>
      <c r="G45" s="115" t="s">
        <v>10</v>
      </c>
      <c r="H45" s="47"/>
      <c r="I45" s="47"/>
    </row>
    <row r="46" spans="1:9" ht="15" customHeight="1">
      <c r="A46" s="2756" t="s">
        <v>302</v>
      </c>
      <c r="B46" s="2757"/>
      <c r="C46" s="401"/>
      <c r="D46" s="401"/>
      <c r="E46" s="401"/>
      <c r="F46" s="401"/>
      <c r="G46" s="402"/>
    </row>
    <row r="47" spans="1:9" ht="15" customHeight="1">
      <c r="A47" s="2756" t="s">
        <v>367</v>
      </c>
      <c r="B47" s="2757"/>
      <c r="C47" s="401"/>
      <c r="D47" s="401"/>
      <c r="E47" s="401"/>
      <c r="F47" s="401"/>
      <c r="G47" s="402"/>
    </row>
    <row r="48" spans="1:9" ht="15" customHeight="1">
      <c r="A48" s="2756" t="s">
        <v>315</v>
      </c>
      <c r="B48" s="2757"/>
      <c r="C48" s="401"/>
      <c r="D48" s="401"/>
      <c r="E48" s="401"/>
      <c r="F48" s="401"/>
      <c r="G48" s="402"/>
    </row>
    <row r="49" spans="1:9" ht="15" customHeight="1">
      <c r="A49" s="2756" t="s">
        <v>971</v>
      </c>
      <c r="B49" s="2757"/>
      <c r="C49" s="401"/>
      <c r="D49" s="401"/>
      <c r="E49" s="401"/>
      <c r="F49" s="401"/>
      <c r="G49" s="402"/>
    </row>
    <row r="50" spans="1:9" ht="15" customHeight="1">
      <c r="A50" s="2756" t="s">
        <v>972</v>
      </c>
      <c r="B50" s="2757"/>
      <c r="C50" s="401"/>
      <c r="D50" s="401"/>
      <c r="E50" s="401"/>
      <c r="F50" s="401"/>
      <c r="G50" s="402"/>
    </row>
    <row r="51" spans="1:9" ht="15" customHeight="1">
      <c r="A51" s="2756" t="s">
        <v>320</v>
      </c>
      <c r="B51" s="2757"/>
      <c r="C51" s="401"/>
      <c r="D51" s="401"/>
      <c r="E51" s="401"/>
      <c r="F51" s="401"/>
      <c r="G51" s="402"/>
    </row>
    <row r="52" spans="1:9" ht="15" customHeight="1">
      <c r="A52" s="2756" t="s">
        <v>307</v>
      </c>
      <c r="B52" s="2757"/>
      <c r="C52" s="401"/>
      <c r="D52" s="401"/>
      <c r="E52" s="401"/>
      <c r="F52" s="401"/>
      <c r="G52" s="402"/>
    </row>
    <row r="53" spans="1:9" ht="15" customHeight="1">
      <c r="A53" s="2756" t="s">
        <v>973</v>
      </c>
      <c r="B53" s="2757"/>
      <c r="C53" s="401"/>
      <c r="D53" s="401"/>
      <c r="E53" s="401"/>
      <c r="F53" s="401"/>
      <c r="G53" s="402"/>
    </row>
    <row r="54" spans="1:9" ht="15" customHeight="1" thickBot="1">
      <c r="A54" s="2760" t="s">
        <v>974</v>
      </c>
      <c r="B54" s="2761"/>
      <c r="C54" s="403"/>
      <c r="D54" s="403"/>
      <c r="E54" s="403"/>
      <c r="F54" s="403"/>
      <c r="G54" s="404"/>
    </row>
    <row r="55" spans="1:9" ht="15" customHeight="1" thickBot="1">
      <c r="A55" s="47"/>
      <c r="B55" s="47"/>
      <c r="C55" s="405"/>
      <c r="D55" s="405"/>
      <c r="E55" s="405"/>
      <c r="F55" s="405"/>
      <c r="G55" s="405"/>
    </row>
    <row r="56" spans="1:9" s="91" customFormat="1" ht="27" customHeight="1">
      <c r="A56" s="2762" t="s">
        <v>979</v>
      </c>
      <c r="B56" s="2763"/>
      <c r="C56" s="2763"/>
      <c r="D56" s="2763"/>
      <c r="E56" s="2763"/>
      <c r="F56" s="2763"/>
      <c r="G56" s="2764"/>
    </row>
    <row r="57" spans="1:9">
      <c r="A57" s="2765"/>
      <c r="B57" s="2766"/>
      <c r="C57" s="152" t="s">
        <v>5</v>
      </c>
      <c r="D57" s="152" t="s">
        <v>6</v>
      </c>
      <c r="E57" s="152" t="s">
        <v>7</v>
      </c>
      <c r="F57" s="152" t="s">
        <v>8</v>
      </c>
      <c r="G57" s="115" t="s">
        <v>9</v>
      </c>
      <c r="H57" s="47"/>
      <c r="I57" s="47"/>
    </row>
    <row r="58" spans="1:9">
      <c r="A58" s="2756" t="s">
        <v>980</v>
      </c>
      <c r="B58" s="2757"/>
      <c r="C58" s="391"/>
      <c r="D58" s="391"/>
      <c r="E58" s="391"/>
      <c r="F58" s="391"/>
      <c r="G58" s="392"/>
    </row>
    <row r="59" spans="1:9">
      <c r="A59" s="2756" t="s">
        <v>981</v>
      </c>
      <c r="B59" s="2757"/>
      <c r="C59" s="391"/>
      <c r="D59" s="391"/>
      <c r="E59" s="391"/>
      <c r="F59" s="391"/>
      <c r="G59" s="392"/>
    </row>
    <row r="60" spans="1:9">
      <c r="A60" s="2758" t="s">
        <v>982</v>
      </c>
      <c r="B60" s="2759"/>
      <c r="C60" s="391"/>
      <c r="D60" s="391"/>
      <c r="E60" s="391"/>
      <c r="F60" s="391"/>
      <c r="G60" s="392"/>
    </row>
    <row r="61" spans="1:9">
      <c r="A61" s="2756" t="s">
        <v>320</v>
      </c>
      <c r="B61" s="2757"/>
      <c r="C61" s="394"/>
      <c r="D61" s="394"/>
      <c r="E61" s="394"/>
      <c r="F61" s="394"/>
      <c r="G61" s="395"/>
    </row>
    <row r="62" spans="1:9">
      <c r="A62" s="2756" t="s">
        <v>307</v>
      </c>
      <c r="B62" s="2757"/>
      <c r="C62" s="394"/>
      <c r="D62" s="394"/>
      <c r="E62" s="394"/>
      <c r="F62" s="394"/>
      <c r="G62" s="395"/>
    </row>
    <row r="63" spans="1:9">
      <c r="A63" s="2758" t="s">
        <v>983</v>
      </c>
      <c r="B63" s="2759"/>
      <c r="C63" s="391"/>
      <c r="D63" s="391"/>
      <c r="E63" s="391"/>
      <c r="F63" s="391"/>
      <c r="G63" s="392"/>
      <c r="H63" s="406"/>
    </row>
    <row r="64" spans="1:9">
      <c r="A64" s="2758" t="s">
        <v>386</v>
      </c>
      <c r="B64" s="2759"/>
      <c r="C64" s="391"/>
      <c r="D64" s="391"/>
      <c r="E64" s="391"/>
      <c r="F64" s="391"/>
      <c r="G64" s="392"/>
    </row>
    <row r="65" spans="1:7">
      <c r="A65" s="407"/>
      <c r="B65" s="408"/>
      <c r="C65" s="152" t="s">
        <v>5</v>
      </c>
      <c r="D65" s="152" t="s">
        <v>6</v>
      </c>
      <c r="E65" s="152" t="s">
        <v>7</v>
      </c>
      <c r="F65" s="152" t="s">
        <v>8</v>
      </c>
      <c r="G65" s="115" t="s">
        <v>9</v>
      </c>
    </row>
    <row r="66" spans="1:7">
      <c r="A66" s="2756" t="s">
        <v>984</v>
      </c>
      <c r="B66" s="2757"/>
      <c r="C66" s="394"/>
      <c r="D66" s="394"/>
      <c r="E66" s="394"/>
      <c r="F66" s="394"/>
      <c r="G66" s="395"/>
    </row>
    <row r="67" spans="1:7">
      <c r="A67" s="2756" t="s">
        <v>985</v>
      </c>
      <c r="B67" s="2757"/>
      <c r="C67" s="394"/>
      <c r="D67" s="394"/>
      <c r="E67" s="394"/>
      <c r="F67" s="394"/>
      <c r="G67" s="395"/>
    </row>
    <row r="68" spans="1:7" s="148" customFormat="1">
      <c r="A68" s="2756" t="s">
        <v>986</v>
      </c>
      <c r="B68" s="2757"/>
      <c r="C68" s="394"/>
      <c r="D68" s="394"/>
      <c r="E68" s="394"/>
      <c r="F68" s="394"/>
      <c r="G68" s="395"/>
    </row>
    <row r="69" spans="1:7" s="148" customFormat="1">
      <c r="A69" s="409"/>
      <c r="B69" s="410"/>
      <c r="C69" s="152" t="s">
        <v>5</v>
      </c>
      <c r="D69" s="152" t="s">
        <v>6</v>
      </c>
      <c r="E69" s="152" t="s">
        <v>7</v>
      </c>
      <c r="F69" s="152" t="s">
        <v>8</v>
      </c>
      <c r="G69" s="115" t="s">
        <v>9</v>
      </c>
    </row>
    <row r="70" spans="1:7" s="148" customFormat="1">
      <c r="A70" s="2752" t="s">
        <v>987</v>
      </c>
      <c r="B70" s="2753"/>
      <c r="C70" s="394"/>
      <c r="D70" s="394"/>
      <c r="E70" s="394"/>
      <c r="F70" s="394"/>
      <c r="G70" s="395"/>
    </row>
    <row r="71" spans="1:7" s="148" customFormat="1">
      <c r="A71" s="2752" t="s">
        <v>988</v>
      </c>
      <c r="B71" s="2753"/>
      <c r="C71" s="394"/>
      <c r="D71" s="394"/>
      <c r="E71" s="394"/>
      <c r="F71" s="394"/>
      <c r="G71" s="395"/>
    </row>
    <row r="72" spans="1:7" s="148" customFormat="1">
      <c r="A72" s="2752" t="s">
        <v>989</v>
      </c>
      <c r="B72" s="2753"/>
      <c r="C72" s="394"/>
      <c r="D72" s="394"/>
      <c r="E72" s="394"/>
      <c r="F72" s="394"/>
      <c r="G72" s="395"/>
    </row>
    <row r="73" spans="1:7" s="148" customFormat="1">
      <c r="A73" s="2752" t="s">
        <v>990</v>
      </c>
      <c r="B73" s="2753"/>
      <c r="C73" s="394"/>
      <c r="D73" s="394"/>
      <c r="E73" s="394"/>
      <c r="F73" s="394"/>
      <c r="G73" s="395"/>
    </row>
    <row r="74" spans="1:7" s="148" customFormat="1">
      <c r="A74" s="2752" t="s">
        <v>991</v>
      </c>
      <c r="B74" s="2753"/>
      <c r="C74" s="394"/>
      <c r="D74" s="394"/>
      <c r="E74" s="394"/>
      <c r="F74" s="394"/>
      <c r="G74" s="395"/>
    </row>
    <row r="75" spans="1:7" s="148" customFormat="1" ht="13.5" thickBot="1">
      <c r="A75" s="2754" t="s">
        <v>992</v>
      </c>
      <c r="B75" s="2755"/>
      <c r="C75" s="396"/>
      <c r="D75" s="396"/>
      <c r="E75" s="396"/>
      <c r="F75" s="396"/>
      <c r="G75" s="397"/>
    </row>
    <row r="76" spans="1:7" s="148" customFormat="1">
      <c r="A76" s="398"/>
      <c r="B76" s="399"/>
      <c r="C76" s="398"/>
    </row>
    <row r="77" spans="1:7" s="148" customFormat="1">
      <c r="A77" s="398"/>
      <c r="B77" s="399"/>
      <c r="C77" s="398"/>
    </row>
    <row r="78" spans="1:7" s="148" customFormat="1">
      <c r="A78" s="398"/>
      <c r="B78" s="399"/>
      <c r="C78" s="398"/>
    </row>
    <row r="79" spans="1:7" s="148" customFormat="1">
      <c r="A79" s="398"/>
      <c r="B79" s="399"/>
      <c r="C79" s="398"/>
    </row>
    <row r="80" spans="1:7" s="148" customFormat="1">
      <c r="A80" s="398"/>
      <c r="B80" s="399"/>
      <c r="C80" s="398"/>
    </row>
    <row r="81" spans="1:3" s="148" customFormat="1">
      <c r="A81" s="398"/>
      <c r="B81" s="399"/>
      <c r="C81" s="398"/>
    </row>
    <row r="82" spans="1:3" s="148" customFormat="1">
      <c r="A82" s="398"/>
      <c r="B82" s="411"/>
      <c r="C82" s="398"/>
    </row>
    <row r="83" spans="1:3" s="148" customFormat="1">
      <c r="A83" s="412"/>
      <c r="B83" s="411"/>
      <c r="C83" s="398"/>
    </row>
    <row r="84" spans="1:3" s="148" customFormat="1">
      <c r="A84" s="398"/>
      <c r="B84" s="399"/>
      <c r="C84" s="398"/>
    </row>
    <row r="85" spans="1:3" s="148" customFormat="1">
      <c r="A85" s="398"/>
      <c r="B85" s="399"/>
      <c r="C85" s="398"/>
    </row>
    <row r="86" spans="1:3" s="148" customFormat="1">
      <c r="A86" s="398"/>
      <c r="B86" s="399"/>
      <c r="C86" s="398"/>
    </row>
    <row r="87" spans="1:3" s="148" customFormat="1">
      <c r="A87" s="398"/>
      <c r="B87" s="399"/>
      <c r="C87" s="398"/>
    </row>
    <row r="88" spans="1:3" s="148" customFormat="1">
      <c r="A88" s="398"/>
      <c r="B88" s="399"/>
      <c r="C88" s="398"/>
    </row>
    <row r="89" spans="1:3" s="148" customFormat="1">
      <c r="A89" s="398"/>
      <c r="B89" s="399"/>
      <c r="C89" s="398"/>
    </row>
    <row r="90" spans="1:3" s="148" customFormat="1">
      <c r="A90" s="398"/>
      <c r="B90" s="399"/>
      <c r="C90" s="398"/>
    </row>
    <row r="91" spans="1:3" s="148" customFormat="1">
      <c r="A91" s="398"/>
      <c r="B91" s="399"/>
      <c r="C91" s="398"/>
    </row>
    <row r="92" spans="1:3" s="148" customFormat="1">
      <c r="A92" s="398"/>
      <c r="B92" s="399"/>
      <c r="C92" s="398"/>
    </row>
    <row r="93" spans="1:3" s="148" customFormat="1">
      <c r="A93" s="398"/>
      <c r="B93" s="399"/>
      <c r="C93" s="398"/>
    </row>
    <row r="94" spans="1:3" s="148" customFormat="1">
      <c r="A94" s="398"/>
      <c r="B94" s="399"/>
      <c r="C94" s="398"/>
    </row>
    <row r="95" spans="1:3" s="148" customFormat="1">
      <c r="A95" s="398"/>
      <c r="B95" s="399"/>
      <c r="C95" s="398"/>
    </row>
    <row r="96" spans="1:3" s="148" customFormat="1">
      <c r="A96" s="398"/>
      <c r="B96" s="411"/>
      <c r="C96" s="398"/>
    </row>
    <row r="97" spans="1:3" s="148" customFormat="1">
      <c r="A97" s="398"/>
      <c r="B97" s="411"/>
      <c r="C97" s="398"/>
    </row>
    <row r="98" spans="1:3" s="148" customFormat="1">
      <c r="A98" s="398"/>
      <c r="B98" s="399"/>
      <c r="C98" s="398"/>
    </row>
    <row r="99" spans="1:3" s="148" customFormat="1">
      <c r="A99" s="398"/>
      <c r="B99" s="399"/>
      <c r="C99" s="398"/>
    </row>
    <row r="100" spans="1:3" s="148" customFormat="1">
      <c r="A100" s="398"/>
      <c r="B100" s="399"/>
      <c r="C100" s="398"/>
    </row>
    <row r="101" spans="1:3" s="148" customFormat="1">
      <c r="A101" s="398"/>
      <c r="B101" s="399"/>
      <c r="C101" s="398"/>
    </row>
    <row r="102" spans="1:3" s="148" customFormat="1">
      <c r="A102" s="398"/>
      <c r="B102" s="399"/>
      <c r="C102" s="398"/>
    </row>
    <row r="103" spans="1:3" s="148" customFormat="1">
      <c r="A103" s="398"/>
      <c r="B103" s="399"/>
      <c r="C103" s="398"/>
    </row>
    <row r="104" spans="1:3" s="148" customFormat="1">
      <c r="A104" s="398"/>
      <c r="B104" s="399"/>
      <c r="C104" s="398"/>
    </row>
    <row r="105" spans="1:3" s="148" customFormat="1">
      <c r="A105" s="398"/>
      <c r="B105" s="399"/>
      <c r="C105" s="398"/>
    </row>
    <row r="106" spans="1:3" s="148" customFormat="1">
      <c r="A106" s="398"/>
      <c r="B106" s="399"/>
      <c r="C106" s="398"/>
    </row>
    <row r="107" spans="1:3" s="148" customFormat="1">
      <c r="A107" s="398"/>
      <c r="B107" s="399"/>
      <c r="C107" s="398"/>
    </row>
    <row r="108" spans="1:3" s="148" customFormat="1">
      <c r="A108" s="398"/>
      <c r="B108" s="399"/>
      <c r="C108" s="398"/>
    </row>
    <row r="109" spans="1:3" s="148" customFormat="1">
      <c r="A109" s="398"/>
      <c r="B109" s="399"/>
      <c r="C109" s="398"/>
    </row>
    <row r="110" spans="1:3">
      <c r="A110" s="148"/>
    </row>
    <row r="111" spans="1:3">
      <c r="A111" s="148"/>
    </row>
    <row r="112" spans="1:3">
      <c r="A112" s="148"/>
    </row>
    <row r="113" spans="1:1">
      <c r="A113" s="148"/>
    </row>
    <row r="114" spans="1:1">
      <c r="A114" s="148"/>
    </row>
    <row r="115" spans="1:1">
      <c r="A115" s="148"/>
    </row>
  </sheetData>
  <sheetProtection formatRows="0" sort="0" autoFilter="0"/>
  <mergeCells count="69">
    <mergeCell ref="A13:G13"/>
    <mergeCell ref="A1:C1"/>
    <mergeCell ref="B2:C2"/>
    <mergeCell ref="B3:C3"/>
    <mergeCell ref="B4:C4"/>
    <mergeCell ref="B5:C5"/>
    <mergeCell ref="B6:C6"/>
    <mergeCell ref="B7:C7"/>
    <mergeCell ref="B8:C8"/>
    <mergeCell ref="B9:C9"/>
    <mergeCell ref="B11:C11"/>
    <mergeCell ref="D11:F11"/>
    <mergeCell ref="A25:B25"/>
    <mergeCell ref="A14:G14"/>
    <mergeCell ref="A15:G15"/>
    <mergeCell ref="A16:G16"/>
    <mergeCell ref="A17:B17"/>
    <mergeCell ref="A18:B18"/>
    <mergeCell ref="A19:B19"/>
    <mergeCell ref="A20:B20"/>
    <mergeCell ref="A21:B21"/>
    <mergeCell ref="A22:B22"/>
    <mergeCell ref="A23:B23"/>
    <mergeCell ref="A24:B24"/>
    <mergeCell ref="A38:B38"/>
    <mergeCell ref="A26:B26"/>
    <mergeCell ref="A28:G28"/>
    <mergeCell ref="A29:G29"/>
    <mergeCell ref="A30:B30"/>
    <mergeCell ref="A31:B31"/>
    <mergeCell ref="A32:B32"/>
    <mergeCell ref="A33:B33"/>
    <mergeCell ref="A34:B34"/>
    <mergeCell ref="A35:B35"/>
    <mergeCell ref="A36:B36"/>
    <mergeCell ref="A37:B37"/>
    <mergeCell ref="A51:B51"/>
    <mergeCell ref="A39:B39"/>
    <mergeCell ref="A40:B40"/>
    <mergeCell ref="A42:G42"/>
    <mergeCell ref="A43:G43"/>
    <mergeCell ref="A44:B44"/>
    <mergeCell ref="A45:B45"/>
    <mergeCell ref="A46:B46"/>
    <mergeCell ref="A47:B47"/>
    <mergeCell ref="A48:B48"/>
    <mergeCell ref="A49:B49"/>
    <mergeCell ref="A50:B50"/>
    <mergeCell ref="A64:B64"/>
    <mergeCell ref="A52:B52"/>
    <mergeCell ref="A53:B53"/>
    <mergeCell ref="A54:B54"/>
    <mergeCell ref="A56:G56"/>
    <mergeCell ref="A57:B57"/>
    <mergeCell ref="A58:B58"/>
    <mergeCell ref="A59:B59"/>
    <mergeCell ref="A60:B60"/>
    <mergeCell ref="A61:B61"/>
    <mergeCell ref="A62:B62"/>
    <mergeCell ref="A63:B63"/>
    <mergeCell ref="A73:B73"/>
    <mergeCell ref="A74:B74"/>
    <mergeCell ref="A75:B75"/>
    <mergeCell ref="A66:B66"/>
    <mergeCell ref="A67:B67"/>
    <mergeCell ref="A68:B68"/>
    <mergeCell ref="A70:B70"/>
    <mergeCell ref="A71:B71"/>
    <mergeCell ref="A72:B72"/>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B12">
      <formula1>"OCAK,ŞUBAT,MART,NİSAN,MAYIS,HAZİRAN,TEMMUZ,AĞUSTOS,EYLÜL,EKİM,KASIM,ARALIK"</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
    <tabColor theme="3"/>
  </sheetPr>
  <dimension ref="A1:N36"/>
  <sheetViews>
    <sheetView zoomScaleNormal="100" workbookViewId="0">
      <selection sqref="A1:C1"/>
    </sheetView>
  </sheetViews>
  <sheetFormatPr defaultRowHeight="12.75"/>
  <cols>
    <col min="1" max="1" width="21.5703125" style="47" customWidth="1"/>
    <col min="2" max="2" width="24.28515625" style="47" customWidth="1"/>
    <col min="3" max="3" width="20.42578125" style="47" customWidth="1"/>
    <col min="4" max="4" width="18" style="47" customWidth="1"/>
    <col min="5" max="5" width="19.140625" style="47" customWidth="1"/>
    <col min="6" max="6" width="24.140625" style="47" customWidth="1"/>
    <col min="7" max="256" width="9.140625" style="47"/>
    <col min="257" max="257" width="4.28515625" style="47" customWidth="1"/>
    <col min="258" max="262" width="16.7109375" style="47" customWidth="1"/>
    <col min="263" max="512" width="9.140625" style="47"/>
    <col min="513" max="513" width="4.28515625" style="47" customWidth="1"/>
    <col min="514" max="518" width="16.7109375" style="47" customWidth="1"/>
    <col min="519" max="768" width="9.140625" style="47"/>
    <col min="769" max="769" width="4.28515625" style="47" customWidth="1"/>
    <col min="770" max="774" width="16.7109375" style="47" customWidth="1"/>
    <col min="775" max="1024" width="9.140625" style="47"/>
    <col min="1025" max="1025" width="4.28515625" style="47" customWidth="1"/>
    <col min="1026" max="1030" width="16.7109375" style="47" customWidth="1"/>
    <col min="1031" max="1280" width="9.140625" style="47"/>
    <col min="1281" max="1281" width="4.28515625" style="47" customWidth="1"/>
    <col min="1282" max="1286" width="16.7109375" style="47" customWidth="1"/>
    <col min="1287" max="1536" width="9.140625" style="47"/>
    <col min="1537" max="1537" width="4.28515625" style="47" customWidth="1"/>
    <col min="1538" max="1542" width="16.7109375" style="47" customWidth="1"/>
    <col min="1543" max="1792" width="9.140625" style="47"/>
    <col min="1793" max="1793" width="4.28515625" style="47" customWidth="1"/>
    <col min="1794" max="1798" width="16.7109375" style="47" customWidth="1"/>
    <col min="1799" max="2048" width="9.140625" style="47"/>
    <col min="2049" max="2049" width="4.28515625" style="47" customWidth="1"/>
    <col min="2050" max="2054" width="16.7109375" style="47" customWidth="1"/>
    <col min="2055" max="2304" width="9.140625" style="47"/>
    <col min="2305" max="2305" width="4.28515625" style="47" customWidth="1"/>
    <col min="2306" max="2310" width="16.7109375" style="47" customWidth="1"/>
    <col min="2311" max="2560" width="9.140625" style="47"/>
    <col min="2561" max="2561" width="4.28515625" style="47" customWidth="1"/>
    <col min="2562" max="2566" width="16.7109375" style="47" customWidth="1"/>
    <col min="2567" max="2816" width="9.140625" style="47"/>
    <col min="2817" max="2817" width="4.28515625" style="47" customWidth="1"/>
    <col min="2818" max="2822" width="16.7109375" style="47" customWidth="1"/>
    <col min="2823" max="3072" width="9.140625" style="47"/>
    <col min="3073" max="3073" width="4.28515625" style="47" customWidth="1"/>
    <col min="3074" max="3078" width="16.7109375" style="47" customWidth="1"/>
    <col min="3079" max="3328" width="9.140625" style="47"/>
    <col min="3329" max="3329" width="4.28515625" style="47" customWidth="1"/>
    <col min="3330" max="3334" width="16.7109375" style="47" customWidth="1"/>
    <col min="3335" max="3584" width="9.140625" style="47"/>
    <col min="3585" max="3585" width="4.28515625" style="47" customWidth="1"/>
    <col min="3586" max="3590" width="16.7109375" style="47" customWidth="1"/>
    <col min="3591" max="3840" width="9.140625" style="47"/>
    <col min="3841" max="3841" width="4.28515625" style="47" customWidth="1"/>
    <col min="3842" max="3846" width="16.7109375" style="47" customWidth="1"/>
    <col min="3847" max="4096" width="9.140625" style="47"/>
    <col min="4097" max="4097" width="4.28515625" style="47" customWidth="1"/>
    <col min="4098" max="4102" width="16.7109375" style="47" customWidth="1"/>
    <col min="4103" max="4352" width="9.140625" style="47"/>
    <col min="4353" max="4353" width="4.28515625" style="47" customWidth="1"/>
    <col min="4354" max="4358" width="16.7109375" style="47" customWidth="1"/>
    <col min="4359" max="4608" width="9.140625" style="47"/>
    <col min="4609" max="4609" width="4.28515625" style="47" customWidth="1"/>
    <col min="4610" max="4614" width="16.7109375" style="47" customWidth="1"/>
    <col min="4615" max="4864" width="9.140625" style="47"/>
    <col min="4865" max="4865" width="4.28515625" style="47" customWidth="1"/>
    <col min="4866" max="4870" width="16.7109375" style="47" customWidth="1"/>
    <col min="4871" max="5120" width="9.140625" style="47"/>
    <col min="5121" max="5121" width="4.28515625" style="47" customWidth="1"/>
    <col min="5122" max="5126" width="16.7109375" style="47" customWidth="1"/>
    <col min="5127" max="5376" width="9.140625" style="47"/>
    <col min="5377" max="5377" width="4.28515625" style="47" customWidth="1"/>
    <col min="5378" max="5382" width="16.7109375" style="47" customWidth="1"/>
    <col min="5383" max="5632" width="9.140625" style="47"/>
    <col min="5633" max="5633" width="4.28515625" style="47" customWidth="1"/>
    <col min="5634" max="5638" width="16.7109375" style="47" customWidth="1"/>
    <col min="5639" max="5888" width="9.140625" style="47"/>
    <col min="5889" max="5889" width="4.28515625" style="47" customWidth="1"/>
    <col min="5890" max="5894" width="16.7109375" style="47" customWidth="1"/>
    <col min="5895" max="6144" width="9.140625" style="47"/>
    <col min="6145" max="6145" width="4.28515625" style="47" customWidth="1"/>
    <col min="6146" max="6150" width="16.7109375" style="47" customWidth="1"/>
    <col min="6151" max="6400" width="9.140625" style="47"/>
    <col min="6401" max="6401" width="4.28515625" style="47" customWidth="1"/>
    <col min="6402" max="6406" width="16.7109375" style="47" customWidth="1"/>
    <col min="6407" max="6656" width="9.140625" style="47"/>
    <col min="6657" max="6657" width="4.28515625" style="47" customWidth="1"/>
    <col min="6658" max="6662" width="16.7109375" style="47" customWidth="1"/>
    <col min="6663" max="6912" width="9.140625" style="47"/>
    <col min="6913" max="6913" width="4.28515625" style="47" customWidth="1"/>
    <col min="6914" max="6918" width="16.7109375" style="47" customWidth="1"/>
    <col min="6919" max="7168" width="9.140625" style="47"/>
    <col min="7169" max="7169" width="4.28515625" style="47" customWidth="1"/>
    <col min="7170" max="7174" width="16.7109375" style="47" customWidth="1"/>
    <col min="7175" max="7424" width="9.140625" style="47"/>
    <col min="7425" max="7425" width="4.28515625" style="47" customWidth="1"/>
    <col min="7426" max="7430" width="16.7109375" style="47" customWidth="1"/>
    <col min="7431" max="7680" width="9.140625" style="47"/>
    <col min="7681" max="7681" width="4.28515625" style="47" customWidth="1"/>
    <col min="7682" max="7686" width="16.7109375" style="47" customWidth="1"/>
    <col min="7687" max="7936" width="9.140625" style="47"/>
    <col min="7937" max="7937" width="4.28515625" style="47" customWidth="1"/>
    <col min="7938" max="7942" width="16.7109375" style="47" customWidth="1"/>
    <col min="7943" max="8192" width="9.140625" style="47"/>
    <col min="8193" max="8193" width="4.28515625" style="47" customWidth="1"/>
    <col min="8194" max="8198" width="16.7109375" style="47" customWidth="1"/>
    <col min="8199" max="8448" width="9.140625" style="47"/>
    <col min="8449" max="8449" width="4.28515625" style="47" customWidth="1"/>
    <col min="8450" max="8454" width="16.7109375" style="47" customWidth="1"/>
    <col min="8455" max="8704" width="9.140625" style="47"/>
    <col min="8705" max="8705" width="4.28515625" style="47" customWidth="1"/>
    <col min="8706" max="8710" width="16.7109375" style="47" customWidth="1"/>
    <col min="8711" max="8960" width="9.140625" style="47"/>
    <col min="8961" max="8961" width="4.28515625" style="47" customWidth="1"/>
    <col min="8962" max="8966" width="16.7109375" style="47" customWidth="1"/>
    <col min="8967" max="9216" width="9.140625" style="47"/>
    <col min="9217" max="9217" width="4.28515625" style="47" customWidth="1"/>
    <col min="9218" max="9222" width="16.7109375" style="47" customWidth="1"/>
    <col min="9223" max="9472" width="9.140625" style="47"/>
    <col min="9473" max="9473" width="4.28515625" style="47" customWidth="1"/>
    <col min="9474" max="9478" width="16.7109375" style="47" customWidth="1"/>
    <col min="9479" max="9728" width="9.140625" style="47"/>
    <col min="9729" max="9729" width="4.28515625" style="47" customWidth="1"/>
    <col min="9730" max="9734" width="16.7109375" style="47" customWidth="1"/>
    <col min="9735" max="9984" width="9.140625" style="47"/>
    <col min="9985" max="9985" width="4.28515625" style="47" customWidth="1"/>
    <col min="9986" max="9990" width="16.7109375" style="47" customWidth="1"/>
    <col min="9991" max="10240" width="9.140625" style="47"/>
    <col min="10241" max="10241" width="4.28515625" style="47" customWidth="1"/>
    <col min="10242" max="10246" width="16.7109375" style="47" customWidth="1"/>
    <col min="10247" max="10496" width="9.140625" style="47"/>
    <col min="10497" max="10497" width="4.28515625" style="47" customWidth="1"/>
    <col min="10498" max="10502" width="16.7109375" style="47" customWidth="1"/>
    <col min="10503" max="10752" width="9.140625" style="47"/>
    <col min="10753" max="10753" width="4.28515625" style="47" customWidth="1"/>
    <col min="10754" max="10758" width="16.7109375" style="47" customWidth="1"/>
    <col min="10759" max="11008" width="9.140625" style="47"/>
    <col min="11009" max="11009" width="4.28515625" style="47" customWidth="1"/>
    <col min="11010" max="11014" width="16.7109375" style="47" customWidth="1"/>
    <col min="11015" max="11264" width="9.140625" style="47"/>
    <col min="11265" max="11265" width="4.28515625" style="47" customWidth="1"/>
    <col min="11266" max="11270" width="16.7109375" style="47" customWidth="1"/>
    <col min="11271" max="11520" width="9.140625" style="47"/>
    <col min="11521" max="11521" width="4.28515625" style="47" customWidth="1"/>
    <col min="11522" max="11526" width="16.7109375" style="47" customWidth="1"/>
    <col min="11527" max="11776" width="9.140625" style="47"/>
    <col min="11777" max="11777" width="4.28515625" style="47" customWidth="1"/>
    <col min="11778" max="11782" width="16.7109375" style="47" customWidth="1"/>
    <col min="11783" max="12032" width="9.140625" style="47"/>
    <col min="12033" max="12033" width="4.28515625" style="47" customWidth="1"/>
    <col min="12034" max="12038" width="16.7109375" style="47" customWidth="1"/>
    <col min="12039" max="12288" width="9.140625" style="47"/>
    <col min="12289" max="12289" width="4.28515625" style="47" customWidth="1"/>
    <col min="12290" max="12294" width="16.7109375" style="47" customWidth="1"/>
    <col min="12295" max="12544" width="9.140625" style="47"/>
    <col min="12545" max="12545" width="4.28515625" style="47" customWidth="1"/>
    <col min="12546" max="12550" width="16.7109375" style="47" customWidth="1"/>
    <col min="12551" max="12800" width="9.140625" style="47"/>
    <col min="12801" max="12801" width="4.28515625" style="47" customWidth="1"/>
    <col min="12802" max="12806" width="16.7109375" style="47" customWidth="1"/>
    <col min="12807" max="13056" width="9.140625" style="47"/>
    <col min="13057" max="13057" width="4.28515625" style="47" customWidth="1"/>
    <col min="13058" max="13062" width="16.7109375" style="47" customWidth="1"/>
    <col min="13063" max="13312" width="9.140625" style="47"/>
    <col min="13313" max="13313" width="4.28515625" style="47" customWidth="1"/>
    <col min="13314" max="13318" width="16.7109375" style="47" customWidth="1"/>
    <col min="13319" max="13568" width="9.140625" style="47"/>
    <col min="13569" max="13569" width="4.28515625" style="47" customWidth="1"/>
    <col min="13570" max="13574" width="16.7109375" style="47" customWidth="1"/>
    <col min="13575" max="13824" width="9.140625" style="47"/>
    <col min="13825" max="13825" width="4.28515625" style="47" customWidth="1"/>
    <col min="13826" max="13830" width="16.7109375" style="47" customWidth="1"/>
    <col min="13831" max="14080" width="9.140625" style="47"/>
    <col min="14081" max="14081" width="4.28515625" style="47" customWidth="1"/>
    <col min="14082" max="14086" width="16.7109375" style="47" customWidth="1"/>
    <col min="14087" max="14336" width="9.140625" style="47"/>
    <col min="14337" max="14337" width="4.28515625" style="47" customWidth="1"/>
    <col min="14338" max="14342" width="16.7109375" style="47" customWidth="1"/>
    <col min="14343" max="14592" width="9.140625" style="47"/>
    <col min="14593" max="14593" width="4.28515625" style="47" customWidth="1"/>
    <col min="14594" max="14598" width="16.7109375" style="47" customWidth="1"/>
    <col min="14599" max="14848" width="9.140625" style="47"/>
    <col min="14849" max="14849" width="4.28515625" style="47" customWidth="1"/>
    <col min="14850" max="14854" width="16.7109375" style="47" customWidth="1"/>
    <col min="14855" max="15104" width="9.140625" style="47"/>
    <col min="15105" max="15105" width="4.28515625" style="47" customWidth="1"/>
    <col min="15106" max="15110" width="16.7109375" style="47" customWidth="1"/>
    <col min="15111" max="15360" width="9.140625" style="47"/>
    <col min="15361" max="15361" width="4.28515625" style="47" customWidth="1"/>
    <col min="15362" max="15366" width="16.7109375" style="47" customWidth="1"/>
    <col min="15367" max="15616" width="9.140625" style="47"/>
    <col min="15617" max="15617" width="4.28515625" style="47" customWidth="1"/>
    <col min="15618" max="15622" width="16.7109375" style="47" customWidth="1"/>
    <col min="15623" max="15872" width="9.140625" style="47"/>
    <col min="15873" max="15873" width="4.28515625" style="47" customWidth="1"/>
    <col min="15874" max="15878" width="16.7109375" style="47" customWidth="1"/>
    <col min="15879" max="16128" width="9.140625" style="47"/>
    <col min="16129" max="16129" width="4.28515625" style="47" customWidth="1"/>
    <col min="16130" max="16134" width="16.7109375" style="47" customWidth="1"/>
    <col min="16135" max="16384" width="9.140625" style="47"/>
  </cols>
  <sheetData>
    <row r="1" spans="1:14" s="13" customFormat="1" ht="12.75" customHeight="1">
      <c r="A1" s="2778" t="s">
        <v>29</v>
      </c>
      <c r="B1" s="2779"/>
      <c r="C1" s="2779"/>
      <c r="D1" s="11"/>
      <c r="E1" s="11"/>
      <c r="F1" s="11"/>
      <c r="G1" s="11"/>
      <c r="H1" s="50"/>
    </row>
    <row r="2" spans="1:14" s="13" customFormat="1">
      <c r="A2" s="88" t="s">
        <v>30</v>
      </c>
      <c r="B2" s="2742" t="s">
        <v>959</v>
      </c>
      <c r="C2" s="2742"/>
      <c r="D2" s="111"/>
      <c r="E2" s="111"/>
      <c r="F2" s="111"/>
      <c r="G2" s="111"/>
      <c r="H2" s="111"/>
    </row>
    <row r="3" spans="1:14" s="13" customFormat="1" ht="26.25" customHeight="1">
      <c r="A3" s="88" t="s">
        <v>31</v>
      </c>
      <c r="B3" s="2743" t="s">
        <v>960</v>
      </c>
      <c r="C3" s="2743"/>
      <c r="D3" s="12"/>
      <c r="E3" s="12"/>
      <c r="F3" s="12"/>
      <c r="G3" s="12"/>
      <c r="H3" s="12"/>
    </row>
    <row r="4" spans="1:14" s="13" customFormat="1">
      <c r="A4" s="88" t="s">
        <v>32</v>
      </c>
      <c r="B4" s="2742">
        <v>1</v>
      </c>
      <c r="C4" s="2742"/>
      <c r="D4" s="111"/>
      <c r="E4" s="111"/>
      <c r="F4" s="111"/>
      <c r="G4" s="111"/>
      <c r="H4" s="111"/>
    </row>
    <row r="5" spans="1:14" s="1" customFormat="1">
      <c r="A5" s="2" t="s">
        <v>33</v>
      </c>
      <c r="B5" s="2744"/>
      <c r="C5" s="2744"/>
      <c r="D5" s="5"/>
      <c r="E5" s="5"/>
      <c r="F5" s="5"/>
      <c r="G5" s="5"/>
      <c r="H5" s="5"/>
      <c r="I5" s="5"/>
    </row>
    <row r="6" spans="1:14" s="1" customFormat="1">
      <c r="A6" s="2" t="s">
        <v>34</v>
      </c>
      <c r="B6" s="2744"/>
      <c r="C6" s="2744"/>
      <c r="D6" s="5"/>
      <c r="E6" s="5"/>
      <c r="F6" s="5"/>
      <c r="G6" s="5"/>
      <c r="H6" s="5"/>
      <c r="I6" s="5"/>
    </row>
    <row r="7" spans="1:14" s="1" customFormat="1">
      <c r="A7" s="2" t="s">
        <v>35</v>
      </c>
      <c r="B7" s="2744"/>
      <c r="C7" s="2744"/>
      <c r="D7" s="5"/>
      <c r="E7" s="5"/>
      <c r="F7" s="5"/>
      <c r="G7" s="5"/>
      <c r="H7" s="5"/>
      <c r="I7" s="5"/>
    </row>
    <row r="8" spans="1:14" s="1" customFormat="1">
      <c r="A8" s="2" t="s">
        <v>36</v>
      </c>
      <c r="B8" s="2745"/>
      <c r="C8" s="2745"/>
      <c r="D8" s="6"/>
      <c r="E8" s="6"/>
      <c r="F8" s="6"/>
      <c r="G8" s="6"/>
      <c r="H8" s="6"/>
      <c r="I8" s="6"/>
    </row>
    <row r="9" spans="1:14" s="13" customFormat="1" ht="15.75" customHeight="1">
      <c r="A9" s="119" t="s">
        <v>198</v>
      </c>
      <c r="B9" s="2746" t="s">
        <v>414</v>
      </c>
      <c r="C9" s="2747"/>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748"/>
      <c r="C11" s="2748"/>
      <c r="D11" s="2781"/>
      <c r="E11" s="2781"/>
      <c r="F11" s="2781"/>
      <c r="G11" s="107"/>
      <c r="H11" s="107"/>
      <c r="I11" s="107"/>
      <c r="J11" s="107"/>
    </row>
    <row r="12" spans="1:14" s="110" customFormat="1" ht="16.5" thickBot="1">
      <c r="A12" s="12"/>
      <c r="B12" s="376"/>
      <c r="C12" s="376"/>
      <c r="D12" s="109"/>
      <c r="E12" s="109"/>
      <c r="F12" s="109"/>
      <c r="G12" s="107"/>
      <c r="H12" s="107"/>
      <c r="I12" s="107"/>
      <c r="J12" s="107"/>
    </row>
    <row r="13" spans="1:14" s="13" customFormat="1" ht="21.75" customHeight="1" thickBot="1">
      <c r="A13" s="2792" t="s">
        <v>271</v>
      </c>
      <c r="B13" s="2793"/>
      <c r="C13" s="2793"/>
      <c r="D13" s="2793"/>
      <c r="E13" s="2794"/>
      <c r="F13" s="123"/>
      <c r="G13" s="123"/>
      <c r="H13" s="123"/>
      <c r="I13" s="123"/>
      <c r="J13" s="123"/>
      <c r="K13" s="123"/>
      <c r="L13" s="123"/>
      <c r="M13" s="125"/>
      <c r="N13" s="125"/>
    </row>
    <row r="14" spans="1:14" s="91" customFormat="1" ht="28.5" customHeight="1" thickBot="1">
      <c r="A14" s="2775" t="s">
        <v>961</v>
      </c>
      <c r="B14" s="2776"/>
      <c r="C14" s="2776"/>
      <c r="D14" s="2776"/>
      <c r="E14" s="2777"/>
      <c r="G14" s="354"/>
    </row>
    <row r="15" spans="1:14" ht="39.75" customHeight="1">
      <c r="A15" s="355" t="s">
        <v>939</v>
      </c>
      <c r="B15" s="355" t="s">
        <v>940</v>
      </c>
      <c r="C15" s="355" t="s">
        <v>941</v>
      </c>
      <c r="D15" s="356" t="s">
        <v>942</v>
      </c>
      <c r="E15" s="357" t="s">
        <v>943</v>
      </c>
      <c r="G15" s="358"/>
    </row>
    <row r="16" spans="1:14">
      <c r="A16" s="155" t="s">
        <v>944</v>
      </c>
      <c r="B16" s="377"/>
      <c r="C16" s="377"/>
      <c r="D16" s="378"/>
      <c r="E16" s="379"/>
    </row>
    <row r="17" spans="1:5">
      <c r="A17" s="155" t="s">
        <v>945</v>
      </c>
      <c r="B17" s="377"/>
      <c r="C17" s="377"/>
      <c r="D17" s="378"/>
      <c r="E17" s="379"/>
    </row>
    <row r="18" spans="1:5">
      <c r="A18" s="155" t="s">
        <v>946</v>
      </c>
      <c r="B18" s="377"/>
      <c r="C18" s="377"/>
      <c r="D18" s="378"/>
      <c r="E18" s="379"/>
    </row>
    <row r="19" spans="1:5">
      <c r="A19" s="155" t="s">
        <v>947</v>
      </c>
      <c r="B19" s="377"/>
      <c r="C19" s="377"/>
      <c r="D19" s="378"/>
      <c r="E19" s="379"/>
    </row>
    <row r="20" spans="1:5">
      <c r="A20" s="155" t="s">
        <v>948</v>
      </c>
      <c r="B20" s="377"/>
      <c r="C20" s="377"/>
      <c r="D20" s="378"/>
      <c r="E20" s="379"/>
    </row>
    <row r="21" spans="1:5">
      <c r="A21" s="155" t="s">
        <v>949</v>
      </c>
      <c r="B21" s="377"/>
      <c r="C21" s="377"/>
      <c r="D21" s="378"/>
      <c r="E21" s="379"/>
    </row>
    <row r="22" spans="1:5">
      <c r="A22" s="155" t="s">
        <v>950</v>
      </c>
      <c r="B22" s="377"/>
      <c r="C22" s="377"/>
      <c r="D22" s="378"/>
      <c r="E22" s="379"/>
    </row>
    <row r="23" spans="1:5">
      <c r="A23" s="155" t="s">
        <v>951</v>
      </c>
      <c r="B23" s="377"/>
      <c r="C23" s="377"/>
      <c r="D23" s="378"/>
      <c r="E23" s="379"/>
    </row>
    <row r="24" spans="1:5">
      <c r="A24" s="155" t="s">
        <v>952</v>
      </c>
      <c r="B24" s="377"/>
      <c r="C24" s="377"/>
      <c r="D24" s="378"/>
      <c r="E24" s="379"/>
    </row>
    <row r="25" spans="1:5">
      <c r="A25" s="155" t="s">
        <v>953</v>
      </c>
      <c r="B25" s="377"/>
      <c r="C25" s="377"/>
      <c r="D25" s="378"/>
      <c r="E25" s="379"/>
    </row>
    <row r="26" spans="1:5">
      <c r="A26" s="155" t="s">
        <v>954</v>
      </c>
      <c r="B26" s="377"/>
      <c r="C26" s="377"/>
      <c r="D26" s="378"/>
      <c r="E26" s="379"/>
    </row>
    <row r="27" spans="1:5">
      <c r="A27" s="362" t="s">
        <v>955</v>
      </c>
      <c r="B27" s="380"/>
      <c r="C27" s="380"/>
      <c r="D27" s="381"/>
      <c r="E27" s="382"/>
    </row>
    <row r="28" spans="1:5" ht="13.5" thickBot="1">
      <c r="A28" s="366" t="s">
        <v>279</v>
      </c>
      <c r="B28" s="383"/>
      <c r="C28" s="383"/>
      <c r="D28" s="384"/>
      <c r="E28" s="385"/>
    </row>
    <row r="29" spans="1:5" ht="13.5" thickBot="1">
      <c r="C29" s="370"/>
      <c r="D29" s="370"/>
      <c r="E29" s="370"/>
    </row>
    <row r="30" spans="1:5" ht="15" customHeight="1">
      <c r="A30" s="371" t="s">
        <v>295</v>
      </c>
      <c r="B30" s="2786" t="s">
        <v>962</v>
      </c>
      <c r="C30" s="2787"/>
      <c r="D30" s="2788"/>
      <c r="E30" s="386"/>
    </row>
    <row r="31" spans="1:5">
      <c r="A31" s="373" t="s">
        <v>296</v>
      </c>
      <c r="B31" s="2782" t="s">
        <v>956</v>
      </c>
      <c r="C31" s="2783"/>
      <c r="D31" s="2757"/>
      <c r="E31" s="387"/>
    </row>
    <row r="32" spans="1:5">
      <c r="A32" s="374" t="s">
        <v>297</v>
      </c>
      <c r="B32" s="2789" t="s">
        <v>963</v>
      </c>
      <c r="C32" s="2790"/>
      <c r="D32" s="2791"/>
      <c r="E32" s="388"/>
    </row>
    <row r="33" spans="1:5">
      <c r="A33" s="374" t="s">
        <v>298</v>
      </c>
      <c r="B33" s="2789" t="s">
        <v>964</v>
      </c>
      <c r="C33" s="2790"/>
      <c r="D33" s="2791"/>
      <c r="E33" s="388"/>
    </row>
    <row r="34" spans="1:5">
      <c r="A34" s="374" t="s">
        <v>542</v>
      </c>
      <c r="B34" s="2789" t="s">
        <v>965</v>
      </c>
      <c r="C34" s="2790"/>
      <c r="D34" s="2791"/>
      <c r="E34" s="388"/>
    </row>
    <row r="35" spans="1:5">
      <c r="A35" s="373" t="s">
        <v>312</v>
      </c>
      <c r="B35" s="2782" t="s">
        <v>957</v>
      </c>
      <c r="C35" s="2783"/>
      <c r="D35" s="2757"/>
      <c r="E35" s="387"/>
    </row>
    <row r="36" spans="1:5" ht="15.75" customHeight="1" thickBot="1">
      <c r="A36" s="375" t="s">
        <v>314</v>
      </c>
      <c r="B36" s="2784" t="s">
        <v>958</v>
      </c>
      <c r="C36" s="2785"/>
      <c r="D36" s="2761"/>
      <c r="E36" s="389"/>
    </row>
  </sheetData>
  <sheetProtection formatRows="0" sort="0" autoFilter="0"/>
  <mergeCells count="20">
    <mergeCell ref="A13:E13"/>
    <mergeCell ref="A1:C1"/>
    <mergeCell ref="B2:C2"/>
    <mergeCell ref="B3:C3"/>
    <mergeCell ref="B4:C4"/>
    <mergeCell ref="B5:C5"/>
    <mergeCell ref="B6:C6"/>
    <mergeCell ref="B7:C7"/>
    <mergeCell ref="B8:C8"/>
    <mergeCell ref="B9:C9"/>
    <mergeCell ref="B11:C11"/>
    <mergeCell ref="D11:F11"/>
    <mergeCell ref="B35:D35"/>
    <mergeCell ref="B36:D36"/>
    <mergeCell ref="A14:E14"/>
    <mergeCell ref="B30:D30"/>
    <mergeCell ref="B31:D31"/>
    <mergeCell ref="B32:D32"/>
    <mergeCell ref="B33:D33"/>
    <mergeCell ref="B34:D34"/>
  </mergeCells>
  <dataValidations count="4">
    <dataValidation type="whole" allowBlank="1" showInputMessage="1" showErrorMessage="1" sqref="B16:D27">
      <formula1>0</formula1>
      <formula2>10000</formula2>
    </dataValidation>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B12">
      <formula1>"OCAK,ŞUBAT,MART,NİSAN,MAYIS,HAZİRAN,TEMMUZ,AĞUSTOS,EYLÜL,EKİM,KASIM,ARALIK"</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24"/>
  <sheetViews>
    <sheetView zoomScaleNormal="100" workbookViewId="0">
      <selection activeCell="B14" sqref="B14"/>
    </sheetView>
  </sheetViews>
  <sheetFormatPr defaultRowHeight="12.75"/>
  <cols>
    <col min="1" max="1" width="29.42578125" style="112" customWidth="1"/>
    <col min="2" max="2" width="29.28515625" style="112" customWidth="1"/>
    <col min="3" max="3" width="50.85546875" style="112" customWidth="1"/>
    <col min="4" max="7" width="15.7109375" style="112" customWidth="1"/>
    <col min="8" max="256" width="9.140625" style="112"/>
    <col min="257" max="257" width="16.140625" style="112" customWidth="1"/>
    <col min="258" max="258" width="39.140625" style="112" customWidth="1"/>
    <col min="259" max="263" width="12.7109375" style="112" customWidth="1"/>
    <col min="264" max="512" width="9.140625" style="112"/>
    <col min="513" max="513" width="16.140625" style="112" customWidth="1"/>
    <col min="514" max="514" width="39.140625" style="112" customWidth="1"/>
    <col min="515" max="519" width="12.7109375" style="112" customWidth="1"/>
    <col min="520" max="768" width="9.140625" style="112"/>
    <col min="769" max="769" width="16.140625" style="112" customWidth="1"/>
    <col min="770" max="770" width="39.140625" style="112" customWidth="1"/>
    <col min="771" max="775" width="12.7109375" style="112" customWidth="1"/>
    <col min="776" max="1024" width="9.140625" style="112"/>
    <col min="1025" max="1025" width="16.140625" style="112" customWidth="1"/>
    <col min="1026" max="1026" width="39.140625" style="112" customWidth="1"/>
    <col min="1027" max="1031" width="12.7109375" style="112" customWidth="1"/>
    <col min="1032" max="1280" width="9.140625" style="112"/>
    <col min="1281" max="1281" width="16.140625" style="112" customWidth="1"/>
    <col min="1282" max="1282" width="39.140625" style="112" customWidth="1"/>
    <col min="1283" max="1287" width="12.7109375" style="112" customWidth="1"/>
    <col min="1288" max="1536" width="9.140625" style="112"/>
    <col min="1537" max="1537" width="16.140625" style="112" customWidth="1"/>
    <col min="1538" max="1538" width="39.140625" style="112" customWidth="1"/>
    <col min="1539" max="1543" width="12.7109375" style="112" customWidth="1"/>
    <col min="1544" max="1792" width="9.140625" style="112"/>
    <col min="1793" max="1793" width="16.140625" style="112" customWidth="1"/>
    <col min="1794" max="1794" width="39.140625" style="112" customWidth="1"/>
    <col min="1795" max="1799" width="12.7109375" style="112" customWidth="1"/>
    <col min="1800" max="2048" width="9.140625" style="112"/>
    <col min="2049" max="2049" width="16.140625" style="112" customWidth="1"/>
    <col min="2050" max="2050" width="39.140625" style="112" customWidth="1"/>
    <col min="2051" max="2055" width="12.7109375" style="112" customWidth="1"/>
    <col min="2056" max="2304" width="9.140625" style="112"/>
    <col min="2305" max="2305" width="16.140625" style="112" customWidth="1"/>
    <col min="2306" max="2306" width="39.140625" style="112" customWidth="1"/>
    <col min="2307" max="2311" width="12.7109375" style="112" customWidth="1"/>
    <col min="2312" max="2560" width="9.140625" style="112"/>
    <col min="2561" max="2561" width="16.140625" style="112" customWidth="1"/>
    <col min="2562" max="2562" width="39.140625" style="112" customWidth="1"/>
    <col min="2563" max="2567" width="12.7109375" style="112" customWidth="1"/>
    <col min="2568" max="2816" width="9.140625" style="112"/>
    <col min="2817" max="2817" width="16.140625" style="112" customWidth="1"/>
    <col min="2818" max="2818" width="39.140625" style="112" customWidth="1"/>
    <col min="2819" max="2823" width="12.7109375" style="112" customWidth="1"/>
    <col min="2824" max="3072" width="9.140625" style="112"/>
    <col min="3073" max="3073" width="16.140625" style="112" customWidth="1"/>
    <col min="3074" max="3074" width="39.140625" style="112" customWidth="1"/>
    <col min="3075" max="3079" width="12.7109375" style="112" customWidth="1"/>
    <col min="3080" max="3328" width="9.140625" style="112"/>
    <col min="3329" max="3329" width="16.140625" style="112" customWidth="1"/>
    <col min="3330" max="3330" width="39.140625" style="112" customWidth="1"/>
    <col min="3331" max="3335" width="12.7109375" style="112" customWidth="1"/>
    <col min="3336" max="3584" width="9.140625" style="112"/>
    <col min="3585" max="3585" width="16.140625" style="112" customWidth="1"/>
    <col min="3586" max="3586" width="39.140625" style="112" customWidth="1"/>
    <col min="3587" max="3591" width="12.7109375" style="112" customWidth="1"/>
    <col min="3592" max="3840" width="9.140625" style="112"/>
    <col min="3841" max="3841" width="16.140625" style="112" customWidth="1"/>
    <col min="3842" max="3842" width="39.140625" style="112" customWidth="1"/>
    <col min="3843" max="3847" width="12.7109375" style="112" customWidth="1"/>
    <col min="3848" max="4096" width="9.140625" style="112"/>
    <col min="4097" max="4097" width="16.140625" style="112" customWidth="1"/>
    <col min="4098" max="4098" width="39.140625" style="112" customWidth="1"/>
    <col min="4099" max="4103" width="12.7109375" style="112" customWidth="1"/>
    <col min="4104" max="4352" width="9.140625" style="112"/>
    <col min="4353" max="4353" width="16.140625" style="112" customWidth="1"/>
    <col min="4354" max="4354" width="39.140625" style="112" customWidth="1"/>
    <col min="4355" max="4359" width="12.7109375" style="112" customWidth="1"/>
    <col min="4360" max="4608" width="9.140625" style="112"/>
    <col min="4609" max="4609" width="16.140625" style="112" customWidth="1"/>
    <col min="4610" max="4610" width="39.140625" style="112" customWidth="1"/>
    <col min="4611" max="4615" width="12.7109375" style="112" customWidth="1"/>
    <col min="4616" max="4864" width="9.140625" style="112"/>
    <col min="4865" max="4865" width="16.140625" style="112" customWidth="1"/>
    <col min="4866" max="4866" width="39.140625" style="112" customWidth="1"/>
    <col min="4867" max="4871" width="12.7109375" style="112" customWidth="1"/>
    <col min="4872" max="5120" width="9.140625" style="112"/>
    <col min="5121" max="5121" width="16.140625" style="112" customWidth="1"/>
    <col min="5122" max="5122" width="39.140625" style="112" customWidth="1"/>
    <col min="5123" max="5127" width="12.7109375" style="112" customWidth="1"/>
    <col min="5128" max="5376" width="9.140625" style="112"/>
    <col min="5377" max="5377" width="16.140625" style="112" customWidth="1"/>
    <col min="5378" max="5378" width="39.140625" style="112" customWidth="1"/>
    <col min="5379" max="5383" width="12.7109375" style="112" customWidth="1"/>
    <col min="5384" max="5632" width="9.140625" style="112"/>
    <col min="5633" max="5633" width="16.140625" style="112" customWidth="1"/>
    <col min="5634" max="5634" width="39.140625" style="112" customWidth="1"/>
    <col min="5635" max="5639" width="12.7109375" style="112" customWidth="1"/>
    <col min="5640" max="5888" width="9.140625" style="112"/>
    <col min="5889" max="5889" width="16.140625" style="112" customWidth="1"/>
    <col min="5890" max="5890" width="39.140625" style="112" customWidth="1"/>
    <col min="5891" max="5895" width="12.7109375" style="112" customWidth="1"/>
    <col min="5896" max="6144" width="9.140625" style="112"/>
    <col min="6145" max="6145" width="16.140625" style="112" customWidth="1"/>
    <col min="6146" max="6146" width="39.140625" style="112" customWidth="1"/>
    <col min="6147" max="6151" width="12.7109375" style="112" customWidth="1"/>
    <col min="6152" max="6400" width="9.140625" style="112"/>
    <col min="6401" max="6401" width="16.140625" style="112" customWidth="1"/>
    <col min="6402" max="6402" width="39.140625" style="112" customWidth="1"/>
    <col min="6403" max="6407" width="12.7109375" style="112" customWidth="1"/>
    <col min="6408" max="6656" width="9.140625" style="112"/>
    <col min="6657" max="6657" width="16.140625" style="112" customWidth="1"/>
    <col min="6658" max="6658" width="39.140625" style="112" customWidth="1"/>
    <col min="6659" max="6663" width="12.7109375" style="112" customWidth="1"/>
    <col min="6664" max="6912" width="9.140625" style="112"/>
    <col min="6913" max="6913" width="16.140625" style="112" customWidth="1"/>
    <col min="6914" max="6914" width="39.140625" style="112" customWidth="1"/>
    <col min="6915" max="6919" width="12.7109375" style="112" customWidth="1"/>
    <col min="6920" max="7168" width="9.140625" style="112"/>
    <col min="7169" max="7169" width="16.140625" style="112" customWidth="1"/>
    <col min="7170" max="7170" width="39.140625" style="112" customWidth="1"/>
    <col min="7171" max="7175" width="12.7109375" style="112" customWidth="1"/>
    <col min="7176" max="7424" width="9.140625" style="112"/>
    <col min="7425" max="7425" width="16.140625" style="112" customWidth="1"/>
    <col min="7426" max="7426" width="39.140625" style="112" customWidth="1"/>
    <col min="7427" max="7431" width="12.7109375" style="112" customWidth="1"/>
    <col min="7432" max="7680" width="9.140625" style="112"/>
    <col min="7681" max="7681" width="16.140625" style="112" customWidth="1"/>
    <col min="7682" max="7682" width="39.140625" style="112" customWidth="1"/>
    <col min="7683" max="7687" width="12.7109375" style="112" customWidth="1"/>
    <col min="7688" max="7936" width="9.140625" style="112"/>
    <col min="7937" max="7937" width="16.140625" style="112" customWidth="1"/>
    <col min="7938" max="7938" width="39.140625" style="112" customWidth="1"/>
    <col min="7939" max="7943" width="12.7109375" style="112" customWidth="1"/>
    <col min="7944" max="8192" width="9.140625" style="112"/>
    <col min="8193" max="8193" width="16.140625" style="112" customWidth="1"/>
    <col min="8194" max="8194" width="39.140625" style="112" customWidth="1"/>
    <col min="8195" max="8199" width="12.7109375" style="112" customWidth="1"/>
    <col min="8200" max="8448" width="9.140625" style="112"/>
    <col min="8449" max="8449" width="16.140625" style="112" customWidth="1"/>
    <col min="8450" max="8450" width="39.140625" style="112" customWidth="1"/>
    <col min="8451" max="8455" width="12.7109375" style="112" customWidth="1"/>
    <col min="8456" max="8704" width="9.140625" style="112"/>
    <col min="8705" max="8705" width="16.140625" style="112" customWidth="1"/>
    <col min="8706" max="8706" width="39.140625" style="112" customWidth="1"/>
    <col min="8707" max="8711" width="12.7109375" style="112" customWidth="1"/>
    <col min="8712" max="8960" width="9.140625" style="112"/>
    <col min="8961" max="8961" width="16.140625" style="112" customWidth="1"/>
    <col min="8962" max="8962" width="39.140625" style="112" customWidth="1"/>
    <col min="8963" max="8967" width="12.7109375" style="112" customWidth="1"/>
    <col min="8968" max="9216" width="9.140625" style="112"/>
    <col min="9217" max="9217" width="16.140625" style="112" customWidth="1"/>
    <col min="9218" max="9218" width="39.140625" style="112" customWidth="1"/>
    <col min="9219" max="9223" width="12.7109375" style="112" customWidth="1"/>
    <col min="9224" max="9472" width="9.140625" style="112"/>
    <col min="9473" max="9473" width="16.140625" style="112" customWidth="1"/>
    <col min="9474" max="9474" width="39.140625" style="112" customWidth="1"/>
    <col min="9475" max="9479" width="12.7109375" style="112" customWidth="1"/>
    <col min="9480" max="9728" width="9.140625" style="112"/>
    <col min="9729" max="9729" width="16.140625" style="112" customWidth="1"/>
    <col min="9730" max="9730" width="39.140625" style="112" customWidth="1"/>
    <col min="9731" max="9735" width="12.7109375" style="112" customWidth="1"/>
    <col min="9736" max="9984" width="9.140625" style="112"/>
    <col min="9985" max="9985" width="16.140625" style="112" customWidth="1"/>
    <col min="9986" max="9986" width="39.140625" style="112" customWidth="1"/>
    <col min="9987" max="9991" width="12.7109375" style="112" customWidth="1"/>
    <col min="9992" max="10240" width="9.140625" style="112"/>
    <col min="10241" max="10241" width="16.140625" style="112" customWidth="1"/>
    <col min="10242" max="10242" width="39.140625" style="112" customWidth="1"/>
    <col min="10243" max="10247" width="12.7109375" style="112" customWidth="1"/>
    <col min="10248" max="10496" width="9.140625" style="112"/>
    <col min="10497" max="10497" width="16.140625" style="112" customWidth="1"/>
    <col min="10498" max="10498" width="39.140625" style="112" customWidth="1"/>
    <col min="10499" max="10503" width="12.7109375" style="112" customWidth="1"/>
    <col min="10504" max="10752" width="9.140625" style="112"/>
    <col min="10753" max="10753" width="16.140625" style="112" customWidth="1"/>
    <col min="10754" max="10754" width="39.140625" style="112" customWidth="1"/>
    <col min="10755" max="10759" width="12.7109375" style="112" customWidth="1"/>
    <col min="10760" max="11008" width="9.140625" style="112"/>
    <col min="11009" max="11009" width="16.140625" style="112" customWidth="1"/>
    <col min="11010" max="11010" width="39.140625" style="112" customWidth="1"/>
    <col min="11011" max="11015" width="12.7109375" style="112" customWidth="1"/>
    <col min="11016" max="11264" width="9.140625" style="112"/>
    <col min="11265" max="11265" width="16.140625" style="112" customWidth="1"/>
    <col min="11266" max="11266" width="39.140625" style="112" customWidth="1"/>
    <col min="11267" max="11271" width="12.7109375" style="112" customWidth="1"/>
    <col min="11272" max="11520" width="9.140625" style="112"/>
    <col min="11521" max="11521" width="16.140625" style="112" customWidth="1"/>
    <col min="11522" max="11522" width="39.140625" style="112" customWidth="1"/>
    <col min="11523" max="11527" width="12.7109375" style="112" customWidth="1"/>
    <col min="11528" max="11776" width="9.140625" style="112"/>
    <col min="11777" max="11777" width="16.140625" style="112" customWidth="1"/>
    <col min="11778" max="11778" width="39.140625" style="112" customWidth="1"/>
    <col min="11779" max="11783" width="12.7109375" style="112" customWidth="1"/>
    <col min="11784" max="12032" width="9.140625" style="112"/>
    <col min="12033" max="12033" width="16.140625" style="112" customWidth="1"/>
    <col min="12034" max="12034" width="39.140625" style="112" customWidth="1"/>
    <col min="12035" max="12039" width="12.7109375" style="112" customWidth="1"/>
    <col min="12040" max="12288" width="9.140625" style="112"/>
    <col min="12289" max="12289" width="16.140625" style="112" customWidth="1"/>
    <col min="12290" max="12290" width="39.140625" style="112" customWidth="1"/>
    <col min="12291" max="12295" width="12.7109375" style="112" customWidth="1"/>
    <col min="12296" max="12544" width="9.140625" style="112"/>
    <col min="12545" max="12545" width="16.140625" style="112" customWidth="1"/>
    <col min="12546" max="12546" width="39.140625" style="112" customWidth="1"/>
    <col min="12547" max="12551" width="12.7109375" style="112" customWidth="1"/>
    <col min="12552" max="12800" width="9.140625" style="112"/>
    <col min="12801" max="12801" width="16.140625" style="112" customWidth="1"/>
    <col min="12802" max="12802" width="39.140625" style="112" customWidth="1"/>
    <col min="12803" max="12807" width="12.7109375" style="112" customWidth="1"/>
    <col min="12808" max="13056" width="9.140625" style="112"/>
    <col min="13057" max="13057" width="16.140625" style="112" customWidth="1"/>
    <col min="13058" max="13058" width="39.140625" style="112" customWidth="1"/>
    <col min="13059" max="13063" width="12.7109375" style="112" customWidth="1"/>
    <col min="13064" max="13312" width="9.140625" style="112"/>
    <col min="13313" max="13313" width="16.140625" style="112" customWidth="1"/>
    <col min="13314" max="13314" width="39.140625" style="112" customWidth="1"/>
    <col min="13315" max="13319" width="12.7109375" style="112" customWidth="1"/>
    <col min="13320" max="13568" width="9.140625" style="112"/>
    <col min="13569" max="13569" width="16.140625" style="112" customWidth="1"/>
    <col min="13570" max="13570" width="39.140625" style="112" customWidth="1"/>
    <col min="13571" max="13575" width="12.7109375" style="112" customWidth="1"/>
    <col min="13576" max="13824" width="9.140625" style="112"/>
    <col min="13825" max="13825" width="16.140625" style="112" customWidth="1"/>
    <col min="13826" max="13826" width="39.140625" style="112" customWidth="1"/>
    <col min="13827" max="13831" width="12.7109375" style="112" customWidth="1"/>
    <col min="13832" max="14080" width="9.140625" style="112"/>
    <col min="14081" max="14081" width="16.140625" style="112" customWidth="1"/>
    <col min="14082" max="14082" width="39.140625" style="112" customWidth="1"/>
    <col min="14083" max="14087" width="12.7109375" style="112" customWidth="1"/>
    <col min="14088" max="14336" width="9.140625" style="112"/>
    <col min="14337" max="14337" width="16.140625" style="112" customWidth="1"/>
    <col min="14338" max="14338" width="39.140625" style="112" customWidth="1"/>
    <col min="14339" max="14343" width="12.7109375" style="112" customWidth="1"/>
    <col min="14344" max="14592" width="9.140625" style="112"/>
    <col min="14593" max="14593" width="16.140625" style="112" customWidth="1"/>
    <col min="14594" max="14594" width="39.140625" style="112" customWidth="1"/>
    <col min="14595" max="14599" width="12.7109375" style="112" customWidth="1"/>
    <col min="14600" max="14848" width="9.140625" style="112"/>
    <col min="14849" max="14849" width="16.140625" style="112" customWidth="1"/>
    <col min="14850" max="14850" width="39.140625" style="112" customWidth="1"/>
    <col min="14851" max="14855" width="12.7109375" style="112" customWidth="1"/>
    <col min="14856" max="15104" width="9.140625" style="112"/>
    <col min="15105" max="15105" width="16.140625" style="112" customWidth="1"/>
    <col min="15106" max="15106" width="39.140625" style="112" customWidth="1"/>
    <col min="15107" max="15111" width="12.7109375" style="112" customWidth="1"/>
    <col min="15112" max="15360" width="9.140625" style="112"/>
    <col min="15361" max="15361" width="16.140625" style="112" customWidth="1"/>
    <col min="15362" max="15362" width="39.140625" style="112" customWidth="1"/>
    <col min="15363" max="15367" width="12.7109375" style="112" customWidth="1"/>
    <col min="15368" max="15616" width="9.140625" style="112"/>
    <col min="15617" max="15617" width="16.140625" style="112" customWidth="1"/>
    <col min="15618" max="15618" width="39.140625" style="112" customWidth="1"/>
    <col min="15619" max="15623" width="12.7109375" style="112" customWidth="1"/>
    <col min="15624" max="15872" width="9.140625" style="112"/>
    <col min="15873" max="15873" width="16.140625" style="112" customWidth="1"/>
    <col min="15874" max="15874" width="39.140625" style="112" customWidth="1"/>
    <col min="15875" max="15879" width="12.7109375" style="112" customWidth="1"/>
    <col min="15880" max="16128" width="9.140625" style="112"/>
    <col min="16129" max="16129" width="16.140625" style="112" customWidth="1"/>
    <col min="16130" max="16130" width="39.140625" style="112" customWidth="1"/>
    <col min="16131" max="16135" width="12.7109375" style="112" customWidth="1"/>
    <col min="16136" max="16384" width="9.140625" style="112"/>
  </cols>
  <sheetData>
    <row r="1" spans="1:14" s="13" customFormat="1" ht="14.25" customHeight="1">
      <c r="A1" s="2810" t="s">
        <v>29</v>
      </c>
      <c r="B1" s="2810"/>
      <c r="C1" s="2810"/>
      <c r="D1" s="1430"/>
      <c r="E1" s="1430"/>
      <c r="F1" s="1430"/>
      <c r="G1" s="1430"/>
      <c r="H1" s="1435"/>
    </row>
    <row r="2" spans="1:14" s="13" customFormat="1">
      <c r="A2" s="1266" t="s">
        <v>30</v>
      </c>
      <c r="B2" s="2742" t="s">
        <v>1022</v>
      </c>
      <c r="C2" s="2742"/>
      <c r="D2" s="1416"/>
      <c r="E2" s="2811"/>
      <c r="F2" s="2811"/>
      <c r="G2" s="1416"/>
      <c r="H2" s="1416"/>
    </row>
    <row r="3" spans="1:14" s="13" customFormat="1">
      <c r="A3" s="1266" t="s">
        <v>31</v>
      </c>
      <c r="B3" s="2743" t="s">
        <v>1023</v>
      </c>
      <c r="C3" s="2743"/>
      <c r="D3" s="1264"/>
      <c r="E3" s="1264"/>
      <c r="F3" s="1264"/>
      <c r="G3" s="1264"/>
      <c r="H3" s="1264"/>
    </row>
    <row r="4" spans="1:14" s="13" customFormat="1">
      <c r="A4" s="1266" t="s">
        <v>32</v>
      </c>
      <c r="B4" s="2742">
        <v>1</v>
      </c>
      <c r="C4" s="2742"/>
      <c r="D4" s="1416"/>
      <c r="E4" s="1416"/>
      <c r="F4" s="1416"/>
      <c r="G4" s="1416"/>
      <c r="H4" s="1416"/>
    </row>
    <row r="5" spans="1:14" s="1" customFormat="1">
      <c r="A5" s="2" t="s">
        <v>33</v>
      </c>
      <c r="B5" s="2744"/>
      <c r="C5" s="2744"/>
      <c r="D5" s="5"/>
      <c r="E5" s="5"/>
      <c r="F5" s="5"/>
      <c r="G5" s="5"/>
      <c r="H5" s="5"/>
      <c r="I5" s="5"/>
    </row>
    <row r="6" spans="1:14" s="1" customFormat="1">
      <c r="A6" s="2" t="s">
        <v>34</v>
      </c>
      <c r="B6" s="2744"/>
      <c r="C6" s="2744"/>
      <c r="D6" s="5"/>
      <c r="E6" s="5"/>
      <c r="F6" s="5"/>
      <c r="G6" s="5"/>
      <c r="H6" s="5"/>
      <c r="I6" s="5"/>
    </row>
    <row r="7" spans="1:14" s="1" customFormat="1">
      <c r="A7" s="2" t="s">
        <v>35</v>
      </c>
      <c r="B7" s="2744"/>
      <c r="C7" s="2744"/>
      <c r="D7" s="5"/>
      <c r="E7" s="5"/>
      <c r="F7" s="5"/>
      <c r="G7" s="5"/>
      <c r="H7" s="5"/>
      <c r="I7" s="5"/>
    </row>
    <row r="8" spans="1:14" s="1" customFormat="1">
      <c r="A8" s="2" t="s">
        <v>36</v>
      </c>
      <c r="B8" s="2745"/>
      <c r="C8" s="2745"/>
      <c r="D8" s="6"/>
      <c r="E8" s="6"/>
      <c r="F8" s="6"/>
      <c r="G8" s="6"/>
      <c r="H8" s="6"/>
      <c r="I8" s="6"/>
    </row>
    <row r="9" spans="1:14" s="13" customFormat="1" ht="15.75" customHeight="1">
      <c r="A9" s="119" t="s">
        <v>198</v>
      </c>
      <c r="B9" s="2805" t="s">
        <v>414</v>
      </c>
      <c r="C9" s="2805"/>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262" t="s">
        <v>196</v>
      </c>
      <c r="B11" s="2748"/>
      <c r="C11" s="2748"/>
      <c r="D11" s="2781"/>
      <c r="E11" s="2781"/>
      <c r="F11" s="2781"/>
      <c r="G11" s="107"/>
      <c r="H11" s="107"/>
      <c r="I11" s="107"/>
      <c r="J11" s="107"/>
    </row>
    <row r="12" spans="1:14" s="13" customFormat="1" ht="15.75">
      <c r="A12" s="390" t="s">
        <v>2530</v>
      </c>
      <c r="B12" s="2806"/>
      <c r="C12" s="2807"/>
      <c r="D12" s="120"/>
      <c r="E12" s="120"/>
      <c r="F12" s="120"/>
      <c r="G12" s="120"/>
      <c r="H12" s="120"/>
      <c r="I12" s="120"/>
      <c r="J12" s="120"/>
      <c r="K12" s="121"/>
      <c r="L12" s="121"/>
      <c r="M12" s="121"/>
      <c r="N12" s="121"/>
    </row>
    <row r="13" spans="1:14" s="13" customFormat="1" ht="15.75">
      <c r="A13" s="390"/>
      <c r="B13" s="2806"/>
      <c r="C13" s="2807"/>
      <c r="D13" s="120"/>
      <c r="E13" s="120"/>
      <c r="F13" s="120"/>
      <c r="G13" s="120"/>
      <c r="H13" s="120"/>
      <c r="I13" s="120"/>
      <c r="J13" s="120"/>
      <c r="K13" s="121"/>
      <c r="L13" s="121"/>
      <c r="M13" s="121"/>
      <c r="N13" s="121"/>
    </row>
    <row r="14" spans="1:14" s="13" customFormat="1" ht="16.5" thickBot="1">
      <c r="A14" s="123"/>
      <c r="B14" s="124"/>
      <c r="C14" s="124"/>
      <c r="D14" s="120"/>
      <c r="E14" s="120"/>
      <c r="F14" s="120"/>
      <c r="G14" s="120"/>
      <c r="H14" s="120"/>
      <c r="I14" s="120"/>
      <c r="J14" s="120"/>
      <c r="K14" s="121"/>
      <c r="L14" s="121"/>
      <c r="M14" s="121"/>
      <c r="N14" s="121"/>
    </row>
    <row r="15" spans="1:14" s="13" customFormat="1" ht="21.75" customHeight="1" thickBot="1">
      <c r="A15" s="1436" t="s">
        <v>271</v>
      </c>
      <c r="B15" s="1437"/>
      <c r="C15" s="1438"/>
      <c r="D15" s="112"/>
      <c r="E15" s="112"/>
      <c r="F15" s="112"/>
      <c r="G15" s="112"/>
      <c r="H15" s="123"/>
      <c r="I15" s="123"/>
      <c r="J15" s="123"/>
      <c r="K15" s="123"/>
      <c r="L15" s="123"/>
      <c r="M15" s="125"/>
      <c r="N15" s="125"/>
    </row>
    <row r="16" spans="1:14" ht="13.5" thickBot="1">
      <c r="A16" s="2808" t="s">
        <v>2531</v>
      </c>
      <c r="B16" s="2809"/>
      <c r="C16" s="1439" t="s">
        <v>2532</v>
      </c>
    </row>
    <row r="17" spans="1:3" ht="15.75">
      <c r="A17" s="2795" t="s">
        <v>2533</v>
      </c>
      <c r="B17" s="2796"/>
      <c r="C17" s="1440"/>
    </row>
    <row r="18" spans="1:3" ht="15.75">
      <c r="A18" s="2797" t="s">
        <v>2534</v>
      </c>
      <c r="B18" s="2798"/>
      <c r="C18" s="1441"/>
    </row>
    <row r="19" spans="1:3" ht="16.5" thickBot="1">
      <c r="A19" s="2803" t="s">
        <v>2535</v>
      </c>
      <c r="B19" s="2804"/>
      <c r="C19" s="1442">
        <f>C17*C18</f>
        <v>0</v>
      </c>
    </row>
    <row r="20" spans="1:3" ht="15.75">
      <c r="A20" s="2795" t="s">
        <v>2536</v>
      </c>
      <c r="B20" s="2796"/>
      <c r="C20" s="1443"/>
    </row>
    <row r="21" spans="1:3" ht="15.75">
      <c r="A21" s="2797" t="s">
        <v>2535</v>
      </c>
      <c r="B21" s="2798"/>
      <c r="C21" s="1444"/>
    </row>
    <row r="22" spans="1:3" ht="15.75">
      <c r="A22" s="2797" t="s">
        <v>2537</v>
      </c>
      <c r="B22" s="2798"/>
      <c r="C22" s="1444"/>
    </row>
    <row r="23" spans="1:3" ht="19.5" thickBot="1">
      <c r="A23" s="2799" t="s">
        <v>2538</v>
      </c>
      <c r="B23" s="2800"/>
      <c r="C23" s="1445"/>
    </row>
    <row r="24" spans="1:3" ht="16.5" thickBot="1">
      <c r="A24" s="2801" t="s">
        <v>2539</v>
      </c>
      <c r="B24" s="2802"/>
      <c r="C24" s="1446">
        <f>SUM(C20:C23)</f>
        <v>0</v>
      </c>
    </row>
  </sheetData>
  <sheetProtection formatRows="0" sort="0" autoFilter="0"/>
  <mergeCells count="23">
    <mergeCell ref="D11:F11"/>
    <mergeCell ref="A1:C1"/>
    <mergeCell ref="B2:C2"/>
    <mergeCell ref="E2:F2"/>
    <mergeCell ref="B3:C3"/>
    <mergeCell ref="B4:C4"/>
    <mergeCell ref="B5:C5"/>
    <mergeCell ref="A19:B19"/>
    <mergeCell ref="B6:C6"/>
    <mergeCell ref="B7:C7"/>
    <mergeCell ref="B8:C8"/>
    <mergeCell ref="B9:C9"/>
    <mergeCell ref="B11:C11"/>
    <mergeCell ref="B12:C12"/>
    <mergeCell ref="B13:C13"/>
    <mergeCell ref="A16:B16"/>
    <mergeCell ref="A17:B17"/>
    <mergeCell ref="A18:B18"/>
    <mergeCell ref="A20:B20"/>
    <mergeCell ref="A21:B21"/>
    <mergeCell ref="A22:B22"/>
    <mergeCell ref="A23:B23"/>
    <mergeCell ref="A24:B24"/>
  </mergeCells>
  <dataValidations count="3">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
    <tabColor theme="3"/>
  </sheetPr>
  <dimension ref="A1:N35"/>
  <sheetViews>
    <sheetView zoomScale="90" zoomScaleNormal="90" workbookViewId="0">
      <selection sqref="A1:C1"/>
    </sheetView>
  </sheetViews>
  <sheetFormatPr defaultRowHeight="12.75"/>
  <cols>
    <col min="1" max="1" width="21.140625" style="47" customWidth="1"/>
    <col min="2" max="2" width="24.28515625" style="47" customWidth="1"/>
    <col min="3" max="3" width="20.5703125" style="47" customWidth="1"/>
    <col min="4" max="4" width="20.85546875" style="47" customWidth="1"/>
    <col min="5" max="5" width="18.28515625" style="47" customWidth="1"/>
    <col min="6" max="6" width="24.140625" style="47" customWidth="1"/>
    <col min="7" max="256" width="9.140625" style="47"/>
    <col min="257" max="257" width="4.28515625" style="47" customWidth="1"/>
    <col min="258" max="262" width="16.7109375" style="47" customWidth="1"/>
    <col min="263" max="512" width="9.140625" style="47"/>
    <col min="513" max="513" width="4.28515625" style="47" customWidth="1"/>
    <col min="514" max="518" width="16.7109375" style="47" customWidth="1"/>
    <col min="519" max="768" width="9.140625" style="47"/>
    <col min="769" max="769" width="4.28515625" style="47" customWidth="1"/>
    <col min="770" max="774" width="16.7109375" style="47" customWidth="1"/>
    <col min="775" max="1024" width="9.140625" style="47"/>
    <col min="1025" max="1025" width="4.28515625" style="47" customWidth="1"/>
    <col min="1026" max="1030" width="16.7109375" style="47" customWidth="1"/>
    <col min="1031" max="1280" width="9.140625" style="47"/>
    <col min="1281" max="1281" width="4.28515625" style="47" customWidth="1"/>
    <col min="1282" max="1286" width="16.7109375" style="47" customWidth="1"/>
    <col min="1287" max="1536" width="9.140625" style="47"/>
    <col min="1537" max="1537" width="4.28515625" style="47" customWidth="1"/>
    <col min="1538" max="1542" width="16.7109375" style="47" customWidth="1"/>
    <col min="1543" max="1792" width="9.140625" style="47"/>
    <col min="1793" max="1793" width="4.28515625" style="47" customWidth="1"/>
    <col min="1794" max="1798" width="16.7109375" style="47" customWidth="1"/>
    <col min="1799" max="2048" width="9.140625" style="47"/>
    <col min="2049" max="2049" width="4.28515625" style="47" customWidth="1"/>
    <col min="2050" max="2054" width="16.7109375" style="47" customWidth="1"/>
    <col min="2055" max="2304" width="9.140625" style="47"/>
    <col min="2305" max="2305" width="4.28515625" style="47" customWidth="1"/>
    <col min="2306" max="2310" width="16.7109375" style="47" customWidth="1"/>
    <col min="2311" max="2560" width="9.140625" style="47"/>
    <col min="2561" max="2561" width="4.28515625" style="47" customWidth="1"/>
    <col min="2562" max="2566" width="16.7109375" style="47" customWidth="1"/>
    <col min="2567" max="2816" width="9.140625" style="47"/>
    <col min="2817" max="2817" width="4.28515625" style="47" customWidth="1"/>
    <col min="2818" max="2822" width="16.7109375" style="47" customWidth="1"/>
    <col min="2823" max="3072" width="9.140625" style="47"/>
    <col min="3073" max="3073" width="4.28515625" style="47" customWidth="1"/>
    <col min="3074" max="3078" width="16.7109375" style="47" customWidth="1"/>
    <col min="3079" max="3328" width="9.140625" style="47"/>
    <col min="3329" max="3329" width="4.28515625" style="47" customWidth="1"/>
    <col min="3330" max="3334" width="16.7109375" style="47" customWidth="1"/>
    <col min="3335" max="3584" width="9.140625" style="47"/>
    <col min="3585" max="3585" width="4.28515625" style="47" customWidth="1"/>
    <col min="3586" max="3590" width="16.7109375" style="47" customWidth="1"/>
    <col min="3591" max="3840" width="9.140625" style="47"/>
    <col min="3841" max="3841" width="4.28515625" style="47" customWidth="1"/>
    <col min="3842" max="3846" width="16.7109375" style="47" customWidth="1"/>
    <col min="3847" max="4096" width="9.140625" style="47"/>
    <col min="4097" max="4097" width="4.28515625" style="47" customWidth="1"/>
    <col min="4098" max="4102" width="16.7109375" style="47" customWidth="1"/>
    <col min="4103" max="4352" width="9.140625" style="47"/>
    <col min="4353" max="4353" width="4.28515625" style="47" customWidth="1"/>
    <col min="4354" max="4358" width="16.7109375" style="47" customWidth="1"/>
    <col min="4359" max="4608" width="9.140625" style="47"/>
    <col min="4609" max="4609" width="4.28515625" style="47" customWidth="1"/>
    <col min="4610" max="4614" width="16.7109375" style="47" customWidth="1"/>
    <col min="4615" max="4864" width="9.140625" style="47"/>
    <col min="4865" max="4865" width="4.28515625" style="47" customWidth="1"/>
    <col min="4866" max="4870" width="16.7109375" style="47" customWidth="1"/>
    <col min="4871" max="5120" width="9.140625" style="47"/>
    <col min="5121" max="5121" width="4.28515625" style="47" customWidth="1"/>
    <col min="5122" max="5126" width="16.7109375" style="47" customWidth="1"/>
    <col min="5127" max="5376" width="9.140625" style="47"/>
    <col min="5377" max="5377" width="4.28515625" style="47" customWidth="1"/>
    <col min="5378" max="5382" width="16.7109375" style="47" customWidth="1"/>
    <col min="5383" max="5632" width="9.140625" style="47"/>
    <col min="5633" max="5633" width="4.28515625" style="47" customWidth="1"/>
    <col min="5634" max="5638" width="16.7109375" style="47" customWidth="1"/>
    <col min="5639" max="5888" width="9.140625" style="47"/>
    <col min="5889" max="5889" width="4.28515625" style="47" customWidth="1"/>
    <col min="5890" max="5894" width="16.7109375" style="47" customWidth="1"/>
    <col min="5895" max="6144" width="9.140625" style="47"/>
    <col min="6145" max="6145" width="4.28515625" style="47" customWidth="1"/>
    <col min="6146" max="6150" width="16.7109375" style="47" customWidth="1"/>
    <col min="6151" max="6400" width="9.140625" style="47"/>
    <col min="6401" max="6401" width="4.28515625" style="47" customWidth="1"/>
    <col min="6402" max="6406" width="16.7109375" style="47" customWidth="1"/>
    <col min="6407" max="6656" width="9.140625" style="47"/>
    <col min="6657" max="6657" width="4.28515625" style="47" customWidth="1"/>
    <col min="6658" max="6662" width="16.7109375" style="47" customWidth="1"/>
    <col min="6663" max="6912" width="9.140625" style="47"/>
    <col min="6913" max="6913" width="4.28515625" style="47" customWidth="1"/>
    <col min="6914" max="6918" width="16.7109375" style="47" customWidth="1"/>
    <col min="6919" max="7168" width="9.140625" style="47"/>
    <col min="7169" max="7169" width="4.28515625" style="47" customWidth="1"/>
    <col min="7170" max="7174" width="16.7109375" style="47" customWidth="1"/>
    <col min="7175" max="7424" width="9.140625" style="47"/>
    <col min="7425" max="7425" width="4.28515625" style="47" customWidth="1"/>
    <col min="7426" max="7430" width="16.7109375" style="47" customWidth="1"/>
    <col min="7431" max="7680" width="9.140625" style="47"/>
    <col min="7681" max="7681" width="4.28515625" style="47" customWidth="1"/>
    <col min="7682" max="7686" width="16.7109375" style="47" customWidth="1"/>
    <col min="7687" max="7936" width="9.140625" style="47"/>
    <col min="7937" max="7937" width="4.28515625" style="47" customWidth="1"/>
    <col min="7938" max="7942" width="16.7109375" style="47" customWidth="1"/>
    <col min="7943" max="8192" width="9.140625" style="47"/>
    <col min="8193" max="8193" width="4.28515625" style="47" customWidth="1"/>
    <col min="8194" max="8198" width="16.7109375" style="47" customWidth="1"/>
    <col min="8199" max="8448" width="9.140625" style="47"/>
    <col min="8449" max="8449" width="4.28515625" style="47" customWidth="1"/>
    <col min="8450" max="8454" width="16.7109375" style="47" customWidth="1"/>
    <col min="8455" max="8704" width="9.140625" style="47"/>
    <col min="8705" max="8705" width="4.28515625" style="47" customWidth="1"/>
    <col min="8706" max="8710" width="16.7109375" style="47" customWidth="1"/>
    <col min="8711" max="8960" width="9.140625" style="47"/>
    <col min="8961" max="8961" width="4.28515625" style="47" customWidth="1"/>
    <col min="8962" max="8966" width="16.7109375" style="47" customWidth="1"/>
    <col min="8967" max="9216" width="9.140625" style="47"/>
    <col min="9217" max="9217" width="4.28515625" style="47" customWidth="1"/>
    <col min="9218" max="9222" width="16.7109375" style="47" customWidth="1"/>
    <col min="9223" max="9472" width="9.140625" style="47"/>
    <col min="9473" max="9473" width="4.28515625" style="47" customWidth="1"/>
    <col min="9474" max="9478" width="16.7109375" style="47" customWidth="1"/>
    <col min="9479" max="9728" width="9.140625" style="47"/>
    <col min="9729" max="9729" width="4.28515625" style="47" customWidth="1"/>
    <col min="9730" max="9734" width="16.7109375" style="47" customWidth="1"/>
    <col min="9735" max="9984" width="9.140625" style="47"/>
    <col min="9985" max="9985" width="4.28515625" style="47" customWidth="1"/>
    <col min="9986" max="9990" width="16.7109375" style="47" customWidth="1"/>
    <col min="9991" max="10240" width="9.140625" style="47"/>
    <col min="10241" max="10241" width="4.28515625" style="47" customWidth="1"/>
    <col min="10242" max="10246" width="16.7109375" style="47" customWidth="1"/>
    <col min="10247" max="10496" width="9.140625" style="47"/>
    <col min="10497" max="10497" width="4.28515625" style="47" customWidth="1"/>
    <col min="10498" max="10502" width="16.7109375" style="47" customWidth="1"/>
    <col min="10503" max="10752" width="9.140625" style="47"/>
    <col min="10753" max="10753" width="4.28515625" style="47" customWidth="1"/>
    <col min="10754" max="10758" width="16.7109375" style="47" customWidth="1"/>
    <col min="10759" max="11008" width="9.140625" style="47"/>
    <col min="11009" max="11009" width="4.28515625" style="47" customWidth="1"/>
    <col min="11010" max="11014" width="16.7109375" style="47" customWidth="1"/>
    <col min="11015" max="11264" width="9.140625" style="47"/>
    <col min="11265" max="11265" width="4.28515625" style="47" customWidth="1"/>
    <col min="11266" max="11270" width="16.7109375" style="47" customWidth="1"/>
    <col min="11271" max="11520" width="9.140625" style="47"/>
    <col min="11521" max="11521" width="4.28515625" style="47" customWidth="1"/>
    <col min="11522" max="11526" width="16.7109375" style="47" customWidth="1"/>
    <col min="11527" max="11776" width="9.140625" style="47"/>
    <col min="11777" max="11777" width="4.28515625" style="47" customWidth="1"/>
    <col min="11778" max="11782" width="16.7109375" style="47" customWidth="1"/>
    <col min="11783" max="12032" width="9.140625" style="47"/>
    <col min="12033" max="12033" width="4.28515625" style="47" customWidth="1"/>
    <col min="12034" max="12038" width="16.7109375" style="47" customWidth="1"/>
    <col min="12039" max="12288" width="9.140625" style="47"/>
    <col min="12289" max="12289" width="4.28515625" style="47" customWidth="1"/>
    <col min="12290" max="12294" width="16.7109375" style="47" customWidth="1"/>
    <col min="12295" max="12544" width="9.140625" style="47"/>
    <col min="12545" max="12545" width="4.28515625" style="47" customWidth="1"/>
    <col min="12546" max="12550" width="16.7109375" style="47" customWidth="1"/>
    <col min="12551" max="12800" width="9.140625" style="47"/>
    <col min="12801" max="12801" width="4.28515625" style="47" customWidth="1"/>
    <col min="12802" max="12806" width="16.7109375" style="47" customWidth="1"/>
    <col min="12807" max="13056" width="9.140625" style="47"/>
    <col min="13057" max="13057" width="4.28515625" style="47" customWidth="1"/>
    <col min="13058" max="13062" width="16.7109375" style="47" customWidth="1"/>
    <col min="13063" max="13312" width="9.140625" style="47"/>
    <col min="13313" max="13313" width="4.28515625" style="47" customWidth="1"/>
    <col min="13314" max="13318" width="16.7109375" style="47" customWidth="1"/>
    <col min="13319" max="13568" width="9.140625" style="47"/>
    <col min="13569" max="13569" width="4.28515625" style="47" customWidth="1"/>
    <col min="13570" max="13574" width="16.7109375" style="47" customWidth="1"/>
    <col min="13575" max="13824" width="9.140625" style="47"/>
    <col min="13825" max="13825" width="4.28515625" style="47" customWidth="1"/>
    <col min="13826" max="13830" width="16.7109375" style="47" customWidth="1"/>
    <col min="13831" max="14080" width="9.140625" style="47"/>
    <col min="14081" max="14081" width="4.28515625" style="47" customWidth="1"/>
    <col min="14082" max="14086" width="16.7109375" style="47" customWidth="1"/>
    <col min="14087" max="14336" width="9.140625" style="47"/>
    <col min="14337" max="14337" width="4.28515625" style="47" customWidth="1"/>
    <col min="14338" max="14342" width="16.7109375" style="47" customWidth="1"/>
    <col min="14343" max="14592" width="9.140625" style="47"/>
    <col min="14593" max="14593" width="4.28515625" style="47" customWidth="1"/>
    <col min="14594" max="14598" width="16.7109375" style="47" customWidth="1"/>
    <col min="14599" max="14848" width="9.140625" style="47"/>
    <col min="14849" max="14849" width="4.28515625" style="47" customWidth="1"/>
    <col min="14850" max="14854" width="16.7109375" style="47" customWidth="1"/>
    <col min="14855" max="15104" width="9.140625" style="47"/>
    <col min="15105" max="15105" width="4.28515625" style="47" customWidth="1"/>
    <col min="15106" max="15110" width="16.7109375" style="47" customWidth="1"/>
    <col min="15111" max="15360" width="9.140625" style="47"/>
    <col min="15361" max="15361" width="4.28515625" style="47" customWidth="1"/>
    <col min="15362" max="15366" width="16.7109375" style="47" customWidth="1"/>
    <col min="15367" max="15616" width="9.140625" style="47"/>
    <col min="15617" max="15617" width="4.28515625" style="47" customWidth="1"/>
    <col min="15618" max="15622" width="16.7109375" style="47" customWidth="1"/>
    <col min="15623" max="15872" width="9.140625" style="47"/>
    <col min="15873" max="15873" width="4.28515625" style="47" customWidth="1"/>
    <col min="15874" max="15878" width="16.7109375" style="47" customWidth="1"/>
    <col min="15879" max="16128" width="9.140625" style="47"/>
    <col min="16129" max="16129" width="4.28515625" style="47" customWidth="1"/>
    <col min="16130" max="16134" width="16.7109375" style="47" customWidth="1"/>
    <col min="16135" max="16384" width="9.140625" style="47"/>
  </cols>
  <sheetData>
    <row r="1" spans="1:14" s="13" customFormat="1" ht="14.25" customHeight="1">
      <c r="A1" s="2778" t="s">
        <v>29</v>
      </c>
      <c r="B1" s="2779"/>
      <c r="C1" s="2779"/>
      <c r="D1" s="11"/>
      <c r="E1" s="11"/>
      <c r="F1" s="11"/>
      <c r="G1" s="11"/>
      <c r="H1" s="50"/>
    </row>
    <row r="2" spans="1:14" s="13" customFormat="1">
      <c r="A2" s="88" t="s">
        <v>30</v>
      </c>
      <c r="B2" s="2742" t="s">
        <v>1014</v>
      </c>
      <c r="C2" s="2742"/>
      <c r="D2" s="178"/>
      <c r="E2" s="178"/>
      <c r="F2" s="178"/>
      <c r="G2" s="178"/>
      <c r="H2" s="178"/>
    </row>
    <row r="3" spans="1:14" s="13" customFormat="1" ht="30" customHeight="1">
      <c r="A3" s="88" t="s">
        <v>31</v>
      </c>
      <c r="B3" s="2743" t="s">
        <v>1015</v>
      </c>
      <c r="C3" s="2743"/>
      <c r="D3" s="267"/>
      <c r="E3" s="267"/>
      <c r="F3" s="267"/>
      <c r="G3" s="267"/>
      <c r="H3" s="267"/>
    </row>
    <row r="4" spans="1:14" s="13" customFormat="1">
      <c r="A4" s="88" t="s">
        <v>32</v>
      </c>
      <c r="B4" s="2742">
        <v>1</v>
      </c>
      <c r="C4" s="2742"/>
      <c r="D4" s="178"/>
      <c r="E4" s="178"/>
      <c r="F4" s="178"/>
      <c r="G4" s="178"/>
      <c r="H4" s="178"/>
    </row>
    <row r="5" spans="1:14" s="1" customFormat="1">
      <c r="A5" s="2" t="s">
        <v>33</v>
      </c>
      <c r="B5" s="2744"/>
      <c r="C5" s="2744"/>
      <c r="D5" s="5"/>
      <c r="E5" s="5"/>
      <c r="F5" s="5"/>
      <c r="G5" s="5"/>
      <c r="H5" s="5"/>
      <c r="I5" s="5"/>
    </row>
    <row r="6" spans="1:14" s="1" customFormat="1">
      <c r="A6" s="2" t="s">
        <v>34</v>
      </c>
      <c r="B6" s="2744"/>
      <c r="C6" s="2744"/>
      <c r="D6" s="5"/>
      <c r="E6" s="5"/>
      <c r="F6" s="5"/>
      <c r="G6" s="5"/>
      <c r="H6" s="5"/>
      <c r="I6" s="5"/>
    </row>
    <row r="7" spans="1:14" s="1" customFormat="1">
      <c r="A7" s="2" t="s">
        <v>35</v>
      </c>
      <c r="B7" s="2744"/>
      <c r="C7" s="2744"/>
      <c r="D7" s="5"/>
      <c r="E7" s="5"/>
      <c r="F7" s="5"/>
      <c r="G7" s="5"/>
      <c r="H7" s="5"/>
      <c r="I7" s="5"/>
    </row>
    <row r="8" spans="1:14" s="1" customFormat="1">
      <c r="A8" s="2" t="s">
        <v>36</v>
      </c>
      <c r="B8" s="2745"/>
      <c r="C8" s="2745"/>
      <c r="D8" s="6"/>
      <c r="E8" s="6"/>
      <c r="F8" s="6"/>
      <c r="G8" s="6"/>
      <c r="H8" s="6"/>
      <c r="I8" s="6"/>
    </row>
    <row r="9" spans="1:14" s="13" customFormat="1" ht="15.75" customHeight="1">
      <c r="A9" s="119" t="s">
        <v>198</v>
      </c>
      <c r="B9" s="2746" t="s">
        <v>414</v>
      </c>
      <c r="C9" s="2747"/>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3" customFormat="1" ht="21.75" customHeight="1">
      <c r="A11" s="2774" t="s">
        <v>1016</v>
      </c>
      <c r="B11" s="2774"/>
      <c r="C11" s="2774"/>
      <c r="D11" s="2774"/>
      <c r="E11" s="2774"/>
      <c r="F11" s="123"/>
      <c r="G11" s="123"/>
      <c r="H11" s="123"/>
      <c r="I11" s="123"/>
      <c r="J11" s="123"/>
      <c r="K11" s="123"/>
      <c r="L11" s="123"/>
      <c r="M11" s="125"/>
      <c r="N11" s="125"/>
    </row>
    <row r="12" spans="1:14" s="13" customFormat="1" ht="21.75" customHeight="1" thickBot="1">
      <c r="A12" s="426"/>
      <c r="B12" s="123"/>
      <c r="C12" s="123"/>
      <c r="D12" s="123"/>
      <c r="E12" s="123"/>
      <c r="F12" s="123"/>
      <c r="G12" s="123"/>
      <c r="H12" s="123"/>
      <c r="I12" s="123"/>
      <c r="J12" s="123"/>
      <c r="K12" s="123"/>
      <c r="L12" s="123"/>
      <c r="M12" s="125"/>
      <c r="N12" s="125"/>
    </row>
    <row r="13" spans="1:14" s="91" customFormat="1" ht="15.75">
      <c r="A13" s="2812" t="s">
        <v>1017</v>
      </c>
      <c r="B13" s="2813"/>
      <c r="C13" s="2813"/>
      <c r="D13" s="2813"/>
      <c r="E13" s="2814"/>
      <c r="F13" s="413"/>
      <c r="G13" s="393"/>
    </row>
    <row r="14" spans="1:14" ht="45" customHeight="1">
      <c r="A14" s="427" t="s">
        <v>939</v>
      </c>
      <c r="B14" s="428" t="s">
        <v>940</v>
      </c>
      <c r="C14" s="428" t="s">
        <v>941</v>
      </c>
      <c r="D14" s="429" t="s">
        <v>942</v>
      </c>
      <c r="E14" s="430" t="s">
        <v>943</v>
      </c>
      <c r="G14" s="358"/>
    </row>
    <row r="15" spans="1:14">
      <c r="A15" s="418" t="s">
        <v>944</v>
      </c>
      <c r="B15" s="359"/>
      <c r="C15" s="359"/>
      <c r="D15" s="360"/>
      <c r="E15" s="361"/>
    </row>
    <row r="16" spans="1:14">
      <c r="A16" s="418" t="s">
        <v>945</v>
      </c>
      <c r="B16" s="359"/>
      <c r="C16" s="359"/>
      <c r="D16" s="360"/>
      <c r="E16" s="361"/>
    </row>
    <row r="17" spans="1:5">
      <c r="A17" s="418" t="s">
        <v>946</v>
      </c>
      <c r="B17" s="359"/>
      <c r="C17" s="359"/>
      <c r="D17" s="360"/>
      <c r="E17" s="361"/>
    </row>
    <row r="18" spans="1:5">
      <c r="A18" s="418" t="s">
        <v>947</v>
      </c>
      <c r="B18" s="359"/>
      <c r="C18" s="359"/>
      <c r="D18" s="360"/>
      <c r="E18" s="361"/>
    </row>
    <row r="19" spans="1:5">
      <c r="A19" s="418" t="s">
        <v>948</v>
      </c>
      <c r="B19" s="359"/>
      <c r="C19" s="359"/>
      <c r="D19" s="360"/>
      <c r="E19" s="361"/>
    </row>
    <row r="20" spans="1:5">
      <c r="A20" s="418" t="s">
        <v>949</v>
      </c>
      <c r="B20" s="359"/>
      <c r="C20" s="359"/>
      <c r="D20" s="360"/>
      <c r="E20" s="361"/>
    </row>
    <row r="21" spans="1:5">
      <c r="A21" s="418" t="s">
        <v>950</v>
      </c>
      <c r="B21" s="359"/>
      <c r="C21" s="359"/>
      <c r="D21" s="360"/>
      <c r="E21" s="361"/>
    </row>
    <row r="22" spans="1:5">
      <c r="A22" s="418" t="s">
        <v>951</v>
      </c>
      <c r="B22" s="359"/>
      <c r="C22" s="359"/>
      <c r="D22" s="360"/>
      <c r="E22" s="361"/>
    </row>
    <row r="23" spans="1:5">
      <c r="A23" s="418" t="s">
        <v>952</v>
      </c>
      <c r="B23" s="359"/>
      <c r="C23" s="359"/>
      <c r="D23" s="360"/>
      <c r="E23" s="361"/>
    </row>
    <row r="24" spans="1:5">
      <c r="A24" s="418" t="s">
        <v>953</v>
      </c>
      <c r="B24" s="359"/>
      <c r="C24" s="359"/>
      <c r="D24" s="360"/>
      <c r="E24" s="361"/>
    </row>
    <row r="25" spans="1:5">
      <c r="A25" s="418" t="s">
        <v>954</v>
      </c>
      <c r="B25" s="359"/>
      <c r="C25" s="359"/>
      <c r="D25" s="360"/>
      <c r="E25" s="361"/>
    </row>
    <row r="26" spans="1:5">
      <c r="A26" s="419" t="s">
        <v>955</v>
      </c>
      <c r="B26" s="363"/>
      <c r="C26" s="363"/>
      <c r="D26" s="364"/>
      <c r="E26" s="365"/>
    </row>
    <row r="27" spans="1:5" ht="13.5" thickBot="1">
      <c r="A27" s="420" t="s">
        <v>279</v>
      </c>
      <c r="B27" s="367"/>
      <c r="C27" s="367"/>
      <c r="D27" s="368"/>
      <c r="E27" s="369"/>
    </row>
    <row r="28" spans="1:5" ht="13.5" thickBot="1">
      <c r="A28" s="431"/>
      <c r="C28" s="370"/>
      <c r="D28" s="370"/>
      <c r="E28" s="370"/>
    </row>
    <row r="29" spans="1:5" ht="15" customHeight="1">
      <c r="A29" s="371" t="s">
        <v>295</v>
      </c>
      <c r="B29" s="2734" t="s">
        <v>1018</v>
      </c>
      <c r="C29" s="2734"/>
      <c r="D29" s="2734"/>
      <c r="E29" s="372"/>
    </row>
    <row r="30" spans="1:5">
      <c r="A30" s="373" t="s">
        <v>296</v>
      </c>
      <c r="B30" s="2735" t="s">
        <v>956</v>
      </c>
      <c r="C30" s="2735"/>
      <c r="D30" s="2735"/>
      <c r="E30" s="425"/>
    </row>
    <row r="31" spans="1:5">
      <c r="A31" s="374" t="s">
        <v>297</v>
      </c>
      <c r="B31" s="2736" t="s">
        <v>1019</v>
      </c>
      <c r="C31" s="2736"/>
      <c r="D31" s="2736"/>
      <c r="E31" s="361"/>
    </row>
    <row r="32" spans="1:5">
      <c r="A32" s="374" t="s">
        <v>298</v>
      </c>
      <c r="B32" s="2736" t="s">
        <v>1020</v>
      </c>
      <c r="C32" s="2736"/>
      <c r="D32" s="2736"/>
      <c r="E32" s="361"/>
    </row>
    <row r="33" spans="1:5">
      <c r="A33" s="374" t="s">
        <v>542</v>
      </c>
      <c r="B33" s="2736" t="s">
        <v>1021</v>
      </c>
      <c r="C33" s="2736"/>
      <c r="D33" s="2736"/>
      <c r="E33" s="361"/>
    </row>
    <row r="34" spans="1:5">
      <c r="A34" s="373" t="s">
        <v>312</v>
      </c>
      <c r="B34" s="2735" t="s">
        <v>957</v>
      </c>
      <c r="C34" s="2735"/>
      <c r="D34" s="2735"/>
      <c r="E34" s="425"/>
    </row>
    <row r="35" spans="1:5" ht="15.75" customHeight="1" thickBot="1">
      <c r="A35" s="375" t="s">
        <v>314</v>
      </c>
      <c r="B35" s="2733" t="s">
        <v>958</v>
      </c>
      <c r="C35" s="2733"/>
      <c r="D35" s="2733"/>
      <c r="E35" s="432"/>
    </row>
  </sheetData>
  <sheetProtection formatRows="0" sort="0" autoFilter="0"/>
  <mergeCells count="18">
    <mergeCell ref="B35:D35"/>
    <mergeCell ref="B7:C7"/>
    <mergeCell ref="B8:C8"/>
    <mergeCell ref="B9:C9"/>
    <mergeCell ref="A11:E11"/>
    <mergeCell ref="A13:E13"/>
    <mergeCell ref="B29:D29"/>
    <mergeCell ref="B30:D30"/>
    <mergeCell ref="B31:D31"/>
    <mergeCell ref="B32:D32"/>
    <mergeCell ref="B33:D33"/>
    <mergeCell ref="B34:D34"/>
    <mergeCell ref="B6:C6"/>
    <mergeCell ref="A1:C1"/>
    <mergeCell ref="B2:C2"/>
    <mergeCell ref="B3:C3"/>
    <mergeCell ref="B4:C4"/>
    <mergeCell ref="B5:C5"/>
  </mergeCells>
  <dataValidations count="4">
    <dataValidation type="whole" allowBlank="1" showInputMessage="1" showErrorMessage="1" sqref="B15:D26">
      <formula1>0</formula1>
      <formula2>10000</formula2>
    </dataValidation>
    <dataValidation type="whole" allowBlank="1" showInputMessage="1" showErrorMessage="1" sqref="E29:E35">
      <formula1>0</formula1>
      <formula2>50000</formula2>
    </dataValidation>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7"/>
  <dimension ref="A1:J84"/>
  <sheetViews>
    <sheetView zoomScale="85" zoomScaleNormal="85" workbookViewId="0">
      <selection activeCell="D6" sqref="D6"/>
    </sheetView>
  </sheetViews>
  <sheetFormatPr defaultRowHeight="15"/>
  <cols>
    <col min="1" max="1" width="28.7109375" style="200" customWidth="1"/>
    <col min="2" max="2" width="57.7109375" style="200" customWidth="1"/>
    <col min="3" max="3" width="14.42578125" style="200" customWidth="1"/>
    <col min="4" max="4" width="16.140625" style="200" customWidth="1"/>
    <col min="5" max="6" width="16.42578125" style="200" customWidth="1"/>
    <col min="7" max="7" width="15.140625" style="200" customWidth="1"/>
    <col min="8" max="8" width="16.42578125" style="200" customWidth="1"/>
    <col min="9" max="9" width="15.28515625" style="200" customWidth="1"/>
    <col min="10" max="10" width="14.7109375" style="200" customWidth="1"/>
    <col min="11" max="16384" width="9.140625" style="200"/>
  </cols>
  <sheetData>
    <row r="1" spans="1:10">
      <c r="A1" s="2832" t="s">
        <v>29</v>
      </c>
      <c r="B1" s="2833"/>
      <c r="C1" s="2833"/>
    </row>
    <row r="2" spans="1:10">
      <c r="A2" s="1986" t="s">
        <v>30</v>
      </c>
      <c r="B2" s="2834" t="s">
        <v>926</v>
      </c>
      <c r="C2" s="2834"/>
    </row>
    <row r="3" spans="1:10">
      <c r="A3" s="1986" t="s">
        <v>31</v>
      </c>
      <c r="B3" s="2835" t="s">
        <v>927</v>
      </c>
      <c r="C3" s="2835"/>
    </row>
    <row r="4" spans="1:10">
      <c r="A4" s="1986" t="s">
        <v>32</v>
      </c>
      <c r="B4" s="2834">
        <v>3</v>
      </c>
      <c r="C4" s="2834"/>
    </row>
    <row r="5" spans="1:10">
      <c r="A5" s="1986" t="s">
        <v>33</v>
      </c>
      <c r="B5" s="2829"/>
      <c r="C5" s="2829"/>
    </row>
    <row r="6" spans="1:10">
      <c r="A6" s="1986" t="s">
        <v>34</v>
      </c>
      <c r="B6" s="2829"/>
      <c r="C6" s="2829"/>
    </row>
    <row r="7" spans="1:10">
      <c r="A7" s="1986" t="s">
        <v>35</v>
      </c>
      <c r="B7" s="2829"/>
      <c r="C7" s="2829"/>
    </row>
    <row r="8" spans="1:10">
      <c r="A8" s="1986" t="s">
        <v>36</v>
      </c>
      <c r="B8" s="2830"/>
      <c r="C8" s="2830"/>
    </row>
    <row r="9" spans="1:10" ht="15.75">
      <c r="A9" s="1986" t="s">
        <v>198</v>
      </c>
      <c r="B9" s="2831"/>
      <c r="C9" s="2831"/>
    </row>
    <row r="11" spans="1:10" ht="15.75" thickBot="1">
      <c r="A11" s="2817"/>
      <c r="B11" s="2818"/>
      <c r="C11" s="2818"/>
      <c r="D11" s="2818"/>
      <c r="E11" s="2818"/>
      <c r="F11" s="2818"/>
    </row>
    <row r="12" spans="1:10" ht="15.75" thickBot="1">
      <c r="A12" s="2819" t="s">
        <v>3713</v>
      </c>
      <c r="B12" s="2820"/>
      <c r="C12" s="2820"/>
      <c r="D12" s="2820"/>
      <c r="E12" s="2820"/>
      <c r="F12" s="2820"/>
      <c r="G12" s="2820"/>
      <c r="H12" s="2820"/>
      <c r="I12" s="2820"/>
      <c r="J12" s="2821"/>
    </row>
    <row r="13" spans="1:10">
      <c r="A13" s="2822" t="s">
        <v>3714</v>
      </c>
      <c r="B13" s="2825"/>
      <c r="C13" s="2827" t="s">
        <v>928</v>
      </c>
      <c r="D13" s="2827"/>
      <c r="E13" s="2827" t="s">
        <v>929</v>
      </c>
      <c r="F13" s="2827"/>
      <c r="G13" s="2827" t="s">
        <v>930</v>
      </c>
      <c r="H13" s="2828"/>
      <c r="I13" s="2815" t="s">
        <v>279</v>
      </c>
      <c r="J13" s="2816"/>
    </row>
    <row r="14" spans="1:10">
      <c r="A14" s="2823"/>
      <c r="B14" s="2826"/>
      <c r="C14" s="2382" t="s">
        <v>3715</v>
      </c>
      <c r="D14" s="2382" t="s">
        <v>1098</v>
      </c>
      <c r="E14" s="2382" t="s">
        <v>3715</v>
      </c>
      <c r="F14" s="2382" t="s">
        <v>1098</v>
      </c>
      <c r="G14" s="2382" t="s">
        <v>3715</v>
      </c>
      <c r="H14" s="2382" t="s">
        <v>1098</v>
      </c>
      <c r="I14" s="2383" t="s">
        <v>3715</v>
      </c>
      <c r="J14" s="2384" t="s">
        <v>1098</v>
      </c>
    </row>
    <row r="15" spans="1:10">
      <c r="A15" s="2823"/>
      <c r="B15" s="2385" t="s">
        <v>187</v>
      </c>
      <c r="C15" s="2394"/>
      <c r="D15" s="2394"/>
      <c r="E15" s="2394"/>
      <c r="F15" s="2394"/>
      <c r="G15" s="2394"/>
      <c r="H15" s="2395"/>
      <c r="I15" s="2396">
        <f t="shared" ref="I15:J18" si="0">SUM(C15+E15+G15)</f>
        <v>0</v>
      </c>
      <c r="J15" s="2397">
        <f t="shared" si="0"/>
        <v>0</v>
      </c>
    </row>
    <row r="16" spans="1:10">
      <c r="A16" s="2823"/>
      <c r="B16" s="2386" t="s">
        <v>3716</v>
      </c>
      <c r="C16" s="2394"/>
      <c r="D16" s="2394">
        <f>C16*D19</f>
        <v>0</v>
      </c>
      <c r="E16" s="2394"/>
      <c r="F16" s="2394">
        <f>E16*F19</f>
        <v>0</v>
      </c>
      <c r="G16" s="2394"/>
      <c r="H16" s="2395">
        <f>G16*H19</f>
        <v>0</v>
      </c>
      <c r="I16" s="2396">
        <f t="shared" si="0"/>
        <v>0</v>
      </c>
      <c r="J16" s="2397">
        <f t="shared" si="0"/>
        <v>0</v>
      </c>
    </row>
    <row r="17" spans="1:10">
      <c r="A17" s="2823"/>
      <c r="B17" s="2387" t="s">
        <v>3717</v>
      </c>
      <c r="C17" s="2394"/>
      <c r="D17" s="2394">
        <f>C17*D19</f>
        <v>0</v>
      </c>
      <c r="E17" s="2394"/>
      <c r="F17" s="2394">
        <f>E17*F19</f>
        <v>0</v>
      </c>
      <c r="G17" s="2394"/>
      <c r="H17" s="2395">
        <f>G17*H19</f>
        <v>0</v>
      </c>
      <c r="I17" s="2396">
        <f t="shared" si="0"/>
        <v>0</v>
      </c>
      <c r="J17" s="2397">
        <f t="shared" si="0"/>
        <v>0</v>
      </c>
    </row>
    <row r="18" spans="1:10" ht="15.75" thickBot="1">
      <c r="A18" s="2823"/>
      <c r="B18" s="2388" t="s">
        <v>696</v>
      </c>
      <c r="C18" s="2398"/>
      <c r="D18" s="2398"/>
      <c r="E18" s="2398"/>
      <c r="F18" s="2398"/>
      <c r="G18" s="2398"/>
      <c r="H18" s="2399"/>
      <c r="I18" s="2400">
        <f t="shared" si="0"/>
        <v>0</v>
      </c>
      <c r="J18" s="2401">
        <f t="shared" si="0"/>
        <v>0</v>
      </c>
    </row>
    <row r="19" spans="1:10" ht="15.75" thickBot="1">
      <c r="A19" s="2823"/>
      <c r="B19" s="2389" t="s">
        <v>3718</v>
      </c>
      <c r="C19" s="2402"/>
      <c r="D19" s="2599"/>
      <c r="E19" s="2402"/>
      <c r="F19" s="2599"/>
      <c r="G19" s="2402"/>
      <c r="H19" s="2600"/>
      <c r="I19" s="2404"/>
      <c r="J19" s="2405"/>
    </row>
    <row r="20" spans="1:10" ht="15.75" thickBot="1">
      <c r="A20" s="2824"/>
      <c r="B20" s="2390" t="s">
        <v>279</v>
      </c>
      <c r="C20" s="2402">
        <f t="shared" ref="C20:H20" si="1">SUM(C15:C18)</f>
        <v>0</v>
      </c>
      <c r="D20" s="2402">
        <f t="shared" si="1"/>
        <v>0</v>
      </c>
      <c r="E20" s="2402">
        <f t="shared" si="1"/>
        <v>0</v>
      </c>
      <c r="F20" s="2402">
        <f t="shared" si="1"/>
        <v>0</v>
      </c>
      <c r="G20" s="2402">
        <f t="shared" si="1"/>
        <v>0</v>
      </c>
      <c r="H20" s="2403">
        <f t="shared" si="1"/>
        <v>0</v>
      </c>
      <c r="I20" s="2404">
        <f>SUM(C20+E20+G20)</f>
        <v>0</v>
      </c>
      <c r="J20" s="2405">
        <f>SUM(D20+F20+H20)</f>
        <v>0</v>
      </c>
    </row>
    <row r="21" spans="1:10">
      <c r="A21" s="2823" t="s">
        <v>3714</v>
      </c>
      <c r="B21" s="2825"/>
      <c r="C21" s="2827" t="s">
        <v>928</v>
      </c>
      <c r="D21" s="2827"/>
      <c r="E21" s="2827" t="s">
        <v>929</v>
      </c>
      <c r="F21" s="2827"/>
      <c r="G21" s="2827" t="s">
        <v>930</v>
      </c>
      <c r="H21" s="2828"/>
      <c r="I21" s="2815" t="s">
        <v>279</v>
      </c>
      <c r="J21" s="2816"/>
    </row>
    <row r="22" spans="1:10">
      <c r="A22" s="2823"/>
      <c r="B22" s="2826"/>
      <c r="C22" s="2391"/>
      <c r="D22" s="2382" t="s">
        <v>1098</v>
      </c>
      <c r="E22" s="2382"/>
      <c r="F22" s="2382" t="s">
        <v>1098</v>
      </c>
      <c r="G22" s="2382"/>
      <c r="H22" s="2392" t="s">
        <v>1098</v>
      </c>
      <c r="I22" s="2383"/>
      <c r="J22" s="2384" t="s">
        <v>1098</v>
      </c>
    </row>
    <row r="23" spans="1:10">
      <c r="A23" s="2823"/>
      <c r="B23" s="2393" t="s">
        <v>3719</v>
      </c>
      <c r="C23" s="2394"/>
      <c r="D23" s="2394"/>
      <c r="E23" s="2394"/>
      <c r="F23" s="2394"/>
      <c r="G23" s="2394"/>
      <c r="H23" s="2395"/>
      <c r="I23" s="2396"/>
      <c r="J23" s="2397">
        <f t="shared" ref="J23:J29" si="2">SUM(D23+F23+H23)</f>
        <v>0</v>
      </c>
    </row>
    <row r="24" spans="1:10">
      <c r="A24" s="2823"/>
      <c r="B24" s="2393" t="s">
        <v>3720</v>
      </c>
      <c r="C24" s="2394"/>
      <c r="D24" s="2394"/>
      <c r="E24" s="2394"/>
      <c r="F24" s="2394"/>
      <c r="G24" s="2394"/>
      <c r="H24" s="2395"/>
      <c r="I24" s="2396"/>
      <c r="J24" s="2397">
        <f t="shared" si="2"/>
        <v>0</v>
      </c>
    </row>
    <row r="25" spans="1:10">
      <c r="A25" s="2823"/>
      <c r="B25" s="2387" t="s">
        <v>3721</v>
      </c>
      <c r="C25" s="2394"/>
      <c r="D25" s="2394"/>
      <c r="E25" s="2394"/>
      <c r="F25" s="2394"/>
      <c r="G25" s="2394"/>
      <c r="H25" s="2395"/>
      <c r="I25" s="2396"/>
      <c r="J25" s="2397">
        <f t="shared" si="2"/>
        <v>0</v>
      </c>
    </row>
    <row r="26" spans="1:10">
      <c r="A26" s="2823"/>
      <c r="B26" s="2387" t="s">
        <v>3722</v>
      </c>
      <c r="C26" s="2394"/>
      <c r="D26" s="2394"/>
      <c r="E26" s="2394"/>
      <c r="F26" s="2394"/>
      <c r="G26" s="2394"/>
      <c r="H26" s="2395"/>
      <c r="I26" s="2396"/>
      <c r="J26" s="2397">
        <f t="shared" si="2"/>
        <v>0</v>
      </c>
    </row>
    <row r="27" spans="1:10" ht="14.25" customHeight="1">
      <c r="A27" s="2823"/>
      <c r="B27" s="2387" t="s">
        <v>3723</v>
      </c>
      <c r="C27" s="2394"/>
      <c r="D27" s="2394"/>
      <c r="E27" s="2394"/>
      <c r="F27" s="2394"/>
      <c r="G27" s="2394"/>
      <c r="H27" s="2395"/>
      <c r="I27" s="2396"/>
      <c r="J27" s="2397">
        <f t="shared" si="2"/>
        <v>0</v>
      </c>
    </row>
    <row r="28" spans="1:10" ht="15.75" thickBot="1">
      <c r="A28" s="2823"/>
      <c r="B28" s="2388" t="s">
        <v>3724</v>
      </c>
      <c r="C28" s="2398"/>
      <c r="D28" s="2398"/>
      <c r="E28" s="2398"/>
      <c r="F28" s="2398"/>
      <c r="G28" s="2398"/>
      <c r="H28" s="2399"/>
      <c r="I28" s="2400"/>
      <c r="J28" s="2401">
        <f t="shared" si="2"/>
        <v>0</v>
      </c>
    </row>
    <row r="29" spans="1:10" ht="15.75" thickBot="1">
      <c r="A29" s="2824"/>
      <c r="B29" s="2390" t="s">
        <v>279</v>
      </c>
      <c r="C29" s="2402"/>
      <c r="D29" s="2402">
        <f>SUM(D23:D28)</f>
        <v>0</v>
      </c>
      <c r="E29" s="2402"/>
      <c r="F29" s="2402">
        <f>SUM(F23:F28)</f>
        <v>0</v>
      </c>
      <c r="G29" s="2402"/>
      <c r="H29" s="2403">
        <f>SUM(H23:H28)</f>
        <v>0</v>
      </c>
      <c r="I29" s="2404"/>
      <c r="J29" s="2405">
        <f t="shared" si="2"/>
        <v>0</v>
      </c>
    </row>
    <row r="30" spans="1:10" ht="15.75" thickBot="1">
      <c r="A30" s="2406" t="s">
        <v>3725</v>
      </c>
      <c r="B30" s="2407" t="s">
        <v>3726</v>
      </c>
      <c r="C30" s="2402"/>
      <c r="D30" s="2402"/>
      <c r="E30" s="2402"/>
      <c r="F30" s="2402"/>
      <c r="G30" s="2402"/>
      <c r="H30" s="2403"/>
      <c r="I30" s="2404"/>
      <c r="J30" s="2405"/>
    </row>
    <row r="31" spans="1:10" ht="15.75" thickBot="1">
      <c r="A31" s="2408"/>
      <c r="B31" s="2408"/>
      <c r="C31" s="2408"/>
      <c r="D31" s="2408"/>
      <c r="E31" s="2408"/>
      <c r="F31" s="2408"/>
      <c r="G31" s="2408"/>
      <c r="H31" s="2408"/>
      <c r="I31" s="2408"/>
      <c r="J31" s="2408"/>
    </row>
    <row r="32" spans="1:10" ht="15.75" thickBot="1">
      <c r="A32" s="2839" t="s">
        <v>3880</v>
      </c>
      <c r="B32" s="2840"/>
      <c r="C32" s="2840"/>
      <c r="D32" s="2840"/>
      <c r="E32" s="2840"/>
      <c r="F32" s="2840"/>
      <c r="G32" s="2841"/>
      <c r="H32" s="2408"/>
      <c r="I32" s="2408"/>
      <c r="J32" s="2408"/>
    </row>
    <row r="33" spans="1:10" ht="26.25" thickBot="1">
      <c r="A33" s="2842" t="s">
        <v>3727</v>
      </c>
      <c r="B33" s="2843"/>
      <c r="C33" s="2409" t="s">
        <v>2158</v>
      </c>
      <c r="D33" s="2410" t="s">
        <v>2159</v>
      </c>
      <c r="E33" s="2410" t="s">
        <v>2160</v>
      </c>
      <c r="F33" s="2411" t="s">
        <v>2161</v>
      </c>
      <c r="G33" s="2412" t="s">
        <v>279</v>
      </c>
      <c r="H33" s="2408"/>
      <c r="I33" s="2408"/>
      <c r="J33" s="2408"/>
    </row>
    <row r="34" spans="1:10" ht="15.75" thickBot="1">
      <c r="A34" s="2601" t="s">
        <v>3881</v>
      </c>
      <c r="B34" s="2602" t="s">
        <v>3882</v>
      </c>
      <c r="C34" s="2402"/>
      <c r="D34" s="2402"/>
      <c r="E34" s="2402"/>
      <c r="F34" s="2405"/>
      <c r="G34" s="2413">
        <f t="shared" ref="G34:G84" si="3">SUM(C34:F34)</f>
        <v>0</v>
      </c>
      <c r="H34" s="2408"/>
      <c r="I34" s="2408"/>
      <c r="J34" s="2408"/>
    </row>
    <row r="35" spans="1:10">
      <c r="A35" s="2836" t="s">
        <v>3883</v>
      </c>
      <c r="B35" s="2603" t="s">
        <v>3884</v>
      </c>
      <c r="C35" s="2414"/>
      <c r="D35" s="2414"/>
      <c r="E35" s="2414"/>
      <c r="F35" s="2415"/>
      <c r="G35" s="2416">
        <f t="shared" si="3"/>
        <v>0</v>
      </c>
      <c r="H35" s="2408"/>
      <c r="I35" s="2408"/>
      <c r="J35" s="2408"/>
    </row>
    <row r="36" spans="1:10">
      <c r="A36" s="2836"/>
      <c r="B36" s="2604" t="s">
        <v>3885</v>
      </c>
      <c r="C36" s="2394"/>
      <c r="D36" s="2394"/>
      <c r="E36" s="2394"/>
      <c r="F36" s="2397"/>
      <c r="G36" s="2417">
        <f t="shared" si="3"/>
        <v>0</v>
      </c>
      <c r="H36" s="2408"/>
      <c r="I36" s="2408"/>
      <c r="J36" s="2408"/>
    </row>
    <row r="37" spans="1:10">
      <c r="A37" s="2836"/>
      <c r="B37" s="2604" t="s">
        <v>3886</v>
      </c>
      <c r="C37" s="2394"/>
      <c r="D37" s="2394"/>
      <c r="E37" s="2394"/>
      <c r="F37" s="2397"/>
      <c r="G37" s="2417">
        <f t="shared" si="3"/>
        <v>0</v>
      </c>
      <c r="H37" s="2408"/>
      <c r="I37" s="2408"/>
      <c r="J37" s="2408"/>
    </row>
    <row r="38" spans="1:10">
      <c r="A38" s="2836"/>
      <c r="B38" s="2604" t="s">
        <v>3887</v>
      </c>
      <c r="C38" s="2394"/>
      <c r="D38" s="2394"/>
      <c r="E38" s="2394"/>
      <c r="F38" s="2397"/>
      <c r="G38" s="2417">
        <f t="shared" si="3"/>
        <v>0</v>
      </c>
      <c r="H38" s="2408"/>
      <c r="I38" s="2408"/>
      <c r="J38" s="2408"/>
    </row>
    <row r="39" spans="1:10" ht="15.75" thickBot="1">
      <c r="A39" s="2836"/>
      <c r="B39" s="2605" t="s">
        <v>3888</v>
      </c>
      <c r="C39" s="2418"/>
      <c r="D39" s="2418"/>
      <c r="E39" s="2418"/>
      <c r="F39" s="2419"/>
      <c r="G39" s="2420">
        <f t="shared" si="3"/>
        <v>0</v>
      </c>
      <c r="H39" s="2408"/>
      <c r="I39" s="2408"/>
      <c r="J39" s="2408"/>
    </row>
    <row r="40" spans="1:10">
      <c r="A40" s="2837" t="s">
        <v>3889</v>
      </c>
      <c r="B40" s="2603" t="s">
        <v>3890</v>
      </c>
      <c r="C40" s="2414"/>
      <c r="D40" s="2414"/>
      <c r="E40" s="2414"/>
      <c r="F40" s="2415"/>
      <c r="G40" s="2416">
        <f t="shared" si="3"/>
        <v>0</v>
      </c>
      <c r="H40" s="2408"/>
      <c r="I40" s="2408"/>
      <c r="J40" s="2408"/>
    </row>
    <row r="41" spans="1:10">
      <c r="A41" s="2837"/>
      <c r="B41" s="2604" t="s">
        <v>3891</v>
      </c>
      <c r="C41" s="2394"/>
      <c r="D41" s="2394"/>
      <c r="E41" s="2394"/>
      <c r="F41" s="2397"/>
      <c r="G41" s="2417">
        <f t="shared" si="3"/>
        <v>0</v>
      </c>
      <c r="H41" s="2408"/>
      <c r="I41" s="2408"/>
      <c r="J41" s="2408"/>
    </row>
    <row r="42" spans="1:10">
      <c r="A42" s="2837"/>
      <c r="B42" s="2604" t="s">
        <v>3892</v>
      </c>
      <c r="C42" s="2394"/>
      <c r="D42" s="2394"/>
      <c r="E42" s="2394"/>
      <c r="F42" s="2397"/>
      <c r="G42" s="2417">
        <f t="shared" si="3"/>
        <v>0</v>
      </c>
      <c r="H42" s="2408"/>
      <c r="I42" s="2408"/>
      <c r="J42" s="2408"/>
    </row>
    <row r="43" spans="1:10">
      <c r="A43" s="2837"/>
      <c r="B43" s="2604" t="s">
        <v>3893</v>
      </c>
      <c r="C43" s="2394"/>
      <c r="D43" s="2394"/>
      <c r="E43" s="2394"/>
      <c r="F43" s="2397"/>
      <c r="G43" s="2417">
        <f t="shared" si="3"/>
        <v>0</v>
      </c>
      <c r="H43" s="2408"/>
      <c r="I43" s="2408"/>
      <c r="J43" s="2408"/>
    </row>
    <row r="44" spans="1:10" ht="15.75" thickBot="1">
      <c r="A44" s="2837"/>
      <c r="B44" s="2605" t="s">
        <v>3894</v>
      </c>
      <c r="C44" s="2418"/>
      <c r="D44" s="2418"/>
      <c r="E44" s="2418"/>
      <c r="F44" s="2419"/>
      <c r="G44" s="2420">
        <f t="shared" si="3"/>
        <v>0</v>
      </c>
      <c r="H44" s="2408"/>
      <c r="I44" s="2408"/>
      <c r="J44" s="2408"/>
    </row>
    <row r="45" spans="1:10">
      <c r="A45" s="2837"/>
      <c r="B45" s="2603" t="s">
        <v>3895</v>
      </c>
      <c r="C45" s="2414"/>
      <c r="D45" s="2414"/>
      <c r="E45" s="2414"/>
      <c r="F45" s="2415"/>
      <c r="G45" s="2416">
        <f t="shared" si="3"/>
        <v>0</v>
      </c>
      <c r="H45" s="2408"/>
      <c r="I45" s="2408"/>
      <c r="J45" s="2408"/>
    </row>
    <row r="46" spans="1:10">
      <c r="A46" s="2837"/>
      <c r="B46" s="2604" t="s">
        <v>3896</v>
      </c>
      <c r="C46" s="2394"/>
      <c r="D46" s="2394"/>
      <c r="E46" s="2394"/>
      <c r="F46" s="2397"/>
      <c r="G46" s="2417">
        <f t="shared" si="3"/>
        <v>0</v>
      </c>
      <c r="H46" s="2408"/>
      <c r="I46" s="2408"/>
      <c r="J46" s="2408"/>
    </row>
    <row r="47" spans="1:10">
      <c r="A47" s="2837"/>
      <c r="B47" s="2604" t="s">
        <v>3897</v>
      </c>
      <c r="C47" s="2394"/>
      <c r="D47" s="2394"/>
      <c r="E47" s="2394"/>
      <c r="F47" s="2397"/>
      <c r="G47" s="2417">
        <f t="shared" si="3"/>
        <v>0</v>
      </c>
      <c r="H47" s="2408"/>
      <c r="I47" s="2408"/>
      <c r="J47" s="2408"/>
    </row>
    <row r="48" spans="1:10">
      <c r="A48" s="2837"/>
      <c r="B48" s="2604" t="s">
        <v>3898</v>
      </c>
      <c r="C48" s="2394"/>
      <c r="D48" s="2394"/>
      <c r="E48" s="2394"/>
      <c r="F48" s="2397"/>
      <c r="G48" s="2417">
        <f t="shared" si="3"/>
        <v>0</v>
      </c>
      <c r="H48" s="2408"/>
      <c r="I48" s="2408"/>
      <c r="J48" s="2408"/>
    </row>
    <row r="49" spans="1:10">
      <c r="A49" s="2837"/>
      <c r="B49" s="2604" t="s">
        <v>3899</v>
      </c>
      <c r="C49" s="2394"/>
      <c r="D49" s="2394"/>
      <c r="E49" s="2394"/>
      <c r="F49" s="2397"/>
      <c r="G49" s="2417">
        <f t="shared" si="3"/>
        <v>0</v>
      </c>
      <c r="H49" s="2408"/>
      <c r="I49" s="2408"/>
      <c r="J49" s="2408"/>
    </row>
    <row r="50" spans="1:10" ht="15.75" thickBot="1">
      <c r="A50" s="2838"/>
      <c r="B50" s="2606" t="s">
        <v>3900</v>
      </c>
      <c r="C50" s="2421"/>
      <c r="D50" s="2421"/>
      <c r="E50" s="2421"/>
      <c r="F50" s="2422"/>
      <c r="G50" s="2423">
        <f t="shared" si="3"/>
        <v>0</v>
      </c>
      <c r="H50" s="2408"/>
      <c r="I50" s="2408"/>
      <c r="J50" s="2408"/>
    </row>
    <row r="51" spans="1:10" ht="15.75" thickBot="1">
      <c r="A51" s="2607" t="s">
        <v>3901</v>
      </c>
      <c r="B51" s="2602" t="s">
        <v>3902</v>
      </c>
      <c r="C51" s="2402"/>
      <c r="D51" s="2402"/>
      <c r="E51" s="2402"/>
      <c r="F51" s="2405"/>
      <c r="G51" s="2413">
        <f t="shared" si="3"/>
        <v>0</v>
      </c>
      <c r="H51" s="2408"/>
      <c r="I51" s="2408"/>
      <c r="J51" s="2408"/>
    </row>
    <row r="52" spans="1:10">
      <c r="A52" s="2836" t="s">
        <v>3903</v>
      </c>
      <c r="B52" s="2603" t="s">
        <v>3904</v>
      </c>
      <c r="C52" s="2414"/>
      <c r="D52" s="2414"/>
      <c r="E52" s="2414"/>
      <c r="F52" s="2415"/>
      <c r="G52" s="2416">
        <f t="shared" si="3"/>
        <v>0</v>
      </c>
      <c r="H52" s="2408"/>
      <c r="I52" s="2408"/>
      <c r="J52" s="2408"/>
    </row>
    <row r="53" spans="1:10">
      <c r="A53" s="2836"/>
      <c r="B53" s="2604" t="s">
        <v>3905</v>
      </c>
      <c r="C53" s="2394"/>
      <c r="D53" s="2394"/>
      <c r="E53" s="2394"/>
      <c r="F53" s="2397"/>
      <c r="G53" s="2417">
        <f t="shared" si="3"/>
        <v>0</v>
      </c>
      <c r="H53" s="2408"/>
      <c r="I53" s="2408"/>
      <c r="J53" s="2408"/>
    </row>
    <row r="54" spans="1:10">
      <c r="A54" s="2836"/>
      <c r="B54" s="2604" t="s">
        <v>3906</v>
      </c>
      <c r="C54" s="2394"/>
      <c r="D54" s="2394"/>
      <c r="E54" s="2394"/>
      <c r="F54" s="2397"/>
      <c r="G54" s="2417">
        <f t="shared" si="3"/>
        <v>0</v>
      </c>
      <c r="H54" s="2408"/>
      <c r="I54" s="2408"/>
      <c r="J54" s="2408"/>
    </row>
    <row r="55" spans="1:10">
      <c r="A55" s="2836"/>
      <c r="B55" s="2604" t="s">
        <v>3907</v>
      </c>
      <c r="C55" s="2394"/>
      <c r="D55" s="2394"/>
      <c r="E55" s="2394"/>
      <c r="F55" s="2397"/>
      <c r="G55" s="2417">
        <f t="shared" si="3"/>
        <v>0</v>
      </c>
      <c r="H55" s="2408"/>
      <c r="I55" s="2408"/>
      <c r="J55" s="2408"/>
    </row>
    <row r="56" spans="1:10" ht="15.75" thickBot="1">
      <c r="A56" s="2836"/>
      <c r="B56" s="2605" t="s">
        <v>3908</v>
      </c>
      <c r="C56" s="2418"/>
      <c r="D56" s="2418"/>
      <c r="E56" s="2418"/>
      <c r="F56" s="2419"/>
      <c r="G56" s="2420">
        <f t="shared" si="3"/>
        <v>0</v>
      </c>
      <c r="H56" s="2408"/>
      <c r="I56" s="2408"/>
      <c r="J56" s="2408"/>
    </row>
    <row r="57" spans="1:10">
      <c r="A57" s="2837" t="s">
        <v>3909</v>
      </c>
      <c r="B57" s="2603" t="s">
        <v>3910</v>
      </c>
      <c r="C57" s="2414"/>
      <c r="D57" s="2414"/>
      <c r="E57" s="2414"/>
      <c r="F57" s="2415"/>
      <c r="G57" s="2416">
        <f t="shared" si="3"/>
        <v>0</v>
      </c>
      <c r="H57" s="2408"/>
      <c r="I57" s="2408"/>
      <c r="J57" s="2408"/>
    </row>
    <row r="58" spans="1:10">
      <c r="A58" s="2837"/>
      <c r="B58" s="2604" t="s">
        <v>3911</v>
      </c>
      <c r="C58" s="2394"/>
      <c r="D58" s="2394"/>
      <c r="E58" s="2394"/>
      <c r="F58" s="2397"/>
      <c r="G58" s="2417">
        <f t="shared" si="3"/>
        <v>0</v>
      </c>
      <c r="H58" s="2408"/>
      <c r="I58" s="2408"/>
      <c r="J58" s="2408"/>
    </row>
    <row r="59" spans="1:10">
      <c r="A59" s="2837"/>
      <c r="B59" s="2604" t="s">
        <v>3912</v>
      </c>
      <c r="C59" s="2394"/>
      <c r="D59" s="2394"/>
      <c r="E59" s="2394"/>
      <c r="F59" s="2397"/>
      <c r="G59" s="2417">
        <f t="shared" si="3"/>
        <v>0</v>
      </c>
      <c r="H59" s="2408"/>
      <c r="I59" s="2408"/>
      <c r="J59" s="2408"/>
    </row>
    <row r="60" spans="1:10">
      <c r="A60" s="2837"/>
      <c r="B60" s="2604" t="s">
        <v>3913</v>
      </c>
      <c r="C60" s="2394"/>
      <c r="D60" s="2394"/>
      <c r="E60" s="2394"/>
      <c r="F60" s="2397"/>
      <c r="G60" s="2417">
        <f t="shared" si="3"/>
        <v>0</v>
      </c>
      <c r="H60" s="2408"/>
      <c r="I60" s="2408"/>
      <c r="J60" s="2408"/>
    </row>
    <row r="61" spans="1:10" ht="15.75" thickBot="1">
      <c r="A61" s="2837"/>
      <c r="B61" s="2605" t="s">
        <v>3914</v>
      </c>
      <c r="C61" s="2418"/>
      <c r="D61" s="2418"/>
      <c r="E61" s="2418"/>
      <c r="F61" s="2419"/>
      <c r="G61" s="2420">
        <f t="shared" si="3"/>
        <v>0</v>
      </c>
      <c r="H61" s="2408"/>
      <c r="I61" s="2408"/>
      <c r="J61" s="2408"/>
    </row>
    <row r="62" spans="1:10">
      <c r="A62" s="2837"/>
      <c r="B62" s="2603" t="s">
        <v>3915</v>
      </c>
      <c r="C62" s="2414"/>
      <c r="D62" s="2414"/>
      <c r="E62" s="2414"/>
      <c r="F62" s="2415"/>
      <c r="G62" s="2416">
        <f t="shared" si="3"/>
        <v>0</v>
      </c>
      <c r="H62" s="2408"/>
      <c r="I62" s="2408"/>
      <c r="J62" s="2408"/>
    </row>
    <row r="63" spans="1:10">
      <c r="A63" s="2837"/>
      <c r="B63" s="2604" t="s">
        <v>3916</v>
      </c>
      <c r="C63" s="2394"/>
      <c r="D63" s="2394"/>
      <c r="E63" s="2394"/>
      <c r="F63" s="2397"/>
      <c r="G63" s="2417">
        <f t="shared" si="3"/>
        <v>0</v>
      </c>
      <c r="H63" s="2408"/>
      <c r="I63" s="2408"/>
      <c r="J63" s="2408"/>
    </row>
    <row r="64" spans="1:10">
      <c r="A64" s="2837"/>
      <c r="B64" s="2604" t="s">
        <v>3917</v>
      </c>
      <c r="C64" s="2394"/>
      <c r="D64" s="2394"/>
      <c r="E64" s="2394"/>
      <c r="F64" s="2397"/>
      <c r="G64" s="2417">
        <f t="shared" si="3"/>
        <v>0</v>
      </c>
      <c r="H64" s="2408"/>
      <c r="I64" s="2408"/>
      <c r="J64" s="2408"/>
    </row>
    <row r="65" spans="1:10" ht="15" customHeight="1">
      <c r="A65" s="2837"/>
      <c r="B65" s="2604" t="s">
        <v>3918</v>
      </c>
      <c r="C65" s="2394"/>
      <c r="D65" s="2394"/>
      <c r="E65" s="2394"/>
      <c r="F65" s="2397"/>
      <c r="G65" s="2417">
        <f t="shared" si="3"/>
        <v>0</v>
      </c>
      <c r="H65" s="2408"/>
      <c r="I65" s="2408"/>
      <c r="J65" s="2408"/>
    </row>
    <row r="66" spans="1:10">
      <c r="A66" s="2837"/>
      <c r="B66" s="2604" t="s">
        <v>3919</v>
      </c>
      <c r="C66" s="2394"/>
      <c r="D66" s="2394"/>
      <c r="E66" s="2394"/>
      <c r="F66" s="2397"/>
      <c r="G66" s="2417">
        <f t="shared" si="3"/>
        <v>0</v>
      </c>
      <c r="H66" s="2408"/>
      <c r="I66" s="2408"/>
      <c r="J66" s="2408"/>
    </row>
    <row r="67" spans="1:10" ht="15.75" thickBot="1">
      <c r="A67" s="2838"/>
      <c r="B67" s="2606" t="s">
        <v>3920</v>
      </c>
      <c r="C67" s="2421"/>
      <c r="D67" s="2421"/>
      <c r="E67" s="2421"/>
      <c r="F67" s="2422"/>
      <c r="G67" s="2423">
        <f t="shared" si="3"/>
        <v>0</v>
      </c>
      <c r="H67" s="2408"/>
      <c r="I67" s="2408"/>
      <c r="J67" s="2408"/>
    </row>
    <row r="68" spans="1:10" ht="15.75" thickBot="1">
      <c r="A68" s="2607" t="s">
        <v>3921</v>
      </c>
      <c r="B68" s="2602" t="s">
        <v>3922</v>
      </c>
      <c r="C68" s="2402"/>
      <c r="D68" s="2402"/>
      <c r="E68" s="2402"/>
      <c r="F68" s="2405"/>
      <c r="G68" s="2413">
        <f t="shared" si="3"/>
        <v>0</v>
      </c>
      <c r="H68" s="2408"/>
      <c r="I68" s="2408"/>
      <c r="J68" s="2408"/>
    </row>
    <row r="69" spans="1:10">
      <c r="A69" s="2836" t="s">
        <v>3923</v>
      </c>
      <c r="B69" s="2603" t="s">
        <v>3924</v>
      </c>
      <c r="C69" s="2414"/>
      <c r="D69" s="2414"/>
      <c r="E69" s="2414"/>
      <c r="F69" s="2415"/>
      <c r="G69" s="2416">
        <f t="shared" si="3"/>
        <v>0</v>
      </c>
      <c r="H69" s="2408"/>
      <c r="I69" s="2408"/>
      <c r="J69" s="2408"/>
    </row>
    <row r="70" spans="1:10">
      <c r="A70" s="2836"/>
      <c r="B70" s="2604" t="s">
        <v>3925</v>
      </c>
      <c r="C70" s="2394"/>
      <c r="D70" s="2394"/>
      <c r="E70" s="2394"/>
      <c r="F70" s="2397"/>
      <c r="G70" s="2417">
        <f t="shared" si="3"/>
        <v>0</v>
      </c>
      <c r="H70" s="2408"/>
      <c r="I70" s="2408"/>
      <c r="J70" s="2408"/>
    </row>
    <row r="71" spans="1:10">
      <c r="A71" s="2836"/>
      <c r="B71" s="2604" t="s">
        <v>3926</v>
      </c>
      <c r="C71" s="2394"/>
      <c r="D71" s="2394"/>
      <c r="E71" s="2394"/>
      <c r="F71" s="2397"/>
      <c r="G71" s="2417">
        <f t="shared" si="3"/>
        <v>0</v>
      </c>
      <c r="H71" s="2408"/>
      <c r="I71" s="2408"/>
      <c r="J71" s="2408"/>
    </row>
    <row r="72" spans="1:10">
      <c r="A72" s="2836"/>
      <c r="B72" s="2604" t="s">
        <v>3927</v>
      </c>
      <c r="C72" s="2394"/>
      <c r="D72" s="2394"/>
      <c r="E72" s="2394"/>
      <c r="F72" s="2397"/>
      <c r="G72" s="2417">
        <f t="shared" si="3"/>
        <v>0</v>
      </c>
      <c r="H72" s="2408"/>
      <c r="I72" s="2408"/>
      <c r="J72" s="2408"/>
    </row>
    <row r="73" spans="1:10" ht="15.75" thickBot="1">
      <c r="A73" s="2836"/>
      <c r="B73" s="2605" t="s">
        <v>3928</v>
      </c>
      <c r="C73" s="2418"/>
      <c r="D73" s="2418"/>
      <c r="E73" s="2418"/>
      <c r="F73" s="2419"/>
      <c r="G73" s="2420">
        <f t="shared" si="3"/>
        <v>0</v>
      </c>
      <c r="H73" s="2408"/>
      <c r="I73" s="2408"/>
      <c r="J73" s="2408"/>
    </row>
    <row r="74" spans="1:10">
      <c r="A74" s="2837" t="s">
        <v>3929</v>
      </c>
      <c r="B74" s="2603" t="s">
        <v>3930</v>
      </c>
      <c r="C74" s="2414"/>
      <c r="D74" s="2414"/>
      <c r="E74" s="2414"/>
      <c r="F74" s="2415"/>
      <c r="G74" s="2416">
        <f t="shared" si="3"/>
        <v>0</v>
      </c>
      <c r="H74" s="2408"/>
      <c r="I74" s="2408"/>
      <c r="J74" s="2408"/>
    </row>
    <row r="75" spans="1:10">
      <c r="A75" s="2837"/>
      <c r="B75" s="2604" t="s">
        <v>3931</v>
      </c>
      <c r="C75" s="2394"/>
      <c r="D75" s="2394"/>
      <c r="E75" s="2394"/>
      <c r="F75" s="2397"/>
      <c r="G75" s="2417">
        <f t="shared" si="3"/>
        <v>0</v>
      </c>
      <c r="H75" s="2408"/>
      <c r="I75" s="2408"/>
      <c r="J75" s="2408"/>
    </row>
    <row r="76" spans="1:10">
      <c r="A76" s="2837"/>
      <c r="B76" s="2604" t="s">
        <v>3932</v>
      </c>
      <c r="C76" s="2394"/>
      <c r="D76" s="2394"/>
      <c r="E76" s="2394"/>
      <c r="F76" s="2397"/>
      <c r="G76" s="2417">
        <f t="shared" si="3"/>
        <v>0</v>
      </c>
      <c r="H76" s="2408"/>
      <c r="I76" s="2408"/>
      <c r="J76" s="2408"/>
    </row>
    <row r="77" spans="1:10">
      <c r="A77" s="2837"/>
      <c r="B77" s="2604" t="s">
        <v>3933</v>
      </c>
      <c r="C77" s="2394"/>
      <c r="D77" s="2394"/>
      <c r="E77" s="2394"/>
      <c r="F77" s="2397"/>
      <c r="G77" s="2417">
        <f t="shared" si="3"/>
        <v>0</v>
      </c>
      <c r="H77" s="2408"/>
      <c r="I77" s="2408"/>
      <c r="J77" s="2408"/>
    </row>
    <row r="78" spans="1:10" ht="15.75" thickBot="1">
      <c r="A78" s="2837"/>
      <c r="B78" s="2605" t="s">
        <v>3934</v>
      </c>
      <c r="C78" s="2418"/>
      <c r="D78" s="2418"/>
      <c r="E78" s="2418"/>
      <c r="F78" s="2419"/>
      <c r="G78" s="2420">
        <f t="shared" si="3"/>
        <v>0</v>
      </c>
      <c r="H78" s="2408"/>
      <c r="I78" s="2408"/>
      <c r="J78" s="2408"/>
    </row>
    <row r="79" spans="1:10">
      <c r="A79" s="2837"/>
      <c r="B79" s="2603" t="s">
        <v>3935</v>
      </c>
      <c r="C79" s="2414"/>
      <c r="D79" s="2414"/>
      <c r="E79" s="2414"/>
      <c r="F79" s="2415"/>
      <c r="G79" s="2416">
        <f t="shared" si="3"/>
        <v>0</v>
      </c>
      <c r="H79" s="2408"/>
      <c r="I79" s="2408"/>
      <c r="J79" s="2408"/>
    </row>
    <row r="80" spans="1:10">
      <c r="A80" s="2837"/>
      <c r="B80" s="2604" t="s">
        <v>3936</v>
      </c>
      <c r="C80" s="2394"/>
      <c r="D80" s="2394"/>
      <c r="E80" s="2394"/>
      <c r="F80" s="2397"/>
      <c r="G80" s="2417">
        <f t="shared" si="3"/>
        <v>0</v>
      </c>
      <c r="H80" s="2408"/>
      <c r="I80" s="2408"/>
      <c r="J80" s="2408"/>
    </row>
    <row r="81" spans="1:10">
      <c r="A81" s="2837"/>
      <c r="B81" s="2604" t="s">
        <v>3937</v>
      </c>
      <c r="C81" s="2394"/>
      <c r="D81" s="2394"/>
      <c r="E81" s="2394"/>
      <c r="F81" s="2397"/>
      <c r="G81" s="2417">
        <f t="shared" si="3"/>
        <v>0</v>
      </c>
      <c r="H81" s="2408"/>
      <c r="I81" s="2408"/>
      <c r="J81" s="2408"/>
    </row>
    <row r="82" spans="1:10" ht="15" customHeight="1">
      <c r="A82" s="2837"/>
      <c r="B82" s="2604" t="s">
        <v>3938</v>
      </c>
      <c r="C82" s="2394"/>
      <c r="D82" s="2394"/>
      <c r="E82" s="2394"/>
      <c r="F82" s="2397"/>
      <c r="G82" s="2417">
        <f t="shared" si="3"/>
        <v>0</v>
      </c>
      <c r="H82" s="2408"/>
      <c r="I82" s="2408"/>
      <c r="J82" s="2408"/>
    </row>
    <row r="83" spans="1:10">
      <c r="A83" s="2837"/>
      <c r="B83" s="2604" t="s">
        <v>3939</v>
      </c>
      <c r="C83" s="2394"/>
      <c r="D83" s="2394"/>
      <c r="E83" s="2394"/>
      <c r="F83" s="2397"/>
      <c r="G83" s="2417">
        <f t="shared" si="3"/>
        <v>0</v>
      </c>
      <c r="H83" s="2408"/>
      <c r="I83" s="2408"/>
      <c r="J83" s="2408"/>
    </row>
    <row r="84" spans="1:10" ht="15.75" thickBot="1">
      <c r="A84" s="2838"/>
      <c r="B84" s="2606" t="s">
        <v>3940</v>
      </c>
      <c r="C84" s="2421"/>
      <c r="D84" s="2421"/>
      <c r="E84" s="2421"/>
      <c r="F84" s="2422"/>
      <c r="G84" s="2423">
        <f t="shared" si="3"/>
        <v>0</v>
      </c>
      <c r="H84" s="2408"/>
      <c r="I84" s="2408"/>
      <c r="J84" s="2408"/>
    </row>
  </sheetData>
  <sheetProtection formatRows="0" sort="0" autoFilter="0"/>
  <mergeCells count="31">
    <mergeCell ref="A52:A56"/>
    <mergeCell ref="A57:A67"/>
    <mergeCell ref="A69:A73"/>
    <mergeCell ref="A74:A84"/>
    <mergeCell ref="I21:J21"/>
    <mergeCell ref="A32:G32"/>
    <mergeCell ref="A33:B33"/>
    <mergeCell ref="A21:A29"/>
    <mergeCell ref="B21:B22"/>
    <mergeCell ref="C21:D21"/>
    <mergeCell ref="A35:A39"/>
    <mergeCell ref="A40:A50"/>
    <mergeCell ref="E21:F21"/>
    <mergeCell ref="G21:H21"/>
    <mergeCell ref="B6:C6"/>
    <mergeCell ref="A1:C1"/>
    <mergeCell ref="B2:C2"/>
    <mergeCell ref="B3:C3"/>
    <mergeCell ref="B4:C4"/>
    <mergeCell ref="B5:C5"/>
    <mergeCell ref="B7:C7"/>
    <mergeCell ref="B8:C8"/>
    <mergeCell ref="B9:C9"/>
    <mergeCell ref="C13:D13"/>
    <mergeCell ref="E13:F13"/>
    <mergeCell ref="I13:J13"/>
    <mergeCell ref="A11:F11"/>
    <mergeCell ref="A12:J12"/>
    <mergeCell ref="A13:A20"/>
    <mergeCell ref="B13:B14"/>
    <mergeCell ref="G13:H13"/>
  </mergeCells>
  <conditionalFormatting sqref="C33:F33">
    <cfRule type="cellIs" priority="1" stopIfTrue="1" operator="equal">
      <formula>0</formula>
    </cfRule>
  </conditionalFormatting>
  <dataValidations count="4">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decimal" allowBlank="1" showErrorMessage="1" errorTitle="İstenen Aralıkta Değil!" error="İstenen Aralık: Minimum=-9223372036854775808 Maksimum=9223372036854775807" sqref="C34:G84 C15:J20 C23:J30">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5:B20 B34:B84 B23:B30">
      <formula1>0</formula1>
      <formula2>2147483647</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8"/>
  <dimension ref="A1:E24"/>
  <sheetViews>
    <sheetView topLeftCell="A10" workbookViewId="0">
      <selection activeCell="D25" sqref="D25"/>
    </sheetView>
  </sheetViews>
  <sheetFormatPr defaultColWidth="9.140625" defaultRowHeight="15"/>
  <cols>
    <col min="1" max="1" width="40.42578125" style="708" customWidth="1"/>
    <col min="2" max="2" width="23" style="708" customWidth="1"/>
    <col min="3" max="3" width="19.140625" style="708" customWidth="1"/>
    <col min="4" max="4" width="14.7109375" style="708" customWidth="1"/>
    <col min="5" max="5" width="14.28515625" style="708" customWidth="1"/>
    <col min="6" max="16384" width="9.140625" style="708"/>
  </cols>
  <sheetData>
    <row r="1" spans="1:5" ht="15" customHeight="1">
      <c r="A1" s="2847" t="s">
        <v>29</v>
      </c>
      <c r="B1" s="2848"/>
      <c r="C1" s="2848"/>
      <c r="D1" s="2848"/>
    </row>
    <row r="2" spans="1:5">
      <c r="A2" s="1475" t="s">
        <v>30</v>
      </c>
      <c r="B2" s="2849" t="s">
        <v>2207</v>
      </c>
      <c r="C2" s="2850"/>
      <c r="D2" s="2851"/>
    </row>
    <row r="3" spans="1:5" ht="15" customHeight="1">
      <c r="A3" s="1475" t="s">
        <v>31</v>
      </c>
      <c r="B3" s="2852" t="s">
        <v>2208</v>
      </c>
      <c r="C3" s="2853"/>
      <c r="D3" s="2854"/>
    </row>
    <row r="4" spans="1:5">
      <c r="A4" s="1475" t="s">
        <v>32</v>
      </c>
      <c r="B4" s="2855">
        <v>1</v>
      </c>
      <c r="C4" s="2845"/>
      <c r="D4" s="2846"/>
    </row>
    <row r="5" spans="1:5">
      <c r="A5" s="1475" t="s">
        <v>33</v>
      </c>
      <c r="B5" s="2844"/>
      <c r="C5" s="2845"/>
      <c r="D5" s="2846"/>
    </row>
    <row r="6" spans="1:5">
      <c r="A6" s="1475" t="s">
        <v>34</v>
      </c>
      <c r="B6" s="2844"/>
      <c r="C6" s="2845"/>
      <c r="D6" s="2846"/>
    </row>
    <row r="7" spans="1:5">
      <c r="A7" s="687" t="s">
        <v>35</v>
      </c>
      <c r="B7" s="2852"/>
      <c r="C7" s="2853"/>
      <c r="D7" s="2854"/>
    </row>
    <row r="8" spans="1:5">
      <c r="A8" s="709" t="s">
        <v>814</v>
      </c>
      <c r="B8" s="2856"/>
      <c r="C8" s="2856"/>
      <c r="D8" s="2856"/>
    </row>
    <row r="9" spans="1:5">
      <c r="A9" s="709" t="s">
        <v>197</v>
      </c>
      <c r="B9" s="2857" t="s">
        <v>414</v>
      </c>
      <c r="C9" s="2857"/>
      <c r="D9" s="2857"/>
    </row>
    <row r="10" spans="1:5" ht="15.75">
      <c r="A10" s="710"/>
      <c r="B10" s="711"/>
      <c r="D10" s="712"/>
    </row>
    <row r="11" spans="1:5">
      <c r="A11" s="713" t="s">
        <v>815</v>
      </c>
      <c r="B11" s="2858"/>
      <c r="C11" s="2858"/>
      <c r="D11" s="2858"/>
    </row>
    <row r="12" spans="1:5" ht="66.75" customHeight="1">
      <c r="A12" s="1476" t="s">
        <v>2545</v>
      </c>
      <c r="B12" s="515"/>
      <c r="C12" s="515"/>
    </row>
    <row r="13" spans="1:5">
      <c r="B13" s="2859" t="s">
        <v>2209</v>
      </c>
      <c r="C13" s="2859"/>
      <c r="D13" s="2859"/>
      <c r="E13" s="2859"/>
    </row>
    <row r="14" spans="1:5">
      <c r="A14" s="714" t="s">
        <v>2546</v>
      </c>
      <c r="B14" s="715" t="s">
        <v>2210</v>
      </c>
      <c r="C14" s="716" t="s">
        <v>2211</v>
      </c>
      <c r="D14" s="716" t="s">
        <v>2212</v>
      </c>
      <c r="E14" s="717" t="s">
        <v>2213</v>
      </c>
    </row>
    <row r="15" spans="1:5" ht="30">
      <c r="A15" s="723" t="s">
        <v>2547</v>
      </c>
      <c r="B15" s="1477"/>
      <c r="C15" s="1478"/>
      <c r="D15" s="1478"/>
      <c r="E15" s="721">
        <f>SUM(B15:D15)</f>
        <v>0</v>
      </c>
    </row>
    <row r="16" spans="1:5">
      <c r="A16" s="718" t="s">
        <v>2214</v>
      </c>
      <c r="B16" s="719"/>
      <c r="C16" s="719"/>
      <c r="D16" s="720"/>
      <c r="E16" s="721">
        <f>SUM(B16:D16)</f>
        <v>0</v>
      </c>
    </row>
    <row r="17" spans="1:5">
      <c r="A17" s="718" t="s">
        <v>2215</v>
      </c>
      <c r="B17" s="722"/>
      <c r="C17" s="722"/>
      <c r="D17" s="720"/>
      <c r="E17" s="721">
        <f t="shared" ref="E17:E22" si="0">SUM(B17:D17)</f>
        <v>0</v>
      </c>
    </row>
    <row r="18" spans="1:5" ht="30">
      <c r="A18" s="723" t="s">
        <v>2216</v>
      </c>
      <c r="B18" s="722"/>
      <c r="C18" s="722"/>
      <c r="D18" s="720"/>
      <c r="E18" s="721">
        <f t="shared" si="0"/>
        <v>0</v>
      </c>
    </row>
    <row r="19" spans="1:5">
      <c r="A19" s="718" t="s">
        <v>2217</v>
      </c>
      <c r="B19" s="722"/>
      <c r="C19" s="722"/>
      <c r="D19" s="720"/>
      <c r="E19" s="721">
        <f t="shared" si="0"/>
        <v>0</v>
      </c>
    </row>
    <row r="20" spans="1:5">
      <c r="A20" s="718" t="s">
        <v>2218</v>
      </c>
      <c r="B20" s="722"/>
      <c r="C20" s="722"/>
      <c r="D20" s="720"/>
      <c r="E20" s="721">
        <f t="shared" si="0"/>
        <v>0</v>
      </c>
    </row>
    <row r="21" spans="1:5" ht="60">
      <c r="A21" s="723" t="s">
        <v>2219</v>
      </c>
      <c r="B21" s="722"/>
      <c r="C21" s="722"/>
      <c r="D21" s="720"/>
      <c r="E21" s="721">
        <f t="shared" si="0"/>
        <v>0</v>
      </c>
    </row>
    <row r="22" spans="1:5">
      <c r="A22" s="718" t="s">
        <v>2220</v>
      </c>
      <c r="B22" s="722"/>
      <c r="C22" s="722"/>
      <c r="D22" s="720"/>
      <c r="E22" s="721">
        <f t="shared" si="0"/>
        <v>0</v>
      </c>
    </row>
    <row r="23" spans="1:5">
      <c r="A23" s="718" t="s">
        <v>2221</v>
      </c>
      <c r="B23" s="724"/>
      <c r="C23" s="722"/>
      <c r="D23" s="720"/>
      <c r="E23" s="721">
        <f>SUM(B23:D23)</f>
        <v>0</v>
      </c>
    </row>
    <row r="24" spans="1:5">
      <c r="A24" s="725" t="s">
        <v>555</v>
      </c>
      <c r="B24" s="726">
        <f>SUM(B15:B23)</f>
        <v>0</v>
      </c>
      <c r="C24" s="726">
        <f>SUM(C15:C23)</f>
        <v>0</v>
      </c>
      <c r="D24" s="726">
        <f>SUM(D15:D23)</f>
        <v>0</v>
      </c>
      <c r="E24" s="726">
        <f>SUM(E15:E23)</f>
        <v>0</v>
      </c>
    </row>
  </sheetData>
  <sheetProtection formatRows="0" sort="0" autoFilter="0"/>
  <mergeCells count="11">
    <mergeCell ref="B7:D7"/>
    <mergeCell ref="B8:D8"/>
    <mergeCell ref="B9:D9"/>
    <mergeCell ref="B11:D11"/>
    <mergeCell ref="B13:E13"/>
    <mergeCell ref="B6:D6"/>
    <mergeCell ref="A1:D1"/>
    <mergeCell ref="B2:D2"/>
    <mergeCell ref="B3:D3"/>
    <mergeCell ref="B4:D4"/>
    <mergeCell ref="B5:D5"/>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9"/>
  <dimension ref="A1:AB75"/>
  <sheetViews>
    <sheetView zoomScale="80" zoomScaleNormal="80" workbookViewId="0">
      <selection sqref="A1:B1"/>
    </sheetView>
  </sheetViews>
  <sheetFormatPr defaultColWidth="9.140625" defaultRowHeight="15"/>
  <cols>
    <col min="1" max="1" width="20.85546875" style="736" customWidth="1"/>
    <col min="2" max="2" width="30.7109375" style="736" customWidth="1"/>
    <col min="3" max="3" width="24.42578125" style="736" customWidth="1"/>
    <col min="4" max="4" width="27.28515625" style="736" customWidth="1"/>
    <col min="5" max="5" width="26" style="736" customWidth="1"/>
    <col min="6" max="6" width="50.42578125" style="736" customWidth="1"/>
    <col min="7" max="7" width="27.42578125" style="736" customWidth="1"/>
    <col min="8" max="8" width="28.7109375" style="736" customWidth="1"/>
    <col min="9" max="11" width="24.42578125" style="736" customWidth="1"/>
    <col min="12" max="12" width="27.42578125" style="736" customWidth="1"/>
    <col min="13" max="14" width="24.42578125" style="736" customWidth="1"/>
    <col min="15" max="15" width="25.42578125" style="736" customWidth="1"/>
    <col min="16" max="18" width="24.42578125" style="736" customWidth="1"/>
    <col min="19" max="19" width="32.42578125" style="736" customWidth="1"/>
    <col min="20" max="20" width="17.7109375" style="736" customWidth="1"/>
    <col min="21" max="21" width="16.42578125" style="736" customWidth="1"/>
    <col min="22" max="22" width="12.7109375" style="736" customWidth="1"/>
    <col min="23" max="23" width="15.140625" style="736" customWidth="1"/>
    <col min="24" max="24" width="18.5703125" style="736" customWidth="1"/>
    <col min="25" max="25" width="17.85546875" style="736" customWidth="1"/>
    <col min="26" max="26" width="26.7109375" style="736" customWidth="1"/>
    <col min="27" max="27" width="14.85546875" style="736" customWidth="1"/>
    <col min="28" max="28" width="20.85546875" style="736" customWidth="1"/>
    <col min="29" max="16384" width="9.140625" style="224"/>
  </cols>
  <sheetData>
    <row r="1" spans="1:28" ht="29.25" customHeight="1">
      <c r="A1" s="2860" t="s">
        <v>29</v>
      </c>
      <c r="B1" s="2860"/>
      <c r="C1" s="615"/>
      <c r="D1" s="615"/>
      <c r="E1" s="615"/>
      <c r="F1" s="664"/>
      <c r="G1" s="664"/>
      <c r="H1" s="664"/>
      <c r="I1" s="664"/>
      <c r="J1" s="664"/>
      <c r="K1" s="615"/>
      <c r="L1" s="220"/>
      <c r="M1" s="220"/>
      <c r="N1" s="220"/>
      <c r="O1" s="220"/>
      <c r="P1" s="727"/>
      <c r="Q1" s="727"/>
      <c r="R1" s="727"/>
      <c r="S1" s="727"/>
      <c r="T1" s="727"/>
      <c r="U1" s="727"/>
      <c r="V1" s="727"/>
      <c r="W1" s="727"/>
      <c r="X1" s="727"/>
      <c r="Y1" s="727"/>
      <c r="Z1" s="727"/>
      <c r="AA1" s="727"/>
      <c r="AB1" s="727"/>
    </row>
    <row r="2" spans="1:28">
      <c r="A2" s="688" t="s">
        <v>30</v>
      </c>
      <c r="B2" s="688" t="s">
        <v>907</v>
      </c>
      <c r="C2" s="615"/>
      <c r="D2" s="615"/>
      <c r="E2" s="615"/>
      <c r="F2" s="616"/>
      <c r="G2" s="616"/>
      <c r="H2" s="616"/>
      <c r="I2" s="616"/>
      <c r="J2" s="616"/>
      <c r="K2" s="616"/>
      <c r="L2" s="220"/>
      <c r="M2" s="220"/>
      <c r="N2" s="220"/>
      <c r="O2" s="220"/>
      <c r="P2" s="727"/>
      <c r="Q2" s="727"/>
      <c r="R2" s="727"/>
      <c r="S2" s="727"/>
      <c r="T2" s="727"/>
      <c r="U2" s="727"/>
      <c r="V2" s="727"/>
      <c r="W2" s="727"/>
      <c r="X2" s="727"/>
      <c r="Y2" s="727"/>
      <c r="Z2" s="727"/>
      <c r="AA2" s="727"/>
      <c r="AB2" s="727"/>
    </row>
    <row r="3" spans="1:28" ht="46.5" customHeight="1">
      <c r="A3" s="688" t="s">
        <v>31</v>
      </c>
      <c r="B3" s="689" t="s">
        <v>2222</v>
      </c>
      <c r="C3" s="615"/>
      <c r="D3" s="615"/>
      <c r="E3" s="615"/>
      <c r="F3" s="615"/>
      <c r="G3" s="615"/>
      <c r="H3" s="615"/>
      <c r="I3" s="615"/>
      <c r="J3" s="615"/>
      <c r="K3" s="615"/>
      <c r="L3" s="220"/>
      <c r="M3" s="220"/>
      <c r="N3" s="220"/>
      <c r="O3" s="220"/>
      <c r="P3" s="727"/>
      <c r="Q3" s="727"/>
      <c r="R3" s="727"/>
      <c r="S3" s="727"/>
      <c r="T3" s="727"/>
      <c r="U3" s="727"/>
      <c r="V3" s="727"/>
      <c r="W3" s="727"/>
      <c r="X3" s="727"/>
      <c r="Y3" s="727"/>
      <c r="Z3" s="727"/>
      <c r="AA3" s="727"/>
      <c r="AB3" s="727"/>
    </row>
    <row r="4" spans="1:28">
      <c r="A4" s="688" t="s">
        <v>32</v>
      </c>
      <c r="B4" s="686">
        <v>2</v>
      </c>
      <c r="C4" s="615"/>
      <c r="D4" s="615"/>
      <c r="E4" s="615"/>
      <c r="F4" s="616"/>
      <c r="G4" s="616"/>
      <c r="H4" s="616"/>
      <c r="I4" s="616"/>
      <c r="J4" s="616"/>
      <c r="K4" s="616"/>
      <c r="L4" s="220"/>
      <c r="M4" s="220"/>
      <c r="N4" s="220"/>
      <c r="O4" s="220"/>
      <c r="P4" s="727"/>
      <c r="Q4" s="727"/>
      <c r="R4" s="727"/>
      <c r="S4" s="727"/>
      <c r="T4" s="727"/>
      <c r="U4" s="727"/>
      <c r="V4" s="727"/>
      <c r="W4" s="727"/>
      <c r="X4" s="727"/>
      <c r="Y4" s="727"/>
      <c r="Z4" s="727"/>
      <c r="AA4" s="727"/>
      <c r="AB4" s="727"/>
    </row>
    <row r="5" spans="1:28">
      <c r="A5" s="688" t="s">
        <v>33</v>
      </c>
      <c r="B5" s="688"/>
      <c r="C5" s="615"/>
      <c r="D5" s="615"/>
      <c r="E5" s="615"/>
      <c r="F5" s="616"/>
      <c r="G5" s="616"/>
      <c r="H5" s="616"/>
      <c r="I5" s="616"/>
      <c r="J5" s="616"/>
      <c r="K5" s="616"/>
      <c r="L5" s="220"/>
      <c r="M5" s="220"/>
      <c r="N5" s="220"/>
      <c r="O5" s="220"/>
      <c r="P5" s="727"/>
      <c r="Q5" s="727"/>
      <c r="R5" s="727"/>
      <c r="S5" s="727"/>
      <c r="T5" s="727"/>
      <c r="U5" s="727"/>
      <c r="V5" s="727"/>
      <c r="W5" s="727"/>
      <c r="X5" s="727"/>
      <c r="Y5" s="727"/>
      <c r="Z5" s="727"/>
      <c r="AA5" s="727"/>
      <c r="AB5" s="727"/>
    </row>
    <row r="6" spans="1:28">
      <c r="A6" s="688" t="s">
        <v>34</v>
      </c>
      <c r="B6" s="688"/>
      <c r="C6" s="615"/>
      <c r="D6" s="615"/>
      <c r="E6" s="615"/>
      <c r="F6" s="616"/>
      <c r="G6" s="616"/>
      <c r="H6" s="616"/>
      <c r="I6" s="616"/>
      <c r="J6" s="616"/>
      <c r="K6" s="616"/>
      <c r="L6" s="220"/>
      <c r="M6" s="220"/>
      <c r="N6" s="220"/>
      <c r="O6" s="220"/>
      <c r="P6" s="727"/>
      <c r="Q6" s="727"/>
      <c r="R6" s="727"/>
      <c r="S6" s="727"/>
      <c r="T6" s="727"/>
      <c r="U6" s="727"/>
      <c r="V6" s="727"/>
      <c r="W6" s="727"/>
      <c r="X6" s="727"/>
      <c r="Y6" s="727"/>
      <c r="Z6" s="727"/>
      <c r="AA6" s="727"/>
      <c r="AB6" s="727"/>
    </row>
    <row r="7" spans="1:28">
      <c r="A7" s="688" t="s">
        <v>35</v>
      </c>
      <c r="B7" s="688"/>
      <c r="C7" s="615"/>
      <c r="D7" s="615"/>
      <c r="E7" s="615"/>
      <c r="F7" s="616"/>
      <c r="G7" s="616"/>
      <c r="H7" s="616"/>
      <c r="I7" s="616"/>
      <c r="J7" s="616"/>
      <c r="K7" s="616"/>
      <c r="L7" s="220"/>
      <c r="M7" s="220"/>
      <c r="N7" s="220"/>
      <c r="O7" s="220"/>
      <c r="P7" s="727"/>
      <c r="Q7" s="727"/>
      <c r="R7" s="727"/>
      <c r="S7" s="727"/>
      <c r="T7" s="727"/>
      <c r="U7" s="727"/>
      <c r="V7" s="727"/>
      <c r="W7" s="727"/>
      <c r="X7" s="727"/>
      <c r="Y7" s="727"/>
      <c r="Z7" s="727"/>
      <c r="AA7" s="727"/>
      <c r="AB7" s="727"/>
    </row>
    <row r="8" spans="1:28">
      <c r="A8" s="688" t="s">
        <v>814</v>
      </c>
      <c r="B8" s="728"/>
      <c r="C8" s="615"/>
      <c r="D8" s="615"/>
      <c r="E8" s="615"/>
      <c r="F8" s="222"/>
      <c r="G8" s="222"/>
      <c r="H8" s="222"/>
      <c r="I8" s="222"/>
      <c r="J8" s="222"/>
      <c r="K8" s="222"/>
      <c r="L8" s="220"/>
      <c r="M8" s="220"/>
      <c r="N8" s="220"/>
      <c r="O8" s="220"/>
      <c r="P8" s="727"/>
      <c r="Q8" s="727"/>
      <c r="R8" s="727"/>
      <c r="S8" s="727"/>
      <c r="T8" s="727"/>
      <c r="U8" s="727"/>
      <c r="V8" s="727"/>
      <c r="W8" s="727"/>
      <c r="X8" s="727"/>
      <c r="Y8" s="727"/>
      <c r="Z8" s="727"/>
      <c r="AA8" s="727"/>
      <c r="AB8" s="727"/>
    </row>
    <row r="9" spans="1:28" ht="15.75">
      <c r="A9" s="688" t="s">
        <v>197</v>
      </c>
      <c r="B9" s="729" t="s">
        <v>414</v>
      </c>
      <c r="C9" s="615"/>
      <c r="D9" s="615"/>
      <c r="E9" s="615"/>
      <c r="F9" s="343"/>
      <c r="G9" s="343"/>
      <c r="H9" s="343"/>
      <c r="I9" s="343"/>
      <c r="J9" s="343"/>
      <c r="K9" s="343"/>
      <c r="L9" s="343"/>
      <c r="M9" s="220"/>
      <c r="N9" s="220"/>
      <c r="O9" s="220"/>
      <c r="P9" s="727"/>
      <c r="Q9" s="727"/>
      <c r="R9" s="727"/>
      <c r="S9" s="727"/>
      <c r="T9" s="727"/>
      <c r="U9" s="727"/>
      <c r="V9" s="727"/>
      <c r="W9" s="727"/>
      <c r="X9" s="727"/>
      <c r="Y9" s="727"/>
      <c r="Z9" s="727"/>
      <c r="AA9" s="727"/>
      <c r="AB9" s="727"/>
    </row>
    <row r="10" spans="1:28">
      <c r="A10" s="730"/>
      <c r="B10" s="730"/>
      <c r="C10" s="615"/>
      <c r="D10" s="615"/>
      <c r="E10" s="615"/>
      <c r="F10" s="730"/>
      <c r="G10" s="730"/>
      <c r="H10" s="730"/>
      <c r="I10" s="730"/>
      <c r="J10" s="730"/>
      <c r="K10" s="730"/>
      <c r="L10" s="730"/>
      <c r="M10" s="730"/>
      <c r="N10" s="730"/>
      <c r="O10" s="730"/>
      <c r="P10" s="731"/>
      <c r="Q10" s="731"/>
      <c r="R10" s="731"/>
      <c r="S10" s="731"/>
      <c r="T10" s="731"/>
      <c r="U10" s="731"/>
      <c r="V10" s="731"/>
      <c r="W10" s="731"/>
      <c r="X10" s="731"/>
      <c r="Y10" s="731"/>
      <c r="Z10" s="731"/>
      <c r="AA10" s="731"/>
      <c r="AB10" s="731"/>
    </row>
    <row r="11" spans="1:28">
      <c r="A11" s="732" t="s">
        <v>815</v>
      </c>
      <c r="B11" s="733"/>
      <c r="C11" s="615"/>
      <c r="D11" s="615"/>
      <c r="E11" s="615"/>
      <c r="F11" s="730"/>
      <c r="G11" s="730"/>
      <c r="H11" s="730"/>
      <c r="I11" s="730"/>
      <c r="J11" s="730"/>
      <c r="K11" s="730"/>
      <c r="L11" s="730"/>
      <c r="M11" s="730"/>
      <c r="N11" s="730"/>
      <c r="O11" s="730"/>
      <c r="P11" s="731"/>
      <c r="Q11" s="731"/>
      <c r="R11" s="731"/>
      <c r="S11" s="731"/>
      <c r="T11" s="731"/>
      <c r="U11" s="731"/>
      <c r="V11" s="731"/>
      <c r="W11" s="731"/>
      <c r="X11" s="731"/>
      <c r="Y11" s="731"/>
      <c r="Z11" s="731"/>
      <c r="AA11" s="731"/>
      <c r="AB11" s="731"/>
    </row>
    <row r="12" spans="1:28" ht="15.75">
      <c r="A12" s="688" t="s">
        <v>37</v>
      </c>
      <c r="B12" s="734"/>
      <c r="C12" s="615"/>
      <c r="D12" s="615"/>
      <c r="E12" s="615"/>
      <c r="F12" s="343"/>
      <c r="G12" s="343"/>
      <c r="H12" s="343"/>
      <c r="I12" s="343"/>
      <c r="J12" s="343"/>
      <c r="K12" s="343"/>
      <c r="L12" s="343"/>
      <c r="M12" s="220"/>
      <c r="N12" s="220"/>
      <c r="O12" s="220"/>
      <c r="P12" s="727"/>
      <c r="Q12" s="727"/>
      <c r="R12" s="727"/>
      <c r="S12" s="727"/>
      <c r="T12" s="727"/>
      <c r="U12" s="727"/>
      <c r="V12" s="727"/>
      <c r="W12" s="727"/>
      <c r="X12" s="727"/>
      <c r="Y12" s="727"/>
      <c r="Z12" s="727"/>
      <c r="AA12" s="727"/>
      <c r="AB12" s="727"/>
    </row>
    <row r="13" spans="1:28" ht="16.5" thickBot="1">
      <c r="A13" s="224"/>
      <c r="B13" s="616"/>
      <c r="C13" s="735"/>
      <c r="D13" s="735"/>
      <c r="E13" s="343"/>
      <c r="F13" s="343"/>
      <c r="G13" s="343"/>
      <c r="H13" s="343"/>
      <c r="I13" s="343"/>
      <c r="J13" s="343"/>
      <c r="K13" s="343"/>
      <c r="L13" s="343"/>
      <c r="M13" s="220"/>
      <c r="N13" s="220"/>
      <c r="O13" s="220"/>
      <c r="P13" s="727"/>
      <c r="Q13" s="727"/>
      <c r="R13" s="727"/>
      <c r="S13" s="727"/>
      <c r="T13" s="727"/>
      <c r="U13" s="727"/>
      <c r="V13" s="727"/>
      <c r="W13" s="727"/>
      <c r="X13" s="727"/>
      <c r="Y13" s="727"/>
      <c r="Z13" s="727"/>
      <c r="AA13" s="727"/>
      <c r="AB13" s="727"/>
    </row>
    <row r="14" spans="1:28" ht="32.25" customHeight="1" thickBot="1">
      <c r="A14" s="2861" t="s">
        <v>859</v>
      </c>
      <c r="B14" s="2862"/>
      <c r="C14" s="2862"/>
      <c r="D14" s="2862"/>
      <c r="E14" s="2862"/>
      <c r="F14" s="2862"/>
      <c r="G14" s="2862"/>
      <c r="H14" s="2862"/>
      <c r="I14" s="2862"/>
      <c r="J14" s="2862"/>
      <c r="K14" s="2862"/>
      <c r="L14" s="2862"/>
      <c r="M14" s="2862"/>
      <c r="N14" s="2862"/>
      <c r="O14" s="2862"/>
      <c r="Q14" s="727"/>
      <c r="R14" s="727"/>
      <c r="S14" s="727"/>
      <c r="T14" s="727"/>
      <c r="U14" s="727"/>
      <c r="V14" s="727"/>
      <c r="W14" s="727"/>
      <c r="X14" s="727"/>
      <c r="Y14" s="727"/>
      <c r="Z14" s="727"/>
      <c r="AA14" s="727"/>
      <c r="AB14" s="727"/>
    </row>
    <row r="15" spans="1:28" ht="48" thickBot="1">
      <c r="A15" s="737" t="s">
        <v>819</v>
      </c>
      <c r="B15" s="738" t="s">
        <v>1328</v>
      </c>
      <c r="C15" s="738" t="s">
        <v>1329</v>
      </c>
      <c r="D15" s="737" t="s">
        <v>860</v>
      </c>
      <c r="E15" s="737" t="s">
        <v>1330</v>
      </c>
      <c r="F15" s="737" t="s">
        <v>1331</v>
      </c>
      <c r="G15" s="737" t="s">
        <v>1332</v>
      </c>
      <c r="H15" s="738" t="s">
        <v>1333</v>
      </c>
      <c r="I15" s="739" t="s">
        <v>861</v>
      </c>
      <c r="J15" s="740" t="s">
        <v>1334</v>
      </c>
      <c r="K15" s="741" t="s">
        <v>1335</v>
      </c>
      <c r="L15" s="742" t="s">
        <v>1336</v>
      </c>
      <c r="M15" s="743" t="s">
        <v>862</v>
      </c>
      <c r="N15" s="744" t="s">
        <v>863</v>
      </c>
      <c r="O15" s="745" t="s">
        <v>864</v>
      </c>
      <c r="Q15" s="727"/>
      <c r="R15" s="727"/>
      <c r="S15" s="727"/>
      <c r="T15" s="727"/>
      <c r="U15" s="727"/>
      <c r="V15" s="727"/>
      <c r="W15" s="727"/>
      <c r="X15" s="727"/>
      <c r="Y15" s="727"/>
      <c r="Z15" s="727"/>
      <c r="AA15" s="727"/>
      <c r="AB15" s="727"/>
    </row>
    <row r="16" spans="1:28" ht="15.75">
      <c r="A16" s="746">
        <v>25</v>
      </c>
      <c r="B16" s="746"/>
      <c r="C16" s="746"/>
      <c r="D16" s="746"/>
      <c r="E16" s="746" t="s">
        <v>865</v>
      </c>
      <c r="F16" s="746"/>
      <c r="G16" s="746"/>
      <c r="H16" s="746"/>
      <c r="I16" s="747" t="s">
        <v>866</v>
      </c>
      <c r="J16" s="748"/>
      <c r="K16" s="749"/>
      <c r="L16" s="750"/>
      <c r="M16" s="751" t="s">
        <v>867</v>
      </c>
      <c r="N16" s="751"/>
      <c r="O16" s="752"/>
      <c r="Q16" s="727"/>
      <c r="R16" s="727"/>
      <c r="S16" s="727"/>
      <c r="T16" s="727"/>
      <c r="U16" s="727"/>
      <c r="V16" s="727"/>
      <c r="W16" s="727"/>
      <c r="X16" s="727"/>
      <c r="Y16" s="727"/>
      <c r="Z16" s="727"/>
      <c r="AA16" s="727"/>
      <c r="AB16" s="727"/>
    </row>
    <row r="17" spans="1:28" ht="15.75">
      <c r="A17" s="746">
        <v>40</v>
      </c>
      <c r="B17" s="746"/>
      <c r="C17" s="746"/>
      <c r="D17" s="746"/>
      <c r="E17" s="746" t="s">
        <v>868</v>
      </c>
      <c r="F17" s="746"/>
      <c r="G17" s="746"/>
      <c r="H17" s="746"/>
      <c r="I17" s="753" t="s">
        <v>869</v>
      </c>
      <c r="J17" s="750"/>
      <c r="K17" s="754"/>
      <c r="L17" s="750"/>
      <c r="M17" s="755" t="s">
        <v>870</v>
      </c>
      <c r="N17" s="755"/>
      <c r="O17" s="756"/>
      <c r="Q17" s="727"/>
      <c r="R17" s="727"/>
      <c r="S17" s="727"/>
      <c r="T17" s="727"/>
      <c r="U17" s="727"/>
      <c r="V17" s="727"/>
      <c r="W17" s="727"/>
      <c r="X17" s="727"/>
      <c r="Y17" s="727"/>
      <c r="Z17" s="727"/>
      <c r="AA17" s="727"/>
      <c r="AB17" s="727"/>
    </row>
    <row r="18" spans="1:28" ht="15.75">
      <c r="A18" s="746">
        <v>50</v>
      </c>
      <c r="B18" s="746"/>
      <c r="C18" s="746"/>
      <c r="D18" s="746"/>
      <c r="E18" s="746" t="s">
        <v>871</v>
      </c>
      <c r="F18" s="746"/>
      <c r="G18" s="746"/>
      <c r="H18" s="746"/>
      <c r="I18" s="753" t="s">
        <v>872</v>
      </c>
      <c r="J18" s="750"/>
      <c r="K18" s="754"/>
      <c r="L18" s="750"/>
      <c r="M18" s="755" t="s">
        <v>873</v>
      </c>
      <c r="N18" s="755"/>
      <c r="O18" s="756"/>
      <c r="Q18" s="727"/>
      <c r="R18" s="727"/>
      <c r="S18" s="727"/>
      <c r="T18" s="727"/>
      <c r="U18" s="727"/>
      <c r="V18" s="727"/>
      <c r="W18" s="727"/>
      <c r="X18" s="727"/>
      <c r="Y18" s="727"/>
      <c r="Z18" s="727"/>
      <c r="AA18" s="727"/>
      <c r="AB18" s="727"/>
    </row>
    <row r="19" spans="1:28" ht="15.75">
      <c r="A19" s="746">
        <v>63</v>
      </c>
      <c r="B19" s="746"/>
      <c r="C19" s="746"/>
      <c r="D19" s="746"/>
      <c r="E19" s="746" t="s">
        <v>874</v>
      </c>
      <c r="F19" s="746"/>
      <c r="G19" s="746"/>
      <c r="H19" s="746"/>
      <c r="I19" s="753" t="s">
        <v>875</v>
      </c>
      <c r="J19" s="750"/>
      <c r="K19" s="754"/>
      <c r="L19" s="750"/>
      <c r="M19" s="755" t="s">
        <v>876</v>
      </c>
      <c r="N19" s="755"/>
      <c r="O19" s="756"/>
      <c r="Q19" s="727"/>
      <c r="R19" s="727"/>
      <c r="S19" s="727"/>
      <c r="T19" s="727"/>
      <c r="U19" s="727"/>
      <c r="V19" s="727"/>
      <c r="W19" s="727"/>
      <c r="X19" s="727"/>
      <c r="Y19" s="727"/>
      <c r="Z19" s="727"/>
      <c r="AA19" s="727"/>
      <c r="AB19" s="727"/>
    </row>
    <row r="20" spans="1:28" ht="15.75">
      <c r="A20" s="746">
        <v>80</v>
      </c>
      <c r="B20" s="746"/>
      <c r="C20" s="746"/>
      <c r="D20" s="746"/>
      <c r="E20" s="746" t="s">
        <v>877</v>
      </c>
      <c r="F20" s="746"/>
      <c r="G20" s="746"/>
      <c r="H20" s="746"/>
      <c r="I20" s="753" t="s">
        <v>878</v>
      </c>
      <c r="J20" s="750"/>
      <c r="K20" s="754"/>
      <c r="L20" s="750"/>
      <c r="M20" s="755" t="s">
        <v>879</v>
      </c>
      <c r="N20" s="755"/>
      <c r="O20" s="756"/>
      <c r="Q20" s="727"/>
      <c r="R20" s="727"/>
      <c r="S20" s="727"/>
      <c r="T20" s="727"/>
      <c r="U20" s="727"/>
      <c r="V20" s="727"/>
      <c r="W20" s="727"/>
      <c r="X20" s="727"/>
      <c r="Y20" s="727"/>
      <c r="Z20" s="727"/>
      <c r="AA20" s="727"/>
      <c r="AB20" s="727"/>
    </row>
    <row r="21" spans="1:28" ht="15.75">
      <c r="A21" s="746">
        <v>100</v>
      </c>
      <c r="B21" s="746"/>
      <c r="C21" s="746"/>
      <c r="D21" s="746"/>
      <c r="E21" s="746" t="s">
        <v>880</v>
      </c>
      <c r="F21" s="746"/>
      <c r="G21" s="746"/>
      <c r="H21" s="746"/>
      <c r="I21" s="755" t="s">
        <v>881</v>
      </c>
      <c r="J21" s="750"/>
      <c r="K21" s="754"/>
      <c r="L21" s="750"/>
      <c r="M21" s="755" t="s">
        <v>882</v>
      </c>
      <c r="N21" s="755"/>
      <c r="O21" s="756"/>
      <c r="Q21" s="727"/>
      <c r="R21" s="727"/>
      <c r="S21" s="727"/>
      <c r="T21" s="727"/>
      <c r="U21" s="727"/>
      <c r="V21" s="727"/>
      <c r="W21" s="727"/>
      <c r="X21" s="727"/>
      <c r="Y21" s="727"/>
      <c r="Z21" s="727"/>
      <c r="AA21" s="727"/>
      <c r="AB21" s="727"/>
    </row>
    <row r="22" spans="1:28" ht="15.75">
      <c r="A22" s="746">
        <v>125</v>
      </c>
      <c r="B22" s="746"/>
      <c r="C22" s="746"/>
      <c r="D22" s="746"/>
      <c r="E22" s="746" t="s">
        <v>883</v>
      </c>
      <c r="F22" s="746"/>
      <c r="G22" s="746"/>
      <c r="H22" s="746"/>
      <c r="I22" s="755" t="s">
        <v>884</v>
      </c>
      <c r="J22" s="750"/>
      <c r="K22" s="754"/>
      <c r="L22" s="750"/>
      <c r="M22" s="755" t="s">
        <v>885</v>
      </c>
      <c r="N22" s="755"/>
      <c r="O22" s="756"/>
      <c r="Q22" s="727"/>
      <c r="R22" s="727"/>
      <c r="S22" s="727"/>
      <c r="T22" s="727"/>
      <c r="U22" s="727"/>
      <c r="V22" s="727"/>
      <c r="W22" s="727"/>
      <c r="X22" s="727"/>
      <c r="Y22" s="727"/>
      <c r="Z22" s="727"/>
      <c r="AA22" s="727"/>
      <c r="AB22" s="727"/>
    </row>
    <row r="23" spans="1:28" ht="16.5" thickBot="1">
      <c r="A23" s="746">
        <v>160</v>
      </c>
      <c r="B23" s="746"/>
      <c r="C23" s="746"/>
      <c r="D23" s="746"/>
      <c r="E23" s="757" t="s">
        <v>908</v>
      </c>
      <c r="F23" s="746"/>
      <c r="G23" s="746"/>
      <c r="H23" s="746"/>
      <c r="I23" s="758" t="s">
        <v>886</v>
      </c>
      <c r="J23" s="759"/>
      <c r="K23" s="760"/>
      <c r="L23" s="759"/>
      <c r="M23" s="755" t="s">
        <v>887</v>
      </c>
      <c r="N23" s="755"/>
      <c r="O23" s="756"/>
      <c r="Q23" s="727"/>
      <c r="R23" s="727"/>
      <c r="S23" s="727"/>
      <c r="T23" s="727"/>
      <c r="U23" s="727"/>
      <c r="V23" s="727"/>
      <c r="W23" s="727"/>
      <c r="X23" s="727"/>
      <c r="Y23" s="727"/>
      <c r="Z23" s="727"/>
      <c r="AA23" s="727"/>
      <c r="AB23" s="727"/>
    </row>
    <row r="24" spans="1:28" ht="15.75">
      <c r="A24" s="746">
        <v>200</v>
      </c>
      <c r="B24" s="746"/>
      <c r="C24" s="746"/>
      <c r="D24" s="746"/>
      <c r="E24" s="757" t="s">
        <v>909</v>
      </c>
      <c r="F24" s="746"/>
      <c r="G24" s="746"/>
      <c r="H24" s="746"/>
      <c r="I24" s="761"/>
      <c r="J24" s="761"/>
      <c r="K24" s="761"/>
      <c r="L24" s="761"/>
      <c r="M24" s="755" t="s">
        <v>888</v>
      </c>
      <c r="N24" s="755"/>
      <c r="O24" s="756"/>
      <c r="Q24" s="727"/>
      <c r="R24" s="727"/>
      <c r="S24" s="727"/>
      <c r="T24" s="727"/>
      <c r="U24" s="727"/>
      <c r="V24" s="727"/>
      <c r="W24" s="727"/>
      <c r="X24" s="727"/>
      <c r="Y24" s="727"/>
      <c r="Z24" s="727"/>
      <c r="AA24" s="727"/>
      <c r="AB24" s="727"/>
    </row>
    <row r="25" spans="1:28" ht="15.75">
      <c r="A25" s="746">
        <v>250</v>
      </c>
      <c r="B25" s="746"/>
      <c r="C25" s="746"/>
      <c r="D25" s="746"/>
      <c r="E25" s="757" t="s">
        <v>910</v>
      </c>
      <c r="F25" s="746"/>
      <c r="G25" s="746"/>
      <c r="H25" s="746"/>
      <c r="I25" s="761"/>
      <c r="J25" s="761"/>
      <c r="K25" s="761"/>
      <c r="L25" s="761"/>
      <c r="M25" s="755" t="s">
        <v>889</v>
      </c>
      <c r="N25" s="755"/>
      <c r="O25" s="756"/>
      <c r="Q25" s="727"/>
      <c r="R25" s="727"/>
      <c r="S25" s="727"/>
      <c r="T25" s="727"/>
      <c r="U25" s="727"/>
      <c r="V25" s="727"/>
      <c r="W25" s="727"/>
      <c r="X25" s="727"/>
      <c r="Y25" s="727"/>
      <c r="Z25" s="727"/>
      <c r="AA25" s="727"/>
      <c r="AB25" s="727"/>
    </row>
    <row r="26" spans="1:28" ht="15.75">
      <c r="A26" s="746">
        <v>315</v>
      </c>
      <c r="B26" s="746"/>
      <c r="C26" s="746"/>
      <c r="D26" s="746"/>
      <c r="E26" s="757" t="s">
        <v>911</v>
      </c>
      <c r="F26" s="746"/>
      <c r="G26" s="746"/>
      <c r="H26" s="746"/>
      <c r="I26" s="761"/>
      <c r="J26" s="761"/>
      <c r="K26" s="761"/>
      <c r="L26" s="761"/>
      <c r="M26" s="755" t="s">
        <v>890</v>
      </c>
      <c r="N26" s="755"/>
      <c r="O26" s="756"/>
      <c r="Q26" s="727"/>
      <c r="R26" s="727"/>
      <c r="S26" s="727"/>
      <c r="T26" s="727"/>
      <c r="U26" s="727"/>
      <c r="V26" s="727"/>
      <c r="W26" s="727"/>
      <c r="X26" s="727"/>
      <c r="Y26" s="727"/>
      <c r="Z26" s="727"/>
      <c r="AA26" s="727"/>
      <c r="AB26" s="727"/>
    </row>
    <row r="27" spans="1:28" ht="31.5">
      <c r="A27" s="746">
        <v>400</v>
      </c>
      <c r="B27" s="746"/>
      <c r="C27" s="746"/>
      <c r="D27" s="746"/>
      <c r="E27" s="757" t="s">
        <v>912</v>
      </c>
      <c r="F27" s="746"/>
      <c r="G27" s="746"/>
      <c r="H27" s="746"/>
      <c r="I27" s="761"/>
      <c r="J27" s="761"/>
      <c r="K27" s="761"/>
      <c r="L27" s="761"/>
      <c r="M27" s="755" t="s">
        <v>891</v>
      </c>
      <c r="N27" s="755"/>
      <c r="O27" s="756"/>
      <c r="Q27" s="727"/>
      <c r="R27" s="727"/>
      <c r="S27" s="727"/>
      <c r="T27" s="727"/>
      <c r="U27" s="727"/>
      <c r="V27" s="727"/>
      <c r="W27" s="727"/>
      <c r="X27" s="727"/>
      <c r="Y27" s="727"/>
      <c r="Z27" s="727"/>
      <c r="AA27" s="727"/>
      <c r="AB27" s="727"/>
    </row>
    <row r="28" spans="1:28" ht="15.75">
      <c r="A28" s="762">
        <v>500</v>
      </c>
      <c r="B28" s="762"/>
      <c r="C28" s="762"/>
      <c r="D28" s="762"/>
      <c r="E28" s="757" t="s">
        <v>913</v>
      </c>
      <c r="F28" s="746"/>
      <c r="G28" s="746"/>
      <c r="H28" s="746"/>
      <c r="I28" s="763"/>
      <c r="J28" s="763"/>
      <c r="K28" s="763"/>
      <c r="L28" s="763"/>
      <c r="M28" s="755" t="s">
        <v>892</v>
      </c>
      <c r="N28" s="755"/>
      <c r="O28" s="756"/>
      <c r="Q28" s="727"/>
      <c r="R28" s="727"/>
      <c r="S28" s="727"/>
      <c r="T28" s="727"/>
      <c r="U28" s="727"/>
      <c r="V28" s="727"/>
      <c r="W28" s="727"/>
      <c r="X28" s="727"/>
      <c r="Y28" s="727"/>
      <c r="Z28" s="727"/>
      <c r="AA28" s="727"/>
      <c r="AB28" s="727"/>
    </row>
    <row r="29" spans="1:28" ht="15.75">
      <c r="A29" s="746">
        <v>630</v>
      </c>
      <c r="B29" s="746"/>
      <c r="C29" s="746"/>
      <c r="D29" s="746"/>
      <c r="E29" s="757" t="s">
        <v>914</v>
      </c>
      <c r="F29" s="746"/>
      <c r="G29" s="746"/>
      <c r="H29" s="746"/>
      <c r="I29" s="761"/>
      <c r="J29" s="761"/>
      <c r="K29" s="761"/>
      <c r="L29" s="761"/>
      <c r="M29" s="755" t="s">
        <v>893</v>
      </c>
      <c r="N29" s="755"/>
      <c r="O29" s="756"/>
      <c r="Q29" s="727"/>
      <c r="R29" s="727"/>
      <c r="S29" s="727"/>
      <c r="T29" s="727"/>
      <c r="U29" s="727"/>
      <c r="V29" s="727"/>
      <c r="W29" s="727"/>
      <c r="X29" s="727"/>
      <c r="Y29" s="727"/>
      <c r="Z29" s="727"/>
      <c r="AA29" s="727"/>
      <c r="AB29" s="727"/>
    </row>
    <row r="30" spans="1:28" ht="15.75">
      <c r="A30" s="764">
        <v>800</v>
      </c>
      <c r="B30" s="764"/>
      <c r="C30" s="764"/>
      <c r="D30" s="764"/>
      <c r="E30" s="757" t="s">
        <v>915</v>
      </c>
      <c r="F30" s="746"/>
      <c r="G30" s="746"/>
      <c r="H30" s="746"/>
      <c r="I30" s="765"/>
      <c r="J30" s="765"/>
      <c r="K30" s="765"/>
      <c r="L30" s="765"/>
      <c r="M30" s="755" t="s">
        <v>894</v>
      </c>
      <c r="N30" s="755"/>
      <c r="O30" s="756"/>
      <c r="Q30" s="727"/>
      <c r="R30" s="727"/>
      <c r="S30" s="727"/>
      <c r="T30" s="727"/>
      <c r="U30" s="727"/>
      <c r="V30" s="727"/>
      <c r="W30" s="727"/>
      <c r="X30" s="727"/>
      <c r="Y30" s="727"/>
      <c r="Z30" s="727"/>
      <c r="AA30" s="727"/>
      <c r="AB30" s="727"/>
    </row>
    <row r="31" spans="1:28" ht="15.75">
      <c r="A31" s="746">
        <v>1000</v>
      </c>
      <c r="B31" s="746"/>
      <c r="C31" s="746"/>
      <c r="D31" s="746"/>
      <c r="E31" s="757" t="s">
        <v>916</v>
      </c>
      <c r="F31" s="746"/>
      <c r="G31" s="746"/>
      <c r="H31" s="746"/>
      <c r="I31" s="765"/>
      <c r="J31" s="765"/>
      <c r="K31" s="765"/>
      <c r="L31" s="765"/>
      <c r="M31" s="755" t="s">
        <v>895</v>
      </c>
      <c r="N31" s="755"/>
      <c r="O31" s="756"/>
      <c r="Q31" s="727"/>
      <c r="R31" s="727"/>
      <c r="S31" s="727"/>
      <c r="T31" s="727"/>
      <c r="U31" s="727"/>
      <c r="V31" s="727"/>
      <c r="W31" s="727"/>
      <c r="X31" s="727"/>
      <c r="Y31" s="727"/>
      <c r="Z31" s="727"/>
      <c r="AA31" s="727"/>
      <c r="AB31" s="727"/>
    </row>
    <row r="32" spans="1:28" ht="15.75">
      <c r="A32" s="746">
        <v>1250</v>
      </c>
      <c r="B32" s="746"/>
      <c r="C32" s="746"/>
      <c r="D32" s="746"/>
      <c r="E32" s="757" t="s">
        <v>917</v>
      </c>
      <c r="F32" s="746"/>
      <c r="G32" s="746"/>
      <c r="H32" s="746"/>
      <c r="I32" s="765"/>
      <c r="J32" s="765"/>
      <c r="K32" s="765"/>
      <c r="L32" s="765"/>
      <c r="M32" s="755" t="s">
        <v>896</v>
      </c>
      <c r="N32" s="755"/>
      <c r="O32" s="756"/>
      <c r="Q32" s="727"/>
      <c r="R32" s="727"/>
      <c r="S32" s="727"/>
      <c r="T32" s="727"/>
      <c r="U32" s="727"/>
      <c r="V32" s="727"/>
      <c r="W32" s="727"/>
      <c r="X32" s="727"/>
      <c r="Y32" s="727"/>
      <c r="Z32" s="727"/>
      <c r="AA32" s="727"/>
      <c r="AB32" s="727"/>
    </row>
    <row r="33" spans="1:28" ht="15.75">
      <c r="A33" s="746">
        <v>1600</v>
      </c>
      <c r="B33" s="746"/>
      <c r="C33" s="746"/>
      <c r="D33" s="746"/>
      <c r="E33" s="757" t="s">
        <v>918</v>
      </c>
      <c r="F33" s="746"/>
      <c r="G33" s="746"/>
      <c r="H33" s="746"/>
      <c r="I33" s="765"/>
      <c r="J33" s="765"/>
      <c r="K33" s="765"/>
      <c r="L33" s="765"/>
      <c r="M33" s="755" t="s">
        <v>897</v>
      </c>
      <c r="N33" s="755"/>
      <c r="O33" s="756"/>
      <c r="Q33" s="727"/>
      <c r="R33" s="727"/>
      <c r="S33" s="727"/>
      <c r="T33" s="727"/>
      <c r="U33" s="727"/>
      <c r="V33" s="727"/>
      <c r="W33" s="727"/>
      <c r="X33" s="727"/>
      <c r="Y33" s="727"/>
      <c r="Z33" s="727"/>
      <c r="AA33" s="727"/>
      <c r="AB33" s="727"/>
    </row>
    <row r="34" spans="1:28" ht="16.5" thickBot="1">
      <c r="A34" s="766" t="s">
        <v>886</v>
      </c>
      <c r="B34" s="766"/>
      <c r="C34" s="766"/>
      <c r="D34" s="766"/>
      <c r="E34" s="757" t="s">
        <v>919</v>
      </c>
      <c r="F34" s="746"/>
      <c r="G34" s="746"/>
      <c r="H34" s="746"/>
      <c r="I34" s="765"/>
      <c r="J34" s="765"/>
      <c r="K34" s="765"/>
      <c r="L34" s="765"/>
      <c r="M34" s="758" t="s">
        <v>898</v>
      </c>
      <c r="N34" s="758"/>
      <c r="O34" s="767"/>
      <c r="Q34" s="727"/>
      <c r="R34" s="727"/>
      <c r="S34" s="727"/>
      <c r="T34" s="727"/>
      <c r="U34" s="727"/>
      <c r="V34" s="727"/>
      <c r="W34" s="727"/>
      <c r="X34" s="727"/>
      <c r="Y34" s="727"/>
      <c r="Z34" s="727"/>
      <c r="AA34" s="727"/>
      <c r="AB34" s="727"/>
    </row>
    <row r="35" spans="1:28" ht="15.75">
      <c r="A35" s="768"/>
      <c r="B35" s="769"/>
      <c r="C35" s="769"/>
      <c r="D35" s="769"/>
      <c r="E35" s="757" t="s">
        <v>1337</v>
      </c>
      <c r="F35" s="746"/>
      <c r="G35" s="746"/>
      <c r="H35" s="746"/>
      <c r="I35" s="770"/>
      <c r="J35" s="765"/>
      <c r="K35" s="765"/>
      <c r="L35" s="765"/>
      <c r="M35" s="765"/>
      <c r="N35" s="771"/>
      <c r="O35" s="772"/>
      <c r="Q35" s="727"/>
      <c r="R35" s="727"/>
      <c r="S35" s="727"/>
      <c r="T35" s="727"/>
      <c r="U35" s="727"/>
      <c r="V35" s="727"/>
      <c r="W35" s="727"/>
      <c r="X35" s="727"/>
      <c r="Y35" s="727"/>
      <c r="Z35" s="727"/>
      <c r="AA35" s="727"/>
      <c r="AB35" s="727"/>
    </row>
    <row r="36" spans="1:28" ht="16.5" thickBot="1">
      <c r="A36" s="773"/>
      <c r="B36" s="774"/>
      <c r="C36" s="774"/>
      <c r="D36" s="774"/>
      <c r="E36" s="775" t="s">
        <v>1338</v>
      </c>
      <c r="F36" s="766"/>
      <c r="G36" s="766"/>
      <c r="H36" s="766"/>
      <c r="I36" s="776"/>
      <c r="J36" s="777"/>
      <c r="K36" s="777"/>
      <c r="L36" s="777"/>
      <c r="M36" s="777"/>
      <c r="N36" s="778"/>
      <c r="O36" s="779"/>
      <c r="Q36" s="727"/>
      <c r="R36" s="727"/>
      <c r="S36" s="727"/>
      <c r="T36" s="727"/>
      <c r="U36" s="727"/>
      <c r="V36" s="727"/>
      <c r="W36" s="727"/>
      <c r="X36" s="727"/>
      <c r="Y36" s="727"/>
      <c r="Z36" s="727"/>
      <c r="AA36" s="727"/>
      <c r="AB36" s="727"/>
    </row>
    <row r="37" spans="1:28" ht="15.75">
      <c r="A37" s="780"/>
      <c r="B37" s="781"/>
      <c r="C37" s="781"/>
      <c r="D37" s="781"/>
      <c r="E37" s="782"/>
      <c r="F37" s="780"/>
      <c r="G37" s="780"/>
      <c r="H37" s="780"/>
      <c r="I37" s="783"/>
      <c r="J37" s="783"/>
      <c r="K37" s="783"/>
      <c r="L37" s="783"/>
      <c r="M37" s="783"/>
      <c r="N37" s="784"/>
      <c r="O37" s="785"/>
      <c r="P37" s="224"/>
      <c r="Q37" s="220"/>
      <c r="R37" s="220"/>
      <c r="S37" s="220"/>
      <c r="T37" s="220"/>
      <c r="U37" s="220"/>
      <c r="V37" s="220"/>
      <c r="W37" s="220"/>
      <c r="X37" s="220"/>
      <c r="Y37" s="220"/>
      <c r="Z37" s="220"/>
      <c r="AA37" s="220"/>
      <c r="AB37" s="220"/>
    </row>
    <row r="38" spans="1:28" ht="15.75">
      <c r="A38" s="786" t="s">
        <v>1349</v>
      </c>
      <c r="B38" s="781"/>
      <c r="C38" s="780"/>
      <c r="D38" s="780"/>
      <c r="E38" s="781"/>
      <c r="F38" s="780"/>
      <c r="G38" s="780"/>
      <c r="H38" s="780"/>
      <c r="I38" s="783"/>
      <c r="J38" s="783"/>
      <c r="K38" s="783"/>
      <c r="L38" s="783"/>
      <c r="M38" s="783"/>
      <c r="N38" s="784"/>
      <c r="O38" s="785"/>
      <c r="P38" s="224"/>
      <c r="Q38" s="220"/>
      <c r="R38" s="220"/>
      <c r="S38" s="220"/>
      <c r="T38" s="220"/>
      <c r="U38" s="220"/>
      <c r="V38" s="220"/>
      <c r="W38" s="220"/>
      <c r="X38" s="220"/>
      <c r="Y38" s="220"/>
      <c r="Z38" s="220"/>
      <c r="AA38" s="220"/>
      <c r="AB38" s="220"/>
    </row>
    <row r="39" spans="1:28" ht="15.75">
      <c r="A39" s="786" t="s">
        <v>1348</v>
      </c>
      <c r="B39" s="781"/>
      <c r="C39" s="780"/>
      <c r="D39" s="780"/>
      <c r="E39" s="781"/>
      <c r="F39" s="343"/>
      <c r="G39" s="343"/>
      <c r="H39" s="343"/>
      <c r="I39" s="343"/>
      <c r="J39" s="343"/>
      <c r="K39" s="343"/>
      <c r="L39" s="220"/>
      <c r="M39" s="220"/>
      <c r="N39" s="220"/>
      <c r="O39" s="220"/>
      <c r="P39" s="224"/>
      <c r="Q39" s="220"/>
      <c r="R39" s="220"/>
      <c r="S39" s="220"/>
      <c r="T39" s="220"/>
      <c r="U39" s="220"/>
      <c r="V39" s="220"/>
      <c r="W39" s="220"/>
      <c r="X39" s="220"/>
      <c r="Y39" s="220"/>
      <c r="Z39" s="220"/>
      <c r="AA39" s="220"/>
      <c r="AB39" s="220"/>
    </row>
    <row r="40" spans="1:28" ht="16.5" thickBot="1">
      <c r="A40" s="224"/>
      <c r="B40" s="787"/>
      <c r="C40" s="787"/>
      <c r="D40" s="788"/>
      <c r="E40" s="787"/>
      <c r="F40" s="787"/>
      <c r="G40" s="787"/>
      <c r="H40" s="788"/>
      <c r="I40" s="788"/>
      <c r="J40" s="788"/>
      <c r="K40" s="788"/>
      <c r="L40" s="788"/>
      <c r="M40" s="788"/>
      <c r="N40" s="788"/>
      <c r="O40" s="788"/>
      <c r="P40" s="788"/>
      <c r="Q40" s="788"/>
      <c r="R40" s="788"/>
      <c r="S40" s="788"/>
      <c r="T40" s="349"/>
      <c r="U40" s="349"/>
      <c r="V40" s="349"/>
      <c r="W40" s="789"/>
      <c r="X40" s="789"/>
      <c r="Y40" s="789"/>
      <c r="Z40" s="789"/>
      <c r="AA40" s="789"/>
      <c r="AB40" s="789"/>
    </row>
    <row r="41" spans="1:28" ht="32.25" thickBot="1">
      <c r="A41" s="2863" t="s">
        <v>2223</v>
      </c>
      <c r="B41" s="2863" t="s">
        <v>1339</v>
      </c>
      <c r="C41" s="2863" t="s">
        <v>1340</v>
      </c>
      <c r="D41" s="2863" t="s">
        <v>817</v>
      </c>
      <c r="E41" s="2863" t="s">
        <v>1341</v>
      </c>
      <c r="F41" s="2865" t="s">
        <v>818</v>
      </c>
      <c r="G41" s="2861" t="s">
        <v>819</v>
      </c>
      <c r="H41" s="2862"/>
      <c r="I41" s="2867" t="s">
        <v>920</v>
      </c>
      <c r="J41" s="790" t="s">
        <v>821</v>
      </c>
      <c r="K41" s="2861" t="s">
        <v>822</v>
      </c>
      <c r="L41" s="2871"/>
      <c r="M41" s="2861" t="s">
        <v>823</v>
      </c>
      <c r="N41" s="2871"/>
      <c r="O41" s="2872" t="s">
        <v>824</v>
      </c>
      <c r="P41" s="2873"/>
      <c r="Q41" s="745" t="s">
        <v>825</v>
      </c>
      <c r="R41" s="2867" t="s">
        <v>921</v>
      </c>
      <c r="S41" s="2867" t="s">
        <v>1342</v>
      </c>
      <c r="T41" s="2872" t="s">
        <v>1343</v>
      </c>
      <c r="U41" s="2874"/>
      <c r="V41" s="2873"/>
      <c r="W41" s="2867" t="s">
        <v>1344</v>
      </c>
      <c r="X41" s="2875" t="s">
        <v>828</v>
      </c>
      <c r="Y41" s="2875" t="s">
        <v>829</v>
      </c>
      <c r="Z41" s="2867" t="s">
        <v>1345</v>
      </c>
      <c r="AA41" s="2867" t="s">
        <v>922</v>
      </c>
      <c r="AB41" s="2869" t="s">
        <v>923</v>
      </c>
    </row>
    <row r="42" spans="1:28" ht="37.5" customHeight="1" thickBot="1">
      <c r="A42" s="2864"/>
      <c r="B42" s="2864"/>
      <c r="C42" s="2864"/>
      <c r="D42" s="2864"/>
      <c r="E42" s="2864"/>
      <c r="F42" s="2866"/>
      <c r="G42" s="791" t="s">
        <v>834</v>
      </c>
      <c r="H42" s="792" t="s">
        <v>835</v>
      </c>
      <c r="I42" s="2868"/>
      <c r="J42" s="793" t="s">
        <v>292</v>
      </c>
      <c r="K42" s="794" t="s">
        <v>293</v>
      </c>
      <c r="L42" s="794" t="s">
        <v>292</v>
      </c>
      <c r="M42" s="794" t="s">
        <v>293</v>
      </c>
      <c r="N42" s="794" t="s">
        <v>292</v>
      </c>
      <c r="O42" s="794" t="s">
        <v>293</v>
      </c>
      <c r="P42" s="794" t="s">
        <v>292</v>
      </c>
      <c r="Q42" s="795"/>
      <c r="R42" s="2868"/>
      <c r="S42" s="2868"/>
      <c r="T42" s="793" t="s">
        <v>1346</v>
      </c>
      <c r="U42" s="794" t="s">
        <v>1347</v>
      </c>
      <c r="V42" s="794" t="s">
        <v>925</v>
      </c>
      <c r="W42" s="2868"/>
      <c r="X42" s="2876"/>
      <c r="Y42" s="2876"/>
      <c r="Z42" s="2868"/>
      <c r="AA42" s="2868"/>
      <c r="AB42" s="2870"/>
    </row>
    <row r="43" spans="1:28" ht="15.75">
      <c r="A43" s="2883"/>
      <c r="B43" s="2883"/>
      <c r="C43" s="2877"/>
      <c r="D43" s="2886"/>
      <c r="E43" s="2886"/>
      <c r="F43" s="796" t="s">
        <v>201</v>
      </c>
      <c r="G43" s="797"/>
      <c r="H43" s="798"/>
      <c r="I43" s="799"/>
      <c r="J43" s="799"/>
      <c r="K43" s="799"/>
      <c r="L43" s="799"/>
      <c r="M43" s="799"/>
      <c r="N43" s="799"/>
      <c r="O43" s="799"/>
      <c r="P43" s="799"/>
      <c r="Q43" s="800"/>
      <c r="R43" s="799"/>
      <c r="S43" s="801"/>
      <c r="T43" s="802"/>
      <c r="U43" s="799"/>
      <c r="V43" s="799"/>
      <c r="W43" s="800"/>
      <c r="X43" s="2883"/>
      <c r="Y43" s="2877"/>
      <c r="Z43" s="799"/>
      <c r="AA43" s="2880"/>
      <c r="AB43" s="800"/>
    </row>
    <row r="44" spans="1:28" ht="15.75">
      <c r="A44" s="2884"/>
      <c r="B44" s="2884"/>
      <c r="C44" s="2878"/>
      <c r="D44" s="2887"/>
      <c r="E44" s="2887"/>
      <c r="F44" s="803" t="s">
        <v>202</v>
      </c>
      <c r="G44" s="804"/>
      <c r="H44" s="805"/>
      <c r="I44" s="806"/>
      <c r="J44" s="806"/>
      <c r="K44" s="806"/>
      <c r="L44" s="806"/>
      <c r="M44" s="806"/>
      <c r="N44" s="806"/>
      <c r="O44" s="806"/>
      <c r="P44" s="806"/>
      <c r="Q44" s="807"/>
      <c r="R44" s="806"/>
      <c r="S44" s="808"/>
      <c r="T44" s="809"/>
      <c r="U44" s="806"/>
      <c r="V44" s="806"/>
      <c r="W44" s="807"/>
      <c r="X44" s="2884"/>
      <c r="Y44" s="2878"/>
      <c r="Z44" s="805"/>
      <c r="AA44" s="2881"/>
      <c r="AB44" s="807"/>
    </row>
    <row r="45" spans="1:28" ht="15.75">
      <c r="A45" s="2884"/>
      <c r="B45" s="2884"/>
      <c r="C45" s="2878"/>
      <c r="D45" s="2887"/>
      <c r="E45" s="2887"/>
      <c r="F45" s="803" t="s">
        <v>203</v>
      </c>
      <c r="G45" s="804"/>
      <c r="H45" s="805"/>
      <c r="I45" s="806"/>
      <c r="J45" s="806"/>
      <c r="K45" s="806"/>
      <c r="L45" s="806"/>
      <c r="M45" s="806"/>
      <c r="N45" s="806"/>
      <c r="O45" s="806"/>
      <c r="P45" s="806"/>
      <c r="Q45" s="807"/>
      <c r="R45" s="806"/>
      <c r="S45" s="808"/>
      <c r="T45" s="809"/>
      <c r="U45" s="806"/>
      <c r="V45" s="806"/>
      <c r="W45" s="807"/>
      <c r="X45" s="2884"/>
      <c r="Y45" s="2878"/>
      <c r="Z45" s="805"/>
      <c r="AA45" s="2881"/>
      <c r="AB45" s="807"/>
    </row>
    <row r="46" spans="1:28" ht="15.75">
      <c r="A46" s="2884"/>
      <c r="B46" s="2884"/>
      <c r="C46" s="2878"/>
      <c r="D46" s="2887"/>
      <c r="E46" s="2887"/>
      <c r="F46" s="803" t="s">
        <v>204</v>
      </c>
      <c r="G46" s="810"/>
      <c r="H46" s="811"/>
      <c r="I46" s="812"/>
      <c r="J46" s="812"/>
      <c r="K46" s="812"/>
      <c r="L46" s="812"/>
      <c r="M46" s="812"/>
      <c r="N46" s="812"/>
      <c r="O46" s="812"/>
      <c r="P46" s="812"/>
      <c r="Q46" s="813"/>
      <c r="R46" s="812"/>
      <c r="S46" s="814"/>
      <c r="T46" s="809"/>
      <c r="U46" s="806"/>
      <c r="V46" s="806"/>
      <c r="W46" s="807"/>
      <c r="X46" s="2884"/>
      <c r="Y46" s="2878"/>
      <c r="Z46" s="805"/>
      <c r="AA46" s="2881"/>
      <c r="AB46" s="813"/>
    </row>
    <row r="47" spans="1:28" ht="15.75">
      <c r="A47" s="2884"/>
      <c r="B47" s="2884"/>
      <c r="C47" s="2878"/>
      <c r="D47" s="2887"/>
      <c r="E47" s="2887"/>
      <c r="F47" s="803" t="s">
        <v>205</v>
      </c>
      <c r="G47" s="804"/>
      <c r="H47" s="805"/>
      <c r="I47" s="806"/>
      <c r="J47" s="806"/>
      <c r="K47" s="806"/>
      <c r="L47" s="806"/>
      <c r="M47" s="806"/>
      <c r="N47" s="806"/>
      <c r="O47" s="806"/>
      <c r="P47" s="806"/>
      <c r="Q47" s="807"/>
      <c r="R47" s="806"/>
      <c r="S47" s="808"/>
      <c r="T47" s="809"/>
      <c r="U47" s="806"/>
      <c r="V47" s="806"/>
      <c r="W47" s="807"/>
      <c r="X47" s="2884"/>
      <c r="Y47" s="2878"/>
      <c r="Z47" s="805"/>
      <c r="AA47" s="2881"/>
      <c r="AB47" s="807"/>
    </row>
    <row r="48" spans="1:28" ht="15.75">
      <c r="A48" s="2884"/>
      <c r="B48" s="2884"/>
      <c r="C48" s="2878"/>
      <c r="D48" s="2887"/>
      <c r="E48" s="2887"/>
      <c r="F48" s="803" t="s">
        <v>206</v>
      </c>
      <c r="G48" s="804"/>
      <c r="H48" s="805"/>
      <c r="I48" s="806"/>
      <c r="J48" s="806"/>
      <c r="K48" s="806"/>
      <c r="L48" s="806"/>
      <c r="M48" s="806"/>
      <c r="N48" s="806"/>
      <c r="O48" s="806"/>
      <c r="P48" s="806"/>
      <c r="Q48" s="807"/>
      <c r="R48" s="806"/>
      <c r="S48" s="808"/>
      <c r="T48" s="809"/>
      <c r="U48" s="806"/>
      <c r="V48" s="806"/>
      <c r="W48" s="807"/>
      <c r="X48" s="2884"/>
      <c r="Y48" s="2878"/>
      <c r="Z48" s="805"/>
      <c r="AA48" s="2881"/>
      <c r="AB48" s="807"/>
    </row>
    <row r="49" spans="1:28" ht="15.75">
      <c r="A49" s="2884"/>
      <c r="B49" s="2884"/>
      <c r="C49" s="2878"/>
      <c r="D49" s="2887"/>
      <c r="E49" s="2887"/>
      <c r="F49" s="803" t="s">
        <v>207</v>
      </c>
      <c r="G49" s="815"/>
      <c r="H49" s="816"/>
      <c r="I49" s="817"/>
      <c r="J49" s="817"/>
      <c r="K49" s="817"/>
      <c r="L49" s="817"/>
      <c r="M49" s="817"/>
      <c r="N49" s="817"/>
      <c r="O49" s="817"/>
      <c r="P49" s="817"/>
      <c r="Q49" s="818"/>
      <c r="R49" s="817"/>
      <c r="S49" s="808"/>
      <c r="T49" s="819"/>
      <c r="U49" s="817"/>
      <c r="V49" s="817"/>
      <c r="W49" s="818"/>
      <c r="X49" s="2884"/>
      <c r="Y49" s="2878"/>
      <c r="Z49" s="805"/>
      <c r="AA49" s="2881"/>
      <c r="AB49" s="807"/>
    </row>
    <row r="50" spans="1:28" ht="15.75">
      <c r="A50" s="2884"/>
      <c r="B50" s="2884"/>
      <c r="C50" s="2878"/>
      <c r="D50" s="2887"/>
      <c r="E50" s="2887"/>
      <c r="F50" s="803" t="s">
        <v>208</v>
      </c>
      <c r="G50" s="804"/>
      <c r="H50" s="805"/>
      <c r="I50" s="806"/>
      <c r="J50" s="806"/>
      <c r="K50" s="806"/>
      <c r="L50" s="806"/>
      <c r="M50" s="806"/>
      <c r="N50" s="806"/>
      <c r="O50" s="806"/>
      <c r="P50" s="806"/>
      <c r="Q50" s="807"/>
      <c r="R50" s="806"/>
      <c r="S50" s="808"/>
      <c r="T50" s="809"/>
      <c r="U50" s="806"/>
      <c r="V50" s="806"/>
      <c r="W50" s="807"/>
      <c r="X50" s="2884"/>
      <c r="Y50" s="2878"/>
      <c r="Z50" s="805"/>
      <c r="AA50" s="2881"/>
      <c r="AB50" s="807"/>
    </row>
    <row r="51" spans="1:28" ht="15.75">
      <c r="A51" s="2884"/>
      <c r="B51" s="2884"/>
      <c r="C51" s="2878"/>
      <c r="D51" s="2887"/>
      <c r="E51" s="2887"/>
      <c r="F51" s="803" t="s">
        <v>209</v>
      </c>
      <c r="G51" s="820"/>
      <c r="H51" s="821"/>
      <c r="I51" s="822"/>
      <c r="J51" s="822"/>
      <c r="K51" s="822"/>
      <c r="L51" s="822"/>
      <c r="M51" s="822"/>
      <c r="N51" s="822"/>
      <c r="O51" s="822"/>
      <c r="P51" s="822"/>
      <c r="Q51" s="823"/>
      <c r="R51" s="822"/>
      <c r="S51" s="824"/>
      <c r="T51" s="809"/>
      <c r="U51" s="806"/>
      <c r="V51" s="806"/>
      <c r="W51" s="807"/>
      <c r="X51" s="2884"/>
      <c r="Y51" s="2878"/>
      <c r="Z51" s="805"/>
      <c r="AA51" s="2881"/>
      <c r="AB51" s="823"/>
    </row>
    <row r="52" spans="1:28" ht="15.75">
      <c r="A52" s="2884"/>
      <c r="B52" s="2884"/>
      <c r="C52" s="2878"/>
      <c r="D52" s="2887"/>
      <c r="E52" s="2887"/>
      <c r="F52" s="825" t="s">
        <v>899</v>
      </c>
      <c r="G52" s="826"/>
      <c r="H52" s="827"/>
      <c r="I52" s="828"/>
      <c r="J52" s="828"/>
      <c r="K52" s="828"/>
      <c r="L52" s="828"/>
      <c r="M52" s="828"/>
      <c r="N52" s="828"/>
      <c r="O52" s="828"/>
      <c r="P52" s="828"/>
      <c r="Q52" s="829"/>
      <c r="R52" s="828"/>
      <c r="S52" s="830"/>
      <c r="T52" s="809"/>
      <c r="U52" s="806"/>
      <c r="V52" s="806"/>
      <c r="W52" s="807"/>
      <c r="X52" s="2884"/>
      <c r="Y52" s="2878"/>
      <c r="Z52" s="805"/>
      <c r="AA52" s="2881"/>
      <c r="AB52" s="829"/>
    </row>
    <row r="53" spans="1:28" ht="16.5" thickBot="1">
      <c r="A53" s="2885"/>
      <c r="B53" s="2885"/>
      <c r="C53" s="2879"/>
      <c r="D53" s="2888"/>
      <c r="E53" s="2888"/>
      <c r="F53" s="831" t="s">
        <v>225</v>
      </c>
      <c r="G53" s="832"/>
      <c r="H53" s="833"/>
      <c r="I53" s="834"/>
      <c r="J53" s="834"/>
      <c r="K53" s="834"/>
      <c r="L53" s="834"/>
      <c r="M53" s="834"/>
      <c r="N53" s="834"/>
      <c r="O53" s="834"/>
      <c r="P53" s="834"/>
      <c r="Q53" s="835"/>
      <c r="R53" s="834"/>
      <c r="S53" s="836"/>
      <c r="T53" s="837"/>
      <c r="U53" s="834"/>
      <c r="V53" s="834"/>
      <c r="W53" s="835"/>
      <c r="X53" s="2885"/>
      <c r="Y53" s="2879"/>
      <c r="Z53" s="834"/>
      <c r="AA53" s="2882"/>
      <c r="AB53" s="835"/>
    </row>
    <row r="54" spans="1:28" ht="15.75">
      <c r="A54" s="2883"/>
      <c r="B54" s="2883"/>
      <c r="C54" s="2877"/>
      <c r="D54" s="2886"/>
      <c r="E54" s="2886"/>
      <c r="F54" s="796" t="s">
        <v>201</v>
      </c>
      <c r="G54" s="797"/>
      <c r="H54" s="798"/>
      <c r="I54" s="799"/>
      <c r="J54" s="799"/>
      <c r="K54" s="799"/>
      <c r="L54" s="799"/>
      <c r="M54" s="799"/>
      <c r="N54" s="799"/>
      <c r="O54" s="799"/>
      <c r="P54" s="799"/>
      <c r="Q54" s="800"/>
      <c r="R54" s="799"/>
      <c r="S54" s="801"/>
      <c r="T54" s="838"/>
      <c r="U54" s="839"/>
      <c r="V54" s="839"/>
      <c r="W54" s="840"/>
      <c r="X54" s="2883"/>
      <c r="Y54" s="2877"/>
      <c r="Z54" s="805"/>
      <c r="AA54" s="2880"/>
      <c r="AB54" s="800"/>
    </row>
    <row r="55" spans="1:28" ht="15.75">
      <c r="A55" s="2884"/>
      <c r="B55" s="2884"/>
      <c r="C55" s="2878"/>
      <c r="D55" s="2887"/>
      <c r="E55" s="2887"/>
      <c r="F55" s="803" t="s">
        <v>202</v>
      </c>
      <c r="G55" s="804"/>
      <c r="H55" s="805"/>
      <c r="I55" s="806"/>
      <c r="J55" s="806"/>
      <c r="K55" s="806"/>
      <c r="L55" s="806"/>
      <c r="M55" s="806"/>
      <c r="N55" s="806"/>
      <c r="O55" s="806"/>
      <c r="P55" s="806"/>
      <c r="Q55" s="807"/>
      <c r="R55" s="806"/>
      <c r="S55" s="808"/>
      <c r="T55" s="809"/>
      <c r="U55" s="806"/>
      <c r="V55" s="806"/>
      <c r="W55" s="807"/>
      <c r="X55" s="2884"/>
      <c r="Y55" s="2878"/>
      <c r="Z55" s="805"/>
      <c r="AA55" s="2881"/>
      <c r="AB55" s="807"/>
    </row>
    <row r="56" spans="1:28" ht="15.75">
      <c r="A56" s="2884"/>
      <c r="B56" s="2884"/>
      <c r="C56" s="2878"/>
      <c r="D56" s="2887"/>
      <c r="E56" s="2887"/>
      <c r="F56" s="803" t="s">
        <v>203</v>
      </c>
      <c r="G56" s="804"/>
      <c r="H56" s="805"/>
      <c r="I56" s="806"/>
      <c r="J56" s="806"/>
      <c r="K56" s="806"/>
      <c r="L56" s="806"/>
      <c r="M56" s="806"/>
      <c r="N56" s="806"/>
      <c r="O56" s="806"/>
      <c r="P56" s="806"/>
      <c r="Q56" s="807"/>
      <c r="R56" s="806"/>
      <c r="S56" s="808"/>
      <c r="T56" s="809"/>
      <c r="U56" s="806"/>
      <c r="V56" s="806"/>
      <c r="W56" s="807"/>
      <c r="X56" s="2884"/>
      <c r="Y56" s="2878"/>
      <c r="Z56" s="805"/>
      <c r="AA56" s="2881"/>
      <c r="AB56" s="807"/>
    </row>
    <row r="57" spans="1:28" ht="15.75">
      <c r="A57" s="2884"/>
      <c r="B57" s="2884"/>
      <c r="C57" s="2878"/>
      <c r="D57" s="2887"/>
      <c r="E57" s="2887"/>
      <c r="F57" s="803" t="s">
        <v>204</v>
      </c>
      <c r="G57" s="810"/>
      <c r="H57" s="811"/>
      <c r="I57" s="812"/>
      <c r="J57" s="812"/>
      <c r="K57" s="812"/>
      <c r="L57" s="812"/>
      <c r="M57" s="812"/>
      <c r="N57" s="812"/>
      <c r="O57" s="812"/>
      <c r="P57" s="812"/>
      <c r="Q57" s="813"/>
      <c r="R57" s="812"/>
      <c r="S57" s="814"/>
      <c r="T57" s="809"/>
      <c r="U57" s="806"/>
      <c r="V57" s="806"/>
      <c r="W57" s="807"/>
      <c r="X57" s="2884"/>
      <c r="Y57" s="2878"/>
      <c r="Z57" s="805"/>
      <c r="AA57" s="2881"/>
      <c r="AB57" s="813"/>
    </row>
    <row r="58" spans="1:28" ht="15.75">
      <c r="A58" s="2884"/>
      <c r="B58" s="2884"/>
      <c r="C58" s="2878"/>
      <c r="D58" s="2887"/>
      <c r="E58" s="2887"/>
      <c r="F58" s="803" t="s">
        <v>205</v>
      </c>
      <c r="G58" s="804"/>
      <c r="H58" s="805"/>
      <c r="I58" s="806"/>
      <c r="J58" s="806"/>
      <c r="K58" s="806"/>
      <c r="L58" s="806"/>
      <c r="M58" s="806"/>
      <c r="N58" s="806"/>
      <c r="O58" s="806"/>
      <c r="P58" s="806"/>
      <c r="Q58" s="807"/>
      <c r="R58" s="806"/>
      <c r="S58" s="808"/>
      <c r="T58" s="809"/>
      <c r="U58" s="806"/>
      <c r="V58" s="806"/>
      <c r="W58" s="807"/>
      <c r="X58" s="2884"/>
      <c r="Y58" s="2878"/>
      <c r="Z58" s="805"/>
      <c r="AA58" s="2881"/>
      <c r="AB58" s="807"/>
    </row>
    <row r="59" spans="1:28" ht="15.75">
      <c r="A59" s="2884"/>
      <c r="B59" s="2884"/>
      <c r="C59" s="2878"/>
      <c r="D59" s="2887"/>
      <c r="E59" s="2887"/>
      <c r="F59" s="803" t="s">
        <v>206</v>
      </c>
      <c r="G59" s="804"/>
      <c r="H59" s="805"/>
      <c r="I59" s="806"/>
      <c r="J59" s="806"/>
      <c r="K59" s="806"/>
      <c r="L59" s="806"/>
      <c r="M59" s="806"/>
      <c r="N59" s="806"/>
      <c r="O59" s="806"/>
      <c r="P59" s="806"/>
      <c r="Q59" s="807"/>
      <c r="R59" s="806"/>
      <c r="S59" s="808"/>
      <c r="T59" s="809"/>
      <c r="U59" s="806"/>
      <c r="V59" s="806"/>
      <c r="W59" s="807"/>
      <c r="X59" s="2884"/>
      <c r="Y59" s="2878"/>
      <c r="Z59" s="805"/>
      <c r="AA59" s="2881"/>
      <c r="AB59" s="807"/>
    </row>
    <row r="60" spans="1:28" ht="15.75">
      <c r="A60" s="2884"/>
      <c r="B60" s="2884"/>
      <c r="C60" s="2878"/>
      <c r="D60" s="2887"/>
      <c r="E60" s="2887"/>
      <c r="F60" s="803" t="s">
        <v>207</v>
      </c>
      <c r="G60" s="815"/>
      <c r="H60" s="816"/>
      <c r="I60" s="817"/>
      <c r="J60" s="817"/>
      <c r="K60" s="817"/>
      <c r="L60" s="817"/>
      <c r="M60" s="817"/>
      <c r="N60" s="817"/>
      <c r="O60" s="817"/>
      <c r="P60" s="817"/>
      <c r="Q60" s="818"/>
      <c r="R60" s="817"/>
      <c r="S60" s="808"/>
      <c r="T60" s="819"/>
      <c r="U60" s="817"/>
      <c r="V60" s="817"/>
      <c r="W60" s="818"/>
      <c r="X60" s="2884"/>
      <c r="Y60" s="2878"/>
      <c r="Z60" s="805"/>
      <c r="AA60" s="2881"/>
      <c r="AB60" s="807"/>
    </row>
    <row r="61" spans="1:28" ht="15.75">
      <c r="A61" s="2884"/>
      <c r="B61" s="2884"/>
      <c r="C61" s="2878"/>
      <c r="D61" s="2887"/>
      <c r="E61" s="2887"/>
      <c r="F61" s="803" t="s">
        <v>208</v>
      </c>
      <c r="G61" s="804"/>
      <c r="H61" s="805"/>
      <c r="I61" s="806"/>
      <c r="J61" s="806"/>
      <c r="K61" s="806"/>
      <c r="L61" s="806"/>
      <c r="M61" s="806"/>
      <c r="N61" s="806"/>
      <c r="O61" s="806"/>
      <c r="P61" s="806"/>
      <c r="Q61" s="807"/>
      <c r="R61" s="806"/>
      <c r="S61" s="808"/>
      <c r="T61" s="809"/>
      <c r="U61" s="806"/>
      <c r="V61" s="806"/>
      <c r="W61" s="807"/>
      <c r="X61" s="2884"/>
      <c r="Y61" s="2878"/>
      <c r="Z61" s="805"/>
      <c r="AA61" s="2881"/>
      <c r="AB61" s="807"/>
    </row>
    <row r="62" spans="1:28" ht="15.75">
      <c r="A62" s="2884"/>
      <c r="B62" s="2884"/>
      <c r="C62" s="2878"/>
      <c r="D62" s="2887"/>
      <c r="E62" s="2887"/>
      <c r="F62" s="803" t="s">
        <v>209</v>
      </c>
      <c r="G62" s="820"/>
      <c r="H62" s="821"/>
      <c r="I62" s="822"/>
      <c r="J62" s="822"/>
      <c r="K62" s="822"/>
      <c r="L62" s="822"/>
      <c r="M62" s="822"/>
      <c r="N62" s="822"/>
      <c r="O62" s="822"/>
      <c r="P62" s="822"/>
      <c r="Q62" s="823"/>
      <c r="R62" s="822"/>
      <c r="S62" s="824"/>
      <c r="T62" s="809"/>
      <c r="U62" s="806"/>
      <c r="V62" s="806"/>
      <c r="W62" s="807"/>
      <c r="X62" s="2884"/>
      <c r="Y62" s="2878"/>
      <c r="Z62" s="805"/>
      <c r="AA62" s="2881"/>
      <c r="AB62" s="823"/>
    </row>
    <row r="63" spans="1:28" ht="15.75">
      <c r="A63" s="2884"/>
      <c r="B63" s="2884"/>
      <c r="C63" s="2878"/>
      <c r="D63" s="2887"/>
      <c r="E63" s="2887"/>
      <c r="F63" s="825" t="s">
        <v>899</v>
      </c>
      <c r="G63" s="826"/>
      <c r="H63" s="827"/>
      <c r="I63" s="828"/>
      <c r="J63" s="828"/>
      <c r="K63" s="828"/>
      <c r="L63" s="828"/>
      <c r="M63" s="828"/>
      <c r="N63" s="828"/>
      <c r="O63" s="828"/>
      <c r="P63" s="828"/>
      <c r="Q63" s="829"/>
      <c r="R63" s="828"/>
      <c r="S63" s="830"/>
      <c r="T63" s="809"/>
      <c r="U63" s="806"/>
      <c r="V63" s="806"/>
      <c r="W63" s="807"/>
      <c r="X63" s="2884"/>
      <c r="Y63" s="2878"/>
      <c r="Z63" s="805"/>
      <c r="AA63" s="2881"/>
      <c r="AB63" s="829"/>
    </row>
    <row r="64" spans="1:28" ht="16.5" thickBot="1">
      <c r="A64" s="2885"/>
      <c r="B64" s="2885"/>
      <c r="C64" s="2879"/>
      <c r="D64" s="2888"/>
      <c r="E64" s="2888"/>
      <c r="F64" s="831" t="s">
        <v>225</v>
      </c>
      <c r="G64" s="832"/>
      <c r="H64" s="833"/>
      <c r="I64" s="834"/>
      <c r="J64" s="834"/>
      <c r="K64" s="834"/>
      <c r="L64" s="834"/>
      <c r="M64" s="834"/>
      <c r="N64" s="834"/>
      <c r="O64" s="834"/>
      <c r="P64" s="834"/>
      <c r="Q64" s="835"/>
      <c r="R64" s="834"/>
      <c r="S64" s="836"/>
      <c r="T64" s="841"/>
      <c r="U64" s="842"/>
      <c r="V64" s="842"/>
      <c r="W64" s="843"/>
      <c r="X64" s="2885"/>
      <c r="Y64" s="2879"/>
      <c r="Z64" s="834"/>
      <c r="AA64" s="2882"/>
      <c r="AB64" s="835"/>
    </row>
    <row r="65" spans="1:28" ht="15.75">
      <c r="A65" s="2883"/>
      <c r="B65" s="2883"/>
      <c r="C65" s="2877"/>
      <c r="D65" s="2886"/>
      <c r="E65" s="2886"/>
      <c r="F65" s="796" t="s">
        <v>201</v>
      </c>
      <c r="G65" s="797"/>
      <c r="H65" s="798"/>
      <c r="I65" s="799"/>
      <c r="J65" s="799"/>
      <c r="K65" s="799"/>
      <c r="L65" s="799"/>
      <c r="M65" s="799"/>
      <c r="N65" s="799"/>
      <c r="O65" s="799"/>
      <c r="P65" s="799"/>
      <c r="Q65" s="800"/>
      <c r="R65" s="799"/>
      <c r="S65" s="801"/>
      <c r="T65" s="802"/>
      <c r="U65" s="799"/>
      <c r="V65" s="799"/>
      <c r="W65" s="800"/>
      <c r="X65" s="2883"/>
      <c r="Y65" s="2877"/>
      <c r="Z65" s="799"/>
      <c r="AA65" s="2880"/>
      <c r="AB65" s="800"/>
    </row>
    <row r="66" spans="1:28" ht="15.75">
      <c r="A66" s="2884"/>
      <c r="B66" s="2884"/>
      <c r="C66" s="2878"/>
      <c r="D66" s="2887"/>
      <c r="E66" s="2887"/>
      <c r="F66" s="803" t="s">
        <v>202</v>
      </c>
      <c r="G66" s="804"/>
      <c r="H66" s="805"/>
      <c r="I66" s="806"/>
      <c r="J66" s="806"/>
      <c r="K66" s="806"/>
      <c r="L66" s="806"/>
      <c r="M66" s="806"/>
      <c r="N66" s="806"/>
      <c r="O66" s="806"/>
      <c r="P66" s="806"/>
      <c r="Q66" s="807"/>
      <c r="R66" s="806"/>
      <c r="S66" s="808"/>
      <c r="T66" s="809"/>
      <c r="U66" s="806"/>
      <c r="V66" s="806"/>
      <c r="W66" s="807"/>
      <c r="X66" s="2884"/>
      <c r="Y66" s="2878"/>
      <c r="Z66" s="805"/>
      <c r="AA66" s="2881"/>
      <c r="AB66" s="807"/>
    </row>
    <row r="67" spans="1:28" ht="15.75">
      <c r="A67" s="2884"/>
      <c r="B67" s="2884"/>
      <c r="C67" s="2878"/>
      <c r="D67" s="2887"/>
      <c r="E67" s="2887"/>
      <c r="F67" s="803" t="s">
        <v>203</v>
      </c>
      <c r="G67" s="804"/>
      <c r="H67" s="805"/>
      <c r="I67" s="806"/>
      <c r="J67" s="806"/>
      <c r="K67" s="806"/>
      <c r="L67" s="806"/>
      <c r="M67" s="806"/>
      <c r="N67" s="806"/>
      <c r="O67" s="806"/>
      <c r="P67" s="806"/>
      <c r="Q67" s="807"/>
      <c r="R67" s="806"/>
      <c r="S67" s="808"/>
      <c r="T67" s="809"/>
      <c r="U67" s="806"/>
      <c r="V67" s="806"/>
      <c r="W67" s="807"/>
      <c r="X67" s="2884"/>
      <c r="Y67" s="2878"/>
      <c r="Z67" s="805"/>
      <c r="AA67" s="2881"/>
      <c r="AB67" s="807"/>
    </row>
    <row r="68" spans="1:28" ht="15.75">
      <c r="A68" s="2884"/>
      <c r="B68" s="2884"/>
      <c r="C68" s="2878"/>
      <c r="D68" s="2887"/>
      <c r="E68" s="2887"/>
      <c r="F68" s="803" t="s">
        <v>204</v>
      </c>
      <c r="G68" s="810"/>
      <c r="H68" s="811"/>
      <c r="I68" s="812"/>
      <c r="J68" s="812"/>
      <c r="K68" s="812"/>
      <c r="L68" s="812"/>
      <c r="M68" s="812"/>
      <c r="N68" s="812"/>
      <c r="O68" s="812"/>
      <c r="P68" s="812"/>
      <c r="Q68" s="813"/>
      <c r="R68" s="812"/>
      <c r="S68" s="814"/>
      <c r="T68" s="809"/>
      <c r="U68" s="806"/>
      <c r="V68" s="806"/>
      <c r="W68" s="807"/>
      <c r="X68" s="2884"/>
      <c r="Y68" s="2878"/>
      <c r="Z68" s="805"/>
      <c r="AA68" s="2881"/>
      <c r="AB68" s="813"/>
    </row>
    <row r="69" spans="1:28" ht="15.75">
      <c r="A69" s="2884"/>
      <c r="B69" s="2884"/>
      <c r="C69" s="2878"/>
      <c r="D69" s="2887"/>
      <c r="E69" s="2887"/>
      <c r="F69" s="803" t="s">
        <v>205</v>
      </c>
      <c r="G69" s="804"/>
      <c r="H69" s="805"/>
      <c r="I69" s="806"/>
      <c r="J69" s="806"/>
      <c r="K69" s="806"/>
      <c r="L69" s="806"/>
      <c r="M69" s="806"/>
      <c r="N69" s="806"/>
      <c r="O69" s="806"/>
      <c r="P69" s="806"/>
      <c r="Q69" s="807"/>
      <c r="R69" s="806"/>
      <c r="S69" s="808"/>
      <c r="T69" s="809"/>
      <c r="U69" s="806"/>
      <c r="V69" s="806"/>
      <c r="W69" s="807"/>
      <c r="X69" s="2884"/>
      <c r="Y69" s="2878"/>
      <c r="Z69" s="805"/>
      <c r="AA69" s="2881"/>
      <c r="AB69" s="807"/>
    </row>
    <row r="70" spans="1:28" ht="15.75">
      <c r="A70" s="2884"/>
      <c r="B70" s="2884"/>
      <c r="C70" s="2878"/>
      <c r="D70" s="2887"/>
      <c r="E70" s="2887"/>
      <c r="F70" s="803" t="s">
        <v>206</v>
      </c>
      <c r="G70" s="804"/>
      <c r="H70" s="805"/>
      <c r="I70" s="806"/>
      <c r="J70" s="806"/>
      <c r="K70" s="806"/>
      <c r="L70" s="806"/>
      <c r="M70" s="806"/>
      <c r="N70" s="806"/>
      <c r="O70" s="806"/>
      <c r="P70" s="806"/>
      <c r="Q70" s="807"/>
      <c r="R70" s="806"/>
      <c r="S70" s="808"/>
      <c r="T70" s="809"/>
      <c r="U70" s="806"/>
      <c r="V70" s="806"/>
      <c r="W70" s="807"/>
      <c r="X70" s="2884"/>
      <c r="Y70" s="2878"/>
      <c r="Z70" s="805"/>
      <c r="AA70" s="2881"/>
      <c r="AB70" s="807"/>
    </row>
    <row r="71" spans="1:28" ht="15.75">
      <c r="A71" s="2884"/>
      <c r="B71" s="2884"/>
      <c r="C71" s="2878"/>
      <c r="D71" s="2887"/>
      <c r="E71" s="2887"/>
      <c r="F71" s="803" t="s">
        <v>207</v>
      </c>
      <c r="G71" s="815"/>
      <c r="H71" s="816"/>
      <c r="I71" s="817"/>
      <c r="J71" s="817"/>
      <c r="K71" s="817"/>
      <c r="L71" s="817"/>
      <c r="M71" s="817"/>
      <c r="N71" s="817"/>
      <c r="O71" s="817"/>
      <c r="P71" s="817"/>
      <c r="Q71" s="818"/>
      <c r="R71" s="817"/>
      <c r="S71" s="808"/>
      <c r="T71" s="819"/>
      <c r="U71" s="817"/>
      <c r="V71" s="817"/>
      <c r="W71" s="818"/>
      <c r="X71" s="2884"/>
      <c r="Y71" s="2878"/>
      <c r="Z71" s="805"/>
      <c r="AA71" s="2881"/>
      <c r="AB71" s="807"/>
    </row>
    <row r="72" spans="1:28" ht="15.75">
      <c r="A72" s="2884"/>
      <c r="B72" s="2884"/>
      <c r="C72" s="2878"/>
      <c r="D72" s="2887"/>
      <c r="E72" s="2887"/>
      <c r="F72" s="803" t="s">
        <v>208</v>
      </c>
      <c r="G72" s="804"/>
      <c r="H72" s="805"/>
      <c r="I72" s="806"/>
      <c r="J72" s="806"/>
      <c r="K72" s="806"/>
      <c r="L72" s="806"/>
      <c r="M72" s="806"/>
      <c r="N72" s="806"/>
      <c r="O72" s="806"/>
      <c r="P72" s="806"/>
      <c r="Q72" s="807"/>
      <c r="R72" s="806"/>
      <c r="S72" s="808"/>
      <c r="T72" s="809"/>
      <c r="U72" s="806"/>
      <c r="V72" s="806"/>
      <c r="W72" s="807"/>
      <c r="X72" s="2884"/>
      <c r="Y72" s="2878"/>
      <c r="Z72" s="805"/>
      <c r="AA72" s="2881"/>
      <c r="AB72" s="807"/>
    </row>
    <row r="73" spans="1:28" ht="15.75">
      <c r="A73" s="2884"/>
      <c r="B73" s="2884"/>
      <c r="C73" s="2878"/>
      <c r="D73" s="2887"/>
      <c r="E73" s="2887"/>
      <c r="F73" s="803" t="s">
        <v>209</v>
      </c>
      <c r="G73" s="820"/>
      <c r="H73" s="821"/>
      <c r="I73" s="822"/>
      <c r="J73" s="822"/>
      <c r="K73" s="822"/>
      <c r="L73" s="822"/>
      <c r="M73" s="822"/>
      <c r="N73" s="822"/>
      <c r="O73" s="822"/>
      <c r="P73" s="822"/>
      <c r="Q73" s="823"/>
      <c r="R73" s="822"/>
      <c r="S73" s="824"/>
      <c r="T73" s="809"/>
      <c r="U73" s="806"/>
      <c r="V73" s="806"/>
      <c r="W73" s="807"/>
      <c r="X73" s="2884"/>
      <c r="Y73" s="2878"/>
      <c r="Z73" s="805"/>
      <c r="AA73" s="2881"/>
      <c r="AB73" s="823"/>
    </row>
    <row r="74" spans="1:28" ht="15.75">
      <c r="A74" s="2884"/>
      <c r="B74" s="2884"/>
      <c r="C74" s="2878"/>
      <c r="D74" s="2887"/>
      <c r="E74" s="2887"/>
      <c r="F74" s="825" t="s">
        <v>899</v>
      </c>
      <c r="G74" s="826"/>
      <c r="H74" s="827"/>
      <c r="I74" s="828"/>
      <c r="J74" s="828"/>
      <c r="K74" s="828"/>
      <c r="L74" s="828"/>
      <c r="M74" s="828"/>
      <c r="N74" s="828"/>
      <c r="O74" s="828"/>
      <c r="P74" s="828"/>
      <c r="Q74" s="829"/>
      <c r="R74" s="828"/>
      <c r="S74" s="830"/>
      <c r="T74" s="809"/>
      <c r="U74" s="806"/>
      <c r="V74" s="806"/>
      <c r="W74" s="807"/>
      <c r="X74" s="2884"/>
      <c r="Y74" s="2878"/>
      <c r="Z74" s="805"/>
      <c r="AA74" s="2881"/>
      <c r="AB74" s="829"/>
    </row>
    <row r="75" spans="1:28" ht="16.5" thickBot="1">
      <c r="A75" s="2885"/>
      <c r="B75" s="2885"/>
      <c r="C75" s="2879"/>
      <c r="D75" s="2888"/>
      <c r="E75" s="2888"/>
      <c r="F75" s="831" t="s">
        <v>225</v>
      </c>
      <c r="G75" s="832"/>
      <c r="H75" s="833"/>
      <c r="I75" s="834"/>
      <c r="J75" s="834"/>
      <c r="K75" s="834"/>
      <c r="L75" s="834"/>
      <c r="M75" s="834"/>
      <c r="N75" s="834"/>
      <c r="O75" s="834"/>
      <c r="P75" s="834"/>
      <c r="Q75" s="835"/>
      <c r="R75" s="834"/>
      <c r="S75" s="836"/>
      <c r="T75" s="837"/>
      <c r="U75" s="834"/>
      <c r="V75" s="834"/>
      <c r="W75" s="835"/>
      <c r="X75" s="2885"/>
      <c r="Y75" s="2879"/>
      <c r="Z75" s="834"/>
      <c r="AA75" s="2882"/>
      <c r="AB75" s="835"/>
    </row>
  </sheetData>
  <sheetProtection formatRows="0" sort="0" autoFilter="0"/>
  <mergeCells count="46">
    <mergeCell ref="Y65:Y75"/>
    <mergeCell ref="AA65:AA75"/>
    <mergeCell ref="A65:A75"/>
    <mergeCell ref="B65:B75"/>
    <mergeCell ref="C65:C75"/>
    <mergeCell ref="D65:D75"/>
    <mergeCell ref="E65:E75"/>
    <mergeCell ref="X65:X75"/>
    <mergeCell ref="Y43:Y53"/>
    <mergeCell ref="AA43:AA53"/>
    <mergeCell ref="A54:A64"/>
    <mergeCell ref="B54:B64"/>
    <mergeCell ref="C54:C64"/>
    <mergeCell ref="D54:D64"/>
    <mergeCell ref="E54:E64"/>
    <mergeCell ref="X54:X64"/>
    <mergeCell ref="Y54:Y64"/>
    <mergeCell ref="AA54:AA64"/>
    <mergeCell ref="A43:A53"/>
    <mergeCell ref="B43:B53"/>
    <mergeCell ref="C43:C53"/>
    <mergeCell ref="D43:D53"/>
    <mergeCell ref="E43:E53"/>
    <mergeCell ref="X43:X53"/>
    <mergeCell ref="AB41:AB42"/>
    <mergeCell ref="K41:L41"/>
    <mergeCell ref="M41:N41"/>
    <mergeCell ref="O41:P41"/>
    <mergeCell ref="R41:R42"/>
    <mergeCell ref="S41:S42"/>
    <mergeCell ref="T41:V41"/>
    <mergeCell ref="W41:W42"/>
    <mergeCell ref="X41:X42"/>
    <mergeCell ref="Y41:Y42"/>
    <mergeCell ref="Z41:Z42"/>
    <mergeCell ref="AA41:AA42"/>
    <mergeCell ref="A1:B1"/>
    <mergeCell ref="A14:O14"/>
    <mergeCell ref="A41:A42"/>
    <mergeCell ref="B41:B42"/>
    <mergeCell ref="C41:C42"/>
    <mergeCell ref="D41:D42"/>
    <mergeCell ref="E41:E42"/>
    <mergeCell ref="F41:F42"/>
    <mergeCell ref="G41:H41"/>
    <mergeCell ref="I41:I42"/>
  </mergeCells>
  <dataValidations count="4">
    <dataValidation type="textLength" allowBlank="1" showInputMessage="1" showErrorMessage="1" sqref="D6 B6">
      <formula1>10</formula1>
      <formula2>10</formula2>
    </dataValidation>
    <dataValidation type="whole" allowBlank="1" showInputMessage="1" showErrorMessage="1" sqref="D8 B8">
      <formula1>2010</formula1>
      <formula2>2040</formula2>
    </dataValidation>
    <dataValidation type="textLength" allowBlank="1" showInputMessage="1" showErrorMessage="1" sqref="D5 B5">
      <formula1>3</formula1>
      <formula2>30</formula2>
    </dataValidation>
    <dataValidation type="decimal" allowBlank="1" showInputMessage="1" showErrorMessage="1" sqref="B16:C39 B12 C13:D13 D12">
      <formula1>0</formula1>
      <formula2>1000</formula2>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3"/>
  <sheetViews>
    <sheetView zoomScale="80" zoomScaleNormal="80" workbookViewId="0">
      <selection sqref="A1:C1"/>
    </sheetView>
  </sheetViews>
  <sheetFormatPr defaultRowHeight="15"/>
  <cols>
    <col min="1" max="1" width="22.28515625" customWidth="1"/>
    <col min="2" max="2" width="24.42578125" customWidth="1"/>
    <col min="3" max="3" width="27.28515625" customWidth="1"/>
    <col min="4" max="4" width="26" customWidth="1"/>
    <col min="5" max="5" width="27.28515625" customWidth="1"/>
    <col min="6" max="7" width="26" customWidth="1"/>
    <col min="8" max="8" width="29" customWidth="1"/>
    <col min="9" max="9" width="49" customWidth="1"/>
    <col min="10" max="10" width="16.5703125" customWidth="1"/>
    <col min="11" max="11" width="14.42578125" customWidth="1"/>
    <col min="12" max="12" width="18.28515625" customWidth="1"/>
    <col min="13" max="13" width="20.85546875" customWidth="1"/>
    <col min="14" max="14" width="20.5703125" customWidth="1"/>
    <col min="15" max="15" width="33" customWidth="1"/>
  </cols>
  <sheetData>
    <row r="1" spans="1:15">
      <c r="A1" s="2909" t="s">
        <v>29</v>
      </c>
      <c r="B1" s="2910"/>
      <c r="C1" s="2910"/>
      <c r="D1" s="664"/>
      <c r="E1" s="664"/>
      <c r="F1" s="664"/>
      <c r="G1" s="664"/>
      <c r="H1" s="664"/>
      <c r="I1" s="220"/>
      <c r="J1" s="220"/>
      <c r="K1" s="220"/>
      <c r="L1" s="220"/>
      <c r="M1" s="220"/>
      <c r="N1" s="220"/>
      <c r="O1" s="220"/>
    </row>
    <row r="2" spans="1:15">
      <c r="A2" s="1267" t="s">
        <v>30</v>
      </c>
      <c r="B2" s="2901" t="s">
        <v>2466</v>
      </c>
      <c r="C2" s="2901"/>
      <c r="D2" s="616"/>
      <c r="E2" s="616"/>
      <c r="F2" s="616"/>
      <c r="G2" s="616"/>
      <c r="H2" s="616"/>
      <c r="I2" s="220"/>
      <c r="J2" s="220"/>
      <c r="K2" s="220"/>
      <c r="L2" s="220"/>
      <c r="M2" s="220"/>
      <c r="N2" s="220"/>
      <c r="O2" s="220"/>
    </row>
    <row r="3" spans="1:15">
      <c r="A3" s="1267" t="s">
        <v>31</v>
      </c>
      <c r="B3" s="2911" t="s">
        <v>2467</v>
      </c>
      <c r="C3" s="2911"/>
      <c r="D3" s="615"/>
      <c r="E3" s="615"/>
      <c r="F3" s="615"/>
      <c r="G3" s="615"/>
      <c r="H3" s="615"/>
      <c r="I3" s="220"/>
      <c r="J3" s="220"/>
      <c r="K3" s="220"/>
      <c r="L3" s="220"/>
      <c r="M3" s="220"/>
      <c r="N3" s="220"/>
      <c r="O3" s="220"/>
    </row>
    <row r="4" spans="1:15">
      <c r="A4" s="1267" t="s">
        <v>32</v>
      </c>
      <c r="B4" s="2901">
        <v>1</v>
      </c>
      <c r="C4" s="2901"/>
      <c r="D4" s="616"/>
      <c r="E4" s="616"/>
      <c r="F4" s="616"/>
      <c r="G4" s="616"/>
      <c r="H4" s="616"/>
      <c r="I4" s="220"/>
      <c r="J4" s="220"/>
      <c r="K4" s="220"/>
      <c r="L4" s="220"/>
      <c r="M4" s="220"/>
      <c r="N4" s="220"/>
      <c r="O4" s="220"/>
    </row>
    <row r="5" spans="1:15">
      <c r="A5" s="1267" t="s">
        <v>33</v>
      </c>
      <c r="B5" s="2901"/>
      <c r="C5" s="2901"/>
      <c r="D5" s="616"/>
      <c r="E5" s="616"/>
      <c r="F5" s="616"/>
      <c r="G5" s="616"/>
      <c r="H5" s="616"/>
      <c r="I5" s="220"/>
      <c r="J5" s="220"/>
      <c r="K5" s="220"/>
      <c r="L5" s="220"/>
      <c r="M5" s="220"/>
      <c r="N5" s="220"/>
      <c r="O5" s="220"/>
    </row>
    <row r="6" spans="1:15">
      <c r="A6" s="1267" t="s">
        <v>34</v>
      </c>
      <c r="B6" s="2901"/>
      <c r="C6" s="2901"/>
      <c r="D6" s="616"/>
      <c r="E6" s="616"/>
      <c r="F6" s="616"/>
      <c r="G6" s="616"/>
      <c r="H6" s="616"/>
      <c r="I6" s="220"/>
      <c r="J6" s="220"/>
      <c r="K6" s="220"/>
      <c r="L6" s="220"/>
      <c r="M6" s="220"/>
      <c r="N6" s="220"/>
      <c r="O6" s="220"/>
    </row>
    <row r="7" spans="1:15">
      <c r="A7" s="1267" t="s">
        <v>35</v>
      </c>
      <c r="B7" s="2901"/>
      <c r="C7" s="2901"/>
      <c r="D7" s="616"/>
      <c r="E7" s="616"/>
      <c r="F7" s="616"/>
      <c r="G7" s="616"/>
      <c r="H7" s="616"/>
      <c r="I7" s="220"/>
      <c r="J7" s="220"/>
      <c r="K7" s="220"/>
      <c r="L7" s="220"/>
      <c r="M7" s="220"/>
      <c r="N7" s="220"/>
      <c r="O7" s="220"/>
    </row>
    <row r="8" spans="1:15">
      <c r="A8" s="1267" t="s">
        <v>814</v>
      </c>
      <c r="B8" s="2902"/>
      <c r="C8" s="2902"/>
      <c r="D8" s="222"/>
      <c r="E8" s="222"/>
      <c r="F8" s="222"/>
      <c r="G8" s="222"/>
      <c r="H8" s="222"/>
      <c r="I8" s="220"/>
      <c r="J8" s="220"/>
      <c r="K8" s="220"/>
      <c r="L8" s="220"/>
      <c r="M8" s="220"/>
      <c r="N8" s="220"/>
      <c r="O8" s="220"/>
    </row>
    <row r="9" spans="1:15" ht="15.75">
      <c r="A9" s="1267" t="s">
        <v>197</v>
      </c>
      <c r="B9" s="2903" t="s">
        <v>414</v>
      </c>
      <c r="C9" s="2904"/>
      <c r="D9" s="343"/>
      <c r="E9" s="343"/>
      <c r="F9" s="343"/>
      <c r="G9" s="343"/>
      <c r="H9" s="343"/>
      <c r="I9" s="220"/>
      <c r="J9" s="220"/>
      <c r="K9" s="220"/>
      <c r="L9" s="220"/>
      <c r="M9" s="220"/>
      <c r="N9" s="220"/>
      <c r="O9" s="220"/>
    </row>
    <row r="10" spans="1:15">
      <c r="A10" s="1214"/>
      <c r="B10" s="1214"/>
      <c r="C10" s="1214"/>
      <c r="D10" s="1214"/>
      <c r="E10" s="1214"/>
      <c r="F10" s="1214"/>
      <c r="G10" s="1214"/>
      <c r="H10" s="1214"/>
      <c r="I10" s="1214"/>
      <c r="J10" s="1214"/>
      <c r="K10" s="1214"/>
      <c r="L10" s="1214"/>
      <c r="M10" s="1214"/>
      <c r="N10" s="1214"/>
      <c r="O10" s="1214"/>
    </row>
    <row r="11" spans="1:15">
      <c r="A11" s="1215" t="s">
        <v>815</v>
      </c>
      <c r="B11" s="2905"/>
      <c r="C11" s="2905"/>
      <c r="D11" s="1214"/>
      <c r="E11" s="1214"/>
      <c r="F11" s="1214"/>
      <c r="G11" s="1214"/>
      <c r="H11" s="1214"/>
      <c r="I11" s="1214"/>
      <c r="J11" s="1214"/>
      <c r="K11" s="1214"/>
      <c r="L11" s="1214"/>
      <c r="M11" s="1214"/>
      <c r="N11" s="1214"/>
      <c r="O11" s="1214"/>
    </row>
    <row r="12" spans="1:15" ht="15.75">
      <c r="A12" s="616"/>
      <c r="B12" s="735"/>
      <c r="C12" s="735"/>
      <c r="D12" s="343"/>
      <c r="E12" s="343"/>
      <c r="F12" s="343"/>
      <c r="G12" s="343"/>
      <c r="H12" s="343"/>
      <c r="I12" s="220"/>
      <c r="J12" s="220"/>
      <c r="K12" s="220"/>
      <c r="L12" s="220"/>
      <c r="M12" s="220"/>
      <c r="N12" s="220"/>
      <c r="O12" s="220"/>
    </row>
    <row r="13" spans="1:15" ht="15.75">
      <c r="A13" s="786" t="s">
        <v>1349</v>
      </c>
      <c r="B13" s="781"/>
      <c r="C13" s="780"/>
      <c r="D13" s="780"/>
      <c r="E13" s="780"/>
      <c r="F13" s="780"/>
      <c r="G13" s="780"/>
      <c r="H13" s="781"/>
      <c r="I13" s="220"/>
      <c r="J13" s="220"/>
      <c r="K13" s="220"/>
      <c r="L13" s="220"/>
      <c r="M13" s="220"/>
      <c r="N13" s="220"/>
      <c r="O13" s="220"/>
    </row>
    <row r="14" spans="1:15" ht="15.75">
      <c r="A14" s="786" t="s">
        <v>1348</v>
      </c>
      <c r="B14" s="781"/>
      <c r="C14" s="780"/>
      <c r="D14" s="780"/>
      <c r="E14" s="780"/>
      <c r="F14" s="780"/>
      <c r="G14" s="780"/>
      <c r="H14" s="781"/>
      <c r="I14" s="220"/>
      <c r="J14" s="220"/>
      <c r="K14" s="220"/>
      <c r="L14" s="220"/>
      <c r="M14" s="220"/>
      <c r="N14" s="220"/>
      <c r="O14" s="220"/>
    </row>
    <row r="15" spans="1:15" ht="15.75">
      <c r="A15" s="1329" t="s">
        <v>2287</v>
      </c>
      <c r="B15" s="1329"/>
      <c r="C15" s="1329"/>
      <c r="D15" s="1329"/>
      <c r="E15" s="1329"/>
      <c r="F15" s="1329"/>
      <c r="G15" s="1329"/>
      <c r="H15" s="1329"/>
      <c r="I15" s="220"/>
      <c r="J15" s="220"/>
      <c r="K15" s="220"/>
      <c r="L15" s="220"/>
      <c r="M15" s="220"/>
      <c r="N15" s="220"/>
      <c r="O15" s="220"/>
    </row>
    <row r="16" spans="1:15" ht="16.5" thickBot="1">
      <c r="A16" s="2906" t="s">
        <v>2468</v>
      </c>
      <c r="B16" s="2906"/>
      <c r="C16" s="2906"/>
      <c r="D16" s="2906"/>
      <c r="E16" s="2906"/>
      <c r="F16" s="2906"/>
      <c r="G16" s="2906"/>
      <c r="H16" s="2906"/>
      <c r="I16" s="788"/>
      <c r="J16" s="789"/>
      <c r="K16" s="789"/>
      <c r="L16" s="789"/>
      <c r="M16" s="789"/>
      <c r="N16" s="789"/>
      <c r="O16" s="789"/>
    </row>
    <row r="17" spans="1:15" ht="16.5" thickBot="1">
      <c r="A17" s="2906" t="s">
        <v>2282</v>
      </c>
      <c r="B17" s="2906"/>
      <c r="C17" s="2906"/>
      <c r="D17" s="2906"/>
      <c r="E17" s="2906"/>
      <c r="F17" s="2906"/>
      <c r="G17" s="2906"/>
      <c r="H17" s="2906"/>
      <c r="I17" s="788"/>
      <c r="J17" s="789"/>
      <c r="K17" s="789"/>
      <c r="L17" s="789"/>
      <c r="M17" s="789"/>
      <c r="N17" s="789"/>
      <c r="O17" s="789"/>
    </row>
    <row r="18" spans="1:15">
      <c r="A18" s="2907" t="s">
        <v>2223</v>
      </c>
      <c r="B18" s="2899" t="s">
        <v>1339</v>
      </c>
      <c r="C18" s="2899" t="s">
        <v>2469</v>
      </c>
      <c r="D18" s="2899" t="s">
        <v>2289</v>
      </c>
      <c r="E18" s="2899" t="s">
        <v>2290</v>
      </c>
      <c r="F18" s="2899" t="s">
        <v>2291</v>
      </c>
      <c r="G18" s="2899" t="s">
        <v>2292</v>
      </c>
      <c r="H18" s="2899" t="s">
        <v>2293</v>
      </c>
      <c r="I18" s="2899" t="s">
        <v>818</v>
      </c>
      <c r="J18" s="2895" t="s">
        <v>828</v>
      </c>
      <c r="K18" s="2895" t="s">
        <v>829</v>
      </c>
      <c r="L18" s="2895" t="s">
        <v>2470</v>
      </c>
      <c r="M18" s="2895" t="s">
        <v>2471</v>
      </c>
      <c r="N18" s="2897" t="s">
        <v>2472</v>
      </c>
      <c r="O18" s="2897" t="s">
        <v>2473</v>
      </c>
    </row>
    <row r="19" spans="1:15" ht="15.75" thickBot="1">
      <c r="A19" s="2908"/>
      <c r="B19" s="2900"/>
      <c r="C19" s="2900"/>
      <c r="D19" s="2900"/>
      <c r="E19" s="2900"/>
      <c r="F19" s="2900"/>
      <c r="G19" s="2900"/>
      <c r="H19" s="2900"/>
      <c r="I19" s="2900"/>
      <c r="J19" s="2896"/>
      <c r="K19" s="2896"/>
      <c r="L19" s="2896"/>
      <c r="M19" s="2896"/>
      <c r="N19" s="2898"/>
      <c r="O19" s="2898"/>
    </row>
    <row r="20" spans="1:15" ht="15.75">
      <c r="A20" s="2883"/>
      <c r="B20" s="2877"/>
      <c r="C20" s="2877"/>
      <c r="D20" s="2877"/>
      <c r="E20" s="1330"/>
      <c r="F20" s="1330"/>
      <c r="G20" s="1330"/>
      <c r="H20" s="1330"/>
      <c r="I20" s="1331" t="s">
        <v>2271</v>
      </c>
      <c r="J20" s="2892"/>
      <c r="K20" s="2892"/>
      <c r="L20" s="1332"/>
      <c r="M20" s="2889"/>
      <c r="N20" s="1333"/>
      <c r="O20" s="2877"/>
    </row>
    <row r="21" spans="1:15" ht="15.75">
      <c r="A21" s="2884"/>
      <c r="B21" s="2878"/>
      <c r="C21" s="2878"/>
      <c r="D21" s="2878"/>
      <c r="E21" s="1334"/>
      <c r="F21" s="1334"/>
      <c r="G21" s="1334"/>
      <c r="H21" s="1334"/>
      <c r="I21" s="1331" t="s">
        <v>2297</v>
      </c>
      <c r="J21" s="2893"/>
      <c r="K21" s="2893"/>
      <c r="L21" s="1335"/>
      <c r="M21" s="2890"/>
      <c r="N21" s="1336"/>
      <c r="O21" s="2878"/>
    </row>
    <row r="22" spans="1:15" ht="15.75">
      <c r="A22" s="2884"/>
      <c r="B22" s="2878"/>
      <c r="C22" s="2878"/>
      <c r="D22" s="2878"/>
      <c r="E22" s="1334"/>
      <c r="F22" s="1334"/>
      <c r="G22" s="1334"/>
      <c r="H22" s="1334"/>
      <c r="I22" s="1331" t="s">
        <v>207</v>
      </c>
      <c r="J22" s="2893"/>
      <c r="K22" s="2893"/>
      <c r="L22" s="1335"/>
      <c r="M22" s="2890"/>
      <c r="N22" s="1336"/>
      <c r="O22" s="2878"/>
    </row>
    <row r="23" spans="1:15" ht="15.75">
      <c r="A23" s="2884"/>
      <c r="B23" s="2878"/>
      <c r="C23" s="2878"/>
      <c r="D23" s="2878"/>
      <c r="E23" s="1334"/>
      <c r="F23" s="1334"/>
      <c r="G23" s="1334"/>
      <c r="H23" s="1334"/>
      <c r="I23" s="1331" t="s">
        <v>209</v>
      </c>
      <c r="J23" s="2893"/>
      <c r="K23" s="2893"/>
      <c r="L23" s="1335"/>
      <c r="M23" s="2890"/>
      <c r="N23" s="1337"/>
      <c r="O23" s="2878"/>
    </row>
    <row r="24" spans="1:15" ht="15.75">
      <c r="A24" s="2884"/>
      <c r="B24" s="2878"/>
      <c r="C24" s="2878"/>
      <c r="D24" s="2878"/>
      <c r="E24" s="1334"/>
      <c r="F24" s="1334"/>
      <c r="G24" s="1334"/>
      <c r="H24" s="1334"/>
      <c r="I24" s="1338" t="s">
        <v>899</v>
      </c>
      <c r="J24" s="2893"/>
      <c r="K24" s="2893"/>
      <c r="L24" s="1335"/>
      <c r="M24" s="2890"/>
      <c r="N24" s="1339"/>
      <c r="O24" s="2878"/>
    </row>
    <row r="25" spans="1:15" ht="16.5" thickBot="1">
      <c r="A25" s="2885"/>
      <c r="B25" s="2879"/>
      <c r="C25" s="2879"/>
      <c r="D25" s="2879"/>
      <c r="E25" s="1340"/>
      <c r="F25" s="1340"/>
      <c r="G25" s="1340"/>
      <c r="H25" s="1340"/>
      <c r="I25" s="1341" t="s">
        <v>2274</v>
      </c>
      <c r="J25" s="2894"/>
      <c r="K25" s="2894"/>
      <c r="L25" s="1342"/>
      <c r="M25" s="2891"/>
      <c r="N25" s="1343"/>
      <c r="O25" s="2879"/>
    </row>
    <row r="26" spans="1:15" ht="15.75">
      <c r="A26" s="2883"/>
      <c r="B26" s="2877"/>
      <c r="C26" s="2877"/>
      <c r="D26" s="2877"/>
      <c r="E26" s="1330"/>
      <c r="F26" s="1330"/>
      <c r="G26" s="1330"/>
      <c r="H26" s="1330"/>
      <c r="I26" s="1331" t="s">
        <v>2271</v>
      </c>
      <c r="J26" s="2892"/>
      <c r="K26" s="2892"/>
      <c r="L26" s="1332"/>
      <c r="M26" s="2889"/>
      <c r="N26" s="1344"/>
      <c r="O26" s="2877"/>
    </row>
    <row r="27" spans="1:15" ht="15.75">
      <c r="A27" s="2884"/>
      <c r="B27" s="2878"/>
      <c r="C27" s="2878"/>
      <c r="D27" s="2878"/>
      <c r="E27" s="1334"/>
      <c r="F27" s="1334"/>
      <c r="G27" s="1334"/>
      <c r="H27" s="1334"/>
      <c r="I27" s="1331" t="s">
        <v>2276</v>
      </c>
      <c r="J27" s="2893"/>
      <c r="K27" s="2893"/>
      <c r="L27" s="1335"/>
      <c r="M27" s="2890"/>
      <c r="N27" s="1344"/>
      <c r="O27" s="2878"/>
    </row>
    <row r="28" spans="1:15" ht="15.75">
      <c r="A28" s="2884"/>
      <c r="B28" s="2878"/>
      <c r="C28" s="2878"/>
      <c r="D28" s="2878"/>
      <c r="E28" s="1334"/>
      <c r="F28" s="1334"/>
      <c r="G28" s="1334"/>
      <c r="H28" s="1334"/>
      <c r="I28" s="1331" t="s">
        <v>207</v>
      </c>
      <c r="J28" s="2893"/>
      <c r="K28" s="2893"/>
      <c r="L28" s="1335"/>
      <c r="M28" s="2890"/>
      <c r="N28" s="1344"/>
      <c r="O28" s="2878"/>
    </row>
    <row r="29" spans="1:15" ht="15.75">
      <c r="A29" s="2884"/>
      <c r="B29" s="2878"/>
      <c r="C29" s="2878"/>
      <c r="D29" s="2878"/>
      <c r="E29" s="1334"/>
      <c r="F29" s="1334"/>
      <c r="G29" s="1334"/>
      <c r="H29" s="1334"/>
      <c r="I29" s="1331" t="s">
        <v>209</v>
      </c>
      <c r="J29" s="2893"/>
      <c r="K29" s="2893"/>
      <c r="L29" s="1335"/>
      <c r="M29" s="2890"/>
      <c r="N29" s="1345"/>
      <c r="O29" s="2878"/>
    </row>
    <row r="30" spans="1:15" ht="15.75">
      <c r="A30" s="2884"/>
      <c r="B30" s="2878"/>
      <c r="C30" s="2878"/>
      <c r="D30" s="2878"/>
      <c r="E30" s="1334"/>
      <c r="F30" s="1334"/>
      <c r="G30" s="1334"/>
      <c r="H30" s="1334"/>
      <c r="I30" s="1338" t="s">
        <v>899</v>
      </c>
      <c r="J30" s="2893"/>
      <c r="K30" s="2893"/>
      <c r="L30" s="1335"/>
      <c r="M30" s="2890"/>
      <c r="N30" s="1346"/>
      <c r="O30" s="2878"/>
    </row>
    <row r="31" spans="1:15" ht="16.5" thickBot="1">
      <c r="A31" s="2885"/>
      <c r="B31" s="2879"/>
      <c r="C31" s="2879"/>
      <c r="D31" s="2879"/>
      <c r="E31" s="1340"/>
      <c r="F31" s="1340"/>
      <c r="G31" s="1340"/>
      <c r="H31" s="1340"/>
      <c r="I31" s="1341" t="s">
        <v>2274</v>
      </c>
      <c r="J31" s="2894"/>
      <c r="K31" s="2894"/>
      <c r="L31" s="1342"/>
      <c r="M31" s="2891"/>
      <c r="N31" s="1347"/>
      <c r="O31" s="2879"/>
    </row>
    <row r="32" spans="1:15" ht="15.75">
      <c r="A32" s="2883"/>
      <c r="B32" s="2877"/>
      <c r="C32" s="2877"/>
      <c r="D32" s="2877"/>
      <c r="E32" s="1330"/>
      <c r="F32" s="1330"/>
      <c r="G32" s="1330"/>
      <c r="H32" s="1330"/>
      <c r="I32" s="1331" t="s">
        <v>2271</v>
      </c>
      <c r="J32" s="2892"/>
      <c r="K32" s="2892"/>
      <c r="L32" s="1332"/>
      <c r="M32" s="2889"/>
      <c r="N32" s="1333"/>
      <c r="O32" s="2877"/>
    </row>
    <row r="33" spans="1:15" ht="15.75">
      <c r="A33" s="2884"/>
      <c r="B33" s="2878"/>
      <c r="C33" s="2878"/>
      <c r="D33" s="2878"/>
      <c r="E33" s="1334"/>
      <c r="F33" s="1334"/>
      <c r="G33" s="1334"/>
      <c r="H33" s="1334"/>
      <c r="I33" s="1331" t="s">
        <v>2297</v>
      </c>
      <c r="J33" s="2893"/>
      <c r="K33" s="2893"/>
      <c r="L33" s="1335"/>
      <c r="M33" s="2890"/>
      <c r="N33" s="1336"/>
      <c r="O33" s="2878"/>
    </row>
    <row r="34" spans="1:15" ht="15.75">
      <c r="A34" s="2884"/>
      <c r="B34" s="2878"/>
      <c r="C34" s="2878"/>
      <c r="D34" s="2878"/>
      <c r="E34" s="1334"/>
      <c r="F34" s="1334"/>
      <c r="G34" s="1334"/>
      <c r="H34" s="1334"/>
      <c r="I34" s="1331" t="s">
        <v>207</v>
      </c>
      <c r="J34" s="2893"/>
      <c r="K34" s="2893"/>
      <c r="L34" s="1335"/>
      <c r="M34" s="2890"/>
      <c r="N34" s="1336"/>
      <c r="O34" s="2878"/>
    </row>
    <row r="35" spans="1:15" ht="15.75">
      <c r="A35" s="2884"/>
      <c r="B35" s="2878"/>
      <c r="C35" s="2878"/>
      <c r="D35" s="2878"/>
      <c r="E35" s="1334"/>
      <c r="F35" s="1334"/>
      <c r="G35" s="1334"/>
      <c r="H35" s="1334"/>
      <c r="I35" s="1331" t="s">
        <v>209</v>
      </c>
      <c r="J35" s="2893"/>
      <c r="K35" s="2893"/>
      <c r="L35" s="1335"/>
      <c r="M35" s="2890"/>
      <c r="N35" s="1337"/>
      <c r="O35" s="2878"/>
    </row>
    <row r="36" spans="1:15" ht="15.75">
      <c r="A36" s="2884"/>
      <c r="B36" s="2878"/>
      <c r="C36" s="2878"/>
      <c r="D36" s="2878"/>
      <c r="E36" s="1334"/>
      <c r="F36" s="1334"/>
      <c r="G36" s="1334"/>
      <c r="H36" s="1334"/>
      <c r="I36" s="1338" t="s">
        <v>899</v>
      </c>
      <c r="J36" s="2893"/>
      <c r="K36" s="2893"/>
      <c r="L36" s="1335"/>
      <c r="M36" s="2890"/>
      <c r="N36" s="1339"/>
      <c r="O36" s="2878"/>
    </row>
    <row r="37" spans="1:15" ht="16.5" thickBot="1">
      <c r="A37" s="2885"/>
      <c r="B37" s="2879"/>
      <c r="C37" s="2879"/>
      <c r="D37" s="2879"/>
      <c r="E37" s="1340"/>
      <c r="F37" s="1340"/>
      <c r="G37" s="1340"/>
      <c r="H37" s="1340"/>
      <c r="I37" s="1341" t="s">
        <v>2274</v>
      </c>
      <c r="J37" s="2894"/>
      <c r="K37" s="2894"/>
      <c r="L37" s="1342"/>
      <c r="M37" s="2891"/>
      <c r="N37" s="1343"/>
      <c r="O37" s="2879"/>
    </row>
    <row r="38" spans="1:15" ht="15.75">
      <c r="A38" s="2883"/>
      <c r="B38" s="2877"/>
      <c r="C38" s="2877"/>
      <c r="D38" s="2877"/>
      <c r="E38" s="1330"/>
      <c r="F38" s="1330"/>
      <c r="G38" s="1330"/>
      <c r="H38" s="1330"/>
      <c r="I38" s="1331" t="s">
        <v>2271</v>
      </c>
      <c r="J38" s="2892"/>
      <c r="K38" s="2892"/>
      <c r="L38" s="1332"/>
      <c r="M38" s="2889"/>
      <c r="N38" s="1344"/>
      <c r="O38" s="2877"/>
    </row>
    <row r="39" spans="1:15" ht="15.75">
      <c r="A39" s="2884"/>
      <c r="B39" s="2878"/>
      <c r="C39" s="2878"/>
      <c r="D39" s="2878"/>
      <c r="E39" s="1334"/>
      <c r="F39" s="1334"/>
      <c r="G39" s="1334"/>
      <c r="H39" s="1334"/>
      <c r="I39" s="1331" t="s">
        <v>2276</v>
      </c>
      <c r="J39" s="2893"/>
      <c r="K39" s="2893"/>
      <c r="L39" s="1335"/>
      <c r="M39" s="2890"/>
      <c r="N39" s="1344"/>
      <c r="O39" s="2878"/>
    </row>
    <row r="40" spans="1:15" ht="15.75">
      <c r="A40" s="2884"/>
      <c r="B40" s="2878"/>
      <c r="C40" s="2878"/>
      <c r="D40" s="2878"/>
      <c r="E40" s="1334"/>
      <c r="F40" s="1334"/>
      <c r="G40" s="1334"/>
      <c r="H40" s="1334"/>
      <c r="I40" s="1331" t="s">
        <v>207</v>
      </c>
      <c r="J40" s="2893"/>
      <c r="K40" s="2893"/>
      <c r="L40" s="1335"/>
      <c r="M40" s="2890"/>
      <c r="N40" s="1344"/>
      <c r="O40" s="2878"/>
    </row>
    <row r="41" spans="1:15" ht="15.75">
      <c r="A41" s="2884"/>
      <c r="B41" s="2878"/>
      <c r="C41" s="2878"/>
      <c r="D41" s="2878"/>
      <c r="E41" s="1334"/>
      <c r="F41" s="1334"/>
      <c r="G41" s="1334"/>
      <c r="H41" s="1334"/>
      <c r="I41" s="1331" t="s">
        <v>209</v>
      </c>
      <c r="J41" s="2893"/>
      <c r="K41" s="2893"/>
      <c r="L41" s="1335"/>
      <c r="M41" s="2890"/>
      <c r="N41" s="1345"/>
      <c r="O41" s="2878"/>
    </row>
    <row r="42" spans="1:15" ht="15.75">
      <c r="A42" s="2884"/>
      <c r="B42" s="2878"/>
      <c r="C42" s="2878"/>
      <c r="D42" s="2878"/>
      <c r="E42" s="1334"/>
      <c r="F42" s="1334"/>
      <c r="G42" s="1334"/>
      <c r="H42" s="1334"/>
      <c r="I42" s="1338" t="s">
        <v>899</v>
      </c>
      <c r="J42" s="2893"/>
      <c r="K42" s="2893"/>
      <c r="L42" s="1335"/>
      <c r="M42" s="2890"/>
      <c r="N42" s="1346"/>
      <c r="O42" s="2878"/>
    </row>
    <row r="43" spans="1:15" ht="16.5" thickBot="1">
      <c r="A43" s="2885"/>
      <c r="B43" s="2879"/>
      <c r="C43" s="2879"/>
      <c r="D43" s="2879"/>
      <c r="E43" s="1340"/>
      <c r="F43" s="1340"/>
      <c r="G43" s="1340"/>
      <c r="H43" s="1340"/>
      <c r="I43" s="1341" t="s">
        <v>2274</v>
      </c>
      <c r="J43" s="2894"/>
      <c r="K43" s="2894"/>
      <c r="L43" s="1342"/>
      <c r="M43" s="2891"/>
      <c r="N43" s="1347"/>
      <c r="O43" s="2879"/>
    </row>
  </sheetData>
  <mergeCells count="59">
    <mergeCell ref="B6:C6"/>
    <mergeCell ref="A1:C1"/>
    <mergeCell ref="B2:C2"/>
    <mergeCell ref="B3:C3"/>
    <mergeCell ref="B4:C4"/>
    <mergeCell ref="B5:C5"/>
    <mergeCell ref="F18:F19"/>
    <mergeCell ref="B7:C7"/>
    <mergeCell ref="B8:C8"/>
    <mergeCell ref="B9:C9"/>
    <mergeCell ref="B11:C11"/>
    <mergeCell ref="A16:H16"/>
    <mergeCell ref="A17:H17"/>
    <mergeCell ref="A18:A19"/>
    <mergeCell ref="B18:B19"/>
    <mergeCell ref="C18:C19"/>
    <mergeCell ref="D18:D19"/>
    <mergeCell ref="E18:E19"/>
    <mergeCell ref="M18:M19"/>
    <mergeCell ref="N18:N19"/>
    <mergeCell ref="O18:O19"/>
    <mergeCell ref="A20:A25"/>
    <mergeCell ref="B20:B25"/>
    <mergeCell ref="C20:C25"/>
    <mergeCell ref="D20:D25"/>
    <mergeCell ref="J20:J25"/>
    <mergeCell ref="K20:K25"/>
    <mergeCell ref="M20:M25"/>
    <mergeCell ref="G18:G19"/>
    <mergeCell ref="H18:H19"/>
    <mergeCell ref="I18:I19"/>
    <mergeCell ref="J18:J19"/>
    <mergeCell ref="K18:K19"/>
    <mergeCell ref="L18:L19"/>
    <mergeCell ref="O20:O25"/>
    <mergeCell ref="A26:A31"/>
    <mergeCell ref="B26:B31"/>
    <mergeCell ref="C26:C31"/>
    <mergeCell ref="D26:D31"/>
    <mergeCell ref="J26:J31"/>
    <mergeCell ref="K26:K31"/>
    <mergeCell ref="M26:M31"/>
    <mergeCell ref="O26:O31"/>
    <mergeCell ref="M32:M37"/>
    <mergeCell ref="O32:O37"/>
    <mergeCell ref="A38:A43"/>
    <mergeCell ref="B38:B43"/>
    <mergeCell ref="C38:C43"/>
    <mergeCell ref="D38:D43"/>
    <mergeCell ref="J38:J43"/>
    <mergeCell ref="K38:K43"/>
    <mergeCell ref="M38:M43"/>
    <mergeCell ref="O38:O43"/>
    <mergeCell ref="A32:A37"/>
    <mergeCell ref="B32:B37"/>
    <mergeCell ref="C32:C37"/>
    <mergeCell ref="D32:D37"/>
    <mergeCell ref="J32:J37"/>
    <mergeCell ref="K32:K37"/>
  </mergeCells>
  <dataValidations count="4">
    <dataValidation type="decimal" allowBlank="1" showInputMessage="1" showErrorMessage="1" sqref="B12:C14">
      <formula1>0</formula1>
      <formula2>1000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0"/>
  <dimension ref="A1:S1251"/>
  <sheetViews>
    <sheetView topLeftCell="A10" zoomScale="90" zoomScaleNormal="90" workbookViewId="0">
      <selection activeCell="D12" sqref="D12"/>
    </sheetView>
  </sheetViews>
  <sheetFormatPr defaultColWidth="9.140625" defaultRowHeight="15"/>
  <cols>
    <col min="1" max="1" width="21.85546875" style="852" customWidth="1" collapsed="1"/>
    <col min="2" max="2" width="49.7109375" style="852" customWidth="1" collapsed="1"/>
    <col min="3" max="3" width="24.5703125" style="845" customWidth="1" collapsed="1"/>
    <col min="4" max="5" width="15.7109375" style="852" customWidth="1" collapsed="1"/>
    <col min="6" max="9" width="15.7109375" style="845" customWidth="1" collapsed="1"/>
    <col min="10" max="15" width="24.42578125" style="845" customWidth="1" collapsed="1"/>
    <col min="16" max="16" width="9.7109375" style="845" customWidth="1" collapsed="1"/>
    <col min="17" max="17" width="8.7109375" style="845" customWidth="1" collapsed="1"/>
    <col min="18" max="18" width="10.7109375" style="846" customWidth="1" collapsed="1"/>
    <col min="19" max="19" width="12.7109375" style="845" customWidth="1" collapsed="1"/>
    <col min="20" max="16384" width="9.140625" style="847"/>
  </cols>
  <sheetData>
    <row r="1" spans="1:19">
      <c r="A1" s="2912" t="s">
        <v>29</v>
      </c>
      <c r="B1" s="2912"/>
      <c r="C1" s="2912"/>
      <c r="D1" s="1667"/>
      <c r="E1" s="1667"/>
      <c r="F1" s="1667"/>
      <c r="G1" s="1667"/>
      <c r="H1" s="1667"/>
      <c r="I1" s="1667"/>
      <c r="P1" s="854"/>
      <c r="Q1" s="854"/>
      <c r="R1" s="855"/>
      <c r="S1" s="847"/>
    </row>
    <row r="2" spans="1:19">
      <c r="A2" s="1670" t="s">
        <v>30</v>
      </c>
      <c r="B2" s="2913" t="s">
        <v>1403</v>
      </c>
      <c r="C2" s="2913"/>
      <c r="D2" s="1671"/>
      <c r="E2" s="1671"/>
      <c r="F2" s="1671"/>
      <c r="G2" s="1671"/>
      <c r="H2" s="1671"/>
      <c r="I2" s="1671"/>
      <c r="P2" s="854"/>
      <c r="Q2" s="854"/>
      <c r="R2" s="855"/>
      <c r="S2" s="847"/>
    </row>
    <row r="3" spans="1:19">
      <c r="A3" s="1672" t="s">
        <v>31</v>
      </c>
      <c r="B3" s="2914" t="s">
        <v>901</v>
      </c>
      <c r="C3" s="2914"/>
      <c r="D3" s="1667"/>
      <c r="E3" s="1667"/>
      <c r="F3" s="1667"/>
      <c r="G3" s="1667"/>
      <c r="H3" s="1667"/>
      <c r="I3" s="1667"/>
      <c r="P3" s="854"/>
      <c r="Q3" s="854"/>
      <c r="R3" s="855"/>
      <c r="S3" s="847"/>
    </row>
    <row r="4" spans="1:19">
      <c r="A4" s="1672" t="s">
        <v>32</v>
      </c>
      <c r="B4" s="2915">
        <v>2</v>
      </c>
      <c r="C4" s="2915"/>
      <c r="D4" s="1671"/>
      <c r="E4" s="1671"/>
      <c r="F4" s="1671"/>
      <c r="G4" s="1671"/>
      <c r="H4" s="1671"/>
      <c r="I4" s="1671"/>
      <c r="P4" s="854"/>
      <c r="Q4" s="854"/>
      <c r="R4" s="855"/>
      <c r="S4" s="847"/>
    </row>
    <row r="5" spans="1:19">
      <c r="A5" s="1672" t="s">
        <v>33</v>
      </c>
      <c r="B5" s="2915"/>
      <c r="C5" s="2915"/>
      <c r="D5" s="1671"/>
      <c r="E5" s="1671"/>
      <c r="F5" s="1671"/>
      <c r="G5" s="1671"/>
      <c r="H5" s="1671"/>
      <c r="I5" s="1671"/>
      <c r="P5" s="854"/>
      <c r="Q5" s="854"/>
      <c r="R5" s="855"/>
      <c r="S5" s="847"/>
    </row>
    <row r="6" spans="1:19">
      <c r="A6" s="1672" t="s">
        <v>34</v>
      </c>
      <c r="B6" s="2915"/>
      <c r="C6" s="2915"/>
      <c r="D6" s="1671"/>
      <c r="E6" s="1671"/>
      <c r="F6" s="1671"/>
      <c r="G6" s="1671"/>
      <c r="H6" s="1671"/>
      <c r="I6" s="1671"/>
      <c r="P6" s="854"/>
      <c r="Q6" s="854"/>
      <c r="R6" s="855"/>
      <c r="S6" s="847"/>
    </row>
    <row r="7" spans="1:19">
      <c r="A7" s="1672" t="s">
        <v>35</v>
      </c>
      <c r="B7" s="2915"/>
      <c r="C7" s="2915"/>
      <c r="D7" s="1671"/>
      <c r="E7" s="1671"/>
      <c r="F7" s="1671"/>
      <c r="G7" s="1671"/>
      <c r="H7" s="1671"/>
      <c r="I7" s="1671"/>
      <c r="P7" s="854"/>
      <c r="Q7" s="854"/>
      <c r="R7" s="855"/>
      <c r="S7" s="847"/>
    </row>
    <row r="8" spans="1:19">
      <c r="A8" s="1672" t="s">
        <v>814</v>
      </c>
      <c r="B8" s="2920"/>
      <c r="C8" s="2920"/>
      <c r="D8" s="1673"/>
      <c r="E8" s="1673"/>
      <c r="F8" s="1673"/>
      <c r="G8" s="1673"/>
      <c r="H8" s="1673"/>
      <c r="I8" s="1673"/>
      <c r="P8" s="854"/>
      <c r="Q8" s="854"/>
      <c r="R8" s="855"/>
      <c r="S8" s="847"/>
    </row>
    <row r="9" spans="1:19" ht="15.75">
      <c r="A9" s="1672" t="s">
        <v>197</v>
      </c>
      <c r="B9" s="2921" t="s">
        <v>414</v>
      </c>
      <c r="C9" s="2922"/>
      <c r="D9" s="1674"/>
      <c r="E9" s="1675"/>
      <c r="F9" s="1675"/>
      <c r="G9" s="1675"/>
      <c r="H9" s="1675"/>
      <c r="I9" s="1675"/>
      <c r="P9" s="854"/>
      <c r="Q9" s="854"/>
      <c r="R9" s="855"/>
      <c r="S9" s="847"/>
    </row>
    <row r="10" spans="1:19">
      <c r="A10" s="1669"/>
      <c r="B10" s="1669"/>
      <c r="C10" s="1668"/>
      <c r="D10" s="1676"/>
      <c r="E10" s="1676"/>
      <c r="F10" s="1668"/>
      <c r="G10" s="1668"/>
      <c r="H10" s="1668"/>
      <c r="I10" s="1668"/>
      <c r="P10" s="854"/>
      <c r="Q10" s="854"/>
      <c r="R10" s="855"/>
      <c r="S10" s="847"/>
    </row>
    <row r="11" spans="1:19">
      <c r="A11" s="1677" t="s">
        <v>815</v>
      </c>
      <c r="B11" s="2923"/>
      <c r="C11" s="2924"/>
      <c r="D11" s="1676"/>
      <c r="E11" s="1676"/>
      <c r="F11" s="1668"/>
      <c r="G11" s="1668"/>
      <c r="H11" s="1668"/>
      <c r="I11" s="1668"/>
      <c r="P11" s="854"/>
      <c r="Q11" s="854"/>
      <c r="R11" s="855"/>
      <c r="S11" s="847"/>
    </row>
    <row r="12" spans="1:19" ht="15.75">
      <c r="A12" s="1672" t="s">
        <v>37</v>
      </c>
      <c r="B12" s="2918"/>
      <c r="C12" s="2919"/>
      <c r="D12" s="1676"/>
      <c r="E12" s="1676"/>
      <c r="F12" s="1668"/>
      <c r="G12" s="1668"/>
      <c r="H12" s="1668"/>
      <c r="I12" s="1675"/>
      <c r="P12" s="854"/>
      <c r="Q12" s="854"/>
      <c r="R12" s="855"/>
      <c r="S12" s="847"/>
    </row>
    <row r="13" spans="1:19" ht="15.75">
      <c r="A13" s="1671"/>
      <c r="B13" s="1678"/>
      <c r="C13" s="1678"/>
      <c r="D13" s="1675"/>
      <c r="E13" s="1675"/>
      <c r="F13" s="1675"/>
      <c r="G13" s="1675"/>
      <c r="H13" s="1675"/>
      <c r="I13" s="1675"/>
      <c r="P13" s="854"/>
      <c r="Q13" s="854"/>
      <c r="R13" s="855"/>
      <c r="S13" s="847"/>
    </row>
    <row r="14" spans="1:19" ht="16.5" thickBot="1">
      <c r="A14" s="1679" t="s">
        <v>902</v>
      </c>
      <c r="B14" s="1680"/>
      <c r="C14" s="1680"/>
      <c r="D14" s="1680"/>
      <c r="E14" s="1680"/>
      <c r="F14" s="1680"/>
      <c r="G14" s="1680"/>
      <c r="H14" s="1680"/>
      <c r="I14" s="1681"/>
      <c r="P14" s="854"/>
      <c r="Q14" s="854"/>
      <c r="R14" s="855"/>
      <c r="S14" s="847"/>
    </row>
    <row r="15" spans="1:19" ht="32.25" thickBot="1">
      <c r="A15" s="1682"/>
      <c r="B15" s="1683" t="s">
        <v>903</v>
      </c>
      <c r="C15" s="1684"/>
      <c r="D15" s="1684" t="s">
        <v>2225</v>
      </c>
      <c r="E15" s="1684" t="s">
        <v>2226</v>
      </c>
      <c r="F15" s="1684" t="s">
        <v>2227</v>
      </c>
      <c r="G15" s="1684" t="s">
        <v>2228</v>
      </c>
      <c r="H15" s="1685" t="s">
        <v>2229</v>
      </c>
      <c r="I15" s="1686" t="s">
        <v>1388</v>
      </c>
      <c r="P15" s="854"/>
      <c r="Q15" s="854"/>
      <c r="R15" s="855"/>
      <c r="S15" s="847"/>
    </row>
    <row r="16" spans="1:19">
      <c r="A16" s="1687">
        <v>1</v>
      </c>
      <c r="B16" s="1688" t="s">
        <v>201</v>
      </c>
      <c r="C16" s="1663"/>
      <c r="D16" s="1663"/>
      <c r="E16" s="1663"/>
      <c r="F16" s="1663"/>
      <c r="G16" s="1663"/>
      <c r="H16" s="1663"/>
      <c r="I16" s="1663"/>
      <c r="P16" s="854"/>
      <c r="Q16" s="854"/>
      <c r="R16" s="855"/>
      <c r="S16" s="847"/>
    </row>
    <row r="17" spans="1:19">
      <c r="A17" s="1689">
        <v>2</v>
      </c>
      <c r="B17" s="1690" t="s">
        <v>202</v>
      </c>
      <c r="C17" s="1663"/>
      <c r="D17" s="1663"/>
      <c r="E17" s="1663"/>
      <c r="F17" s="1663"/>
      <c r="G17" s="1663"/>
      <c r="H17" s="1663"/>
      <c r="I17" s="1663"/>
      <c r="P17" s="854"/>
      <c r="Q17" s="854"/>
      <c r="R17" s="855"/>
      <c r="S17" s="847"/>
    </row>
    <row r="18" spans="1:19">
      <c r="A18" s="1689">
        <v>3</v>
      </c>
      <c r="B18" s="1690" t="s">
        <v>203</v>
      </c>
      <c r="C18" s="1663"/>
      <c r="D18" s="1663"/>
      <c r="E18" s="1663"/>
      <c r="F18" s="1663"/>
      <c r="G18" s="1663"/>
      <c r="H18" s="1663"/>
      <c r="I18" s="1663"/>
      <c r="P18" s="854"/>
      <c r="Q18" s="854"/>
      <c r="R18" s="855"/>
      <c r="S18" s="847"/>
    </row>
    <row r="19" spans="1:19">
      <c r="A19" s="1689">
        <v>4</v>
      </c>
      <c r="B19" s="1690" t="s">
        <v>204</v>
      </c>
      <c r="C19" s="1663"/>
      <c r="D19" s="1663"/>
      <c r="E19" s="1663"/>
      <c r="F19" s="1663"/>
      <c r="G19" s="1663"/>
      <c r="H19" s="1663"/>
      <c r="I19" s="1663"/>
      <c r="P19" s="854"/>
      <c r="Q19" s="854"/>
      <c r="R19" s="855"/>
      <c r="S19" s="847"/>
    </row>
    <row r="20" spans="1:19">
      <c r="A20" s="1689">
        <v>5</v>
      </c>
      <c r="B20" s="1690" t="s">
        <v>205</v>
      </c>
      <c r="C20" s="1663"/>
      <c r="D20" s="1663"/>
      <c r="E20" s="1663"/>
      <c r="F20" s="1663"/>
      <c r="G20" s="1663"/>
      <c r="H20" s="1663"/>
      <c r="I20" s="1663"/>
      <c r="P20" s="854"/>
      <c r="Q20" s="854"/>
      <c r="R20" s="855"/>
      <c r="S20" s="847"/>
    </row>
    <row r="21" spans="1:19">
      <c r="A21" s="1689">
        <v>6</v>
      </c>
      <c r="B21" s="1690" t="s">
        <v>206</v>
      </c>
      <c r="C21" s="1663"/>
      <c r="D21" s="1663"/>
      <c r="E21" s="1663"/>
      <c r="F21" s="1663"/>
      <c r="G21" s="1663"/>
      <c r="H21" s="1663"/>
      <c r="I21" s="1663"/>
      <c r="P21" s="854"/>
      <c r="Q21" s="854"/>
      <c r="R21" s="855"/>
      <c r="S21" s="847"/>
    </row>
    <row r="22" spans="1:19">
      <c r="A22" s="1689">
        <v>7</v>
      </c>
      <c r="B22" s="1690" t="s">
        <v>207</v>
      </c>
      <c r="C22" s="1663"/>
      <c r="D22" s="1663"/>
      <c r="E22" s="1663"/>
      <c r="F22" s="1663"/>
      <c r="G22" s="1663"/>
      <c r="H22" s="1663"/>
      <c r="I22" s="1663"/>
      <c r="P22" s="854"/>
      <c r="Q22" s="854"/>
      <c r="R22" s="855"/>
      <c r="S22" s="847"/>
    </row>
    <row r="23" spans="1:19">
      <c r="A23" s="1689">
        <v>8</v>
      </c>
      <c r="B23" s="1690" t="s">
        <v>208</v>
      </c>
      <c r="C23" s="1663"/>
      <c r="D23" s="1663"/>
      <c r="E23" s="1663"/>
      <c r="F23" s="1663"/>
      <c r="G23" s="1663"/>
      <c r="H23" s="1663"/>
      <c r="I23" s="1663"/>
      <c r="P23" s="854"/>
      <c r="Q23" s="854"/>
      <c r="R23" s="855"/>
      <c r="S23" s="847"/>
    </row>
    <row r="24" spans="1:19">
      <c r="A24" s="1689">
        <v>9</v>
      </c>
      <c r="B24" s="1690" t="s">
        <v>209</v>
      </c>
      <c r="C24" s="1663"/>
      <c r="D24" s="1663"/>
      <c r="E24" s="1663"/>
      <c r="F24" s="1663"/>
      <c r="G24" s="1663"/>
      <c r="H24" s="1663"/>
      <c r="I24" s="1663"/>
      <c r="P24" s="854"/>
      <c r="Q24" s="854"/>
      <c r="R24" s="855"/>
      <c r="S24" s="847"/>
    </row>
    <row r="25" spans="1:19">
      <c r="A25" s="1691">
        <v>10</v>
      </c>
      <c r="B25" s="1692" t="s">
        <v>1389</v>
      </c>
      <c r="C25" s="1663"/>
      <c r="D25" s="1663"/>
      <c r="E25" s="1663"/>
      <c r="F25" s="1663"/>
      <c r="G25" s="1663"/>
      <c r="H25" s="1663"/>
      <c r="I25" s="1663"/>
      <c r="P25" s="854"/>
      <c r="Q25" s="854"/>
      <c r="R25" s="855"/>
      <c r="S25" s="847"/>
    </row>
    <row r="26" spans="1:19" ht="15.75" thickBot="1">
      <c r="A26" s="1693">
        <v>11</v>
      </c>
      <c r="B26" s="1694" t="s">
        <v>225</v>
      </c>
      <c r="C26" s="1663"/>
      <c r="D26" s="1663"/>
      <c r="E26" s="1663"/>
      <c r="F26" s="1663"/>
      <c r="G26" s="1663"/>
      <c r="H26" s="1663"/>
      <c r="I26" s="1663"/>
      <c r="P26" s="854"/>
      <c r="Q26" s="854"/>
      <c r="R26" s="855"/>
      <c r="S26" s="847"/>
    </row>
    <row r="27" spans="1:19" ht="15.75" thickBot="1">
      <c r="A27" s="1695"/>
      <c r="B27" s="1696" t="s">
        <v>1390</v>
      </c>
      <c r="C27" s="1664"/>
      <c r="D27" s="1665"/>
      <c r="E27" s="1665"/>
      <c r="F27" s="1665"/>
      <c r="G27" s="1665"/>
      <c r="H27" s="1666"/>
      <c r="I27" s="1666"/>
      <c r="P27" s="854"/>
      <c r="Q27" s="854"/>
      <c r="R27" s="855"/>
      <c r="S27" s="847"/>
    </row>
    <row r="28" spans="1:19" ht="15.75">
      <c r="A28" s="1697"/>
      <c r="B28" s="1698"/>
      <c r="C28" s="1699"/>
      <c r="D28" s="1699"/>
      <c r="E28" s="1699"/>
      <c r="F28" s="1699"/>
      <c r="G28" s="1699"/>
      <c r="H28" s="1699"/>
      <c r="I28" s="1700"/>
      <c r="P28" s="854"/>
      <c r="Q28" s="854"/>
      <c r="R28" s="855"/>
      <c r="S28" s="847"/>
    </row>
    <row r="29" spans="1:19" ht="16.5" thickBot="1">
      <c r="A29" s="1701" t="s">
        <v>904</v>
      </c>
      <c r="B29" s="1702"/>
      <c r="C29" s="1699"/>
      <c r="D29" s="1699"/>
      <c r="E29" s="1699"/>
      <c r="F29" s="1699"/>
      <c r="G29" s="1699"/>
      <c r="H29" s="1699"/>
      <c r="I29" s="1700"/>
      <c r="P29" s="854"/>
      <c r="Q29" s="854"/>
      <c r="R29" s="855"/>
      <c r="S29" s="847"/>
    </row>
    <row r="30" spans="1:19" ht="32.25" thickBot="1">
      <c r="A30" s="1682"/>
      <c r="B30" s="1683" t="s">
        <v>903</v>
      </c>
      <c r="C30" s="1684" t="s">
        <v>2548</v>
      </c>
      <c r="D30" s="1684" t="s">
        <v>2225</v>
      </c>
      <c r="E30" s="1684" t="s">
        <v>2226</v>
      </c>
      <c r="F30" s="1684" t="s">
        <v>2227</v>
      </c>
      <c r="G30" s="1684" t="s">
        <v>2228</v>
      </c>
      <c r="H30" s="1685" t="s">
        <v>2229</v>
      </c>
      <c r="I30" s="1686" t="s">
        <v>1388</v>
      </c>
      <c r="P30" s="854"/>
      <c r="Q30" s="854"/>
      <c r="R30" s="855"/>
      <c r="S30" s="847"/>
    </row>
    <row r="31" spans="1:19">
      <c r="A31" s="1687">
        <v>1</v>
      </c>
      <c r="B31" s="1688" t="s">
        <v>1391</v>
      </c>
      <c r="C31" s="1663"/>
      <c r="D31" s="1663"/>
      <c r="E31" s="1663"/>
      <c r="F31" s="1663"/>
      <c r="G31" s="1663"/>
      <c r="H31" s="1663"/>
      <c r="I31" s="1663"/>
      <c r="P31" s="854"/>
      <c r="Q31" s="854"/>
      <c r="R31" s="855"/>
      <c r="S31" s="847"/>
    </row>
    <row r="32" spans="1:19">
      <c r="A32" s="1689">
        <v>2</v>
      </c>
      <c r="B32" s="1690" t="s">
        <v>1392</v>
      </c>
      <c r="C32" s="1663"/>
      <c r="D32" s="1663"/>
      <c r="E32" s="1663"/>
      <c r="F32" s="1663"/>
      <c r="G32" s="1663"/>
      <c r="H32" s="1663"/>
      <c r="I32" s="1663"/>
      <c r="P32" s="854"/>
      <c r="Q32" s="854"/>
      <c r="R32" s="855"/>
      <c r="S32" s="847"/>
    </row>
    <row r="33" spans="1:19">
      <c r="A33" s="1689">
        <v>3</v>
      </c>
      <c r="B33" s="1690" t="s">
        <v>1393</v>
      </c>
      <c r="C33" s="1663"/>
      <c r="D33" s="1663"/>
      <c r="E33" s="1663"/>
      <c r="F33" s="1663"/>
      <c r="G33" s="1663"/>
      <c r="H33" s="1663"/>
      <c r="I33" s="1663"/>
      <c r="P33" s="854"/>
      <c r="Q33" s="854"/>
      <c r="R33" s="855"/>
      <c r="S33" s="847"/>
    </row>
    <row r="34" spans="1:19">
      <c r="A34" s="1689">
        <v>4</v>
      </c>
      <c r="B34" s="1690" t="s">
        <v>1394</v>
      </c>
      <c r="C34" s="1663"/>
      <c r="D34" s="1663"/>
      <c r="E34" s="1663"/>
      <c r="F34" s="1663"/>
      <c r="G34" s="1663"/>
      <c r="H34" s="1663"/>
      <c r="I34" s="1663"/>
      <c r="P34" s="854"/>
      <c r="Q34" s="854"/>
      <c r="R34" s="855"/>
      <c r="S34" s="847"/>
    </row>
    <row r="35" spans="1:19">
      <c r="A35" s="1689">
        <v>5</v>
      </c>
      <c r="B35" s="1690" t="s">
        <v>1395</v>
      </c>
      <c r="C35" s="1663"/>
      <c r="D35" s="1663"/>
      <c r="E35" s="1663"/>
      <c r="F35" s="1663"/>
      <c r="G35" s="1663"/>
      <c r="H35" s="1663"/>
      <c r="I35" s="1663"/>
      <c r="P35" s="854"/>
      <c r="Q35" s="854"/>
      <c r="R35" s="855"/>
      <c r="S35" s="847"/>
    </row>
    <row r="36" spans="1:19">
      <c r="A36" s="1689">
        <v>6</v>
      </c>
      <c r="B36" s="1690" t="s">
        <v>1396</v>
      </c>
      <c r="C36" s="1663"/>
      <c r="D36" s="1663"/>
      <c r="E36" s="1663"/>
      <c r="F36" s="1663"/>
      <c r="G36" s="1663"/>
      <c r="H36" s="1663"/>
      <c r="I36" s="1663"/>
      <c r="P36" s="854"/>
      <c r="Q36" s="854"/>
      <c r="R36" s="855"/>
      <c r="S36" s="847"/>
    </row>
    <row r="37" spans="1:19">
      <c r="A37" s="1689">
        <v>7</v>
      </c>
      <c r="B37" s="1690" t="s">
        <v>1397</v>
      </c>
      <c r="C37" s="1663"/>
      <c r="D37" s="1663"/>
      <c r="E37" s="1663"/>
      <c r="F37" s="1663"/>
      <c r="G37" s="1663"/>
      <c r="H37" s="1663"/>
      <c r="I37" s="1663"/>
      <c r="P37" s="854"/>
      <c r="Q37" s="854"/>
      <c r="R37" s="855"/>
      <c r="S37" s="847"/>
    </row>
    <row r="38" spans="1:19">
      <c r="A38" s="1689">
        <v>8</v>
      </c>
      <c r="B38" s="1690" t="s">
        <v>1398</v>
      </c>
      <c r="C38" s="1663"/>
      <c r="D38" s="1663"/>
      <c r="E38" s="1663"/>
      <c r="F38" s="1663"/>
      <c r="G38" s="1663"/>
      <c r="H38" s="1663"/>
      <c r="I38" s="1663"/>
      <c r="P38" s="854"/>
      <c r="Q38" s="854"/>
      <c r="R38" s="855"/>
      <c r="S38" s="847"/>
    </row>
    <row r="39" spans="1:19">
      <c r="A39" s="1689">
        <v>9</v>
      </c>
      <c r="B39" s="1690" t="s">
        <v>1399</v>
      </c>
      <c r="C39" s="1663"/>
      <c r="D39" s="1663"/>
      <c r="E39" s="1663"/>
      <c r="F39" s="1663"/>
      <c r="G39" s="1663"/>
      <c r="H39" s="1663"/>
      <c r="I39" s="1663"/>
      <c r="P39" s="854"/>
      <c r="Q39" s="854"/>
      <c r="R39" s="855"/>
      <c r="S39" s="847"/>
    </row>
    <row r="40" spans="1:19">
      <c r="A40" s="1691">
        <v>10</v>
      </c>
      <c r="B40" s="1692" t="s">
        <v>1400</v>
      </c>
      <c r="C40" s="1663"/>
      <c r="D40" s="1663"/>
      <c r="E40" s="1663"/>
      <c r="F40" s="1663"/>
      <c r="G40" s="1663"/>
      <c r="H40" s="1663"/>
      <c r="I40" s="1663"/>
      <c r="P40" s="854"/>
      <c r="Q40" s="854"/>
      <c r="R40" s="855"/>
      <c r="S40" s="847"/>
    </row>
    <row r="41" spans="1:19" ht="15.75" thickBot="1">
      <c r="A41" s="1693">
        <v>11</v>
      </c>
      <c r="B41" s="1694" t="s">
        <v>1401</v>
      </c>
      <c r="C41" s="1663"/>
      <c r="D41" s="1663"/>
      <c r="E41" s="1663"/>
      <c r="F41" s="1663"/>
      <c r="G41" s="1663"/>
      <c r="H41" s="1663"/>
      <c r="I41" s="1663"/>
      <c r="P41" s="854"/>
      <c r="Q41" s="854"/>
      <c r="R41" s="855"/>
      <c r="S41" s="847"/>
    </row>
    <row r="42" spans="1:19" ht="15.75" thickBot="1">
      <c r="A42" s="1695"/>
      <c r="B42" s="1696" t="s">
        <v>1390</v>
      </c>
      <c r="C42" s="1664"/>
      <c r="D42" s="1665"/>
      <c r="E42" s="1665"/>
      <c r="F42" s="1665"/>
      <c r="G42" s="1665"/>
      <c r="H42" s="1666"/>
      <c r="I42" s="1666"/>
      <c r="P42" s="854"/>
      <c r="Q42" s="854"/>
      <c r="R42" s="855"/>
      <c r="S42" s="847"/>
    </row>
    <row r="43" spans="1:19">
      <c r="A43" s="1703"/>
      <c r="B43" s="1696"/>
      <c r="C43" s="1680"/>
      <c r="D43" s="1680"/>
      <c r="E43" s="1680"/>
      <c r="F43" s="1680"/>
      <c r="G43" s="1680"/>
      <c r="H43" s="1680"/>
      <c r="I43" s="1681"/>
      <c r="P43" s="854"/>
      <c r="Q43" s="854"/>
      <c r="R43" s="855"/>
      <c r="S43" s="847"/>
    </row>
    <row r="44" spans="1:19">
      <c r="A44" s="1703" t="s">
        <v>905</v>
      </c>
      <c r="B44" s="1680"/>
      <c r="C44" s="1680"/>
      <c r="D44" s="1680"/>
      <c r="E44" s="1680"/>
      <c r="F44" s="1680"/>
      <c r="G44" s="1680"/>
      <c r="H44" s="1680"/>
      <c r="I44" s="1681"/>
      <c r="P44" s="854"/>
      <c r="Q44" s="854"/>
      <c r="R44" s="855"/>
      <c r="S44" s="847"/>
    </row>
    <row r="45" spans="1:19">
      <c r="A45" s="1703" t="s">
        <v>906</v>
      </c>
      <c r="B45" s="1680"/>
      <c r="C45" s="1680"/>
      <c r="D45" s="1680"/>
      <c r="E45" s="1680"/>
      <c r="F45" s="1680"/>
      <c r="G45" s="1680"/>
      <c r="H45" s="1680"/>
      <c r="I45" s="1681"/>
      <c r="P45" s="854"/>
      <c r="Q45" s="854"/>
      <c r="R45" s="855"/>
      <c r="S45" s="847"/>
    </row>
    <row r="46" spans="1:19">
      <c r="A46" s="1704"/>
      <c r="B46" s="1704"/>
      <c r="C46" s="1668"/>
      <c r="D46" s="1704"/>
      <c r="E46" s="1704"/>
      <c r="F46" s="1668"/>
      <c r="G46" s="1668"/>
      <c r="H46" s="1668"/>
      <c r="I46" s="1668"/>
      <c r="P46" s="854"/>
      <c r="Q46" s="854"/>
      <c r="R46" s="855"/>
      <c r="S46" s="847"/>
    </row>
    <row r="47" spans="1:19">
      <c r="A47" s="1705" t="s">
        <v>2230</v>
      </c>
      <c r="B47" s="1706"/>
      <c r="C47" s="1706"/>
      <c r="D47" s="1706"/>
      <c r="E47" s="1706"/>
      <c r="F47" s="1706"/>
      <c r="G47" s="1706"/>
      <c r="H47" s="1680"/>
      <c r="I47" s="1681"/>
      <c r="P47" s="854"/>
      <c r="Q47" s="854"/>
      <c r="R47" s="855"/>
      <c r="S47" s="847"/>
    </row>
    <row r="48" spans="1:19" ht="27.75" customHeight="1" thickBot="1">
      <c r="A48" s="2916" t="s">
        <v>2231</v>
      </c>
      <c r="B48" s="2917"/>
      <c r="C48" s="2917"/>
      <c r="D48" s="2917"/>
      <c r="E48" s="2917"/>
      <c r="F48" s="1707"/>
      <c r="G48" s="1707"/>
      <c r="H48" s="1707"/>
      <c r="I48" s="1708"/>
      <c r="P48" s="854"/>
      <c r="Q48" s="854"/>
      <c r="R48" s="855"/>
      <c r="S48" s="847"/>
    </row>
    <row r="49" spans="1:19" ht="17.25" customHeight="1">
      <c r="A49" s="2916" t="s">
        <v>2232</v>
      </c>
      <c r="B49" s="2917"/>
      <c r="C49" s="2917"/>
      <c r="D49" s="2917"/>
      <c r="E49" s="2917"/>
      <c r="F49" s="1668"/>
      <c r="G49" s="1668"/>
      <c r="H49" s="1668"/>
      <c r="I49" s="1668"/>
      <c r="P49" s="854"/>
      <c r="Q49" s="854"/>
      <c r="R49" s="855"/>
      <c r="S49" s="847"/>
    </row>
    <row r="50" spans="1:19">
      <c r="A50" s="857"/>
      <c r="B50" s="857"/>
      <c r="D50" s="857"/>
      <c r="E50" s="857"/>
      <c r="P50" s="854"/>
      <c r="Q50" s="854"/>
      <c r="R50" s="855"/>
      <c r="S50" s="847"/>
    </row>
    <row r="51" spans="1:19">
      <c r="A51" s="857"/>
      <c r="B51" s="857"/>
      <c r="D51" s="857"/>
      <c r="E51" s="857"/>
      <c r="P51" s="854"/>
      <c r="Q51" s="854"/>
      <c r="R51" s="855"/>
      <c r="S51" s="847"/>
    </row>
    <row r="52" spans="1:19">
      <c r="A52" s="857"/>
      <c r="B52" s="857"/>
      <c r="D52" s="857"/>
      <c r="E52" s="857"/>
      <c r="P52" s="854"/>
      <c r="Q52" s="854"/>
      <c r="R52" s="855"/>
      <c r="S52" s="847"/>
    </row>
    <row r="53" spans="1:19">
      <c r="A53" s="857"/>
      <c r="B53" s="857"/>
      <c r="D53" s="857"/>
      <c r="E53" s="857"/>
      <c r="P53" s="854"/>
      <c r="Q53" s="854"/>
      <c r="R53" s="855"/>
      <c r="S53" s="847"/>
    </row>
    <row r="54" spans="1:19">
      <c r="A54" s="857"/>
      <c r="B54" s="857"/>
      <c r="D54" s="857"/>
      <c r="E54" s="857"/>
      <c r="P54" s="854"/>
      <c r="Q54" s="854"/>
      <c r="R54" s="855"/>
      <c r="S54" s="847"/>
    </row>
    <row r="55" spans="1:19">
      <c r="A55" s="857"/>
      <c r="B55" s="857"/>
      <c r="D55" s="857"/>
      <c r="E55" s="857"/>
      <c r="P55" s="854"/>
      <c r="Q55" s="854"/>
      <c r="R55" s="855"/>
      <c r="S55" s="847"/>
    </row>
    <row r="56" spans="1:19">
      <c r="A56" s="857"/>
      <c r="B56" s="857"/>
      <c r="D56" s="857"/>
      <c r="E56" s="857"/>
      <c r="P56" s="854"/>
      <c r="Q56" s="854"/>
      <c r="R56" s="855"/>
      <c r="S56" s="847"/>
    </row>
    <row r="57" spans="1:19">
      <c r="A57" s="857"/>
      <c r="B57" s="857"/>
      <c r="D57" s="857"/>
      <c r="E57" s="857"/>
      <c r="P57" s="854"/>
      <c r="Q57" s="854"/>
      <c r="R57" s="855"/>
      <c r="S57" s="847"/>
    </row>
    <row r="58" spans="1:19">
      <c r="A58" s="857"/>
      <c r="B58" s="857"/>
      <c r="D58" s="857"/>
      <c r="E58" s="857"/>
      <c r="P58" s="854"/>
      <c r="Q58" s="854"/>
      <c r="R58" s="855"/>
      <c r="S58" s="847"/>
    </row>
    <row r="59" spans="1:19">
      <c r="A59" s="857"/>
      <c r="B59" s="857"/>
      <c r="D59" s="857"/>
      <c r="E59" s="857"/>
      <c r="P59" s="854"/>
      <c r="Q59" s="854"/>
      <c r="R59" s="855"/>
      <c r="S59" s="847"/>
    </row>
    <row r="60" spans="1:19">
      <c r="A60" s="857"/>
      <c r="B60" s="857"/>
      <c r="D60" s="857"/>
      <c r="E60" s="857"/>
      <c r="P60" s="854"/>
      <c r="Q60" s="854"/>
      <c r="R60" s="855"/>
      <c r="S60" s="847"/>
    </row>
    <row r="61" spans="1:19">
      <c r="A61" s="857"/>
      <c r="B61" s="857"/>
      <c r="D61" s="857"/>
      <c r="E61" s="857"/>
      <c r="P61" s="854"/>
      <c r="Q61" s="854"/>
      <c r="R61" s="855"/>
      <c r="S61" s="847"/>
    </row>
    <row r="62" spans="1:19">
      <c r="A62" s="857"/>
      <c r="B62" s="857"/>
      <c r="D62" s="857"/>
      <c r="E62" s="857"/>
      <c r="P62" s="854"/>
      <c r="Q62" s="854"/>
      <c r="R62" s="855"/>
      <c r="S62" s="847"/>
    </row>
    <row r="63" spans="1:19">
      <c r="A63" s="857"/>
      <c r="B63" s="857"/>
      <c r="D63" s="857"/>
      <c r="E63" s="857"/>
      <c r="P63" s="854"/>
      <c r="Q63" s="854"/>
      <c r="R63" s="855"/>
      <c r="S63" s="847"/>
    </row>
    <row r="64" spans="1:19">
      <c r="A64" s="857"/>
      <c r="B64" s="857"/>
      <c r="D64" s="857"/>
      <c r="E64" s="857"/>
      <c r="P64" s="854"/>
      <c r="Q64" s="854"/>
      <c r="R64" s="855"/>
      <c r="S64" s="847"/>
    </row>
    <row r="65" spans="1:19">
      <c r="A65" s="857"/>
      <c r="B65" s="857"/>
      <c r="D65" s="857"/>
      <c r="E65" s="857"/>
      <c r="P65" s="854"/>
      <c r="Q65" s="854"/>
      <c r="R65" s="855"/>
      <c r="S65" s="847"/>
    </row>
    <row r="66" spans="1:19">
      <c r="A66" s="857"/>
      <c r="B66" s="857"/>
      <c r="D66" s="857"/>
      <c r="E66" s="857"/>
      <c r="P66" s="854"/>
      <c r="Q66" s="854"/>
      <c r="R66" s="855"/>
      <c r="S66" s="847"/>
    </row>
    <row r="67" spans="1:19">
      <c r="A67" s="857"/>
      <c r="B67" s="857"/>
      <c r="D67" s="857"/>
      <c r="E67" s="857"/>
      <c r="P67" s="854"/>
      <c r="Q67" s="854"/>
      <c r="R67" s="855"/>
      <c r="S67" s="847"/>
    </row>
    <row r="68" spans="1:19">
      <c r="A68" s="857"/>
      <c r="B68" s="857"/>
      <c r="D68" s="857"/>
      <c r="E68" s="857"/>
      <c r="P68" s="854"/>
      <c r="Q68" s="854"/>
      <c r="R68" s="855"/>
      <c r="S68" s="847"/>
    </row>
    <row r="69" spans="1:19">
      <c r="A69" s="857"/>
      <c r="B69" s="857"/>
      <c r="D69" s="857"/>
      <c r="E69" s="857"/>
      <c r="P69" s="854"/>
      <c r="Q69" s="854"/>
      <c r="R69" s="855"/>
      <c r="S69" s="847"/>
    </row>
    <row r="70" spans="1:19">
      <c r="A70" s="857"/>
      <c r="B70" s="857"/>
      <c r="D70" s="857"/>
      <c r="E70" s="857"/>
      <c r="P70" s="854"/>
      <c r="Q70" s="854"/>
      <c r="R70" s="855"/>
      <c r="S70" s="847"/>
    </row>
    <row r="71" spans="1:19">
      <c r="A71" s="857"/>
      <c r="B71" s="857"/>
      <c r="D71" s="857"/>
      <c r="E71" s="857"/>
      <c r="P71" s="854"/>
      <c r="Q71" s="854"/>
      <c r="R71" s="855"/>
      <c r="S71" s="847"/>
    </row>
    <row r="72" spans="1:19">
      <c r="A72" s="857"/>
      <c r="B72" s="857"/>
      <c r="D72" s="857"/>
      <c r="E72" s="857"/>
      <c r="P72" s="854"/>
      <c r="Q72" s="854"/>
      <c r="R72" s="855"/>
      <c r="S72" s="847"/>
    </row>
    <row r="73" spans="1:19">
      <c r="A73" s="857"/>
      <c r="B73" s="857"/>
      <c r="D73" s="857"/>
      <c r="E73" s="857"/>
      <c r="P73" s="854"/>
      <c r="Q73" s="854"/>
      <c r="R73" s="855"/>
      <c r="S73" s="847"/>
    </row>
    <row r="74" spans="1:19">
      <c r="A74" s="857"/>
      <c r="B74" s="857"/>
      <c r="D74" s="857"/>
      <c r="E74" s="857"/>
      <c r="P74" s="854"/>
      <c r="Q74" s="854"/>
      <c r="R74" s="855"/>
      <c r="S74" s="847"/>
    </row>
    <row r="75" spans="1:19">
      <c r="A75" s="857"/>
      <c r="B75" s="857"/>
      <c r="D75" s="857"/>
      <c r="E75" s="857"/>
      <c r="P75" s="854"/>
      <c r="Q75" s="854"/>
      <c r="R75" s="855"/>
      <c r="S75" s="847"/>
    </row>
    <row r="76" spans="1:19">
      <c r="A76" s="857"/>
      <c r="B76" s="857"/>
      <c r="D76" s="857"/>
      <c r="E76" s="857"/>
      <c r="P76" s="854"/>
      <c r="Q76" s="854"/>
      <c r="R76" s="855"/>
      <c r="S76" s="847"/>
    </row>
    <row r="77" spans="1:19">
      <c r="A77" s="857"/>
      <c r="B77" s="857"/>
      <c r="D77" s="857"/>
      <c r="E77" s="857"/>
      <c r="P77" s="854"/>
      <c r="Q77" s="854"/>
      <c r="R77" s="855"/>
      <c r="S77" s="847"/>
    </row>
    <row r="78" spans="1:19">
      <c r="A78" s="857"/>
      <c r="B78" s="857"/>
      <c r="D78" s="857"/>
      <c r="E78" s="857"/>
      <c r="P78" s="854"/>
      <c r="Q78" s="854"/>
      <c r="R78" s="855"/>
      <c r="S78" s="847"/>
    </row>
    <row r="79" spans="1:19">
      <c r="A79" s="857"/>
      <c r="B79" s="857"/>
      <c r="D79" s="857"/>
      <c r="E79" s="857"/>
      <c r="P79" s="854"/>
      <c r="Q79" s="854"/>
      <c r="R79" s="855"/>
      <c r="S79" s="847"/>
    </row>
    <row r="80" spans="1:19">
      <c r="A80" s="857"/>
      <c r="B80" s="857"/>
      <c r="D80" s="857"/>
      <c r="E80" s="857"/>
      <c r="P80" s="854"/>
      <c r="Q80" s="854"/>
      <c r="R80" s="855"/>
      <c r="S80" s="847"/>
    </row>
    <row r="81" spans="1:19">
      <c r="A81" s="857"/>
      <c r="B81" s="857"/>
      <c r="D81" s="857"/>
      <c r="E81" s="857"/>
      <c r="P81" s="854"/>
      <c r="Q81" s="854"/>
      <c r="R81" s="855"/>
      <c r="S81" s="847"/>
    </row>
    <row r="82" spans="1:19">
      <c r="A82" s="857"/>
      <c r="B82" s="857"/>
      <c r="D82" s="857"/>
      <c r="E82" s="857"/>
      <c r="P82" s="854"/>
      <c r="Q82" s="854"/>
      <c r="R82" s="855"/>
      <c r="S82" s="847"/>
    </row>
    <row r="83" spans="1:19">
      <c r="A83" s="857"/>
      <c r="B83" s="857"/>
      <c r="D83" s="857"/>
      <c r="E83" s="857"/>
      <c r="P83" s="854"/>
      <c r="Q83" s="854"/>
      <c r="R83" s="855"/>
      <c r="S83" s="847"/>
    </row>
    <row r="84" spans="1:19">
      <c r="A84" s="857"/>
      <c r="B84" s="857"/>
      <c r="D84" s="857"/>
      <c r="E84" s="857"/>
      <c r="P84" s="854"/>
      <c r="Q84" s="854"/>
      <c r="R84" s="855"/>
      <c r="S84" s="847"/>
    </row>
    <row r="85" spans="1:19">
      <c r="A85" s="857"/>
      <c r="B85" s="857"/>
      <c r="D85" s="857"/>
      <c r="E85" s="857"/>
      <c r="P85" s="854"/>
      <c r="Q85" s="854"/>
      <c r="R85" s="855"/>
      <c r="S85" s="847"/>
    </row>
    <row r="86" spans="1:19">
      <c r="A86" s="857"/>
      <c r="B86" s="857"/>
      <c r="D86" s="857"/>
      <c r="E86" s="857"/>
      <c r="P86" s="854"/>
      <c r="Q86" s="854"/>
      <c r="R86" s="855"/>
      <c r="S86" s="847"/>
    </row>
    <row r="87" spans="1:19">
      <c r="A87" s="857"/>
      <c r="B87" s="857"/>
      <c r="D87" s="857"/>
      <c r="E87" s="857"/>
      <c r="P87" s="854"/>
      <c r="Q87" s="854"/>
      <c r="R87" s="855"/>
      <c r="S87" s="847"/>
    </row>
    <row r="88" spans="1:19">
      <c r="A88" s="857"/>
      <c r="B88" s="857"/>
      <c r="D88" s="857"/>
      <c r="E88" s="857"/>
      <c r="P88" s="854"/>
      <c r="Q88" s="854"/>
      <c r="R88" s="855"/>
      <c r="S88" s="847"/>
    </row>
    <row r="89" spans="1:19">
      <c r="A89" s="857"/>
      <c r="B89" s="857"/>
      <c r="D89" s="857"/>
      <c r="E89" s="857"/>
      <c r="P89" s="854"/>
      <c r="Q89" s="854"/>
      <c r="R89" s="855"/>
      <c r="S89" s="847"/>
    </row>
    <row r="90" spans="1:19">
      <c r="A90" s="857"/>
      <c r="B90" s="857"/>
      <c r="D90" s="857"/>
      <c r="E90" s="857"/>
      <c r="P90" s="854"/>
      <c r="Q90" s="854"/>
      <c r="R90" s="855"/>
      <c r="S90" s="847"/>
    </row>
    <row r="91" spans="1:19">
      <c r="A91" s="857"/>
      <c r="B91" s="857"/>
      <c r="D91" s="857"/>
      <c r="E91" s="857"/>
      <c r="P91" s="854"/>
      <c r="Q91" s="854"/>
      <c r="R91" s="855"/>
      <c r="S91" s="847"/>
    </row>
    <row r="92" spans="1:19">
      <c r="A92" s="857"/>
      <c r="B92" s="857"/>
      <c r="D92" s="857"/>
      <c r="E92" s="857"/>
      <c r="P92" s="854"/>
      <c r="Q92" s="854"/>
      <c r="R92" s="855"/>
      <c r="S92" s="847"/>
    </row>
    <row r="93" spans="1:19">
      <c r="A93" s="857"/>
      <c r="B93" s="857"/>
      <c r="D93" s="857"/>
      <c r="E93" s="857"/>
      <c r="P93" s="854"/>
      <c r="Q93" s="854"/>
      <c r="R93" s="855"/>
      <c r="S93" s="847"/>
    </row>
    <row r="94" spans="1:19">
      <c r="A94" s="857"/>
      <c r="B94" s="857"/>
      <c r="D94" s="857"/>
      <c r="E94" s="857"/>
      <c r="P94" s="854"/>
      <c r="Q94" s="854"/>
      <c r="R94" s="855"/>
      <c r="S94" s="847"/>
    </row>
    <row r="95" spans="1:19">
      <c r="A95" s="857"/>
      <c r="B95" s="857"/>
      <c r="D95" s="857"/>
      <c r="E95" s="857"/>
      <c r="P95" s="854"/>
      <c r="Q95" s="854"/>
      <c r="R95" s="855"/>
      <c r="S95" s="847"/>
    </row>
    <row r="96" spans="1:19">
      <c r="A96" s="857"/>
      <c r="B96" s="857"/>
      <c r="D96" s="857"/>
      <c r="E96" s="857"/>
      <c r="P96" s="854"/>
      <c r="Q96" s="854"/>
      <c r="R96" s="855"/>
      <c r="S96" s="847"/>
    </row>
    <row r="97" spans="1:19">
      <c r="A97" s="857"/>
      <c r="B97" s="857"/>
      <c r="D97" s="857"/>
      <c r="E97" s="857"/>
      <c r="P97" s="854"/>
      <c r="Q97" s="854"/>
      <c r="R97" s="855"/>
      <c r="S97" s="847"/>
    </row>
    <row r="98" spans="1:19">
      <c r="A98" s="857"/>
      <c r="B98" s="857"/>
      <c r="D98" s="857"/>
      <c r="E98" s="857"/>
      <c r="P98" s="854"/>
      <c r="Q98" s="854"/>
      <c r="R98" s="855"/>
      <c r="S98" s="847"/>
    </row>
    <row r="99" spans="1:19">
      <c r="A99" s="857"/>
      <c r="B99" s="857"/>
      <c r="D99" s="857"/>
      <c r="E99" s="857"/>
      <c r="P99" s="854"/>
      <c r="Q99" s="854"/>
      <c r="R99" s="855"/>
      <c r="S99" s="847"/>
    </row>
    <row r="100" spans="1:19">
      <c r="A100" s="857"/>
      <c r="B100" s="857"/>
      <c r="D100" s="857"/>
      <c r="E100" s="857"/>
      <c r="P100" s="854"/>
      <c r="Q100" s="854"/>
      <c r="R100" s="855"/>
      <c r="S100" s="847"/>
    </row>
    <row r="101" spans="1:19">
      <c r="A101" s="857"/>
      <c r="B101" s="857"/>
      <c r="D101" s="857"/>
      <c r="E101" s="857"/>
      <c r="P101" s="854"/>
      <c r="Q101" s="854"/>
      <c r="R101" s="855"/>
      <c r="S101" s="847"/>
    </row>
    <row r="102" spans="1:19">
      <c r="A102" s="857"/>
      <c r="B102" s="857"/>
      <c r="D102" s="857"/>
      <c r="E102" s="857"/>
      <c r="P102" s="854"/>
      <c r="Q102" s="854"/>
      <c r="R102" s="855"/>
      <c r="S102" s="847"/>
    </row>
    <row r="103" spans="1:19">
      <c r="A103" s="857"/>
      <c r="B103" s="857"/>
      <c r="D103" s="857"/>
      <c r="E103" s="857"/>
      <c r="P103" s="854"/>
      <c r="Q103" s="854"/>
      <c r="R103" s="855"/>
      <c r="S103" s="847"/>
    </row>
    <row r="104" spans="1:19">
      <c r="A104" s="857"/>
      <c r="B104" s="857"/>
      <c r="D104" s="857"/>
      <c r="E104" s="857"/>
      <c r="P104" s="854"/>
      <c r="Q104" s="854"/>
      <c r="R104" s="855"/>
      <c r="S104" s="847"/>
    </row>
    <row r="105" spans="1:19">
      <c r="A105" s="857"/>
      <c r="B105" s="857"/>
      <c r="D105" s="857"/>
      <c r="E105" s="857"/>
      <c r="P105" s="854"/>
      <c r="Q105" s="854"/>
      <c r="R105" s="855"/>
      <c r="S105" s="847"/>
    </row>
    <row r="106" spans="1:19">
      <c r="A106" s="857"/>
      <c r="B106" s="857"/>
      <c r="D106" s="857"/>
      <c r="E106" s="857"/>
      <c r="P106" s="854"/>
      <c r="Q106" s="854"/>
      <c r="R106" s="855"/>
      <c r="S106" s="847"/>
    </row>
    <row r="107" spans="1:19">
      <c r="A107" s="857"/>
      <c r="B107" s="857"/>
      <c r="D107" s="857"/>
      <c r="E107" s="857"/>
      <c r="P107" s="854"/>
      <c r="Q107" s="854"/>
      <c r="R107" s="855"/>
      <c r="S107" s="847"/>
    </row>
    <row r="108" spans="1:19">
      <c r="A108" s="857"/>
      <c r="B108" s="857"/>
      <c r="D108" s="857"/>
      <c r="E108" s="857"/>
      <c r="P108" s="854"/>
      <c r="Q108" s="854"/>
      <c r="R108" s="855"/>
      <c r="S108" s="847"/>
    </row>
    <row r="109" spans="1:19">
      <c r="A109" s="857"/>
      <c r="B109" s="857"/>
      <c r="D109" s="857"/>
      <c r="E109" s="857"/>
      <c r="P109" s="854"/>
      <c r="Q109" s="854"/>
      <c r="R109" s="855"/>
      <c r="S109" s="847"/>
    </row>
    <row r="110" spans="1:19">
      <c r="A110" s="857"/>
      <c r="B110" s="857"/>
      <c r="D110" s="857"/>
      <c r="E110" s="857"/>
      <c r="P110" s="854"/>
      <c r="Q110" s="854"/>
      <c r="R110" s="855"/>
      <c r="S110" s="847"/>
    </row>
    <row r="111" spans="1:19">
      <c r="A111" s="857"/>
      <c r="B111" s="857"/>
      <c r="D111" s="857"/>
      <c r="E111" s="857"/>
      <c r="P111" s="854"/>
      <c r="Q111" s="854"/>
      <c r="R111" s="855"/>
      <c r="S111" s="847"/>
    </row>
    <row r="112" spans="1:19">
      <c r="A112" s="857"/>
      <c r="B112" s="857"/>
      <c r="D112" s="857"/>
      <c r="E112" s="857"/>
      <c r="P112" s="854"/>
      <c r="Q112" s="854"/>
      <c r="R112" s="855"/>
      <c r="S112" s="847"/>
    </row>
    <row r="113" spans="1:19">
      <c r="A113" s="857"/>
      <c r="B113" s="857"/>
      <c r="D113" s="857"/>
      <c r="E113" s="857"/>
      <c r="P113" s="854"/>
      <c r="Q113" s="854"/>
      <c r="R113" s="855"/>
      <c r="S113" s="847"/>
    </row>
    <row r="114" spans="1:19">
      <c r="A114" s="857"/>
      <c r="B114" s="857"/>
      <c r="D114" s="857"/>
      <c r="E114" s="857"/>
      <c r="P114" s="854"/>
      <c r="Q114" s="854"/>
      <c r="R114" s="855"/>
      <c r="S114" s="847"/>
    </row>
    <row r="115" spans="1:19">
      <c r="A115" s="857"/>
      <c r="B115" s="857"/>
      <c r="D115" s="857"/>
      <c r="E115" s="857"/>
      <c r="P115" s="854"/>
      <c r="Q115" s="854"/>
      <c r="R115" s="855"/>
      <c r="S115" s="847"/>
    </row>
    <row r="116" spans="1:19">
      <c r="A116" s="857"/>
      <c r="B116" s="857"/>
      <c r="D116" s="857"/>
      <c r="E116" s="857"/>
      <c r="P116" s="854"/>
      <c r="Q116" s="854"/>
      <c r="R116" s="855"/>
      <c r="S116" s="847"/>
    </row>
    <row r="117" spans="1:19">
      <c r="A117" s="857"/>
      <c r="B117" s="857"/>
      <c r="D117" s="857"/>
      <c r="E117" s="857"/>
      <c r="P117" s="854"/>
      <c r="Q117" s="854"/>
      <c r="R117" s="855"/>
      <c r="S117" s="847"/>
    </row>
    <row r="118" spans="1:19">
      <c r="A118" s="857"/>
      <c r="B118" s="857"/>
      <c r="D118" s="857"/>
      <c r="E118" s="857"/>
      <c r="P118" s="854"/>
      <c r="Q118" s="854"/>
      <c r="R118" s="855"/>
      <c r="S118" s="847"/>
    </row>
    <row r="119" spans="1:19">
      <c r="A119" s="857"/>
      <c r="B119" s="857"/>
      <c r="D119" s="857"/>
      <c r="E119" s="857"/>
      <c r="P119" s="854"/>
      <c r="Q119" s="854"/>
      <c r="R119" s="855"/>
      <c r="S119" s="847"/>
    </row>
    <row r="120" spans="1:19">
      <c r="A120" s="857"/>
      <c r="B120" s="857"/>
      <c r="D120" s="857"/>
      <c r="E120" s="857"/>
      <c r="P120" s="854"/>
      <c r="Q120" s="854"/>
      <c r="R120" s="855"/>
      <c r="S120" s="847"/>
    </row>
    <row r="121" spans="1:19">
      <c r="A121" s="857"/>
      <c r="B121" s="857"/>
      <c r="D121" s="857"/>
      <c r="E121" s="857"/>
      <c r="P121" s="854"/>
      <c r="Q121" s="854"/>
      <c r="R121" s="855"/>
      <c r="S121" s="847"/>
    </row>
    <row r="122" spans="1:19">
      <c r="A122" s="857"/>
      <c r="B122" s="857"/>
      <c r="D122" s="857"/>
      <c r="E122" s="857"/>
      <c r="P122" s="854"/>
      <c r="Q122" s="854"/>
      <c r="R122" s="855"/>
      <c r="S122" s="847"/>
    </row>
    <row r="123" spans="1:19">
      <c r="A123" s="857"/>
      <c r="B123" s="857"/>
      <c r="D123" s="857"/>
      <c r="E123" s="857"/>
      <c r="P123" s="854"/>
      <c r="Q123" s="854"/>
      <c r="R123" s="855"/>
      <c r="S123" s="847"/>
    </row>
    <row r="124" spans="1:19">
      <c r="A124" s="857"/>
      <c r="B124" s="857"/>
      <c r="D124" s="857"/>
      <c r="E124" s="857"/>
      <c r="P124" s="854"/>
      <c r="Q124" s="854"/>
      <c r="R124" s="855"/>
      <c r="S124" s="847"/>
    </row>
    <row r="125" spans="1:19">
      <c r="A125" s="857"/>
      <c r="B125" s="857"/>
      <c r="D125" s="857"/>
      <c r="E125" s="857"/>
      <c r="P125" s="854"/>
      <c r="Q125" s="854"/>
      <c r="R125" s="855"/>
      <c r="S125" s="847"/>
    </row>
    <row r="126" spans="1:19">
      <c r="A126" s="857"/>
      <c r="B126" s="857"/>
      <c r="D126" s="857"/>
      <c r="E126" s="857"/>
      <c r="P126" s="854"/>
      <c r="Q126" s="854"/>
      <c r="R126" s="855"/>
      <c r="S126" s="847"/>
    </row>
    <row r="127" spans="1:19">
      <c r="A127" s="857"/>
      <c r="B127" s="857"/>
      <c r="D127" s="857"/>
      <c r="E127" s="857"/>
      <c r="P127" s="854"/>
      <c r="Q127" s="854"/>
      <c r="R127" s="855"/>
      <c r="S127" s="847"/>
    </row>
    <row r="128" spans="1:19">
      <c r="A128" s="857"/>
      <c r="B128" s="857"/>
      <c r="D128" s="857"/>
      <c r="E128" s="857"/>
      <c r="P128" s="854"/>
      <c r="Q128" s="854"/>
      <c r="R128" s="855"/>
      <c r="S128" s="847"/>
    </row>
    <row r="129" spans="1:19">
      <c r="A129" s="857"/>
      <c r="B129" s="857"/>
      <c r="D129" s="857"/>
      <c r="E129" s="857"/>
      <c r="P129" s="854"/>
      <c r="Q129" s="854"/>
      <c r="R129" s="855"/>
      <c r="S129" s="847"/>
    </row>
    <row r="130" spans="1:19">
      <c r="A130" s="857"/>
      <c r="B130" s="857"/>
      <c r="D130" s="857"/>
      <c r="E130" s="857"/>
      <c r="P130" s="854"/>
      <c r="Q130" s="854"/>
      <c r="R130" s="855"/>
      <c r="S130" s="847"/>
    </row>
    <row r="131" spans="1:19">
      <c r="A131" s="857"/>
      <c r="B131" s="857"/>
      <c r="D131" s="857"/>
      <c r="E131" s="857"/>
      <c r="P131" s="854"/>
      <c r="Q131" s="854"/>
      <c r="R131" s="855"/>
      <c r="S131" s="847"/>
    </row>
    <row r="132" spans="1:19">
      <c r="A132" s="857"/>
      <c r="B132" s="857"/>
      <c r="D132" s="857"/>
      <c r="E132" s="857"/>
      <c r="P132" s="854"/>
      <c r="Q132" s="854"/>
      <c r="R132" s="855"/>
      <c r="S132" s="847"/>
    </row>
    <row r="133" spans="1:19">
      <c r="A133" s="857"/>
      <c r="B133" s="857"/>
      <c r="D133" s="857"/>
      <c r="E133" s="857"/>
      <c r="P133" s="854"/>
      <c r="Q133" s="854"/>
      <c r="R133" s="855"/>
      <c r="S133" s="847"/>
    </row>
    <row r="134" spans="1:19">
      <c r="A134" s="857"/>
      <c r="B134" s="857"/>
      <c r="D134" s="857"/>
      <c r="E134" s="857"/>
      <c r="P134" s="854"/>
      <c r="Q134" s="854"/>
      <c r="R134" s="855"/>
      <c r="S134" s="847"/>
    </row>
    <row r="135" spans="1:19">
      <c r="A135" s="857"/>
      <c r="B135" s="857"/>
      <c r="D135" s="857"/>
      <c r="E135" s="857"/>
      <c r="P135" s="854"/>
      <c r="Q135" s="854"/>
      <c r="R135" s="855"/>
      <c r="S135" s="847"/>
    </row>
    <row r="136" spans="1:19">
      <c r="A136" s="857"/>
      <c r="B136" s="857"/>
      <c r="D136" s="857"/>
      <c r="E136" s="857"/>
      <c r="P136" s="854"/>
      <c r="Q136" s="854"/>
      <c r="R136" s="855"/>
      <c r="S136" s="847"/>
    </row>
    <row r="137" spans="1:19">
      <c r="A137" s="857"/>
      <c r="B137" s="857"/>
      <c r="D137" s="857"/>
      <c r="E137" s="857"/>
      <c r="P137" s="854"/>
      <c r="Q137" s="854"/>
      <c r="R137" s="855"/>
      <c r="S137" s="847"/>
    </row>
    <row r="138" spans="1:19">
      <c r="A138" s="857"/>
      <c r="B138" s="857"/>
      <c r="D138" s="857"/>
      <c r="E138" s="857"/>
      <c r="P138" s="854"/>
      <c r="Q138" s="854"/>
      <c r="R138" s="855"/>
      <c r="S138" s="847"/>
    </row>
    <row r="139" spans="1:19">
      <c r="A139" s="857"/>
      <c r="B139" s="857"/>
      <c r="D139" s="857"/>
      <c r="E139" s="857"/>
      <c r="P139" s="854"/>
      <c r="Q139" s="854"/>
      <c r="R139" s="855"/>
      <c r="S139" s="847"/>
    </row>
    <row r="140" spans="1:19">
      <c r="A140" s="857"/>
      <c r="B140" s="857"/>
      <c r="D140" s="857"/>
      <c r="E140" s="857"/>
      <c r="P140" s="854"/>
      <c r="Q140" s="854"/>
      <c r="R140" s="855"/>
      <c r="S140" s="847"/>
    </row>
    <row r="141" spans="1:19">
      <c r="A141" s="857"/>
      <c r="B141" s="857"/>
      <c r="D141" s="857"/>
      <c r="E141" s="857"/>
      <c r="P141" s="854"/>
      <c r="Q141" s="854"/>
      <c r="R141" s="855"/>
      <c r="S141" s="847"/>
    </row>
    <row r="142" spans="1:19">
      <c r="A142" s="857"/>
      <c r="B142" s="857"/>
      <c r="D142" s="857"/>
      <c r="E142" s="857"/>
      <c r="P142" s="854"/>
      <c r="Q142" s="854"/>
      <c r="R142" s="855"/>
      <c r="S142" s="847"/>
    </row>
    <row r="143" spans="1:19">
      <c r="A143" s="857"/>
      <c r="B143" s="857"/>
      <c r="D143" s="857"/>
      <c r="E143" s="857"/>
      <c r="P143" s="854"/>
      <c r="Q143" s="854"/>
      <c r="R143" s="855"/>
      <c r="S143" s="847"/>
    </row>
    <row r="144" spans="1:19">
      <c r="A144" s="857"/>
      <c r="B144" s="857"/>
      <c r="D144" s="857"/>
      <c r="E144" s="857"/>
      <c r="P144" s="854"/>
      <c r="Q144" s="854"/>
      <c r="R144" s="855"/>
      <c r="S144" s="847"/>
    </row>
    <row r="145" spans="1:19">
      <c r="A145" s="857"/>
      <c r="B145" s="857"/>
      <c r="D145" s="857"/>
      <c r="E145" s="857"/>
      <c r="P145" s="854"/>
      <c r="Q145" s="854"/>
      <c r="R145" s="855"/>
      <c r="S145" s="847"/>
    </row>
    <row r="146" spans="1:19">
      <c r="A146" s="857"/>
      <c r="B146" s="857"/>
      <c r="D146" s="857"/>
      <c r="E146" s="857"/>
      <c r="P146" s="854"/>
      <c r="Q146" s="854"/>
      <c r="R146" s="855"/>
      <c r="S146" s="847"/>
    </row>
    <row r="147" spans="1:19">
      <c r="A147" s="857"/>
      <c r="B147" s="857"/>
      <c r="D147" s="857"/>
      <c r="E147" s="857"/>
      <c r="P147" s="854"/>
      <c r="Q147" s="854"/>
      <c r="R147" s="855"/>
      <c r="S147" s="847"/>
    </row>
    <row r="148" spans="1:19">
      <c r="A148" s="857"/>
      <c r="B148" s="857"/>
      <c r="D148" s="857"/>
      <c r="E148" s="857"/>
      <c r="P148" s="854"/>
      <c r="Q148" s="854"/>
      <c r="R148" s="855"/>
      <c r="S148" s="847"/>
    </row>
    <row r="149" spans="1:19">
      <c r="A149" s="857"/>
      <c r="B149" s="857"/>
      <c r="D149" s="857"/>
      <c r="E149" s="857"/>
      <c r="P149" s="854"/>
      <c r="Q149" s="854"/>
      <c r="R149" s="855"/>
      <c r="S149" s="847"/>
    </row>
    <row r="150" spans="1:19">
      <c r="A150" s="857"/>
      <c r="B150" s="857"/>
      <c r="D150" s="857"/>
      <c r="E150" s="857"/>
      <c r="P150" s="854"/>
      <c r="Q150" s="854"/>
      <c r="R150" s="855"/>
      <c r="S150" s="847"/>
    </row>
    <row r="151" spans="1:19">
      <c r="A151" s="857"/>
      <c r="B151" s="857"/>
      <c r="D151" s="857"/>
      <c r="E151" s="857"/>
      <c r="P151" s="854"/>
      <c r="Q151" s="854"/>
      <c r="R151" s="855"/>
      <c r="S151" s="847"/>
    </row>
    <row r="152" spans="1:19">
      <c r="A152" s="857"/>
      <c r="B152" s="857"/>
      <c r="D152" s="857"/>
      <c r="E152" s="857"/>
      <c r="P152" s="854"/>
      <c r="Q152" s="854"/>
      <c r="R152" s="855"/>
      <c r="S152" s="847"/>
    </row>
    <row r="153" spans="1:19">
      <c r="A153" s="857"/>
      <c r="B153" s="857"/>
      <c r="D153" s="857"/>
      <c r="E153" s="857"/>
      <c r="P153" s="854"/>
      <c r="Q153" s="854"/>
      <c r="R153" s="855"/>
      <c r="S153" s="847"/>
    </row>
    <row r="154" spans="1:19">
      <c r="A154" s="857"/>
      <c r="B154" s="857"/>
      <c r="D154" s="857"/>
      <c r="E154" s="857"/>
      <c r="P154" s="854"/>
      <c r="Q154" s="854"/>
      <c r="R154" s="855"/>
      <c r="S154" s="847"/>
    </row>
    <row r="155" spans="1:19">
      <c r="A155" s="857"/>
      <c r="B155" s="857"/>
      <c r="D155" s="857"/>
      <c r="E155" s="857"/>
      <c r="P155" s="854"/>
      <c r="Q155" s="854"/>
      <c r="R155" s="855"/>
      <c r="S155" s="847"/>
    </row>
    <row r="156" spans="1:19">
      <c r="A156" s="857"/>
      <c r="B156" s="857"/>
      <c r="D156" s="857"/>
      <c r="E156" s="857"/>
      <c r="P156" s="854"/>
      <c r="Q156" s="854"/>
      <c r="R156" s="855"/>
      <c r="S156" s="847"/>
    </row>
    <row r="157" spans="1:19">
      <c r="A157" s="857"/>
      <c r="B157" s="857"/>
      <c r="D157" s="857"/>
      <c r="E157" s="857"/>
      <c r="P157" s="854"/>
      <c r="Q157" s="854"/>
      <c r="R157" s="855"/>
      <c r="S157" s="847"/>
    </row>
    <row r="158" spans="1:19">
      <c r="A158" s="857"/>
      <c r="B158" s="857"/>
      <c r="D158" s="857"/>
      <c r="E158" s="857"/>
      <c r="P158" s="854"/>
      <c r="Q158" s="854"/>
      <c r="R158" s="855"/>
      <c r="S158" s="847"/>
    </row>
    <row r="159" spans="1:19">
      <c r="A159" s="857"/>
      <c r="B159" s="857"/>
      <c r="D159" s="857"/>
      <c r="E159" s="857"/>
      <c r="P159" s="854"/>
      <c r="Q159" s="854"/>
      <c r="R159" s="855"/>
      <c r="S159" s="847"/>
    </row>
    <row r="160" spans="1:19">
      <c r="A160" s="857"/>
      <c r="B160" s="857"/>
      <c r="D160" s="857"/>
      <c r="E160" s="857"/>
      <c r="P160" s="854"/>
      <c r="Q160" s="854"/>
      <c r="R160" s="855"/>
      <c r="S160" s="847"/>
    </row>
    <row r="161" spans="1:19">
      <c r="A161" s="857"/>
      <c r="B161" s="857"/>
      <c r="D161" s="857"/>
      <c r="E161" s="857"/>
      <c r="P161" s="854"/>
      <c r="Q161" s="854"/>
      <c r="R161" s="855"/>
      <c r="S161" s="847"/>
    </row>
    <row r="162" spans="1:19">
      <c r="A162" s="857"/>
      <c r="B162" s="857"/>
      <c r="D162" s="857"/>
      <c r="E162" s="857"/>
      <c r="P162" s="854"/>
      <c r="Q162" s="854"/>
      <c r="R162" s="855"/>
      <c r="S162" s="847"/>
    </row>
    <row r="163" spans="1:19">
      <c r="A163" s="857"/>
      <c r="B163" s="857"/>
      <c r="D163" s="857"/>
      <c r="E163" s="857"/>
      <c r="P163" s="854"/>
      <c r="Q163" s="854"/>
      <c r="R163" s="855"/>
      <c r="S163" s="847"/>
    </row>
    <row r="164" spans="1:19">
      <c r="A164" s="857"/>
      <c r="B164" s="857"/>
      <c r="D164" s="857"/>
      <c r="E164" s="857"/>
      <c r="P164" s="854"/>
      <c r="Q164" s="854"/>
      <c r="R164" s="855"/>
      <c r="S164" s="847"/>
    </row>
    <row r="165" spans="1:19">
      <c r="A165" s="857"/>
      <c r="B165" s="857"/>
      <c r="D165" s="857"/>
      <c r="E165" s="857"/>
      <c r="P165" s="854"/>
      <c r="Q165" s="854"/>
      <c r="R165" s="855"/>
      <c r="S165" s="847"/>
    </row>
    <row r="166" spans="1:19">
      <c r="A166" s="857"/>
      <c r="B166" s="857"/>
      <c r="D166" s="857"/>
      <c r="E166" s="857"/>
      <c r="P166" s="854"/>
      <c r="Q166" s="854"/>
      <c r="R166" s="855"/>
      <c r="S166" s="847"/>
    </row>
    <row r="167" spans="1:19">
      <c r="A167" s="857"/>
      <c r="B167" s="857"/>
      <c r="D167" s="857"/>
      <c r="E167" s="857"/>
      <c r="P167" s="854"/>
      <c r="Q167" s="854"/>
      <c r="R167" s="855"/>
      <c r="S167" s="847"/>
    </row>
    <row r="168" spans="1:19">
      <c r="A168" s="857"/>
      <c r="B168" s="857"/>
      <c r="D168" s="857"/>
      <c r="E168" s="857"/>
      <c r="P168" s="854"/>
      <c r="Q168" s="854"/>
      <c r="R168" s="855"/>
      <c r="S168" s="847"/>
    </row>
    <row r="169" spans="1:19">
      <c r="A169" s="857"/>
      <c r="B169" s="857"/>
      <c r="D169" s="857"/>
      <c r="E169" s="857"/>
      <c r="P169" s="854"/>
      <c r="Q169" s="854"/>
      <c r="R169" s="855"/>
      <c r="S169" s="847"/>
    </row>
    <row r="170" spans="1:19">
      <c r="A170" s="857"/>
      <c r="B170" s="857"/>
      <c r="D170" s="857"/>
      <c r="E170" s="857"/>
      <c r="P170" s="854"/>
      <c r="Q170" s="854"/>
      <c r="R170" s="855"/>
      <c r="S170" s="847"/>
    </row>
    <row r="171" spans="1:19">
      <c r="A171" s="857"/>
      <c r="B171" s="857"/>
      <c r="D171" s="857"/>
      <c r="E171" s="857"/>
      <c r="P171" s="854"/>
      <c r="Q171" s="854"/>
      <c r="R171" s="855"/>
      <c r="S171" s="847"/>
    </row>
    <row r="172" spans="1:19">
      <c r="A172" s="857"/>
      <c r="B172" s="857"/>
      <c r="D172" s="857"/>
      <c r="E172" s="857"/>
      <c r="P172" s="854"/>
      <c r="Q172" s="854"/>
      <c r="R172" s="855"/>
      <c r="S172" s="847"/>
    </row>
    <row r="173" spans="1:19">
      <c r="A173" s="857"/>
      <c r="B173" s="857"/>
      <c r="D173" s="857"/>
      <c r="E173" s="857"/>
      <c r="P173" s="854"/>
      <c r="Q173" s="854"/>
      <c r="R173" s="855"/>
      <c r="S173" s="847"/>
    </row>
    <row r="174" spans="1:19">
      <c r="A174" s="857"/>
      <c r="B174" s="857"/>
      <c r="D174" s="857"/>
      <c r="E174" s="857"/>
      <c r="P174" s="854"/>
      <c r="Q174" s="854"/>
      <c r="R174" s="855"/>
      <c r="S174" s="847"/>
    </row>
    <row r="175" spans="1:19">
      <c r="A175" s="857"/>
      <c r="B175" s="857"/>
      <c r="D175" s="857"/>
      <c r="E175" s="857"/>
      <c r="P175" s="854"/>
      <c r="Q175" s="854"/>
      <c r="R175" s="855"/>
      <c r="S175" s="847"/>
    </row>
    <row r="176" spans="1:19">
      <c r="A176" s="857"/>
      <c r="B176" s="857"/>
      <c r="D176" s="857"/>
      <c r="E176" s="857"/>
      <c r="P176" s="854"/>
      <c r="Q176" s="854"/>
      <c r="R176" s="855"/>
      <c r="S176" s="847"/>
    </row>
    <row r="177" spans="1:19">
      <c r="A177" s="857"/>
      <c r="B177" s="857"/>
      <c r="D177" s="857"/>
      <c r="E177" s="857"/>
      <c r="P177" s="854"/>
      <c r="Q177" s="854"/>
      <c r="R177" s="855"/>
      <c r="S177" s="847"/>
    </row>
    <row r="178" spans="1:19">
      <c r="A178" s="857"/>
      <c r="B178" s="857"/>
      <c r="D178" s="857"/>
      <c r="E178" s="857"/>
      <c r="P178" s="854"/>
      <c r="Q178" s="854"/>
      <c r="R178" s="855"/>
      <c r="S178" s="847"/>
    </row>
    <row r="179" spans="1:19">
      <c r="A179" s="857"/>
      <c r="B179" s="857"/>
      <c r="D179" s="857"/>
      <c r="E179" s="857"/>
      <c r="P179" s="854"/>
      <c r="Q179" s="854"/>
      <c r="R179" s="855"/>
      <c r="S179" s="847"/>
    </row>
    <row r="180" spans="1:19">
      <c r="A180" s="857"/>
      <c r="B180" s="857"/>
      <c r="D180" s="857"/>
      <c r="E180" s="857"/>
      <c r="P180" s="854"/>
      <c r="Q180" s="854"/>
      <c r="R180" s="855"/>
      <c r="S180" s="847"/>
    </row>
    <row r="181" spans="1:19">
      <c r="A181" s="857"/>
      <c r="B181" s="857"/>
      <c r="D181" s="857"/>
      <c r="E181" s="857"/>
      <c r="P181" s="854"/>
      <c r="Q181" s="854"/>
      <c r="R181" s="855"/>
      <c r="S181" s="847"/>
    </row>
    <row r="182" spans="1:19">
      <c r="A182" s="857"/>
      <c r="B182" s="857"/>
      <c r="D182" s="857"/>
      <c r="E182" s="857"/>
      <c r="P182" s="854"/>
      <c r="Q182" s="854"/>
      <c r="R182" s="855"/>
      <c r="S182" s="847"/>
    </row>
    <row r="183" spans="1:19">
      <c r="A183" s="857"/>
      <c r="B183" s="857"/>
      <c r="D183" s="857"/>
      <c r="E183" s="857"/>
      <c r="P183" s="854"/>
      <c r="Q183" s="854"/>
      <c r="R183" s="855"/>
      <c r="S183" s="847"/>
    </row>
    <row r="184" spans="1:19">
      <c r="A184" s="857"/>
      <c r="B184" s="857"/>
      <c r="D184" s="857"/>
      <c r="E184" s="857"/>
      <c r="P184" s="854"/>
      <c r="Q184" s="854"/>
      <c r="R184" s="855"/>
      <c r="S184" s="847"/>
    </row>
    <row r="185" spans="1:19">
      <c r="A185" s="857"/>
      <c r="B185" s="857"/>
      <c r="D185" s="857"/>
      <c r="E185" s="857"/>
      <c r="P185" s="854"/>
      <c r="Q185" s="854"/>
      <c r="R185" s="855"/>
      <c r="S185" s="847"/>
    </row>
    <row r="186" spans="1:19">
      <c r="A186" s="857"/>
      <c r="B186" s="857"/>
      <c r="D186" s="857"/>
      <c r="E186" s="857"/>
      <c r="P186" s="854"/>
      <c r="Q186" s="854"/>
      <c r="R186" s="855"/>
      <c r="S186" s="847"/>
    </row>
    <row r="187" spans="1:19">
      <c r="A187" s="857"/>
      <c r="B187" s="857"/>
      <c r="D187" s="857"/>
      <c r="E187" s="857"/>
      <c r="P187" s="854"/>
      <c r="Q187" s="854"/>
      <c r="R187" s="855"/>
      <c r="S187" s="847"/>
    </row>
    <row r="188" spans="1:19">
      <c r="A188" s="857"/>
      <c r="B188" s="857"/>
      <c r="D188" s="857"/>
      <c r="E188" s="857"/>
      <c r="P188" s="854"/>
      <c r="Q188" s="854"/>
      <c r="R188" s="855"/>
      <c r="S188" s="847"/>
    </row>
    <row r="189" spans="1:19">
      <c r="A189" s="857"/>
      <c r="B189" s="857"/>
      <c r="D189" s="857"/>
      <c r="E189" s="857"/>
      <c r="P189" s="854"/>
      <c r="Q189" s="854"/>
      <c r="R189" s="855"/>
      <c r="S189" s="847"/>
    </row>
    <row r="190" spans="1:19">
      <c r="A190" s="857"/>
      <c r="B190" s="857"/>
      <c r="D190" s="857"/>
      <c r="E190" s="857"/>
      <c r="P190" s="854"/>
      <c r="Q190" s="854"/>
      <c r="R190" s="855"/>
      <c r="S190" s="847"/>
    </row>
    <row r="191" spans="1:19">
      <c r="A191" s="857"/>
      <c r="B191" s="857"/>
      <c r="D191" s="857"/>
      <c r="E191" s="857"/>
      <c r="P191" s="854"/>
      <c r="Q191" s="854"/>
      <c r="R191" s="855"/>
      <c r="S191" s="847"/>
    </row>
    <row r="192" spans="1:19">
      <c r="A192" s="857"/>
      <c r="B192" s="857"/>
      <c r="D192" s="857"/>
      <c r="E192" s="857"/>
      <c r="P192" s="854"/>
      <c r="Q192" s="854"/>
      <c r="R192" s="855"/>
      <c r="S192" s="847"/>
    </row>
    <row r="193" spans="1:19">
      <c r="A193" s="857"/>
      <c r="B193" s="857"/>
      <c r="D193" s="857"/>
      <c r="E193" s="857"/>
      <c r="P193" s="854"/>
      <c r="Q193" s="854"/>
      <c r="R193" s="855"/>
      <c r="S193" s="847"/>
    </row>
    <row r="194" spans="1:19">
      <c r="A194" s="857"/>
      <c r="B194" s="857"/>
      <c r="D194" s="857"/>
      <c r="E194" s="857"/>
      <c r="P194" s="854"/>
      <c r="Q194" s="854"/>
      <c r="R194" s="855"/>
      <c r="S194" s="847"/>
    </row>
    <row r="195" spans="1:19">
      <c r="A195" s="857"/>
      <c r="B195" s="857"/>
      <c r="D195" s="857"/>
      <c r="E195" s="857"/>
      <c r="P195" s="854"/>
      <c r="Q195" s="854"/>
      <c r="R195" s="855"/>
      <c r="S195" s="847"/>
    </row>
    <row r="196" spans="1:19">
      <c r="A196" s="857"/>
      <c r="B196" s="857"/>
      <c r="D196" s="857"/>
      <c r="E196" s="857"/>
      <c r="P196" s="854"/>
      <c r="Q196" s="854"/>
      <c r="R196" s="855"/>
      <c r="S196" s="847"/>
    </row>
    <row r="197" spans="1:19">
      <c r="A197" s="857"/>
      <c r="B197" s="857"/>
      <c r="D197" s="857"/>
      <c r="E197" s="857"/>
      <c r="P197" s="854"/>
      <c r="Q197" s="854"/>
      <c r="R197" s="855"/>
      <c r="S197" s="847"/>
    </row>
    <row r="198" spans="1:19">
      <c r="A198" s="857"/>
      <c r="B198" s="857"/>
      <c r="D198" s="857"/>
      <c r="E198" s="857"/>
      <c r="P198" s="854"/>
      <c r="Q198" s="854"/>
      <c r="R198" s="855"/>
      <c r="S198" s="847"/>
    </row>
    <row r="199" spans="1:19">
      <c r="A199" s="857"/>
      <c r="B199" s="857"/>
      <c r="D199" s="857"/>
      <c r="E199" s="857"/>
      <c r="P199" s="854"/>
      <c r="Q199" s="854"/>
      <c r="R199" s="855"/>
      <c r="S199" s="847"/>
    </row>
    <row r="200" spans="1:19">
      <c r="A200" s="857"/>
      <c r="B200" s="857"/>
      <c r="D200" s="857"/>
      <c r="E200" s="857"/>
      <c r="P200" s="854"/>
      <c r="Q200" s="854"/>
      <c r="R200" s="855"/>
      <c r="S200" s="847"/>
    </row>
    <row r="201" spans="1:19">
      <c r="A201" s="857"/>
      <c r="B201" s="857"/>
      <c r="D201" s="857"/>
      <c r="E201" s="857"/>
      <c r="P201" s="854"/>
      <c r="Q201" s="854"/>
      <c r="R201" s="855"/>
      <c r="S201" s="847"/>
    </row>
    <row r="202" spans="1:19">
      <c r="A202" s="857"/>
      <c r="B202" s="857"/>
      <c r="D202" s="857"/>
      <c r="E202" s="857"/>
      <c r="P202" s="854"/>
      <c r="Q202" s="854"/>
      <c r="R202" s="855"/>
      <c r="S202" s="847"/>
    </row>
    <row r="203" spans="1:19">
      <c r="A203" s="857"/>
      <c r="B203" s="857"/>
      <c r="D203" s="857"/>
      <c r="E203" s="857"/>
      <c r="P203" s="854"/>
      <c r="Q203" s="854"/>
      <c r="R203" s="855"/>
      <c r="S203" s="847"/>
    </row>
    <row r="204" spans="1:19">
      <c r="A204" s="857"/>
      <c r="B204" s="857"/>
      <c r="D204" s="857"/>
      <c r="E204" s="857"/>
      <c r="P204" s="854"/>
      <c r="Q204" s="854"/>
      <c r="R204" s="855"/>
      <c r="S204" s="847"/>
    </row>
    <row r="205" spans="1:19">
      <c r="A205" s="857"/>
      <c r="B205" s="857"/>
      <c r="D205" s="857"/>
      <c r="E205" s="857"/>
      <c r="P205" s="854"/>
      <c r="Q205" s="854"/>
      <c r="R205" s="855"/>
      <c r="S205" s="847"/>
    </row>
    <row r="206" spans="1:19">
      <c r="A206" s="857"/>
      <c r="B206" s="857"/>
      <c r="D206" s="857"/>
      <c r="E206" s="857"/>
      <c r="P206" s="854"/>
      <c r="Q206" s="854"/>
      <c r="R206" s="855"/>
      <c r="S206" s="847"/>
    </row>
    <row r="207" spans="1:19">
      <c r="A207" s="857"/>
      <c r="B207" s="857"/>
      <c r="D207" s="857"/>
      <c r="E207" s="857"/>
      <c r="P207" s="854"/>
      <c r="Q207" s="854"/>
      <c r="R207" s="855"/>
      <c r="S207" s="847"/>
    </row>
    <row r="208" spans="1:19">
      <c r="A208" s="857"/>
      <c r="B208" s="857"/>
      <c r="D208" s="857"/>
      <c r="E208" s="857"/>
      <c r="P208" s="854"/>
      <c r="Q208" s="854"/>
      <c r="R208" s="855"/>
      <c r="S208" s="847"/>
    </row>
    <row r="209" spans="1:19">
      <c r="A209" s="857"/>
      <c r="B209" s="857"/>
      <c r="D209" s="857"/>
      <c r="E209" s="857"/>
      <c r="P209" s="854"/>
      <c r="Q209" s="854"/>
      <c r="R209" s="855"/>
      <c r="S209" s="847"/>
    </row>
    <row r="210" spans="1:19">
      <c r="A210" s="857"/>
      <c r="B210" s="857"/>
      <c r="D210" s="857"/>
      <c r="E210" s="857"/>
      <c r="P210" s="854"/>
      <c r="Q210" s="854"/>
      <c r="R210" s="855"/>
      <c r="S210" s="847"/>
    </row>
    <row r="211" spans="1:19">
      <c r="A211" s="857"/>
      <c r="B211" s="857"/>
      <c r="D211" s="857"/>
      <c r="E211" s="857"/>
      <c r="P211" s="854"/>
      <c r="Q211" s="854"/>
      <c r="R211" s="855"/>
      <c r="S211" s="847"/>
    </row>
    <row r="212" spans="1:19">
      <c r="A212" s="857"/>
      <c r="B212" s="857"/>
      <c r="D212" s="857"/>
      <c r="E212" s="857"/>
      <c r="P212" s="854"/>
      <c r="Q212" s="854"/>
      <c r="R212" s="855"/>
      <c r="S212" s="847"/>
    </row>
    <row r="213" spans="1:19">
      <c r="A213" s="857"/>
      <c r="B213" s="857"/>
      <c r="D213" s="857"/>
      <c r="E213" s="857"/>
      <c r="P213" s="854"/>
      <c r="Q213" s="854"/>
      <c r="R213" s="855"/>
      <c r="S213" s="847"/>
    </row>
    <row r="214" spans="1:19">
      <c r="A214" s="857"/>
      <c r="B214" s="857"/>
      <c r="D214" s="857"/>
      <c r="E214" s="857"/>
      <c r="P214" s="854"/>
      <c r="Q214" s="854"/>
      <c r="R214" s="855"/>
      <c r="S214" s="847"/>
    </row>
    <row r="215" spans="1:19">
      <c r="A215" s="857"/>
      <c r="B215" s="857"/>
      <c r="D215" s="857"/>
      <c r="E215" s="857"/>
      <c r="P215" s="854"/>
      <c r="Q215" s="854"/>
      <c r="R215" s="855"/>
      <c r="S215" s="847"/>
    </row>
    <row r="216" spans="1:19">
      <c r="A216" s="857"/>
      <c r="B216" s="857"/>
      <c r="D216" s="857"/>
      <c r="E216" s="857"/>
      <c r="P216" s="854"/>
      <c r="Q216" s="854"/>
      <c r="R216" s="855"/>
      <c r="S216" s="847"/>
    </row>
    <row r="217" spans="1:19">
      <c r="A217" s="857"/>
      <c r="B217" s="857"/>
      <c r="D217" s="857"/>
      <c r="E217" s="857"/>
      <c r="P217" s="854"/>
      <c r="Q217" s="854"/>
      <c r="R217" s="855"/>
      <c r="S217" s="847"/>
    </row>
    <row r="218" spans="1:19">
      <c r="A218" s="857"/>
      <c r="B218" s="857"/>
      <c r="D218" s="857"/>
      <c r="E218" s="857"/>
      <c r="P218" s="854"/>
      <c r="Q218" s="854"/>
      <c r="R218" s="855"/>
      <c r="S218" s="847"/>
    </row>
    <row r="219" spans="1:19">
      <c r="A219" s="857"/>
      <c r="B219" s="857"/>
      <c r="D219" s="857"/>
      <c r="E219" s="857"/>
      <c r="P219" s="854"/>
      <c r="Q219" s="854"/>
      <c r="R219" s="855"/>
      <c r="S219" s="847"/>
    </row>
    <row r="220" spans="1:19">
      <c r="A220" s="857"/>
      <c r="B220" s="857"/>
      <c r="D220" s="857"/>
      <c r="E220" s="857"/>
      <c r="P220" s="854"/>
      <c r="Q220" s="854"/>
      <c r="R220" s="855"/>
      <c r="S220" s="847"/>
    </row>
    <row r="221" spans="1:19">
      <c r="A221" s="857"/>
      <c r="B221" s="857"/>
      <c r="D221" s="857"/>
      <c r="E221" s="857"/>
      <c r="P221" s="854"/>
      <c r="Q221" s="854"/>
      <c r="R221" s="855"/>
      <c r="S221" s="847"/>
    </row>
    <row r="222" spans="1:19">
      <c r="A222" s="857"/>
      <c r="B222" s="857"/>
      <c r="D222" s="857"/>
      <c r="E222" s="857"/>
      <c r="P222" s="854"/>
      <c r="Q222" s="854"/>
      <c r="R222" s="855"/>
      <c r="S222" s="847"/>
    </row>
    <row r="223" spans="1:19">
      <c r="A223" s="857"/>
      <c r="B223" s="857"/>
      <c r="D223" s="857"/>
      <c r="E223" s="857"/>
      <c r="P223" s="854"/>
      <c r="Q223" s="854"/>
      <c r="R223" s="855"/>
      <c r="S223" s="847"/>
    </row>
    <row r="224" spans="1:19">
      <c r="A224" s="857"/>
      <c r="B224" s="857"/>
      <c r="D224" s="857"/>
      <c r="E224" s="857"/>
      <c r="P224" s="854"/>
      <c r="Q224" s="854"/>
      <c r="R224" s="855"/>
      <c r="S224" s="847"/>
    </row>
    <row r="225" spans="1:19">
      <c r="A225" s="857"/>
      <c r="B225" s="857"/>
      <c r="D225" s="857"/>
      <c r="E225" s="857"/>
      <c r="P225" s="854"/>
      <c r="Q225" s="854"/>
      <c r="R225" s="855"/>
      <c r="S225" s="847"/>
    </row>
    <row r="226" spans="1:19">
      <c r="A226" s="857"/>
      <c r="B226" s="857"/>
      <c r="D226" s="857"/>
      <c r="E226" s="857"/>
      <c r="P226" s="854"/>
      <c r="Q226" s="854"/>
      <c r="R226" s="855"/>
      <c r="S226" s="847"/>
    </row>
    <row r="227" spans="1:19">
      <c r="A227" s="857"/>
      <c r="B227" s="857"/>
      <c r="D227" s="857"/>
      <c r="E227" s="857"/>
      <c r="P227" s="854"/>
      <c r="Q227" s="854"/>
      <c r="R227" s="855"/>
      <c r="S227" s="847"/>
    </row>
    <row r="228" spans="1:19">
      <c r="A228" s="857"/>
      <c r="B228" s="857"/>
      <c r="D228" s="857"/>
      <c r="E228" s="857"/>
      <c r="P228" s="854"/>
      <c r="Q228" s="854"/>
      <c r="R228" s="855"/>
      <c r="S228" s="847"/>
    </row>
    <row r="229" spans="1:19">
      <c r="A229" s="857"/>
      <c r="B229" s="857"/>
      <c r="D229" s="857"/>
      <c r="E229" s="857"/>
      <c r="P229" s="854"/>
      <c r="Q229" s="854"/>
      <c r="R229" s="855"/>
      <c r="S229" s="847"/>
    </row>
    <row r="230" spans="1:19">
      <c r="A230" s="857"/>
      <c r="B230" s="857"/>
      <c r="D230" s="857"/>
      <c r="E230" s="857"/>
      <c r="P230" s="854"/>
      <c r="Q230" s="854"/>
      <c r="R230" s="855"/>
      <c r="S230" s="847"/>
    </row>
    <row r="231" spans="1:19">
      <c r="A231" s="857"/>
      <c r="B231" s="857"/>
      <c r="D231" s="857"/>
      <c r="E231" s="857"/>
      <c r="P231" s="854"/>
      <c r="Q231" s="854"/>
      <c r="R231" s="855"/>
      <c r="S231" s="847"/>
    </row>
    <row r="232" spans="1:19">
      <c r="A232" s="857"/>
      <c r="B232" s="857"/>
      <c r="D232" s="857"/>
      <c r="E232" s="857"/>
      <c r="P232" s="854"/>
      <c r="Q232" s="854"/>
      <c r="R232" s="855"/>
      <c r="S232" s="847"/>
    </row>
    <row r="233" spans="1:19">
      <c r="A233" s="857"/>
      <c r="B233" s="857"/>
      <c r="D233" s="857"/>
      <c r="E233" s="857"/>
      <c r="P233" s="854"/>
      <c r="Q233" s="854"/>
      <c r="R233" s="855"/>
      <c r="S233" s="847"/>
    </row>
    <row r="234" spans="1:19">
      <c r="A234" s="857"/>
      <c r="B234" s="857"/>
      <c r="D234" s="857"/>
      <c r="E234" s="857"/>
      <c r="P234" s="854"/>
      <c r="Q234" s="854"/>
      <c r="R234" s="855"/>
      <c r="S234" s="847"/>
    </row>
    <row r="235" spans="1:19">
      <c r="A235" s="857"/>
      <c r="B235" s="857"/>
      <c r="D235" s="857"/>
      <c r="E235" s="857"/>
      <c r="P235" s="854"/>
      <c r="Q235" s="854"/>
      <c r="R235" s="855"/>
      <c r="S235" s="847"/>
    </row>
    <row r="236" spans="1:19">
      <c r="A236" s="857"/>
      <c r="B236" s="857"/>
      <c r="D236" s="857"/>
      <c r="E236" s="857"/>
      <c r="P236" s="854"/>
      <c r="Q236" s="854"/>
      <c r="R236" s="855"/>
      <c r="S236" s="847"/>
    </row>
    <row r="237" spans="1:19">
      <c r="A237" s="857"/>
      <c r="B237" s="857"/>
      <c r="D237" s="857"/>
      <c r="E237" s="857"/>
      <c r="P237" s="854"/>
      <c r="Q237" s="854"/>
      <c r="R237" s="855"/>
      <c r="S237" s="847"/>
    </row>
    <row r="238" spans="1:19">
      <c r="A238" s="857"/>
      <c r="B238" s="857"/>
      <c r="D238" s="857"/>
      <c r="E238" s="857"/>
      <c r="P238" s="854"/>
      <c r="Q238" s="854"/>
      <c r="R238" s="855"/>
      <c r="S238" s="847"/>
    </row>
    <row r="239" spans="1:19">
      <c r="A239" s="857"/>
      <c r="B239" s="857"/>
      <c r="D239" s="857"/>
      <c r="E239" s="857"/>
      <c r="P239" s="854"/>
      <c r="Q239" s="854"/>
      <c r="R239" s="855"/>
      <c r="S239" s="847"/>
    </row>
    <row r="240" spans="1:19">
      <c r="A240" s="857"/>
      <c r="B240" s="857"/>
      <c r="D240" s="857"/>
      <c r="E240" s="857"/>
      <c r="P240" s="854"/>
      <c r="Q240" s="854"/>
      <c r="R240" s="855"/>
      <c r="S240" s="847"/>
    </row>
    <row r="241" spans="1:19">
      <c r="A241" s="857"/>
      <c r="B241" s="857"/>
      <c r="D241" s="857"/>
      <c r="E241" s="857"/>
      <c r="P241" s="854"/>
      <c r="Q241" s="854"/>
      <c r="R241" s="855"/>
      <c r="S241" s="847"/>
    </row>
    <row r="242" spans="1:19">
      <c r="A242" s="857"/>
      <c r="B242" s="857"/>
      <c r="D242" s="857"/>
      <c r="E242" s="857"/>
      <c r="P242" s="854"/>
      <c r="Q242" s="854"/>
      <c r="R242" s="855"/>
      <c r="S242" s="847"/>
    </row>
    <row r="243" spans="1:19">
      <c r="A243" s="857"/>
      <c r="B243" s="857"/>
      <c r="D243" s="857"/>
      <c r="E243" s="857"/>
      <c r="P243" s="854"/>
      <c r="Q243" s="854"/>
      <c r="R243" s="855"/>
      <c r="S243" s="847"/>
    </row>
    <row r="244" spans="1:19">
      <c r="A244" s="857"/>
      <c r="B244" s="857"/>
      <c r="D244" s="857"/>
      <c r="E244" s="857"/>
      <c r="P244" s="854"/>
      <c r="Q244" s="854"/>
      <c r="R244" s="855"/>
      <c r="S244" s="847"/>
    </row>
    <row r="245" spans="1:19">
      <c r="A245" s="857"/>
      <c r="B245" s="857"/>
      <c r="D245" s="857"/>
      <c r="E245" s="857"/>
      <c r="P245" s="854"/>
      <c r="Q245" s="854"/>
      <c r="R245" s="855"/>
      <c r="S245" s="847"/>
    </row>
    <row r="246" spans="1:19">
      <c r="A246" s="857"/>
      <c r="B246" s="857"/>
      <c r="D246" s="857"/>
      <c r="E246" s="857"/>
      <c r="P246" s="854"/>
      <c r="Q246" s="854"/>
      <c r="R246" s="855"/>
      <c r="S246" s="847"/>
    </row>
    <row r="247" spans="1:19">
      <c r="A247" s="857"/>
      <c r="B247" s="857"/>
      <c r="D247" s="857"/>
      <c r="E247" s="857"/>
      <c r="P247" s="854"/>
      <c r="Q247" s="854"/>
      <c r="R247" s="855"/>
      <c r="S247" s="847"/>
    </row>
    <row r="248" spans="1:19">
      <c r="A248" s="857"/>
      <c r="B248" s="857"/>
      <c r="D248" s="857"/>
      <c r="E248" s="857"/>
      <c r="P248" s="854"/>
      <c r="Q248" s="854"/>
      <c r="R248" s="855"/>
      <c r="S248" s="847"/>
    </row>
    <row r="249" spans="1:19">
      <c r="A249" s="857"/>
      <c r="B249" s="857"/>
      <c r="D249" s="857"/>
      <c r="E249" s="857"/>
      <c r="P249" s="854"/>
      <c r="Q249" s="854"/>
      <c r="R249" s="855"/>
      <c r="S249" s="847"/>
    </row>
    <row r="250" spans="1:19">
      <c r="A250" s="857"/>
      <c r="B250" s="857"/>
      <c r="D250" s="857"/>
      <c r="E250" s="857"/>
      <c r="P250" s="854"/>
      <c r="Q250" s="854"/>
      <c r="R250" s="855"/>
      <c r="S250" s="847"/>
    </row>
    <row r="251" spans="1:19">
      <c r="A251" s="857"/>
      <c r="B251" s="857"/>
      <c r="D251" s="857"/>
      <c r="E251" s="857"/>
      <c r="P251" s="854"/>
      <c r="Q251" s="854"/>
      <c r="R251" s="855"/>
      <c r="S251" s="847"/>
    </row>
    <row r="252" spans="1:19">
      <c r="A252" s="857"/>
      <c r="B252" s="857"/>
      <c r="D252" s="857"/>
      <c r="E252" s="857"/>
      <c r="P252" s="854"/>
      <c r="Q252" s="854"/>
      <c r="R252" s="855"/>
      <c r="S252" s="847"/>
    </row>
    <row r="253" spans="1:19">
      <c r="A253" s="857"/>
      <c r="B253" s="857"/>
      <c r="D253" s="857"/>
      <c r="E253" s="857"/>
      <c r="P253" s="854"/>
      <c r="Q253" s="854"/>
      <c r="R253" s="855"/>
      <c r="S253" s="847"/>
    </row>
    <row r="254" spans="1:19">
      <c r="A254" s="857"/>
      <c r="B254" s="857"/>
      <c r="D254" s="857"/>
      <c r="E254" s="857"/>
      <c r="P254" s="854"/>
      <c r="Q254" s="854"/>
      <c r="R254" s="855"/>
      <c r="S254" s="847"/>
    </row>
    <row r="255" spans="1:19">
      <c r="A255" s="857"/>
      <c r="B255" s="857"/>
      <c r="D255" s="857"/>
      <c r="E255" s="857"/>
      <c r="P255" s="854"/>
      <c r="Q255" s="854"/>
      <c r="R255" s="855"/>
      <c r="S255" s="847"/>
    </row>
    <row r="256" spans="1:19">
      <c r="A256" s="857"/>
      <c r="B256" s="857"/>
      <c r="D256" s="857"/>
      <c r="E256" s="857"/>
      <c r="P256" s="854"/>
      <c r="Q256" s="854"/>
      <c r="R256" s="855"/>
      <c r="S256" s="847"/>
    </row>
    <row r="257" spans="1:19">
      <c r="A257" s="857"/>
      <c r="B257" s="857"/>
      <c r="D257" s="857"/>
      <c r="E257" s="857"/>
      <c r="P257" s="854"/>
      <c r="Q257" s="854"/>
      <c r="R257" s="855"/>
      <c r="S257" s="847"/>
    </row>
    <row r="258" spans="1:19">
      <c r="A258" s="857"/>
      <c r="B258" s="857"/>
      <c r="D258" s="857"/>
      <c r="E258" s="857"/>
      <c r="P258" s="854"/>
      <c r="Q258" s="854"/>
      <c r="R258" s="855"/>
      <c r="S258" s="847"/>
    </row>
    <row r="259" spans="1:19">
      <c r="A259" s="857"/>
      <c r="B259" s="857"/>
      <c r="D259" s="857"/>
      <c r="E259" s="857"/>
      <c r="P259" s="854"/>
      <c r="Q259" s="854"/>
      <c r="R259" s="855"/>
      <c r="S259" s="847"/>
    </row>
    <row r="260" spans="1:19">
      <c r="A260" s="857"/>
      <c r="B260" s="857"/>
      <c r="D260" s="857"/>
      <c r="E260" s="857"/>
      <c r="P260" s="854"/>
      <c r="Q260" s="854"/>
      <c r="R260" s="855"/>
      <c r="S260" s="847"/>
    </row>
    <row r="261" spans="1:19">
      <c r="A261" s="857"/>
      <c r="B261" s="857"/>
      <c r="D261" s="857"/>
      <c r="E261" s="857"/>
      <c r="P261" s="854"/>
      <c r="Q261" s="854"/>
      <c r="R261" s="855"/>
      <c r="S261" s="847"/>
    </row>
    <row r="262" spans="1:19">
      <c r="A262" s="857"/>
      <c r="B262" s="857"/>
      <c r="D262" s="857"/>
      <c r="E262" s="857"/>
      <c r="P262" s="854"/>
      <c r="Q262" s="854"/>
      <c r="R262" s="855"/>
      <c r="S262" s="847"/>
    </row>
    <row r="263" spans="1:19">
      <c r="A263" s="857"/>
      <c r="B263" s="857"/>
      <c r="D263" s="857"/>
      <c r="E263" s="857"/>
      <c r="P263" s="854"/>
      <c r="Q263" s="854"/>
      <c r="R263" s="855"/>
      <c r="S263" s="847"/>
    </row>
    <row r="264" spans="1:19">
      <c r="A264" s="857"/>
      <c r="B264" s="857"/>
      <c r="D264" s="857"/>
      <c r="E264" s="857"/>
      <c r="P264" s="854"/>
      <c r="Q264" s="854"/>
      <c r="R264" s="855"/>
      <c r="S264" s="847"/>
    </row>
    <row r="265" spans="1:19">
      <c r="A265" s="857"/>
      <c r="B265" s="857"/>
      <c r="D265" s="857"/>
      <c r="E265" s="857"/>
      <c r="P265" s="854"/>
      <c r="Q265" s="854"/>
      <c r="R265" s="855"/>
      <c r="S265" s="847"/>
    </row>
    <row r="266" spans="1:19">
      <c r="A266" s="857"/>
      <c r="B266" s="857"/>
      <c r="D266" s="857"/>
      <c r="E266" s="857"/>
      <c r="P266" s="854"/>
      <c r="Q266" s="854"/>
      <c r="R266" s="855"/>
      <c r="S266" s="847"/>
    </row>
    <row r="267" spans="1:19">
      <c r="A267" s="857"/>
      <c r="B267" s="857"/>
      <c r="D267" s="857"/>
      <c r="E267" s="857"/>
      <c r="P267" s="854"/>
      <c r="Q267" s="854"/>
      <c r="R267" s="855"/>
      <c r="S267" s="847"/>
    </row>
    <row r="268" spans="1:19">
      <c r="A268" s="857"/>
      <c r="B268" s="857"/>
      <c r="D268" s="857"/>
      <c r="E268" s="857"/>
      <c r="P268" s="854"/>
      <c r="Q268" s="854"/>
      <c r="R268" s="855"/>
      <c r="S268" s="847"/>
    </row>
    <row r="269" spans="1:19">
      <c r="A269" s="857"/>
      <c r="B269" s="857"/>
      <c r="D269" s="857"/>
      <c r="E269" s="857"/>
      <c r="P269" s="854"/>
      <c r="Q269" s="854"/>
      <c r="R269" s="855"/>
      <c r="S269" s="847"/>
    </row>
    <row r="270" spans="1:19">
      <c r="A270" s="857"/>
      <c r="B270" s="857"/>
      <c r="D270" s="857"/>
      <c r="E270" s="857"/>
      <c r="P270" s="854"/>
      <c r="Q270" s="854"/>
      <c r="R270" s="855"/>
      <c r="S270" s="847"/>
    </row>
    <row r="271" spans="1:19">
      <c r="A271" s="857"/>
      <c r="B271" s="857"/>
      <c r="D271" s="857"/>
      <c r="E271" s="857"/>
      <c r="P271" s="854"/>
      <c r="Q271" s="854"/>
      <c r="R271" s="855"/>
      <c r="S271" s="847"/>
    </row>
    <row r="272" spans="1:19">
      <c r="A272" s="857"/>
      <c r="B272" s="857"/>
      <c r="D272" s="857"/>
      <c r="E272" s="857"/>
      <c r="P272" s="854"/>
      <c r="Q272" s="854"/>
      <c r="R272" s="855"/>
      <c r="S272" s="847"/>
    </row>
    <row r="273" spans="1:19">
      <c r="A273" s="857"/>
      <c r="B273" s="857"/>
      <c r="D273" s="857"/>
      <c r="E273" s="857"/>
      <c r="P273" s="854"/>
      <c r="Q273" s="854"/>
      <c r="R273" s="855"/>
      <c r="S273" s="847"/>
    </row>
    <row r="274" spans="1:19">
      <c r="A274" s="857"/>
      <c r="B274" s="857"/>
      <c r="D274" s="857"/>
      <c r="E274" s="857"/>
      <c r="P274" s="854"/>
      <c r="Q274" s="854"/>
      <c r="R274" s="855"/>
      <c r="S274" s="847"/>
    </row>
    <row r="275" spans="1:19">
      <c r="A275" s="857"/>
      <c r="B275" s="857"/>
      <c r="D275" s="857"/>
      <c r="E275" s="857"/>
      <c r="P275" s="854"/>
      <c r="Q275" s="854"/>
      <c r="R275" s="855"/>
      <c r="S275" s="847"/>
    </row>
    <row r="276" spans="1:19">
      <c r="A276" s="857"/>
      <c r="B276" s="857"/>
      <c r="D276" s="857"/>
      <c r="E276" s="857"/>
      <c r="P276" s="854"/>
      <c r="Q276" s="854"/>
      <c r="R276" s="855"/>
      <c r="S276" s="847"/>
    </row>
    <row r="277" spans="1:19">
      <c r="A277" s="857"/>
      <c r="B277" s="857"/>
      <c r="D277" s="857"/>
      <c r="E277" s="857"/>
      <c r="P277" s="854"/>
      <c r="Q277" s="854"/>
      <c r="R277" s="855"/>
      <c r="S277" s="847"/>
    </row>
    <row r="278" spans="1:19">
      <c r="A278" s="857"/>
      <c r="B278" s="857"/>
      <c r="D278" s="857"/>
      <c r="E278" s="857"/>
      <c r="P278" s="854"/>
      <c r="Q278" s="854"/>
      <c r="R278" s="855"/>
      <c r="S278" s="847"/>
    </row>
    <row r="279" spans="1:19">
      <c r="A279" s="857"/>
      <c r="B279" s="857"/>
      <c r="D279" s="857"/>
      <c r="E279" s="857"/>
      <c r="P279" s="854"/>
      <c r="Q279" s="854"/>
      <c r="R279" s="855"/>
      <c r="S279" s="847"/>
    </row>
    <row r="280" spans="1:19">
      <c r="A280" s="857"/>
      <c r="B280" s="857"/>
      <c r="D280" s="857"/>
      <c r="E280" s="857"/>
      <c r="P280" s="854"/>
      <c r="Q280" s="854"/>
      <c r="R280" s="855"/>
      <c r="S280" s="847"/>
    </row>
    <row r="281" spans="1:19">
      <c r="A281" s="857"/>
      <c r="B281" s="857"/>
      <c r="D281" s="857"/>
      <c r="E281" s="857"/>
      <c r="P281" s="854"/>
      <c r="Q281" s="854"/>
      <c r="R281" s="855"/>
      <c r="S281" s="847"/>
    </row>
    <row r="282" spans="1:19">
      <c r="A282" s="857"/>
      <c r="B282" s="857"/>
      <c r="D282" s="857"/>
      <c r="E282" s="857"/>
      <c r="P282" s="854"/>
      <c r="Q282" s="854"/>
      <c r="R282" s="855"/>
      <c r="S282" s="847"/>
    </row>
    <row r="283" spans="1:19">
      <c r="A283" s="857"/>
      <c r="B283" s="857"/>
      <c r="D283" s="857"/>
      <c r="E283" s="857"/>
      <c r="P283" s="854"/>
      <c r="Q283" s="854"/>
      <c r="R283" s="855"/>
      <c r="S283" s="847"/>
    </row>
    <row r="284" spans="1:19">
      <c r="A284" s="857"/>
      <c r="B284" s="857"/>
      <c r="D284" s="857"/>
      <c r="E284" s="857"/>
      <c r="P284" s="854"/>
      <c r="Q284" s="854"/>
      <c r="R284" s="855"/>
      <c r="S284" s="847"/>
    </row>
    <row r="285" spans="1:19">
      <c r="A285" s="857"/>
      <c r="B285" s="857"/>
      <c r="D285" s="857"/>
      <c r="E285" s="857"/>
      <c r="P285" s="854"/>
      <c r="Q285" s="854"/>
      <c r="R285" s="855"/>
      <c r="S285" s="847"/>
    </row>
    <row r="286" spans="1:19">
      <c r="A286" s="857"/>
      <c r="B286" s="857"/>
      <c r="D286" s="857"/>
      <c r="E286" s="857"/>
      <c r="P286" s="854"/>
      <c r="Q286" s="854"/>
      <c r="R286" s="855"/>
      <c r="S286" s="847"/>
    </row>
    <row r="287" spans="1:19">
      <c r="A287" s="857"/>
      <c r="B287" s="857"/>
      <c r="D287" s="857"/>
      <c r="E287" s="857"/>
      <c r="P287" s="854"/>
      <c r="Q287" s="854"/>
      <c r="R287" s="855"/>
      <c r="S287" s="847"/>
    </row>
    <row r="288" spans="1:19">
      <c r="A288" s="857"/>
      <c r="B288" s="857"/>
      <c r="D288" s="857"/>
      <c r="E288" s="857"/>
      <c r="P288" s="854"/>
      <c r="Q288" s="854"/>
      <c r="R288" s="855"/>
      <c r="S288" s="847"/>
    </row>
    <row r="289" spans="1:19">
      <c r="A289" s="857"/>
      <c r="B289" s="857"/>
      <c r="D289" s="857"/>
      <c r="E289" s="857"/>
      <c r="P289" s="854"/>
      <c r="Q289" s="854"/>
      <c r="R289" s="855"/>
      <c r="S289" s="847"/>
    </row>
    <row r="290" spans="1:19">
      <c r="A290" s="857"/>
      <c r="B290" s="857"/>
      <c r="D290" s="857"/>
      <c r="E290" s="857"/>
      <c r="P290" s="854"/>
      <c r="Q290" s="854"/>
      <c r="R290" s="855"/>
      <c r="S290" s="847"/>
    </row>
    <row r="291" spans="1:19">
      <c r="A291" s="857"/>
      <c r="B291" s="857"/>
      <c r="D291" s="857"/>
      <c r="E291" s="857"/>
      <c r="P291" s="854"/>
      <c r="Q291" s="854"/>
      <c r="R291" s="855"/>
      <c r="S291" s="847"/>
    </row>
    <row r="292" spans="1:19">
      <c r="A292" s="857"/>
      <c r="B292" s="857"/>
      <c r="D292" s="857"/>
      <c r="E292" s="857"/>
      <c r="P292" s="854"/>
      <c r="Q292" s="854"/>
      <c r="R292" s="855"/>
      <c r="S292" s="847"/>
    </row>
    <row r="293" spans="1:19">
      <c r="A293" s="857"/>
      <c r="B293" s="857"/>
      <c r="D293" s="857"/>
      <c r="E293" s="857"/>
      <c r="P293" s="854"/>
      <c r="Q293" s="854"/>
      <c r="R293" s="855"/>
      <c r="S293" s="847"/>
    </row>
    <row r="294" spans="1:19">
      <c r="A294" s="857"/>
      <c r="B294" s="857"/>
      <c r="D294" s="857"/>
      <c r="E294" s="857"/>
      <c r="P294" s="854"/>
      <c r="Q294" s="854"/>
      <c r="R294" s="855"/>
      <c r="S294" s="847"/>
    </row>
    <row r="295" spans="1:19">
      <c r="A295" s="857"/>
      <c r="B295" s="857"/>
      <c r="D295" s="857"/>
      <c r="E295" s="857"/>
      <c r="P295" s="854"/>
      <c r="Q295" s="854"/>
      <c r="R295" s="855"/>
      <c r="S295" s="847"/>
    </row>
    <row r="296" spans="1:19">
      <c r="A296" s="857"/>
      <c r="B296" s="857"/>
      <c r="D296" s="857"/>
      <c r="E296" s="857"/>
      <c r="P296" s="854"/>
      <c r="Q296" s="854"/>
      <c r="R296" s="855"/>
      <c r="S296" s="847"/>
    </row>
    <row r="297" spans="1:19">
      <c r="A297" s="857"/>
      <c r="B297" s="857"/>
      <c r="D297" s="857"/>
      <c r="E297" s="857"/>
      <c r="P297" s="854"/>
      <c r="Q297" s="854"/>
      <c r="R297" s="855"/>
      <c r="S297" s="847"/>
    </row>
    <row r="298" spans="1:19">
      <c r="A298" s="857"/>
      <c r="B298" s="857"/>
      <c r="D298" s="857"/>
      <c r="E298" s="857"/>
      <c r="P298" s="854"/>
      <c r="Q298" s="854"/>
      <c r="R298" s="855"/>
      <c r="S298" s="847"/>
    </row>
    <row r="299" spans="1:19">
      <c r="A299" s="857"/>
      <c r="B299" s="857"/>
      <c r="D299" s="857"/>
      <c r="E299" s="857"/>
      <c r="P299" s="854"/>
      <c r="Q299" s="854"/>
      <c r="R299" s="855"/>
      <c r="S299" s="847"/>
    </row>
    <row r="300" spans="1:19">
      <c r="A300" s="857"/>
      <c r="B300" s="857"/>
      <c r="D300" s="857"/>
      <c r="E300" s="857"/>
      <c r="P300" s="854"/>
      <c r="Q300" s="854"/>
      <c r="R300" s="855"/>
      <c r="S300" s="847"/>
    </row>
    <row r="301" spans="1:19">
      <c r="A301" s="857"/>
      <c r="B301" s="857"/>
      <c r="D301" s="857"/>
      <c r="E301" s="857"/>
      <c r="P301" s="854"/>
      <c r="Q301" s="854"/>
      <c r="R301" s="855"/>
      <c r="S301" s="847"/>
    </row>
    <row r="302" spans="1:19">
      <c r="A302" s="857"/>
      <c r="B302" s="857"/>
      <c r="D302" s="857"/>
      <c r="E302" s="857"/>
      <c r="P302" s="854"/>
      <c r="Q302" s="854"/>
      <c r="R302" s="855"/>
      <c r="S302" s="847"/>
    </row>
    <row r="303" spans="1:19">
      <c r="A303" s="857"/>
      <c r="B303" s="857"/>
      <c r="D303" s="857"/>
      <c r="E303" s="857"/>
      <c r="P303" s="854"/>
      <c r="Q303" s="854"/>
      <c r="R303" s="855"/>
      <c r="S303" s="847"/>
    </row>
    <row r="304" spans="1:19">
      <c r="A304" s="857"/>
      <c r="B304" s="857"/>
      <c r="D304" s="857"/>
      <c r="E304" s="857"/>
      <c r="P304" s="854"/>
      <c r="Q304" s="854"/>
      <c r="R304" s="855"/>
      <c r="S304" s="847"/>
    </row>
    <row r="305" spans="1:19">
      <c r="A305" s="857"/>
      <c r="B305" s="857"/>
      <c r="D305" s="857"/>
      <c r="E305" s="857"/>
      <c r="P305" s="854"/>
      <c r="Q305" s="854"/>
      <c r="R305" s="855"/>
      <c r="S305" s="847"/>
    </row>
    <row r="306" spans="1:19">
      <c r="A306" s="857"/>
      <c r="B306" s="857"/>
      <c r="D306" s="857"/>
      <c r="E306" s="857"/>
      <c r="P306" s="854"/>
      <c r="Q306" s="854"/>
      <c r="R306" s="855"/>
      <c r="S306" s="847"/>
    </row>
    <row r="307" spans="1:19">
      <c r="A307" s="857"/>
      <c r="B307" s="857"/>
      <c r="D307" s="857"/>
      <c r="E307" s="857"/>
      <c r="P307" s="854"/>
      <c r="Q307" s="854"/>
      <c r="R307" s="855"/>
      <c r="S307" s="847"/>
    </row>
    <row r="308" spans="1:19">
      <c r="A308" s="857"/>
      <c r="B308" s="857"/>
      <c r="D308" s="857"/>
      <c r="E308" s="857"/>
      <c r="P308" s="854"/>
      <c r="Q308" s="854"/>
      <c r="R308" s="855"/>
      <c r="S308" s="847"/>
    </row>
    <row r="309" spans="1:19">
      <c r="A309" s="857"/>
      <c r="B309" s="857"/>
      <c r="D309" s="857"/>
      <c r="E309" s="857"/>
      <c r="P309" s="854"/>
      <c r="Q309" s="854"/>
      <c r="R309" s="855"/>
      <c r="S309" s="847"/>
    </row>
    <row r="310" spans="1:19">
      <c r="A310" s="857"/>
      <c r="B310" s="857"/>
      <c r="D310" s="857"/>
      <c r="E310" s="857"/>
      <c r="P310" s="854"/>
      <c r="Q310" s="854"/>
      <c r="R310" s="855"/>
      <c r="S310" s="847"/>
    </row>
    <row r="311" spans="1:19">
      <c r="A311" s="857"/>
      <c r="B311" s="857"/>
      <c r="D311" s="857"/>
      <c r="E311" s="857"/>
      <c r="P311" s="854"/>
      <c r="Q311" s="854"/>
      <c r="R311" s="855"/>
      <c r="S311" s="847"/>
    </row>
    <row r="312" spans="1:19">
      <c r="A312" s="857"/>
      <c r="B312" s="857"/>
      <c r="D312" s="857"/>
      <c r="E312" s="857"/>
      <c r="P312" s="854"/>
      <c r="Q312" s="854"/>
      <c r="R312" s="855"/>
      <c r="S312" s="847"/>
    </row>
    <row r="313" spans="1:19">
      <c r="A313" s="857"/>
      <c r="B313" s="857"/>
      <c r="D313" s="857"/>
      <c r="E313" s="857"/>
      <c r="P313" s="854"/>
      <c r="Q313" s="854"/>
      <c r="R313" s="855"/>
      <c r="S313" s="847"/>
    </row>
    <row r="314" spans="1:19">
      <c r="A314" s="857"/>
      <c r="B314" s="857"/>
      <c r="D314" s="857"/>
      <c r="E314" s="857"/>
      <c r="P314" s="854"/>
      <c r="Q314" s="854"/>
      <c r="R314" s="855"/>
      <c r="S314" s="847"/>
    </row>
    <row r="315" spans="1:19">
      <c r="A315" s="857"/>
      <c r="B315" s="857"/>
      <c r="D315" s="857"/>
      <c r="E315" s="857"/>
      <c r="P315" s="854"/>
      <c r="Q315" s="854"/>
      <c r="R315" s="855"/>
      <c r="S315" s="847"/>
    </row>
    <row r="316" spans="1:19">
      <c r="A316" s="857"/>
      <c r="B316" s="857"/>
      <c r="D316" s="857"/>
      <c r="E316" s="857"/>
      <c r="P316" s="854"/>
      <c r="Q316" s="854"/>
      <c r="R316" s="855"/>
      <c r="S316" s="847"/>
    </row>
    <row r="317" spans="1:19">
      <c r="A317" s="857"/>
      <c r="B317" s="857"/>
      <c r="D317" s="857"/>
      <c r="E317" s="857"/>
      <c r="P317" s="854"/>
      <c r="Q317" s="854"/>
      <c r="R317" s="855"/>
      <c r="S317" s="847"/>
    </row>
    <row r="318" spans="1:19">
      <c r="A318" s="857"/>
      <c r="B318" s="857"/>
      <c r="D318" s="857"/>
      <c r="E318" s="857"/>
      <c r="P318" s="854"/>
      <c r="Q318" s="854"/>
      <c r="R318" s="855"/>
      <c r="S318" s="847"/>
    </row>
    <row r="319" spans="1:19">
      <c r="A319" s="857"/>
      <c r="B319" s="857"/>
      <c r="D319" s="857"/>
      <c r="E319" s="857"/>
      <c r="P319" s="854"/>
      <c r="Q319" s="854"/>
      <c r="R319" s="855"/>
      <c r="S319" s="847"/>
    </row>
    <row r="320" spans="1:19">
      <c r="A320" s="857"/>
      <c r="B320" s="857"/>
      <c r="D320" s="857"/>
      <c r="E320" s="857"/>
      <c r="P320" s="854"/>
      <c r="Q320" s="854"/>
      <c r="R320" s="855"/>
      <c r="S320" s="847"/>
    </row>
    <row r="321" spans="1:19">
      <c r="A321" s="857"/>
      <c r="B321" s="857"/>
      <c r="D321" s="857"/>
      <c r="E321" s="857"/>
      <c r="P321" s="854"/>
      <c r="Q321" s="854"/>
      <c r="R321" s="855"/>
      <c r="S321" s="847"/>
    </row>
    <row r="322" spans="1:19">
      <c r="A322" s="857"/>
      <c r="B322" s="857"/>
      <c r="D322" s="857"/>
      <c r="E322" s="857"/>
      <c r="P322" s="854"/>
      <c r="Q322" s="854"/>
      <c r="R322" s="855"/>
      <c r="S322" s="847"/>
    </row>
    <row r="323" spans="1:19">
      <c r="A323" s="857"/>
      <c r="B323" s="857"/>
      <c r="D323" s="857"/>
      <c r="E323" s="857"/>
      <c r="P323" s="854"/>
      <c r="Q323" s="854"/>
      <c r="R323" s="855"/>
      <c r="S323" s="847"/>
    </row>
    <row r="324" spans="1:19">
      <c r="A324" s="857"/>
      <c r="B324" s="857"/>
      <c r="D324" s="857"/>
      <c r="E324" s="857"/>
      <c r="P324" s="854"/>
      <c r="Q324" s="854"/>
      <c r="R324" s="855"/>
      <c r="S324" s="847"/>
    </row>
    <row r="325" spans="1:19">
      <c r="A325" s="857"/>
      <c r="B325" s="857"/>
      <c r="D325" s="857"/>
      <c r="E325" s="857"/>
      <c r="P325" s="854"/>
      <c r="Q325" s="854"/>
      <c r="R325" s="855"/>
      <c r="S325" s="847"/>
    </row>
    <row r="326" spans="1:19">
      <c r="A326" s="857"/>
      <c r="B326" s="857"/>
      <c r="D326" s="857"/>
      <c r="E326" s="857"/>
      <c r="P326" s="854"/>
      <c r="Q326" s="854"/>
      <c r="R326" s="855"/>
      <c r="S326" s="847"/>
    </row>
    <row r="327" spans="1:19">
      <c r="A327" s="857"/>
      <c r="B327" s="857"/>
      <c r="D327" s="857"/>
      <c r="E327" s="857"/>
      <c r="P327" s="854"/>
      <c r="Q327" s="854"/>
      <c r="R327" s="855"/>
      <c r="S327" s="847"/>
    </row>
    <row r="328" spans="1:19">
      <c r="A328" s="857"/>
      <c r="B328" s="857"/>
      <c r="D328" s="857"/>
      <c r="E328" s="857"/>
      <c r="P328" s="854"/>
      <c r="Q328" s="854"/>
      <c r="R328" s="855"/>
      <c r="S328" s="847"/>
    </row>
    <row r="329" spans="1:19">
      <c r="A329" s="857"/>
      <c r="B329" s="857"/>
      <c r="D329" s="857"/>
      <c r="E329" s="857"/>
      <c r="P329" s="854"/>
      <c r="Q329" s="854"/>
      <c r="R329" s="855"/>
      <c r="S329" s="847"/>
    </row>
    <row r="330" spans="1:19">
      <c r="A330" s="857"/>
      <c r="B330" s="857"/>
      <c r="D330" s="857"/>
      <c r="E330" s="857"/>
      <c r="P330" s="854"/>
      <c r="Q330" s="854"/>
      <c r="R330" s="855"/>
      <c r="S330" s="847"/>
    </row>
    <row r="331" spans="1:19">
      <c r="A331" s="857"/>
      <c r="B331" s="857"/>
      <c r="D331" s="857"/>
      <c r="E331" s="857"/>
      <c r="P331" s="854"/>
      <c r="Q331" s="854"/>
      <c r="R331" s="855"/>
      <c r="S331" s="847"/>
    </row>
    <row r="332" spans="1:19">
      <c r="A332" s="857"/>
      <c r="B332" s="857"/>
      <c r="D332" s="857"/>
      <c r="E332" s="857"/>
      <c r="P332" s="854"/>
      <c r="Q332" s="854"/>
      <c r="R332" s="855"/>
      <c r="S332" s="847"/>
    </row>
    <row r="333" spans="1:19">
      <c r="A333" s="857"/>
      <c r="B333" s="857"/>
      <c r="D333" s="857"/>
      <c r="E333" s="857"/>
      <c r="P333" s="854"/>
      <c r="Q333" s="854"/>
      <c r="R333" s="855"/>
      <c r="S333" s="847"/>
    </row>
    <row r="334" spans="1:19">
      <c r="A334" s="857"/>
      <c r="B334" s="857"/>
      <c r="D334" s="857"/>
      <c r="E334" s="857"/>
      <c r="P334" s="854"/>
      <c r="Q334" s="854"/>
      <c r="R334" s="855"/>
      <c r="S334" s="847"/>
    </row>
    <row r="335" spans="1:19">
      <c r="A335" s="857"/>
      <c r="B335" s="857"/>
      <c r="D335" s="857"/>
      <c r="E335" s="857"/>
      <c r="P335" s="854"/>
      <c r="Q335" s="854"/>
      <c r="R335" s="855"/>
      <c r="S335" s="847"/>
    </row>
    <row r="336" spans="1:19">
      <c r="A336" s="857"/>
      <c r="B336" s="857"/>
      <c r="D336" s="857"/>
      <c r="E336" s="857"/>
      <c r="P336" s="854"/>
      <c r="Q336" s="854"/>
      <c r="R336" s="855"/>
      <c r="S336" s="847"/>
    </row>
    <row r="337" spans="1:19">
      <c r="A337" s="857"/>
      <c r="B337" s="857"/>
      <c r="D337" s="857"/>
      <c r="E337" s="857"/>
      <c r="P337" s="854"/>
      <c r="Q337" s="854"/>
      <c r="R337" s="855"/>
      <c r="S337" s="847"/>
    </row>
    <row r="338" spans="1:19">
      <c r="A338" s="857"/>
      <c r="B338" s="857"/>
      <c r="D338" s="857"/>
      <c r="E338" s="857"/>
      <c r="P338" s="854"/>
      <c r="Q338" s="854"/>
      <c r="R338" s="855"/>
      <c r="S338" s="847"/>
    </row>
    <row r="339" spans="1:19">
      <c r="A339" s="857"/>
      <c r="B339" s="857"/>
      <c r="D339" s="857"/>
      <c r="E339" s="857"/>
      <c r="P339" s="854"/>
      <c r="Q339" s="854"/>
      <c r="R339" s="855"/>
      <c r="S339" s="847"/>
    </row>
    <row r="340" spans="1:19">
      <c r="A340" s="857"/>
      <c r="B340" s="857"/>
      <c r="D340" s="857"/>
      <c r="E340" s="857"/>
      <c r="P340" s="854"/>
      <c r="Q340" s="854"/>
      <c r="R340" s="855"/>
      <c r="S340" s="847"/>
    </row>
    <row r="341" spans="1:19">
      <c r="A341" s="857"/>
      <c r="B341" s="857"/>
      <c r="D341" s="857"/>
      <c r="E341" s="857"/>
      <c r="P341" s="854"/>
      <c r="Q341" s="854"/>
      <c r="R341" s="855"/>
      <c r="S341" s="847"/>
    </row>
    <row r="342" spans="1:19">
      <c r="A342" s="857"/>
      <c r="B342" s="857"/>
      <c r="D342" s="857"/>
      <c r="E342" s="857"/>
      <c r="P342" s="854"/>
      <c r="Q342" s="854"/>
      <c r="R342" s="855"/>
      <c r="S342" s="847"/>
    </row>
    <row r="343" spans="1:19">
      <c r="A343" s="857"/>
      <c r="B343" s="857"/>
      <c r="D343" s="857"/>
      <c r="E343" s="857"/>
      <c r="P343" s="854"/>
      <c r="Q343" s="854"/>
      <c r="R343" s="855"/>
      <c r="S343" s="847"/>
    </row>
    <row r="344" spans="1:19">
      <c r="A344" s="857"/>
      <c r="B344" s="857"/>
      <c r="D344" s="857"/>
      <c r="E344" s="857"/>
      <c r="P344" s="854"/>
      <c r="Q344" s="854"/>
      <c r="R344" s="855"/>
      <c r="S344" s="847"/>
    </row>
    <row r="345" spans="1:19">
      <c r="A345" s="857"/>
      <c r="B345" s="857"/>
      <c r="D345" s="857"/>
      <c r="E345" s="857"/>
      <c r="P345" s="854"/>
      <c r="Q345" s="854"/>
      <c r="R345" s="855"/>
      <c r="S345" s="847"/>
    </row>
    <row r="346" spans="1:19">
      <c r="A346" s="857"/>
      <c r="B346" s="857"/>
      <c r="D346" s="857"/>
      <c r="E346" s="857"/>
      <c r="P346" s="854"/>
      <c r="Q346" s="854"/>
      <c r="R346" s="855"/>
      <c r="S346" s="847"/>
    </row>
    <row r="347" spans="1:19">
      <c r="A347" s="857"/>
      <c r="B347" s="857"/>
      <c r="D347" s="857"/>
      <c r="E347" s="857"/>
      <c r="P347" s="854"/>
      <c r="Q347" s="854"/>
      <c r="R347" s="855"/>
      <c r="S347" s="847"/>
    </row>
    <row r="348" spans="1:19">
      <c r="A348" s="857"/>
      <c r="B348" s="857"/>
      <c r="D348" s="857"/>
      <c r="E348" s="857"/>
      <c r="P348" s="854"/>
      <c r="Q348" s="854"/>
      <c r="R348" s="855"/>
      <c r="S348" s="847"/>
    </row>
    <row r="349" spans="1:19">
      <c r="A349" s="857"/>
      <c r="B349" s="857"/>
      <c r="D349" s="857"/>
      <c r="E349" s="857"/>
      <c r="P349" s="854"/>
      <c r="Q349" s="854"/>
      <c r="R349" s="855"/>
      <c r="S349" s="847"/>
    </row>
    <row r="350" spans="1:19">
      <c r="A350" s="857"/>
      <c r="B350" s="857"/>
      <c r="D350" s="857"/>
      <c r="E350" s="857"/>
      <c r="P350" s="854"/>
      <c r="Q350" s="854"/>
      <c r="R350" s="855"/>
      <c r="S350" s="847"/>
    </row>
    <row r="351" spans="1:19">
      <c r="A351" s="857"/>
      <c r="B351" s="857"/>
      <c r="D351" s="857"/>
      <c r="E351" s="857"/>
      <c r="P351" s="854"/>
      <c r="Q351" s="854"/>
      <c r="R351" s="855"/>
      <c r="S351" s="847"/>
    </row>
    <row r="352" spans="1:19">
      <c r="A352" s="857"/>
      <c r="B352" s="857"/>
      <c r="D352" s="857"/>
      <c r="E352" s="857"/>
      <c r="P352" s="854"/>
      <c r="Q352" s="854"/>
      <c r="R352" s="855"/>
      <c r="S352" s="847"/>
    </row>
    <row r="353" spans="1:19">
      <c r="A353" s="857"/>
      <c r="B353" s="857"/>
      <c r="D353" s="857"/>
      <c r="E353" s="857"/>
      <c r="P353" s="854"/>
      <c r="Q353" s="854"/>
      <c r="R353" s="855"/>
      <c r="S353" s="847"/>
    </row>
    <row r="354" spans="1:19">
      <c r="A354" s="857"/>
      <c r="B354" s="857"/>
      <c r="D354" s="857"/>
      <c r="E354" s="857"/>
      <c r="P354" s="854"/>
      <c r="Q354" s="854"/>
      <c r="R354" s="855"/>
      <c r="S354" s="847"/>
    </row>
    <row r="355" spans="1:19">
      <c r="A355" s="857"/>
      <c r="B355" s="857"/>
      <c r="D355" s="857"/>
      <c r="E355" s="857"/>
      <c r="P355" s="854"/>
      <c r="Q355" s="854"/>
      <c r="R355" s="855"/>
      <c r="S355" s="847"/>
    </row>
    <row r="356" spans="1:19">
      <c r="A356" s="857"/>
      <c r="B356" s="857"/>
      <c r="D356" s="857"/>
      <c r="E356" s="857"/>
      <c r="P356" s="854"/>
      <c r="Q356" s="854"/>
      <c r="R356" s="855"/>
      <c r="S356" s="847"/>
    </row>
    <row r="357" spans="1:19">
      <c r="A357" s="857"/>
      <c r="B357" s="857"/>
      <c r="D357" s="857"/>
      <c r="E357" s="857"/>
      <c r="P357" s="854"/>
      <c r="Q357" s="854"/>
      <c r="R357" s="855"/>
      <c r="S357" s="847"/>
    </row>
    <row r="358" spans="1:19">
      <c r="A358" s="857"/>
      <c r="B358" s="857"/>
      <c r="D358" s="857"/>
      <c r="E358" s="857"/>
      <c r="P358" s="854"/>
      <c r="Q358" s="854"/>
      <c r="R358" s="855"/>
      <c r="S358" s="847"/>
    </row>
    <row r="359" spans="1:19">
      <c r="A359" s="857"/>
      <c r="B359" s="857"/>
      <c r="D359" s="857"/>
      <c r="E359" s="857"/>
      <c r="P359" s="854"/>
      <c r="Q359" s="854"/>
      <c r="R359" s="855"/>
      <c r="S359" s="847"/>
    </row>
    <row r="360" spans="1:19">
      <c r="A360" s="857"/>
      <c r="B360" s="857"/>
      <c r="D360" s="857"/>
      <c r="E360" s="857"/>
      <c r="P360" s="854"/>
      <c r="Q360" s="854"/>
      <c r="R360" s="855"/>
      <c r="S360" s="847"/>
    </row>
    <row r="361" spans="1:19">
      <c r="A361" s="857"/>
      <c r="B361" s="857"/>
      <c r="D361" s="857"/>
      <c r="E361" s="857"/>
      <c r="P361" s="854"/>
      <c r="Q361" s="854"/>
      <c r="R361" s="855"/>
      <c r="S361" s="847"/>
    </row>
    <row r="362" spans="1:19">
      <c r="A362" s="857"/>
      <c r="B362" s="857"/>
      <c r="D362" s="857"/>
      <c r="E362" s="857"/>
      <c r="P362" s="854"/>
      <c r="Q362" s="854"/>
      <c r="R362" s="855"/>
      <c r="S362" s="847"/>
    </row>
    <row r="363" spans="1:19">
      <c r="A363" s="857"/>
      <c r="B363" s="857"/>
      <c r="D363" s="857"/>
      <c r="E363" s="857"/>
      <c r="P363" s="854"/>
      <c r="Q363" s="854"/>
      <c r="R363" s="855"/>
      <c r="S363" s="847"/>
    </row>
    <row r="364" spans="1:19">
      <c r="A364" s="857"/>
      <c r="B364" s="857"/>
      <c r="D364" s="857"/>
      <c r="E364" s="857"/>
      <c r="P364" s="854"/>
      <c r="Q364" s="854"/>
      <c r="R364" s="855"/>
      <c r="S364" s="847"/>
    </row>
    <row r="365" spans="1:19">
      <c r="A365" s="857"/>
      <c r="B365" s="857"/>
      <c r="D365" s="857"/>
      <c r="E365" s="857"/>
      <c r="P365" s="854"/>
      <c r="Q365" s="854"/>
      <c r="R365" s="855"/>
      <c r="S365" s="847"/>
    </row>
    <row r="366" spans="1:19">
      <c r="A366" s="857"/>
      <c r="B366" s="857"/>
      <c r="D366" s="857"/>
      <c r="E366" s="857"/>
      <c r="P366" s="854"/>
      <c r="Q366" s="854"/>
      <c r="R366" s="855"/>
      <c r="S366" s="847"/>
    </row>
    <row r="367" spans="1:19">
      <c r="A367" s="857"/>
      <c r="B367" s="857"/>
      <c r="D367" s="857"/>
      <c r="E367" s="857"/>
      <c r="P367" s="854"/>
      <c r="Q367" s="854"/>
      <c r="R367" s="855"/>
      <c r="S367" s="847"/>
    </row>
    <row r="368" spans="1:19">
      <c r="A368" s="857"/>
      <c r="B368" s="857"/>
      <c r="D368" s="857"/>
      <c r="E368" s="857"/>
      <c r="P368" s="854"/>
      <c r="Q368" s="854"/>
      <c r="R368" s="855"/>
      <c r="S368" s="847"/>
    </row>
    <row r="369" spans="1:19">
      <c r="A369" s="857"/>
      <c r="B369" s="857"/>
      <c r="D369" s="857"/>
      <c r="E369" s="857"/>
      <c r="P369" s="854"/>
      <c r="Q369" s="854"/>
      <c r="R369" s="855"/>
      <c r="S369" s="847"/>
    </row>
    <row r="370" spans="1:19">
      <c r="A370" s="857"/>
      <c r="B370" s="857"/>
      <c r="D370" s="857"/>
      <c r="E370" s="857"/>
      <c r="P370" s="854"/>
      <c r="Q370" s="854"/>
      <c r="R370" s="855"/>
      <c r="S370" s="847"/>
    </row>
    <row r="371" spans="1:19">
      <c r="A371" s="857"/>
      <c r="B371" s="857"/>
      <c r="D371" s="857"/>
      <c r="E371" s="857"/>
      <c r="P371" s="854"/>
      <c r="Q371" s="854"/>
      <c r="R371" s="855"/>
      <c r="S371" s="847"/>
    </row>
    <row r="372" spans="1:19">
      <c r="A372" s="857"/>
      <c r="B372" s="857"/>
      <c r="D372" s="857"/>
      <c r="E372" s="857"/>
      <c r="P372" s="854"/>
      <c r="Q372" s="854"/>
      <c r="R372" s="855"/>
      <c r="S372" s="847"/>
    </row>
    <row r="373" spans="1:19">
      <c r="A373" s="857"/>
      <c r="B373" s="857"/>
      <c r="D373" s="857"/>
      <c r="E373" s="857"/>
      <c r="P373" s="854"/>
      <c r="Q373" s="854"/>
      <c r="R373" s="855"/>
      <c r="S373" s="847"/>
    </row>
    <row r="374" spans="1:19">
      <c r="A374" s="857"/>
      <c r="B374" s="857"/>
      <c r="D374" s="857"/>
      <c r="E374" s="857"/>
      <c r="P374" s="854"/>
      <c r="Q374" s="854"/>
      <c r="R374" s="855"/>
      <c r="S374" s="847"/>
    </row>
    <row r="375" spans="1:19">
      <c r="A375" s="857"/>
      <c r="B375" s="857"/>
      <c r="D375" s="857"/>
      <c r="E375" s="857"/>
      <c r="P375" s="854"/>
      <c r="Q375" s="854"/>
      <c r="R375" s="855"/>
      <c r="S375" s="847"/>
    </row>
    <row r="376" spans="1:19">
      <c r="A376" s="857"/>
      <c r="B376" s="857"/>
      <c r="D376" s="857"/>
      <c r="E376" s="857"/>
      <c r="P376" s="854"/>
      <c r="Q376" s="854"/>
      <c r="R376" s="855"/>
      <c r="S376" s="847"/>
    </row>
    <row r="377" spans="1:19">
      <c r="A377" s="857"/>
      <c r="B377" s="857"/>
      <c r="D377" s="857"/>
      <c r="E377" s="857"/>
      <c r="P377" s="854"/>
      <c r="Q377" s="854"/>
      <c r="R377" s="855"/>
      <c r="S377" s="847"/>
    </row>
    <row r="378" spans="1:19">
      <c r="A378" s="857"/>
      <c r="B378" s="857"/>
      <c r="D378" s="857"/>
      <c r="E378" s="857"/>
      <c r="P378" s="854"/>
      <c r="Q378" s="854"/>
      <c r="R378" s="855"/>
      <c r="S378" s="847"/>
    </row>
    <row r="379" spans="1:19">
      <c r="A379" s="857"/>
      <c r="B379" s="857"/>
      <c r="D379" s="857"/>
      <c r="E379" s="857"/>
      <c r="P379" s="854"/>
      <c r="Q379" s="854"/>
      <c r="R379" s="855"/>
      <c r="S379" s="847"/>
    </row>
    <row r="380" spans="1:19">
      <c r="A380" s="857"/>
      <c r="B380" s="857"/>
      <c r="D380" s="857"/>
      <c r="E380" s="857"/>
      <c r="P380" s="854"/>
      <c r="Q380" s="854"/>
      <c r="R380" s="855"/>
      <c r="S380" s="847"/>
    </row>
    <row r="381" spans="1:19">
      <c r="A381" s="857"/>
      <c r="B381" s="857"/>
      <c r="D381" s="857"/>
      <c r="E381" s="857"/>
      <c r="P381" s="854"/>
      <c r="Q381" s="854"/>
      <c r="R381" s="855"/>
      <c r="S381" s="847"/>
    </row>
    <row r="382" spans="1:19">
      <c r="A382" s="857"/>
      <c r="B382" s="857"/>
      <c r="D382" s="857"/>
      <c r="E382" s="857"/>
      <c r="P382" s="854"/>
      <c r="Q382" s="854"/>
      <c r="R382" s="855"/>
      <c r="S382" s="847"/>
    </row>
    <row r="383" spans="1:19">
      <c r="A383" s="857"/>
      <c r="B383" s="857"/>
      <c r="D383" s="857"/>
      <c r="E383" s="857"/>
      <c r="P383" s="854"/>
      <c r="Q383" s="854"/>
      <c r="R383" s="855"/>
      <c r="S383" s="847"/>
    </row>
    <row r="384" spans="1:19">
      <c r="A384" s="857"/>
      <c r="B384" s="857"/>
      <c r="D384" s="857"/>
      <c r="E384" s="857"/>
      <c r="P384" s="854"/>
      <c r="Q384" s="854"/>
      <c r="R384" s="855"/>
      <c r="S384" s="847"/>
    </row>
    <row r="385" spans="1:19">
      <c r="A385" s="857"/>
      <c r="B385" s="857"/>
      <c r="D385" s="857"/>
      <c r="E385" s="857"/>
      <c r="P385" s="854"/>
      <c r="Q385" s="854"/>
      <c r="R385" s="855"/>
      <c r="S385" s="847"/>
    </row>
    <row r="386" spans="1:19">
      <c r="A386" s="857"/>
      <c r="B386" s="857"/>
      <c r="D386" s="857"/>
      <c r="E386" s="857"/>
      <c r="P386" s="854"/>
      <c r="Q386" s="854"/>
      <c r="R386" s="855"/>
      <c r="S386" s="847"/>
    </row>
    <row r="387" spans="1:19">
      <c r="A387" s="857"/>
      <c r="B387" s="857"/>
      <c r="D387" s="857"/>
      <c r="E387" s="857"/>
      <c r="P387" s="854"/>
      <c r="Q387" s="854"/>
      <c r="R387" s="855"/>
      <c r="S387" s="847"/>
    </row>
    <row r="388" spans="1:19">
      <c r="A388" s="857"/>
      <c r="B388" s="857"/>
      <c r="D388" s="857"/>
      <c r="E388" s="857"/>
      <c r="P388" s="854"/>
      <c r="Q388" s="854"/>
      <c r="R388" s="855"/>
      <c r="S388" s="847"/>
    </row>
    <row r="389" spans="1:19">
      <c r="A389" s="857"/>
      <c r="B389" s="857"/>
      <c r="D389" s="857"/>
      <c r="E389" s="857"/>
      <c r="P389" s="854"/>
      <c r="Q389" s="854"/>
      <c r="R389" s="855"/>
      <c r="S389" s="847"/>
    </row>
    <row r="390" spans="1:19">
      <c r="A390" s="857"/>
      <c r="B390" s="857"/>
      <c r="D390" s="857"/>
      <c r="E390" s="857"/>
      <c r="P390" s="854"/>
      <c r="Q390" s="854"/>
      <c r="R390" s="855"/>
      <c r="S390" s="847"/>
    </row>
    <row r="391" spans="1:19">
      <c r="A391" s="857"/>
      <c r="B391" s="857"/>
      <c r="D391" s="857"/>
      <c r="E391" s="857"/>
      <c r="P391" s="854"/>
      <c r="Q391" s="854"/>
      <c r="R391" s="855"/>
      <c r="S391" s="847"/>
    </row>
    <row r="392" spans="1:19">
      <c r="A392" s="857"/>
      <c r="B392" s="857"/>
      <c r="D392" s="857"/>
      <c r="E392" s="857"/>
      <c r="P392" s="854"/>
      <c r="Q392" s="854"/>
      <c r="R392" s="855"/>
      <c r="S392" s="847"/>
    </row>
    <row r="393" spans="1:19">
      <c r="A393" s="857"/>
      <c r="B393" s="857"/>
      <c r="D393" s="857"/>
      <c r="E393" s="857"/>
      <c r="P393" s="854"/>
      <c r="Q393" s="854"/>
      <c r="R393" s="855"/>
      <c r="S393" s="847"/>
    </row>
    <row r="394" spans="1:19">
      <c r="A394" s="857"/>
      <c r="B394" s="857"/>
      <c r="D394" s="857"/>
      <c r="E394" s="857"/>
      <c r="P394" s="854"/>
      <c r="Q394" s="854"/>
      <c r="R394" s="855"/>
      <c r="S394" s="847"/>
    </row>
    <row r="395" spans="1:19">
      <c r="A395" s="857"/>
      <c r="B395" s="857"/>
      <c r="D395" s="857"/>
      <c r="E395" s="857"/>
      <c r="P395" s="854"/>
      <c r="Q395" s="854"/>
      <c r="R395" s="855"/>
      <c r="S395" s="847"/>
    </row>
    <row r="396" spans="1:19">
      <c r="A396" s="857"/>
      <c r="B396" s="857"/>
      <c r="D396" s="857"/>
      <c r="E396" s="857"/>
      <c r="P396" s="854"/>
      <c r="Q396" s="854"/>
      <c r="R396" s="855"/>
      <c r="S396" s="847"/>
    </row>
    <row r="397" spans="1:19">
      <c r="A397" s="857"/>
      <c r="B397" s="857"/>
      <c r="D397" s="857"/>
      <c r="E397" s="857"/>
      <c r="P397" s="854"/>
      <c r="Q397" s="854"/>
      <c r="R397" s="855"/>
      <c r="S397" s="847"/>
    </row>
    <row r="398" spans="1:19">
      <c r="A398" s="857"/>
      <c r="B398" s="857"/>
      <c r="D398" s="857"/>
      <c r="E398" s="857"/>
      <c r="P398" s="854"/>
      <c r="Q398" s="854"/>
      <c r="R398" s="855"/>
      <c r="S398" s="847"/>
    </row>
    <row r="399" spans="1:19">
      <c r="A399" s="857"/>
      <c r="B399" s="857"/>
      <c r="D399" s="857"/>
      <c r="E399" s="857"/>
      <c r="P399" s="854"/>
      <c r="Q399" s="854"/>
      <c r="R399" s="855"/>
      <c r="S399" s="847"/>
    </row>
    <row r="400" spans="1:19">
      <c r="A400" s="857"/>
      <c r="B400" s="857"/>
      <c r="D400" s="857"/>
      <c r="E400" s="857"/>
      <c r="P400" s="854"/>
      <c r="Q400" s="854"/>
      <c r="R400" s="855"/>
      <c r="S400" s="847"/>
    </row>
    <row r="401" spans="1:19">
      <c r="A401" s="857"/>
      <c r="B401" s="857"/>
      <c r="D401" s="857"/>
      <c r="E401" s="857"/>
      <c r="P401" s="854"/>
      <c r="Q401" s="854"/>
      <c r="R401" s="855"/>
      <c r="S401" s="847"/>
    </row>
    <row r="402" spans="1:19">
      <c r="A402" s="857"/>
      <c r="B402" s="857"/>
      <c r="D402" s="857"/>
      <c r="E402" s="857"/>
      <c r="P402" s="854"/>
      <c r="Q402" s="854"/>
      <c r="R402" s="855"/>
      <c r="S402" s="847"/>
    </row>
    <row r="403" spans="1:19">
      <c r="A403" s="857"/>
      <c r="B403" s="857"/>
      <c r="D403" s="857"/>
      <c r="E403" s="857"/>
      <c r="P403" s="854"/>
      <c r="Q403" s="854"/>
      <c r="R403" s="855"/>
      <c r="S403" s="847"/>
    </row>
    <row r="404" spans="1:19">
      <c r="A404" s="857"/>
      <c r="B404" s="857"/>
      <c r="D404" s="857"/>
      <c r="E404" s="857"/>
      <c r="P404" s="854"/>
      <c r="Q404" s="854"/>
      <c r="R404" s="855"/>
      <c r="S404" s="847"/>
    </row>
    <row r="405" spans="1:19">
      <c r="A405" s="857"/>
      <c r="B405" s="857"/>
      <c r="D405" s="857"/>
      <c r="E405" s="857"/>
      <c r="P405" s="854"/>
      <c r="Q405" s="854"/>
      <c r="R405" s="855"/>
      <c r="S405" s="847"/>
    </row>
    <row r="406" spans="1:19">
      <c r="A406" s="857"/>
      <c r="B406" s="857"/>
      <c r="D406" s="857"/>
      <c r="E406" s="857"/>
      <c r="P406" s="854"/>
      <c r="Q406" s="854"/>
      <c r="R406" s="855"/>
      <c r="S406" s="847"/>
    </row>
    <row r="407" spans="1:19">
      <c r="A407" s="857"/>
      <c r="B407" s="857"/>
      <c r="D407" s="857"/>
      <c r="E407" s="857"/>
      <c r="P407" s="854"/>
      <c r="Q407" s="854"/>
      <c r="R407" s="855"/>
      <c r="S407" s="847"/>
    </row>
    <row r="408" spans="1:19">
      <c r="A408" s="857"/>
      <c r="B408" s="857"/>
      <c r="D408" s="857"/>
      <c r="E408" s="857"/>
      <c r="P408" s="854"/>
      <c r="Q408" s="854"/>
      <c r="R408" s="855"/>
      <c r="S408" s="847"/>
    </row>
    <row r="409" spans="1:19">
      <c r="A409" s="857"/>
      <c r="B409" s="857"/>
      <c r="D409" s="857"/>
      <c r="E409" s="857"/>
      <c r="P409" s="854"/>
      <c r="Q409" s="854"/>
      <c r="R409" s="855"/>
      <c r="S409" s="847"/>
    </row>
    <row r="410" spans="1:19">
      <c r="A410" s="857"/>
      <c r="B410" s="857"/>
      <c r="D410" s="857"/>
      <c r="E410" s="857"/>
      <c r="P410" s="854"/>
      <c r="Q410" s="854"/>
      <c r="R410" s="855"/>
      <c r="S410" s="847"/>
    </row>
    <row r="411" spans="1:19">
      <c r="A411" s="857"/>
      <c r="B411" s="857"/>
      <c r="D411" s="857"/>
      <c r="E411" s="857"/>
      <c r="P411" s="854"/>
      <c r="Q411" s="854"/>
      <c r="R411" s="855"/>
      <c r="S411" s="847"/>
    </row>
    <row r="412" spans="1:19">
      <c r="A412" s="857"/>
      <c r="B412" s="857"/>
      <c r="D412" s="857"/>
      <c r="E412" s="857"/>
      <c r="P412" s="854"/>
      <c r="Q412" s="854"/>
      <c r="R412" s="855"/>
      <c r="S412" s="847"/>
    </row>
    <row r="413" spans="1:19">
      <c r="A413" s="857"/>
      <c r="B413" s="857"/>
      <c r="D413" s="857"/>
      <c r="E413" s="857"/>
      <c r="P413" s="854"/>
      <c r="Q413" s="854"/>
      <c r="R413" s="855"/>
      <c r="S413" s="847"/>
    </row>
    <row r="414" spans="1:19">
      <c r="A414" s="857"/>
      <c r="B414" s="857"/>
      <c r="D414" s="857"/>
      <c r="E414" s="857"/>
      <c r="P414" s="854"/>
      <c r="Q414" s="854"/>
      <c r="R414" s="855"/>
      <c r="S414" s="847"/>
    </row>
    <row r="415" spans="1:19">
      <c r="A415" s="857"/>
      <c r="B415" s="857"/>
      <c r="D415" s="857"/>
      <c r="E415" s="857"/>
      <c r="P415" s="854"/>
      <c r="Q415" s="854"/>
      <c r="R415" s="855"/>
      <c r="S415" s="847"/>
    </row>
    <row r="416" spans="1:19">
      <c r="A416" s="857"/>
      <c r="B416" s="857"/>
      <c r="D416" s="857"/>
      <c r="E416" s="857"/>
      <c r="P416" s="854"/>
      <c r="Q416" s="854"/>
      <c r="R416" s="855"/>
      <c r="S416" s="847"/>
    </row>
    <row r="417" spans="1:19">
      <c r="A417" s="857"/>
      <c r="B417" s="857"/>
      <c r="D417" s="857"/>
      <c r="E417" s="857"/>
      <c r="P417" s="854"/>
      <c r="Q417" s="854"/>
      <c r="R417" s="855"/>
      <c r="S417" s="847"/>
    </row>
    <row r="418" spans="1:19">
      <c r="A418" s="857"/>
      <c r="B418" s="857"/>
      <c r="D418" s="857"/>
      <c r="E418" s="857"/>
      <c r="P418" s="854"/>
      <c r="Q418" s="854"/>
      <c r="R418" s="855"/>
      <c r="S418" s="847"/>
    </row>
    <row r="419" spans="1:19">
      <c r="A419" s="857"/>
      <c r="B419" s="857"/>
      <c r="D419" s="857"/>
      <c r="E419" s="857"/>
      <c r="P419" s="854"/>
      <c r="Q419" s="854"/>
      <c r="R419" s="855"/>
      <c r="S419" s="847"/>
    </row>
    <row r="420" spans="1:19">
      <c r="A420" s="857"/>
      <c r="B420" s="857"/>
      <c r="D420" s="857"/>
      <c r="E420" s="857"/>
      <c r="P420" s="854"/>
      <c r="Q420" s="854"/>
      <c r="R420" s="855"/>
      <c r="S420" s="847"/>
    </row>
    <row r="421" spans="1:19">
      <c r="A421" s="857"/>
      <c r="B421" s="857"/>
      <c r="D421" s="857"/>
      <c r="E421" s="857"/>
      <c r="P421" s="854"/>
      <c r="Q421" s="854"/>
      <c r="R421" s="855"/>
      <c r="S421" s="847"/>
    </row>
    <row r="422" spans="1:19">
      <c r="A422" s="857"/>
      <c r="B422" s="857"/>
      <c r="D422" s="857"/>
      <c r="E422" s="857"/>
      <c r="P422" s="854"/>
      <c r="Q422" s="854"/>
      <c r="R422" s="855"/>
      <c r="S422" s="847"/>
    </row>
    <row r="423" spans="1:19">
      <c r="A423" s="857"/>
      <c r="B423" s="857"/>
      <c r="D423" s="857"/>
      <c r="E423" s="857"/>
      <c r="P423" s="854"/>
      <c r="Q423" s="854"/>
      <c r="R423" s="855"/>
      <c r="S423" s="847"/>
    </row>
    <row r="424" spans="1:19">
      <c r="A424" s="857"/>
      <c r="B424" s="857"/>
      <c r="D424" s="857"/>
      <c r="E424" s="857"/>
      <c r="P424" s="854"/>
      <c r="Q424" s="854"/>
      <c r="R424" s="855"/>
      <c r="S424" s="847"/>
    </row>
    <row r="425" spans="1:19">
      <c r="A425" s="857"/>
      <c r="B425" s="857"/>
      <c r="D425" s="857"/>
      <c r="E425" s="857"/>
      <c r="P425" s="854"/>
      <c r="Q425" s="854"/>
      <c r="R425" s="855"/>
      <c r="S425" s="847"/>
    </row>
    <row r="426" spans="1:19">
      <c r="A426" s="857"/>
      <c r="B426" s="857"/>
      <c r="D426" s="857"/>
      <c r="E426" s="857"/>
      <c r="P426" s="854"/>
      <c r="Q426" s="854"/>
      <c r="R426" s="855"/>
      <c r="S426" s="847"/>
    </row>
    <row r="427" spans="1:19">
      <c r="A427" s="857"/>
      <c r="B427" s="857"/>
      <c r="D427" s="857"/>
      <c r="E427" s="857"/>
      <c r="P427" s="854"/>
      <c r="Q427" s="854"/>
      <c r="R427" s="855"/>
      <c r="S427" s="847"/>
    </row>
    <row r="428" spans="1:19">
      <c r="A428" s="857"/>
      <c r="B428" s="857"/>
      <c r="D428" s="857"/>
      <c r="E428" s="857"/>
      <c r="P428" s="854"/>
      <c r="Q428" s="854"/>
      <c r="R428" s="855"/>
      <c r="S428" s="847"/>
    </row>
    <row r="429" spans="1:19">
      <c r="A429" s="857"/>
      <c r="B429" s="857"/>
      <c r="D429" s="857"/>
      <c r="E429" s="857"/>
      <c r="P429" s="854"/>
      <c r="Q429" s="854"/>
      <c r="R429" s="855"/>
      <c r="S429" s="847"/>
    </row>
    <row r="430" spans="1:19">
      <c r="A430" s="857"/>
      <c r="B430" s="857"/>
      <c r="D430" s="857"/>
      <c r="E430" s="857"/>
      <c r="P430" s="854"/>
      <c r="Q430" s="854"/>
      <c r="R430" s="855"/>
      <c r="S430" s="847"/>
    </row>
    <row r="431" spans="1:19">
      <c r="A431" s="857"/>
      <c r="B431" s="857"/>
      <c r="D431" s="857"/>
      <c r="E431" s="857"/>
      <c r="P431" s="854"/>
      <c r="Q431" s="854"/>
      <c r="R431" s="855"/>
      <c r="S431" s="847"/>
    </row>
    <row r="432" spans="1:19">
      <c r="A432" s="857"/>
      <c r="B432" s="857"/>
      <c r="D432" s="857"/>
      <c r="E432" s="857"/>
      <c r="P432" s="854"/>
      <c r="Q432" s="854"/>
      <c r="R432" s="855"/>
      <c r="S432" s="847"/>
    </row>
    <row r="433" spans="1:19">
      <c r="A433" s="857"/>
      <c r="B433" s="857"/>
      <c r="D433" s="857"/>
      <c r="E433" s="857"/>
      <c r="P433" s="854"/>
      <c r="Q433" s="854"/>
      <c r="R433" s="855"/>
      <c r="S433" s="847"/>
    </row>
    <row r="434" spans="1:19">
      <c r="A434" s="857"/>
      <c r="B434" s="857"/>
      <c r="D434" s="857"/>
      <c r="E434" s="857"/>
      <c r="P434" s="854"/>
      <c r="Q434" s="854"/>
      <c r="R434" s="855"/>
      <c r="S434" s="847"/>
    </row>
    <row r="435" spans="1:19">
      <c r="A435" s="857"/>
      <c r="B435" s="857"/>
      <c r="D435" s="857"/>
      <c r="E435" s="857"/>
      <c r="P435" s="854"/>
      <c r="Q435" s="854"/>
      <c r="R435" s="855"/>
      <c r="S435" s="847"/>
    </row>
    <row r="436" spans="1:19">
      <c r="A436" s="857"/>
      <c r="B436" s="857"/>
      <c r="D436" s="857"/>
      <c r="E436" s="857"/>
      <c r="P436" s="854"/>
      <c r="Q436" s="854"/>
      <c r="R436" s="855"/>
      <c r="S436" s="847"/>
    </row>
    <row r="437" spans="1:19">
      <c r="A437" s="857"/>
      <c r="B437" s="857"/>
      <c r="D437" s="857"/>
      <c r="E437" s="857"/>
      <c r="P437" s="854"/>
      <c r="Q437" s="854"/>
      <c r="R437" s="855"/>
      <c r="S437" s="847"/>
    </row>
    <row r="438" spans="1:19">
      <c r="A438" s="857"/>
      <c r="B438" s="857"/>
      <c r="D438" s="857"/>
      <c r="E438" s="857"/>
      <c r="P438" s="854"/>
      <c r="Q438" s="854"/>
      <c r="R438" s="855"/>
      <c r="S438" s="847"/>
    </row>
    <row r="439" spans="1:19">
      <c r="A439" s="857"/>
      <c r="B439" s="857"/>
      <c r="D439" s="857"/>
      <c r="E439" s="857"/>
      <c r="P439" s="854"/>
      <c r="Q439" s="854"/>
      <c r="R439" s="855"/>
      <c r="S439" s="847"/>
    </row>
    <row r="440" spans="1:19">
      <c r="A440" s="857"/>
      <c r="B440" s="857"/>
      <c r="D440" s="857"/>
      <c r="E440" s="857"/>
      <c r="P440" s="854"/>
      <c r="Q440" s="854"/>
      <c r="R440" s="855"/>
      <c r="S440" s="847"/>
    </row>
    <row r="441" spans="1:19">
      <c r="A441" s="857"/>
      <c r="B441" s="857"/>
      <c r="D441" s="857"/>
      <c r="E441" s="857"/>
      <c r="P441" s="854"/>
      <c r="Q441" s="854"/>
      <c r="R441" s="855"/>
      <c r="S441" s="847"/>
    </row>
    <row r="442" spans="1:19">
      <c r="A442" s="857"/>
      <c r="B442" s="857"/>
      <c r="D442" s="857"/>
      <c r="E442" s="857"/>
      <c r="P442" s="854"/>
      <c r="Q442" s="854"/>
      <c r="R442" s="855"/>
      <c r="S442" s="847"/>
    </row>
    <row r="443" spans="1:19">
      <c r="A443" s="857"/>
      <c r="B443" s="857"/>
      <c r="D443" s="857"/>
      <c r="E443" s="857"/>
      <c r="P443" s="854"/>
      <c r="Q443" s="854"/>
      <c r="R443" s="855"/>
      <c r="S443" s="847"/>
    </row>
    <row r="444" spans="1:19">
      <c r="A444" s="857"/>
      <c r="B444" s="857"/>
      <c r="D444" s="857"/>
      <c r="E444" s="857"/>
      <c r="P444" s="854"/>
      <c r="Q444" s="854"/>
      <c r="R444" s="855"/>
      <c r="S444" s="847"/>
    </row>
    <row r="445" spans="1:19">
      <c r="A445" s="857"/>
      <c r="B445" s="857"/>
      <c r="D445" s="857"/>
      <c r="E445" s="857"/>
      <c r="P445" s="854"/>
      <c r="Q445" s="854"/>
      <c r="R445" s="855"/>
      <c r="S445" s="847"/>
    </row>
    <row r="446" spans="1:19">
      <c r="A446" s="857"/>
      <c r="B446" s="857"/>
      <c r="D446" s="857"/>
      <c r="E446" s="857"/>
      <c r="P446" s="854"/>
      <c r="Q446" s="854"/>
      <c r="R446" s="855"/>
      <c r="S446" s="847"/>
    </row>
    <row r="447" spans="1:19">
      <c r="A447" s="857"/>
      <c r="B447" s="857"/>
      <c r="D447" s="857"/>
      <c r="E447" s="857"/>
      <c r="P447" s="854"/>
      <c r="Q447" s="854"/>
      <c r="R447" s="855"/>
      <c r="S447" s="847"/>
    </row>
    <row r="448" spans="1:19">
      <c r="A448" s="857"/>
      <c r="B448" s="857"/>
      <c r="D448" s="857"/>
      <c r="E448" s="857"/>
      <c r="P448" s="854"/>
      <c r="Q448" s="854"/>
      <c r="R448" s="855"/>
      <c r="S448" s="847"/>
    </row>
    <row r="449" spans="1:19">
      <c r="A449" s="857"/>
      <c r="B449" s="857"/>
      <c r="D449" s="857"/>
      <c r="E449" s="857"/>
      <c r="P449" s="854"/>
      <c r="Q449" s="854"/>
      <c r="R449" s="855"/>
      <c r="S449" s="847"/>
    </row>
    <row r="450" spans="1:19">
      <c r="A450" s="857"/>
      <c r="B450" s="857"/>
      <c r="D450" s="857"/>
      <c r="E450" s="857"/>
      <c r="P450" s="854"/>
      <c r="Q450" s="854"/>
      <c r="R450" s="855"/>
      <c r="S450" s="847"/>
    </row>
    <row r="451" spans="1:19">
      <c r="A451" s="857"/>
      <c r="B451" s="857"/>
      <c r="D451" s="857"/>
      <c r="E451" s="857"/>
      <c r="P451" s="854"/>
      <c r="Q451" s="854"/>
      <c r="R451" s="855"/>
      <c r="S451" s="847"/>
    </row>
    <row r="452" spans="1:19">
      <c r="A452" s="857"/>
      <c r="B452" s="857"/>
      <c r="D452" s="857"/>
      <c r="E452" s="857"/>
      <c r="P452" s="854"/>
      <c r="Q452" s="854"/>
      <c r="R452" s="855"/>
      <c r="S452" s="847"/>
    </row>
    <row r="453" spans="1:19">
      <c r="A453" s="857"/>
      <c r="B453" s="857"/>
      <c r="D453" s="857"/>
      <c r="E453" s="857"/>
      <c r="P453" s="854"/>
      <c r="Q453" s="854"/>
      <c r="R453" s="855"/>
      <c r="S453" s="847"/>
    </row>
    <row r="454" spans="1:19">
      <c r="A454" s="857"/>
      <c r="B454" s="857"/>
      <c r="D454" s="857"/>
      <c r="E454" s="857"/>
      <c r="P454" s="854"/>
      <c r="Q454" s="854"/>
      <c r="R454" s="855"/>
      <c r="S454" s="847"/>
    </row>
    <row r="455" spans="1:19">
      <c r="A455" s="857"/>
      <c r="B455" s="857"/>
      <c r="D455" s="857"/>
      <c r="E455" s="857"/>
      <c r="P455" s="854"/>
      <c r="Q455" s="854"/>
      <c r="R455" s="855"/>
      <c r="S455" s="847"/>
    </row>
    <row r="456" spans="1:19">
      <c r="A456" s="857"/>
      <c r="B456" s="857"/>
      <c r="D456" s="857"/>
      <c r="E456" s="857"/>
      <c r="P456" s="854"/>
      <c r="Q456" s="854"/>
      <c r="R456" s="855"/>
      <c r="S456" s="847"/>
    </row>
    <row r="457" spans="1:19">
      <c r="A457" s="857"/>
      <c r="B457" s="857"/>
      <c r="D457" s="857"/>
      <c r="E457" s="857"/>
      <c r="P457" s="854"/>
      <c r="Q457" s="854"/>
      <c r="R457" s="855"/>
      <c r="S457" s="847"/>
    </row>
    <row r="458" spans="1:19">
      <c r="A458" s="857"/>
      <c r="B458" s="857"/>
      <c r="D458" s="857"/>
      <c r="E458" s="857"/>
      <c r="P458" s="854"/>
      <c r="Q458" s="854"/>
      <c r="R458" s="855"/>
      <c r="S458" s="847"/>
    </row>
    <row r="459" spans="1:19">
      <c r="A459" s="857"/>
      <c r="B459" s="857"/>
      <c r="D459" s="857"/>
      <c r="E459" s="857"/>
      <c r="P459" s="854"/>
      <c r="Q459" s="854"/>
      <c r="R459" s="855"/>
      <c r="S459" s="847"/>
    </row>
    <row r="460" spans="1:19">
      <c r="A460" s="857"/>
      <c r="B460" s="857"/>
      <c r="D460" s="857"/>
      <c r="E460" s="857"/>
      <c r="P460" s="854"/>
      <c r="Q460" s="854"/>
      <c r="R460" s="855"/>
      <c r="S460" s="847"/>
    </row>
    <row r="461" spans="1:19">
      <c r="A461" s="857"/>
      <c r="B461" s="857"/>
      <c r="D461" s="857"/>
      <c r="E461" s="857"/>
      <c r="P461" s="854"/>
      <c r="Q461" s="854"/>
      <c r="R461" s="855"/>
      <c r="S461" s="847"/>
    </row>
    <row r="462" spans="1:19">
      <c r="A462" s="857"/>
      <c r="B462" s="857"/>
      <c r="D462" s="857"/>
      <c r="E462" s="857"/>
      <c r="P462" s="854"/>
      <c r="Q462" s="854"/>
      <c r="R462" s="855"/>
      <c r="S462" s="847"/>
    </row>
    <row r="463" spans="1:19">
      <c r="A463" s="857"/>
      <c r="B463" s="857"/>
      <c r="D463" s="857"/>
      <c r="E463" s="857"/>
      <c r="P463" s="854"/>
      <c r="Q463" s="854"/>
      <c r="R463" s="855"/>
      <c r="S463" s="847"/>
    </row>
    <row r="464" spans="1:19">
      <c r="A464" s="857"/>
      <c r="B464" s="857"/>
      <c r="D464" s="857"/>
      <c r="E464" s="857"/>
      <c r="P464" s="854"/>
      <c r="Q464" s="854"/>
      <c r="R464" s="855"/>
      <c r="S464" s="847"/>
    </row>
    <row r="465" spans="1:19">
      <c r="A465" s="857"/>
      <c r="B465" s="857"/>
      <c r="D465" s="857"/>
      <c r="E465" s="857"/>
      <c r="P465" s="854"/>
      <c r="Q465" s="854"/>
      <c r="R465" s="855"/>
      <c r="S465" s="847"/>
    </row>
    <row r="466" spans="1:19">
      <c r="A466" s="857"/>
      <c r="B466" s="857"/>
      <c r="D466" s="857"/>
      <c r="E466" s="857"/>
      <c r="P466" s="854"/>
      <c r="Q466" s="854"/>
      <c r="R466" s="855"/>
      <c r="S466" s="847"/>
    </row>
    <row r="467" spans="1:19">
      <c r="A467" s="857"/>
      <c r="B467" s="857"/>
      <c r="D467" s="857"/>
      <c r="E467" s="857"/>
      <c r="P467" s="854"/>
      <c r="Q467" s="854"/>
      <c r="R467" s="855"/>
      <c r="S467" s="847"/>
    </row>
    <row r="468" spans="1:19">
      <c r="A468" s="857"/>
      <c r="B468" s="857"/>
      <c r="D468" s="857"/>
      <c r="E468" s="857"/>
      <c r="P468" s="854"/>
      <c r="Q468" s="854"/>
      <c r="R468" s="855"/>
      <c r="S468" s="847"/>
    </row>
    <row r="469" spans="1:19">
      <c r="A469" s="857"/>
      <c r="B469" s="857"/>
      <c r="D469" s="857"/>
      <c r="E469" s="857"/>
      <c r="P469" s="854"/>
      <c r="Q469" s="854"/>
      <c r="R469" s="855"/>
      <c r="S469" s="847"/>
    </row>
    <row r="470" spans="1:19">
      <c r="A470" s="857"/>
      <c r="B470" s="857"/>
      <c r="D470" s="857"/>
      <c r="E470" s="857"/>
      <c r="P470" s="854"/>
      <c r="Q470" s="854"/>
      <c r="R470" s="855"/>
      <c r="S470" s="847"/>
    </row>
    <row r="471" spans="1:19">
      <c r="A471" s="857"/>
      <c r="B471" s="857"/>
      <c r="D471" s="857"/>
      <c r="E471" s="857"/>
      <c r="P471" s="854"/>
      <c r="Q471" s="854"/>
      <c r="R471" s="855"/>
      <c r="S471" s="847"/>
    </row>
    <row r="472" spans="1:19">
      <c r="A472" s="857"/>
      <c r="B472" s="857"/>
      <c r="D472" s="857"/>
      <c r="E472" s="857"/>
      <c r="P472" s="854"/>
      <c r="Q472" s="854"/>
      <c r="R472" s="855"/>
      <c r="S472" s="847"/>
    </row>
    <row r="473" spans="1:19">
      <c r="A473" s="857"/>
      <c r="B473" s="857"/>
      <c r="D473" s="857"/>
      <c r="E473" s="857"/>
      <c r="P473" s="854"/>
      <c r="Q473" s="854"/>
      <c r="R473" s="855"/>
      <c r="S473" s="847"/>
    </row>
    <row r="474" spans="1:19">
      <c r="A474" s="857"/>
      <c r="B474" s="857"/>
      <c r="D474" s="857"/>
      <c r="E474" s="857"/>
      <c r="P474" s="854"/>
      <c r="Q474" s="854"/>
      <c r="R474" s="855"/>
      <c r="S474" s="847"/>
    </row>
    <row r="475" spans="1:19">
      <c r="A475" s="857"/>
      <c r="B475" s="857"/>
      <c r="D475" s="857"/>
      <c r="E475" s="857"/>
      <c r="P475" s="854"/>
      <c r="Q475" s="854"/>
      <c r="R475" s="855"/>
      <c r="S475" s="847"/>
    </row>
    <row r="476" spans="1:19">
      <c r="A476" s="857"/>
      <c r="B476" s="857"/>
      <c r="D476" s="857"/>
      <c r="E476" s="857"/>
      <c r="P476" s="854"/>
      <c r="Q476" s="854"/>
      <c r="R476" s="855"/>
      <c r="S476" s="847"/>
    </row>
    <row r="477" spans="1:19">
      <c r="A477" s="857"/>
      <c r="B477" s="857"/>
      <c r="D477" s="857"/>
      <c r="E477" s="857"/>
      <c r="P477" s="854"/>
      <c r="Q477" s="854"/>
      <c r="R477" s="855"/>
      <c r="S477" s="847"/>
    </row>
    <row r="478" spans="1:19">
      <c r="A478" s="857"/>
      <c r="B478" s="857"/>
      <c r="D478" s="857"/>
      <c r="E478" s="857"/>
      <c r="P478" s="854"/>
      <c r="Q478" s="854"/>
      <c r="R478" s="855"/>
      <c r="S478" s="847"/>
    </row>
    <row r="479" spans="1:19">
      <c r="A479" s="857"/>
      <c r="B479" s="857"/>
      <c r="D479" s="857"/>
      <c r="E479" s="857"/>
      <c r="P479" s="854"/>
      <c r="Q479" s="854"/>
      <c r="R479" s="855"/>
      <c r="S479" s="847"/>
    </row>
    <row r="480" spans="1:19">
      <c r="A480" s="857"/>
      <c r="B480" s="857"/>
      <c r="D480" s="857"/>
      <c r="E480" s="857"/>
      <c r="P480" s="854"/>
      <c r="Q480" s="854"/>
      <c r="R480" s="855"/>
      <c r="S480" s="847"/>
    </row>
    <row r="481" spans="1:19">
      <c r="A481" s="857"/>
      <c r="B481" s="857"/>
      <c r="D481" s="857"/>
      <c r="E481" s="857"/>
      <c r="P481" s="854"/>
      <c r="Q481" s="854"/>
      <c r="R481" s="855"/>
      <c r="S481" s="847"/>
    </row>
    <row r="482" spans="1:19">
      <c r="A482" s="857"/>
      <c r="B482" s="857"/>
      <c r="D482" s="857"/>
      <c r="E482" s="857"/>
      <c r="P482" s="854"/>
      <c r="Q482" s="854"/>
      <c r="R482" s="855"/>
      <c r="S482" s="847"/>
    </row>
    <row r="483" spans="1:19">
      <c r="A483" s="857"/>
      <c r="B483" s="857"/>
      <c r="D483" s="857"/>
      <c r="E483" s="857"/>
      <c r="P483" s="854"/>
      <c r="Q483" s="854"/>
      <c r="R483" s="855"/>
      <c r="S483" s="847"/>
    </row>
    <row r="484" spans="1:19">
      <c r="A484" s="857"/>
      <c r="B484" s="857"/>
      <c r="D484" s="857"/>
      <c r="E484" s="857"/>
      <c r="P484" s="854"/>
      <c r="Q484" s="854"/>
      <c r="R484" s="855"/>
      <c r="S484" s="847"/>
    </row>
    <row r="485" spans="1:19">
      <c r="A485" s="857"/>
      <c r="B485" s="857"/>
      <c r="D485" s="857"/>
      <c r="E485" s="857"/>
      <c r="P485" s="854"/>
      <c r="Q485" s="854"/>
      <c r="R485" s="855"/>
      <c r="S485" s="847"/>
    </row>
    <row r="486" spans="1:19">
      <c r="A486" s="857"/>
      <c r="B486" s="857"/>
      <c r="D486" s="857"/>
      <c r="E486" s="857"/>
      <c r="P486" s="854"/>
      <c r="Q486" s="854"/>
      <c r="R486" s="855"/>
      <c r="S486" s="847"/>
    </row>
    <row r="487" spans="1:19">
      <c r="A487" s="857"/>
      <c r="B487" s="857"/>
      <c r="D487" s="857"/>
      <c r="E487" s="857"/>
      <c r="P487" s="854"/>
      <c r="Q487" s="854"/>
      <c r="R487" s="855"/>
      <c r="S487" s="847"/>
    </row>
    <row r="488" spans="1:19">
      <c r="A488" s="857"/>
      <c r="B488" s="857"/>
      <c r="D488" s="857"/>
      <c r="E488" s="857"/>
      <c r="P488" s="854"/>
      <c r="Q488" s="854"/>
      <c r="R488" s="855"/>
      <c r="S488" s="847"/>
    </row>
    <row r="489" spans="1:19">
      <c r="A489" s="857"/>
      <c r="B489" s="857"/>
      <c r="D489" s="857"/>
      <c r="E489" s="857"/>
      <c r="P489" s="854"/>
      <c r="Q489" s="854"/>
      <c r="R489" s="855"/>
      <c r="S489" s="847"/>
    </row>
    <row r="490" spans="1:19">
      <c r="A490" s="857"/>
      <c r="B490" s="857"/>
      <c r="D490" s="857"/>
      <c r="E490" s="857"/>
      <c r="P490" s="854"/>
      <c r="Q490" s="854"/>
      <c r="R490" s="855"/>
      <c r="S490" s="847"/>
    </row>
    <row r="491" spans="1:19">
      <c r="A491" s="857"/>
      <c r="B491" s="857"/>
      <c r="D491" s="857"/>
      <c r="E491" s="857"/>
      <c r="P491" s="854"/>
      <c r="Q491" s="854"/>
      <c r="R491" s="855"/>
      <c r="S491" s="847"/>
    </row>
    <row r="492" spans="1:19">
      <c r="A492" s="857"/>
      <c r="B492" s="857"/>
      <c r="D492" s="857"/>
      <c r="E492" s="857"/>
      <c r="P492" s="854"/>
      <c r="Q492" s="854"/>
      <c r="R492" s="855"/>
      <c r="S492" s="847"/>
    </row>
    <row r="493" spans="1:19">
      <c r="A493" s="857"/>
      <c r="B493" s="857"/>
      <c r="D493" s="857"/>
      <c r="E493" s="857"/>
      <c r="P493" s="854"/>
      <c r="Q493" s="854"/>
      <c r="R493" s="855"/>
      <c r="S493" s="847"/>
    </row>
    <row r="494" spans="1:19">
      <c r="A494" s="857"/>
      <c r="B494" s="857"/>
      <c r="D494" s="857"/>
      <c r="E494" s="857"/>
      <c r="P494" s="854"/>
      <c r="Q494" s="854"/>
      <c r="R494" s="855"/>
      <c r="S494" s="847"/>
    </row>
    <row r="495" spans="1:19">
      <c r="A495" s="857"/>
      <c r="B495" s="857"/>
      <c r="D495" s="857"/>
      <c r="E495" s="857"/>
      <c r="P495" s="854"/>
      <c r="Q495" s="854"/>
      <c r="R495" s="855"/>
      <c r="S495" s="847"/>
    </row>
    <row r="496" spans="1:19">
      <c r="A496" s="857"/>
      <c r="B496" s="857"/>
      <c r="D496" s="857"/>
      <c r="E496" s="857"/>
      <c r="P496" s="854"/>
      <c r="Q496" s="854"/>
      <c r="R496" s="855"/>
      <c r="S496" s="847"/>
    </row>
    <row r="497" spans="1:19">
      <c r="A497" s="857"/>
      <c r="B497" s="857"/>
      <c r="D497" s="857"/>
      <c r="E497" s="857"/>
      <c r="P497" s="854"/>
      <c r="Q497" s="854"/>
      <c r="R497" s="855"/>
      <c r="S497" s="847"/>
    </row>
    <row r="498" spans="1:19">
      <c r="A498" s="857"/>
      <c r="B498" s="857"/>
      <c r="D498" s="857"/>
      <c r="E498" s="857"/>
      <c r="P498" s="854"/>
      <c r="Q498" s="854"/>
      <c r="R498" s="855"/>
      <c r="S498" s="847"/>
    </row>
    <row r="499" spans="1:19">
      <c r="A499" s="857"/>
      <c r="B499" s="857"/>
      <c r="D499" s="857"/>
      <c r="E499" s="857"/>
      <c r="P499" s="854"/>
      <c r="Q499" s="854"/>
      <c r="R499" s="855"/>
      <c r="S499" s="847"/>
    </row>
    <row r="500" spans="1:19">
      <c r="A500" s="857"/>
      <c r="B500" s="857"/>
      <c r="D500" s="857"/>
      <c r="E500" s="857"/>
      <c r="P500" s="854"/>
      <c r="Q500" s="854"/>
      <c r="R500" s="855"/>
      <c r="S500" s="847"/>
    </row>
    <row r="501" spans="1:19">
      <c r="A501" s="857"/>
      <c r="B501" s="857"/>
      <c r="D501" s="857"/>
      <c r="E501" s="857"/>
      <c r="P501" s="854"/>
      <c r="Q501" s="854"/>
      <c r="R501" s="855"/>
      <c r="S501" s="847"/>
    </row>
    <row r="502" spans="1:19">
      <c r="A502" s="857"/>
      <c r="B502" s="857"/>
      <c r="D502" s="857"/>
      <c r="E502" s="857"/>
      <c r="P502" s="854"/>
      <c r="Q502" s="854"/>
      <c r="R502" s="855"/>
      <c r="S502" s="847"/>
    </row>
    <row r="503" spans="1:19">
      <c r="A503" s="857"/>
      <c r="B503" s="857"/>
      <c r="D503" s="857"/>
      <c r="E503" s="857"/>
      <c r="P503" s="854"/>
      <c r="Q503" s="854"/>
      <c r="R503" s="855"/>
      <c r="S503" s="847"/>
    </row>
    <row r="504" spans="1:19">
      <c r="A504" s="857"/>
      <c r="B504" s="857"/>
      <c r="D504" s="857"/>
      <c r="E504" s="857"/>
      <c r="P504" s="854"/>
      <c r="Q504" s="854"/>
      <c r="R504" s="855"/>
      <c r="S504" s="847"/>
    </row>
    <row r="505" spans="1:19">
      <c r="A505" s="857"/>
      <c r="B505" s="857"/>
      <c r="D505" s="857"/>
      <c r="E505" s="857"/>
      <c r="P505" s="854"/>
      <c r="Q505" s="854"/>
      <c r="R505" s="855"/>
      <c r="S505" s="847"/>
    </row>
    <row r="506" spans="1:19">
      <c r="A506" s="857"/>
      <c r="B506" s="857"/>
      <c r="D506" s="857"/>
      <c r="E506" s="857"/>
      <c r="P506" s="854"/>
      <c r="Q506" s="854"/>
      <c r="R506" s="855"/>
      <c r="S506" s="847"/>
    </row>
    <row r="507" spans="1:19">
      <c r="A507" s="857"/>
      <c r="B507" s="857"/>
      <c r="D507" s="857"/>
      <c r="E507" s="857"/>
      <c r="P507" s="854"/>
      <c r="Q507" s="854"/>
      <c r="R507" s="855"/>
      <c r="S507" s="847"/>
    </row>
    <row r="508" spans="1:19">
      <c r="A508" s="857"/>
      <c r="B508" s="857"/>
      <c r="D508" s="857"/>
      <c r="E508" s="857"/>
      <c r="P508" s="854"/>
      <c r="Q508" s="854"/>
      <c r="R508" s="855"/>
      <c r="S508" s="847"/>
    </row>
    <row r="509" spans="1:19">
      <c r="A509" s="857"/>
      <c r="B509" s="857"/>
      <c r="D509" s="857"/>
      <c r="E509" s="857"/>
      <c r="P509" s="854"/>
      <c r="Q509" s="854"/>
      <c r="R509" s="855"/>
      <c r="S509" s="847"/>
    </row>
    <row r="510" spans="1:19">
      <c r="A510" s="857"/>
      <c r="B510" s="857"/>
      <c r="D510" s="857"/>
      <c r="E510" s="857"/>
      <c r="P510" s="854"/>
      <c r="Q510" s="854"/>
      <c r="R510" s="855"/>
      <c r="S510" s="847"/>
    </row>
    <row r="511" spans="1:19">
      <c r="A511" s="857"/>
      <c r="B511" s="857"/>
      <c r="D511" s="857"/>
      <c r="E511" s="857"/>
      <c r="P511" s="854"/>
      <c r="Q511" s="854"/>
      <c r="R511" s="855"/>
      <c r="S511" s="847"/>
    </row>
    <row r="512" spans="1:19">
      <c r="A512" s="857"/>
      <c r="B512" s="857"/>
      <c r="D512" s="857"/>
      <c r="E512" s="857"/>
      <c r="P512" s="854"/>
      <c r="Q512" s="854"/>
      <c r="R512" s="855"/>
      <c r="S512" s="847"/>
    </row>
    <row r="513" spans="1:19">
      <c r="A513" s="857"/>
      <c r="B513" s="857"/>
      <c r="D513" s="857"/>
      <c r="E513" s="857"/>
      <c r="P513" s="854"/>
      <c r="Q513" s="854"/>
      <c r="R513" s="855"/>
      <c r="S513" s="847"/>
    </row>
    <row r="514" spans="1:19">
      <c r="A514" s="857"/>
      <c r="B514" s="857"/>
      <c r="D514" s="857"/>
      <c r="E514" s="857"/>
      <c r="P514" s="854"/>
      <c r="Q514" s="854"/>
      <c r="R514" s="855"/>
      <c r="S514" s="847"/>
    </row>
    <row r="515" spans="1:19">
      <c r="A515" s="857"/>
      <c r="B515" s="857"/>
      <c r="D515" s="857"/>
      <c r="E515" s="857"/>
      <c r="P515" s="854"/>
      <c r="Q515" s="854"/>
      <c r="R515" s="855"/>
      <c r="S515" s="847"/>
    </row>
    <row r="516" spans="1:19">
      <c r="A516" s="857"/>
      <c r="B516" s="857"/>
      <c r="D516" s="857"/>
      <c r="E516" s="857"/>
      <c r="P516" s="854"/>
      <c r="Q516" s="854"/>
      <c r="R516" s="855"/>
      <c r="S516" s="847"/>
    </row>
    <row r="517" spans="1:19">
      <c r="A517" s="857"/>
      <c r="B517" s="857"/>
      <c r="D517" s="857"/>
      <c r="E517" s="857"/>
      <c r="P517" s="854"/>
      <c r="Q517" s="854"/>
      <c r="R517" s="855"/>
      <c r="S517" s="847"/>
    </row>
    <row r="518" spans="1:19">
      <c r="A518" s="857"/>
      <c r="B518" s="857"/>
      <c r="D518" s="857"/>
      <c r="E518" s="857"/>
      <c r="P518" s="854"/>
      <c r="Q518" s="854"/>
      <c r="R518" s="855"/>
      <c r="S518" s="847"/>
    </row>
    <row r="519" spans="1:19">
      <c r="A519" s="857"/>
      <c r="B519" s="857"/>
      <c r="D519" s="857"/>
      <c r="E519" s="857"/>
      <c r="P519" s="854"/>
      <c r="Q519" s="854"/>
      <c r="R519" s="855"/>
      <c r="S519" s="847"/>
    </row>
    <row r="520" spans="1:19">
      <c r="A520" s="857"/>
      <c r="B520" s="857"/>
      <c r="D520" s="857"/>
      <c r="E520" s="857"/>
      <c r="P520" s="854"/>
      <c r="Q520" s="854"/>
      <c r="R520" s="855"/>
      <c r="S520" s="847"/>
    </row>
    <row r="521" spans="1:19">
      <c r="A521" s="857"/>
      <c r="B521" s="857"/>
      <c r="D521" s="857"/>
      <c r="E521" s="857"/>
      <c r="P521" s="854"/>
      <c r="Q521" s="854"/>
      <c r="R521" s="855"/>
      <c r="S521" s="847"/>
    </row>
    <row r="522" spans="1:19">
      <c r="A522" s="857"/>
      <c r="B522" s="857"/>
      <c r="D522" s="857"/>
      <c r="E522" s="857"/>
      <c r="P522" s="854"/>
      <c r="Q522" s="854"/>
      <c r="R522" s="855"/>
      <c r="S522" s="847"/>
    </row>
    <row r="523" spans="1:19">
      <c r="A523" s="857"/>
      <c r="B523" s="857"/>
      <c r="D523" s="857"/>
      <c r="E523" s="857"/>
      <c r="P523" s="854"/>
      <c r="Q523" s="854"/>
      <c r="R523" s="855"/>
      <c r="S523" s="847"/>
    </row>
    <row r="524" spans="1:19">
      <c r="A524" s="857"/>
      <c r="B524" s="857"/>
      <c r="D524" s="857"/>
      <c r="E524" s="857"/>
      <c r="P524" s="854"/>
      <c r="Q524" s="854"/>
      <c r="R524" s="855"/>
      <c r="S524" s="847"/>
    </row>
    <row r="525" spans="1:19">
      <c r="A525" s="857"/>
      <c r="B525" s="857"/>
      <c r="D525" s="857"/>
      <c r="E525" s="857"/>
      <c r="P525" s="854"/>
      <c r="Q525" s="854"/>
      <c r="R525" s="855"/>
      <c r="S525" s="847"/>
    </row>
    <row r="526" spans="1:19">
      <c r="A526" s="857"/>
      <c r="B526" s="857"/>
      <c r="D526" s="857"/>
      <c r="E526" s="857"/>
      <c r="P526" s="854"/>
      <c r="Q526" s="854"/>
      <c r="R526" s="855"/>
      <c r="S526" s="847"/>
    </row>
    <row r="527" spans="1:19">
      <c r="A527" s="857"/>
      <c r="B527" s="857"/>
      <c r="D527" s="857"/>
      <c r="E527" s="857"/>
      <c r="P527" s="854"/>
      <c r="Q527" s="854"/>
      <c r="R527" s="855"/>
      <c r="S527" s="847"/>
    </row>
    <row r="528" spans="1:19">
      <c r="A528" s="857"/>
      <c r="B528" s="857"/>
      <c r="D528" s="857"/>
      <c r="E528" s="857"/>
      <c r="P528" s="854"/>
      <c r="Q528" s="854"/>
      <c r="R528" s="855"/>
      <c r="S528" s="847"/>
    </row>
    <row r="529" spans="1:19">
      <c r="A529" s="857"/>
      <c r="B529" s="857"/>
      <c r="D529" s="857"/>
      <c r="E529" s="857"/>
      <c r="P529" s="854"/>
      <c r="Q529" s="854"/>
      <c r="R529" s="855"/>
      <c r="S529" s="847"/>
    </row>
    <row r="530" spans="1:19">
      <c r="A530" s="857"/>
      <c r="B530" s="857"/>
      <c r="D530" s="857"/>
      <c r="E530" s="857"/>
      <c r="P530" s="854"/>
      <c r="Q530" s="854"/>
      <c r="R530" s="855"/>
      <c r="S530" s="847"/>
    </row>
    <row r="531" spans="1:19">
      <c r="A531" s="857"/>
      <c r="B531" s="857"/>
      <c r="D531" s="857"/>
      <c r="E531" s="857"/>
      <c r="P531" s="854"/>
      <c r="Q531" s="854"/>
      <c r="R531" s="855"/>
      <c r="S531" s="847"/>
    </row>
    <row r="532" spans="1:19">
      <c r="A532" s="857"/>
      <c r="B532" s="857"/>
      <c r="D532" s="857"/>
      <c r="E532" s="857"/>
      <c r="P532" s="854"/>
      <c r="Q532" s="854"/>
      <c r="R532" s="855"/>
      <c r="S532" s="847"/>
    </row>
    <row r="533" spans="1:19">
      <c r="A533" s="857"/>
      <c r="B533" s="857"/>
      <c r="D533" s="857"/>
      <c r="E533" s="857"/>
      <c r="P533" s="854"/>
      <c r="Q533" s="854"/>
      <c r="R533" s="855"/>
      <c r="S533" s="847"/>
    </row>
    <row r="534" spans="1:19">
      <c r="A534" s="857"/>
      <c r="B534" s="857"/>
      <c r="D534" s="857"/>
      <c r="E534" s="857"/>
      <c r="P534" s="854"/>
      <c r="Q534" s="854"/>
      <c r="R534" s="855"/>
      <c r="S534" s="847"/>
    </row>
    <row r="535" spans="1:19">
      <c r="A535" s="857"/>
      <c r="B535" s="857"/>
      <c r="D535" s="857"/>
      <c r="E535" s="857"/>
      <c r="P535" s="854"/>
      <c r="Q535" s="854"/>
      <c r="R535" s="855"/>
      <c r="S535" s="847"/>
    </row>
    <row r="536" spans="1:19">
      <c r="A536" s="857"/>
      <c r="B536" s="857"/>
      <c r="D536" s="857"/>
      <c r="E536" s="857"/>
      <c r="P536" s="854"/>
      <c r="Q536" s="854"/>
      <c r="R536" s="855"/>
      <c r="S536" s="847"/>
    </row>
    <row r="537" spans="1:19">
      <c r="A537" s="857"/>
      <c r="B537" s="857"/>
      <c r="D537" s="857"/>
      <c r="E537" s="857"/>
      <c r="P537" s="854"/>
      <c r="Q537" s="854"/>
      <c r="R537" s="855"/>
      <c r="S537" s="847"/>
    </row>
    <row r="538" spans="1:19">
      <c r="A538" s="857"/>
      <c r="B538" s="857"/>
      <c r="D538" s="857"/>
      <c r="E538" s="857"/>
      <c r="P538" s="854"/>
      <c r="Q538" s="854"/>
      <c r="R538" s="855"/>
      <c r="S538" s="847"/>
    </row>
    <row r="539" spans="1:19">
      <c r="A539" s="857"/>
      <c r="B539" s="857"/>
      <c r="D539" s="857"/>
      <c r="E539" s="857"/>
      <c r="P539" s="854"/>
      <c r="Q539" s="854"/>
      <c r="R539" s="855"/>
      <c r="S539" s="847"/>
    </row>
    <row r="540" spans="1:19">
      <c r="A540" s="857"/>
      <c r="B540" s="857"/>
      <c r="D540" s="857"/>
      <c r="E540" s="857"/>
      <c r="P540" s="854"/>
      <c r="Q540" s="854"/>
      <c r="R540" s="855"/>
      <c r="S540" s="847"/>
    </row>
    <row r="541" spans="1:19">
      <c r="A541" s="857"/>
      <c r="B541" s="857"/>
      <c r="D541" s="857"/>
      <c r="E541" s="857"/>
      <c r="P541" s="854"/>
      <c r="Q541" s="854"/>
      <c r="R541" s="855"/>
      <c r="S541" s="847"/>
    </row>
    <row r="542" spans="1:19">
      <c r="A542" s="857"/>
      <c r="B542" s="857"/>
      <c r="D542" s="857"/>
      <c r="E542" s="857"/>
      <c r="P542" s="854"/>
      <c r="Q542" s="854"/>
      <c r="R542" s="855"/>
      <c r="S542" s="847"/>
    </row>
    <row r="543" spans="1:19">
      <c r="A543" s="857"/>
      <c r="B543" s="857"/>
      <c r="D543" s="857"/>
      <c r="E543" s="857"/>
      <c r="P543" s="854"/>
      <c r="Q543" s="854"/>
      <c r="R543" s="855"/>
      <c r="S543" s="847"/>
    </row>
    <row r="544" spans="1:19">
      <c r="A544" s="857"/>
      <c r="B544" s="857"/>
      <c r="D544" s="857"/>
      <c r="E544" s="857"/>
      <c r="P544" s="854"/>
      <c r="Q544" s="854"/>
      <c r="R544" s="855"/>
      <c r="S544" s="847"/>
    </row>
    <row r="545" spans="1:19">
      <c r="A545" s="857"/>
      <c r="B545" s="857"/>
      <c r="D545" s="857"/>
      <c r="E545" s="857"/>
      <c r="P545" s="854"/>
      <c r="Q545" s="854"/>
      <c r="R545" s="855"/>
      <c r="S545" s="847"/>
    </row>
    <row r="546" spans="1:19">
      <c r="A546" s="857"/>
      <c r="B546" s="857"/>
      <c r="D546" s="857"/>
      <c r="E546" s="857"/>
      <c r="P546" s="854"/>
      <c r="Q546" s="854"/>
      <c r="R546" s="855"/>
      <c r="S546" s="847"/>
    </row>
    <row r="547" spans="1:19">
      <c r="A547" s="857"/>
      <c r="B547" s="857"/>
      <c r="D547" s="857"/>
      <c r="E547" s="857"/>
      <c r="P547" s="854"/>
      <c r="Q547" s="854"/>
      <c r="R547" s="855"/>
      <c r="S547" s="847"/>
    </row>
    <row r="548" spans="1:19">
      <c r="A548" s="857"/>
      <c r="B548" s="857"/>
      <c r="D548" s="857"/>
      <c r="E548" s="857"/>
      <c r="P548" s="854"/>
      <c r="Q548" s="854"/>
      <c r="R548" s="855"/>
      <c r="S548" s="847"/>
    </row>
    <row r="549" spans="1:19">
      <c r="A549" s="857"/>
      <c r="B549" s="857"/>
      <c r="D549" s="857"/>
      <c r="E549" s="857"/>
      <c r="P549" s="854"/>
      <c r="Q549" s="854"/>
      <c r="R549" s="855"/>
      <c r="S549" s="847"/>
    </row>
    <row r="550" spans="1:19">
      <c r="A550" s="857"/>
      <c r="B550" s="857"/>
      <c r="D550" s="857"/>
      <c r="E550" s="857"/>
      <c r="P550" s="854"/>
      <c r="Q550" s="854"/>
      <c r="R550" s="855"/>
      <c r="S550" s="847"/>
    </row>
    <row r="551" spans="1:19">
      <c r="A551" s="857"/>
      <c r="B551" s="857"/>
      <c r="D551" s="857"/>
      <c r="E551" s="857"/>
      <c r="P551" s="854"/>
      <c r="Q551" s="854"/>
      <c r="R551" s="855"/>
      <c r="S551" s="847"/>
    </row>
    <row r="552" spans="1:19">
      <c r="A552" s="857"/>
      <c r="B552" s="857"/>
      <c r="D552" s="857"/>
      <c r="E552" s="857"/>
      <c r="P552" s="854"/>
      <c r="Q552" s="854"/>
      <c r="R552" s="855"/>
      <c r="S552" s="847"/>
    </row>
    <row r="553" spans="1:19">
      <c r="A553" s="857"/>
      <c r="B553" s="857"/>
      <c r="D553" s="857"/>
      <c r="E553" s="857"/>
      <c r="P553" s="854"/>
      <c r="Q553" s="854"/>
      <c r="R553" s="855"/>
      <c r="S553" s="847"/>
    </row>
    <row r="554" spans="1:19">
      <c r="A554" s="857"/>
      <c r="B554" s="857"/>
      <c r="D554" s="857"/>
      <c r="E554" s="857"/>
      <c r="P554" s="854"/>
      <c r="Q554" s="854"/>
      <c r="R554" s="855"/>
      <c r="S554" s="847"/>
    </row>
    <row r="555" spans="1:19">
      <c r="A555" s="857"/>
      <c r="B555" s="857"/>
      <c r="D555" s="857"/>
      <c r="E555" s="857"/>
      <c r="P555" s="854"/>
      <c r="Q555" s="854"/>
      <c r="R555" s="855"/>
      <c r="S555" s="847"/>
    </row>
    <row r="556" spans="1:19">
      <c r="A556" s="857"/>
      <c r="B556" s="857"/>
      <c r="D556" s="857"/>
      <c r="E556" s="857"/>
      <c r="P556" s="854"/>
      <c r="Q556" s="854"/>
      <c r="R556" s="855"/>
      <c r="S556" s="847"/>
    </row>
    <row r="557" spans="1:19">
      <c r="A557" s="857"/>
      <c r="B557" s="857"/>
      <c r="D557" s="857"/>
      <c r="E557" s="857"/>
      <c r="P557" s="854"/>
      <c r="Q557" s="854"/>
      <c r="R557" s="855"/>
      <c r="S557" s="847"/>
    </row>
    <row r="558" spans="1:19">
      <c r="A558" s="857"/>
      <c r="B558" s="857"/>
      <c r="D558" s="857"/>
      <c r="E558" s="857"/>
      <c r="P558" s="854"/>
      <c r="Q558" s="854"/>
      <c r="R558" s="855"/>
      <c r="S558" s="847"/>
    </row>
    <row r="559" spans="1:19">
      <c r="A559" s="857"/>
      <c r="B559" s="857"/>
      <c r="D559" s="857"/>
      <c r="E559" s="857"/>
      <c r="P559" s="854"/>
      <c r="Q559" s="854"/>
      <c r="R559" s="855"/>
      <c r="S559" s="847"/>
    </row>
    <row r="560" spans="1:19">
      <c r="A560" s="857"/>
      <c r="B560" s="857"/>
      <c r="D560" s="857"/>
      <c r="E560" s="857"/>
      <c r="P560" s="854"/>
      <c r="Q560" s="854"/>
      <c r="R560" s="855"/>
      <c r="S560" s="847"/>
    </row>
    <row r="561" spans="1:19">
      <c r="A561" s="857"/>
      <c r="B561" s="857"/>
      <c r="D561" s="857"/>
      <c r="E561" s="857"/>
      <c r="P561" s="854"/>
      <c r="Q561" s="854"/>
      <c r="R561" s="855"/>
      <c r="S561" s="847"/>
    </row>
    <row r="562" spans="1:19">
      <c r="A562" s="857"/>
      <c r="B562" s="857"/>
      <c r="D562" s="857"/>
      <c r="E562" s="857"/>
      <c r="P562" s="854"/>
      <c r="Q562" s="854"/>
      <c r="R562" s="855"/>
      <c r="S562" s="847"/>
    </row>
    <row r="563" spans="1:19">
      <c r="A563" s="857"/>
      <c r="B563" s="857"/>
      <c r="D563" s="857"/>
      <c r="E563" s="857"/>
      <c r="P563" s="854"/>
      <c r="Q563" s="854"/>
      <c r="R563" s="855"/>
      <c r="S563" s="847"/>
    </row>
    <row r="564" spans="1:19">
      <c r="A564" s="857"/>
      <c r="B564" s="857"/>
      <c r="D564" s="857"/>
      <c r="E564" s="857"/>
      <c r="P564" s="854"/>
      <c r="Q564" s="854"/>
      <c r="R564" s="855"/>
      <c r="S564" s="847"/>
    </row>
    <row r="565" spans="1:19">
      <c r="A565" s="857"/>
      <c r="B565" s="857"/>
      <c r="D565" s="857"/>
      <c r="E565" s="857"/>
      <c r="P565" s="854"/>
      <c r="Q565" s="854"/>
      <c r="R565" s="855"/>
      <c r="S565" s="847"/>
    </row>
    <row r="566" spans="1:19">
      <c r="A566" s="857"/>
      <c r="B566" s="857"/>
      <c r="D566" s="857"/>
      <c r="E566" s="857"/>
      <c r="P566" s="854"/>
      <c r="Q566" s="854"/>
      <c r="R566" s="855"/>
      <c r="S566" s="847"/>
    </row>
    <row r="567" spans="1:19">
      <c r="A567" s="857"/>
      <c r="B567" s="857"/>
      <c r="D567" s="857"/>
      <c r="E567" s="857"/>
      <c r="P567" s="854"/>
      <c r="Q567" s="854"/>
      <c r="R567" s="855"/>
      <c r="S567" s="847"/>
    </row>
    <row r="568" spans="1:19">
      <c r="A568" s="857"/>
      <c r="B568" s="857"/>
      <c r="D568" s="857"/>
      <c r="E568" s="857"/>
      <c r="P568" s="854"/>
      <c r="Q568" s="854"/>
      <c r="R568" s="855"/>
      <c r="S568" s="847"/>
    </row>
    <row r="569" spans="1:19">
      <c r="A569" s="857"/>
      <c r="B569" s="857"/>
      <c r="D569" s="857"/>
      <c r="E569" s="857"/>
      <c r="P569" s="854"/>
      <c r="Q569" s="854"/>
      <c r="R569" s="855"/>
      <c r="S569" s="847"/>
    </row>
    <row r="570" spans="1:19">
      <c r="A570" s="857"/>
      <c r="B570" s="857"/>
      <c r="D570" s="857"/>
      <c r="E570" s="857"/>
      <c r="P570" s="854"/>
      <c r="Q570" s="854"/>
      <c r="R570" s="855"/>
      <c r="S570" s="847"/>
    </row>
    <row r="571" spans="1:19">
      <c r="A571" s="857"/>
      <c r="B571" s="857"/>
      <c r="D571" s="857"/>
      <c r="E571" s="857"/>
      <c r="P571" s="854"/>
      <c r="Q571" s="854"/>
      <c r="R571" s="855"/>
      <c r="S571" s="847"/>
    </row>
    <row r="572" spans="1:19">
      <c r="A572" s="857"/>
      <c r="B572" s="857"/>
      <c r="D572" s="857"/>
      <c r="E572" s="857"/>
      <c r="P572" s="854"/>
      <c r="Q572" s="854"/>
      <c r="R572" s="855"/>
      <c r="S572" s="847"/>
    </row>
    <row r="573" spans="1:19">
      <c r="A573" s="857"/>
      <c r="B573" s="857"/>
      <c r="D573" s="857"/>
      <c r="E573" s="857"/>
      <c r="P573" s="854"/>
      <c r="Q573" s="854"/>
      <c r="R573" s="855"/>
      <c r="S573" s="847"/>
    </row>
    <row r="574" spans="1:19">
      <c r="A574" s="857"/>
      <c r="B574" s="857"/>
      <c r="D574" s="857"/>
      <c r="E574" s="857"/>
      <c r="P574" s="854"/>
      <c r="Q574" s="854"/>
      <c r="R574" s="855"/>
      <c r="S574" s="847"/>
    </row>
    <row r="575" spans="1:19">
      <c r="A575" s="857"/>
      <c r="B575" s="857"/>
      <c r="D575" s="857"/>
      <c r="E575" s="857"/>
      <c r="P575" s="854"/>
      <c r="Q575" s="854"/>
      <c r="R575" s="855"/>
      <c r="S575" s="847"/>
    </row>
    <row r="576" spans="1:19">
      <c r="A576" s="857"/>
      <c r="B576" s="857"/>
      <c r="D576" s="857"/>
      <c r="E576" s="857"/>
      <c r="P576" s="854"/>
      <c r="Q576" s="854"/>
      <c r="R576" s="855"/>
      <c r="S576" s="847"/>
    </row>
    <row r="577" spans="1:19">
      <c r="A577" s="857"/>
      <c r="B577" s="857"/>
      <c r="D577" s="857"/>
      <c r="E577" s="857"/>
      <c r="P577" s="854"/>
      <c r="Q577" s="854"/>
      <c r="R577" s="855"/>
      <c r="S577" s="847"/>
    </row>
    <row r="578" spans="1:19">
      <c r="A578" s="857"/>
      <c r="B578" s="857"/>
      <c r="D578" s="857"/>
      <c r="E578" s="857"/>
      <c r="P578" s="854"/>
      <c r="Q578" s="854"/>
      <c r="R578" s="855"/>
      <c r="S578" s="847"/>
    </row>
    <row r="579" spans="1:19">
      <c r="A579" s="857"/>
      <c r="B579" s="857"/>
      <c r="D579" s="857"/>
      <c r="E579" s="857"/>
      <c r="P579" s="854"/>
      <c r="Q579" s="854"/>
      <c r="R579" s="855"/>
      <c r="S579" s="847"/>
    </row>
    <row r="580" spans="1:19">
      <c r="A580" s="857"/>
      <c r="B580" s="857"/>
      <c r="D580" s="857"/>
      <c r="E580" s="857"/>
      <c r="P580" s="854"/>
      <c r="Q580" s="854"/>
      <c r="R580" s="855"/>
      <c r="S580" s="847"/>
    </row>
    <row r="581" spans="1:19">
      <c r="A581" s="857"/>
      <c r="B581" s="857"/>
      <c r="D581" s="857"/>
      <c r="E581" s="857"/>
      <c r="P581" s="854"/>
      <c r="Q581" s="854"/>
      <c r="R581" s="855"/>
      <c r="S581" s="847"/>
    </row>
    <row r="582" spans="1:19">
      <c r="A582" s="857"/>
      <c r="B582" s="857"/>
      <c r="D582" s="857"/>
      <c r="E582" s="857"/>
      <c r="P582" s="854"/>
      <c r="Q582" s="854"/>
      <c r="R582" s="855"/>
      <c r="S582" s="847"/>
    </row>
    <row r="583" spans="1:19">
      <c r="A583" s="857"/>
      <c r="B583" s="857"/>
      <c r="D583" s="857"/>
      <c r="E583" s="857"/>
      <c r="P583" s="854"/>
      <c r="Q583" s="854"/>
      <c r="R583" s="855"/>
      <c r="S583" s="847"/>
    </row>
    <row r="584" spans="1:19">
      <c r="A584" s="857"/>
      <c r="B584" s="857"/>
      <c r="D584" s="857"/>
      <c r="E584" s="857"/>
      <c r="P584" s="854"/>
      <c r="Q584" s="854"/>
      <c r="R584" s="855"/>
      <c r="S584" s="847"/>
    </row>
    <row r="585" spans="1:19">
      <c r="A585" s="857"/>
      <c r="B585" s="857"/>
      <c r="D585" s="857"/>
      <c r="E585" s="857"/>
      <c r="P585" s="854"/>
      <c r="Q585" s="854"/>
      <c r="R585" s="855"/>
      <c r="S585" s="847"/>
    </row>
    <row r="586" spans="1:19">
      <c r="A586" s="857"/>
      <c r="B586" s="857"/>
      <c r="D586" s="857"/>
      <c r="E586" s="857"/>
      <c r="P586" s="854"/>
      <c r="Q586" s="854"/>
      <c r="R586" s="855"/>
      <c r="S586" s="847"/>
    </row>
    <row r="587" spans="1:19">
      <c r="A587" s="857"/>
      <c r="B587" s="857"/>
      <c r="D587" s="857"/>
      <c r="E587" s="857"/>
      <c r="P587" s="854"/>
      <c r="Q587" s="854"/>
      <c r="R587" s="855"/>
      <c r="S587" s="847"/>
    </row>
    <row r="588" spans="1:19">
      <c r="A588" s="857"/>
      <c r="B588" s="857"/>
      <c r="D588" s="857"/>
      <c r="E588" s="857"/>
      <c r="P588" s="854"/>
      <c r="Q588" s="854"/>
      <c r="R588" s="855"/>
      <c r="S588" s="847"/>
    </row>
    <row r="589" spans="1:19">
      <c r="A589" s="857"/>
      <c r="B589" s="857"/>
      <c r="D589" s="857"/>
      <c r="E589" s="857"/>
      <c r="P589" s="854"/>
      <c r="Q589" s="854"/>
      <c r="R589" s="855"/>
      <c r="S589" s="847"/>
    </row>
    <row r="590" spans="1:19">
      <c r="A590" s="857"/>
      <c r="B590" s="857"/>
      <c r="D590" s="857"/>
      <c r="E590" s="857"/>
      <c r="P590" s="854"/>
      <c r="Q590" s="854"/>
      <c r="R590" s="855"/>
      <c r="S590" s="847"/>
    </row>
    <row r="591" spans="1:19">
      <c r="A591" s="857"/>
      <c r="B591" s="857"/>
      <c r="D591" s="857"/>
      <c r="E591" s="857"/>
      <c r="P591" s="854"/>
      <c r="Q591" s="854"/>
      <c r="R591" s="855"/>
      <c r="S591" s="847"/>
    </row>
    <row r="592" spans="1:19">
      <c r="A592" s="857"/>
      <c r="B592" s="857"/>
      <c r="D592" s="857"/>
      <c r="E592" s="857"/>
      <c r="P592" s="854"/>
      <c r="Q592" s="854"/>
      <c r="R592" s="855"/>
      <c r="S592" s="847"/>
    </row>
    <row r="593" spans="1:19">
      <c r="A593" s="857"/>
      <c r="B593" s="857"/>
      <c r="D593" s="857"/>
      <c r="E593" s="857"/>
      <c r="P593" s="854"/>
      <c r="Q593" s="854"/>
      <c r="R593" s="855"/>
      <c r="S593" s="847"/>
    </row>
    <row r="594" spans="1:19">
      <c r="A594" s="857"/>
      <c r="B594" s="857"/>
      <c r="D594" s="857"/>
      <c r="E594" s="857"/>
      <c r="P594" s="854"/>
      <c r="Q594" s="854"/>
      <c r="R594" s="855"/>
      <c r="S594" s="847"/>
    </row>
    <row r="595" spans="1:19">
      <c r="A595" s="857"/>
      <c r="B595" s="857"/>
      <c r="D595" s="857"/>
      <c r="E595" s="857"/>
      <c r="P595" s="854"/>
      <c r="Q595" s="854"/>
      <c r="R595" s="855"/>
      <c r="S595" s="847"/>
    </row>
    <row r="596" spans="1:19">
      <c r="A596" s="857"/>
      <c r="B596" s="857"/>
      <c r="D596" s="857"/>
      <c r="E596" s="857"/>
      <c r="P596" s="854"/>
      <c r="Q596" s="854"/>
      <c r="R596" s="855"/>
      <c r="S596" s="847"/>
    </row>
    <row r="597" spans="1:19">
      <c r="A597" s="857"/>
      <c r="B597" s="857"/>
      <c r="D597" s="857"/>
      <c r="E597" s="857"/>
      <c r="P597" s="854"/>
      <c r="Q597" s="854"/>
      <c r="R597" s="855"/>
      <c r="S597" s="847"/>
    </row>
    <row r="598" spans="1:19">
      <c r="A598" s="857"/>
      <c r="B598" s="857"/>
      <c r="D598" s="857"/>
      <c r="E598" s="857"/>
      <c r="P598" s="854"/>
      <c r="Q598" s="854"/>
      <c r="R598" s="855"/>
      <c r="S598" s="847"/>
    </row>
    <row r="599" spans="1:19">
      <c r="A599" s="857"/>
      <c r="B599" s="857"/>
      <c r="D599" s="857"/>
      <c r="E599" s="857"/>
      <c r="P599" s="854"/>
      <c r="Q599" s="854"/>
      <c r="R599" s="855"/>
      <c r="S599" s="847"/>
    </row>
    <row r="600" spans="1:19">
      <c r="A600" s="857"/>
      <c r="B600" s="857"/>
      <c r="D600" s="857"/>
      <c r="E600" s="857"/>
      <c r="P600" s="854"/>
      <c r="Q600" s="854"/>
      <c r="R600" s="855"/>
      <c r="S600" s="847"/>
    </row>
    <row r="601" spans="1:19">
      <c r="A601" s="857"/>
      <c r="B601" s="857"/>
      <c r="D601" s="857"/>
      <c r="E601" s="857"/>
      <c r="P601" s="854"/>
      <c r="Q601" s="854"/>
      <c r="R601" s="855"/>
      <c r="S601" s="847"/>
    </row>
    <row r="602" spans="1:19">
      <c r="A602" s="857"/>
      <c r="B602" s="857"/>
      <c r="D602" s="857"/>
      <c r="E602" s="857"/>
      <c r="P602" s="854"/>
      <c r="Q602" s="854"/>
      <c r="R602" s="855"/>
      <c r="S602" s="847"/>
    </row>
    <row r="603" spans="1:19">
      <c r="A603" s="857"/>
      <c r="B603" s="857"/>
      <c r="D603" s="857"/>
      <c r="E603" s="857"/>
      <c r="P603" s="854"/>
      <c r="Q603" s="854"/>
      <c r="R603" s="855"/>
      <c r="S603" s="847"/>
    </row>
    <row r="604" spans="1:19">
      <c r="A604" s="857"/>
      <c r="B604" s="857"/>
      <c r="D604" s="857"/>
      <c r="E604" s="857"/>
      <c r="P604" s="854"/>
      <c r="Q604" s="854"/>
      <c r="R604" s="855"/>
      <c r="S604" s="847"/>
    </row>
    <row r="605" spans="1:19">
      <c r="A605" s="857"/>
      <c r="B605" s="857"/>
      <c r="D605" s="857"/>
      <c r="E605" s="857"/>
      <c r="P605" s="854"/>
      <c r="Q605" s="854"/>
      <c r="R605" s="855"/>
      <c r="S605" s="847"/>
    </row>
    <row r="606" spans="1:19">
      <c r="A606" s="857"/>
      <c r="B606" s="857"/>
      <c r="D606" s="857"/>
      <c r="E606" s="857"/>
      <c r="P606" s="854"/>
      <c r="Q606" s="854"/>
      <c r="R606" s="855"/>
      <c r="S606" s="847"/>
    </row>
    <row r="607" spans="1:19">
      <c r="A607" s="857"/>
      <c r="B607" s="857"/>
      <c r="D607" s="857"/>
      <c r="E607" s="857"/>
      <c r="P607" s="854"/>
      <c r="Q607" s="854"/>
      <c r="R607" s="855"/>
      <c r="S607" s="847"/>
    </row>
    <row r="608" spans="1:19">
      <c r="A608" s="857"/>
      <c r="B608" s="857"/>
      <c r="D608" s="857"/>
      <c r="E608" s="857"/>
      <c r="P608" s="854"/>
      <c r="Q608" s="854"/>
      <c r="R608" s="855"/>
      <c r="S608" s="847"/>
    </row>
    <row r="609" spans="1:19">
      <c r="A609" s="857"/>
      <c r="B609" s="857"/>
      <c r="D609" s="857"/>
      <c r="E609" s="857"/>
      <c r="P609" s="854"/>
      <c r="Q609" s="854"/>
      <c r="R609" s="855"/>
      <c r="S609" s="847"/>
    </row>
    <row r="610" spans="1:19">
      <c r="A610" s="857"/>
      <c r="B610" s="857"/>
      <c r="D610" s="857"/>
      <c r="E610" s="857"/>
      <c r="P610" s="854"/>
      <c r="Q610" s="854"/>
      <c r="R610" s="855"/>
      <c r="S610" s="847"/>
    </row>
    <row r="611" spans="1:19">
      <c r="A611" s="857"/>
      <c r="B611" s="857"/>
      <c r="D611" s="857"/>
      <c r="E611" s="857"/>
      <c r="P611" s="854"/>
      <c r="Q611" s="854"/>
      <c r="R611" s="855"/>
      <c r="S611" s="847"/>
    </row>
    <row r="612" spans="1:19">
      <c r="A612" s="857"/>
      <c r="B612" s="857"/>
      <c r="D612" s="857"/>
      <c r="E612" s="857"/>
      <c r="P612" s="854"/>
      <c r="Q612" s="854"/>
      <c r="R612" s="855"/>
      <c r="S612" s="847"/>
    </row>
    <row r="613" spans="1:19">
      <c r="A613" s="857"/>
      <c r="B613" s="857"/>
      <c r="D613" s="857"/>
      <c r="E613" s="857"/>
      <c r="P613" s="854"/>
      <c r="Q613" s="854"/>
      <c r="R613" s="855"/>
      <c r="S613" s="847"/>
    </row>
    <row r="614" spans="1:19">
      <c r="A614" s="857"/>
      <c r="B614" s="857"/>
      <c r="D614" s="857"/>
      <c r="E614" s="857"/>
      <c r="P614" s="854"/>
      <c r="Q614" s="854"/>
      <c r="R614" s="855"/>
      <c r="S614" s="847"/>
    </row>
    <row r="615" spans="1:19">
      <c r="A615" s="857"/>
      <c r="B615" s="857"/>
      <c r="D615" s="857"/>
      <c r="E615" s="857"/>
      <c r="P615" s="854"/>
      <c r="Q615" s="854"/>
      <c r="R615" s="855"/>
      <c r="S615" s="847"/>
    </row>
    <row r="616" spans="1:19">
      <c r="A616" s="857"/>
      <c r="B616" s="857"/>
      <c r="D616" s="857"/>
      <c r="E616" s="857"/>
      <c r="P616" s="854"/>
      <c r="Q616" s="854"/>
      <c r="R616" s="855"/>
      <c r="S616" s="847"/>
    </row>
    <row r="617" spans="1:19">
      <c r="A617" s="857"/>
      <c r="B617" s="857"/>
      <c r="D617" s="857"/>
      <c r="E617" s="857"/>
      <c r="P617" s="854"/>
      <c r="Q617" s="854"/>
      <c r="R617" s="855"/>
      <c r="S617" s="847"/>
    </row>
    <row r="618" spans="1:19">
      <c r="A618" s="857"/>
      <c r="B618" s="857"/>
      <c r="D618" s="857"/>
      <c r="E618" s="857"/>
      <c r="P618" s="854"/>
      <c r="Q618" s="854"/>
      <c r="R618" s="855"/>
      <c r="S618" s="847"/>
    </row>
    <row r="619" spans="1:19">
      <c r="A619" s="857"/>
      <c r="B619" s="857"/>
      <c r="D619" s="857"/>
      <c r="E619" s="857"/>
      <c r="P619" s="854"/>
      <c r="Q619" s="854"/>
      <c r="R619" s="855"/>
      <c r="S619" s="847"/>
    </row>
    <row r="620" spans="1:19">
      <c r="A620" s="857"/>
      <c r="B620" s="857"/>
      <c r="D620" s="857"/>
      <c r="E620" s="857"/>
      <c r="P620" s="854"/>
      <c r="Q620" s="854"/>
      <c r="R620" s="855"/>
      <c r="S620" s="847"/>
    </row>
    <row r="621" spans="1:19">
      <c r="A621" s="857"/>
      <c r="B621" s="857"/>
      <c r="D621" s="857"/>
      <c r="E621" s="857"/>
      <c r="P621" s="854"/>
      <c r="Q621" s="854"/>
      <c r="R621" s="855"/>
      <c r="S621" s="847"/>
    </row>
    <row r="622" spans="1:19">
      <c r="A622" s="857"/>
      <c r="B622" s="857"/>
      <c r="D622" s="857"/>
      <c r="E622" s="857"/>
      <c r="P622" s="854"/>
      <c r="Q622" s="854"/>
      <c r="R622" s="855"/>
      <c r="S622" s="847"/>
    </row>
    <row r="623" spans="1:19">
      <c r="A623" s="857"/>
      <c r="B623" s="857"/>
      <c r="D623" s="857"/>
      <c r="E623" s="857"/>
      <c r="P623" s="854"/>
      <c r="Q623" s="854"/>
      <c r="R623" s="855"/>
      <c r="S623" s="847"/>
    </row>
    <row r="624" spans="1:19">
      <c r="A624" s="857"/>
      <c r="B624" s="857"/>
      <c r="D624" s="857"/>
      <c r="E624" s="857"/>
      <c r="P624" s="854"/>
      <c r="Q624" s="854"/>
      <c r="R624" s="855"/>
      <c r="S624" s="847"/>
    </row>
    <row r="625" spans="1:19">
      <c r="A625" s="857"/>
      <c r="B625" s="857"/>
      <c r="D625" s="857"/>
      <c r="E625" s="857"/>
      <c r="P625" s="854"/>
      <c r="Q625" s="854"/>
      <c r="R625" s="855"/>
      <c r="S625" s="847"/>
    </row>
    <row r="626" spans="1:19">
      <c r="A626" s="857"/>
      <c r="B626" s="857"/>
      <c r="D626" s="857"/>
      <c r="E626" s="857"/>
      <c r="P626" s="854"/>
      <c r="Q626" s="854"/>
      <c r="R626" s="855"/>
      <c r="S626" s="847"/>
    </row>
    <row r="627" spans="1:19">
      <c r="A627" s="857"/>
      <c r="B627" s="857"/>
      <c r="D627" s="857"/>
      <c r="E627" s="857"/>
      <c r="P627" s="854"/>
      <c r="Q627" s="854"/>
      <c r="R627" s="855"/>
      <c r="S627" s="847"/>
    </row>
    <row r="628" spans="1:19">
      <c r="A628" s="857"/>
      <c r="B628" s="857"/>
      <c r="D628" s="857"/>
      <c r="E628" s="857"/>
      <c r="P628" s="854"/>
      <c r="Q628" s="854"/>
      <c r="R628" s="855"/>
      <c r="S628" s="847"/>
    </row>
    <row r="629" spans="1:19">
      <c r="A629" s="857"/>
      <c r="B629" s="857"/>
      <c r="D629" s="857"/>
      <c r="E629" s="857"/>
      <c r="P629" s="854"/>
      <c r="Q629" s="854"/>
      <c r="R629" s="855"/>
      <c r="S629" s="847"/>
    </row>
    <row r="630" spans="1:19">
      <c r="A630" s="857"/>
      <c r="B630" s="857"/>
      <c r="D630" s="857"/>
      <c r="E630" s="857"/>
      <c r="P630" s="854"/>
      <c r="Q630" s="854"/>
      <c r="R630" s="855"/>
      <c r="S630" s="847"/>
    </row>
    <row r="631" spans="1:19">
      <c r="A631" s="857"/>
      <c r="B631" s="857"/>
      <c r="D631" s="857"/>
      <c r="E631" s="857"/>
      <c r="P631" s="854"/>
      <c r="Q631" s="854"/>
      <c r="R631" s="855"/>
      <c r="S631" s="847"/>
    </row>
    <row r="632" spans="1:19">
      <c r="A632" s="857"/>
      <c r="B632" s="857"/>
      <c r="D632" s="857"/>
      <c r="E632" s="857"/>
      <c r="P632" s="854"/>
      <c r="Q632" s="854"/>
      <c r="R632" s="855"/>
      <c r="S632" s="847"/>
    </row>
    <row r="633" spans="1:19">
      <c r="A633" s="857"/>
      <c r="B633" s="857"/>
      <c r="D633" s="857"/>
      <c r="E633" s="857"/>
      <c r="P633" s="854"/>
      <c r="Q633" s="854"/>
      <c r="R633" s="855"/>
      <c r="S633" s="847"/>
    </row>
    <row r="634" spans="1:19">
      <c r="A634" s="857"/>
      <c r="B634" s="857"/>
      <c r="D634" s="857"/>
      <c r="E634" s="857"/>
      <c r="P634" s="854"/>
      <c r="Q634" s="854"/>
      <c r="R634" s="855"/>
      <c r="S634" s="847"/>
    </row>
    <row r="635" spans="1:19">
      <c r="A635" s="857"/>
      <c r="B635" s="857"/>
      <c r="D635" s="857"/>
      <c r="E635" s="857"/>
      <c r="P635" s="854"/>
      <c r="Q635" s="854"/>
      <c r="R635" s="855"/>
      <c r="S635" s="847"/>
    </row>
    <row r="636" spans="1:19">
      <c r="A636" s="857"/>
      <c r="B636" s="857"/>
      <c r="D636" s="857"/>
      <c r="E636" s="857"/>
      <c r="P636" s="854"/>
      <c r="Q636" s="854"/>
      <c r="R636" s="855"/>
      <c r="S636" s="847"/>
    </row>
    <row r="637" spans="1:19">
      <c r="A637" s="857"/>
      <c r="B637" s="857"/>
      <c r="D637" s="857"/>
      <c r="E637" s="857"/>
      <c r="P637" s="854"/>
      <c r="Q637" s="854"/>
      <c r="R637" s="855"/>
      <c r="S637" s="847"/>
    </row>
    <row r="638" spans="1:19">
      <c r="A638" s="857"/>
      <c r="B638" s="857"/>
      <c r="D638" s="857"/>
      <c r="E638" s="857"/>
      <c r="P638" s="854"/>
      <c r="Q638" s="854"/>
      <c r="R638" s="855"/>
      <c r="S638" s="847"/>
    </row>
    <row r="639" spans="1:19">
      <c r="A639" s="857"/>
      <c r="B639" s="857"/>
      <c r="D639" s="857"/>
      <c r="E639" s="857"/>
      <c r="P639" s="854"/>
      <c r="Q639" s="854"/>
      <c r="R639" s="855"/>
      <c r="S639" s="847"/>
    </row>
    <row r="640" spans="1:19">
      <c r="A640" s="857"/>
      <c r="B640" s="857"/>
      <c r="D640" s="857"/>
      <c r="E640" s="857"/>
      <c r="P640" s="854"/>
      <c r="Q640" s="854"/>
      <c r="R640" s="855"/>
      <c r="S640" s="847"/>
    </row>
    <row r="641" spans="1:19">
      <c r="A641" s="857"/>
      <c r="B641" s="857"/>
      <c r="D641" s="857"/>
      <c r="E641" s="857"/>
      <c r="P641" s="854"/>
      <c r="Q641" s="854"/>
      <c r="R641" s="855"/>
      <c r="S641" s="847"/>
    </row>
    <row r="642" spans="1:19">
      <c r="A642" s="857"/>
      <c r="B642" s="857"/>
      <c r="D642" s="857"/>
      <c r="E642" s="857"/>
      <c r="P642" s="854"/>
      <c r="Q642" s="854"/>
      <c r="R642" s="855"/>
      <c r="S642" s="847"/>
    </row>
    <row r="643" spans="1:19">
      <c r="A643" s="857"/>
      <c r="B643" s="857"/>
      <c r="D643" s="857"/>
      <c r="E643" s="857"/>
      <c r="P643" s="854"/>
      <c r="Q643" s="854"/>
      <c r="R643" s="855"/>
      <c r="S643" s="847"/>
    </row>
    <row r="644" spans="1:19">
      <c r="A644" s="857"/>
      <c r="B644" s="857"/>
      <c r="D644" s="857"/>
      <c r="E644" s="857"/>
      <c r="P644" s="854"/>
      <c r="Q644" s="854"/>
      <c r="R644" s="855"/>
      <c r="S644" s="847"/>
    </row>
    <row r="645" spans="1:19">
      <c r="A645" s="857"/>
      <c r="B645" s="857"/>
      <c r="D645" s="857"/>
      <c r="E645" s="857"/>
      <c r="P645" s="854"/>
      <c r="Q645" s="854"/>
      <c r="R645" s="855"/>
      <c r="S645" s="847"/>
    </row>
    <row r="646" spans="1:19">
      <c r="A646" s="857"/>
      <c r="B646" s="857"/>
      <c r="D646" s="857"/>
      <c r="E646" s="857"/>
      <c r="P646" s="854"/>
      <c r="Q646" s="854"/>
      <c r="R646" s="855"/>
      <c r="S646" s="847"/>
    </row>
    <row r="647" spans="1:19">
      <c r="A647" s="857"/>
      <c r="B647" s="857"/>
      <c r="D647" s="857"/>
      <c r="E647" s="857"/>
      <c r="P647" s="854"/>
      <c r="Q647" s="854"/>
      <c r="R647" s="855"/>
      <c r="S647" s="847"/>
    </row>
    <row r="648" spans="1:19">
      <c r="A648" s="857"/>
      <c r="B648" s="857"/>
      <c r="D648" s="857"/>
      <c r="E648" s="857"/>
      <c r="P648" s="854"/>
      <c r="Q648" s="854"/>
      <c r="R648" s="855"/>
      <c r="S648" s="847"/>
    </row>
    <row r="649" spans="1:19">
      <c r="A649" s="857"/>
      <c r="B649" s="857"/>
      <c r="D649" s="857"/>
      <c r="E649" s="857"/>
      <c r="P649" s="854"/>
      <c r="Q649" s="854"/>
      <c r="R649" s="855"/>
      <c r="S649" s="847"/>
    </row>
    <row r="650" spans="1:19">
      <c r="A650" s="857"/>
      <c r="B650" s="857"/>
      <c r="D650" s="857"/>
      <c r="E650" s="857"/>
      <c r="P650" s="854"/>
      <c r="Q650" s="854"/>
      <c r="R650" s="855"/>
      <c r="S650" s="847"/>
    </row>
    <row r="651" spans="1:19">
      <c r="A651" s="857"/>
      <c r="B651" s="857"/>
      <c r="D651" s="857"/>
      <c r="E651" s="857"/>
      <c r="P651" s="854"/>
      <c r="Q651" s="854"/>
      <c r="R651" s="855"/>
      <c r="S651" s="847"/>
    </row>
    <row r="652" spans="1:19">
      <c r="A652" s="857"/>
      <c r="B652" s="857"/>
      <c r="D652" s="857"/>
      <c r="E652" s="857"/>
      <c r="P652" s="854"/>
      <c r="Q652" s="854"/>
      <c r="R652" s="855"/>
      <c r="S652" s="847"/>
    </row>
    <row r="653" spans="1:19">
      <c r="A653" s="857"/>
      <c r="B653" s="857"/>
      <c r="D653" s="857"/>
      <c r="E653" s="857"/>
      <c r="P653" s="854"/>
      <c r="Q653" s="854"/>
      <c r="R653" s="855"/>
      <c r="S653" s="847"/>
    </row>
    <row r="654" spans="1:19">
      <c r="A654" s="857"/>
      <c r="B654" s="857"/>
      <c r="D654" s="857"/>
      <c r="E654" s="857"/>
      <c r="P654" s="854"/>
      <c r="Q654" s="854"/>
      <c r="R654" s="855"/>
      <c r="S654" s="847"/>
    </row>
    <row r="655" spans="1:19">
      <c r="A655" s="857"/>
      <c r="B655" s="857"/>
      <c r="D655" s="857"/>
      <c r="E655" s="857"/>
      <c r="P655" s="854"/>
      <c r="Q655" s="854"/>
      <c r="R655" s="855"/>
      <c r="S655" s="847"/>
    </row>
    <row r="656" spans="1:19">
      <c r="A656" s="857"/>
      <c r="B656" s="857"/>
      <c r="D656" s="857"/>
      <c r="E656" s="857"/>
      <c r="P656" s="854"/>
      <c r="Q656" s="854"/>
      <c r="R656" s="855"/>
      <c r="S656" s="847"/>
    </row>
    <row r="657" spans="1:19">
      <c r="A657" s="857"/>
      <c r="B657" s="857"/>
      <c r="D657" s="857"/>
      <c r="E657" s="857"/>
      <c r="P657" s="854"/>
      <c r="Q657" s="854"/>
      <c r="R657" s="855"/>
      <c r="S657" s="847"/>
    </row>
    <row r="658" spans="1:19">
      <c r="A658" s="857"/>
      <c r="B658" s="857"/>
      <c r="D658" s="857"/>
      <c r="E658" s="857"/>
      <c r="P658" s="854"/>
      <c r="Q658" s="854"/>
      <c r="R658" s="855"/>
      <c r="S658" s="847"/>
    </row>
    <row r="659" spans="1:19">
      <c r="A659" s="857"/>
      <c r="B659" s="857"/>
      <c r="D659" s="857"/>
      <c r="E659" s="857"/>
      <c r="P659" s="854"/>
      <c r="Q659" s="854"/>
      <c r="R659" s="855"/>
      <c r="S659" s="847"/>
    </row>
    <row r="660" spans="1:19">
      <c r="A660" s="857"/>
      <c r="B660" s="857"/>
      <c r="D660" s="857"/>
      <c r="E660" s="857"/>
      <c r="P660" s="854"/>
      <c r="Q660" s="854"/>
      <c r="R660" s="855"/>
      <c r="S660" s="847"/>
    </row>
    <row r="661" spans="1:19">
      <c r="A661" s="857"/>
      <c r="B661" s="857"/>
      <c r="D661" s="857"/>
      <c r="E661" s="857"/>
      <c r="P661" s="854"/>
      <c r="Q661" s="854"/>
      <c r="R661" s="855"/>
      <c r="S661" s="847"/>
    </row>
    <row r="662" spans="1:19">
      <c r="A662" s="857"/>
      <c r="B662" s="857"/>
      <c r="D662" s="857"/>
      <c r="E662" s="857"/>
      <c r="P662" s="854"/>
      <c r="Q662" s="854"/>
      <c r="R662" s="855"/>
      <c r="S662" s="847"/>
    </row>
    <row r="663" spans="1:19">
      <c r="A663" s="857"/>
      <c r="B663" s="857"/>
      <c r="D663" s="857"/>
      <c r="E663" s="857"/>
      <c r="P663" s="854"/>
      <c r="Q663" s="854"/>
      <c r="R663" s="855"/>
      <c r="S663" s="847"/>
    </row>
    <row r="664" spans="1:19">
      <c r="A664" s="857"/>
      <c r="B664" s="857"/>
      <c r="D664" s="857"/>
      <c r="E664" s="857"/>
      <c r="P664" s="854"/>
      <c r="Q664" s="854"/>
      <c r="R664" s="855"/>
      <c r="S664" s="847"/>
    </row>
    <row r="665" spans="1:19">
      <c r="A665" s="857"/>
      <c r="B665" s="857"/>
      <c r="D665" s="857"/>
      <c r="E665" s="857"/>
      <c r="P665" s="854"/>
      <c r="Q665" s="854"/>
      <c r="R665" s="855"/>
      <c r="S665" s="847"/>
    </row>
    <row r="666" spans="1:19">
      <c r="A666" s="857"/>
      <c r="B666" s="857"/>
      <c r="D666" s="857"/>
      <c r="E666" s="857"/>
      <c r="P666" s="854"/>
      <c r="Q666" s="854"/>
      <c r="R666" s="855"/>
      <c r="S666" s="847"/>
    </row>
    <row r="667" spans="1:19">
      <c r="A667" s="857"/>
      <c r="B667" s="857"/>
      <c r="D667" s="857"/>
      <c r="E667" s="857"/>
      <c r="P667" s="854"/>
      <c r="Q667" s="854"/>
      <c r="R667" s="855"/>
      <c r="S667" s="847"/>
    </row>
    <row r="668" spans="1:19">
      <c r="A668" s="857"/>
      <c r="B668" s="857"/>
      <c r="D668" s="857"/>
      <c r="E668" s="857"/>
      <c r="P668" s="854"/>
      <c r="Q668" s="854"/>
      <c r="R668" s="855"/>
      <c r="S668" s="847"/>
    </row>
    <row r="669" spans="1:19">
      <c r="A669" s="857"/>
      <c r="B669" s="857"/>
      <c r="D669" s="857"/>
      <c r="E669" s="857"/>
      <c r="P669" s="854"/>
      <c r="Q669" s="854"/>
      <c r="R669" s="855"/>
      <c r="S669" s="847"/>
    </row>
    <row r="670" spans="1:19">
      <c r="A670" s="857"/>
      <c r="B670" s="857"/>
      <c r="D670" s="857"/>
      <c r="E670" s="857"/>
      <c r="P670" s="854"/>
      <c r="Q670" s="854"/>
      <c r="R670" s="855"/>
      <c r="S670" s="847"/>
    </row>
    <row r="671" spans="1:19">
      <c r="A671" s="857"/>
      <c r="B671" s="857"/>
      <c r="D671" s="857"/>
      <c r="E671" s="857"/>
      <c r="P671" s="854"/>
      <c r="Q671" s="854"/>
      <c r="R671" s="855"/>
      <c r="S671" s="847"/>
    </row>
    <row r="672" spans="1:19">
      <c r="A672" s="857"/>
      <c r="B672" s="857"/>
      <c r="D672" s="857"/>
      <c r="E672" s="857"/>
      <c r="P672" s="854"/>
      <c r="Q672" s="854"/>
      <c r="R672" s="855"/>
      <c r="S672" s="847"/>
    </row>
    <row r="673" spans="1:19">
      <c r="A673" s="857"/>
      <c r="B673" s="857"/>
      <c r="D673" s="857"/>
      <c r="E673" s="857"/>
      <c r="P673" s="854"/>
      <c r="Q673" s="854"/>
      <c r="R673" s="855"/>
      <c r="S673" s="847"/>
    </row>
    <row r="674" spans="1:19">
      <c r="A674" s="857"/>
      <c r="B674" s="857"/>
      <c r="D674" s="857"/>
      <c r="E674" s="857"/>
      <c r="P674" s="854"/>
      <c r="Q674" s="854"/>
      <c r="R674" s="855"/>
      <c r="S674" s="847"/>
    </row>
    <row r="675" spans="1:19">
      <c r="A675" s="857"/>
      <c r="B675" s="857"/>
      <c r="D675" s="857"/>
      <c r="E675" s="857"/>
      <c r="P675" s="854"/>
      <c r="Q675" s="854"/>
      <c r="R675" s="855"/>
      <c r="S675" s="847"/>
    </row>
    <row r="676" spans="1:19">
      <c r="A676" s="857"/>
      <c r="B676" s="857"/>
      <c r="D676" s="857"/>
      <c r="E676" s="857"/>
      <c r="P676" s="854"/>
      <c r="Q676" s="854"/>
      <c r="R676" s="855"/>
      <c r="S676" s="847"/>
    </row>
    <row r="677" spans="1:19">
      <c r="A677" s="857"/>
      <c r="B677" s="857"/>
      <c r="D677" s="857"/>
      <c r="E677" s="857"/>
      <c r="P677" s="854"/>
      <c r="Q677" s="854"/>
      <c r="R677" s="855"/>
      <c r="S677" s="847"/>
    </row>
    <row r="678" spans="1:19">
      <c r="A678" s="857"/>
      <c r="B678" s="857"/>
      <c r="D678" s="857"/>
      <c r="E678" s="857"/>
      <c r="P678" s="854"/>
      <c r="Q678" s="854"/>
      <c r="R678" s="855"/>
      <c r="S678" s="847"/>
    </row>
    <row r="679" spans="1:19">
      <c r="A679" s="857"/>
      <c r="B679" s="857"/>
      <c r="D679" s="857"/>
      <c r="E679" s="857"/>
      <c r="P679" s="854"/>
      <c r="Q679" s="854"/>
      <c r="R679" s="855"/>
      <c r="S679" s="847"/>
    </row>
    <row r="680" spans="1:19">
      <c r="A680" s="857"/>
      <c r="B680" s="857"/>
      <c r="D680" s="857"/>
      <c r="E680" s="857"/>
      <c r="P680" s="854"/>
      <c r="Q680" s="854"/>
      <c r="R680" s="855"/>
      <c r="S680" s="847"/>
    </row>
    <row r="681" spans="1:19">
      <c r="A681" s="857"/>
      <c r="B681" s="857"/>
      <c r="D681" s="857"/>
      <c r="E681" s="857"/>
      <c r="P681" s="854"/>
      <c r="Q681" s="854"/>
      <c r="R681" s="855"/>
      <c r="S681" s="847"/>
    </row>
    <row r="682" spans="1:19">
      <c r="A682" s="857"/>
      <c r="B682" s="857"/>
      <c r="D682" s="857"/>
      <c r="E682" s="857"/>
      <c r="P682" s="854"/>
      <c r="Q682" s="854"/>
      <c r="R682" s="855"/>
      <c r="S682" s="847"/>
    </row>
    <row r="683" spans="1:19">
      <c r="A683" s="857"/>
      <c r="B683" s="857"/>
      <c r="D683" s="857"/>
      <c r="E683" s="857"/>
      <c r="P683" s="854"/>
      <c r="Q683" s="854"/>
      <c r="R683" s="855"/>
      <c r="S683" s="847"/>
    </row>
    <row r="684" spans="1:19">
      <c r="A684" s="857"/>
      <c r="B684" s="857"/>
      <c r="D684" s="857"/>
      <c r="E684" s="857"/>
      <c r="P684" s="854"/>
      <c r="Q684" s="854"/>
      <c r="R684" s="855"/>
      <c r="S684" s="847"/>
    </row>
    <row r="685" spans="1:19">
      <c r="A685" s="857"/>
      <c r="B685" s="857"/>
      <c r="D685" s="857"/>
      <c r="E685" s="857"/>
      <c r="P685" s="854"/>
      <c r="Q685" s="854"/>
      <c r="R685" s="855"/>
      <c r="S685" s="847"/>
    </row>
    <row r="686" spans="1:19">
      <c r="A686" s="857"/>
      <c r="B686" s="857"/>
      <c r="D686" s="857"/>
      <c r="E686" s="857"/>
      <c r="P686" s="854"/>
      <c r="Q686" s="854"/>
      <c r="R686" s="855"/>
      <c r="S686" s="847"/>
    </row>
    <row r="687" spans="1:19">
      <c r="A687" s="857"/>
      <c r="B687" s="857"/>
      <c r="D687" s="857"/>
      <c r="E687" s="857"/>
      <c r="P687" s="854"/>
      <c r="Q687" s="854"/>
      <c r="R687" s="855"/>
      <c r="S687" s="847"/>
    </row>
    <row r="688" spans="1:19">
      <c r="A688" s="857"/>
      <c r="B688" s="857"/>
      <c r="D688" s="857"/>
      <c r="E688" s="857"/>
      <c r="P688" s="854"/>
      <c r="Q688" s="854"/>
      <c r="R688" s="855"/>
      <c r="S688" s="847"/>
    </row>
    <row r="689" spans="1:19">
      <c r="A689" s="857"/>
      <c r="B689" s="857"/>
      <c r="D689" s="857"/>
      <c r="E689" s="857"/>
      <c r="P689" s="854"/>
      <c r="Q689" s="854"/>
      <c r="R689" s="855"/>
      <c r="S689" s="847"/>
    </row>
    <row r="690" spans="1:19">
      <c r="A690" s="857"/>
      <c r="B690" s="857"/>
      <c r="D690" s="857"/>
      <c r="E690" s="857"/>
      <c r="P690" s="854"/>
      <c r="Q690" s="854"/>
      <c r="R690" s="855"/>
      <c r="S690" s="847"/>
    </row>
    <row r="691" spans="1:19">
      <c r="A691" s="857"/>
      <c r="B691" s="857"/>
      <c r="D691" s="857"/>
      <c r="E691" s="857"/>
      <c r="P691" s="854"/>
      <c r="Q691" s="854"/>
      <c r="R691" s="855"/>
      <c r="S691" s="847"/>
    </row>
    <row r="692" spans="1:19">
      <c r="A692" s="857"/>
      <c r="B692" s="857"/>
      <c r="D692" s="857"/>
      <c r="E692" s="857"/>
      <c r="P692" s="854"/>
      <c r="Q692" s="854"/>
      <c r="R692" s="855"/>
      <c r="S692" s="847"/>
    </row>
    <row r="693" spans="1:19">
      <c r="A693" s="857"/>
      <c r="B693" s="857"/>
      <c r="D693" s="857"/>
      <c r="E693" s="857"/>
      <c r="P693" s="854"/>
      <c r="Q693" s="854"/>
      <c r="R693" s="855"/>
      <c r="S693" s="847"/>
    </row>
    <row r="694" spans="1:19">
      <c r="A694" s="857"/>
      <c r="B694" s="857"/>
      <c r="D694" s="857"/>
      <c r="E694" s="857"/>
      <c r="P694" s="854"/>
      <c r="Q694" s="854"/>
      <c r="R694" s="855"/>
      <c r="S694" s="847"/>
    </row>
    <row r="695" spans="1:19">
      <c r="A695" s="857"/>
      <c r="B695" s="857"/>
      <c r="D695" s="857"/>
      <c r="E695" s="857"/>
      <c r="P695" s="854"/>
      <c r="Q695" s="854"/>
      <c r="R695" s="855"/>
      <c r="S695" s="847"/>
    </row>
    <row r="696" spans="1:19">
      <c r="A696" s="857"/>
      <c r="B696" s="857"/>
      <c r="D696" s="857"/>
      <c r="E696" s="857"/>
      <c r="P696" s="854"/>
      <c r="Q696" s="854"/>
      <c r="R696" s="855"/>
      <c r="S696" s="847"/>
    </row>
    <row r="697" spans="1:19">
      <c r="A697" s="857"/>
      <c r="B697" s="857"/>
      <c r="D697" s="857"/>
      <c r="E697" s="857"/>
      <c r="P697" s="854"/>
      <c r="Q697" s="854"/>
      <c r="R697" s="855"/>
      <c r="S697" s="847"/>
    </row>
    <row r="698" spans="1:19">
      <c r="A698" s="857"/>
      <c r="B698" s="857"/>
      <c r="D698" s="857"/>
      <c r="E698" s="857"/>
      <c r="P698" s="854"/>
      <c r="Q698" s="854"/>
      <c r="R698" s="855"/>
      <c r="S698" s="847"/>
    </row>
    <row r="699" spans="1:19">
      <c r="A699" s="857"/>
      <c r="B699" s="857"/>
      <c r="D699" s="857"/>
      <c r="E699" s="857"/>
      <c r="P699" s="854"/>
      <c r="Q699" s="854"/>
      <c r="R699" s="855"/>
      <c r="S699" s="847"/>
    </row>
    <row r="700" spans="1:19">
      <c r="A700" s="857"/>
      <c r="B700" s="857"/>
      <c r="D700" s="857"/>
      <c r="E700" s="857"/>
      <c r="P700" s="854"/>
      <c r="Q700" s="854"/>
      <c r="R700" s="855"/>
      <c r="S700" s="847"/>
    </row>
    <row r="701" spans="1:19">
      <c r="A701" s="857"/>
      <c r="B701" s="857"/>
      <c r="D701" s="857"/>
      <c r="E701" s="857"/>
      <c r="P701" s="854"/>
      <c r="Q701" s="854"/>
      <c r="R701" s="855"/>
      <c r="S701" s="847"/>
    </row>
    <row r="702" spans="1:19">
      <c r="A702" s="857"/>
      <c r="B702" s="857"/>
      <c r="D702" s="857"/>
      <c r="E702" s="857"/>
      <c r="P702" s="854"/>
      <c r="Q702" s="854"/>
      <c r="R702" s="855"/>
      <c r="S702" s="847"/>
    </row>
    <row r="703" spans="1:19">
      <c r="A703" s="857"/>
      <c r="B703" s="857"/>
      <c r="D703" s="857"/>
      <c r="E703" s="857"/>
      <c r="P703" s="854"/>
      <c r="Q703" s="854"/>
      <c r="R703" s="855"/>
      <c r="S703" s="847"/>
    </row>
    <row r="704" spans="1:19">
      <c r="A704" s="857"/>
      <c r="B704" s="857"/>
      <c r="D704" s="857"/>
      <c r="E704" s="857"/>
      <c r="P704" s="854"/>
      <c r="Q704" s="854"/>
      <c r="R704" s="855"/>
      <c r="S704" s="847"/>
    </row>
    <row r="705" spans="1:19">
      <c r="A705" s="857"/>
      <c r="B705" s="857"/>
      <c r="D705" s="857"/>
      <c r="E705" s="857"/>
      <c r="P705" s="854"/>
      <c r="Q705" s="854"/>
      <c r="R705" s="855"/>
      <c r="S705" s="847"/>
    </row>
    <row r="706" spans="1:19">
      <c r="A706" s="857"/>
      <c r="B706" s="857"/>
      <c r="D706" s="857"/>
      <c r="E706" s="857"/>
      <c r="P706" s="854"/>
      <c r="Q706" s="854"/>
      <c r="R706" s="855"/>
      <c r="S706" s="847"/>
    </row>
    <row r="707" spans="1:19">
      <c r="A707" s="857"/>
      <c r="B707" s="857"/>
      <c r="D707" s="857"/>
      <c r="E707" s="857"/>
      <c r="P707" s="854"/>
      <c r="Q707" s="854"/>
      <c r="R707" s="855"/>
      <c r="S707" s="847"/>
    </row>
    <row r="708" spans="1:19">
      <c r="A708" s="857"/>
      <c r="B708" s="857"/>
      <c r="D708" s="857"/>
      <c r="E708" s="857"/>
      <c r="P708" s="854"/>
      <c r="Q708" s="854"/>
      <c r="R708" s="855"/>
      <c r="S708" s="847"/>
    </row>
    <row r="709" spans="1:19">
      <c r="A709" s="857"/>
      <c r="B709" s="857"/>
      <c r="D709" s="857"/>
      <c r="E709" s="857"/>
      <c r="P709" s="854"/>
      <c r="Q709" s="854"/>
      <c r="R709" s="855"/>
      <c r="S709" s="847"/>
    </row>
    <row r="710" spans="1:19">
      <c r="A710" s="857"/>
      <c r="B710" s="857"/>
      <c r="D710" s="857"/>
      <c r="E710" s="857"/>
      <c r="P710" s="854"/>
      <c r="Q710" s="854"/>
      <c r="R710" s="855"/>
      <c r="S710" s="847"/>
    </row>
    <row r="711" spans="1:19">
      <c r="A711" s="857"/>
      <c r="B711" s="857"/>
      <c r="D711" s="857"/>
      <c r="E711" s="857"/>
      <c r="P711" s="854"/>
      <c r="Q711" s="854"/>
      <c r="R711" s="855"/>
      <c r="S711" s="847"/>
    </row>
    <row r="712" spans="1:19">
      <c r="A712" s="857"/>
      <c r="B712" s="857"/>
      <c r="D712" s="857"/>
      <c r="E712" s="857"/>
      <c r="P712" s="854"/>
      <c r="Q712" s="854"/>
      <c r="R712" s="855"/>
      <c r="S712" s="847"/>
    </row>
    <row r="713" spans="1:19">
      <c r="A713" s="857"/>
      <c r="B713" s="857"/>
      <c r="D713" s="857"/>
      <c r="E713" s="857"/>
      <c r="P713" s="854"/>
      <c r="Q713" s="854"/>
      <c r="R713" s="855"/>
      <c r="S713" s="847"/>
    </row>
    <row r="714" spans="1:19">
      <c r="A714" s="857"/>
      <c r="B714" s="857"/>
      <c r="D714" s="857"/>
      <c r="E714" s="857"/>
      <c r="P714" s="854"/>
      <c r="Q714" s="854"/>
      <c r="R714" s="855"/>
      <c r="S714" s="847"/>
    </row>
    <row r="715" spans="1:19">
      <c r="A715" s="857"/>
      <c r="B715" s="857"/>
      <c r="D715" s="857"/>
      <c r="E715" s="857"/>
      <c r="P715" s="854"/>
      <c r="Q715" s="854"/>
      <c r="R715" s="855"/>
      <c r="S715" s="847"/>
    </row>
    <row r="716" spans="1:19">
      <c r="A716" s="857"/>
      <c r="B716" s="857"/>
      <c r="D716" s="857"/>
      <c r="E716" s="857"/>
      <c r="P716" s="854"/>
      <c r="Q716" s="854"/>
      <c r="R716" s="855"/>
      <c r="S716" s="847"/>
    </row>
    <row r="717" spans="1:19">
      <c r="A717" s="857"/>
      <c r="B717" s="857"/>
      <c r="D717" s="857"/>
      <c r="E717" s="857"/>
      <c r="P717" s="854"/>
      <c r="Q717" s="854"/>
      <c r="R717" s="855"/>
      <c r="S717" s="847"/>
    </row>
    <row r="718" spans="1:19">
      <c r="A718" s="857"/>
      <c r="B718" s="857"/>
      <c r="D718" s="857"/>
      <c r="E718" s="857"/>
      <c r="P718" s="854"/>
      <c r="Q718" s="854"/>
      <c r="R718" s="855"/>
      <c r="S718" s="847"/>
    </row>
    <row r="719" spans="1:19">
      <c r="A719" s="857"/>
      <c r="B719" s="857"/>
      <c r="D719" s="857"/>
      <c r="E719" s="857"/>
      <c r="P719" s="854"/>
      <c r="Q719" s="854"/>
      <c r="R719" s="855"/>
      <c r="S719" s="847"/>
    </row>
    <row r="720" spans="1:19">
      <c r="A720" s="857"/>
      <c r="B720" s="857"/>
      <c r="D720" s="857"/>
      <c r="E720" s="857"/>
      <c r="P720" s="854"/>
      <c r="Q720" s="854"/>
      <c r="R720" s="855"/>
      <c r="S720" s="847"/>
    </row>
    <row r="721" spans="1:19">
      <c r="A721" s="857"/>
      <c r="B721" s="857"/>
      <c r="D721" s="857"/>
      <c r="E721" s="857"/>
      <c r="P721" s="854"/>
      <c r="Q721" s="854"/>
      <c r="R721" s="855"/>
      <c r="S721" s="847"/>
    </row>
    <row r="722" spans="1:19">
      <c r="A722" s="857"/>
      <c r="B722" s="857"/>
      <c r="D722" s="857"/>
      <c r="E722" s="857"/>
      <c r="P722" s="854"/>
      <c r="Q722" s="854"/>
      <c r="R722" s="855"/>
      <c r="S722" s="847"/>
    </row>
    <row r="723" spans="1:19">
      <c r="A723" s="857"/>
      <c r="B723" s="857"/>
      <c r="D723" s="857"/>
      <c r="E723" s="857"/>
      <c r="P723" s="854"/>
      <c r="Q723" s="854"/>
      <c r="R723" s="855"/>
      <c r="S723" s="847"/>
    </row>
    <row r="724" spans="1:19">
      <c r="A724" s="857"/>
      <c r="B724" s="857"/>
      <c r="D724" s="857"/>
      <c r="E724" s="857"/>
      <c r="P724" s="854"/>
      <c r="Q724" s="854"/>
      <c r="R724" s="855"/>
      <c r="S724" s="847"/>
    </row>
    <row r="725" spans="1:19">
      <c r="A725" s="857"/>
      <c r="B725" s="857"/>
      <c r="D725" s="857"/>
      <c r="E725" s="857"/>
      <c r="P725" s="854"/>
      <c r="Q725" s="854"/>
      <c r="R725" s="855"/>
      <c r="S725" s="847"/>
    </row>
    <row r="726" spans="1:19">
      <c r="A726" s="857"/>
      <c r="B726" s="857"/>
      <c r="D726" s="857"/>
      <c r="E726" s="857"/>
      <c r="P726" s="854"/>
      <c r="Q726" s="854"/>
      <c r="R726" s="855"/>
      <c r="S726" s="847"/>
    </row>
    <row r="727" spans="1:19">
      <c r="A727" s="857"/>
      <c r="B727" s="857"/>
      <c r="D727" s="857"/>
      <c r="E727" s="857"/>
      <c r="P727" s="854"/>
      <c r="Q727" s="854"/>
      <c r="R727" s="855"/>
      <c r="S727" s="847"/>
    </row>
    <row r="728" spans="1:19">
      <c r="A728" s="857"/>
      <c r="B728" s="857"/>
      <c r="D728" s="857"/>
      <c r="E728" s="857"/>
      <c r="P728" s="854"/>
      <c r="Q728" s="854"/>
      <c r="R728" s="855"/>
      <c r="S728" s="847"/>
    </row>
    <row r="729" spans="1:19">
      <c r="A729" s="857"/>
      <c r="B729" s="857"/>
      <c r="D729" s="857"/>
      <c r="E729" s="857"/>
      <c r="P729" s="854"/>
      <c r="Q729" s="854"/>
      <c r="R729" s="855"/>
      <c r="S729" s="847"/>
    </row>
    <row r="730" spans="1:19">
      <c r="A730" s="857"/>
      <c r="B730" s="857"/>
      <c r="D730" s="857"/>
      <c r="E730" s="857"/>
      <c r="P730" s="854"/>
      <c r="Q730" s="854"/>
      <c r="R730" s="855"/>
      <c r="S730" s="847"/>
    </row>
    <row r="731" spans="1:19">
      <c r="A731" s="857"/>
      <c r="B731" s="857"/>
      <c r="D731" s="857"/>
      <c r="E731" s="857"/>
      <c r="P731" s="854"/>
      <c r="Q731" s="854"/>
      <c r="R731" s="855"/>
      <c r="S731" s="847"/>
    </row>
    <row r="732" spans="1:19">
      <c r="A732" s="857"/>
      <c r="B732" s="857"/>
      <c r="D732" s="857"/>
      <c r="E732" s="857"/>
      <c r="P732" s="854"/>
      <c r="Q732" s="854"/>
      <c r="R732" s="855"/>
      <c r="S732" s="847"/>
    </row>
    <row r="733" spans="1:19">
      <c r="A733" s="857"/>
      <c r="B733" s="857"/>
      <c r="D733" s="857"/>
      <c r="E733" s="857"/>
      <c r="P733" s="854"/>
      <c r="Q733" s="854"/>
      <c r="R733" s="855"/>
      <c r="S733" s="847"/>
    </row>
    <row r="734" spans="1:19">
      <c r="A734" s="857"/>
      <c r="B734" s="857"/>
      <c r="D734" s="857"/>
      <c r="E734" s="857"/>
      <c r="P734" s="854"/>
      <c r="Q734" s="854"/>
      <c r="R734" s="855"/>
      <c r="S734" s="847"/>
    </row>
    <row r="735" spans="1:19">
      <c r="A735" s="857"/>
      <c r="B735" s="857"/>
      <c r="D735" s="857"/>
      <c r="E735" s="857"/>
      <c r="P735" s="854"/>
      <c r="Q735" s="854"/>
      <c r="R735" s="855"/>
      <c r="S735" s="847"/>
    </row>
    <row r="736" spans="1:19">
      <c r="A736" s="857"/>
      <c r="B736" s="857"/>
      <c r="D736" s="857"/>
      <c r="E736" s="857"/>
      <c r="P736" s="854"/>
      <c r="Q736" s="854"/>
      <c r="R736" s="855"/>
      <c r="S736" s="847"/>
    </row>
    <row r="737" spans="1:19">
      <c r="A737" s="857"/>
      <c r="B737" s="857"/>
      <c r="D737" s="857"/>
      <c r="E737" s="857"/>
      <c r="P737" s="854"/>
      <c r="Q737" s="854"/>
      <c r="R737" s="855"/>
      <c r="S737" s="847"/>
    </row>
    <row r="738" spans="1:19">
      <c r="A738" s="857"/>
      <c r="B738" s="857"/>
      <c r="D738" s="857"/>
      <c r="E738" s="857"/>
      <c r="P738" s="854"/>
      <c r="Q738" s="854"/>
      <c r="R738" s="855"/>
      <c r="S738" s="847"/>
    </row>
    <row r="739" spans="1:19">
      <c r="A739" s="857"/>
      <c r="B739" s="857"/>
      <c r="D739" s="857"/>
      <c r="E739" s="857"/>
      <c r="P739" s="854"/>
      <c r="Q739" s="854"/>
      <c r="R739" s="855"/>
      <c r="S739" s="847"/>
    </row>
    <row r="740" spans="1:19">
      <c r="A740" s="857"/>
      <c r="B740" s="857"/>
      <c r="D740" s="857"/>
      <c r="E740" s="857"/>
      <c r="P740" s="854"/>
      <c r="Q740" s="854"/>
      <c r="R740" s="855"/>
      <c r="S740" s="847"/>
    </row>
    <row r="741" spans="1:19">
      <c r="A741" s="857"/>
      <c r="B741" s="857"/>
      <c r="D741" s="857"/>
      <c r="E741" s="857"/>
      <c r="P741" s="854"/>
      <c r="Q741" s="854"/>
      <c r="R741" s="855"/>
      <c r="S741" s="847"/>
    </row>
    <row r="742" spans="1:19">
      <c r="A742" s="857"/>
      <c r="B742" s="857"/>
      <c r="D742" s="857"/>
      <c r="E742" s="857"/>
      <c r="P742" s="854"/>
      <c r="Q742" s="854"/>
      <c r="R742" s="855"/>
      <c r="S742" s="847"/>
    </row>
    <row r="743" spans="1:19">
      <c r="A743" s="857"/>
      <c r="B743" s="857"/>
      <c r="D743" s="857"/>
      <c r="E743" s="857"/>
      <c r="P743" s="854"/>
      <c r="Q743" s="854"/>
      <c r="R743" s="855"/>
      <c r="S743" s="847"/>
    </row>
    <row r="744" spans="1:19">
      <c r="A744" s="857"/>
      <c r="B744" s="857"/>
      <c r="D744" s="857"/>
      <c r="E744" s="857"/>
      <c r="P744" s="854"/>
      <c r="Q744" s="854"/>
      <c r="R744" s="855"/>
      <c r="S744" s="847"/>
    </row>
    <row r="745" spans="1:19">
      <c r="A745" s="857"/>
      <c r="B745" s="857"/>
      <c r="D745" s="857"/>
      <c r="E745" s="857"/>
      <c r="P745" s="854"/>
      <c r="Q745" s="854"/>
      <c r="R745" s="855"/>
      <c r="S745" s="847"/>
    </row>
    <row r="746" spans="1:19">
      <c r="A746" s="857"/>
      <c r="B746" s="857"/>
      <c r="D746" s="857"/>
      <c r="E746" s="857"/>
      <c r="P746" s="854"/>
      <c r="Q746" s="854"/>
      <c r="R746" s="855"/>
      <c r="S746" s="847"/>
    </row>
    <row r="747" spans="1:19">
      <c r="A747" s="857"/>
      <c r="B747" s="857"/>
      <c r="D747" s="857"/>
      <c r="E747" s="857"/>
      <c r="P747" s="854"/>
      <c r="Q747" s="854"/>
      <c r="R747" s="855"/>
      <c r="S747" s="847"/>
    </row>
    <row r="748" spans="1:19">
      <c r="A748" s="857"/>
      <c r="B748" s="857"/>
      <c r="D748" s="857"/>
      <c r="E748" s="857"/>
      <c r="P748" s="854"/>
      <c r="Q748" s="854"/>
      <c r="R748" s="855"/>
      <c r="S748" s="847"/>
    </row>
    <row r="749" spans="1:19">
      <c r="A749" s="857"/>
      <c r="B749" s="857"/>
      <c r="D749" s="857"/>
      <c r="E749" s="857"/>
      <c r="P749" s="854"/>
      <c r="Q749" s="854"/>
      <c r="R749" s="855"/>
      <c r="S749" s="847"/>
    </row>
    <row r="750" spans="1:19">
      <c r="A750" s="857"/>
      <c r="B750" s="857"/>
      <c r="D750" s="857"/>
      <c r="E750" s="857"/>
      <c r="P750" s="854"/>
      <c r="Q750" s="854"/>
      <c r="R750" s="855"/>
      <c r="S750" s="847"/>
    </row>
    <row r="751" spans="1:19">
      <c r="A751" s="857"/>
      <c r="B751" s="857"/>
      <c r="D751" s="857"/>
      <c r="E751" s="857"/>
      <c r="P751" s="854"/>
      <c r="Q751" s="854"/>
      <c r="R751" s="855"/>
      <c r="S751" s="847"/>
    </row>
    <row r="752" spans="1:19">
      <c r="A752" s="857"/>
      <c r="B752" s="857"/>
      <c r="D752" s="857"/>
      <c r="E752" s="857"/>
      <c r="P752" s="854"/>
      <c r="Q752" s="854"/>
      <c r="R752" s="855"/>
      <c r="S752" s="847"/>
    </row>
    <row r="753" spans="1:19">
      <c r="A753" s="857"/>
      <c r="B753" s="857"/>
      <c r="D753" s="857"/>
      <c r="E753" s="857"/>
      <c r="P753" s="854"/>
      <c r="Q753" s="854"/>
      <c r="R753" s="855"/>
      <c r="S753" s="847"/>
    </row>
    <row r="754" spans="1:19">
      <c r="A754" s="857"/>
      <c r="B754" s="857"/>
      <c r="D754" s="857"/>
      <c r="E754" s="857"/>
      <c r="P754" s="854"/>
      <c r="Q754" s="854"/>
      <c r="R754" s="855"/>
      <c r="S754" s="847"/>
    </row>
    <row r="755" spans="1:19">
      <c r="A755" s="857"/>
      <c r="B755" s="857"/>
      <c r="D755" s="857"/>
      <c r="E755" s="857"/>
      <c r="P755" s="854"/>
      <c r="Q755" s="854"/>
      <c r="R755" s="855"/>
      <c r="S755" s="847"/>
    </row>
    <row r="756" spans="1:19">
      <c r="A756" s="857"/>
      <c r="B756" s="857"/>
      <c r="D756" s="857"/>
      <c r="E756" s="857"/>
      <c r="P756" s="854"/>
      <c r="Q756" s="854"/>
      <c r="R756" s="855"/>
      <c r="S756" s="847"/>
    </row>
    <row r="757" spans="1:19">
      <c r="A757" s="857"/>
      <c r="B757" s="857"/>
      <c r="D757" s="857"/>
      <c r="E757" s="857"/>
      <c r="P757" s="854"/>
      <c r="Q757" s="854"/>
      <c r="R757" s="855"/>
      <c r="S757" s="847"/>
    </row>
    <row r="758" spans="1:19">
      <c r="A758" s="857"/>
      <c r="B758" s="857"/>
      <c r="D758" s="857"/>
      <c r="E758" s="857"/>
      <c r="P758" s="854"/>
      <c r="Q758" s="854"/>
      <c r="R758" s="855"/>
      <c r="S758" s="847"/>
    </row>
    <row r="759" spans="1:19">
      <c r="A759" s="857"/>
      <c r="B759" s="857"/>
      <c r="D759" s="857"/>
      <c r="E759" s="857"/>
      <c r="P759" s="854"/>
      <c r="Q759" s="854"/>
      <c r="R759" s="855"/>
      <c r="S759" s="847"/>
    </row>
    <row r="760" spans="1:19">
      <c r="A760" s="857"/>
      <c r="B760" s="857"/>
      <c r="D760" s="857"/>
      <c r="E760" s="857"/>
      <c r="P760" s="854"/>
      <c r="Q760" s="854"/>
      <c r="R760" s="855"/>
      <c r="S760" s="847"/>
    </row>
    <row r="761" spans="1:19">
      <c r="A761" s="857"/>
      <c r="B761" s="857"/>
      <c r="D761" s="857"/>
      <c r="E761" s="857"/>
      <c r="P761" s="854"/>
      <c r="Q761" s="854"/>
      <c r="R761" s="855"/>
      <c r="S761" s="847"/>
    </row>
    <row r="762" spans="1:19">
      <c r="A762" s="857"/>
      <c r="B762" s="857"/>
      <c r="D762" s="857"/>
      <c r="E762" s="857"/>
      <c r="P762" s="854"/>
      <c r="Q762" s="854"/>
      <c r="R762" s="855"/>
      <c r="S762" s="847"/>
    </row>
    <row r="763" spans="1:19">
      <c r="A763" s="857"/>
      <c r="B763" s="857"/>
      <c r="D763" s="857"/>
      <c r="E763" s="857"/>
      <c r="P763" s="854"/>
      <c r="Q763" s="854"/>
      <c r="R763" s="855"/>
      <c r="S763" s="847"/>
    </row>
    <row r="764" spans="1:19">
      <c r="A764" s="857"/>
      <c r="B764" s="857"/>
      <c r="D764" s="857"/>
      <c r="E764" s="857"/>
      <c r="P764" s="854"/>
      <c r="Q764" s="854"/>
      <c r="R764" s="855"/>
      <c r="S764" s="847"/>
    </row>
    <row r="765" spans="1:19">
      <c r="A765" s="857"/>
      <c r="B765" s="857"/>
      <c r="D765" s="857"/>
      <c r="E765" s="857"/>
      <c r="P765" s="854"/>
      <c r="Q765" s="854"/>
      <c r="R765" s="855"/>
      <c r="S765" s="847"/>
    </row>
    <row r="766" spans="1:19">
      <c r="A766" s="857"/>
      <c r="B766" s="857"/>
      <c r="D766" s="857"/>
      <c r="E766" s="857"/>
      <c r="P766" s="854"/>
      <c r="Q766" s="854"/>
      <c r="R766" s="855"/>
      <c r="S766" s="847"/>
    </row>
    <row r="767" spans="1:19">
      <c r="A767" s="857"/>
      <c r="B767" s="857"/>
      <c r="D767" s="857"/>
      <c r="E767" s="857"/>
      <c r="P767" s="854"/>
      <c r="Q767" s="854"/>
      <c r="R767" s="855"/>
      <c r="S767" s="847"/>
    </row>
    <row r="768" spans="1:19">
      <c r="A768" s="857"/>
      <c r="B768" s="857"/>
      <c r="D768" s="857"/>
      <c r="E768" s="857"/>
      <c r="P768" s="854"/>
      <c r="Q768" s="854"/>
      <c r="R768" s="855"/>
      <c r="S768" s="847"/>
    </row>
    <row r="769" spans="1:19">
      <c r="A769" s="857"/>
      <c r="B769" s="857"/>
      <c r="D769" s="857"/>
      <c r="E769" s="857"/>
      <c r="P769" s="854"/>
      <c r="Q769" s="854"/>
      <c r="R769" s="855"/>
      <c r="S769" s="847"/>
    </row>
    <row r="770" spans="1:19">
      <c r="A770" s="857"/>
      <c r="B770" s="857"/>
      <c r="D770" s="857"/>
      <c r="E770" s="857"/>
      <c r="P770" s="854"/>
      <c r="Q770" s="854"/>
      <c r="R770" s="855"/>
      <c r="S770" s="847"/>
    </row>
    <row r="771" spans="1:19">
      <c r="A771" s="857"/>
      <c r="B771" s="857"/>
      <c r="D771" s="857"/>
      <c r="E771" s="857"/>
      <c r="P771" s="854"/>
      <c r="Q771" s="854"/>
      <c r="R771" s="855"/>
      <c r="S771" s="847"/>
    </row>
    <row r="772" spans="1:19">
      <c r="A772" s="857"/>
      <c r="B772" s="857"/>
      <c r="D772" s="857"/>
      <c r="E772" s="857"/>
      <c r="P772" s="854"/>
      <c r="Q772" s="854"/>
      <c r="R772" s="855"/>
      <c r="S772" s="847"/>
    </row>
    <row r="773" spans="1:19">
      <c r="A773" s="857"/>
      <c r="B773" s="857"/>
      <c r="D773" s="857"/>
      <c r="E773" s="857"/>
      <c r="P773" s="854"/>
      <c r="Q773" s="854"/>
      <c r="R773" s="855"/>
      <c r="S773" s="847"/>
    </row>
    <row r="774" spans="1:19">
      <c r="A774" s="857"/>
      <c r="B774" s="857"/>
      <c r="D774" s="857"/>
      <c r="E774" s="857"/>
      <c r="P774" s="854"/>
      <c r="Q774" s="854"/>
      <c r="R774" s="855"/>
      <c r="S774" s="847"/>
    </row>
    <row r="775" spans="1:19">
      <c r="A775" s="857"/>
      <c r="B775" s="857"/>
      <c r="D775" s="857"/>
      <c r="E775" s="857"/>
      <c r="P775" s="854"/>
      <c r="Q775" s="854"/>
      <c r="R775" s="855"/>
      <c r="S775" s="847"/>
    </row>
    <row r="776" spans="1:19">
      <c r="A776" s="857"/>
      <c r="B776" s="857"/>
      <c r="D776" s="857"/>
      <c r="E776" s="857"/>
      <c r="P776" s="854"/>
      <c r="Q776" s="854"/>
      <c r="R776" s="855"/>
      <c r="S776" s="847"/>
    </row>
    <row r="777" spans="1:19">
      <c r="A777" s="857"/>
      <c r="B777" s="857"/>
      <c r="D777" s="857"/>
      <c r="E777" s="857"/>
      <c r="P777" s="854"/>
      <c r="Q777" s="854"/>
      <c r="R777" s="855"/>
      <c r="S777" s="847"/>
    </row>
    <row r="778" spans="1:19">
      <c r="A778" s="857"/>
      <c r="B778" s="857"/>
      <c r="D778" s="857"/>
      <c r="E778" s="857"/>
      <c r="P778" s="854"/>
      <c r="Q778" s="854"/>
      <c r="R778" s="855"/>
      <c r="S778" s="847"/>
    </row>
    <row r="779" spans="1:19">
      <c r="A779" s="857"/>
      <c r="B779" s="857"/>
      <c r="D779" s="857"/>
      <c r="E779" s="857"/>
      <c r="P779" s="854"/>
      <c r="Q779" s="854"/>
      <c r="R779" s="855"/>
      <c r="S779" s="847"/>
    </row>
    <row r="780" spans="1:19">
      <c r="A780" s="857"/>
      <c r="B780" s="857"/>
      <c r="D780" s="857"/>
      <c r="E780" s="857"/>
      <c r="P780" s="854"/>
      <c r="Q780" s="854"/>
      <c r="R780" s="855"/>
      <c r="S780" s="847"/>
    </row>
    <row r="781" spans="1:19">
      <c r="A781" s="857"/>
      <c r="B781" s="857"/>
      <c r="D781" s="857"/>
      <c r="E781" s="857"/>
      <c r="P781" s="854"/>
      <c r="Q781" s="854"/>
      <c r="R781" s="855"/>
      <c r="S781" s="847"/>
    </row>
    <row r="782" spans="1:19">
      <c r="A782" s="857"/>
      <c r="B782" s="857"/>
      <c r="D782" s="857"/>
      <c r="E782" s="857"/>
      <c r="P782" s="854"/>
      <c r="Q782" s="854"/>
      <c r="R782" s="855"/>
      <c r="S782" s="847"/>
    </row>
    <row r="783" spans="1:19">
      <c r="A783" s="857"/>
      <c r="B783" s="857"/>
      <c r="D783" s="857"/>
      <c r="E783" s="857"/>
      <c r="P783" s="854"/>
      <c r="Q783" s="854"/>
      <c r="R783" s="855"/>
      <c r="S783" s="847"/>
    </row>
    <row r="784" spans="1:19">
      <c r="A784" s="857"/>
      <c r="B784" s="857"/>
      <c r="D784" s="857"/>
      <c r="E784" s="857"/>
      <c r="P784" s="854"/>
      <c r="Q784" s="854"/>
      <c r="R784" s="855"/>
      <c r="S784" s="847"/>
    </row>
    <row r="785" spans="1:19">
      <c r="A785" s="857"/>
      <c r="B785" s="857"/>
      <c r="D785" s="857"/>
      <c r="E785" s="857"/>
      <c r="P785" s="854"/>
      <c r="Q785" s="854"/>
      <c r="R785" s="855"/>
      <c r="S785" s="847"/>
    </row>
    <row r="786" spans="1:19">
      <c r="A786" s="857"/>
      <c r="B786" s="857"/>
      <c r="D786" s="857"/>
      <c r="E786" s="857"/>
      <c r="P786" s="854"/>
      <c r="Q786" s="854"/>
      <c r="R786" s="855"/>
      <c r="S786" s="847"/>
    </row>
    <row r="787" spans="1:19">
      <c r="A787" s="857"/>
      <c r="B787" s="857"/>
      <c r="D787" s="857"/>
      <c r="E787" s="857"/>
      <c r="P787" s="854"/>
      <c r="Q787" s="854"/>
      <c r="R787" s="855"/>
      <c r="S787" s="847"/>
    </row>
    <row r="788" spans="1:19">
      <c r="A788" s="857"/>
      <c r="B788" s="857"/>
      <c r="D788" s="857"/>
      <c r="E788" s="857"/>
      <c r="P788" s="854"/>
      <c r="Q788" s="854"/>
      <c r="R788" s="855"/>
      <c r="S788" s="847"/>
    </row>
    <row r="789" spans="1:19">
      <c r="A789" s="857"/>
      <c r="B789" s="857"/>
      <c r="D789" s="857"/>
      <c r="E789" s="857"/>
      <c r="P789" s="854"/>
      <c r="Q789" s="854"/>
      <c r="R789" s="855"/>
      <c r="S789" s="847"/>
    </row>
    <row r="790" spans="1:19">
      <c r="A790" s="857"/>
      <c r="B790" s="857"/>
      <c r="D790" s="857"/>
      <c r="E790" s="857"/>
      <c r="P790" s="854"/>
      <c r="Q790" s="854"/>
      <c r="R790" s="855"/>
      <c r="S790" s="847"/>
    </row>
    <row r="791" spans="1:19">
      <c r="A791" s="857"/>
      <c r="B791" s="857"/>
      <c r="D791" s="857"/>
      <c r="E791" s="857"/>
      <c r="P791" s="854"/>
      <c r="Q791" s="854"/>
      <c r="R791" s="855"/>
      <c r="S791" s="847"/>
    </row>
    <row r="792" spans="1:19">
      <c r="A792" s="857"/>
      <c r="B792" s="857"/>
      <c r="D792" s="857"/>
      <c r="E792" s="857"/>
      <c r="P792" s="854"/>
      <c r="Q792" s="854"/>
      <c r="R792" s="855"/>
      <c r="S792" s="847"/>
    </row>
    <row r="793" spans="1:19">
      <c r="A793" s="857"/>
      <c r="B793" s="857"/>
      <c r="D793" s="857"/>
      <c r="E793" s="857"/>
      <c r="P793" s="854"/>
      <c r="Q793" s="854"/>
      <c r="R793" s="855"/>
      <c r="S793" s="847"/>
    </row>
    <row r="794" spans="1:19">
      <c r="A794" s="857"/>
      <c r="B794" s="857"/>
      <c r="D794" s="857"/>
      <c r="E794" s="857"/>
      <c r="P794" s="854"/>
      <c r="Q794" s="854"/>
      <c r="R794" s="855"/>
      <c r="S794" s="847"/>
    </row>
    <row r="795" spans="1:19">
      <c r="A795" s="857"/>
      <c r="B795" s="857"/>
      <c r="D795" s="857"/>
      <c r="E795" s="857"/>
      <c r="P795" s="854"/>
      <c r="Q795" s="854"/>
      <c r="R795" s="855"/>
      <c r="S795" s="847"/>
    </row>
    <row r="796" spans="1:19">
      <c r="A796" s="857"/>
      <c r="B796" s="857"/>
      <c r="D796" s="857"/>
      <c r="E796" s="857"/>
      <c r="P796" s="854"/>
      <c r="Q796" s="854"/>
      <c r="R796" s="855"/>
      <c r="S796" s="847"/>
    </row>
    <row r="797" spans="1:19">
      <c r="A797" s="857"/>
      <c r="B797" s="857"/>
      <c r="D797" s="857"/>
      <c r="E797" s="857"/>
      <c r="P797" s="854"/>
      <c r="Q797" s="854"/>
      <c r="R797" s="855"/>
      <c r="S797" s="847"/>
    </row>
    <row r="798" spans="1:19">
      <c r="A798" s="857"/>
      <c r="B798" s="857"/>
      <c r="D798" s="857"/>
      <c r="E798" s="857"/>
      <c r="P798" s="854"/>
      <c r="Q798" s="854"/>
      <c r="R798" s="855"/>
      <c r="S798" s="847"/>
    </row>
    <row r="799" spans="1:19">
      <c r="A799" s="857"/>
      <c r="B799" s="857"/>
      <c r="D799" s="857"/>
      <c r="E799" s="857"/>
      <c r="P799" s="854"/>
      <c r="Q799" s="854"/>
      <c r="R799" s="855"/>
      <c r="S799" s="847"/>
    </row>
    <row r="800" spans="1:19">
      <c r="A800" s="857"/>
      <c r="B800" s="857"/>
      <c r="D800" s="857"/>
      <c r="E800" s="857"/>
      <c r="P800" s="854"/>
      <c r="Q800" s="854"/>
      <c r="R800" s="855"/>
      <c r="S800" s="847"/>
    </row>
    <row r="801" spans="1:19">
      <c r="A801" s="857"/>
      <c r="B801" s="857"/>
      <c r="D801" s="857"/>
      <c r="E801" s="857"/>
      <c r="P801" s="854"/>
      <c r="Q801" s="854"/>
      <c r="R801" s="855"/>
      <c r="S801" s="847"/>
    </row>
    <row r="802" spans="1:19">
      <c r="A802" s="857"/>
      <c r="B802" s="857"/>
      <c r="D802" s="857"/>
      <c r="E802" s="857"/>
      <c r="P802" s="854"/>
      <c r="Q802" s="854"/>
      <c r="R802" s="855"/>
      <c r="S802" s="847"/>
    </row>
    <row r="803" spans="1:19">
      <c r="A803" s="857"/>
      <c r="B803" s="857"/>
      <c r="D803" s="857"/>
      <c r="E803" s="857"/>
      <c r="P803" s="854"/>
      <c r="Q803" s="854"/>
      <c r="R803" s="855"/>
      <c r="S803" s="847"/>
    </row>
    <row r="804" spans="1:19">
      <c r="A804" s="857"/>
      <c r="B804" s="857"/>
      <c r="D804" s="857"/>
      <c r="E804" s="857"/>
      <c r="P804" s="854"/>
      <c r="Q804" s="854"/>
      <c r="R804" s="855"/>
      <c r="S804" s="847"/>
    </row>
    <row r="805" spans="1:19">
      <c r="A805" s="857"/>
      <c r="B805" s="857"/>
      <c r="D805" s="857"/>
      <c r="E805" s="857"/>
      <c r="P805" s="854"/>
      <c r="Q805" s="854"/>
      <c r="R805" s="855"/>
      <c r="S805" s="847"/>
    </row>
    <row r="806" spans="1:19">
      <c r="A806" s="857"/>
      <c r="B806" s="857"/>
      <c r="D806" s="857"/>
      <c r="E806" s="857"/>
      <c r="P806" s="854"/>
      <c r="Q806" s="854"/>
      <c r="R806" s="855"/>
      <c r="S806" s="847"/>
    </row>
    <row r="807" spans="1:19">
      <c r="A807" s="857"/>
      <c r="B807" s="857"/>
      <c r="D807" s="857"/>
      <c r="E807" s="857"/>
      <c r="P807" s="854"/>
      <c r="Q807" s="854"/>
      <c r="R807" s="855"/>
      <c r="S807" s="847"/>
    </row>
    <row r="808" spans="1:19">
      <c r="A808" s="857"/>
      <c r="B808" s="857"/>
      <c r="D808" s="857"/>
      <c r="E808" s="857"/>
      <c r="P808" s="854"/>
      <c r="Q808" s="854"/>
      <c r="R808" s="855"/>
      <c r="S808" s="847"/>
    </row>
    <row r="809" spans="1:19">
      <c r="A809" s="857"/>
      <c r="B809" s="857"/>
      <c r="D809" s="857"/>
      <c r="E809" s="857"/>
      <c r="P809" s="854"/>
      <c r="Q809" s="854"/>
      <c r="R809" s="855"/>
      <c r="S809" s="847"/>
    </row>
    <row r="810" spans="1:19">
      <c r="A810" s="857"/>
      <c r="B810" s="857"/>
      <c r="D810" s="857"/>
      <c r="E810" s="857"/>
      <c r="P810" s="854"/>
      <c r="Q810" s="854"/>
      <c r="R810" s="855"/>
      <c r="S810" s="847"/>
    </row>
    <row r="811" spans="1:19">
      <c r="A811" s="857"/>
      <c r="B811" s="857"/>
      <c r="D811" s="857"/>
      <c r="E811" s="857"/>
      <c r="P811" s="854"/>
      <c r="Q811" s="854"/>
      <c r="R811" s="855"/>
      <c r="S811" s="847"/>
    </row>
    <row r="812" spans="1:19">
      <c r="A812" s="857"/>
      <c r="B812" s="857"/>
      <c r="D812" s="857"/>
      <c r="E812" s="857"/>
      <c r="P812" s="854"/>
      <c r="Q812" s="854"/>
      <c r="R812" s="855"/>
      <c r="S812" s="847"/>
    </row>
    <row r="813" spans="1:19">
      <c r="A813" s="857"/>
      <c r="B813" s="857"/>
      <c r="D813" s="857"/>
      <c r="E813" s="857"/>
      <c r="P813" s="854"/>
      <c r="Q813" s="854"/>
      <c r="R813" s="855"/>
      <c r="S813" s="847"/>
    </row>
    <row r="814" spans="1:19">
      <c r="A814" s="857"/>
      <c r="B814" s="857"/>
      <c r="D814" s="857"/>
      <c r="E814" s="857"/>
      <c r="P814" s="854"/>
      <c r="Q814" s="854"/>
      <c r="R814" s="855"/>
      <c r="S814" s="847"/>
    </row>
    <row r="815" spans="1:19">
      <c r="A815" s="857"/>
      <c r="B815" s="857"/>
      <c r="D815" s="857"/>
      <c r="E815" s="857"/>
      <c r="P815" s="854"/>
      <c r="Q815" s="854"/>
      <c r="R815" s="855"/>
      <c r="S815" s="847"/>
    </row>
    <row r="816" spans="1:19">
      <c r="A816" s="857"/>
      <c r="B816" s="857"/>
      <c r="D816" s="857"/>
      <c r="E816" s="857"/>
      <c r="P816" s="854"/>
      <c r="Q816" s="854"/>
      <c r="R816" s="855"/>
      <c r="S816" s="847"/>
    </row>
    <row r="817" spans="1:19">
      <c r="A817" s="857"/>
      <c r="B817" s="857"/>
      <c r="D817" s="857"/>
      <c r="E817" s="857"/>
      <c r="P817" s="854"/>
      <c r="Q817" s="854"/>
      <c r="R817" s="855"/>
      <c r="S817" s="847"/>
    </row>
    <row r="818" spans="1:19">
      <c r="A818" s="857"/>
      <c r="B818" s="857"/>
      <c r="D818" s="857"/>
      <c r="E818" s="857"/>
      <c r="P818" s="854"/>
      <c r="Q818" s="854"/>
      <c r="R818" s="855"/>
      <c r="S818" s="847"/>
    </row>
    <row r="819" spans="1:19">
      <c r="A819" s="857"/>
      <c r="B819" s="857"/>
      <c r="D819" s="857"/>
      <c r="E819" s="857"/>
      <c r="P819" s="854"/>
      <c r="Q819" s="854"/>
      <c r="R819" s="855"/>
      <c r="S819" s="847"/>
    </row>
    <row r="820" spans="1:19">
      <c r="A820" s="857"/>
      <c r="B820" s="857"/>
      <c r="D820" s="857"/>
      <c r="E820" s="857"/>
      <c r="P820" s="854"/>
      <c r="Q820" s="854"/>
      <c r="R820" s="855"/>
      <c r="S820" s="847"/>
    </row>
    <row r="821" spans="1:19">
      <c r="A821" s="857"/>
      <c r="B821" s="857"/>
      <c r="D821" s="857"/>
      <c r="E821" s="857"/>
      <c r="P821" s="854"/>
      <c r="Q821" s="854"/>
      <c r="R821" s="855"/>
      <c r="S821" s="847"/>
    </row>
    <row r="822" spans="1:19">
      <c r="A822" s="857"/>
      <c r="B822" s="857"/>
      <c r="D822" s="857"/>
      <c r="E822" s="857"/>
      <c r="P822" s="854"/>
      <c r="Q822" s="854"/>
      <c r="R822" s="855"/>
      <c r="S822" s="847"/>
    </row>
    <row r="823" spans="1:19">
      <c r="A823" s="857"/>
      <c r="B823" s="857"/>
      <c r="D823" s="857"/>
      <c r="E823" s="857"/>
      <c r="P823" s="854"/>
      <c r="Q823" s="854"/>
      <c r="R823" s="855"/>
      <c r="S823" s="847"/>
    </row>
    <row r="824" spans="1:19">
      <c r="A824" s="857"/>
      <c r="B824" s="857"/>
      <c r="D824" s="857"/>
      <c r="E824" s="857"/>
      <c r="P824" s="854"/>
      <c r="Q824" s="854"/>
      <c r="R824" s="855"/>
      <c r="S824" s="847"/>
    </row>
    <row r="825" spans="1:19">
      <c r="A825" s="857"/>
      <c r="B825" s="857"/>
      <c r="D825" s="857"/>
      <c r="E825" s="857"/>
      <c r="P825" s="854"/>
      <c r="Q825" s="854"/>
      <c r="R825" s="855"/>
      <c r="S825" s="847"/>
    </row>
    <row r="826" spans="1:19">
      <c r="A826" s="857"/>
      <c r="B826" s="857"/>
      <c r="D826" s="857"/>
      <c r="E826" s="857"/>
      <c r="P826" s="854"/>
      <c r="Q826" s="854"/>
      <c r="R826" s="855"/>
      <c r="S826" s="847"/>
    </row>
    <row r="827" spans="1:19">
      <c r="A827" s="857"/>
      <c r="B827" s="857"/>
      <c r="D827" s="857"/>
      <c r="E827" s="857"/>
      <c r="P827" s="854"/>
      <c r="Q827" s="854"/>
      <c r="R827" s="855"/>
      <c r="S827" s="847"/>
    </row>
    <row r="828" spans="1:19">
      <c r="A828" s="857"/>
      <c r="B828" s="857"/>
      <c r="D828" s="857"/>
      <c r="E828" s="857"/>
      <c r="P828" s="854"/>
      <c r="Q828" s="854"/>
      <c r="R828" s="855"/>
      <c r="S828" s="847"/>
    </row>
    <row r="829" spans="1:19">
      <c r="A829" s="857"/>
      <c r="B829" s="857"/>
      <c r="D829" s="857"/>
      <c r="E829" s="857"/>
      <c r="P829" s="854"/>
      <c r="Q829" s="854"/>
      <c r="R829" s="855"/>
      <c r="S829" s="847"/>
    </row>
    <row r="830" spans="1:19">
      <c r="A830" s="857"/>
      <c r="B830" s="857"/>
      <c r="D830" s="857"/>
      <c r="E830" s="857"/>
      <c r="P830" s="854"/>
      <c r="Q830" s="854"/>
      <c r="R830" s="855"/>
      <c r="S830" s="847"/>
    </row>
    <row r="831" spans="1:19">
      <c r="A831" s="857"/>
      <c r="B831" s="857"/>
      <c r="D831" s="857"/>
      <c r="E831" s="857"/>
      <c r="P831" s="854"/>
      <c r="Q831" s="854"/>
      <c r="R831" s="855"/>
      <c r="S831" s="847"/>
    </row>
    <row r="832" spans="1:19">
      <c r="A832" s="857"/>
      <c r="B832" s="857"/>
      <c r="D832" s="857"/>
      <c r="E832" s="857"/>
      <c r="P832" s="854"/>
      <c r="Q832" s="854"/>
      <c r="R832" s="855"/>
      <c r="S832" s="847"/>
    </row>
    <row r="833" spans="1:19">
      <c r="A833" s="857"/>
      <c r="B833" s="857"/>
      <c r="D833" s="857"/>
      <c r="E833" s="857"/>
      <c r="P833" s="854"/>
      <c r="Q833" s="854"/>
      <c r="R833" s="855"/>
      <c r="S833" s="847"/>
    </row>
    <row r="834" spans="1:19">
      <c r="A834" s="857"/>
      <c r="B834" s="857"/>
      <c r="D834" s="857"/>
      <c r="E834" s="857"/>
      <c r="P834" s="854"/>
      <c r="Q834" s="854"/>
      <c r="R834" s="855"/>
      <c r="S834" s="847"/>
    </row>
    <row r="835" spans="1:19">
      <c r="A835" s="857"/>
      <c r="B835" s="857"/>
      <c r="D835" s="857"/>
      <c r="E835" s="857"/>
      <c r="P835" s="854"/>
      <c r="Q835" s="854"/>
      <c r="R835" s="855"/>
      <c r="S835" s="847"/>
    </row>
    <row r="836" spans="1:19">
      <c r="A836" s="857"/>
      <c r="B836" s="857"/>
      <c r="D836" s="857"/>
      <c r="E836" s="857"/>
      <c r="P836" s="854"/>
      <c r="Q836" s="854"/>
      <c r="R836" s="855"/>
      <c r="S836" s="847"/>
    </row>
    <row r="837" spans="1:19">
      <c r="A837" s="857"/>
      <c r="B837" s="857"/>
      <c r="D837" s="857"/>
      <c r="E837" s="857"/>
      <c r="P837" s="854"/>
      <c r="Q837" s="854"/>
      <c r="R837" s="855"/>
      <c r="S837" s="847"/>
    </row>
    <row r="838" spans="1:19">
      <c r="A838" s="857"/>
      <c r="B838" s="857"/>
      <c r="D838" s="857"/>
      <c r="E838" s="857"/>
      <c r="P838" s="854"/>
      <c r="Q838" s="854"/>
      <c r="R838" s="855"/>
      <c r="S838" s="847"/>
    </row>
    <row r="839" spans="1:19">
      <c r="A839" s="857"/>
      <c r="B839" s="857"/>
      <c r="D839" s="857"/>
      <c r="E839" s="857"/>
      <c r="P839" s="854"/>
      <c r="Q839" s="854"/>
      <c r="R839" s="855"/>
      <c r="S839" s="847"/>
    </row>
    <row r="840" spans="1:19">
      <c r="A840" s="857"/>
      <c r="B840" s="857"/>
      <c r="D840" s="857"/>
      <c r="E840" s="857"/>
      <c r="P840" s="854"/>
      <c r="Q840" s="854"/>
      <c r="R840" s="855"/>
      <c r="S840" s="847"/>
    </row>
    <row r="841" spans="1:19">
      <c r="A841" s="857"/>
      <c r="B841" s="857"/>
      <c r="D841" s="857"/>
      <c r="E841" s="857"/>
      <c r="P841" s="854"/>
      <c r="Q841" s="854"/>
      <c r="R841" s="855"/>
      <c r="S841" s="847"/>
    </row>
    <row r="842" spans="1:19">
      <c r="A842" s="857"/>
      <c r="B842" s="857"/>
      <c r="D842" s="857"/>
      <c r="E842" s="857"/>
      <c r="P842" s="854"/>
      <c r="Q842" s="854"/>
      <c r="R842" s="855"/>
      <c r="S842" s="847"/>
    </row>
    <row r="843" spans="1:19">
      <c r="A843" s="857"/>
      <c r="B843" s="857"/>
      <c r="D843" s="857"/>
      <c r="E843" s="857"/>
      <c r="P843" s="854"/>
      <c r="Q843" s="854"/>
      <c r="R843" s="855"/>
      <c r="S843" s="847"/>
    </row>
    <row r="844" spans="1:19">
      <c r="A844" s="857"/>
      <c r="B844" s="857"/>
      <c r="D844" s="857"/>
      <c r="E844" s="857"/>
      <c r="P844" s="854"/>
      <c r="Q844" s="854"/>
      <c r="R844" s="855"/>
      <c r="S844" s="847"/>
    </row>
    <row r="845" spans="1:19">
      <c r="A845" s="857"/>
      <c r="B845" s="857"/>
      <c r="D845" s="857"/>
      <c r="E845" s="857"/>
      <c r="P845" s="854"/>
      <c r="Q845" s="854"/>
      <c r="R845" s="855"/>
      <c r="S845" s="847"/>
    </row>
    <row r="846" spans="1:19">
      <c r="A846" s="857"/>
      <c r="B846" s="857"/>
      <c r="D846" s="857"/>
      <c r="E846" s="857"/>
      <c r="P846" s="854"/>
      <c r="Q846" s="854"/>
      <c r="R846" s="855"/>
      <c r="S846" s="847"/>
    </row>
    <row r="847" spans="1:19">
      <c r="A847" s="857"/>
      <c r="B847" s="857"/>
      <c r="D847" s="857"/>
      <c r="E847" s="857"/>
      <c r="P847" s="854"/>
      <c r="Q847" s="854"/>
      <c r="R847" s="855"/>
      <c r="S847" s="847"/>
    </row>
    <row r="848" spans="1:19">
      <c r="A848" s="857"/>
      <c r="B848" s="857"/>
      <c r="D848" s="857"/>
      <c r="E848" s="857"/>
      <c r="P848" s="854"/>
      <c r="Q848" s="854"/>
      <c r="R848" s="855"/>
      <c r="S848" s="847"/>
    </row>
    <row r="849" spans="1:19">
      <c r="A849" s="857"/>
      <c r="B849" s="857"/>
      <c r="D849" s="857"/>
      <c r="E849" s="857"/>
      <c r="P849" s="854"/>
      <c r="Q849" s="854"/>
      <c r="R849" s="855"/>
      <c r="S849" s="847"/>
    </row>
    <row r="850" spans="1:19">
      <c r="A850" s="857"/>
      <c r="B850" s="857"/>
      <c r="D850" s="857"/>
      <c r="E850" s="857"/>
      <c r="P850" s="854"/>
      <c r="Q850" s="854"/>
      <c r="R850" s="855"/>
      <c r="S850" s="847"/>
    </row>
    <row r="851" spans="1:19">
      <c r="A851" s="857"/>
      <c r="B851" s="857"/>
      <c r="D851" s="857"/>
      <c r="E851" s="857"/>
      <c r="P851" s="854"/>
      <c r="Q851" s="854"/>
      <c r="R851" s="855"/>
      <c r="S851" s="847"/>
    </row>
    <row r="852" spans="1:19">
      <c r="A852" s="857"/>
      <c r="B852" s="857"/>
      <c r="D852" s="857"/>
      <c r="E852" s="857"/>
      <c r="P852" s="854"/>
      <c r="Q852" s="854"/>
      <c r="R852" s="855"/>
      <c r="S852" s="847"/>
    </row>
    <row r="853" spans="1:19">
      <c r="A853" s="857"/>
      <c r="B853" s="857"/>
      <c r="D853" s="857"/>
      <c r="E853" s="857"/>
      <c r="P853" s="854"/>
      <c r="Q853" s="854"/>
      <c r="R853" s="855"/>
      <c r="S853" s="847"/>
    </row>
    <row r="854" spans="1:19">
      <c r="A854" s="857"/>
      <c r="B854" s="857"/>
      <c r="D854" s="857"/>
      <c r="E854" s="857"/>
      <c r="P854" s="854"/>
      <c r="Q854" s="854"/>
      <c r="R854" s="855"/>
      <c r="S854" s="847"/>
    </row>
    <row r="855" spans="1:19">
      <c r="A855" s="857"/>
      <c r="B855" s="857"/>
      <c r="D855" s="857"/>
      <c r="E855" s="857"/>
      <c r="P855" s="854"/>
      <c r="Q855" s="854"/>
      <c r="R855" s="855"/>
      <c r="S855" s="847"/>
    </row>
    <row r="856" spans="1:19">
      <c r="A856" s="857"/>
      <c r="B856" s="857"/>
      <c r="D856" s="857"/>
      <c r="E856" s="857"/>
      <c r="P856" s="854"/>
      <c r="Q856" s="854"/>
      <c r="R856" s="855"/>
      <c r="S856" s="847"/>
    </row>
    <row r="857" spans="1:19">
      <c r="A857" s="857"/>
      <c r="B857" s="857"/>
      <c r="D857" s="857"/>
      <c r="E857" s="857"/>
      <c r="P857" s="854"/>
      <c r="Q857" s="854"/>
      <c r="R857" s="855"/>
      <c r="S857" s="847"/>
    </row>
    <row r="858" spans="1:19">
      <c r="A858" s="857"/>
      <c r="B858" s="857"/>
      <c r="D858" s="857"/>
      <c r="E858" s="857"/>
      <c r="P858" s="854"/>
      <c r="Q858" s="854"/>
      <c r="R858" s="855"/>
      <c r="S858" s="847"/>
    </row>
    <row r="859" spans="1:19">
      <c r="A859" s="857"/>
      <c r="B859" s="857"/>
      <c r="D859" s="857"/>
      <c r="E859" s="857"/>
      <c r="P859" s="854"/>
      <c r="Q859" s="854"/>
      <c r="R859" s="855"/>
      <c r="S859" s="847"/>
    </row>
    <row r="860" spans="1:19">
      <c r="A860" s="857"/>
      <c r="B860" s="857"/>
      <c r="D860" s="857"/>
      <c r="E860" s="857"/>
      <c r="P860" s="854"/>
      <c r="Q860" s="854"/>
      <c r="R860" s="855"/>
      <c r="S860" s="847"/>
    </row>
    <row r="861" spans="1:19">
      <c r="A861" s="857"/>
      <c r="B861" s="857"/>
      <c r="D861" s="857"/>
      <c r="E861" s="857"/>
      <c r="P861" s="854"/>
      <c r="Q861" s="854"/>
      <c r="R861" s="855"/>
      <c r="S861" s="847"/>
    </row>
    <row r="862" spans="1:19">
      <c r="A862" s="857"/>
      <c r="B862" s="857"/>
      <c r="D862" s="857"/>
      <c r="E862" s="857"/>
      <c r="P862" s="854"/>
      <c r="Q862" s="854"/>
      <c r="R862" s="855"/>
      <c r="S862" s="847"/>
    </row>
    <row r="863" spans="1:19">
      <c r="A863" s="857"/>
      <c r="B863" s="857"/>
      <c r="D863" s="857"/>
      <c r="E863" s="857"/>
      <c r="P863" s="854"/>
      <c r="Q863" s="854"/>
      <c r="R863" s="855"/>
      <c r="S863" s="847"/>
    </row>
    <row r="864" spans="1:19">
      <c r="A864" s="857"/>
      <c r="B864" s="857"/>
      <c r="D864" s="857"/>
      <c r="E864" s="857"/>
      <c r="P864" s="854"/>
      <c r="Q864" s="854"/>
      <c r="R864" s="855"/>
      <c r="S864" s="847"/>
    </row>
    <row r="865" spans="1:19">
      <c r="A865" s="857"/>
      <c r="B865" s="857"/>
      <c r="D865" s="857"/>
      <c r="E865" s="857"/>
      <c r="P865" s="854"/>
      <c r="Q865" s="854"/>
      <c r="R865" s="855"/>
      <c r="S865" s="847"/>
    </row>
    <row r="866" spans="1:19">
      <c r="A866" s="857"/>
      <c r="B866" s="857"/>
      <c r="D866" s="857"/>
      <c r="E866" s="857"/>
      <c r="P866" s="854"/>
      <c r="Q866" s="854"/>
      <c r="R866" s="855"/>
      <c r="S866" s="847"/>
    </row>
    <row r="867" spans="1:19">
      <c r="A867" s="857"/>
      <c r="B867" s="857"/>
      <c r="D867" s="857"/>
      <c r="E867" s="857"/>
      <c r="P867" s="854"/>
      <c r="Q867" s="854"/>
      <c r="R867" s="855"/>
      <c r="S867" s="847"/>
    </row>
    <row r="868" spans="1:19">
      <c r="A868" s="857"/>
      <c r="B868" s="857"/>
      <c r="D868" s="857"/>
      <c r="E868" s="857"/>
      <c r="P868" s="854"/>
      <c r="Q868" s="854"/>
      <c r="R868" s="855"/>
      <c r="S868" s="847"/>
    </row>
    <row r="869" spans="1:19">
      <c r="A869" s="857"/>
      <c r="B869" s="857"/>
      <c r="D869" s="857"/>
      <c r="E869" s="857"/>
      <c r="P869" s="854"/>
      <c r="Q869" s="854"/>
      <c r="R869" s="855"/>
      <c r="S869" s="847"/>
    </row>
    <row r="870" spans="1:19">
      <c r="A870" s="857"/>
      <c r="B870" s="857"/>
      <c r="D870" s="857"/>
      <c r="E870" s="857"/>
      <c r="P870" s="854"/>
      <c r="Q870" s="854"/>
      <c r="R870" s="855"/>
      <c r="S870" s="847"/>
    </row>
    <row r="871" spans="1:19">
      <c r="A871" s="857"/>
      <c r="B871" s="857"/>
      <c r="D871" s="857"/>
      <c r="E871" s="857"/>
      <c r="P871" s="854"/>
      <c r="Q871" s="854"/>
      <c r="R871" s="855"/>
      <c r="S871" s="847"/>
    </row>
    <row r="872" spans="1:19">
      <c r="A872" s="857"/>
      <c r="B872" s="857"/>
      <c r="D872" s="857"/>
      <c r="E872" s="857"/>
      <c r="P872" s="854"/>
      <c r="Q872" s="854"/>
      <c r="R872" s="855"/>
      <c r="S872" s="847"/>
    </row>
    <row r="873" spans="1:19">
      <c r="A873" s="857"/>
      <c r="B873" s="857"/>
      <c r="D873" s="857"/>
      <c r="E873" s="857"/>
      <c r="P873" s="854"/>
      <c r="Q873" s="854"/>
      <c r="R873" s="855"/>
      <c r="S873" s="847"/>
    </row>
    <row r="874" spans="1:19">
      <c r="A874" s="857"/>
      <c r="B874" s="857"/>
      <c r="D874" s="857"/>
      <c r="E874" s="857"/>
      <c r="P874" s="854"/>
      <c r="Q874" s="854"/>
      <c r="R874" s="855"/>
      <c r="S874" s="847"/>
    </row>
    <row r="875" spans="1:19">
      <c r="A875" s="857"/>
      <c r="B875" s="857"/>
      <c r="D875" s="857"/>
      <c r="E875" s="857"/>
      <c r="P875" s="854"/>
      <c r="Q875" s="854"/>
      <c r="R875" s="855"/>
      <c r="S875" s="847"/>
    </row>
    <row r="876" spans="1:19">
      <c r="A876" s="857"/>
      <c r="B876" s="857"/>
      <c r="D876" s="857"/>
      <c r="E876" s="857"/>
      <c r="P876" s="854"/>
      <c r="Q876" s="854"/>
      <c r="R876" s="855"/>
      <c r="S876" s="847"/>
    </row>
    <row r="877" spans="1:19">
      <c r="A877" s="857"/>
      <c r="B877" s="857"/>
      <c r="D877" s="857"/>
      <c r="E877" s="857"/>
      <c r="P877" s="854"/>
      <c r="Q877" s="854"/>
      <c r="R877" s="855"/>
      <c r="S877" s="847"/>
    </row>
    <row r="878" spans="1:19">
      <c r="A878" s="857"/>
      <c r="B878" s="857"/>
      <c r="D878" s="857"/>
      <c r="E878" s="857"/>
      <c r="P878" s="854"/>
      <c r="Q878" s="854"/>
      <c r="R878" s="855"/>
      <c r="S878" s="847"/>
    </row>
    <row r="879" spans="1:19">
      <c r="A879" s="857"/>
      <c r="B879" s="857"/>
      <c r="D879" s="857"/>
      <c r="E879" s="857"/>
      <c r="P879" s="854"/>
      <c r="Q879" s="854"/>
      <c r="R879" s="855"/>
      <c r="S879" s="847"/>
    </row>
    <row r="880" spans="1:19">
      <c r="A880" s="857"/>
      <c r="B880" s="857"/>
      <c r="D880" s="857"/>
      <c r="E880" s="857"/>
      <c r="P880" s="854"/>
      <c r="Q880" s="854"/>
      <c r="R880" s="855"/>
      <c r="S880" s="847"/>
    </row>
    <row r="881" spans="1:19">
      <c r="A881" s="857"/>
      <c r="B881" s="857"/>
      <c r="D881" s="857"/>
      <c r="E881" s="857"/>
      <c r="P881" s="854"/>
      <c r="Q881" s="854"/>
      <c r="R881" s="855"/>
      <c r="S881" s="847"/>
    </row>
    <row r="882" spans="1:19">
      <c r="A882" s="857"/>
      <c r="B882" s="857"/>
      <c r="D882" s="857"/>
      <c r="E882" s="857"/>
      <c r="P882" s="854"/>
      <c r="Q882" s="854"/>
      <c r="R882" s="855"/>
      <c r="S882" s="847"/>
    </row>
    <row r="883" spans="1:19">
      <c r="A883" s="857"/>
      <c r="B883" s="857"/>
      <c r="D883" s="857"/>
      <c r="E883" s="857"/>
      <c r="P883" s="854"/>
      <c r="Q883" s="854"/>
      <c r="R883" s="855"/>
      <c r="S883" s="847"/>
    </row>
    <row r="884" spans="1:19">
      <c r="A884" s="857"/>
      <c r="B884" s="857"/>
      <c r="D884" s="857"/>
      <c r="E884" s="857"/>
      <c r="P884" s="854"/>
      <c r="Q884" s="854"/>
      <c r="R884" s="855"/>
      <c r="S884" s="847"/>
    </row>
    <row r="885" spans="1:19">
      <c r="A885" s="857"/>
      <c r="B885" s="857"/>
      <c r="D885" s="857"/>
      <c r="E885" s="857"/>
      <c r="P885" s="854"/>
      <c r="Q885" s="854"/>
      <c r="R885" s="855"/>
      <c r="S885" s="847"/>
    </row>
    <row r="886" spans="1:19">
      <c r="A886" s="857"/>
      <c r="B886" s="857"/>
      <c r="D886" s="857"/>
      <c r="E886" s="857"/>
      <c r="P886" s="854"/>
      <c r="Q886" s="854"/>
      <c r="R886" s="855"/>
      <c r="S886" s="847"/>
    </row>
    <row r="887" spans="1:19">
      <c r="A887" s="857"/>
      <c r="B887" s="857"/>
      <c r="D887" s="857"/>
      <c r="E887" s="857"/>
      <c r="P887" s="854"/>
      <c r="Q887" s="854"/>
      <c r="R887" s="855"/>
      <c r="S887" s="847"/>
    </row>
    <row r="888" spans="1:19">
      <c r="A888" s="857"/>
      <c r="B888" s="857"/>
      <c r="D888" s="857"/>
      <c r="E888" s="857"/>
      <c r="P888" s="854"/>
      <c r="Q888" s="854"/>
      <c r="R888" s="855"/>
      <c r="S888" s="847"/>
    </row>
    <row r="889" spans="1:19">
      <c r="A889" s="857"/>
      <c r="B889" s="857"/>
      <c r="D889" s="857"/>
      <c r="E889" s="857"/>
      <c r="P889" s="854"/>
      <c r="Q889" s="854"/>
      <c r="R889" s="855"/>
      <c r="S889" s="847"/>
    </row>
    <row r="890" spans="1:19">
      <c r="A890" s="857"/>
      <c r="B890" s="857"/>
      <c r="D890" s="857"/>
      <c r="E890" s="857"/>
      <c r="P890" s="854"/>
      <c r="Q890" s="854"/>
      <c r="R890" s="855"/>
      <c r="S890" s="847"/>
    </row>
    <row r="891" spans="1:19">
      <c r="A891" s="857"/>
      <c r="B891" s="857"/>
      <c r="D891" s="857"/>
      <c r="E891" s="857"/>
      <c r="P891" s="854"/>
      <c r="Q891" s="854"/>
      <c r="R891" s="855"/>
      <c r="S891" s="847"/>
    </row>
    <row r="892" spans="1:19">
      <c r="A892" s="857"/>
      <c r="B892" s="857"/>
      <c r="D892" s="857"/>
      <c r="E892" s="857"/>
      <c r="P892" s="854"/>
      <c r="Q892" s="854"/>
      <c r="R892" s="855"/>
      <c r="S892" s="847"/>
    </row>
    <row r="893" spans="1:19">
      <c r="A893" s="857"/>
      <c r="B893" s="857"/>
      <c r="D893" s="857"/>
      <c r="E893" s="857"/>
      <c r="P893" s="854"/>
      <c r="Q893" s="854"/>
      <c r="R893" s="855"/>
      <c r="S893" s="847"/>
    </row>
    <row r="894" spans="1:19">
      <c r="A894" s="857"/>
      <c r="B894" s="857"/>
      <c r="D894" s="857"/>
      <c r="E894" s="857"/>
      <c r="P894" s="854"/>
      <c r="Q894" s="854"/>
      <c r="R894" s="855"/>
      <c r="S894" s="847"/>
    </row>
    <row r="895" spans="1:19">
      <c r="A895" s="857"/>
      <c r="B895" s="857"/>
      <c r="D895" s="857"/>
      <c r="E895" s="857"/>
      <c r="P895" s="854"/>
      <c r="Q895" s="854"/>
      <c r="R895" s="855"/>
      <c r="S895" s="847"/>
    </row>
    <row r="896" spans="1:19">
      <c r="A896" s="857"/>
      <c r="B896" s="857"/>
      <c r="D896" s="857"/>
      <c r="E896" s="857"/>
      <c r="P896" s="854"/>
      <c r="Q896" s="854"/>
      <c r="R896" s="855"/>
      <c r="S896" s="847"/>
    </row>
    <row r="897" spans="1:19">
      <c r="A897" s="857"/>
      <c r="B897" s="857"/>
      <c r="D897" s="857"/>
      <c r="E897" s="857"/>
      <c r="P897" s="854"/>
      <c r="Q897" s="854"/>
      <c r="R897" s="855"/>
      <c r="S897" s="847"/>
    </row>
    <row r="898" spans="1:19">
      <c r="A898" s="857"/>
      <c r="B898" s="857"/>
      <c r="D898" s="857"/>
      <c r="E898" s="857"/>
      <c r="P898" s="854"/>
      <c r="Q898" s="854"/>
      <c r="R898" s="855"/>
      <c r="S898" s="847"/>
    </row>
    <row r="899" spans="1:19">
      <c r="A899" s="857"/>
      <c r="B899" s="857"/>
      <c r="D899" s="857"/>
      <c r="E899" s="857"/>
      <c r="P899" s="854"/>
      <c r="Q899" s="854"/>
      <c r="R899" s="855"/>
      <c r="S899" s="847"/>
    </row>
    <row r="900" spans="1:19">
      <c r="A900" s="857"/>
      <c r="B900" s="857"/>
      <c r="D900" s="857"/>
      <c r="E900" s="857"/>
      <c r="P900" s="854"/>
      <c r="Q900" s="854"/>
      <c r="R900" s="855"/>
      <c r="S900" s="847"/>
    </row>
    <row r="901" spans="1:19">
      <c r="A901" s="857"/>
      <c r="B901" s="857"/>
      <c r="D901" s="857"/>
      <c r="E901" s="857"/>
      <c r="P901" s="854"/>
      <c r="Q901" s="854"/>
      <c r="R901" s="855"/>
      <c r="S901" s="847"/>
    </row>
    <row r="902" spans="1:19">
      <c r="A902" s="857"/>
      <c r="B902" s="857"/>
      <c r="D902" s="857"/>
      <c r="E902" s="857"/>
      <c r="P902" s="854"/>
      <c r="Q902" s="854"/>
      <c r="R902" s="855"/>
      <c r="S902" s="847"/>
    </row>
    <row r="903" spans="1:19">
      <c r="A903" s="857"/>
      <c r="B903" s="857"/>
      <c r="D903" s="857"/>
      <c r="E903" s="857"/>
      <c r="P903" s="854"/>
      <c r="Q903" s="854"/>
      <c r="R903" s="855"/>
      <c r="S903" s="847"/>
    </row>
    <row r="904" spans="1:19">
      <c r="A904" s="857"/>
      <c r="B904" s="857"/>
      <c r="D904" s="857"/>
      <c r="E904" s="857"/>
      <c r="P904" s="854"/>
      <c r="Q904" s="854"/>
      <c r="R904" s="855"/>
      <c r="S904" s="847"/>
    </row>
    <row r="905" spans="1:19">
      <c r="A905" s="857"/>
      <c r="B905" s="857"/>
      <c r="D905" s="857"/>
      <c r="E905" s="857"/>
      <c r="P905" s="854"/>
      <c r="Q905" s="854"/>
      <c r="R905" s="855"/>
      <c r="S905" s="847"/>
    </row>
    <row r="906" spans="1:19">
      <c r="A906" s="857"/>
      <c r="B906" s="857"/>
      <c r="D906" s="857"/>
      <c r="E906" s="857"/>
      <c r="P906" s="854"/>
      <c r="Q906" s="854"/>
      <c r="R906" s="855"/>
      <c r="S906" s="847"/>
    </row>
    <row r="907" spans="1:19">
      <c r="A907" s="857"/>
      <c r="B907" s="857"/>
      <c r="D907" s="857"/>
      <c r="E907" s="857"/>
      <c r="P907" s="854"/>
      <c r="Q907" s="854"/>
      <c r="R907" s="855"/>
      <c r="S907" s="847"/>
    </row>
    <row r="908" spans="1:19">
      <c r="A908" s="857"/>
      <c r="B908" s="857"/>
      <c r="D908" s="857"/>
      <c r="E908" s="857"/>
      <c r="P908" s="854"/>
      <c r="Q908" s="854"/>
      <c r="R908" s="855"/>
      <c r="S908" s="847"/>
    </row>
    <row r="909" spans="1:19">
      <c r="A909" s="857"/>
      <c r="B909" s="857"/>
      <c r="D909" s="857"/>
      <c r="E909" s="857"/>
      <c r="P909" s="854"/>
      <c r="Q909" s="854"/>
      <c r="R909" s="855"/>
      <c r="S909" s="847"/>
    </row>
    <row r="910" spans="1:19">
      <c r="A910" s="857"/>
      <c r="B910" s="857"/>
      <c r="D910" s="857"/>
      <c r="E910" s="857"/>
      <c r="P910" s="854"/>
      <c r="Q910" s="854"/>
      <c r="R910" s="855"/>
      <c r="S910" s="847"/>
    </row>
    <row r="911" spans="1:19">
      <c r="A911" s="857"/>
      <c r="B911" s="857"/>
      <c r="D911" s="857"/>
      <c r="E911" s="857"/>
      <c r="P911" s="854"/>
      <c r="Q911" s="854"/>
      <c r="R911" s="855"/>
      <c r="S911" s="847"/>
    </row>
    <row r="912" spans="1:19">
      <c r="A912" s="857"/>
      <c r="B912" s="857"/>
      <c r="D912" s="857"/>
      <c r="E912" s="857"/>
      <c r="P912" s="854"/>
      <c r="Q912" s="854"/>
      <c r="R912" s="855"/>
      <c r="S912" s="847"/>
    </row>
    <row r="913" spans="1:19">
      <c r="A913" s="857"/>
      <c r="B913" s="857"/>
      <c r="D913" s="857"/>
      <c r="E913" s="857"/>
      <c r="P913" s="854"/>
      <c r="Q913" s="854"/>
      <c r="R913" s="855"/>
      <c r="S913" s="847"/>
    </row>
    <row r="914" spans="1:19">
      <c r="A914" s="857"/>
      <c r="B914" s="857"/>
      <c r="D914" s="857"/>
      <c r="E914" s="857"/>
      <c r="P914" s="854"/>
      <c r="Q914" s="854"/>
      <c r="R914" s="855"/>
      <c r="S914" s="847"/>
    </row>
    <row r="915" spans="1:19">
      <c r="A915" s="857"/>
      <c r="B915" s="857"/>
      <c r="D915" s="857"/>
      <c r="E915" s="857"/>
      <c r="P915" s="854"/>
      <c r="Q915" s="854"/>
      <c r="R915" s="855"/>
      <c r="S915" s="847"/>
    </row>
    <row r="916" spans="1:19">
      <c r="A916" s="857"/>
      <c r="B916" s="857"/>
      <c r="D916" s="857"/>
      <c r="E916" s="857"/>
      <c r="P916" s="854"/>
      <c r="Q916" s="854"/>
      <c r="R916" s="855"/>
      <c r="S916" s="847"/>
    </row>
    <row r="917" spans="1:19">
      <c r="A917" s="857"/>
      <c r="B917" s="857"/>
      <c r="D917" s="857"/>
      <c r="E917" s="857"/>
      <c r="P917" s="854"/>
      <c r="Q917" s="854"/>
      <c r="R917" s="855"/>
      <c r="S917" s="847"/>
    </row>
    <row r="918" spans="1:19">
      <c r="A918" s="857"/>
      <c r="B918" s="857"/>
      <c r="D918" s="857"/>
      <c r="E918" s="857"/>
      <c r="P918" s="854"/>
      <c r="Q918" s="854"/>
      <c r="R918" s="855"/>
      <c r="S918" s="847"/>
    </row>
    <row r="919" spans="1:19">
      <c r="A919" s="857"/>
      <c r="B919" s="857"/>
      <c r="D919" s="857"/>
      <c r="E919" s="857"/>
      <c r="P919" s="854"/>
      <c r="Q919" s="854"/>
      <c r="R919" s="855"/>
      <c r="S919" s="847"/>
    </row>
    <row r="920" spans="1:19">
      <c r="A920" s="857"/>
      <c r="B920" s="857"/>
      <c r="D920" s="857"/>
      <c r="E920" s="857"/>
      <c r="P920" s="854"/>
      <c r="Q920" s="854"/>
      <c r="R920" s="855"/>
      <c r="S920" s="847"/>
    </row>
    <row r="921" spans="1:19">
      <c r="A921" s="857"/>
      <c r="B921" s="857"/>
      <c r="D921" s="857"/>
      <c r="E921" s="857"/>
      <c r="P921" s="854"/>
      <c r="Q921" s="854"/>
      <c r="R921" s="855"/>
      <c r="S921" s="847"/>
    </row>
    <row r="922" spans="1:19">
      <c r="A922" s="857"/>
      <c r="B922" s="857"/>
      <c r="D922" s="857"/>
      <c r="E922" s="857"/>
      <c r="P922" s="854"/>
      <c r="Q922" s="854"/>
      <c r="R922" s="855"/>
      <c r="S922" s="847"/>
    </row>
    <row r="923" spans="1:19">
      <c r="A923" s="857"/>
      <c r="B923" s="857"/>
      <c r="D923" s="857"/>
      <c r="E923" s="857"/>
      <c r="P923" s="854"/>
      <c r="Q923" s="854"/>
      <c r="R923" s="855"/>
      <c r="S923" s="847"/>
    </row>
    <row r="924" spans="1:19">
      <c r="A924" s="857"/>
      <c r="B924" s="857"/>
      <c r="D924" s="857"/>
      <c r="E924" s="857"/>
      <c r="P924" s="854"/>
      <c r="Q924" s="854"/>
      <c r="R924" s="855"/>
      <c r="S924" s="847"/>
    </row>
    <row r="925" spans="1:19">
      <c r="A925" s="857"/>
      <c r="B925" s="857"/>
      <c r="D925" s="857"/>
      <c r="E925" s="857"/>
      <c r="P925" s="854"/>
      <c r="Q925" s="854"/>
      <c r="R925" s="855"/>
      <c r="S925" s="847"/>
    </row>
    <row r="926" spans="1:19">
      <c r="A926" s="857"/>
      <c r="B926" s="857"/>
      <c r="D926" s="857"/>
      <c r="E926" s="857"/>
      <c r="P926" s="854"/>
      <c r="Q926" s="854"/>
      <c r="R926" s="855"/>
      <c r="S926" s="847"/>
    </row>
    <row r="927" spans="1:19">
      <c r="A927" s="857"/>
      <c r="B927" s="857"/>
      <c r="D927" s="857"/>
      <c r="E927" s="857"/>
      <c r="P927" s="854"/>
      <c r="Q927" s="854"/>
      <c r="R927" s="855"/>
      <c r="S927" s="847"/>
    </row>
    <row r="928" spans="1:19">
      <c r="A928" s="857"/>
      <c r="B928" s="857"/>
      <c r="D928" s="857"/>
      <c r="E928" s="857"/>
      <c r="P928" s="854"/>
      <c r="Q928" s="854"/>
      <c r="R928" s="855"/>
      <c r="S928" s="847"/>
    </row>
    <row r="929" spans="1:19">
      <c r="A929" s="857"/>
      <c r="B929" s="857"/>
      <c r="D929" s="857"/>
      <c r="E929" s="857"/>
      <c r="P929" s="854"/>
      <c r="Q929" s="854"/>
      <c r="R929" s="855"/>
      <c r="S929" s="847"/>
    </row>
    <row r="930" spans="1:19">
      <c r="A930" s="857"/>
      <c r="B930" s="857"/>
      <c r="D930" s="857"/>
      <c r="E930" s="857"/>
      <c r="P930" s="854"/>
      <c r="Q930" s="854"/>
      <c r="R930" s="855"/>
      <c r="S930" s="847"/>
    </row>
    <row r="931" spans="1:19">
      <c r="A931" s="857"/>
      <c r="B931" s="857"/>
      <c r="D931" s="857"/>
      <c r="E931" s="857"/>
      <c r="P931" s="854"/>
      <c r="Q931" s="854"/>
      <c r="R931" s="855"/>
      <c r="S931" s="847"/>
    </row>
    <row r="932" spans="1:19">
      <c r="A932" s="857"/>
      <c r="B932" s="857"/>
      <c r="D932" s="857"/>
      <c r="E932" s="857"/>
      <c r="P932" s="854"/>
      <c r="Q932" s="854"/>
      <c r="R932" s="855"/>
      <c r="S932" s="847"/>
    </row>
    <row r="933" spans="1:19">
      <c r="A933" s="857"/>
      <c r="B933" s="857"/>
      <c r="D933" s="857"/>
      <c r="E933" s="857"/>
      <c r="P933" s="854"/>
      <c r="Q933" s="854"/>
      <c r="R933" s="855"/>
      <c r="S933" s="847"/>
    </row>
    <row r="934" spans="1:19">
      <c r="A934" s="857"/>
      <c r="B934" s="857"/>
      <c r="D934" s="857"/>
      <c r="E934" s="857"/>
      <c r="P934" s="854"/>
      <c r="Q934" s="854"/>
      <c r="R934" s="855"/>
      <c r="S934" s="847"/>
    </row>
    <row r="935" spans="1:19">
      <c r="A935" s="857"/>
      <c r="B935" s="857"/>
      <c r="D935" s="857"/>
      <c r="E935" s="857"/>
      <c r="P935" s="854"/>
      <c r="Q935" s="854"/>
      <c r="R935" s="855"/>
      <c r="S935" s="847"/>
    </row>
    <row r="936" spans="1:19">
      <c r="A936" s="857"/>
      <c r="B936" s="857"/>
      <c r="D936" s="857"/>
      <c r="E936" s="857"/>
      <c r="P936" s="854"/>
      <c r="Q936" s="854"/>
      <c r="R936" s="855"/>
      <c r="S936" s="847"/>
    </row>
    <row r="937" spans="1:19">
      <c r="A937" s="857"/>
      <c r="B937" s="857"/>
      <c r="D937" s="857"/>
      <c r="E937" s="857"/>
      <c r="P937" s="854"/>
      <c r="Q937" s="854"/>
      <c r="R937" s="855"/>
      <c r="S937" s="847"/>
    </row>
    <row r="938" spans="1:19">
      <c r="A938" s="857"/>
      <c r="B938" s="857"/>
      <c r="D938" s="857"/>
      <c r="E938" s="857"/>
      <c r="P938" s="854"/>
      <c r="Q938" s="854"/>
      <c r="R938" s="855"/>
      <c r="S938" s="847"/>
    </row>
    <row r="939" spans="1:19">
      <c r="A939" s="857"/>
      <c r="B939" s="857"/>
      <c r="D939" s="857"/>
      <c r="E939" s="857"/>
      <c r="P939" s="854"/>
      <c r="Q939" s="854"/>
      <c r="R939" s="855"/>
      <c r="S939" s="847"/>
    </row>
    <row r="940" spans="1:19">
      <c r="A940" s="857"/>
      <c r="B940" s="857"/>
      <c r="D940" s="857"/>
      <c r="E940" s="857"/>
      <c r="P940" s="854"/>
      <c r="Q940" s="854"/>
      <c r="R940" s="855"/>
      <c r="S940" s="847"/>
    </row>
    <row r="941" spans="1:19">
      <c r="A941" s="857"/>
      <c r="B941" s="857"/>
      <c r="D941" s="857"/>
      <c r="E941" s="857"/>
      <c r="P941" s="854"/>
      <c r="Q941" s="854"/>
      <c r="R941" s="855"/>
      <c r="S941" s="847"/>
    </row>
    <row r="942" spans="1:19">
      <c r="A942" s="857"/>
      <c r="B942" s="857"/>
      <c r="D942" s="857"/>
      <c r="E942" s="857"/>
      <c r="P942" s="854"/>
      <c r="Q942" s="854"/>
      <c r="R942" s="855"/>
      <c r="S942" s="847"/>
    </row>
    <row r="943" spans="1:19">
      <c r="A943" s="857"/>
      <c r="B943" s="857"/>
      <c r="D943" s="857"/>
      <c r="E943" s="857"/>
      <c r="P943" s="854"/>
      <c r="Q943" s="854"/>
      <c r="R943" s="855"/>
      <c r="S943" s="847"/>
    </row>
    <row r="944" spans="1:19">
      <c r="A944" s="857"/>
      <c r="B944" s="857"/>
      <c r="D944" s="857"/>
      <c r="E944" s="857"/>
      <c r="P944" s="854"/>
      <c r="Q944" s="854"/>
      <c r="R944" s="855"/>
      <c r="S944" s="847"/>
    </row>
    <row r="945" spans="1:19">
      <c r="A945" s="857"/>
      <c r="B945" s="857"/>
      <c r="D945" s="857"/>
      <c r="E945" s="857"/>
      <c r="P945" s="854"/>
      <c r="Q945" s="854"/>
      <c r="R945" s="855"/>
      <c r="S945" s="847"/>
    </row>
    <row r="946" spans="1:19">
      <c r="A946" s="857"/>
      <c r="B946" s="857"/>
      <c r="D946" s="857"/>
      <c r="E946" s="857"/>
      <c r="P946" s="854"/>
      <c r="Q946" s="854"/>
      <c r="R946" s="855"/>
      <c r="S946" s="847"/>
    </row>
    <row r="947" spans="1:19">
      <c r="A947" s="857"/>
      <c r="B947" s="857"/>
      <c r="D947" s="857"/>
      <c r="E947" s="857"/>
      <c r="P947" s="854"/>
      <c r="Q947" s="854"/>
      <c r="R947" s="855"/>
      <c r="S947" s="847"/>
    </row>
    <row r="948" spans="1:19">
      <c r="A948" s="857"/>
      <c r="B948" s="857"/>
      <c r="D948" s="857"/>
      <c r="E948" s="857"/>
      <c r="P948" s="854"/>
      <c r="Q948" s="854"/>
      <c r="R948" s="855"/>
      <c r="S948" s="847"/>
    </row>
    <row r="949" spans="1:19">
      <c r="A949" s="857"/>
      <c r="B949" s="857"/>
      <c r="D949" s="857"/>
      <c r="E949" s="857"/>
      <c r="P949" s="854"/>
      <c r="Q949" s="854"/>
      <c r="R949" s="855"/>
      <c r="S949" s="847"/>
    </row>
    <row r="950" spans="1:19">
      <c r="A950" s="857"/>
      <c r="B950" s="857"/>
      <c r="D950" s="857"/>
      <c r="E950" s="857"/>
      <c r="P950" s="854"/>
      <c r="Q950" s="854"/>
      <c r="R950" s="855"/>
      <c r="S950" s="847"/>
    </row>
    <row r="951" spans="1:19">
      <c r="A951" s="857"/>
      <c r="B951" s="857"/>
      <c r="D951" s="857"/>
      <c r="E951" s="857"/>
      <c r="P951" s="854"/>
      <c r="Q951" s="854"/>
      <c r="R951" s="855"/>
      <c r="S951" s="847"/>
    </row>
    <row r="952" spans="1:19">
      <c r="A952" s="857"/>
      <c r="B952" s="857"/>
      <c r="D952" s="857"/>
      <c r="E952" s="857"/>
      <c r="P952" s="854"/>
      <c r="Q952" s="854"/>
      <c r="R952" s="855"/>
      <c r="S952" s="847"/>
    </row>
    <row r="953" spans="1:19">
      <c r="A953" s="857"/>
      <c r="B953" s="857"/>
      <c r="D953" s="857"/>
      <c r="E953" s="857"/>
      <c r="P953" s="854"/>
      <c r="Q953" s="854"/>
      <c r="R953" s="855"/>
      <c r="S953" s="847"/>
    </row>
    <row r="954" spans="1:19">
      <c r="A954" s="857"/>
      <c r="B954" s="857"/>
      <c r="D954" s="857"/>
      <c r="E954" s="857"/>
      <c r="P954" s="854"/>
      <c r="Q954" s="854"/>
      <c r="R954" s="855"/>
      <c r="S954" s="847"/>
    </row>
    <row r="955" spans="1:19">
      <c r="A955" s="857"/>
      <c r="B955" s="857"/>
      <c r="D955" s="857"/>
      <c r="E955" s="857"/>
      <c r="P955" s="854"/>
      <c r="Q955" s="854"/>
      <c r="R955" s="855"/>
      <c r="S955" s="847"/>
    </row>
    <row r="956" spans="1:19">
      <c r="A956" s="857"/>
      <c r="B956" s="857"/>
      <c r="D956" s="857"/>
      <c r="E956" s="857"/>
      <c r="P956" s="854"/>
      <c r="Q956" s="854"/>
      <c r="R956" s="855"/>
      <c r="S956" s="847"/>
    </row>
    <row r="957" spans="1:19">
      <c r="A957" s="857"/>
      <c r="B957" s="857"/>
      <c r="D957" s="857"/>
      <c r="E957" s="857"/>
      <c r="P957" s="854"/>
      <c r="Q957" s="854"/>
      <c r="R957" s="855"/>
      <c r="S957" s="847"/>
    </row>
    <row r="958" spans="1:19">
      <c r="A958" s="857"/>
      <c r="B958" s="857"/>
      <c r="D958" s="857"/>
      <c r="E958" s="857"/>
      <c r="P958" s="854"/>
      <c r="Q958" s="854"/>
      <c r="R958" s="855"/>
      <c r="S958" s="847"/>
    </row>
    <row r="959" spans="1:19">
      <c r="A959" s="857"/>
      <c r="B959" s="857"/>
      <c r="D959" s="857"/>
      <c r="E959" s="857"/>
      <c r="P959" s="854"/>
      <c r="Q959" s="854"/>
      <c r="R959" s="855"/>
      <c r="S959" s="847"/>
    </row>
    <row r="960" spans="1:19">
      <c r="A960" s="857"/>
      <c r="B960" s="857"/>
      <c r="D960" s="857"/>
      <c r="E960" s="857"/>
      <c r="P960" s="854"/>
      <c r="Q960" s="854"/>
      <c r="R960" s="855"/>
      <c r="S960" s="847"/>
    </row>
    <row r="961" spans="1:19">
      <c r="A961" s="857"/>
      <c r="B961" s="857"/>
      <c r="D961" s="857"/>
      <c r="E961" s="857"/>
      <c r="P961" s="854"/>
      <c r="Q961" s="854"/>
      <c r="R961" s="855"/>
      <c r="S961" s="847"/>
    </row>
    <row r="962" spans="1:19">
      <c r="A962" s="857"/>
      <c r="B962" s="857"/>
      <c r="D962" s="857"/>
      <c r="E962" s="857"/>
      <c r="P962" s="854"/>
      <c r="Q962" s="854"/>
      <c r="R962" s="855"/>
      <c r="S962" s="847"/>
    </row>
    <row r="963" spans="1:19">
      <c r="A963" s="857"/>
      <c r="B963" s="857"/>
      <c r="D963" s="857"/>
      <c r="E963" s="857"/>
      <c r="P963" s="854"/>
      <c r="Q963" s="854"/>
      <c r="R963" s="855"/>
      <c r="S963" s="847"/>
    </row>
    <row r="964" spans="1:19">
      <c r="A964" s="857"/>
      <c r="B964" s="857"/>
      <c r="D964" s="857"/>
      <c r="E964" s="857"/>
      <c r="P964" s="854"/>
      <c r="Q964" s="854"/>
      <c r="R964" s="855"/>
      <c r="S964" s="847"/>
    </row>
    <row r="965" spans="1:19">
      <c r="A965" s="857"/>
      <c r="B965" s="857"/>
      <c r="D965" s="857"/>
      <c r="E965" s="857"/>
      <c r="P965" s="854"/>
      <c r="Q965" s="854"/>
      <c r="R965" s="855"/>
      <c r="S965" s="847"/>
    </row>
    <row r="966" spans="1:19">
      <c r="A966" s="857"/>
      <c r="B966" s="857"/>
      <c r="D966" s="857"/>
      <c r="E966" s="857"/>
      <c r="P966" s="854"/>
      <c r="Q966" s="854"/>
      <c r="R966" s="855"/>
      <c r="S966" s="847"/>
    </row>
    <row r="967" spans="1:19">
      <c r="A967" s="857"/>
      <c r="B967" s="857"/>
      <c r="D967" s="857"/>
      <c r="E967" s="857"/>
      <c r="P967" s="854"/>
      <c r="Q967" s="854"/>
      <c r="R967" s="855"/>
      <c r="S967" s="847"/>
    </row>
    <row r="968" spans="1:19">
      <c r="A968" s="857"/>
      <c r="B968" s="857"/>
      <c r="D968" s="857"/>
      <c r="E968" s="857"/>
      <c r="P968" s="854"/>
      <c r="Q968" s="854"/>
      <c r="R968" s="855"/>
      <c r="S968" s="847"/>
    </row>
    <row r="969" spans="1:19">
      <c r="A969" s="857"/>
      <c r="B969" s="857"/>
      <c r="D969" s="857"/>
      <c r="E969" s="857"/>
      <c r="P969" s="854"/>
      <c r="Q969" s="854"/>
      <c r="R969" s="855"/>
      <c r="S969" s="847"/>
    </row>
    <row r="970" spans="1:19">
      <c r="A970" s="857"/>
      <c r="B970" s="857"/>
      <c r="D970" s="857"/>
      <c r="E970" s="857"/>
      <c r="P970" s="854"/>
      <c r="Q970" s="854"/>
      <c r="R970" s="855"/>
      <c r="S970" s="847"/>
    </row>
    <row r="971" spans="1:19">
      <c r="A971" s="857"/>
      <c r="B971" s="857"/>
      <c r="D971" s="857"/>
      <c r="E971" s="857"/>
      <c r="P971" s="854"/>
      <c r="Q971" s="854"/>
      <c r="R971" s="855"/>
      <c r="S971" s="847"/>
    </row>
    <row r="972" spans="1:19">
      <c r="A972" s="857"/>
      <c r="B972" s="857"/>
      <c r="D972" s="857"/>
      <c r="E972" s="857"/>
      <c r="P972" s="854"/>
      <c r="Q972" s="854"/>
      <c r="R972" s="855"/>
      <c r="S972" s="847"/>
    </row>
    <row r="973" spans="1:19">
      <c r="A973" s="857"/>
      <c r="B973" s="857"/>
      <c r="D973" s="857"/>
      <c r="E973" s="857"/>
      <c r="P973" s="854"/>
      <c r="Q973" s="854"/>
      <c r="R973" s="855"/>
      <c r="S973" s="847"/>
    </row>
    <row r="974" spans="1:19">
      <c r="A974" s="857"/>
      <c r="B974" s="857"/>
      <c r="D974" s="857"/>
      <c r="E974" s="857"/>
      <c r="P974" s="854"/>
      <c r="Q974" s="854"/>
      <c r="R974" s="855"/>
      <c r="S974" s="847"/>
    </row>
    <row r="975" spans="1:19">
      <c r="A975" s="857"/>
      <c r="B975" s="857"/>
      <c r="D975" s="857"/>
      <c r="E975" s="857"/>
      <c r="P975" s="854"/>
      <c r="Q975" s="854"/>
      <c r="R975" s="855"/>
      <c r="S975" s="847"/>
    </row>
    <row r="976" spans="1:19">
      <c r="A976" s="857"/>
      <c r="B976" s="857"/>
      <c r="D976" s="857"/>
      <c r="E976" s="857"/>
      <c r="P976" s="854"/>
      <c r="Q976" s="854"/>
      <c r="R976" s="855"/>
      <c r="S976" s="847"/>
    </row>
    <row r="977" spans="1:19">
      <c r="A977" s="857"/>
      <c r="B977" s="857"/>
      <c r="D977" s="857"/>
      <c r="E977" s="857"/>
      <c r="P977" s="854"/>
      <c r="Q977" s="854"/>
      <c r="R977" s="855"/>
      <c r="S977" s="847"/>
    </row>
    <row r="978" spans="1:19">
      <c r="A978" s="857"/>
      <c r="B978" s="857"/>
      <c r="D978" s="857"/>
      <c r="E978" s="857"/>
      <c r="P978" s="854"/>
      <c r="Q978" s="854"/>
      <c r="R978" s="855"/>
      <c r="S978" s="847"/>
    </row>
    <row r="979" spans="1:19">
      <c r="A979" s="857"/>
      <c r="B979" s="857"/>
      <c r="D979" s="857"/>
      <c r="E979" s="857"/>
      <c r="P979" s="854"/>
      <c r="Q979" s="854"/>
      <c r="R979" s="855"/>
      <c r="S979" s="847"/>
    </row>
    <row r="980" spans="1:19">
      <c r="A980" s="857"/>
      <c r="B980" s="857"/>
      <c r="D980" s="857"/>
      <c r="E980" s="857"/>
      <c r="P980" s="854"/>
      <c r="Q980" s="854"/>
      <c r="R980" s="855"/>
      <c r="S980" s="847"/>
    </row>
    <row r="981" spans="1:19">
      <c r="A981" s="857"/>
      <c r="B981" s="857"/>
      <c r="D981" s="857"/>
      <c r="E981" s="857"/>
      <c r="P981" s="854"/>
      <c r="Q981" s="854"/>
      <c r="R981" s="855"/>
      <c r="S981" s="847"/>
    </row>
    <row r="982" spans="1:19">
      <c r="A982" s="857"/>
      <c r="B982" s="857"/>
      <c r="D982" s="857"/>
      <c r="E982" s="857"/>
      <c r="P982" s="854"/>
      <c r="Q982" s="854"/>
      <c r="R982" s="855"/>
      <c r="S982" s="847"/>
    </row>
    <row r="983" spans="1:19">
      <c r="A983" s="857"/>
      <c r="B983" s="857"/>
      <c r="D983" s="857"/>
      <c r="E983" s="857"/>
      <c r="P983" s="854"/>
      <c r="Q983" s="854"/>
      <c r="R983" s="855"/>
      <c r="S983" s="847"/>
    </row>
    <row r="984" spans="1:19">
      <c r="A984" s="857"/>
      <c r="B984" s="857"/>
      <c r="D984" s="857"/>
      <c r="E984" s="857"/>
      <c r="P984" s="854"/>
      <c r="Q984" s="854"/>
      <c r="R984" s="855"/>
      <c r="S984" s="847"/>
    </row>
    <row r="985" spans="1:19">
      <c r="A985" s="857"/>
      <c r="B985" s="857"/>
      <c r="D985" s="857"/>
      <c r="E985" s="857"/>
      <c r="P985" s="854"/>
      <c r="Q985" s="854"/>
      <c r="R985" s="855"/>
      <c r="S985" s="847"/>
    </row>
    <row r="986" spans="1:19">
      <c r="A986" s="857"/>
      <c r="B986" s="857"/>
      <c r="D986" s="857"/>
      <c r="E986" s="857"/>
      <c r="P986" s="854"/>
      <c r="Q986" s="854"/>
      <c r="R986" s="855"/>
      <c r="S986" s="847"/>
    </row>
    <row r="987" spans="1:19">
      <c r="A987" s="857"/>
      <c r="B987" s="857"/>
      <c r="D987" s="857"/>
      <c r="E987" s="857"/>
      <c r="P987" s="854"/>
      <c r="Q987" s="854"/>
      <c r="R987" s="855"/>
      <c r="S987" s="847"/>
    </row>
    <row r="988" spans="1:19">
      <c r="A988" s="857"/>
      <c r="B988" s="857"/>
      <c r="D988" s="857"/>
      <c r="E988" s="857"/>
      <c r="P988" s="854"/>
      <c r="Q988" s="854"/>
      <c r="R988" s="855"/>
      <c r="S988" s="847"/>
    </row>
    <row r="989" spans="1:19">
      <c r="A989" s="857"/>
      <c r="B989" s="857"/>
      <c r="D989" s="857"/>
      <c r="E989" s="857"/>
      <c r="P989" s="854"/>
      <c r="Q989" s="854"/>
      <c r="R989" s="855"/>
      <c r="S989" s="847"/>
    </row>
    <row r="990" spans="1:19">
      <c r="A990" s="857"/>
      <c r="B990" s="857"/>
      <c r="D990" s="857"/>
      <c r="E990" s="857"/>
      <c r="P990" s="854"/>
      <c r="Q990" s="854"/>
      <c r="R990" s="855"/>
      <c r="S990" s="847"/>
    </row>
    <row r="991" spans="1:19">
      <c r="A991" s="857"/>
      <c r="B991" s="857"/>
      <c r="D991" s="857"/>
      <c r="E991" s="857"/>
      <c r="P991" s="854"/>
      <c r="Q991" s="854"/>
      <c r="R991" s="855"/>
      <c r="S991" s="847"/>
    </row>
    <row r="992" spans="1:19">
      <c r="A992" s="857"/>
      <c r="B992" s="857"/>
      <c r="D992" s="857"/>
      <c r="E992" s="857"/>
      <c r="P992" s="854"/>
      <c r="Q992" s="854"/>
      <c r="R992" s="855"/>
      <c r="S992" s="847"/>
    </row>
    <row r="993" spans="1:19">
      <c r="A993" s="857"/>
      <c r="B993" s="857"/>
      <c r="D993" s="857"/>
      <c r="E993" s="857"/>
      <c r="P993" s="854"/>
      <c r="Q993" s="854"/>
      <c r="R993" s="855"/>
      <c r="S993" s="847"/>
    </row>
    <row r="994" spans="1:19">
      <c r="A994" s="857"/>
      <c r="B994" s="857"/>
      <c r="D994" s="857"/>
      <c r="E994" s="857"/>
      <c r="P994" s="854"/>
      <c r="Q994" s="854"/>
      <c r="R994" s="855"/>
      <c r="S994" s="847"/>
    </row>
    <row r="995" spans="1:19">
      <c r="A995" s="857"/>
      <c r="B995" s="857"/>
      <c r="D995" s="857"/>
      <c r="E995" s="857"/>
      <c r="P995" s="854"/>
      <c r="Q995" s="854"/>
      <c r="R995" s="855"/>
      <c r="S995" s="847"/>
    </row>
    <row r="996" spans="1:19">
      <c r="A996" s="857"/>
      <c r="B996" s="857"/>
      <c r="D996" s="857"/>
      <c r="E996" s="857"/>
      <c r="P996" s="854"/>
      <c r="Q996" s="854"/>
      <c r="R996" s="855"/>
      <c r="S996" s="847"/>
    </row>
    <row r="997" spans="1:19">
      <c r="A997" s="857"/>
      <c r="B997" s="857"/>
      <c r="D997" s="857"/>
      <c r="E997" s="857"/>
      <c r="P997" s="854"/>
      <c r="Q997" s="854"/>
      <c r="R997" s="855"/>
      <c r="S997" s="847"/>
    </row>
    <row r="998" spans="1:19">
      <c r="A998" s="857"/>
      <c r="B998" s="857"/>
      <c r="D998" s="857"/>
      <c r="E998" s="857"/>
      <c r="P998" s="854"/>
      <c r="Q998" s="854"/>
      <c r="R998" s="855"/>
      <c r="S998" s="847"/>
    </row>
    <row r="999" spans="1:19">
      <c r="A999" s="857"/>
      <c r="B999" s="857"/>
      <c r="D999" s="857"/>
      <c r="E999" s="857"/>
      <c r="P999" s="854"/>
      <c r="Q999" s="854"/>
      <c r="R999" s="855"/>
      <c r="S999" s="847"/>
    </row>
    <row r="1000" spans="1:19">
      <c r="A1000" s="857"/>
      <c r="B1000" s="857"/>
      <c r="D1000" s="857"/>
      <c r="E1000" s="857"/>
      <c r="P1000" s="854"/>
      <c r="Q1000" s="854"/>
      <c r="R1000" s="855"/>
      <c r="S1000" s="847"/>
    </row>
    <row r="1001" spans="1:19">
      <c r="A1001" s="857"/>
      <c r="B1001" s="857"/>
      <c r="D1001" s="857"/>
      <c r="E1001" s="857"/>
      <c r="P1001" s="854"/>
      <c r="Q1001" s="854"/>
      <c r="R1001" s="855"/>
      <c r="S1001" s="847"/>
    </row>
    <row r="1002" spans="1:19">
      <c r="A1002" s="857"/>
      <c r="B1002" s="857"/>
      <c r="D1002" s="857"/>
      <c r="E1002" s="857"/>
      <c r="P1002" s="854"/>
      <c r="Q1002" s="854"/>
      <c r="R1002" s="855"/>
      <c r="S1002" s="847"/>
    </row>
    <row r="1003" spans="1:19">
      <c r="A1003" s="857"/>
      <c r="B1003" s="857"/>
      <c r="D1003" s="857"/>
      <c r="E1003" s="857"/>
      <c r="P1003" s="854"/>
      <c r="Q1003" s="854"/>
      <c r="R1003" s="855"/>
      <c r="S1003" s="847"/>
    </row>
    <row r="1004" spans="1:19">
      <c r="A1004" s="857"/>
      <c r="B1004" s="857"/>
      <c r="D1004" s="857"/>
      <c r="E1004" s="857"/>
      <c r="P1004" s="854"/>
      <c r="Q1004" s="854"/>
      <c r="R1004" s="855"/>
      <c r="S1004" s="847"/>
    </row>
    <row r="1005" spans="1:19">
      <c r="A1005" s="857"/>
      <c r="B1005" s="857"/>
      <c r="D1005" s="857"/>
      <c r="E1005" s="857"/>
      <c r="P1005" s="854"/>
      <c r="Q1005" s="854"/>
      <c r="R1005" s="855"/>
      <c r="S1005" s="847"/>
    </row>
    <row r="1006" spans="1:19">
      <c r="A1006" s="857"/>
      <c r="B1006" s="857"/>
      <c r="D1006" s="857"/>
      <c r="E1006" s="857"/>
      <c r="P1006" s="854"/>
      <c r="Q1006" s="854"/>
      <c r="R1006" s="855"/>
      <c r="S1006" s="847"/>
    </row>
    <row r="1007" spans="1:19">
      <c r="A1007" s="857"/>
      <c r="B1007" s="857"/>
      <c r="D1007" s="857"/>
      <c r="E1007" s="857"/>
      <c r="P1007" s="854"/>
      <c r="Q1007" s="854"/>
      <c r="R1007" s="855"/>
      <c r="S1007" s="847"/>
    </row>
    <row r="1008" spans="1:19">
      <c r="A1008" s="857"/>
      <c r="B1008" s="857"/>
      <c r="D1008" s="857"/>
      <c r="E1008" s="857"/>
      <c r="P1008" s="854"/>
      <c r="Q1008" s="854"/>
      <c r="R1008" s="855"/>
      <c r="S1008" s="847"/>
    </row>
    <row r="1009" spans="1:19">
      <c r="A1009" s="857"/>
      <c r="B1009" s="857"/>
      <c r="D1009" s="857"/>
      <c r="E1009" s="857"/>
      <c r="P1009" s="854"/>
      <c r="Q1009" s="854"/>
      <c r="R1009" s="855"/>
      <c r="S1009" s="847"/>
    </row>
    <row r="1010" spans="1:19">
      <c r="A1010" s="857"/>
      <c r="B1010" s="857"/>
      <c r="D1010" s="857"/>
      <c r="E1010" s="857"/>
      <c r="P1010" s="854"/>
      <c r="Q1010" s="854"/>
      <c r="R1010" s="855"/>
      <c r="S1010" s="847"/>
    </row>
    <row r="1011" spans="1:19">
      <c r="A1011" s="857"/>
      <c r="B1011" s="857"/>
      <c r="D1011" s="857"/>
      <c r="E1011" s="857"/>
      <c r="P1011" s="854"/>
      <c r="Q1011" s="854"/>
      <c r="R1011" s="855"/>
      <c r="S1011" s="847"/>
    </row>
    <row r="1012" spans="1:19">
      <c r="A1012" s="857"/>
      <c r="B1012" s="857"/>
      <c r="D1012" s="857"/>
      <c r="E1012" s="857"/>
      <c r="P1012" s="854"/>
      <c r="Q1012" s="854"/>
      <c r="R1012" s="855"/>
      <c r="S1012" s="847"/>
    </row>
    <row r="1013" spans="1:19">
      <c r="A1013" s="857"/>
      <c r="B1013" s="857"/>
      <c r="D1013" s="857"/>
      <c r="E1013" s="857"/>
      <c r="P1013" s="854"/>
      <c r="Q1013" s="854"/>
      <c r="R1013" s="855"/>
      <c r="S1013" s="847"/>
    </row>
    <row r="1014" spans="1:19">
      <c r="A1014" s="857"/>
      <c r="B1014" s="857"/>
      <c r="D1014" s="857"/>
      <c r="E1014" s="857"/>
      <c r="P1014" s="854"/>
      <c r="Q1014" s="854"/>
      <c r="R1014" s="855"/>
      <c r="S1014" s="847"/>
    </row>
    <row r="1015" spans="1:19">
      <c r="A1015" s="857"/>
      <c r="B1015" s="857"/>
      <c r="D1015" s="857"/>
      <c r="E1015" s="857"/>
      <c r="P1015" s="854"/>
      <c r="Q1015" s="854"/>
      <c r="R1015" s="855"/>
      <c r="S1015" s="847"/>
    </row>
    <row r="1016" spans="1:19">
      <c r="A1016" s="857"/>
      <c r="B1016" s="857"/>
      <c r="D1016" s="857"/>
      <c r="E1016" s="857"/>
      <c r="P1016" s="854"/>
      <c r="Q1016" s="854"/>
      <c r="R1016" s="855"/>
      <c r="S1016" s="847"/>
    </row>
    <row r="1017" spans="1:19">
      <c r="A1017" s="857"/>
      <c r="B1017" s="857"/>
      <c r="D1017" s="857"/>
      <c r="E1017" s="857"/>
      <c r="P1017" s="854"/>
      <c r="Q1017" s="854"/>
      <c r="R1017" s="855"/>
      <c r="S1017" s="847"/>
    </row>
    <row r="1018" spans="1:19">
      <c r="A1018" s="857"/>
      <c r="B1018" s="857"/>
      <c r="D1018" s="857"/>
      <c r="E1018" s="857"/>
      <c r="P1018" s="854"/>
      <c r="Q1018" s="854"/>
      <c r="R1018" s="855"/>
      <c r="S1018" s="847"/>
    </row>
    <row r="1019" spans="1:19">
      <c r="A1019" s="857"/>
      <c r="B1019" s="857"/>
      <c r="D1019" s="857"/>
      <c r="E1019" s="857"/>
      <c r="P1019" s="854"/>
      <c r="Q1019" s="854"/>
      <c r="R1019" s="855"/>
      <c r="S1019" s="847"/>
    </row>
    <row r="1020" spans="1:19">
      <c r="A1020" s="857"/>
      <c r="B1020" s="857"/>
      <c r="D1020" s="857"/>
      <c r="E1020" s="857"/>
      <c r="P1020" s="854"/>
      <c r="Q1020" s="854"/>
      <c r="R1020" s="855"/>
      <c r="S1020" s="847"/>
    </row>
    <row r="1021" spans="1:19">
      <c r="A1021" s="857"/>
      <c r="B1021" s="857"/>
      <c r="D1021" s="857"/>
      <c r="E1021" s="857"/>
      <c r="P1021" s="854"/>
      <c r="Q1021" s="854"/>
      <c r="R1021" s="855"/>
      <c r="S1021" s="847"/>
    </row>
    <row r="1022" spans="1:19">
      <c r="A1022" s="857"/>
      <c r="B1022" s="857"/>
      <c r="D1022" s="857"/>
      <c r="E1022" s="857"/>
      <c r="P1022" s="854"/>
      <c r="Q1022" s="854"/>
      <c r="R1022" s="855"/>
      <c r="S1022" s="847"/>
    </row>
    <row r="1023" spans="1:19">
      <c r="A1023" s="857"/>
      <c r="B1023" s="857"/>
      <c r="D1023" s="857"/>
      <c r="E1023" s="857"/>
      <c r="P1023" s="854"/>
      <c r="Q1023" s="854"/>
      <c r="R1023" s="855"/>
      <c r="S1023" s="847"/>
    </row>
    <row r="1024" spans="1:19">
      <c r="A1024" s="857"/>
      <c r="B1024" s="857"/>
      <c r="D1024" s="857"/>
      <c r="E1024" s="857"/>
      <c r="P1024" s="854"/>
      <c r="Q1024" s="854"/>
      <c r="R1024" s="855"/>
      <c r="S1024" s="847"/>
    </row>
    <row r="1025" spans="1:19">
      <c r="A1025" s="857"/>
      <c r="B1025" s="857"/>
      <c r="D1025" s="857"/>
      <c r="E1025" s="857"/>
      <c r="P1025" s="854"/>
      <c r="Q1025" s="854"/>
      <c r="R1025" s="855"/>
      <c r="S1025" s="847"/>
    </row>
    <row r="1026" spans="1:19">
      <c r="A1026" s="857"/>
      <c r="B1026" s="857"/>
      <c r="D1026" s="857"/>
      <c r="E1026" s="857"/>
      <c r="P1026" s="854"/>
      <c r="Q1026" s="854"/>
      <c r="R1026" s="855"/>
      <c r="S1026" s="847"/>
    </row>
    <row r="1027" spans="1:19">
      <c r="A1027" s="857"/>
      <c r="B1027" s="857"/>
      <c r="D1027" s="857"/>
      <c r="E1027" s="857"/>
      <c r="P1027" s="854"/>
      <c r="Q1027" s="854"/>
      <c r="R1027" s="855"/>
      <c r="S1027" s="847"/>
    </row>
    <row r="1028" spans="1:19">
      <c r="A1028" s="857"/>
      <c r="B1028" s="857"/>
      <c r="D1028" s="857"/>
      <c r="E1028" s="857"/>
      <c r="P1028" s="854"/>
      <c r="Q1028" s="854"/>
      <c r="R1028" s="855"/>
      <c r="S1028" s="847"/>
    </row>
    <row r="1029" spans="1:19">
      <c r="A1029" s="857"/>
      <c r="B1029" s="857"/>
      <c r="D1029" s="857"/>
      <c r="E1029" s="857"/>
      <c r="P1029" s="854"/>
      <c r="Q1029" s="854"/>
      <c r="R1029" s="855"/>
      <c r="S1029" s="847"/>
    </row>
    <row r="1030" spans="1:19">
      <c r="A1030" s="857"/>
      <c r="B1030" s="857"/>
      <c r="D1030" s="857"/>
      <c r="E1030" s="857"/>
      <c r="P1030" s="854"/>
      <c r="Q1030" s="854"/>
      <c r="R1030" s="855"/>
      <c r="S1030" s="847"/>
    </row>
    <row r="1031" spans="1:19">
      <c r="A1031" s="857"/>
      <c r="B1031" s="857"/>
      <c r="D1031" s="857"/>
      <c r="E1031" s="857"/>
      <c r="P1031" s="854"/>
      <c r="Q1031" s="854"/>
      <c r="R1031" s="855"/>
      <c r="S1031" s="847"/>
    </row>
    <row r="1032" spans="1:19">
      <c r="A1032" s="857"/>
      <c r="B1032" s="857"/>
      <c r="D1032" s="857"/>
      <c r="E1032" s="857"/>
      <c r="P1032" s="854"/>
      <c r="Q1032" s="854"/>
      <c r="R1032" s="855"/>
      <c r="S1032" s="847"/>
    </row>
    <row r="1033" spans="1:19">
      <c r="A1033" s="857"/>
      <c r="B1033" s="857"/>
      <c r="D1033" s="857"/>
      <c r="E1033" s="857"/>
      <c r="P1033" s="854"/>
      <c r="Q1033" s="854"/>
      <c r="R1033" s="855"/>
      <c r="S1033" s="847"/>
    </row>
    <row r="1034" spans="1:19">
      <c r="A1034" s="857"/>
      <c r="B1034" s="857"/>
      <c r="D1034" s="857"/>
      <c r="E1034" s="857"/>
      <c r="P1034" s="854"/>
      <c r="Q1034" s="854"/>
      <c r="R1034" s="855"/>
      <c r="S1034" s="847"/>
    </row>
    <row r="1035" spans="1:19">
      <c r="A1035" s="857"/>
      <c r="B1035" s="857"/>
      <c r="D1035" s="857"/>
      <c r="E1035" s="857"/>
      <c r="P1035" s="854"/>
      <c r="Q1035" s="854"/>
      <c r="R1035" s="855"/>
      <c r="S1035" s="847"/>
    </row>
    <row r="1036" spans="1:19">
      <c r="A1036" s="857"/>
      <c r="B1036" s="857"/>
      <c r="D1036" s="857"/>
      <c r="E1036" s="857"/>
      <c r="P1036" s="854"/>
      <c r="Q1036" s="854"/>
      <c r="R1036" s="855"/>
      <c r="S1036" s="847"/>
    </row>
    <row r="1037" spans="1:19">
      <c r="A1037" s="857"/>
      <c r="B1037" s="857"/>
      <c r="D1037" s="857"/>
      <c r="E1037" s="857"/>
      <c r="P1037" s="854"/>
      <c r="Q1037" s="854"/>
      <c r="R1037" s="855"/>
      <c r="S1037" s="847"/>
    </row>
    <row r="1038" spans="1:19">
      <c r="A1038" s="857"/>
      <c r="B1038" s="857"/>
      <c r="D1038" s="857"/>
      <c r="E1038" s="857"/>
      <c r="P1038" s="854"/>
      <c r="Q1038" s="854"/>
      <c r="R1038" s="855"/>
      <c r="S1038" s="847"/>
    </row>
    <row r="1039" spans="1:19">
      <c r="A1039" s="857"/>
      <c r="B1039" s="857"/>
      <c r="D1039" s="857"/>
      <c r="E1039" s="857"/>
      <c r="P1039" s="854"/>
      <c r="Q1039" s="854"/>
      <c r="R1039" s="855"/>
      <c r="S1039" s="847"/>
    </row>
    <row r="1040" spans="1:19">
      <c r="A1040" s="857"/>
      <c r="B1040" s="857"/>
      <c r="D1040" s="857"/>
      <c r="E1040" s="857"/>
      <c r="P1040" s="854"/>
      <c r="Q1040" s="854"/>
      <c r="R1040" s="855"/>
      <c r="S1040" s="847"/>
    </row>
    <row r="1041" spans="1:19">
      <c r="A1041" s="857"/>
      <c r="B1041" s="857"/>
      <c r="D1041" s="857"/>
      <c r="E1041" s="857"/>
      <c r="P1041" s="854"/>
      <c r="Q1041" s="854"/>
      <c r="R1041" s="855"/>
      <c r="S1041" s="847"/>
    </row>
    <row r="1042" spans="1:19">
      <c r="A1042" s="857"/>
      <c r="B1042" s="857"/>
      <c r="D1042" s="857"/>
      <c r="E1042" s="857"/>
      <c r="P1042" s="854"/>
      <c r="Q1042" s="854"/>
      <c r="R1042" s="855"/>
      <c r="S1042" s="847"/>
    </row>
    <row r="1043" spans="1:19">
      <c r="A1043" s="857"/>
      <c r="B1043" s="857"/>
      <c r="D1043" s="857"/>
      <c r="E1043" s="857"/>
      <c r="P1043" s="854"/>
      <c r="Q1043" s="854"/>
      <c r="R1043" s="855"/>
      <c r="S1043" s="847"/>
    </row>
    <row r="1044" spans="1:19">
      <c r="A1044" s="857"/>
      <c r="B1044" s="857"/>
      <c r="D1044" s="857"/>
      <c r="E1044" s="857"/>
      <c r="P1044" s="854"/>
      <c r="Q1044" s="854"/>
      <c r="R1044" s="855"/>
      <c r="S1044" s="847"/>
    </row>
    <row r="1045" spans="1:19">
      <c r="A1045" s="857"/>
      <c r="B1045" s="857"/>
      <c r="D1045" s="857"/>
      <c r="E1045" s="857"/>
      <c r="P1045" s="854"/>
      <c r="Q1045" s="854"/>
      <c r="R1045" s="855"/>
      <c r="S1045" s="847"/>
    </row>
    <row r="1046" spans="1:19">
      <c r="A1046" s="857"/>
      <c r="B1046" s="857"/>
      <c r="D1046" s="857"/>
      <c r="E1046" s="857"/>
      <c r="P1046" s="854"/>
      <c r="Q1046" s="854"/>
      <c r="R1046" s="855"/>
      <c r="S1046" s="847"/>
    </row>
    <row r="1047" spans="1:19">
      <c r="A1047" s="857"/>
      <c r="B1047" s="857"/>
      <c r="D1047" s="857"/>
      <c r="E1047" s="857"/>
      <c r="P1047" s="854"/>
      <c r="Q1047" s="854"/>
      <c r="R1047" s="855"/>
      <c r="S1047" s="847"/>
    </row>
    <row r="1048" spans="1:19">
      <c r="A1048" s="857"/>
      <c r="B1048" s="857"/>
      <c r="D1048" s="857"/>
      <c r="E1048" s="857"/>
      <c r="P1048" s="854"/>
      <c r="Q1048" s="854"/>
      <c r="R1048" s="855"/>
      <c r="S1048" s="847"/>
    </row>
    <row r="1049" spans="1:19">
      <c r="A1049" s="857"/>
      <c r="B1049" s="857"/>
      <c r="D1049" s="857"/>
      <c r="E1049" s="857"/>
      <c r="P1049" s="854"/>
      <c r="Q1049" s="854"/>
      <c r="R1049" s="855"/>
      <c r="S1049" s="847"/>
    </row>
    <row r="1050" spans="1:19">
      <c r="A1050" s="857"/>
      <c r="B1050" s="857"/>
      <c r="D1050" s="857"/>
      <c r="E1050" s="857"/>
      <c r="P1050" s="854"/>
      <c r="Q1050" s="854"/>
      <c r="R1050" s="855"/>
      <c r="S1050" s="847"/>
    </row>
    <row r="1051" spans="1:19">
      <c r="A1051" s="857"/>
      <c r="B1051" s="857"/>
      <c r="D1051" s="857"/>
      <c r="E1051" s="857"/>
      <c r="P1051" s="854"/>
      <c r="Q1051" s="854"/>
      <c r="R1051" s="855"/>
      <c r="S1051" s="847"/>
    </row>
    <row r="1052" spans="1:19">
      <c r="A1052" s="857"/>
      <c r="B1052" s="857"/>
      <c r="D1052" s="857"/>
      <c r="E1052" s="857"/>
      <c r="P1052" s="854"/>
      <c r="Q1052" s="854"/>
      <c r="R1052" s="855"/>
      <c r="S1052" s="847"/>
    </row>
    <row r="1053" spans="1:19">
      <c r="A1053" s="857"/>
      <c r="B1053" s="857"/>
      <c r="D1053" s="857"/>
      <c r="E1053" s="857"/>
      <c r="P1053" s="854"/>
      <c r="Q1053" s="854"/>
      <c r="R1053" s="855"/>
      <c r="S1053" s="847"/>
    </row>
    <row r="1054" spans="1:19">
      <c r="A1054" s="857"/>
      <c r="B1054" s="857"/>
      <c r="D1054" s="857"/>
      <c r="E1054" s="857"/>
      <c r="P1054" s="854"/>
      <c r="Q1054" s="854"/>
      <c r="R1054" s="855"/>
      <c r="S1054" s="847"/>
    </row>
    <row r="1055" spans="1:19">
      <c r="A1055" s="857"/>
      <c r="B1055" s="857"/>
      <c r="D1055" s="857"/>
      <c r="E1055" s="857"/>
      <c r="P1055" s="854"/>
      <c r="Q1055" s="854"/>
      <c r="R1055" s="855"/>
      <c r="S1055" s="847"/>
    </row>
    <row r="1056" spans="1:19">
      <c r="A1056" s="857"/>
      <c r="B1056" s="857"/>
      <c r="D1056" s="857"/>
      <c r="E1056" s="857"/>
      <c r="P1056" s="854"/>
      <c r="Q1056" s="854"/>
      <c r="R1056" s="855"/>
      <c r="S1056" s="847"/>
    </row>
    <row r="1057" spans="1:19">
      <c r="A1057" s="857"/>
      <c r="B1057" s="857"/>
      <c r="D1057" s="857"/>
      <c r="E1057" s="857"/>
      <c r="P1057" s="854"/>
      <c r="Q1057" s="854"/>
      <c r="R1057" s="855"/>
      <c r="S1057" s="847"/>
    </row>
    <row r="1058" spans="1:19">
      <c r="A1058" s="857"/>
      <c r="B1058" s="857"/>
      <c r="D1058" s="857"/>
      <c r="E1058" s="857"/>
      <c r="P1058" s="854"/>
      <c r="Q1058" s="854"/>
      <c r="R1058" s="855"/>
      <c r="S1058" s="847"/>
    </row>
    <row r="1059" spans="1:19">
      <c r="A1059" s="857"/>
      <c r="B1059" s="857"/>
      <c r="D1059" s="857"/>
      <c r="E1059" s="857"/>
      <c r="P1059" s="854"/>
      <c r="Q1059" s="854"/>
      <c r="R1059" s="855"/>
      <c r="S1059" s="847"/>
    </row>
    <row r="1060" spans="1:19">
      <c r="A1060" s="857"/>
      <c r="B1060" s="857"/>
      <c r="D1060" s="857"/>
      <c r="E1060" s="857"/>
      <c r="P1060" s="854"/>
      <c r="Q1060" s="854"/>
      <c r="R1060" s="855"/>
      <c r="S1060" s="847"/>
    </row>
    <row r="1061" spans="1:19">
      <c r="A1061" s="857"/>
      <c r="B1061" s="857"/>
      <c r="D1061" s="857"/>
      <c r="E1061" s="857"/>
      <c r="P1061" s="854"/>
      <c r="Q1061" s="854"/>
      <c r="R1061" s="855"/>
      <c r="S1061" s="847"/>
    </row>
    <row r="1062" spans="1:19">
      <c r="A1062" s="857"/>
      <c r="B1062" s="857"/>
      <c r="D1062" s="857"/>
      <c r="E1062" s="857"/>
      <c r="P1062" s="854"/>
      <c r="Q1062" s="854"/>
      <c r="R1062" s="855"/>
      <c r="S1062" s="847"/>
    </row>
    <row r="1063" spans="1:19">
      <c r="A1063" s="857"/>
      <c r="B1063" s="857"/>
      <c r="D1063" s="857"/>
      <c r="E1063" s="857"/>
      <c r="P1063" s="854"/>
      <c r="Q1063" s="854"/>
      <c r="R1063" s="855"/>
      <c r="S1063" s="847"/>
    </row>
    <row r="1064" spans="1:19">
      <c r="A1064" s="857"/>
      <c r="B1064" s="857"/>
      <c r="D1064" s="857"/>
      <c r="E1064" s="857"/>
      <c r="P1064" s="854"/>
      <c r="Q1064" s="854"/>
      <c r="R1064" s="855"/>
      <c r="S1064" s="847"/>
    </row>
    <row r="1065" spans="1:19">
      <c r="A1065" s="857"/>
      <c r="B1065" s="857"/>
      <c r="D1065" s="857"/>
      <c r="E1065" s="857"/>
      <c r="P1065" s="854"/>
      <c r="Q1065" s="854"/>
      <c r="R1065" s="855"/>
      <c r="S1065" s="847"/>
    </row>
    <row r="1066" spans="1:19">
      <c r="A1066" s="857"/>
      <c r="B1066" s="857"/>
      <c r="D1066" s="857"/>
      <c r="E1066" s="857"/>
      <c r="P1066" s="854"/>
      <c r="Q1066" s="854"/>
      <c r="R1066" s="855"/>
      <c r="S1066" s="847"/>
    </row>
    <row r="1067" spans="1:19">
      <c r="A1067" s="857"/>
      <c r="B1067" s="857"/>
      <c r="D1067" s="857"/>
      <c r="E1067" s="857"/>
      <c r="P1067" s="854"/>
      <c r="Q1067" s="854"/>
      <c r="R1067" s="855"/>
      <c r="S1067" s="847"/>
    </row>
    <row r="1068" spans="1:19">
      <c r="A1068" s="857"/>
      <c r="B1068" s="857"/>
      <c r="D1068" s="857"/>
      <c r="E1068" s="857"/>
      <c r="P1068" s="854"/>
      <c r="Q1068" s="854"/>
      <c r="R1068" s="855"/>
      <c r="S1068" s="847"/>
    </row>
    <row r="1069" spans="1:19">
      <c r="A1069" s="857"/>
      <c r="B1069" s="857"/>
      <c r="D1069" s="857"/>
      <c r="E1069" s="857"/>
      <c r="P1069" s="854"/>
      <c r="Q1069" s="854"/>
      <c r="R1069" s="855"/>
      <c r="S1069" s="847"/>
    </row>
    <row r="1070" spans="1:19">
      <c r="A1070" s="857"/>
      <c r="B1070" s="857"/>
      <c r="D1070" s="857"/>
      <c r="E1070" s="857"/>
      <c r="P1070" s="854"/>
      <c r="Q1070" s="854"/>
      <c r="R1070" s="855"/>
      <c r="S1070" s="847"/>
    </row>
    <row r="1071" spans="1:19">
      <c r="A1071" s="857"/>
      <c r="B1071" s="857"/>
      <c r="D1071" s="857"/>
      <c r="E1071" s="857"/>
      <c r="P1071" s="854"/>
      <c r="Q1071" s="854"/>
      <c r="R1071" s="855"/>
      <c r="S1071" s="847"/>
    </row>
    <row r="1072" spans="1:19">
      <c r="A1072" s="857"/>
      <c r="B1072" s="857"/>
      <c r="D1072" s="857"/>
      <c r="E1072" s="857"/>
      <c r="P1072" s="854"/>
      <c r="Q1072" s="854"/>
      <c r="R1072" s="855"/>
      <c r="S1072" s="847"/>
    </row>
    <row r="1073" spans="1:19">
      <c r="A1073" s="857"/>
      <c r="B1073" s="857"/>
      <c r="D1073" s="857"/>
      <c r="E1073" s="857"/>
      <c r="P1073" s="854"/>
      <c r="Q1073" s="854"/>
      <c r="R1073" s="855"/>
      <c r="S1073" s="847"/>
    </row>
    <row r="1074" spans="1:19">
      <c r="A1074" s="857"/>
      <c r="B1074" s="857"/>
      <c r="D1074" s="857"/>
      <c r="E1074" s="857"/>
      <c r="P1074" s="854"/>
      <c r="Q1074" s="854"/>
      <c r="R1074" s="855"/>
      <c r="S1074" s="847"/>
    </row>
    <row r="1075" spans="1:19">
      <c r="A1075" s="857"/>
      <c r="B1075" s="857"/>
      <c r="D1075" s="857"/>
      <c r="E1075" s="857"/>
      <c r="P1075" s="854"/>
      <c r="Q1075" s="854"/>
      <c r="R1075" s="855"/>
      <c r="S1075" s="847"/>
    </row>
    <row r="1076" spans="1:19">
      <c r="A1076" s="857"/>
      <c r="B1076" s="857"/>
      <c r="D1076" s="857"/>
      <c r="E1076" s="857"/>
      <c r="P1076" s="854"/>
      <c r="Q1076" s="854"/>
      <c r="R1076" s="855"/>
      <c r="S1076" s="847"/>
    </row>
    <row r="1077" spans="1:19">
      <c r="A1077" s="857"/>
      <c r="B1077" s="857"/>
      <c r="D1077" s="857"/>
      <c r="E1077" s="857"/>
      <c r="P1077" s="854"/>
      <c r="Q1077" s="854"/>
      <c r="R1077" s="855"/>
      <c r="S1077" s="847"/>
    </row>
    <row r="1078" spans="1:19">
      <c r="A1078" s="857"/>
      <c r="B1078" s="857"/>
      <c r="D1078" s="857"/>
      <c r="E1078" s="857"/>
      <c r="P1078" s="854"/>
      <c r="Q1078" s="854"/>
      <c r="R1078" s="855"/>
      <c r="S1078" s="847"/>
    </row>
    <row r="1079" spans="1:19">
      <c r="A1079" s="857"/>
      <c r="B1079" s="857"/>
      <c r="D1079" s="857"/>
      <c r="E1079" s="857"/>
      <c r="P1079" s="854"/>
      <c r="Q1079" s="854"/>
      <c r="R1079" s="855"/>
      <c r="S1079" s="847"/>
    </row>
    <row r="1080" spans="1:19">
      <c r="A1080" s="857"/>
      <c r="B1080" s="857"/>
      <c r="D1080" s="857"/>
      <c r="E1080" s="857"/>
      <c r="P1080" s="854"/>
      <c r="Q1080" s="854"/>
      <c r="R1080" s="855"/>
      <c r="S1080" s="847"/>
    </row>
    <row r="1081" spans="1:19">
      <c r="A1081" s="857"/>
      <c r="B1081" s="857"/>
      <c r="D1081" s="857"/>
      <c r="E1081" s="857"/>
      <c r="P1081" s="854"/>
      <c r="Q1081" s="854"/>
      <c r="R1081" s="855"/>
      <c r="S1081" s="847"/>
    </row>
    <row r="1082" spans="1:19">
      <c r="A1082" s="857"/>
      <c r="B1082" s="857"/>
      <c r="D1082" s="857"/>
      <c r="E1082" s="857"/>
      <c r="P1082" s="854"/>
      <c r="Q1082" s="854"/>
      <c r="R1082" s="855"/>
      <c r="S1082" s="847"/>
    </row>
    <row r="1083" spans="1:19">
      <c r="A1083" s="857"/>
      <c r="B1083" s="857"/>
      <c r="D1083" s="857"/>
      <c r="E1083" s="857"/>
      <c r="P1083" s="854"/>
      <c r="Q1083" s="854"/>
      <c r="R1083" s="855"/>
      <c r="S1083" s="847"/>
    </row>
    <row r="1084" spans="1:19">
      <c r="A1084" s="857"/>
      <c r="B1084" s="857"/>
      <c r="D1084" s="857"/>
      <c r="E1084" s="857"/>
      <c r="P1084" s="854"/>
      <c r="Q1084" s="854"/>
      <c r="R1084" s="855"/>
      <c r="S1084" s="847"/>
    </row>
    <row r="1085" spans="1:19">
      <c r="A1085" s="857"/>
      <c r="B1085" s="857"/>
      <c r="D1085" s="857"/>
      <c r="E1085" s="857"/>
      <c r="P1085" s="854"/>
      <c r="Q1085" s="854"/>
      <c r="R1085" s="855"/>
      <c r="S1085" s="847"/>
    </row>
    <row r="1086" spans="1:19">
      <c r="A1086" s="857"/>
      <c r="B1086" s="857"/>
      <c r="D1086" s="857"/>
      <c r="E1086" s="857"/>
      <c r="P1086" s="854"/>
      <c r="Q1086" s="854"/>
      <c r="R1086" s="855"/>
      <c r="S1086" s="847"/>
    </row>
    <row r="1087" spans="1:19">
      <c r="A1087" s="857"/>
      <c r="B1087" s="857"/>
      <c r="D1087" s="857"/>
      <c r="E1087" s="857"/>
      <c r="P1087" s="854"/>
      <c r="Q1087" s="854"/>
      <c r="R1087" s="855"/>
      <c r="S1087" s="847"/>
    </row>
    <row r="1088" spans="1:19">
      <c r="A1088" s="857"/>
      <c r="B1088" s="857"/>
      <c r="D1088" s="857"/>
      <c r="E1088" s="857"/>
      <c r="P1088" s="854"/>
      <c r="Q1088" s="854"/>
      <c r="R1088" s="855"/>
      <c r="S1088" s="847"/>
    </row>
    <row r="1089" spans="1:19">
      <c r="A1089" s="857"/>
      <c r="B1089" s="857"/>
      <c r="D1089" s="857"/>
      <c r="E1089" s="857"/>
      <c r="P1089" s="854"/>
      <c r="Q1089" s="854"/>
      <c r="R1089" s="855"/>
      <c r="S1089" s="847"/>
    </row>
    <row r="1090" spans="1:19">
      <c r="A1090" s="857"/>
      <c r="B1090" s="857"/>
      <c r="D1090" s="857"/>
      <c r="E1090" s="857"/>
      <c r="P1090" s="854"/>
      <c r="Q1090" s="854"/>
      <c r="R1090" s="855"/>
      <c r="S1090" s="847"/>
    </row>
    <row r="1091" spans="1:19">
      <c r="A1091" s="857"/>
      <c r="B1091" s="857"/>
      <c r="D1091" s="857"/>
      <c r="E1091" s="857"/>
      <c r="P1091" s="854"/>
      <c r="Q1091" s="854"/>
      <c r="R1091" s="855"/>
      <c r="S1091" s="847"/>
    </row>
    <row r="1092" spans="1:19">
      <c r="A1092" s="857"/>
      <c r="B1092" s="857"/>
      <c r="D1092" s="857"/>
      <c r="E1092" s="857"/>
      <c r="P1092" s="854"/>
      <c r="Q1092" s="854"/>
      <c r="R1092" s="855"/>
      <c r="S1092" s="847"/>
    </row>
    <row r="1093" spans="1:19">
      <c r="A1093" s="857"/>
      <c r="B1093" s="857"/>
      <c r="D1093" s="857"/>
      <c r="E1093" s="857"/>
      <c r="P1093" s="854"/>
      <c r="Q1093" s="854"/>
      <c r="R1093" s="855"/>
      <c r="S1093" s="847"/>
    </row>
    <row r="1094" spans="1:19">
      <c r="A1094" s="857"/>
      <c r="B1094" s="857"/>
      <c r="D1094" s="857"/>
      <c r="E1094" s="857"/>
      <c r="P1094" s="854"/>
      <c r="Q1094" s="854"/>
      <c r="R1094" s="855"/>
      <c r="S1094" s="847"/>
    </row>
    <row r="1095" spans="1:19">
      <c r="A1095" s="857"/>
      <c r="B1095" s="857"/>
      <c r="D1095" s="857"/>
      <c r="E1095" s="857"/>
      <c r="P1095" s="854"/>
      <c r="Q1095" s="854"/>
      <c r="R1095" s="855"/>
      <c r="S1095" s="847"/>
    </row>
    <row r="1096" spans="1:19">
      <c r="A1096" s="857"/>
      <c r="B1096" s="857"/>
      <c r="D1096" s="857"/>
      <c r="E1096" s="857"/>
      <c r="P1096" s="854"/>
      <c r="Q1096" s="854"/>
      <c r="R1096" s="855"/>
      <c r="S1096" s="847"/>
    </row>
    <row r="1097" spans="1:19">
      <c r="A1097" s="857"/>
      <c r="B1097" s="857"/>
      <c r="D1097" s="857"/>
      <c r="E1097" s="857"/>
      <c r="P1097" s="854"/>
      <c r="Q1097" s="854"/>
      <c r="R1097" s="855"/>
      <c r="S1097" s="847"/>
    </row>
    <row r="1098" spans="1:19">
      <c r="A1098" s="857"/>
      <c r="B1098" s="857"/>
      <c r="D1098" s="857"/>
      <c r="E1098" s="857"/>
      <c r="P1098" s="854"/>
      <c r="Q1098" s="854"/>
      <c r="R1098" s="855"/>
      <c r="S1098" s="847"/>
    </row>
    <row r="1099" spans="1:19">
      <c r="A1099" s="857"/>
      <c r="B1099" s="857"/>
      <c r="D1099" s="857"/>
      <c r="E1099" s="857"/>
      <c r="P1099" s="854"/>
      <c r="Q1099" s="854"/>
      <c r="R1099" s="855"/>
      <c r="S1099" s="847"/>
    </row>
    <row r="1100" spans="1:19">
      <c r="A1100" s="857"/>
      <c r="B1100" s="857"/>
      <c r="D1100" s="857"/>
      <c r="E1100" s="857"/>
      <c r="P1100" s="854"/>
      <c r="Q1100" s="854"/>
      <c r="R1100" s="855"/>
      <c r="S1100" s="847"/>
    </row>
    <row r="1101" spans="1:19">
      <c r="A1101" s="857"/>
      <c r="B1101" s="857"/>
      <c r="D1101" s="857"/>
      <c r="E1101" s="857"/>
      <c r="P1101" s="854"/>
      <c r="Q1101" s="854"/>
      <c r="R1101" s="855"/>
      <c r="S1101" s="847"/>
    </row>
    <row r="1102" spans="1:19">
      <c r="A1102" s="857"/>
      <c r="B1102" s="857"/>
      <c r="D1102" s="857"/>
      <c r="E1102" s="857"/>
      <c r="P1102" s="854"/>
      <c r="Q1102" s="854"/>
      <c r="R1102" s="855"/>
      <c r="S1102" s="847"/>
    </row>
    <row r="1103" spans="1:19">
      <c r="A1103" s="857"/>
      <c r="B1103" s="857"/>
      <c r="D1103" s="857"/>
      <c r="E1103" s="857"/>
      <c r="P1103" s="854"/>
      <c r="Q1103" s="854"/>
      <c r="R1103" s="855"/>
      <c r="S1103" s="847"/>
    </row>
    <row r="1104" spans="1:19">
      <c r="A1104" s="857"/>
      <c r="B1104" s="857"/>
      <c r="D1104" s="857"/>
      <c r="E1104" s="857"/>
      <c r="P1104" s="854"/>
      <c r="Q1104" s="854"/>
      <c r="R1104" s="855"/>
      <c r="S1104" s="847"/>
    </row>
    <row r="1105" spans="1:19">
      <c r="A1105" s="857"/>
      <c r="B1105" s="857"/>
      <c r="D1105" s="857"/>
      <c r="E1105" s="857"/>
      <c r="P1105" s="854"/>
      <c r="Q1105" s="854"/>
      <c r="R1105" s="855"/>
      <c r="S1105" s="847"/>
    </row>
    <row r="1106" spans="1:19">
      <c r="A1106" s="857"/>
      <c r="B1106" s="857"/>
      <c r="D1106" s="857"/>
      <c r="E1106" s="857"/>
      <c r="P1106" s="854"/>
      <c r="Q1106" s="854"/>
      <c r="R1106" s="855"/>
      <c r="S1106" s="847"/>
    </row>
    <row r="1107" spans="1:19">
      <c r="A1107" s="857"/>
      <c r="B1107" s="857"/>
      <c r="D1107" s="857"/>
      <c r="E1107" s="857"/>
      <c r="P1107" s="854"/>
      <c r="Q1107" s="854"/>
      <c r="R1107" s="855"/>
      <c r="S1107" s="847"/>
    </row>
    <row r="1108" spans="1:19">
      <c r="A1108" s="857"/>
      <c r="B1108" s="857"/>
      <c r="D1108" s="857"/>
      <c r="E1108" s="857"/>
      <c r="P1108" s="854"/>
      <c r="Q1108" s="854"/>
      <c r="R1108" s="855"/>
      <c r="S1108" s="847"/>
    </row>
    <row r="1109" spans="1:19">
      <c r="A1109" s="857"/>
      <c r="B1109" s="857"/>
      <c r="D1109" s="857"/>
      <c r="E1109" s="857"/>
      <c r="P1109" s="854"/>
      <c r="Q1109" s="854"/>
      <c r="R1109" s="855"/>
      <c r="S1109" s="847"/>
    </row>
    <row r="1110" spans="1:19">
      <c r="A1110" s="857"/>
      <c r="B1110" s="857"/>
      <c r="D1110" s="857"/>
      <c r="E1110" s="857"/>
      <c r="P1110" s="854"/>
      <c r="Q1110" s="854"/>
      <c r="R1110" s="855"/>
      <c r="S1110" s="847"/>
    </row>
    <row r="1111" spans="1:19">
      <c r="A1111" s="857"/>
      <c r="B1111" s="857"/>
      <c r="D1111" s="857"/>
      <c r="E1111" s="857"/>
      <c r="P1111" s="854"/>
      <c r="Q1111" s="854"/>
      <c r="R1111" s="855"/>
      <c r="S1111" s="847"/>
    </row>
    <row r="1112" spans="1:19">
      <c r="A1112" s="857"/>
      <c r="B1112" s="857"/>
      <c r="D1112" s="857"/>
      <c r="E1112" s="857"/>
      <c r="P1112" s="854"/>
      <c r="Q1112" s="854"/>
      <c r="R1112" s="855"/>
      <c r="S1112" s="847"/>
    </row>
    <row r="1113" spans="1:19">
      <c r="A1113" s="857"/>
      <c r="B1113" s="857"/>
      <c r="D1113" s="857"/>
      <c r="E1113" s="857"/>
      <c r="P1113" s="854"/>
      <c r="Q1113" s="854"/>
      <c r="R1113" s="855"/>
      <c r="S1113" s="847"/>
    </row>
    <row r="1114" spans="1:19">
      <c r="A1114" s="857"/>
      <c r="B1114" s="857"/>
      <c r="D1114" s="857"/>
      <c r="E1114" s="857"/>
      <c r="P1114" s="854"/>
      <c r="Q1114" s="854"/>
      <c r="R1114" s="855"/>
      <c r="S1114" s="847"/>
    </row>
    <row r="1115" spans="1:19">
      <c r="A1115" s="857"/>
      <c r="B1115" s="857"/>
      <c r="D1115" s="857"/>
      <c r="E1115" s="857"/>
      <c r="P1115" s="854"/>
      <c r="Q1115" s="854"/>
      <c r="R1115" s="855"/>
      <c r="S1115" s="847"/>
    </row>
    <row r="1116" spans="1:19">
      <c r="A1116" s="857"/>
      <c r="B1116" s="857"/>
      <c r="D1116" s="857"/>
      <c r="E1116" s="857"/>
      <c r="P1116" s="854"/>
      <c r="Q1116" s="854"/>
      <c r="R1116" s="855"/>
      <c r="S1116" s="847"/>
    </row>
    <row r="1117" spans="1:19">
      <c r="A1117" s="857"/>
      <c r="B1117" s="857"/>
      <c r="D1117" s="857"/>
      <c r="E1117" s="857"/>
      <c r="P1117" s="854"/>
      <c r="Q1117" s="854"/>
      <c r="R1117" s="855"/>
      <c r="S1117" s="847"/>
    </row>
    <row r="1118" spans="1:19">
      <c r="A1118" s="857"/>
      <c r="B1118" s="857"/>
      <c r="D1118" s="857"/>
      <c r="E1118" s="857"/>
      <c r="P1118" s="854"/>
      <c r="Q1118" s="854"/>
      <c r="R1118" s="855"/>
      <c r="S1118" s="847"/>
    </row>
    <row r="1119" spans="1:19">
      <c r="A1119" s="857"/>
      <c r="B1119" s="857"/>
      <c r="D1119" s="857"/>
      <c r="E1119" s="857"/>
      <c r="P1119" s="854"/>
      <c r="Q1119" s="854"/>
      <c r="R1119" s="855"/>
      <c r="S1119" s="847"/>
    </row>
    <row r="1120" spans="1:19">
      <c r="A1120" s="857"/>
      <c r="B1120" s="857"/>
      <c r="D1120" s="857"/>
      <c r="E1120" s="857"/>
      <c r="P1120" s="854"/>
      <c r="Q1120" s="854"/>
      <c r="R1120" s="855"/>
      <c r="S1120" s="847"/>
    </row>
    <row r="1121" spans="1:19">
      <c r="A1121" s="857"/>
      <c r="B1121" s="857"/>
      <c r="D1121" s="857"/>
      <c r="E1121" s="857"/>
      <c r="P1121" s="854"/>
      <c r="Q1121" s="854"/>
      <c r="R1121" s="855"/>
      <c r="S1121" s="847"/>
    </row>
    <row r="1122" spans="1:19">
      <c r="A1122" s="857"/>
      <c r="B1122" s="857"/>
      <c r="D1122" s="857"/>
      <c r="E1122" s="857"/>
      <c r="P1122" s="854"/>
      <c r="Q1122" s="854"/>
      <c r="R1122" s="855"/>
      <c r="S1122" s="847"/>
    </row>
    <row r="1123" spans="1:19">
      <c r="A1123" s="857"/>
      <c r="B1123" s="857"/>
      <c r="D1123" s="857"/>
      <c r="E1123" s="857"/>
      <c r="P1123" s="854"/>
      <c r="Q1123" s="854"/>
      <c r="R1123" s="855"/>
      <c r="S1123" s="847"/>
    </row>
    <row r="1124" spans="1:19">
      <c r="A1124" s="857"/>
      <c r="B1124" s="857"/>
      <c r="D1124" s="857"/>
      <c r="E1124" s="857"/>
      <c r="P1124" s="854"/>
      <c r="Q1124" s="854"/>
      <c r="R1124" s="855"/>
      <c r="S1124" s="847"/>
    </row>
    <row r="1125" spans="1:19">
      <c r="A1125" s="857"/>
      <c r="B1125" s="857"/>
      <c r="D1125" s="857"/>
      <c r="E1125" s="857"/>
      <c r="P1125" s="854"/>
      <c r="Q1125" s="854"/>
      <c r="R1125" s="855"/>
      <c r="S1125" s="847"/>
    </row>
    <row r="1126" spans="1:19">
      <c r="A1126" s="857"/>
      <c r="B1126" s="857"/>
      <c r="D1126" s="857"/>
      <c r="E1126" s="857"/>
      <c r="P1126" s="854"/>
      <c r="Q1126" s="854"/>
      <c r="R1126" s="855"/>
      <c r="S1126" s="847"/>
    </row>
    <row r="1127" spans="1:19">
      <c r="A1127" s="857"/>
      <c r="B1127" s="857"/>
      <c r="D1127" s="857"/>
      <c r="E1127" s="857"/>
      <c r="P1127" s="854"/>
      <c r="Q1127" s="854"/>
      <c r="R1127" s="855"/>
      <c r="S1127" s="847"/>
    </row>
    <row r="1128" spans="1:19">
      <c r="A1128" s="857"/>
      <c r="B1128" s="857"/>
      <c r="D1128" s="857"/>
      <c r="E1128" s="857"/>
      <c r="P1128" s="854"/>
      <c r="Q1128" s="854"/>
      <c r="R1128" s="855"/>
      <c r="S1128" s="847"/>
    </row>
    <row r="1129" spans="1:19">
      <c r="A1129" s="857"/>
      <c r="B1129" s="857"/>
      <c r="D1129" s="857"/>
      <c r="E1129" s="857"/>
      <c r="P1129" s="854"/>
      <c r="Q1129" s="854"/>
      <c r="R1129" s="855"/>
      <c r="S1129" s="847"/>
    </row>
    <row r="1130" spans="1:19">
      <c r="A1130" s="857"/>
      <c r="B1130" s="857"/>
      <c r="D1130" s="857"/>
      <c r="E1130" s="857"/>
      <c r="P1130" s="854"/>
      <c r="Q1130" s="854"/>
      <c r="R1130" s="855"/>
      <c r="S1130" s="847"/>
    </row>
    <row r="1131" spans="1:19">
      <c r="A1131" s="857"/>
      <c r="B1131" s="857"/>
      <c r="D1131" s="857"/>
      <c r="E1131" s="857"/>
      <c r="P1131" s="854"/>
      <c r="Q1131" s="854"/>
      <c r="R1131" s="855"/>
      <c r="S1131" s="847"/>
    </row>
    <row r="1132" spans="1:19">
      <c r="A1132" s="857"/>
      <c r="B1132" s="857"/>
      <c r="D1132" s="857"/>
      <c r="E1132" s="857"/>
      <c r="P1132" s="854"/>
      <c r="Q1132" s="854"/>
      <c r="R1132" s="855"/>
      <c r="S1132" s="847"/>
    </row>
    <row r="1133" spans="1:19">
      <c r="A1133" s="857"/>
      <c r="B1133" s="857"/>
      <c r="D1133" s="857"/>
      <c r="E1133" s="857"/>
      <c r="P1133" s="854"/>
      <c r="Q1133" s="854"/>
      <c r="R1133" s="855"/>
      <c r="S1133" s="847"/>
    </row>
    <row r="1134" spans="1:19">
      <c r="A1134" s="857"/>
      <c r="B1134" s="857"/>
      <c r="D1134" s="857"/>
      <c r="E1134" s="857"/>
      <c r="P1134" s="854"/>
      <c r="Q1134" s="854"/>
      <c r="R1134" s="855"/>
      <c r="S1134" s="847"/>
    </row>
    <row r="1135" spans="1:19">
      <c r="A1135" s="857"/>
      <c r="B1135" s="857"/>
      <c r="D1135" s="857"/>
      <c r="E1135" s="857"/>
      <c r="P1135" s="854"/>
      <c r="Q1135" s="854"/>
      <c r="R1135" s="855"/>
      <c r="S1135" s="847"/>
    </row>
    <row r="1136" spans="1:19">
      <c r="A1136" s="857"/>
      <c r="B1136" s="857"/>
      <c r="D1136" s="857"/>
      <c r="E1136" s="857"/>
      <c r="P1136" s="854"/>
      <c r="Q1136" s="854"/>
      <c r="R1136" s="855"/>
      <c r="S1136" s="847"/>
    </row>
    <row r="1137" spans="1:19">
      <c r="A1137" s="857"/>
      <c r="B1137" s="857"/>
      <c r="D1137" s="857"/>
      <c r="E1137" s="857"/>
      <c r="P1137" s="854"/>
      <c r="Q1137" s="854"/>
      <c r="R1137" s="855"/>
      <c r="S1137" s="847"/>
    </row>
    <row r="1138" spans="1:19">
      <c r="A1138" s="857"/>
      <c r="B1138" s="857"/>
      <c r="D1138" s="857"/>
      <c r="E1138" s="857"/>
      <c r="P1138" s="854"/>
      <c r="Q1138" s="854"/>
      <c r="R1138" s="855"/>
      <c r="S1138" s="847"/>
    </row>
    <row r="1139" spans="1:19">
      <c r="A1139" s="857"/>
      <c r="B1139" s="857"/>
      <c r="D1139" s="857"/>
      <c r="E1139" s="857"/>
      <c r="P1139" s="854"/>
      <c r="Q1139" s="854"/>
      <c r="R1139" s="855"/>
      <c r="S1139" s="847"/>
    </row>
    <row r="1140" spans="1:19">
      <c r="A1140" s="857"/>
      <c r="B1140" s="857"/>
      <c r="D1140" s="857"/>
      <c r="E1140" s="857"/>
      <c r="P1140" s="854"/>
      <c r="Q1140" s="854"/>
      <c r="R1140" s="855"/>
      <c r="S1140" s="847"/>
    </row>
    <row r="1141" spans="1:19">
      <c r="A1141" s="857"/>
      <c r="B1141" s="857"/>
      <c r="D1141" s="857"/>
      <c r="E1141" s="857"/>
      <c r="P1141" s="854"/>
      <c r="Q1141" s="854"/>
      <c r="R1141" s="855"/>
      <c r="S1141" s="847"/>
    </row>
    <row r="1142" spans="1:19">
      <c r="A1142" s="857"/>
      <c r="B1142" s="857"/>
      <c r="D1142" s="857"/>
      <c r="E1142" s="857"/>
      <c r="P1142" s="854"/>
      <c r="Q1142" s="854"/>
      <c r="R1142" s="855"/>
      <c r="S1142" s="847"/>
    </row>
    <row r="1143" spans="1:19">
      <c r="A1143" s="857"/>
      <c r="B1143" s="857"/>
      <c r="D1143" s="857"/>
      <c r="E1143" s="857"/>
      <c r="P1143" s="854"/>
      <c r="Q1143" s="854"/>
      <c r="R1143" s="855"/>
      <c r="S1143" s="847"/>
    </row>
    <row r="1144" spans="1:19">
      <c r="A1144" s="857"/>
      <c r="B1144" s="857"/>
      <c r="D1144" s="857"/>
      <c r="E1144" s="857"/>
      <c r="P1144" s="854"/>
      <c r="Q1144" s="854"/>
      <c r="R1144" s="855"/>
      <c r="S1144" s="847"/>
    </row>
    <row r="1145" spans="1:19">
      <c r="A1145" s="857"/>
      <c r="B1145" s="857"/>
      <c r="D1145" s="857"/>
      <c r="E1145" s="857"/>
      <c r="P1145" s="854"/>
      <c r="Q1145" s="854"/>
      <c r="R1145" s="855"/>
      <c r="S1145" s="847"/>
    </row>
    <row r="1146" spans="1:19">
      <c r="A1146" s="857"/>
      <c r="B1146" s="857"/>
      <c r="D1146" s="857"/>
      <c r="E1146" s="857"/>
      <c r="P1146" s="854"/>
      <c r="Q1146" s="854"/>
      <c r="R1146" s="855"/>
      <c r="S1146" s="847"/>
    </row>
    <row r="1147" spans="1:19">
      <c r="A1147" s="857"/>
      <c r="B1147" s="857"/>
      <c r="D1147" s="857"/>
      <c r="E1147" s="857"/>
      <c r="P1147" s="854"/>
      <c r="Q1147" s="854"/>
      <c r="R1147" s="855"/>
      <c r="S1147" s="847"/>
    </row>
    <row r="1148" spans="1:19">
      <c r="A1148" s="857"/>
      <c r="B1148" s="857"/>
      <c r="D1148" s="857"/>
      <c r="E1148" s="857"/>
      <c r="P1148" s="854"/>
      <c r="Q1148" s="854"/>
      <c r="R1148" s="855"/>
      <c r="S1148" s="847"/>
    </row>
    <row r="1149" spans="1:19">
      <c r="A1149" s="857"/>
      <c r="B1149" s="857"/>
      <c r="D1149" s="857"/>
      <c r="E1149" s="857"/>
      <c r="P1149" s="854"/>
      <c r="Q1149" s="854"/>
      <c r="R1149" s="855"/>
      <c r="S1149" s="847"/>
    </row>
    <row r="1150" spans="1:19">
      <c r="A1150" s="857"/>
      <c r="B1150" s="857"/>
      <c r="D1150" s="857"/>
      <c r="E1150" s="857"/>
      <c r="P1150" s="854"/>
      <c r="Q1150" s="854"/>
      <c r="R1150" s="855"/>
      <c r="S1150" s="847"/>
    </row>
    <row r="1151" spans="1:19">
      <c r="A1151" s="857"/>
      <c r="B1151" s="857"/>
      <c r="D1151" s="857"/>
      <c r="E1151" s="857"/>
      <c r="P1151" s="854"/>
      <c r="Q1151" s="854"/>
      <c r="R1151" s="855"/>
      <c r="S1151" s="847"/>
    </row>
    <row r="1152" spans="1:19">
      <c r="A1152" s="857"/>
      <c r="B1152" s="857"/>
      <c r="D1152" s="857"/>
      <c r="E1152" s="857"/>
      <c r="P1152" s="854"/>
      <c r="Q1152" s="854"/>
      <c r="R1152" s="855"/>
      <c r="S1152" s="847"/>
    </row>
    <row r="1153" spans="1:19">
      <c r="A1153" s="857"/>
      <c r="B1153" s="857"/>
      <c r="D1153" s="857"/>
      <c r="E1153" s="857"/>
      <c r="P1153" s="854"/>
      <c r="Q1153" s="854"/>
      <c r="R1153" s="855"/>
      <c r="S1153" s="847"/>
    </row>
    <row r="1154" spans="1:19">
      <c r="A1154" s="857"/>
      <c r="B1154" s="857"/>
      <c r="D1154" s="857"/>
      <c r="E1154" s="857"/>
      <c r="P1154" s="854"/>
      <c r="Q1154" s="854"/>
      <c r="R1154" s="855"/>
      <c r="S1154" s="847"/>
    </row>
    <row r="1155" spans="1:19">
      <c r="A1155" s="857"/>
      <c r="B1155" s="857"/>
      <c r="D1155" s="857"/>
      <c r="E1155" s="857"/>
      <c r="P1155" s="854"/>
      <c r="Q1155" s="854"/>
      <c r="R1155" s="855"/>
      <c r="S1155" s="847"/>
    </row>
    <row r="1156" spans="1:19">
      <c r="A1156" s="857"/>
      <c r="B1156" s="857"/>
      <c r="D1156" s="857"/>
      <c r="E1156" s="857"/>
      <c r="P1156" s="854"/>
      <c r="Q1156" s="854"/>
      <c r="R1156" s="855"/>
      <c r="S1156" s="847"/>
    </row>
    <row r="1157" spans="1:19">
      <c r="A1157" s="857"/>
      <c r="B1157" s="857"/>
      <c r="D1157" s="857"/>
      <c r="E1157" s="857"/>
      <c r="P1157" s="854"/>
      <c r="Q1157" s="854"/>
      <c r="R1157" s="855"/>
      <c r="S1157" s="847"/>
    </row>
    <row r="1158" spans="1:19">
      <c r="A1158" s="857"/>
      <c r="B1158" s="857"/>
      <c r="D1158" s="857"/>
      <c r="E1158" s="857"/>
      <c r="P1158" s="854"/>
      <c r="Q1158" s="854"/>
      <c r="R1158" s="855"/>
      <c r="S1158" s="847"/>
    </row>
    <row r="1159" spans="1:19">
      <c r="A1159" s="857"/>
      <c r="B1159" s="857"/>
      <c r="D1159" s="857"/>
      <c r="E1159" s="857"/>
      <c r="P1159" s="854"/>
      <c r="Q1159" s="854"/>
      <c r="R1159" s="855"/>
      <c r="S1159" s="847"/>
    </row>
    <row r="1160" spans="1:19">
      <c r="A1160" s="857"/>
      <c r="B1160" s="857"/>
      <c r="D1160" s="857"/>
      <c r="E1160" s="857"/>
      <c r="P1160" s="854"/>
      <c r="Q1160" s="854"/>
      <c r="R1160" s="855"/>
      <c r="S1160" s="847"/>
    </row>
    <row r="1161" spans="1:19">
      <c r="A1161" s="857"/>
      <c r="B1161" s="857"/>
      <c r="D1161" s="857"/>
      <c r="E1161" s="857"/>
      <c r="P1161" s="854"/>
      <c r="Q1161" s="854"/>
      <c r="R1161" s="855"/>
      <c r="S1161" s="847"/>
    </row>
    <row r="1162" spans="1:19">
      <c r="A1162" s="857"/>
      <c r="B1162" s="857"/>
      <c r="D1162" s="857"/>
      <c r="E1162" s="857"/>
      <c r="P1162" s="854"/>
      <c r="Q1162" s="854"/>
      <c r="R1162" s="855"/>
      <c r="S1162" s="847"/>
    </row>
    <row r="1163" spans="1:19">
      <c r="A1163" s="857"/>
      <c r="B1163" s="857"/>
      <c r="D1163" s="857"/>
      <c r="E1163" s="857"/>
      <c r="P1163" s="854"/>
      <c r="Q1163" s="854"/>
      <c r="R1163" s="855"/>
      <c r="S1163" s="847"/>
    </row>
    <row r="1164" spans="1:19">
      <c r="A1164" s="857"/>
      <c r="B1164" s="857"/>
      <c r="D1164" s="857"/>
      <c r="E1164" s="857"/>
      <c r="P1164" s="854"/>
      <c r="Q1164" s="854"/>
      <c r="R1164" s="855"/>
      <c r="S1164" s="847"/>
    </row>
    <row r="1165" spans="1:19">
      <c r="A1165" s="857"/>
      <c r="B1165" s="857"/>
      <c r="D1165" s="857"/>
      <c r="E1165" s="857"/>
      <c r="P1165" s="854"/>
      <c r="Q1165" s="854"/>
      <c r="R1165" s="855"/>
      <c r="S1165" s="847"/>
    </row>
    <row r="1166" spans="1:19">
      <c r="A1166" s="857"/>
      <c r="B1166" s="857"/>
      <c r="D1166" s="857"/>
      <c r="E1166" s="857"/>
      <c r="P1166" s="854"/>
      <c r="Q1166" s="854"/>
      <c r="R1166" s="855"/>
      <c r="S1166" s="847"/>
    </row>
    <row r="1167" spans="1:19">
      <c r="A1167" s="857"/>
      <c r="B1167" s="857"/>
      <c r="D1167" s="857"/>
      <c r="E1167" s="857"/>
      <c r="P1167" s="854"/>
      <c r="Q1167" s="854"/>
      <c r="R1167" s="855"/>
      <c r="S1167" s="847"/>
    </row>
    <row r="1168" spans="1:19">
      <c r="A1168" s="857"/>
      <c r="B1168" s="857"/>
      <c r="D1168" s="857"/>
      <c r="E1168" s="857"/>
      <c r="P1168" s="854"/>
      <c r="Q1168" s="854"/>
      <c r="R1168" s="855"/>
      <c r="S1168" s="847"/>
    </row>
    <row r="1169" spans="1:19">
      <c r="A1169" s="857"/>
      <c r="B1169" s="857"/>
      <c r="D1169" s="857"/>
      <c r="E1169" s="857"/>
      <c r="P1169" s="854"/>
      <c r="Q1169" s="854"/>
      <c r="R1169" s="855"/>
      <c r="S1169" s="847"/>
    </row>
    <row r="1170" spans="1:19">
      <c r="A1170" s="857"/>
      <c r="B1170" s="857"/>
      <c r="D1170" s="857"/>
      <c r="E1170" s="857"/>
      <c r="P1170" s="854"/>
      <c r="Q1170" s="854"/>
      <c r="R1170" s="855"/>
      <c r="S1170" s="847"/>
    </row>
    <row r="1171" spans="1:19">
      <c r="A1171" s="857"/>
      <c r="B1171" s="857"/>
      <c r="D1171" s="857"/>
      <c r="E1171" s="857"/>
      <c r="P1171" s="854"/>
      <c r="Q1171" s="854"/>
      <c r="R1171" s="855"/>
      <c r="S1171" s="847"/>
    </row>
    <row r="1172" spans="1:19">
      <c r="A1172" s="857"/>
      <c r="B1172" s="857"/>
      <c r="D1172" s="857"/>
      <c r="E1172" s="857"/>
      <c r="P1172" s="854"/>
      <c r="Q1172" s="854"/>
      <c r="R1172" s="855"/>
      <c r="S1172" s="847"/>
    </row>
    <row r="1173" spans="1:19">
      <c r="A1173" s="857"/>
      <c r="B1173" s="857"/>
      <c r="D1173" s="857"/>
      <c r="E1173" s="857"/>
      <c r="P1173" s="854"/>
      <c r="Q1173" s="854"/>
      <c r="R1173" s="855"/>
      <c r="S1173" s="847"/>
    </row>
    <row r="1174" spans="1:19">
      <c r="A1174" s="857"/>
      <c r="B1174" s="857"/>
      <c r="D1174" s="857"/>
      <c r="E1174" s="857"/>
      <c r="P1174" s="854"/>
      <c r="Q1174" s="854"/>
      <c r="R1174" s="855"/>
      <c r="S1174" s="847"/>
    </row>
    <row r="1175" spans="1:19">
      <c r="A1175" s="857"/>
      <c r="B1175" s="857"/>
      <c r="D1175" s="857"/>
      <c r="E1175" s="857"/>
      <c r="P1175" s="854"/>
      <c r="Q1175" s="854"/>
      <c r="R1175" s="855"/>
      <c r="S1175" s="847"/>
    </row>
    <row r="1176" spans="1:19">
      <c r="A1176" s="857"/>
      <c r="B1176" s="857"/>
      <c r="D1176" s="857"/>
      <c r="E1176" s="857"/>
      <c r="P1176" s="854"/>
      <c r="Q1176" s="854"/>
      <c r="R1176" s="855"/>
      <c r="S1176" s="847"/>
    </row>
    <row r="1177" spans="1:19">
      <c r="A1177" s="857"/>
      <c r="B1177" s="857"/>
      <c r="D1177" s="857"/>
      <c r="E1177" s="857"/>
      <c r="P1177" s="854"/>
      <c r="Q1177" s="854"/>
      <c r="R1177" s="855"/>
      <c r="S1177" s="847"/>
    </row>
    <row r="1178" spans="1:19">
      <c r="A1178" s="857"/>
      <c r="B1178" s="857"/>
      <c r="D1178" s="857"/>
      <c r="E1178" s="857"/>
      <c r="P1178" s="854"/>
      <c r="Q1178" s="854"/>
      <c r="R1178" s="855"/>
      <c r="S1178" s="847"/>
    </row>
    <row r="1179" spans="1:19">
      <c r="A1179" s="857"/>
      <c r="B1179" s="857"/>
      <c r="D1179" s="857"/>
      <c r="E1179" s="857"/>
      <c r="P1179" s="854"/>
      <c r="Q1179" s="854"/>
      <c r="R1179" s="855"/>
      <c r="S1179" s="847"/>
    </row>
    <row r="1180" spans="1:19">
      <c r="A1180" s="857"/>
      <c r="B1180" s="857"/>
      <c r="D1180" s="857"/>
      <c r="E1180" s="857"/>
      <c r="P1180" s="854"/>
      <c r="Q1180" s="854"/>
      <c r="R1180" s="855"/>
      <c r="S1180" s="847"/>
    </row>
    <row r="1181" spans="1:19">
      <c r="A1181" s="857"/>
      <c r="B1181" s="857"/>
      <c r="D1181" s="857"/>
      <c r="E1181" s="857"/>
      <c r="P1181" s="854"/>
      <c r="Q1181" s="854"/>
      <c r="R1181" s="855"/>
      <c r="S1181" s="847"/>
    </row>
    <row r="1182" spans="1:19">
      <c r="A1182" s="857"/>
      <c r="B1182" s="857"/>
      <c r="D1182" s="857"/>
      <c r="E1182" s="857"/>
      <c r="P1182" s="854"/>
      <c r="Q1182" s="854"/>
      <c r="R1182" s="855"/>
      <c r="S1182" s="847"/>
    </row>
    <row r="1183" spans="1:19">
      <c r="A1183" s="857"/>
      <c r="B1183" s="857"/>
      <c r="D1183" s="857"/>
      <c r="E1183" s="857"/>
      <c r="P1183" s="854"/>
      <c r="Q1183" s="854"/>
      <c r="R1183" s="855"/>
      <c r="S1183" s="847"/>
    </row>
    <row r="1184" spans="1:19">
      <c r="A1184" s="857"/>
      <c r="B1184" s="857"/>
      <c r="D1184" s="857"/>
      <c r="E1184" s="857"/>
      <c r="P1184" s="854"/>
      <c r="Q1184" s="854"/>
      <c r="R1184" s="855"/>
      <c r="S1184" s="847"/>
    </row>
    <row r="1185" spans="1:19">
      <c r="A1185" s="857"/>
      <c r="B1185" s="857"/>
      <c r="D1185" s="857"/>
      <c r="E1185" s="857"/>
      <c r="P1185" s="854"/>
      <c r="Q1185" s="854"/>
      <c r="R1185" s="855"/>
      <c r="S1185" s="847"/>
    </row>
    <row r="1186" spans="1:19">
      <c r="A1186" s="857"/>
      <c r="B1186" s="857"/>
      <c r="D1186" s="857"/>
      <c r="E1186" s="857"/>
      <c r="P1186" s="854"/>
      <c r="Q1186" s="854"/>
      <c r="R1186" s="855"/>
      <c r="S1186" s="847"/>
    </row>
    <row r="1187" spans="1:19">
      <c r="A1187" s="857"/>
      <c r="B1187" s="857"/>
      <c r="D1187" s="857"/>
      <c r="E1187" s="857"/>
      <c r="P1187" s="854"/>
      <c r="Q1187" s="854"/>
      <c r="R1187" s="855"/>
      <c r="S1187" s="847"/>
    </row>
    <row r="1188" spans="1:19">
      <c r="A1188" s="857"/>
      <c r="B1188" s="857"/>
      <c r="D1188" s="857"/>
      <c r="E1188" s="857"/>
      <c r="P1188" s="854"/>
      <c r="Q1188" s="854"/>
      <c r="R1188" s="855"/>
      <c r="S1188" s="847"/>
    </row>
    <row r="1189" spans="1:19">
      <c r="A1189" s="857"/>
      <c r="B1189" s="857"/>
      <c r="D1189" s="857"/>
      <c r="E1189" s="857"/>
      <c r="P1189" s="854"/>
      <c r="Q1189" s="854"/>
      <c r="R1189" s="855"/>
      <c r="S1189" s="847"/>
    </row>
    <row r="1190" spans="1:19">
      <c r="A1190" s="857"/>
      <c r="B1190" s="857"/>
      <c r="D1190" s="857"/>
      <c r="E1190" s="857"/>
      <c r="P1190" s="854"/>
      <c r="Q1190" s="854"/>
      <c r="R1190" s="855"/>
      <c r="S1190" s="847"/>
    </row>
    <row r="1191" spans="1:19">
      <c r="A1191" s="857"/>
      <c r="B1191" s="857"/>
      <c r="D1191" s="857"/>
      <c r="E1191" s="857"/>
      <c r="P1191" s="854"/>
      <c r="Q1191" s="854"/>
      <c r="R1191" s="855"/>
      <c r="S1191" s="847"/>
    </row>
    <row r="1192" spans="1:19">
      <c r="A1192" s="857"/>
      <c r="B1192" s="857"/>
      <c r="D1192" s="857"/>
      <c r="E1192" s="857"/>
      <c r="P1192" s="854"/>
      <c r="Q1192" s="854"/>
      <c r="R1192" s="855"/>
      <c r="S1192" s="847"/>
    </row>
    <row r="1193" spans="1:19">
      <c r="A1193" s="857"/>
      <c r="B1193" s="857"/>
      <c r="D1193" s="857"/>
      <c r="E1193" s="857"/>
      <c r="P1193" s="854"/>
      <c r="Q1193" s="854"/>
      <c r="R1193" s="855"/>
      <c r="S1193" s="847"/>
    </row>
    <row r="1194" spans="1:19">
      <c r="A1194" s="857"/>
      <c r="B1194" s="857"/>
      <c r="D1194" s="857"/>
      <c r="E1194" s="857"/>
      <c r="P1194" s="854"/>
      <c r="Q1194" s="854"/>
      <c r="R1194" s="855"/>
      <c r="S1194" s="847"/>
    </row>
    <row r="1195" spans="1:19">
      <c r="A1195" s="857"/>
      <c r="B1195" s="857"/>
      <c r="D1195" s="857"/>
      <c r="E1195" s="857"/>
      <c r="P1195" s="854"/>
      <c r="Q1195" s="854"/>
      <c r="R1195" s="855"/>
      <c r="S1195" s="847"/>
    </row>
    <row r="1196" spans="1:19">
      <c r="A1196" s="857"/>
      <c r="B1196" s="857"/>
      <c r="D1196" s="857"/>
      <c r="E1196" s="857"/>
      <c r="P1196" s="854"/>
      <c r="Q1196" s="854"/>
      <c r="R1196" s="855"/>
      <c r="S1196" s="847"/>
    </row>
    <row r="1197" spans="1:19">
      <c r="A1197" s="857"/>
      <c r="B1197" s="857"/>
      <c r="D1197" s="857"/>
      <c r="E1197" s="857"/>
      <c r="P1197" s="854"/>
      <c r="Q1197" s="854"/>
      <c r="R1197" s="855"/>
      <c r="S1197" s="847"/>
    </row>
    <row r="1198" spans="1:19">
      <c r="A1198" s="857"/>
      <c r="B1198" s="857"/>
      <c r="D1198" s="857"/>
      <c r="E1198" s="857"/>
      <c r="P1198" s="854"/>
      <c r="Q1198" s="854"/>
      <c r="R1198" s="855"/>
      <c r="S1198" s="847"/>
    </row>
    <row r="1199" spans="1:19">
      <c r="A1199" s="857"/>
      <c r="B1199" s="857"/>
      <c r="D1199" s="857"/>
      <c r="E1199" s="857"/>
      <c r="P1199" s="854"/>
      <c r="Q1199" s="854"/>
      <c r="R1199" s="855"/>
      <c r="S1199" s="847"/>
    </row>
    <row r="1200" spans="1:19">
      <c r="A1200" s="857"/>
      <c r="B1200" s="857"/>
      <c r="D1200" s="857"/>
      <c r="E1200" s="857"/>
      <c r="P1200" s="854"/>
      <c r="Q1200" s="854"/>
      <c r="R1200" s="855"/>
      <c r="S1200" s="847"/>
    </row>
    <row r="1201" spans="1:19">
      <c r="A1201" s="857"/>
      <c r="B1201" s="857"/>
      <c r="D1201" s="857"/>
      <c r="E1201" s="857"/>
      <c r="P1201" s="854"/>
      <c r="Q1201" s="854"/>
      <c r="R1201" s="855"/>
      <c r="S1201" s="847"/>
    </row>
    <row r="1202" spans="1:19">
      <c r="A1202" s="857"/>
      <c r="B1202" s="857"/>
      <c r="D1202" s="857"/>
      <c r="E1202" s="857"/>
      <c r="P1202" s="854"/>
      <c r="Q1202" s="854"/>
      <c r="R1202" s="855"/>
      <c r="S1202" s="847"/>
    </row>
    <row r="1203" spans="1:19">
      <c r="A1203" s="857"/>
      <c r="B1203" s="857"/>
      <c r="D1203" s="857"/>
      <c r="E1203" s="857"/>
      <c r="P1203" s="854"/>
      <c r="Q1203" s="854"/>
      <c r="R1203" s="855"/>
      <c r="S1203" s="847"/>
    </row>
    <row r="1204" spans="1:19">
      <c r="A1204" s="857"/>
      <c r="B1204" s="857"/>
      <c r="D1204" s="857"/>
      <c r="E1204" s="857"/>
      <c r="P1204" s="854"/>
      <c r="Q1204" s="854"/>
      <c r="R1204" s="855"/>
      <c r="S1204" s="847"/>
    </row>
    <row r="1205" spans="1:19">
      <c r="A1205" s="857"/>
      <c r="B1205" s="857"/>
      <c r="D1205" s="857"/>
      <c r="E1205" s="857"/>
      <c r="P1205" s="854"/>
      <c r="Q1205" s="854"/>
      <c r="R1205" s="855"/>
      <c r="S1205" s="847"/>
    </row>
    <row r="1206" spans="1:19">
      <c r="A1206" s="857"/>
      <c r="B1206" s="857"/>
      <c r="D1206" s="857"/>
      <c r="E1206" s="857"/>
      <c r="P1206" s="854"/>
      <c r="Q1206" s="854"/>
      <c r="R1206" s="855"/>
      <c r="S1206" s="847"/>
    </row>
    <row r="1207" spans="1:19">
      <c r="A1207" s="857"/>
      <c r="B1207" s="857"/>
      <c r="D1207" s="857"/>
      <c r="E1207" s="857"/>
      <c r="P1207" s="854"/>
      <c r="Q1207" s="854"/>
      <c r="R1207" s="855"/>
      <c r="S1207" s="847"/>
    </row>
    <row r="1208" spans="1:19">
      <c r="A1208" s="857"/>
      <c r="B1208" s="857"/>
      <c r="D1208" s="857"/>
      <c r="E1208" s="857"/>
      <c r="P1208" s="854"/>
      <c r="Q1208" s="854"/>
      <c r="R1208" s="855"/>
      <c r="S1208" s="847"/>
    </row>
    <row r="1209" spans="1:19">
      <c r="A1209" s="857"/>
      <c r="B1209" s="857"/>
      <c r="D1209" s="857"/>
      <c r="E1209" s="857"/>
      <c r="P1209" s="854"/>
      <c r="Q1209" s="854"/>
      <c r="R1209" s="855"/>
      <c r="S1209" s="847"/>
    </row>
    <row r="1210" spans="1:19">
      <c r="A1210" s="857"/>
      <c r="B1210" s="857"/>
      <c r="D1210" s="857"/>
      <c r="E1210" s="857"/>
      <c r="P1210" s="854"/>
      <c r="Q1210" s="854"/>
      <c r="R1210" s="855"/>
      <c r="S1210" s="847"/>
    </row>
    <row r="1211" spans="1:19">
      <c r="A1211" s="857"/>
      <c r="B1211" s="857"/>
      <c r="D1211" s="857"/>
      <c r="E1211" s="857"/>
      <c r="P1211" s="854"/>
      <c r="Q1211" s="854"/>
      <c r="R1211" s="855"/>
      <c r="S1211" s="847"/>
    </row>
    <row r="1212" spans="1:19">
      <c r="A1212" s="857"/>
      <c r="B1212" s="857"/>
      <c r="D1212" s="857"/>
      <c r="E1212" s="857"/>
      <c r="P1212" s="854"/>
      <c r="Q1212" s="854"/>
      <c r="R1212" s="855"/>
      <c r="S1212" s="847"/>
    </row>
    <row r="1213" spans="1:19">
      <c r="A1213" s="857"/>
      <c r="B1213" s="857"/>
      <c r="D1213" s="857"/>
      <c r="E1213" s="857"/>
      <c r="P1213" s="854"/>
      <c r="Q1213" s="854"/>
      <c r="R1213" s="855"/>
      <c r="S1213" s="847"/>
    </row>
    <row r="1214" spans="1:19">
      <c r="A1214" s="857"/>
      <c r="B1214" s="857"/>
      <c r="D1214" s="857"/>
      <c r="E1214" s="857"/>
      <c r="P1214" s="854"/>
      <c r="Q1214" s="854"/>
      <c r="R1214" s="855"/>
      <c r="S1214" s="847"/>
    </row>
    <row r="1215" spans="1:19">
      <c r="A1215" s="857"/>
      <c r="B1215" s="857"/>
      <c r="D1215" s="857"/>
      <c r="E1215" s="857"/>
      <c r="P1215" s="854"/>
      <c r="Q1215" s="854"/>
      <c r="R1215" s="855"/>
      <c r="S1215" s="847"/>
    </row>
    <row r="1216" spans="1:19">
      <c r="A1216" s="857"/>
      <c r="B1216" s="857"/>
      <c r="D1216" s="857"/>
      <c r="E1216" s="857"/>
      <c r="P1216" s="854"/>
      <c r="Q1216" s="854"/>
      <c r="R1216" s="855"/>
      <c r="S1216" s="847"/>
    </row>
    <row r="1217" spans="1:19">
      <c r="A1217" s="857"/>
      <c r="B1217" s="857"/>
      <c r="D1217" s="857"/>
      <c r="E1217" s="857"/>
      <c r="P1217" s="854"/>
      <c r="Q1217" s="854"/>
      <c r="R1217" s="855"/>
      <c r="S1217" s="847"/>
    </row>
    <row r="1218" spans="1:19">
      <c r="A1218" s="857"/>
      <c r="B1218" s="857"/>
      <c r="D1218" s="857"/>
      <c r="E1218" s="857"/>
      <c r="P1218" s="854"/>
      <c r="Q1218" s="854"/>
      <c r="R1218" s="855"/>
      <c r="S1218" s="847"/>
    </row>
    <row r="1219" spans="1:19">
      <c r="A1219" s="857"/>
      <c r="B1219" s="857"/>
      <c r="D1219" s="857"/>
      <c r="E1219" s="857"/>
      <c r="P1219" s="854"/>
      <c r="Q1219" s="854"/>
      <c r="R1219" s="855"/>
      <c r="S1219" s="847"/>
    </row>
    <row r="1220" spans="1:19">
      <c r="A1220" s="857"/>
      <c r="B1220" s="857"/>
      <c r="D1220" s="857"/>
      <c r="E1220" s="857"/>
      <c r="P1220" s="854"/>
      <c r="Q1220" s="854"/>
      <c r="R1220" s="855"/>
      <c r="S1220" s="847"/>
    </row>
    <row r="1221" spans="1:19">
      <c r="A1221" s="857"/>
      <c r="B1221" s="857"/>
      <c r="D1221" s="857"/>
      <c r="E1221" s="857"/>
      <c r="P1221" s="854"/>
      <c r="Q1221" s="854"/>
      <c r="R1221" s="855"/>
      <c r="S1221" s="847"/>
    </row>
    <row r="1222" spans="1:19">
      <c r="A1222" s="857"/>
      <c r="B1222" s="857"/>
      <c r="D1222" s="857"/>
      <c r="E1222" s="857"/>
      <c r="P1222" s="854"/>
      <c r="Q1222" s="854"/>
      <c r="R1222" s="855"/>
      <c r="S1222" s="847"/>
    </row>
    <row r="1223" spans="1:19">
      <c r="A1223" s="857"/>
      <c r="B1223" s="857"/>
      <c r="D1223" s="857"/>
      <c r="E1223" s="857"/>
      <c r="P1223" s="854"/>
      <c r="Q1223" s="854"/>
      <c r="R1223" s="855"/>
      <c r="S1223" s="847"/>
    </row>
    <row r="1224" spans="1:19">
      <c r="A1224" s="857"/>
      <c r="B1224" s="857"/>
      <c r="D1224" s="857"/>
      <c r="E1224" s="857"/>
      <c r="P1224" s="854"/>
      <c r="Q1224" s="854"/>
      <c r="R1224" s="855"/>
      <c r="S1224" s="847"/>
    </row>
    <row r="1225" spans="1:19">
      <c r="A1225" s="857"/>
      <c r="B1225" s="857"/>
      <c r="D1225" s="857"/>
      <c r="E1225" s="857"/>
      <c r="P1225" s="854"/>
      <c r="Q1225" s="854"/>
      <c r="R1225" s="855"/>
      <c r="S1225" s="847"/>
    </row>
    <row r="1226" spans="1:19">
      <c r="A1226" s="857"/>
      <c r="B1226" s="857"/>
      <c r="D1226" s="857"/>
      <c r="E1226" s="857"/>
      <c r="P1226" s="854"/>
      <c r="Q1226" s="854"/>
      <c r="R1226" s="855"/>
      <c r="S1226" s="847"/>
    </row>
    <row r="1227" spans="1:19">
      <c r="A1227" s="857"/>
      <c r="B1227" s="857"/>
      <c r="D1227" s="857"/>
      <c r="E1227" s="857"/>
      <c r="P1227" s="854"/>
      <c r="Q1227" s="854"/>
      <c r="R1227" s="855"/>
      <c r="S1227" s="847"/>
    </row>
    <row r="1228" spans="1:19">
      <c r="A1228" s="857"/>
      <c r="B1228" s="857"/>
      <c r="D1228" s="857"/>
      <c r="E1228" s="857"/>
      <c r="P1228" s="854"/>
      <c r="Q1228" s="854"/>
      <c r="R1228" s="855"/>
      <c r="S1228" s="847"/>
    </row>
    <row r="1229" spans="1:19">
      <c r="A1229" s="857"/>
      <c r="B1229" s="857"/>
      <c r="D1229" s="857"/>
      <c r="E1229" s="857"/>
      <c r="P1229" s="854"/>
      <c r="Q1229" s="854"/>
      <c r="R1229" s="855"/>
      <c r="S1229" s="847"/>
    </row>
    <row r="1230" spans="1:19">
      <c r="A1230" s="857"/>
      <c r="B1230" s="857"/>
      <c r="D1230" s="857"/>
      <c r="E1230" s="857"/>
      <c r="P1230" s="854"/>
      <c r="Q1230" s="854"/>
      <c r="R1230" s="855"/>
      <c r="S1230" s="847"/>
    </row>
    <row r="1231" spans="1:19">
      <c r="A1231" s="857"/>
      <c r="B1231" s="857"/>
      <c r="D1231" s="857"/>
      <c r="E1231" s="857"/>
      <c r="P1231" s="854"/>
      <c r="Q1231" s="854"/>
      <c r="R1231" s="855"/>
      <c r="S1231" s="847"/>
    </row>
    <row r="1232" spans="1:19">
      <c r="A1232" s="857"/>
      <c r="B1232" s="857"/>
      <c r="D1232" s="857"/>
      <c r="E1232" s="857"/>
      <c r="P1232" s="854"/>
      <c r="Q1232" s="854"/>
      <c r="R1232" s="855"/>
      <c r="S1232" s="847"/>
    </row>
    <row r="1233" spans="1:19">
      <c r="A1233" s="857"/>
      <c r="B1233" s="857"/>
      <c r="D1233" s="857"/>
      <c r="E1233" s="857"/>
      <c r="P1233" s="854"/>
      <c r="Q1233" s="854"/>
      <c r="R1233" s="855"/>
      <c r="S1233" s="847"/>
    </row>
    <row r="1234" spans="1:19">
      <c r="A1234" s="857"/>
      <c r="B1234" s="857"/>
      <c r="D1234" s="857"/>
      <c r="E1234" s="857"/>
      <c r="P1234" s="854"/>
      <c r="Q1234" s="854"/>
      <c r="R1234" s="855"/>
      <c r="S1234" s="847"/>
    </row>
    <row r="1235" spans="1:19">
      <c r="A1235" s="857"/>
      <c r="B1235" s="857"/>
      <c r="D1235" s="857"/>
      <c r="E1235" s="857"/>
      <c r="P1235" s="854"/>
      <c r="Q1235" s="854"/>
      <c r="R1235" s="855"/>
      <c r="S1235" s="847"/>
    </row>
    <row r="1236" spans="1:19">
      <c r="A1236" s="857"/>
      <c r="B1236" s="857"/>
      <c r="D1236" s="857"/>
      <c r="E1236" s="857"/>
      <c r="P1236" s="854"/>
      <c r="Q1236" s="854"/>
      <c r="R1236" s="855"/>
      <c r="S1236" s="847"/>
    </row>
    <row r="1237" spans="1:19">
      <c r="A1237" s="857"/>
      <c r="B1237" s="857"/>
      <c r="D1237" s="857"/>
      <c r="E1237" s="857"/>
      <c r="P1237" s="854"/>
      <c r="Q1237" s="854"/>
      <c r="R1237" s="855"/>
      <c r="S1237" s="847"/>
    </row>
    <row r="1238" spans="1:19">
      <c r="A1238" s="857"/>
      <c r="B1238" s="857"/>
      <c r="D1238" s="857"/>
      <c r="E1238" s="857"/>
      <c r="P1238" s="854"/>
      <c r="Q1238" s="854"/>
      <c r="R1238" s="855"/>
      <c r="S1238" s="847"/>
    </row>
    <row r="1239" spans="1:19">
      <c r="A1239" s="857"/>
      <c r="B1239" s="857"/>
      <c r="D1239" s="857"/>
      <c r="E1239" s="857"/>
      <c r="P1239" s="854"/>
      <c r="Q1239" s="854"/>
      <c r="R1239" s="855"/>
      <c r="S1239" s="847"/>
    </row>
    <row r="1240" spans="1:19">
      <c r="A1240" s="857"/>
      <c r="B1240" s="857"/>
      <c r="D1240" s="857"/>
      <c r="E1240" s="857"/>
      <c r="P1240" s="854"/>
      <c r="Q1240" s="854"/>
      <c r="R1240" s="855"/>
      <c r="S1240" s="847"/>
    </row>
    <row r="1241" spans="1:19">
      <c r="A1241" s="857"/>
      <c r="B1241" s="857"/>
      <c r="D1241" s="857"/>
      <c r="E1241" s="857"/>
      <c r="P1241" s="854"/>
      <c r="Q1241" s="854"/>
      <c r="R1241" s="855"/>
      <c r="S1241" s="847"/>
    </row>
    <row r="1242" spans="1:19">
      <c r="A1242" s="857"/>
      <c r="B1242" s="857"/>
      <c r="D1242" s="857"/>
      <c r="E1242" s="857"/>
      <c r="P1242" s="854"/>
      <c r="Q1242" s="854"/>
      <c r="R1242" s="855"/>
      <c r="S1242" s="847"/>
    </row>
    <row r="1243" spans="1:19">
      <c r="A1243" s="857"/>
      <c r="B1243" s="857"/>
      <c r="D1243" s="857"/>
      <c r="E1243" s="857"/>
      <c r="P1243" s="854"/>
      <c r="Q1243" s="854"/>
      <c r="R1243" s="855"/>
      <c r="S1243" s="847"/>
    </row>
    <row r="1244" spans="1:19">
      <c r="A1244" s="857"/>
      <c r="B1244" s="857"/>
      <c r="D1244" s="857"/>
      <c r="E1244" s="857"/>
      <c r="P1244" s="854"/>
      <c r="Q1244" s="854"/>
      <c r="R1244" s="855"/>
      <c r="S1244" s="847"/>
    </row>
    <row r="1245" spans="1:19">
      <c r="A1245" s="857"/>
      <c r="B1245" s="857"/>
      <c r="D1245" s="857"/>
      <c r="E1245" s="857"/>
      <c r="P1245" s="854"/>
      <c r="Q1245" s="854"/>
      <c r="R1245" s="855"/>
      <c r="S1245" s="847"/>
    </row>
    <row r="1246" spans="1:19">
      <c r="A1246" s="857"/>
      <c r="B1246" s="857"/>
      <c r="D1246" s="857"/>
      <c r="E1246" s="857"/>
      <c r="P1246" s="854"/>
      <c r="Q1246" s="854"/>
      <c r="R1246" s="855"/>
      <c r="S1246" s="847"/>
    </row>
    <row r="1247" spans="1:19">
      <c r="A1247" s="857"/>
      <c r="B1247" s="857"/>
      <c r="D1247" s="857"/>
      <c r="E1247" s="857"/>
      <c r="P1247" s="854"/>
      <c r="Q1247" s="854"/>
      <c r="R1247" s="855"/>
      <c r="S1247" s="847"/>
    </row>
    <row r="1248" spans="1:19">
      <c r="A1248" s="857"/>
      <c r="B1248" s="857"/>
      <c r="D1248" s="857"/>
      <c r="E1248" s="857"/>
      <c r="P1248" s="854"/>
      <c r="Q1248" s="854"/>
      <c r="R1248" s="855"/>
      <c r="S1248" s="847"/>
    </row>
    <row r="1249" spans="1:19">
      <c r="A1249" s="857"/>
      <c r="B1249" s="857"/>
      <c r="D1249" s="857"/>
      <c r="E1249" s="857"/>
      <c r="P1249" s="854"/>
      <c r="Q1249" s="854"/>
      <c r="R1249" s="855"/>
      <c r="S1249" s="847"/>
    </row>
    <row r="1250" spans="1:19">
      <c r="A1250" s="857"/>
      <c r="B1250" s="857"/>
      <c r="D1250" s="857"/>
      <c r="E1250" s="857"/>
      <c r="P1250" s="854"/>
      <c r="Q1250" s="854"/>
      <c r="R1250" s="855"/>
      <c r="S1250" s="847"/>
    </row>
    <row r="1251" spans="1:19">
      <c r="A1251" s="857"/>
      <c r="B1251" s="857"/>
      <c r="D1251" s="857"/>
      <c r="E1251" s="857"/>
      <c r="P1251" s="854"/>
      <c r="Q1251" s="854"/>
      <c r="R1251" s="855"/>
      <c r="S1251" s="847"/>
    </row>
  </sheetData>
  <sheetProtection formatRows="0" sort="0" autoFilter="0"/>
  <mergeCells count="13">
    <mergeCell ref="A49:E49"/>
    <mergeCell ref="B7:C7"/>
    <mergeCell ref="B12:C12"/>
    <mergeCell ref="A48:E48"/>
    <mergeCell ref="B6:C6"/>
    <mergeCell ref="B8:C8"/>
    <mergeCell ref="B9:C9"/>
    <mergeCell ref="B11:C11"/>
    <mergeCell ref="A1:C1"/>
    <mergeCell ref="B2:C2"/>
    <mergeCell ref="B3:C3"/>
    <mergeCell ref="B4:C4"/>
    <mergeCell ref="B5:C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92"/>
  <sheetViews>
    <sheetView zoomScale="90" zoomScaleNormal="90" zoomScaleSheetLayoutView="80" workbookViewId="0">
      <selection sqref="A1:C1"/>
    </sheetView>
  </sheetViews>
  <sheetFormatPr defaultRowHeight="12.75"/>
  <cols>
    <col min="1" max="1" width="20.28515625" style="439" bestFit="1" customWidth="1" collapsed="1"/>
    <col min="2" max="2" width="49.7109375" style="439" customWidth="1" collapsed="1"/>
    <col min="3" max="3" width="24.5703125" style="349" customWidth="1" collapsed="1"/>
    <col min="4" max="5" width="15.7109375" style="439" customWidth="1" collapsed="1"/>
    <col min="6" max="9" width="15.7109375" style="349" customWidth="1" collapsed="1"/>
    <col min="10" max="10" width="21.7109375" style="349" customWidth="1" collapsed="1"/>
    <col min="11" max="17" width="24.42578125" style="349" customWidth="1" collapsed="1"/>
    <col min="18" max="18" width="9.7109375" style="349" customWidth="1" collapsed="1"/>
    <col min="19" max="19" width="8.7109375" style="349" customWidth="1" collapsed="1"/>
    <col min="20" max="20" width="10.7109375" style="1055" customWidth="1" collapsed="1"/>
    <col min="21" max="23" width="12.7109375" style="349" customWidth="1" collapsed="1"/>
    <col min="24" max="256" width="9.140625" style="789" collapsed="1"/>
    <col min="257" max="257" width="12.85546875" style="789" customWidth="1" collapsed="1"/>
    <col min="258" max="260" width="24.42578125" style="789" customWidth="1" collapsed="1"/>
    <col min="261" max="261" width="27.42578125" style="789" customWidth="1" collapsed="1"/>
    <col min="262" max="262" width="28.7109375" style="789" customWidth="1" collapsed="1"/>
    <col min="263" max="265" width="24.42578125" style="789" customWidth="1" collapsed="1"/>
    <col min="266" max="266" width="27.42578125" style="789" customWidth="1" collapsed="1"/>
    <col min="267" max="273" width="24.42578125" style="789" customWidth="1" collapsed="1"/>
    <col min="274" max="274" width="9.7109375" style="789" customWidth="1" collapsed="1"/>
    <col min="275" max="275" width="8.7109375" style="789" customWidth="1" collapsed="1"/>
    <col min="276" max="276" width="10.7109375" style="789" customWidth="1" collapsed="1"/>
    <col min="277" max="279" width="12.7109375" style="789" customWidth="1" collapsed="1"/>
    <col min="280" max="512" width="9.140625" style="789" collapsed="1"/>
    <col min="513" max="513" width="12.85546875" style="789" customWidth="1" collapsed="1"/>
    <col min="514" max="516" width="24.42578125" style="789" customWidth="1" collapsed="1"/>
    <col min="517" max="517" width="27.42578125" style="789" customWidth="1" collapsed="1"/>
    <col min="518" max="518" width="28.7109375" style="789" customWidth="1" collapsed="1"/>
    <col min="519" max="521" width="24.42578125" style="789" customWidth="1" collapsed="1"/>
    <col min="522" max="522" width="27.42578125" style="789" customWidth="1" collapsed="1"/>
    <col min="523" max="529" width="24.42578125" style="789" customWidth="1" collapsed="1"/>
    <col min="530" max="530" width="9.7109375" style="789" customWidth="1" collapsed="1"/>
    <col min="531" max="531" width="8.7109375" style="789" customWidth="1" collapsed="1"/>
    <col min="532" max="532" width="10.7109375" style="789" customWidth="1" collapsed="1"/>
    <col min="533" max="535" width="12.7109375" style="789" customWidth="1" collapsed="1"/>
    <col min="536" max="768" width="9.140625" style="789" collapsed="1"/>
    <col min="769" max="769" width="12.85546875" style="789" customWidth="1" collapsed="1"/>
    <col min="770" max="772" width="24.42578125" style="789" customWidth="1" collapsed="1"/>
    <col min="773" max="773" width="27.42578125" style="789" customWidth="1" collapsed="1"/>
    <col min="774" max="774" width="28.7109375" style="789" customWidth="1" collapsed="1"/>
    <col min="775" max="777" width="24.42578125" style="789" customWidth="1" collapsed="1"/>
    <col min="778" max="778" width="27.42578125" style="789" customWidth="1" collapsed="1"/>
    <col min="779" max="785" width="24.42578125" style="789" customWidth="1" collapsed="1"/>
    <col min="786" max="786" width="9.7109375" style="789" customWidth="1" collapsed="1"/>
    <col min="787" max="787" width="8.7109375" style="789" customWidth="1" collapsed="1"/>
    <col min="788" max="788" width="10.7109375" style="789" customWidth="1" collapsed="1"/>
    <col min="789" max="791" width="12.7109375" style="789" customWidth="1" collapsed="1"/>
    <col min="792" max="1024" width="9.140625" style="789" collapsed="1"/>
    <col min="1025" max="1025" width="12.85546875" style="789" customWidth="1" collapsed="1"/>
    <col min="1026" max="1028" width="24.42578125" style="789" customWidth="1" collapsed="1"/>
    <col min="1029" max="1029" width="27.42578125" style="789" customWidth="1" collapsed="1"/>
    <col min="1030" max="1030" width="28.7109375" style="789" customWidth="1" collapsed="1"/>
    <col min="1031" max="1033" width="24.42578125" style="789" customWidth="1" collapsed="1"/>
    <col min="1034" max="1034" width="27.42578125" style="789" customWidth="1" collapsed="1"/>
    <col min="1035" max="1041" width="24.42578125" style="789" customWidth="1" collapsed="1"/>
    <col min="1042" max="1042" width="9.7109375" style="789" customWidth="1" collapsed="1"/>
    <col min="1043" max="1043" width="8.7109375" style="789" customWidth="1" collapsed="1"/>
    <col min="1044" max="1044" width="10.7109375" style="789" customWidth="1" collapsed="1"/>
    <col min="1045" max="1047" width="12.7109375" style="789" customWidth="1" collapsed="1"/>
    <col min="1048" max="1280" width="9.140625" style="789" collapsed="1"/>
    <col min="1281" max="1281" width="12.85546875" style="789" customWidth="1" collapsed="1"/>
    <col min="1282" max="1284" width="24.42578125" style="789" customWidth="1" collapsed="1"/>
    <col min="1285" max="1285" width="27.42578125" style="789" customWidth="1" collapsed="1"/>
    <col min="1286" max="1286" width="28.7109375" style="789" customWidth="1" collapsed="1"/>
    <col min="1287" max="1289" width="24.42578125" style="789" customWidth="1" collapsed="1"/>
    <col min="1290" max="1290" width="27.42578125" style="789" customWidth="1" collapsed="1"/>
    <col min="1291" max="1297" width="24.42578125" style="789" customWidth="1" collapsed="1"/>
    <col min="1298" max="1298" width="9.7109375" style="789" customWidth="1" collapsed="1"/>
    <col min="1299" max="1299" width="8.7109375" style="789" customWidth="1" collapsed="1"/>
    <col min="1300" max="1300" width="10.7109375" style="789" customWidth="1" collapsed="1"/>
    <col min="1301" max="1303" width="12.7109375" style="789" customWidth="1" collapsed="1"/>
    <col min="1304" max="1536" width="9.140625" style="789" collapsed="1"/>
    <col min="1537" max="1537" width="12.85546875" style="789" customWidth="1" collapsed="1"/>
    <col min="1538" max="1540" width="24.42578125" style="789" customWidth="1" collapsed="1"/>
    <col min="1541" max="1541" width="27.42578125" style="789" customWidth="1" collapsed="1"/>
    <col min="1542" max="1542" width="28.7109375" style="789" customWidth="1" collapsed="1"/>
    <col min="1543" max="1545" width="24.42578125" style="789" customWidth="1" collapsed="1"/>
    <col min="1546" max="1546" width="27.42578125" style="789" customWidth="1" collapsed="1"/>
    <col min="1547" max="1553" width="24.42578125" style="789" customWidth="1" collapsed="1"/>
    <col min="1554" max="1554" width="9.7109375" style="789" customWidth="1" collapsed="1"/>
    <col min="1555" max="1555" width="8.7109375" style="789" customWidth="1" collapsed="1"/>
    <col min="1556" max="1556" width="10.7109375" style="789" customWidth="1" collapsed="1"/>
    <col min="1557" max="1559" width="12.7109375" style="789" customWidth="1" collapsed="1"/>
    <col min="1560" max="1792" width="9.140625" style="789" collapsed="1"/>
    <col min="1793" max="1793" width="12.85546875" style="789" customWidth="1" collapsed="1"/>
    <col min="1794" max="1796" width="24.42578125" style="789" customWidth="1" collapsed="1"/>
    <col min="1797" max="1797" width="27.42578125" style="789" customWidth="1" collapsed="1"/>
    <col min="1798" max="1798" width="28.7109375" style="789" customWidth="1" collapsed="1"/>
    <col min="1799" max="1801" width="24.42578125" style="789" customWidth="1" collapsed="1"/>
    <col min="1802" max="1802" width="27.42578125" style="789" customWidth="1" collapsed="1"/>
    <col min="1803" max="1809" width="24.42578125" style="789" customWidth="1" collapsed="1"/>
    <col min="1810" max="1810" width="9.7109375" style="789" customWidth="1" collapsed="1"/>
    <col min="1811" max="1811" width="8.7109375" style="789" customWidth="1" collapsed="1"/>
    <col min="1812" max="1812" width="10.7109375" style="789" customWidth="1" collapsed="1"/>
    <col min="1813" max="1815" width="12.7109375" style="789" customWidth="1" collapsed="1"/>
    <col min="1816" max="2048" width="9.140625" style="789" collapsed="1"/>
    <col min="2049" max="2049" width="12.85546875" style="789" customWidth="1" collapsed="1"/>
    <col min="2050" max="2052" width="24.42578125" style="789" customWidth="1" collapsed="1"/>
    <col min="2053" max="2053" width="27.42578125" style="789" customWidth="1" collapsed="1"/>
    <col min="2054" max="2054" width="28.7109375" style="789" customWidth="1" collapsed="1"/>
    <col min="2055" max="2057" width="24.42578125" style="789" customWidth="1" collapsed="1"/>
    <col min="2058" max="2058" width="27.42578125" style="789" customWidth="1" collapsed="1"/>
    <col min="2059" max="2065" width="24.42578125" style="789" customWidth="1" collapsed="1"/>
    <col min="2066" max="2066" width="9.7109375" style="789" customWidth="1" collapsed="1"/>
    <col min="2067" max="2067" width="8.7109375" style="789" customWidth="1" collapsed="1"/>
    <col min="2068" max="2068" width="10.7109375" style="789" customWidth="1" collapsed="1"/>
    <col min="2069" max="2071" width="12.7109375" style="789" customWidth="1" collapsed="1"/>
    <col min="2072" max="2304" width="9.140625" style="789" collapsed="1"/>
    <col min="2305" max="2305" width="12.85546875" style="789" customWidth="1" collapsed="1"/>
    <col min="2306" max="2308" width="24.42578125" style="789" customWidth="1" collapsed="1"/>
    <col min="2309" max="2309" width="27.42578125" style="789" customWidth="1" collapsed="1"/>
    <col min="2310" max="2310" width="28.7109375" style="789" customWidth="1" collapsed="1"/>
    <col min="2311" max="2313" width="24.42578125" style="789" customWidth="1" collapsed="1"/>
    <col min="2314" max="2314" width="27.42578125" style="789" customWidth="1" collapsed="1"/>
    <col min="2315" max="2321" width="24.42578125" style="789" customWidth="1" collapsed="1"/>
    <col min="2322" max="2322" width="9.7109375" style="789" customWidth="1" collapsed="1"/>
    <col min="2323" max="2323" width="8.7109375" style="789" customWidth="1" collapsed="1"/>
    <col min="2324" max="2324" width="10.7109375" style="789" customWidth="1" collapsed="1"/>
    <col min="2325" max="2327" width="12.7109375" style="789" customWidth="1" collapsed="1"/>
    <col min="2328" max="2560" width="9.140625" style="789" collapsed="1"/>
    <col min="2561" max="2561" width="12.85546875" style="789" customWidth="1" collapsed="1"/>
    <col min="2562" max="2564" width="24.42578125" style="789" customWidth="1" collapsed="1"/>
    <col min="2565" max="2565" width="27.42578125" style="789" customWidth="1" collapsed="1"/>
    <col min="2566" max="2566" width="28.7109375" style="789" customWidth="1" collapsed="1"/>
    <col min="2567" max="2569" width="24.42578125" style="789" customWidth="1" collapsed="1"/>
    <col min="2570" max="2570" width="27.42578125" style="789" customWidth="1" collapsed="1"/>
    <col min="2571" max="2577" width="24.42578125" style="789" customWidth="1" collapsed="1"/>
    <col min="2578" max="2578" width="9.7109375" style="789" customWidth="1" collapsed="1"/>
    <col min="2579" max="2579" width="8.7109375" style="789" customWidth="1" collapsed="1"/>
    <col min="2580" max="2580" width="10.7109375" style="789" customWidth="1" collapsed="1"/>
    <col min="2581" max="2583" width="12.7109375" style="789" customWidth="1" collapsed="1"/>
    <col min="2584" max="2816" width="9.140625" style="789" collapsed="1"/>
    <col min="2817" max="2817" width="12.85546875" style="789" customWidth="1" collapsed="1"/>
    <col min="2818" max="2820" width="24.42578125" style="789" customWidth="1" collapsed="1"/>
    <col min="2821" max="2821" width="27.42578125" style="789" customWidth="1" collapsed="1"/>
    <col min="2822" max="2822" width="28.7109375" style="789" customWidth="1" collapsed="1"/>
    <col min="2823" max="2825" width="24.42578125" style="789" customWidth="1" collapsed="1"/>
    <col min="2826" max="2826" width="27.42578125" style="789" customWidth="1" collapsed="1"/>
    <col min="2827" max="2833" width="24.42578125" style="789" customWidth="1" collapsed="1"/>
    <col min="2834" max="2834" width="9.7109375" style="789" customWidth="1" collapsed="1"/>
    <col min="2835" max="2835" width="8.7109375" style="789" customWidth="1" collapsed="1"/>
    <col min="2836" max="2836" width="10.7109375" style="789" customWidth="1" collapsed="1"/>
    <col min="2837" max="2839" width="12.7109375" style="789" customWidth="1" collapsed="1"/>
    <col min="2840" max="3072" width="9.140625" style="789" collapsed="1"/>
    <col min="3073" max="3073" width="12.85546875" style="789" customWidth="1" collapsed="1"/>
    <col min="3074" max="3076" width="24.42578125" style="789" customWidth="1" collapsed="1"/>
    <col min="3077" max="3077" width="27.42578125" style="789" customWidth="1" collapsed="1"/>
    <col min="3078" max="3078" width="28.7109375" style="789" customWidth="1" collapsed="1"/>
    <col min="3079" max="3081" width="24.42578125" style="789" customWidth="1" collapsed="1"/>
    <col min="3082" max="3082" width="27.42578125" style="789" customWidth="1" collapsed="1"/>
    <col min="3083" max="3089" width="24.42578125" style="789" customWidth="1" collapsed="1"/>
    <col min="3090" max="3090" width="9.7109375" style="789" customWidth="1" collapsed="1"/>
    <col min="3091" max="3091" width="8.7109375" style="789" customWidth="1" collapsed="1"/>
    <col min="3092" max="3092" width="10.7109375" style="789" customWidth="1" collapsed="1"/>
    <col min="3093" max="3095" width="12.7109375" style="789" customWidth="1" collapsed="1"/>
    <col min="3096" max="3328" width="9.140625" style="789" collapsed="1"/>
    <col min="3329" max="3329" width="12.85546875" style="789" customWidth="1" collapsed="1"/>
    <col min="3330" max="3332" width="24.42578125" style="789" customWidth="1" collapsed="1"/>
    <col min="3333" max="3333" width="27.42578125" style="789" customWidth="1" collapsed="1"/>
    <col min="3334" max="3334" width="28.7109375" style="789" customWidth="1" collapsed="1"/>
    <col min="3335" max="3337" width="24.42578125" style="789" customWidth="1" collapsed="1"/>
    <col min="3338" max="3338" width="27.42578125" style="789" customWidth="1" collapsed="1"/>
    <col min="3339" max="3345" width="24.42578125" style="789" customWidth="1" collapsed="1"/>
    <col min="3346" max="3346" width="9.7109375" style="789" customWidth="1" collapsed="1"/>
    <col min="3347" max="3347" width="8.7109375" style="789" customWidth="1" collapsed="1"/>
    <col min="3348" max="3348" width="10.7109375" style="789" customWidth="1" collapsed="1"/>
    <col min="3349" max="3351" width="12.7109375" style="789" customWidth="1" collapsed="1"/>
    <col min="3352" max="3584" width="9.140625" style="789" collapsed="1"/>
    <col min="3585" max="3585" width="12.85546875" style="789" customWidth="1" collapsed="1"/>
    <col min="3586" max="3588" width="24.42578125" style="789" customWidth="1" collapsed="1"/>
    <col min="3589" max="3589" width="27.42578125" style="789" customWidth="1" collapsed="1"/>
    <col min="3590" max="3590" width="28.7109375" style="789" customWidth="1" collapsed="1"/>
    <col min="3591" max="3593" width="24.42578125" style="789" customWidth="1" collapsed="1"/>
    <col min="3594" max="3594" width="27.42578125" style="789" customWidth="1" collapsed="1"/>
    <col min="3595" max="3601" width="24.42578125" style="789" customWidth="1" collapsed="1"/>
    <col min="3602" max="3602" width="9.7109375" style="789" customWidth="1" collapsed="1"/>
    <col min="3603" max="3603" width="8.7109375" style="789" customWidth="1" collapsed="1"/>
    <col min="3604" max="3604" width="10.7109375" style="789" customWidth="1" collapsed="1"/>
    <col min="3605" max="3607" width="12.7109375" style="789" customWidth="1" collapsed="1"/>
    <col min="3608" max="3840" width="9.140625" style="789" collapsed="1"/>
    <col min="3841" max="3841" width="12.85546875" style="789" customWidth="1" collapsed="1"/>
    <col min="3842" max="3844" width="24.42578125" style="789" customWidth="1" collapsed="1"/>
    <col min="3845" max="3845" width="27.42578125" style="789" customWidth="1" collapsed="1"/>
    <col min="3846" max="3846" width="28.7109375" style="789" customWidth="1" collapsed="1"/>
    <col min="3847" max="3849" width="24.42578125" style="789" customWidth="1" collapsed="1"/>
    <col min="3850" max="3850" width="27.42578125" style="789" customWidth="1" collapsed="1"/>
    <col min="3851" max="3857" width="24.42578125" style="789" customWidth="1" collapsed="1"/>
    <col min="3858" max="3858" width="9.7109375" style="789" customWidth="1" collapsed="1"/>
    <col min="3859" max="3859" width="8.7109375" style="789" customWidth="1" collapsed="1"/>
    <col min="3860" max="3860" width="10.7109375" style="789" customWidth="1" collapsed="1"/>
    <col min="3861" max="3863" width="12.7109375" style="789" customWidth="1" collapsed="1"/>
    <col min="3864" max="4096" width="9.140625" style="789" collapsed="1"/>
    <col min="4097" max="4097" width="12.85546875" style="789" customWidth="1" collapsed="1"/>
    <col min="4098" max="4100" width="24.42578125" style="789" customWidth="1" collapsed="1"/>
    <col min="4101" max="4101" width="27.42578125" style="789" customWidth="1" collapsed="1"/>
    <col min="4102" max="4102" width="28.7109375" style="789" customWidth="1" collapsed="1"/>
    <col min="4103" max="4105" width="24.42578125" style="789" customWidth="1" collapsed="1"/>
    <col min="4106" max="4106" width="27.42578125" style="789" customWidth="1" collapsed="1"/>
    <col min="4107" max="4113" width="24.42578125" style="789" customWidth="1" collapsed="1"/>
    <col min="4114" max="4114" width="9.7109375" style="789" customWidth="1" collapsed="1"/>
    <col min="4115" max="4115" width="8.7109375" style="789" customWidth="1" collapsed="1"/>
    <col min="4116" max="4116" width="10.7109375" style="789" customWidth="1" collapsed="1"/>
    <col min="4117" max="4119" width="12.7109375" style="789" customWidth="1" collapsed="1"/>
    <col min="4120" max="4352" width="9.140625" style="789" collapsed="1"/>
    <col min="4353" max="4353" width="12.85546875" style="789" customWidth="1" collapsed="1"/>
    <col min="4354" max="4356" width="24.42578125" style="789" customWidth="1" collapsed="1"/>
    <col min="4357" max="4357" width="27.42578125" style="789" customWidth="1" collapsed="1"/>
    <col min="4358" max="4358" width="28.7109375" style="789" customWidth="1" collapsed="1"/>
    <col min="4359" max="4361" width="24.42578125" style="789" customWidth="1" collapsed="1"/>
    <col min="4362" max="4362" width="27.42578125" style="789" customWidth="1" collapsed="1"/>
    <col min="4363" max="4369" width="24.42578125" style="789" customWidth="1" collapsed="1"/>
    <col min="4370" max="4370" width="9.7109375" style="789" customWidth="1" collapsed="1"/>
    <col min="4371" max="4371" width="8.7109375" style="789" customWidth="1" collapsed="1"/>
    <col min="4372" max="4372" width="10.7109375" style="789" customWidth="1" collapsed="1"/>
    <col min="4373" max="4375" width="12.7109375" style="789" customWidth="1" collapsed="1"/>
    <col min="4376" max="4608" width="9.140625" style="789" collapsed="1"/>
    <col min="4609" max="4609" width="12.85546875" style="789" customWidth="1" collapsed="1"/>
    <col min="4610" max="4612" width="24.42578125" style="789" customWidth="1" collapsed="1"/>
    <col min="4613" max="4613" width="27.42578125" style="789" customWidth="1" collapsed="1"/>
    <col min="4614" max="4614" width="28.7109375" style="789" customWidth="1" collapsed="1"/>
    <col min="4615" max="4617" width="24.42578125" style="789" customWidth="1" collapsed="1"/>
    <col min="4618" max="4618" width="27.42578125" style="789" customWidth="1" collapsed="1"/>
    <col min="4619" max="4625" width="24.42578125" style="789" customWidth="1" collapsed="1"/>
    <col min="4626" max="4626" width="9.7109375" style="789" customWidth="1" collapsed="1"/>
    <col min="4627" max="4627" width="8.7109375" style="789" customWidth="1" collapsed="1"/>
    <col min="4628" max="4628" width="10.7109375" style="789" customWidth="1" collapsed="1"/>
    <col min="4629" max="4631" width="12.7109375" style="789" customWidth="1" collapsed="1"/>
    <col min="4632" max="4864" width="9.140625" style="789" collapsed="1"/>
    <col min="4865" max="4865" width="12.85546875" style="789" customWidth="1" collapsed="1"/>
    <col min="4866" max="4868" width="24.42578125" style="789" customWidth="1" collapsed="1"/>
    <col min="4869" max="4869" width="27.42578125" style="789" customWidth="1" collapsed="1"/>
    <col min="4870" max="4870" width="28.7109375" style="789" customWidth="1" collapsed="1"/>
    <col min="4871" max="4873" width="24.42578125" style="789" customWidth="1" collapsed="1"/>
    <col min="4874" max="4874" width="27.42578125" style="789" customWidth="1" collapsed="1"/>
    <col min="4875" max="4881" width="24.42578125" style="789" customWidth="1" collapsed="1"/>
    <col min="4882" max="4882" width="9.7109375" style="789" customWidth="1" collapsed="1"/>
    <col min="4883" max="4883" width="8.7109375" style="789" customWidth="1" collapsed="1"/>
    <col min="4884" max="4884" width="10.7109375" style="789" customWidth="1" collapsed="1"/>
    <col min="4885" max="4887" width="12.7109375" style="789" customWidth="1" collapsed="1"/>
    <col min="4888" max="5120" width="9.140625" style="789" collapsed="1"/>
    <col min="5121" max="5121" width="12.85546875" style="789" customWidth="1" collapsed="1"/>
    <col min="5122" max="5124" width="24.42578125" style="789" customWidth="1" collapsed="1"/>
    <col min="5125" max="5125" width="27.42578125" style="789" customWidth="1" collapsed="1"/>
    <col min="5126" max="5126" width="28.7109375" style="789" customWidth="1" collapsed="1"/>
    <col min="5127" max="5129" width="24.42578125" style="789" customWidth="1" collapsed="1"/>
    <col min="5130" max="5130" width="27.42578125" style="789" customWidth="1" collapsed="1"/>
    <col min="5131" max="5137" width="24.42578125" style="789" customWidth="1" collapsed="1"/>
    <col min="5138" max="5138" width="9.7109375" style="789" customWidth="1" collapsed="1"/>
    <col min="5139" max="5139" width="8.7109375" style="789" customWidth="1" collapsed="1"/>
    <col min="5140" max="5140" width="10.7109375" style="789" customWidth="1" collapsed="1"/>
    <col min="5141" max="5143" width="12.7109375" style="789" customWidth="1" collapsed="1"/>
    <col min="5144" max="5376" width="9.140625" style="789" collapsed="1"/>
    <col min="5377" max="5377" width="12.85546875" style="789" customWidth="1" collapsed="1"/>
    <col min="5378" max="5380" width="24.42578125" style="789" customWidth="1" collapsed="1"/>
    <col min="5381" max="5381" width="27.42578125" style="789" customWidth="1" collapsed="1"/>
    <col min="5382" max="5382" width="28.7109375" style="789" customWidth="1" collapsed="1"/>
    <col min="5383" max="5385" width="24.42578125" style="789" customWidth="1" collapsed="1"/>
    <col min="5386" max="5386" width="27.42578125" style="789" customWidth="1" collapsed="1"/>
    <col min="5387" max="5393" width="24.42578125" style="789" customWidth="1" collapsed="1"/>
    <col min="5394" max="5394" width="9.7109375" style="789" customWidth="1" collapsed="1"/>
    <col min="5395" max="5395" width="8.7109375" style="789" customWidth="1" collapsed="1"/>
    <col min="5396" max="5396" width="10.7109375" style="789" customWidth="1" collapsed="1"/>
    <col min="5397" max="5399" width="12.7109375" style="789" customWidth="1" collapsed="1"/>
    <col min="5400" max="5632" width="9.140625" style="789" collapsed="1"/>
    <col min="5633" max="5633" width="12.85546875" style="789" customWidth="1" collapsed="1"/>
    <col min="5634" max="5636" width="24.42578125" style="789" customWidth="1" collapsed="1"/>
    <col min="5637" max="5637" width="27.42578125" style="789" customWidth="1" collapsed="1"/>
    <col min="5638" max="5638" width="28.7109375" style="789" customWidth="1" collapsed="1"/>
    <col min="5639" max="5641" width="24.42578125" style="789" customWidth="1" collapsed="1"/>
    <col min="5642" max="5642" width="27.42578125" style="789" customWidth="1" collapsed="1"/>
    <col min="5643" max="5649" width="24.42578125" style="789" customWidth="1" collapsed="1"/>
    <col min="5650" max="5650" width="9.7109375" style="789" customWidth="1" collapsed="1"/>
    <col min="5651" max="5651" width="8.7109375" style="789" customWidth="1" collapsed="1"/>
    <col min="5652" max="5652" width="10.7109375" style="789" customWidth="1" collapsed="1"/>
    <col min="5653" max="5655" width="12.7109375" style="789" customWidth="1" collapsed="1"/>
    <col min="5656" max="5888" width="9.140625" style="789" collapsed="1"/>
    <col min="5889" max="5889" width="12.85546875" style="789" customWidth="1" collapsed="1"/>
    <col min="5890" max="5892" width="24.42578125" style="789" customWidth="1" collapsed="1"/>
    <col min="5893" max="5893" width="27.42578125" style="789" customWidth="1" collapsed="1"/>
    <col min="5894" max="5894" width="28.7109375" style="789" customWidth="1" collapsed="1"/>
    <col min="5895" max="5897" width="24.42578125" style="789" customWidth="1" collapsed="1"/>
    <col min="5898" max="5898" width="27.42578125" style="789" customWidth="1" collapsed="1"/>
    <col min="5899" max="5905" width="24.42578125" style="789" customWidth="1" collapsed="1"/>
    <col min="5906" max="5906" width="9.7109375" style="789" customWidth="1" collapsed="1"/>
    <col min="5907" max="5907" width="8.7109375" style="789" customWidth="1" collapsed="1"/>
    <col min="5908" max="5908" width="10.7109375" style="789" customWidth="1" collapsed="1"/>
    <col min="5909" max="5911" width="12.7109375" style="789" customWidth="1" collapsed="1"/>
    <col min="5912" max="6144" width="9.140625" style="789" collapsed="1"/>
    <col min="6145" max="6145" width="12.85546875" style="789" customWidth="1" collapsed="1"/>
    <col min="6146" max="6148" width="24.42578125" style="789" customWidth="1" collapsed="1"/>
    <col min="6149" max="6149" width="27.42578125" style="789" customWidth="1" collapsed="1"/>
    <col min="6150" max="6150" width="28.7109375" style="789" customWidth="1" collapsed="1"/>
    <col min="6151" max="6153" width="24.42578125" style="789" customWidth="1" collapsed="1"/>
    <col min="6154" max="6154" width="27.42578125" style="789" customWidth="1" collapsed="1"/>
    <col min="6155" max="6161" width="24.42578125" style="789" customWidth="1" collapsed="1"/>
    <col min="6162" max="6162" width="9.7109375" style="789" customWidth="1" collapsed="1"/>
    <col min="6163" max="6163" width="8.7109375" style="789" customWidth="1" collapsed="1"/>
    <col min="6164" max="6164" width="10.7109375" style="789" customWidth="1" collapsed="1"/>
    <col min="6165" max="6167" width="12.7109375" style="789" customWidth="1" collapsed="1"/>
    <col min="6168" max="6400" width="9.140625" style="789" collapsed="1"/>
    <col min="6401" max="6401" width="12.85546875" style="789" customWidth="1" collapsed="1"/>
    <col min="6402" max="6404" width="24.42578125" style="789" customWidth="1" collapsed="1"/>
    <col min="6405" max="6405" width="27.42578125" style="789" customWidth="1" collapsed="1"/>
    <col min="6406" max="6406" width="28.7109375" style="789" customWidth="1" collapsed="1"/>
    <col min="6407" max="6409" width="24.42578125" style="789" customWidth="1" collapsed="1"/>
    <col min="6410" max="6410" width="27.42578125" style="789" customWidth="1" collapsed="1"/>
    <col min="6411" max="6417" width="24.42578125" style="789" customWidth="1" collapsed="1"/>
    <col min="6418" max="6418" width="9.7109375" style="789" customWidth="1" collapsed="1"/>
    <col min="6419" max="6419" width="8.7109375" style="789" customWidth="1" collapsed="1"/>
    <col min="6420" max="6420" width="10.7109375" style="789" customWidth="1" collapsed="1"/>
    <col min="6421" max="6423" width="12.7109375" style="789" customWidth="1" collapsed="1"/>
    <col min="6424" max="6656" width="9.140625" style="789" collapsed="1"/>
    <col min="6657" max="6657" width="12.85546875" style="789" customWidth="1" collapsed="1"/>
    <col min="6658" max="6660" width="24.42578125" style="789" customWidth="1" collapsed="1"/>
    <col min="6661" max="6661" width="27.42578125" style="789" customWidth="1" collapsed="1"/>
    <col min="6662" max="6662" width="28.7109375" style="789" customWidth="1" collapsed="1"/>
    <col min="6663" max="6665" width="24.42578125" style="789" customWidth="1" collapsed="1"/>
    <col min="6666" max="6666" width="27.42578125" style="789" customWidth="1" collapsed="1"/>
    <col min="6667" max="6673" width="24.42578125" style="789" customWidth="1" collapsed="1"/>
    <col min="6674" max="6674" width="9.7109375" style="789" customWidth="1" collapsed="1"/>
    <col min="6675" max="6675" width="8.7109375" style="789" customWidth="1" collapsed="1"/>
    <col min="6676" max="6676" width="10.7109375" style="789" customWidth="1" collapsed="1"/>
    <col min="6677" max="6679" width="12.7109375" style="789" customWidth="1" collapsed="1"/>
    <col min="6680" max="6912" width="9.140625" style="789" collapsed="1"/>
    <col min="6913" max="6913" width="12.85546875" style="789" customWidth="1" collapsed="1"/>
    <col min="6914" max="6916" width="24.42578125" style="789" customWidth="1" collapsed="1"/>
    <col min="6917" max="6917" width="27.42578125" style="789" customWidth="1" collapsed="1"/>
    <col min="6918" max="6918" width="28.7109375" style="789" customWidth="1" collapsed="1"/>
    <col min="6919" max="6921" width="24.42578125" style="789" customWidth="1" collapsed="1"/>
    <col min="6922" max="6922" width="27.42578125" style="789" customWidth="1" collapsed="1"/>
    <col min="6923" max="6929" width="24.42578125" style="789" customWidth="1" collapsed="1"/>
    <col min="6930" max="6930" width="9.7109375" style="789" customWidth="1" collapsed="1"/>
    <col min="6931" max="6931" width="8.7109375" style="789" customWidth="1" collapsed="1"/>
    <col min="6932" max="6932" width="10.7109375" style="789" customWidth="1" collapsed="1"/>
    <col min="6933" max="6935" width="12.7109375" style="789" customWidth="1" collapsed="1"/>
    <col min="6936" max="7168" width="9.140625" style="789" collapsed="1"/>
    <col min="7169" max="7169" width="12.85546875" style="789" customWidth="1" collapsed="1"/>
    <col min="7170" max="7172" width="24.42578125" style="789" customWidth="1" collapsed="1"/>
    <col min="7173" max="7173" width="27.42578125" style="789" customWidth="1" collapsed="1"/>
    <col min="7174" max="7174" width="28.7109375" style="789" customWidth="1" collapsed="1"/>
    <col min="7175" max="7177" width="24.42578125" style="789" customWidth="1" collapsed="1"/>
    <col min="7178" max="7178" width="27.42578125" style="789" customWidth="1" collapsed="1"/>
    <col min="7179" max="7185" width="24.42578125" style="789" customWidth="1" collapsed="1"/>
    <col min="7186" max="7186" width="9.7109375" style="789" customWidth="1" collapsed="1"/>
    <col min="7187" max="7187" width="8.7109375" style="789" customWidth="1" collapsed="1"/>
    <col min="7188" max="7188" width="10.7109375" style="789" customWidth="1" collapsed="1"/>
    <col min="7189" max="7191" width="12.7109375" style="789" customWidth="1" collapsed="1"/>
    <col min="7192" max="7424" width="9.140625" style="789" collapsed="1"/>
    <col min="7425" max="7425" width="12.85546875" style="789" customWidth="1" collapsed="1"/>
    <col min="7426" max="7428" width="24.42578125" style="789" customWidth="1" collapsed="1"/>
    <col min="7429" max="7429" width="27.42578125" style="789" customWidth="1" collapsed="1"/>
    <col min="7430" max="7430" width="28.7109375" style="789" customWidth="1" collapsed="1"/>
    <col min="7431" max="7433" width="24.42578125" style="789" customWidth="1" collapsed="1"/>
    <col min="7434" max="7434" width="27.42578125" style="789" customWidth="1" collapsed="1"/>
    <col min="7435" max="7441" width="24.42578125" style="789" customWidth="1" collapsed="1"/>
    <col min="7442" max="7442" width="9.7109375" style="789" customWidth="1" collapsed="1"/>
    <col min="7443" max="7443" width="8.7109375" style="789" customWidth="1" collapsed="1"/>
    <col min="7444" max="7444" width="10.7109375" style="789" customWidth="1" collapsed="1"/>
    <col min="7445" max="7447" width="12.7109375" style="789" customWidth="1" collapsed="1"/>
    <col min="7448" max="7680" width="9.140625" style="789" collapsed="1"/>
    <col min="7681" max="7681" width="12.85546875" style="789" customWidth="1" collapsed="1"/>
    <col min="7682" max="7684" width="24.42578125" style="789" customWidth="1" collapsed="1"/>
    <col min="7685" max="7685" width="27.42578125" style="789" customWidth="1" collapsed="1"/>
    <col min="7686" max="7686" width="28.7109375" style="789" customWidth="1" collapsed="1"/>
    <col min="7687" max="7689" width="24.42578125" style="789" customWidth="1" collapsed="1"/>
    <col min="7690" max="7690" width="27.42578125" style="789" customWidth="1" collapsed="1"/>
    <col min="7691" max="7697" width="24.42578125" style="789" customWidth="1" collapsed="1"/>
    <col min="7698" max="7698" width="9.7109375" style="789" customWidth="1" collapsed="1"/>
    <col min="7699" max="7699" width="8.7109375" style="789" customWidth="1" collapsed="1"/>
    <col min="7700" max="7700" width="10.7109375" style="789" customWidth="1" collapsed="1"/>
    <col min="7701" max="7703" width="12.7109375" style="789" customWidth="1" collapsed="1"/>
    <col min="7704" max="7936" width="9.140625" style="789" collapsed="1"/>
    <col min="7937" max="7937" width="12.85546875" style="789" customWidth="1" collapsed="1"/>
    <col min="7938" max="7940" width="24.42578125" style="789" customWidth="1" collapsed="1"/>
    <col min="7941" max="7941" width="27.42578125" style="789" customWidth="1" collapsed="1"/>
    <col min="7942" max="7942" width="28.7109375" style="789" customWidth="1" collapsed="1"/>
    <col min="7943" max="7945" width="24.42578125" style="789" customWidth="1" collapsed="1"/>
    <col min="7946" max="7946" width="27.42578125" style="789" customWidth="1" collapsed="1"/>
    <col min="7947" max="7953" width="24.42578125" style="789" customWidth="1" collapsed="1"/>
    <col min="7954" max="7954" width="9.7109375" style="789" customWidth="1" collapsed="1"/>
    <col min="7955" max="7955" width="8.7109375" style="789" customWidth="1" collapsed="1"/>
    <col min="7956" max="7956" width="10.7109375" style="789" customWidth="1" collapsed="1"/>
    <col min="7957" max="7959" width="12.7109375" style="789" customWidth="1" collapsed="1"/>
    <col min="7960" max="8192" width="9.140625" style="789" collapsed="1"/>
    <col min="8193" max="8193" width="12.85546875" style="789" customWidth="1" collapsed="1"/>
    <col min="8194" max="8196" width="24.42578125" style="789" customWidth="1" collapsed="1"/>
    <col min="8197" max="8197" width="27.42578125" style="789" customWidth="1" collapsed="1"/>
    <col min="8198" max="8198" width="28.7109375" style="789" customWidth="1" collapsed="1"/>
    <col min="8199" max="8201" width="24.42578125" style="789" customWidth="1" collapsed="1"/>
    <col min="8202" max="8202" width="27.42578125" style="789" customWidth="1" collapsed="1"/>
    <col min="8203" max="8209" width="24.42578125" style="789" customWidth="1" collapsed="1"/>
    <col min="8210" max="8210" width="9.7109375" style="789" customWidth="1" collapsed="1"/>
    <col min="8211" max="8211" width="8.7109375" style="789" customWidth="1" collapsed="1"/>
    <col min="8212" max="8212" width="10.7109375" style="789" customWidth="1" collapsed="1"/>
    <col min="8213" max="8215" width="12.7109375" style="789" customWidth="1" collapsed="1"/>
    <col min="8216" max="8448" width="9.140625" style="789" collapsed="1"/>
    <col min="8449" max="8449" width="12.85546875" style="789" customWidth="1" collapsed="1"/>
    <col min="8450" max="8452" width="24.42578125" style="789" customWidth="1" collapsed="1"/>
    <col min="8453" max="8453" width="27.42578125" style="789" customWidth="1" collapsed="1"/>
    <col min="8454" max="8454" width="28.7109375" style="789" customWidth="1" collapsed="1"/>
    <col min="8455" max="8457" width="24.42578125" style="789" customWidth="1" collapsed="1"/>
    <col min="8458" max="8458" width="27.42578125" style="789" customWidth="1" collapsed="1"/>
    <col min="8459" max="8465" width="24.42578125" style="789" customWidth="1" collapsed="1"/>
    <col min="8466" max="8466" width="9.7109375" style="789" customWidth="1" collapsed="1"/>
    <col min="8467" max="8467" width="8.7109375" style="789" customWidth="1" collapsed="1"/>
    <col min="8468" max="8468" width="10.7109375" style="789" customWidth="1" collapsed="1"/>
    <col min="8469" max="8471" width="12.7109375" style="789" customWidth="1" collapsed="1"/>
    <col min="8472" max="8704" width="9.140625" style="789" collapsed="1"/>
    <col min="8705" max="8705" width="12.85546875" style="789" customWidth="1" collapsed="1"/>
    <col min="8706" max="8708" width="24.42578125" style="789" customWidth="1" collapsed="1"/>
    <col min="8709" max="8709" width="27.42578125" style="789" customWidth="1" collapsed="1"/>
    <col min="8710" max="8710" width="28.7109375" style="789" customWidth="1" collapsed="1"/>
    <col min="8711" max="8713" width="24.42578125" style="789" customWidth="1" collapsed="1"/>
    <col min="8714" max="8714" width="27.42578125" style="789" customWidth="1" collapsed="1"/>
    <col min="8715" max="8721" width="24.42578125" style="789" customWidth="1" collapsed="1"/>
    <col min="8722" max="8722" width="9.7109375" style="789" customWidth="1" collapsed="1"/>
    <col min="8723" max="8723" width="8.7109375" style="789" customWidth="1" collapsed="1"/>
    <col min="8724" max="8724" width="10.7109375" style="789" customWidth="1" collapsed="1"/>
    <col min="8725" max="8727" width="12.7109375" style="789" customWidth="1" collapsed="1"/>
    <col min="8728" max="8960" width="9.140625" style="789" collapsed="1"/>
    <col min="8961" max="8961" width="12.85546875" style="789" customWidth="1" collapsed="1"/>
    <col min="8962" max="8964" width="24.42578125" style="789" customWidth="1" collapsed="1"/>
    <col min="8965" max="8965" width="27.42578125" style="789" customWidth="1" collapsed="1"/>
    <col min="8966" max="8966" width="28.7109375" style="789" customWidth="1" collapsed="1"/>
    <col min="8967" max="8969" width="24.42578125" style="789" customWidth="1" collapsed="1"/>
    <col min="8970" max="8970" width="27.42578125" style="789" customWidth="1" collapsed="1"/>
    <col min="8971" max="8977" width="24.42578125" style="789" customWidth="1" collapsed="1"/>
    <col min="8978" max="8978" width="9.7109375" style="789" customWidth="1" collapsed="1"/>
    <col min="8979" max="8979" width="8.7109375" style="789" customWidth="1" collapsed="1"/>
    <col min="8980" max="8980" width="10.7109375" style="789" customWidth="1" collapsed="1"/>
    <col min="8981" max="8983" width="12.7109375" style="789" customWidth="1" collapsed="1"/>
    <col min="8984" max="9216" width="9.140625" style="789" collapsed="1"/>
    <col min="9217" max="9217" width="12.85546875" style="789" customWidth="1" collapsed="1"/>
    <col min="9218" max="9220" width="24.42578125" style="789" customWidth="1" collapsed="1"/>
    <col min="9221" max="9221" width="27.42578125" style="789" customWidth="1" collapsed="1"/>
    <col min="9222" max="9222" width="28.7109375" style="789" customWidth="1" collapsed="1"/>
    <col min="9223" max="9225" width="24.42578125" style="789" customWidth="1" collapsed="1"/>
    <col min="9226" max="9226" width="27.42578125" style="789" customWidth="1" collapsed="1"/>
    <col min="9227" max="9233" width="24.42578125" style="789" customWidth="1" collapsed="1"/>
    <col min="9234" max="9234" width="9.7109375" style="789" customWidth="1" collapsed="1"/>
    <col min="9235" max="9235" width="8.7109375" style="789" customWidth="1" collapsed="1"/>
    <col min="9236" max="9236" width="10.7109375" style="789" customWidth="1" collapsed="1"/>
    <col min="9237" max="9239" width="12.7109375" style="789" customWidth="1" collapsed="1"/>
    <col min="9240" max="9472" width="9.140625" style="789" collapsed="1"/>
    <col min="9473" max="9473" width="12.85546875" style="789" customWidth="1" collapsed="1"/>
    <col min="9474" max="9476" width="24.42578125" style="789" customWidth="1" collapsed="1"/>
    <col min="9477" max="9477" width="27.42578125" style="789" customWidth="1" collapsed="1"/>
    <col min="9478" max="9478" width="28.7109375" style="789" customWidth="1" collapsed="1"/>
    <col min="9479" max="9481" width="24.42578125" style="789" customWidth="1" collapsed="1"/>
    <col min="9482" max="9482" width="27.42578125" style="789" customWidth="1" collapsed="1"/>
    <col min="9483" max="9489" width="24.42578125" style="789" customWidth="1" collapsed="1"/>
    <col min="9490" max="9490" width="9.7109375" style="789" customWidth="1" collapsed="1"/>
    <col min="9491" max="9491" width="8.7109375" style="789" customWidth="1" collapsed="1"/>
    <col min="9492" max="9492" width="10.7109375" style="789" customWidth="1" collapsed="1"/>
    <col min="9493" max="9495" width="12.7109375" style="789" customWidth="1" collapsed="1"/>
    <col min="9496" max="9728" width="9.140625" style="789" collapsed="1"/>
    <col min="9729" max="9729" width="12.85546875" style="789" customWidth="1" collapsed="1"/>
    <col min="9730" max="9732" width="24.42578125" style="789" customWidth="1" collapsed="1"/>
    <col min="9733" max="9733" width="27.42578125" style="789" customWidth="1" collapsed="1"/>
    <col min="9734" max="9734" width="28.7109375" style="789" customWidth="1" collapsed="1"/>
    <col min="9735" max="9737" width="24.42578125" style="789" customWidth="1" collapsed="1"/>
    <col min="9738" max="9738" width="27.42578125" style="789" customWidth="1" collapsed="1"/>
    <col min="9739" max="9745" width="24.42578125" style="789" customWidth="1" collapsed="1"/>
    <col min="9746" max="9746" width="9.7109375" style="789" customWidth="1" collapsed="1"/>
    <col min="9747" max="9747" width="8.7109375" style="789" customWidth="1" collapsed="1"/>
    <col min="9748" max="9748" width="10.7109375" style="789" customWidth="1" collapsed="1"/>
    <col min="9749" max="9751" width="12.7109375" style="789" customWidth="1" collapsed="1"/>
    <col min="9752" max="9984" width="9.140625" style="789" collapsed="1"/>
    <col min="9985" max="9985" width="12.85546875" style="789" customWidth="1" collapsed="1"/>
    <col min="9986" max="9988" width="24.42578125" style="789" customWidth="1" collapsed="1"/>
    <col min="9989" max="9989" width="27.42578125" style="789" customWidth="1" collapsed="1"/>
    <col min="9990" max="9990" width="28.7109375" style="789" customWidth="1" collapsed="1"/>
    <col min="9991" max="9993" width="24.42578125" style="789" customWidth="1" collapsed="1"/>
    <col min="9994" max="9994" width="27.42578125" style="789" customWidth="1" collapsed="1"/>
    <col min="9995" max="10001" width="24.42578125" style="789" customWidth="1" collapsed="1"/>
    <col min="10002" max="10002" width="9.7109375" style="789" customWidth="1" collapsed="1"/>
    <col min="10003" max="10003" width="8.7109375" style="789" customWidth="1" collapsed="1"/>
    <col min="10004" max="10004" width="10.7109375" style="789" customWidth="1" collapsed="1"/>
    <col min="10005" max="10007" width="12.7109375" style="789" customWidth="1" collapsed="1"/>
    <col min="10008" max="10240" width="9.140625" style="789" collapsed="1"/>
    <col min="10241" max="10241" width="12.85546875" style="789" customWidth="1" collapsed="1"/>
    <col min="10242" max="10244" width="24.42578125" style="789" customWidth="1" collapsed="1"/>
    <col min="10245" max="10245" width="27.42578125" style="789" customWidth="1" collapsed="1"/>
    <col min="10246" max="10246" width="28.7109375" style="789" customWidth="1" collapsed="1"/>
    <col min="10247" max="10249" width="24.42578125" style="789" customWidth="1" collapsed="1"/>
    <col min="10250" max="10250" width="27.42578125" style="789" customWidth="1" collapsed="1"/>
    <col min="10251" max="10257" width="24.42578125" style="789" customWidth="1" collapsed="1"/>
    <col min="10258" max="10258" width="9.7109375" style="789" customWidth="1" collapsed="1"/>
    <col min="10259" max="10259" width="8.7109375" style="789" customWidth="1" collapsed="1"/>
    <col min="10260" max="10260" width="10.7109375" style="789" customWidth="1" collapsed="1"/>
    <col min="10261" max="10263" width="12.7109375" style="789" customWidth="1" collapsed="1"/>
    <col min="10264" max="10496" width="9.140625" style="789" collapsed="1"/>
    <col min="10497" max="10497" width="12.85546875" style="789" customWidth="1" collapsed="1"/>
    <col min="10498" max="10500" width="24.42578125" style="789" customWidth="1" collapsed="1"/>
    <col min="10501" max="10501" width="27.42578125" style="789" customWidth="1" collapsed="1"/>
    <col min="10502" max="10502" width="28.7109375" style="789" customWidth="1" collapsed="1"/>
    <col min="10503" max="10505" width="24.42578125" style="789" customWidth="1" collapsed="1"/>
    <col min="10506" max="10506" width="27.42578125" style="789" customWidth="1" collapsed="1"/>
    <col min="10507" max="10513" width="24.42578125" style="789" customWidth="1" collapsed="1"/>
    <col min="10514" max="10514" width="9.7109375" style="789" customWidth="1" collapsed="1"/>
    <col min="10515" max="10515" width="8.7109375" style="789" customWidth="1" collapsed="1"/>
    <col min="10516" max="10516" width="10.7109375" style="789" customWidth="1" collapsed="1"/>
    <col min="10517" max="10519" width="12.7109375" style="789" customWidth="1" collapsed="1"/>
    <col min="10520" max="10752" width="9.140625" style="789" collapsed="1"/>
    <col min="10753" max="10753" width="12.85546875" style="789" customWidth="1" collapsed="1"/>
    <col min="10754" max="10756" width="24.42578125" style="789" customWidth="1" collapsed="1"/>
    <col min="10757" max="10757" width="27.42578125" style="789" customWidth="1" collapsed="1"/>
    <col min="10758" max="10758" width="28.7109375" style="789" customWidth="1" collapsed="1"/>
    <col min="10759" max="10761" width="24.42578125" style="789" customWidth="1" collapsed="1"/>
    <col min="10762" max="10762" width="27.42578125" style="789" customWidth="1" collapsed="1"/>
    <col min="10763" max="10769" width="24.42578125" style="789" customWidth="1" collapsed="1"/>
    <col min="10770" max="10770" width="9.7109375" style="789" customWidth="1" collapsed="1"/>
    <col min="10771" max="10771" width="8.7109375" style="789" customWidth="1" collapsed="1"/>
    <col min="10772" max="10772" width="10.7109375" style="789" customWidth="1" collapsed="1"/>
    <col min="10773" max="10775" width="12.7109375" style="789" customWidth="1" collapsed="1"/>
    <col min="10776" max="11008" width="9.140625" style="789" collapsed="1"/>
    <col min="11009" max="11009" width="12.85546875" style="789" customWidth="1" collapsed="1"/>
    <col min="11010" max="11012" width="24.42578125" style="789" customWidth="1" collapsed="1"/>
    <col min="11013" max="11013" width="27.42578125" style="789" customWidth="1" collapsed="1"/>
    <col min="11014" max="11014" width="28.7109375" style="789" customWidth="1" collapsed="1"/>
    <col min="11015" max="11017" width="24.42578125" style="789" customWidth="1" collapsed="1"/>
    <col min="11018" max="11018" width="27.42578125" style="789" customWidth="1" collapsed="1"/>
    <col min="11019" max="11025" width="24.42578125" style="789" customWidth="1" collapsed="1"/>
    <col min="11026" max="11026" width="9.7109375" style="789" customWidth="1" collapsed="1"/>
    <col min="11027" max="11027" width="8.7109375" style="789" customWidth="1" collapsed="1"/>
    <col min="11028" max="11028" width="10.7109375" style="789" customWidth="1" collapsed="1"/>
    <col min="11029" max="11031" width="12.7109375" style="789" customWidth="1" collapsed="1"/>
    <col min="11032" max="11264" width="9.140625" style="789" collapsed="1"/>
    <col min="11265" max="11265" width="12.85546875" style="789" customWidth="1" collapsed="1"/>
    <col min="11266" max="11268" width="24.42578125" style="789" customWidth="1" collapsed="1"/>
    <col min="11269" max="11269" width="27.42578125" style="789" customWidth="1" collapsed="1"/>
    <col min="11270" max="11270" width="28.7109375" style="789" customWidth="1" collapsed="1"/>
    <col min="11271" max="11273" width="24.42578125" style="789" customWidth="1" collapsed="1"/>
    <col min="11274" max="11274" width="27.42578125" style="789" customWidth="1" collapsed="1"/>
    <col min="11275" max="11281" width="24.42578125" style="789" customWidth="1" collapsed="1"/>
    <col min="11282" max="11282" width="9.7109375" style="789" customWidth="1" collapsed="1"/>
    <col min="11283" max="11283" width="8.7109375" style="789" customWidth="1" collapsed="1"/>
    <col min="11284" max="11284" width="10.7109375" style="789" customWidth="1" collapsed="1"/>
    <col min="11285" max="11287" width="12.7109375" style="789" customWidth="1" collapsed="1"/>
    <col min="11288" max="11520" width="9.140625" style="789" collapsed="1"/>
    <col min="11521" max="11521" width="12.85546875" style="789" customWidth="1" collapsed="1"/>
    <col min="11522" max="11524" width="24.42578125" style="789" customWidth="1" collapsed="1"/>
    <col min="11525" max="11525" width="27.42578125" style="789" customWidth="1" collapsed="1"/>
    <col min="11526" max="11526" width="28.7109375" style="789" customWidth="1" collapsed="1"/>
    <col min="11527" max="11529" width="24.42578125" style="789" customWidth="1" collapsed="1"/>
    <col min="11530" max="11530" width="27.42578125" style="789" customWidth="1" collapsed="1"/>
    <col min="11531" max="11537" width="24.42578125" style="789" customWidth="1" collapsed="1"/>
    <col min="11538" max="11538" width="9.7109375" style="789" customWidth="1" collapsed="1"/>
    <col min="11539" max="11539" width="8.7109375" style="789" customWidth="1" collapsed="1"/>
    <col min="11540" max="11540" width="10.7109375" style="789" customWidth="1" collapsed="1"/>
    <col min="11541" max="11543" width="12.7109375" style="789" customWidth="1" collapsed="1"/>
    <col min="11544" max="11776" width="9.140625" style="789" collapsed="1"/>
    <col min="11777" max="11777" width="12.85546875" style="789" customWidth="1" collapsed="1"/>
    <col min="11778" max="11780" width="24.42578125" style="789" customWidth="1" collapsed="1"/>
    <col min="11781" max="11781" width="27.42578125" style="789" customWidth="1" collapsed="1"/>
    <col min="11782" max="11782" width="28.7109375" style="789" customWidth="1" collapsed="1"/>
    <col min="11783" max="11785" width="24.42578125" style="789" customWidth="1" collapsed="1"/>
    <col min="11786" max="11786" width="27.42578125" style="789" customWidth="1" collapsed="1"/>
    <col min="11787" max="11793" width="24.42578125" style="789" customWidth="1" collapsed="1"/>
    <col min="11794" max="11794" width="9.7109375" style="789" customWidth="1" collapsed="1"/>
    <col min="11795" max="11795" width="8.7109375" style="789" customWidth="1" collapsed="1"/>
    <col min="11796" max="11796" width="10.7109375" style="789" customWidth="1" collapsed="1"/>
    <col min="11797" max="11799" width="12.7109375" style="789" customWidth="1" collapsed="1"/>
    <col min="11800" max="12032" width="9.140625" style="789" collapsed="1"/>
    <col min="12033" max="12033" width="12.85546875" style="789" customWidth="1" collapsed="1"/>
    <col min="12034" max="12036" width="24.42578125" style="789" customWidth="1" collapsed="1"/>
    <col min="12037" max="12037" width="27.42578125" style="789" customWidth="1" collapsed="1"/>
    <col min="12038" max="12038" width="28.7109375" style="789" customWidth="1" collapsed="1"/>
    <col min="12039" max="12041" width="24.42578125" style="789" customWidth="1" collapsed="1"/>
    <col min="12042" max="12042" width="27.42578125" style="789" customWidth="1" collapsed="1"/>
    <col min="12043" max="12049" width="24.42578125" style="789" customWidth="1" collapsed="1"/>
    <col min="12050" max="12050" width="9.7109375" style="789" customWidth="1" collapsed="1"/>
    <col min="12051" max="12051" width="8.7109375" style="789" customWidth="1" collapsed="1"/>
    <col min="12052" max="12052" width="10.7109375" style="789" customWidth="1" collapsed="1"/>
    <col min="12053" max="12055" width="12.7109375" style="789" customWidth="1" collapsed="1"/>
    <col min="12056" max="12288" width="9.140625" style="789" collapsed="1"/>
    <col min="12289" max="12289" width="12.85546875" style="789" customWidth="1" collapsed="1"/>
    <col min="12290" max="12292" width="24.42578125" style="789" customWidth="1" collapsed="1"/>
    <col min="12293" max="12293" width="27.42578125" style="789" customWidth="1" collapsed="1"/>
    <col min="12294" max="12294" width="28.7109375" style="789" customWidth="1" collapsed="1"/>
    <col min="12295" max="12297" width="24.42578125" style="789" customWidth="1" collapsed="1"/>
    <col min="12298" max="12298" width="27.42578125" style="789" customWidth="1" collapsed="1"/>
    <col min="12299" max="12305" width="24.42578125" style="789" customWidth="1" collapsed="1"/>
    <col min="12306" max="12306" width="9.7109375" style="789" customWidth="1" collapsed="1"/>
    <col min="12307" max="12307" width="8.7109375" style="789" customWidth="1" collapsed="1"/>
    <col min="12308" max="12308" width="10.7109375" style="789" customWidth="1" collapsed="1"/>
    <col min="12309" max="12311" width="12.7109375" style="789" customWidth="1" collapsed="1"/>
    <col min="12312" max="12544" width="9.140625" style="789" collapsed="1"/>
    <col min="12545" max="12545" width="12.85546875" style="789" customWidth="1" collapsed="1"/>
    <col min="12546" max="12548" width="24.42578125" style="789" customWidth="1" collapsed="1"/>
    <col min="12549" max="12549" width="27.42578125" style="789" customWidth="1" collapsed="1"/>
    <col min="12550" max="12550" width="28.7109375" style="789" customWidth="1" collapsed="1"/>
    <col min="12551" max="12553" width="24.42578125" style="789" customWidth="1" collapsed="1"/>
    <col min="12554" max="12554" width="27.42578125" style="789" customWidth="1" collapsed="1"/>
    <col min="12555" max="12561" width="24.42578125" style="789" customWidth="1" collapsed="1"/>
    <col min="12562" max="12562" width="9.7109375" style="789" customWidth="1" collapsed="1"/>
    <col min="12563" max="12563" width="8.7109375" style="789" customWidth="1" collapsed="1"/>
    <col min="12564" max="12564" width="10.7109375" style="789" customWidth="1" collapsed="1"/>
    <col min="12565" max="12567" width="12.7109375" style="789" customWidth="1" collapsed="1"/>
    <col min="12568" max="12800" width="9.140625" style="789" collapsed="1"/>
    <col min="12801" max="12801" width="12.85546875" style="789" customWidth="1" collapsed="1"/>
    <col min="12802" max="12804" width="24.42578125" style="789" customWidth="1" collapsed="1"/>
    <col min="12805" max="12805" width="27.42578125" style="789" customWidth="1" collapsed="1"/>
    <col min="12806" max="12806" width="28.7109375" style="789" customWidth="1" collapsed="1"/>
    <col min="12807" max="12809" width="24.42578125" style="789" customWidth="1" collapsed="1"/>
    <col min="12810" max="12810" width="27.42578125" style="789" customWidth="1" collapsed="1"/>
    <col min="12811" max="12817" width="24.42578125" style="789" customWidth="1" collapsed="1"/>
    <col min="12818" max="12818" width="9.7109375" style="789" customWidth="1" collapsed="1"/>
    <col min="12819" max="12819" width="8.7109375" style="789" customWidth="1" collapsed="1"/>
    <col min="12820" max="12820" width="10.7109375" style="789" customWidth="1" collapsed="1"/>
    <col min="12821" max="12823" width="12.7109375" style="789" customWidth="1" collapsed="1"/>
    <col min="12824" max="13056" width="9.140625" style="789" collapsed="1"/>
    <col min="13057" max="13057" width="12.85546875" style="789" customWidth="1" collapsed="1"/>
    <col min="13058" max="13060" width="24.42578125" style="789" customWidth="1" collapsed="1"/>
    <col min="13061" max="13061" width="27.42578125" style="789" customWidth="1" collapsed="1"/>
    <col min="13062" max="13062" width="28.7109375" style="789" customWidth="1" collapsed="1"/>
    <col min="13063" max="13065" width="24.42578125" style="789" customWidth="1" collapsed="1"/>
    <col min="13066" max="13066" width="27.42578125" style="789" customWidth="1" collapsed="1"/>
    <col min="13067" max="13073" width="24.42578125" style="789" customWidth="1" collapsed="1"/>
    <col min="13074" max="13074" width="9.7109375" style="789" customWidth="1" collapsed="1"/>
    <col min="13075" max="13075" width="8.7109375" style="789" customWidth="1" collapsed="1"/>
    <col min="13076" max="13076" width="10.7109375" style="789" customWidth="1" collapsed="1"/>
    <col min="13077" max="13079" width="12.7109375" style="789" customWidth="1" collapsed="1"/>
    <col min="13080" max="13312" width="9.140625" style="789" collapsed="1"/>
    <col min="13313" max="13313" width="12.85546875" style="789" customWidth="1" collapsed="1"/>
    <col min="13314" max="13316" width="24.42578125" style="789" customWidth="1" collapsed="1"/>
    <col min="13317" max="13317" width="27.42578125" style="789" customWidth="1" collapsed="1"/>
    <col min="13318" max="13318" width="28.7109375" style="789" customWidth="1" collapsed="1"/>
    <col min="13319" max="13321" width="24.42578125" style="789" customWidth="1" collapsed="1"/>
    <col min="13322" max="13322" width="27.42578125" style="789" customWidth="1" collapsed="1"/>
    <col min="13323" max="13329" width="24.42578125" style="789" customWidth="1" collapsed="1"/>
    <col min="13330" max="13330" width="9.7109375" style="789" customWidth="1" collapsed="1"/>
    <col min="13331" max="13331" width="8.7109375" style="789" customWidth="1" collapsed="1"/>
    <col min="13332" max="13332" width="10.7109375" style="789" customWidth="1" collapsed="1"/>
    <col min="13333" max="13335" width="12.7109375" style="789" customWidth="1" collapsed="1"/>
    <col min="13336" max="13568" width="9.140625" style="789" collapsed="1"/>
    <col min="13569" max="13569" width="12.85546875" style="789" customWidth="1" collapsed="1"/>
    <col min="13570" max="13572" width="24.42578125" style="789" customWidth="1" collapsed="1"/>
    <col min="13573" max="13573" width="27.42578125" style="789" customWidth="1" collapsed="1"/>
    <col min="13574" max="13574" width="28.7109375" style="789" customWidth="1" collapsed="1"/>
    <col min="13575" max="13577" width="24.42578125" style="789" customWidth="1" collapsed="1"/>
    <col min="13578" max="13578" width="27.42578125" style="789" customWidth="1" collapsed="1"/>
    <col min="13579" max="13585" width="24.42578125" style="789" customWidth="1" collapsed="1"/>
    <col min="13586" max="13586" width="9.7109375" style="789" customWidth="1" collapsed="1"/>
    <col min="13587" max="13587" width="8.7109375" style="789" customWidth="1" collapsed="1"/>
    <col min="13588" max="13588" width="10.7109375" style="789" customWidth="1" collapsed="1"/>
    <col min="13589" max="13591" width="12.7109375" style="789" customWidth="1" collapsed="1"/>
    <col min="13592" max="13824" width="9.140625" style="789" collapsed="1"/>
    <col min="13825" max="13825" width="12.85546875" style="789" customWidth="1" collapsed="1"/>
    <col min="13826" max="13828" width="24.42578125" style="789" customWidth="1" collapsed="1"/>
    <col min="13829" max="13829" width="27.42578125" style="789" customWidth="1" collapsed="1"/>
    <col min="13830" max="13830" width="28.7109375" style="789" customWidth="1" collapsed="1"/>
    <col min="13831" max="13833" width="24.42578125" style="789" customWidth="1" collapsed="1"/>
    <col min="13834" max="13834" width="27.42578125" style="789" customWidth="1" collapsed="1"/>
    <col min="13835" max="13841" width="24.42578125" style="789" customWidth="1" collapsed="1"/>
    <col min="13842" max="13842" width="9.7109375" style="789" customWidth="1" collapsed="1"/>
    <col min="13843" max="13843" width="8.7109375" style="789" customWidth="1" collapsed="1"/>
    <col min="13844" max="13844" width="10.7109375" style="789" customWidth="1" collapsed="1"/>
    <col min="13845" max="13847" width="12.7109375" style="789" customWidth="1" collapsed="1"/>
    <col min="13848" max="14080" width="9.140625" style="789" collapsed="1"/>
    <col min="14081" max="14081" width="12.85546875" style="789" customWidth="1" collapsed="1"/>
    <col min="14082" max="14084" width="24.42578125" style="789" customWidth="1" collapsed="1"/>
    <col min="14085" max="14085" width="27.42578125" style="789" customWidth="1" collapsed="1"/>
    <col min="14086" max="14086" width="28.7109375" style="789" customWidth="1" collapsed="1"/>
    <col min="14087" max="14089" width="24.42578125" style="789" customWidth="1" collapsed="1"/>
    <col min="14090" max="14090" width="27.42578125" style="789" customWidth="1" collapsed="1"/>
    <col min="14091" max="14097" width="24.42578125" style="789" customWidth="1" collapsed="1"/>
    <col min="14098" max="14098" width="9.7109375" style="789" customWidth="1" collapsed="1"/>
    <col min="14099" max="14099" width="8.7109375" style="789" customWidth="1" collapsed="1"/>
    <col min="14100" max="14100" width="10.7109375" style="789" customWidth="1" collapsed="1"/>
    <col min="14101" max="14103" width="12.7109375" style="789" customWidth="1" collapsed="1"/>
    <col min="14104" max="14336" width="9.140625" style="789" collapsed="1"/>
    <col min="14337" max="14337" width="12.85546875" style="789" customWidth="1" collapsed="1"/>
    <col min="14338" max="14340" width="24.42578125" style="789" customWidth="1" collapsed="1"/>
    <col min="14341" max="14341" width="27.42578125" style="789" customWidth="1" collapsed="1"/>
    <col min="14342" max="14342" width="28.7109375" style="789" customWidth="1" collapsed="1"/>
    <col min="14343" max="14345" width="24.42578125" style="789" customWidth="1" collapsed="1"/>
    <col min="14346" max="14346" width="27.42578125" style="789" customWidth="1" collapsed="1"/>
    <col min="14347" max="14353" width="24.42578125" style="789" customWidth="1" collapsed="1"/>
    <col min="14354" max="14354" width="9.7109375" style="789" customWidth="1" collapsed="1"/>
    <col min="14355" max="14355" width="8.7109375" style="789" customWidth="1" collapsed="1"/>
    <col min="14356" max="14356" width="10.7109375" style="789" customWidth="1" collapsed="1"/>
    <col min="14357" max="14359" width="12.7109375" style="789" customWidth="1" collapsed="1"/>
    <col min="14360" max="14592" width="9.140625" style="789" collapsed="1"/>
    <col min="14593" max="14593" width="12.85546875" style="789" customWidth="1" collapsed="1"/>
    <col min="14594" max="14596" width="24.42578125" style="789" customWidth="1" collapsed="1"/>
    <col min="14597" max="14597" width="27.42578125" style="789" customWidth="1" collapsed="1"/>
    <col min="14598" max="14598" width="28.7109375" style="789" customWidth="1" collapsed="1"/>
    <col min="14599" max="14601" width="24.42578125" style="789" customWidth="1" collapsed="1"/>
    <col min="14602" max="14602" width="27.42578125" style="789" customWidth="1" collapsed="1"/>
    <col min="14603" max="14609" width="24.42578125" style="789" customWidth="1" collapsed="1"/>
    <col min="14610" max="14610" width="9.7109375" style="789" customWidth="1" collapsed="1"/>
    <col min="14611" max="14611" width="8.7109375" style="789" customWidth="1" collapsed="1"/>
    <col min="14612" max="14612" width="10.7109375" style="789" customWidth="1" collapsed="1"/>
    <col min="14613" max="14615" width="12.7109375" style="789" customWidth="1" collapsed="1"/>
    <col min="14616" max="14848" width="9.140625" style="789" collapsed="1"/>
    <col min="14849" max="14849" width="12.85546875" style="789" customWidth="1" collapsed="1"/>
    <col min="14850" max="14852" width="24.42578125" style="789" customWidth="1" collapsed="1"/>
    <col min="14853" max="14853" width="27.42578125" style="789" customWidth="1" collapsed="1"/>
    <col min="14854" max="14854" width="28.7109375" style="789" customWidth="1" collapsed="1"/>
    <col min="14855" max="14857" width="24.42578125" style="789" customWidth="1" collapsed="1"/>
    <col min="14858" max="14858" width="27.42578125" style="789" customWidth="1" collapsed="1"/>
    <col min="14859" max="14865" width="24.42578125" style="789" customWidth="1" collapsed="1"/>
    <col min="14866" max="14866" width="9.7109375" style="789" customWidth="1" collapsed="1"/>
    <col min="14867" max="14867" width="8.7109375" style="789" customWidth="1" collapsed="1"/>
    <col min="14868" max="14868" width="10.7109375" style="789" customWidth="1" collapsed="1"/>
    <col min="14869" max="14871" width="12.7109375" style="789" customWidth="1" collapsed="1"/>
    <col min="14872" max="15104" width="9.140625" style="789" collapsed="1"/>
    <col min="15105" max="15105" width="12.85546875" style="789" customWidth="1" collapsed="1"/>
    <col min="15106" max="15108" width="24.42578125" style="789" customWidth="1" collapsed="1"/>
    <col min="15109" max="15109" width="27.42578125" style="789" customWidth="1" collapsed="1"/>
    <col min="15110" max="15110" width="28.7109375" style="789" customWidth="1" collapsed="1"/>
    <col min="15111" max="15113" width="24.42578125" style="789" customWidth="1" collapsed="1"/>
    <col min="15114" max="15114" width="27.42578125" style="789" customWidth="1" collapsed="1"/>
    <col min="15115" max="15121" width="24.42578125" style="789" customWidth="1" collapsed="1"/>
    <col min="15122" max="15122" width="9.7109375" style="789" customWidth="1" collapsed="1"/>
    <col min="15123" max="15123" width="8.7109375" style="789" customWidth="1" collapsed="1"/>
    <col min="15124" max="15124" width="10.7109375" style="789" customWidth="1" collapsed="1"/>
    <col min="15125" max="15127" width="12.7109375" style="789" customWidth="1" collapsed="1"/>
    <col min="15128" max="15360" width="9.140625" style="789" collapsed="1"/>
    <col min="15361" max="15361" width="12.85546875" style="789" customWidth="1" collapsed="1"/>
    <col min="15362" max="15364" width="24.42578125" style="789" customWidth="1" collapsed="1"/>
    <col min="15365" max="15365" width="27.42578125" style="789" customWidth="1" collapsed="1"/>
    <col min="15366" max="15366" width="28.7109375" style="789" customWidth="1" collapsed="1"/>
    <col min="15367" max="15369" width="24.42578125" style="789" customWidth="1" collapsed="1"/>
    <col min="15370" max="15370" width="27.42578125" style="789" customWidth="1" collapsed="1"/>
    <col min="15371" max="15377" width="24.42578125" style="789" customWidth="1" collapsed="1"/>
    <col min="15378" max="15378" width="9.7109375" style="789" customWidth="1" collapsed="1"/>
    <col min="15379" max="15379" width="8.7109375" style="789" customWidth="1" collapsed="1"/>
    <col min="15380" max="15380" width="10.7109375" style="789" customWidth="1" collapsed="1"/>
    <col min="15381" max="15383" width="12.7109375" style="789" customWidth="1" collapsed="1"/>
    <col min="15384" max="15616" width="9.140625" style="789" collapsed="1"/>
    <col min="15617" max="15617" width="12.85546875" style="789" customWidth="1" collapsed="1"/>
    <col min="15618" max="15620" width="24.42578125" style="789" customWidth="1" collapsed="1"/>
    <col min="15621" max="15621" width="27.42578125" style="789" customWidth="1" collapsed="1"/>
    <col min="15622" max="15622" width="28.7109375" style="789" customWidth="1" collapsed="1"/>
    <col min="15623" max="15625" width="24.42578125" style="789" customWidth="1" collapsed="1"/>
    <col min="15626" max="15626" width="27.42578125" style="789" customWidth="1" collapsed="1"/>
    <col min="15627" max="15633" width="24.42578125" style="789" customWidth="1" collapsed="1"/>
    <col min="15634" max="15634" width="9.7109375" style="789" customWidth="1" collapsed="1"/>
    <col min="15635" max="15635" width="8.7109375" style="789" customWidth="1" collapsed="1"/>
    <col min="15636" max="15636" width="10.7109375" style="789" customWidth="1" collapsed="1"/>
    <col min="15637" max="15639" width="12.7109375" style="789" customWidth="1" collapsed="1"/>
    <col min="15640" max="15872" width="9.140625" style="789" collapsed="1"/>
    <col min="15873" max="15873" width="12.85546875" style="789" customWidth="1" collapsed="1"/>
    <col min="15874" max="15876" width="24.42578125" style="789" customWidth="1" collapsed="1"/>
    <col min="15877" max="15877" width="27.42578125" style="789" customWidth="1" collapsed="1"/>
    <col min="15878" max="15878" width="28.7109375" style="789" customWidth="1" collapsed="1"/>
    <col min="15879" max="15881" width="24.42578125" style="789" customWidth="1" collapsed="1"/>
    <col min="15882" max="15882" width="27.42578125" style="789" customWidth="1" collapsed="1"/>
    <col min="15883" max="15889" width="24.42578125" style="789" customWidth="1" collapsed="1"/>
    <col min="15890" max="15890" width="9.7109375" style="789" customWidth="1" collapsed="1"/>
    <col min="15891" max="15891" width="8.7109375" style="789" customWidth="1" collapsed="1"/>
    <col min="15892" max="15892" width="10.7109375" style="789" customWidth="1" collapsed="1"/>
    <col min="15893" max="15895" width="12.7109375" style="789" customWidth="1" collapsed="1"/>
    <col min="15896" max="16128" width="9.140625" style="789" collapsed="1"/>
    <col min="16129" max="16129" width="12.85546875" style="789" customWidth="1" collapsed="1"/>
    <col min="16130" max="16132" width="24.42578125" style="789" customWidth="1" collapsed="1"/>
    <col min="16133" max="16133" width="27.42578125" style="789" customWidth="1" collapsed="1"/>
    <col min="16134" max="16134" width="28.7109375" style="789" customWidth="1" collapsed="1"/>
    <col min="16135" max="16137" width="24.42578125" style="789" customWidth="1" collapsed="1"/>
    <col min="16138" max="16138" width="27.42578125" style="789" customWidth="1" collapsed="1"/>
    <col min="16139" max="16145" width="24.42578125" style="789" customWidth="1" collapsed="1"/>
    <col min="16146" max="16146" width="9.7109375" style="789" customWidth="1" collapsed="1"/>
    <col min="16147" max="16147" width="8.7109375" style="789" customWidth="1" collapsed="1"/>
    <col min="16148" max="16148" width="10.7109375" style="789" customWidth="1" collapsed="1"/>
    <col min="16149" max="16151" width="12.7109375" style="789" customWidth="1" collapsed="1"/>
    <col min="16152" max="16384" width="9.140625" style="789" collapsed="1"/>
  </cols>
  <sheetData>
    <row r="1" spans="1:20" s="1000" customFormat="1" ht="15" customHeight="1">
      <c r="A1" s="2926" t="s">
        <v>29</v>
      </c>
      <c r="B1" s="2926"/>
      <c r="C1" s="2926"/>
      <c r="D1" s="998"/>
      <c r="E1" s="998"/>
      <c r="F1" s="998"/>
      <c r="G1" s="998"/>
      <c r="H1" s="998"/>
      <c r="I1" s="998"/>
      <c r="J1" s="999"/>
      <c r="K1" s="999"/>
      <c r="L1" s="999"/>
      <c r="M1" s="999"/>
      <c r="N1" s="999"/>
      <c r="O1" s="999"/>
      <c r="P1" s="999"/>
    </row>
    <row r="2" spans="1:20" s="1000" customFormat="1">
      <c r="A2" s="1001" t="s">
        <v>30</v>
      </c>
      <c r="B2" s="2927" t="s">
        <v>2269</v>
      </c>
      <c r="C2" s="2927"/>
      <c r="D2" s="1002"/>
      <c r="E2" s="1002"/>
      <c r="F2" s="1002"/>
      <c r="G2" s="1002"/>
      <c r="H2" s="1002"/>
      <c r="I2" s="1002"/>
    </row>
    <row r="3" spans="1:20" s="1000" customFormat="1" ht="25.5" customHeight="1">
      <c r="A3" s="1003" t="s">
        <v>31</v>
      </c>
      <c r="B3" s="2928" t="s">
        <v>2270</v>
      </c>
      <c r="C3" s="2928"/>
      <c r="D3" s="998"/>
      <c r="E3" s="1004"/>
      <c r="F3" s="1004"/>
      <c r="G3" s="998"/>
      <c r="H3" s="998"/>
      <c r="I3" s="998"/>
    </row>
    <row r="4" spans="1:20" s="1000" customFormat="1">
      <c r="A4" s="1003" t="s">
        <v>32</v>
      </c>
      <c r="B4" s="2929">
        <v>1</v>
      </c>
      <c r="C4" s="2929"/>
      <c r="D4" s="1002"/>
      <c r="E4" s="1002"/>
      <c r="F4" s="1002"/>
      <c r="G4" s="1002"/>
      <c r="H4" s="1002"/>
      <c r="I4" s="1002"/>
    </row>
    <row r="5" spans="1:20" s="1000" customFormat="1">
      <c r="A5" s="1003" t="s">
        <v>33</v>
      </c>
      <c r="B5" s="2929"/>
      <c r="C5" s="2929"/>
      <c r="D5" s="1002"/>
      <c r="E5" s="1002"/>
      <c r="F5" s="1002"/>
      <c r="G5" s="1002"/>
      <c r="H5" s="1002"/>
      <c r="I5" s="1002"/>
    </row>
    <row r="6" spans="1:20" s="1000" customFormat="1">
      <c r="A6" s="1003" t="s">
        <v>34</v>
      </c>
      <c r="B6" s="2929"/>
      <c r="C6" s="2929"/>
      <c r="D6" s="1002"/>
      <c r="E6" s="1002"/>
      <c r="F6" s="1002"/>
      <c r="G6" s="1002"/>
      <c r="H6" s="1002"/>
      <c r="I6" s="1002"/>
    </row>
    <row r="7" spans="1:20" s="1000" customFormat="1">
      <c r="A7" s="1003" t="s">
        <v>35</v>
      </c>
      <c r="B7" s="2929"/>
      <c r="C7" s="2929"/>
      <c r="D7" s="1002"/>
      <c r="E7" s="1002"/>
      <c r="F7" s="1002"/>
      <c r="G7" s="1002"/>
      <c r="H7" s="1002"/>
      <c r="I7" s="1002"/>
    </row>
    <row r="8" spans="1:20" s="1000" customFormat="1">
      <c r="A8" s="1003" t="s">
        <v>814</v>
      </c>
      <c r="B8" s="2930"/>
      <c r="C8" s="2930"/>
      <c r="D8" s="1005"/>
      <c r="E8" s="1005"/>
      <c r="F8" s="1005"/>
      <c r="G8" s="1005"/>
      <c r="H8" s="1005"/>
      <c r="I8" s="1005"/>
    </row>
    <row r="9" spans="1:20" s="1000" customFormat="1" ht="15.75">
      <c r="A9" s="1003" t="s">
        <v>197</v>
      </c>
      <c r="B9" s="2931" t="s">
        <v>414</v>
      </c>
      <c r="C9" s="2932"/>
      <c r="D9" s="1006"/>
      <c r="E9" s="1007"/>
      <c r="F9" s="1007"/>
      <c r="G9" s="1007"/>
      <c r="H9" s="1007"/>
      <c r="I9" s="1007"/>
      <c r="J9" s="1007"/>
    </row>
    <row r="10" spans="1:20" s="1008" customFormat="1" ht="15"/>
    <row r="11" spans="1:20" s="1008" customFormat="1" ht="15">
      <c r="A11" s="1009" t="s">
        <v>815</v>
      </c>
      <c r="B11" s="2933"/>
      <c r="C11" s="2934"/>
    </row>
    <row r="12" spans="1:20" s="1000" customFormat="1" ht="39.75" customHeight="1">
      <c r="F12" s="1007"/>
      <c r="G12" s="1007"/>
      <c r="H12" s="1007"/>
      <c r="I12" s="1007"/>
      <c r="J12" s="1007"/>
    </row>
    <row r="13" spans="1:20" s="349" customFormat="1" ht="16.5" thickBot="1">
      <c r="A13" s="1010" t="s">
        <v>902</v>
      </c>
      <c r="B13" s="1011"/>
      <c r="C13" s="1011"/>
      <c r="D13" s="1011"/>
      <c r="E13" s="1011"/>
      <c r="F13" s="1011"/>
      <c r="G13" s="1011"/>
      <c r="H13" s="1011"/>
      <c r="I13" s="1012"/>
      <c r="R13" s="1013"/>
      <c r="S13" s="1013"/>
      <c r="T13" s="1014"/>
    </row>
    <row r="14" spans="1:20" s="349" customFormat="1" ht="32.25" thickBot="1">
      <c r="A14" s="1015"/>
      <c r="B14" s="1016" t="s">
        <v>903</v>
      </c>
      <c r="C14" s="1016"/>
      <c r="D14" s="1016" t="s">
        <v>2225</v>
      </c>
      <c r="E14" s="1016" t="s">
        <v>2226</v>
      </c>
      <c r="F14" s="1016" t="s">
        <v>2227</v>
      </c>
      <c r="G14" s="1016" t="s">
        <v>2228</v>
      </c>
      <c r="H14" s="1016" t="s">
        <v>2229</v>
      </c>
      <c r="I14" s="1017" t="s">
        <v>1388</v>
      </c>
      <c r="R14" s="1013"/>
      <c r="S14" s="1013"/>
      <c r="T14" s="1014"/>
    </row>
    <row r="15" spans="1:20" s="349" customFormat="1">
      <c r="A15" s="1018">
        <v>1</v>
      </c>
      <c r="B15" s="1019" t="s">
        <v>2271</v>
      </c>
      <c r="C15" s="1020"/>
      <c r="D15" s="1021"/>
      <c r="E15" s="1021"/>
      <c r="F15" s="1021"/>
      <c r="G15" s="1021"/>
      <c r="H15" s="1022"/>
      <c r="I15" s="1023"/>
      <c r="R15" s="1013"/>
      <c r="S15" s="1013"/>
      <c r="T15" s="1014"/>
    </row>
    <row r="16" spans="1:20" s="349" customFormat="1">
      <c r="A16" s="1024">
        <v>2</v>
      </c>
      <c r="B16" s="1025" t="s">
        <v>2272</v>
      </c>
      <c r="C16" s="1026"/>
      <c r="D16" s="1027"/>
      <c r="E16" s="1027"/>
      <c r="F16" s="1027"/>
      <c r="G16" s="1027"/>
      <c r="H16" s="1028"/>
      <c r="I16" s="1029"/>
      <c r="R16" s="1013"/>
      <c r="S16" s="1013"/>
      <c r="T16" s="1014"/>
    </row>
    <row r="17" spans="1:20" s="349" customFormat="1">
      <c r="A17" s="1024">
        <v>3</v>
      </c>
      <c r="B17" s="1025" t="s">
        <v>207</v>
      </c>
      <c r="C17" s="1026"/>
      <c r="D17" s="1027"/>
      <c r="E17" s="1027"/>
      <c r="F17" s="1027"/>
      <c r="G17" s="1027"/>
      <c r="H17" s="1028"/>
      <c r="I17" s="1029"/>
      <c r="R17" s="1013"/>
      <c r="S17" s="1013"/>
      <c r="T17" s="1014"/>
    </row>
    <row r="18" spans="1:20" s="349" customFormat="1">
      <c r="A18" s="1024">
        <v>4</v>
      </c>
      <c r="B18" s="1025" t="s">
        <v>2273</v>
      </c>
      <c r="C18" s="1026"/>
      <c r="D18" s="1027"/>
      <c r="E18" s="1027"/>
      <c r="F18" s="1027"/>
      <c r="G18" s="1027"/>
      <c r="H18" s="1028"/>
      <c r="I18" s="1029"/>
      <c r="R18" s="1013"/>
      <c r="S18" s="1013"/>
      <c r="T18" s="1014"/>
    </row>
    <row r="19" spans="1:20" s="349" customFormat="1">
      <c r="A19" s="1024">
        <v>5</v>
      </c>
      <c r="B19" s="1025" t="s">
        <v>899</v>
      </c>
      <c r="C19" s="1026"/>
      <c r="D19" s="1027"/>
      <c r="E19" s="1027"/>
      <c r="F19" s="1027"/>
      <c r="G19" s="1027"/>
      <c r="H19" s="1028"/>
      <c r="I19" s="1029"/>
      <c r="R19" s="1013"/>
      <c r="S19" s="1013"/>
      <c r="T19" s="1014"/>
    </row>
    <row r="20" spans="1:20" s="349" customFormat="1" ht="13.5" thickBot="1">
      <c r="A20" s="1024">
        <v>6</v>
      </c>
      <c r="B20" s="1030" t="s">
        <v>2274</v>
      </c>
      <c r="C20" s="1026"/>
      <c r="D20" s="1027"/>
      <c r="E20" s="1027"/>
      <c r="F20" s="1027"/>
      <c r="G20" s="1027"/>
      <c r="H20" s="1028"/>
      <c r="I20" s="1031"/>
      <c r="R20" s="1013"/>
      <c r="S20" s="1013"/>
      <c r="T20" s="1014"/>
    </row>
    <row r="21" spans="1:20" s="349" customFormat="1" ht="15.75" thickBot="1">
      <c r="A21" s="1032"/>
      <c r="B21" s="1033" t="s">
        <v>1390</v>
      </c>
      <c r="C21" s="1034"/>
      <c r="D21" s="1035"/>
      <c r="E21" s="1035"/>
      <c r="F21" s="1035"/>
      <c r="G21" s="1035"/>
      <c r="H21" s="1036"/>
      <c r="I21" s="1037"/>
      <c r="R21" s="1013"/>
      <c r="S21" s="1013"/>
      <c r="T21" s="1014"/>
    </row>
    <row r="22" spans="1:20" s="349" customFormat="1" ht="15.75">
      <c r="A22" s="1038"/>
      <c r="B22" s="1039"/>
      <c r="C22" s="1040"/>
      <c r="D22" s="1040"/>
      <c r="E22" s="1040"/>
      <c r="F22" s="1040"/>
      <c r="G22" s="1040"/>
      <c r="H22" s="1040"/>
      <c r="I22" s="1041"/>
      <c r="R22" s="1013"/>
      <c r="S22" s="1013"/>
      <c r="T22" s="1014"/>
    </row>
    <row r="23" spans="1:20" s="349" customFormat="1" ht="16.5" thickBot="1">
      <c r="A23" s="1042" t="s">
        <v>904</v>
      </c>
      <c r="B23" s="1043"/>
      <c r="C23" s="1040"/>
      <c r="D23" s="1040"/>
      <c r="E23" s="1040"/>
      <c r="F23" s="1040"/>
      <c r="G23" s="1040"/>
      <c r="H23" s="1040"/>
      <c r="I23" s="1044"/>
      <c r="R23" s="1013"/>
      <c r="S23" s="1013"/>
      <c r="T23" s="1014"/>
    </row>
    <row r="24" spans="1:20" s="349" customFormat="1" ht="32.25" thickBot="1">
      <c r="A24" s="1015"/>
      <c r="B24" s="1016" t="s">
        <v>903</v>
      </c>
      <c r="C24" s="1016" t="s">
        <v>2224</v>
      </c>
      <c r="D24" s="1016" t="s">
        <v>2225</v>
      </c>
      <c r="E24" s="1016" t="s">
        <v>2226</v>
      </c>
      <c r="F24" s="1016" t="s">
        <v>2227</v>
      </c>
      <c r="G24" s="1016" t="s">
        <v>2228</v>
      </c>
      <c r="H24" s="1045" t="s">
        <v>2229</v>
      </c>
      <c r="I24" s="1017" t="s">
        <v>1388</v>
      </c>
      <c r="R24" s="1013"/>
      <c r="S24" s="1013"/>
      <c r="T24" s="1014"/>
    </row>
    <row r="25" spans="1:20" s="349" customFormat="1">
      <c r="A25" s="1018">
        <v>1</v>
      </c>
      <c r="B25" s="1019" t="s">
        <v>2275</v>
      </c>
      <c r="C25" s="1021"/>
      <c r="D25" s="1021"/>
      <c r="E25" s="1021"/>
      <c r="F25" s="1021"/>
      <c r="G25" s="1021"/>
      <c r="H25" s="1021"/>
      <c r="I25" s="1046"/>
      <c r="R25" s="1013"/>
      <c r="S25" s="1013"/>
      <c r="T25" s="1014"/>
    </row>
    <row r="26" spans="1:20" s="349" customFormat="1">
      <c r="A26" s="1024">
        <v>2</v>
      </c>
      <c r="B26" s="1025" t="s">
        <v>2276</v>
      </c>
      <c r="C26" s="1027"/>
      <c r="D26" s="1027"/>
      <c r="E26" s="1027"/>
      <c r="F26" s="1027"/>
      <c r="G26" s="1027"/>
      <c r="H26" s="1027"/>
      <c r="I26" s="1029"/>
      <c r="R26" s="1013"/>
      <c r="S26" s="1013"/>
      <c r="T26" s="1014"/>
    </row>
    <row r="27" spans="1:20" s="349" customFormat="1">
      <c r="A27" s="1024">
        <v>3</v>
      </c>
      <c r="B27" s="1025" t="s">
        <v>1397</v>
      </c>
      <c r="C27" s="1027"/>
      <c r="D27" s="1027"/>
      <c r="E27" s="1027"/>
      <c r="F27" s="1027"/>
      <c r="G27" s="1027"/>
      <c r="H27" s="1027"/>
      <c r="I27" s="1029"/>
      <c r="R27" s="1013"/>
      <c r="S27" s="1013"/>
      <c r="T27" s="1014"/>
    </row>
    <row r="28" spans="1:20" s="349" customFormat="1">
      <c r="A28" s="1024">
        <v>4</v>
      </c>
      <c r="B28" s="1025" t="s">
        <v>2277</v>
      </c>
      <c r="C28" s="1027"/>
      <c r="D28" s="1027"/>
      <c r="E28" s="1027"/>
      <c r="F28" s="1027"/>
      <c r="G28" s="1027"/>
      <c r="H28" s="1027"/>
      <c r="I28" s="1029"/>
      <c r="R28" s="1013"/>
      <c r="S28" s="1013"/>
      <c r="T28" s="1014"/>
    </row>
    <row r="29" spans="1:20" s="349" customFormat="1">
      <c r="A29" s="1024">
        <v>5</v>
      </c>
      <c r="B29" s="1025" t="s">
        <v>2278</v>
      </c>
      <c r="C29" s="1027"/>
      <c r="D29" s="1027"/>
      <c r="E29" s="1027"/>
      <c r="F29" s="1027"/>
      <c r="G29" s="1027"/>
      <c r="H29" s="1027"/>
      <c r="I29" s="1029"/>
      <c r="R29" s="1013"/>
      <c r="S29" s="1013"/>
      <c r="T29" s="1014"/>
    </row>
    <row r="30" spans="1:20" s="349" customFormat="1" ht="13.5" thickBot="1">
      <c r="A30" s="1024">
        <v>6</v>
      </c>
      <c r="B30" s="1030" t="s">
        <v>2279</v>
      </c>
      <c r="C30" s="1027"/>
      <c r="D30" s="1027"/>
      <c r="E30" s="1027"/>
      <c r="F30" s="1027"/>
      <c r="G30" s="1027"/>
      <c r="H30" s="1027"/>
      <c r="I30" s="1029"/>
      <c r="R30" s="1013"/>
      <c r="S30" s="1013"/>
      <c r="T30" s="1014"/>
    </row>
    <row r="31" spans="1:20" s="349" customFormat="1" ht="15.75" thickBot="1">
      <c r="A31" s="1032"/>
      <c r="B31" s="1033" t="s">
        <v>1390</v>
      </c>
      <c r="C31" s="1047"/>
      <c r="D31" s="1035"/>
      <c r="E31" s="1035"/>
      <c r="F31" s="1035"/>
      <c r="G31" s="1035"/>
      <c r="H31" s="1035"/>
      <c r="I31" s="1048"/>
      <c r="R31" s="1013"/>
      <c r="S31" s="1013"/>
      <c r="T31" s="1014"/>
    </row>
    <row r="32" spans="1:20" s="349" customFormat="1" ht="15">
      <c r="A32" s="1049"/>
      <c r="B32" s="1033"/>
      <c r="C32" s="1011"/>
      <c r="D32" s="1011"/>
      <c r="E32" s="1011"/>
      <c r="F32" s="1011"/>
      <c r="G32" s="1011"/>
      <c r="H32" s="1011"/>
      <c r="I32" s="1050"/>
      <c r="R32" s="1013"/>
      <c r="S32" s="1013"/>
      <c r="T32" s="1014"/>
    </row>
    <row r="33" spans="1:20" s="349" customFormat="1" ht="15">
      <c r="A33" s="1049" t="s">
        <v>2280</v>
      </c>
      <c r="B33" s="1011"/>
      <c r="C33" s="1011"/>
      <c r="D33" s="1011"/>
      <c r="E33" s="1011"/>
      <c r="F33" s="1011"/>
      <c r="G33" s="1011"/>
      <c r="H33" s="1011"/>
      <c r="I33" s="1050"/>
      <c r="R33" s="1013"/>
      <c r="S33" s="1013"/>
      <c r="T33" s="1014"/>
    </row>
    <row r="34" spans="1:20" s="349" customFormat="1" ht="15">
      <c r="A34" s="1051" t="s">
        <v>2281</v>
      </c>
      <c r="B34" s="1011"/>
      <c r="C34" s="1011"/>
      <c r="D34" s="1011"/>
      <c r="E34" s="1011"/>
      <c r="F34" s="1011"/>
      <c r="G34" s="1011"/>
      <c r="H34" s="1011"/>
      <c r="I34" s="1050"/>
      <c r="R34" s="1013"/>
      <c r="S34" s="1013"/>
      <c r="T34" s="1014"/>
    </row>
    <row r="35" spans="1:20" s="349" customFormat="1">
      <c r="A35" s="439"/>
      <c r="B35" s="439"/>
      <c r="D35" s="439"/>
      <c r="E35" s="439"/>
      <c r="I35" s="1052"/>
      <c r="R35" s="1013"/>
      <c r="S35" s="1013"/>
      <c r="T35" s="1014"/>
    </row>
    <row r="36" spans="1:20" s="349" customFormat="1" ht="15">
      <c r="A36" s="1053" t="s">
        <v>2230</v>
      </c>
      <c r="B36" s="1054"/>
      <c r="C36" s="1054"/>
      <c r="D36" s="1054"/>
      <c r="E36" s="1054"/>
      <c r="F36" s="1054"/>
      <c r="G36" s="1054"/>
      <c r="H36" s="1011"/>
      <c r="I36" s="1050"/>
      <c r="R36" s="1013"/>
      <c r="S36" s="1013"/>
      <c r="T36" s="1014"/>
    </row>
    <row r="37" spans="1:20" s="349" customFormat="1" ht="16.5" thickBot="1">
      <c r="A37" s="2906" t="s">
        <v>2282</v>
      </c>
      <c r="B37" s="2906"/>
      <c r="C37" s="2906"/>
      <c r="D37" s="2906"/>
      <c r="E37" s="2906"/>
      <c r="F37" s="2906"/>
      <c r="G37" s="2906"/>
      <c r="H37" s="2906"/>
      <c r="I37" s="2906"/>
      <c r="R37" s="1013"/>
      <c r="S37" s="1013"/>
      <c r="T37" s="1014"/>
    </row>
    <row r="38" spans="1:20" s="349" customFormat="1" ht="42.75" customHeight="1">
      <c r="A38" s="2925" t="s">
        <v>2239</v>
      </c>
      <c r="B38" s="2925"/>
      <c r="C38" s="2925"/>
      <c r="D38" s="2925"/>
      <c r="E38" s="2925"/>
      <c r="R38" s="1013"/>
      <c r="S38" s="1013"/>
      <c r="T38" s="1014"/>
    </row>
    <row r="39" spans="1:20" s="349" customFormat="1">
      <c r="A39" s="439"/>
      <c r="B39" s="439"/>
      <c r="D39" s="439"/>
      <c r="E39" s="439"/>
      <c r="R39" s="1013"/>
      <c r="S39" s="1013"/>
      <c r="T39" s="1014"/>
    </row>
    <row r="40" spans="1:20" s="349" customFormat="1">
      <c r="A40" s="439"/>
      <c r="B40" s="439"/>
      <c r="D40" s="439"/>
      <c r="E40" s="439"/>
      <c r="R40" s="1013"/>
      <c r="S40" s="1013"/>
      <c r="T40" s="1014"/>
    </row>
    <row r="41" spans="1:20" s="349" customFormat="1">
      <c r="A41" s="439"/>
      <c r="B41" s="439"/>
      <c r="D41" s="439"/>
      <c r="E41" s="439"/>
      <c r="R41" s="1013"/>
      <c r="S41" s="1013"/>
      <c r="T41" s="1014"/>
    </row>
    <row r="42" spans="1:20" s="349" customFormat="1">
      <c r="A42" s="439"/>
      <c r="B42" s="439"/>
      <c r="D42" s="439"/>
      <c r="E42" s="439"/>
      <c r="R42" s="1013"/>
      <c r="S42" s="1013"/>
      <c r="T42" s="1014"/>
    </row>
    <row r="43" spans="1:20" s="349" customFormat="1">
      <c r="A43" s="439"/>
      <c r="B43" s="439"/>
      <c r="D43" s="439"/>
      <c r="E43" s="439"/>
      <c r="R43" s="1013"/>
      <c r="S43" s="1013"/>
      <c r="T43" s="1014"/>
    </row>
    <row r="44" spans="1:20" s="349" customFormat="1">
      <c r="A44" s="439"/>
      <c r="B44" s="439"/>
      <c r="D44" s="439"/>
      <c r="E44" s="439"/>
      <c r="R44" s="1013"/>
      <c r="S44" s="1013"/>
      <c r="T44" s="1014"/>
    </row>
    <row r="45" spans="1:20" s="349" customFormat="1">
      <c r="A45" s="439"/>
      <c r="B45" s="439"/>
      <c r="D45" s="439"/>
      <c r="E45" s="439"/>
      <c r="R45" s="1013"/>
      <c r="S45" s="1013"/>
      <c r="T45" s="1014"/>
    </row>
    <row r="46" spans="1:20" s="349" customFormat="1">
      <c r="A46" s="439"/>
      <c r="B46" s="439"/>
      <c r="D46" s="439"/>
      <c r="E46" s="439"/>
      <c r="R46" s="1013"/>
      <c r="S46" s="1013"/>
      <c r="T46" s="1014"/>
    </row>
    <row r="47" spans="1:20" s="349" customFormat="1">
      <c r="A47" s="439"/>
      <c r="B47" s="439"/>
      <c r="D47" s="439"/>
      <c r="E47" s="439"/>
      <c r="R47" s="1013"/>
      <c r="S47" s="1013"/>
      <c r="T47" s="1014"/>
    </row>
    <row r="48" spans="1:20" s="349" customFormat="1">
      <c r="A48" s="439"/>
      <c r="B48" s="439"/>
      <c r="D48" s="439"/>
      <c r="E48" s="439"/>
      <c r="R48" s="1013"/>
      <c r="S48" s="1013"/>
      <c r="T48" s="1014"/>
    </row>
    <row r="49" spans="1:20" s="349" customFormat="1">
      <c r="A49" s="439"/>
      <c r="B49" s="439"/>
      <c r="D49" s="439"/>
      <c r="E49" s="439"/>
      <c r="R49" s="1013"/>
      <c r="S49" s="1013"/>
      <c r="T49" s="1014"/>
    </row>
    <row r="50" spans="1:20" s="349" customFormat="1">
      <c r="A50" s="439"/>
      <c r="B50" s="439"/>
      <c r="D50" s="439"/>
      <c r="E50" s="439"/>
      <c r="R50" s="1013"/>
      <c r="S50" s="1013"/>
      <c r="T50" s="1014"/>
    </row>
    <row r="51" spans="1:20" s="349" customFormat="1">
      <c r="A51" s="439"/>
      <c r="B51" s="439"/>
      <c r="D51" s="439"/>
      <c r="E51" s="439"/>
      <c r="R51" s="1013"/>
      <c r="S51" s="1013"/>
      <c r="T51" s="1014"/>
    </row>
    <row r="52" spans="1:20" s="349" customFormat="1">
      <c r="A52" s="439"/>
      <c r="B52" s="439"/>
      <c r="D52" s="439"/>
      <c r="E52" s="439"/>
      <c r="R52" s="1013"/>
      <c r="S52" s="1013"/>
      <c r="T52" s="1014"/>
    </row>
    <row r="53" spans="1:20" s="349" customFormat="1">
      <c r="A53" s="439"/>
      <c r="B53" s="439"/>
      <c r="D53" s="439"/>
      <c r="E53" s="439"/>
      <c r="R53" s="1013"/>
      <c r="S53" s="1013"/>
      <c r="T53" s="1014"/>
    </row>
    <row r="54" spans="1:20" s="349" customFormat="1">
      <c r="A54" s="439"/>
      <c r="B54" s="439"/>
      <c r="D54" s="439"/>
      <c r="E54" s="439"/>
      <c r="R54" s="1013"/>
      <c r="S54" s="1013"/>
      <c r="T54" s="1014"/>
    </row>
    <row r="55" spans="1:20" s="349" customFormat="1">
      <c r="A55" s="439"/>
      <c r="B55" s="439"/>
      <c r="D55" s="439"/>
      <c r="E55" s="439"/>
      <c r="R55" s="1013"/>
      <c r="S55" s="1013"/>
      <c r="T55" s="1014"/>
    </row>
    <row r="56" spans="1:20" s="349" customFormat="1">
      <c r="A56" s="439"/>
      <c r="B56" s="439"/>
      <c r="D56" s="439"/>
      <c r="E56" s="439"/>
      <c r="R56" s="1013"/>
      <c r="S56" s="1013"/>
      <c r="T56" s="1014"/>
    </row>
    <row r="57" spans="1:20" s="349" customFormat="1">
      <c r="A57" s="439"/>
      <c r="B57" s="439"/>
      <c r="D57" s="439"/>
      <c r="E57" s="439"/>
      <c r="R57" s="1013"/>
      <c r="S57" s="1013"/>
      <c r="T57" s="1014"/>
    </row>
    <row r="58" spans="1:20" s="349" customFormat="1">
      <c r="A58" s="439"/>
      <c r="B58" s="439"/>
      <c r="D58" s="439"/>
      <c r="E58" s="439"/>
      <c r="R58" s="1013"/>
      <c r="S58" s="1013"/>
      <c r="T58" s="1014"/>
    </row>
    <row r="59" spans="1:20" s="349" customFormat="1">
      <c r="A59" s="439"/>
      <c r="B59" s="439"/>
      <c r="D59" s="439"/>
      <c r="E59" s="439"/>
      <c r="R59" s="1013"/>
      <c r="S59" s="1013"/>
      <c r="T59" s="1014"/>
    </row>
    <row r="60" spans="1:20" s="349" customFormat="1">
      <c r="A60" s="439"/>
      <c r="B60" s="439"/>
      <c r="D60" s="439"/>
      <c r="E60" s="439"/>
      <c r="R60" s="1013"/>
      <c r="S60" s="1013"/>
      <c r="T60" s="1014"/>
    </row>
    <row r="61" spans="1:20" s="349" customFormat="1">
      <c r="A61" s="439"/>
      <c r="B61" s="439"/>
      <c r="D61" s="439"/>
      <c r="E61" s="439"/>
      <c r="R61" s="1013"/>
      <c r="S61" s="1013"/>
      <c r="T61" s="1014"/>
    </row>
    <row r="62" spans="1:20" s="349" customFormat="1">
      <c r="A62" s="439"/>
      <c r="B62" s="439"/>
      <c r="D62" s="439"/>
      <c r="E62" s="439"/>
      <c r="R62" s="1013"/>
      <c r="S62" s="1013"/>
      <c r="T62" s="1014"/>
    </row>
    <row r="63" spans="1:20" s="349" customFormat="1">
      <c r="A63" s="439"/>
      <c r="B63" s="439"/>
      <c r="D63" s="439"/>
      <c r="E63" s="439"/>
      <c r="R63" s="1013"/>
      <c r="S63" s="1013"/>
      <c r="T63" s="1014"/>
    </row>
    <row r="64" spans="1:20" s="349" customFormat="1">
      <c r="A64" s="439"/>
      <c r="B64" s="439"/>
      <c r="D64" s="439"/>
      <c r="E64" s="439"/>
      <c r="R64" s="1013"/>
      <c r="S64" s="1013"/>
      <c r="T64" s="1014"/>
    </row>
    <row r="65" spans="1:20" s="349" customFormat="1">
      <c r="A65" s="439"/>
      <c r="B65" s="439"/>
      <c r="D65" s="439"/>
      <c r="E65" s="439"/>
      <c r="R65" s="1013"/>
      <c r="S65" s="1013"/>
      <c r="T65" s="1014"/>
    </row>
    <row r="66" spans="1:20" s="349" customFormat="1">
      <c r="A66" s="439"/>
      <c r="B66" s="439"/>
      <c r="D66" s="439"/>
      <c r="E66" s="439"/>
      <c r="R66" s="1013"/>
      <c r="S66" s="1013"/>
      <c r="T66" s="1014"/>
    </row>
    <row r="67" spans="1:20" s="349" customFormat="1">
      <c r="A67" s="439"/>
      <c r="B67" s="439"/>
      <c r="D67" s="439"/>
      <c r="E67" s="439"/>
      <c r="R67" s="1013"/>
      <c r="S67" s="1013"/>
      <c r="T67" s="1014"/>
    </row>
    <row r="68" spans="1:20" s="349" customFormat="1">
      <c r="A68" s="439"/>
      <c r="B68" s="439"/>
      <c r="D68" s="439"/>
      <c r="E68" s="439"/>
      <c r="R68" s="1013"/>
      <c r="S68" s="1013"/>
      <c r="T68" s="1014"/>
    </row>
    <row r="69" spans="1:20" s="349" customFormat="1">
      <c r="A69" s="439"/>
      <c r="B69" s="439"/>
      <c r="D69" s="439"/>
      <c r="E69" s="439"/>
      <c r="R69" s="1013"/>
      <c r="S69" s="1013"/>
      <c r="T69" s="1014"/>
    </row>
    <row r="70" spans="1:20" s="349" customFormat="1">
      <c r="A70" s="439"/>
      <c r="B70" s="439"/>
      <c r="D70" s="439"/>
      <c r="E70" s="439"/>
      <c r="R70" s="1013"/>
      <c r="S70" s="1013"/>
      <c r="T70" s="1014"/>
    </row>
    <row r="71" spans="1:20" s="349" customFormat="1">
      <c r="A71" s="439"/>
      <c r="B71" s="439"/>
      <c r="D71" s="439"/>
      <c r="E71" s="439"/>
      <c r="R71" s="1013"/>
      <c r="S71" s="1013"/>
      <c r="T71" s="1014"/>
    </row>
    <row r="72" spans="1:20" s="349" customFormat="1">
      <c r="A72" s="439"/>
      <c r="B72" s="439"/>
      <c r="D72" s="439"/>
      <c r="E72" s="439"/>
      <c r="R72" s="1013"/>
      <c r="S72" s="1013"/>
      <c r="T72" s="1014"/>
    </row>
    <row r="73" spans="1:20" s="349" customFormat="1">
      <c r="A73" s="439"/>
      <c r="B73" s="439"/>
      <c r="D73" s="439"/>
      <c r="E73" s="439"/>
      <c r="R73" s="1013"/>
      <c r="S73" s="1013"/>
      <c r="T73" s="1014"/>
    </row>
    <row r="74" spans="1:20" s="349" customFormat="1">
      <c r="A74" s="439"/>
      <c r="B74" s="439"/>
      <c r="D74" s="439"/>
      <c r="E74" s="439"/>
      <c r="R74" s="1013"/>
      <c r="S74" s="1013"/>
      <c r="T74" s="1014"/>
    </row>
    <row r="75" spans="1:20" s="349" customFormat="1">
      <c r="A75" s="439"/>
      <c r="B75" s="439"/>
      <c r="D75" s="439"/>
      <c r="E75" s="439"/>
      <c r="R75" s="1013"/>
      <c r="S75" s="1013"/>
      <c r="T75" s="1014"/>
    </row>
    <row r="76" spans="1:20" s="349" customFormat="1">
      <c r="A76" s="439"/>
      <c r="B76" s="439"/>
      <c r="D76" s="439"/>
      <c r="E76" s="439"/>
      <c r="R76" s="1013"/>
      <c r="S76" s="1013"/>
      <c r="T76" s="1014"/>
    </row>
    <row r="77" spans="1:20" s="349" customFormat="1">
      <c r="A77" s="439"/>
      <c r="B77" s="439"/>
      <c r="D77" s="439"/>
      <c r="E77" s="439"/>
      <c r="R77" s="1013"/>
      <c r="S77" s="1013"/>
      <c r="T77" s="1014"/>
    </row>
    <row r="78" spans="1:20" s="349" customFormat="1">
      <c r="A78" s="439"/>
      <c r="B78" s="439"/>
      <c r="D78" s="439"/>
      <c r="E78" s="439"/>
      <c r="R78" s="1013"/>
      <c r="S78" s="1013"/>
      <c r="T78" s="1014"/>
    </row>
    <row r="79" spans="1:20" s="349" customFormat="1">
      <c r="A79" s="439"/>
      <c r="B79" s="439"/>
      <c r="D79" s="439"/>
      <c r="E79" s="439"/>
      <c r="R79" s="1013"/>
      <c r="S79" s="1013"/>
      <c r="T79" s="1014"/>
    </row>
    <row r="80" spans="1:20" s="349" customFormat="1">
      <c r="A80" s="439"/>
      <c r="B80" s="439"/>
      <c r="D80" s="439"/>
      <c r="E80" s="439"/>
      <c r="R80" s="1013"/>
      <c r="S80" s="1013"/>
      <c r="T80" s="1014"/>
    </row>
    <row r="81" spans="1:20" s="349" customFormat="1">
      <c r="A81" s="439"/>
      <c r="B81" s="439"/>
      <c r="D81" s="439"/>
      <c r="E81" s="439"/>
      <c r="R81" s="1013"/>
      <c r="S81" s="1013"/>
      <c r="T81" s="1014"/>
    </row>
    <row r="82" spans="1:20" s="349" customFormat="1">
      <c r="A82" s="439"/>
      <c r="B82" s="439"/>
      <c r="D82" s="439"/>
      <c r="E82" s="439"/>
      <c r="R82" s="1013"/>
      <c r="S82" s="1013"/>
      <c r="T82" s="1014"/>
    </row>
    <row r="83" spans="1:20" s="349" customFormat="1">
      <c r="A83" s="439"/>
      <c r="B83" s="439"/>
      <c r="D83" s="439"/>
      <c r="E83" s="439"/>
      <c r="R83" s="1013"/>
      <c r="S83" s="1013"/>
      <c r="T83" s="1014"/>
    </row>
    <row r="84" spans="1:20" s="349" customFormat="1">
      <c r="A84" s="439"/>
      <c r="B84" s="439"/>
      <c r="D84" s="439"/>
      <c r="E84" s="439"/>
      <c r="R84" s="1013"/>
      <c r="S84" s="1013"/>
      <c r="T84" s="1014"/>
    </row>
    <row r="85" spans="1:20" s="349" customFormat="1">
      <c r="A85" s="439"/>
      <c r="B85" s="439"/>
      <c r="D85" s="439"/>
      <c r="E85" s="439"/>
      <c r="R85" s="1013"/>
      <c r="S85" s="1013"/>
      <c r="T85" s="1014"/>
    </row>
    <row r="86" spans="1:20" s="349" customFormat="1">
      <c r="A86" s="439"/>
      <c r="B86" s="439"/>
      <c r="D86" s="439"/>
      <c r="E86" s="439"/>
      <c r="R86" s="1013"/>
      <c r="S86" s="1013"/>
      <c r="T86" s="1014"/>
    </row>
    <row r="87" spans="1:20" s="349" customFormat="1">
      <c r="A87" s="439"/>
      <c r="B87" s="439"/>
      <c r="D87" s="439"/>
      <c r="E87" s="439"/>
      <c r="R87" s="1013"/>
      <c r="S87" s="1013"/>
      <c r="T87" s="1014"/>
    </row>
    <row r="88" spans="1:20" s="349" customFormat="1">
      <c r="A88" s="439"/>
      <c r="B88" s="439"/>
      <c r="D88" s="439"/>
      <c r="E88" s="439"/>
      <c r="R88" s="1013"/>
      <c r="S88" s="1013"/>
      <c r="T88" s="1014"/>
    </row>
    <row r="89" spans="1:20" s="349" customFormat="1">
      <c r="A89" s="439"/>
      <c r="B89" s="439"/>
      <c r="D89" s="439"/>
      <c r="E89" s="439"/>
      <c r="R89" s="1013"/>
      <c r="S89" s="1013"/>
      <c r="T89" s="1014"/>
    </row>
    <row r="90" spans="1:20" s="349" customFormat="1">
      <c r="A90" s="439"/>
      <c r="B90" s="439"/>
      <c r="D90" s="439"/>
      <c r="E90" s="439"/>
      <c r="R90" s="1013"/>
      <c r="S90" s="1013"/>
      <c r="T90" s="1014"/>
    </row>
    <row r="91" spans="1:20" s="349" customFormat="1">
      <c r="A91" s="439"/>
      <c r="B91" s="439"/>
      <c r="D91" s="439"/>
      <c r="E91" s="439"/>
      <c r="R91" s="1013"/>
      <c r="S91" s="1013"/>
      <c r="T91" s="1014"/>
    </row>
    <row r="92" spans="1:20" s="349" customFormat="1">
      <c r="A92" s="439"/>
      <c r="B92" s="439"/>
      <c r="D92" s="439"/>
      <c r="E92" s="439"/>
      <c r="R92" s="1013"/>
      <c r="S92" s="1013"/>
      <c r="T92" s="1014"/>
    </row>
    <row r="93" spans="1:20" s="349" customFormat="1">
      <c r="A93" s="439"/>
      <c r="B93" s="439"/>
      <c r="D93" s="439"/>
      <c r="E93" s="439"/>
      <c r="R93" s="1013"/>
      <c r="S93" s="1013"/>
      <c r="T93" s="1014"/>
    </row>
    <row r="94" spans="1:20" s="349" customFormat="1">
      <c r="A94" s="439"/>
      <c r="B94" s="439"/>
      <c r="D94" s="439"/>
      <c r="E94" s="439"/>
      <c r="R94" s="1013"/>
      <c r="S94" s="1013"/>
      <c r="T94" s="1014"/>
    </row>
    <row r="95" spans="1:20" s="349" customFormat="1">
      <c r="A95" s="439"/>
      <c r="B95" s="439"/>
      <c r="D95" s="439"/>
      <c r="E95" s="439"/>
      <c r="R95" s="1013"/>
      <c r="S95" s="1013"/>
      <c r="T95" s="1014"/>
    </row>
    <row r="96" spans="1:20" s="349" customFormat="1">
      <c r="A96" s="439"/>
      <c r="B96" s="439"/>
      <c r="D96" s="439"/>
      <c r="E96" s="439"/>
      <c r="R96" s="1013"/>
      <c r="S96" s="1013"/>
      <c r="T96" s="1014"/>
    </row>
    <row r="97" spans="1:20" s="349" customFormat="1">
      <c r="A97" s="439"/>
      <c r="B97" s="439"/>
      <c r="D97" s="439"/>
      <c r="E97" s="439"/>
      <c r="R97" s="1013"/>
      <c r="S97" s="1013"/>
      <c r="T97" s="1014"/>
    </row>
    <row r="98" spans="1:20" s="349" customFormat="1">
      <c r="A98" s="439"/>
      <c r="B98" s="439"/>
      <c r="D98" s="439"/>
      <c r="E98" s="439"/>
      <c r="R98" s="1013"/>
      <c r="S98" s="1013"/>
      <c r="T98" s="1014"/>
    </row>
    <row r="99" spans="1:20" s="349" customFormat="1">
      <c r="A99" s="439"/>
      <c r="B99" s="439"/>
      <c r="D99" s="439"/>
      <c r="E99" s="439"/>
      <c r="R99" s="1013"/>
      <c r="S99" s="1013"/>
      <c r="T99" s="1014"/>
    </row>
    <row r="100" spans="1:20" s="349" customFormat="1">
      <c r="A100" s="439"/>
      <c r="B100" s="439"/>
      <c r="D100" s="439"/>
      <c r="E100" s="439"/>
      <c r="R100" s="1013"/>
      <c r="S100" s="1013"/>
      <c r="T100" s="1014"/>
    </row>
    <row r="101" spans="1:20" s="349" customFormat="1">
      <c r="A101" s="439"/>
      <c r="B101" s="439"/>
      <c r="D101" s="439"/>
      <c r="E101" s="439"/>
      <c r="R101" s="1013"/>
      <c r="S101" s="1013"/>
      <c r="T101" s="1014"/>
    </row>
    <row r="102" spans="1:20" s="349" customFormat="1">
      <c r="A102" s="439"/>
      <c r="B102" s="439"/>
      <c r="D102" s="439"/>
      <c r="E102" s="439"/>
      <c r="R102" s="1013"/>
      <c r="S102" s="1013"/>
      <c r="T102" s="1014"/>
    </row>
    <row r="103" spans="1:20" s="349" customFormat="1">
      <c r="A103" s="439"/>
      <c r="B103" s="439"/>
      <c r="D103" s="439"/>
      <c r="E103" s="439"/>
      <c r="R103" s="1013"/>
      <c r="S103" s="1013"/>
      <c r="T103" s="1014"/>
    </row>
    <row r="104" spans="1:20" s="349" customFormat="1">
      <c r="A104" s="439"/>
      <c r="B104" s="439"/>
      <c r="D104" s="439"/>
      <c r="E104" s="439"/>
      <c r="R104" s="1013"/>
      <c r="S104" s="1013"/>
      <c r="T104" s="1014"/>
    </row>
    <row r="105" spans="1:20" s="349" customFormat="1">
      <c r="A105" s="439"/>
      <c r="B105" s="439"/>
      <c r="D105" s="439"/>
      <c r="E105" s="439"/>
      <c r="R105" s="1013"/>
      <c r="S105" s="1013"/>
      <c r="T105" s="1014"/>
    </row>
    <row r="106" spans="1:20" s="349" customFormat="1">
      <c r="A106" s="439"/>
      <c r="B106" s="439"/>
      <c r="D106" s="439"/>
      <c r="E106" s="439"/>
      <c r="R106" s="1013"/>
      <c r="S106" s="1013"/>
      <c r="T106" s="1014"/>
    </row>
    <row r="107" spans="1:20" s="349" customFormat="1">
      <c r="A107" s="439"/>
      <c r="B107" s="439"/>
      <c r="D107" s="439"/>
      <c r="E107" s="439"/>
      <c r="R107" s="1013"/>
      <c r="S107" s="1013"/>
      <c r="T107" s="1014"/>
    </row>
    <row r="108" spans="1:20" s="349" customFormat="1">
      <c r="A108" s="439"/>
      <c r="B108" s="439"/>
      <c r="D108" s="439"/>
      <c r="E108" s="439"/>
      <c r="R108" s="1013"/>
      <c r="S108" s="1013"/>
      <c r="T108" s="1014"/>
    </row>
    <row r="109" spans="1:20" s="349" customFormat="1">
      <c r="A109" s="439"/>
      <c r="B109" s="439"/>
      <c r="D109" s="439"/>
      <c r="E109" s="439"/>
      <c r="R109" s="1013"/>
      <c r="S109" s="1013"/>
      <c r="T109" s="1014"/>
    </row>
    <row r="110" spans="1:20" s="349" customFormat="1">
      <c r="A110" s="439"/>
      <c r="B110" s="439"/>
      <c r="D110" s="439"/>
      <c r="E110" s="439"/>
      <c r="R110" s="1013"/>
      <c r="S110" s="1013"/>
      <c r="T110" s="1014"/>
    </row>
    <row r="111" spans="1:20" s="349" customFormat="1">
      <c r="A111" s="439"/>
      <c r="B111" s="439"/>
      <c r="D111" s="439"/>
      <c r="E111" s="439"/>
      <c r="R111" s="1013"/>
      <c r="S111" s="1013"/>
      <c r="T111" s="1014"/>
    </row>
    <row r="112" spans="1:20" s="349" customFormat="1">
      <c r="A112" s="439"/>
      <c r="B112" s="439"/>
      <c r="D112" s="439"/>
      <c r="E112" s="439"/>
      <c r="R112" s="1013"/>
      <c r="S112" s="1013"/>
      <c r="T112" s="1014"/>
    </row>
    <row r="113" spans="1:20" s="349" customFormat="1">
      <c r="A113" s="439"/>
      <c r="B113" s="439"/>
      <c r="D113" s="439"/>
      <c r="E113" s="439"/>
      <c r="R113" s="1013"/>
      <c r="S113" s="1013"/>
      <c r="T113" s="1014"/>
    </row>
    <row r="114" spans="1:20" s="349" customFormat="1">
      <c r="A114" s="439"/>
      <c r="B114" s="439"/>
      <c r="D114" s="439"/>
      <c r="E114" s="439"/>
      <c r="R114" s="1013"/>
      <c r="S114" s="1013"/>
      <c r="T114" s="1014"/>
    </row>
    <row r="115" spans="1:20" s="349" customFormat="1">
      <c r="A115" s="439"/>
      <c r="B115" s="439"/>
      <c r="D115" s="439"/>
      <c r="E115" s="439"/>
      <c r="R115" s="1013"/>
      <c r="S115" s="1013"/>
      <c r="T115" s="1014"/>
    </row>
    <row r="116" spans="1:20" s="349" customFormat="1">
      <c r="A116" s="439"/>
      <c r="B116" s="439"/>
      <c r="D116" s="439"/>
      <c r="E116" s="439"/>
      <c r="R116" s="1013"/>
      <c r="S116" s="1013"/>
      <c r="T116" s="1014"/>
    </row>
    <row r="117" spans="1:20" s="349" customFormat="1">
      <c r="A117" s="439"/>
      <c r="B117" s="439"/>
      <c r="D117" s="439"/>
      <c r="E117" s="439"/>
      <c r="R117" s="1013"/>
      <c r="S117" s="1013"/>
      <c r="T117" s="1014"/>
    </row>
    <row r="118" spans="1:20" s="349" customFormat="1">
      <c r="A118" s="439"/>
      <c r="B118" s="439"/>
      <c r="D118" s="439"/>
      <c r="E118" s="439"/>
      <c r="R118" s="1013"/>
      <c r="S118" s="1013"/>
      <c r="T118" s="1014"/>
    </row>
    <row r="119" spans="1:20" s="349" customFormat="1">
      <c r="A119" s="439"/>
      <c r="B119" s="439"/>
      <c r="D119" s="439"/>
      <c r="E119" s="439"/>
      <c r="R119" s="1013"/>
      <c r="S119" s="1013"/>
      <c r="T119" s="1014"/>
    </row>
    <row r="120" spans="1:20" s="349" customFormat="1">
      <c r="A120" s="439"/>
      <c r="B120" s="439"/>
      <c r="D120" s="439"/>
      <c r="E120" s="439"/>
      <c r="R120" s="1013"/>
      <c r="S120" s="1013"/>
      <c r="T120" s="1014"/>
    </row>
    <row r="121" spans="1:20" s="349" customFormat="1">
      <c r="A121" s="439"/>
      <c r="B121" s="439"/>
      <c r="D121" s="439"/>
      <c r="E121" s="439"/>
      <c r="R121" s="1013"/>
      <c r="S121" s="1013"/>
      <c r="T121" s="1014"/>
    </row>
    <row r="122" spans="1:20" s="349" customFormat="1">
      <c r="A122" s="439"/>
      <c r="B122" s="439"/>
      <c r="D122" s="439"/>
      <c r="E122" s="439"/>
      <c r="R122" s="1013"/>
      <c r="S122" s="1013"/>
      <c r="T122" s="1014"/>
    </row>
    <row r="123" spans="1:20" s="349" customFormat="1">
      <c r="A123" s="439"/>
      <c r="B123" s="439"/>
      <c r="D123" s="439"/>
      <c r="E123" s="439"/>
      <c r="R123" s="1013"/>
      <c r="S123" s="1013"/>
      <c r="T123" s="1014"/>
    </row>
    <row r="124" spans="1:20" s="349" customFormat="1">
      <c r="A124" s="439"/>
      <c r="B124" s="439"/>
      <c r="D124" s="439"/>
      <c r="E124" s="439"/>
      <c r="R124" s="1013"/>
      <c r="S124" s="1013"/>
      <c r="T124" s="1014"/>
    </row>
    <row r="125" spans="1:20" s="349" customFormat="1">
      <c r="A125" s="439"/>
      <c r="B125" s="439"/>
      <c r="D125" s="439"/>
      <c r="E125" s="439"/>
      <c r="R125" s="1013"/>
      <c r="S125" s="1013"/>
      <c r="T125" s="1014"/>
    </row>
    <row r="126" spans="1:20" s="349" customFormat="1">
      <c r="A126" s="439"/>
      <c r="B126" s="439"/>
      <c r="D126" s="439"/>
      <c r="E126" s="439"/>
      <c r="R126" s="1013"/>
      <c r="S126" s="1013"/>
      <c r="T126" s="1014"/>
    </row>
    <row r="127" spans="1:20" s="349" customFormat="1">
      <c r="A127" s="439"/>
      <c r="B127" s="439"/>
      <c r="D127" s="439"/>
      <c r="E127" s="439"/>
      <c r="R127" s="1013"/>
      <c r="S127" s="1013"/>
      <c r="T127" s="1014"/>
    </row>
    <row r="128" spans="1:20" s="349" customFormat="1">
      <c r="A128" s="439"/>
      <c r="B128" s="439"/>
      <c r="D128" s="439"/>
      <c r="E128" s="439"/>
      <c r="R128" s="1013"/>
      <c r="S128" s="1013"/>
      <c r="T128" s="1014"/>
    </row>
    <row r="129" spans="1:20" s="349" customFormat="1">
      <c r="A129" s="439"/>
      <c r="B129" s="439"/>
      <c r="D129" s="439"/>
      <c r="E129" s="439"/>
      <c r="R129" s="1013"/>
      <c r="S129" s="1013"/>
      <c r="T129" s="1014"/>
    </row>
    <row r="130" spans="1:20" s="349" customFormat="1">
      <c r="A130" s="439"/>
      <c r="B130" s="439"/>
      <c r="D130" s="439"/>
      <c r="E130" s="439"/>
      <c r="R130" s="1013"/>
      <c r="S130" s="1013"/>
      <c r="T130" s="1014"/>
    </row>
    <row r="131" spans="1:20" s="349" customFormat="1">
      <c r="A131" s="439"/>
      <c r="B131" s="439"/>
      <c r="D131" s="439"/>
      <c r="E131" s="439"/>
      <c r="R131" s="1013"/>
      <c r="S131" s="1013"/>
      <c r="T131" s="1014"/>
    </row>
    <row r="132" spans="1:20" s="349" customFormat="1">
      <c r="A132" s="439"/>
      <c r="B132" s="439"/>
      <c r="D132" s="439"/>
      <c r="E132" s="439"/>
      <c r="R132" s="1013"/>
      <c r="S132" s="1013"/>
      <c r="T132" s="1014"/>
    </row>
    <row r="133" spans="1:20" s="349" customFormat="1">
      <c r="A133" s="439"/>
      <c r="B133" s="439"/>
      <c r="D133" s="439"/>
      <c r="E133" s="439"/>
      <c r="R133" s="1013"/>
      <c r="S133" s="1013"/>
      <c r="T133" s="1014"/>
    </row>
    <row r="134" spans="1:20" s="349" customFormat="1">
      <c r="A134" s="439"/>
      <c r="B134" s="439"/>
      <c r="D134" s="439"/>
      <c r="E134" s="439"/>
      <c r="R134" s="1013"/>
      <c r="S134" s="1013"/>
      <c r="T134" s="1014"/>
    </row>
    <row r="135" spans="1:20" s="349" customFormat="1">
      <c r="A135" s="439"/>
      <c r="B135" s="439"/>
      <c r="D135" s="439"/>
      <c r="E135" s="439"/>
      <c r="R135" s="1013"/>
      <c r="S135" s="1013"/>
      <c r="T135" s="1014"/>
    </row>
    <row r="136" spans="1:20" s="349" customFormat="1">
      <c r="A136" s="439"/>
      <c r="B136" s="439"/>
      <c r="D136" s="439"/>
      <c r="E136" s="439"/>
      <c r="R136" s="1013"/>
      <c r="S136" s="1013"/>
      <c r="T136" s="1014"/>
    </row>
    <row r="137" spans="1:20" s="349" customFormat="1">
      <c r="A137" s="439"/>
      <c r="B137" s="439"/>
      <c r="D137" s="439"/>
      <c r="E137" s="439"/>
      <c r="R137" s="1013"/>
      <c r="S137" s="1013"/>
      <c r="T137" s="1014"/>
    </row>
    <row r="138" spans="1:20" s="349" customFormat="1">
      <c r="A138" s="439"/>
      <c r="B138" s="439"/>
      <c r="D138" s="439"/>
      <c r="E138" s="439"/>
      <c r="R138" s="1013"/>
      <c r="S138" s="1013"/>
      <c r="T138" s="1014"/>
    </row>
    <row r="139" spans="1:20" s="349" customFormat="1">
      <c r="A139" s="439"/>
      <c r="B139" s="439"/>
      <c r="D139" s="439"/>
      <c r="E139" s="439"/>
      <c r="R139" s="1013"/>
      <c r="S139" s="1013"/>
      <c r="T139" s="1014"/>
    </row>
    <row r="140" spans="1:20" s="349" customFormat="1">
      <c r="A140" s="439"/>
      <c r="B140" s="439"/>
      <c r="D140" s="439"/>
      <c r="E140" s="439"/>
      <c r="R140" s="1013"/>
      <c r="S140" s="1013"/>
      <c r="T140" s="1014"/>
    </row>
    <row r="141" spans="1:20" s="349" customFormat="1">
      <c r="A141" s="439"/>
      <c r="B141" s="439"/>
      <c r="D141" s="439"/>
      <c r="E141" s="439"/>
      <c r="R141" s="1013"/>
      <c r="S141" s="1013"/>
      <c r="T141" s="1014"/>
    </row>
    <row r="142" spans="1:20" s="349" customFormat="1">
      <c r="A142" s="439"/>
      <c r="B142" s="439"/>
      <c r="D142" s="439"/>
      <c r="E142" s="439"/>
      <c r="R142" s="1013"/>
      <c r="S142" s="1013"/>
      <c r="T142" s="1014"/>
    </row>
    <row r="143" spans="1:20" s="349" customFormat="1">
      <c r="A143" s="439"/>
      <c r="B143" s="439"/>
      <c r="D143" s="439"/>
      <c r="E143" s="439"/>
      <c r="R143" s="1013"/>
      <c r="S143" s="1013"/>
      <c r="T143" s="1014"/>
    </row>
    <row r="144" spans="1:20" s="349" customFormat="1">
      <c r="A144" s="439"/>
      <c r="B144" s="439"/>
      <c r="D144" s="439"/>
      <c r="E144" s="439"/>
      <c r="R144" s="1013"/>
      <c r="S144" s="1013"/>
      <c r="T144" s="1014"/>
    </row>
    <row r="145" spans="1:20" s="349" customFormat="1">
      <c r="A145" s="439"/>
      <c r="B145" s="439"/>
      <c r="D145" s="439"/>
      <c r="E145" s="439"/>
      <c r="R145" s="1013"/>
      <c r="S145" s="1013"/>
      <c r="T145" s="1014"/>
    </row>
    <row r="146" spans="1:20" s="349" customFormat="1">
      <c r="A146" s="439"/>
      <c r="B146" s="439"/>
      <c r="D146" s="439"/>
      <c r="E146" s="439"/>
      <c r="R146" s="1013"/>
      <c r="S146" s="1013"/>
      <c r="T146" s="1014"/>
    </row>
    <row r="147" spans="1:20" s="349" customFormat="1">
      <c r="A147" s="439"/>
      <c r="B147" s="439"/>
      <c r="D147" s="439"/>
      <c r="E147" s="439"/>
      <c r="R147" s="1013"/>
      <c r="S147" s="1013"/>
      <c r="T147" s="1014"/>
    </row>
    <row r="148" spans="1:20" s="349" customFormat="1">
      <c r="A148" s="439"/>
      <c r="B148" s="439"/>
      <c r="D148" s="439"/>
      <c r="E148" s="439"/>
      <c r="R148" s="1013"/>
      <c r="S148" s="1013"/>
      <c r="T148" s="1014"/>
    </row>
    <row r="149" spans="1:20" s="349" customFormat="1">
      <c r="A149" s="439"/>
      <c r="B149" s="439"/>
      <c r="D149" s="439"/>
      <c r="E149" s="439"/>
      <c r="R149" s="1013"/>
      <c r="S149" s="1013"/>
      <c r="T149" s="1014"/>
    </row>
    <row r="150" spans="1:20" s="349" customFormat="1">
      <c r="A150" s="439"/>
      <c r="B150" s="439"/>
      <c r="D150" s="439"/>
      <c r="E150" s="439"/>
      <c r="R150" s="1013"/>
      <c r="S150" s="1013"/>
      <c r="T150" s="1014"/>
    </row>
    <row r="151" spans="1:20" s="349" customFormat="1">
      <c r="A151" s="439"/>
      <c r="B151" s="439"/>
      <c r="D151" s="439"/>
      <c r="E151" s="439"/>
      <c r="R151" s="1013"/>
      <c r="S151" s="1013"/>
      <c r="T151" s="1014"/>
    </row>
    <row r="152" spans="1:20" s="349" customFormat="1">
      <c r="A152" s="439"/>
      <c r="B152" s="439"/>
      <c r="D152" s="439"/>
      <c r="E152" s="439"/>
      <c r="R152" s="1013"/>
      <c r="S152" s="1013"/>
      <c r="T152" s="1014"/>
    </row>
    <row r="153" spans="1:20" s="349" customFormat="1">
      <c r="A153" s="439"/>
      <c r="B153" s="439"/>
      <c r="D153" s="439"/>
      <c r="E153" s="439"/>
      <c r="R153" s="1013"/>
      <c r="S153" s="1013"/>
      <c r="T153" s="1014"/>
    </row>
    <row r="154" spans="1:20" s="349" customFormat="1">
      <c r="A154" s="439"/>
      <c r="B154" s="439"/>
      <c r="D154" s="439"/>
      <c r="E154" s="439"/>
      <c r="R154" s="1013"/>
      <c r="S154" s="1013"/>
      <c r="T154" s="1014"/>
    </row>
    <row r="155" spans="1:20" s="349" customFormat="1">
      <c r="A155" s="439"/>
      <c r="B155" s="439"/>
      <c r="D155" s="439"/>
      <c r="E155" s="439"/>
      <c r="R155" s="1013"/>
      <c r="S155" s="1013"/>
      <c r="T155" s="1014"/>
    </row>
    <row r="156" spans="1:20" s="349" customFormat="1">
      <c r="A156" s="439"/>
      <c r="B156" s="439"/>
      <c r="D156" s="439"/>
      <c r="E156" s="439"/>
      <c r="R156" s="1013"/>
      <c r="S156" s="1013"/>
      <c r="T156" s="1014"/>
    </row>
    <row r="157" spans="1:20" s="349" customFormat="1">
      <c r="A157" s="439"/>
      <c r="B157" s="439"/>
      <c r="D157" s="439"/>
      <c r="E157" s="439"/>
      <c r="R157" s="1013"/>
      <c r="S157" s="1013"/>
      <c r="T157" s="1014"/>
    </row>
    <row r="158" spans="1:20" s="349" customFormat="1">
      <c r="A158" s="439"/>
      <c r="B158" s="439"/>
      <c r="D158" s="439"/>
      <c r="E158" s="439"/>
      <c r="R158" s="1013"/>
      <c r="S158" s="1013"/>
      <c r="T158" s="1014"/>
    </row>
    <row r="159" spans="1:20" s="349" customFormat="1">
      <c r="A159" s="439"/>
      <c r="B159" s="439"/>
      <c r="D159" s="439"/>
      <c r="E159" s="439"/>
      <c r="R159" s="1013"/>
      <c r="S159" s="1013"/>
      <c r="T159" s="1014"/>
    </row>
    <row r="160" spans="1:20" s="349" customFormat="1">
      <c r="A160" s="439"/>
      <c r="B160" s="439"/>
      <c r="D160" s="439"/>
      <c r="E160" s="439"/>
      <c r="R160" s="1013"/>
      <c r="S160" s="1013"/>
      <c r="T160" s="1014"/>
    </row>
    <row r="161" spans="1:20" s="349" customFormat="1">
      <c r="A161" s="439"/>
      <c r="B161" s="439"/>
      <c r="D161" s="439"/>
      <c r="E161" s="439"/>
      <c r="R161" s="1013"/>
      <c r="S161" s="1013"/>
      <c r="T161" s="1014"/>
    </row>
    <row r="162" spans="1:20" s="349" customFormat="1">
      <c r="A162" s="439"/>
      <c r="B162" s="439"/>
      <c r="D162" s="439"/>
      <c r="E162" s="439"/>
      <c r="R162" s="1013"/>
      <c r="S162" s="1013"/>
      <c r="T162" s="1014"/>
    </row>
    <row r="163" spans="1:20" s="349" customFormat="1">
      <c r="A163" s="439"/>
      <c r="B163" s="439"/>
      <c r="D163" s="439"/>
      <c r="E163" s="439"/>
      <c r="R163" s="1013"/>
      <c r="S163" s="1013"/>
      <c r="T163" s="1014"/>
    </row>
    <row r="164" spans="1:20" s="349" customFormat="1">
      <c r="A164" s="439"/>
      <c r="B164" s="439"/>
      <c r="D164" s="439"/>
      <c r="E164" s="439"/>
      <c r="R164" s="1013"/>
      <c r="S164" s="1013"/>
      <c r="T164" s="1014"/>
    </row>
    <row r="165" spans="1:20" s="349" customFormat="1">
      <c r="A165" s="439"/>
      <c r="B165" s="439"/>
      <c r="D165" s="439"/>
      <c r="E165" s="439"/>
      <c r="R165" s="1013"/>
      <c r="S165" s="1013"/>
      <c r="T165" s="1014"/>
    </row>
    <row r="166" spans="1:20" s="349" customFormat="1">
      <c r="A166" s="439"/>
      <c r="B166" s="439"/>
      <c r="D166" s="439"/>
      <c r="E166" s="439"/>
      <c r="R166" s="1013"/>
      <c r="S166" s="1013"/>
      <c r="T166" s="1014"/>
    </row>
    <row r="167" spans="1:20" s="349" customFormat="1">
      <c r="A167" s="439"/>
      <c r="B167" s="439"/>
      <c r="D167" s="439"/>
      <c r="E167" s="439"/>
      <c r="R167" s="1013"/>
      <c r="S167" s="1013"/>
      <c r="T167" s="1014"/>
    </row>
    <row r="168" spans="1:20" s="349" customFormat="1">
      <c r="A168" s="439"/>
      <c r="B168" s="439"/>
      <c r="D168" s="439"/>
      <c r="E168" s="439"/>
      <c r="R168" s="1013"/>
      <c r="S168" s="1013"/>
      <c r="T168" s="1014"/>
    </row>
    <row r="169" spans="1:20" s="349" customFormat="1">
      <c r="A169" s="439"/>
      <c r="B169" s="439"/>
      <c r="D169" s="439"/>
      <c r="E169" s="439"/>
      <c r="R169" s="1013"/>
      <c r="S169" s="1013"/>
      <c r="T169" s="1014"/>
    </row>
    <row r="170" spans="1:20" s="349" customFormat="1">
      <c r="A170" s="439"/>
      <c r="B170" s="439"/>
      <c r="D170" s="439"/>
      <c r="E170" s="439"/>
      <c r="R170" s="1013"/>
      <c r="S170" s="1013"/>
      <c r="T170" s="1014"/>
    </row>
    <row r="171" spans="1:20" s="349" customFormat="1">
      <c r="A171" s="439"/>
      <c r="B171" s="439"/>
      <c r="D171" s="439"/>
      <c r="E171" s="439"/>
      <c r="R171" s="1013"/>
      <c r="S171" s="1013"/>
      <c r="T171" s="1014"/>
    </row>
    <row r="172" spans="1:20" s="349" customFormat="1">
      <c r="A172" s="439"/>
      <c r="B172" s="439"/>
      <c r="D172" s="439"/>
      <c r="E172" s="439"/>
      <c r="R172" s="1013"/>
      <c r="S172" s="1013"/>
      <c r="T172" s="1014"/>
    </row>
    <row r="173" spans="1:20" s="349" customFormat="1">
      <c r="A173" s="439"/>
      <c r="B173" s="439"/>
      <c r="D173" s="439"/>
      <c r="E173" s="439"/>
      <c r="R173" s="1013"/>
      <c r="S173" s="1013"/>
      <c r="T173" s="1014"/>
    </row>
    <row r="174" spans="1:20" s="349" customFormat="1">
      <c r="A174" s="439"/>
      <c r="B174" s="439"/>
      <c r="D174" s="439"/>
      <c r="E174" s="439"/>
      <c r="R174" s="1013"/>
      <c r="S174" s="1013"/>
      <c r="T174" s="1014"/>
    </row>
    <row r="175" spans="1:20" s="349" customFormat="1">
      <c r="A175" s="439"/>
      <c r="B175" s="439"/>
      <c r="D175" s="439"/>
      <c r="E175" s="439"/>
      <c r="R175" s="1013"/>
      <c r="S175" s="1013"/>
      <c r="T175" s="1014"/>
    </row>
    <row r="176" spans="1:20" s="349" customFormat="1">
      <c r="A176" s="439"/>
      <c r="B176" s="439"/>
      <c r="D176" s="439"/>
      <c r="E176" s="439"/>
      <c r="R176" s="1013"/>
      <c r="S176" s="1013"/>
      <c r="T176" s="1014"/>
    </row>
    <row r="177" spans="1:20" s="349" customFormat="1">
      <c r="A177" s="439"/>
      <c r="B177" s="439"/>
      <c r="D177" s="439"/>
      <c r="E177" s="439"/>
      <c r="R177" s="1013"/>
      <c r="S177" s="1013"/>
      <c r="T177" s="1014"/>
    </row>
    <row r="178" spans="1:20" s="349" customFormat="1">
      <c r="A178" s="439"/>
      <c r="B178" s="439"/>
      <c r="D178" s="439"/>
      <c r="E178" s="439"/>
      <c r="R178" s="1013"/>
      <c r="S178" s="1013"/>
      <c r="T178" s="1014"/>
    </row>
    <row r="179" spans="1:20" s="349" customFormat="1">
      <c r="A179" s="439"/>
      <c r="B179" s="439"/>
      <c r="D179" s="439"/>
      <c r="E179" s="439"/>
      <c r="R179" s="1013"/>
      <c r="S179" s="1013"/>
      <c r="T179" s="1014"/>
    </row>
    <row r="180" spans="1:20" s="349" customFormat="1">
      <c r="A180" s="439"/>
      <c r="B180" s="439"/>
      <c r="D180" s="439"/>
      <c r="E180" s="439"/>
      <c r="R180" s="1013"/>
      <c r="S180" s="1013"/>
      <c r="T180" s="1014"/>
    </row>
    <row r="181" spans="1:20" s="349" customFormat="1">
      <c r="A181" s="439"/>
      <c r="B181" s="439"/>
      <c r="D181" s="439"/>
      <c r="E181" s="439"/>
      <c r="R181" s="1013"/>
      <c r="S181" s="1013"/>
      <c r="T181" s="1014"/>
    </row>
    <row r="182" spans="1:20" s="349" customFormat="1">
      <c r="A182" s="439"/>
      <c r="B182" s="439"/>
      <c r="D182" s="439"/>
      <c r="E182" s="439"/>
      <c r="R182" s="1013"/>
      <c r="S182" s="1013"/>
      <c r="T182" s="1014"/>
    </row>
    <row r="183" spans="1:20" s="349" customFormat="1">
      <c r="A183" s="439"/>
      <c r="B183" s="439"/>
      <c r="D183" s="439"/>
      <c r="E183" s="439"/>
      <c r="R183" s="1013"/>
      <c r="S183" s="1013"/>
      <c r="T183" s="1014"/>
    </row>
    <row r="184" spans="1:20" s="349" customFormat="1">
      <c r="A184" s="439"/>
      <c r="B184" s="439"/>
      <c r="D184" s="439"/>
      <c r="E184" s="439"/>
      <c r="R184" s="1013"/>
      <c r="S184" s="1013"/>
      <c r="T184" s="1014"/>
    </row>
    <row r="185" spans="1:20" s="349" customFormat="1">
      <c r="A185" s="439"/>
      <c r="B185" s="439"/>
      <c r="D185" s="439"/>
      <c r="E185" s="439"/>
      <c r="R185" s="1013"/>
      <c r="S185" s="1013"/>
      <c r="T185" s="1014"/>
    </row>
    <row r="186" spans="1:20" s="349" customFormat="1">
      <c r="A186" s="439"/>
      <c r="B186" s="439"/>
      <c r="D186" s="439"/>
      <c r="E186" s="439"/>
      <c r="R186" s="1013"/>
      <c r="S186" s="1013"/>
      <c r="T186" s="1014"/>
    </row>
    <row r="187" spans="1:20" s="349" customFormat="1">
      <c r="A187" s="439"/>
      <c r="B187" s="439"/>
      <c r="D187" s="439"/>
      <c r="E187" s="439"/>
      <c r="R187" s="1013"/>
      <c r="S187" s="1013"/>
      <c r="T187" s="1014"/>
    </row>
    <row r="188" spans="1:20" s="349" customFormat="1">
      <c r="A188" s="439"/>
      <c r="B188" s="439"/>
      <c r="D188" s="439"/>
      <c r="E188" s="439"/>
      <c r="R188" s="1013"/>
      <c r="S188" s="1013"/>
      <c r="T188" s="1014"/>
    </row>
    <row r="189" spans="1:20" s="349" customFormat="1">
      <c r="A189" s="439"/>
      <c r="B189" s="439"/>
      <c r="D189" s="439"/>
      <c r="E189" s="439"/>
      <c r="R189" s="1013"/>
      <c r="S189" s="1013"/>
      <c r="T189" s="1014"/>
    </row>
    <row r="190" spans="1:20" s="349" customFormat="1">
      <c r="A190" s="439"/>
      <c r="B190" s="439"/>
      <c r="D190" s="439"/>
      <c r="E190" s="439"/>
      <c r="R190" s="1013"/>
      <c r="S190" s="1013"/>
      <c r="T190" s="1014"/>
    </row>
    <row r="191" spans="1:20" s="349" customFormat="1">
      <c r="A191" s="439"/>
      <c r="B191" s="439"/>
      <c r="D191" s="439"/>
      <c r="E191" s="439"/>
      <c r="R191" s="1013"/>
      <c r="S191" s="1013"/>
      <c r="T191" s="1014"/>
    </row>
    <row r="192" spans="1:20" s="349" customFormat="1">
      <c r="A192" s="439"/>
      <c r="B192" s="439"/>
      <c r="D192" s="439"/>
      <c r="E192" s="439"/>
      <c r="R192" s="1013"/>
      <c r="S192" s="1013"/>
      <c r="T192" s="1014"/>
    </row>
    <row r="193" spans="1:20" s="349" customFormat="1">
      <c r="A193" s="439"/>
      <c r="B193" s="439"/>
      <c r="D193" s="439"/>
      <c r="E193" s="439"/>
      <c r="R193" s="1013"/>
      <c r="S193" s="1013"/>
      <c r="T193" s="1014"/>
    </row>
    <row r="194" spans="1:20" s="349" customFormat="1">
      <c r="A194" s="439"/>
      <c r="B194" s="439"/>
      <c r="D194" s="439"/>
      <c r="E194" s="439"/>
      <c r="R194" s="1013"/>
      <c r="S194" s="1013"/>
      <c r="T194" s="1014"/>
    </row>
    <row r="195" spans="1:20" s="349" customFormat="1">
      <c r="A195" s="439"/>
      <c r="B195" s="439"/>
      <c r="D195" s="439"/>
      <c r="E195" s="439"/>
      <c r="R195" s="1013"/>
      <c r="S195" s="1013"/>
      <c r="T195" s="1014"/>
    </row>
    <row r="196" spans="1:20" s="349" customFormat="1">
      <c r="A196" s="439"/>
      <c r="B196" s="439"/>
      <c r="D196" s="439"/>
      <c r="E196" s="439"/>
      <c r="R196" s="1013"/>
      <c r="S196" s="1013"/>
      <c r="T196" s="1014"/>
    </row>
    <row r="197" spans="1:20" s="349" customFormat="1">
      <c r="A197" s="439"/>
      <c r="B197" s="439"/>
      <c r="D197" s="439"/>
      <c r="E197" s="439"/>
      <c r="R197" s="1013"/>
      <c r="S197" s="1013"/>
      <c r="T197" s="1014"/>
    </row>
    <row r="198" spans="1:20" s="349" customFormat="1">
      <c r="A198" s="439"/>
      <c r="B198" s="439"/>
      <c r="D198" s="439"/>
      <c r="E198" s="439"/>
      <c r="R198" s="1013"/>
      <c r="S198" s="1013"/>
      <c r="T198" s="1014"/>
    </row>
    <row r="199" spans="1:20" s="349" customFormat="1">
      <c r="A199" s="439"/>
      <c r="B199" s="439"/>
      <c r="D199" s="439"/>
      <c r="E199" s="439"/>
      <c r="R199" s="1013"/>
      <c r="S199" s="1013"/>
      <c r="T199" s="1014"/>
    </row>
    <row r="200" spans="1:20" s="349" customFormat="1">
      <c r="A200" s="439"/>
      <c r="B200" s="439"/>
      <c r="D200" s="439"/>
      <c r="E200" s="439"/>
      <c r="R200" s="1013"/>
      <c r="S200" s="1013"/>
      <c r="T200" s="1014"/>
    </row>
    <row r="201" spans="1:20" s="349" customFormat="1">
      <c r="A201" s="439"/>
      <c r="B201" s="439"/>
      <c r="D201" s="439"/>
      <c r="E201" s="439"/>
      <c r="R201" s="1013"/>
      <c r="S201" s="1013"/>
      <c r="T201" s="1014"/>
    </row>
    <row r="202" spans="1:20" s="349" customFormat="1">
      <c r="A202" s="439"/>
      <c r="B202" s="439"/>
      <c r="D202" s="439"/>
      <c r="E202" s="439"/>
      <c r="R202" s="1013"/>
      <c r="S202" s="1013"/>
      <c r="T202" s="1014"/>
    </row>
    <row r="203" spans="1:20" s="349" customFormat="1">
      <c r="A203" s="439"/>
      <c r="B203" s="439"/>
      <c r="D203" s="439"/>
      <c r="E203" s="439"/>
      <c r="R203" s="1013"/>
      <c r="S203" s="1013"/>
      <c r="T203" s="1014"/>
    </row>
    <row r="204" spans="1:20" s="349" customFormat="1">
      <c r="A204" s="439"/>
      <c r="B204" s="439"/>
      <c r="D204" s="439"/>
      <c r="E204" s="439"/>
      <c r="R204" s="1013"/>
      <c r="S204" s="1013"/>
      <c r="T204" s="1014"/>
    </row>
    <row r="205" spans="1:20" s="349" customFormat="1">
      <c r="A205" s="439"/>
      <c r="B205" s="439"/>
      <c r="D205" s="439"/>
      <c r="E205" s="439"/>
      <c r="R205" s="1013"/>
      <c r="S205" s="1013"/>
      <c r="T205" s="1014"/>
    </row>
    <row r="206" spans="1:20" s="349" customFormat="1">
      <c r="A206" s="439"/>
      <c r="B206" s="439"/>
      <c r="D206" s="439"/>
      <c r="E206" s="439"/>
      <c r="R206" s="1013"/>
      <c r="S206" s="1013"/>
      <c r="T206" s="1014"/>
    </row>
    <row r="207" spans="1:20" s="349" customFormat="1">
      <c r="A207" s="439"/>
      <c r="B207" s="439"/>
      <c r="D207" s="439"/>
      <c r="E207" s="439"/>
      <c r="R207" s="1013"/>
      <c r="S207" s="1013"/>
      <c r="T207" s="1014"/>
    </row>
    <row r="208" spans="1:20" s="349" customFormat="1">
      <c r="A208" s="439"/>
      <c r="B208" s="439"/>
      <c r="D208" s="439"/>
      <c r="E208" s="439"/>
      <c r="R208" s="1013"/>
      <c r="S208" s="1013"/>
      <c r="T208" s="1014"/>
    </row>
    <row r="209" spans="1:20" s="349" customFormat="1">
      <c r="A209" s="439"/>
      <c r="B209" s="439"/>
      <c r="D209" s="439"/>
      <c r="E209" s="439"/>
      <c r="R209" s="1013"/>
      <c r="S209" s="1013"/>
      <c r="T209" s="1014"/>
    </row>
    <row r="210" spans="1:20" s="349" customFormat="1">
      <c r="A210" s="439"/>
      <c r="B210" s="439"/>
      <c r="D210" s="439"/>
      <c r="E210" s="439"/>
      <c r="R210" s="1013"/>
      <c r="S210" s="1013"/>
      <c r="T210" s="1014"/>
    </row>
    <row r="211" spans="1:20" s="349" customFormat="1">
      <c r="A211" s="439"/>
      <c r="B211" s="439"/>
      <c r="D211" s="439"/>
      <c r="E211" s="439"/>
      <c r="R211" s="1013"/>
      <c r="S211" s="1013"/>
      <c r="T211" s="1014"/>
    </row>
    <row r="212" spans="1:20" s="349" customFormat="1">
      <c r="A212" s="439"/>
      <c r="B212" s="439"/>
      <c r="D212" s="439"/>
      <c r="E212" s="439"/>
      <c r="R212" s="1013"/>
      <c r="S212" s="1013"/>
      <c r="T212" s="1014"/>
    </row>
    <row r="213" spans="1:20" s="349" customFormat="1">
      <c r="A213" s="439"/>
      <c r="B213" s="439"/>
      <c r="D213" s="439"/>
      <c r="E213" s="439"/>
      <c r="R213" s="1013"/>
      <c r="S213" s="1013"/>
      <c r="T213" s="1014"/>
    </row>
    <row r="214" spans="1:20" s="349" customFormat="1">
      <c r="A214" s="439"/>
      <c r="B214" s="439"/>
      <c r="D214" s="439"/>
      <c r="E214" s="439"/>
      <c r="R214" s="1013"/>
      <c r="S214" s="1013"/>
      <c r="T214" s="1014"/>
    </row>
    <row r="215" spans="1:20" s="349" customFormat="1">
      <c r="A215" s="439"/>
      <c r="B215" s="439"/>
      <c r="D215" s="439"/>
      <c r="E215" s="439"/>
      <c r="R215" s="1013"/>
      <c r="S215" s="1013"/>
      <c r="T215" s="1014"/>
    </row>
    <row r="216" spans="1:20" s="349" customFormat="1">
      <c r="A216" s="439"/>
      <c r="B216" s="439"/>
      <c r="D216" s="439"/>
      <c r="E216" s="439"/>
      <c r="R216" s="1013"/>
      <c r="S216" s="1013"/>
      <c r="T216" s="1014"/>
    </row>
    <row r="217" spans="1:20" s="349" customFormat="1">
      <c r="A217" s="439"/>
      <c r="B217" s="439"/>
      <c r="D217" s="439"/>
      <c r="E217" s="439"/>
      <c r="R217" s="1013"/>
      <c r="S217" s="1013"/>
      <c r="T217" s="1014"/>
    </row>
    <row r="218" spans="1:20" s="349" customFormat="1">
      <c r="A218" s="439"/>
      <c r="B218" s="439"/>
      <c r="D218" s="439"/>
      <c r="E218" s="439"/>
      <c r="R218" s="1013"/>
      <c r="S218" s="1013"/>
      <c r="T218" s="1014"/>
    </row>
    <row r="219" spans="1:20" s="349" customFormat="1">
      <c r="A219" s="439"/>
      <c r="B219" s="439"/>
      <c r="D219" s="439"/>
      <c r="E219" s="439"/>
      <c r="R219" s="1013"/>
      <c r="S219" s="1013"/>
      <c r="T219" s="1014"/>
    </row>
    <row r="220" spans="1:20" s="349" customFormat="1">
      <c r="A220" s="439"/>
      <c r="B220" s="439"/>
      <c r="D220" s="439"/>
      <c r="E220" s="439"/>
      <c r="R220" s="1013"/>
      <c r="S220" s="1013"/>
      <c r="T220" s="1014"/>
    </row>
    <row r="221" spans="1:20" s="349" customFormat="1">
      <c r="A221" s="439"/>
      <c r="B221" s="439"/>
      <c r="D221" s="439"/>
      <c r="E221" s="439"/>
      <c r="R221" s="1013"/>
      <c r="S221" s="1013"/>
      <c r="T221" s="1014"/>
    </row>
    <row r="222" spans="1:20" s="349" customFormat="1">
      <c r="A222" s="439"/>
      <c r="B222" s="439"/>
      <c r="D222" s="439"/>
      <c r="E222" s="439"/>
      <c r="R222" s="1013"/>
      <c r="S222" s="1013"/>
      <c r="T222" s="1014"/>
    </row>
    <row r="223" spans="1:20" s="349" customFormat="1">
      <c r="A223" s="439"/>
      <c r="B223" s="439"/>
      <c r="D223" s="439"/>
      <c r="E223" s="439"/>
      <c r="R223" s="1013"/>
      <c r="S223" s="1013"/>
      <c r="T223" s="1014"/>
    </row>
    <row r="224" spans="1:20" s="349" customFormat="1">
      <c r="A224" s="439"/>
      <c r="B224" s="439"/>
      <c r="D224" s="439"/>
      <c r="E224" s="439"/>
      <c r="R224" s="1013"/>
      <c r="S224" s="1013"/>
      <c r="T224" s="1014"/>
    </row>
    <row r="225" spans="1:20" s="349" customFormat="1">
      <c r="A225" s="439"/>
      <c r="B225" s="439"/>
      <c r="D225" s="439"/>
      <c r="E225" s="439"/>
      <c r="R225" s="1013"/>
      <c r="S225" s="1013"/>
      <c r="T225" s="1014"/>
    </row>
    <row r="226" spans="1:20" s="349" customFormat="1">
      <c r="A226" s="439"/>
      <c r="B226" s="439"/>
      <c r="D226" s="439"/>
      <c r="E226" s="439"/>
      <c r="R226" s="1013"/>
      <c r="S226" s="1013"/>
      <c r="T226" s="1014"/>
    </row>
    <row r="227" spans="1:20" s="349" customFormat="1">
      <c r="A227" s="439"/>
      <c r="B227" s="439"/>
      <c r="D227" s="439"/>
      <c r="E227" s="439"/>
      <c r="R227" s="1013"/>
      <c r="S227" s="1013"/>
      <c r="T227" s="1014"/>
    </row>
    <row r="228" spans="1:20" s="349" customFormat="1">
      <c r="A228" s="439"/>
      <c r="B228" s="439"/>
      <c r="D228" s="439"/>
      <c r="E228" s="439"/>
      <c r="R228" s="1013"/>
      <c r="S228" s="1013"/>
      <c r="T228" s="1014"/>
    </row>
    <row r="229" spans="1:20" s="349" customFormat="1">
      <c r="A229" s="439"/>
      <c r="B229" s="439"/>
      <c r="D229" s="439"/>
      <c r="E229" s="439"/>
      <c r="R229" s="1013"/>
      <c r="S229" s="1013"/>
      <c r="T229" s="1014"/>
    </row>
    <row r="230" spans="1:20" s="349" customFormat="1">
      <c r="A230" s="439"/>
      <c r="B230" s="439"/>
      <c r="D230" s="439"/>
      <c r="E230" s="439"/>
      <c r="R230" s="1013"/>
      <c r="S230" s="1013"/>
      <c r="T230" s="1014"/>
    </row>
    <row r="231" spans="1:20" s="349" customFormat="1">
      <c r="A231" s="439"/>
      <c r="B231" s="439"/>
      <c r="D231" s="439"/>
      <c r="E231" s="439"/>
      <c r="R231" s="1013"/>
      <c r="S231" s="1013"/>
      <c r="T231" s="1014"/>
    </row>
    <row r="232" spans="1:20" s="349" customFormat="1">
      <c r="A232" s="439"/>
      <c r="B232" s="439"/>
      <c r="D232" s="439"/>
      <c r="E232" s="439"/>
      <c r="R232" s="1013"/>
      <c r="S232" s="1013"/>
      <c r="T232" s="1014"/>
    </row>
    <row r="233" spans="1:20" s="349" customFormat="1">
      <c r="A233" s="439"/>
      <c r="B233" s="439"/>
      <c r="D233" s="439"/>
      <c r="E233" s="439"/>
      <c r="R233" s="1013"/>
      <c r="S233" s="1013"/>
      <c r="T233" s="1014"/>
    </row>
    <row r="234" spans="1:20" s="349" customFormat="1">
      <c r="A234" s="439"/>
      <c r="B234" s="439"/>
      <c r="D234" s="439"/>
      <c r="E234" s="439"/>
      <c r="R234" s="1013"/>
      <c r="S234" s="1013"/>
      <c r="T234" s="1014"/>
    </row>
    <row r="235" spans="1:20" s="349" customFormat="1">
      <c r="A235" s="439"/>
      <c r="B235" s="439"/>
      <c r="D235" s="439"/>
      <c r="E235" s="439"/>
      <c r="R235" s="1013"/>
      <c r="S235" s="1013"/>
      <c r="T235" s="1014"/>
    </row>
    <row r="236" spans="1:20" s="349" customFormat="1">
      <c r="A236" s="439"/>
      <c r="B236" s="439"/>
      <c r="D236" s="439"/>
      <c r="E236" s="439"/>
      <c r="R236" s="1013"/>
      <c r="S236" s="1013"/>
      <c r="T236" s="1014"/>
    </row>
    <row r="237" spans="1:20" s="349" customFormat="1">
      <c r="A237" s="439"/>
      <c r="B237" s="439"/>
      <c r="D237" s="439"/>
      <c r="E237" s="439"/>
      <c r="R237" s="1013"/>
      <c r="S237" s="1013"/>
      <c r="T237" s="1014"/>
    </row>
    <row r="238" spans="1:20" s="349" customFormat="1">
      <c r="A238" s="439"/>
      <c r="B238" s="439"/>
      <c r="D238" s="439"/>
      <c r="E238" s="439"/>
      <c r="R238" s="1013"/>
      <c r="S238" s="1013"/>
      <c r="T238" s="1014"/>
    </row>
    <row r="239" spans="1:20" s="349" customFormat="1">
      <c r="A239" s="439"/>
      <c r="B239" s="439"/>
      <c r="D239" s="439"/>
      <c r="E239" s="439"/>
      <c r="R239" s="1013"/>
      <c r="S239" s="1013"/>
      <c r="T239" s="1014"/>
    </row>
    <row r="240" spans="1:20" s="349" customFormat="1">
      <c r="A240" s="439"/>
      <c r="B240" s="439"/>
      <c r="D240" s="439"/>
      <c r="E240" s="439"/>
      <c r="R240" s="1013"/>
      <c r="S240" s="1013"/>
      <c r="T240" s="1014"/>
    </row>
    <row r="241" spans="1:20" s="349" customFormat="1">
      <c r="A241" s="439"/>
      <c r="B241" s="439"/>
      <c r="D241" s="439"/>
      <c r="E241" s="439"/>
      <c r="R241" s="1013"/>
      <c r="S241" s="1013"/>
      <c r="T241" s="1014"/>
    </row>
    <row r="242" spans="1:20" s="349" customFormat="1">
      <c r="A242" s="439"/>
      <c r="B242" s="439"/>
      <c r="D242" s="439"/>
      <c r="E242" s="439"/>
      <c r="R242" s="1013"/>
      <c r="S242" s="1013"/>
      <c r="T242" s="1014"/>
    </row>
    <row r="243" spans="1:20" s="349" customFormat="1">
      <c r="A243" s="439"/>
      <c r="B243" s="439"/>
      <c r="D243" s="439"/>
      <c r="E243" s="439"/>
      <c r="R243" s="1013"/>
      <c r="S243" s="1013"/>
      <c r="T243" s="1014"/>
    </row>
    <row r="244" spans="1:20" s="349" customFormat="1">
      <c r="A244" s="439"/>
      <c r="B244" s="439"/>
      <c r="D244" s="439"/>
      <c r="E244" s="439"/>
      <c r="R244" s="1013"/>
      <c r="S244" s="1013"/>
      <c r="T244" s="1014"/>
    </row>
    <row r="245" spans="1:20" s="349" customFormat="1">
      <c r="A245" s="439"/>
      <c r="B245" s="439"/>
      <c r="D245" s="439"/>
      <c r="E245" s="439"/>
      <c r="R245" s="1013"/>
      <c r="S245" s="1013"/>
      <c r="T245" s="1014"/>
    </row>
    <row r="246" spans="1:20" s="349" customFormat="1">
      <c r="A246" s="439"/>
      <c r="B246" s="439"/>
      <c r="D246" s="439"/>
      <c r="E246" s="439"/>
      <c r="R246" s="1013"/>
      <c r="S246" s="1013"/>
      <c r="T246" s="1014"/>
    </row>
    <row r="247" spans="1:20" s="349" customFormat="1">
      <c r="A247" s="439"/>
      <c r="B247" s="439"/>
      <c r="D247" s="439"/>
      <c r="E247" s="439"/>
      <c r="R247" s="1013"/>
      <c r="S247" s="1013"/>
      <c r="T247" s="1014"/>
    </row>
    <row r="248" spans="1:20" s="349" customFormat="1">
      <c r="A248" s="439"/>
      <c r="B248" s="439"/>
      <c r="D248" s="439"/>
      <c r="E248" s="439"/>
      <c r="R248" s="1013"/>
      <c r="S248" s="1013"/>
      <c r="T248" s="1014"/>
    </row>
    <row r="249" spans="1:20" s="349" customFormat="1">
      <c r="A249" s="439"/>
      <c r="B249" s="439"/>
      <c r="D249" s="439"/>
      <c r="E249" s="439"/>
      <c r="R249" s="1013"/>
      <c r="S249" s="1013"/>
      <c r="T249" s="1014"/>
    </row>
    <row r="250" spans="1:20" s="349" customFormat="1">
      <c r="A250" s="439"/>
      <c r="B250" s="439"/>
      <c r="D250" s="439"/>
      <c r="E250" s="439"/>
      <c r="R250" s="1013"/>
      <c r="S250" s="1013"/>
      <c r="T250" s="1014"/>
    </row>
    <row r="251" spans="1:20" s="349" customFormat="1">
      <c r="A251" s="439"/>
      <c r="B251" s="439"/>
      <c r="D251" s="439"/>
      <c r="E251" s="439"/>
      <c r="R251" s="1013"/>
      <c r="S251" s="1013"/>
      <c r="T251" s="1014"/>
    </row>
    <row r="252" spans="1:20" s="349" customFormat="1">
      <c r="A252" s="439"/>
      <c r="B252" s="439"/>
      <c r="D252" s="439"/>
      <c r="E252" s="439"/>
      <c r="R252" s="1013"/>
      <c r="S252" s="1013"/>
      <c r="T252" s="1014"/>
    </row>
    <row r="253" spans="1:20" s="349" customFormat="1">
      <c r="A253" s="439"/>
      <c r="B253" s="439"/>
      <c r="D253" s="439"/>
      <c r="E253" s="439"/>
      <c r="R253" s="1013"/>
      <c r="S253" s="1013"/>
      <c r="T253" s="1014"/>
    </row>
    <row r="254" spans="1:20" s="349" customFormat="1">
      <c r="A254" s="439"/>
      <c r="B254" s="439"/>
      <c r="D254" s="439"/>
      <c r="E254" s="439"/>
      <c r="R254" s="1013"/>
      <c r="S254" s="1013"/>
      <c r="T254" s="1014"/>
    </row>
    <row r="255" spans="1:20" s="349" customFormat="1">
      <c r="A255" s="439"/>
      <c r="B255" s="439"/>
      <c r="D255" s="439"/>
      <c r="E255" s="439"/>
      <c r="R255" s="1013"/>
      <c r="S255" s="1013"/>
      <c r="T255" s="1014"/>
    </row>
    <row r="256" spans="1:20" s="349" customFormat="1">
      <c r="A256" s="439"/>
      <c r="B256" s="439"/>
      <c r="D256" s="439"/>
      <c r="E256" s="439"/>
      <c r="R256" s="1013"/>
      <c r="S256" s="1013"/>
      <c r="T256" s="1014"/>
    </row>
    <row r="257" spans="1:20" s="349" customFormat="1">
      <c r="A257" s="439"/>
      <c r="B257" s="439"/>
      <c r="D257" s="439"/>
      <c r="E257" s="439"/>
      <c r="R257" s="1013"/>
      <c r="S257" s="1013"/>
      <c r="T257" s="1014"/>
    </row>
    <row r="258" spans="1:20" s="349" customFormat="1">
      <c r="A258" s="439"/>
      <c r="B258" s="439"/>
      <c r="D258" s="439"/>
      <c r="E258" s="439"/>
      <c r="R258" s="1013"/>
      <c r="S258" s="1013"/>
      <c r="T258" s="1014"/>
    </row>
    <row r="259" spans="1:20" s="349" customFormat="1">
      <c r="A259" s="439"/>
      <c r="B259" s="439"/>
      <c r="D259" s="439"/>
      <c r="E259" s="439"/>
      <c r="R259" s="1013"/>
      <c r="S259" s="1013"/>
      <c r="T259" s="1014"/>
    </row>
    <row r="260" spans="1:20" s="349" customFormat="1">
      <c r="A260" s="439"/>
      <c r="B260" s="439"/>
      <c r="D260" s="439"/>
      <c r="E260" s="439"/>
      <c r="R260" s="1013"/>
      <c r="S260" s="1013"/>
      <c r="T260" s="1014"/>
    </row>
    <row r="261" spans="1:20" s="349" customFormat="1">
      <c r="A261" s="439"/>
      <c r="B261" s="439"/>
      <c r="D261" s="439"/>
      <c r="E261" s="439"/>
      <c r="R261" s="1013"/>
      <c r="S261" s="1013"/>
      <c r="T261" s="1014"/>
    </row>
    <row r="262" spans="1:20" s="349" customFormat="1">
      <c r="A262" s="439"/>
      <c r="B262" s="439"/>
      <c r="D262" s="439"/>
      <c r="E262" s="439"/>
      <c r="R262" s="1013"/>
      <c r="S262" s="1013"/>
      <c r="T262" s="1014"/>
    </row>
    <row r="263" spans="1:20" s="349" customFormat="1">
      <c r="A263" s="439"/>
      <c r="B263" s="439"/>
      <c r="D263" s="439"/>
      <c r="E263" s="439"/>
      <c r="R263" s="1013"/>
      <c r="S263" s="1013"/>
      <c r="T263" s="1014"/>
    </row>
    <row r="264" spans="1:20" s="349" customFormat="1">
      <c r="A264" s="439"/>
      <c r="B264" s="439"/>
      <c r="D264" s="439"/>
      <c r="E264" s="439"/>
      <c r="R264" s="1013"/>
      <c r="S264" s="1013"/>
      <c r="T264" s="1014"/>
    </row>
    <row r="265" spans="1:20" s="349" customFormat="1">
      <c r="A265" s="439"/>
      <c r="B265" s="439"/>
      <c r="D265" s="439"/>
      <c r="E265" s="439"/>
      <c r="R265" s="1013"/>
      <c r="S265" s="1013"/>
      <c r="T265" s="1014"/>
    </row>
    <row r="266" spans="1:20" s="349" customFormat="1">
      <c r="A266" s="439"/>
      <c r="B266" s="439"/>
      <c r="D266" s="439"/>
      <c r="E266" s="439"/>
      <c r="R266" s="1013"/>
      <c r="S266" s="1013"/>
      <c r="T266" s="1014"/>
    </row>
    <row r="267" spans="1:20" s="349" customFormat="1">
      <c r="A267" s="439"/>
      <c r="B267" s="439"/>
      <c r="D267" s="439"/>
      <c r="E267" s="439"/>
      <c r="R267" s="1013"/>
      <c r="S267" s="1013"/>
      <c r="T267" s="1014"/>
    </row>
    <row r="268" spans="1:20" s="349" customFormat="1">
      <c r="A268" s="439"/>
      <c r="B268" s="439"/>
      <c r="D268" s="439"/>
      <c r="E268" s="439"/>
      <c r="R268" s="1013"/>
      <c r="S268" s="1013"/>
      <c r="T268" s="1014"/>
    </row>
    <row r="269" spans="1:20" s="349" customFormat="1">
      <c r="A269" s="439"/>
      <c r="B269" s="439"/>
      <c r="D269" s="439"/>
      <c r="E269" s="439"/>
      <c r="R269" s="1013"/>
      <c r="S269" s="1013"/>
      <c r="T269" s="1014"/>
    </row>
    <row r="270" spans="1:20" s="349" customFormat="1">
      <c r="A270" s="439"/>
      <c r="B270" s="439"/>
      <c r="D270" s="439"/>
      <c r="E270" s="439"/>
      <c r="R270" s="1013"/>
      <c r="S270" s="1013"/>
      <c r="T270" s="1014"/>
    </row>
    <row r="271" spans="1:20" s="349" customFormat="1">
      <c r="A271" s="439"/>
      <c r="B271" s="439"/>
      <c r="D271" s="439"/>
      <c r="E271" s="439"/>
      <c r="R271" s="1013"/>
      <c r="S271" s="1013"/>
      <c r="T271" s="1014"/>
    </row>
    <row r="272" spans="1:20" s="349" customFormat="1">
      <c r="A272" s="439"/>
      <c r="B272" s="439"/>
      <c r="D272" s="439"/>
      <c r="E272" s="439"/>
      <c r="R272" s="1013"/>
      <c r="S272" s="1013"/>
      <c r="T272" s="1014"/>
    </row>
    <row r="273" spans="1:20" s="349" customFormat="1">
      <c r="A273" s="439"/>
      <c r="B273" s="439"/>
      <c r="D273" s="439"/>
      <c r="E273" s="439"/>
      <c r="R273" s="1013"/>
      <c r="S273" s="1013"/>
      <c r="T273" s="1014"/>
    </row>
    <row r="274" spans="1:20" s="349" customFormat="1">
      <c r="A274" s="439"/>
      <c r="B274" s="439"/>
      <c r="D274" s="439"/>
      <c r="E274" s="439"/>
      <c r="R274" s="1013"/>
      <c r="S274" s="1013"/>
      <c r="T274" s="1014"/>
    </row>
    <row r="275" spans="1:20" s="349" customFormat="1">
      <c r="A275" s="439"/>
      <c r="B275" s="439"/>
      <c r="D275" s="439"/>
      <c r="E275" s="439"/>
      <c r="R275" s="1013"/>
      <c r="S275" s="1013"/>
      <c r="T275" s="1014"/>
    </row>
    <row r="276" spans="1:20" s="349" customFormat="1">
      <c r="A276" s="439"/>
      <c r="B276" s="439"/>
      <c r="D276" s="439"/>
      <c r="E276" s="439"/>
      <c r="R276" s="1013"/>
      <c r="S276" s="1013"/>
      <c r="T276" s="1014"/>
    </row>
    <row r="277" spans="1:20" s="349" customFormat="1">
      <c r="A277" s="439"/>
      <c r="B277" s="439"/>
      <c r="D277" s="439"/>
      <c r="E277" s="439"/>
      <c r="R277" s="1013"/>
      <c r="S277" s="1013"/>
      <c r="T277" s="1014"/>
    </row>
    <row r="278" spans="1:20" s="349" customFormat="1">
      <c r="A278" s="439"/>
      <c r="B278" s="439"/>
      <c r="D278" s="439"/>
      <c r="E278" s="439"/>
      <c r="R278" s="1013"/>
      <c r="S278" s="1013"/>
      <c r="T278" s="1014"/>
    </row>
    <row r="279" spans="1:20" s="349" customFormat="1">
      <c r="A279" s="439"/>
      <c r="B279" s="439"/>
      <c r="D279" s="439"/>
      <c r="E279" s="439"/>
      <c r="R279" s="1013"/>
      <c r="S279" s="1013"/>
      <c r="T279" s="1014"/>
    </row>
    <row r="280" spans="1:20" s="349" customFormat="1">
      <c r="A280" s="439"/>
      <c r="B280" s="439"/>
      <c r="D280" s="439"/>
      <c r="E280" s="439"/>
      <c r="R280" s="1013"/>
      <c r="S280" s="1013"/>
      <c r="T280" s="1014"/>
    </row>
    <row r="281" spans="1:20" s="349" customFormat="1">
      <c r="A281" s="439"/>
      <c r="B281" s="439"/>
      <c r="D281" s="439"/>
      <c r="E281" s="439"/>
      <c r="R281" s="1013"/>
      <c r="S281" s="1013"/>
      <c r="T281" s="1014"/>
    </row>
    <row r="282" spans="1:20" s="349" customFormat="1">
      <c r="A282" s="439"/>
      <c r="B282" s="439"/>
      <c r="D282" s="439"/>
      <c r="E282" s="439"/>
      <c r="R282" s="1013"/>
      <c r="S282" s="1013"/>
      <c r="T282" s="1014"/>
    </row>
    <row r="283" spans="1:20" s="349" customFormat="1">
      <c r="A283" s="439"/>
      <c r="B283" s="439"/>
      <c r="D283" s="439"/>
      <c r="E283" s="439"/>
      <c r="R283" s="1013"/>
      <c r="S283" s="1013"/>
      <c r="T283" s="1014"/>
    </row>
    <row r="284" spans="1:20" s="349" customFormat="1">
      <c r="A284" s="439"/>
      <c r="B284" s="439"/>
      <c r="D284" s="439"/>
      <c r="E284" s="439"/>
      <c r="R284" s="1013"/>
      <c r="S284" s="1013"/>
      <c r="T284" s="1014"/>
    </row>
    <row r="285" spans="1:20" s="349" customFormat="1">
      <c r="A285" s="439"/>
      <c r="B285" s="439"/>
      <c r="D285" s="439"/>
      <c r="E285" s="439"/>
      <c r="R285" s="1013"/>
      <c r="S285" s="1013"/>
      <c r="T285" s="1014"/>
    </row>
    <row r="286" spans="1:20" s="349" customFormat="1">
      <c r="A286" s="439"/>
      <c r="B286" s="439"/>
      <c r="D286" s="439"/>
      <c r="E286" s="439"/>
      <c r="R286" s="1013"/>
      <c r="S286" s="1013"/>
      <c r="T286" s="1014"/>
    </row>
    <row r="287" spans="1:20" s="349" customFormat="1">
      <c r="A287" s="439"/>
      <c r="B287" s="439"/>
      <c r="D287" s="439"/>
      <c r="E287" s="439"/>
      <c r="R287" s="1013"/>
      <c r="S287" s="1013"/>
      <c r="T287" s="1014"/>
    </row>
    <row r="288" spans="1:20" s="349" customFormat="1">
      <c r="A288" s="439"/>
      <c r="B288" s="439"/>
      <c r="D288" s="439"/>
      <c r="E288" s="439"/>
      <c r="R288" s="1013"/>
      <c r="S288" s="1013"/>
      <c r="T288" s="1014"/>
    </row>
    <row r="289" spans="1:20" s="349" customFormat="1">
      <c r="A289" s="439"/>
      <c r="B289" s="439"/>
      <c r="D289" s="439"/>
      <c r="E289" s="439"/>
      <c r="R289" s="1013"/>
      <c r="S289" s="1013"/>
      <c r="T289" s="1014"/>
    </row>
    <row r="290" spans="1:20" s="349" customFormat="1">
      <c r="A290" s="439"/>
      <c r="B290" s="439"/>
      <c r="D290" s="439"/>
      <c r="E290" s="439"/>
      <c r="R290" s="1013"/>
      <c r="S290" s="1013"/>
      <c r="T290" s="1014"/>
    </row>
    <row r="291" spans="1:20" s="349" customFormat="1">
      <c r="A291" s="439"/>
      <c r="B291" s="439"/>
      <c r="D291" s="439"/>
      <c r="E291" s="439"/>
      <c r="R291" s="1013"/>
      <c r="S291" s="1013"/>
      <c r="T291" s="1014"/>
    </row>
    <row r="292" spans="1:20" s="349" customFormat="1">
      <c r="A292" s="439"/>
      <c r="B292" s="439"/>
      <c r="D292" s="439"/>
      <c r="E292" s="439"/>
      <c r="R292" s="1013"/>
      <c r="S292" s="1013"/>
      <c r="T292" s="1014"/>
    </row>
    <row r="293" spans="1:20" s="349" customFormat="1">
      <c r="A293" s="439"/>
      <c r="B293" s="439"/>
      <c r="D293" s="439"/>
      <c r="E293" s="439"/>
      <c r="R293" s="1013"/>
      <c r="S293" s="1013"/>
      <c r="T293" s="1014"/>
    </row>
    <row r="294" spans="1:20" s="349" customFormat="1">
      <c r="A294" s="439"/>
      <c r="B294" s="439"/>
      <c r="D294" s="439"/>
      <c r="E294" s="439"/>
      <c r="R294" s="1013"/>
      <c r="S294" s="1013"/>
      <c r="T294" s="1014"/>
    </row>
    <row r="295" spans="1:20" s="349" customFormat="1">
      <c r="A295" s="439"/>
      <c r="B295" s="439"/>
      <c r="D295" s="439"/>
      <c r="E295" s="439"/>
      <c r="R295" s="1013"/>
      <c r="S295" s="1013"/>
      <c r="T295" s="1014"/>
    </row>
    <row r="296" spans="1:20" s="349" customFormat="1">
      <c r="A296" s="439"/>
      <c r="B296" s="439"/>
      <c r="D296" s="439"/>
      <c r="E296" s="439"/>
      <c r="R296" s="1013"/>
      <c r="S296" s="1013"/>
      <c r="T296" s="1014"/>
    </row>
    <row r="297" spans="1:20" s="349" customFormat="1">
      <c r="A297" s="439"/>
      <c r="B297" s="439"/>
      <c r="D297" s="439"/>
      <c r="E297" s="439"/>
      <c r="R297" s="1013"/>
      <c r="S297" s="1013"/>
      <c r="T297" s="1014"/>
    </row>
    <row r="298" spans="1:20" s="349" customFormat="1">
      <c r="A298" s="439"/>
      <c r="B298" s="439"/>
      <c r="D298" s="439"/>
      <c r="E298" s="439"/>
      <c r="R298" s="1013"/>
      <c r="S298" s="1013"/>
      <c r="T298" s="1014"/>
    </row>
    <row r="299" spans="1:20" s="349" customFormat="1">
      <c r="A299" s="439"/>
      <c r="B299" s="439"/>
      <c r="D299" s="439"/>
      <c r="E299" s="439"/>
      <c r="R299" s="1013"/>
      <c r="S299" s="1013"/>
      <c r="T299" s="1014"/>
    </row>
    <row r="300" spans="1:20" s="349" customFormat="1">
      <c r="A300" s="439"/>
      <c r="B300" s="439"/>
      <c r="D300" s="439"/>
      <c r="E300" s="439"/>
      <c r="R300" s="1013"/>
      <c r="S300" s="1013"/>
      <c r="T300" s="1014"/>
    </row>
    <row r="301" spans="1:20" s="349" customFormat="1">
      <c r="A301" s="439"/>
      <c r="B301" s="439"/>
      <c r="D301" s="439"/>
      <c r="E301" s="439"/>
      <c r="R301" s="1013"/>
      <c r="S301" s="1013"/>
      <c r="T301" s="1014"/>
    </row>
    <row r="302" spans="1:20" s="349" customFormat="1">
      <c r="A302" s="439"/>
      <c r="B302" s="439"/>
      <c r="D302" s="439"/>
      <c r="E302" s="439"/>
      <c r="R302" s="1013"/>
      <c r="S302" s="1013"/>
      <c r="T302" s="1014"/>
    </row>
    <row r="303" spans="1:20" s="349" customFormat="1">
      <c r="A303" s="439"/>
      <c r="B303" s="439"/>
      <c r="D303" s="439"/>
      <c r="E303" s="439"/>
      <c r="R303" s="1013"/>
      <c r="S303" s="1013"/>
      <c r="T303" s="1014"/>
    </row>
    <row r="304" spans="1:20" s="349" customFormat="1">
      <c r="A304" s="439"/>
      <c r="B304" s="439"/>
      <c r="D304" s="439"/>
      <c r="E304" s="439"/>
      <c r="R304" s="1013"/>
      <c r="S304" s="1013"/>
      <c r="T304" s="1014"/>
    </row>
    <row r="305" spans="1:20" s="349" customFormat="1">
      <c r="A305" s="439"/>
      <c r="B305" s="439"/>
      <c r="D305" s="439"/>
      <c r="E305" s="439"/>
      <c r="R305" s="1013"/>
      <c r="S305" s="1013"/>
      <c r="T305" s="1014"/>
    </row>
    <row r="306" spans="1:20" s="349" customFormat="1">
      <c r="A306" s="439"/>
      <c r="B306" s="439"/>
      <c r="D306" s="439"/>
      <c r="E306" s="439"/>
      <c r="R306" s="1013"/>
      <c r="S306" s="1013"/>
      <c r="T306" s="1014"/>
    </row>
    <row r="307" spans="1:20" s="349" customFormat="1">
      <c r="A307" s="439"/>
      <c r="B307" s="439"/>
      <c r="D307" s="439"/>
      <c r="E307" s="439"/>
      <c r="R307" s="1013"/>
      <c r="S307" s="1013"/>
      <c r="T307" s="1014"/>
    </row>
    <row r="308" spans="1:20" s="349" customFormat="1">
      <c r="A308" s="439"/>
      <c r="B308" s="439"/>
      <c r="D308" s="439"/>
      <c r="E308" s="439"/>
      <c r="R308" s="1013"/>
      <c r="S308" s="1013"/>
      <c r="T308" s="1014"/>
    </row>
    <row r="309" spans="1:20" s="349" customFormat="1">
      <c r="A309" s="439"/>
      <c r="B309" s="439"/>
      <c r="D309" s="439"/>
      <c r="E309" s="439"/>
      <c r="R309" s="1013"/>
      <c r="S309" s="1013"/>
      <c r="T309" s="1014"/>
    </row>
    <row r="310" spans="1:20" s="349" customFormat="1">
      <c r="A310" s="439"/>
      <c r="B310" s="439"/>
      <c r="D310" s="439"/>
      <c r="E310" s="439"/>
      <c r="R310" s="1013"/>
      <c r="S310" s="1013"/>
      <c r="T310" s="1014"/>
    </row>
    <row r="311" spans="1:20" s="349" customFormat="1">
      <c r="A311" s="439"/>
      <c r="B311" s="439"/>
      <c r="D311" s="439"/>
      <c r="E311" s="439"/>
      <c r="R311" s="1013"/>
      <c r="S311" s="1013"/>
      <c r="T311" s="1014"/>
    </row>
    <row r="312" spans="1:20" s="349" customFormat="1">
      <c r="A312" s="439"/>
      <c r="B312" s="439"/>
      <c r="D312" s="439"/>
      <c r="E312" s="439"/>
      <c r="R312" s="1013"/>
      <c r="S312" s="1013"/>
      <c r="T312" s="1014"/>
    </row>
    <row r="313" spans="1:20" s="349" customFormat="1">
      <c r="A313" s="439"/>
      <c r="B313" s="439"/>
      <c r="D313" s="439"/>
      <c r="E313" s="439"/>
      <c r="R313" s="1013"/>
      <c r="S313" s="1013"/>
      <c r="T313" s="1014"/>
    </row>
    <row r="314" spans="1:20" s="349" customFormat="1">
      <c r="A314" s="439"/>
      <c r="B314" s="439"/>
      <c r="D314" s="439"/>
      <c r="E314" s="439"/>
      <c r="R314" s="1013"/>
      <c r="S314" s="1013"/>
      <c r="T314" s="1014"/>
    </row>
    <row r="315" spans="1:20" s="349" customFormat="1">
      <c r="A315" s="439"/>
      <c r="B315" s="439"/>
      <c r="D315" s="439"/>
      <c r="E315" s="439"/>
      <c r="R315" s="1013"/>
      <c r="S315" s="1013"/>
      <c r="T315" s="1014"/>
    </row>
    <row r="316" spans="1:20" s="349" customFormat="1">
      <c r="A316" s="439"/>
      <c r="B316" s="439"/>
      <c r="D316" s="439"/>
      <c r="E316" s="439"/>
      <c r="R316" s="1013"/>
      <c r="S316" s="1013"/>
      <c r="T316" s="1014"/>
    </row>
    <row r="317" spans="1:20" s="349" customFormat="1">
      <c r="A317" s="439"/>
      <c r="B317" s="439"/>
      <c r="D317" s="439"/>
      <c r="E317" s="439"/>
      <c r="R317" s="1013"/>
      <c r="S317" s="1013"/>
      <c r="T317" s="1014"/>
    </row>
    <row r="318" spans="1:20" s="349" customFormat="1">
      <c r="A318" s="439"/>
      <c r="B318" s="439"/>
      <c r="D318" s="439"/>
      <c r="E318" s="439"/>
      <c r="R318" s="1013"/>
      <c r="S318" s="1013"/>
      <c r="T318" s="1014"/>
    </row>
    <row r="319" spans="1:20" s="349" customFormat="1">
      <c r="A319" s="439"/>
      <c r="B319" s="439"/>
      <c r="D319" s="439"/>
      <c r="E319" s="439"/>
      <c r="R319" s="1013"/>
      <c r="S319" s="1013"/>
      <c r="T319" s="1014"/>
    </row>
    <row r="320" spans="1:20" s="349" customFormat="1">
      <c r="A320" s="439"/>
      <c r="B320" s="439"/>
      <c r="D320" s="439"/>
      <c r="E320" s="439"/>
      <c r="R320" s="1013"/>
      <c r="S320" s="1013"/>
      <c r="T320" s="1014"/>
    </row>
    <row r="321" spans="1:20" s="349" customFormat="1">
      <c r="A321" s="439"/>
      <c r="B321" s="439"/>
      <c r="D321" s="439"/>
      <c r="E321" s="439"/>
      <c r="R321" s="1013"/>
      <c r="S321" s="1013"/>
      <c r="T321" s="1014"/>
    </row>
    <row r="322" spans="1:20" s="349" customFormat="1">
      <c r="A322" s="439"/>
      <c r="B322" s="439"/>
      <c r="D322" s="439"/>
      <c r="E322" s="439"/>
      <c r="R322" s="1013"/>
      <c r="S322" s="1013"/>
      <c r="T322" s="1014"/>
    </row>
    <row r="323" spans="1:20" s="349" customFormat="1">
      <c r="A323" s="439"/>
      <c r="B323" s="439"/>
      <c r="D323" s="439"/>
      <c r="E323" s="439"/>
      <c r="R323" s="1013"/>
      <c r="S323" s="1013"/>
      <c r="T323" s="1014"/>
    </row>
    <row r="324" spans="1:20" s="349" customFormat="1">
      <c r="A324" s="439"/>
      <c r="B324" s="439"/>
      <c r="D324" s="439"/>
      <c r="E324" s="439"/>
      <c r="R324" s="1013"/>
      <c r="S324" s="1013"/>
      <c r="T324" s="1014"/>
    </row>
    <row r="325" spans="1:20" s="349" customFormat="1">
      <c r="A325" s="439"/>
      <c r="B325" s="439"/>
      <c r="D325" s="439"/>
      <c r="E325" s="439"/>
      <c r="R325" s="1013"/>
      <c r="S325" s="1013"/>
      <c r="T325" s="1014"/>
    </row>
    <row r="326" spans="1:20" s="349" customFormat="1">
      <c r="A326" s="439"/>
      <c r="B326" s="439"/>
      <c r="D326" s="439"/>
      <c r="E326" s="439"/>
      <c r="R326" s="1013"/>
      <c r="S326" s="1013"/>
      <c r="T326" s="1014"/>
    </row>
    <row r="327" spans="1:20" s="349" customFormat="1">
      <c r="A327" s="439"/>
      <c r="B327" s="439"/>
      <c r="D327" s="439"/>
      <c r="E327" s="439"/>
      <c r="R327" s="1013"/>
      <c r="S327" s="1013"/>
      <c r="T327" s="1014"/>
    </row>
    <row r="328" spans="1:20" s="349" customFormat="1">
      <c r="A328" s="439"/>
      <c r="B328" s="439"/>
      <c r="D328" s="439"/>
      <c r="E328" s="439"/>
      <c r="R328" s="1013"/>
      <c r="S328" s="1013"/>
      <c r="T328" s="1014"/>
    </row>
    <row r="329" spans="1:20" s="349" customFormat="1">
      <c r="A329" s="439"/>
      <c r="B329" s="439"/>
      <c r="D329" s="439"/>
      <c r="E329" s="439"/>
      <c r="R329" s="1013"/>
      <c r="S329" s="1013"/>
      <c r="T329" s="1014"/>
    </row>
    <row r="330" spans="1:20" s="349" customFormat="1">
      <c r="A330" s="439"/>
      <c r="B330" s="439"/>
      <c r="D330" s="439"/>
      <c r="E330" s="439"/>
      <c r="R330" s="1013"/>
      <c r="S330" s="1013"/>
      <c r="T330" s="1014"/>
    </row>
    <row r="331" spans="1:20" s="349" customFormat="1">
      <c r="A331" s="439"/>
      <c r="B331" s="439"/>
      <c r="D331" s="439"/>
      <c r="E331" s="439"/>
      <c r="R331" s="1013"/>
      <c r="S331" s="1013"/>
      <c r="T331" s="1014"/>
    </row>
    <row r="332" spans="1:20" s="349" customFormat="1">
      <c r="A332" s="439"/>
      <c r="B332" s="439"/>
      <c r="D332" s="439"/>
      <c r="E332" s="439"/>
      <c r="R332" s="1013"/>
      <c r="S332" s="1013"/>
      <c r="T332" s="1014"/>
    </row>
    <row r="333" spans="1:20" s="349" customFormat="1">
      <c r="A333" s="439"/>
      <c r="B333" s="439"/>
      <c r="D333" s="439"/>
      <c r="E333" s="439"/>
      <c r="R333" s="1013"/>
      <c r="S333" s="1013"/>
      <c r="T333" s="1014"/>
    </row>
    <row r="334" spans="1:20" s="349" customFormat="1">
      <c r="A334" s="439"/>
      <c r="B334" s="439"/>
      <c r="D334" s="439"/>
      <c r="E334" s="439"/>
      <c r="R334" s="1013"/>
      <c r="S334" s="1013"/>
      <c r="T334" s="1014"/>
    </row>
    <row r="335" spans="1:20" s="349" customFormat="1">
      <c r="A335" s="439"/>
      <c r="B335" s="439"/>
      <c r="D335" s="439"/>
      <c r="E335" s="439"/>
      <c r="R335" s="1013"/>
      <c r="S335" s="1013"/>
      <c r="T335" s="1014"/>
    </row>
    <row r="336" spans="1:20" s="349" customFormat="1">
      <c r="A336" s="439"/>
      <c r="B336" s="439"/>
      <c r="D336" s="439"/>
      <c r="E336" s="439"/>
      <c r="R336" s="1013"/>
      <c r="S336" s="1013"/>
      <c r="T336" s="1014"/>
    </row>
    <row r="337" spans="1:20" s="349" customFormat="1">
      <c r="A337" s="439"/>
      <c r="B337" s="439"/>
      <c r="D337" s="439"/>
      <c r="E337" s="439"/>
      <c r="R337" s="1013"/>
      <c r="S337" s="1013"/>
      <c r="T337" s="1014"/>
    </row>
    <row r="338" spans="1:20" s="349" customFormat="1">
      <c r="A338" s="439"/>
      <c r="B338" s="439"/>
      <c r="D338" s="439"/>
      <c r="E338" s="439"/>
      <c r="R338" s="1013"/>
      <c r="S338" s="1013"/>
      <c r="T338" s="1014"/>
    </row>
    <row r="339" spans="1:20" s="349" customFormat="1">
      <c r="A339" s="439"/>
      <c r="B339" s="439"/>
      <c r="D339" s="439"/>
      <c r="E339" s="439"/>
      <c r="R339" s="1013"/>
      <c r="S339" s="1013"/>
      <c r="T339" s="1014"/>
    </row>
    <row r="340" spans="1:20" s="349" customFormat="1">
      <c r="A340" s="439"/>
      <c r="B340" s="439"/>
      <c r="D340" s="439"/>
      <c r="E340" s="439"/>
      <c r="R340" s="1013"/>
      <c r="S340" s="1013"/>
      <c r="T340" s="1014"/>
    </row>
    <row r="341" spans="1:20" s="349" customFormat="1">
      <c r="A341" s="439"/>
      <c r="B341" s="439"/>
      <c r="D341" s="439"/>
      <c r="E341" s="439"/>
      <c r="R341" s="1013"/>
      <c r="S341" s="1013"/>
      <c r="T341" s="1014"/>
    </row>
    <row r="342" spans="1:20" s="349" customFormat="1">
      <c r="A342" s="439"/>
      <c r="B342" s="439"/>
      <c r="D342" s="439"/>
      <c r="E342" s="439"/>
      <c r="R342" s="1013"/>
      <c r="S342" s="1013"/>
      <c r="T342" s="1014"/>
    </row>
    <row r="343" spans="1:20" s="349" customFormat="1">
      <c r="A343" s="439"/>
      <c r="B343" s="439"/>
      <c r="D343" s="439"/>
      <c r="E343" s="439"/>
      <c r="R343" s="1013"/>
      <c r="S343" s="1013"/>
      <c r="T343" s="1014"/>
    </row>
    <row r="344" spans="1:20" s="349" customFormat="1">
      <c r="A344" s="439"/>
      <c r="B344" s="439"/>
      <c r="D344" s="439"/>
      <c r="E344" s="439"/>
      <c r="R344" s="1013"/>
      <c r="S344" s="1013"/>
      <c r="T344" s="1014"/>
    </row>
    <row r="345" spans="1:20" s="349" customFormat="1">
      <c r="A345" s="439"/>
      <c r="B345" s="439"/>
      <c r="D345" s="439"/>
      <c r="E345" s="439"/>
      <c r="R345" s="1013"/>
      <c r="S345" s="1013"/>
      <c r="T345" s="1014"/>
    </row>
    <row r="346" spans="1:20" s="349" customFormat="1">
      <c r="A346" s="439"/>
      <c r="B346" s="439"/>
      <c r="D346" s="439"/>
      <c r="E346" s="439"/>
      <c r="R346" s="1013"/>
      <c r="S346" s="1013"/>
      <c r="T346" s="1014"/>
    </row>
    <row r="347" spans="1:20" s="349" customFormat="1">
      <c r="A347" s="439"/>
      <c r="B347" s="439"/>
      <c r="D347" s="439"/>
      <c r="E347" s="439"/>
      <c r="R347" s="1013"/>
      <c r="S347" s="1013"/>
      <c r="T347" s="1014"/>
    </row>
    <row r="348" spans="1:20" s="349" customFormat="1">
      <c r="A348" s="439"/>
      <c r="B348" s="439"/>
      <c r="D348" s="439"/>
      <c r="E348" s="439"/>
      <c r="R348" s="1013"/>
      <c r="S348" s="1013"/>
      <c r="T348" s="1014"/>
    </row>
    <row r="349" spans="1:20" s="349" customFormat="1">
      <c r="A349" s="439"/>
      <c r="B349" s="439"/>
      <c r="D349" s="439"/>
      <c r="E349" s="439"/>
      <c r="R349" s="1013"/>
      <c r="S349" s="1013"/>
      <c r="T349" s="1014"/>
    </row>
    <row r="350" spans="1:20" s="349" customFormat="1">
      <c r="A350" s="439"/>
      <c r="B350" s="439"/>
      <c r="D350" s="439"/>
      <c r="E350" s="439"/>
      <c r="R350" s="1013"/>
      <c r="S350" s="1013"/>
      <c r="T350" s="1014"/>
    </row>
    <row r="351" spans="1:20" s="349" customFormat="1">
      <c r="A351" s="439"/>
      <c r="B351" s="439"/>
      <c r="D351" s="439"/>
      <c r="E351" s="439"/>
      <c r="R351" s="1013"/>
      <c r="S351" s="1013"/>
      <c r="T351" s="1014"/>
    </row>
    <row r="352" spans="1:20" s="349" customFormat="1">
      <c r="A352" s="439"/>
      <c r="B352" s="439"/>
      <c r="D352" s="439"/>
      <c r="E352" s="439"/>
      <c r="R352" s="1013"/>
      <c r="S352" s="1013"/>
      <c r="T352" s="1014"/>
    </row>
    <row r="353" spans="1:20" s="349" customFormat="1">
      <c r="A353" s="439"/>
      <c r="B353" s="439"/>
      <c r="D353" s="439"/>
      <c r="E353" s="439"/>
      <c r="R353" s="1013"/>
      <c r="S353" s="1013"/>
      <c r="T353" s="1014"/>
    </row>
    <row r="354" spans="1:20" s="349" customFormat="1">
      <c r="A354" s="439"/>
      <c r="B354" s="439"/>
      <c r="D354" s="439"/>
      <c r="E354" s="439"/>
      <c r="R354" s="1013"/>
      <c r="S354" s="1013"/>
      <c r="T354" s="1014"/>
    </row>
    <row r="355" spans="1:20" s="349" customFormat="1">
      <c r="A355" s="439"/>
      <c r="B355" s="439"/>
      <c r="D355" s="439"/>
      <c r="E355" s="439"/>
      <c r="R355" s="1013"/>
      <c r="S355" s="1013"/>
      <c r="T355" s="1014"/>
    </row>
    <row r="356" spans="1:20" s="349" customFormat="1">
      <c r="A356" s="439"/>
      <c r="B356" s="439"/>
      <c r="D356" s="439"/>
      <c r="E356" s="439"/>
      <c r="R356" s="1013"/>
      <c r="S356" s="1013"/>
      <c r="T356" s="1014"/>
    </row>
    <row r="357" spans="1:20" s="349" customFormat="1">
      <c r="A357" s="439"/>
      <c r="B357" s="439"/>
      <c r="D357" s="439"/>
      <c r="E357" s="439"/>
      <c r="R357" s="1013"/>
      <c r="S357" s="1013"/>
      <c r="T357" s="1014"/>
    </row>
    <row r="358" spans="1:20" s="349" customFormat="1">
      <c r="A358" s="439"/>
      <c r="B358" s="439"/>
      <c r="D358" s="439"/>
      <c r="E358" s="439"/>
      <c r="R358" s="1013"/>
      <c r="S358" s="1013"/>
      <c r="T358" s="1014"/>
    </row>
    <row r="359" spans="1:20" s="349" customFormat="1">
      <c r="A359" s="439"/>
      <c r="B359" s="439"/>
      <c r="D359" s="439"/>
      <c r="E359" s="439"/>
      <c r="R359" s="1013"/>
      <c r="S359" s="1013"/>
      <c r="T359" s="1014"/>
    </row>
    <row r="360" spans="1:20" s="349" customFormat="1">
      <c r="A360" s="439"/>
      <c r="B360" s="439"/>
      <c r="D360" s="439"/>
      <c r="E360" s="439"/>
      <c r="R360" s="1013"/>
      <c r="S360" s="1013"/>
      <c r="T360" s="1014"/>
    </row>
    <row r="361" spans="1:20" s="349" customFormat="1">
      <c r="A361" s="439"/>
      <c r="B361" s="439"/>
      <c r="D361" s="439"/>
      <c r="E361" s="439"/>
      <c r="R361" s="1013"/>
      <c r="S361" s="1013"/>
      <c r="T361" s="1014"/>
    </row>
    <row r="362" spans="1:20" s="349" customFormat="1">
      <c r="A362" s="439"/>
      <c r="B362" s="439"/>
      <c r="D362" s="439"/>
      <c r="E362" s="439"/>
      <c r="R362" s="1013"/>
      <c r="S362" s="1013"/>
      <c r="T362" s="1014"/>
    </row>
    <row r="363" spans="1:20" s="349" customFormat="1">
      <c r="A363" s="439"/>
      <c r="B363" s="439"/>
      <c r="D363" s="439"/>
      <c r="E363" s="439"/>
      <c r="R363" s="1013"/>
      <c r="S363" s="1013"/>
      <c r="T363" s="1014"/>
    </row>
    <row r="364" spans="1:20" s="349" customFormat="1">
      <c r="A364" s="439"/>
      <c r="B364" s="439"/>
      <c r="D364" s="439"/>
      <c r="E364" s="439"/>
      <c r="R364" s="1013"/>
      <c r="S364" s="1013"/>
      <c r="T364" s="1014"/>
    </row>
    <row r="365" spans="1:20" s="349" customFormat="1">
      <c r="A365" s="439"/>
      <c r="B365" s="439"/>
      <c r="D365" s="439"/>
      <c r="E365" s="439"/>
      <c r="R365" s="1013"/>
      <c r="S365" s="1013"/>
      <c r="T365" s="1014"/>
    </row>
    <row r="366" spans="1:20" s="349" customFormat="1">
      <c r="A366" s="439"/>
      <c r="B366" s="439"/>
      <c r="D366" s="439"/>
      <c r="E366" s="439"/>
      <c r="R366" s="1013"/>
      <c r="S366" s="1013"/>
      <c r="T366" s="1014"/>
    </row>
    <row r="367" spans="1:20" s="349" customFormat="1">
      <c r="A367" s="439"/>
      <c r="B367" s="439"/>
      <c r="D367" s="439"/>
      <c r="E367" s="439"/>
      <c r="R367" s="1013"/>
      <c r="S367" s="1013"/>
      <c r="T367" s="1014"/>
    </row>
    <row r="368" spans="1:20" s="349" customFormat="1">
      <c r="A368" s="439"/>
      <c r="B368" s="439"/>
      <c r="D368" s="439"/>
      <c r="E368" s="439"/>
      <c r="R368" s="1013"/>
      <c r="S368" s="1013"/>
      <c r="T368" s="1014"/>
    </row>
    <row r="369" spans="1:20" s="349" customFormat="1">
      <c r="A369" s="439"/>
      <c r="B369" s="439"/>
      <c r="D369" s="439"/>
      <c r="E369" s="439"/>
      <c r="R369" s="1013"/>
      <c r="S369" s="1013"/>
      <c r="T369" s="1014"/>
    </row>
    <row r="370" spans="1:20" s="349" customFormat="1">
      <c r="A370" s="439"/>
      <c r="B370" s="439"/>
      <c r="D370" s="439"/>
      <c r="E370" s="439"/>
      <c r="R370" s="1013"/>
      <c r="S370" s="1013"/>
      <c r="T370" s="1014"/>
    </row>
    <row r="371" spans="1:20" s="349" customFormat="1">
      <c r="A371" s="439"/>
      <c r="B371" s="439"/>
      <c r="D371" s="439"/>
      <c r="E371" s="439"/>
      <c r="R371" s="1013"/>
      <c r="S371" s="1013"/>
      <c r="T371" s="1014"/>
    </row>
    <row r="372" spans="1:20" s="349" customFormat="1">
      <c r="A372" s="439"/>
      <c r="B372" s="439"/>
      <c r="D372" s="439"/>
      <c r="E372" s="439"/>
      <c r="R372" s="1013"/>
      <c r="S372" s="1013"/>
      <c r="T372" s="1014"/>
    </row>
    <row r="373" spans="1:20" s="349" customFormat="1">
      <c r="A373" s="439"/>
      <c r="B373" s="439"/>
      <c r="D373" s="439"/>
      <c r="E373" s="439"/>
      <c r="R373" s="1013"/>
      <c r="S373" s="1013"/>
      <c r="T373" s="1014"/>
    </row>
    <row r="374" spans="1:20" s="349" customFormat="1">
      <c r="A374" s="439"/>
      <c r="B374" s="439"/>
      <c r="D374" s="439"/>
      <c r="E374" s="439"/>
      <c r="R374" s="1013"/>
      <c r="S374" s="1013"/>
      <c r="T374" s="1014"/>
    </row>
    <row r="375" spans="1:20" s="349" customFormat="1">
      <c r="A375" s="439"/>
      <c r="B375" s="439"/>
      <c r="D375" s="439"/>
      <c r="E375" s="439"/>
      <c r="R375" s="1013"/>
      <c r="S375" s="1013"/>
      <c r="T375" s="1014"/>
    </row>
    <row r="376" spans="1:20" s="349" customFormat="1">
      <c r="A376" s="439"/>
      <c r="B376" s="439"/>
      <c r="D376" s="439"/>
      <c r="E376" s="439"/>
      <c r="R376" s="1013"/>
      <c r="S376" s="1013"/>
      <c r="T376" s="1014"/>
    </row>
    <row r="377" spans="1:20" s="349" customFormat="1">
      <c r="A377" s="439"/>
      <c r="B377" s="439"/>
      <c r="D377" s="439"/>
      <c r="E377" s="439"/>
      <c r="R377" s="1013"/>
      <c r="S377" s="1013"/>
      <c r="T377" s="1014"/>
    </row>
    <row r="378" spans="1:20" s="349" customFormat="1">
      <c r="A378" s="439"/>
      <c r="B378" s="439"/>
      <c r="D378" s="439"/>
      <c r="E378" s="439"/>
      <c r="R378" s="1013"/>
      <c r="S378" s="1013"/>
      <c r="T378" s="1014"/>
    </row>
    <row r="379" spans="1:20" s="349" customFormat="1">
      <c r="A379" s="439"/>
      <c r="B379" s="439"/>
      <c r="D379" s="439"/>
      <c r="E379" s="439"/>
      <c r="R379" s="1013"/>
      <c r="S379" s="1013"/>
      <c r="T379" s="1014"/>
    </row>
    <row r="380" spans="1:20" s="349" customFormat="1">
      <c r="A380" s="439"/>
      <c r="B380" s="439"/>
      <c r="D380" s="439"/>
      <c r="E380" s="439"/>
      <c r="R380" s="1013"/>
      <c r="S380" s="1013"/>
      <c r="T380" s="1014"/>
    </row>
    <row r="381" spans="1:20" s="349" customFormat="1">
      <c r="A381" s="439"/>
      <c r="B381" s="439"/>
      <c r="D381" s="439"/>
      <c r="E381" s="439"/>
      <c r="R381" s="1013"/>
      <c r="S381" s="1013"/>
      <c r="T381" s="1014"/>
    </row>
    <row r="382" spans="1:20" s="349" customFormat="1">
      <c r="A382" s="439"/>
      <c r="B382" s="439"/>
      <c r="D382" s="439"/>
      <c r="E382" s="439"/>
      <c r="R382" s="1013"/>
      <c r="S382" s="1013"/>
      <c r="T382" s="1014"/>
    </row>
    <row r="383" spans="1:20" s="349" customFormat="1">
      <c r="A383" s="439"/>
      <c r="B383" s="439"/>
      <c r="D383" s="439"/>
      <c r="E383" s="439"/>
      <c r="R383" s="1013"/>
      <c r="S383" s="1013"/>
      <c r="T383" s="1014"/>
    </row>
    <row r="384" spans="1:20" s="349" customFormat="1">
      <c r="A384" s="439"/>
      <c r="B384" s="439"/>
      <c r="D384" s="439"/>
      <c r="E384" s="439"/>
      <c r="R384" s="1013"/>
      <c r="S384" s="1013"/>
      <c r="T384" s="1014"/>
    </row>
    <row r="385" spans="1:20" s="349" customFormat="1">
      <c r="A385" s="439"/>
      <c r="B385" s="439"/>
      <c r="D385" s="439"/>
      <c r="E385" s="439"/>
      <c r="R385" s="1013"/>
      <c r="S385" s="1013"/>
      <c r="T385" s="1014"/>
    </row>
    <row r="386" spans="1:20" s="349" customFormat="1">
      <c r="A386" s="439"/>
      <c r="B386" s="439"/>
      <c r="D386" s="439"/>
      <c r="E386" s="439"/>
      <c r="R386" s="1013"/>
      <c r="S386" s="1013"/>
      <c r="T386" s="1014"/>
    </row>
    <row r="387" spans="1:20" s="349" customFormat="1">
      <c r="A387" s="439"/>
      <c r="B387" s="439"/>
      <c r="D387" s="439"/>
      <c r="E387" s="439"/>
      <c r="R387" s="1013"/>
      <c r="S387" s="1013"/>
      <c r="T387" s="1014"/>
    </row>
    <row r="388" spans="1:20" s="349" customFormat="1">
      <c r="A388" s="439"/>
      <c r="B388" s="439"/>
      <c r="D388" s="439"/>
      <c r="E388" s="439"/>
      <c r="R388" s="1013"/>
      <c r="S388" s="1013"/>
      <c r="T388" s="1014"/>
    </row>
    <row r="389" spans="1:20" s="349" customFormat="1">
      <c r="A389" s="439"/>
      <c r="B389" s="439"/>
      <c r="D389" s="439"/>
      <c r="E389" s="439"/>
      <c r="R389" s="1013"/>
      <c r="S389" s="1013"/>
      <c r="T389" s="1014"/>
    </row>
    <row r="390" spans="1:20" s="349" customFormat="1">
      <c r="A390" s="439"/>
      <c r="B390" s="439"/>
      <c r="D390" s="439"/>
      <c r="E390" s="439"/>
      <c r="R390" s="1013"/>
      <c r="S390" s="1013"/>
      <c r="T390" s="1014"/>
    </row>
    <row r="391" spans="1:20" s="349" customFormat="1">
      <c r="A391" s="439"/>
      <c r="B391" s="439"/>
      <c r="D391" s="439"/>
      <c r="E391" s="439"/>
      <c r="R391" s="1013"/>
      <c r="S391" s="1013"/>
      <c r="T391" s="1014"/>
    </row>
    <row r="392" spans="1:20" s="349" customFormat="1">
      <c r="A392" s="439"/>
      <c r="B392" s="439"/>
      <c r="D392" s="439"/>
      <c r="E392" s="439"/>
      <c r="R392" s="1013"/>
      <c r="S392" s="1013"/>
      <c r="T392" s="1014"/>
    </row>
    <row r="393" spans="1:20" s="349" customFormat="1">
      <c r="A393" s="439"/>
      <c r="B393" s="439"/>
      <c r="D393" s="439"/>
      <c r="E393" s="439"/>
      <c r="R393" s="1013"/>
      <c r="S393" s="1013"/>
      <c r="T393" s="1014"/>
    </row>
    <row r="394" spans="1:20" s="349" customFormat="1">
      <c r="A394" s="439"/>
      <c r="B394" s="439"/>
      <c r="D394" s="439"/>
      <c r="E394" s="439"/>
      <c r="R394" s="1013"/>
      <c r="S394" s="1013"/>
      <c r="T394" s="1014"/>
    </row>
    <row r="395" spans="1:20" s="349" customFormat="1">
      <c r="A395" s="439"/>
      <c r="B395" s="439"/>
      <c r="D395" s="439"/>
      <c r="E395" s="439"/>
      <c r="R395" s="1013"/>
      <c r="S395" s="1013"/>
      <c r="T395" s="1014"/>
    </row>
    <row r="396" spans="1:20" s="349" customFormat="1">
      <c r="A396" s="439"/>
      <c r="B396" s="439"/>
      <c r="D396" s="439"/>
      <c r="E396" s="439"/>
      <c r="R396" s="1013"/>
      <c r="S396" s="1013"/>
      <c r="T396" s="1014"/>
    </row>
    <row r="397" spans="1:20" s="349" customFormat="1">
      <c r="A397" s="439"/>
      <c r="B397" s="439"/>
      <c r="D397" s="439"/>
      <c r="E397" s="439"/>
      <c r="R397" s="1013"/>
      <c r="S397" s="1013"/>
      <c r="T397" s="1014"/>
    </row>
    <row r="398" spans="1:20" s="349" customFormat="1">
      <c r="A398" s="439"/>
      <c r="B398" s="439"/>
      <c r="D398" s="439"/>
      <c r="E398" s="439"/>
      <c r="R398" s="1013"/>
      <c r="S398" s="1013"/>
      <c r="T398" s="1014"/>
    </row>
    <row r="399" spans="1:20" s="349" customFormat="1">
      <c r="A399" s="439"/>
      <c r="B399" s="439"/>
      <c r="D399" s="439"/>
      <c r="E399" s="439"/>
      <c r="R399" s="1013"/>
      <c r="S399" s="1013"/>
      <c r="T399" s="1014"/>
    </row>
    <row r="400" spans="1:20" s="349" customFormat="1">
      <c r="A400" s="439"/>
      <c r="B400" s="439"/>
      <c r="D400" s="439"/>
      <c r="E400" s="439"/>
      <c r="R400" s="1013"/>
      <c r="S400" s="1013"/>
      <c r="T400" s="1014"/>
    </row>
    <row r="401" spans="1:20" s="349" customFormat="1">
      <c r="A401" s="439"/>
      <c r="B401" s="439"/>
      <c r="D401" s="439"/>
      <c r="E401" s="439"/>
      <c r="R401" s="1013"/>
      <c r="S401" s="1013"/>
      <c r="T401" s="1014"/>
    </row>
    <row r="402" spans="1:20" s="349" customFormat="1">
      <c r="A402" s="439"/>
      <c r="B402" s="439"/>
      <c r="D402" s="439"/>
      <c r="E402" s="439"/>
      <c r="R402" s="1013"/>
      <c r="S402" s="1013"/>
      <c r="T402" s="1014"/>
    </row>
    <row r="403" spans="1:20" s="349" customFormat="1">
      <c r="A403" s="439"/>
      <c r="B403" s="439"/>
      <c r="D403" s="439"/>
      <c r="E403" s="439"/>
      <c r="R403" s="1013"/>
      <c r="S403" s="1013"/>
      <c r="T403" s="1014"/>
    </row>
    <row r="404" spans="1:20" s="349" customFormat="1">
      <c r="A404" s="439"/>
      <c r="B404" s="439"/>
      <c r="D404" s="439"/>
      <c r="E404" s="439"/>
      <c r="R404" s="1013"/>
      <c r="S404" s="1013"/>
      <c r="T404" s="1014"/>
    </row>
    <row r="405" spans="1:20" s="349" customFormat="1">
      <c r="A405" s="439"/>
      <c r="B405" s="439"/>
      <c r="D405" s="439"/>
      <c r="E405" s="439"/>
      <c r="R405" s="1013"/>
      <c r="S405" s="1013"/>
      <c r="T405" s="1014"/>
    </row>
    <row r="406" spans="1:20" s="349" customFormat="1">
      <c r="A406" s="439"/>
      <c r="B406" s="439"/>
      <c r="D406" s="439"/>
      <c r="E406" s="439"/>
      <c r="R406" s="1013"/>
      <c r="S406" s="1013"/>
      <c r="T406" s="1014"/>
    </row>
    <row r="407" spans="1:20" s="349" customFormat="1">
      <c r="A407" s="439"/>
      <c r="B407" s="439"/>
      <c r="D407" s="439"/>
      <c r="E407" s="439"/>
      <c r="R407" s="1013"/>
      <c r="S407" s="1013"/>
      <c r="T407" s="1014"/>
    </row>
    <row r="408" spans="1:20" s="349" customFormat="1">
      <c r="A408" s="439"/>
      <c r="B408" s="439"/>
      <c r="D408" s="439"/>
      <c r="E408" s="439"/>
      <c r="R408" s="1013"/>
      <c r="S408" s="1013"/>
      <c r="T408" s="1014"/>
    </row>
    <row r="409" spans="1:20" s="349" customFormat="1">
      <c r="A409" s="439"/>
      <c r="B409" s="439"/>
      <c r="D409" s="439"/>
      <c r="E409" s="439"/>
      <c r="R409" s="1013"/>
      <c r="S409" s="1013"/>
      <c r="T409" s="1014"/>
    </row>
    <row r="410" spans="1:20" s="349" customFormat="1">
      <c r="A410" s="439"/>
      <c r="B410" s="439"/>
      <c r="D410" s="439"/>
      <c r="E410" s="439"/>
      <c r="R410" s="1013"/>
      <c r="S410" s="1013"/>
      <c r="T410" s="1014"/>
    </row>
    <row r="411" spans="1:20" s="349" customFormat="1">
      <c r="A411" s="439"/>
      <c r="B411" s="439"/>
      <c r="D411" s="439"/>
      <c r="E411" s="439"/>
      <c r="R411" s="1013"/>
      <c r="S411" s="1013"/>
      <c r="T411" s="1014"/>
    </row>
    <row r="412" spans="1:20" s="349" customFormat="1">
      <c r="A412" s="439"/>
      <c r="B412" s="439"/>
      <c r="D412" s="439"/>
      <c r="E412" s="439"/>
      <c r="R412" s="1013"/>
      <c r="S412" s="1013"/>
      <c r="T412" s="1014"/>
    </row>
    <row r="413" spans="1:20" s="349" customFormat="1">
      <c r="A413" s="439"/>
      <c r="B413" s="439"/>
      <c r="D413" s="439"/>
      <c r="E413" s="439"/>
      <c r="R413" s="1013"/>
      <c r="S413" s="1013"/>
      <c r="T413" s="1014"/>
    </row>
    <row r="414" spans="1:20" s="349" customFormat="1">
      <c r="A414" s="439"/>
      <c r="B414" s="439"/>
      <c r="D414" s="439"/>
      <c r="E414" s="439"/>
      <c r="R414" s="1013"/>
      <c r="S414" s="1013"/>
      <c r="T414" s="1014"/>
    </row>
    <row r="415" spans="1:20" s="349" customFormat="1">
      <c r="A415" s="439"/>
      <c r="B415" s="439"/>
      <c r="D415" s="439"/>
      <c r="E415" s="439"/>
      <c r="R415" s="1013"/>
      <c r="S415" s="1013"/>
      <c r="T415" s="1014"/>
    </row>
    <row r="416" spans="1:20" s="349" customFormat="1">
      <c r="A416" s="439"/>
      <c r="B416" s="439"/>
      <c r="D416" s="439"/>
      <c r="E416" s="439"/>
      <c r="R416" s="1013"/>
      <c r="S416" s="1013"/>
      <c r="T416" s="1014"/>
    </row>
    <row r="417" spans="1:20" s="349" customFormat="1">
      <c r="A417" s="439"/>
      <c r="B417" s="439"/>
      <c r="D417" s="439"/>
      <c r="E417" s="439"/>
      <c r="R417" s="1013"/>
      <c r="S417" s="1013"/>
      <c r="T417" s="1014"/>
    </row>
    <row r="418" spans="1:20" s="349" customFormat="1">
      <c r="A418" s="439"/>
      <c r="B418" s="439"/>
      <c r="D418" s="439"/>
      <c r="E418" s="439"/>
      <c r="R418" s="1013"/>
      <c r="S418" s="1013"/>
      <c r="T418" s="1014"/>
    </row>
    <row r="419" spans="1:20" s="349" customFormat="1">
      <c r="A419" s="439"/>
      <c r="B419" s="439"/>
      <c r="D419" s="439"/>
      <c r="E419" s="439"/>
      <c r="R419" s="1013"/>
      <c r="S419" s="1013"/>
      <c r="T419" s="1014"/>
    </row>
    <row r="420" spans="1:20" s="349" customFormat="1">
      <c r="A420" s="439"/>
      <c r="B420" s="439"/>
      <c r="D420" s="439"/>
      <c r="E420" s="439"/>
      <c r="R420" s="1013"/>
      <c r="S420" s="1013"/>
      <c r="T420" s="1014"/>
    </row>
    <row r="421" spans="1:20" s="349" customFormat="1">
      <c r="A421" s="439"/>
      <c r="B421" s="439"/>
      <c r="D421" s="439"/>
      <c r="E421" s="439"/>
      <c r="R421" s="1013"/>
      <c r="S421" s="1013"/>
      <c r="T421" s="1014"/>
    </row>
    <row r="422" spans="1:20" s="349" customFormat="1">
      <c r="A422" s="439"/>
      <c r="B422" s="439"/>
      <c r="D422" s="439"/>
      <c r="E422" s="439"/>
      <c r="R422" s="1013"/>
      <c r="S422" s="1013"/>
      <c r="T422" s="1014"/>
    </row>
    <row r="423" spans="1:20" s="349" customFormat="1">
      <c r="A423" s="439"/>
      <c r="B423" s="439"/>
      <c r="D423" s="439"/>
      <c r="E423" s="439"/>
      <c r="R423" s="1013"/>
      <c r="S423" s="1013"/>
      <c r="T423" s="1014"/>
    </row>
    <row r="424" spans="1:20" s="349" customFormat="1">
      <c r="A424" s="439"/>
      <c r="B424" s="439"/>
      <c r="D424" s="439"/>
      <c r="E424" s="439"/>
      <c r="R424" s="1013"/>
      <c r="S424" s="1013"/>
      <c r="T424" s="1014"/>
    </row>
    <row r="425" spans="1:20" s="349" customFormat="1">
      <c r="A425" s="439"/>
      <c r="B425" s="439"/>
      <c r="D425" s="439"/>
      <c r="E425" s="439"/>
      <c r="R425" s="1013"/>
      <c r="S425" s="1013"/>
      <c r="T425" s="1014"/>
    </row>
    <row r="426" spans="1:20" s="349" customFormat="1">
      <c r="A426" s="439"/>
      <c r="B426" s="439"/>
      <c r="D426" s="439"/>
      <c r="E426" s="439"/>
      <c r="R426" s="1013"/>
      <c r="S426" s="1013"/>
      <c r="T426" s="1014"/>
    </row>
    <row r="427" spans="1:20" s="349" customFormat="1">
      <c r="A427" s="439"/>
      <c r="B427" s="439"/>
      <c r="D427" s="439"/>
      <c r="E427" s="439"/>
      <c r="R427" s="1013"/>
      <c r="S427" s="1013"/>
      <c r="T427" s="1014"/>
    </row>
    <row r="428" spans="1:20" s="349" customFormat="1">
      <c r="A428" s="439"/>
      <c r="B428" s="439"/>
      <c r="D428" s="439"/>
      <c r="E428" s="439"/>
      <c r="R428" s="1013"/>
      <c r="S428" s="1013"/>
      <c r="T428" s="1014"/>
    </row>
    <row r="429" spans="1:20" s="349" customFormat="1">
      <c r="A429" s="439"/>
      <c r="B429" s="439"/>
      <c r="D429" s="439"/>
      <c r="E429" s="439"/>
      <c r="R429" s="1013"/>
      <c r="S429" s="1013"/>
      <c r="T429" s="1014"/>
    </row>
    <row r="430" spans="1:20" s="349" customFormat="1">
      <c r="A430" s="439"/>
      <c r="B430" s="439"/>
      <c r="D430" s="439"/>
      <c r="E430" s="439"/>
      <c r="R430" s="1013"/>
      <c r="S430" s="1013"/>
      <c r="T430" s="1014"/>
    </row>
    <row r="431" spans="1:20" s="349" customFormat="1">
      <c r="A431" s="439"/>
      <c r="B431" s="439"/>
      <c r="D431" s="439"/>
      <c r="E431" s="439"/>
      <c r="R431" s="1013"/>
      <c r="S431" s="1013"/>
      <c r="T431" s="1014"/>
    </row>
    <row r="432" spans="1:20" s="349" customFormat="1">
      <c r="A432" s="439"/>
      <c r="B432" s="439"/>
      <c r="D432" s="439"/>
      <c r="E432" s="439"/>
      <c r="R432" s="1013"/>
      <c r="S432" s="1013"/>
      <c r="T432" s="1014"/>
    </row>
    <row r="433" spans="1:20" s="349" customFormat="1">
      <c r="A433" s="439"/>
      <c r="B433" s="439"/>
      <c r="D433" s="439"/>
      <c r="E433" s="439"/>
      <c r="R433" s="1013"/>
      <c r="S433" s="1013"/>
      <c r="T433" s="1014"/>
    </row>
    <row r="434" spans="1:20" s="349" customFormat="1">
      <c r="A434" s="439"/>
      <c r="B434" s="439"/>
      <c r="D434" s="439"/>
      <c r="E434" s="439"/>
      <c r="R434" s="1013"/>
      <c r="S434" s="1013"/>
      <c r="T434" s="1014"/>
    </row>
    <row r="435" spans="1:20" s="349" customFormat="1">
      <c r="A435" s="439"/>
      <c r="B435" s="439"/>
      <c r="D435" s="439"/>
      <c r="E435" s="439"/>
      <c r="R435" s="1013"/>
      <c r="S435" s="1013"/>
      <c r="T435" s="1014"/>
    </row>
    <row r="436" spans="1:20" s="349" customFormat="1">
      <c r="A436" s="439"/>
      <c r="B436" s="439"/>
      <c r="D436" s="439"/>
      <c r="E436" s="439"/>
      <c r="R436" s="1013"/>
      <c r="S436" s="1013"/>
      <c r="T436" s="1014"/>
    </row>
    <row r="437" spans="1:20" s="349" customFormat="1">
      <c r="A437" s="439"/>
      <c r="B437" s="439"/>
      <c r="D437" s="439"/>
      <c r="E437" s="439"/>
      <c r="R437" s="1013"/>
      <c r="S437" s="1013"/>
      <c r="T437" s="1014"/>
    </row>
    <row r="438" spans="1:20" s="349" customFormat="1">
      <c r="A438" s="439"/>
      <c r="B438" s="439"/>
      <c r="D438" s="439"/>
      <c r="E438" s="439"/>
      <c r="R438" s="1013"/>
      <c r="S438" s="1013"/>
      <c r="T438" s="1014"/>
    </row>
    <row r="439" spans="1:20" s="349" customFormat="1">
      <c r="A439" s="439"/>
      <c r="B439" s="439"/>
      <c r="D439" s="439"/>
      <c r="E439" s="439"/>
      <c r="R439" s="1013"/>
      <c r="S439" s="1013"/>
      <c r="T439" s="1014"/>
    </row>
    <row r="440" spans="1:20" s="349" customFormat="1">
      <c r="A440" s="439"/>
      <c r="B440" s="439"/>
      <c r="D440" s="439"/>
      <c r="E440" s="439"/>
      <c r="R440" s="1013"/>
      <c r="S440" s="1013"/>
      <c r="T440" s="1014"/>
    </row>
    <row r="441" spans="1:20" s="349" customFormat="1">
      <c r="A441" s="439"/>
      <c r="B441" s="439"/>
      <c r="D441" s="439"/>
      <c r="E441" s="439"/>
      <c r="R441" s="1013"/>
      <c r="S441" s="1013"/>
      <c r="T441" s="1014"/>
    </row>
    <row r="442" spans="1:20" s="349" customFormat="1">
      <c r="A442" s="439"/>
      <c r="B442" s="439"/>
      <c r="D442" s="439"/>
      <c r="E442" s="439"/>
      <c r="R442" s="1013"/>
      <c r="S442" s="1013"/>
      <c r="T442" s="1014"/>
    </row>
    <row r="443" spans="1:20" s="349" customFormat="1">
      <c r="A443" s="439"/>
      <c r="B443" s="439"/>
      <c r="D443" s="439"/>
      <c r="E443" s="439"/>
      <c r="R443" s="1013"/>
      <c r="S443" s="1013"/>
      <c r="T443" s="1014"/>
    </row>
    <row r="444" spans="1:20" s="349" customFormat="1">
      <c r="A444" s="439"/>
      <c r="B444" s="439"/>
      <c r="D444" s="439"/>
      <c r="E444" s="439"/>
      <c r="R444" s="1013"/>
      <c r="S444" s="1013"/>
      <c r="T444" s="1014"/>
    </row>
    <row r="445" spans="1:20" s="349" customFormat="1">
      <c r="A445" s="439"/>
      <c r="B445" s="439"/>
      <c r="D445" s="439"/>
      <c r="E445" s="439"/>
      <c r="R445" s="1013"/>
      <c r="S445" s="1013"/>
      <c r="T445" s="1014"/>
    </row>
    <row r="446" spans="1:20" s="349" customFormat="1">
      <c r="A446" s="439"/>
      <c r="B446" s="439"/>
      <c r="D446" s="439"/>
      <c r="E446" s="439"/>
      <c r="R446" s="1013"/>
      <c r="S446" s="1013"/>
      <c r="T446" s="1014"/>
    </row>
    <row r="447" spans="1:20" s="349" customFormat="1">
      <c r="A447" s="439"/>
      <c r="B447" s="439"/>
      <c r="D447" s="439"/>
      <c r="E447" s="439"/>
      <c r="R447" s="1013"/>
      <c r="S447" s="1013"/>
      <c r="T447" s="1014"/>
    </row>
    <row r="448" spans="1:20" s="349" customFormat="1">
      <c r="A448" s="439"/>
      <c r="B448" s="439"/>
      <c r="D448" s="439"/>
      <c r="E448" s="439"/>
      <c r="R448" s="1013"/>
      <c r="S448" s="1013"/>
      <c r="T448" s="1014"/>
    </row>
    <row r="449" spans="1:20" s="349" customFormat="1">
      <c r="A449" s="439"/>
      <c r="B449" s="439"/>
      <c r="D449" s="439"/>
      <c r="E449" s="439"/>
      <c r="R449" s="1013"/>
      <c r="S449" s="1013"/>
      <c r="T449" s="1014"/>
    </row>
    <row r="450" spans="1:20" s="349" customFormat="1">
      <c r="A450" s="439"/>
      <c r="B450" s="439"/>
      <c r="D450" s="439"/>
      <c r="E450" s="439"/>
      <c r="R450" s="1013"/>
      <c r="S450" s="1013"/>
      <c r="T450" s="1014"/>
    </row>
    <row r="451" spans="1:20" s="349" customFormat="1">
      <c r="A451" s="439"/>
      <c r="B451" s="439"/>
      <c r="D451" s="439"/>
      <c r="E451" s="439"/>
      <c r="R451" s="1013"/>
      <c r="S451" s="1013"/>
      <c r="T451" s="1014"/>
    </row>
    <row r="452" spans="1:20" s="349" customFormat="1">
      <c r="A452" s="439"/>
      <c r="B452" s="439"/>
      <c r="D452" s="439"/>
      <c r="E452" s="439"/>
      <c r="R452" s="1013"/>
      <c r="S452" s="1013"/>
      <c r="T452" s="1014"/>
    </row>
    <row r="453" spans="1:20" s="349" customFormat="1">
      <c r="A453" s="439"/>
      <c r="B453" s="439"/>
      <c r="D453" s="439"/>
      <c r="E453" s="439"/>
      <c r="R453" s="1013"/>
      <c r="S453" s="1013"/>
      <c r="T453" s="1014"/>
    </row>
    <row r="454" spans="1:20" s="349" customFormat="1">
      <c r="A454" s="439"/>
      <c r="B454" s="439"/>
      <c r="D454" s="439"/>
      <c r="E454" s="439"/>
      <c r="R454" s="1013"/>
      <c r="S454" s="1013"/>
      <c r="T454" s="1014"/>
    </row>
    <row r="455" spans="1:20" s="349" customFormat="1">
      <c r="A455" s="439"/>
      <c r="B455" s="439"/>
      <c r="D455" s="439"/>
      <c r="E455" s="439"/>
      <c r="R455" s="1013"/>
      <c r="S455" s="1013"/>
      <c r="T455" s="1014"/>
    </row>
    <row r="456" spans="1:20" s="349" customFormat="1">
      <c r="A456" s="439"/>
      <c r="B456" s="439"/>
      <c r="D456" s="439"/>
      <c r="E456" s="439"/>
      <c r="R456" s="1013"/>
      <c r="S456" s="1013"/>
      <c r="T456" s="1014"/>
    </row>
    <row r="457" spans="1:20" s="349" customFormat="1">
      <c r="A457" s="439"/>
      <c r="B457" s="439"/>
      <c r="D457" s="439"/>
      <c r="E457" s="439"/>
      <c r="R457" s="1013"/>
      <c r="S457" s="1013"/>
      <c r="T457" s="1014"/>
    </row>
    <row r="458" spans="1:20" s="349" customFormat="1">
      <c r="A458" s="439"/>
      <c r="B458" s="439"/>
      <c r="D458" s="439"/>
      <c r="E458" s="439"/>
      <c r="R458" s="1013"/>
      <c r="S458" s="1013"/>
      <c r="T458" s="1014"/>
    </row>
    <row r="459" spans="1:20" s="349" customFormat="1">
      <c r="A459" s="439"/>
      <c r="B459" s="439"/>
      <c r="D459" s="439"/>
      <c r="E459" s="439"/>
      <c r="R459" s="1013"/>
      <c r="S459" s="1013"/>
      <c r="T459" s="1014"/>
    </row>
    <row r="460" spans="1:20" s="349" customFormat="1">
      <c r="A460" s="439"/>
      <c r="B460" s="439"/>
      <c r="D460" s="439"/>
      <c r="E460" s="439"/>
      <c r="R460" s="1013"/>
      <c r="S460" s="1013"/>
      <c r="T460" s="1014"/>
    </row>
    <row r="461" spans="1:20" s="349" customFormat="1">
      <c r="A461" s="439"/>
      <c r="B461" s="439"/>
      <c r="D461" s="439"/>
      <c r="E461" s="439"/>
      <c r="R461" s="1013"/>
      <c r="S461" s="1013"/>
      <c r="T461" s="1014"/>
    </row>
    <row r="462" spans="1:20" s="349" customFormat="1">
      <c r="A462" s="439"/>
      <c r="B462" s="439"/>
      <c r="D462" s="439"/>
      <c r="E462" s="439"/>
      <c r="R462" s="1013"/>
      <c r="S462" s="1013"/>
      <c r="T462" s="1014"/>
    </row>
    <row r="463" spans="1:20" s="349" customFormat="1">
      <c r="A463" s="439"/>
      <c r="B463" s="439"/>
      <c r="D463" s="439"/>
      <c r="E463" s="439"/>
      <c r="R463" s="1013"/>
      <c r="S463" s="1013"/>
      <c r="T463" s="1014"/>
    </row>
    <row r="464" spans="1:20" s="349" customFormat="1">
      <c r="A464" s="439"/>
      <c r="B464" s="439"/>
      <c r="D464" s="439"/>
      <c r="E464" s="439"/>
      <c r="R464" s="1013"/>
      <c r="S464" s="1013"/>
      <c r="T464" s="1014"/>
    </row>
    <row r="465" spans="1:20" s="349" customFormat="1">
      <c r="A465" s="439"/>
      <c r="B465" s="439"/>
      <c r="D465" s="439"/>
      <c r="E465" s="439"/>
      <c r="R465" s="1013"/>
      <c r="S465" s="1013"/>
      <c r="T465" s="1014"/>
    </row>
    <row r="466" spans="1:20" s="349" customFormat="1">
      <c r="A466" s="439"/>
      <c r="B466" s="439"/>
      <c r="D466" s="439"/>
      <c r="E466" s="439"/>
      <c r="R466" s="1013"/>
      <c r="S466" s="1013"/>
      <c r="T466" s="1014"/>
    </row>
    <row r="467" spans="1:20" s="349" customFormat="1">
      <c r="A467" s="439"/>
      <c r="B467" s="439"/>
      <c r="D467" s="439"/>
      <c r="E467" s="439"/>
      <c r="R467" s="1013"/>
      <c r="S467" s="1013"/>
      <c r="T467" s="1014"/>
    </row>
    <row r="468" spans="1:20" s="349" customFormat="1">
      <c r="A468" s="439"/>
      <c r="B468" s="439"/>
      <c r="D468" s="439"/>
      <c r="E468" s="439"/>
      <c r="R468" s="1013"/>
      <c r="S468" s="1013"/>
      <c r="T468" s="1014"/>
    </row>
    <row r="469" spans="1:20" s="349" customFormat="1">
      <c r="A469" s="439"/>
      <c r="B469" s="439"/>
      <c r="D469" s="439"/>
      <c r="E469" s="439"/>
      <c r="R469" s="1013"/>
      <c r="S469" s="1013"/>
      <c r="T469" s="1014"/>
    </row>
    <row r="470" spans="1:20" s="349" customFormat="1">
      <c r="A470" s="439"/>
      <c r="B470" s="439"/>
      <c r="D470" s="439"/>
      <c r="E470" s="439"/>
      <c r="R470" s="1013"/>
      <c r="S470" s="1013"/>
      <c r="T470" s="1014"/>
    </row>
    <row r="471" spans="1:20" s="349" customFormat="1">
      <c r="A471" s="439"/>
      <c r="B471" s="439"/>
      <c r="D471" s="439"/>
      <c r="E471" s="439"/>
      <c r="R471" s="1013"/>
      <c r="S471" s="1013"/>
      <c r="T471" s="1014"/>
    </row>
    <row r="472" spans="1:20" s="349" customFormat="1">
      <c r="A472" s="439"/>
      <c r="B472" s="439"/>
      <c r="D472" s="439"/>
      <c r="E472" s="439"/>
      <c r="R472" s="1013"/>
      <c r="S472" s="1013"/>
      <c r="T472" s="1014"/>
    </row>
    <row r="473" spans="1:20" s="349" customFormat="1">
      <c r="A473" s="439"/>
      <c r="B473" s="439"/>
      <c r="D473" s="439"/>
      <c r="E473" s="439"/>
      <c r="R473" s="1013"/>
      <c r="S473" s="1013"/>
      <c r="T473" s="1014"/>
    </row>
    <row r="474" spans="1:20" s="349" customFormat="1">
      <c r="A474" s="439"/>
      <c r="B474" s="439"/>
      <c r="D474" s="439"/>
      <c r="E474" s="439"/>
      <c r="R474" s="1013"/>
      <c r="S474" s="1013"/>
      <c r="T474" s="1014"/>
    </row>
    <row r="475" spans="1:20" s="349" customFormat="1">
      <c r="A475" s="439"/>
      <c r="B475" s="439"/>
      <c r="D475" s="439"/>
      <c r="E475" s="439"/>
      <c r="R475" s="1013"/>
      <c r="S475" s="1013"/>
      <c r="T475" s="1014"/>
    </row>
    <row r="476" spans="1:20" s="349" customFormat="1">
      <c r="A476" s="439"/>
      <c r="B476" s="439"/>
      <c r="D476" s="439"/>
      <c r="E476" s="439"/>
      <c r="R476" s="1013"/>
      <c r="S476" s="1013"/>
      <c r="T476" s="1014"/>
    </row>
    <row r="477" spans="1:20" s="349" customFormat="1">
      <c r="A477" s="439"/>
      <c r="B477" s="439"/>
      <c r="D477" s="439"/>
      <c r="E477" s="439"/>
      <c r="R477" s="1013"/>
      <c r="S477" s="1013"/>
      <c r="T477" s="1014"/>
    </row>
    <row r="478" spans="1:20" s="349" customFormat="1">
      <c r="A478" s="439"/>
      <c r="B478" s="439"/>
      <c r="D478" s="439"/>
      <c r="E478" s="439"/>
      <c r="R478" s="1013"/>
      <c r="S478" s="1013"/>
      <c r="T478" s="1014"/>
    </row>
    <row r="479" spans="1:20" s="349" customFormat="1">
      <c r="A479" s="439"/>
      <c r="B479" s="439"/>
      <c r="D479" s="439"/>
      <c r="E479" s="439"/>
      <c r="R479" s="1013"/>
      <c r="S479" s="1013"/>
      <c r="T479" s="1014"/>
    </row>
    <row r="480" spans="1:20" s="349" customFormat="1">
      <c r="A480" s="439"/>
      <c r="B480" s="439"/>
      <c r="D480" s="439"/>
      <c r="E480" s="439"/>
      <c r="R480" s="1013"/>
      <c r="S480" s="1013"/>
      <c r="T480" s="1014"/>
    </row>
    <row r="481" spans="1:20" s="349" customFormat="1">
      <c r="A481" s="439"/>
      <c r="B481" s="439"/>
      <c r="D481" s="439"/>
      <c r="E481" s="439"/>
      <c r="R481" s="1013"/>
      <c r="S481" s="1013"/>
      <c r="T481" s="1014"/>
    </row>
    <row r="482" spans="1:20" s="349" customFormat="1">
      <c r="A482" s="439"/>
      <c r="B482" s="439"/>
      <c r="D482" s="439"/>
      <c r="E482" s="439"/>
      <c r="R482" s="1013"/>
      <c r="S482" s="1013"/>
      <c r="T482" s="1014"/>
    </row>
    <row r="483" spans="1:20" s="349" customFormat="1">
      <c r="A483" s="439"/>
      <c r="B483" s="439"/>
      <c r="D483" s="439"/>
      <c r="E483" s="439"/>
      <c r="R483" s="1013"/>
      <c r="S483" s="1013"/>
      <c r="T483" s="1014"/>
    </row>
    <row r="484" spans="1:20" s="349" customFormat="1">
      <c r="A484" s="439"/>
      <c r="B484" s="439"/>
      <c r="D484" s="439"/>
      <c r="E484" s="439"/>
      <c r="R484" s="1013"/>
      <c r="S484" s="1013"/>
      <c r="T484" s="1014"/>
    </row>
    <row r="485" spans="1:20" s="349" customFormat="1">
      <c r="A485" s="439"/>
      <c r="B485" s="439"/>
      <c r="D485" s="439"/>
      <c r="E485" s="439"/>
      <c r="R485" s="1013"/>
      <c r="S485" s="1013"/>
      <c r="T485" s="1014"/>
    </row>
    <row r="486" spans="1:20" s="349" customFormat="1">
      <c r="A486" s="439"/>
      <c r="B486" s="439"/>
      <c r="D486" s="439"/>
      <c r="E486" s="439"/>
      <c r="R486" s="1013"/>
      <c r="S486" s="1013"/>
      <c r="T486" s="1014"/>
    </row>
    <row r="487" spans="1:20" s="349" customFormat="1">
      <c r="A487" s="439"/>
      <c r="B487" s="439"/>
      <c r="D487" s="439"/>
      <c r="E487" s="439"/>
      <c r="R487" s="1013"/>
      <c r="S487" s="1013"/>
      <c r="T487" s="1014"/>
    </row>
    <row r="488" spans="1:20" s="349" customFormat="1">
      <c r="A488" s="439"/>
      <c r="B488" s="439"/>
      <c r="D488" s="439"/>
      <c r="E488" s="439"/>
      <c r="R488" s="1013"/>
      <c r="S488" s="1013"/>
      <c r="T488" s="1014"/>
    </row>
    <row r="489" spans="1:20" s="349" customFormat="1">
      <c r="A489" s="439"/>
      <c r="B489" s="439"/>
      <c r="D489" s="439"/>
      <c r="E489" s="439"/>
      <c r="R489" s="1013"/>
      <c r="S489" s="1013"/>
      <c r="T489" s="1014"/>
    </row>
    <row r="490" spans="1:20" s="349" customFormat="1">
      <c r="A490" s="439"/>
      <c r="B490" s="439"/>
      <c r="D490" s="439"/>
      <c r="E490" s="439"/>
      <c r="R490" s="1013"/>
      <c r="S490" s="1013"/>
      <c r="T490" s="1014"/>
    </row>
    <row r="491" spans="1:20" s="349" customFormat="1">
      <c r="A491" s="439"/>
      <c r="B491" s="439"/>
      <c r="D491" s="439"/>
      <c r="E491" s="439"/>
      <c r="R491" s="1013"/>
      <c r="S491" s="1013"/>
      <c r="T491" s="1014"/>
    </row>
    <row r="492" spans="1:20" s="349" customFormat="1">
      <c r="A492" s="439"/>
      <c r="B492" s="439"/>
      <c r="D492" s="439"/>
      <c r="E492" s="439"/>
      <c r="R492" s="1013"/>
      <c r="S492" s="1013"/>
      <c r="T492" s="1014"/>
    </row>
    <row r="493" spans="1:20" s="349" customFormat="1">
      <c r="A493" s="439"/>
      <c r="B493" s="439"/>
      <c r="D493" s="439"/>
      <c r="E493" s="439"/>
      <c r="R493" s="1013"/>
      <c r="S493" s="1013"/>
      <c r="T493" s="1014"/>
    </row>
    <row r="494" spans="1:20" s="349" customFormat="1">
      <c r="A494" s="439"/>
      <c r="B494" s="439"/>
      <c r="D494" s="439"/>
      <c r="E494" s="439"/>
      <c r="R494" s="1013"/>
      <c r="S494" s="1013"/>
      <c r="T494" s="1014"/>
    </row>
    <row r="495" spans="1:20" s="349" customFormat="1">
      <c r="A495" s="439"/>
      <c r="B495" s="439"/>
      <c r="D495" s="439"/>
      <c r="E495" s="439"/>
      <c r="R495" s="1013"/>
      <c r="S495" s="1013"/>
      <c r="T495" s="1014"/>
    </row>
    <row r="496" spans="1:20" s="349" customFormat="1">
      <c r="A496" s="439"/>
      <c r="B496" s="439"/>
      <c r="D496" s="439"/>
      <c r="E496" s="439"/>
      <c r="R496" s="1013"/>
      <c r="S496" s="1013"/>
      <c r="T496" s="1014"/>
    </row>
    <row r="497" spans="1:20" s="349" customFormat="1">
      <c r="A497" s="439"/>
      <c r="B497" s="439"/>
      <c r="D497" s="439"/>
      <c r="E497" s="439"/>
      <c r="R497" s="1013"/>
      <c r="S497" s="1013"/>
      <c r="T497" s="1014"/>
    </row>
    <row r="498" spans="1:20" s="349" customFormat="1">
      <c r="A498" s="439"/>
      <c r="B498" s="439"/>
      <c r="D498" s="439"/>
      <c r="E498" s="439"/>
      <c r="R498" s="1013"/>
      <c r="S498" s="1013"/>
      <c r="T498" s="1014"/>
    </row>
    <row r="499" spans="1:20" s="349" customFormat="1">
      <c r="A499" s="439"/>
      <c r="B499" s="439"/>
      <c r="D499" s="439"/>
      <c r="E499" s="439"/>
      <c r="R499" s="1013"/>
      <c r="S499" s="1013"/>
      <c r="T499" s="1014"/>
    </row>
    <row r="500" spans="1:20" s="349" customFormat="1">
      <c r="A500" s="439"/>
      <c r="B500" s="439"/>
      <c r="D500" s="439"/>
      <c r="E500" s="439"/>
      <c r="R500" s="1013"/>
      <c r="S500" s="1013"/>
      <c r="T500" s="1014"/>
    </row>
    <row r="501" spans="1:20" s="349" customFormat="1">
      <c r="A501" s="439"/>
      <c r="B501" s="439"/>
      <c r="D501" s="439"/>
      <c r="E501" s="439"/>
      <c r="R501" s="1013"/>
      <c r="S501" s="1013"/>
      <c r="T501" s="1014"/>
    </row>
    <row r="502" spans="1:20" s="349" customFormat="1">
      <c r="A502" s="439"/>
      <c r="B502" s="439"/>
      <c r="D502" s="439"/>
      <c r="E502" s="439"/>
      <c r="R502" s="1013"/>
      <c r="S502" s="1013"/>
      <c r="T502" s="1014"/>
    </row>
    <row r="503" spans="1:20" s="349" customFormat="1">
      <c r="A503" s="439"/>
      <c r="B503" s="439"/>
      <c r="D503" s="439"/>
      <c r="E503" s="439"/>
      <c r="R503" s="1013"/>
      <c r="S503" s="1013"/>
      <c r="T503" s="1014"/>
    </row>
    <row r="504" spans="1:20" s="349" customFormat="1">
      <c r="A504" s="439"/>
      <c r="B504" s="439"/>
      <c r="D504" s="439"/>
      <c r="E504" s="439"/>
      <c r="R504" s="1013"/>
      <c r="S504" s="1013"/>
      <c r="T504" s="1014"/>
    </row>
    <row r="505" spans="1:20" s="349" customFormat="1">
      <c r="A505" s="439"/>
      <c r="B505" s="439"/>
      <c r="D505" s="439"/>
      <c r="E505" s="439"/>
      <c r="R505" s="1013"/>
      <c r="S505" s="1013"/>
      <c r="T505" s="1014"/>
    </row>
    <row r="506" spans="1:20" s="349" customFormat="1">
      <c r="A506" s="439"/>
      <c r="B506" s="439"/>
      <c r="D506" s="439"/>
      <c r="E506" s="439"/>
      <c r="R506" s="1013"/>
      <c r="S506" s="1013"/>
      <c r="T506" s="1014"/>
    </row>
    <row r="507" spans="1:20" s="349" customFormat="1">
      <c r="A507" s="439"/>
      <c r="B507" s="439"/>
      <c r="D507" s="439"/>
      <c r="E507" s="439"/>
      <c r="R507" s="1013"/>
      <c r="S507" s="1013"/>
      <c r="T507" s="1014"/>
    </row>
    <row r="508" spans="1:20" s="349" customFormat="1">
      <c r="A508" s="439"/>
      <c r="B508" s="439"/>
      <c r="D508" s="439"/>
      <c r="E508" s="439"/>
      <c r="R508" s="1013"/>
      <c r="S508" s="1013"/>
      <c r="T508" s="1014"/>
    </row>
    <row r="509" spans="1:20" s="349" customFormat="1">
      <c r="A509" s="439"/>
      <c r="B509" s="439"/>
      <c r="D509" s="439"/>
      <c r="E509" s="439"/>
      <c r="R509" s="1013"/>
      <c r="S509" s="1013"/>
      <c r="T509" s="1014"/>
    </row>
    <row r="510" spans="1:20" s="349" customFormat="1">
      <c r="A510" s="439"/>
      <c r="B510" s="439"/>
      <c r="D510" s="439"/>
      <c r="E510" s="439"/>
      <c r="R510" s="1013"/>
      <c r="S510" s="1013"/>
      <c r="T510" s="1014"/>
    </row>
    <row r="511" spans="1:20" s="349" customFormat="1">
      <c r="A511" s="439"/>
      <c r="B511" s="439"/>
      <c r="D511" s="439"/>
      <c r="E511" s="439"/>
      <c r="R511" s="1013"/>
      <c r="S511" s="1013"/>
      <c r="T511" s="1014"/>
    </row>
    <row r="512" spans="1:20" s="349" customFormat="1">
      <c r="A512" s="439"/>
      <c r="B512" s="439"/>
      <c r="D512" s="439"/>
      <c r="E512" s="439"/>
      <c r="R512" s="1013"/>
      <c r="S512" s="1013"/>
      <c r="T512" s="1014"/>
    </row>
    <row r="513" spans="1:20" s="349" customFormat="1">
      <c r="A513" s="439"/>
      <c r="B513" s="439"/>
      <c r="D513" s="439"/>
      <c r="E513" s="439"/>
      <c r="R513" s="1013"/>
      <c r="S513" s="1013"/>
      <c r="T513" s="1014"/>
    </row>
    <row r="514" spans="1:20" s="349" customFormat="1">
      <c r="A514" s="439"/>
      <c r="B514" s="439"/>
      <c r="D514" s="439"/>
      <c r="E514" s="439"/>
      <c r="R514" s="1013"/>
      <c r="S514" s="1013"/>
      <c r="T514" s="1014"/>
    </row>
    <row r="515" spans="1:20" s="349" customFormat="1">
      <c r="A515" s="439"/>
      <c r="B515" s="439"/>
      <c r="D515" s="439"/>
      <c r="E515" s="439"/>
      <c r="R515" s="1013"/>
      <c r="S515" s="1013"/>
      <c r="T515" s="1014"/>
    </row>
    <row r="516" spans="1:20" s="349" customFormat="1">
      <c r="A516" s="439"/>
      <c r="B516" s="439"/>
      <c r="D516" s="439"/>
      <c r="E516" s="439"/>
      <c r="R516" s="1013"/>
      <c r="S516" s="1013"/>
      <c r="T516" s="1014"/>
    </row>
    <row r="517" spans="1:20" s="349" customFormat="1">
      <c r="A517" s="439"/>
      <c r="B517" s="439"/>
      <c r="D517" s="439"/>
      <c r="E517" s="439"/>
      <c r="R517" s="1013"/>
      <c r="S517" s="1013"/>
      <c r="T517" s="1014"/>
    </row>
    <row r="518" spans="1:20" s="349" customFormat="1">
      <c r="A518" s="439"/>
      <c r="B518" s="439"/>
      <c r="D518" s="439"/>
      <c r="E518" s="439"/>
      <c r="R518" s="1013"/>
      <c r="S518" s="1013"/>
      <c r="T518" s="1014"/>
    </row>
    <row r="519" spans="1:20" s="349" customFormat="1">
      <c r="A519" s="439"/>
      <c r="B519" s="439"/>
      <c r="D519" s="439"/>
      <c r="E519" s="439"/>
      <c r="R519" s="1013"/>
      <c r="S519" s="1013"/>
      <c r="T519" s="1014"/>
    </row>
    <row r="520" spans="1:20" s="349" customFormat="1">
      <c r="A520" s="439"/>
      <c r="B520" s="439"/>
      <c r="D520" s="439"/>
      <c r="E520" s="439"/>
      <c r="R520" s="1013"/>
      <c r="S520" s="1013"/>
      <c r="T520" s="1014"/>
    </row>
    <row r="521" spans="1:20" s="349" customFormat="1">
      <c r="A521" s="439"/>
      <c r="B521" s="439"/>
      <c r="D521" s="439"/>
      <c r="E521" s="439"/>
      <c r="R521" s="1013"/>
      <c r="S521" s="1013"/>
      <c r="T521" s="1014"/>
    </row>
    <row r="522" spans="1:20" s="349" customFormat="1">
      <c r="A522" s="439"/>
      <c r="B522" s="439"/>
      <c r="D522" s="439"/>
      <c r="E522" s="439"/>
      <c r="R522" s="1013"/>
      <c r="S522" s="1013"/>
      <c r="T522" s="1014"/>
    </row>
    <row r="523" spans="1:20" s="349" customFormat="1">
      <c r="A523" s="439"/>
      <c r="B523" s="439"/>
      <c r="D523" s="439"/>
      <c r="E523" s="439"/>
      <c r="R523" s="1013"/>
      <c r="S523" s="1013"/>
      <c r="T523" s="1014"/>
    </row>
    <row r="524" spans="1:20" s="349" customFormat="1">
      <c r="A524" s="439"/>
      <c r="B524" s="439"/>
      <c r="D524" s="439"/>
      <c r="E524" s="439"/>
      <c r="R524" s="1013"/>
      <c r="S524" s="1013"/>
      <c r="T524" s="1014"/>
    </row>
    <row r="525" spans="1:20" s="349" customFormat="1">
      <c r="A525" s="439"/>
      <c r="B525" s="439"/>
      <c r="D525" s="439"/>
      <c r="E525" s="439"/>
      <c r="R525" s="1013"/>
      <c r="S525" s="1013"/>
      <c r="T525" s="1014"/>
    </row>
    <row r="526" spans="1:20" s="349" customFormat="1">
      <c r="A526" s="439"/>
      <c r="B526" s="439"/>
      <c r="D526" s="439"/>
      <c r="E526" s="439"/>
      <c r="R526" s="1013"/>
      <c r="S526" s="1013"/>
      <c r="T526" s="1014"/>
    </row>
    <row r="527" spans="1:20" s="349" customFormat="1">
      <c r="A527" s="439"/>
      <c r="B527" s="439"/>
      <c r="D527" s="439"/>
      <c r="E527" s="439"/>
      <c r="R527" s="1013"/>
      <c r="S527" s="1013"/>
      <c r="T527" s="1014"/>
    </row>
    <row r="528" spans="1:20" s="349" customFormat="1">
      <c r="A528" s="439"/>
      <c r="B528" s="439"/>
      <c r="D528" s="439"/>
      <c r="E528" s="439"/>
      <c r="R528" s="1013"/>
      <c r="S528" s="1013"/>
      <c r="T528" s="1014"/>
    </row>
    <row r="529" spans="1:20" s="349" customFormat="1">
      <c r="A529" s="439"/>
      <c r="B529" s="439"/>
      <c r="D529" s="439"/>
      <c r="E529" s="439"/>
      <c r="R529" s="1013"/>
      <c r="S529" s="1013"/>
      <c r="T529" s="1014"/>
    </row>
    <row r="530" spans="1:20" s="349" customFormat="1">
      <c r="A530" s="439"/>
      <c r="B530" s="439"/>
      <c r="D530" s="439"/>
      <c r="E530" s="439"/>
      <c r="R530" s="1013"/>
      <c r="S530" s="1013"/>
      <c r="T530" s="1014"/>
    </row>
    <row r="531" spans="1:20" s="349" customFormat="1">
      <c r="A531" s="439"/>
      <c r="B531" s="439"/>
      <c r="D531" s="439"/>
      <c r="E531" s="439"/>
      <c r="R531" s="1013"/>
      <c r="S531" s="1013"/>
      <c r="T531" s="1014"/>
    </row>
    <row r="532" spans="1:20" s="349" customFormat="1">
      <c r="A532" s="439"/>
      <c r="B532" s="439"/>
      <c r="D532" s="439"/>
      <c r="E532" s="439"/>
      <c r="R532" s="1013"/>
      <c r="S532" s="1013"/>
      <c r="T532" s="1014"/>
    </row>
    <row r="533" spans="1:20" s="349" customFormat="1">
      <c r="A533" s="439"/>
      <c r="B533" s="439"/>
      <c r="D533" s="439"/>
      <c r="E533" s="439"/>
      <c r="R533" s="1013"/>
      <c r="S533" s="1013"/>
      <c r="T533" s="1014"/>
    </row>
    <row r="534" spans="1:20" s="349" customFormat="1">
      <c r="A534" s="439"/>
      <c r="B534" s="439"/>
      <c r="D534" s="439"/>
      <c r="E534" s="439"/>
      <c r="R534" s="1013"/>
      <c r="S534" s="1013"/>
      <c r="T534" s="1014"/>
    </row>
    <row r="535" spans="1:20" s="349" customFormat="1">
      <c r="A535" s="439"/>
      <c r="B535" s="439"/>
      <c r="D535" s="439"/>
      <c r="E535" s="439"/>
      <c r="R535" s="1013"/>
      <c r="S535" s="1013"/>
      <c r="T535" s="1014"/>
    </row>
    <row r="536" spans="1:20" s="349" customFormat="1">
      <c r="A536" s="439"/>
      <c r="B536" s="439"/>
      <c r="D536" s="439"/>
      <c r="E536" s="439"/>
      <c r="R536" s="1013"/>
      <c r="S536" s="1013"/>
      <c r="T536" s="1014"/>
    </row>
    <row r="537" spans="1:20" s="349" customFormat="1">
      <c r="A537" s="439"/>
      <c r="B537" s="439"/>
      <c r="D537" s="439"/>
      <c r="E537" s="439"/>
      <c r="R537" s="1013"/>
      <c r="S537" s="1013"/>
      <c r="T537" s="1014"/>
    </row>
    <row r="538" spans="1:20" s="349" customFormat="1">
      <c r="A538" s="439"/>
      <c r="B538" s="439"/>
      <c r="D538" s="439"/>
      <c r="E538" s="439"/>
      <c r="R538" s="1013"/>
      <c r="S538" s="1013"/>
      <c r="T538" s="1014"/>
    </row>
    <row r="539" spans="1:20" s="349" customFormat="1">
      <c r="A539" s="439"/>
      <c r="B539" s="439"/>
      <c r="D539" s="439"/>
      <c r="E539" s="439"/>
      <c r="R539" s="1013"/>
      <c r="S539" s="1013"/>
      <c r="T539" s="1014"/>
    </row>
    <row r="540" spans="1:20" s="349" customFormat="1">
      <c r="A540" s="439"/>
      <c r="B540" s="439"/>
      <c r="D540" s="439"/>
      <c r="E540" s="439"/>
      <c r="R540" s="1013"/>
      <c r="S540" s="1013"/>
      <c r="T540" s="1014"/>
    </row>
    <row r="541" spans="1:20" s="349" customFormat="1">
      <c r="A541" s="439"/>
      <c r="B541" s="439"/>
      <c r="D541" s="439"/>
      <c r="E541" s="439"/>
      <c r="R541" s="1013"/>
      <c r="S541" s="1013"/>
      <c r="T541" s="1014"/>
    </row>
    <row r="542" spans="1:20" s="349" customFormat="1">
      <c r="A542" s="439"/>
      <c r="B542" s="439"/>
      <c r="D542" s="439"/>
      <c r="E542" s="439"/>
      <c r="R542" s="1013"/>
      <c r="S542" s="1013"/>
      <c r="T542" s="1014"/>
    </row>
    <row r="543" spans="1:20" s="349" customFormat="1">
      <c r="A543" s="439"/>
      <c r="B543" s="439"/>
      <c r="D543" s="439"/>
      <c r="E543" s="439"/>
      <c r="R543" s="1013"/>
      <c r="S543" s="1013"/>
      <c r="T543" s="1014"/>
    </row>
    <row r="544" spans="1:20" s="349" customFormat="1">
      <c r="A544" s="439"/>
      <c r="B544" s="439"/>
      <c r="D544" s="439"/>
      <c r="E544" s="439"/>
      <c r="R544" s="1013"/>
      <c r="S544" s="1013"/>
      <c r="T544" s="1014"/>
    </row>
    <row r="545" spans="1:20" s="349" customFormat="1">
      <c r="A545" s="439"/>
      <c r="B545" s="439"/>
      <c r="D545" s="439"/>
      <c r="E545" s="439"/>
      <c r="R545" s="1013"/>
      <c r="S545" s="1013"/>
      <c r="T545" s="1014"/>
    </row>
    <row r="546" spans="1:20" s="349" customFormat="1">
      <c r="A546" s="439"/>
      <c r="B546" s="439"/>
      <c r="D546" s="439"/>
      <c r="E546" s="439"/>
      <c r="R546" s="1013"/>
      <c r="S546" s="1013"/>
      <c r="T546" s="1014"/>
    </row>
    <row r="547" spans="1:20" s="349" customFormat="1">
      <c r="A547" s="439"/>
      <c r="B547" s="439"/>
      <c r="D547" s="439"/>
      <c r="E547" s="439"/>
      <c r="R547" s="1013"/>
      <c r="S547" s="1013"/>
      <c r="T547" s="1014"/>
    </row>
    <row r="548" spans="1:20" s="349" customFormat="1">
      <c r="A548" s="439"/>
      <c r="B548" s="439"/>
      <c r="D548" s="439"/>
      <c r="E548" s="439"/>
      <c r="R548" s="1013"/>
      <c r="S548" s="1013"/>
      <c r="T548" s="1014"/>
    </row>
    <row r="549" spans="1:20" s="349" customFormat="1">
      <c r="A549" s="439"/>
      <c r="B549" s="439"/>
      <c r="D549" s="439"/>
      <c r="E549" s="439"/>
      <c r="R549" s="1013"/>
      <c r="S549" s="1013"/>
      <c r="T549" s="1014"/>
    </row>
    <row r="550" spans="1:20" s="349" customFormat="1">
      <c r="A550" s="439"/>
      <c r="B550" s="439"/>
      <c r="D550" s="439"/>
      <c r="E550" s="439"/>
      <c r="R550" s="1013"/>
      <c r="S550" s="1013"/>
      <c r="T550" s="1014"/>
    </row>
    <row r="551" spans="1:20" s="349" customFormat="1">
      <c r="A551" s="439"/>
      <c r="B551" s="439"/>
      <c r="D551" s="439"/>
      <c r="E551" s="439"/>
      <c r="R551" s="1013"/>
      <c r="S551" s="1013"/>
      <c r="T551" s="1014"/>
    </row>
    <row r="552" spans="1:20" s="349" customFormat="1">
      <c r="A552" s="439"/>
      <c r="B552" s="439"/>
      <c r="D552" s="439"/>
      <c r="E552" s="439"/>
      <c r="R552" s="1013"/>
      <c r="S552" s="1013"/>
      <c r="T552" s="1014"/>
    </row>
    <row r="553" spans="1:20" s="349" customFormat="1">
      <c r="A553" s="439"/>
      <c r="B553" s="439"/>
      <c r="D553" s="439"/>
      <c r="E553" s="439"/>
      <c r="R553" s="1013"/>
      <c r="S553" s="1013"/>
      <c r="T553" s="1014"/>
    </row>
    <row r="554" spans="1:20" s="349" customFormat="1">
      <c r="A554" s="439"/>
      <c r="B554" s="439"/>
      <c r="D554" s="439"/>
      <c r="E554" s="439"/>
      <c r="R554" s="1013"/>
      <c r="S554" s="1013"/>
      <c r="T554" s="1014"/>
    </row>
    <row r="555" spans="1:20" s="349" customFormat="1">
      <c r="A555" s="439"/>
      <c r="B555" s="439"/>
      <c r="D555" s="439"/>
      <c r="E555" s="439"/>
      <c r="R555" s="1013"/>
      <c r="S555" s="1013"/>
      <c r="T555" s="1014"/>
    </row>
    <row r="556" spans="1:20" s="349" customFormat="1">
      <c r="A556" s="439"/>
      <c r="B556" s="439"/>
      <c r="D556" s="439"/>
      <c r="E556" s="439"/>
      <c r="R556" s="1013"/>
      <c r="S556" s="1013"/>
      <c r="T556" s="1014"/>
    </row>
    <row r="557" spans="1:20" s="349" customFormat="1">
      <c r="A557" s="439"/>
      <c r="B557" s="439"/>
      <c r="D557" s="439"/>
      <c r="E557" s="439"/>
      <c r="R557" s="1013"/>
      <c r="S557" s="1013"/>
      <c r="T557" s="1014"/>
    </row>
    <row r="558" spans="1:20" s="349" customFormat="1">
      <c r="A558" s="439"/>
      <c r="B558" s="439"/>
      <c r="D558" s="439"/>
      <c r="E558" s="439"/>
      <c r="R558" s="1013"/>
      <c r="S558" s="1013"/>
      <c r="T558" s="1014"/>
    </row>
    <row r="559" spans="1:20" s="349" customFormat="1">
      <c r="A559" s="439"/>
      <c r="B559" s="439"/>
      <c r="D559" s="439"/>
      <c r="E559" s="439"/>
      <c r="R559" s="1013"/>
      <c r="S559" s="1013"/>
      <c r="T559" s="1014"/>
    </row>
    <row r="560" spans="1:20" s="349" customFormat="1">
      <c r="A560" s="439"/>
      <c r="B560" s="439"/>
      <c r="D560" s="439"/>
      <c r="E560" s="439"/>
      <c r="R560" s="1013"/>
      <c r="S560" s="1013"/>
      <c r="T560" s="1014"/>
    </row>
    <row r="561" spans="1:20" s="349" customFormat="1">
      <c r="A561" s="439"/>
      <c r="B561" s="439"/>
      <c r="D561" s="439"/>
      <c r="E561" s="439"/>
      <c r="R561" s="1013"/>
      <c r="S561" s="1013"/>
      <c r="T561" s="1014"/>
    </row>
    <row r="562" spans="1:20" s="349" customFormat="1">
      <c r="A562" s="439"/>
      <c r="B562" s="439"/>
      <c r="D562" s="439"/>
      <c r="E562" s="439"/>
      <c r="R562" s="1013"/>
      <c r="S562" s="1013"/>
      <c r="T562" s="1014"/>
    </row>
    <row r="563" spans="1:20" s="349" customFormat="1">
      <c r="A563" s="439"/>
      <c r="B563" s="439"/>
      <c r="D563" s="439"/>
      <c r="E563" s="439"/>
      <c r="R563" s="1013"/>
      <c r="S563" s="1013"/>
      <c r="T563" s="1014"/>
    </row>
    <row r="564" spans="1:20" s="349" customFormat="1">
      <c r="A564" s="439"/>
      <c r="B564" s="439"/>
      <c r="D564" s="439"/>
      <c r="E564" s="439"/>
      <c r="R564" s="1013"/>
      <c r="S564" s="1013"/>
      <c r="T564" s="1014"/>
    </row>
    <row r="565" spans="1:20" s="349" customFormat="1">
      <c r="A565" s="439"/>
      <c r="B565" s="439"/>
      <c r="D565" s="439"/>
      <c r="E565" s="439"/>
      <c r="R565" s="1013"/>
      <c r="S565" s="1013"/>
      <c r="T565" s="1014"/>
    </row>
    <row r="566" spans="1:20" s="349" customFormat="1">
      <c r="A566" s="439"/>
      <c r="B566" s="439"/>
      <c r="D566" s="439"/>
      <c r="E566" s="439"/>
      <c r="R566" s="1013"/>
      <c r="S566" s="1013"/>
      <c r="T566" s="1014"/>
    </row>
    <row r="567" spans="1:20" s="349" customFormat="1">
      <c r="A567" s="439"/>
      <c r="B567" s="439"/>
      <c r="D567" s="439"/>
      <c r="E567" s="439"/>
      <c r="R567" s="1013"/>
      <c r="S567" s="1013"/>
      <c r="T567" s="1014"/>
    </row>
    <row r="568" spans="1:20" s="349" customFormat="1">
      <c r="A568" s="439"/>
      <c r="B568" s="439"/>
      <c r="D568" s="439"/>
      <c r="E568" s="439"/>
      <c r="R568" s="1013"/>
      <c r="S568" s="1013"/>
      <c r="T568" s="1014"/>
    </row>
    <row r="569" spans="1:20" s="349" customFormat="1">
      <c r="A569" s="439"/>
      <c r="B569" s="439"/>
      <c r="D569" s="439"/>
      <c r="E569" s="439"/>
      <c r="R569" s="1013"/>
      <c r="S569" s="1013"/>
      <c r="T569" s="1014"/>
    </row>
    <row r="570" spans="1:20" s="349" customFormat="1">
      <c r="A570" s="439"/>
      <c r="B570" s="439"/>
      <c r="D570" s="439"/>
      <c r="E570" s="439"/>
      <c r="R570" s="1013"/>
      <c r="S570" s="1013"/>
      <c r="T570" s="1014"/>
    </row>
    <row r="571" spans="1:20" s="349" customFormat="1">
      <c r="A571" s="439"/>
      <c r="B571" s="439"/>
      <c r="D571" s="439"/>
      <c r="E571" s="439"/>
      <c r="R571" s="1013"/>
      <c r="S571" s="1013"/>
      <c r="T571" s="1014"/>
    </row>
    <row r="572" spans="1:20" s="349" customFormat="1">
      <c r="A572" s="439"/>
      <c r="B572" s="439"/>
      <c r="D572" s="439"/>
      <c r="E572" s="439"/>
      <c r="R572" s="1013"/>
      <c r="S572" s="1013"/>
      <c r="T572" s="1014"/>
    </row>
    <row r="573" spans="1:20" s="349" customFormat="1">
      <c r="A573" s="439"/>
      <c r="B573" s="439"/>
      <c r="D573" s="439"/>
      <c r="E573" s="439"/>
      <c r="R573" s="1013"/>
      <c r="S573" s="1013"/>
      <c r="T573" s="1014"/>
    </row>
    <row r="574" spans="1:20" s="349" customFormat="1">
      <c r="A574" s="439"/>
      <c r="B574" s="439"/>
      <c r="D574" s="439"/>
      <c r="E574" s="439"/>
      <c r="R574" s="1013"/>
      <c r="S574" s="1013"/>
      <c r="T574" s="1014"/>
    </row>
    <row r="575" spans="1:20" s="349" customFormat="1">
      <c r="A575" s="439"/>
      <c r="B575" s="439"/>
      <c r="D575" s="439"/>
      <c r="E575" s="439"/>
      <c r="R575" s="1013"/>
      <c r="S575" s="1013"/>
      <c r="T575" s="1014"/>
    </row>
    <row r="576" spans="1:20" s="349" customFormat="1">
      <c r="A576" s="439"/>
      <c r="B576" s="439"/>
      <c r="D576" s="439"/>
      <c r="E576" s="439"/>
      <c r="R576" s="1013"/>
      <c r="S576" s="1013"/>
      <c r="T576" s="1014"/>
    </row>
    <row r="577" spans="1:20" s="349" customFormat="1">
      <c r="A577" s="439"/>
      <c r="B577" s="439"/>
      <c r="D577" s="439"/>
      <c r="E577" s="439"/>
      <c r="R577" s="1013"/>
      <c r="S577" s="1013"/>
      <c r="T577" s="1014"/>
    </row>
    <row r="578" spans="1:20" s="349" customFormat="1">
      <c r="A578" s="439"/>
      <c r="B578" s="439"/>
      <c r="D578" s="439"/>
      <c r="E578" s="439"/>
      <c r="R578" s="1013"/>
      <c r="S578" s="1013"/>
      <c r="T578" s="1014"/>
    </row>
    <row r="579" spans="1:20" s="349" customFormat="1">
      <c r="A579" s="439"/>
      <c r="B579" s="439"/>
      <c r="D579" s="439"/>
      <c r="E579" s="439"/>
      <c r="R579" s="1013"/>
      <c r="S579" s="1013"/>
      <c r="T579" s="1014"/>
    </row>
    <row r="580" spans="1:20" s="349" customFormat="1">
      <c r="A580" s="439"/>
      <c r="B580" s="439"/>
      <c r="D580" s="439"/>
      <c r="E580" s="439"/>
      <c r="R580" s="1013"/>
      <c r="S580" s="1013"/>
      <c r="T580" s="1014"/>
    </row>
    <row r="581" spans="1:20" s="349" customFormat="1">
      <c r="A581" s="439"/>
      <c r="B581" s="439"/>
      <c r="D581" s="439"/>
      <c r="E581" s="439"/>
      <c r="R581" s="1013"/>
      <c r="S581" s="1013"/>
      <c r="T581" s="1014"/>
    </row>
    <row r="582" spans="1:20" s="349" customFormat="1">
      <c r="A582" s="439"/>
      <c r="B582" s="439"/>
      <c r="D582" s="439"/>
      <c r="E582" s="439"/>
      <c r="R582" s="1013"/>
      <c r="S582" s="1013"/>
      <c r="T582" s="1014"/>
    </row>
    <row r="583" spans="1:20" s="349" customFormat="1">
      <c r="A583" s="439"/>
      <c r="B583" s="439"/>
      <c r="D583" s="439"/>
      <c r="E583" s="439"/>
      <c r="R583" s="1013"/>
      <c r="S583" s="1013"/>
      <c r="T583" s="1014"/>
    </row>
    <row r="584" spans="1:20" s="349" customFormat="1">
      <c r="A584" s="439"/>
      <c r="B584" s="439"/>
      <c r="D584" s="439"/>
      <c r="E584" s="439"/>
      <c r="R584" s="1013"/>
      <c r="S584" s="1013"/>
      <c r="T584" s="1014"/>
    </row>
    <row r="585" spans="1:20" s="349" customFormat="1">
      <c r="A585" s="439"/>
      <c r="B585" s="439"/>
      <c r="D585" s="439"/>
      <c r="E585" s="439"/>
      <c r="R585" s="1013"/>
      <c r="S585" s="1013"/>
      <c r="T585" s="1014"/>
    </row>
    <row r="586" spans="1:20" s="349" customFormat="1">
      <c r="A586" s="439"/>
      <c r="B586" s="439"/>
      <c r="D586" s="439"/>
      <c r="E586" s="439"/>
      <c r="R586" s="1013"/>
      <c r="S586" s="1013"/>
      <c r="T586" s="1014"/>
    </row>
    <row r="587" spans="1:20" s="349" customFormat="1">
      <c r="A587" s="439"/>
      <c r="B587" s="439"/>
      <c r="D587" s="439"/>
      <c r="E587" s="439"/>
      <c r="R587" s="1013"/>
      <c r="S587" s="1013"/>
      <c r="T587" s="1014"/>
    </row>
    <row r="588" spans="1:20" s="349" customFormat="1">
      <c r="A588" s="439"/>
      <c r="B588" s="439"/>
      <c r="D588" s="439"/>
      <c r="E588" s="439"/>
      <c r="R588" s="1013"/>
      <c r="S588" s="1013"/>
      <c r="T588" s="1014"/>
    </row>
    <row r="589" spans="1:20" s="349" customFormat="1">
      <c r="A589" s="439"/>
      <c r="B589" s="439"/>
      <c r="D589" s="439"/>
      <c r="E589" s="439"/>
      <c r="R589" s="1013"/>
      <c r="S589" s="1013"/>
      <c r="T589" s="1014"/>
    </row>
    <row r="590" spans="1:20" s="349" customFormat="1">
      <c r="A590" s="439"/>
      <c r="B590" s="439"/>
      <c r="D590" s="439"/>
      <c r="E590" s="439"/>
      <c r="R590" s="1013"/>
      <c r="S590" s="1013"/>
      <c r="T590" s="1014"/>
    </row>
    <row r="591" spans="1:20" s="349" customFormat="1">
      <c r="A591" s="439"/>
      <c r="B591" s="439"/>
      <c r="D591" s="439"/>
      <c r="E591" s="439"/>
      <c r="R591" s="1013"/>
      <c r="S591" s="1013"/>
      <c r="T591" s="1014"/>
    </row>
    <row r="592" spans="1:20" s="349" customFormat="1">
      <c r="A592" s="439"/>
      <c r="B592" s="439"/>
      <c r="D592" s="439"/>
      <c r="E592" s="439"/>
      <c r="R592" s="1013"/>
      <c r="S592" s="1013"/>
      <c r="T592" s="1014"/>
    </row>
    <row r="593" spans="1:20" s="349" customFormat="1">
      <c r="A593" s="439"/>
      <c r="B593" s="439"/>
      <c r="D593" s="439"/>
      <c r="E593" s="439"/>
      <c r="R593" s="1013"/>
      <c r="S593" s="1013"/>
      <c r="T593" s="1014"/>
    </row>
    <row r="594" spans="1:20" s="349" customFormat="1">
      <c r="A594" s="439"/>
      <c r="B594" s="439"/>
      <c r="D594" s="439"/>
      <c r="E594" s="439"/>
      <c r="R594" s="1013"/>
      <c r="S594" s="1013"/>
      <c r="T594" s="1014"/>
    </row>
    <row r="595" spans="1:20" s="349" customFormat="1">
      <c r="A595" s="439"/>
      <c r="B595" s="439"/>
      <c r="D595" s="439"/>
      <c r="E595" s="439"/>
      <c r="R595" s="1013"/>
      <c r="S595" s="1013"/>
      <c r="T595" s="1014"/>
    </row>
    <row r="596" spans="1:20" s="349" customFormat="1">
      <c r="A596" s="439"/>
      <c r="B596" s="439"/>
      <c r="D596" s="439"/>
      <c r="E596" s="439"/>
      <c r="R596" s="1013"/>
      <c r="S596" s="1013"/>
      <c r="T596" s="1014"/>
    </row>
    <row r="597" spans="1:20" s="349" customFormat="1">
      <c r="A597" s="439"/>
      <c r="B597" s="439"/>
      <c r="D597" s="439"/>
      <c r="E597" s="439"/>
      <c r="R597" s="1013"/>
      <c r="S597" s="1013"/>
      <c r="T597" s="1014"/>
    </row>
    <row r="598" spans="1:20" s="349" customFormat="1">
      <c r="A598" s="439"/>
      <c r="B598" s="439"/>
      <c r="D598" s="439"/>
      <c r="E598" s="439"/>
      <c r="R598" s="1013"/>
      <c r="S598" s="1013"/>
      <c r="T598" s="1014"/>
    </row>
    <row r="599" spans="1:20" s="349" customFormat="1">
      <c r="A599" s="439"/>
      <c r="B599" s="439"/>
      <c r="D599" s="439"/>
      <c r="E599" s="439"/>
      <c r="R599" s="1013"/>
      <c r="S599" s="1013"/>
      <c r="T599" s="1014"/>
    </row>
    <row r="600" spans="1:20" s="349" customFormat="1">
      <c r="A600" s="439"/>
      <c r="B600" s="439"/>
      <c r="D600" s="439"/>
      <c r="E600" s="439"/>
      <c r="R600" s="1013"/>
      <c r="S600" s="1013"/>
      <c r="T600" s="1014"/>
    </row>
    <row r="601" spans="1:20" s="349" customFormat="1">
      <c r="A601" s="439"/>
      <c r="B601" s="439"/>
      <c r="D601" s="439"/>
      <c r="E601" s="439"/>
      <c r="R601" s="1013"/>
      <c r="S601" s="1013"/>
      <c r="T601" s="1014"/>
    </row>
    <row r="602" spans="1:20" s="349" customFormat="1">
      <c r="A602" s="439"/>
      <c r="B602" s="439"/>
      <c r="D602" s="439"/>
      <c r="E602" s="439"/>
      <c r="R602" s="1013"/>
      <c r="S602" s="1013"/>
      <c r="T602" s="1014"/>
    </row>
    <row r="603" spans="1:20" s="349" customFormat="1">
      <c r="A603" s="439"/>
      <c r="B603" s="439"/>
      <c r="D603" s="439"/>
      <c r="E603" s="439"/>
      <c r="R603" s="1013"/>
      <c r="S603" s="1013"/>
      <c r="T603" s="1014"/>
    </row>
    <row r="604" spans="1:20" s="349" customFormat="1">
      <c r="A604" s="439"/>
      <c r="B604" s="439"/>
      <c r="D604" s="439"/>
      <c r="E604" s="439"/>
      <c r="R604" s="1013"/>
      <c r="S604" s="1013"/>
      <c r="T604" s="1014"/>
    </row>
    <row r="605" spans="1:20" s="349" customFormat="1">
      <c r="A605" s="439"/>
      <c r="B605" s="439"/>
      <c r="D605" s="439"/>
      <c r="E605" s="439"/>
      <c r="R605" s="1013"/>
      <c r="S605" s="1013"/>
      <c r="T605" s="1014"/>
    </row>
    <row r="606" spans="1:20" s="349" customFormat="1">
      <c r="A606" s="439"/>
      <c r="B606" s="439"/>
      <c r="D606" s="439"/>
      <c r="E606" s="439"/>
      <c r="R606" s="1013"/>
      <c r="S606" s="1013"/>
      <c r="T606" s="1014"/>
    </row>
    <row r="607" spans="1:20" s="349" customFormat="1">
      <c r="A607" s="439"/>
      <c r="B607" s="439"/>
      <c r="D607" s="439"/>
      <c r="E607" s="439"/>
      <c r="R607" s="1013"/>
      <c r="S607" s="1013"/>
      <c r="T607" s="1014"/>
    </row>
    <row r="608" spans="1:20" s="349" customFormat="1">
      <c r="A608" s="439"/>
      <c r="B608" s="439"/>
      <c r="D608" s="439"/>
      <c r="E608" s="439"/>
      <c r="R608" s="1013"/>
      <c r="S608" s="1013"/>
      <c r="T608" s="1014"/>
    </row>
    <row r="609" spans="1:20" s="349" customFormat="1">
      <c r="A609" s="439"/>
      <c r="B609" s="439"/>
      <c r="D609" s="439"/>
      <c r="E609" s="439"/>
      <c r="R609" s="1013"/>
      <c r="S609" s="1013"/>
      <c r="T609" s="1014"/>
    </row>
    <row r="610" spans="1:20" s="349" customFormat="1">
      <c r="A610" s="439"/>
      <c r="B610" s="439"/>
      <c r="D610" s="439"/>
      <c r="E610" s="439"/>
      <c r="R610" s="1013"/>
      <c r="S610" s="1013"/>
      <c r="T610" s="1014"/>
    </row>
    <row r="611" spans="1:20" s="349" customFormat="1">
      <c r="A611" s="439"/>
      <c r="B611" s="439"/>
      <c r="D611" s="439"/>
      <c r="E611" s="439"/>
      <c r="R611" s="1013"/>
      <c r="S611" s="1013"/>
      <c r="T611" s="1014"/>
    </row>
    <row r="612" spans="1:20" s="349" customFormat="1">
      <c r="A612" s="439"/>
      <c r="B612" s="439"/>
      <c r="D612" s="439"/>
      <c r="E612" s="439"/>
      <c r="R612" s="1013"/>
      <c r="S612" s="1013"/>
      <c r="T612" s="1014"/>
    </row>
    <row r="613" spans="1:20" s="349" customFormat="1">
      <c r="A613" s="439"/>
      <c r="B613" s="439"/>
      <c r="D613" s="439"/>
      <c r="E613" s="439"/>
      <c r="R613" s="1013"/>
      <c r="S613" s="1013"/>
      <c r="T613" s="1014"/>
    </row>
    <row r="614" spans="1:20" s="349" customFormat="1">
      <c r="A614" s="439"/>
      <c r="B614" s="439"/>
      <c r="D614" s="439"/>
      <c r="E614" s="439"/>
      <c r="R614" s="1013"/>
      <c r="S614" s="1013"/>
      <c r="T614" s="1014"/>
    </row>
    <row r="615" spans="1:20" s="349" customFormat="1">
      <c r="A615" s="439"/>
      <c r="B615" s="439"/>
      <c r="D615" s="439"/>
      <c r="E615" s="439"/>
      <c r="R615" s="1013"/>
      <c r="S615" s="1013"/>
      <c r="T615" s="1014"/>
    </row>
    <row r="616" spans="1:20" s="349" customFormat="1">
      <c r="A616" s="439"/>
      <c r="B616" s="439"/>
      <c r="D616" s="439"/>
      <c r="E616" s="439"/>
      <c r="R616" s="1013"/>
      <c r="S616" s="1013"/>
      <c r="T616" s="1014"/>
    </row>
    <row r="617" spans="1:20" s="349" customFormat="1">
      <c r="A617" s="439"/>
      <c r="B617" s="439"/>
      <c r="D617" s="439"/>
      <c r="E617" s="439"/>
      <c r="R617" s="1013"/>
      <c r="S617" s="1013"/>
      <c r="T617" s="1014"/>
    </row>
    <row r="618" spans="1:20" s="349" customFormat="1">
      <c r="A618" s="439"/>
      <c r="B618" s="439"/>
      <c r="D618" s="439"/>
      <c r="E618" s="439"/>
      <c r="R618" s="1013"/>
      <c r="S618" s="1013"/>
      <c r="T618" s="1014"/>
    </row>
    <row r="619" spans="1:20" s="349" customFormat="1">
      <c r="A619" s="439"/>
      <c r="B619" s="439"/>
      <c r="D619" s="439"/>
      <c r="E619" s="439"/>
      <c r="R619" s="1013"/>
      <c r="S619" s="1013"/>
      <c r="T619" s="1014"/>
    </row>
    <row r="620" spans="1:20" s="349" customFormat="1">
      <c r="A620" s="439"/>
      <c r="B620" s="439"/>
      <c r="D620" s="439"/>
      <c r="E620" s="439"/>
      <c r="R620" s="1013"/>
      <c r="S620" s="1013"/>
      <c r="T620" s="1014"/>
    </row>
    <row r="621" spans="1:20" s="349" customFormat="1">
      <c r="A621" s="439"/>
      <c r="B621" s="439"/>
      <c r="D621" s="439"/>
      <c r="E621" s="439"/>
      <c r="R621" s="1013"/>
      <c r="S621" s="1013"/>
      <c r="T621" s="1014"/>
    </row>
    <row r="622" spans="1:20" s="349" customFormat="1">
      <c r="A622" s="439"/>
      <c r="B622" s="439"/>
      <c r="D622" s="439"/>
      <c r="E622" s="439"/>
      <c r="R622" s="1013"/>
      <c r="S622" s="1013"/>
      <c r="T622" s="1014"/>
    </row>
    <row r="623" spans="1:20" s="349" customFormat="1">
      <c r="A623" s="439"/>
      <c r="B623" s="439"/>
      <c r="D623" s="439"/>
      <c r="E623" s="439"/>
      <c r="R623" s="1013"/>
      <c r="S623" s="1013"/>
      <c r="T623" s="1014"/>
    </row>
    <row r="624" spans="1:20" s="349" customFormat="1">
      <c r="A624" s="439"/>
      <c r="B624" s="439"/>
      <c r="D624" s="439"/>
      <c r="E624" s="439"/>
      <c r="R624" s="1013"/>
      <c r="S624" s="1013"/>
      <c r="T624" s="1014"/>
    </row>
    <row r="625" spans="1:20" s="349" customFormat="1">
      <c r="A625" s="439"/>
      <c r="B625" s="439"/>
      <c r="D625" s="439"/>
      <c r="E625" s="439"/>
      <c r="R625" s="1013"/>
      <c r="S625" s="1013"/>
      <c r="T625" s="1014"/>
    </row>
    <row r="626" spans="1:20" s="349" customFormat="1">
      <c r="A626" s="439"/>
      <c r="B626" s="439"/>
      <c r="D626" s="439"/>
      <c r="E626" s="439"/>
      <c r="R626" s="1013"/>
      <c r="S626" s="1013"/>
      <c r="T626" s="1014"/>
    </row>
    <row r="627" spans="1:20" s="349" customFormat="1">
      <c r="A627" s="439"/>
      <c r="B627" s="439"/>
      <c r="D627" s="439"/>
      <c r="E627" s="439"/>
      <c r="R627" s="1013"/>
      <c r="S627" s="1013"/>
      <c r="T627" s="1014"/>
    </row>
    <row r="628" spans="1:20" s="349" customFormat="1">
      <c r="A628" s="439"/>
      <c r="B628" s="439"/>
      <c r="D628" s="439"/>
      <c r="E628" s="439"/>
      <c r="R628" s="1013"/>
      <c r="S628" s="1013"/>
      <c r="T628" s="1014"/>
    </row>
    <row r="629" spans="1:20" s="349" customFormat="1">
      <c r="A629" s="439"/>
      <c r="B629" s="439"/>
      <c r="D629" s="439"/>
      <c r="E629" s="439"/>
      <c r="R629" s="1013"/>
      <c r="S629" s="1013"/>
      <c r="T629" s="1014"/>
    </row>
    <row r="630" spans="1:20" s="349" customFormat="1">
      <c r="A630" s="439"/>
      <c r="B630" s="439"/>
      <c r="D630" s="439"/>
      <c r="E630" s="439"/>
      <c r="R630" s="1013"/>
      <c r="S630" s="1013"/>
      <c r="T630" s="1014"/>
    </row>
    <row r="631" spans="1:20" s="349" customFormat="1">
      <c r="A631" s="439"/>
      <c r="B631" s="439"/>
      <c r="D631" s="439"/>
      <c r="E631" s="439"/>
      <c r="R631" s="1013"/>
      <c r="S631" s="1013"/>
      <c r="T631" s="1014"/>
    </row>
    <row r="632" spans="1:20" s="349" customFormat="1">
      <c r="A632" s="439"/>
      <c r="B632" s="439"/>
      <c r="D632" s="439"/>
      <c r="E632" s="439"/>
      <c r="R632" s="1013"/>
      <c r="S632" s="1013"/>
      <c r="T632" s="1014"/>
    </row>
    <row r="633" spans="1:20" s="349" customFormat="1">
      <c r="A633" s="439"/>
      <c r="B633" s="439"/>
      <c r="D633" s="439"/>
      <c r="E633" s="439"/>
      <c r="R633" s="1013"/>
      <c r="S633" s="1013"/>
      <c r="T633" s="1014"/>
    </row>
    <row r="634" spans="1:20" s="349" customFormat="1">
      <c r="A634" s="439"/>
      <c r="B634" s="439"/>
      <c r="D634" s="439"/>
      <c r="E634" s="439"/>
      <c r="R634" s="1013"/>
      <c r="S634" s="1013"/>
      <c r="T634" s="1014"/>
    </row>
    <row r="635" spans="1:20" s="349" customFormat="1">
      <c r="A635" s="439"/>
      <c r="B635" s="439"/>
      <c r="D635" s="439"/>
      <c r="E635" s="439"/>
      <c r="R635" s="1013"/>
      <c r="S635" s="1013"/>
      <c r="T635" s="1014"/>
    </row>
    <row r="636" spans="1:20" s="349" customFormat="1">
      <c r="A636" s="439"/>
      <c r="B636" s="439"/>
      <c r="D636" s="439"/>
      <c r="E636" s="439"/>
      <c r="R636" s="1013"/>
      <c r="S636" s="1013"/>
      <c r="T636" s="1014"/>
    </row>
    <row r="637" spans="1:20" s="349" customFormat="1">
      <c r="A637" s="439"/>
      <c r="B637" s="439"/>
      <c r="D637" s="439"/>
      <c r="E637" s="439"/>
      <c r="R637" s="1013"/>
      <c r="S637" s="1013"/>
      <c r="T637" s="1014"/>
    </row>
    <row r="638" spans="1:20" s="349" customFormat="1">
      <c r="A638" s="439"/>
      <c r="B638" s="439"/>
      <c r="D638" s="439"/>
      <c r="E638" s="439"/>
      <c r="R638" s="1013"/>
      <c r="S638" s="1013"/>
      <c r="T638" s="1014"/>
    </row>
    <row r="639" spans="1:20" s="349" customFormat="1">
      <c r="A639" s="439"/>
      <c r="B639" s="439"/>
      <c r="D639" s="439"/>
      <c r="E639" s="439"/>
      <c r="R639" s="1013"/>
      <c r="S639" s="1013"/>
      <c r="T639" s="1014"/>
    </row>
    <row r="640" spans="1:20" s="349" customFormat="1">
      <c r="A640" s="439"/>
      <c r="B640" s="439"/>
      <c r="D640" s="439"/>
      <c r="E640" s="439"/>
      <c r="R640" s="1013"/>
      <c r="S640" s="1013"/>
      <c r="T640" s="1014"/>
    </row>
    <row r="641" spans="1:20" s="349" customFormat="1">
      <c r="A641" s="439"/>
      <c r="B641" s="439"/>
      <c r="D641" s="439"/>
      <c r="E641" s="439"/>
      <c r="R641" s="1013"/>
      <c r="S641" s="1013"/>
      <c r="T641" s="1014"/>
    </row>
    <row r="642" spans="1:20" s="349" customFormat="1">
      <c r="A642" s="439"/>
      <c r="B642" s="439"/>
      <c r="D642" s="439"/>
      <c r="E642" s="439"/>
      <c r="R642" s="1013"/>
      <c r="S642" s="1013"/>
      <c r="T642" s="1014"/>
    </row>
    <row r="643" spans="1:20" s="349" customFormat="1">
      <c r="A643" s="439"/>
      <c r="B643" s="439"/>
      <c r="D643" s="439"/>
      <c r="E643" s="439"/>
      <c r="R643" s="1013"/>
      <c r="S643" s="1013"/>
      <c r="T643" s="1014"/>
    </row>
    <row r="644" spans="1:20" s="349" customFormat="1">
      <c r="A644" s="439"/>
      <c r="B644" s="439"/>
      <c r="D644" s="439"/>
      <c r="E644" s="439"/>
      <c r="R644" s="1013"/>
      <c r="S644" s="1013"/>
      <c r="T644" s="1014"/>
    </row>
    <row r="645" spans="1:20" s="349" customFormat="1">
      <c r="A645" s="439"/>
      <c r="B645" s="439"/>
      <c r="D645" s="439"/>
      <c r="E645" s="439"/>
      <c r="R645" s="1013"/>
      <c r="S645" s="1013"/>
      <c r="T645" s="1014"/>
    </row>
    <row r="646" spans="1:20" s="349" customFormat="1">
      <c r="A646" s="439"/>
      <c r="B646" s="439"/>
      <c r="D646" s="439"/>
      <c r="E646" s="439"/>
      <c r="R646" s="1013"/>
      <c r="S646" s="1013"/>
      <c r="T646" s="1014"/>
    </row>
    <row r="647" spans="1:20" s="349" customFormat="1">
      <c r="A647" s="439"/>
      <c r="B647" s="439"/>
      <c r="D647" s="439"/>
      <c r="E647" s="439"/>
      <c r="R647" s="1013"/>
      <c r="S647" s="1013"/>
      <c r="T647" s="1014"/>
    </row>
    <row r="648" spans="1:20" s="349" customFormat="1">
      <c r="A648" s="439"/>
      <c r="B648" s="439"/>
      <c r="D648" s="439"/>
      <c r="E648" s="439"/>
      <c r="R648" s="1013"/>
      <c r="S648" s="1013"/>
      <c r="T648" s="1014"/>
    </row>
    <row r="649" spans="1:20" s="349" customFormat="1">
      <c r="A649" s="439"/>
      <c r="B649" s="439"/>
      <c r="D649" s="439"/>
      <c r="E649" s="439"/>
      <c r="R649" s="1013"/>
      <c r="S649" s="1013"/>
      <c r="T649" s="1014"/>
    </row>
    <row r="650" spans="1:20" s="349" customFormat="1">
      <c r="A650" s="439"/>
      <c r="B650" s="439"/>
      <c r="D650" s="439"/>
      <c r="E650" s="439"/>
      <c r="R650" s="1013"/>
      <c r="S650" s="1013"/>
      <c r="T650" s="1014"/>
    </row>
    <row r="651" spans="1:20" s="349" customFormat="1">
      <c r="A651" s="439"/>
      <c r="B651" s="439"/>
      <c r="D651" s="439"/>
      <c r="E651" s="439"/>
      <c r="R651" s="1013"/>
      <c r="S651" s="1013"/>
      <c r="T651" s="1014"/>
    </row>
    <row r="652" spans="1:20" s="349" customFormat="1">
      <c r="A652" s="439"/>
      <c r="B652" s="439"/>
      <c r="D652" s="439"/>
      <c r="E652" s="439"/>
      <c r="R652" s="1013"/>
      <c r="S652" s="1013"/>
      <c r="T652" s="1014"/>
    </row>
    <row r="653" spans="1:20" s="349" customFormat="1">
      <c r="A653" s="439"/>
      <c r="B653" s="439"/>
      <c r="D653" s="439"/>
      <c r="E653" s="439"/>
      <c r="R653" s="1013"/>
      <c r="S653" s="1013"/>
      <c r="T653" s="1014"/>
    </row>
    <row r="654" spans="1:20" s="349" customFormat="1">
      <c r="A654" s="439"/>
      <c r="B654" s="439"/>
      <c r="D654" s="439"/>
      <c r="E654" s="439"/>
      <c r="R654" s="1013"/>
      <c r="S654" s="1013"/>
      <c r="T654" s="1014"/>
    </row>
    <row r="655" spans="1:20" s="349" customFormat="1">
      <c r="A655" s="439"/>
      <c r="B655" s="439"/>
      <c r="D655" s="439"/>
      <c r="E655" s="439"/>
      <c r="R655" s="1013"/>
      <c r="S655" s="1013"/>
      <c r="T655" s="1014"/>
    </row>
    <row r="656" spans="1:20" s="349" customFormat="1">
      <c r="A656" s="439"/>
      <c r="B656" s="439"/>
      <c r="D656" s="439"/>
      <c r="E656" s="439"/>
      <c r="R656" s="1013"/>
      <c r="S656" s="1013"/>
      <c r="T656" s="1014"/>
    </row>
    <row r="657" spans="1:20" s="349" customFormat="1">
      <c r="A657" s="439"/>
      <c r="B657" s="439"/>
      <c r="D657" s="439"/>
      <c r="E657" s="439"/>
      <c r="R657" s="1013"/>
      <c r="S657" s="1013"/>
      <c r="T657" s="1014"/>
    </row>
    <row r="658" spans="1:20" s="349" customFormat="1">
      <c r="A658" s="439"/>
      <c r="B658" s="439"/>
      <c r="D658" s="439"/>
      <c r="E658" s="439"/>
      <c r="R658" s="1013"/>
      <c r="S658" s="1013"/>
      <c r="T658" s="1014"/>
    </row>
    <row r="659" spans="1:20" s="349" customFormat="1">
      <c r="A659" s="439"/>
      <c r="B659" s="439"/>
      <c r="D659" s="439"/>
      <c r="E659" s="439"/>
      <c r="R659" s="1013"/>
      <c r="S659" s="1013"/>
      <c r="T659" s="1014"/>
    </row>
    <row r="660" spans="1:20" s="349" customFormat="1">
      <c r="A660" s="439"/>
      <c r="B660" s="439"/>
      <c r="D660" s="439"/>
      <c r="E660" s="439"/>
      <c r="R660" s="1013"/>
      <c r="S660" s="1013"/>
      <c r="T660" s="1014"/>
    </row>
    <row r="661" spans="1:20" s="349" customFormat="1">
      <c r="A661" s="439"/>
      <c r="B661" s="439"/>
      <c r="D661" s="439"/>
      <c r="E661" s="439"/>
      <c r="R661" s="1013"/>
      <c r="S661" s="1013"/>
      <c r="T661" s="1014"/>
    </row>
    <row r="662" spans="1:20" s="349" customFormat="1">
      <c r="A662" s="439"/>
      <c r="B662" s="439"/>
      <c r="D662" s="439"/>
      <c r="E662" s="439"/>
      <c r="R662" s="1013"/>
      <c r="S662" s="1013"/>
      <c r="T662" s="1014"/>
    </row>
    <row r="663" spans="1:20" s="349" customFormat="1">
      <c r="A663" s="439"/>
      <c r="B663" s="439"/>
      <c r="D663" s="439"/>
      <c r="E663" s="439"/>
      <c r="R663" s="1013"/>
      <c r="S663" s="1013"/>
      <c r="T663" s="1014"/>
    </row>
    <row r="664" spans="1:20" s="349" customFormat="1">
      <c r="A664" s="439"/>
      <c r="B664" s="439"/>
      <c r="D664" s="439"/>
      <c r="E664" s="439"/>
      <c r="R664" s="1013"/>
      <c r="S664" s="1013"/>
      <c r="T664" s="1014"/>
    </row>
    <row r="665" spans="1:20" s="349" customFormat="1">
      <c r="A665" s="439"/>
      <c r="B665" s="439"/>
      <c r="D665" s="439"/>
      <c r="E665" s="439"/>
      <c r="R665" s="1013"/>
      <c r="S665" s="1013"/>
      <c r="T665" s="1014"/>
    </row>
    <row r="666" spans="1:20" s="349" customFormat="1">
      <c r="A666" s="439"/>
      <c r="B666" s="439"/>
      <c r="D666" s="439"/>
      <c r="E666" s="439"/>
      <c r="R666" s="1013"/>
      <c r="S666" s="1013"/>
      <c r="T666" s="1014"/>
    </row>
    <row r="667" spans="1:20" s="349" customFormat="1">
      <c r="A667" s="439"/>
      <c r="B667" s="439"/>
      <c r="D667" s="439"/>
      <c r="E667" s="439"/>
      <c r="R667" s="1013"/>
      <c r="S667" s="1013"/>
      <c r="T667" s="1014"/>
    </row>
    <row r="668" spans="1:20" s="349" customFormat="1">
      <c r="A668" s="439"/>
      <c r="B668" s="439"/>
      <c r="D668" s="439"/>
      <c r="E668" s="439"/>
      <c r="R668" s="1013"/>
      <c r="S668" s="1013"/>
      <c r="T668" s="1014"/>
    </row>
    <row r="669" spans="1:20" s="349" customFormat="1">
      <c r="A669" s="439"/>
      <c r="B669" s="439"/>
      <c r="D669" s="439"/>
      <c r="E669" s="439"/>
      <c r="R669" s="1013"/>
      <c r="S669" s="1013"/>
      <c r="T669" s="1014"/>
    </row>
    <row r="670" spans="1:20" s="349" customFormat="1">
      <c r="A670" s="439"/>
      <c r="B670" s="439"/>
      <c r="D670" s="439"/>
      <c r="E670" s="439"/>
      <c r="R670" s="1013"/>
      <c r="S670" s="1013"/>
      <c r="T670" s="1014"/>
    </row>
    <row r="671" spans="1:20" s="349" customFormat="1">
      <c r="A671" s="439"/>
      <c r="B671" s="439"/>
      <c r="D671" s="439"/>
      <c r="E671" s="439"/>
      <c r="R671" s="1013"/>
      <c r="S671" s="1013"/>
      <c r="T671" s="1014"/>
    </row>
    <row r="672" spans="1:20" s="349" customFormat="1">
      <c r="A672" s="439"/>
      <c r="B672" s="439"/>
      <c r="D672" s="439"/>
      <c r="E672" s="439"/>
      <c r="R672" s="1013"/>
      <c r="S672" s="1013"/>
      <c r="T672" s="1014"/>
    </row>
    <row r="673" spans="1:20" s="349" customFormat="1">
      <c r="A673" s="439"/>
      <c r="B673" s="439"/>
      <c r="D673" s="439"/>
      <c r="E673" s="439"/>
      <c r="R673" s="1013"/>
      <c r="S673" s="1013"/>
      <c r="T673" s="1014"/>
    </row>
    <row r="674" spans="1:20" s="349" customFormat="1">
      <c r="A674" s="439"/>
      <c r="B674" s="439"/>
      <c r="D674" s="439"/>
      <c r="E674" s="439"/>
      <c r="R674" s="1013"/>
      <c r="S674" s="1013"/>
      <c r="T674" s="1014"/>
    </row>
    <row r="675" spans="1:20" s="349" customFormat="1">
      <c r="A675" s="439"/>
      <c r="B675" s="439"/>
      <c r="D675" s="439"/>
      <c r="E675" s="439"/>
      <c r="R675" s="1013"/>
      <c r="S675" s="1013"/>
      <c r="T675" s="1014"/>
    </row>
    <row r="676" spans="1:20" s="349" customFormat="1">
      <c r="A676" s="439"/>
      <c r="B676" s="439"/>
      <c r="D676" s="439"/>
      <c r="E676" s="439"/>
      <c r="R676" s="1013"/>
      <c r="S676" s="1013"/>
      <c r="T676" s="1014"/>
    </row>
    <row r="677" spans="1:20" s="349" customFormat="1">
      <c r="A677" s="439"/>
      <c r="B677" s="439"/>
      <c r="D677" s="439"/>
      <c r="E677" s="439"/>
      <c r="R677" s="1013"/>
      <c r="S677" s="1013"/>
      <c r="T677" s="1014"/>
    </row>
    <row r="678" spans="1:20" s="349" customFormat="1">
      <c r="A678" s="439"/>
      <c r="B678" s="439"/>
      <c r="D678" s="439"/>
      <c r="E678" s="439"/>
      <c r="R678" s="1013"/>
      <c r="S678" s="1013"/>
      <c r="T678" s="1014"/>
    </row>
    <row r="679" spans="1:20" s="349" customFormat="1">
      <c r="A679" s="439"/>
      <c r="B679" s="439"/>
      <c r="D679" s="439"/>
      <c r="E679" s="439"/>
      <c r="R679" s="1013"/>
      <c r="S679" s="1013"/>
      <c r="T679" s="1014"/>
    </row>
    <row r="680" spans="1:20" s="349" customFormat="1">
      <c r="A680" s="439"/>
      <c r="B680" s="439"/>
      <c r="D680" s="439"/>
      <c r="E680" s="439"/>
      <c r="R680" s="1013"/>
      <c r="S680" s="1013"/>
      <c r="T680" s="1014"/>
    </row>
    <row r="681" spans="1:20" s="349" customFormat="1">
      <c r="A681" s="439"/>
      <c r="B681" s="439"/>
      <c r="D681" s="439"/>
      <c r="E681" s="439"/>
      <c r="R681" s="1013"/>
      <c r="S681" s="1013"/>
      <c r="T681" s="1014"/>
    </row>
    <row r="682" spans="1:20" s="349" customFormat="1">
      <c r="A682" s="439"/>
      <c r="B682" s="439"/>
      <c r="D682" s="439"/>
      <c r="E682" s="439"/>
      <c r="R682" s="1013"/>
      <c r="S682" s="1013"/>
      <c r="T682" s="1014"/>
    </row>
    <row r="683" spans="1:20" s="349" customFormat="1">
      <c r="A683" s="439"/>
      <c r="B683" s="439"/>
      <c r="D683" s="439"/>
      <c r="E683" s="439"/>
      <c r="R683" s="1013"/>
      <c r="S683" s="1013"/>
      <c r="T683" s="1014"/>
    </row>
    <row r="684" spans="1:20" s="349" customFormat="1">
      <c r="A684" s="439"/>
      <c r="B684" s="439"/>
      <c r="D684" s="439"/>
      <c r="E684" s="439"/>
      <c r="R684" s="1013"/>
      <c r="S684" s="1013"/>
      <c r="T684" s="1014"/>
    </row>
    <row r="685" spans="1:20" s="349" customFormat="1">
      <c r="A685" s="439"/>
      <c r="B685" s="439"/>
      <c r="D685" s="439"/>
      <c r="E685" s="439"/>
      <c r="R685" s="1013"/>
      <c r="S685" s="1013"/>
      <c r="T685" s="1014"/>
    </row>
    <row r="686" spans="1:20" s="349" customFormat="1">
      <c r="A686" s="439"/>
      <c r="B686" s="439"/>
      <c r="D686" s="439"/>
      <c r="E686" s="439"/>
      <c r="R686" s="1013"/>
      <c r="S686" s="1013"/>
      <c r="T686" s="1014"/>
    </row>
    <row r="687" spans="1:20" s="349" customFormat="1">
      <c r="A687" s="439"/>
      <c r="B687" s="439"/>
      <c r="D687" s="439"/>
      <c r="E687" s="439"/>
      <c r="R687" s="1013"/>
      <c r="S687" s="1013"/>
      <c r="T687" s="1014"/>
    </row>
    <row r="688" spans="1:20" s="349" customFormat="1">
      <c r="A688" s="439"/>
      <c r="B688" s="439"/>
      <c r="D688" s="439"/>
      <c r="E688" s="439"/>
      <c r="R688" s="1013"/>
      <c r="S688" s="1013"/>
      <c r="T688" s="1014"/>
    </row>
    <row r="689" spans="1:20" s="349" customFormat="1">
      <c r="A689" s="439"/>
      <c r="B689" s="439"/>
      <c r="D689" s="439"/>
      <c r="E689" s="439"/>
      <c r="R689" s="1013"/>
      <c r="S689" s="1013"/>
      <c r="T689" s="1014"/>
    </row>
    <row r="690" spans="1:20" s="349" customFormat="1">
      <c r="A690" s="439"/>
      <c r="B690" s="439"/>
      <c r="D690" s="439"/>
      <c r="E690" s="439"/>
      <c r="R690" s="1013"/>
      <c r="S690" s="1013"/>
      <c r="T690" s="1014"/>
    </row>
    <row r="691" spans="1:20" s="349" customFormat="1">
      <c r="A691" s="439"/>
      <c r="B691" s="439"/>
      <c r="D691" s="439"/>
      <c r="E691" s="439"/>
      <c r="R691" s="1013"/>
      <c r="S691" s="1013"/>
      <c r="T691" s="1014"/>
    </row>
    <row r="692" spans="1:20" s="349" customFormat="1">
      <c r="A692" s="439"/>
      <c r="B692" s="439"/>
      <c r="D692" s="439"/>
      <c r="E692" s="439"/>
      <c r="R692" s="1013"/>
      <c r="S692" s="1013"/>
      <c r="T692" s="1014"/>
    </row>
    <row r="693" spans="1:20" s="349" customFormat="1">
      <c r="A693" s="439"/>
      <c r="B693" s="439"/>
      <c r="D693" s="439"/>
      <c r="E693" s="439"/>
      <c r="R693" s="1013"/>
      <c r="S693" s="1013"/>
      <c r="T693" s="1014"/>
    </row>
    <row r="694" spans="1:20" s="349" customFormat="1">
      <c r="A694" s="439"/>
      <c r="B694" s="439"/>
      <c r="D694" s="439"/>
      <c r="E694" s="439"/>
      <c r="R694" s="1013"/>
      <c r="S694" s="1013"/>
      <c r="T694" s="1014"/>
    </row>
    <row r="695" spans="1:20" s="349" customFormat="1">
      <c r="A695" s="439"/>
      <c r="B695" s="439"/>
      <c r="D695" s="439"/>
      <c r="E695" s="439"/>
      <c r="R695" s="1013"/>
      <c r="S695" s="1013"/>
      <c r="T695" s="1014"/>
    </row>
    <row r="696" spans="1:20" s="349" customFormat="1">
      <c r="A696" s="439"/>
      <c r="B696" s="439"/>
      <c r="D696" s="439"/>
      <c r="E696" s="439"/>
      <c r="R696" s="1013"/>
      <c r="S696" s="1013"/>
      <c r="T696" s="1014"/>
    </row>
    <row r="697" spans="1:20" s="349" customFormat="1">
      <c r="A697" s="439"/>
      <c r="B697" s="439"/>
      <c r="D697" s="439"/>
      <c r="E697" s="439"/>
      <c r="R697" s="1013"/>
      <c r="S697" s="1013"/>
      <c r="T697" s="1014"/>
    </row>
    <row r="698" spans="1:20" s="349" customFormat="1">
      <c r="A698" s="439"/>
      <c r="B698" s="439"/>
      <c r="D698" s="439"/>
      <c r="E698" s="439"/>
      <c r="R698" s="1013"/>
      <c r="S698" s="1013"/>
      <c r="T698" s="1014"/>
    </row>
    <row r="699" spans="1:20" s="349" customFormat="1">
      <c r="A699" s="439"/>
      <c r="B699" s="439"/>
      <c r="D699" s="439"/>
      <c r="E699" s="439"/>
      <c r="R699" s="1013"/>
      <c r="S699" s="1013"/>
      <c r="T699" s="1014"/>
    </row>
    <row r="700" spans="1:20" s="349" customFormat="1">
      <c r="A700" s="439"/>
      <c r="B700" s="439"/>
      <c r="D700" s="439"/>
      <c r="E700" s="439"/>
      <c r="R700" s="1013"/>
      <c r="S700" s="1013"/>
      <c r="T700" s="1014"/>
    </row>
    <row r="701" spans="1:20" s="349" customFormat="1">
      <c r="A701" s="439"/>
      <c r="B701" s="439"/>
      <c r="D701" s="439"/>
      <c r="E701" s="439"/>
      <c r="R701" s="1013"/>
      <c r="S701" s="1013"/>
      <c r="T701" s="1014"/>
    </row>
    <row r="702" spans="1:20" s="349" customFormat="1">
      <c r="A702" s="439"/>
      <c r="B702" s="439"/>
      <c r="D702" s="439"/>
      <c r="E702" s="439"/>
      <c r="R702" s="1013"/>
      <c r="S702" s="1013"/>
      <c r="T702" s="1014"/>
    </row>
    <row r="703" spans="1:20" s="349" customFormat="1">
      <c r="A703" s="439"/>
      <c r="B703" s="439"/>
      <c r="D703" s="439"/>
      <c r="E703" s="439"/>
      <c r="R703" s="1013"/>
      <c r="S703" s="1013"/>
      <c r="T703" s="1014"/>
    </row>
    <row r="704" spans="1:20" s="349" customFormat="1">
      <c r="A704" s="439"/>
      <c r="B704" s="439"/>
      <c r="D704" s="439"/>
      <c r="E704" s="439"/>
      <c r="R704" s="1013"/>
      <c r="S704" s="1013"/>
      <c r="T704" s="1014"/>
    </row>
    <row r="705" spans="1:20" s="349" customFormat="1">
      <c r="A705" s="439"/>
      <c r="B705" s="439"/>
      <c r="D705" s="439"/>
      <c r="E705" s="439"/>
      <c r="R705" s="1013"/>
      <c r="S705" s="1013"/>
      <c r="T705" s="1014"/>
    </row>
    <row r="706" spans="1:20" s="349" customFormat="1">
      <c r="A706" s="439"/>
      <c r="B706" s="439"/>
      <c r="D706" s="439"/>
      <c r="E706" s="439"/>
      <c r="R706" s="1013"/>
      <c r="S706" s="1013"/>
      <c r="T706" s="1014"/>
    </row>
    <row r="707" spans="1:20" s="349" customFormat="1">
      <c r="A707" s="439"/>
      <c r="B707" s="439"/>
      <c r="D707" s="439"/>
      <c r="E707" s="439"/>
      <c r="R707" s="1013"/>
      <c r="S707" s="1013"/>
      <c r="T707" s="1014"/>
    </row>
    <row r="708" spans="1:20" s="349" customFormat="1">
      <c r="A708" s="439"/>
      <c r="B708" s="439"/>
      <c r="D708" s="439"/>
      <c r="E708" s="439"/>
      <c r="R708" s="1013"/>
      <c r="S708" s="1013"/>
      <c r="T708" s="1014"/>
    </row>
    <row r="709" spans="1:20" s="349" customFormat="1">
      <c r="A709" s="439"/>
      <c r="B709" s="439"/>
      <c r="D709" s="439"/>
      <c r="E709" s="439"/>
      <c r="R709" s="1013"/>
      <c r="S709" s="1013"/>
      <c r="T709" s="1014"/>
    </row>
    <row r="710" spans="1:20" s="349" customFormat="1">
      <c r="A710" s="439"/>
      <c r="B710" s="439"/>
      <c r="D710" s="439"/>
      <c r="E710" s="439"/>
      <c r="R710" s="1013"/>
      <c r="S710" s="1013"/>
      <c r="T710" s="1014"/>
    </row>
    <row r="711" spans="1:20" s="349" customFormat="1">
      <c r="A711" s="439"/>
      <c r="B711" s="439"/>
      <c r="D711" s="439"/>
      <c r="E711" s="439"/>
      <c r="R711" s="1013"/>
      <c r="S711" s="1013"/>
      <c r="T711" s="1014"/>
    </row>
    <row r="712" spans="1:20" s="349" customFormat="1">
      <c r="A712" s="439"/>
      <c r="B712" s="439"/>
      <c r="D712" s="439"/>
      <c r="E712" s="439"/>
      <c r="R712" s="1013"/>
      <c r="S712" s="1013"/>
      <c r="T712" s="1014"/>
    </row>
    <row r="713" spans="1:20" s="349" customFormat="1">
      <c r="A713" s="439"/>
      <c r="B713" s="439"/>
      <c r="D713" s="439"/>
      <c r="E713" s="439"/>
      <c r="R713" s="1013"/>
      <c r="S713" s="1013"/>
      <c r="T713" s="1014"/>
    </row>
    <row r="714" spans="1:20" s="349" customFormat="1">
      <c r="A714" s="439"/>
      <c r="B714" s="439"/>
      <c r="D714" s="439"/>
      <c r="E714" s="439"/>
      <c r="R714" s="1013"/>
      <c r="S714" s="1013"/>
      <c r="T714" s="1014"/>
    </row>
    <row r="715" spans="1:20" s="349" customFormat="1">
      <c r="A715" s="439"/>
      <c r="B715" s="439"/>
      <c r="D715" s="439"/>
      <c r="E715" s="439"/>
      <c r="R715" s="1013"/>
      <c r="S715" s="1013"/>
      <c r="T715" s="1014"/>
    </row>
    <row r="716" spans="1:20" s="349" customFormat="1">
      <c r="A716" s="439"/>
      <c r="B716" s="439"/>
      <c r="D716" s="439"/>
      <c r="E716" s="439"/>
      <c r="R716" s="1013"/>
      <c r="S716" s="1013"/>
      <c r="T716" s="1014"/>
    </row>
    <row r="717" spans="1:20" s="349" customFormat="1">
      <c r="A717" s="439"/>
      <c r="B717" s="439"/>
      <c r="D717" s="439"/>
      <c r="E717" s="439"/>
      <c r="R717" s="1013"/>
      <c r="S717" s="1013"/>
      <c r="T717" s="1014"/>
    </row>
    <row r="718" spans="1:20" s="349" customFormat="1">
      <c r="A718" s="439"/>
      <c r="B718" s="439"/>
      <c r="D718" s="439"/>
      <c r="E718" s="439"/>
      <c r="R718" s="1013"/>
      <c r="S718" s="1013"/>
      <c r="T718" s="1014"/>
    </row>
    <row r="719" spans="1:20" s="349" customFormat="1">
      <c r="A719" s="439"/>
      <c r="B719" s="439"/>
      <c r="D719" s="439"/>
      <c r="E719" s="439"/>
      <c r="R719" s="1013"/>
      <c r="S719" s="1013"/>
      <c r="T719" s="1014"/>
    </row>
    <row r="720" spans="1:20" s="349" customFormat="1">
      <c r="A720" s="439"/>
      <c r="B720" s="439"/>
      <c r="D720" s="439"/>
      <c r="E720" s="439"/>
      <c r="R720" s="1013"/>
      <c r="S720" s="1013"/>
      <c r="T720" s="1014"/>
    </row>
    <row r="721" spans="1:20" s="349" customFormat="1">
      <c r="A721" s="439"/>
      <c r="B721" s="439"/>
      <c r="D721" s="439"/>
      <c r="E721" s="439"/>
      <c r="R721" s="1013"/>
      <c r="S721" s="1013"/>
      <c r="T721" s="1014"/>
    </row>
    <row r="722" spans="1:20" s="349" customFormat="1">
      <c r="A722" s="439"/>
      <c r="B722" s="439"/>
      <c r="D722" s="439"/>
      <c r="E722" s="439"/>
      <c r="R722" s="1013"/>
      <c r="S722" s="1013"/>
      <c r="T722" s="1014"/>
    </row>
    <row r="723" spans="1:20" s="349" customFormat="1">
      <c r="A723" s="439"/>
      <c r="B723" s="439"/>
      <c r="D723" s="439"/>
      <c r="E723" s="439"/>
      <c r="R723" s="1013"/>
      <c r="S723" s="1013"/>
      <c r="T723" s="1014"/>
    </row>
    <row r="724" spans="1:20" s="349" customFormat="1">
      <c r="A724" s="439"/>
      <c r="B724" s="439"/>
      <c r="D724" s="439"/>
      <c r="E724" s="439"/>
      <c r="R724" s="1013"/>
      <c r="S724" s="1013"/>
      <c r="T724" s="1014"/>
    </row>
    <row r="725" spans="1:20" s="349" customFormat="1">
      <c r="A725" s="439"/>
      <c r="B725" s="439"/>
      <c r="D725" s="439"/>
      <c r="E725" s="439"/>
      <c r="R725" s="1013"/>
      <c r="S725" s="1013"/>
      <c r="T725" s="1014"/>
    </row>
    <row r="726" spans="1:20" s="349" customFormat="1">
      <c r="A726" s="439"/>
      <c r="B726" s="439"/>
      <c r="D726" s="439"/>
      <c r="E726" s="439"/>
      <c r="R726" s="1013"/>
      <c r="S726" s="1013"/>
      <c r="T726" s="1014"/>
    </row>
    <row r="727" spans="1:20" s="349" customFormat="1">
      <c r="A727" s="439"/>
      <c r="B727" s="439"/>
      <c r="D727" s="439"/>
      <c r="E727" s="439"/>
      <c r="R727" s="1013"/>
      <c r="S727" s="1013"/>
      <c r="T727" s="1014"/>
    </row>
    <row r="728" spans="1:20" s="349" customFormat="1">
      <c r="A728" s="439"/>
      <c r="B728" s="439"/>
      <c r="D728" s="439"/>
      <c r="E728" s="439"/>
      <c r="R728" s="1013"/>
      <c r="S728" s="1013"/>
      <c r="T728" s="1014"/>
    </row>
    <row r="729" spans="1:20" s="349" customFormat="1">
      <c r="A729" s="439"/>
      <c r="B729" s="439"/>
      <c r="D729" s="439"/>
      <c r="E729" s="439"/>
      <c r="R729" s="1013"/>
      <c r="S729" s="1013"/>
      <c r="T729" s="1014"/>
    </row>
    <row r="730" spans="1:20" s="349" customFormat="1">
      <c r="A730" s="439"/>
      <c r="B730" s="439"/>
      <c r="D730" s="439"/>
      <c r="E730" s="439"/>
      <c r="R730" s="1013"/>
      <c r="S730" s="1013"/>
      <c r="T730" s="1014"/>
    </row>
    <row r="731" spans="1:20" s="349" customFormat="1">
      <c r="A731" s="439"/>
      <c r="B731" s="439"/>
      <c r="D731" s="439"/>
      <c r="E731" s="439"/>
      <c r="R731" s="1013"/>
      <c r="S731" s="1013"/>
      <c r="T731" s="1014"/>
    </row>
    <row r="732" spans="1:20" s="349" customFormat="1">
      <c r="A732" s="439"/>
      <c r="B732" s="439"/>
      <c r="D732" s="439"/>
      <c r="E732" s="439"/>
      <c r="R732" s="1013"/>
      <c r="S732" s="1013"/>
      <c r="T732" s="1014"/>
    </row>
    <row r="733" spans="1:20" s="349" customFormat="1">
      <c r="A733" s="439"/>
      <c r="B733" s="439"/>
      <c r="D733" s="439"/>
      <c r="E733" s="439"/>
      <c r="R733" s="1013"/>
      <c r="S733" s="1013"/>
      <c r="T733" s="1014"/>
    </row>
    <row r="734" spans="1:20" s="349" customFormat="1">
      <c r="A734" s="439"/>
      <c r="B734" s="439"/>
      <c r="D734" s="439"/>
      <c r="E734" s="439"/>
      <c r="R734" s="1013"/>
      <c r="S734" s="1013"/>
      <c r="T734" s="1014"/>
    </row>
    <row r="735" spans="1:20" s="349" customFormat="1">
      <c r="A735" s="439"/>
      <c r="B735" s="439"/>
      <c r="D735" s="439"/>
      <c r="E735" s="439"/>
      <c r="R735" s="1013"/>
      <c r="S735" s="1013"/>
      <c r="T735" s="1014"/>
    </row>
    <row r="736" spans="1:20" s="349" customFormat="1">
      <c r="A736" s="439"/>
      <c r="B736" s="439"/>
      <c r="D736" s="439"/>
      <c r="E736" s="439"/>
      <c r="R736" s="1013"/>
      <c r="S736" s="1013"/>
      <c r="T736" s="1014"/>
    </row>
    <row r="737" spans="1:20" s="349" customFormat="1">
      <c r="A737" s="439"/>
      <c r="B737" s="439"/>
      <c r="D737" s="439"/>
      <c r="E737" s="439"/>
      <c r="R737" s="1013"/>
      <c r="S737" s="1013"/>
      <c r="T737" s="1014"/>
    </row>
    <row r="738" spans="1:20" s="349" customFormat="1">
      <c r="A738" s="439"/>
      <c r="B738" s="439"/>
      <c r="D738" s="439"/>
      <c r="E738" s="439"/>
      <c r="R738" s="1013"/>
      <c r="S738" s="1013"/>
      <c r="T738" s="1014"/>
    </row>
    <row r="739" spans="1:20" s="349" customFormat="1">
      <c r="A739" s="439"/>
      <c r="B739" s="439"/>
      <c r="D739" s="439"/>
      <c r="E739" s="439"/>
      <c r="R739" s="1013"/>
      <c r="S739" s="1013"/>
      <c r="T739" s="1014"/>
    </row>
    <row r="740" spans="1:20" s="349" customFormat="1">
      <c r="A740" s="439"/>
      <c r="B740" s="439"/>
      <c r="D740" s="439"/>
      <c r="E740" s="439"/>
      <c r="R740" s="1013"/>
      <c r="S740" s="1013"/>
      <c r="T740" s="1014"/>
    </row>
    <row r="741" spans="1:20" s="349" customFormat="1">
      <c r="A741" s="439"/>
      <c r="B741" s="439"/>
      <c r="D741" s="439"/>
      <c r="E741" s="439"/>
      <c r="R741" s="1013"/>
      <c r="S741" s="1013"/>
      <c r="T741" s="1014"/>
    </row>
    <row r="742" spans="1:20" s="349" customFormat="1">
      <c r="A742" s="439"/>
      <c r="B742" s="439"/>
      <c r="D742" s="439"/>
      <c r="E742" s="439"/>
      <c r="R742" s="1013"/>
      <c r="S742" s="1013"/>
      <c r="T742" s="1014"/>
    </row>
    <row r="743" spans="1:20" s="349" customFormat="1">
      <c r="A743" s="439"/>
      <c r="B743" s="439"/>
      <c r="D743" s="439"/>
      <c r="E743" s="439"/>
      <c r="R743" s="1013"/>
      <c r="S743" s="1013"/>
      <c r="T743" s="1014"/>
    </row>
    <row r="744" spans="1:20" s="349" customFormat="1">
      <c r="A744" s="439"/>
      <c r="B744" s="439"/>
      <c r="D744" s="439"/>
      <c r="E744" s="439"/>
      <c r="R744" s="1013"/>
      <c r="S744" s="1013"/>
      <c r="T744" s="1014"/>
    </row>
    <row r="745" spans="1:20" s="349" customFormat="1">
      <c r="A745" s="439"/>
      <c r="B745" s="439"/>
      <c r="D745" s="439"/>
      <c r="E745" s="439"/>
      <c r="R745" s="1013"/>
      <c r="S745" s="1013"/>
      <c r="T745" s="1014"/>
    </row>
    <row r="746" spans="1:20" s="349" customFormat="1">
      <c r="A746" s="439"/>
      <c r="B746" s="439"/>
      <c r="D746" s="439"/>
      <c r="E746" s="439"/>
      <c r="R746" s="1013"/>
      <c r="S746" s="1013"/>
      <c r="T746" s="1014"/>
    </row>
    <row r="747" spans="1:20" s="349" customFormat="1">
      <c r="A747" s="439"/>
      <c r="B747" s="439"/>
      <c r="D747" s="439"/>
      <c r="E747" s="439"/>
      <c r="R747" s="1013"/>
      <c r="S747" s="1013"/>
      <c r="T747" s="1014"/>
    </row>
    <row r="748" spans="1:20" s="349" customFormat="1">
      <c r="A748" s="439"/>
      <c r="B748" s="439"/>
      <c r="D748" s="439"/>
      <c r="E748" s="439"/>
      <c r="R748" s="1013"/>
      <c r="S748" s="1013"/>
      <c r="T748" s="1014"/>
    </row>
    <row r="749" spans="1:20" s="349" customFormat="1">
      <c r="A749" s="439"/>
      <c r="B749" s="439"/>
      <c r="D749" s="439"/>
      <c r="E749" s="439"/>
      <c r="R749" s="1013"/>
      <c r="S749" s="1013"/>
      <c r="T749" s="1014"/>
    </row>
    <row r="750" spans="1:20" s="349" customFormat="1">
      <c r="A750" s="439"/>
      <c r="B750" s="439"/>
      <c r="D750" s="439"/>
      <c r="E750" s="439"/>
      <c r="R750" s="1013"/>
      <c r="S750" s="1013"/>
      <c r="T750" s="1014"/>
    </row>
    <row r="751" spans="1:20" s="349" customFormat="1">
      <c r="A751" s="439"/>
      <c r="B751" s="439"/>
      <c r="D751" s="439"/>
      <c r="E751" s="439"/>
      <c r="R751" s="1013"/>
      <c r="S751" s="1013"/>
      <c r="T751" s="1014"/>
    </row>
    <row r="752" spans="1:20" s="349" customFormat="1">
      <c r="A752" s="439"/>
      <c r="B752" s="439"/>
      <c r="D752" s="439"/>
      <c r="E752" s="439"/>
      <c r="R752" s="1013"/>
      <c r="S752" s="1013"/>
      <c r="T752" s="1014"/>
    </row>
    <row r="753" spans="1:20" s="349" customFormat="1">
      <c r="A753" s="439"/>
      <c r="B753" s="439"/>
      <c r="D753" s="439"/>
      <c r="E753" s="439"/>
      <c r="R753" s="1013"/>
      <c r="S753" s="1013"/>
      <c r="T753" s="1014"/>
    </row>
    <row r="754" spans="1:20" s="349" customFormat="1">
      <c r="A754" s="439"/>
      <c r="B754" s="439"/>
      <c r="D754" s="439"/>
      <c r="E754" s="439"/>
      <c r="R754" s="1013"/>
      <c r="S754" s="1013"/>
      <c r="T754" s="1014"/>
    </row>
    <row r="755" spans="1:20" s="349" customFormat="1">
      <c r="A755" s="439"/>
      <c r="B755" s="439"/>
      <c r="D755" s="439"/>
      <c r="E755" s="439"/>
      <c r="R755" s="1013"/>
      <c r="S755" s="1013"/>
      <c r="T755" s="1014"/>
    </row>
    <row r="756" spans="1:20" s="349" customFormat="1">
      <c r="A756" s="439"/>
      <c r="B756" s="439"/>
      <c r="D756" s="439"/>
      <c r="E756" s="439"/>
      <c r="R756" s="1013"/>
      <c r="S756" s="1013"/>
      <c r="T756" s="1014"/>
    </row>
    <row r="757" spans="1:20" s="349" customFormat="1">
      <c r="A757" s="439"/>
      <c r="B757" s="439"/>
      <c r="D757" s="439"/>
      <c r="E757" s="439"/>
      <c r="R757" s="1013"/>
      <c r="S757" s="1013"/>
      <c r="T757" s="1014"/>
    </row>
    <row r="758" spans="1:20" s="349" customFormat="1">
      <c r="A758" s="439"/>
      <c r="B758" s="439"/>
      <c r="D758" s="439"/>
      <c r="E758" s="439"/>
      <c r="R758" s="1013"/>
      <c r="S758" s="1013"/>
      <c r="T758" s="1014"/>
    </row>
    <row r="759" spans="1:20" s="349" customFormat="1">
      <c r="A759" s="439"/>
      <c r="B759" s="439"/>
      <c r="D759" s="439"/>
      <c r="E759" s="439"/>
      <c r="R759" s="1013"/>
      <c r="S759" s="1013"/>
      <c r="T759" s="1014"/>
    </row>
    <row r="760" spans="1:20" s="349" customFormat="1">
      <c r="A760" s="439"/>
      <c r="B760" s="439"/>
      <c r="D760" s="439"/>
      <c r="E760" s="439"/>
      <c r="R760" s="1013"/>
      <c r="S760" s="1013"/>
      <c r="T760" s="1014"/>
    </row>
    <row r="761" spans="1:20" s="349" customFormat="1">
      <c r="A761" s="439"/>
      <c r="B761" s="439"/>
      <c r="D761" s="439"/>
      <c r="E761" s="439"/>
      <c r="R761" s="1013"/>
      <c r="S761" s="1013"/>
      <c r="T761" s="1014"/>
    </row>
    <row r="762" spans="1:20" s="349" customFormat="1">
      <c r="A762" s="439"/>
      <c r="B762" s="439"/>
      <c r="D762" s="439"/>
      <c r="E762" s="439"/>
      <c r="R762" s="1013"/>
      <c r="S762" s="1013"/>
      <c r="T762" s="1014"/>
    </row>
    <row r="763" spans="1:20" s="349" customFormat="1">
      <c r="A763" s="439"/>
      <c r="B763" s="439"/>
      <c r="D763" s="439"/>
      <c r="E763" s="439"/>
      <c r="R763" s="1013"/>
      <c r="S763" s="1013"/>
      <c r="T763" s="1014"/>
    </row>
    <row r="764" spans="1:20" s="349" customFormat="1">
      <c r="A764" s="439"/>
      <c r="B764" s="439"/>
      <c r="D764" s="439"/>
      <c r="E764" s="439"/>
      <c r="R764" s="1013"/>
      <c r="S764" s="1013"/>
      <c r="T764" s="1014"/>
    </row>
    <row r="765" spans="1:20" s="349" customFormat="1">
      <c r="A765" s="439"/>
      <c r="B765" s="439"/>
      <c r="D765" s="439"/>
      <c r="E765" s="439"/>
      <c r="R765" s="1013"/>
      <c r="S765" s="1013"/>
      <c r="T765" s="1014"/>
    </row>
    <row r="766" spans="1:20" s="349" customFormat="1">
      <c r="A766" s="439"/>
      <c r="B766" s="439"/>
      <c r="D766" s="439"/>
      <c r="E766" s="439"/>
      <c r="R766" s="1013"/>
      <c r="S766" s="1013"/>
      <c r="T766" s="1014"/>
    </row>
    <row r="767" spans="1:20" s="349" customFormat="1">
      <c r="A767" s="439"/>
      <c r="B767" s="439"/>
      <c r="D767" s="439"/>
      <c r="E767" s="439"/>
      <c r="R767" s="1013"/>
      <c r="S767" s="1013"/>
      <c r="T767" s="1014"/>
    </row>
    <row r="768" spans="1:20" s="349" customFormat="1">
      <c r="A768" s="439"/>
      <c r="B768" s="439"/>
      <c r="D768" s="439"/>
      <c r="E768" s="439"/>
      <c r="R768" s="1013"/>
      <c r="S768" s="1013"/>
      <c r="T768" s="1014"/>
    </row>
    <row r="769" spans="1:20" s="349" customFormat="1">
      <c r="A769" s="439"/>
      <c r="B769" s="439"/>
      <c r="D769" s="439"/>
      <c r="E769" s="439"/>
      <c r="R769" s="1013"/>
      <c r="S769" s="1013"/>
      <c r="T769" s="1014"/>
    </row>
    <row r="770" spans="1:20" s="349" customFormat="1">
      <c r="A770" s="439"/>
      <c r="B770" s="439"/>
      <c r="D770" s="439"/>
      <c r="E770" s="439"/>
      <c r="R770" s="1013"/>
      <c r="S770" s="1013"/>
      <c r="T770" s="1014"/>
    </row>
    <row r="771" spans="1:20" s="349" customFormat="1">
      <c r="A771" s="439"/>
      <c r="B771" s="439"/>
      <c r="D771" s="439"/>
      <c r="E771" s="439"/>
      <c r="R771" s="1013"/>
      <c r="S771" s="1013"/>
      <c r="T771" s="1014"/>
    </row>
    <row r="772" spans="1:20" s="349" customFormat="1">
      <c r="A772" s="439"/>
      <c r="B772" s="439"/>
      <c r="D772" s="439"/>
      <c r="E772" s="439"/>
      <c r="R772" s="1013"/>
      <c r="S772" s="1013"/>
      <c r="T772" s="1014"/>
    </row>
    <row r="773" spans="1:20" s="349" customFormat="1">
      <c r="A773" s="439"/>
      <c r="B773" s="439"/>
      <c r="D773" s="439"/>
      <c r="E773" s="439"/>
      <c r="R773" s="1013"/>
      <c r="S773" s="1013"/>
      <c r="T773" s="1014"/>
    </row>
    <row r="774" spans="1:20" s="349" customFormat="1">
      <c r="A774" s="439"/>
      <c r="B774" s="439"/>
      <c r="D774" s="439"/>
      <c r="E774" s="439"/>
      <c r="R774" s="1013"/>
      <c r="S774" s="1013"/>
      <c r="T774" s="1014"/>
    </row>
    <row r="775" spans="1:20" s="349" customFormat="1">
      <c r="A775" s="439"/>
      <c r="B775" s="439"/>
      <c r="D775" s="439"/>
      <c r="E775" s="439"/>
      <c r="R775" s="1013"/>
      <c r="S775" s="1013"/>
      <c r="T775" s="1014"/>
    </row>
    <row r="776" spans="1:20" s="349" customFormat="1">
      <c r="A776" s="439"/>
      <c r="B776" s="439"/>
      <c r="D776" s="439"/>
      <c r="E776" s="439"/>
      <c r="R776" s="1013"/>
      <c r="S776" s="1013"/>
      <c r="T776" s="1014"/>
    </row>
    <row r="777" spans="1:20" s="349" customFormat="1">
      <c r="A777" s="439"/>
      <c r="B777" s="439"/>
      <c r="D777" s="439"/>
      <c r="E777" s="439"/>
      <c r="R777" s="1013"/>
      <c r="S777" s="1013"/>
      <c r="T777" s="1014"/>
    </row>
    <row r="778" spans="1:20" s="349" customFormat="1">
      <c r="A778" s="439"/>
      <c r="B778" s="439"/>
      <c r="D778" s="439"/>
      <c r="E778" s="439"/>
      <c r="R778" s="1013"/>
      <c r="S778" s="1013"/>
      <c r="T778" s="1014"/>
    </row>
    <row r="779" spans="1:20" s="349" customFormat="1">
      <c r="A779" s="439"/>
      <c r="B779" s="439"/>
      <c r="D779" s="439"/>
      <c r="E779" s="439"/>
      <c r="R779" s="1013"/>
      <c r="S779" s="1013"/>
      <c r="T779" s="1014"/>
    </row>
    <row r="780" spans="1:20" s="349" customFormat="1">
      <c r="A780" s="439"/>
      <c r="B780" s="439"/>
      <c r="D780" s="439"/>
      <c r="E780" s="439"/>
      <c r="R780" s="1013"/>
      <c r="S780" s="1013"/>
      <c r="T780" s="1014"/>
    </row>
    <row r="781" spans="1:20" s="349" customFormat="1">
      <c r="A781" s="439"/>
      <c r="B781" s="439"/>
      <c r="D781" s="439"/>
      <c r="E781" s="439"/>
      <c r="R781" s="1013"/>
      <c r="S781" s="1013"/>
      <c r="T781" s="1014"/>
    </row>
    <row r="782" spans="1:20" s="349" customFormat="1">
      <c r="A782" s="439"/>
      <c r="B782" s="439"/>
      <c r="D782" s="439"/>
      <c r="E782" s="439"/>
      <c r="R782" s="1013"/>
      <c r="S782" s="1013"/>
      <c r="T782" s="1014"/>
    </row>
    <row r="783" spans="1:20" s="349" customFormat="1">
      <c r="A783" s="439"/>
      <c r="B783" s="439"/>
      <c r="D783" s="439"/>
      <c r="E783" s="439"/>
      <c r="R783" s="1013"/>
      <c r="S783" s="1013"/>
      <c r="T783" s="1014"/>
    </row>
    <row r="784" spans="1:20" s="349" customFormat="1">
      <c r="A784" s="439"/>
      <c r="B784" s="439"/>
      <c r="D784" s="439"/>
      <c r="E784" s="439"/>
      <c r="R784" s="1013"/>
      <c r="S784" s="1013"/>
      <c r="T784" s="1014"/>
    </row>
    <row r="785" spans="1:20" s="349" customFormat="1">
      <c r="A785" s="439"/>
      <c r="B785" s="439"/>
      <c r="D785" s="439"/>
      <c r="E785" s="439"/>
      <c r="R785" s="1013"/>
      <c r="S785" s="1013"/>
      <c r="T785" s="1014"/>
    </row>
    <row r="786" spans="1:20" s="349" customFormat="1">
      <c r="A786" s="439"/>
      <c r="B786" s="439"/>
      <c r="D786" s="439"/>
      <c r="E786" s="439"/>
      <c r="R786" s="1013"/>
      <c r="S786" s="1013"/>
      <c r="T786" s="1014"/>
    </row>
    <row r="787" spans="1:20" s="349" customFormat="1">
      <c r="A787" s="439"/>
      <c r="B787" s="439"/>
      <c r="D787" s="439"/>
      <c r="E787" s="439"/>
      <c r="R787" s="1013"/>
      <c r="S787" s="1013"/>
      <c r="T787" s="1014"/>
    </row>
    <row r="788" spans="1:20" s="349" customFormat="1">
      <c r="A788" s="439"/>
      <c r="B788" s="439"/>
      <c r="D788" s="439"/>
      <c r="E788" s="439"/>
      <c r="R788" s="1013"/>
      <c r="S788" s="1013"/>
      <c r="T788" s="1014"/>
    </row>
    <row r="789" spans="1:20" s="349" customFormat="1">
      <c r="A789" s="439"/>
      <c r="B789" s="439"/>
      <c r="D789" s="439"/>
      <c r="E789" s="439"/>
      <c r="R789" s="1013"/>
      <c r="S789" s="1013"/>
      <c r="T789" s="1014"/>
    </row>
    <row r="790" spans="1:20" s="349" customFormat="1">
      <c r="A790" s="439"/>
      <c r="B790" s="439"/>
      <c r="D790" s="439"/>
      <c r="E790" s="439"/>
      <c r="R790" s="1013"/>
      <c r="S790" s="1013"/>
      <c r="T790" s="1014"/>
    </row>
    <row r="791" spans="1:20" s="349" customFormat="1">
      <c r="A791" s="439"/>
      <c r="B791" s="439"/>
      <c r="D791" s="439"/>
      <c r="E791" s="439"/>
      <c r="R791" s="1013"/>
      <c r="S791" s="1013"/>
      <c r="T791" s="1014"/>
    </row>
    <row r="792" spans="1:20" s="349" customFormat="1">
      <c r="A792" s="439"/>
      <c r="B792" s="439"/>
      <c r="D792" s="439"/>
      <c r="E792" s="439"/>
      <c r="R792" s="1013"/>
      <c r="S792" s="1013"/>
      <c r="T792" s="1014"/>
    </row>
    <row r="793" spans="1:20" s="349" customFormat="1">
      <c r="A793" s="439"/>
      <c r="B793" s="439"/>
      <c r="D793" s="439"/>
      <c r="E793" s="439"/>
      <c r="R793" s="1013"/>
      <c r="S793" s="1013"/>
      <c r="T793" s="1014"/>
    </row>
    <row r="794" spans="1:20" s="349" customFormat="1">
      <c r="A794" s="439"/>
      <c r="B794" s="439"/>
      <c r="D794" s="439"/>
      <c r="E794" s="439"/>
      <c r="R794" s="1013"/>
      <c r="S794" s="1013"/>
      <c r="T794" s="1014"/>
    </row>
    <row r="795" spans="1:20" s="349" customFormat="1">
      <c r="A795" s="439"/>
      <c r="B795" s="439"/>
      <c r="D795" s="439"/>
      <c r="E795" s="439"/>
      <c r="R795" s="1013"/>
      <c r="S795" s="1013"/>
      <c r="T795" s="1014"/>
    </row>
    <row r="796" spans="1:20" s="349" customFormat="1">
      <c r="A796" s="439"/>
      <c r="B796" s="439"/>
      <c r="D796" s="439"/>
      <c r="E796" s="439"/>
      <c r="R796" s="1013"/>
      <c r="S796" s="1013"/>
      <c r="T796" s="1014"/>
    </row>
    <row r="797" spans="1:20" s="349" customFormat="1">
      <c r="A797" s="439"/>
      <c r="B797" s="439"/>
      <c r="D797" s="439"/>
      <c r="E797" s="439"/>
      <c r="R797" s="1013"/>
      <c r="S797" s="1013"/>
      <c r="T797" s="1014"/>
    </row>
    <row r="798" spans="1:20" s="349" customFormat="1">
      <c r="A798" s="439"/>
      <c r="B798" s="439"/>
      <c r="D798" s="439"/>
      <c r="E798" s="439"/>
      <c r="R798" s="1013"/>
      <c r="S798" s="1013"/>
      <c r="T798" s="1014"/>
    </row>
    <row r="799" spans="1:20" s="349" customFormat="1">
      <c r="A799" s="439"/>
      <c r="B799" s="439"/>
      <c r="D799" s="439"/>
      <c r="E799" s="439"/>
      <c r="R799" s="1013"/>
      <c r="S799" s="1013"/>
      <c r="T799" s="1014"/>
    </row>
    <row r="800" spans="1:20" s="349" customFormat="1">
      <c r="A800" s="439"/>
      <c r="B800" s="439"/>
      <c r="D800" s="439"/>
      <c r="E800" s="439"/>
      <c r="R800" s="1013"/>
      <c r="S800" s="1013"/>
      <c r="T800" s="1014"/>
    </row>
    <row r="801" spans="1:20" s="349" customFormat="1">
      <c r="A801" s="439"/>
      <c r="B801" s="439"/>
      <c r="D801" s="439"/>
      <c r="E801" s="439"/>
      <c r="R801" s="1013"/>
      <c r="S801" s="1013"/>
      <c r="T801" s="1014"/>
    </row>
    <row r="802" spans="1:20" s="349" customFormat="1">
      <c r="A802" s="439"/>
      <c r="B802" s="439"/>
      <c r="D802" s="439"/>
      <c r="E802" s="439"/>
      <c r="R802" s="1013"/>
      <c r="S802" s="1013"/>
      <c r="T802" s="1014"/>
    </row>
    <row r="803" spans="1:20" s="349" customFormat="1">
      <c r="A803" s="439"/>
      <c r="B803" s="439"/>
      <c r="D803" s="439"/>
      <c r="E803" s="439"/>
      <c r="R803" s="1013"/>
      <c r="S803" s="1013"/>
      <c r="T803" s="1014"/>
    </row>
    <row r="804" spans="1:20" s="349" customFormat="1">
      <c r="A804" s="439"/>
      <c r="B804" s="439"/>
      <c r="D804" s="439"/>
      <c r="E804" s="439"/>
      <c r="R804" s="1013"/>
      <c r="S804" s="1013"/>
      <c r="T804" s="1014"/>
    </row>
    <row r="805" spans="1:20" s="349" customFormat="1">
      <c r="A805" s="439"/>
      <c r="B805" s="439"/>
      <c r="D805" s="439"/>
      <c r="E805" s="439"/>
      <c r="R805" s="1013"/>
      <c r="S805" s="1013"/>
      <c r="T805" s="1014"/>
    </row>
    <row r="806" spans="1:20" s="349" customFormat="1">
      <c r="A806" s="439"/>
      <c r="B806" s="439"/>
      <c r="D806" s="439"/>
      <c r="E806" s="439"/>
      <c r="R806" s="1013"/>
      <c r="S806" s="1013"/>
      <c r="T806" s="1014"/>
    </row>
    <row r="807" spans="1:20" s="349" customFormat="1">
      <c r="A807" s="439"/>
      <c r="B807" s="439"/>
      <c r="D807" s="439"/>
      <c r="E807" s="439"/>
      <c r="R807" s="1013"/>
      <c r="S807" s="1013"/>
      <c r="T807" s="1014"/>
    </row>
    <row r="808" spans="1:20" s="349" customFormat="1">
      <c r="A808" s="439"/>
      <c r="B808" s="439"/>
      <c r="D808" s="439"/>
      <c r="E808" s="439"/>
      <c r="R808" s="1013"/>
      <c r="S808" s="1013"/>
      <c r="T808" s="1014"/>
    </row>
    <row r="809" spans="1:20" s="349" customFormat="1">
      <c r="A809" s="439"/>
      <c r="B809" s="439"/>
      <c r="D809" s="439"/>
      <c r="E809" s="439"/>
      <c r="R809" s="1013"/>
      <c r="S809" s="1013"/>
      <c r="T809" s="1014"/>
    </row>
    <row r="810" spans="1:20" s="349" customFormat="1">
      <c r="A810" s="439"/>
      <c r="B810" s="439"/>
      <c r="D810" s="439"/>
      <c r="E810" s="439"/>
      <c r="R810" s="1013"/>
      <c r="S810" s="1013"/>
      <c r="T810" s="1014"/>
    </row>
    <row r="811" spans="1:20" s="349" customFormat="1">
      <c r="A811" s="439"/>
      <c r="B811" s="439"/>
      <c r="D811" s="439"/>
      <c r="E811" s="439"/>
      <c r="R811" s="1013"/>
      <c r="S811" s="1013"/>
      <c r="T811" s="1014"/>
    </row>
    <row r="812" spans="1:20" s="349" customFormat="1">
      <c r="A812" s="439"/>
      <c r="B812" s="439"/>
      <c r="D812" s="439"/>
      <c r="E812" s="439"/>
      <c r="R812" s="1013"/>
      <c r="S812" s="1013"/>
      <c r="T812" s="1014"/>
    </row>
    <row r="813" spans="1:20" s="349" customFormat="1">
      <c r="A813" s="439"/>
      <c r="B813" s="439"/>
      <c r="D813" s="439"/>
      <c r="E813" s="439"/>
      <c r="R813" s="1013"/>
      <c r="S813" s="1013"/>
      <c r="T813" s="1014"/>
    </row>
    <row r="814" spans="1:20" s="349" customFormat="1">
      <c r="A814" s="439"/>
      <c r="B814" s="439"/>
      <c r="D814" s="439"/>
      <c r="E814" s="439"/>
      <c r="R814" s="1013"/>
      <c r="S814" s="1013"/>
      <c r="T814" s="1014"/>
    </row>
    <row r="815" spans="1:20" s="349" customFormat="1">
      <c r="A815" s="439"/>
      <c r="B815" s="439"/>
      <c r="D815" s="439"/>
      <c r="E815" s="439"/>
      <c r="R815" s="1013"/>
      <c r="S815" s="1013"/>
      <c r="T815" s="1014"/>
    </row>
    <row r="816" spans="1:20" s="349" customFormat="1">
      <c r="A816" s="439"/>
      <c r="B816" s="439"/>
      <c r="D816" s="439"/>
      <c r="E816" s="439"/>
      <c r="R816" s="1013"/>
      <c r="S816" s="1013"/>
      <c r="T816" s="1014"/>
    </row>
    <row r="817" spans="1:20" s="349" customFormat="1">
      <c r="A817" s="439"/>
      <c r="B817" s="439"/>
      <c r="D817" s="439"/>
      <c r="E817" s="439"/>
      <c r="R817" s="1013"/>
      <c r="S817" s="1013"/>
      <c r="T817" s="1014"/>
    </row>
    <row r="818" spans="1:20" s="349" customFormat="1">
      <c r="A818" s="439"/>
      <c r="B818" s="439"/>
      <c r="D818" s="439"/>
      <c r="E818" s="439"/>
      <c r="R818" s="1013"/>
      <c r="S818" s="1013"/>
      <c r="T818" s="1014"/>
    </row>
    <row r="819" spans="1:20" s="349" customFormat="1">
      <c r="A819" s="439"/>
      <c r="B819" s="439"/>
      <c r="D819" s="439"/>
      <c r="E819" s="439"/>
      <c r="R819" s="1013"/>
      <c r="S819" s="1013"/>
      <c r="T819" s="1014"/>
    </row>
    <row r="820" spans="1:20" s="349" customFormat="1">
      <c r="A820" s="439"/>
      <c r="B820" s="439"/>
      <c r="D820" s="439"/>
      <c r="E820" s="439"/>
      <c r="R820" s="1013"/>
      <c r="S820" s="1013"/>
      <c r="T820" s="1014"/>
    </row>
    <row r="821" spans="1:20" s="349" customFormat="1">
      <c r="A821" s="439"/>
      <c r="B821" s="439"/>
      <c r="D821" s="439"/>
      <c r="E821" s="439"/>
      <c r="R821" s="1013"/>
      <c r="S821" s="1013"/>
      <c r="T821" s="1014"/>
    </row>
    <row r="822" spans="1:20" s="349" customFormat="1">
      <c r="A822" s="439"/>
      <c r="B822" s="439"/>
      <c r="D822" s="439"/>
      <c r="E822" s="439"/>
      <c r="R822" s="1013"/>
      <c r="S822" s="1013"/>
      <c r="T822" s="1014"/>
    </row>
    <row r="823" spans="1:20" s="349" customFormat="1">
      <c r="A823" s="439"/>
      <c r="B823" s="439"/>
      <c r="D823" s="439"/>
      <c r="E823" s="439"/>
      <c r="R823" s="1013"/>
      <c r="S823" s="1013"/>
      <c r="T823" s="1014"/>
    </row>
    <row r="824" spans="1:20" s="349" customFormat="1">
      <c r="A824" s="439"/>
      <c r="B824" s="439"/>
      <c r="D824" s="439"/>
      <c r="E824" s="439"/>
      <c r="R824" s="1013"/>
      <c r="S824" s="1013"/>
      <c r="T824" s="1014"/>
    </row>
    <row r="825" spans="1:20" s="349" customFormat="1">
      <c r="A825" s="439"/>
      <c r="B825" s="439"/>
      <c r="D825" s="439"/>
      <c r="E825" s="439"/>
      <c r="R825" s="1013"/>
      <c r="S825" s="1013"/>
      <c r="T825" s="1014"/>
    </row>
    <row r="826" spans="1:20" s="349" customFormat="1">
      <c r="A826" s="439"/>
      <c r="B826" s="439"/>
      <c r="D826" s="439"/>
      <c r="E826" s="439"/>
      <c r="R826" s="1013"/>
      <c r="S826" s="1013"/>
      <c r="T826" s="1014"/>
    </row>
    <row r="827" spans="1:20" s="349" customFormat="1">
      <c r="A827" s="439"/>
      <c r="B827" s="439"/>
      <c r="D827" s="439"/>
      <c r="E827" s="439"/>
      <c r="R827" s="1013"/>
      <c r="S827" s="1013"/>
      <c r="T827" s="1014"/>
    </row>
    <row r="828" spans="1:20" s="349" customFormat="1">
      <c r="A828" s="439"/>
      <c r="B828" s="439"/>
      <c r="D828" s="439"/>
      <c r="E828" s="439"/>
      <c r="R828" s="1013"/>
      <c r="S828" s="1013"/>
      <c r="T828" s="1014"/>
    </row>
    <row r="829" spans="1:20" s="349" customFormat="1">
      <c r="A829" s="439"/>
      <c r="B829" s="439"/>
      <c r="D829" s="439"/>
      <c r="E829" s="439"/>
      <c r="R829" s="1013"/>
      <c r="S829" s="1013"/>
      <c r="T829" s="1014"/>
    </row>
    <row r="830" spans="1:20" s="349" customFormat="1">
      <c r="A830" s="439"/>
      <c r="B830" s="439"/>
      <c r="D830" s="439"/>
      <c r="E830" s="439"/>
      <c r="R830" s="1013"/>
      <c r="S830" s="1013"/>
      <c r="T830" s="1014"/>
    </row>
    <row r="831" spans="1:20" s="349" customFormat="1">
      <c r="A831" s="439"/>
      <c r="B831" s="439"/>
      <c r="D831" s="439"/>
      <c r="E831" s="439"/>
      <c r="R831" s="1013"/>
      <c r="S831" s="1013"/>
      <c r="T831" s="1014"/>
    </row>
    <row r="832" spans="1:20" s="349" customFormat="1">
      <c r="A832" s="439"/>
      <c r="B832" s="439"/>
      <c r="D832" s="439"/>
      <c r="E832" s="439"/>
      <c r="R832" s="1013"/>
      <c r="S832" s="1013"/>
      <c r="T832" s="1014"/>
    </row>
    <row r="833" spans="1:20" s="349" customFormat="1">
      <c r="A833" s="439"/>
      <c r="B833" s="439"/>
      <c r="D833" s="439"/>
      <c r="E833" s="439"/>
      <c r="R833" s="1013"/>
      <c r="S833" s="1013"/>
      <c r="T833" s="1014"/>
    </row>
    <row r="834" spans="1:20" s="349" customFormat="1">
      <c r="A834" s="439"/>
      <c r="B834" s="439"/>
      <c r="D834" s="439"/>
      <c r="E834" s="439"/>
      <c r="R834" s="1013"/>
      <c r="S834" s="1013"/>
      <c r="T834" s="1014"/>
    </row>
    <row r="835" spans="1:20" s="349" customFormat="1">
      <c r="A835" s="439"/>
      <c r="B835" s="439"/>
      <c r="D835" s="439"/>
      <c r="E835" s="439"/>
      <c r="R835" s="1013"/>
      <c r="S835" s="1013"/>
      <c r="T835" s="1014"/>
    </row>
    <row r="836" spans="1:20" s="349" customFormat="1">
      <c r="A836" s="439"/>
      <c r="B836" s="439"/>
      <c r="D836" s="439"/>
      <c r="E836" s="439"/>
      <c r="R836" s="1013"/>
      <c r="S836" s="1013"/>
      <c r="T836" s="1014"/>
    </row>
    <row r="837" spans="1:20" s="349" customFormat="1">
      <c r="A837" s="439"/>
      <c r="B837" s="439"/>
      <c r="D837" s="439"/>
      <c r="E837" s="439"/>
      <c r="R837" s="1013"/>
      <c r="S837" s="1013"/>
      <c r="T837" s="1014"/>
    </row>
    <row r="838" spans="1:20" s="349" customFormat="1">
      <c r="A838" s="439"/>
      <c r="B838" s="439"/>
      <c r="D838" s="439"/>
      <c r="E838" s="439"/>
      <c r="R838" s="1013"/>
      <c r="S838" s="1013"/>
      <c r="T838" s="1014"/>
    </row>
    <row r="839" spans="1:20" s="349" customFormat="1">
      <c r="A839" s="439"/>
      <c r="B839" s="439"/>
      <c r="D839" s="439"/>
      <c r="E839" s="439"/>
      <c r="R839" s="1013"/>
      <c r="S839" s="1013"/>
      <c r="T839" s="1014"/>
    </row>
    <row r="840" spans="1:20" s="349" customFormat="1">
      <c r="A840" s="439"/>
      <c r="B840" s="439"/>
      <c r="D840" s="439"/>
      <c r="E840" s="439"/>
      <c r="R840" s="1013"/>
      <c r="S840" s="1013"/>
      <c r="T840" s="1014"/>
    </row>
    <row r="841" spans="1:20" s="349" customFormat="1">
      <c r="A841" s="439"/>
      <c r="B841" s="439"/>
      <c r="D841" s="439"/>
      <c r="E841" s="439"/>
      <c r="R841" s="1013"/>
      <c r="S841" s="1013"/>
      <c r="T841" s="1014"/>
    </row>
    <row r="842" spans="1:20" s="349" customFormat="1">
      <c r="A842" s="439"/>
      <c r="B842" s="439"/>
      <c r="D842" s="439"/>
      <c r="E842" s="439"/>
      <c r="R842" s="1013"/>
      <c r="S842" s="1013"/>
      <c r="T842" s="1014"/>
    </row>
    <row r="843" spans="1:20" s="349" customFormat="1">
      <c r="A843" s="439"/>
      <c r="B843" s="439"/>
      <c r="D843" s="439"/>
      <c r="E843" s="439"/>
      <c r="R843" s="1013"/>
      <c r="S843" s="1013"/>
      <c r="T843" s="1014"/>
    </row>
    <row r="844" spans="1:20" s="349" customFormat="1">
      <c r="A844" s="439"/>
      <c r="B844" s="439"/>
      <c r="D844" s="439"/>
      <c r="E844" s="439"/>
      <c r="R844" s="1013"/>
      <c r="S844" s="1013"/>
      <c r="T844" s="1014"/>
    </row>
    <row r="845" spans="1:20" s="349" customFormat="1">
      <c r="A845" s="439"/>
      <c r="B845" s="439"/>
      <c r="D845" s="439"/>
      <c r="E845" s="439"/>
      <c r="R845" s="1013"/>
      <c r="S845" s="1013"/>
      <c r="T845" s="1014"/>
    </row>
    <row r="846" spans="1:20" s="349" customFormat="1">
      <c r="A846" s="439"/>
      <c r="B846" s="439"/>
      <c r="D846" s="439"/>
      <c r="E846" s="439"/>
      <c r="R846" s="1013"/>
      <c r="S846" s="1013"/>
      <c r="T846" s="1014"/>
    </row>
    <row r="847" spans="1:20" s="349" customFormat="1">
      <c r="A847" s="439"/>
      <c r="B847" s="439"/>
      <c r="D847" s="439"/>
      <c r="E847" s="439"/>
      <c r="R847" s="1013"/>
      <c r="S847" s="1013"/>
      <c r="T847" s="1014"/>
    </row>
    <row r="848" spans="1:20" s="349" customFormat="1">
      <c r="A848" s="439"/>
      <c r="B848" s="439"/>
      <c r="D848" s="439"/>
      <c r="E848" s="439"/>
      <c r="R848" s="1013"/>
      <c r="S848" s="1013"/>
      <c r="T848" s="1014"/>
    </row>
    <row r="849" spans="1:20" s="349" customFormat="1">
      <c r="A849" s="439"/>
      <c r="B849" s="439"/>
      <c r="D849" s="439"/>
      <c r="E849" s="439"/>
      <c r="R849" s="1013"/>
      <c r="S849" s="1013"/>
      <c r="T849" s="1014"/>
    </row>
    <row r="850" spans="1:20" s="349" customFormat="1">
      <c r="A850" s="439"/>
      <c r="B850" s="439"/>
      <c r="D850" s="439"/>
      <c r="E850" s="439"/>
      <c r="R850" s="1013"/>
      <c r="S850" s="1013"/>
      <c r="T850" s="1014"/>
    </row>
    <row r="851" spans="1:20" s="349" customFormat="1">
      <c r="A851" s="439"/>
      <c r="B851" s="439"/>
      <c r="D851" s="439"/>
      <c r="E851" s="439"/>
      <c r="R851" s="1013"/>
      <c r="S851" s="1013"/>
      <c r="T851" s="1014"/>
    </row>
    <row r="852" spans="1:20" s="349" customFormat="1">
      <c r="A852" s="439"/>
      <c r="B852" s="439"/>
      <c r="D852" s="439"/>
      <c r="E852" s="439"/>
      <c r="R852" s="1013"/>
      <c r="S852" s="1013"/>
      <c r="T852" s="1014"/>
    </row>
    <row r="853" spans="1:20" s="349" customFormat="1">
      <c r="A853" s="439"/>
      <c r="B853" s="439"/>
      <c r="D853" s="439"/>
      <c r="E853" s="439"/>
      <c r="R853" s="1013"/>
      <c r="S853" s="1013"/>
      <c r="T853" s="1014"/>
    </row>
    <row r="854" spans="1:20" s="349" customFormat="1">
      <c r="A854" s="439"/>
      <c r="B854" s="439"/>
      <c r="D854" s="439"/>
      <c r="E854" s="439"/>
      <c r="R854" s="1013"/>
      <c r="S854" s="1013"/>
      <c r="T854" s="1014"/>
    </row>
    <row r="855" spans="1:20" s="349" customFormat="1">
      <c r="A855" s="439"/>
      <c r="B855" s="439"/>
      <c r="D855" s="439"/>
      <c r="E855" s="439"/>
      <c r="R855" s="1013"/>
      <c r="S855" s="1013"/>
      <c r="T855" s="1014"/>
    </row>
    <row r="856" spans="1:20" s="349" customFormat="1">
      <c r="A856" s="439"/>
      <c r="B856" s="439"/>
      <c r="D856" s="439"/>
      <c r="E856" s="439"/>
      <c r="R856" s="1013"/>
      <c r="S856" s="1013"/>
      <c r="T856" s="1014"/>
    </row>
    <row r="857" spans="1:20" s="349" customFormat="1">
      <c r="A857" s="439"/>
      <c r="B857" s="439"/>
      <c r="D857" s="439"/>
      <c r="E857" s="439"/>
      <c r="R857" s="1013"/>
      <c r="S857" s="1013"/>
      <c r="T857" s="1014"/>
    </row>
    <row r="858" spans="1:20" s="349" customFormat="1">
      <c r="A858" s="439"/>
      <c r="B858" s="439"/>
      <c r="D858" s="439"/>
      <c r="E858" s="439"/>
      <c r="R858" s="1013"/>
      <c r="S858" s="1013"/>
      <c r="T858" s="1014"/>
    </row>
    <row r="859" spans="1:20" s="349" customFormat="1">
      <c r="A859" s="439"/>
      <c r="B859" s="439"/>
      <c r="D859" s="439"/>
      <c r="E859" s="439"/>
      <c r="R859" s="1013"/>
      <c r="S859" s="1013"/>
      <c r="T859" s="1014"/>
    </row>
    <row r="860" spans="1:20" s="349" customFormat="1">
      <c r="A860" s="439"/>
      <c r="B860" s="439"/>
      <c r="D860" s="439"/>
      <c r="E860" s="439"/>
      <c r="R860" s="1013"/>
      <c r="S860" s="1013"/>
      <c r="T860" s="1014"/>
    </row>
    <row r="861" spans="1:20" s="349" customFormat="1">
      <c r="A861" s="439"/>
      <c r="B861" s="439"/>
      <c r="D861" s="439"/>
      <c r="E861" s="439"/>
      <c r="R861" s="1013"/>
      <c r="S861" s="1013"/>
      <c r="T861" s="1014"/>
    </row>
    <row r="862" spans="1:20" s="349" customFormat="1">
      <c r="A862" s="439"/>
      <c r="B862" s="439"/>
      <c r="D862" s="439"/>
      <c r="E862" s="439"/>
      <c r="R862" s="1013"/>
      <c r="S862" s="1013"/>
      <c r="T862" s="1014"/>
    </row>
    <row r="863" spans="1:20" s="349" customFormat="1">
      <c r="A863" s="439"/>
      <c r="B863" s="439"/>
      <c r="D863" s="439"/>
      <c r="E863" s="439"/>
      <c r="R863" s="1013"/>
      <c r="S863" s="1013"/>
      <c r="T863" s="1014"/>
    </row>
    <row r="864" spans="1:20" s="349" customFormat="1">
      <c r="A864" s="439"/>
      <c r="B864" s="439"/>
      <c r="D864" s="439"/>
      <c r="E864" s="439"/>
      <c r="R864" s="1013"/>
      <c r="S864" s="1013"/>
      <c r="T864" s="1014"/>
    </row>
    <row r="865" spans="1:20" s="349" customFormat="1">
      <c r="A865" s="439"/>
      <c r="B865" s="439"/>
      <c r="D865" s="439"/>
      <c r="E865" s="439"/>
      <c r="R865" s="1013"/>
      <c r="S865" s="1013"/>
      <c r="T865" s="1014"/>
    </row>
    <row r="866" spans="1:20" s="349" customFormat="1">
      <c r="A866" s="439"/>
      <c r="B866" s="439"/>
      <c r="D866" s="439"/>
      <c r="E866" s="439"/>
      <c r="R866" s="1013"/>
      <c r="S866" s="1013"/>
      <c r="T866" s="1014"/>
    </row>
    <row r="867" spans="1:20" s="349" customFormat="1">
      <c r="A867" s="439"/>
      <c r="B867" s="439"/>
      <c r="D867" s="439"/>
      <c r="E867" s="439"/>
      <c r="R867" s="1013"/>
      <c r="S867" s="1013"/>
      <c r="T867" s="1014"/>
    </row>
    <row r="868" spans="1:20" s="349" customFormat="1">
      <c r="A868" s="439"/>
      <c r="B868" s="439"/>
      <c r="D868" s="439"/>
      <c r="E868" s="439"/>
      <c r="R868" s="1013"/>
      <c r="S868" s="1013"/>
      <c r="T868" s="1014"/>
    </row>
    <row r="869" spans="1:20" s="349" customFormat="1">
      <c r="A869" s="439"/>
      <c r="B869" s="439"/>
      <c r="D869" s="439"/>
      <c r="E869" s="439"/>
      <c r="R869" s="1013"/>
      <c r="S869" s="1013"/>
      <c r="T869" s="1014"/>
    </row>
    <row r="870" spans="1:20" s="349" customFormat="1">
      <c r="A870" s="439"/>
      <c r="B870" s="439"/>
      <c r="D870" s="439"/>
      <c r="E870" s="439"/>
      <c r="R870" s="1013"/>
      <c r="S870" s="1013"/>
      <c r="T870" s="1014"/>
    </row>
    <row r="871" spans="1:20" s="349" customFormat="1">
      <c r="A871" s="439"/>
      <c r="B871" s="439"/>
      <c r="D871" s="439"/>
      <c r="E871" s="439"/>
      <c r="R871" s="1013"/>
      <c r="S871" s="1013"/>
      <c r="T871" s="1014"/>
    </row>
    <row r="872" spans="1:20" s="349" customFormat="1">
      <c r="A872" s="439"/>
      <c r="B872" s="439"/>
      <c r="D872" s="439"/>
      <c r="E872" s="439"/>
      <c r="R872" s="1013"/>
      <c r="S872" s="1013"/>
      <c r="T872" s="1014"/>
    </row>
    <row r="873" spans="1:20" s="349" customFormat="1">
      <c r="A873" s="439"/>
      <c r="B873" s="439"/>
      <c r="D873" s="439"/>
      <c r="E873" s="439"/>
      <c r="R873" s="1013"/>
      <c r="S873" s="1013"/>
      <c r="T873" s="1014"/>
    </row>
    <row r="874" spans="1:20" s="349" customFormat="1">
      <c r="A874" s="439"/>
      <c r="B874" s="439"/>
      <c r="D874" s="439"/>
      <c r="E874" s="439"/>
      <c r="R874" s="1013"/>
      <c r="S874" s="1013"/>
      <c r="T874" s="1014"/>
    </row>
    <row r="875" spans="1:20" s="349" customFormat="1">
      <c r="A875" s="439"/>
      <c r="B875" s="439"/>
      <c r="D875" s="439"/>
      <c r="E875" s="439"/>
      <c r="R875" s="1013"/>
      <c r="S875" s="1013"/>
      <c r="T875" s="1014"/>
    </row>
    <row r="876" spans="1:20" s="349" customFormat="1">
      <c r="A876" s="439"/>
      <c r="B876" s="439"/>
      <c r="D876" s="439"/>
      <c r="E876" s="439"/>
      <c r="R876" s="1013"/>
      <c r="S876" s="1013"/>
      <c r="T876" s="1014"/>
    </row>
    <row r="877" spans="1:20" s="349" customFormat="1">
      <c r="A877" s="439"/>
      <c r="B877" s="439"/>
      <c r="D877" s="439"/>
      <c r="E877" s="439"/>
      <c r="R877" s="1013"/>
      <c r="S877" s="1013"/>
      <c r="T877" s="1014"/>
    </row>
    <row r="878" spans="1:20" s="349" customFormat="1">
      <c r="A878" s="439"/>
      <c r="B878" s="439"/>
      <c r="D878" s="439"/>
      <c r="E878" s="439"/>
      <c r="R878" s="1013"/>
      <c r="S878" s="1013"/>
      <c r="T878" s="1014"/>
    </row>
    <row r="879" spans="1:20" s="349" customFormat="1">
      <c r="A879" s="439"/>
      <c r="B879" s="439"/>
      <c r="D879" s="439"/>
      <c r="E879" s="439"/>
      <c r="R879" s="1013"/>
      <c r="S879" s="1013"/>
      <c r="T879" s="1014"/>
    </row>
    <row r="880" spans="1:20" s="349" customFormat="1">
      <c r="A880" s="439"/>
      <c r="B880" s="439"/>
      <c r="D880" s="439"/>
      <c r="E880" s="439"/>
      <c r="R880" s="1013"/>
      <c r="S880" s="1013"/>
      <c r="T880" s="1014"/>
    </row>
    <row r="881" spans="1:20" s="349" customFormat="1">
      <c r="A881" s="439"/>
      <c r="B881" s="439"/>
      <c r="D881" s="439"/>
      <c r="E881" s="439"/>
      <c r="R881" s="1013"/>
      <c r="S881" s="1013"/>
      <c r="T881" s="1014"/>
    </row>
    <row r="882" spans="1:20" s="349" customFormat="1">
      <c r="A882" s="439"/>
      <c r="B882" s="439"/>
      <c r="D882" s="439"/>
      <c r="E882" s="439"/>
      <c r="R882" s="1013"/>
      <c r="S882" s="1013"/>
      <c r="T882" s="1014"/>
    </row>
    <row r="883" spans="1:20" s="349" customFormat="1">
      <c r="A883" s="439"/>
      <c r="B883" s="439"/>
      <c r="D883" s="439"/>
      <c r="E883" s="439"/>
      <c r="R883" s="1013"/>
      <c r="S883" s="1013"/>
      <c r="T883" s="1014"/>
    </row>
    <row r="884" spans="1:20" s="349" customFormat="1">
      <c r="A884" s="439"/>
      <c r="B884" s="439"/>
      <c r="D884" s="439"/>
      <c r="E884" s="439"/>
      <c r="R884" s="1013"/>
      <c r="S884" s="1013"/>
      <c r="T884" s="1014"/>
    </row>
    <row r="885" spans="1:20" s="349" customFormat="1">
      <c r="A885" s="439"/>
      <c r="B885" s="439"/>
      <c r="D885" s="439"/>
      <c r="E885" s="439"/>
      <c r="R885" s="1013"/>
      <c r="S885" s="1013"/>
      <c r="T885" s="1014"/>
    </row>
    <row r="886" spans="1:20" s="349" customFormat="1">
      <c r="A886" s="439"/>
      <c r="B886" s="439"/>
      <c r="D886" s="439"/>
      <c r="E886" s="439"/>
      <c r="R886" s="1013"/>
      <c r="S886" s="1013"/>
      <c r="T886" s="1014"/>
    </row>
    <row r="887" spans="1:20" s="349" customFormat="1">
      <c r="A887" s="439"/>
      <c r="B887" s="439"/>
      <c r="D887" s="439"/>
      <c r="E887" s="439"/>
      <c r="R887" s="1013"/>
      <c r="S887" s="1013"/>
      <c r="T887" s="1014"/>
    </row>
    <row r="888" spans="1:20" s="349" customFormat="1">
      <c r="A888" s="439"/>
      <c r="B888" s="439"/>
      <c r="D888" s="439"/>
      <c r="E888" s="439"/>
      <c r="R888" s="1013"/>
      <c r="S888" s="1013"/>
      <c r="T888" s="1014"/>
    </row>
    <row r="889" spans="1:20" s="349" customFormat="1">
      <c r="A889" s="439"/>
      <c r="B889" s="439"/>
      <c r="D889" s="439"/>
      <c r="E889" s="439"/>
      <c r="R889" s="1013"/>
      <c r="S889" s="1013"/>
      <c r="T889" s="1014"/>
    </row>
    <row r="890" spans="1:20" s="349" customFormat="1">
      <c r="A890" s="439"/>
      <c r="B890" s="439"/>
      <c r="D890" s="439"/>
      <c r="E890" s="439"/>
      <c r="R890" s="1013"/>
      <c r="S890" s="1013"/>
      <c r="T890" s="1014"/>
    </row>
    <row r="891" spans="1:20" s="349" customFormat="1">
      <c r="A891" s="439"/>
      <c r="B891" s="439"/>
      <c r="D891" s="439"/>
      <c r="E891" s="439"/>
      <c r="R891" s="1013"/>
      <c r="S891" s="1013"/>
      <c r="T891" s="1014"/>
    </row>
    <row r="892" spans="1:20" s="349" customFormat="1">
      <c r="A892" s="439"/>
      <c r="B892" s="439"/>
      <c r="D892" s="439"/>
      <c r="E892" s="439"/>
      <c r="R892" s="1013"/>
      <c r="S892" s="1013"/>
      <c r="T892" s="1014"/>
    </row>
    <row r="893" spans="1:20" s="349" customFormat="1">
      <c r="A893" s="439"/>
      <c r="B893" s="439"/>
      <c r="D893" s="439"/>
      <c r="E893" s="439"/>
      <c r="R893" s="1013"/>
      <c r="S893" s="1013"/>
      <c r="T893" s="1014"/>
    </row>
    <row r="894" spans="1:20" s="349" customFormat="1">
      <c r="A894" s="439"/>
      <c r="B894" s="439"/>
      <c r="D894" s="439"/>
      <c r="E894" s="439"/>
      <c r="R894" s="1013"/>
      <c r="S894" s="1013"/>
      <c r="T894" s="1014"/>
    </row>
    <row r="895" spans="1:20" s="349" customFormat="1">
      <c r="A895" s="439"/>
      <c r="B895" s="439"/>
      <c r="D895" s="439"/>
      <c r="E895" s="439"/>
      <c r="R895" s="1013"/>
      <c r="S895" s="1013"/>
      <c r="T895" s="1014"/>
    </row>
    <row r="896" spans="1:20" s="349" customFormat="1">
      <c r="A896" s="439"/>
      <c r="B896" s="439"/>
      <c r="D896" s="439"/>
      <c r="E896" s="439"/>
      <c r="R896" s="1013"/>
      <c r="S896" s="1013"/>
      <c r="T896" s="1014"/>
    </row>
    <row r="897" spans="1:20" s="349" customFormat="1">
      <c r="A897" s="439"/>
      <c r="B897" s="439"/>
      <c r="D897" s="439"/>
      <c r="E897" s="439"/>
      <c r="R897" s="1013"/>
      <c r="S897" s="1013"/>
      <c r="T897" s="1014"/>
    </row>
    <row r="898" spans="1:20" s="349" customFormat="1">
      <c r="A898" s="439"/>
      <c r="B898" s="439"/>
      <c r="D898" s="439"/>
      <c r="E898" s="439"/>
      <c r="R898" s="1013"/>
      <c r="S898" s="1013"/>
      <c r="T898" s="1014"/>
    </row>
    <row r="899" spans="1:20" s="349" customFormat="1">
      <c r="A899" s="439"/>
      <c r="B899" s="439"/>
      <c r="D899" s="439"/>
      <c r="E899" s="439"/>
      <c r="R899" s="1013"/>
      <c r="S899" s="1013"/>
      <c r="T899" s="1014"/>
    </row>
    <row r="900" spans="1:20" s="349" customFormat="1">
      <c r="A900" s="439"/>
      <c r="B900" s="439"/>
      <c r="D900" s="439"/>
      <c r="E900" s="439"/>
      <c r="R900" s="1013"/>
      <c r="S900" s="1013"/>
      <c r="T900" s="1014"/>
    </row>
    <row r="901" spans="1:20" s="349" customFormat="1">
      <c r="A901" s="439"/>
      <c r="B901" s="439"/>
      <c r="D901" s="439"/>
      <c r="E901" s="439"/>
      <c r="R901" s="1013"/>
      <c r="S901" s="1013"/>
      <c r="T901" s="1014"/>
    </row>
    <row r="902" spans="1:20" s="349" customFormat="1">
      <c r="A902" s="439"/>
      <c r="B902" s="439"/>
      <c r="D902" s="439"/>
      <c r="E902" s="439"/>
      <c r="R902" s="1013"/>
      <c r="S902" s="1013"/>
      <c r="T902" s="1014"/>
    </row>
    <row r="903" spans="1:20" s="349" customFormat="1">
      <c r="A903" s="439"/>
      <c r="B903" s="439"/>
      <c r="D903" s="439"/>
      <c r="E903" s="439"/>
      <c r="R903" s="1013"/>
      <c r="S903" s="1013"/>
      <c r="T903" s="1014"/>
    </row>
    <row r="904" spans="1:20" s="349" customFormat="1">
      <c r="A904" s="439"/>
      <c r="B904" s="439"/>
      <c r="D904" s="439"/>
      <c r="E904" s="439"/>
      <c r="R904" s="1013"/>
      <c r="S904" s="1013"/>
      <c r="T904" s="1014"/>
    </row>
    <row r="905" spans="1:20" s="349" customFormat="1">
      <c r="A905" s="439"/>
      <c r="B905" s="439"/>
      <c r="D905" s="439"/>
      <c r="E905" s="439"/>
      <c r="R905" s="1013"/>
      <c r="S905" s="1013"/>
      <c r="T905" s="1014"/>
    </row>
    <row r="906" spans="1:20" s="349" customFormat="1">
      <c r="A906" s="439"/>
      <c r="B906" s="439"/>
      <c r="D906" s="439"/>
      <c r="E906" s="439"/>
      <c r="R906" s="1013"/>
      <c r="S906" s="1013"/>
      <c r="T906" s="1014"/>
    </row>
    <row r="907" spans="1:20" s="349" customFormat="1">
      <c r="A907" s="439"/>
      <c r="B907" s="439"/>
      <c r="D907" s="439"/>
      <c r="E907" s="439"/>
      <c r="R907" s="1013"/>
      <c r="S907" s="1013"/>
      <c r="T907" s="1014"/>
    </row>
    <row r="908" spans="1:20" s="349" customFormat="1">
      <c r="A908" s="439"/>
      <c r="B908" s="439"/>
      <c r="D908" s="439"/>
      <c r="E908" s="439"/>
      <c r="R908" s="1013"/>
      <c r="S908" s="1013"/>
      <c r="T908" s="1014"/>
    </row>
    <row r="909" spans="1:20" s="349" customFormat="1">
      <c r="A909" s="439"/>
      <c r="B909" s="439"/>
      <c r="D909" s="439"/>
      <c r="E909" s="439"/>
      <c r="R909" s="1013"/>
      <c r="S909" s="1013"/>
      <c r="T909" s="1014"/>
    </row>
    <row r="910" spans="1:20" s="349" customFormat="1">
      <c r="A910" s="439"/>
      <c r="B910" s="439"/>
      <c r="D910" s="439"/>
      <c r="E910" s="439"/>
      <c r="R910" s="1013"/>
      <c r="S910" s="1013"/>
      <c r="T910" s="1014"/>
    </row>
    <row r="911" spans="1:20" s="349" customFormat="1">
      <c r="A911" s="439"/>
      <c r="B911" s="439"/>
      <c r="D911" s="439"/>
      <c r="E911" s="439"/>
      <c r="R911" s="1013"/>
      <c r="S911" s="1013"/>
      <c r="T911" s="1014"/>
    </row>
    <row r="912" spans="1:20" s="349" customFormat="1">
      <c r="A912" s="439"/>
      <c r="B912" s="439"/>
      <c r="D912" s="439"/>
      <c r="E912" s="439"/>
      <c r="R912" s="1013"/>
      <c r="S912" s="1013"/>
      <c r="T912" s="1014"/>
    </row>
    <row r="913" spans="1:20" s="349" customFormat="1">
      <c r="A913" s="439"/>
      <c r="B913" s="439"/>
      <c r="D913" s="439"/>
      <c r="E913" s="439"/>
      <c r="R913" s="1013"/>
      <c r="S913" s="1013"/>
      <c r="T913" s="1014"/>
    </row>
    <row r="914" spans="1:20" s="349" customFormat="1">
      <c r="A914" s="439"/>
      <c r="B914" s="439"/>
      <c r="D914" s="439"/>
      <c r="E914" s="439"/>
      <c r="R914" s="1013"/>
      <c r="S914" s="1013"/>
      <c r="T914" s="1014"/>
    </row>
    <row r="915" spans="1:20" s="349" customFormat="1">
      <c r="A915" s="439"/>
      <c r="B915" s="439"/>
      <c r="D915" s="439"/>
      <c r="E915" s="439"/>
      <c r="R915" s="1013"/>
      <c r="S915" s="1013"/>
      <c r="T915" s="1014"/>
    </row>
    <row r="916" spans="1:20" s="349" customFormat="1">
      <c r="A916" s="439"/>
      <c r="B916" s="439"/>
      <c r="D916" s="439"/>
      <c r="E916" s="439"/>
      <c r="R916" s="1013"/>
      <c r="S916" s="1013"/>
      <c r="T916" s="1014"/>
    </row>
    <row r="917" spans="1:20" s="349" customFormat="1">
      <c r="A917" s="439"/>
      <c r="B917" s="439"/>
      <c r="D917" s="439"/>
      <c r="E917" s="439"/>
      <c r="R917" s="1013"/>
      <c r="S917" s="1013"/>
      <c r="T917" s="1014"/>
    </row>
    <row r="918" spans="1:20" s="349" customFormat="1">
      <c r="A918" s="439"/>
      <c r="B918" s="439"/>
      <c r="D918" s="439"/>
      <c r="E918" s="439"/>
      <c r="R918" s="1013"/>
      <c r="S918" s="1013"/>
      <c r="T918" s="1014"/>
    </row>
    <row r="919" spans="1:20" s="349" customFormat="1">
      <c r="A919" s="439"/>
      <c r="B919" s="439"/>
      <c r="D919" s="439"/>
      <c r="E919" s="439"/>
      <c r="R919" s="1013"/>
      <c r="S919" s="1013"/>
      <c r="T919" s="1014"/>
    </row>
    <row r="920" spans="1:20" s="349" customFormat="1">
      <c r="A920" s="439"/>
      <c r="B920" s="439"/>
      <c r="D920" s="439"/>
      <c r="E920" s="439"/>
      <c r="R920" s="1013"/>
      <c r="S920" s="1013"/>
      <c r="T920" s="1014"/>
    </row>
    <row r="921" spans="1:20" s="349" customFormat="1">
      <c r="A921" s="439"/>
      <c r="B921" s="439"/>
      <c r="D921" s="439"/>
      <c r="E921" s="439"/>
      <c r="R921" s="1013"/>
      <c r="S921" s="1013"/>
      <c r="T921" s="1014"/>
    </row>
    <row r="922" spans="1:20" s="349" customFormat="1">
      <c r="A922" s="439"/>
      <c r="B922" s="439"/>
      <c r="D922" s="439"/>
      <c r="E922" s="439"/>
      <c r="R922" s="1013"/>
      <c r="S922" s="1013"/>
      <c r="T922" s="1014"/>
    </row>
    <row r="923" spans="1:20" s="349" customFormat="1">
      <c r="A923" s="439"/>
      <c r="B923" s="439"/>
      <c r="D923" s="439"/>
      <c r="E923" s="439"/>
      <c r="R923" s="1013"/>
      <c r="S923" s="1013"/>
      <c r="T923" s="1014"/>
    </row>
    <row r="924" spans="1:20" s="349" customFormat="1">
      <c r="A924" s="439"/>
      <c r="B924" s="439"/>
      <c r="D924" s="439"/>
      <c r="E924" s="439"/>
      <c r="R924" s="1013"/>
      <c r="S924" s="1013"/>
      <c r="T924" s="1014"/>
    </row>
    <row r="925" spans="1:20" s="349" customFormat="1">
      <c r="A925" s="439"/>
      <c r="B925" s="439"/>
      <c r="D925" s="439"/>
      <c r="E925" s="439"/>
      <c r="R925" s="1013"/>
      <c r="S925" s="1013"/>
      <c r="T925" s="1014"/>
    </row>
    <row r="926" spans="1:20" s="349" customFormat="1">
      <c r="A926" s="439"/>
      <c r="B926" s="439"/>
      <c r="D926" s="439"/>
      <c r="E926" s="439"/>
      <c r="R926" s="1013"/>
      <c r="S926" s="1013"/>
      <c r="T926" s="1014"/>
    </row>
    <row r="927" spans="1:20" s="349" customFormat="1">
      <c r="A927" s="439"/>
      <c r="B927" s="439"/>
      <c r="D927" s="439"/>
      <c r="E927" s="439"/>
      <c r="R927" s="1013"/>
      <c r="S927" s="1013"/>
      <c r="T927" s="1014"/>
    </row>
    <row r="928" spans="1:20" s="349" customFormat="1">
      <c r="A928" s="439"/>
      <c r="B928" s="439"/>
      <c r="D928" s="439"/>
      <c r="E928" s="439"/>
      <c r="R928" s="1013"/>
      <c r="S928" s="1013"/>
      <c r="T928" s="1014"/>
    </row>
    <row r="929" spans="1:20" s="349" customFormat="1">
      <c r="A929" s="439"/>
      <c r="B929" s="439"/>
      <c r="D929" s="439"/>
      <c r="E929" s="439"/>
      <c r="R929" s="1013"/>
      <c r="S929" s="1013"/>
      <c r="T929" s="1014"/>
    </row>
    <row r="930" spans="1:20" s="349" customFormat="1">
      <c r="A930" s="439"/>
      <c r="B930" s="439"/>
      <c r="D930" s="439"/>
      <c r="E930" s="439"/>
      <c r="R930" s="1013"/>
      <c r="S930" s="1013"/>
      <c r="T930" s="1014"/>
    </row>
    <row r="931" spans="1:20" s="349" customFormat="1">
      <c r="A931" s="439"/>
      <c r="B931" s="439"/>
      <c r="D931" s="439"/>
      <c r="E931" s="439"/>
      <c r="R931" s="1013"/>
      <c r="S931" s="1013"/>
      <c r="T931" s="1014"/>
    </row>
    <row r="932" spans="1:20" s="349" customFormat="1">
      <c r="A932" s="439"/>
      <c r="B932" s="439"/>
      <c r="D932" s="439"/>
      <c r="E932" s="439"/>
      <c r="R932" s="1013"/>
      <c r="S932" s="1013"/>
      <c r="T932" s="1014"/>
    </row>
    <row r="933" spans="1:20" s="349" customFormat="1">
      <c r="A933" s="439"/>
      <c r="B933" s="439"/>
      <c r="D933" s="439"/>
      <c r="E933" s="439"/>
      <c r="R933" s="1013"/>
      <c r="S933" s="1013"/>
      <c r="T933" s="1014"/>
    </row>
    <row r="934" spans="1:20" s="349" customFormat="1">
      <c r="A934" s="439"/>
      <c r="B934" s="439"/>
      <c r="D934" s="439"/>
      <c r="E934" s="439"/>
      <c r="R934" s="1013"/>
      <c r="S934" s="1013"/>
      <c r="T934" s="1014"/>
    </row>
    <row r="935" spans="1:20" s="349" customFormat="1">
      <c r="A935" s="439"/>
      <c r="B935" s="439"/>
      <c r="D935" s="439"/>
      <c r="E935" s="439"/>
      <c r="R935" s="1013"/>
      <c r="S935" s="1013"/>
      <c r="T935" s="1014"/>
    </row>
    <row r="936" spans="1:20" s="349" customFormat="1">
      <c r="A936" s="439"/>
      <c r="B936" s="439"/>
      <c r="D936" s="439"/>
      <c r="E936" s="439"/>
      <c r="R936" s="1013"/>
      <c r="S936" s="1013"/>
      <c r="T936" s="1014"/>
    </row>
    <row r="937" spans="1:20" s="349" customFormat="1">
      <c r="A937" s="439"/>
      <c r="B937" s="439"/>
      <c r="D937" s="439"/>
      <c r="E937" s="439"/>
      <c r="R937" s="1013"/>
      <c r="S937" s="1013"/>
      <c r="T937" s="1014"/>
    </row>
    <row r="938" spans="1:20" s="349" customFormat="1">
      <c r="A938" s="439"/>
      <c r="B938" s="439"/>
      <c r="D938" s="439"/>
      <c r="E938" s="439"/>
      <c r="R938" s="1013"/>
      <c r="S938" s="1013"/>
      <c r="T938" s="1014"/>
    </row>
    <row r="939" spans="1:20" s="349" customFormat="1">
      <c r="A939" s="439"/>
      <c r="B939" s="439"/>
      <c r="D939" s="439"/>
      <c r="E939" s="439"/>
      <c r="R939" s="1013"/>
      <c r="S939" s="1013"/>
      <c r="T939" s="1014"/>
    </row>
    <row r="940" spans="1:20" s="349" customFormat="1">
      <c r="A940" s="439"/>
      <c r="B940" s="439"/>
      <c r="D940" s="439"/>
      <c r="E940" s="439"/>
      <c r="R940" s="1013"/>
      <c r="S940" s="1013"/>
      <c r="T940" s="1014"/>
    </row>
    <row r="941" spans="1:20" s="349" customFormat="1">
      <c r="A941" s="439"/>
      <c r="B941" s="439"/>
      <c r="D941" s="439"/>
      <c r="E941" s="439"/>
      <c r="R941" s="1013"/>
      <c r="S941" s="1013"/>
      <c r="T941" s="1014"/>
    </row>
    <row r="942" spans="1:20" s="349" customFormat="1">
      <c r="A942" s="439"/>
      <c r="B942" s="439"/>
      <c r="D942" s="439"/>
      <c r="E942" s="439"/>
      <c r="R942" s="1013"/>
      <c r="S942" s="1013"/>
      <c r="T942" s="1014"/>
    </row>
    <row r="943" spans="1:20" s="349" customFormat="1">
      <c r="A943" s="439"/>
      <c r="B943" s="439"/>
      <c r="D943" s="439"/>
      <c r="E943" s="439"/>
      <c r="R943" s="1013"/>
      <c r="S943" s="1013"/>
      <c r="T943" s="1014"/>
    </row>
    <row r="944" spans="1:20" s="349" customFormat="1">
      <c r="A944" s="439"/>
      <c r="B944" s="439"/>
      <c r="D944" s="439"/>
      <c r="E944" s="439"/>
      <c r="R944" s="1013"/>
      <c r="S944" s="1013"/>
      <c r="T944" s="1014"/>
    </row>
    <row r="945" spans="1:20" s="349" customFormat="1">
      <c r="A945" s="439"/>
      <c r="B945" s="439"/>
      <c r="D945" s="439"/>
      <c r="E945" s="439"/>
      <c r="R945" s="1013"/>
      <c r="S945" s="1013"/>
      <c r="T945" s="1014"/>
    </row>
    <row r="946" spans="1:20" s="349" customFormat="1">
      <c r="A946" s="439"/>
      <c r="B946" s="439"/>
      <c r="D946" s="439"/>
      <c r="E946" s="439"/>
      <c r="R946" s="1013"/>
      <c r="S946" s="1013"/>
      <c r="T946" s="1014"/>
    </row>
    <row r="947" spans="1:20" s="349" customFormat="1">
      <c r="A947" s="439"/>
      <c r="B947" s="439"/>
      <c r="D947" s="439"/>
      <c r="E947" s="439"/>
      <c r="R947" s="1013"/>
      <c r="S947" s="1013"/>
      <c r="T947" s="1014"/>
    </row>
    <row r="948" spans="1:20" s="349" customFormat="1">
      <c r="A948" s="439"/>
      <c r="B948" s="439"/>
      <c r="D948" s="439"/>
      <c r="E948" s="439"/>
      <c r="R948" s="1013"/>
      <c r="S948" s="1013"/>
      <c r="T948" s="1014"/>
    </row>
    <row r="949" spans="1:20" s="349" customFormat="1">
      <c r="A949" s="439"/>
      <c r="B949" s="439"/>
      <c r="D949" s="439"/>
      <c r="E949" s="439"/>
      <c r="R949" s="1013"/>
      <c r="S949" s="1013"/>
      <c r="T949" s="1014"/>
    </row>
    <row r="950" spans="1:20" s="349" customFormat="1">
      <c r="A950" s="439"/>
      <c r="B950" s="439"/>
      <c r="D950" s="439"/>
      <c r="E950" s="439"/>
      <c r="R950" s="1013"/>
      <c r="S950" s="1013"/>
      <c r="T950" s="1014"/>
    </row>
    <row r="951" spans="1:20" s="349" customFormat="1">
      <c r="A951" s="439"/>
      <c r="B951" s="439"/>
      <c r="D951" s="439"/>
      <c r="E951" s="439"/>
      <c r="R951" s="1013"/>
      <c r="S951" s="1013"/>
      <c r="T951" s="1014"/>
    </row>
    <row r="952" spans="1:20" s="349" customFormat="1">
      <c r="A952" s="439"/>
      <c r="B952" s="439"/>
      <c r="D952" s="439"/>
      <c r="E952" s="439"/>
      <c r="R952" s="1013"/>
      <c r="S952" s="1013"/>
      <c r="T952" s="1014"/>
    </row>
    <row r="953" spans="1:20" s="349" customFormat="1">
      <c r="A953" s="439"/>
      <c r="B953" s="439"/>
      <c r="D953" s="439"/>
      <c r="E953" s="439"/>
      <c r="R953" s="1013"/>
      <c r="S953" s="1013"/>
      <c r="T953" s="1014"/>
    </row>
    <row r="954" spans="1:20" s="349" customFormat="1">
      <c r="A954" s="439"/>
      <c r="B954" s="439"/>
      <c r="D954" s="439"/>
      <c r="E954" s="439"/>
      <c r="R954" s="1013"/>
      <c r="S954" s="1013"/>
      <c r="T954" s="1014"/>
    </row>
    <row r="955" spans="1:20" s="349" customFormat="1">
      <c r="A955" s="439"/>
      <c r="B955" s="439"/>
      <c r="D955" s="439"/>
      <c r="E955" s="439"/>
      <c r="R955" s="1013"/>
      <c r="S955" s="1013"/>
      <c r="T955" s="1014"/>
    </row>
    <row r="956" spans="1:20" s="349" customFormat="1">
      <c r="A956" s="439"/>
      <c r="B956" s="439"/>
      <c r="D956" s="439"/>
      <c r="E956" s="439"/>
      <c r="R956" s="1013"/>
      <c r="S956" s="1013"/>
      <c r="T956" s="1014"/>
    </row>
    <row r="957" spans="1:20" s="349" customFormat="1">
      <c r="A957" s="439"/>
      <c r="B957" s="439"/>
      <c r="D957" s="439"/>
      <c r="E957" s="439"/>
      <c r="R957" s="1013"/>
      <c r="S957" s="1013"/>
      <c r="T957" s="1014"/>
    </row>
    <row r="958" spans="1:20" s="349" customFormat="1">
      <c r="A958" s="439"/>
      <c r="B958" s="439"/>
      <c r="D958" s="439"/>
      <c r="E958" s="439"/>
      <c r="R958" s="1013"/>
      <c r="S958" s="1013"/>
      <c r="T958" s="1014"/>
    </row>
    <row r="959" spans="1:20" s="349" customFormat="1">
      <c r="A959" s="439"/>
      <c r="B959" s="439"/>
      <c r="D959" s="439"/>
      <c r="E959" s="439"/>
      <c r="R959" s="1013"/>
      <c r="S959" s="1013"/>
      <c r="T959" s="1014"/>
    </row>
    <row r="960" spans="1:20" s="349" customFormat="1">
      <c r="A960" s="439"/>
      <c r="B960" s="439"/>
      <c r="D960" s="439"/>
      <c r="E960" s="439"/>
      <c r="R960" s="1013"/>
      <c r="S960" s="1013"/>
      <c r="T960" s="1014"/>
    </row>
    <row r="961" spans="1:20" s="349" customFormat="1">
      <c r="A961" s="439"/>
      <c r="B961" s="439"/>
      <c r="D961" s="439"/>
      <c r="E961" s="439"/>
      <c r="R961" s="1013"/>
      <c r="S961" s="1013"/>
      <c r="T961" s="1014"/>
    </row>
    <row r="962" spans="1:20" s="349" customFormat="1">
      <c r="A962" s="439"/>
      <c r="B962" s="439"/>
      <c r="D962" s="439"/>
      <c r="E962" s="439"/>
      <c r="R962" s="1013"/>
      <c r="S962" s="1013"/>
      <c r="T962" s="1014"/>
    </row>
    <row r="963" spans="1:20" s="349" customFormat="1">
      <c r="A963" s="439"/>
      <c r="B963" s="439"/>
      <c r="D963" s="439"/>
      <c r="E963" s="439"/>
      <c r="R963" s="1013"/>
      <c r="S963" s="1013"/>
      <c r="T963" s="1014"/>
    </row>
    <row r="964" spans="1:20" s="349" customFormat="1">
      <c r="A964" s="439"/>
      <c r="B964" s="439"/>
      <c r="D964" s="439"/>
      <c r="E964" s="439"/>
      <c r="R964" s="1013"/>
      <c r="S964" s="1013"/>
      <c r="T964" s="1014"/>
    </row>
    <row r="965" spans="1:20" s="349" customFormat="1">
      <c r="A965" s="439"/>
      <c r="B965" s="439"/>
      <c r="D965" s="439"/>
      <c r="E965" s="439"/>
      <c r="R965" s="1013"/>
      <c r="S965" s="1013"/>
      <c r="T965" s="1014"/>
    </row>
    <row r="966" spans="1:20" s="349" customFormat="1">
      <c r="A966" s="439"/>
      <c r="B966" s="439"/>
      <c r="D966" s="439"/>
      <c r="E966" s="439"/>
      <c r="R966" s="1013"/>
      <c r="S966" s="1013"/>
      <c r="T966" s="1014"/>
    </row>
    <row r="967" spans="1:20" s="349" customFormat="1">
      <c r="A967" s="439"/>
      <c r="B967" s="439"/>
      <c r="D967" s="439"/>
      <c r="E967" s="439"/>
      <c r="R967" s="1013"/>
      <c r="S967" s="1013"/>
      <c r="T967" s="1014"/>
    </row>
    <row r="968" spans="1:20" s="349" customFormat="1">
      <c r="A968" s="439"/>
      <c r="B968" s="439"/>
      <c r="D968" s="439"/>
      <c r="E968" s="439"/>
      <c r="R968" s="1013"/>
      <c r="S968" s="1013"/>
      <c r="T968" s="1014"/>
    </row>
    <row r="969" spans="1:20" s="349" customFormat="1">
      <c r="A969" s="439"/>
      <c r="B969" s="439"/>
      <c r="D969" s="439"/>
      <c r="E969" s="439"/>
      <c r="R969" s="1013"/>
      <c r="S969" s="1013"/>
      <c r="T969" s="1014"/>
    </row>
    <row r="970" spans="1:20" s="349" customFormat="1">
      <c r="A970" s="439"/>
      <c r="B970" s="439"/>
      <c r="D970" s="439"/>
      <c r="E970" s="439"/>
      <c r="R970" s="1013"/>
      <c r="S970" s="1013"/>
      <c r="T970" s="1014"/>
    </row>
    <row r="971" spans="1:20" s="349" customFormat="1">
      <c r="A971" s="439"/>
      <c r="B971" s="439"/>
      <c r="D971" s="439"/>
      <c r="E971" s="439"/>
      <c r="R971" s="1013"/>
      <c r="S971" s="1013"/>
      <c r="T971" s="1014"/>
    </row>
    <row r="972" spans="1:20" s="349" customFormat="1">
      <c r="A972" s="439"/>
      <c r="B972" s="439"/>
      <c r="D972" s="439"/>
      <c r="E972" s="439"/>
      <c r="R972" s="1013"/>
      <c r="S972" s="1013"/>
      <c r="T972" s="1014"/>
    </row>
    <row r="973" spans="1:20" s="349" customFormat="1">
      <c r="A973" s="439"/>
      <c r="B973" s="439"/>
      <c r="D973" s="439"/>
      <c r="E973" s="439"/>
      <c r="R973" s="1013"/>
      <c r="S973" s="1013"/>
      <c r="T973" s="1014"/>
    </row>
    <row r="974" spans="1:20" s="349" customFormat="1">
      <c r="A974" s="439"/>
      <c r="B974" s="439"/>
      <c r="D974" s="439"/>
      <c r="E974" s="439"/>
      <c r="R974" s="1013"/>
      <c r="S974" s="1013"/>
      <c r="T974" s="1014"/>
    </row>
    <row r="975" spans="1:20" s="349" customFormat="1">
      <c r="A975" s="439"/>
      <c r="B975" s="439"/>
      <c r="D975" s="439"/>
      <c r="E975" s="439"/>
      <c r="R975" s="1013"/>
      <c r="S975" s="1013"/>
      <c r="T975" s="1014"/>
    </row>
    <row r="976" spans="1:20" s="349" customFormat="1">
      <c r="A976" s="439"/>
      <c r="B976" s="439"/>
      <c r="D976" s="439"/>
      <c r="E976" s="439"/>
      <c r="R976" s="1013"/>
      <c r="S976" s="1013"/>
      <c r="T976" s="1014"/>
    </row>
    <row r="977" spans="1:20" s="349" customFormat="1">
      <c r="A977" s="439"/>
      <c r="B977" s="439"/>
      <c r="D977" s="439"/>
      <c r="E977" s="439"/>
      <c r="R977" s="1013"/>
      <c r="S977" s="1013"/>
      <c r="T977" s="1014"/>
    </row>
    <row r="978" spans="1:20" s="349" customFormat="1">
      <c r="A978" s="439"/>
      <c r="B978" s="439"/>
      <c r="D978" s="439"/>
      <c r="E978" s="439"/>
      <c r="R978" s="1013"/>
      <c r="S978" s="1013"/>
      <c r="T978" s="1014"/>
    </row>
    <row r="979" spans="1:20" s="349" customFormat="1">
      <c r="A979" s="439"/>
      <c r="B979" s="439"/>
      <c r="D979" s="439"/>
      <c r="E979" s="439"/>
      <c r="R979" s="1013"/>
      <c r="S979" s="1013"/>
      <c r="T979" s="1014"/>
    </row>
    <row r="980" spans="1:20" s="349" customFormat="1">
      <c r="A980" s="439"/>
      <c r="B980" s="439"/>
      <c r="D980" s="439"/>
      <c r="E980" s="439"/>
      <c r="R980" s="1013"/>
      <c r="S980" s="1013"/>
      <c r="T980" s="1014"/>
    </row>
    <row r="981" spans="1:20" s="349" customFormat="1">
      <c r="A981" s="439"/>
      <c r="B981" s="439"/>
      <c r="D981" s="439"/>
      <c r="E981" s="439"/>
      <c r="R981" s="1013"/>
      <c r="S981" s="1013"/>
      <c r="T981" s="1014"/>
    </row>
    <row r="982" spans="1:20" s="349" customFormat="1">
      <c r="A982" s="439"/>
      <c r="B982" s="439"/>
      <c r="D982" s="439"/>
      <c r="E982" s="439"/>
      <c r="R982" s="1013"/>
      <c r="S982" s="1013"/>
      <c r="T982" s="1014"/>
    </row>
    <row r="983" spans="1:20" s="349" customFormat="1">
      <c r="A983" s="439"/>
      <c r="B983" s="439"/>
      <c r="D983" s="439"/>
      <c r="E983" s="439"/>
      <c r="R983" s="1013"/>
      <c r="S983" s="1013"/>
      <c r="T983" s="1014"/>
    </row>
    <row r="984" spans="1:20" s="349" customFormat="1">
      <c r="A984" s="439"/>
      <c r="B984" s="439"/>
      <c r="D984" s="439"/>
      <c r="E984" s="439"/>
      <c r="R984" s="1013"/>
      <c r="S984" s="1013"/>
      <c r="T984" s="1014"/>
    </row>
    <row r="985" spans="1:20" s="349" customFormat="1">
      <c r="A985" s="439"/>
      <c r="B985" s="439"/>
      <c r="D985" s="439"/>
      <c r="E985" s="439"/>
      <c r="R985" s="1013"/>
      <c r="S985" s="1013"/>
      <c r="T985" s="1014"/>
    </row>
    <row r="986" spans="1:20" s="349" customFormat="1">
      <c r="A986" s="439"/>
      <c r="B986" s="439"/>
      <c r="D986" s="439"/>
      <c r="E986" s="439"/>
      <c r="R986" s="1013"/>
      <c r="S986" s="1013"/>
      <c r="T986" s="1014"/>
    </row>
    <row r="987" spans="1:20" s="349" customFormat="1">
      <c r="A987" s="439"/>
      <c r="B987" s="439"/>
      <c r="D987" s="439"/>
      <c r="E987" s="439"/>
      <c r="R987" s="1013"/>
      <c r="S987" s="1013"/>
      <c r="T987" s="1014"/>
    </row>
    <row r="988" spans="1:20" s="349" customFormat="1">
      <c r="A988" s="439"/>
      <c r="B988" s="439"/>
      <c r="D988" s="439"/>
      <c r="E988" s="439"/>
      <c r="R988" s="1013"/>
      <c r="S988" s="1013"/>
      <c r="T988" s="1014"/>
    </row>
    <row r="989" spans="1:20" s="349" customFormat="1">
      <c r="A989" s="439"/>
      <c r="B989" s="439"/>
      <c r="D989" s="439"/>
      <c r="E989" s="439"/>
      <c r="R989" s="1013"/>
      <c r="S989" s="1013"/>
      <c r="T989" s="1014"/>
    </row>
    <row r="990" spans="1:20" s="349" customFormat="1">
      <c r="A990" s="439"/>
      <c r="B990" s="439"/>
      <c r="D990" s="439"/>
      <c r="E990" s="439"/>
      <c r="R990" s="1013"/>
      <c r="S990" s="1013"/>
      <c r="T990" s="1014"/>
    </row>
    <row r="991" spans="1:20" s="349" customFormat="1">
      <c r="A991" s="439"/>
      <c r="B991" s="439"/>
      <c r="D991" s="439"/>
      <c r="E991" s="439"/>
      <c r="R991" s="1013"/>
      <c r="S991" s="1013"/>
      <c r="T991" s="1014"/>
    </row>
    <row r="992" spans="1:20" s="349" customFormat="1">
      <c r="A992" s="439"/>
      <c r="B992" s="439"/>
      <c r="D992" s="439"/>
      <c r="E992" s="439"/>
      <c r="R992" s="1013"/>
      <c r="S992" s="1013"/>
      <c r="T992" s="1014"/>
    </row>
    <row r="993" spans="1:20" s="349" customFormat="1">
      <c r="A993" s="439"/>
      <c r="B993" s="439"/>
      <c r="D993" s="439"/>
      <c r="E993" s="439"/>
      <c r="R993" s="1013"/>
      <c r="S993" s="1013"/>
      <c r="T993" s="1014"/>
    </row>
    <row r="994" spans="1:20" s="349" customFormat="1">
      <c r="A994" s="439"/>
      <c r="B994" s="439"/>
      <c r="D994" s="439"/>
      <c r="E994" s="439"/>
      <c r="R994" s="1013"/>
      <c r="S994" s="1013"/>
      <c r="T994" s="1014"/>
    </row>
    <row r="995" spans="1:20" s="349" customFormat="1">
      <c r="A995" s="439"/>
      <c r="B995" s="439"/>
      <c r="D995" s="439"/>
      <c r="E995" s="439"/>
      <c r="R995" s="1013"/>
      <c r="S995" s="1013"/>
      <c r="T995" s="1014"/>
    </row>
    <row r="996" spans="1:20" s="349" customFormat="1">
      <c r="A996" s="439"/>
      <c r="B996" s="439"/>
      <c r="D996" s="439"/>
      <c r="E996" s="439"/>
      <c r="R996" s="1013"/>
      <c r="S996" s="1013"/>
      <c r="T996" s="1014"/>
    </row>
    <row r="997" spans="1:20" s="349" customFormat="1">
      <c r="A997" s="439"/>
      <c r="B997" s="439"/>
      <c r="D997" s="439"/>
      <c r="E997" s="439"/>
      <c r="R997" s="1013"/>
      <c r="S997" s="1013"/>
      <c r="T997" s="1014"/>
    </row>
    <row r="998" spans="1:20" s="349" customFormat="1">
      <c r="A998" s="439"/>
      <c r="B998" s="439"/>
      <c r="D998" s="439"/>
      <c r="E998" s="439"/>
      <c r="R998" s="1013"/>
      <c r="S998" s="1013"/>
      <c r="T998" s="1014"/>
    </row>
    <row r="999" spans="1:20" s="349" customFormat="1">
      <c r="A999" s="439"/>
      <c r="B999" s="439"/>
      <c r="D999" s="439"/>
      <c r="E999" s="439"/>
      <c r="R999" s="1013"/>
      <c r="S999" s="1013"/>
      <c r="T999" s="1014"/>
    </row>
    <row r="1000" spans="1:20" s="349" customFormat="1">
      <c r="A1000" s="439"/>
      <c r="B1000" s="439"/>
      <c r="D1000" s="439"/>
      <c r="E1000" s="439"/>
      <c r="R1000" s="1013"/>
      <c r="S1000" s="1013"/>
      <c r="T1000" s="1014"/>
    </row>
    <row r="1001" spans="1:20" s="349" customFormat="1">
      <c r="A1001" s="439"/>
      <c r="B1001" s="439"/>
      <c r="D1001" s="439"/>
      <c r="E1001" s="439"/>
      <c r="R1001" s="1013"/>
      <c r="S1001" s="1013"/>
      <c r="T1001" s="1014"/>
    </row>
    <row r="1002" spans="1:20" s="349" customFormat="1">
      <c r="A1002" s="439"/>
      <c r="B1002" s="439"/>
      <c r="D1002" s="439"/>
      <c r="E1002" s="439"/>
      <c r="R1002" s="1013"/>
      <c r="S1002" s="1013"/>
      <c r="T1002" s="1014"/>
    </row>
    <row r="1003" spans="1:20" s="349" customFormat="1">
      <c r="A1003" s="439"/>
      <c r="B1003" s="439"/>
      <c r="D1003" s="439"/>
      <c r="E1003" s="439"/>
      <c r="R1003" s="1013"/>
      <c r="S1003" s="1013"/>
      <c r="T1003" s="1014"/>
    </row>
    <row r="1004" spans="1:20" s="349" customFormat="1">
      <c r="A1004" s="439"/>
      <c r="B1004" s="439"/>
      <c r="D1004" s="439"/>
      <c r="E1004" s="439"/>
      <c r="R1004" s="1013"/>
      <c r="S1004" s="1013"/>
      <c r="T1004" s="1014"/>
    </row>
    <row r="1005" spans="1:20" s="349" customFormat="1">
      <c r="A1005" s="439"/>
      <c r="B1005" s="439"/>
      <c r="D1005" s="439"/>
      <c r="E1005" s="439"/>
      <c r="R1005" s="1013"/>
      <c r="S1005" s="1013"/>
      <c r="T1005" s="1014"/>
    </row>
    <row r="1006" spans="1:20" s="349" customFormat="1">
      <c r="A1006" s="439"/>
      <c r="B1006" s="439"/>
      <c r="D1006" s="439"/>
      <c r="E1006" s="439"/>
      <c r="R1006" s="1013"/>
      <c r="S1006" s="1013"/>
      <c r="T1006" s="1014"/>
    </row>
    <row r="1007" spans="1:20" s="349" customFormat="1">
      <c r="A1007" s="439"/>
      <c r="B1007" s="439"/>
      <c r="D1007" s="439"/>
      <c r="E1007" s="439"/>
      <c r="R1007" s="1013"/>
      <c r="S1007" s="1013"/>
      <c r="T1007" s="1014"/>
    </row>
    <row r="1008" spans="1:20" s="349" customFormat="1">
      <c r="A1008" s="439"/>
      <c r="B1008" s="439"/>
      <c r="D1008" s="439"/>
      <c r="E1008" s="439"/>
      <c r="R1008" s="1013"/>
      <c r="S1008" s="1013"/>
      <c r="T1008" s="1014"/>
    </row>
    <row r="1009" spans="1:20" s="349" customFormat="1">
      <c r="A1009" s="439"/>
      <c r="B1009" s="439"/>
      <c r="D1009" s="439"/>
      <c r="E1009" s="439"/>
      <c r="R1009" s="1013"/>
      <c r="S1009" s="1013"/>
      <c r="T1009" s="1014"/>
    </row>
    <row r="1010" spans="1:20" s="349" customFormat="1">
      <c r="A1010" s="439"/>
      <c r="B1010" s="439"/>
      <c r="D1010" s="439"/>
      <c r="E1010" s="439"/>
      <c r="R1010" s="1013"/>
      <c r="S1010" s="1013"/>
      <c r="T1010" s="1014"/>
    </row>
    <row r="1011" spans="1:20" s="349" customFormat="1">
      <c r="A1011" s="439"/>
      <c r="B1011" s="439"/>
      <c r="D1011" s="439"/>
      <c r="E1011" s="439"/>
      <c r="R1011" s="1013"/>
      <c r="S1011" s="1013"/>
      <c r="T1011" s="1014"/>
    </row>
    <row r="1012" spans="1:20" s="349" customFormat="1">
      <c r="A1012" s="439"/>
      <c r="B1012" s="439"/>
      <c r="D1012" s="439"/>
      <c r="E1012" s="439"/>
      <c r="R1012" s="1013"/>
      <c r="S1012" s="1013"/>
      <c r="T1012" s="1014"/>
    </row>
    <row r="1013" spans="1:20" s="349" customFormat="1">
      <c r="A1013" s="439"/>
      <c r="B1013" s="439"/>
      <c r="D1013" s="439"/>
      <c r="E1013" s="439"/>
      <c r="R1013" s="1013"/>
      <c r="S1013" s="1013"/>
      <c r="T1013" s="1014"/>
    </row>
    <row r="1014" spans="1:20" s="349" customFormat="1">
      <c r="A1014" s="439"/>
      <c r="B1014" s="439"/>
      <c r="D1014" s="439"/>
      <c r="E1014" s="439"/>
      <c r="R1014" s="1013"/>
      <c r="S1014" s="1013"/>
      <c r="T1014" s="1014"/>
    </row>
    <row r="1015" spans="1:20" s="349" customFormat="1">
      <c r="A1015" s="439"/>
      <c r="B1015" s="439"/>
      <c r="D1015" s="439"/>
      <c r="E1015" s="439"/>
      <c r="R1015" s="1013"/>
      <c r="S1015" s="1013"/>
      <c r="T1015" s="1014"/>
    </row>
    <row r="1016" spans="1:20" s="349" customFormat="1">
      <c r="A1016" s="439"/>
      <c r="B1016" s="439"/>
      <c r="D1016" s="439"/>
      <c r="E1016" s="439"/>
      <c r="R1016" s="1013"/>
      <c r="S1016" s="1013"/>
      <c r="T1016" s="1014"/>
    </row>
    <row r="1017" spans="1:20" s="349" customFormat="1">
      <c r="A1017" s="439"/>
      <c r="B1017" s="439"/>
      <c r="D1017" s="439"/>
      <c r="E1017" s="439"/>
      <c r="R1017" s="1013"/>
      <c r="S1017" s="1013"/>
      <c r="T1017" s="1014"/>
    </row>
    <row r="1018" spans="1:20" s="349" customFormat="1">
      <c r="A1018" s="439"/>
      <c r="B1018" s="439"/>
      <c r="D1018" s="439"/>
      <c r="E1018" s="439"/>
      <c r="R1018" s="1013"/>
      <c r="S1018" s="1013"/>
      <c r="T1018" s="1014"/>
    </row>
    <row r="1019" spans="1:20" s="349" customFormat="1">
      <c r="A1019" s="439"/>
      <c r="B1019" s="439"/>
      <c r="D1019" s="439"/>
      <c r="E1019" s="439"/>
      <c r="R1019" s="1013"/>
      <c r="S1019" s="1013"/>
      <c r="T1019" s="1014"/>
    </row>
    <row r="1020" spans="1:20" s="349" customFormat="1">
      <c r="A1020" s="439"/>
      <c r="B1020" s="439"/>
      <c r="D1020" s="439"/>
      <c r="E1020" s="439"/>
      <c r="R1020" s="1013"/>
      <c r="S1020" s="1013"/>
      <c r="T1020" s="1014"/>
    </row>
    <row r="1021" spans="1:20" s="349" customFormat="1">
      <c r="A1021" s="439"/>
      <c r="B1021" s="439"/>
      <c r="D1021" s="439"/>
      <c r="E1021" s="439"/>
      <c r="R1021" s="1013"/>
      <c r="S1021" s="1013"/>
      <c r="T1021" s="1014"/>
    </row>
    <row r="1022" spans="1:20" s="349" customFormat="1">
      <c r="A1022" s="439"/>
      <c r="B1022" s="439"/>
      <c r="D1022" s="439"/>
      <c r="E1022" s="439"/>
      <c r="R1022" s="1013"/>
      <c r="S1022" s="1013"/>
      <c r="T1022" s="1014"/>
    </row>
    <row r="1023" spans="1:20" s="349" customFormat="1">
      <c r="A1023" s="439"/>
      <c r="B1023" s="439"/>
      <c r="D1023" s="439"/>
      <c r="E1023" s="439"/>
      <c r="R1023" s="1013"/>
      <c r="S1023" s="1013"/>
      <c r="T1023" s="1014"/>
    </row>
    <row r="1024" spans="1:20" s="349" customFormat="1">
      <c r="A1024" s="439"/>
      <c r="B1024" s="439"/>
      <c r="D1024" s="439"/>
      <c r="E1024" s="439"/>
      <c r="R1024" s="1013"/>
      <c r="S1024" s="1013"/>
      <c r="T1024" s="1014"/>
    </row>
    <row r="1025" spans="1:20" s="349" customFormat="1">
      <c r="A1025" s="439"/>
      <c r="B1025" s="439"/>
      <c r="D1025" s="439"/>
      <c r="E1025" s="439"/>
      <c r="R1025" s="1013"/>
      <c r="S1025" s="1013"/>
      <c r="T1025" s="1014"/>
    </row>
    <row r="1026" spans="1:20" s="349" customFormat="1">
      <c r="A1026" s="439"/>
      <c r="B1026" s="439"/>
      <c r="D1026" s="439"/>
      <c r="E1026" s="439"/>
      <c r="R1026" s="1013"/>
      <c r="S1026" s="1013"/>
      <c r="T1026" s="1014"/>
    </row>
    <row r="1027" spans="1:20" s="349" customFormat="1">
      <c r="A1027" s="439"/>
      <c r="B1027" s="439"/>
      <c r="D1027" s="439"/>
      <c r="E1027" s="439"/>
      <c r="R1027" s="1013"/>
      <c r="S1027" s="1013"/>
      <c r="T1027" s="1014"/>
    </row>
    <row r="1028" spans="1:20" s="349" customFormat="1">
      <c r="A1028" s="439"/>
      <c r="B1028" s="439"/>
      <c r="D1028" s="439"/>
      <c r="E1028" s="439"/>
      <c r="R1028" s="1013"/>
      <c r="S1028" s="1013"/>
      <c r="T1028" s="1014"/>
    </row>
    <row r="1029" spans="1:20" s="349" customFormat="1">
      <c r="A1029" s="439"/>
      <c r="B1029" s="439"/>
      <c r="D1029" s="439"/>
      <c r="E1029" s="439"/>
      <c r="R1029" s="1013"/>
      <c r="S1029" s="1013"/>
      <c r="T1029" s="1014"/>
    </row>
    <row r="1030" spans="1:20" s="349" customFormat="1">
      <c r="A1030" s="439"/>
      <c r="B1030" s="439"/>
      <c r="D1030" s="439"/>
      <c r="E1030" s="439"/>
      <c r="R1030" s="1013"/>
      <c r="S1030" s="1013"/>
      <c r="T1030" s="1014"/>
    </row>
    <row r="1031" spans="1:20" s="349" customFormat="1">
      <c r="A1031" s="439"/>
      <c r="B1031" s="439"/>
      <c r="D1031" s="439"/>
      <c r="E1031" s="439"/>
      <c r="R1031" s="1013"/>
      <c r="S1031" s="1013"/>
      <c r="T1031" s="1014"/>
    </row>
    <row r="1032" spans="1:20" s="349" customFormat="1">
      <c r="A1032" s="439"/>
      <c r="B1032" s="439"/>
      <c r="D1032" s="439"/>
      <c r="E1032" s="439"/>
      <c r="R1032" s="1013"/>
      <c r="S1032" s="1013"/>
      <c r="T1032" s="1014"/>
    </row>
    <row r="1033" spans="1:20" s="349" customFormat="1">
      <c r="A1033" s="439"/>
      <c r="B1033" s="439"/>
      <c r="D1033" s="439"/>
      <c r="E1033" s="439"/>
      <c r="R1033" s="1013"/>
      <c r="S1033" s="1013"/>
      <c r="T1033" s="1014"/>
    </row>
    <row r="1034" spans="1:20" s="349" customFormat="1">
      <c r="A1034" s="439"/>
      <c r="B1034" s="439"/>
      <c r="D1034" s="439"/>
      <c r="E1034" s="439"/>
      <c r="R1034" s="1013"/>
      <c r="S1034" s="1013"/>
      <c r="T1034" s="1014"/>
    </row>
    <row r="1035" spans="1:20" s="349" customFormat="1">
      <c r="A1035" s="439"/>
      <c r="B1035" s="439"/>
      <c r="D1035" s="439"/>
      <c r="E1035" s="439"/>
      <c r="R1035" s="1013"/>
      <c r="S1035" s="1013"/>
      <c r="T1035" s="1014"/>
    </row>
    <row r="1036" spans="1:20" s="349" customFormat="1">
      <c r="A1036" s="439"/>
      <c r="B1036" s="439"/>
      <c r="D1036" s="439"/>
      <c r="E1036" s="439"/>
      <c r="R1036" s="1013"/>
      <c r="S1036" s="1013"/>
      <c r="T1036" s="1014"/>
    </row>
    <row r="1037" spans="1:20" s="349" customFormat="1">
      <c r="A1037" s="439"/>
      <c r="B1037" s="439"/>
      <c r="D1037" s="439"/>
      <c r="E1037" s="439"/>
      <c r="R1037" s="1013"/>
      <c r="S1037" s="1013"/>
      <c r="T1037" s="1014"/>
    </row>
    <row r="1038" spans="1:20" s="349" customFormat="1">
      <c r="A1038" s="439"/>
      <c r="B1038" s="439"/>
      <c r="D1038" s="439"/>
      <c r="E1038" s="439"/>
      <c r="R1038" s="1013"/>
      <c r="S1038" s="1013"/>
      <c r="T1038" s="1014"/>
    </row>
    <row r="1039" spans="1:20" s="349" customFormat="1">
      <c r="A1039" s="439"/>
      <c r="B1039" s="439"/>
      <c r="D1039" s="439"/>
      <c r="E1039" s="439"/>
      <c r="R1039" s="1013"/>
      <c r="S1039" s="1013"/>
      <c r="T1039" s="1014"/>
    </row>
    <row r="1040" spans="1:20" s="349" customFormat="1">
      <c r="A1040" s="439"/>
      <c r="B1040" s="439"/>
      <c r="D1040" s="439"/>
      <c r="E1040" s="439"/>
      <c r="R1040" s="1013"/>
      <c r="S1040" s="1013"/>
      <c r="T1040" s="1014"/>
    </row>
    <row r="1041" spans="1:20" s="349" customFormat="1">
      <c r="A1041" s="439"/>
      <c r="B1041" s="439"/>
      <c r="D1041" s="439"/>
      <c r="E1041" s="439"/>
      <c r="R1041" s="1013"/>
      <c r="S1041" s="1013"/>
      <c r="T1041" s="1014"/>
    </row>
    <row r="1042" spans="1:20" s="349" customFormat="1">
      <c r="A1042" s="439"/>
      <c r="B1042" s="439"/>
      <c r="D1042" s="439"/>
      <c r="E1042" s="439"/>
      <c r="R1042" s="1013"/>
      <c r="S1042" s="1013"/>
      <c r="T1042" s="1014"/>
    </row>
    <row r="1043" spans="1:20" s="349" customFormat="1">
      <c r="A1043" s="439"/>
      <c r="B1043" s="439"/>
      <c r="D1043" s="439"/>
      <c r="E1043" s="439"/>
      <c r="R1043" s="1013"/>
      <c r="S1043" s="1013"/>
      <c r="T1043" s="1014"/>
    </row>
    <row r="1044" spans="1:20" s="349" customFormat="1">
      <c r="A1044" s="439"/>
      <c r="B1044" s="439"/>
      <c r="D1044" s="439"/>
      <c r="E1044" s="439"/>
      <c r="R1044" s="1013"/>
      <c r="S1044" s="1013"/>
      <c r="T1044" s="1014"/>
    </row>
    <row r="1045" spans="1:20" s="349" customFormat="1">
      <c r="A1045" s="439"/>
      <c r="B1045" s="439"/>
      <c r="D1045" s="439"/>
      <c r="E1045" s="439"/>
      <c r="R1045" s="1013"/>
      <c r="S1045" s="1013"/>
      <c r="T1045" s="1014"/>
    </row>
    <row r="1046" spans="1:20" s="349" customFormat="1">
      <c r="A1046" s="439"/>
      <c r="B1046" s="439"/>
      <c r="D1046" s="439"/>
      <c r="E1046" s="439"/>
      <c r="R1046" s="1013"/>
      <c r="S1046" s="1013"/>
      <c r="T1046" s="1014"/>
    </row>
    <row r="1047" spans="1:20" s="349" customFormat="1">
      <c r="A1047" s="439"/>
      <c r="B1047" s="439"/>
      <c r="D1047" s="439"/>
      <c r="E1047" s="439"/>
      <c r="R1047" s="1013"/>
      <c r="S1047" s="1013"/>
      <c r="T1047" s="1014"/>
    </row>
    <row r="1048" spans="1:20" s="349" customFormat="1">
      <c r="A1048" s="439"/>
      <c r="B1048" s="439"/>
      <c r="D1048" s="439"/>
      <c r="E1048" s="439"/>
      <c r="R1048" s="1013"/>
      <c r="S1048" s="1013"/>
      <c r="T1048" s="1014"/>
    </row>
    <row r="1049" spans="1:20" s="349" customFormat="1">
      <c r="A1049" s="439"/>
      <c r="B1049" s="439"/>
      <c r="D1049" s="439"/>
      <c r="E1049" s="439"/>
      <c r="R1049" s="1013"/>
      <c r="S1049" s="1013"/>
      <c r="T1049" s="1014"/>
    </row>
    <row r="1050" spans="1:20" s="349" customFormat="1">
      <c r="A1050" s="439"/>
      <c r="B1050" s="439"/>
      <c r="D1050" s="439"/>
      <c r="E1050" s="439"/>
      <c r="R1050" s="1013"/>
      <c r="S1050" s="1013"/>
      <c r="T1050" s="1014"/>
    </row>
    <row r="1051" spans="1:20" s="349" customFormat="1">
      <c r="A1051" s="439"/>
      <c r="B1051" s="439"/>
      <c r="D1051" s="439"/>
      <c r="E1051" s="439"/>
      <c r="R1051" s="1013"/>
      <c r="S1051" s="1013"/>
      <c r="T1051" s="1014"/>
    </row>
    <row r="1052" spans="1:20" s="349" customFormat="1">
      <c r="A1052" s="439"/>
      <c r="B1052" s="439"/>
      <c r="D1052" s="439"/>
      <c r="E1052" s="439"/>
      <c r="R1052" s="1013"/>
      <c r="S1052" s="1013"/>
      <c r="T1052" s="1014"/>
    </row>
    <row r="1053" spans="1:20" s="349" customFormat="1">
      <c r="A1053" s="439"/>
      <c r="B1053" s="439"/>
      <c r="D1053" s="439"/>
      <c r="E1053" s="439"/>
      <c r="R1053" s="1013"/>
      <c r="S1053" s="1013"/>
      <c r="T1053" s="1014"/>
    </row>
    <row r="1054" spans="1:20" s="349" customFormat="1">
      <c r="A1054" s="439"/>
      <c r="B1054" s="439"/>
      <c r="D1054" s="439"/>
      <c r="E1054" s="439"/>
      <c r="R1054" s="1013"/>
      <c r="S1054" s="1013"/>
      <c r="T1054" s="1014"/>
    </row>
    <row r="1055" spans="1:20" s="349" customFormat="1">
      <c r="A1055" s="439"/>
      <c r="B1055" s="439"/>
      <c r="D1055" s="439"/>
      <c r="E1055" s="439"/>
      <c r="R1055" s="1013"/>
      <c r="S1055" s="1013"/>
      <c r="T1055" s="1014"/>
    </row>
    <row r="1056" spans="1:20" s="349" customFormat="1">
      <c r="A1056" s="439"/>
      <c r="B1056" s="439"/>
      <c r="D1056" s="439"/>
      <c r="E1056" s="439"/>
      <c r="R1056" s="1013"/>
      <c r="S1056" s="1013"/>
      <c r="T1056" s="1014"/>
    </row>
    <row r="1057" spans="1:20" s="349" customFormat="1">
      <c r="A1057" s="439"/>
      <c r="B1057" s="439"/>
      <c r="D1057" s="439"/>
      <c r="E1057" s="439"/>
      <c r="R1057" s="1013"/>
      <c r="S1057" s="1013"/>
      <c r="T1057" s="1014"/>
    </row>
    <row r="1058" spans="1:20" s="349" customFormat="1">
      <c r="A1058" s="439"/>
      <c r="B1058" s="439"/>
      <c r="D1058" s="439"/>
      <c r="E1058" s="439"/>
      <c r="R1058" s="1013"/>
      <c r="S1058" s="1013"/>
      <c r="T1058" s="1014"/>
    </row>
    <row r="1059" spans="1:20" s="349" customFormat="1">
      <c r="A1059" s="439"/>
      <c r="B1059" s="439"/>
      <c r="D1059" s="439"/>
      <c r="E1059" s="439"/>
      <c r="R1059" s="1013"/>
      <c r="S1059" s="1013"/>
      <c r="T1059" s="1014"/>
    </row>
    <row r="1060" spans="1:20" s="349" customFormat="1">
      <c r="A1060" s="439"/>
      <c r="B1060" s="439"/>
      <c r="D1060" s="439"/>
      <c r="E1060" s="439"/>
      <c r="R1060" s="1013"/>
      <c r="S1060" s="1013"/>
      <c r="T1060" s="1014"/>
    </row>
    <row r="1061" spans="1:20" s="349" customFormat="1">
      <c r="A1061" s="439"/>
      <c r="B1061" s="439"/>
      <c r="D1061" s="439"/>
      <c r="E1061" s="439"/>
      <c r="R1061" s="1013"/>
      <c r="S1061" s="1013"/>
      <c r="T1061" s="1014"/>
    </row>
    <row r="1062" spans="1:20" s="349" customFormat="1">
      <c r="A1062" s="439"/>
      <c r="B1062" s="439"/>
      <c r="D1062" s="439"/>
      <c r="E1062" s="439"/>
      <c r="R1062" s="1013"/>
      <c r="S1062" s="1013"/>
      <c r="T1062" s="1014"/>
    </row>
    <row r="1063" spans="1:20" s="349" customFormat="1">
      <c r="A1063" s="439"/>
      <c r="B1063" s="439"/>
      <c r="D1063" s="439"/>
      <c r="E1063" s="439"/>
      <c r="R1063" s="1013"/>
      <c r="S1063" s="1013"/>
      <c r="T1063" s="1014"/>
    </row>
    <row r="1064" spans="1:20" s="349" customFormat="1">
      <c r="A1064" s="439"/>
      <c r="B1064" s="439"/>
      <c r="D1064" s="439"/>
      <c r="E1064" s="439"/>
      <c r="R1064" s="1013"/>
      <c r="S1064" s="1013"/>
      <c r="T1064" s="1014"/>
    </row>
    <row r="1065" spans="1:20" s="349" customFormat="1">
      <c r="A1065" s="439"/>
      <c r="B1065" s="439"/>
      <c r="D1065" s="439"/>
      <c r="E1065" s="439"/>
      <c r="R1065" s="1013"/>
      <c r="S1065" s="1013"/>
      <c r="T1065" s="1014"/>
    </row>
    <row r="1066" spans="1:20" s="349" customFormat="1">
      <c r="A1066" s="439"/>
      <c r="B1066" s="439"/>
      <c r="D1066" s="439"/>
      <c r="E1066" s="439"/>
      <c r="R1066" s="1013"/>
      <c r="S1066" s="1013"/>
      <c r="T1066" s="1014"/>
    </row>
    <row r="1067" spans="1:20" s="349" customFormat="1">
      <c r="A1067" s="439"/>
      <c r="B1067" s="439"/>
      <c r="D1067" s="439"/>
      <c r="E1067" s="439"/>
      <c r="R1067" s="1013"/>
      <c r="S1067" s="1013"/>
      <c r="T1067" s="1014"/>
    </row>
    <row r="1068" spans="1:20" s="349" customFormat="1">
      <c r="A1068" s="439"/>
      <c r="B1068" s="439"/>
      <c r="D1068" s="439"/>
      <c r="E1068" s="439"/>
      <c r="R1068" s="1013"/>
      <c r="S1068" s="1013"/>
      <c r="T1068" s="1014"/>
    </row>
    <row r="1069" spans="1:20" s="349" customFormat="1">
      <c r="A1069" s="439"/>
      <c r="B1069" s="439"/>
      <c r="D1069" s="439"/>
      <c r="E1069" s="439"/>
      <c r="R1069" s="1013"/>
      <c r="S1069" s="1013"/>
      <c r="T1069" s="1014"/>
    </row>
    <row r="1070" spans="1:20" s="349" customFormat="1">
      <c r="A1070" s="439"/>
      <c r="B1070" s="439"/>
      <c r="D1070" s="439"/>
      <c r="E1070" s="439"/>
      <c r="R1070" s="1013"/>
      <c r="S1070" s="1013"/>
      <c r="T1070" s="1014"/>
    </row>
    <row r="1071" spans="1:20" s="349" customFormat="1">
      <c r="A1071" s="439"/>
      <c r="B1071" s="439"/>
      <c r="D1071" s="439"/>
      <c r="E1071" s="439"/>
      <c r="R1071" s="1013"/>
      <c r="S1071" s="1013"/>
      <c r="T1071" s="1014"/>
    </row>
    <row r="1072" spans="1:20" s="349" customFormat="1">
      <c r="A1072" s="439"/>
      <c r="B1072" s="439"/>
      <c r="D1072" s="439"/>
      <c r="E1072" s="439"/>
      <c r="R1072" s="1013"/>
      <c r="S1072" s="1013"/>
      <c r="T1072" s="1014"/>
    </row>
    <row r="1073" spans="1:20" s="349" customFormat="1">
      <c r="A1073" s="439"/>
      <c r="B1073" s="439"/>
      <c r="D1073" s="439"/>
      <c r="E1073" s="439"/>
      <c r="R1073" s="1013"/>
      <c r="S1073" s="1013"/>
      <c r="T1073" s="1014"/>
    </row>
    <row r="1074" spans="1:20" s="349" customFormat="1">
      <c r="A1074" s="439"/>
      <c r="B1074" s="439"/>
      <c r="D1074" s="439"/>
      <c r="E1074" s="439"/>
      <c r="R1074" s="1013"/>
      <c r="S1074" s="1013"/>
      <c r="T1074" s="1014"/>
    </row>
    <row r="1075" spans="1:20" s="349" customFormat="1">
      <c r="A1075" s="439"/>
      <c r="B1075" s="439"/>
      <c r="D1075" s="439"/>
      <c r="E1075" s="439"/>
      <c r="R1075" s="1013"/>
      <c r="S1075" s="1013"/>
      <c r="T1075" s="1014"/>
    </row>
    <row r="1076" spans="1:20" s="349" customFormat="1">
      <c r="A1076" s="439"/>
      <c r="B1076" s="439"/>
      <c r="D1076" s="439"/>
      <c r="E1076" s="439"/>
      <c r="R1076" s="1013"/>
      <c r="S1076" s="1013"/>
      <c r="T1076" s="1014"/>
    </row>
    <row r="1077" spans="1:20" s="349" customFormat="1">
      <c r="A1077" s="439"/>
      <c r="B1077" s="439"/>
      <c r="D1077" s="439"/>
      <c r="E1077" s="439"/>
      <c r="R1077" s="1013"/>
      <c r="S1077" s="1013"/>
      <c r="T1077" s="1014"/>
    </row>
    <row r="1078" spans="1:20" s="349" customFormat="1">
      <c r="A1078" s="439"/>
      <c r="B1078" s="439"/>
      <c r="D1078" s="439"/>
      <c r="E1078" s="439"/>
      <c r="R1078" s="1013"/>
      <c r="S1078" s="1013"/>
      <c r="T1078" s="1014"/>
    </row>
    <row r="1079" spans="1:20" s="349" customFormat="1">
      <c r="A1079" s="439"/>
      <c r="B1079" s="439"/>
      <c r="D1079" s="439"/>
      <c r="E1079" s="439"/>
      <c r="R1079" s="1013"/>
      <c r="S1079" s="1013"/>
      <c r="T1079" s="1014"/>
    </row>
    <row r="1080" spans="1:20" s="349" customFormat="1">
      <c r="A1080" s="439"/>
      <c r="B1080" s="439"/>
      <c r="D1080" s="439"/>
      <c r="E1080" s="439"/>
      <c r="R1080" s="1013"/>
      <c r="S1080" s="1013"/>
      <c r="T1080" s="1014"/>
    </row>
    <row r="1081" spans="1:20" s="349" customFormat="1">
      <c r="A1081" s="439"/>
      <c r="B1081" s="439"/>
      <c r="D1081" s="439"/>
      <c r="E1081" s="439"/>
      <c r="R1081" s="1013"/>
      <c r="S1081" s="1013"/>
      <c r="T1081" s="1014"/>
    </row>
    <row r="1082" spans="1:20" s="349" customFormat="1">
      <c r="A1082" s="439"/>
      <c r="B1082" s="439"/>
      <c r="D1082" s="439"/>
      <c r="E1082" s="439"/>
      <c r="R1082" s="1013"/>
      <c r="S1082" s="1013"/>
      <c r="T1082" s="1014"/>
    </row>
    <row r="1083" spans="1:20" s="349" customFormat="1">
      <c r="A1083" s="439"/>
      <c r="B1083" s="439"/>
      <c r="D1083" s="439"/>
      <c r="E1083" s="439"/>
      <c r="R1083" s="1013"/>
      <c r="S1083" s="1013"/>
      <c r="T1083" s="1014"/>
    </row>
    <row r="1084" spans="1:20" s="349" customFormat="1">
      <c r="A1084" s="439"/>
      <c r="B1084" s="439"/>
      <c r="D1084" s="439"/>
      <c r="E1084" s="439"/>
      <c r="R1084" s="1013"/>
      <c r="S1084" s="1013"/>
      <c r="T1084" s="1014"/>
    </row>
    <row r="1085" spans="1:20" s="349" customFormat="1">
      <c r="A1085" s="439"/>
      <c r="B1085" s="439"/>
      <c r="D1085" s="439"/>
      <c r="E1085" s="439"/>
      <c r="R1085" s="1013"/>
      <c r="S1085" s="1013"/>
      <c r="T1085" s="1014"/>
    </row>
    <row r="1086" spans="1:20" s="349" customFormat="1">
      <c r="A1086" s="439"/>
      <c r="B1086" s="439"/>
      <c r="D1086" s="439"/>
      <c r="E1086" s="439"/>
      <c r="R1086" s="1013"/>
      <c r="S1086" s="1013"/>
      <c r="T1086" s="1014"/>
    </row>
    <row r="1087" spans="1:20" s="349" customFormat="1">
      <c r="A1087" s="439"/>
      <c r="B1087" s="439"/>
      <c r="D1087" s="439"/>
      <c r="E1087" s="439"/>
      <c r="R1087" s="1013"/>
      <c r="S1087" s="1013"/>
      <c r="T1087" s="1014"/>
    </row>
    <row r="1088" spans="1:20" s="349" customFormat="1">
      <c r="A1088" s="439"/>
      <c r="B1088" s="439"/>
      <c r="D1088" s="439"/>
      <c r="E1088" s="439"/>
      <c r="R1088" s="1013"/>
      <c r="S1088" s="1013"/>
      <c r="T1088" s="1014"/>
    </row>
    <row r="1089" spans="1:20" s="349" customFormat="1">
      <c r="A1089" s="439"/>
      <c r="B1089" s="439"/>
      <c r="D1089" s="439"/>
      <c r="E1089" s="439"/>
      <c r="R1089" s="1013"/>
      <c r="S1089" s="1013"/>
      <c r="T1089" s="1014"/>
    </row>
    <row r="1090" spans="1:20" s="349" customFormat="1">
      <c r="A1090" s="439"/>
      <c r="B1090" s="439"/>
      <c r="D1090" s="439"/>
      <c r="E1090" s="439"/>
      <c r="R1090" s="1013"/>
      <c r="S1090" s="1013"/>
      <c r="T1090" s="1014"/>
    </row>
    <row r="1091" spans="1:20" s="349" customFormat="1">
      <c r="A1091" s="439"/>
      <c r="B1091" s="439"/>
      <c r="D1091" s="439"/>
      <c r="E1091" s="439"/>
      <c r="R1091" s="1013"/>
      <c r="S1091" s="1013"/>
      <c r="T1091" s="1014"/>
    </row>
    <row r="1092" spans="1:20" s="349" customFormat="1">
      <c r="A1092" s="439"/>
      <c r="B1092" s="439"/>
      <c r="D1092" s="439"/>
      <c r="E1092" s="439"/>
      <c r="R1092" s="1013"/>
      <c r="S1092" s="1013"/>
      <c r="T1092" s="1014"/>
    </row>
    <row r="1093" spans="1:20" s="349" customFormat="1">
      <c r="A1093" s="439"/>
      <c r="B1093" s="439"/>
      <c r="D1093" s="439"/>
      <c r="E1093" s="439"/>
      <c r="R1093" s="1013"/>
      <c r="S1093" s="1013"/>
      <c r="T1093" s="1014"/>
    </row>
    <row r="1094" spans="1:20" s="349" customFormat="1">
      <c r="A1094" s="439"/>
      <c r="B1094" s="439"/>
      <c r="D1094" s="439"/>
      <c r="E1094" s="439"/>
      <c r="R1094" s="1013"/>
      <c r="S1094" s="1013"/>
      <c r="T1094" s="1014"/>
    </row>
    <row r="1095" spans="1:20" s="349" customFormat="1">
      <c r="A1095" s="439"/>
      <c r="B1095" s="439"/>
      <c r="D1095" s="439"/>
      <c r="E1095" s="439"/>
      <c r="R1095" s="1013"/>
      <c r="S1095" s="1013"/>
      <c r="T1095" s="1014"/>
    </row>
    <row r="1096" spans="1:20" s="349" customFormat="1">
      <c r="A1096" s="439"/>
      <c r="B1096" s="439"/>
      <c r="D1096" s="439"/>
      <c r="E1096" s="439"/>
      <c r="R1096" s="1013"/>
      <c r="S1096" s="1013"/>
      <c r="T1096" s="1014"/>
    </row>
    <row r="1097" spans="1:20" s="349" customFormat="1">
      <c r="A1097" s="439"/>
      <c r="B1097" s="439"/>
      <c r="D1097" s="439"/>
      <c r="E1097" s="439"/>
      <c r="R1097" s="1013"/>
      <c r="S1097" s="1013"/>
      <c r="T1097" s="1014"/>
    </row>
    <row r="1098" spans="1:20" s="349" customFormat="1">
      <c r="A1098" s="439"/>
      <c r="B1098" s="439"/>
      <c r="D1098" s="439"/>
      <c r="E1098" s="439"/>
      <c r="R1098" s="1013"/>
      <c r="S1098" s="1013"/>
      <c r="T1098" s="1014"/>
    </row>
    <row r="1099" spans="1:20" s="349" customFormat="1">
      <c r="A1099" s="439"/>
      <c r="B1099" s="439"/>
      <c r="D1099" s="439"/>
      <c r="E1099" s="439"/>
      <c r="R1099" s="1013"/>
      <c r="S1099" s="1013"/>
      <c r="T1099" s="1014"/>
    </row>
    <row r="1100" spans="1:20" s="349" customFormat="1">
      <c r="A1100" s="439"/>
      <c r="B1100" s="439"/>
      <c r="D1100" s="439"/>
      <c r="E1100" s="439"/>
      <c r="R1100" s="1013"/>
      <c r="S1100" s="1013"/>
      <c r="T1100" s="1014"/>
    </row>
    <row r="1101" spans="1:20" s="349" customFormat="1">
      <c r="A1101" s="439"/>
      <c r="B1101" s="439"/>
      <c r="D1101" s="439"/>
      <c r="E1101" s="439"/>
      <c r="R1101" s="1013"/>
      <c r="S1101" s="1013"/>
      <c r="T1101" s="1014"/>
    </row>
    <row r="1102" spans="1:20" s="349" customFormat="1">
      <c r="A1102" s="439"/>
      <c r="B1102" s="439"/>
      <c r="D1102" s="439"/>
      <c r="E1102" s="439"/>
      <c r="R1102" s="1013"/>
      <c r="S1102" s="1013"/>
      <c r="T1102" s="1014"/>
    </row>
    <row r="1103" spans="1:20" s="349" customFormat="1">
      <c r="A1103" s="439"/>
      <c r="B1103" s="439"/>
      <c r="D1103" s="439"/>
      <c r="E1103" s="439"/>
      <c r="R1103" s="1013"/>
      <c r="S1103" s="1013"/>
      <c r="T1103" s="1014"/>
    </row>
    <row r="1104" spans="1:20" s="349" customFormat="1">
      <c r="A1104" s="439"/>
      <c r="B1104" s="439"/>
      <c r="D1104" s="439"/>
      <c r="E1104" s="439"/>
      <c r="R1104" s="1013"/>
      <c r="S1104" s="1013"/>
      <c r="T1104" s="1014"/>
    </row>
    <row r="1105" spans="1:20" s="349" customFormat="1">
      <c r="A1105" s="439"/>
      <c r="B1105" s="439"/>
      <c r="D1105" s="439"/>
      <c r="E1105" s="439"/>
      <c r="R1105" s="1013"/>
      <c r="S1105" s="1013"/>
      <c r="T1105" s="1014"/>
    </row>
    <row r="1106" spans="1:20" s="349" customFormat="1">
      <c r="A1106" s="439"/>
      <c r="B1106" s="439"/>
      <c r="D1106" s="439"/>
      <c r="E1106" s="439"/>
      <c r="R1106" s="1013"/>
      <c r="S1106" s="1013"/>
      <c r="T1106" s="1014"/>
    </row>
    <row r="1107" spans="1:20" s="349" customFormat="1">
      <c r="A1107" s="439"/>
      <c r="B1107" s="439"/>
      <c r="D1107" s="439"/>
      <c r="E1107" s="439"/>
      <c r="R1107" s="1013"/>
      <c r="S1107" s="1013"/>
      <c r="T1107" s="1014"/>
    </row>
    <row r="1108" spans="1:20" s="349" customFormat="1">
      <c r="A1108" s="439"/>
      <c r="B1108" s="439"/>
      <c r="D1108" s="439"/>
      <c r="E1108" s="439"/>
      <c r="R1108" s="1013"/>
      <c r="S1108" s="1013"/>
      <c r="T1108" s="1014"/>
    </row>
    <row r="1109" spans="1:20" s="349" customFormat="1">
      <c r="A1109" s="439"/>
      <c r="B1109" s="439"/>
      <c r="D1109" s="439"/>
      <c r="E1109" s="439"/>
      <c r="R1109" s="1013"/>
      <c r="S1109" s="1013"/>
      <c r="T1109" s="1014"/>
    </row>
    <row r="1110" spans="1:20" s="349" customFormat="1">
      <c r="A1110" s="439"/>
      <c r="B1110" s="439"/>
      <c r="D1110" s="439"/>
      <c r="E1110" s="439"/>
      <c r="R1110" s="1013"/>
      <c r="S1110" s="1013"/>
      <c r="T1110" s="1014"/>
    </row>
    <row r="1111" spans="1:20" s="349" customFormat="1">
      <c r="A1111" s="439"/>
      <c r="B1111" s="439"/>
      <c r="D1111" s="439"/>
      <c r="E1111" s="439"/>
      <c r="R1111" s="1013"/>
      <c r="S1111" s="1013"/>
      <c r="T1111" s="1014"/>
    </row>
    <row r="1112" spans="1:20" s="349" customFormat="1">
      <c r="A1112" s="439"/>
      <c r="B1112" s="439"/>
      <c r="D1112" s="439"/>
      <c r="E1112" s="439"/>
      <c r="R1112" s="1013"/>
      <c r="S1112" s="1013"/>
      <c r="T1112" s="1014"/>
    </row>
    <row r="1113" spans="1:20" s="349" customFormat="1">
      <c r="A1113" s="439"/>
      <c r="B1113" s="439"/>
      <c r="D1113" s="439"/>
      <c r="E1113" s="439"/>
      <c r="R1113" s="1013"/>
      <c r="S1113" s="1013"/>
      <c r="T1113" s="1014"/>
    </row>
    <row r="1114" spans="1:20" s="349" customFormat="1">
      <c r="A1114" s="439"/>
      <c r="B1114" s="439"/>
      <c r="D1114" s="439"/>
      <c r="E1114" s="439"/>
      <c r="R1114" s="1013"/>
      <c r="S1114" s="1013"/>
      <c r="T1114" s="1014"/>
    </row>
    <row r="1115" spans="1:20" s="349" customFormat="1">
      <c r="A1115" s="439"/>
      <c r="B1115" s="439"/>
      <c r="D1115" s="439"/>
      <c r="E1115" s="439"/>
      <c r="R1115" s="1013"/>
      <c r="S1115" s="1013"/>
      <c r="T1115" s="1014"/>
    </row>
    <row r="1116" spans="1:20" s="349" customFormat="1">
      <c r="A1116" s="439"/>
      <c r="B1116" s="439"/>
      <c r="D1116" s="439"/>
      <c r="E1116" s="439"/>
      <c r="R1116" s="1013"/>
      <c r="S1116" s="1013"/>
      <c r="T1116" s="1014"/>
    </row>
    <row r="1117" spans="1:20" s="349" customFormat="1">
      <c r="A1117" s="439"/>
      <c r="B1117" s="439"/>
      <c r="D1117" s="439"/>
      <c r="E1117" s="439"/>
      <c r="R1117" s="1013"/>
      <c r="S1117" s="1013"/>
      <c r="T1117" s="1014"/>
    </row>
    <row r="1118" spans="1:20" s="349" customFormat="1">
      <c r="A1118" s="439"/>
      <c r="B1118" s="439"/>
      <c r="D1118" s="439"/>
      <c r="E1118" s="439"/>
      <c r="R1118" s="1013"/>
      <c r="S1118" s="1013"/>
      <c r="T1118" s="1014"/>
    </row>
    <row r="1119" spans="1:20" s="349" customFormat="1">
      <c r="A1119" s="439"/>
      <c r="B1119" s="439"/>
      <c r="D1119" s="439"/>
      <c r="E1119" s="439"/>
      <c r="R1119" s="1013"/>
      <c r="S1119" s="1013"/>
      <c r="T1119" s="1014"/>
    </row>
    <row r="1120" spans="1:20" s="349" customFormat="1">
      <c r="A1120" s="439"/>
      <c r="B1120" s="439"/>
      <c r="D1120" s="439"/>
      <c r="E1120" s="439"/>
      <c r="R1120" s="1013"/>
      <c r="S1120" s="1013"/>
      <c r="T1120" s="1014"/>
    </row>
    <row r="1121" spans="1:20" s="349" customFormat="1">
      <c r="A1121" s="439"/>
      <c r="B1121" s="439"/>
      <c r="D1121" s="439"/>
      <c r="E1121" s="439"/>
      <c r="R1121" s="1013"/>
      <c r="S1121" s="1013"/>
      <c r="T1121" s="1014"/>
    </row>
    <row r="1122" spans="1:20" s="349" customFormat="1">
      <c r="A1122" s="439"/>
      <c r="B1122" s="439"/>
      <c r="D1122" s="439"/>
      <c r="E1122" s="439"/>
      <c r="R1122" s="1013"/>
      <c r="S1122" s="1013"/>
      <c r="T1122" s="1014"/>
    </row>
    <row r="1123" spans="1:20" s="349" customFormat="1">
      <c r="A1123" s="439"/>
      <c r="B1123" s="439"/>
      <c r="D1123" s="439"/>
      <c r="E1123" s="439"/>
      <c r="R1123" s="1013"/>
      <c r="S1123" s="1013"/>
      <c r="T1123" s="1014"/>
    </row>
    <row r="1124" spans="1:20" s="349" customFormat="1">
      <c r="A1124" s="439"/>
      <c r="B1124" s="439"/>
      <c r="D1124" s="439"/>
      <c r="E1124" s="439"/>
      <c r="R1124" s="1013"/>
      <c r="S1124" s="1013"/>
      <c r="T1124" s="1014"/>
    </row>
    <row r="1125" spans="1:20" s="349" customFormat="1">
      <c r="A1125" s="439"/>
      <c r="B1125" s="439"/>
      <c r="D1125" s="439"/>
      <c r="E1125" s="439"/>
      <c r="R1125" s="1013"/>
      <c r="S1125" s="1013"/>
      <c r="T1125" s="1014"/>
    </row>
    <row r="1126" spans="1:20" s="349" customFormat="1">
      <c r="A1126" s="439"/>
      <c r="B1126" s="439"/>
      <c r="D1126" s="439"/>
      <c r="E1126" s="439"/>
      <c r="R1126" s="1013"/>
      <c r="S1126" s="1013"/>
      <c r="T1126" s="1014"/>
    </row>
    <row r="1127" spans="1:20" s="349" customFormat="1">
      <c r="A1127" s="439"/>
      <c r="B1127" s="439"/>
      <c r="D1127" s="439"/>
      <c r="E1127" s="439"/>
      <c r="R1127" s="1013"/>
      <c r="S1127" s="1013"/>
      <c r="T1127" s="1014"/>
    </row>
    <row r="1128" spans="1:20" s="349" customFormat="1">
      <c r="A1128" s="439"/>
      <c r="B1128" s="439"/>
      <c r="D1128" s="439"/>
      <c r="E1128" s="439"/>
      <c r="R1128" s="1013"/>
      <c r="S1128" s="1013"/>
      <c r="T1128" s="1014"/>
    </row>
    <row r="1129" spans="1:20" s="349" customFormat="1">
      <c r="A1129" s="439"/>
      <c r="B1129" s="439"/>
      <c r="D1129" s="439"/>
      <c r="E1129" s="439"/>
      <c r="R1129" s="1013"/>
      <c r="S1129" s="1013"/>
      <c r="T1129" s="1014"/>
    </row>
    <row r="1130" spans="1:20" s="349" customFormat="1">
      <c r="A1130" s="439"/>
      <c r="B1130" s="439"/>
      <c r="D1130" s="439"/>
      <c r="E1130" s="439"/>
      <c r="R1130" s="1013"/>
      <c r="S1130" s="1013"/>
      <c r="T1130" s="1014"/>
    </row>
    <row r="1131" spans="1:20" s="349" customFormat="1">
      <c r="A1131" s="439"/>
      <c r="B1131" s="439"/>
      <c r="D1131" s="439"/>
      <c r="E1131" s="439"/>
      <c r="R1131" s="1013"/>
      <c r="S1131" s="1013"/>
      <c r="T1131" s="1014"/>
    </row>
    <row r="1132" spans="1:20" s="349" customFormat="1">
      <c r="A1132" s="439"/>
      <c r="B1132" s="439"/>
      <c r="D1132" s="439"/>
      <c r="E1132" s="439"/>
      <c r="R1132" s="1013"/>
      <c r="S1132" s="1013"/>
      <c r="T1132" s="1014"/>
    </row>
    <row r="1133" spans="1:20" s="349" customFormat="1">
      <c r="A1133" s="439"/>
      <c r="B1133" s="439"/>
      <c r="D1133" s="439"/>
      <c r="E1133" s="439"/>
      <c r="R1133" s="1013"/>
      <c r="S1133" s="1013"/>
      <c r="T1133" s="1014"/>
    </row>
    <row r="1134" spans="1:20" s="349" customFormat="1">
      <c r="A1134" s="439"/>
      <c r="B1134" s="439"/>
      <c r="D1134" s="439"/>
      <c r="E1134" s="439"/>
      <c r="R1134" s="1013"/>
      <c r="S1134" s="1013"/>
      <c r="T1134" s="1014"/>
    </row>
    <row r="1135" spans="1:20" s="349" customFormat="1">
      <c r="A1135" s="439"/>
      <c r="B1135" s="439"/>
      <c r="D1135" s="439"/>
      <c r="E1135" s="439"/>
      <c r="R1135" s="1013"/>
      <c r="S1135" s="1013"/>
      <c r="T1135" s="1014"/>
    </row>
    <row r="1136" spans="1:20" s="349" customFormat="1">
      <c r="A1136" s="439"/>
      <c r="B1136" s="439"/>
      <c r="D1136" s="439"/>
      <c r="E1136" s="439"/>
      <c r="R1136" s="1013"/>
      <c r="S1136" s="1013"/>
      <c r="T1136" s="1014"/>
    </row>
    <row r="1137" spans="1:20" s="349" customFormat="1">
      <c r="A1137" s="439"/>
      <c r="B1137" s="439"/>
      <c r="D1137" s="439"/>
      <c r="E1137" s="439"/>
      <c r="R1137" s="1013"/>
      <c r="S1137" s="1013"/>
      <c r="T1137" s="1014"/>
    </row>
    <row r="1138" spans="1:20" s="349" customFormat="1">
      <c r="A1138" s="439"/>
      <c r="B1138" s="439"/>
      <c r="D1138" s="439"/>
      <c r="E1138" s="439"/>
      <c r="R1138" s="1013"/>
      <c r="S1138" s="1013"/>
      <c r="T1138" s="1014"/>
    </row>
    <row r="1139" spans="1:20" s="349" customFormat="1">
      <c r="A1139" s="439"/>
      <c r="B1139" s="439"/>
      <c r="D1139" s="439"/>
      <c r="E1139" s="439"/>
      <c r="R1139" s="1013"/>
      <c r="S1139" s="1013"/>
      <c r="T1139" s="1014"/>
    </row>
    <row r="1140" spans="1:20" s="349" customFormat="1">
      <c r="A1140" s="439"/>
      <c r="B1140" s="439"/>
      <c r="D1140" s="439"/>
      <c r="E1140" s="439"/>
      <c r="R1140" s="1013"/>
      <c r="S1140" s="1013"/>
      <c r="T1140" s="1014"/>
    </row>
    <row r="1141" spans="1:20" s="349" customFormat="1">
      <c r="A1141" s="439"/>
      <c r="B1141" s="439"/>
      <c r="D1141" s="439"/>
      <c r="E1141" s="439"/>
      <c r="R1141" s="1013"/>
      <c r="S1141" s="1013"/>
      <c r="T1141" s="1014"/>
    </row>
    <row r="1142" spans="1:20" s="349" customFormat="1">
      <c r="A1142" s="439"/>
      <c r="B1142" s="439"/>
      <c r="D1142" s="439"/>
      <c r="E1142" s="439"/>
      <c r="R1142" s="1013"/>
      <c r="S1142" s="1013"/>
      <c r="T1142" s="1014"/>
    </row>
    <row r="1143" spans="1:20" s="349" customFormat="1">
      <c r="A1143" s="439"/>
      <c r="B1143" s="439"/>
      <c r="D1143" s="439"/>
      <c r="E1143" s="439"/>
      <c r="R1143" s="1013"/>
      <c r="S1143" s="1013"/>
      <c r="T1143" s="1014"/>
    </row>
    <row r="1144" spans="1:20" s="349" customFormat="1">
      <c r="A1144" s="439"/>
      <c r="B1144" s="439"/>
      <c r="D1144" s="439"/>
      <c r="E1144" s="439"/>
      <c r="R1144" s="1013"/>
      <c r="S1144" s="1013"/>
      <c r="T1144" s="1014"/>
    </row>
    <row r="1145" spans="1:20" s="349" customFormat="1">
      <c r="A1145" s="439"/>
      <c r="B1145" s="439"/>
      <c r="D1145" s="439"/>
      <c r="E1145" s="439"/>
      <c r="R1145" s="1013"/>
      <c r="S1145" s="1013"/>
      <c r="T1145" s="1014"/>
    </row>
    <row r="1146" spans="1:20" s="349" customFormat="1">
      <c r="A1146" s="439"/>
      <c r="B1146" s="439"/>
      <c r="D1146" s="439"/>
      <c r="E1146" s="439"/>
      <c r="R1146" s="1013"/>
      <c r="S1146" s="1013"/>
      <c r="T1146" s="1014"/>
    </row>
    <row r="1147" spans="1:20" s="349" customFormat="1">
      <c r="A1147" s="439"/>
      <c r="B1147" s="439"/>
      <c r="D1147" s="439"/>
      <c r="E1147" s="439"/>
      <c r="R1147" s="1013"/>
      <c r="S1147" s="1013"/>
      <c r="T1147" s="1014"/>
    </row>
    <row r="1148" spans="1:20" s="349" customFormat="1">
      <c r="A1148" s="439"/>
      <c r="B1148" s="439"/>
      <c r="D1148" s="439"/>
      <c r="E1148" s="439"/>
      <c r="R1148" s="1013"/>
      <c r="S1148" s="1013"/>
      <c r="T1148" s="1014"/>
    </row>
    <row r="1149" spans="1:20" s="349" customFormat="1">
      <c r="A1149" s="439"/>
      <c r="B1149" s="439"/>
      <c r="D1149" s="439"/>
      <c r="E1149" s="439"/>
      <c r="R1149" s="1013"/>
      <c r="S1149" s="1013"/>
      <c r="T1149" s="1014"/>
    </row>
    <row r="1150" spans="1:20" s="349" customFormat="1">
      <c r="A1150" s="439"/>
      <c r="B1150" s="439"/>
      <c r="D1150" s="439"/>
      <c r="E1150" s="439"/>
      <c r="R1150" s="1013"/>
      <c r="S1150" s="1013"/>
      <c r="T1150" s="1014"/>
    </row>
    <row r="1151" spans="1:20" s="349" customFormat="1">
      <c r="A1151" s="439"/>
      <c r="B1151" s="439"/>
      <c r="D1151" s="439"/>
      <c r="E1151" s="439"/>
      <c r="R1151" s="1013"/>
      <c r="S1151" s="1013"/>
      <c r="T1151" s="1014"/>
    </row>
    <row r="1152" spans="1:20" s="349" customFormat="1">
      <c r="A1152" s="439"/>
      <c r="B1152" s="439"/>
      <c r="D1152" s="439"/>
      <c r="E1152" s="439"/>
      <c r="R1152" s="1013"/>
      <c r="S1152" s="1013"/>
      <c r="T1152" s="1014"/>
    </row>
    <row r="1153" spans="1:20" s="349" customFormat="1">
      <c r="A1153" s="439"/>
      <c r="B1153" s="439"/>
      <c r="D1153" s="439"/>
      <c r="E1153" s="439"/>
      <c r="R1153" s="1013"/>
      <c r="S1153" s="1013"/>
      <c r="T1153" s="1014"/>
    </row>
    <row r="1154" spans="1:20" s="349" customFormat="1">
      <c r="A1154" s="439"/>
      <c r="B1154" s="439"/>
      <c r="D1154" s="439"/>
      <c r="E1154" s="439"/>
      <c r="R1154" s="1013"/>
      <c r="S1154" s="1013"/>
      <c r="T1154" s="1014"/>
    </row>
    <row r="1155" spans="1:20" s="349" customFormat="1">
      <c r="A1155" s="439"/>
      <c r="B1155" s="439"/>
      <c r="D1155" s="439"/>
      <c r="E1155" s="439"/>
      <c r="R1155" s="1013"/>
      <c r="S1155" s="1013"/>
      <c r="T1155" s="1014"/>
    </row>
    <row r="1156" spans="1:20" s="349" customFormat="1">
      <c r="A1156" s="439"/>
      <c r="B1156" s="439"/>
      <c r="D1156" s="439"/>
      <c r="E1156" s="439"/>
      <c r="R1156" s="1013"/>
      <c r="S1156" s="1013"/>
      <c r="T1156" s="1014"/>
    </row>
    <row r="1157" spans="1:20" s="349" customFormat="1">
      <c r="A1157" s="439"/>
      <c r="B1157" s="439"/>
      <c r="D1157" s="439"/>
      <c r="E1157" s="439"/>
      <c r="R1157" s="1013"/>
      <c r="S1157" s="1013"/>
      <c r="T1157" s="1014"/>
    </row>
    <row r="1158" spans="1:20" s="349" customFormat="1">
      <c r="A1158" s="439"/>
      <c r="B1158" s="439"/>
      <c r="D1158" s="439"/>
      <c r="E1158" s="439"/>
      <c r="R1158" s="1013"/>
      <c r="S1158" s="1013"/>
      <c r="T1158" s="1014"/>
    </row>
    <row r="1159" spans="1:20" s="349" customFormat="1">
      <c r="A1159" s="439"/>
      <c r="B1159" s="439"/>
      <c r="D1159" s="439"/>
      <c r="E1159" s="439"/>
      <c r="R1159" s="1013"/>
      <c r="S1159" s="1013"/>
      <c r="T1159" s="1014"/>
    </row>
    <row r="1160" spans="1:20" s="349" customFormat="1">
      <c r="A1160" s="439"/>
      <c r="B1160" s="439"/>
      <c r="D1160" s="439"/>
      <c r="E1160" s="439"/>
      <c r="R1160" s="1013"/>
      <c r="S1160" s="1013"/>
      <c r="T1160" s="1014"/>
    </row>
    <row r="1161" spans="1:20" s="349" customFormat="1">
      <c r="A1161" s="439"/>
      <c r="B1161" s="439"/>
      <c r="D1161" s="439"/>
      <c r="E1161" s="439"/>
      <c r="R1161" s="1013"/>
      <c r="S1161" s="1013"/>
      <c r="T1161" s="1014"/>
    </row>
    <row r="1162" spans="1:20" s="349" customFormat="1">
      <c r="A1162" s="439"/>
      <c r="B1162" s="439"/>
      <c r="D1162" s="439"/>
      <c r="E1162" s="439"/>
      <c r="R1162" s="1013"/>
      <c r="S1162" s="1013"/>
      <c r="T1162" s="1014"/>
    </row>
    <row r="1163" spans="1:20" s="349" customFormat="1">
      <c r="A1163" s="439"/>
      <c r="B1163" s="439"/>
      <c r="D1163" s="439"/>
      <c r="E1163" s="439"/>
      <c r="R1163" s="1013"/>
      <c r="S1163" s="1013"/>
      <c r="T1163" s="1014"/>
    </row>
    <row r="1164" spans="1:20" s="349" customFormat="1">
      <c r="A1164" s="439"/>
      <c r="B1164" s="439"/>
      <c r="D1164" s="439"/>
      <c r="E1164" s="439"/>
      <c r="R1164" s="1013"/>
      <c r="S1164" s="1013"/>
      <c r="T1164" s="1014"/>
    </row>
    <row r="1165" spans="1:20" s="349" customFormat="1">
      <c r="A1165" s="439"/>
      <c r="B1165" s="439"/>
      <c r="D1165" s="439"/>
      <c r="E1165" s="439"/>
      <c r="R1165" s="1013"/>
      <c r="S1165" s="1013"/>
      <c r="T1165" s="1014"/>
    </row>
    <row r="1166" spans="1:20" s="349" customFormat="1">
      <c r="A1166" s="439"/>
      <c r="B1166" s="439"/>
      <c r="D1166" s="439"/>
      <c r="E1166" s="439"/>
      <c r="R1166" s="1013"/>
      <c r="S1166" s="1013"/>
      <c r="T1166" s="1014"/>
    </row>
    <row r="1167" spans="1:20" s="349" customFormat="1">
      <c r="A1167" s="439"/>
      <c r="B1167" s="439"/>
      <c r="D1167" s="439"/>
      <c r="E1167" s="439"/>
      <c r="R1167" s="1013"/>
      <c r="S1167" s="1013"/>
      <c r="T1167" s="1014"/>
    </row>
    <row r="1168" spans="1:20" s="349" customFormat="1">
      <c r="A1168" s="439"/>
      <c r="B1168" s="439"/>
      <c r="D1168" s="439"/>
      <c r="E1168" s="439"/>
      <c r="R1168" s="1013"/>
      <c r="S1168" s="1013"/>
      <c r="T1168" s="1014"/>
    </row>
    <row r="1169" spans="1:20" s="349" customFormat="1">
      <c r="A1169" s="439"/>
      <c r="B1169" s="439"/>
      <c r="D1169" s="439"/>
      <c r="E1169" s="439"/>
      <c r="R1169" s="1013"/>
      <c r="S1169" s="1013"/>
      <c r="T1169" s="1014"/>
    </row>
    <row r="1170" spans="1:20" s="349" customFormat="1">
      <c r="A1170" s="439"/>
      <c r="B1170" s="439"/>
      <c r="D1170" s="439"/>
      <c r="E1170" s="439"/>
      <c r="R1170" s="1013"/>
      <c r="S1170" s="1013"/>
      <c r="T1170" s="1014"/>
    </row>
    <row r="1171" spans="1:20" s="349" customFormat="1">
      <c r="A1171" s="439"/>
      <c r="B1171" s="439"/>
      <c r="D1171" s="439"/>
      <c r="E1171" s="439"/>
      <c r="R1171" s="1013"/>
      <c r="S1171" s="1013"/>
      <c r="T1171" s="1014"/>
    </row>
    <row r="1172" spans="1:20" s="349" customFormat="1">
      <c r="A1172" s="439"/>
      <c r="B1172" s="439"/>
      <c r="D1172" s="439"/>
      <c r="E1172" s="439"/>
      <c r="R1172" s="1013"/>
      <c r="S1172" s="1013"/>
      <c r="T1172" s="1014"/>
    </row>
    <row r="1173" spans="1:20" s="349" customFormat="1">
      <c r="A1173" s="439"/>
      <c r="B1173" s="439"/>
      <c r="D1173" s="439"/>
      <c r="E1173" s="439"/>
      <c r="R1173" s="1013"/>
      <c r="S1173" s="1013"/>
      <c r="T1173" s="1014"/>
    </row>
    <row r="1174" spans="1:20" s="349" customFormat="1">
      <c r="A1174" s="439"/>
      <c r="B1174" s="439"/>
      <c r="D1174" s="439"/>
      <c r="E1174" s="439"/>
      <c r="R1174" s="1013"/>
      <c r="S1174" s="1013"/>
      <c r="T1174" s="1014"/>
    </row>
    <row r="1175" spans="1:20" s="349" customFormat="1">
      <c r="A1175" s="439"/>
      <c r="B1175" s="439"/>
      <c r="D1175" s="439"/>
      <c r="E1175" s="439"/>
      <c r="R1175" s="1013"/>
      <c r="S1175" s="1013"/>
      <c r="T1175" s="1014"/>
    </row>
    <row r="1176" spans="1:20" s="349" customFormat="1">
      <c r="A1176" s="439"/>
      <c r="B1176" s="439"/>
      <c r="D1176" s="439"/>
      <c r="E1176" s="439"/>
      <c r="R1176" s="1013"/>
      <c r="S1176" s="1013"/>
      <c r="T1176" s="1014"/>
    </row>
    <row r="1177" spans="1:20" s="349" customFormat="1">
      <c r="A1177" s="439"/>
      <c r="B1177" s="439"/>
      <c r="D1177" s="439"/>
      <c r="E1177" s="439"/>
      <c r="R1177" s="1013"/>
      <c r="S1177" s="1013"/>
      <c r="T1177" s="1014"/>
    </row>
    <row r="1178" spans="1:20" s="349" customFormat="1">
      <c r="A1178" s="439"/>
      <c r="B1178" s="439"/>
      <c r="D1178" s="439"/>
      <c r="E1178" s="439"/>
      <c r="R1178" s="1013"/>
      <c r="S1178" s="1013"/>
      <c r="T1178" s="1014"/>
    </row>
    <row r="1179" spans="1:20" s="349" customFormat="1">
      <c r="A1179" s="439"/>
      <c r="B1179" s="439"/>
      <c r="D1179" s="439"/>
      <c r="E1179" s="439"/>
      <c r="R1179" s="1013"/>
      <c r="S1179" s="1013"/>
      <c r="T1179" s="1014"/>
    </row>
    <row r="1180" spans="1:20" s="349" customFormat="1">
      <c r="A1180" s="439"/>
      <c r="B1180" s="439"/>
      <c r="D1180" s="439"/>
      <c r="E1180" s="439"/>
      <c r="R1180" s="1013"/>
      <c r="S1180" s="1013"/>
      <c r="T1180" s="1014"/>
    </row>
    <row r="1181" spans="1:20" s="349" customFormat="1">
      <c r="A1181" s="439"/>
      <c r="B1181" s="439"/>
      <c r="D1181" s="439"/>
      <c r="E1181" s="439"/>
      <c r="R1181" s="1013"/>
      <c r="S1181" s="1013"/>
      <c r="T1181" s="1014"/>
    </row>
    <row r="1182" spans="1:20" s="349" customFormat="1">
      <c r="A1182" s="439"/>
      <c r="B1182" s="439"/>
      <c r="D1182" s="439"/>
      <c r="E1182" s="439"/>
      <c r="R1182" s="1013"/>
      <c r="S1182" s="1013"/>
      <c r="T1182" s="1014"/>
    </row>
    <row r="1183" spans="1:20" s="349" customFormat="1">
      <c r="A1183" s="439"/>
      <c r="B1183" s="439"/>
      <c r="D1183" s="439"/>
      <c r="E1183" s="439"/>
      <c r="R1183" s="1013"/>
      <c r="S1183" s="1013"/>
      <c r="T1183" s="1014"/>
    </row>
    <row r="1184" spans="1:20" s="349" customFormat="1">
      <c r="A1184" s="439"/>
      <c r="B1184" s="439"/>
      <c r="D1184" s="439"/>
      <c r="E1184" s="439"/>
      <c r="R1184" s="1013"/>
      <c r="S1184" s="1013"/>
      <c r="T1184" s="1014"/>
    </row>
    <row r="1185" spans="1:20" s="349" customFormat="1">
      <c r="A1185" s="439"/>
      <c r="B1185" s="439"/>
      <c r="D1185" s="439"/>
      <c r="E1185" s="439"/>
      <c r="R1185" s="1013"/>
      <c r="S1185" s="1013"/>
      <c r="T1185" s="1014"/>
    </row>
    <row r="1186" spans="1:20" s="349" customFormat="1">
      <c r="A1186" s="439"/>
      <c r="B1186" s="439"/>
      <c r="D1186" s="439"/>
      <c r="E1186" s="439"/>
      <c r="R1186" s="1013"/>
      <c r="S1186" s="1013"/>
      <c r="T1186" s="1014"/>
    </row>
    <row r="1187" spans="1:20" s="349" customFormat="1">
      <c r="A1187" s="439"/>
      <c r="B1187" s="439"/>
      <c r="D1187" s="439"/>
      <c r="E1187" s="439"/>
      <c r="R1187" s="1013"/>
      <c r="S1187" s="1013"/>
      <c r="T1187" s="1014"/>
    </row>
    <row r="1188" spans="1:20" s="349" customFormat="1">
      <c r="A1188" s="439"/>
      <c r="B1188" s="439"/>
      <c r="D1188" s="439"/>
      <c r="E1188" s="439"/>
      <c r="R1188" s="1013"/>
      <c r="S1188" s="1013"/>
      <c r="T1188" s="1014"/>
    </row>
    <row r="1189" spans="1:20" s="349" customFormat="1">
      <c r="A1189" s="439"/>
      <c r="B1189" s="439"/>
      <c r="D1189" s="439"/>
      <c r="E1189" s="439"/>
      <c r="R1189" s="1013"/>
      <c r="S1189" s="1013"/>
      <c r="T1189" s="1014"/>
    </row>
    <row r="1190" spans="1:20" s="349" customFormat="1">
      <c r="A1190" s="439"/>
      <c r="B1190" s="439"/>
      <c r="D1190" s="439"/>
      <c r="E1190" s="439"/>
      <c r="R1190" s="1013"/>
      <c r="S1190" s="1013"/>
      <c r="T1190" s="1014"/>
    </row>
    <row r="1191" spans="1:20" s="349" customFormat="1">
      <c r="A1191" s="439"/>
      <c r="B1191" s="439"/>
      <c r="D1191" s="439"/>
      <c r="E1191" s="439"/>
      <c r="R1191" s="1013"/>
      <c r="S1191" s="1013"/>
      <c r="T1191" s="1014"/>
    </row>
    <row r="1192" spans="1:20" s="349" customFormat="1">
      <c r="A1192" s="439"/>
      <c r="B1192" s="439"/>
      <c r="D1192" s="439"/>
      <c r="E1192" s="439"/>
      <c r="R1192" s="1013"/>
      <c r="S1192" s="1013"/>
      <c r="T1192" s="1014"/>
    </row>
    <row r="1193" spans="1:20" s="349" customFormat="1">
      <c r="A1193" s="439"/>
      <c r="B1193" s="439"/>
      <c r="D1193" s="439"/>
      <c r="E1193" s="439"/>
      <c r="R1193" s="1013"/>
      <c r="S1193" s="1013"/>
      <c r="T1193" s="1014"/>
    </row>
    <row r="1194" spans="1:20" s="349" customFormat="1">
      <c r="A1194" s="439"/>
      <c r="B1194" s="439"/>
      <c r="D1194" s="439"/>
      <c r="E1194" s="439"/>
      <c r="R1194" s="1013"/>
      <c r="S1194" s="1013"/>
      <c r="T1194" s="1014"/>
    </row>
    <row r="1195" spans="1:20" s="349" customFormat="1">
      <c r="A1195" s="439"/>
      <c r="B1195" s="439"/>
      <c r="D1195" s="439"/>
      <c r="E1195" s="439"/>
      <c r="R1195" s="1013"/>
      <c r="S1195" s="1013"/>
      <c r="T1195" s="1014"/>
    </row>
    <row r="1196" spans="1:20" s="349" customFormat="1">
      <c r="A1196" s="439"/>
      <c r="B1196" s="439"/>
      <c r="D1196" s="439"/>
      <c r="E1196" s="439"/>
      <c r="R1196" s="1013"/>
      <c r="S1196" s="1013"/>
      <c r="T1196" s="1014"/>
    </row>
    <row r="1197" spans="1:20" s="349" customFormat="1">
      <c r="A1197" s="439"/>
      <c r="B1197" s="439"/>
      <c r="D1197" s="439"/>
      <c r="E1197" s="439"/>
      <c r="R1197" s="1013"/>
      <c r="S1197" s="1013"/>
      <c r="T1197" s="1014"/>
    </row>
    <row r="1198" spans="1:20" s="349" customFormat="1">
      <c r="A1198" s="439"/>
      <c r="B1198" s="439"/>
      <c r="D1198" s="439"/>
      <c r="E1198" s="439"/>
      <c r="R1198" s="1013"/>
      <c r="S1198" s="1013"/>
      <c r="T1198" s="1014"/>
    </row>
    <row r="1199" spans="1:20" s="349" customFormat="1">
      <c r="A1199" s="439"/>
      <c r="B1199" s="439"/>
      <c r="D1199" s="439"/>
      <c r="E1199" s="439"/>
      <c r="R1199" s="1013"/>
      <c r="S1199" s="1013"/>
      <c r="T1199" s="1014"/>
    </row>
    <row r="1200" spans="1:20" s="349" customFormat="1">
      <c r="A1200" s="439"/>
      <c r="B1200" s="439"/>
      <c r="D1200" s="439"/>
      <c r="E1200" s="439"/>
      <c r="R1200" s="1013"/>
      <c r="S1200" s="1013"/>
      <c r="T1200" s="1014"/>
    </row>
    <row r="1201" spans="1:20" s="349" customFormat="1">
      <c r="A1201" s="439"/>
      <c r="B1201" s="439"/>
      <c r="D1201" s="439"/>
      <c r="E1201" s="439"/>
      <c r="R1201" s="1013"/>
      <c r="S1201" s="1013"/>
      <c r="T1201" s="1014"/>
    </row>
    <row r="1202" spans="1:20" s="349" customFormat="1">
      <c r="A1202" s="439"/>
      <c r="B1202" s="439"/>
      <c r="D1202" s="439"/>
      <c r="E1202" s="439"/>
      <c r="R1202" s="1013"/>
      <c r="S1202" s="1013"/>
      <c r="T1202" s="1014"/>
    </row>
    <row r="1203" spans="1:20" s="349" customFormat="1">
      <c r="A1203" s="439"/>
      <c r="B1203" s="439"/>
      <c r="D1203" s="439"/>
      <c r="E1203" s="439"/>
      <c r="R1203" s="1013"/>
      <c r="S1203" s="1013"/>
      <c r="T1203" s="1014"/>
    </row>
    <row r="1204" spans="1:20" s="349" customFormat="1">
      <c r="A1204" s="439"/>
      <c r="B1204" s="439"/>
      <c r="D1204" s="439"/>
      <c r="E1204" s="439"/>
      <c r="R1204" s="1013"/>
      <c r="S1204" s="1013"/>
      <c r="T1204" s="1014"/>
    </row>
    <row r="1205" spans="1:20" s="349" customFormat="1">
      <c r="A1205" s="439"/>
      <c r="B1205" s="439"/>
      <c r="D1205" s="439"/>
      <c r="E1205" s="439"/>
      <c r="R1205" s="1013"/>
      <c r="S1205" s="1013"/>
      <c r="T1205" s="1014"/>
    </row>
    <row r="1206" spans="1:20" s="349" customFormat="1">
      <c r="A1206" s="439"/>
      <c r="B1206" s="439"/>
      <c r="D1206" s="439"/>
      <c r="E1206" s="439"/>
      <c r="R1206" s="1013"/>
      <c r="S1206" s="1013"/>
      <c r="T1206" s="1014"/>
    </row>
    <row r="1207" spans="1:20" s="349" customFormat="1">
      <c r="A1207" s="439"/>
      <c r="B1207" s="439"/>
      <c r="D1207" s="439"/>
      <c r="E1207" s="439"/>
      <c r="R1207" s="1013"/>
      <c r="S1207" s="1013"/>
      <c r="T1207" s="1014"/>
    </row>
    <row r="1208" spans="1:20" s="349" customFormat="1">
      <c r="A1208" s="439"/>
      <c r="B1208" s="439"/>
      <c r="D1208" s="439"/>
      <c r="E1208" s="439"/>
      <c r="R1208" s="1013"/>
      <c r="S1208" s="1013"/>
      <c r="T1208" s="1014"/>
    </row>
    <row r="1209" spans="1:20" s="349" customFormat="1">
      <c r="A1209" s="439"/>
      <c r="B1209" s="439"/>
      <c r="D1209" s="439"/>
      <c r="E1209" s="439"/>
      <c r="R1209" s="1013"/>
      <c r="S1209" s="1013"/>
      <c r="T1209" s="1014"/>
    </row>
    <row r="1210" spans="1:20" s="349" customFormat="1">
      <c r="A1210" s="439"/>
      <c r="B1210" s="439"/>
      <c r="D1210" s="439"/>
      <c r="E1210" s="439"/>
      <c r="R1210" s="1013"/>
      <c r="S1210" s="1013"/>
      <c r="T1210" s="1014"/>
    </row>
    <row r="1211" spans="1:20" s="349" customFormat="1">
      <c r="A1211" s="439"/>
      <c r="B1211" s="439"/>
      <c r="D1211" s="439"/>
      <c r="E1211" s="439"/>
      <c r="R1211" s="1013"/>
      <c r="S1211" s="1013"/>
      <c r="T1211" s="1014"/>
    </row>
    <row r="1212" spans="1:20" s="349" customFormat="1">
      <c r="A1212" s="439"/>
      <c r="B1212" s="439"/>
      <c r="D1212" s="439"/>
      <c r="E1212" s="439"/>
      <c r="R1212" s="1013"/>
      <c r="S1212" s="1013"/>
      <c r="T1212" s="1014"/>
    </row>
    <row r="1213" spans="1:20" s="349" customFormat="1">
      <c r="A1213" s="439"/>
      <c r="B1213" s="439"/>
      <c r="D1213" s="439"/>
      <c r="E1213" s="439"/>
      <c r="R1213" s="1013"/>
      <c r="S1213" s="1013"/>
      <c r="T1213" s="1014"/>
    </row>
    <row r="1214" spans="1:20" s="349" customFormat="1">
      <c r="A1214" s="439"/>
      <c r="B1214" s="439"/>
      <c r="D1214" s="439"/>
      <c r="E1214" s="439"/>
      <c r="R1214" s="1013"/>
      <c r="S1214" s="1013"/>
      <c r="T1214" s="1014"/>
    </row>
    <row r="1215" spans="1:20" s="349" customFormat="1">
      <c r="A1215" s="439"/>
      <c r="B1215" s="439"/>
      <c r="D1215" s="439"/>
      <c r="E1215" s="439"/>
      <c r="R1215" s="1013"/>
      <c r="S1215" s="1013"/>
      <c r="T1215" s="1014"/>
    </row>
    <row r="1216" spans="1:20" s="349" customFormat="1">
      <c r="A1216" s="439"/>
      <c r="B1216" s="439"/>
      <c r="D1216" s="439"/>
      <c r="E1216" s="439"/>
      <c r="R1216" s="1013"/>
      <c r="S1216" s="1013"/>
      <c r="T1216" s="1014"/>
    </row>
    <row r="1217" spans="1:20" s="349" customFormat="1">
      <c r="A1217" s="439"/>
      <c r="B1217" s="439"/>
      <c r="D1217" s="439"/>
      <c r="E1217" s="439"/>
      <c r="R1217" s="1013"/>
      <c r="S1217" s="1013"/>
      <c r="T1217" s="1014"/>
    </row>
    <row r="1218" spans="1:20" s="349" customFormat="1">
      <c r="A1218" s="439"/>
      <c r="B1218" s="439"/>
      <c r="D1218" s="439"/>
      <c r="E1218" s="439"/>
      <c r="R1218" s="1013"/>
      <c r="S1218" s="1013"/>
      <c r="T1218" s="1014"/>
    </row>
    <row r="1219" spans="1:20" s="349" customFormat="1">
      <c r="A1219" s="439"/>
      <c r="B1219" s="439"/>
      <c r="D1219" s="439"/>
      <c r="E1219" s="439"/>
      <c r="R1219" s="1013"/>
      <c r="S1219" s="1013"/>
      <c r="T1219" s="1014"/>
    </row>
    <row r="1220" spans="1:20" s="349" customFormat="1">
      <c r="A1220" s="439"/>
      <c r="B1220" s="439"/>
      <c r="D1220" s="439"/>
      <c r="E1220" s="439"/>
      <c r="R1220" s="1013"/>
      <c r="S1220" s="1013"/>
      <c r="T1220" s="1014"/>
    </row>
    <row r="1221" spans="1:20" s="349" customFormat="1">
      <c r="A1221" s="439"/>
      <c r="B1221" s="439"/>
      <c r="D1221" s="439"/>
      <c r="E1221" s="439"/>
      <c r="R1221" s="1013"/>
      <c r="S1221" s="1013"/>
      <c r="T1221" s="1014"/>
    </row>
    <row r="1222" spans="1:20" s="349" customFormat="1">
      <c r="A1222" s="439"/>
      <c r="B1222" s="439"/>
      <c r="D1222" s="439"/>
      <c r="E1222" s="439"/>
      <c r="R1222" s="1013"/>
      <c r="S1222" s="1013"/>
      <c r="T1222" s="1014"/>
    </row>
    <row r="1223" spans="1:20" s="349" customFormat="1">
      <c r="A1223" s="439"/>
      <c r="B1223" s="439"/>
      <c r="D1223" s="439"/>
      <c r="E1223" s="439"/>
      <c r="R1223" s="1013"/>
      <c r="S1223" s="1013"/>
      <c r="T1223" s="1014"/>
    </row>
    <row r="1224" spans="1:20" s="349" customFormat="1">
      <c r="A1224" s="439"/>
      <c r="B1224" s="439"/>
      <c r="D1224" s="439"/>
      <c r="E1224" s="439"/>
      <c r="R1224" s="1013"/>
      <c r="S1224" s="1013"/>
      <c r="T1224" s="1014"/>
    </row>
    <row r="1225" spans="1:20" s="349" customFormat="1">
      <c r="A1225" s="439"/>
      <c r="B1225" s="439"/>
      <c r="D1225" s="439"/>
      <c r="E1225" s="439"/>
      <c r="R1225" s="1013"/>
      <c r="S1225" s="1013"/>
      <c r="T1225" s="1014"/>
    </row>
    <row r="1226" spans="1:20" s="349" customFormat="1">
      <c r="A1226" s="439"/>
      <c r="B1226" s="439"/>
      <c r="D1226" s="439"/>
      <c r="E1226" s="439"/>
      <c r="R1226" s="1013"/>
      <c r="S1226" s="1013"/>
      <c r="T1226" s="1014"/>
    </row>
    <row r="1227" spans="1:20" s="349" customFormat="1">
      <c r="A1227" s="439"/>
      <c r="B1227" s="439"/>
      <c r="D1227" s="439"/>
      <c r="E1227" s="439"/>
      <c r="R1227" s="1013"/>
      <c r="S1227" s="1013"/>
      <c r="T1227" s="1014"/>
    </row>
    <row r="1228" spans="1:20" s="349" customFormat="1">
      <c r="A1228" s="439"/>
      <c r="B1228" s="439"/>
      <c r="D1228" s="439"/>
      <c r="E1228" s="439"/>
      <c r="R1228" s="1013"/>
      <c r="S1228" s="1013"/>
      <c r="T1228" s="1014"/>
    </row>
    <row r="1229" spans="1:20" s="349" customFormat="1">
      <c r="A1229" s="439"/>
      <c r="B1229" s="439"/>
      <c r="D1229" s="439"/>
      <c r="E1229" s="439"/>
      <c r="R1229" s="1013"/>
      <c r="S1229" s="1013"/>
      <c r="T1229" s="1014"/>
    </row>
    <row r="1230" spans="1:20" s="349" customFormat="1">
      <c r="A1230" s="439"/>
      <c r="B1230" s="439"/>
      <c r="D1230" s="439"/>
      <c r="E1230" s="439"/>
      <c r="R1230" s="1013"/>
      <c r="S1230" s="1013"/>
      <c r="T1230" s="1014"/>
    </row>
    <row r="1231" spans="1:20" s="349" customFormat="1">
      <c r="A1231" s="439"/>
      <c r="B1231" s="439"/>
      <c r="D1231" s="439"/>
      <c r="E1231" s="439"/>
      <c r="R1231" s="1013"/>
      <c r="S1231" s="1013"/>
      <c r="T1231" s="1014"/>
    </row>
    <row r="1232" spans="1:20" s="349" customFormat="1">
      <c r="A1232" s="439"/>
      <c r="B1232" s="439"/>
      <c r="D1232" s="439"/>
      <c r="E1232" s="439"/>
      <c r="R1232" s="1013"/>
      <c r="S1232" s="1013"/>
      <c r="T1232" s="1014"/>
    </row>
    <row r="1233" spans="1:20" s="349" customFormat="1">
      <c r="A1233" s="439"/>
      <c r="B1233" s="439"/>
      <c r="D1233" s="439"/>
      <c r="E1233" s="439"/>
      <c r="R1233" s="1013"/>
      <c r="S1233" s="1013"/>
      <c r="T1233" s="1014"/>
    </row>
    <row r="1234" spans="1:20" s="349" customFormat="1">
      <c r="A1234" s="439"/>
      <c r="B1234" s="439"/>
      <c r="D1234" s="439"/>
      <c r="E1234" s="439"/>
      <c r="R1234" s="1013"/>
      <c r="S1234" s="1013"/>
      <c r="T1234" s="1014"/>
    </row>
    <row r="1235" spans="1:20" s="349" customFormat="1">
      <c r="A1235" s="439"/>
      <c r="B1235" s="439"/>
      <c r="D1235" s="439"/>
      <c r="E1235" s="439"/>
      <c r="R1235" s="1013"/>
      <c r="S1235" s="1013"/>
      <c r="T1235" s="1014"/>
    </row>
    <row r="1236" spans="1:20" s="349" customFormat="1">
      <c r="A1236" s="439"/>
      <c r="B1236" s="439"/>
      <c r="D1236" s="439"/>
      <c r="E1236" s="439"/>
      <c r="R1236" s="1013"/>
      <c r="S1236" s="1013"/>
      <c r="T1236" s="1014"/>
    </row>
    <row r="1237" spans="1:20" s="349" customFormat="1">
      <c r="A1237" s="439"/>
      <c r="B1237" s="439"/>
      <c r="D1237" s="439"/>
      <c r="E1237" s="439"/>
      <c r="R1237" s="1013"/>
      <c r="S1237" s="1013"/>
      <c r="T1237" s="1014"/>
    </row>
    <row r="1238" spans="1:20" s="349" customFormat="1">
      <c r="A1238" s="439"/>
      <c r="B1238" s="439"/>
      <c r="D1238" s="439"/>
      <c r="E1238" s="439"/>
      <c r="R1238" s="1013"/>
      <c r="S1238" s="1013"/>
      <c r="T1238" s="1014"/>
    </row>
    <row r="1239" spans="1:20" s="349" customFormat="1">
      <c r="A1239" s="439"/>
      <c r="B1239" s="439"/>
      <c r="D1239" s="439"/>
      <c r="E1239" s="439"/>
      <c r="R1239" s="1013"/>
      <c r="S1239" s="1013"/>
      <c r="T1239" s="1014"/>
    </row>
    <row r="1240" spans="1:20" s="349" customFormat="1">
      <c r="A1240" s="439"/>
      <c r="B1240" s="439"/>
      <c r="D1240" s="439"/>
      <c r="E1240" s="439"/>
      <c r="R1240" s="1013"/>
      <c r="S1240" s="1013"/>
      <c r="T1240" s="1014"/>
    </row>
    <row r="1241" spans="1:20" s="349" customFormat="1">
      <c r="A1241" s="439"/>
      <c r="B1241" s="439"/>
      <c r="D1241" s="439"/>
      <c r="E1241" s="439"/>
      <c r="R1241" s="1013"/>
      <c r="S1241" s="1013"/>
      <c r="T1241" s="1014"/>
    </row>
    <row r="1242" spans="1:20" s="349" customFormat="1">
      <c r="A1242" s="439"/>
      <c r="B1242" s="439"/>
      <c r="D1242" s="439"/>
      <c r="E1242" s="439"/>
      <c r="R1242" s="1013"/>
      <c r="S1242" s="1013"/>
      <c r="T1242" s="1014"/>
    </row>
    <row r="1243" spans="1:20" s="349" customFormat="1">
      <c r="A1243" s="439"/>
      <c r="B1243" s="439"/>
      <c r="D1243" s="439"/>
      <c r="E1243" s="439"/>
      <c r="R1243" s="1013"/>
      <c r="S1243" s="1013"/>
      <c r="T1243" s="1014"/>
    </row>
    <row r="1244" spans="1:20" s="349" customFormat="1">
      <c r="A1244" s="439"/>
      <c r="B1244" s="439"/>
      <c r="D1244" s="439"/>
      <c r="E1244" s="439"/>
      <c r="R1244" s="1013"/>
      <c r="S1244" s="1013"/>
      <c r="T1244" s="1014"/>
    </row>
    <row r="1245" spans="1:20" s="349" customFormat="1">
      <c r="A1245" s="439"/>
      <c r="B1245" s="439"/>
      <c r="D1245" s="439"/>
      <c r="E1245" s="439"/>
      <c r="R1245" s="1013"/>
      <c r="S1245" s="1013"/>
      <c r="T1245" s="1014"/>
    </row>
    <row r="1246" spans="1:20" s="349" customFormat="1">
      <c r="A1246" s="439"/>
      <c r="B1246" s="439"/>
      <c r="D1246" s="439"/>
      <c r="E1246" s="439"/>
      <c r="R1246" s="1013"/>
      <c r="S1246" s="1013"/>
      <c r="T1246" s="1014"/>
    </row>
    <row r="1247" spans="1:20" s="349" customFormat="1">
      <c r="A1247" s="439"/>
      <c r="B1247" s="439"/>
      <c r="D1247" s="439"/>
      <c r="E1247" s="439"/>
      <c r="R1247" s="1013"/>
      <c r="S1247" s="1013"/>
      <c r="T1247" s="1014"/>
    </row>
    <row r="1248" spans="1:20" s="349" customFormat="1">
      <c r="A1248" s="439"/>
      <c r="B1248" s="439"/>
      <c r="D1248" s="439"/>
      <c r="E1248" s="439"/>
      <c r="R1248" s="1013"/>
      <c r="S1248" s="1013"/>
      <c r="T1248" s="1014"/>
    </row>
    <row r="1249" spans="1:20" s="349" customFormat="1">
      <c r="A1249" s="439"/>
      <c r="B1249" s="439"/>
      <c r="D1249" s="439"/>
      <c r="E1249" s="439"/>
      <c r="R1249" s="1013"/>
      <c r="S1249" s="1013"/>
      <c r="T1249" s="1014"/>
    </row>
    <row r="1250" spans="1:20" s="349" customFormat="1">
      <c r="A1250" s="439"/>
      <c r="B1250" s="439"/>
      <c r="D1250" s="439"/>
      <c r="E1250" s="439"/>
      <c r="R1250" s="1013"/>
      <c r="S1250" s="1013"/>
      <c r="T1250" s="1014"/>
    </row>
    <row r="1251" spans="1:20" s="349" customFormat="1">
      <c r="A1251" s="439"/>
      <c r="B1251" s="439"/>
      <c r="D1251" s="439"/>
      <c r="E1251" s="439"/>
      <c r="R1251" s="1013"/>
      <c r="S1251" s="1013"/>
      <c r="T1251" s="1014"/>
    </row>
    <row r="1252" spans="1:20" s="349" customFormat="1">
      <c r="A1252" s="439"/>
      <c r="B1252" s="439"/>
      <c r="D1252" s="439"/>
      <c r="E1252" s="439"/>
      <c r="R1252" s="1013"/>
      <c r="S1252" s="1013"/>
      <c r="T1252" s="1014"/>
    </row>
    <row r="1253" spans="1:20" s="349" customFormat="1">
      <c r="A1253" s="439"/>
      <c r="B1253" s="439"/>
      <c r="D1253" s="439"/>
      <c r="E1253" s="439"/>
      <c r="R1253" s="1013"/>
      <c r="S1253" s="1013"/>
      <c r="T1253" s="1014"/>
    </row>
    <row r="1254" spans="1:20" s="349" customFormat="1">
      <c r="A1254" s="439"/>
      <c r="B1254" s="439"/>
      <c r="D1254" s="439"/>
      <c r="E1254" s="439"/>
      <c r="R1254" s="1013"/>
      <c r="S1254" s="1013"/>
      <c r="T1254" s="1014"/>
    </row>
    <row r="1255" spans="1:20" s="349" customFormat="1">
      <c r="A1255" s="439"/>
      <c r="B1255" s="439"/>
      <c r="D1255" s="439"/>
      <c r="E1255" s="439"/>
      <c r="R1255" s="1013"/>
      <c r="S1255" s="1013"/>
      <c r="T1255" s="1014"/>
    </row>
    <row r="1256" spans="1:20" s="349" customFormat="1">
      <c r="A1256" s="439"/>
      <c r="B1256" s="439"/>
      <c r="D1256" s="439"/>
      <c r="E1256" s="439"/>
      <c r="R1256" s="1013"/>
      <c r="S1256" s="1013"/>
      <c r="T1256" s="1014"/>
    </row>
    <row r="1257" spans="1:20" s="349" customFormat="1">
      <c r="A1257" s="439"/>
      <c r="B1257" s="439"/>
      <c r="D1257" s="439"/>
      <c r="E1257" s="439"/>
      <c r="R1257" s="1013"/>
      <c r="S1257" s="1013"/>
      <c r="T1257" s="1014"/>
    </row>
    <row r="1258" spans="1:20" s="349" customFormat="1">
      <c r="A1258" s="439"/>
      <c r="B1258" s="439"/>
      <c r="D1258" s="439"/>
      <c r="E1258" s="439"/>
      <c r="R1258" s="1013"/>
      <c r="S1258" s="1013"/>
      <c r="T1258" s="1014"/>
    </row>
    <row r="1259" spans="1:20" s="349" customFormat="1">
      <c r="A1259" s="439"/>
      <c r="B1259" s="439"/>
      <c r="D1259" s="439"/>
      <c r="E1259" s="439"/>
      <c r="R1259" s="1013"/>
      <c r="S1259" s="1013"/>
      <c r="T1259" s="1014"/>
    </row>
    <row r="1260" spans="1:20" s="349" customFormat="1">
      <c r="A1260" s="439"/>
      <c r="B1260" s="439"/>
      <c r="D1260" s="439"/>
      <c r="E1260" s="439"/>
      <c r="R1260" s="1013"/>
      <c r="S1260" s="1013"/>
      <c r="T1260" s="1014"/>
    </row>
    <row r="1261" spans="1:20" s="349" customFormat="1">
      <c r="A1261" s="439"/>
      <c r="B1261" s="439"/>
      <c r="D1261" s="439"/>
      <c r="E1261" s="439"/>
      <c r="R1261" s="1013"/>
      <c r="S1261" s="1013"/>
      <c r="T1261" s="1014"/>
    </row>
    <row r="1262" spans="1:20" s="349" customFormat="1">
      <c r="A1262" s="439"/>
      <c r="B1262" s="439"/>
      <c r="D1262" s="439"/>
      <c r="E1262" s="439"/>
      <c r="R1262" s="1013"/>
      <c r="S1262" s="1013"/>
      <c r="T1262" s="1014"/>
    </row>
    <row r="1263" spans="1:20" s="349" customFormat="1">
      <c r="A1263" s="439"/>
      <c r="B1263" s="439"/>
      <c r="D1263" s="439"/>
      <c r="E1263" s="439"/>
      <c r="R1263" s="1013"/>
      <c r="S1263" s="1013"/>
      <c r="T1263" s="1014"/>
    </row>
    <row r="1264" spans="1:20" s="349" customFormat="1">
      <c r="A1264" s="439"/>
      <c r="B1264" s="439"/>
      <c r="D1264" s="439"/>
      <c r="E1264" s="439"/>
      <c r="R1264" s="1013"/>
      <c r="S1264" s="1013"/>
      <c r="T1264" s="1014"/>
    </row>
    <row r="1265" spans="1:20" s="349" customFormat="1">
      <c r="A1265" s="439"/>
      <c r="B1265" s="439"/>
      <c r="D1265" s="439"/>
      <c r="E1265" s="439"/>
      <c r="R1265" s="1013"/>
      <c r="S1265" s="1013"/>
      <c r="T1265" s="1014"/>
    </row>
    <row r="1266" spans="1:20" s="349" customFormat="1">
      <c r="A1266" s="439"/>
      <c r="B1266" s="439"/>
      <c r="D1266" s="439"/>
      <c r="E1266" s="439"/>
      <c r="R1266" s="1013"/>
      <c r="S1266" s="1013"/>
      <c r="T1266" s="1014"/>
    </row>
    <row r="1267" spans="1:20" s="349" customFormat="1">
      <c r="A1267" s="439"/>
      <c r="B1267" s="439"/>
      <c r="D1267" s="439"/>
      <c r="E1267" s="439"/>
      <c r="R1267" s="1013"/>
      <c r="S1267" s="1013"/>
      <c r="T1267" s="1014"/>
    </row>
    <row r="1268" spans="1:20" s="349" customFormat="1">
      <c r="A1268" s="439"/>
      <c r="B1268" s="439"/>
      <c r="D1268" s="439"/>
      <c r="E1268" s="439"/>
      <c r="R1268" s="1013"/>
      <c r="S1268" s="1013"/>
      <c r="T1268" s="1014"/>
    </row>
    <row r="1269" spans="1:20" s="349" customFormat="1">
      <c r="A1269" s="439"/>
      <c r="B1269" s="439"/>
      <c r="D1269" s="439"/>
      <c r="E1269" s="439"/>
      <c r="R1269" s="1013"/>
      <c r="S1269" s="1013"/>
      <c r="T1269" s="1014"/>
    </row>
    <row r="1270" spans="1:20" s="349" customFormat="1">
      <c r="A1270" s="439"/>
      <c r="B1270" s="439"/>
      <c r="D1270" s="439"/>
      <c r="E1270" s="439"/>
      <c r="R1270" s="1013"/>
      <c r="S1270" s="1013"/>
      <c r="T1270" s="1014"/>
    </row>
    <row r="1271" spans="1:20" s="349" customFormat="1">
      <c r="A1271" s="439"/>
      <c r="B1271" s="439"/>
      <c r="D1271" s="439"/>
      <c r="E1271" s="439"/>
      <c r="R1271" s="1013"/>
      <c r="S1271" s="1013"/>
      <c r="T1271" s="1014"/>
    </row>
    <row r="1272" spans="1:20" s="349" customFormat="1">
      <c r="A1272" s="439"/>
      <c r="B1272" s="439"/>
      <c r="D1272" s="439"/>
      <c r="E1272" s="439"/>
      <c r="R1272" s="1013"/>
      <c r="S1272" s="1013"/>
      <c r="T1272" s="1014"/>
    </row>
    <row r="1273" spans="1:20" s="349" customFormat="1">
      <c r="A1273" s="439"/>
      <c r="B1273" s="439"/>
      <c r="D1273" s="439"/>
      <c r="E1273" s="439"/>
      <c r="R1273" s="1013"/>
      <c r="S1273" s="1013"/>
      <c r="T1273" s="1014"/>
    </row>
    <row r="1274" spans="1:20" s="349" customFormat="1">
      <c r="A1274" s="439"/>
      <c r="B1274" s="439"/>
      <c r="D1274" s="439"/>
      <c r="E1274" s="439"/>
      <c r="R1274" s="1013"/>
      <c r="S1274" s="1013"/>
      <c r="T1274" s="1014"/>
    </row>
    <row r="1275" spans="1:20" s="349" customFormat="1">
      <c r="A1275" s="439"/>
      <c r="B1275" s="439"/>
      <c r="D1275" s="439"/>
      <c r="E1275" s="439"/>
      <c r="R1275" s="1013"/>
      <c r="S1275" s="1013"/>
      <c r="T1275" s="1014"/>
    </row>
    <row r="1276" spans="1:20" s="349" customFormat="1">
      <c r="A1276" s="439"/>
      <c r="B1276" s="439"/>
      <c r="D1276" s="439"/>
      <c r="E1276" s="439"/>
      <c r="R1276" s="1013"/>
      <c r="S1276" s="1013"/>
      <c r="T1276" s="1014"/>
    </row>
    <row r="1277" spans="1:20" s="349" customFormat="1">
      <c r="A1277" s="439"/>
      <c r="B1277" s="439"/>
      <c r="D1277" s="439"/>
      <c r="E1277" s="439"/>
      <c r="R1277" s="1013"/>
      <c r="S1277" s="1013"/>
      <c r="T1277" s="1014"/>
    </row>
    <row r="1278" spans="1:20" s="349" customFormat="1">
      <c r="A1278" s="439"/>
      <c r="B1278" s="439"/>
      <c r="D1278" s="439"/>
      <c r="E1278" s="439"/>
      <c r="R1278" s="1013"/>
      <c r="S1278" s="1013"/>
      <c r="T1278" s="1014"/>
    </row>
    <row r="1279" spans="1:20" s="349" customFormat="1">
      <c r="A1279" s="439"/>
      <c r="B1279" s="439"/>
      <c r="D1279" s="439"/>
      <c r="E1279" s="439"/>
      <c r="R1279" s="1013"/>
      <c r="S1279" s="1013"/>
      <c r="T1279" s="1014"/>
    </row>
    <row r="1280" spans="1:20" s="349" customFormat="1">
      <c r="A1280" s="439"/>
      <c r="B1280" s="439"/>
      <c r="D1280" s="439"/>
      <c r="E1280" s="439"/>
      <c r="R1280" s="1013"/>
      <c r="S1280" s="1013"/>
      <c r="T1280" s="1014"/>
    </row>
    <row r="1281" spans="1:20" s="349" customFormat="1">
      <c r="A1281" s="439"/>
      <c r="B1281" s="439"/>
      <c r="D1281" s="439"/>
      <c r="E1281" s="439"/>
      <c r="R1281" s="1013"/>
      <c r="S1281" s="1013"/>
      <c r="T1281" s="1014"/>
    </row>
    <row r="1282" spans="1:20" s="349" customFormat="1">
      <c r="A1282" s="439"/>
      <c r="B1282" s="439"/>
      <c r="D1282" s="439"/>
      <c r="E1282" s="439"/>
      <c r="R1282" s="1013"/>
      <c r="S1282" s="1013"/>
      <c r="T1282" s="1014"/>
    </row>
    <row r="1283" spans="1:20" s="349" customFormat="1">
      <c r="A1283" s="439"/>
      <c r="B1283" s="439"/>
      <c r="D1283" s="439"/>
      <c r="E1283" s="439"/>
      <c r="R1283" s="1013"/>
      <c r="S1283" s="1013"/>
      <c r="T1283" s="1014"/>
    </row>
    <row r="1284" spans="1:20" s="349" customFormat="1">
      <c r="A1284" s="439"/>
      <c r="B1284" s="439"/>
      <c r="D1284" s="439"/>
      <c r="E1284" s="439"/>
      <c r="R1284" s="1013"/>
      <c r="S1284" s="1013"/>
      <c r="T1284" s="1014"/>
    </row>
    <row r="1285" spans="1:20" s="349" customFormat="1">
      <c r="A1285" s="439"/>
      <c r="B1285" s="439"/>
      <c r="D1285" s="439"/>
      <c r="E1285" s="439"/>
      <c r="R1285" s="1013"/>
      <c r="S1285" s="1013"/>
      <c r="T1285" s="1014"/>
    </row>
    <row r="1286" spans="1:20" s="349" customFormat="1">
      <c r="A1286" s="439"/>
      <c r="B1286" s="439"/>
      <c r="D1286" s="439"/>
      <c r="E1286" s="439"/>
      <c r="R1286" s="1013"/>
      <c r="S1286" s="1013"/>
      <c r="T1286" s="1014"/>
    </row>
    <row r="1287" spans="1:20" s="349" customFormat="1">
      <c r="A1287" s="439"/>
      <c r="B1287" s="439"/>
      <c r="D1287" s="439"/>
      <c r="E1287" s="439"/>
      <c r="R1287" s="1013"/>
      <c r="S1287" s="1013"/>
      <c r="T1287" s="1014"/>
    </row>
    <row r="1288" spans="1:20" s="349" customFormat="1">
      <c r="A1288" s="439"/>
      <c r="B1288" s="439"/>
      <c r="D1288" s="439"/>
      <c r="E1288" s="439"/>
      <c r="R1288" s="1013"/>
      <c r="S1288" s="1013"/>
      <c r="T1288" s="1014"/>
    </row>
    <row r="1289" spans="1:20" s="349" customFormat="1">
      <c r="A1289" s="439"/>
      <c r="B1289" s="439"/>
      <c r="D1289" s="439"/>
      <c r="E1289" s="439"/>
      <c r="R1289" s="1013"/>
      <c r="S1289" s="1013"/>
      <c r="T1289" s="1014"/>
    </row>
    <row r="1290" spans="1:20" s="349" customFormat="1">
      <c r="A1290" s="439"/>
      <c r="B1290" s="439"/>
      <c r="D1290" s="439"/>
      <c r="E1290" s="439"/>
      <c r="R1290" s="1013"/>
      <c r="S1290" s="1013"/>
      <c r="T1290" s="1014"/>
    </row>
    <row r="1291" spans="1:20" s="349" customFormat="1">
      <c r="A1291" s="439"/>
      <c r="B1291" s="439"/>
      <c r="D1291" s="439"/>
      <c r="E1291" s="439"/>
      <c r="R1291" s="1013"/>
      <c r="S1291" s="1013"/>
      <c r="T1291" s="1014"/>
    </row>
    <row r="1292" spans="1:20" s="349" customFormat="1">
      <c r="A1292" s="439"/>
      <c r="B1292" s="439"/>
      <c r="D1292" s="439"/>
      <c r="E1292" s="439"/>
      <c r="R1292" s="1013"/>
      <c r="S1292" s="1013"/>
      <c r="T1292" s="1014"/>
    </row>
    <row r="1293" spans="1:20" s="349" customFormat="1">
      <c r="A1293" s="439"/>
      <c r="B1293" s="439"/>
      <c r="D1293" s="439"/>
      <c r="E1293" s="439"/>
      <c r="R1293" s="1013"/>
      <c r="S1293" s="1013"/>
      <c r="T1293" s="1014"/>
    </row>
    <row r="1294" spans="1:20" s="349" customFormat="1">
      <c r="A1294" s="439"/>
      <c r="B1294" s="439"/>
      <c r="D1294" s="439"/>
      <c r="E1294" s="439"/>
      <c r="R1294" s="1013"/>
      <c r="S1294" s="1013"/>
      <c r="T1294" s="1014"/>
    </row>
    <row r="1295" spans="1:20" s="349" customFormat="1">
      <c r="A1295" s="439"/>
      <c r="B1295" s="439"/>
      <c r="D1295" s="439"/>
      <c r="E1295" s="439"/>
      <c r="R1295" s="1013"/>
      <c r="S1295" s="1013"/>
      <c r="T1295" s="1014"/>
    </row>
    <row r="1296" spans="1:20" s="349" customFormat="1">
      <c r="A1296" s="439"/>
      <c r="B1296" s="439"/>
      <c r="D1296" s="439"/>
      <c r="E1296" s="439"/>
      <c r="R1296" s="1013"/>
      <c r="S1296" s="1013"/>
      <c r="T1296" s="1014"/>
    </row>
    <row r="1297" spans="1:20" s="349" customFormat="1">
      <c r="A1297" s="439"/>
      <c r="B1297" s="439"/>
      <c r="D1297" s="439"/>
      <c r="E1297" s="439"/>
      <c r="R1297" s="1013"/>
      <c r="S1297" s="1013"/>
      <c r="T1297" s="1014"/>
    </row>
    <row r="1298" spans="1:20" s="349" customFormat="1">
      <c r="A1298" s="439"/>
      <c r="B1298" s="439"/>
      <c r="D1298" s="439"/>
      <c r="E1298" s="439"/>
      <c r="R1298" s="1013"/>
      <c r="S1298" s="1013"/>
      <c r="T1298" s="1014"/>
    </row>
    <row r="1299" spans="1:20" s="349" customFormat="1">
      <c r="A1299" s="439"/>
      <c r="B1299" s="439"/>
      <c r="D1299" s="439"/>
      <c r="E1299" s="439"/>
      <c r="R1299" s="1013"/>
      <c r="S1299" s="1013"/>
      <c r="T1299" s="1014"/>
    </row>
    <row r="1300" spans="1:20" s="349" customFormat="1">
      <c r="A1300" s="439"/>
      <c r="B1300" s="439"/>
      <c r="D1300" s="439"/>
      <c r="E1300" s="439"/>
      <c r="R1300" s="1013"/>
      <c r="S1300" s="1013"/>
      <c r="T1300" s="1014"/>
    </row>
    <row r="1301" spans="1:20" s="349" customFormat="1">
      <c r="A1301" s="439"/>
      <c r="B1301" s="439"/>
      <c r="D1301" s="439"/>
      <c r="E1301" s="439"/>
      <c r="R1301" s="1013"/>
      <c r="S1301" s="1013"/>
      <c r="T1301" s="1014"/>
    </row>
    <row r="1302" spans="1:20" s="349" customFormat="1">
      <c r="A1302" s="439"/>
      <c r="B1302" s="439"/>
      <c r="D1302" s="439"/>
      <c r="E1302" s="439"/>
      <c r="R1302" s="1013"/>
      <c r="S1302" s="1013"/>
      <c r="T1302" s="1014"/>
    </row>
    <row r="1303" spans="1:20" s="349" customFormat="1">
      <c r="A1303" s="439"/>
      <c r="B1303" s="439"/>
      <c r="D1303" s="439"/>
      <c r="E1303" s="439"/>
      <c r="R1303" s="1013"/>
      <c r="S1303" s="1013"/>
      <c r="T1303" s="1014"/>
    </row>
    <row r="1304" spans="1:20" s="349" customFormat="1">
      <c r="A1304" s="439"/>
      <c r="B1304" s="439"/>
      <c r="D1304" s="439"/>
      <c r="E1304" s="439"/>
      <c r="R1304" s="1013"/>
      <c r="S1304" s="1013"/>
      <c r="T1304" s="1014"/>
    </row>
    <row r="1305" spans="1:20" s="349" customFormat="1">
      <c r="A1305" s="439"/>
      <c r="B1305" s="439"/>
      <c r="D1305" s="439"/>
      <c r="E1305" s="439"/>
      <c r="R1305" s="1013"/>
      <c r="S1305" s="1013"/>
      <c r="T1305" s="1014"/>
    </row>
    <row r="1306" spans="1:20" s="349" customFormat="1">
      <c r="A1306" s="439"/>
      <c r="B1306" s="439"/>
      <c r="D1306" s="439"/>
      <c r="E1306" s="439"/>
      <c r="R1306" s="1013"/>
      <c r="S1306" s="1013"/>
      <c r="T1306" s="1014"/>
    </row>
    <row r="1307" spans="1:20" s="349" customFormat="1">
      <c r="A1307" s="439"/>
      <c r="B1307" s="439"/>
      <c r="D1307" s="439"/>
      <c r="E1307" s="439"/>
      <c r="R1307" s="1013"/>
      <c r="S1307" s="1013"/>
      <c r="T1307" s="1014"/>
    </row>
    <row r="1308" spans="1:20" s="349" customFormat="1">
      <c r="A1308" s="439"/>
      <c r="B1308" s="439"/>
      <c r="D1308" s="439"/>
      <c r="E1308" s="439"/>
      <c r="R1308" s="1013"/>
      <c r="S1308" s="1013"/>
      <c r="T1308" s="1014"/>
    </row>
    <row r="1309" spans="1:20" s="349" customFormat="1">
      <c r="A1309" s="439"/>
      <c r="B1309" s="439"/>
      <c r="D1309" s="439"/>
      <c r="E1309" s="439"/>
      <c r="R1309" s="1013"/>
      <c r="S1309" s="1013"/>
      <c r="T1309" s="1014"/>
    </row>
    <row r="1310" spans="1:20" s="349" customFormat="1">
      <c r="A1310" s="439"/>
      <c r="B1310" s="439"/>
      <c r="D1310" s="439"/>
      <c r="E1310" s="439"/>
      <c r="R1310" s="1013"/>
      <c r="S1310" s="1013"/>
      <c r="T1310" s="1014"/>
    </row>
    <row r="1311" spans="1:20" s="349" customFormat="1">
      <c r="A1311" s="439"/>
      <c r="B1311" s="439"/>
      <c r="D1311" s="439"/>
      <c r="E1311" s="439"/>
      <c r="R1311" s="1013"/>
      <c r="S1311" s="1013"/>
      <c r="T1311" s="1014"/>
    </row>
    <row r="1312" spans="1:20" s="349" customFormat="1">
      <c r="A1312" s="439"/>
      <c r="B1312" s="439"/>
      <c r="D1312" s="439"/>
      <c r="E1312" s="439"/>
      <c r="R1312" s="1013"/>
      <c r="S1312" s="1013"/>
      <c r="T1312" s="1014"/>
    </row>
    <row r="1313" spans="1:20" s="349" customFormat="1">
      <c r="A1313" s="439"/>
      <c r="B1313" s="439"/>
      <c r="D1313" s="439"/>
      <c r="E1313" s="439"/>
      <c r="R1313" s="1013"/>
      <c r="S1313" s="1013"/>
      <c r="T1313" s="1014"/>
    </row>
    <row r="1314" spans="1:20" s="349" customFormat="1">
      <c r="A1314" s="439"/>
      <c r="B1314" s="439"/>
      <c r="D1314" s="439"/>
      <c r="E1314" s="439"/>
      <c r="R1314" s="1013"/>
      <c r="S1314" s="1013"/>
      <c r="T1314" s="1014"/>
    </row>
    <row r="1315" spans="1:20" s="349" customFormat="1">
      <c r="A1315" s="439"/>
      <c r="B1315" s="439"/>
      <c r="D1315" s="439"/>
      <c r="E1315" s="439"/>
      <c r="R1315" s="1013"/>
      <c r="S1315" s="1013"/>
      <c r="T1315" s="1014"/>
    </row>
    <row r="1316" spans="1:20" s="349" customFormat="1">
      <c r="A1316" s="439"/>
      <c r="B1316" s="439"/>
      <c r="D1316" s="439"/>
      <c r="E1316" s="439"/>
      <c r="R1316" s="1013"/>
      <c r="S1316" s="1013"/>
      <c r="T1316" s="1014"/>
    </row>
    <row r="1317" spans="1:20" s="349" customFormat="1">
      <c r="A1317" s="439"/>
      <c r="B1317" s="439"/>
      <c r="D1317" s="439"/>
      <c r="E1317" s="439"/>
      <c r="R1317" s="1013"/>
      <c r="S1317" s="1013"/>
      <c r="T1317" s="1014"/>
    </row>
    <row r="1318" spans="1:20" s="349" customFormat="1">
      <c r="A1318" s="439"/>
      <c r="B1318" s="439"/>
      <c r="D1318" s="439"/>
      <c r="E1318" s="439"/>
      <c r="R1318" s="1013"/>
      <c r="S1318" s="1013"/>
      <c r="T1318" s="1014"/>
    </row>
    <row r="1319" spans="1:20" s="349" customFormat="1">
      <c r="A1319" s="439"/>
      <c r="B1319" s="439"/>
      <c r="D1319" s="439"/>
      <c r="E1319" s="439"/>
      <c r="R1319" s="1013"/>
      <c r="S1319" s="1013"/>
      <c r="T1319" s="1014"/>
    </row>
    <row r="1320" spans="1:20" s="349" customFormat="1">
      <c r="A1320" s="439"/>
      <c r="B1320" s="439"/>
      <c r="D1320" s="439"/>
      <c r="E1320" s="439"/>
      <c r="R1320" s="1013"/>
      <c r="S1320" s="1013"/>
      <c r="T1320" s="1014"/>
    </row>
    <row r="1321" spans="1:20" s="349" customFormat="1">
      <c r="A1321" s="439"/>
      <c r="B1321" s="439"/>
      <c r="D1321" s="439"/>
      <c r="E1321" s="439"/>
      <c r="R1321" s="1013"/>
      <c r="S1321" s="1013"/>
      <c r="T1321" s="1014"/>
    </row>
    <row r="1322" spans="1:20" s="349" customFormat="1">
      <c r="A1322" s="439"/>
      <c r="B1322" s="439"/>
      <c r="D1322" s="439"/>
      <c r="E1322" s="439"/>
      <c r="R1322" s="1013"/>
      <c r="S1322" s="1013"/>
      <c r="T1322" s="1014"/>
    </row>
    <row r="1323" spans="1:20" s="349" customFormat="1">
      <c r="A1323" s="439"/>
      <c r="B1323" s="439"/>
      <c r="D1323" s="439"/>
      <c r="E1323" s="439"/>
      <c r="R1323" s="1013"/>
      <c r="S1323" s="1013"/>
      <c r="T1323" s="1014"/>
    </row>
    <row r="1324" spans="1:20" s="349" customFormat="1">
      <c r="A1324" s="439"/>
      <c r="B1324" s="439"/>
      <c r="D1324" s="439"/>
      <c r="E1324" s="439"/>
      <c r="R1324" s="1013"/>
      <c r="S1324" s="1013"/>
      <c r="T1324" s="1014"/>
    </row>
    <row r="1325" spans="1:20" s="349" customFormat="1">
      <c r="A1325" s="439"/>
      <c r="B1325" s="439"/>
      <c r="D1325" s="439"/>
      <c r="E1325" s="439"/>
      <c r="R1325" s="1013"/>
      <c r="S1325" s="1013"/>
      <c r="T1325" s="1014"/>
    </row>
    <row r="1326" spans="1:20" s="349" customFormat="1">
      <c r="A1326" s="439"/>
      <c r="B1326" s="439"/>
      <c r="D1326" s="439"/>
      <c r="E1326" s="439"/>
      <c r="R1326" s="1013"/>
      <c r="S1326" s="1013"/>
      <c r="T1326" s="1014"/>
    </row>
    <row r="1327" spans="1:20" s="349" customFormat="1">
      <c r="A1327" s="439"/>
      <c r="B1327" s="439"/>
      <c r="D1327" s="439"/>
      <c r="E1327" s="439"/>
      <c r="R1327" s="1013"/>
      <c r="S1327" s="1013"/>
      <c r="T1327" s="1014"/>
    </row>
    <row r="1328" spans="1:20" s="349" customFormat="1">
      <c r="A1328" s="439"/>
      <c r="B1328" s="439"/>
      <c r="D1328" s="439"/>
      <c r="E1328" s="439"/>
      <c r="R1328" s="1013"/>
      <c r="S1328" s="1013"/>
      <c r="T1328" s="1014"/>
    </row>
    <row r="1329" spans="1:20" s="349" customFormat="1">
      <c r="A1329" s="439"/>
      <c r="B1329" s="439"/>
      <c r="D1329" s="439"/>
      <c r="E1329" s="439"/>
      <c r="R1329" s="1013"/>
      <c r="S1329" s="1013"/>
      <c r="T1329" s="1014"/>
    </row>
    <row r="1330" spans="1:20" s="349" customFormat="1">
      <c r="A1330" s="439"/>
      <c r="B1330" s="439"/>
      <c r="D1330" s="439"/>
      <c r="E1330" s="439"/>
      <c r="R1330" s="1013"/>
      <c r="S1330" s="1013"/>
      <c r="T1330" s="1014"/>
    </row>
    <row r="1331" spans="1:20" s="349" customFormat="1">
      <c r="A1331" s="439"/>
      <c r="B1331" s="439"/>
      <c r="D1331" s="439"/>
      <c r="E1331" s="439"/>
      <c r="R1331" s="1013"/>
      <c r="S1331" s="1013"/>
      <c r="T1331" s="1014"/>
    </row>
    <row r="1332" spans="1:20" s="349" customFormat="1">
      <c r="A1332" s="439"/>
      <c r="B1332" s="439"/>
      <c r="D1332" s="439"/>
      <c r="E1332" s="439"/>
      <c r="R1332" s="1013"/>
      <c r="S1332" s="1013"/>
      <c r="T1332" s="1014"/>
    </row>
    <row r="1333" spans="1:20" s="349" customFormat="1">
      <c r="A1333" s="439"/>
      <c r="B1333" s="439"/>
      <c r="D1333" s="439"/>
      <c r="E1333" s="439"/>
      <c r="R1333" s="1013"/>
      <c r="S1333" s="1013"/>
      <c r="T1333" s="1014"/>
    </row>
    <row r="1334" spans="1:20" s="349" customFormat="1">
      <c r="A1334" s="439"/>
      <c r="B1334" s="439"/>
      <c r="D1334" s="439"/>
      <c r="E1334" s="439"/>
      <c r="R1334" s="1013"/>
      <c r="S1334" s="1013"/>
      <c r="T1334" s="1014"/>
    </row>
    <row r="1335" spans="1:20" s="349" customFormat="1">
      <c r="A1335" s="439"/>
      <c r="B1335" s="439"/>
      <c r="D1335" s="439"/>
      <c r="E1335" s="439"/>
      <c r="R1335" s="1013"/>
      <c r="S1335" s="1013"/>
      <c r="T1335" s="1014"/>
    </row>
    <row r="1336" spans="1:20" s="349" customFormat="1">
      <c r="A1336" s="439"/>
      <c r="B1336" s="439"/>
      <c r="D1336" s="439"/>
      <c r="E1336" s="439"/>
      <c r="R1336" s="1013"/>
      <c r="S1336" s="1013"/>
      <c r="T1336" s="1014"/>
    </row>
    <row r="1337" spans="1:20" s="349" customFormat="1">
      <c r="A1337" s="439"/>
      <c r="B1337" s="439"/>
      <c r="D1337" s="439"/>
      <c r="E1337" s="439"/>
      <c r="R1337" s="1013"/>
      <c r="S1337" s="1013"/>
      <c r="T1337" s="1014"/>
    </row>
    <row r="1338" spans="1:20" s="349" customFormat="1">
      <c r="A1338" s="439"/>
      <c r="B1338" s="439"/>
      <c r="D1338" s="439"/>
      <c r="E1338" s="439"/>
      <c r="R1338" s="1013"/>
      <c r="S1338" s="1013"/>
      <c r="T1338" s="1014"/>
    </row>
    <row r="1339" spans="1:20" s="349" customFormat="1">
      <c r="A1339" s="439"/>
      <c r="B1339" s="439"/>
      <c r="D1339" s="439"/>
      <c r="E1339" s="439"/>
      <c r="R1339" s="1013"/>
      <c r="S1339" s="1013"/>
      <c r="T1339" s="1014"/>
    </row>
    <row r="1340" spans="1:20" s="349" customFormat="1">
      <c r="A1340" s="439"/>
      <c r="B1340" s="439"/>
      <c r="D1340" s="439"/>
      <c r="E1340" s="439"/>
      <c r="R1340" s="1013"/>
      <c r="S1340" s="1013"/>
      <c r="T1340" s="1014"/>
    </row>
    <row r="1341" spans="1:20" s="349" customFormat="1">
      <c r="A1341" s="439"/>
      <c r="B1341" s="439"/>
      <c r="D1341" s="439"/>
      <c r="E1341" s="439"/>
      <c r="R1341" s="1013"/>
      <c r="S1341" s="1013"/>
      <c r="T1341" s="1014"/>
    </row>
    <row r="1342" spans="1:20" s="349" customFormat="1">
      <c r="A1342" s="439"/>
      <c r="B1342" s="439"/>
      <c r="D1342" s="439"/>
      <c r="E1342" s="439"/>
      <c r="R1342" s="1013"/>
      <c r="S1342" s="1013"/>
      <c r="T1342" s="1014"/>
    </row>
    <row r="1343" spans="1:20" s="349" customFormat="1">
      <c r="A1343" s="439"/>
      <c r="B1343" s="439"/>
      <c r="D1343" s="439"/>
      <c r="E1343" s="439"/>
      <c r="R1343" s="1013"/>
      <c r="S1343" s="1013"/>
      <c r="T1343" s="1014"/>
    </row>
    <row r="1344" spans="1:20" s="349" customFormat="1">
      <c r="A1344" s="439"/>
      <c r="B1344" s="439"/>
      <c r="D1344" s="439"/>
      <c r="E1344" s="439"/>
      <c r="R1344" s="1013"/>
      <c r="S1344" s="1013"/>
      <c r="T1344" s="1014"/>
    </row>
    <row r="1345" spans="1:20" s="349" customFormat="1">
      <c r="A1345" s="439"/>
      <c r="B1345" s="439"/>
      <c r="D1345" s="439"/>
      <c r="E1345" s="439"/>
      <c r="R1345" s="1013"/>
      <c r="S1345" s="1013"/>
      <c r="T1345" s="1014"/>
    </row>
    <row r="1346" spans="1:20" s="349" customFormat="1">
      <c r="A1346" s="439"/>
      <c r="B1346" s="439"/>
      <c r="D1346" s="439"/>
      <c r="E1346" s="439"/>
      <c r="R1346" s="1013"/>
      <c r="S1346" s="1013"/>
      <c r="T1346" s="1014"/>
    </row>
    <row r="1347" spans="1:20" s="349" customFormat="1">
      <c r="A1347" s="439"/>
      <c r="B1347" s="439"/>
      <c r="D1347" s="439"/>
      <c r="E1347" s="439"/>
      <c r="R1347" s="1013"/>
      <c r="S1347" s="1013"/>
      <c r="T1347" s="1014"/>
    </row>
    <row r="1348" spans="1:20" s="349" customFormat="1">
      <c r="A1348" s="439"/>
      <c r="B1348" s="439"/>
      <c r="D1348" s="439"/>
      <c r="E1348" s="439"/>
      <c r="R1348" s="1013"/>
      <c r="S1348" s="1013"/>
      <c r="T1348" s="1014"/>
    </row>
    <row r="1349" spans="1:20" s="349" customFormat="1">
      <c r="A1349" s="439"/>
      <c r="B1349" s="439"/>
      <c r="D1349" s="439"/>
      <c r="E1349" s="439"/>
      <c r="R1349" s="1013"/>
      <c r="S1349" s="1013"/>
      <c r="T1349" s="1014"/>
    </row>
    <row r="1350" spans="1:20" s="349" customFormat="1">
      <c r="A1350" s="439"/>
      <c r="B1350" s="439"/>
      <c r="D1350" s="439"/>
      <c r="E1350" s="439"/>
      <c r="R1350" s="1013"/>
      <c r="S1350" s="1013"/>
      <c r="T1350" s="1014"/>
    </row>
    <row r="1351" spans="1:20" s="349" customFormat="1">
      <c r="A1351" s="439"/>
      <c r="B1351" s="439"/>
      <c r="D1351" s="439"/>
      <c r="E1351" s="439"/>
      <c r="R1351" s="1013"/>
      <c r="S1351" s="1013"/>
      <c r="T1351" s="1014"/>
    </row>
    <row r="1352" spans="1:20" s="349" customFormat="1">
      <c r="A1352" s="439"/>
      <c r="B1352" s="439"/>
      <c r="D1352" s="439"/>
      <c r="E1352" s="439"/>
      <c r="R1352" s="1013"/>
      <c r="S1352" s="1013"/>
      <c r="T1352" s="1014"/>
    </row>
    <row r="1353" spans="1:20" s="349" customFormat="1">
      <c r="A1353" s="439"/>
      <c r="B1353" s="439"/>
      <c r="D1353" s="439"/>
      <c r="E1353" s="439"/>
      <c r="R1353" s="1013"/>
      <c r="S1353" s="1013"/>
      <c r="T1353" s="1014"/>
    </row>
    <row r="1354" spans="1:20" s="349" customFormat="1">
      <c r="A1354" s="439"/>
      <c r="B1354" s="439"/>
      <c r="D1354" s="439"/>
      <c r="E1354" s="439"/>
      <c r="R1354" s="1013"/>
      <c r="S1354" s="1013"/>
      <c r="T1354" s="1014"/>
    </row>
    <row r="1355" spans="1:20" s="349" customFormat="1">
      <c r="A1355" s="439"/>
      <c r="B1355" s="439"/>
      <c r="D1355" s="439"/>
      <c r="E1355" s="439"/>
      <c r="R1355" s="1013"/>
      <c r="S1355" s="1013"/>
      <c r="T1355" s="1014"/>
    </row>
    <row r="1356" spans="1:20" s="349" customFormat="1">
      <c r="A1356" s="439"/>
      <c r="B1356" s="439"/>
      <c r="D1356" s="439"/>
      <c r="E1356" s="439"/>
      <c r="R1356" s="1013"/>
      <c r="S1356" s="1013"/>
      <c r="T1356" s="1014"/>
    </row>
    <row r="1357" spans="1:20" s="349" customFormat="1">
      <c r="A1357" s="439"/>
      <c r="B1357" s="439"/>
      <c r="D1357" s="439"/>
      <c r="E1357" s="439"/>
      <c r="R1357" s="1013"/>
      <c r="S1357" s="1013"/>
      <c r="T1357" s="1014"/>
    </row>
    <row r="1358" spans="1:20" s="349" customFormat="1">
      <c r="A1358" s="439"/>
      <c r="B1358" s="439"/>
      <c r="D1358" s="439"/>
      <c r="E1358" s="439"/>
      <c r="R1358" s="1013"/>
      <c r="S1358" s="1013"/>
      <c r="T1358" s="1014"/>
    </row>
    <row r="1359" spans="1:20" s="349" customFormat="1">
      <c r="A1359" s="439"/>
      <c r="B1359" s="439"/>
      <c r="D1359" s="439"/>
      <c r="E1359" s="439"/>
      <c r="R1359" s="1013"/>
      <c r="S1359" s="1013"/>
      <c r="T1359" s="1014"/>
    </row>
    <row r="1360" spans="1:20" s="349" customFormat="1">
      <c r="A1360" s="439"/>
      <c r="B1360" s="439"/>
      <c r="D1360" s="439"/>
      <c r="E1360" s="439"/>
      <c r="R1360" s="1013"/>
      <c r="S1360" s="1013"/>
      <c r="T1360" s="1014"/>
    </row>
    <row r="1361" spans="1:20" s="349" customFormat="1">
      <c r="A1361" s="439"/>
      <c r="B1361" s="439"/>
      <c r="D1361" s="439"/>
      <c r="E1361" s="439"/>
      <c r="R1361" s="1013"/>
      <c r="S1361" s="1013"/>
      <c r="T1361" s="1014"/>
    </row>
    <row r="1362" spans="1:20" s="349" customFormat="1">
      <c r="A1362" s="439"/>
      <c r="B1362" s="439"/>
      <c r="D1362" s="439"/>
      <c r="E1362" s="439"/>
      <c r="R1362" s="1013"/>
      <c r="S1362" s="1013"/>
      <c r="T1362" s="1014"/>
    </row>
    <row r="1363" spans="1:20" s="349" customFormat="1">
      <c r="A1363" s="439"/>
      <c r="B1363" s="439"/>
      <c r="D1363" s="439"/>
      <c r="E1363" s="439"/>
      <c r="R1363" s="1013"/>
      <c r="S1363" s="1013"/>
      <c r="T1363" s="1014"/>
    </row>
    <row r="1364" spans="1:20" s="349" customFormat="1">
      <c r="A1364" s="439"/>
      <c r="B1364" s="439"/>
      <c r="D1364" s="439"/>
      <c r="E1364" s="439"/>
      <c r="R1364" s="1013"/>
      <c r="S1364" s="1013"/>
      <c r="T1364" s="1014"/>
    </row>
    <row r="1365" spans="1:20" s="349" customFormat="1">
      <c r="A1365" s="439"/>
      <c r="B1365" s="439"/>
      <c r="D1365" s="439"/>
      <c r="E1365" s="439"/>
      <c r="R1365" s="1013"/>
      <c r="S1365" s="1013"/>
      <c r="T1365" s="1014"/>
    </row>
    <row r="1366" spans="1:20" s="349" customFormat="1">
      <c r="A1366" s="439"/>
      <c r="B1366" s="439"/>
      <c r="D1366" s="439"/>
      <c r="E1366" s="439"/>
      <c r="R1366" s="1013"/>
      <c r="S1366" s="1013"/>
      <c r="T1366" s="1014"/>
    </row>
    <row r="1367" spans="1:20" s="349" customFormat="1">
      <c r="A1367" s="439"/>
      <c r="B1367" s="439"/>
      <c r="D1367" s="439"/>
      <c r="E1367" s="439"/>
      <c r="R1367" s="1013"/>
      <c r="S1367" s="1013"/>
      <c r="T1367" s="1014"/>
    </row>
    <row r="1368" spans="1:20" s="349" customFormat="1">
      <c r="A1368" s="439"/>
      <c r="B1368" s="439"/>
      <c r="D1368" s="439"/>
      <c r="E1368" s="439"/>
      <c r="R1368" s="1013"/>
      <c r="S1368" s="1013"/>
      <c r="T1368" s="1014"/>
    </row>
    <row r="1369" spans="1:20" s="349" customFormat="1">
      <c r="A1369" s="439"/>
      <c r="B1369" s="439"/>
      <c r="D1369" s="439"/>
      <c r="E1369" s="439"/>
      <c r="R1369" s="1013"/>
      <c r="S1369" s="1013"/>
      <c r="T1369" s="1014"/>
    </row>
    <row r="1370" spans="1:20" s="349" customFormat="1">
      <c r="A1370" s="439"/>
      <c r="B1370" s="439"/>
      <c r="D1370" s="439"/>
      <c r="E1370" s="439"/>
      <c r="R1370" s="1013"/>
      <c r="S1370" s="1013"/>
      <c r="T1370" s="1014"/>
    </row>
    <row r="1371" spans="1:20" s="349" customFormat="1">
      <c r="A1371" s="439"/>
      <c r="B1371" s="439"/>
      <c r="D1371" s="439"/>
      <c r="E1371" s="439"/>
      <c r="R1371" s="1013"/>
      <c r="S1371" s="1013"/>
      <c r="T1371" s="1014"/>
    </row>
    <row r="1372" spans="1:20" s="349" customFormat="1">
      <c r="A1372" s="439"/>
      <c r="B1372" s="439"/>
      <c r="D1372" s="439"/>
      <c r="E1372" s="439"/>
      <c r="R1372" s="1013"/>
      <c r="S1372" s="1013"/>
      <c r="T1372" s="1014"/>
    </row>
    <row r="1373" spans="1:20" s="349" customFormat="1">
      <c r="A1373" s="439"/>
      <c r="B1373" s="439"/>
      <c r="D1373" s="439"/>
      <c r="E1373" s="439"/>
      <c r="R1373" s="1013"/>
      <c r="S1373" s="1013"/>
      <c r="T1373" s="1014"/>
    </row>
    <row r="1374" spans="1:20" s="349" customFormat="1">
      <c r="A1374" s="439"/>
      <c r="B1374" s="439"/>
      <c r="D1374" s="439"/>
      <c r="E1374" s="439"/>
      <c r="R1374" s="1013"/>
      <c r="S1374" s="1013"/>
      <c r="T1374" s="1014"/>
    </row>
    <row r="1375" spans="1:20" s="349" customFormat="1">
      <c r="A1375" s="439"/>
      <c r="B1375" s="439"/>
      <c r="D1375" s="439"/>
      <c r="E1375" s="439"/>
      <c r="R1375" s="1013"/>
      <c r="S1375" s="1013"/>
      <c r="T1375" s="1014"/>
    </row>
    <row r="1376" spans="1:20" s="349" customFormat="1">
      <c r="A1376" s="439"/>
      <c r="B1376" s="439"/>
      <c r="D1376" s="439"/>
      <c r="E1376" s="439"/>
      <c r="R1376" s="1013"/>
      <c r="S1376" s="1013"/>
      <c r="T1376" s="1014"/>
    </row>
    <row r="1377" spans="1:20" s="349" customFormat="1">
      <c r="A1377" s="439"/>
      <c r="B1377" s="439"/>
      <c r="D1377" s="439"/>
      <c r="E1377" s="439"/>
      <c r="R1377" s="1013"/>
      <c r="S1377" s="1013"/>
      <c r="T1377" s="1014"/>
    </row>
    <row r="1378" spans="1:20" s="349" customFormat="1">
      <c r="A1378" s="439"/>
      <c r="B1378" s="439"/>
      <c r="D1378" s="439"/>
      <c r="E1378" s="439"/>
      <c r="R1378" s="1013"/>
      <c r="S1378" s="1013"/>
      <c r="T1378" s="1014"/>
    </row>
    <row r="1379" spans="1:20" s="349" customFormat="1">
      <c r="A1379" s="439"/>
      <c r="B1379" s="439"/>
      <c r="D1379" s="439"/>
      <c r="E1379" s="439"/>
      <c r="R1379" s="1013"/>
      <c r="S1379" s="1013"/>
      <c r="T1379" s="1014"/>
    </row>
    <row r="1380" spans="1:20" s="349" customFormat="1">
      <c r="A1380" s="439"/>
      <c r="B1380" s="439"/>
      <c r="D1380" s="439"/>
      <c r="E1380" s="439"/>
      <c r="R1380" s="1013"/>
      <c r="S1380" s="1013"/>
      <c r="T1380" s="1014"/>
    </row>
    <row r="1381" spans="1:20" s="349" customFormat="1">
      <c r="A1381" s="439"/>
      <c r="B1381" s="439"/>
      <c r="D1381" s="439"/>
      <c r="E1381" s="439"/>
      <c r="R1381" s="1013"/>
      <c r="S1381" s="1013"/>
      <c r="T1381" s="1014"/>
    </row>
    <row r="1382" spans="1:20" s="349" customFormat="1">
      <c r="A1382" s="439"/>
      <c r="B1382" s="439"/>
      <c r="D1382" s="439"/>
      <c r="E1382" s="439"/>
      <c r="R1382" s="1013"/>
      <c r="S1382" s="1013"/>
      <c r="T1382" s="1014"/>
    </row>
    <row r="1383" spans="1:20" s="349" customFormat="1">
      <c r="A1383" s="439"/>
      <c r="B1383" s="439"/>
      <c r="D1383" s="439"/>
      <c r="E1383" s="439"/>
      <c r="R1383" s="1013"/>
      <c r="S1383" s="1013"/>
      <c r="T1383" s="1014"/>
    </row>
    <row r="1384" spans="1:20" s="349" customFormat="1">
      <c r="A1384" s="439"/>
      <c r="B1384" s="439"/>
      <c r="D1384" s="439"/>
      <c r="E1384" s="439"/>
      <c r="R1384" s="1013"/>
      <c r="S1384" s="1013"/>
      <c r="T1384" s="1014"/>
    </row>
    <row r="1385" spans="1:20" s="349" customFormat="1">
      <c r="A1385" s="439"/>
      <c r="B1385" s="439"/>
      <c r="D1385" s="439"/>
      <c r="E1385" s="439"/>
      <c r="R1385" s="1013"/>
      <c r="S1385" s="1013"/>
      <c r="T1385" s="1014"/>
    </row>
    <row r="1386" spans="1:20" s="349" customFormat="1">
      <c r="A1386" s="439"/>
      <c r="B1386" s="439"/>
      <c r="D1386" s="439"/>
      <c r="E1386" s="439"/>
      <c r="R1386" s="1013"/>
      <c r="S1386" s="1013"/>
      <c r="T1386" s="1014"/>
    </row>
    <row r="1387" spans="1:20" s="349" customFormat="1">
      <c r="A1387" s="439"/>
      <c r="B1387" s="439"/>
      <c r="D1387" s="439"/>
      <c r="E1387" s="439"/>
      <c r="R1387" s="1013"/>
      <c r="S1387" s="1013"/>
      <c r="T1387" s="1014"/>
    </row>
    <row r="1388" spans="1:20" s="349" customFormat="1">
      <c r="A1388" s="439"/>
      <c r="B1388" s="439"/>
      <c r="D1388" s="439"/>
      <c r="E1388" s="439"/>
      <c r="R1388" s="1013"/>
      <c r="S1388" s="1013"/>
      <c r="T1388" s="1014"/>
    </row>
    <row r="1389" spans="1:20" s="349" customFormat="1">
      <c r="A1389" s="439"/>
      <c r="B1389" s="439"/>
      <c r="D1389" s="439"/>
      <c r="E1389" s="439"/>
      <c r="R1389" s="1013"/>
      <c r="S1389" s="1013"/>
      <c r="T1389" s="1014"/>
    </row>
    <row r="1390" spans="1:20" s="349" customFormat="1">
      <c r="A1390" s="439"/>
      <c r="B1390" s="439"/>
      <c r="D1390" s="439"/>
      <c r="E1390" s="439"/>
      <c r="R1390" s="1013"/>
      <c r="S1390" s="1013"/>
      <c r="T1390" s="1014"/>
    </row>
    <row r="1391" spans="1:20" s="349" customFormat="1">
      <c r="A1391" s="439"/>
      <c r="B1391" s="439"/>
      <c r="D1391" s="439"/>
      <c r="E1391" s="439"/>
      <c r="R1391" s="1013"/>
      <c r="S1391" s="1013"/>
      <c r="T1391" s="1014"/>
    </row>
    <row r="1392" spans="1:20" s="349" customFormat="1">
      <c r="A1392" s="439"/>
      <c r="B1392" s="439"/>
      <c r="D1392" s="439"/>
      <c r="E1392" s="439"/>
      <c r="R1392" s="1013"/>
      <c r="S1392" s="1013"/>
      <c r="T1392" s="1014"/>
    </row>
  </sheetData>
  <sheetProtection formatRows="0" sort="0" autoFilter="0"/>
  <mergeCells count="12">
    <mergeCell ref="A38:E38"/>
    <mergeCell ref="A1:C1"/>
    <mergeCell ref="B2:C2"/>
    <mergeCell ref="B3:C3"/>
    <mergeCell ref="B4:C4"/>
    <mergeCell ref="B5:C5"/>
    <mergeCell ref="B6:C6"/>
    <mergeCell ref="B7:C7"/>
    <mergeCell ref="B8:C8"/>
    <mergeCell ref="B9:C9"/>
    <mergeCell ref="B11:C11"/>
    <mergeCell ref="A37:I37"/>
  </mergeCells>
  <dataValidations count="3">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4803149606299213" right="0.74803149606299213" top="0.74803149606299213" bottom="0.98425196850393704" header="1.3779527559055118" footer="0.51181102362204722"/>
  <pageSetup paperSize="9" scale="8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1"/>
  <dimension ref="A1:I47"/>
  <sheetViews>
    <sheetView topLeftCell="A16" workbookViewId="0">
      <selection activeCell="E10" sqref="E10"/>
    </sheetView>
  </sheetViews>
  <sheetFormatPr defaultColWidth="9.140625" defaultRowHeight="15"/>
  <cols>
    <col min="1" max="1" width="19.7109375" style="200" customWidth="1"/>
    <col min="2" max="2" width="47.28515625" style="200" customWidth="1"/>
    <col min="3" max="3" width="25" style="200" customWidth="1"/>
    <col min="4" max="4" width="14.5703125" style="200" customWidth="1"/>
    <col min="5" max="5" width="14" style="200" customWidth="1"/>
    <col min="6" max="6" width="14.7109375" style="200" customWidth="1"/>
    <col min="7" max="7" width="15.28515625" style="200" customWidth="1"/>
    <col min="8" max="8" width="14.85546875" style="200" customWidth="1"/>
    <col min="9" max="9" width="15.42578125" style="200" customWidth="1"/>
    <col min="10" max="16384" width="9.140625" style="200"/>
  </cols>
  <sheetData>
    <row r="1" spans="1:9">
      <c r="A1" s="2936" t="s">
        <v>29</v>
      </c>
      <c r="B1" s="2936"/>
      <c r="C1" s="2936"/>
      <c r="D1" s="615"/>
      <c r="E1" s="615"/>
      <c r="F1" s="615"/>
      <c r="G1" s="615"/>
      <c r="H1" s="615"/>
      <c r="I1" s="615"/>
    </row>
    <row r="2" spans="1:9">
      <c r="A2" s="858" t="s">
        <v>30</v>
      </c>
      <c r="B2" s="2937" t="s">
        <v>1402</v>
      </c>
      <c r="C2" s="2937"/>
      <c r="D2" s="616"/>
      <c r="E2" s="616"/>
      <c r="F2" s="616"/>
      <c r="G2" s="616"/>
      <c r="H2" s="616"/>
      <c r="I2" s="616"/>
    </row>
    <row r="3" spans="1:9">
      <c r="A3" s="1267" t="s">
        <v>31</v>
      </c>
      <c r="B3" s="2911" t="s">
        <v>1404</v>
      </c>
      <c r="C3" s="2911"/>
      <c r="D3" s="615"/>
      <c r="E3" s="859"/>
      <c r="F3" s="859"/>
      <c r="G3" s="615"/>
      <c r="H3" s="615"/>
      <c r="I3" s="615"/>
    </row>
    <row r="4" spans="1:9">
      <c r="A4" s="1267" t="s">
        <v>32</v>
      </c>
      <c r="B4" s="2935">
        <v>2</v>
      </c>
      <c r="C4" s="2935"/>
      <c r="D4" s="616"/>
      <c r="E4" s="616"/>
      <c r="F4" s="616"/>
      <c r="G4" s="616"/>
      <c r="H4" s="616"/>
      <c r="I4" s="616"/>
    </row>
    <row r="5" spans="1:9">
      <c r="A5" s="1267" t="s">
        <v>33</v>
      </c>
      <c r="B5" s="2935"/>
      <c r="C5" s="2935"/>
      <c r="D5" s="616"/>
      <c r="E5" s="616"/>
      <c r="F5" s="616"/>
      <c r="G5" s="616"/>
      <c r="H5" s="616"/>
      <c r="I5" s="616"/>
    </row>
    <row r="6" spans="1:9">
      <c r="A6" s="1267" t="s">
        <v>34</v>
      </c>
      <c r="B6" s="2935"/>
      <c r="C6" s="2935"/>
      <c r="D6" s="616"/>
      <c r="E6" s="616"/>
      <c r="F6" s="616"/>
      <c r="G6" s="616"/>
      <c r="H6" s="616"/>
      <c r="I6" s="616"/>
    </row>
    <row r="7" spans="1:9">
      <c r="A7" s="1267" t="s">
        <v>35</v>
      </c>
      <c r="B7" s="2935"/>
      <c r="C7" s="2935"/>
      <c r="D7" s="616"/>
      <c r="E7" s="616"/>
      <c r="F7" s="616"/>
      <c r="G7" s="616"/>
      <c r="H7" s="616"/>
      <c r="I7" s="616"/>
    </row>
    <row r="8" spans="1:9">
      <c r="A8" s="1267" t="s">
        <v>814</v>
      </c>
      <c r="B8" s="2938"/>
      <c r="C8" s="2938"/>
      <c r="D8" s="222"/>
      <c r="E8" s="222"/>
      <c r="F8" s="222"/>
      <c r="G8" s="222"/>
      <c r="H8" s="222"/>
      <c r="I8" s="222"/>
    </row>
    <row r="9" spans="1:9" ht="15.75">
      <c r="A9" s="1267" t="s">
        <v>197</v>
      </c>
      <c r="B9" s="2939" t="s">
        <v>414</v>
      </c>
      <c r="C9" s="2940"/>
      <c r="D9" s="860"/>
      <c r="E9" s="343"/>
      <c r="F9" s="343"/>
      <c r="G9" s="343"/>
      <c r="H9" s="343"/>
      <c r="I9" s="343"/>
    </row>
    <row r="10" spans="1:9">
      <c r="A10" s="344"/>
      <c r="B10" s="344"/>
      <c r="C10" s="344"/>
      <c r="D10" s="344"/>
      <c r="E10" s="344"/>
      <c r="F10" s="344"/>
      <c r="G10" s="344"/>
      <c r="H10" s="344"/>
      <c r="I10" s="344"/>
    </row>
    <row r="11" spans="1:9">
      <c r="A11" s="345" t="s">
        <v>815</v>
      </c>
      <c r="B11" s="2941"/>
      <c r="C11" s="2942"/>
      <c r="D11" s="344"/>
      <c r="E11" s="344"/>
      <c r="F11" s="344"/>
      <c r="G11" s="344"/>
      <c r="H11" s="344"/>
      <c r="I11" s="344"/>
    </row>
    <row r="12" spans="1:9" ht="15.75">
      <c r="A12" s="1267" t="s">
        <v>37</v>
      </c>
      <c r="B12" s="2943"/>
      <c r="C12" s="2944"/>
      <c r="D12" s="343"/>
      <c r="E12" s="343"/>
      <c r="F12" s="343"/>
      <c r="G12" s="343"/>
      <c r="H12" s="343"/>
      <c r="I12" s="343"/>
    </row>
    <row r="13" spans="1:9" ht="15.75">
      <c r="A13" s="616"/>
      <c r="B13" s="735"/>
      <c r="C13" s="735"/>
      <c r="D13" s="343"/>
      <c r="E13" s="343"/>
      <c r="F13" s="343"/>
      <c r="G13" s="343"/>
      <c r="H13" s="343"/>
      <c r="I13" s="343"/>
    </row>
    <row r="14" spans="1:9" ht="16.5" thickBot="1">
      <c r="A14" s="861" t="s">
        <v>902</v>
      </c>
      <c r="B14" s="862"/>
      <c r="C14" s="862"/>
      <c r="D14" s="862"/>
      <c r="E14" s="862"/>
      <c r="F14" s="862"/>
      <c r="G14" s="862"/>
      <c r="H14" s="862"/>
      <c r="I14" s="863"/>
    </row>
    <row r="15" spans="1:9" ht="42.75" thickBot="1">
      <c r="A15" s="864"/>
      <c r="B15" s="865" t="s">
        <v>903</v>
      </c>
      <c r="C15" s="865"/>
      <c r="D15" s="865" t="s">
        <v>2233</v>
      </c>
      <c r="E15" s="865" t="s">
        <v>2234</v>
      </c>
      <c r="F15" s="865" t="s">
        <v>2235</v>
      </c>
      <c r="G15" s="865" t="s">
        <v>2236</v>
      </c>
      <c r="H15" s="866" t="s">
        <v>2237</v>
      </c>
      <c r="I15" s="866" t="s">
        <v>1388</v>
      </c>
    </row>
    <row r="16" spans="1:9">
      <c r="A16" s="867">
        <v>1</v>
      </c>
      <c r="B16" s="868" t="s">
        <v>201</v>
      </c>
      <c r="C16" s="869"/>
      <c r="D16" s="869"/>
      <c r="E16" s="869"/>
      <c r="F16" s="869"/>
      <c r="G16" s="869"/>
      <c r="H16" s="870"/>
      <c r="I16" s="870"/>
    </row>
    <row r="17" spans="1:9">
      <c r="A17" s="871">
        <v>2</v>
      </c>
      <c r="B17" s="872" t="s">
        <v>202</v>
      </c>
      <c r="C17" s="873"/>
      <c r="D17" s="873"/>
      <c r="E17" s="873"/>
      <c r="F17" s="873"/>
      <c r="G17" s="873"/>
      <c r="H17" s="874"/>
      <c r="I17" s="874"/>
    </row>
    <row r="18" spans="1:9">
      <c r="A18" s="871">
        <v>3</v>
      </c>
      <c r="B18" s="872" t="s">
        <v>203</v>
      </c>
      <c r="C18" s="873"/>
      <c r="D18" s="873"/>
      <c r="E18" s="873"/>
      <c r="F18" s="873"/>
      <c r="G18" s="873"/>
      <c r="H18" s="874"/>
      <c r="I18" s="874"/>
    </row>
    <row r="19" spans="1:9">
      <c r="A19" s="871">
        <v>4</v>
      </c>
      <c r="B19" s="872" t="s">
        <v>204</v>
      </c>
      <c r="C19" s="873"/>
      <c r="D19" s="873"/>
      <c r="E19" s="873"/>
      <c r="F19" s="873"/>
      <c r="G19" s="873"/>
      <c r="H19" s="874"/>
      <c r="I19" s="874"/>
    </row>
    <row r="20" spans="1:9">
      <c r="A20" s="871">
        <v>5</v>
      </c>
      <c r="B20" s="872" t="s">
        <v>205</v>
      </c>
      <c r="C20" s="873"/>
      <c r="D20" s="873"/>
      <c r="E20" s="873"/>
      <c r="F20" s="873"/>
      <c r="G20" s="873"/>
      <c r="H20" s="874"/>
      <c r="I20" s="874"/>
    </row>
    <row r="21" spans="1:9">
      <c r="A21" s="871">
        <v>6</v>
      </c>
      <c r="B21" s="872" t="s">
        <v>206</v>
      </c>
      <c r="C21" s="873"/>
      <c r="D21" s="873"/>
      <c r="E21" s="873"/>
      <c r="F21" s="873"/>
      <c r="G21" s="873"/>
      <c r="H21" s="874"/>
      <c r="I21" s="874"/>
    </row>
    <row r="22" spans="1:9">
      <c r="A22" s="871">
        <v>7</v>
      </c>
      <c r="B22" s="872" t="s">
        <v>207</v>
      </c>
      <c r="C22" s="873"/>
      <c r="D22" s="873"/>
      <c r="E22" s="873"/>
      <c r="F22" s="873"/>
      <c r="G22" s="873"/>
      <c r="H22" s="874"/>
      <c r="I22" s="874"/>
    </row>
    <row r="23" spans="1:9">
      <c r="A23" s="871">
        <v>8</v>
      </c>
      <c r="B23" s="872" t="s">
        <v>208</v>
      </c>
      <c r="C23" s="873"/>
      <c r="D23" s="873"/>
      <c r="E23" s="873"/>
      <c r="F23" s="873"/>
      <c r="G23" s="873"/>
      <c r="H23" s="874"/>
      <c r="I23" s="874"/>
    </row>
    <row r="24" spans="1:9">
      <c r="A24" s="871">
        <v>9</v>
      </c>
      <c r="B24" s="872" t="s">
        <v>209</v>
      </c>
      <c r="C24" s="873"/>
      <c r="D24" s="873"/>
      <c r="E24" s="873"/>
      <c r="F24" s="873"/>
      <c r="G24" s="873"/>
      <c r="H24" s="874"/>
      <c r="I24" s="874"/>
    </row>
    <row r="25" spans="1:9">
      <c r="A25" s="875">
        <v>10</v>
      </c>
      <c r="B25" s="876" t="s">
        <v>1389</v>
      </c>
      <c r="C25" s="877"/>
      <c r="D25" s="877"/>
      <c r="E25" s="877"/>
      <c r="F25" s="877"/>
      <c r="G25" s="877"/>
      <c r="H25" s="878"/>
      <c r="I25" s="878"/>
    </row>
    <row r="26" spans="1:9" ht="16.5" thickBot="1">
      <c r="A26" s="879">
        <v>11</v>
      </c>
      <c r="B26" s="880" t="s">
        <v>225</v>
      </c>
      <c r="C26" s="881"/>
      <c r="D26" s="881"/>
      <c r="E26" s="881"/>
      <c r="F26" s="881"/>
      <c r="G26" s="881"/>
      <c r="H26" s="882"/>
      <c r="I26" s="883"/>
    </row>
    <row r="27" spans="1:9" ht="15.75" thickBot="1">
      <c r="A27" s="884"/>
      <c r="B27" s="885" t="s">
        <v>1390</v>
      </c>
      <c r="C27" s="886"/>
      <c r="D27" s="887"/>
      <c r="E27" s="887"/>
      <c r="F27" s="887"/>
      <c r="G27" s="887"/>
      <c r="H27" s="888"/>
      <c r="I27" s="888"/>
    </row>
    <row r="28" spans="1:9" ht="15.75">
      <c r="A28" s="889"/>
      <c r="B28" s="890"/>
      <c r="C28" s="891"/>
      <c r="D28" s="891"/>
      <c r="E28" s="891"/>
      <c r="F28" s="891"/>
      <c r="G28" s="891"/>
      <c r="H28" s="891"/>
      <c r="I28" s="892"/>
    </row>
    <row r="29" spans="1:9" ht="16.5" thickBot="1">
      <c r="A29" s="893" t="s">
        <v>904</v>
      </c>
      <c r="B29" s="894"/>
      <c r="C29" s="891"/>
      <c r="D29" s="891"/>
      <c r="E29" s="891"/>
      <c r="F29" s="891"/>
      <c r="G29" s="891"/>
      <c r="H29" s="891"/>
      <c r="I29" s="892"/>
    </row>
    <row r="30" spans="1:9" ht="42.75" thickBot="1">
      <c r="A30" s="864"/>
      <c r="B30" s="865" t="s">
        <v>903</v>
      </c>
      <c r="C30" s="865" t="s">
        <v>2548</v>
      </c>
      <c r="D30" s="865" t="s">
        <v>2233</v>
      </c>
      <c r="E30" s="865" t="s">
        <v>2234</v>
      </c>
      <c r="F30" s="865" t="s">
        <v>2235</v>
      </c>
      <c r="G30" s="865" t="s">
        <v>2236</v>
      </c>
      <c r="H30" s="866" t="s">
        <v>2237</v>
      </c>
      <c r="I30" s="866" t="s">
        <v>1388</v>
      </c>
    </row>
    <row r="31" spans="1:9">
      <c r="A31" s="867">
        <v>1</v>
      </c>
      <c r="B31" s="868" t="s">
        <v>1391</v>
      </c>
      <c r="C31" s="869"/>
      <c r="D31" s="869"/>
      <c r="E31" s="869"/>
      <c r="F31" s="869"/>
      <c r="G31" s="869"/>
      <c r="H31" s="869"/>
      <c r="I31" s="870"/>
    </row>
    <row r="32" spans="1:9">
      <c r="A32" s="871">
        <v>2</v>
      </c>
      <c r="B32" s="872" t="s">
        <v>1392</v>
      </c>
      <c r="C32" s="873"/>
      <c r="D32" s="873"/>
      <c r="E32" s="873"/>
      <c r="F32" s="873"/>
      <c r="G32" s="873"/>
      <c r="H32" s="873"/>
      <c r="I32" s="874"/>
    </row>
    <row r="33" spans="1:9">
      <c r="A33" s="871">
        <v>3</v>
      </c>
      <c r="B33" s="872" t="s">
        <v>1393</v>
      </c>
      <c r="C33" s="873"/>
      <c r="D33" s="873"/>
      <c r="E33" s="873"/>
      <c r="F33" s="873"/>
      <c r="G33" s="873"/>
      <c r="H33" s="873"/>
      <c r="I33" s="874"/>
    </row>
    <row r="34" spans="1:9">
      <c r="A34" s="871">
        <v>4</v>
      </c>
      <c r="B34" s="872" t="s">
        <v>1394</v>
      </c>
      <c r="C34" s="873"/>
      <c r="D34" s="873"/>
      <c r="E34" s="873"/>
      <c r="F34" s="873"/>
      <c r="G34" s="873"/>
      <c r="H34" s="873"/>
      <c r="I34" s="874"/>
    </row>
    <row r="35" spans="1:9">
      <c r="A35" s="871">
        <v>5</v>
      </c>
      <c r="B35" s="872" t="s">
        <v>1395</v>
      </c>
      <c r="C35" s="873"/>
      <c r="D35" s="873"/>
      <c r="E35" s="873"/>
      <c r="F35" s="873"/>
      <c r="G35" s="873"/>
      <c r="H35" s="873"/>
      <c r="I35" s="874"/>
    </row>
    <row r="36" spans="1:9">
      <c r="A36" s="871">
        <v>6</v>
      </c>
      <c r="B36" s="872" t="s">
        <v>1396</v>
      </c>
      <c r="C36" s="873"/>
      <c r="D36" s="873"/>
      <c r="E36" s="873"/>
      <c r="F36" s="873"/>
      <c r="G36" s="873"/>
      <c r="H36" s="873"/>
      <c r="I36" s="874"/>
    </row>
    <row r="37" spans="1:9">
      <c r="A37" s="871">
        <v>7</v>
      </c>
      <c r="B37" s="872" t="s">
        <v>1397</v>
      </c>
      <c r="C37" s="873"/>
      <c r="D37" s="873"/>
      <c r="E37" s="873"/>
      <c r="F37" s="873"/>
      <c r="G37" s="873"/>
      <c r="H37" s="873"/>
      <c r="I37" s="874"/>
    </row>
    <row r="38" spans="1:9">
      <c r="A38" s="871">
        <v>8</v>
      </c>
      <c r="B38" s="872" t="s">
        <v>1398</v>
      </c>
      <c r="C38" s="873"/>
      <c r="D38" s="873"/>
      <c r="E38" s="873"/>
      <c r="F38" s="873"/>
      <c r="G38" s="873"/>
      <c r="H38" s="873"/>
      <c r="I38" s="874"/>
    </row>
    <row r="39" spans="1:9">
      <c r="A39" s="871">
        <v>9</v>
      </c>
      <c r="B39" s="872" t="s">
        <v>1399</v>
      </c>
      <c r="C39" s="873"/>
      <c r="D39" s="873"/>
      <c r="E39" s="873"/>
      <c r="F39" s="873"/>
      <c r="G39" s="873"/>
      <c r="H39" s="873"/>
      <c r="I39" s="874"/>
    </row>
    <row r="40" spans="1:9">
      <c r="A40" s="875">
        <v>10</v>
      </c>
      <c r="B40" s="876" t="s">
        <v>1400</v>
      </c>
      <c r="C40" s="877"/>
      <c r="D40" s="877"/>
      <c r="E40" s="877"/>
      <c r="F40" s="877"/>
      <c r="G40" s="877"/>
      <c r="H40" s="877"/>
      <c r="I40" s="878"/>
    </row>
    <row r="41" spans="1:9" ht="16.5" thickBot="1">
      <c r="A41" s="879">
        <v>11</v>
      </c>
      <c r="B41" s="880" t="s">
        <v>1401</v>
      </c>
      <c r="C41" s="895"/>
      <c r="D41" s="895"/>
      <c r="E41" s="895"/>
      <c r="F41" s="895"/>
      <c r="G41" s="895"/>
      <c r="H41" s="895"/>
      <c r="I41" s="883"/>
    </row>
    <row r="42" spans="1:9" ht="15.75" thickBot="1">
      <c r="A42" s="884"/>
      <c r="B42" s="885" t="s">
        <v>1390</v>
      </c>
      <c r="C42" s="886"/>
      <c r="D42" s="887"/>
      <c r="E42" s="887"/>
      <c r="F42" s="887"/>
      <c r="G42" s="887"/>
      <c r="H42" s="887"/>
      <c r="I42" s="888"/>
    </row>
    <row r="43" spans="1:9">
      <c r="A43" s="896"/>
      <c r="B43" s="885"/>
      <c r="C43" s="862"/>
      <c r="D43" s="862"/>
      <c r="E43" s="862"/>
      <c r="F43" s="862"/>
      <c r="G43" s="862"/>
      <c r="H43" s="862"/>
      <c r="I43" s="863"/>
    </row>
    <row r="44" spans="1:9">
      <c r="A44" s="896" t="s">
        <v>905</v>
      </c>
      <c r="B44" s="862"/>
      <c r="C44" s="862"/>
      <c r="D44" s="862"/>
      <c r="E44" s="862"/>
      <c r="F44" s="862"/>
      <c r="G44" s="862"/>
      <c r="H44" s="862"/>
      <c r="I44" s="863"/>
    </row>
    <row r="45" spans="1:9">
      <c r="A45" s="896" t="s">
        <v>906</v>
      </c>
      <c r="B45" s="862"/>
      <c r="C45" s="862"/>
      <c r="D45" s="862"/>
      <c r="E45" s="862"/>
      <c r="F45" s="862"/>
      <c r="G45" s="862"/>
      <c r="H45" s="862"/>
      <c r="I45" s="863"/>
    </row>
    <row r="46" spans="1:9">
      <c r="A46" s="439"/>
      <c r="B46" s="439"/>
      <c r="C46" s="349"/>
      <c r="D46" s="439"/>
      <c r="E46" s="439"/>
      <c r="F46" s="349"/>
      <c r="G46" s="349"/>
      <c r="H46" s="349"/>
      <c r="I46" s="349"/>
    </row>
    <row r="47" spans="1:9">
      <c r="A47" s="897" t="s">
        <v>2238</v>
      </c>
      <c r="B47" s="898"/>
      <c r="C47" s="898"/>
      <c r="D47" s="898"/>
      <c r="E47" s="898"/>
      <c r="F47" s="898"/>
      <c r="G47" s="898"/>
      <c r="H47" s="862"/>
      <c r="I47" s="863"/>
    </row>
  </sheetData>
  <sheetProtection formatRows="0" sort="0" autoFilter="0"/>
  <mergeCells count="11">
    <mergeCell ref="B7:C7"/>
    <mergeCell ref="B8:C8"/>
    <mergeCell ref="B9:C9"/>
    <mergeCell ref="B11:C11"/>
    <mergeCell ref="B12:C12"/>
    <mergeCell ref="B6:C6"/>
    <mergeCell ref="A1:C1"/>
    <mergeCell ref="B2:C2"/>
    <mergeCell ref="B3:C3"/>
    <mergeCell ref="B4:C4"/>
    <mergeCell ref="B5:C5"/>
  </mergeCells>
  <dataValidations count="3">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zoomScale="80" zoomScaleNormal="80" workbookViewId="0">
      <selection activeCell="E15" sqref="E15"/>
    </sheetView>
  </sheetViews>
  <sheetFormatPr defaultColWidth="9.140625" defaultRowHeight="15"/>
  <cols>
    <col min="1" max="1" width="22.5703125" style="708" customWidth="1"/>
    <col min="2" max="2" width="47.28515625" style="708" customWidth="1"/>
    <col min="3" max="3" width="25" style="708" customWidth="1"/>
    <col min="4" max="4" width="14.5703125" style="708" customWidth="1"/>
    <col min="5" max="5" width="14" style="708" customWidth="1"/>
    <col min="6" max="6" width="14.7109375" style="708" customWidth="1"/>
    <col min="7" max="7" width="15.28515625" style="708" customWidth="1"/>
    <col min="8" max="8" width="14.85546875" style="708" customWidth="1"/>
    <col min="9" max="9" width="15.42578125" style="708" customWidth="1"/>
    <col min="10" max="16384" width="9.140625" style="708"/>
  </cols>
  <sheetData>
    <row r="1" spans="1:9">
      <c r="A1" s="2945" t="s">
        <v>29</v>
      </c>
      <c r="B1" s="2945"/>
      <c r="C1" s="2945"/>
      <c r="D1" s="615"/>
      <c r="E1" s="615"/>
      <c r="F1" s="615"/>
      <c r="G1" s="615"/>
      <c r="H1" s="615"/>
      <c r="I1" s="615"/>
    </row>
    <row r="2" spans="1:9">
      <c r="A2" s="858" t="s">
        <v>30</v>
      </c>
      <c r="B2" s="2937" t="s">
        <v>2389</v>
      </c>
      <c r="C2" s="2937"/>
      <c r="D2" s="616"/>
      <c r="E2" s="616"/>
      <c r="F2" s="616"/>
      <c r="G2" s="616"/>
      <c r="H2" s="616"/>
      <c r="I2" s="616"/>
    </row>
    <row r="3" spans="1:9" ht="26.25" customHeight="1">
      <c r="A3" s="997" t="s">
        <v>31</v>
      </c>
      <c r="B3" s="2911" t="s">
        <v>2390</v>
      </c>
      <c r="C3" s="2911"/>
      <c r="D3" s="615"/>
      <c r="E3" s="859"/>
      <c r="F3" s="859"/>
      <c r="G3" s="615"/>
      <c r="H3" s="615"/>
      <c r="I3" s="615"/>
    </row>
    <row r="4" spans="1:9">
      <c r="A4" s="997" t="s">
        <v>32</v>
      </c>
      <c r="B4" s="2901">
        <v>1</v>
      </c>
      <c r="C4" s="2901"/>
      <c r="D4" s="616"/>
      <c r="E4" s="616"/>
      <c r="F4" s="616"/>
      <c r="G4" s="616"/>
      <c r="H4" s="616"/>
      <c r="I4" s="616"/>
    </row>
    <row r="5" spans="1:9">
      <c r="A5" s="997" t="s">
        <v>33</v>
      </c>
      <c r="B5" s="2901"/>
      <c r="C5" s="2901"/>
      <c r="D5" s="616"/>
      <c r="E5" s="616"/>
      <c r="F5" s="616"/>
      <c r="G5" s="616"/>
      <c r="H5" s="616"/>
      <c r="I5" s="616"/>
    </row>
    <row r="6" spans="1:9">
      <c r="A6" s="997" t="s">
        <v>34</v>
      </c>
      <c r="B6" s="2901"/>
      <c r="C6" s="2901"/>
      <c r="D6" s="616"/>
      <c r="E6" s="616"/>
      <c r="F6" s="616"/>
      <c r="G6" s="616"/>
      <c r="H6" s="616"/>
      <c r="I6" s="616"/>
    </row>
    <row r="7" spans="1:9">
      <c r="A7" s="997" t="s">
        <v>35</v>
      </c>
      <c r="B7" s="2901"/>
      <c r="C7" s="2901"/>
      <c r="D7" s="616"/>
      <c r="E7" s="616"/>
      <c r="F7" s="616"/>
      <c r="G7" s="616"/>
      <c r="H7" s="616"/>
      <c r="I7" s="616"/>
    </row>
    <row r="8" spans="1:9">
      <c r="A8" s="997" t="s">
        <v>814</v>
      </c>
      <c r="B8" s="2902"/>
      <c r="C8" s="2902"/>
      <c r="D8" s="222"/>
      <c r="E8" s="222"/>
      <c r="F8" s="222"/>
      <c r="G8" s="222"/>
      <c r="H8" s="222"/>
      <c r="I8" s="222"/>
    </row>
    <row r="9" spans="1:9" ht="15.75">
      <c r="A9" s="997" t="s">
        <v>197</v>
      </c>
      <c r="B9" s="2903" t="s">
        <v>414</v>
      </c>
      <c r="C9" s="2904"/>
      <c r="D9" s="860"/>
      <c r="E9" s="343"/>
      <c r="F9" s="343"/>
      <c r="G9" s="343"/>
      <c r="H9" s="343"/>
      <c r="I9" s="343"/>
    </row>
    <row r="10" spans="1:9">
      <c r="A10" s="1214"/>
      <c r="B10" s="1214"/>
      <c r="C10" s="1214"/>
      <c r="D10" s="1214"/>
      <c r="E10" s="1214"/>
      <c r="F10" s="1214"/>
      <c r="G10" s="1214"/>
      <c r="H10" s="1214"/>
      <c r="I10" s="1214"/>
    </row>
    <row r="11" spans="1:9">
      <c r="A11" s="1215" t="s">
        <v>815</v>
      </c>
      <c r="B11" s="2946"/>
      <c r="C11" s="2947"/>
      <c r="D11" s="1214"/>
      <c r="E11" s="1214"/>
      <c r="F11" s="1214"/>
      <c r="G11" s="1214"/>
      <c r="H11" s="1214"/>
      <c r="I11" s="1214"/>
    </row>
    <row r="12" spans="1:9" ht="15.75">
      <c r="A12" s="616"/>
      <c r="B12" s="735"/>
      <c r="C12" s="735"/>
      <c r="D12" s="343"/>
      <c r="E12" s="343"/>
      <c r="F12" s="343"/>
      <c r="G12" s="343"/>
      <c r="H12" s="343"/>
      <c r="I12" s="343"/>
    </row>
    <row r="13" spans="1:9" ht="16.5" thickBot="1">
      <c r="A13" s="1216" t="s">
        <v>902</v>
      </c>
      <c r="B13" s="1217"/>
      <c r="C13" s="1217"/>
      <c r="D13" s="1217"/>
      <c r="E13" s="1217"/>
      <c r="F13" s="1217"/>
      <c r="G13" s="1217"/>
      <c r="H13" s="1217"/>
      <c r="I13" s="1218"/>
    </row>
    <row r="14" spans="1:9" ht="53.25" customHeight="1" thickBot="1">
      <c r="A14" s="1219"/>
      <c r="B14" s="1220" t="s">
        <v>903</v>
      </c>
      <c r="C14" s="1220"/>
      <c r="D14" s="1220" t="s">
        <v>2225</v>
      </c>
      <c r="E14" s="1220" t="s">
        <v>2226</v>
      </c>
      <c r="F14" s="1220" t="s">
        <v>2227</v>
      </c>
      <c r="G14" s="1220" t="s">
        <v>2228</v>
      </c>
      <c r="H14" s="1220" t="s">
        <v>2229</v>
      </c>
      <c r="I14" s="1221" t="s">
        <v>1388</v>
      </c>
    </row>
    <row r="15" spans="1:9">
      <c r="A15" s="1222">
        <v>1</v>
      </c>
      <c r="B15" s="1223" t="s">
        <v>2271</v>
      </c>
      <c r="C15" s="1224"/>
      <c r="D15" s="1225"/>
      <c r="E15" s="1225"/>
      <c r="F15" s="1225"/>
      <c r="G15" s="1225"/>
      <c r="H15" s="1225"/>
      <c r="I15" s="1226"/>
    </row>
    <row r="16" spans="1:9">
      <c r="A16" s="1227">
        <v>2</v>
      </c>
      <c r="B16" s="1228" t="s">
        <v>2272</v>
      </c>
      <c r="C16" s="1229"/>
      <c r="D16" s="1230"/>
      <c r="E16" s="1230"/>
      <c r="F16" s="1230"/>
      <c r="G16" s="1230"/>
      <c r="H16" s="1230"/>
      <c r="I16" s="1231"/>
    </row>
    <row r="17" spans="1:9">
      <c r="A17" s="1227">
        <v>3</v>
      </c>
      <c r="B17" s="1228" t="s">
        <v>207</v>
      </c>
      <c r="C17" s="1229"/>
      <c r="D17" s="1230"/>
      <c r="E17" s="1230"/>
      <c r="F17" s="1230"/>
      <c r="G17" s="1230"/>
      <c r="H17" s="1230"/>
      <c r="I17" s="1231"/>
    </row>
    <row r="18" spans="1:9">
      <c r="A18" s="1227">
        <v>4</v>
      </c>
      <c r="B18" s="1228" t="s">
        <v>2273</v>
      </c>
      <c r="C18" s="1229"/>
      <c r="D18" s="1230"/>
      <c r="E18" s="1230"/>
      <c r="F18" s="1230"/>
      <c r="G18" s="1230"/>
      <c r="H18" s="1230"/>
      <c r="I18" s="1231"/>
    </row>
    <row r="19" spans="1:9">
      <c r="A19" s="1227">
        <v>5</v>
      </c>
      <c r="B19" s="1228" t="s">
        <v>899</v>
      </c>
      <c r="C19" s="1229"/>
      <c r="D19" s="1230"/>
      <c r="E19" s="1230"/>
      <c r="F19" s="1230"/>
      <c r="G19" s="1230"/>
      <c r="H19" s="1230"/>
      <c r="I19" s="1231"/>
    </row>
    <row r="20" spans="1:9" ht="15.75" thickBot="1">
      <c r="A20" s="1232">
        <v>6</v>
      </c>
      <c r="B20" s="1233" t="s">
        <v>2274</v>
      </c>
      <c r="C20" s="1234"/>
      <c r="D20" s="1235"/>
      <c r="E20" s="1235"/>
      <c r="F20" s="1235"/>
      <c r="G20" s="1235"/>
      <c r="H20" s="1235"/>
      <c r="I20" s="1236"/>
    </row>
    <row r="21" spans="1:9" ht="15.75" thickBot="1">
      <c r="A21" s="1237"/>
      <c r="B21" s="1238" t="s">
        <v>1390</v>
      </c>
      <c r="C21" s="1239"/>
      <c r="D21" s="1240"/>
      <c r="E21" s="1240"/>
      <c r="F21" s="1240"/>
      <c r="G21" s="1240"/>
      <c r="H21" s="1241"/>
      <c r="I21" s="1242"/>
    </row>
    <row r="22" spans="1:9" ht="15.75">
      <c r="A22" s="1243"/>
      <c r="B22" s="1244"/>
      <c r="C22" s="1245"/>
      <c r="D22" s="1245"/>
      <c r="E22" s="1245"/>
      <c r="F22" s="1245"/>
      <c r="G22" s="1245"/>
      <c r="H22" s="1245"/>
      <c r="I22" s="1246"/>
    </row>
    <row r="23" spans="1:9" ht="16.5" thickBot="1">
      <c r="A23" s="1247" t="s">
        <v>904</v>
      </c>
      <c r="B23" s="1248"/>
      <c r="C23" s="1245"/>
      <c r="D23" s="1245"/>
      <c r="E23" s="1245"/>
      <c r="F23" s="1245"/>
      <c r="G23" s="1245"/>
      <c r="H23" s="1245"/>
      <c r="I23" s="1249"/>
    </row>
    <row r="24" spans="1:9" ht="42.75" thickBot="1">
      <c r="A24" s="1219"/>
      <c r="B24" s="1220" t="s">
        <v>903</v>
      </c>
      <c r="C24" s="1220" t="s">
        <v>2224</v>
      </c>
      <c r="D24" s="1220" t="s">
        <v>2225</v>
      </c>
      <c r="E24" s="1220" t="s">
        <v>2226</v>
      </c>
      <c r="F24" s="1220" t="s">
        <v>2227</v>
      </c>
      <c r="G24" s="1220" t="s">
        <v>2228</v>
      </c>
      <c r="H24" s="1220" t="s">
        <v>2229</v>
      </c>
      <c r="I24" s="1221" t="s">
        <v>1388</v>
      </c>
    </row>
    <row r="25" spans="1:9">
      <c r="A25" s="1250">
        <v>1</v>
      </c>
      <c r="B25" s="1251" t="s">
        <v>2275</v>
      </c>
      <c r="C25" s="1252"/>
      <c r="D25" s="1252"/>
      <c r="E25" s="1252"/>
      <c r="F25" s="1252"/>
      <c r="G25" s="1252"/>
      <c r="H25" s="1252"/>
      <c r="I25" s="1253"/>
    </row>
    <row r="26" spans="1:9">
      <c r="A26" s="1227">
        <v>2</v>
      </c>
      <c r="B26" s="1228" t="s">
        <v>2276</v>
      </c>
      <c r="C26" s="1230"/>
      <c r="D26" s="1230"/>
      <c r="E26" s="1230"/>
      <c r="F26" s="1230"/>
      <c r="G26" s="1230"/>
      <c r="H26" s="1230"/>
      <c r="I26" s="1231"/>
    </row>
    <row r="27" spans="1:9">
      <c r="A27" s="1227">
        <v>3</v>
      </c>
      <c r="B27" s="1228" t="s">
        <v>1397</v>
      </c>
      <c r="C27" s="1230"/>
      <c r="D27" s="1230"/>
      <c r="E27" s="1230"/>
      <c r="F27" s="1230"/>
      <c r="G27" s="1230"/>
      <c r="H27" s="1230"/>
      <c r="I27" s="1231"/>
    </row>
    <row r="28" spans="1:9">
      <c r="A28" s="1227">
        <v>4</v>
      </c>
      <c r="B28" s="1228" t="s">
        <v>2277</v>
      </c>
      <c r="C28" s="1230"/>
      <c r="D28" s="1230"/>
      <c r="E28" s="1230"/>
      <c r="F28" s="1230"/>
      <c r="G28" s="1230"/>
      <c r="H28" s="1230"/>
      <c r="I28" s="1231"/>
    </row>
    <row r="29" spans="1:9">
      <c r="A29" s="1227">
        <v>5</v>
      </c>
      <c r="B29" s="1228" t="s">
        <v>2278</v>
      </c>
      <c r="C29" s="1230"/>
      <c r="D29" s="1230"/>
      <c r="E29" s="1230"/>
      <c r="F29" s="1230"/>
      <c r="G29" s="1230"/>
      <c r="H29" s="1230"/>
      <c r="I29" s="1231"/>
    </row>
    <row r="30" spans="1:9" ht="15" customHeight="1" thickBot="1">
      <c r="A30" s="1227">
        <v>6</v>
      </c>
      <c r="B30" s="1233" t="s">
        <v>2391</v>
      </c>
      <c r="C30" s="1230"/>
      <c r="D30" s="1230"/>
      <c r="E30" s="1230"/>
      <c r="F30" s="1230"/>
      <c r="G30" s="1230"/>
      <c r="H30" s="1230"/>
      <c r="I30" s="1231"/>
    </row>
    <row r="31" spans="1:9" ht="15.75" thickBot="1">
      <c r="A31" s="1237"/>
      <c r="B31" s="1238" t="s">
        <v>1390</v>
      </c>
      <c r="C31" s="1254"/>
      <c r="D31" s="1240"/>
      <c r="E31" s="1240"/>
      <c r="F31" s="1240"/>
      <c r="G31" s="1240"/>
      <c r="H31" s="1240"/>
      <c r="I31" s="1242"/>
    </row>
    <row r="32" spans="1:9">
      <c r="A32" s="1255"/>
      <c r="B32" s="1238"/>
      <c r="C32" s="1217"/>
      <c r="D32" s="1217"/>
      <c r="E32" s="1217"/>
      <c r="F32" s="1217"/>
      <c r="G32" s="1217"/>
      <c r="H32" s="1217"/>
      <c r="I32" s="1256"/>
    </row>
    <row r="33" spans="1:9">
      <c r="A33" s="1255" t="s">
        <v>2280</v>
      </c>
      <c r="B33" s="1217"/>
      <c r="C33" s="1217"/>
      <c r="D33" s="1217"/>
      <c r="E33" s="1217"/>
      <c r="F33" s="1217"/>
      <c r="G33" s="1217"/>
      <c r="H33" s="1217"/>
      <c r="I33" s="1256"/>
    </row>
    <row r="34" spans="1:9">
      <c r="A34" s="1257" t="s">
        <v>2281</v>
      </c>
      <c r="B34" s="1217"/>
      <c r="C34" s="1217"/>
      <c r="D34" s="1217"/>
      <c r="E34" s="1217"/>
      <c r="F34" s="1217"/>
      <c r="G34" s="1217"/>
      <c r="H34" s="1217"/>
      <c r="I34" s="1256"/>
    </row>
    <row r="35" spans="1:9">
      <c r="A35" s="439"/>
      <c r="B35" s="439"/>
      <c r="C35" s="349"/>
      <c r="D35" s="439"/>
      <c r="E35" s="439"/>
      <c r="F35" s="349"/>
      <c r="G35" s="349"/>
      <c r="H35" s="349"/>
      <c r="I35" s="1052"/>
    </row>
    <row r="36" spans="1:9">
      <c r="A36" s="1258" t="s">
        <v>2238</v>
      </c>
      <c r="B36" s="1259"/>
      <c r="C36" s="1259"/>
      <c r="D36" s="1259"/>
      <c r="E36" s="1259"/>
      <c r="F36" s="1259"/>
      <c r="G36" s="1259"/>
      <c r="H36" s="1217"/>
      <c r="I36" s="1256"/>
    </row>
    <row r="37" spans="1:9" ht="16.5" thickBot="1">
      <c r="A37" s="2906" t="s">
        <v>2282</v>
      </c>
      <c r="B37" s="2906"/>
      <c r="C37" s="2906"/>
      <c r="D37" s="2906"/>
      <c r="E37" s="2906"/>
      <c r="F37" s="2906"/>
      <c r="G37" s="2906"/>
      <c r="H37" s="2906"/>
      <c r="I37" s="2906"/>
    </row>
  </sheetData>
  <sheetProtection formatRows="0" sort="0" autoFilter="0"/>
  <mergeCells count="11">
    <mergeCell ref="B7:C7"/>
    <mergeCell ref="B8:C8"/>
    <mergeCell ref="B9:C9"/>
    <mergeCell ref="B11:C11"/>
    <mergeCell ref="A37:I37"/>
    <mergeCell ref="B6:C6"/>
    <mergeCell ref="A1:C1"/>
    <mergeCell ref="B2:C2"/>
    <mergeCell ref="B3:C3"/>
    <mergeCell ref="B4:C4"/>
    <mergeCell ref="B5:C5"/>
  </mergeCells>
  <dataValidations count="3">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2"/>
  <dimension ref="A1:I22"/>
  <sheetViews>
    <sheetView topLeftCell="A7" zoomScale="90" zoomScaleNormal="90" workbookViewId="0">
      <selection sqref="A1:B1"/>
    </sheetView>
  </sheetViews>
  <sheetFormatPr defaultColWidth="9.140625" defaultRowHeight="15"/>
  <cols>
    <col min="1" max="1" width="42.140625" style="919" bestFit="1" customWidth="1"/>
    <col min="2" max="2" width="41.140625" style="919" customWidth="1"/>
    <col min="3" max="3" width="22.85546875" style="919" customWidth="1"/>
    <col min="4" max="4" width="18.7109375" style="919" customWidth="1"/>
    <col min="5" max="5" width="22.42578125" style="919" customWidth="1"/>
    <col min="6" max="6" width="19.85546875" style="919" customWidth="1"/>
    <col min="7" max="7" width="21.42578125" style="919" customWidth="1"/>
    <col min="8" max="9" width="19.85546875" style="919" customWidth="1"/>
    <col min="10" max="16384" width="9.140625" style="847"/>
  </cols>
  <sheetData>
    <row r="1" spans="1:9" ht="15" customHeight="1">
      <c r="A1" s="2948" t="s">
        <v>29</v>
      </c>
      <c r="B1" s="2948"/>
      <c r="C1" s="848"/>
      <c r="D1" s="848"/>
      <c r="E1" s="899"/>
      <c r="F1" s="899"/>
      <c r="G1" s="899"/>
      <c r="H1" s="899"/>
      <c r="I1" s="899"/>
    </row>
    <row r="2" spans="1:9">
      <c r="A2" s="849" t="s">
        <v>30</v>
      </c>
      <c r="B2" s="849" t="s">
        <v>900</v>
      </c>
      <c r="C2" s="848"/>
      <c r="D2" s="848"/>
      <c r="E2" s="848"/>
      <c r="F2" s="848"/>
      <c r="G2" s="848"/>
      <c r="H2" s="848"/>
      <c r="I2" s="848"/>
    </row>
    <row r="3" spans="1:9" ht="66" customHeight="1">
      <c r="A3" s="849" t="s">
        <v>31</v>
      </c>
      <c r="B3" s="900" t="s">
        <v>1358</v>
      </c>
      <c r="C3" s="848"/>
      <c r="D3" s="848"/>
      <c r="E3" s="844"/>
      <c r="F3" s="844"/>
      <c r="G3" s="844"/>
      <c r="H3" s="844"/>
      <c r="I3" s="844"/>
    </row>
    <row r="4" spans="1:9">
      <c r="A4" s="849" t="s">
        <v>32</v>
      </c>
      <c r="B4" s="901">
        <v>2</v>
      </c>
      <c r="C4" s="848"/>
      <c r="D4" s="848"/>
      <c r="E4" s="848"/>
      <c r="F4" s="848"/>
      <c r="G4" s="848"/>
      <c r="H4" s="848"/>
      <c r="I4" s="848"/>
    </row>
    <row r="5" spans="1:9">
      <c r="A5" s="849" t="s">
        <v>33</v>
      </c>
      <c r="B5" s="849"/>
      <c r="C5" s="848"/>
      <c r="D5" s="848"/>
      <c r="E5" s="848"/>
      <c r="F5" s="848"/>
      <c r="G5" s="848"/>
      <c r="H5" s="848"/>
      <c r="I5" s="848"/>
    </row>
    <row r="6" spans="1:9">
      <c r="A6" s="849" t="s">
        <v>34</v>
      </c>
      <c r="B6" s="849"/>
      <c r="C6" s="848"/>
      <c r="D6" s="848"/>
      <c r="E6" s="848"/>
      <c r="F6" s="848"/>
      <c r="G6" s="848"/>
      <c r="H6" s="848"/>
      <c r="I6" s="848"/>
    </row>
    <row r="7" spans="1:9">
      <c r="A7" s="849" t="s">
        <v>35</v>
      </c>
      <c r="B7" s="849"/>
      <c r="C7" s="848"/>
      <c r="D7" s="848"/>
      <c r="E7" s="848"/>
      <c r="F7" s="848"/>
      <c r="G7" s="848"/>
      <c r="H7" s="848"/>
      <c r="I7" s="848"/>
    </row>
    <row r="8" spans="1:9">
      <c r="A8" s="849" t="s">
        <v>814</v>
      </c>
      <c r="B8" s="902"/>
      <c r="C8" s="848"/>
      <c r="D8" s="848"/>
      <c r="E8" s="850"/>
      <c r="F8" s="850"/>
      <c r="G8" s="850"/>
      <c r="H8" s="850"/>
      <c r="I8" s="850"/>
    </row>
    <row r="9" spans="1:9" ht="15.75">
      <c r="A9" s="849" t="s">
        <v>197</v>
      </c>
      <c r="B9" s="903" t="s">
        <v>414</v>
      </c>
      <c r="C9" s="848"/>
      <c r="D9" s="848"/>
      <c r="E9" s="851"/>
      <c r="F9" s="851"/>
      <c r="G9" s="851"/>
      <c r="H9" s="851"/>
      <c r="I9" s="851"/>
    </row>
    <row r="10" spans="1:9">
      <c r="A10" s="847"/>
      <c r="B10" s="847"/>
      <c r="C10" s="848"/>
      <c r="D10" s="848"/>
      <c r="E10" s="852"/>
      <c r="F10" s="852"/>
      <c r="G10" s="845"/>
      <c r="H10" s="845"/>
      <c r="I10" s="845"/>
    </row>
    <row r="11" spans="1:9">
      <c r="A11" s="853" t="s">
        <v>815</v>
      </c>
      <c r="B11" s="904"/>
      <c r="C11" s="848"/>
      <c r="D11" s="848"/>
      <c r="E11" s="852"/>
      <c r="F11" s="852"/>
      <c r="G11" s="845"/>
      <c r="H11" s="845"/>
      <c r="I11" s="845"/>
    </row>
    <row r="12" spans="1:9" ht="15.75">
      <c r="A12" s="849" t="s">
        <v>37</v>
      </c>
      <c r="B12" s="905"/>
      <c r="C12" s="848"/>
      <c r="D12" s="848"/>
      <c r="E12" s="851"/>
      <c r="F12" s="851"/>
      <c r="G12" s="851"/>
      <c r="H12" s="851"/>
      <c r="I12" s="851"/>
    </row>
    <row r="13" spans="1:9" ht="15.75">
      <c r="A13" s="847"/>
      <c r="B13" s="906"/>
      <c r="C13" s="907"/>
      <c r="D13" s="907"/>
      <c r="E13" s="907"/>
      <c r="F13" s="907"/>
      <c r="G13" s="907"/>
      <c r="H13" s="907"/>
      <c r="I13" s="907"/>
    </row>
    <row r="14" spans="1:9" ht="16.5" thickBot="1">
      <c r="A14" s="2949" t="s">
        <v>1357</v>
      </c>
      <c r="B14" s="2950"/>
      <c r="C14" s="2950"/>
      <c r="D14" s="2950"/>
      <c r="E14" s="2950"/>
      <c r="F14" s="908"/>
      <c r="G14" s="908"/>
      <c r="H14" s="908"/>
      <c r="I14" s="845"/>
    </row>
    <row r="15" spans="1:9" ht="32.25" customHeight="1" thickBot="1">
      <c r="A15" s="2951" t="s">
        <v>2223</v>
      </c>
      <c r="B15" s="2953" t="s">
        <v>1339</v>
      </c>
      <c r="C15" s="2953" t="s">
        <v>816</v>
      </c>
      <c r="D15" s="2953" t="s">
        <v>817</v>
      </c>
      <c r="E15" s="2955" t="s">
        <v>1351</v>
      </c>
      <c r="F15" s="2956"/>
      <c r="G15" s="2956"/>
      <c r="H15" s="2957"/>
      <c r="I15" s="909"/>
    </row>
    <row r="16" spans="1:9" ht="48" thickBot="1">
      <c r="A16" s="2952"/>
      <c r="B16" s="2954"/>
      <c r="C16" s="2954"/>
      <c r="D16" s="2954"/>
      <c r="E16" s="910" t="s">
        <v>1352</v>
      </c>
      <c r="F16" s="910" t="s">
        <v>1353</v>
      </c>
      <c r="G16" s="910" t="s">
        <v>1354</v>
      </c>
      <c r="H16" s="910" t="s">
        <v>1355</v>
      </c>
      <c r="I16" s="910" t="s">
        <v>1356</v>
      </c>
    </row>
    <row r="17" spans="1:9" ht="15.75">
      <c r="A17" s="2958"/>
      <c r="B17" s="2958"/>
      <c r="C17" s="2958"/>
      <c r="D17" s="2958"/>
      <c r="E17" s="911"/>
      <c r="F17" s="912"/>
      <c r="G17" s="913"/>
      <c r="H17" s="914"/>
      <c r="I17" s="914"/>
    </row>
    <row r="18" spans="1:9" ht="15.75">
      <c r="A18" s="2959"/>
      <c r="B18" s="2959"/>
      <c r="C18" s="2959"/>
      <c r="D18" s="2959"/>
      <c r="E18" s="915"/>
      <c r="F18" s="916"/>
      <c r="G18" s="913"/>
      <c r="H18" s="914"/>
      <c r="I18" s="914"/>
    </row>
    <row r="19" spans="1:9" ht="16.5" thickBot="1">
      <c r="A19" s="2960"/>
      <c r="B19" s="2960"/>
      <c r="C19" s="2960"/>
      <c r="D19" s="2960"/>
      <c r="E19" s="917"/>
      <c r="F19" s="918"/>
      <c r="G19" s="913"/>
      <c r="H19" s="914"/>
      <c r="I19" s="914"/>
    </row>
    <row r="20" spans="1:9" ht="15.75">
      <c r="A20" s="2958"/>
      <c r="B20" s="2958"/>
      <c r="C20" s="2958"/>
      <c r="D20" s="2958"/>
      <c r="E20" s="911"/>
      <c r="F20" s="912"/>
      <c r="G20" s="913"/>
      <c r="H20" s="914"/>
      <c r="I20" s="914"/>
    </row>
    <row r="21" spans="1:9" ht="15.75">
      <c r="A21" s="2959"/>
      <c r="B21" s="2959"/>
      <c r="C21" s="2959"/>
      <c r="D21" s="2959"/>
      <c r="E21" s="915"/>
      <c r="F21" s="916"/>
      <c r="G21" s="913"/>
      <c r="H21" s="914"/>
      <c r="I21" s="914"/>
    </row>
    <row r="22" spans="1:9" ht="16.5" thickBot="1">
      <c r="A22" s="2960"/>
      <c r="B22" s="2960"/>
      <c r="C22" s="2960"/>
      <c r="D22" s="2960"/>
      <c r="E22" s="917"/>
      <c r="F22" s="918"/>
      <c r="G22" s="913"/>
      <c r="H22" s="914"/>
      <c r="I22" s="914"/>
    </row>
  </sheetData>
  <sheetProtection formatRows="0" sort="0" autoFilter="0"/>
  <mergeCells count="15">
    <mergeCell ref="A17:A19"/>
    <mergeCell ref="B17:B19"/>
    <mergeCell ref="C17:C19"/>
    <mergeCell ref="D17:D19"/>
    <mergeCell ref="A20:A22"/>
    <mergeCell ref="B20:B22"/>
    <mergeCell ref="C20:C22"/>
    <mergeCell ref="D20:D22"/>
    <mergeCell ref="A1:B1"/>
    <mergeCell ref="A14:E14"/>
    <mergeCell ref="A15:A16"/>
    <mergeCell ref="B15:B16"/>
    <mergeCell ref="C15:C16"/>
    <mergeCell ref="D15:D16"/>
    <mergeCell ref="E15:H15"/>
  </mergeCells>
  <dataValidations count="6">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 type="decimal" allowBlank="1" showErrorMessage="1" errorTitle="İstenen Aralıkta Değil!" error="İstenen Aralık: Minimum=0.0 Maksimum=9223372036854775807" sqref="G17:I22">
      <formula1>0</formula1>
      <formula2>9223372036854770000</formula2>
    </dataValidation>
    <dataValidation type="textLength" allowBlank="1" showErrorMessage="1" errorTitle="Metin uzunluğu istenen aralıkta değil!" error="İstenen Aralık: Minimum Uzunluk=0 karakter Maksimum Uzunluk=2147483647 karakter" sqref="A17:F22">
      <formula1>0</formula1>
      <formula2>2147483647</formula2>
    </dataValidation>
    <dataValidation type="decimal" allowBlank="1" showInputMessage="1" showErrorMessage="1" sqref="B12:C12">
      <formula1>0</formula1>
      <formula2>1000</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3"/>
  <dimension ref="A1:AB75"/>
  <sheetViews>
    <sheetView topLeftCell="A4" workbookViewId="0">
      <selection activeCell="A24" sqref="A24"/>
    </sheetView>
  </sheetViews>
  <sheetFormatPr defaultColWidth="9.140625" defaultRowHeight="15"/>
  <cols>
    <col min="1" max="1" width="42.140625" style="919" bestFit="1" customWidth="1"/>
    <col min="2" max="2" width="29" style="919" customWidth="1"/>
    <col min="3" max="4" width="24.42578125" style="919" customWidth="1"/>
    <col min="5" max="5" width="25.28515625" style="919" customWidth="1"/>
    <col min="6" max="6" width="46.7109375" style="919" customWidth="1"/>
    <col min="7" max="7" width="24.140625" style="919" customWidth="1"/>
    <col min="8" max="8" width="28.7109375" style="919" customWidth="1"/>
    <col min="9" max="11" width="24.42578125" style="919" customWidth="1"/>
    <col min="12" max="12" width="27.42578125" style="919" customWidth="1"/>
    <col min="13" max="14" width="24.42578125" style="919" customWidth="1"/>
    <col min="15" max="15" width="25.7109375" style="919" customWidth="1"/>
    <col min="16" max="19" width="24.42578125" style="919" customWidth="1"/>
    <col min="20" max="20" width="14.85546875" style="919" customWidth="1"/>
    <col min="21" max="21" width="13.5703125" style="919" customWidth="1"/>
    <col min="22" max="22" width="12.42578125" style="919" customWidth="1"/>
    <col min="23" max="23" width="14.140625" style="919" customWidth="1"/>
    <col min="24" max="25" width="12.7109375" style="919" customWidth="1"/>
    <col min="26" max="26" width="15.7109375" style="919" customWidth="1"/>
    <col min="27" max="27" width="14.85546875" style="919" customWidth="1"/>
    <col min="28" max="28" width="16.85546875" style="919" customWidth="1"/>
    <col min="29" max="16384" width="9.140625" style="847"/>
  </cols>
  <sheetData>
    <row r="1" spans="1:28" ht="15" customHeight="1">
      <c r="A1" s="2948" t="s">
        <v>29</v>
      </c>
      <c r="B1" s="2948"/>
      <c r="C1" s="848"/>
      <c r="D1" s="848"/>
      <c r="E1" s="899"/>
      <c r="F1" s="899"/>
      <c r="G1" s="899"/>
      <c r="H1" s="899"/>
      <c r="I1" s="899"/>
      <c r="J1" s="899"/>
      <c r="K1" s="844"/>
      <c r="L1" s="920"/>
      <c r="M1" s="920"/>
      <c r="N1" s="920"/>
      <c r="O1" s="920"/>
      <c r="P1" s="920"/>
      <c r="Q1" s="920"/>
      <c r="R1" s="920"/>
      <c r="S1" s="920"/>
      <c r="T1" s="920"/>
      <c r="U1" s="920"/>
      <c r="V1" s="920"/>
      <c r="W1" s="920"/>
      <c r="X1" s="920"/>
      <c r="Y1" s="920"/>
      <c r="Z1" s="920"/>
      <c r="AA1" s="920"/>
      <c r="AB1" s="920"/>
    </row>
    <row r="2" spans="1:28">
      <c r="A2" s="849" t="s">
        <v>30</v>
      </c>
      <c r="B2" s="849" t="s">
        <v>857</v>
      </c>
      <c r="C2" s="848"/>
      <c r="D2" s="848"/>
      <c r="E2" s="848"/>
      <c r="F2" s="848"/>
      <c r="G2" s="848"/>
      <c r="H2" s="848"/>
      <c r="I2" s="848"/>
      <c r="J2" s="848"/>
      <c r="K2" s="848"/>
      <c r="L2" s="920"/>
      <c r="M2" s="920"/>
      <c r="N2" s="920"/>
      <c r="O2" s="920"/>
      <c r="P2" s="920"/>
      <c r="Q2" s="920"/>
      <c r="R2" s="920"/>
      <c r="S2" s="920"/>
      <c r="T2" s="920"/>
      <c r="U2" s="920"/>
      <c r="V2" s="920"/>
      <c r="W2" s="920"/>
      <c r="X2" s="920"/>
      <c r="Y2" s="920"/>
      <c r="Z2" s="920"/>
      <c r="AA2" s="920"/>
      <c r="AB2" s="920"/>
    </row>
    <row r="3" spans="1:28" ht="33" customHeight="1">
      <c r="A3" s="849" t="s">
        <v>31</v>
      </c>
      <c r="B3" s="900" t="s">
        <v>858</v>
      </c>
      <c r="C3" s="848"/>
      <c r="D3" s="848"/>
      <c r="E3" s="844"/>
      <c r="F3" s="844"/>
      <c r="G3" s="844"/>
      <c r="H3" s="844"/>
      <c r="I3" s="844"/>
      <c r="J3" s="844"/>
      <c r="K3" s="844"/>
      <c r="L3" s="920"/>
      <c r="M3" s="920"/>
      <c r="N3" s="920"/>
      <c r="O3" s="920"/>
      <c r="P3" s="920"/>
      <c r="Q3" s="920"/>
      <c r="R3" s="920"/>
      <c r="S3" s="920"/>
      <c r="T3" s="920"/>
      <c r="U3" s="920"/>
      <c r="V3" s="920"/>
      <c r="W3" s="920"/>
      <c r="X3" s="920"/>
      <c r="Y3" s="920"/>
      <c r="Z3" s="920"/>
      <c r="AA3" s="920"/>
      <c r="AB3" s="920"/>
    </row>
    <row r="4" spans="1:28">
      <c r="A4" s="849" t="s">
        <v>32</v>
      </c>
      <c r="B4" s="901">
        <v>2</v>
      </c>
      <c r="C4" s="848"/>
      <c r="D4" s="848"/>
      <c r="E4" s="848"/>
      <c r="F4" s="848"/>
      <c r="G4" s="848"/>
      <c r="H4" s="848"/>
      <c r="I4" s="848"/>
      <c r="J4" s="848"/>
      <c r="K4" s="848"/>
      <c r="L4" s="920"/>
      <c r="M4" s="920"/>
      <c r="N4" s="920"/>
      <c r="O4" s="920"/>
      <c r="P4" s="920"/>
      <c r="Q4" s="920"/>
      <c r="R4" s="920"/>
      <c r="S4" s="920"/>
      <c r="T4" s="920"/>
      <c r="U4" s="920"/>
      <c r="V4" s="920"/>
      <c r="W4" s="920"/>
      <c r="X4" s="920"/>
      <c r="Y4" s="920"/>
      <c r="Z4" s="920"/>
      <c r="AA4" s="920"/>
      <c r="AB4" s="920"/>
    </row>
    <row r="5" spans="1:28">
      <c r="A5" s="849" t="s">
        <v>33</v>
      </c>
      <c r="B5" s="849"/>
      <c r="C5" s="848"/>
      <c r="D5" s="848"/>
      <c r="E5" s="848"/>
      <c r="F5" s="848"/>
      <c r="G5" s="848"/>
      <c r="H5" s="848"/>
      <c r="I5" s="848"/>
      <c r="J5" s="848"/>
      <c r="K5" s="848"/>
      <c r="L5" s="920"/>
      <c r="M5" s="920"/>
      <c r="N5" s="920"/>
      <c r="O5" s="920"/>
      <c r="P5" s="920"/>
      <c r="Q5" s="920"/>
      <c r="R5" s="920"/>
      <c r="S5" s="920"/>
      <c r="T5" s="920"/>
      <c r="U5" s="920"/>
      <c r="V5" s="920"/>
      <c r="W5" s="920"/>
      <c r="X5" s="920"/>
      <c r="Y5" s="920"/>
      <c r="Z5" s="920"/>
      <c r="AA5" s="920"/>
      <c r="AB5" s="920"/>
    </row>
    <row r="6" spans="1:28">
      <c r="A6" s="849" t="s">
        <v>34</v>
      </c>
      <c r="B6" s="849"/>
      <c r="C6" s="848"/>
      <c r="D6" s="848"/>
      <c r="E6" s="848"/>
      <c r="F6" s="848"/>
      <c r="G6" s="848"/>
      <c r="H6" s="848"/>
      <c r="I6" s="848"/>
      <c r="J6" s="848"/>
      <c r="K6" s="848"/>
      <c r="L6" s="920"/>
      <c r="M6" s="920"/>
      <c r="N6" s="920"/>
      <c r="O6" s="920"/>
      <c r="P6" s="920"/>
      <c r="Q6" s="920"/>
      <c r="R6" s="920"/>
      <c r="S6" s="920"/>
      <c r="T6" s="920"/>
      <c r="U6" s="920"/>
      <c r="V6" s="920"/>
      <c r="W6" s="920"/>
      <c r="X6" s="920"/>
      <c r="Y6" s="920"/>
      <c r="Z6" s="920"/>
      <c r="AA6" s="920"/>
      <c r="AB6" s="920"/>
    </row>
    <row r="7" spans="1:28">
      <c r="A7" s="849" t="s">
        <v>35</v>
      </c>
      <c r="B7" s="849"/>
      <c r="C7" s="848"/>
      <c r="D7" s="848"/>
      <c r="E7" s="848"/>
      <c r="F7" s="848"/>
      <c r="G7" s="848"/>
      <c r="H7" s="848"/>
      <c r="I7" s="848"/>
      <c r="J7" s="848"/>
      <c r="K7" s="848"/>
      <c r="L7" s="920"/>
      <c r="M7" s="920"/>
      <c r="N7" s="920"/>
      <c r="O7" s="920"/>
      <c r="P7" s="920"/>
      <c r="Q7" s="920"/>
      <c r="R7" s="920"/>
      <c r="S7" s="920"/>
      <c r="T7" s="920"/>
      <c r="U7" s="920"/>
      <c r="V7" s="920"/>
      <c r="W7" s="920"/>
      <c r="X7" s="920"/>
      <c r="Y7" s="920"/>
      <c r="Z7" s="920"/>
      <c r="AA7" s="920"/>
      <c r="AB7" s="920"/>
    </row>
    <row r="8" spans="1:28">
      <c r="A8" s="849" t="s">
        <v>814</v>
      </c>
      <c r="B8" s="902"/>
      <c r="C8" s="848"/>
      <c r="D8" s="848"/>
      <c r="E8" s="850"/>
      <c r="F8" s="850"/>
      <c r="G8" s="850"/>
      <c r="H8" s="850"/>
      <c r="I8" s="850"/>
      <c r="J8" s="850"/>
      <c r="K8" s="850"/>
      <c r="L8" s="920"/>
      <c r="M8" s="920"/>
      <c r="N8" s="920"/>
      <c r="O8" s="920"/>
      <c r="P8" s="920"/>
      <c r="Q8" s="920"/>
      <c r="R8" s="920"/>
      <c r="S8" s="920"/>
      <c r="T8" s="920"/>
      <c r="U8" s="920"/>
      <c r="V8" s="920"/>
      <c r="W8" s="920"/>
      <c r="X8" s="920"/>
      <c r="Y8" s="920"/>
      <c r="Z8" s="920"/>
      <c r="AA8" s="920"/>
      <c r="AB8" s="920"/>
    </row>
    <row r="9" spans="1:28">
      <c r="A9" s="849" t="s">
        <v>197</v>
      </c>
      <c r="B9" s="900" t="s">
        <v>414</v>
      </c>
      <c r="C9" s="848"/>
      <c r="D9" s="848"/>
      <c r="E9" s="921"/>
      <c r="F9" s="844"/>
      <c r="G9" s="844"/>
      <c r="H9" s="844"/>
      <c r="I9" s="844"/>
      <c r="J9" s="844"/>
      <c r="K9" s="844"/>
      <c r="L9" s="844"/>
      <c r="M9" s="920"/>
      <c r="N9" s="920"/>
      <c r="O9" s="920"/>
      <c r="P9" s="920"/>
      <c r="Q9" s="920"/>
      <c r="R9" s="920"/>
      <c r="S9" s="920"/>
      <c r="T9" s="920"/>
      <c r="U9" s="920"/>
      <c r="V9" s="920"/>
      <c r="W9" s="920"/>
      <c r="X9" s="920"/>
      <c r="Y9" s="920"/>
      <c r="Z9" s="920"/>
      <c r="AA9" s="920"/>
      <c r="AB9" s="920"/>
    </row>
    <row r="10" spans="1:28">
      <c r="A10" s="847"/>
      <c r="B10" s="847"/>
      <c r="C10" s="848"/>
      <c r="D10" s="848"/>
      <c r="E10" s="920"/>
      <c r="F10" s="920"/>
      <c r="G10" s="920"/>
      <c r="H10" s="920"/>
      <c r="I10" s="920"/>
      <c r="J10" s="920"/>
      <c r="K10" s="920"/>
      <c r="L10" s="920"/>
      <c r="M10" s="920"/>
      <c r="N10" s="920"/>
      <c r="O10" s="920"/>
      <c r="P10" s="920"/>
      <c r="Q10" s="920"/>
      <c r="R10" s="920"/>
      <c r="S10" s="920"/>
      <c r="T10" s="920"/>
      <c r="U10" s="920"/>
      <c r="V10" s="920"/>
      <c r="W10" s="920"/>
      <c r="X10" s="920"/>
      <c r="Y10" s="920"/>
      <c r="Z10" s="920"/>
      <c r="AA10" s="920"/>
      <c r="AB10" s="920"/>
    </row>
    <row r="11" spans="1:28" ht="39.75" customHeight="1">
      <c r="A11" s="853" t="s">
        <v>815</v>
      </c>
      <c r="B11" s="922"/>
      <c r="C11" s="2965" t="s">
        <v>2239</v>
      </c>
      <c r="D11" s="2966"/>
      <c r="E11" s="2966"/>
      <c r="F11" s="2966"/>
      <c r="G11" s="923"/>
      <c r="H11" s="923"/>
      <c r="I11" s="923"/>
      <c r="J11" s="920"/>
      <c r="K11" s="920"/>
      <c r="L11" s="920"/>
      <c r="M11" s="920"/>
      <c r="N11" s="920"/>
      <c r="O11" s="920"/>
      <c r="P11" s="920"/>
      <c r="Q11" s="920"/>
      <c r="R11" s="920"/>
      <c r="S11" s="920"/>
      <c r="T11" s="920"/>
      <c r="U11" s="920"/>
      <c r="V11" s="920"/>
      <c r="W11" s="920"/>
      <c r="X11" s="920"/>
      <c r="Y11" s="920"/>
      <c r="Z11" s="920"/>
      <c r="AA11" s="920"/>
      <c r="AB11" s="920"/>
    </row>
    <row r="12" spans="1:28">
      <c r="A12" s="849" t="s">
        <v>37</v>
      </c>
      <c r="B12" s="924"/>
      <c r="C12" s="848"/>
      <c r="D12" s="848"/>
      <c r="E12" s="844"/>
      <c r="F12" s="844"/>
      <c r="G12" s="844"/>
      <c r="H12" s="844"/>
      <c r="I12" s="844"/>
      <c r="J12" s="844"/>
      <c r="K12" s="844"/>
      <c r="L12" s="844"/>
      <c r="M12" s="920"/>
      <c r="N12" s="920"/>
      <c r="O12" s="920"/>
      <c r="P12" s="920"/>
      <c r="Q12" s="920"/>
      <c r="R12" s="920"/>
      <c r="S12" s="920"/>
      <c r="T12" s="920"/>
      <c r="U12" s="920"/>
      <c r="V12" s="920"/>
      <c r="W12" s="920"/>
      <c r="X12" s="920"/>
      <c r="Y12" s="920"/>
      <c r="Z12" s="920"/>
      <c r="AA12" s="920"/>
      <c r="AB12" s="920"/>
    </row>
    <row r="13" spans="1:28">
      <c r="A13" s="847"/>
      <c r="B13" s="925"/>
      <c r="C13" s="926"/>
      <c r="D13" s="926"/>
      <c r="E13" s="926"/>
      <c r="F13" s="926"/>
      <c r="G13" s="926"/>
      <c r="H13" s="926"/>
      <c r="I13" s="926"/>
      <c r="J13" s="926"/>
      <c r="K13" s="926"/>
      <c r="L13" s="926"/>
      <c r="M13" s="926"/>
      <c r="N13" s="926"/>
      <c r="O13" s="926"/>
      <c r="P13" s="926"/>
      <c r="Q13" s="926"/>
      <c r="R13" s="926"/>
      <c r="S13" s="926"/>
      <c r="T13" s="920"/>
      <c r="U13" s="920"/>
      <c r="V13" s="920"/>
      <c r="W13" s="920"/>
      <c r="X13" s="920"/>
      <c r="Y13" s="920"/>
      <c r="Z13" s="920"/>
      <c r="AA13" s="920"/>
      <c r="AB13" s="920"/>
    </row>
    <row r="14" spans="1:28" ht="15.75" thickBot="1">
      <c r="A14" s="847"/>
      <c r="B14" s="857"/>
      <c r="C14" s="857"/>
      <c r="D14" s="920"/>
      <c r="E14" s="857"/>
      <c r="F14" s="857"/>
      <c r="G14" s="857"/>
      <c r="H14" s="920"/>
      <c r="I14" s="920"/>
      <c r="J14" s="920"/>
      <c r="K14" s="920"/>
      <c r="L14" s="920"/>
      <c r="M14" s="920"/>
      <c r="N14" s="920"/>
      <c r="O14" s="920"/>
      <c r="P14" s="920"/>
      <c r="Q14" s="920"/>
      <c r="R14" s="920"/>
      <c r="S14" s="920"/>
      <c r="T14" s="854"/>
      <c r="U14" s="854"/>
      <c r="V14" s="855"/>
      <c r="W14" s="920"/>
      <c r="X14" s="920"/>
      <c r="Y14" s="920"/>
      <c r="Z14" s="920"/>
      <c r="AA14" s="920"/>
      <c r="AB14" s="920"/>
    </row>
    <row r="15" spans="1:28" ht="16.5" thickBot="1">
      <c r="A15" s="927" t="s">
        <v>859</v>
      </c>
      <c r="B15" s="928"/>
      <c r="C15" s="928"/>
      <c r="D15" s="928"/>
      <c r="E15" s="928"/>
      <c r="F15" s="928"/>
      <c r="G15" s="928"/>
      <c r="H15" s="928"/>
      <c r="I15" s="928"/>
      <c r="J15" s="928"/>
      <c r="K15" s="928"/>
      <c r="L15" s="928"/>
      <c r="M15" s="928"/>
      <c r="N15" s="928"/>
      <c r="O15" s="929"/>
      <c r="P15" s="847"/>
      <c r="Q15" s="920"/>
      <c r="R15" s="920"/>
      <c r="S15" s="920"/>
      <c r="T15" s="854"/>
      <c r="U15" s="854"/>
      <c r="V15" s="855"/>
      <c r="W15" s="920"/>
      <c r="X15" s="920"/>
      <c r="Y15" s="920"/>
      <c r="Z15" s="920"/>
      <c r="AA15" s="920"/>
      <c r="AB15" s="920"/>
    </row>
    <row r="16" spans="1:28" ht="48" thickBot="1">
      <c r="A16" s="930" t="s">
        <v>819</v>
      </c>
      <c r="B16" s="931" t="s">
        <v>1359</v>
      </c>
      <c r="C16" s="931" t="s">
        <v>1329</v>
      </c>
      <c r="D16" s="930" t="s">
        <v>860</v>
      </c>
      <c r="E16" s="930" t="s">
        <v>1330</v>
      </c>
      <c r="F16" s="930" t="s">
        <v>1331</v>
      </c>
      <c r="G16" s="930" t="s">
        <v>1332</v>
      </c>
      <c r="H16" s="931" t="s">
        <v>1333</v>
      </c>
      <c r="I16" s="932" t="s">
        <v>861</v>
      </c>
      <c r="J16" s="933" t="s">
        <v>1334</v>
      </c>
      <c r="K16" s="934" t="s">
        <v>1360</v>
      </c>
      <c r="L16" s="935" t="s">
        <v>1336</v>
      </c>
      <c r="M16" s="936" t="s">
        <v>862</v>
      </c>
      <c r="N16" s="936" t="s">
        <v>863</v>
      </c>
      <c r="O16" s="937" t="s">
        <v>864</v>
      </c>
      <c r="P16" s="847"/>
      <c r="Q16" s="920"/>
      <c r="R16" s="920"/>
      <c r="S16" s="920"/>
      <c r="T16" s="854"/>
      <c r="U16" s="854"/>
      <c r="V16" s="855"/>
      <c r="W16" s="920"/>
      <c r="X16" s="920"/>
      <c r="Y16" s="920"/>
      <c r="Z16" s="920"/>
      <c r="AA16" s="920"/>
      <c r="AB16" s="920"/>
    </row>
    <row r="17" spans="1:28" ht="15.75">
      <c r="A17" s="938">
        <v>25</v>
      </c>
      <c r="B17" s="939"/>
      <c r="C17" s="939"/>
      <c r="D17" s="939"/>
      <c r="E17" s="940" t="s">
        <v>865</v>
      </c>
      <c r="F17" s="939"/>
      <c r="G17" s="939"/>
      <c r="H17" s="939"/>
      <c r="I17" s="941" t="s">
        <v>866</v>
      </c>
      <c r="J17" s="939"/>
      <c r="K17" s="939"/>
      <c r="L17" s="939"/>
      <c r="M17" s="942" t="s">
        <v>867</v>
      </c>
      <c r="N17" s="943"/>
      <c r="O17" s="939"/>
      <c r="P17" s="847"/>
      <c r="Q17" s="920"/>
      <c r="R17" s="920"/>
      <c r="S17" s="920"/>
      <c r="T17" s="854"/>
      <c r="U17" s="854"/>
      <c r="V17" s="855"/>
      <c r="W17" s="920"/>
      <c r="X17" s="920"/>
      <c r="Y17" s="920"/>
      <c r="Z17" s="920"/>
      <c r="AA17" s="920"/>
      <c r="AB17" s="920"/>
    </row>
    <row r="18" spans="1:28" ht="15.75">
      <c r="A18" s="938">
        <v>40</v>
      </c>
      <c r="B18" s="939"/>
      <c r="C18" s="939"/>
      <c r="D18" s="939"/>
      <c r="E18" s="940" t="s">
        <v>868</v>
      </c>
      <c r="F18" s="939"/>
      <c r="G18" s="939"/>
      <c r="H18" s="939"/>
      <c r="I18" s="944" t="s">
        <v>869</v>
      </c>
      <c r="J18" s="939"/>
      <c r="K18" s="939"/>
      <c r="L18" s="939"/>
      <c r="M18" s="945" t="s">
        <v>870</v>
      </c>
      <c r="N18" s="946"/>
      <c r="O18" s="939"/>
      <c r="P18" s="847"/>
      <c r="Q18" s="920"/>
      <c r="R18" s="920"/>
      <c r="S18" s="920"/>
      <c r="T18" s="854"/>
      <c r="U18" s="854"/>
      <c r="V18" s="855"/>
      <c r="W18" s="920"/>
      <c r="X18" s="920"/>
      <c r="Y18" s="920"/>
      <c r="Z18" s="920"/>
      <c r="AA18" s="920"/>
      <c r="AB18" s="920"/>
    </row>
    <row r="19" spans="1:28" ht="15.75">
      <c r="A19" s="938">
        <v>50</v>
      </c>
      <c r="B19" s="939"/>
      <c r="C19" s="939"/>
      <c r="D19" s="939"/>
      <c r="E19" s="940" t="s">
        <v>871</v>
      </c>
      <c r="F19" s="939"/>
      <c r="G19" s="939"/>
      <c r="H19" s="939"/>
      <c r="I19" s="944" t="s">
        <v>872</v>
      </c>
      <c r="J19" s="939"/>
      <c r="K19" s="939"/>
      <c r="L19" s="939"/>
      <c r="M19" s="945" t="s">
        <v>873</v>
      </c>
      <c r="N19" s="946"/>
      <c r="O19" s="939"/>
      <c r="P19" s="847"/>
      <c r="Q19" s="920"/>
      <c r="R19" s="920"/>
      <c r="S19" s="920"/>
      <c r="T19" s="854"/>
      <c r="U19" s="854"/>
      <c r="V19" s="855"/>
      <c r="W19" s="920"/>
      <c r="X19" s="920"/>
      <c r="Y19" s="920"/>
      <c r="Z19" s="920"/>
      <c r="AA19" s="920"/>
      <c r="AB19" s="920"/>
    </row>
    <row r="20" spans="1:28" ht="15.75">
      <c r="A20" s="938">
        <v>63</v>
      </c>
      <c r="B20" s="939"/>
      <c r="C20" s="939"/>
      <c r="D20" s="939"/>
      <c r="E20" s="940" t="s">
        <v>874</v>
      </c>
      <c r="F20" s="939"/>
      <c r="G20" s="939"/>
      <c r="H20" s="939"/>
      <c r="I20" s="944" t="s">
        <v>875</v>
      </c>
      <c r="J20" s="939"/>
      <c r="K20" s="939"/>
      <c r="L20" s="939"/>
      <c r="M20" s="945" t="s">
        <v>876</v>
      </c>
      <c r="N20" s="946"/>
      <c r="O20" s="939"/>
      <c r="P20" s="847"/>
      <c r="Q20" s="920"/>
      <c r="R20" s="920"/>
      <c r="S20" s="920"/>
      <c r="T20" s="854"/>
      <c r="U20" s="854"/>
      <c r="V20" s="855"/>
      <c r="W20" s="920"/>
      <c r="X20" s="920"/>
      <c r="Y20" s="920"/>
      <c r="Z20" s="920"/>
      <c r="AA20" s="920"/>
      <c r="AB20" s="920"/>
    </row>
    <row r="21" spans="1:28" ht="15.75">
      <c r="A21" s="938">
        <v>80</v>
      </c>
      <c r="B21" s="939"/>
      <c r="C21" s="939"/>
      <c r="D21" s="939"/>
      <c r="E21" s="940" t="s">
        <v>877</v>
      </c>
      <c r="F21" s="939"/>
      <c r="G21" s="939"/>
      <c r="H21" s="939"/>
      <c r="I21" s="944" t="s">
        <v>878</v>
      </c>
      <c r="J21" s="939"/>
      <c r="K21" s="939"/>
      <c r="L21" s="939"/>
      <c r="M21" s="945" t="s">
        <v>879</v>
      </c>
      <c r="N21" s="946"/>
      <c r="O21" s="939"/>
      <c r="P21" s="847"/>
      <c r="Q21" s="920"/>
      <c r="R21" s="920"/>
      <c r="S21" s="920"/>
      <c r="T21" s="854"/>
      <c r="U21" s="854"/>
      <c r="V21" s="855"/>
      <c r="W21" s="920"/>
      <c r="X21" s="920"/>
      <c r="Y21" s="920"/>
      <c r="Z21" s="920"/>
      <c r="AA21" s="920"/>
      <c r="AB21" s="920"/>
    </row>
    <row r="22" spans="1:28" ht="15.75">
      <c r="A22" s="938">
        <v>100</v>
      </c>
      <c r="B22" s="939"/>
      <c r="C22" s="939"/>
      <c r="D22" s="939"/>
      <c r="E22" s="940" t="s">
        <v>880</v>
      </c>
      <c r="F22" s="939"/>
      <c r="G22" s="939"/>
      <c r="H22" s="939"/>
      <c r="I22" s="947" t="s">
        <v>881</v>
      </c>
      <c r="J22" s="939"/>
      <c r="K22" s="939"/>
      <c r="L22" s="939"/>
      <c r="M22" s="948" t="s">
        <v>882</v>
      </c>
      <c r="N22" s="946"/>
      <c r="O22" s="939"/>
      <c r="P22" s="847"/>
      <c r="Q22" s="920"/>
      <c r="R22" s="920"/>
      <c r="S22" s="920"/>
      <c r="T22" s="854"/>
      <c r="U22" s="854"/>
      <c r="V22" s="855"/>
      <c r="W22" s="920"/>
      <c r="X22" s="920"/>
      <c r="Y22" s="920"/>
      <c r="Z22" s="920"/>
      <c r="AA22" s="920"/>
      <c r="AB22" s="920"/>
    </row>
    <row r="23" spans="1:28" ht="15.75">
      <c r="A23" s="938">
        <v>125</v>
      </c>
      <c r="B23" s="939"/>
      <c r="C23" s="939"/>
      <c r="D23" s="939"/>
      <c r="E23" s="940" t="s">
        <v>883</v>
      </c>
      <c r="F23" s="939"/>
      <c r="G23" s="939"/>
      <c r="H23" s="939"/>
      <c r="I23" s="947" t="s">
        <v>884</v>
      </c>
      <c r="J23" s="939"/>
      <c r="K23" s="939"/>
      <c r="L23" s="939"/>
      <c r="M23" s="945" t="s">
        <v>885</v>
      </c>
      <c r="N23" s="946"/>
      <c r="O23" s="939"/>
      <c r="P23" s="847"/>
      <c r="Q23" s="920"/>
      <c r="R23" s="920"/>
      <c r="S23" s="920"/>
      <c r="T23" s="854"/>
      <c r="U23" s="854"/>
      <c r="V23" s="855"/>
      <c r="W23" s="920"/>
      <c r="X23" s="920"/>
      <c r="Y23" s="920"/>
      <c r="Z23" s="920"/>
      <c r="AA23" s="920"/>
      <c r="AB23" s="920"/>
    </row>
    <row r="24" spans="1:28" ht="16.5" thickBot="1">
      <c r="A24" s="938">
        <v>160</v>
      </c>
      <c r="B24" s="939"/>
      <c r="C24" s="939"/>
      <c r="D24" s="939"/>
      <c r="E24" s="949" t="s">
        <v>908</v>
      </c>
      <c r="F24" s="939"/>
      <c r="G24" s="939"/>
      <c r="H24" s="939"/>
      <c r="I24" s="950" t="s">
        <v>886</v>
      </c>
      <c r="J24" s="939"/>
      <c r="K24" s="939"/>
      <c r="L24" s="939"/>
      <c r="M24" s="945" t="s">
        <v>887</v>
      </c>
      <c r="N24" s="946"/>
      <c r="O24" s="939"/>
      <c r="P24" s="847"/>
      <c r="Q24" s="920"/>
      <c r="R24" s="920"/>
      <c r="S24" s="920"/>
      <c r="T24" s="854"/>
      <c r="U24" s="854"/>
      <c r="V24" s="855"/>
      <c r="W24" s="920"/>
      <c r="X24" s="920"/>
      <c r="Y24" s="920"/>
      <c r="Z24" s="920"/>
      <c r="AA24" s="920"/>
      <c r="AB24" s="920"/>
    </row>
    <row r="25" spans="1:28" ht="15.75">
      <c r="A25" s="938">
        <v>200</v>
      </c>
      <c r="B25" s="939"/>
      <c r="C25" s="939"/>
      <c r="D25" s="939"/>
      <c r="E25" s="949" t="s">
        <v>909</v>
      </c>
      <c r="F25" s="939"/>
      <c r="G25" s="939"/>
      <c r="H25" s="939"/>
      <c r="I25" s="951"/>
      <c r="J25" s="939"/>
      <c r="K25" s="939"/>
      <c r="L25" s="939"/>
      <c r="M25" s="945" t="s">
        <v>888</v>
      </c>
      <c r="N25" s="946"/>
      <c r="O25" s="939"/>
      <c r="P25" s="847"/>
      <c r="Q25" s="920"/>
      <c r="R25" s="920"/>
      <c r="S25" s="920"/>
      <c r="T25" s="854"/>
      <c r="U25" s="854"/>
      <c r="V25" s="855"/>
      <c r="W25" s="920"/>
      <c r="X25" s="920"/>
      <c r="Y25" s="920"/>
      <c r="Z25" s="920"/>
      <c r="AA25" s="920"/>
      <c r="AB25" s="920"/>
    </row>
    <row r="26" spans="1:28" ht="15.75">
      <c r="A26" s="938">
        <v>250</v>
      </c>
      <c r="B26" s="939"/>
      <c r="C26" s="939"/>
      <c r="D26" s="939"/>
      <c r="E26" s="949" t="s">
        <v>910</v>
      </c>
      <c r="F26" s="939"/>
      <c r="G26" s="939"/>
      <c r="H26" s="939"/>
      <c r="I26" s="951"/>
      <c r="J26" s="939"/>
      <c r="K26" s="939"/>
      <c r="L26" s="939"/>
      <c r="M26" s="945" t="s">
        <v>889</v>
      </c>
      <c r="N26" s="946"/>
      <c r="O26" s="939"/>
      <c r="P26" s="847"/>
      <c r="Q26" s="920"/>
      <c r="R26" s="920"/>
      <c r="S26" s="920"/>
      <c r="T26" s="854"/>
      <c r="U26" s="854"/>
      <c r="V26" s="855"/>
      <c r="W26" s="920"/>
      <c r="X26" s="920"/>
      <c r="Y26" s="920"/>
      <c r="Z26" s="920"/>
      <c r="AA26" s="920"/>
      <c r="AB26" s="920"/>
    </row>
    <row r="27" spans="1:28" ht="15.75">
      <c r="A27" s="938">
        <v>315</v>
      </c>
      <c r="B27" s="939"/>
      <c r="C27" s="939"/>
      <c r="D27" s="939"/>
      <c r="E27" s="949" t="s">
        <v>911</v>
      </c>
      <c r="F27" s="939"/>
      <c r="G27" s="939"/>
      <c r="H27" s="939"/>
      <c r="I27" s="951"/>
      <c r="J27" s="939"/>
      <c r="K27" s="939"/>
      <c r="L27" s="939"/>
      <c r="M27" s="945" t="s">
        <v>890</v>
      </c>
      <c r="N27" s="946"/>
      <c r="O27" s="939"/>
      <c r="P27" s="847"/>
      <c r="Q27" s="920"/>
      <c r="R27" s="920"/>
      <c r="S27" s="920"/>
      <c r="T27" s="854"/>
      <c r="U27" s="854"/>
      <c r="V27" s="855"/>
      <c r="W27" s="920"/>
      <c r="X27" s="920"/>
      <c r="Y27" s="920"/>
      <c r="Z27" s="920"/>
      <c r="AA27" s="920"/>
      <c r="AB27" s="920"/>
    </row>
    <row r="28" spans="1:28" ht="31.5">
      <c r="A28" s="938">
        <v>400</v>
      </c>
      <c r="B28" s="939"/>
      <c r="C28" s="939"/>
      <c r="D28" s="939"/>
      <c r="E28" s="949" t="s">
        <v>912</v>
      </c>
      <c r="F28" s="939"/>
      <c r="G28" s="939"/>
      <c r="H28" s="939"/>
      <c r="I28" s="951"/>
      <c r="J28" s="939"/>
      <c r="K28" s="939"/>
      <c r="L28" s="939"/>
      <c r="M28" s="945" t="s">
        <v>891</v>
      </c>
      <c r="N28" s="946"/>
      <c r="O28" s="939"/>
      <c r="P28" s="847"/>
      <c r="Q28" s="920"/>
      <c r="R28" s="920"/>
      <c r="S28" s="920"/>
      <c r="T28" s="854"/>
      <c r="U28" s="854"/>
      <c r="V28" s="855"/>
      <c r="W28" s="920"/>
      <c r="X28" s="920"/>
      <c r="Y28" s="920"/>
      <c r="Z28" s="920"/>
      <c r="AA28" s="920"/>
      <c r="AB28" s="920"/>
    </row>
    <row r="29" spans="1:28" ht="15.75">
      <c r="A29" s="952">
        <v>500</v>
      </c>
      <c r="B29" s="939"/>
      <c r="C29" s="939"/>
      <c r="D29" s="939"/>
      <c r="E29" s="949" t="s">
        <v>913</v>
      </c>
      <c r="F29" s="939"/>
      <c r="G29" s="939"/>
      <c r="H29" s="939"/>
      <c r="I29" s="951"/>
      <c r="J29" s="939"/>
      <c r="K29" s="939"/>
      <c r="L29" s="939"/>
      <c r="M29" s="945" t="s">
        <v>892</v>
      </c>
      <c r="N29" s="946"/>
      <c r="O29" s="939"/>
      <c r="P29" s="847"/>
      <c r="Q29" s="920"/>
      <c r="R29" s="920"/>
      <c r="S29" s="920"/>
      <c r="T29" s="854"/>
      <c r="U29" s="854"/>
      <c r="V29" s="855"/>
      <c r="W29" s="920"/>
      <c r="X29" s="920"/>
      <c r="Y29" s="920"/>
      <c r="Z29" s="920"/>
      <c r="AA29" s="920"/>
      <c r="AB29" s="920"/>
    </row>
    <row r="30" spans="1:28" ht="15.75">
      <c r="A30" s="938">
        <v>630</v>
      </c>
      <c r="B30" s="939"/>
      <c r="C30" s="939"/>
      <c r="D30" s="939"/>
      <c r="E30" s="949" t="s">
        <v>914</v>
      </c>
      <c r="F30" s="939"/>
      <c r="G30" s="939"/>
      <c r="H30" s="939"/>
      <c r="I30" s="951"/>
      <c r="J30" s="939"/>
      <c r="K30" s="939"/>
      <c r="L30" s="939"/>
      <c r="M30" s="945" t="s">
        <v>893</v>
      </c>
      <c r="N30" s="946"/>
      <c r="O30" s="939"/>
      <c r="P30" s="847"/>
      <c r="Q30" s="920"/>
      <c r="R30" s="920"/>
      <c r="S30" s="920"/>
      <c r="T30" s="854"/>
      <c r="U30" s="854"/>
      <c r="V30" s="855"/>
      <c r="W30" s="920"/>
      <c r="X30" s="920"/>
      <c r="Y30" s="920"/>
      <c r="Z30" s="920"/>
      <c r="AA30" s="920"/>
      <c r="AB30" s="920"/>
    </row>
    <row r="31" spans="1:28" ht="15.75">
      <c r="A31" s="953">
        <v>800</v>
      </c>
      <c r="B31" s="939"/>
      <c r="C31" s="939"/>
      <c r="D31" s="939"/>
      <c r="E31" s="949" t="s">
        <v>915</v>
      </c>
      <c r="F31" s="939"/>
      <c r="G31" s="939"/>
      <c r="H31" s="939"/>
      <c r="I31" s="954"/>
      <c r="J31" s="939"/>
      <c r="K31" s="939"/>
      <c r="L31" s="939"/>
      <c r="M31" s="945" t="s">
        <v>894</v>
      </c>
      <c r="N31" s="946"/>
      <c r="O31" s="939"/>
      <c r="P31" s="847"/>
      <c r="Q31" s="920"/>
      <c r="R31" s="920"/>
      <c r="S31" s="920"/>
      <c r="T31" s="854"/>
      <c r="U31" s="854"/>
      <c r="V31" s="855"/>
      <c r="W31" s="920"/>
      <c r="X31" s="920"/>
      <c r="Y31" s="920"/>
      <c r="Z31" s="920"/>
      <c r="AA31" s="920"/>
      <c r="AB31" s="920"/>
    </row>
    <row r="32" spans="1:28" ht="15.75">
      <c r="A32" s="938">
        <v>1000</v>
      </c>
      <c r="B32" s="939"/>
      <c r="C32" s="939"/>
      <c r="D32" s="939"/>
      <c r="E32" s="949" t="s">
        <v>916</v>
      </c>
      <c r="F32" s="939"/>
      <c r="G32" s="939"/>
      <c r="H32" s="939"/>
      <c r="I32" s="954"/>
      <c r="J32" s="939"/>
      <c r="K32" s="939"/>
      <c r="L32" s="939"/>
      <c r="M32" s="948" t="s">
        <v>895</v>
      </c>
      <c r="N32" s="946"/>
      <c r="O32" s="939"/>
      <c r="P32" s="847"/>
      <c r="Q32" s="920"/>
      <c r="R32" s="920"/>
      <c r="S32" s="920"/>
      <c r="T32" s="854"/>
      <c r="U32" s="854"/>
      <c r="V32" s="855"/>
      <c r="W32" s="920"/>
      <c r="X32" s="920"/>
      <c r="Y32" s="920"/>
      <c r="Z32" s="920"/>
      <c r="AA32" s="920"/>
      <c r="AB32" s="920"/>
    </row>
    <row r="33" spans="1:28" ht="15.75">
      <c r="A33" s="938">
        <v>1250</v>
      </c>
      <c r="B33" s="939"/>
      <c r="C33" s="939"/>
      <c r="D33" s="939"/>
      <c r="E33" s="949" t="s">
        <v>917</v>
      </c>
      <c r="F33" s="939"/>
      <c r="G33" s="939"/>
      <c r="H33" s="939"/>
      <c r="I33" s="954"/>
      <c r="J33" s="939"/>
      <c r="K33" s="939"/>
      <c r="L33" s="939"/>
      <c r="M33" s="948" t="s">
        <v>896</v>
      </c>
      <c r="N33" s="946"/>
      <c r="O33" s="939"/>
      <c r="P33" s="847"/>
      <c r="Q33" s="920"/>
      <c r="R33" s="920"/>
      <c r="S33" s="920"/>
      <c r="T33" s="854"/>
      <c r="U33" s="854"/>
      <c r="V33" s="855"/>
      <c r="W33" s="920"/>
      <c r="X33" s="920"/>
      <c r="Y33" s="920"/>
      <c r="Z33" s="920"/>
      <c r="AA33" s="920"/>
      <c r="AB33" s="920"/>
    </row>
    <row r="34" spans="1:28" ht="15.75">
      <c r="A34" s="938">
        <v>1600</v>
      </c>
      <c r="B34" s="939"/>
      <c r="C34" s="939"/>
      <c r="D34" s="939"/>
      <c r="E34" s="949" t="s">
        <v>918</v>
      </c>
      <c r="F34" s="939"/>
      <c r="G34" s="939"/>
      <c r="H34" s="939"/>
      <c r="I34" s="954"/>
      <c r="J34" s="939"/>
      <c r="K34" s="939"/>
      <c r="L34" s="939"/>
      <c r="M34" s="948" t="s">
        <v>897</v>
      </c>
      <c r="N34" s="955"/>
      <c r="O34" s="939"/>
      <c r="P34" s="847"/>
      <c r="Q34" s="920"/>
      <c r="R34" s="920"/>
      <c r="S34" s="920"/>
      <c r="T34" s="854"/>
      <c r="U34" s="854"/>
      <c r="V34" s="855"/>
      <c r="W34" s="920"/>
      <c r="X34" s="920"/>
      <c r="Y34" s="920"/>
      <c r="Z34" s="920"/>
      <c r="AA34" s="920"/>
      <c r="AB34" s="920"/>
    </row>
    <row r="35" spans="1:28" ht="16.5" thickBot="1">
      <c r="A35" s="956" t="s">
        <v>886</v>
      </c>
      <c r="B35" s="939"/>
      <c r="C35" s="939"/>
      <c r="D35" s="939"/>
      <c r="E35" s="949" t="s">
        <v>919</v>
      </c>
      <c r="F35" s="939"/>
      <c r="G35" s="939"/>
      <c r="H35" s="939"/>
      <c r="I35" s="954"/>
      <c r="J35" s="939"/>
      <c r="K35" s="939"/>
      <c r="L35" s="939"/>
      <c r="M35" s="957" t="s">
        <v>898</v>
      </c>
      <c r="N35" s="958"/>
      <c r="O35" s="939"/>
      <c r="P35" s="847"/>
      <c r="Q35" s="920"/>
      <c r="R35" s="920"/>
      <c r="S35" s="920"/>
      <c r="T35" s="854"/>
      <c r="U35" s="854"/>
      <c r="V35" s="855"/>
      <c r="W35" s="920"/>
      <c r="X35" s="920"/>
      <c r="Y35" s="920"/>
      <c r="Z35" s="920"/>
      <c r="AA35" s="920"/>
      <c r="AB35" s="920"/>
    </row>
    <row r="36" spans="1:28" ht="15.75">
      <c r="A36" s="959"/>
      <c r="B36" s="939"/>
      <c r="C36" s="939"/>
      <c r="D36" s="939"/>
      <c r="E36" s="949" t="s">
        <v>1337</v>
      </c>
      <c r="F36" s="939"/>
      <c r="G36" s="939"/>
      <c r="H36" s="939"/>
      <c r="I36" s="954"/>
      <c r="J36" s="939"/>
      <c r="K36" s="939"/>
      <c r="L36" s="939"/>
      <c r="M36" s="954"/>
      <c r="N36" s="954"/>
      <c r="O36" s="939"/>
      <c r="P36" s="847"/>
      <c r="Q36" s="920"/>
      <c r="R36" s="920"/>
      <c r="S36" s="920"/>
      <c r="T36" s="854"/>
      <c r="U36" s="854"/>
      <c r="V36" s="855"/>
      <c r="W36" s="920"/>
      <c r="X36" s="920"/>
      <c r="Y36" s="920"/>
      <c r="Z36" s="920"/>
      <c r="AA36" s="920"/>
      <c r="AB36" s="920"/>
    </row>
    <row r="37" spans="1:28" ht="16.5" thickBot="1">
      <c r="A37" s="960"/>
      <c r="B37" s="939"/>
      <c r="C37" s="939"/>
      <c r="D37" s="939"/>
      <c r="E37" s="961" t="s">
        <v>1338</v>
      </c>
      <c r="F37" s="939"/>
      <c r="G37" s="939"/>
      <c r="H37" s="939"/>
      <c r="I37" s="962"/>
      <c r="J37" s="939"/>
      <c r="K37" s="939"/>
      <c r="L37" s="939"/>
      <c r="M37" s="963"/>
      <c r="N37" s="963"/>
      <c r="O37" s="939"/>
      <c r="P37" s="847"/>
      <c r="Q37" s="920"/>
      <c r="R37" s="920"/>
      <c r="S37" s="920"/>
      <c r="T37" s="854"/>
      <c r="U37" s="854"/>
      <c r="V37" s="855"/>
      <c r="W37" s="920"/>
      <c r="X37" s="920"/>
      <c r="Y37" s="920"/>
      <c r="Z37" s="920"/>
      <c r="AA37" s="920"/>
      <c r="AB37" s="920"/>
    </row>
    <row r="38" spans="1:28">
      <c r="A38" s="847"/>
      <c r="B38" s="857"/>
      <c r="C38" s="857"/>
      <c r="D38" s="920"/>
      <c r="E38" s="857"/>
      <c r="F38" s="857"/>
      <c r="G38" s="857"/>
      <c r="H38" s="920"/>
      <c r="I38" s="920"/>
      <c r="J38" s="920"/>
      <c r="K38" s="920"/>
      <c r="L38" s="920"/>
      <c r="M38" s="920"/>
      <c r="N38" s="920"/>
      <c r="O38" s="920"/>
      <c r="P38" s="920"/>
      <c r="Q38" s="920"/>
      <c r="R38" s="920"/>
      <c r="S38" s="920"/>
      <c r="T38" s="854"/>
      <c r="U38" s="854"/>
      <c r="V38" s="855"/>
      <c r="W38" s="920"/>
      <c r="X38" s="920"/>
      <c r="Y38" s="920"/>
      <c r="Z38" s="920"/>
      <c r="AA38" s="920"/>
      <c r="AB38" s="920"/>
    </row>
    <row r="39" spans="1:28">
      <c r="A39" s="847"/>
      <c r="B39" s="857"/>
      <c r="C39" s="857"/>
      <c r="D39" s="920"/>
      <c r="E39" s="857"/>
      <c r="F39" s="857"/>
      <c r="G39" s="857"/>
      <c r="H39" s="920"/>
      <c r="I39" s="920"/>
      <c r="J39" s="920"/>
      <c r="K39" s="920"/>
      <c r="L39" s="920"/>
      <c r="M39" s="920"/>
      <c r="N39" s="920"/>
      <c r="O39" s="920"/>
      <c r="P39" s="920"/>
      <c r="Q39" s="920"/>
      <c r="R39" s="920"/>
      <c r="S39" s="920"/>
      <c r="T39" s="854"/>
      <c r="U39" s="854"/>
      <c r="V39" s="855"/>
      <c r="W39" s="920"/>
      <c r="X39" s="920"/>
      <c r="Y39" s="920"/>
      <c r="Z39" s="920"/>
      <c r="AA39" s="920"/>
      <c r="AB39" s="920"/>
    </row>
    <row r="40" spans="1:28" ht="15.75" thickBot="1">
      <c r="A40" s="847"/>
      <c r="B40" s="857"/>
      <c r="C40" s="857"/>
      <c r="D40" s="920"/>
      <c r="E40" s="857"/>
      <c r="F40" s="857"/>
      <c r="G40" s="857"/>
      <c r="H40" s="920"/>
      <c r="I40" s="920"/>
      <c r="J40" s="920"/>
      <c r="K40" s="920"/>
      <c r="L40" s="920"/>
      <c r="M40" s="920"/>
      <c r="N40" s="920"/>
      <c r="O40" s="920"/>
      <c r="P40" s="920"/>
      <c r="Q40" s="920"/>
      <c r="R40" s="920"/>
      <c r="S40" s="920"/>
      <c r="T40" s="854"/>
      <c r="U40" s="854"/>
      <c r="V40" s="855"/>
      <c r="W40" s="920"/>
      <c r="X40" s="920"/>
      <c r="Y40" s="920"/>
      <c r="Z40" s="920"/>
      <c r="AA40" s="920"/>
      <c r="AB40" s="920"/>
    </row>
    <row r="41" spans="1:28" ht="32.25" thickBot="1">
      <c r="A41" s="2951" t="s">
        <v>2223</v>
      </c>
      <c r="B41" s="2953" t="s">
        <v>1339</v>
      </c>
      <c r="C41" s="2953" t="s">
        <v>816</v>
      </c>
      <c r="D41" s="2953" t="s">
        <v>817</v>
      </c>
      <c r="E41" s="2953" t="s">
        <v>1341</v>
      </c>
      <c r="F41" s="2967" t="s">
        <v>818</v>
      </c>
      <c r="G41" s="2955" t="s">
        <v>819</v>
      </c>
      <c r="H41" s="2957"/>
      <c r="I41" s="2963" t="s">
        <v>1361</v>
      </c>
      <c r="J41" s="964" t="s">
        <v>821</v>
      </c>
      <c r="K41" s="2955" t="s">
        <v>822</v>
      </c>
      <c r="L41" s="2957"/>
      <c r="M41" s="2955" t="s">
        <v>823</v>
      </c>
      <c r="N41" s="2957"/>
      <c r="O41" s="2961" t="s">
        <v>824</v>
      </c>
      <c r="P41" s="2962"/>
      <c r="Q41" s="965" t="s">
        <v>825</v>
      </c>
      <c r="R41" s="2963" t="s">
        <v>826</v>
      </c>
      <c r="S41" s="2976" t="s">
        <v>1362</v>
      </c>
      <c r="T41" s="2961" t="s">
        <v>1343</v>
      </c>
      <c r="U41" s="2978"/>
      <c r="V41" s="2962"/>
      <c r="W41" s="2963" t="s">
        <v>1363</v>
      </c>
      <c r="X41" s="2979" t="s">
        <v>828</v>
      </c>
      <c r="Y41" s="2976" t="s">
        <v>829</v>
      </c>
      <c r="Z41" s="2976" t="s">
        <v>1345</v>
      </c>
      <c r="AA41" s="2963" t="s">
        <v>1364</v>
      </c>
      <c r="AB41" s="2963" t="s">
        <v>1365</v>
      </c>
    </row>
    <row r="42" spans="1:28" ht="16.5" thickBot="1">
      <c r="A42" s="2952"/>
      <c r="B42" s="2954"/>
      <c r="C42" s="2954"/>
      <c r="D42" s="2954"/>
      <c r="E42" s="2954"/>
      <c r="F42" s="2968"/>
      <c r="G42" s="966" t="s">
        <v>834</v>
      </c>
      <c r="H42" s="967" t="s">
        <v>835</v>
      </c>
      <c r="I42" s="2964"/>
      <c r="J42" s="968" t="s">
        <v>292</v>
      </c>
      <c r="K42" s="968" t="s">
        <v>293</v>
      </c>
      <c r="L42" s="968" t="s">
        <v>292</v>
      </c>
      <c r="M42" s="968" t="s">
        <v>293</v>
      </c>
      <c r="N42" s="968" t="s">
        <v>292</v>
      </c>
      <c r="O42" s="968" t="s">
        <v>293</v>
      </c>
      <c r="P42" s="968" t="s">
        <v>292</v>
      </c>
      <c r="Q42" s="969"/>
      <c r="R42" s="2964"/>
      <c r="S42" s="2977"/>
      <c r="T42" s="970" t="s">
        <v>1346</v>
      </c>
      <c r="U42" s="968" t="s">
        <v>1347</v>
      </c>
      <c r="V42" s="968" t="s">
        <v>925</v>
      </c>
      <c r="W42" s="2964"/>
      <c r="X42" s="2980"/>
      <c r="Y42" s="2977"/>
      <c r="Z42" s="2977"/>
      <c r="AA42" s="2964"/>
      <c r="AB42" s="2964"/>
    </row>
    <row r="43" spans="1:28" ht="15.75">
      <c r="A43" s="2958"/>
      <c r="B43" s="2969"/>
      <c r="C43" s="2972"/>
      <c r="D43" s="2972"/>
      <c r="E43" s="971"/>
      <c r="F43" s="972" t="s">
        <v>201</v>
      </c>
      <c r="G43" s="939"/>
      <c r="H43" s="939"/>
      <c r="I43" s="856"/>
      <c r="J43" s="856"/>
      <c r="K43" s="856"/>
      <c r="L43" s="856"/>
      <c r="M43" s="856"/>
      <c r="N43" s="856"/>
      <c r="O43" s="856"/>
      <c r="P43" s="856"/>
      <c r="Q43" s="939"/>
      <c r="R43" s="856"/>
      <c r="S43" s="856"/>
      <c r="T43" s="939"/>
      <c r="U43" s="939"/>
      <c r="V43" s="939"/>
      <c r="W43" s="856"/>
      <c r="X43" s="973"/>
      <c r="Y43" s="974"/>
      <c r="Z43" s="856"/>
      <c r="AA43" s="2975"/>
      <c r="AB43" s="856"/>
    </row>
    <row r="44" spans="1:28" ht="15.75">
      <c r="A44" s="2959"/>
      <c r="B44" s="2970"/>
      <c r="C44" s="2973"/>
      <c r="D44" s="2973"/>
      <c r="E44" s="971"/>
      <c r="F44" s="975" t="s">
        <v>202</v>
      </c>
      <c r="G44" s="939"/>
      <c r="H44" s="939"/>
      <c r="I44" s="856"/>
      <c r="J44" s="856"/>
      <c r="K44" s="856"/>
      <c r="L44" s="856"/>
      <c r="M44" s="856"/>
      <c r="N44" s="856"/>
      <c r="O44" s="856"/>
      <c r="P44" s="856"/>
      <c r="Q44" s="939"/>
      <c r="R44" s="856"/>
      <c r="S44" s="856"/>
      <c r="T44" s="939"/>
      <c r="U44" s="939"/>
      <c r="V44" s="939"/>
      <c r="W44" s="856"/>
      <c r="X44" s="976"/>
      <c r="Y44" s="976"/>
      <c r="Z44" s="856"/>
      <c r="AA44" s="2975"/>
      <c r="AB44" s="856"/>
    </row>
    <row r="45" spans="1:28" ht="15.75">
      <c r="A45" s="2959"/>
      <c r="B45" s="2970"/>
      <c r="C45" s="2973"/>
      <c r="D45" s="2973"/>
      <c r="E45" s="971"/>
      <c r="F45" s="975" t="s">
        <v>203</v>
      </c>
      <c r="G45" s="939"/>
      <c r="H45" s="939"/>
      <c r="I45" s="856"/>
      <c r="J45" s="856"/>
      <c r="K45" s="856"/>
      <c r="L45" s="856"/>
      <c r="M45" s="856"/>
      <c r="N45" s="856"/>
      <c r="O45" s="856"/>
      <c r="P45" s="856"/>
      <c r="Q45" s="939"/>
      <c r="R45" s="856"/>
      <c r="S45" s="856"/>
      <c r="T45" s="939"/>
      <c r="U45" s="939"/>
      <c r="V45" s="939"/>
      <c r="W45" s="856"/>
      <c r="X45" s="976"/>
      <c r="Y45" s="976"/>
      <c r="Z45" s="856"/>
      <c r="AA45" s="2975"/>
      <c r="AB45" s="856"/>
    </row>
    <row r="46" spans="1:28" ht="15.75">
      <c r="A46" s="2959"/>
      <c r="B46" s="2970"/>
      <c r="C46" s="2973"/>
      <c r="D46" s="2973"/>
      <c r="E46" s="971"/>
      <c r="F46" s="975" t="s">
        <v>204</v>
      </c>
      <c r="G46" s="939"/>
      <c r="H46" s="939"/>
      <c r="I46" s="856"/>
      <c r="J46" s="856"/>
      <c r="K46" s="856"/>
      <c r="L46" s="856"/>
      <c r="M46" s="856"/>
      <c r="N46" s="856"/>
      <c r="O46" s="856"/>
      <c r="P46" s="856"/>
      <c r="Q46" s="939"/>
      <c r="R46" s="856"/>
      <c r="S46" s="856"/>
      <c r="T46" s="939"/>
      <c r="U46" s="939"/>
      <c r="V46" s="939"/>
      <c r="W46" s="856"/>
      <c r="X46" s="976"/>
      <c r="Y46" s="976"/>
      <c r="Z46" s="856"/>
      <c r="AA46" s="2975"/>
      <c r="AB46" s="856"/>
    </row>
    <row r="47" spans="1:28" ht="15.75">
      <c r="A47" s="2959"/>
      <c r="B47" s="2970"/>
      <c r="C47" s="2973"/>
      <c r="D47" s="2973"/>
      <c r="E47" s="971"/>
      <c r="F47" s="975" t="s">
        <v>205</v>
      </c>
      <c r="G47" s="939"/>
      <c r="H47" s="939"/>
      <c r="I47" s="856"/>
      <c r="J47" s="856"/>
      <c r="K47" s="856"/>
      <c r="L47" s="856"/>
      <c r="M47" s="856"/>
      <c r="N47" s="856"/>
      <c r="O47" s="856"/>
      <c r="P47" s="856"/>
      <c r="Q47" s="939"/>
      <c r="R47" s="856"/>
      <c r="S47" s="856"/>
      <c r="T47" s="939"/>
      <c r="U47" s="939"/>
      <c r="V47" s="939"/>
      <c r="W47" s="856"/>
      <c r="X47" s="976"/>
      <c r="Y47" s="976"/>
      <c r="Z47" s="856"/>
      <c r="AA47" s="2975"/>
      <c r="AB47" s="856"/>
    </row>
    <row r="48" spans="1:28" ht="15.75">
      <c r="A48" s="2959"/>
      <c r="B48" s="2970"/>
      <c r="C48" s="2973"/>
      <c r="D48" s="2973"/>
      <c r="E48" s="971"/>
      <c r="F48" s="975" t="s">
        <v>206</v>
      </c>
      <c r="G48" s="939"/>
      <c r="H48" s="939"/>
      <c r="I48" s="856"/>
      <c r="J48" s="856"/>
      <c r="K48" s="856"/>
      <c r="L48" s="856"/>
      <c r="M48" s="856"/>
      <c r="N48" s="856"/>
      <c r="O48" s="856"/>
      <c r="P48" s="856"/>
      <c r="Q48" s="939"/>
      <c r="R48" s="856"/>
      <c r="S48" s="856"/>
      <c r="T48" s="939"/>
      <c r="U48" s="939"/>
      <c r="V48" s="939"/>
      <c r="W48" s="856"/>
      <c r="X48" s="976"/>
      <c r="Y48" s="976"/>
      <c r="Z48" s="856"/>
      <c r="AA48" s="2975"/>
      <c r="AB48" s="856"/>
    </row>
    <row r="49" spans="1:28" ht="15.75">
      <c r="A49" s="2959"/>
      <c r="B49" s="2970"/>
      <c r="C49" s="2973"/>
      <c r="D49" s="2973"/>
      <c r="E49" s="971"/>
      <c r="F49" s="975" t="s">
        <v>207</v>
      </c>
      <c r="G49" s="939"/>
      <c r="H49" s="939"/>
      <c r="I49" s="856"/>
      <c r="J49" s="856"/>
      <c r="K49" s="856"/>
      <c r="L49" s="856"/>
      <c r="M49" s="856"/>
      <c r="N49" s="856"/>
      <c r="O49" s="856"/>
      <c r="P49" s="856"/>
      <c r="Q49" s="939"/>
      <c r="R49" s="856"/>
      <c r="S49" s="856"/>
      <c r="T49" s="939"/>
      <c r="U49" s="939"/>
      <c r="V49" s="939"/>
      <c r="W49" s="856"/>
      <c r="X49" s="976"/>
      <c r="Y49" s="976"/>
      <c r="Z49" s="856"/>
      <c r="AA49" s="2975"/>
      <c r="AB49" s="856"/>
    </row>
    <row r="50" spans="1:28" ht="15.75">
      <c r="A50" s="2959"/>
      <c r="B50" s="2970"/>
      <c r="C50" s="2973"/>
      <c r="D50" s="2973"/>
      <c r="E50" s="971"/>
      <c r="F50" s="975" t="s">
        <v>208</v>
      </c>
      <c r="G50" s="939"/>
      <c r="H50" s="939"/>
      <c r="I50" s="856"/>
      <c r="J50" s="856"/>
      <c r="K50" s="856"/>
      <c r="L50" s="856"/>
      <c r="M50" s="856"/>
      <c r="N50" s="856"/>
      <c r="O50" s="856"/>
      <c r="P50" s="856"/>
      <c r="Q50" s="939"/>
      <c r="R50" s="856"/>
      <c r="S50" s="856"/>
      <c r="T50" s="939"/>
      <c r="U50" s="939"/>
      <c r="V50" s="939"/>
      <c r="W50" s="856"/>
      <c r="X50" s="976"/>
      <c r="Y50" s="976"/>
      <c r="Z50" s="856"/>
      <c r="AA50" s="2975"/>
      <c r="AB50" s="856"/>
    </row>
    <row r="51" spans="1:28" ht="15.75">
      <c r="A51" s="2959"/>
      <c r="B51" s="2970"/>
      <c r="C51" s="2973"/>
      <c r="D51" s="2973"/>
      <c r="E51" s="971"/>
      <c r="F51" s="975" t="s">
        <v>209</v>
      </c>
      <c r="G51" s="939"/>
      <c r="H51" s="939"/>
      <c r="I51" s="856"/>
      <c r="J51" s="856"/>
      <c r="K51" s="856"/>
      <c r="L51" s="856"/>
      <c r="M51" s="856"/>
      <c r="N51" s="856"/>
      <c r="O51" s="856"/>
      <c r="P51" s="856"/>
      <c r="Q51" s="939"/>
      <c r="R51" s="856"/>
      <c r="S51" s="856"/>
      <c r="T51" s="939"/>
      <c r="U51" s="939"/>
      <c r="V51" s="939"/>
      <c r="W51" s="856"/>
      <c r="X51" s="976"/>
      <c r="Y51" s="976"/>
      <c r="Z51" s="856"/>
      <c r="AA51" s="2975"/>
      <c r="AB51" s="856"/>
    </row>
    <row r="52" spans="1:28" ht="15.75">
      <c r="A52" s="2959"/>
      <c r="B52" s="2970"/>
      <c r="C52" s="2973"/>
      <c r="D52" s="2973"/>
      <c r="E52" s="971"/>
      <c r="F52" s="977" t="s">
        <v>899</v>
      </c>
      <c r="G52" s="939"/>
      <c r="H52" s="939"/>
      <c r="I52" s="856"/>
      <c r="J52" s="856"/>
      <c r="K52" s="856"/>
      <c r="L52" s="856"/>
      <c r="M52" s="856"/>
      <c r="N52" s="856"/>
      <c r="O52" s="856"/>
      <c r="P52" s="856"/>
      <c r="Q52" s="939"/>
      <c r="R52" s="856"/>
      <c r="S52" s="856"/>
      <c r="T52" s="939"/>
      <c r="U52" s="939"/>
      <c r="V52" s="939"/>
      <c r="W52" s="856"/>
      <c r="X52" s="976"/>
      <c r="Y52" s="976"/>
      <c r="Z52" s="856"/>
      <c r="AA52" s="2975"/>
      <c r="AB52" s="856"/>
    </row>
    <row r="53" spans="1:28" ht="16.5" thickBot="1">
      <c r="A53" s="2960"/>
      <c r="B53" s="2971"/>
      <c r="C53" s="2974"/>
      <c r="D53" s="2974"/>
      <c r="E53" s="971"/>
      <c r="F53" s="978" t="s">
        <v>225</v>
      </c>
      <c r="G53" s="939"/>
      <c r="H53" s="939"/>
      <c r="I53" s="856"/>
      <c r="J53" s="856"/>
      <c r="K53" s="856"/>
      <c r="L53" s="856"/>
      <c r="M53" s="856"/>
      <c r="N53" s="856"/>
      <c r="O53" s="856"/>
      <c r="P53" s="856"/>
      <c r="Q53" s="939"/>
      <c r="R53" s="856"/>
      <c r="S53" s="856"/>
      <c r="T53" s="939"/>
      <c r="U53" s="939"/>
      <c r="V53" s="939"/>
      <c r="W53" s="856"/>
      <c r="X53" s="979"/>
      <c r="Y53" s="980"/>
      <c r="Z53" s="856"/>
      <c r="AA53" s="2975"/>
      <c r="AB53" s="856"/>
    </row>
    <row r="54" spans="1:28" ht="15.75">
      <c r="A54" s="2958"/>
      <c r="B54" s="2969"/>
      <c r="C54" s="2972"/>
      <c r="D54" s="2972"/>
      <c r="E54" s="971"/>
      <c r="F54" s="972" t="s">
        <v>201</v>
      </c>
      <c r="G54" s="939"/>
      <c r="H54" s="939"/>
      <c r="I54" s="856"/>
      <c r="J54" s="856"/>
      <c r="K54" s="856"/>
      <c r="L54" s="856"/>
      <c r="M54" s="856"/>
      <c r="N54" s="856"/>
      <c r="O54" s="856"/>
      <c r="P54" s="856"/>
      <c r="Q54" s="939"/>
      <c r="R54" s="856"/>
      <c r="S54" s="856"/>
      <c r="T54" s="939"/>
      <c r="U54" s="939"/>
      <c r="V54" s="939"/>
      <c r="W54" s="856"/>
      <c r="X54" s="973"/>
      <c r="Y54" s="974"/>
      <c r="Z54" s="856"/>
      <c r="AA54" s="2975"/>
      <c r="AB54" s="856"/>
    </row>
    <row r="55" spans="1:28" ht="15.75">
      <c r="A55" s="2959"/>
      <c r="B55" s="2970"/>
      <c r="C55" s="2973"/>
      <c r="D55" s="2973"/>
      <c r="E55" s="971"/>
      <c r="F55" s="975" t="s">
        <v>202</v>
      </c>
      <c r="G55" s="939"/>
      <c r="H55" s="939"/>
      <c r="I55" s="856"/>
      <c r="J55" s="856"/>
      <c r="K55" s="856"/>
      <c r="L55" s="856"/>
      <c r="M55" s="856"/>
      <c r="N55" s="856"/>
      <c r="O55" s="856"/>
      <c r="P55" s="856"/>
      <c r="Q55" s="939"/>
      <c r="R55" s="856"/>
      <c r="S55" s="856"/>
      <c r="T55" s="939"/>
      <c r="U55" s="939"/>
      <c r="V55" s="939"/>
      <c r="W55" s="856"/>
      <c r="X55" s="976"/>
      <c r="Y55" s="976"/>
      <c r="Z55" s="856"/>
      <c r="AA55" s="2975"/>
      <c r="AB55" s="856"/>
    </row>
    <row r="56" spans="1:28" ht="15.75">
      <c r="A56" s="2959"/>
      <c r="B56" s="2970"/>
      <c r="C56" s="2973"/>
      <c r="D56" s="2973"/>
      <c r="E56" s="971"/>
      <c r="F56" s="975" t="s">
        <v>203</v>
      </c>
      <c r="G56" s="939"/>
      <c r="H56" s="939"/>
      <c r="I56" s="856"/>
      <c r="J56" s="856"/>
      <c r="K56" s="856"/>
      <c r="L56" s="856"/>
      <c r="M56" s="856"/>
      <c r="N56" s="856"/>
      <c r="O56" s="856"/>
      <c r="P56" s="856"/>
      <c r="Q56" s="939"/>
      <c r="R56" s="856"/>
      <c r="S56" s="856"/>
      <c r="T56" s="939"/>
      <c r="U56" s="939"/>
      <c r="V56" s="939"/>
      <c r="W56" s="856"/>
      <c r="X56" s="976"/>
      <c r="Y56" s="976"/>
      <c r="Z56" s="856"/>
      <c r="AA56" s="2975"/>
      <c r="AB56" s="856"/>
    </row>
    <row r="57" spans="1:28" ht="15.75">
      <c r="A57" s="2959"/>
      <c r="B57" s="2970"/>
      <c r="C57" s="2973"/>
      <c r="D57" s="2973"/>
      <c r="E57" s="971"/>
      <c r="F57" s="975" t="s">
        <v>204</v>
      </c>
      <c r="G57" s="939"/>
      <c r="H57" s="939"/>
      <c r="I57" s="856"/>
      <c r="J57" s="856"/>
      <c r="K57" s="856"/>
      <c r="L57" s="856"/>
      <c r="M57" s="856"/>
      <c r="N57" s="856"/>
      <c r="O57" s="856"/>
      <c r="P57" s="856"/>
      <c r="Q57" s="939"/>
      <c r="R57" s="856"/>
      <c r="S57" s="856"/>
      <c r="T57" s="939"/>
      <c r="U57" s="939"/>
      <c r="V57" s="939"/>
      <c r="W57" s="856"/>
      <c r="X57" s="976"/>
      <c r="Y57" s="976"/>
      <c r="Z57" s="856"/>
      <c r="AA57" s="2975"/>
      <c r="AB57" s="856"/>
    </row>
    <row r="58" spans="1:28" ht="15.75">
      <c r="A58" s="2959"/>
      <c r="B58" s="2970"/>
      <c r="C58" s="2973"/>
      <c r="D58" s="2973"/>
      <c r="E58" s="971"/>
      <c r="F58" s="975" t="s">
        <v>205</v>
      </c>
      <c r="G58" s="939"/>
      <c r="H58" s="939"/>
      <c r="I58" s="856"/>
      <c r="J58" s="856"/>
      <c r="K58" s="856"/>
      <c r="L58" s="856"/>
      <c r="M58" s="856"/>
      <c r="N58" s="856"/>
      <c r="O58" s="856"/>
      <c r="P58" s="856"/>
      <c r="Q58" s="939"/>
      <c r="R58" s="856"/>
      <c r="S58" s="856"/>
      <c r="T58" s="939"/>
      <c r="U58" s="939"/>
      <c r="V58" s="939"/>
      <c r="W58" s="856"/>
      <c r="X58" s="976"/>
      <c r="Y58" s="976"/>
      <c r="Z58" s="856"/>
      <c r="AA58" s="2975"/>
      <c r="AB58" s="856"/>
    </row>
    <row r="59" spans="1:28" ht="15.75">
      <c r="A59" s="2959"/>
      <c r="B59" s="2970"/>
      <c r="C59" s="2973"/>
      <c r="D59" s="2973"/>
      <c r="E59" s="971"/>
      <c r="F59" s="975" t="s">
        <v>206</v>
      </c>
      <c r="G59" s="939"/>
      <c r="H59" s="939"/>
      <c r="I59" s="856"/>
      <c r="J59" s="856"/>
      <c r="K59" s="856"/>
      <c r="L59" s="856"/>
      <c r="M59" s="856"/>
      <c r="N59" s="856"/>
      <c r="O59" s="856"/>
      <c r="P59" s="856"/>
      <c r="Q59" s="939"/>
      <c r="R59" s="856"/>
      <c r="S59" s="856"/>
      <c r="T59" s="939"/>
      <c r="U59" s="939"/>
      <c r="V59" s="939"/>
      <c r="W59" s="856"/>
      <c r="X59" s="976"/>
      <c r="Y59" s="976"/>
      <c r="Z59" s="856"/>
      <c r="AA59" s="2975"/>
      <c r="AB59" s="856"/>
    </row>
    <row r="60" spans="1:28" ht="15.75">
      <c r="A60" s="2959"/>
      <c r="B60" s="2970"/>
      <c r="C60" s="2973"/>
      <c r="D60" s="2973"/>
      <c r="E60" s="971"/>
      <c r="F60" s="975" t="s">
        <v>207</v>
      </c>
      <c r="G60" s="939"/>
      <c r="H60" s="939"/>
      <c r="I60" s="856"/>
      <c r="J60" s="856"/>
      <c r="K60" s="856"/>
      <c r="L60" s="856"/>
      <c r="M60" s="856"/>
      <c r="N60" s="856"/>
      <c r="O60" s="856"/>
      <c r="P60" s="856"/>
      <c r="Q60" s="939"/>
      <c r="R60" s="856"/>
      <c r="S60" s="856"/>
      <c r="T60" s="939"/>
      <c r="U60" s="939"/>
      <c r="V60" s="939"/>
      <c r="W60" s="856"/>
      <c r="X60" s="976"/>
      <c r="Y60" s="976"/>
      <c r="Z60" s="856"/>
      <c r="AA60" s="2975"/>
      <c r="AB60" s="856"/>
    </row>
    <row r="61" spans="1:28" ht="15.75">
      <c r="A61" s="2959"/>
      <c r="B61" s="2970"/>
      <c r="C61" s="2973"/>
      <c r="D61" s="2973"/>
      <c r="E61" s="971"/>
      <c r="F61" s="975" t="s">
        <v>208</v>
      </c>
      <c r="G61" s="939"/>
      <c r="H61" s="939"/>
      <c r="I61" s="856"/>
      <c r="J61" s="856"/>
      <c r="K61" s="856"/>
      <c r="L61" s="856"/>
      <c r="M61" s="856"/>
      <c r="N61" s="856"/>
      <c r="O61" s="856"/>
      <c r="P61" s="856"/>
      <c r="Q61" s="939"/>
      <c r="R61" s="856"/>
      <c r="S61" s="856"/>
      <c r="T61" s="939"/>
      <c r="U61" s="939"/>
      <c r="V61" s="939"/>
      <c r="W61" s="856"/>
      <c r="X61" s="976"/>
      <c r="Y61" s="976"/>
      <c r="Z61" s="856"/>
      <c r="AA61" s="2975"/>
      <c r="AB61" s="856"/>
    </row>
    <row r="62" spans="1:28" ht="15.75">
      <c r="A62" s="2959"/>
      <c r="B62" s="2970"/>
      <c r="C62" s="2973"/>
      <c r="D62" s="2973"/>
      <c r="E62" s="971"/>
      <c r="F62" s="975" t="s">
        <v>209</v>
      </c>
      <c r="G62" s="939"/>
      <c r="H62" s="939"/>
      <c r="I62" s="856"/>
      <c r="J62" s="856"/>
      <c r="K62" s="856"/>
      <c r="L62" s="856"/>
      <c r="M62" s="856"/>
      <c r="N62" s="856"/>
      <c r="O62" s="856"/>
      <c r="P62" s="856"/>
      <c r="Q62" s="939"/>
      <c r="R62" s="856"/>
      <c r="S62" s="856"/>
      <c r="T62" s="939"/>
      <c r="U62" s="939"/>
      <c r="V62" s="939"/>
      <c r="W62" s="856"/>
      <c r="X62" s="976"/>
      <c r="Y62" s="976"/>
      <c r="Z62" s="856"/>
      <c r="AA62" s="2975"/>
      <c r="AB62" s="856"/>
    </row>
    <row r="63" spans="1:28" ht="15.75">
      <c r="A63" s="2959"/>
      <c r="B63" s="2970"/>
      <c r="C63" s="2973"/>
      <c r="D63" s="2973"/>
      <c r="E63" s="971"/>
      <c r="F63" s="977" t="s">
        <v>899</v>
      </c>
      <c r="G63" s="939"/>
      <c r="H63" s="939"/>
      <c r="I63" s="856"/>
      <c r="J63" s="856"/>
      <c r="K63" s="856"/>
      <c r="L63" s="856"/>
      <c r="M63" s="856"/>
      <c r="N63" s="856"/>
      <c r="O63" s="856"/>
      <c r="P63" s="856"/>
      <c r="Q63" s="939"/>
      <c r="R63" s="856"/>
      <c r="S63" s="856"/>
      <c r="T63" s="939"/>
      <c r="U63" s="939"/>
      <c r="V63" s="939"/>
      <c r="W63" s="856"/>
      <c r="X63" s="976"/>
      <c r="Y63" s="976"/>
      <c r="Z63" s="856"/>
      <c r="AA63" s="2975"/>
      <c r="AB63" s="856"/>
    </row>
    <row r="64" spans="1:28" ht="16.5" thickBot="1">
      <c r="A64" s="2960"/>
      <c r="B64" s="2971"/>
      <c r="C64" s="2974"/>
      <c r="D64" s="2974"/>
      <c r="E64" s="971"/>
      <c r="F64" s="978" t="s">
        <v>225</v>
      </c>
      <c r="G64" s="939"/>
      <c r="H64" s="939"/>
      <c r="I64" s="856"/>
      <c r="J64" s="856"/>
      <c r="K64" s="856"/>
      <c r="L64" s="856"/>
      <c r="M64" s="856"/>
      <c r="N64" s="856"/>
      <c r="O64" s="856"/>
      <c r="P64" s="856"/>
      <c r="Q64" s="939"/>
      <c r="R64" s="856"/>
      <c r="S64" s="856"/>
      <c r="T64" s="939"/>
      <c r="U64" s="939"/>
      <c r="V64" s="939"/>
      <c r="W64" s="856"/>
      <c r="X64" s="979"/>
      <c r="Y64" s="980"/>
      <c r="Z64" s="856"/>
      <c r="AA64" s="2975"/>
      <c r="AB64" s="856"/>
    </row>
    <row r="65" spans="1:28" ht="15.75">
      <c r="A65" s="2958"/>
      <c r="B65" s="2969"/>
      <c r="C65" s="2972"/>
      <c r="D65" s="2972"/>
      <c r="E65" s="971"/>
      <c r="F65" s="972" t="s">
        <v>201</v>
      </c>
      <c r="G65" s="939"/>
      <c r="H65" s="939"/>
      <c r="I65" s="856"/>
      <c r="J65" s="856"/>
      <c r="K65" s="856"/>
      <c r="L65" s="856"/>
      <c r="M65" s="856"/>
      <c r="N65" s="856"/>
      <c r="O65" s="856"/>
      <c r="P65" s="856"/>
      <c r="Q65" s="939"/>
      <c r="R65" s="856"/>
      <c r="S65" s="856"/>
      <c r="T65" s="939"/>
      <c r="U65" s="939"/>
      <c r="V65" s="939"/>
      <c r="W65" s="856"/>
      <c r="X65" s="973"/>
      <c r="Y65" s="974"/>
      <c r="Z65" s="856"/>
      <c r="AA65" s="2975"/>
      <c r="AB65" s="856"/>
    </row>
    <row r="66" spans="1:28" ht="15.75">
      <c r="A66" s="2959"/>
      <c r="B66" s="2970"/>
      <c r="C66" s="2973"/>
      <c r="D66" s="2973"/>
      <c r="E66" s="971"/>
      <c r="F66" s="975" t="s">
        <v>202</v>
      </c>
      <c r="G66" s="939"/>
      <c r="H66" s="939"/>
      <c r="I66" s="856"/>
      <c r="J66" s="856"/>
      <c r="K66" s="856"/>
      <c r="L66" s="856"/>
      <c r="M66" s="856"/>
      <c r="N66" s="856"/>
      <c r="O66" s="856"/>
      <c r="P66" s="856"/>
      <c r="Q66" s="939"/>
      <c r="R66" s="856"/>
      <c r="S66" s="856"/>
      <c r="T66" s="939"/>
      <c r="U66" s="939"/>
      <c r="V66" s="939"/>
      <c r="W66" s="856"/>
      <c r="X66" s="976"/>
      <c r="Y66" s="976"/>
      <c r="Z66" s="856"/>
      <c r="AA66" s="2975"/>
      <c r="AB66" s="856"/>
    </row>
    <row r="67" spans="1:28" ht="15.75">
      <c r="A67" s="2959"/>
      <c r="B67" s="2970"/>
      <c r="C67" s="2973"/>
      <c r="D67" s="2973"/>
      <c r="E67" s="971"/>
      <c r="F67" s="975" t="s">
        <v>203</v>
      </c>
      <c r="G67" s="939"/>
      <c r="H67" s="939"/>
      <c r="I67" s="856"/>
      <c r="J67" s="856"/>
      <c r="K67" s="856"/>
      <c r="L67" s="856"/>
      <c r="M67" s="856"/>
      <c r="N67" s="856"/>
      <c r="O67" s="856"/>
      <c r="P67" s="856"/>
      <c r="Q67" s="939"/>
      <c r="R67" s="856"/>
      <c r="S67" s="856"/>
      <c r="T67" s="939"/>
      <c r="U67" s="939"/>
      <c r="V67" s="939"/>
      <c r="W67" s="856"/>
      <c r="X67" s="976"/>
      <c r="Y67" s="976"/>
      <c r="Z67" s="856"/>
      <c r="AA67" s="2975"/>
      <c r="AB67" s="856"/>
    </row>
    <row r="68" spans="1:28" ht="15.75">
      <c r="A68" s="2959"/>
      <c r="B68" s="2970"/>
      <c r="C68" s="2973"/>
      <c r="D68" s="2973"/>
      <c r="E68" s="971"/>
      <c r="F68" s="975" t="s">
        <v>204</v>
      </c>
      <c r="G68" s="939"/>
      <c r="H68" s="939"/>
      <c r="I68" s="856"/>
      <c r="J68" s="856"/>
      <c r="K68" s="856"/>
      <c r="L68" s="856"/>
      <c r="M68" s="856"/>
      <c r="N68" s="856"/>
      <c r="O68" s="856"/>
      <c r="P68" s="856"/>
      <c r="Q68" s="939"/>
      <c r="R68" s="856"/>
      <c r="S68" s="856"/>
      <c r="T68" s="939"/>
      <c r="U68" s="939"/>
      <c r="V68" s="939"/>
      <c r="W68" s="856"/>
      <c r="X68" s="976"/>
      <c r="Y68" s="976"/>
      <c r="Z68" s="856"/>
      <c r="AA68" s="2975"/>
      <c r="AB68" s="856"/>
    </row>
    <row r="69" spans="1:28" ht="15.75">
      <c r="A69" s="2959"/>
      <c r="B69" s="2970"/>
      <c r="C69" s="2973"/>
      <c r="D69" s="2973"/>
      <c r="E69" s="971"/>
      <c r="F69" s="975" t="s">
        <v>205</v>
      </c>
      <c r="G69" s="939"/>
      <c r="H69" s="939"/>
      <c r="I69" s="856"/>
      <c r="J69" s="856"/>
      <c r="K69" s="856"/>
      <c r="L69" s="856"/>
      <c r="M69" s="856"/>
      <c r="N69" s="856"/>
      <c r="O69" s="856"/>
      <c r="P69" s="856"/>
      <c r="Q69" s="939"/>
      <c r="R69" s="856"/>
      <c r="S69" s="856"/>
      <c r="T69" s="939"/>
      <c r="U69" s="939"/>
      <c r="V69" s="939"/>
      <c r="W69" s="856"/>
      <c r="X69" s="976"/>
      <c r="Y69" s="976"/>
      <c r="Z69" s="856"/>
      <c r="AA69" s="2975"/>
      <c r="AB69" s="856"/>
    </row>
    <row r="70" spans="1:28" ht="15.75">
      <c r="A70" s="2959"/>
      <c r="B70" s="2970"/>
      <c r="C70" s="2973"/>
      <c r="D70" s="2973"/>
      <c r="E70" s="971"/>
      <c r="F70" s="975" t="s">
        <v>206</v>
      </c>
      <c r="G70" s="939"/>
      <c r="H70" s="939"/>
      <c r="I70" s="856"/>
      <c r="J70" s="856"/>
      <c r="K70" s="856"/>
      <c r="L70" s="856"/>
      <c r="M70" s="856"/>
      <c r="N70" s="856"/>
      <c r="O70" s="856"/>
      <c r="P70" s="856"/>
      <c r="Q70" s="939"/>
      <c r="R70" s="856"/>
      <c r="S70" s="856"/>
      <c r="T70" s="939"/>
      <c r="U70" s="939"/>
      <c r="V70" s="939"/>
      <c r="W70" s="856"/>
      <c r="X70" s="976"/>
      <c r="Y70" s="976"/>
      <c r="Z70" s="856"/>
      <c r="AA70" s="2975"/>
      <c r="AB70" s="856"/>
    </row>
    <row r="71" spans="1:28" ht="15.75">
      <c r="A71" s="2959"/>
      <c r="B71" s="2970"/>
      <c r="C71" s="2973"/>
      <c r="D71" s="2973"/>
      <c r="E71" s="971"/>
      <c r="F71" s="975" t="s">
        <v>207</v>
      </c>
      <c r="G71" s="939"/>
      <c r="H71" s="939"/>
      <c r="I71" s="856"/>
      <c r="J71" s="856"/>
      <c r="K71" s="856"/>
      <c r="L71" s="856"/>
      <c r="M71" s="856"/>
      <c r="N71" s="856"/>
      <c r="O71" s="856"/>
      <c r="P71" s="856"/>
      <c r="Q71" s="939"/>
      <c r="R71" s="856"/>
      <c r="S71" s="856"/>
      <c r="T71" s="939"/>
      <c r="U71" s="939"/>
      <c r="V71" s="939"/>
      <c r="W71" s="856"/>
      <c r="X71" s="976"/>
      <c r="Y71" s="976"/>
      <c r="Z71" s="856"/>
      <c r="AA71" s="2975"/>
      <c r="AB71" s="856"/>
    </row>
    <row r="72" spans="1:28" ht="15.75">
      <c r="A72" s="2959"/>
      <c r="B72" s="2970"/>
      <c r="C72" s="2973"/>
      <c r="D72" s="2973"/>
      <c r="E72" s="971"/>
      <c r="F72" s="975" t="s">
        <v>208</v>
      </c>
      <c r="G72" s="939"/>
      <c r="H72" s="939"/>
      <c r="I72" s="856"/>
      <c r="J72" s="856"/>
      <c r="K72" s="856"/>
      <c r="L72" s="856"/>
      <c r="M72" s="856"/>
      <c r="N72" s="856"/>
      <c r="O72" s="856"/>
      <c r="P72" s="856"/>
      <c r="Q72" s="939"/>
      <c r="R72" s="856"/>
      <c r="S72" s="856"/>
      <c r="T72" s="939"/>
      <c r="U72" s="939"/>
      <c r="V72" s="939"/>
      <c r="W72" s="856"/>
      <c r="X72" s="976"/>
      <c r="Y72" s="976"/>
      <c r="Z72" s="856"/>
      <c r="AA72" s="2975"/>
      <c r="AB72" s="856"/>
    </row>
    <row r="73" spans="1:28" ht="15.75">
      <c r="A73" s="2959"/>
      <c r="B73" s="2970"/>
      <c r="C73" s="2973"/>
      <c r="D73" s="2973"/>
      <c r="E73" s="971"/>
      <c r="F73" s="975" t="s">
        <v>209</v>
      </c>
      <c r="G73" s="939"/>
      <c r="H73" s="939"/>
      <c r="I73" s="856"/>
      <c r="J73" s="856"/>
      <c r="K73" s="856"/>
      <c r="L73" s="856"/>
      <c r="M73" s="856"/>
      <c r="N73" s="856"/>
      <c r="O73" s="856"/>
      <c r="P73" s="856"/>
      <c r="Q73" s="939"/>
      <c r="R73" s="856"/>
      <c r="S73" s="856"/>
      <c r="T73" s="939"/>
      <c r="U73" s="939"/>
      <c r="V73" s="939"/>
      <c r="W73" s="856"/>
      <c r="X73" s="976"/>
      <c r="Y73" s="976"/>
      <c r="Z73" s="856"/>
      <c r="AA73" s="2975"/>
      <c r="AB73" s="856"/>
    </row>
    <row r="74" spans="1:28" ht="15.75">
      <c r="A74" s="2959"/>
      <c r="B74" s="2970"/>
      <c r="C74" s="2973"/>
      <c r="D74" s="2973"/>
      <c r="E74" s="971"/>
      <c r="F74" s="977" t="s">
        <v>899</v>
      </c>
      <c r="G74" s="939"/>
      <c r="H74" s="939"/>
      <c r="I74" s="856"/>
      <c r="J74" s="856"/>
      <c r="K74" s="856"/>
      <c r="L74" s="856"/>
      <c r="M74" s="856"/>
      <c r="N74" s="856"/>
      <c r="O74" s="856"/>
      <c r="P74" s="856"/>
      <c r="Q74" s="939"/>
      <c r="R74" s="856"/>
      <c r="S74" s="856"/>
      <c r="T74" s="939"/>
      <c r="U74" s="939"/>
      <c r="V74" s="939"/>
      <c r="W74" s="856"/>
      <c r="X74" s="976"/>
      <c r="Y74" s="976"/>
      <c r="Z74" s="856"/>
      <c r="AA74" s="2975"/>
      <c r="AB74" s="856"/>
    </row>
    <row r="75" spans="1:28" ht="16.5" thickBot="1">
      <c r="A75" s="2960"/>
      <c r="B75" s="2971"/>
      <c r="C75" s="2974"/>
      <c r="D75" s="2974"/>
      <c r="E75" s="971"/>
      <c r="F75" s="978" t="s">
        <v>225</v>
      </c>
      <c r="G75" s="939"/>
      <c r="H75" s="939"/>
      <c r="I75" s="856"/>
      <c r="J75" s="856"/>
      <c r="K75" s="856"/>
      <c r="L75" s="856"/>
      <c r="M75" s="856"/>
      <c r="N75" s="856"/>
      <c r="O75" s="856"/>
      <c r="P75" s="856"/>
      <c r="Q75" s="939"/>
      <c r="R75" s="856"/>
      <c r="S75" s="856"/>
      <c r="T75" s="939"/>
      <c r="U75" s="939"/>
      <c r="V75" s="939"/>
      <c r="W75" s="856"/>
      <c r="X75" s="979"/>
      <c r="Y75" s="980"/>
      <c r="Z75" s="856"/>
      <c r="AA75" s="2975"/>
      <c r="AB75" s="856"/>
    </row>
  </sheetData>
  <sheetProtection formatRows="0" sort="0" autoFilter="0"/>
  <mergeCells count="37">
    <mergeCell ref="A54:A64"/>
    <mergeCell ref="B54:B64"/>
    <mergeCell ref="C54:C64"/>
    <mergeCell ref="D54:D64"/>
    <mergeCell ref="AA54:AA64"/>
    <mergeCell ref="A65:A75"/>
    <mergeCell ref="B65:B75"/>
    <mergeCell ref="C65:C75"/>
    <mergeCell ref="D65:D75"/>
    <mergeCell ref="AA65:AA75"/>
    <mergeCell ref="AA41:AA42"/>
    <mergeCell ref="AB41:AB42"/>
    <mergeCell ref="A43:A53"/>
    <mergeCell ref="B43:B53"/>
    <mergeCell ref="C43:C53"/>
    <mergeCell ref="D43:D53"/>
    <mergeCell ref="AA43:AA53"/>
    <mergeCell ref="S41:S42"/>
    <mergeCell ref="T41:V41"/>
    <mergeCell ref="W41:W42"/>
    <mergeCell ref="X41:X42"/>
    <mergeCell ref="Y41:Y42"/>
    <mergeCell ref="Z41:Z42"/>
    <mergeCell ref="G41:H41"/>
    <mergeCell ref="I41:I42"/>
    <mergeCell ref="K41:L41"/>
    <mergeCell ref="M41:N41"/>
    <mergeCell ref="O41:P41"/>
    <mergeCell ref="R41:R42"/>
    <mergeCell ref="A1:B1"/>
    <mergeCell ref="C11:F11"/>
    <mergeCell ref="A41:A42"/>
    <mergeCell ref="B41:B42"/>
    <mergeCell ref="C41:C42"/>
    <mergeCell ref="D41:D42"/>
    <mergeCell ref="E41:E42"/>
    <mergeCell ref="F41:F42"/>
  </mergeCells>
  <dataValidations count="7">
    <dataValidation type="decimal" allowBlank="1" showErrorMessage="1" errorTitle="İstenen Aralıkta Değil!" error="İstenen Aralık: Minimum=-9223372036854775808 Maksimum=9223372036854775807" sqref="Z43:AB75 G43:W75 O17:O37 J17:L37 F17:H37 B17:D3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X43:Y75 F43:F75 A17:A37 M17:N37 I17:I37 E17:E37 B65:D65 B43:D43 B54:D54">
      <formula1>0</formula1>
      <formula2>2147483647</formula2>
    </dataValidation>
    <dataValidation type="list" allowBlank="1" sqref="E43:E75">
      <formula1>$CX$1:$CX$81</formula1>
    </dataValidation>
    <dataValidation type="decimal" allowBlank="1" showInputMessage="1" showErrorMessage="1" sqref="D12 B12">
      <formula1>0</formula1>
      <formula2>10000</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14"/>
  <sheetViews>
    <sheetView workbookViewId="0">
      <selection sqref="A1:C1"/>
    </sheetView>
  </sheetViews>
  <sheetFormatPr defaultColWidth="9.140625" defaultRowHeight="15"/>
  <cols>
    <col min="1" max="1" width="22.28515625" style="736" customWidth="1" collapsed="1"/>
    <col min="2" max="4" width="22.7109375" style="736" customWidth="1" collapsed="1"/>
    <col min="5" max="7" width="26" style="1092" customWidth="1"/>
    <col min="8" max="8" width="29" style="1092" customWidth="1"/>
    <col min="9" max="9" width="52.7109375" style="736" customWidth="1" collapsed="1"/>
    <col min="10" max="12" width="24.42578125" style="736" customWidth="1" collapsed="1"/>
    <col min="13" max="13" width="22.28515625" style="736" customWidth="1" collapsed="1"/>
    <col min="14" max="14" width="19.28515625" style="736" customWidth="1" collapsed="1"/>
    <col min="15" max="15" width="12.42578125" style="224" customWidth="1" collapsed="1"/>
    <col min="16" max="16" width="14.140625" style="224" customWidth="1" collapsed="1"/>
    <col min="17" max="18" width="12.7109375" style="224" customWidth="1" collapsed="1"/>
    <col min="19" max="19" width="15.7109375" style="224" customWidth="1" collapsed="1"/>
    <col min="20" max="20" width="14.85546875" style="224" customWidth="1"/>
    <col min="21" max="21" width="16.85546875" style="224" customWidth="1"/>
    <col min="22" max="16384" width="9.140625" style="224"/>
  </cols>
  <sheetData>
    <row r="1" spans="1:15">
      <c r="A1" s="2982" t="s">
        <v>29</v>
      </c>
      <c r="B1" s="2983"/>
      <c r="C1" s="2983"/>
      <c r="D1" s="1056"/>
      <c r="E1" s="1057"/>
      <c r="F1" s="1057"/>
      <c r="G1" s="1057"/>
      <c r="H1" s="1057"/>
      <c r="I1" s="1056"/>
      <c r="J1" s="224"/>
      <c r="K1" s="224"/>
      <c r="L1" s="224"/>
      <c r="M1" s="224"/>
      <c r="N1" s="224"/>
    </row>
    <row r="2" spans="1:15">
      <c r="A2" s="1058" t="s">
        <v>30</v>
      </c>
      <c r="B2" s="2984" t="s">
        <v>2283</v>
      </c>
      <c r="C2" s="2984"/>
      <c r="D2" s="1059"/>
      <c r="E2" s="1002"/>
      <c r="F2" s="1002"/>
      <c r="G2" s="1002"/>
      <c r="H2" s="1002"/>
      <c r="I2" s="1059"/>
      <c r="J2" s="224"/>
      <c r="K2" s="224"/>
      <c r="L2" s="224"/>
      <c r="M2" s="224"/>
      <c r="N2" s="224"/>
    </row>
    <row r="3" spans="1:15">
      <c r="A3" s="1058" t="s">
        <v>31</v>
      </c>
      <c r="B3" s="2985" t="s">
        <v>2284</v>
      </c>
      <c r="C3" s="2985"/>
      <c r="D3" s="1060"/>
      <c r="E3" s="998"/>
      <c r="F3" s="998"/>
      <c r="G3" s="998"/>
      <c r="H3" s="998"/>
      <c r="I3" s="1060"/>
      <c r="J3" s="224"/>
      <c r="K3" s="224"/>
      <c r="L3" s="224"/>
      <c r="M3" s="224"/>
      <c r="N3" s="224"/>
    </row>
    <row r="4" spans="1:15">
      <c r="A4" s="1058" t="s">
        <v>32</v>
      </c>
      <c r="B4" s="2984">
        <v>1</v>
      </c>
      <c r="C4" s="2984"/>
      <c r="D4" s="1059"/>
      <c r="E4" s="1002"/>
      <c r="F4" s="1002"/>
      <c r="G4" s="1002"/>
      <c r="H4" s="1002"/>
      <c r="I4" s="1059"/>
      <c r="J4" s="224"/>
      <c r="K4" s="224"/>
      <c r="L4" s="224"/>
      <c r="M4" s="224"/>
      <c r="N4" s="224"/>
    </row>
    <row r="5" spans="1:15">
      <c r="A5" s="1058" t="s">
        <v>33</v>
      </c>
      <c r="B5" s="2984"/>
      <c r="C5" s="2984"/>
      <c r="D5" s="1059"/>
      <c r="E5" s="1002"/>
      <c r="F5" s="1002"/>
      <c r="G5" s="1002"/>
      <c r="H5" s="1002"/>
      <c r="I5" s="1059"/>
      <c r="J5" s="224"/>
      <c r="K5" s="224"/>
      <c r="L5" s="224"/>
      <c r="M5" s="224"/>
      <c r="N5" s="224"/>
    </row>
    <row r="6" spans="1:15">
      <c r="A6" s="1058" t="s">
        <v>34</v>
      </c>
      <c r="B6" s="2984"/>
      <c r="C6" s="2984"/>
      <c r="D6" s="1059"/>
      <c r="E6" s="1002"/>
      <c r="F6" s="1002"/>
      <c r="G6" s="1002"/>
      <c r="H6" s="1002"/>
      <c r="I6" s="1059"/>
      <c r="J6" s="224"/>
      <c r="K6" s="224"/>
      <c r="L6" s="224"/>
      <c r="M6" s="224"/>
      <c r="N6" s="224"/>
    </row>
    <row r="7" spans="1:15">
      <c r="A7" s="1058" t="s">
        <v>35</v>
      </c>
      <c r="B7" s="2984"/>
      <c r="C7" s="2984"/>
      <c r="D7" s="1059"/>
      <c r="E7" s="1002"/>
      <c r="F7" s="1002"/>
      <c r="G7" s="1002"/>
      <c r="H7" s="1002"/>
      <c r="I7" s="1059"/>
      <c r="J7" s="224"/>
      <c r="K7" s="224"/>
      <c r="L7" s="224"/>
      <c r="M7" s="224"/>
      <c r="N7" s="224"/>
    </row>
    <row r="8" spans="1:15">
      <c r="A8" s="1058" t="s">
        <v>814</v>
      </c>
      <c r="B8" s="2986"/>
      <c r="C8" s="2986"/>
      <c r="D8" s="1061"/>
      <c r="E8" s="1005"/>
      <c r="F8" s="1005"/>
      <c r="G8" s="1005"/>
      <c r="H8" s="1005"/>
      <c r="I8" s="1061"/>
      <c r="J8" s="224"/>
      <c r="K8" s="224"/>
      <c r="L8" s="224"/>
      <c r="M8" s="224"/>
      <c r="N8" s="224"/>
    </row>
    <row r="9" spans="1:15" ht="15.75">
      <c r="A9" s="1058" t="s">
        <v>197</v>
      </c>
      <c r="B9" s="2987" t="s">
        <v>414</v>
      </c>
      <c r="C9" s="2988"/>
      <c r="D9" s="1062"/>
      <c r="E9" s="1007"/>
      <c r="F9" s="1007"/>
      <c r="G9" s="1007"/>
      <c r="H9" s="1007"/>
      <c r="I9" s="1060"/>
      <c r="J9" s="224"/>
      <c r="K9" s="224"/>
      <c r="L9" s="224"/>
      <c r="M9" s="224"/>
      <c r="N9" s="224"/>
    </row>
    <row r="10" spans="1:15">
      <c r="A10" s="224"/>
      <c r="B10" s="224"/>
      <c r="C10" s="224"/>
      <c r="D10" s="224"/>
      <c r="E10" s="730"/>
      <c r="F10" s="730"/>
      <c r="G10" s="730"/>
      <c r="H10" s="730"/>
      <c r="I10" s="224"/>
      <c r="J10" s="224"/>
      <c r="K10" s="224"/>
      <c r="L10" s="224"/>
      <c r="M10" s="224"/>
      <c r="N10" s="224"/>
    </row>
    <row r="11" spans="1:15">
      <c r="A11" s="1063" t="s">
        <v>815</v>
      </c>
      <c r="B11" s="2989"/>
      <c r="C11" s="2989"/>
      <c r="D11" s="224"/>
      <c r="E11" s="730"/>
      <c r="F11" s="730"/>
      <c r="G11" s="730"/>
      <c r="H11" s="730"/>
      <c r="I11" s="224"/>
      <c r="J11" s="224"/>
      <c r="K11" s="224"/>
      <c r="L11" s="224"/>
      <c r="M11" s="224"/>
      <c r="N11" s="224"/>
    </row>
    <row r="12" spans="1:15" ht="15.75">
      <c r="A12" s="1064"/>
      <c r="B12" s="1065"/>
      <c r="C12" s="1065"/>
      <c r="D12" s="1065"/>
      <c r="E12" s="1007"/>
      <c r="F12" s="1007"/>
      <c r="G12" s="1007"/>
      <c r="H12" s="1007"/>
      <c r="I12" s="1065"/>
      <c r="J12" s="1065"/>
      <c r="K12" s="1065"/>
      <c r="L12" s="1065"/>
      <c r="M12" s="224"/>
      <c r="N12" s="224"/>
    </row>
    <row r="13" spans="1:15" ht="15.75">
      <c r="A13" s="1066"/>
      <c r="B13" s="1066"/>
      <c r="C13" s="224"/>
      <c r="D13" s="1066"/>
      <c r="E13" s="781"/>
      <c r="F13" s="781"/>
      <c r="G13" s="781"/>
      <c r="H13" s="782"/>
      <c r="I13" s="1066"/>
      <c r="J13" s="224"/>
      <c r="K13" s="224"/>
      <c r="L13" s="224"/>
      <c r="M13" s="1067"/>
      <c r="N13" s="1067"/>
      <c r="O13" s="1068"/>
    </row>
    <row r="14" spans="1:15" ht="26.45" customHeight="1">
      <c r="A14" s="2990" t="s">
        <v>2285</v>
      </c>
      <c r="B14" s="2991"/>
      <c r="C14" s="2991"/>
      <c r="D14" s="2991"/>
      <c r="E14" s="2991"/>
      <c r="F14" s="780"/>
      <c r="G14" s="780"/>
      <c r="H14" s="781"/>
      <c r="I14" s="1066"/>
      <c r="J14" s="224"/>
      <c r="K14" s="224"/>
      <c r="L14" s="224"/>
      <c r="M14" s="1067"/>
      <c r="N14" s="1067"/>
      <c r="O14" s="1068"/>
    </row>
    <row r="15" spans="1:15">
      <c r="A15" s="2981" t="s">
        <v>2286</v>
      </c>
      <c r="B15" s="2981"/>
      <c r="C15" s="2981"/>
      <c r="D15" s="2981"/>
      <c r="E15" s="2981"/>
      <c r="F15" s="2981"/>
      <c r="G15" s="2981"/>
      <c r="H15" s="2981"/>
      <c r="I15" s="2981"/>
      <c r="J15" s="224"/>
      <c r="K15" s="224"/>
      <c r="L15" s="224"/>
      <c r="M15" s="1067"/>
      <c r="N15" s="1067"/>
      <c r="O15" s="1068"/>
    </row>
    <row r="16" spans="1:15">
      <c r="A16" s="1069" t="s">
        <v>2287</v>
      </c>
      <c r="B16" s="1069"/>
      <c r="C16" s="1069"/>
      <c r="D16" s="1069"/>
      <c r="E16" s="1069"/>
      <c r="F16" s="1069"/>
      <c r="G16" s="1069"/>
      <c r="H16" s="1069"/>
      <c r="I16" s="1069"/>
      <c r="J16" s="224"/>
      <c r="K16" s="224"/>
      <c r="L16" s="224"/>
      <c r="M16" s="1067"/>
      <c r="N16" s="1067"/>
      <c r="O16" s="1068"/>
    </row>
    <row r="17" spans="1:15" ht="16.5" thickBot="1">
      <c r="A17" s="2906" t="s">
        <v>2282</v>
      </c>
      <c r="B17" s="2906"/>
      <c r="C17" s="2906"/>
      <c r="D17" s="2906"/>
      <c r="E17" s="2906"/>
      <c r="F17" s="2906"/>
      <c r="G17" s="2906"/>
      <c r="H17" s="2906"/>
      <c r="I17" s="1066"/>
      <c r="J17" s="224"/>
      <c r="K17" s="224"/>
      <c r="L17" s="224"/>
      <c r="M17" s="1067"/>
      <c r="N17" s="1067"/>
      <c r="O17" s="1068"/>
    </row>
    <row r="18" spans="1:15" s="789" customFormat="1" ht="12.75" customHeight="1">
      <c r="A18" s="2994" t="s">
        <v>2223</v>
      </c>
      <c r="B18" s="2996" t="s">
        <v>1339</v>
      </c>
      <c r="C18" s="2996" t="s">
        <v>2288</v>
      </c>
      <c r="D18" s="2996" t="s">
        <v>2289</v>
      </c>
      <c r="E18" s="2996" t="s">
        <v>2290</v>
      </c>
      <c r="F18" s="2996" t="s">
        <v>2291</v>
      </c>
      <c r="G18" s="2996" t="s">
        <v>2292</v>
      </c>
      <c r="H18" s="2996" t="s">
        <v>2293</v>
      </c>
      <c r="I18" s="2996" t="s">
        <v>818</v>
      </c>
      <c r="J18" s="2998" t="s">
        <v>828</v>
      </c>
      <c r="K18" s="2998" t="s">
        <v>829</v>
      </c>
      <c r="L18" s="2998" t="s">
        <v>2294</v>
      </c>
      <c r="M18" s="2998" t="s">
        <v>2295</v>
      </c>
      <c r="N18" s="2992" t="s">
        <v>2296</v>
      </c>
    </row>
    <row r="19" spans="1:15" s="789" customFormat="1" ht="13.5" customHeight="1" thickBot="1">
      <c r="A19" s="2995"/>
      <c r="B19" s="2997"/>
      <c r="C19" s="2997"/>
      <c r="D19" s="2997"/>
      <c r="E19" s="2997"/>
      <c r="F19" s="2997"/>
      <c r="G19" s="2997"/>
      <c r="H19" s="2997"/>
      <c r="I19" s="2997"/>
      <c r="J19" s="2999"/>
      <c r="K19" s="2999"/>
      <c r="L19" s="2999"/>
      <c r="M19" s="2999"/>
      <c r="N19" s="2993"/>
    </row>
    <row r="20" spans="1:15" s="789" customFormat="1" ht="15.75">
      <c r="A20" s="2883"/>
      <c r="B20" s="2877"/>
      <c r="C20" s="2877"/>
      <c r="D20" s="2877"/>
      <c r="E20" s="991"/>
      <c r="F20" s="991"/>
      <c r="G20" s="991"/>
      <c r="H20" s="991"/>
      <c r="I20" s="1070" t="s">
        <v>2271</v>
      </c>
      <c r="J20" s="3003"/>
      <c r="K20" s="3003"/>
      <c r="L20" s="1071"/>
      <c r="M20" s="3000">
        <f>SUM(L20:L25)</f>
        <v>0</v>
      </c>
      <c r="N20" s="1072">
        <v>0</v>
      </c>
    </row>
    <row r="21" spans="1:15" s="789" customFormat="1" ht="15.75">
      <c r="A21" s="2884"/>
      <c r="B21" s="2878"/>
      <c r="C21" s="2878"/>
      <c r="D21" s="2878"/>
      <c r="E21" s="992"/>
      <c r="F21" s="992"/>
      <c r="G21" s="992"/>
      <c r="H21" s="992"/>
      <c r="I21" s="1073" t="s">
        <v>2297</v>
      </c>
      <c r="J21" s="3004"/>
      <c r="K21" s="3004"/>
      <c r="L21" s="1074"/>
      <c r="M21" s="3001"/>
      <c r="N21" s="1075"/>
    </row>
    <row r="22" spans="1:15" s="789" customFormat="1" ht="15.75">
      <c r="A22" s="2884"/>
      <c r="B22" s="2878"/>
      <c r="C22" s="2878"/>
      <c r="D22" s="2878"/>
      <c r="E22" s="992"/>
      <c r="F22" s="992"/>
      <c r="G22" s="992"/>
      <c r="H22" s="992"/>
      <c r="I22" s="1073" t="s">
        <v>207</v>
      </c>
      <c r="J22" s="3004"/>
      <c r="K22" s="3004"/>
      <c r="L22" s="1074"/>
      <c r="M22" s="3001"/>
      <c r="N22" s="1075"/>
    </row>
    <row r="23" spans="1:15" s="789" customFormat="1" ht="15.75">
      <c r="A23" s="2884"/>
      <c r="B23" s="2878"/>
      <c r="C23" s="2878"/>
      <c r="D23" s="2878"/>
      <c r="E23" s="992"/>
      <c r="F23" s="992"/>
      <c r="G23" s="992"/>
      <c r="H23" s="992"/>
      <c r="I23" s="1073" t="s">
        <v>209</v>
      </c>
      <c r="J23" s="3004"/>
      <c r="K23" s="3004"/>
      <c r="L23" s="1074"/>
      <c r="M23" s="3001"/>
      <c r="N23" s="1076"/>
    </row>
    <row r="24" spans="1:15" s="349" customFormat="1" ht="15.75">
      <c r="A24" s="2884"/>
      <c r="B24" s="2878"/>
      <c r="C24" s="2878"/>
      <c r="D24" s="2878"/>
      <c r="E24" s="992"/>
      <c r="F24" s="992"/>
      <c r="G24" s="992"/>
      <c r="H24" s="992"/>
      <c r="I24" s="1077" t="s">
        <v>899</v>
      </c>
      <c r="J24" s="3004"/>
      <c r="K24" s="3004"/>
      <c r="L24" s="1074"/>
      <c r="M24" s="3001"/>
      <c r="N24" s="1076"/>
    </row>
    <row r="25" spans="1:15" s="349" customFormat="1" ht="16.5" thickBot="1">
      <c r="A25" s="2885"/>
      <c r="B25" s="2879"/>
      <c r="C25" s="2879"/>
      <c r="D25" s="2879"/>
      <c r="E25" s="993"/>
      <c r="F25" s="993"/>
      <c r="G25" s="993"/>
      <c r="H25" s="993"/>
      <c r="I25" s="1078" t="s">
        <v>2274</v>
      </c>
      <c r="J25" s="3005"/>
      <c r="K25" s="3005"/>
      <c r="L25" s="1079"/>
      <c r="M25" s="3002"/>
      <c r="N25" s="1080"/>
    </row>
    <row r="26" spans="1:15" s="349" customFormat="1" ht="15.75">
      <c r="A26" s="2883"/>
      <c r="B26" s="2877"/>
      <c r="C26" s="2877"/>
      <c r="D26" s="2877"/>
      <c r="E26" s="991"/>
      <c r="F26" s="991"/>
      <c r="G26" s="991"/>
      <c r="H26" s="991"/>
      <c r="I26" s="1081" t="s">
        <v>2271</v>
      </c>
      <c r="J26" s="3003"/>
      <c r="K26" s="3003"/>
      <c r="L26" s="1071"/>
      <c r="M26" s="3006">
        <f>SUM(L26:L31)</f>
        <v>0</v>
      </c>
      <c r="N26" s="1082">
        <v>0</v>
      </c>
    </row>
    <row r="27" spans="1:15" s="349" customFormat="1" ht="15.75">
      <c r="A27" s="2884"/>
      <c r="B27" s="2878"/>
      <c r="C27" s="2878"/>
      <c r="D27" s="2878"/>
      <c r="E27" s="992"/>
      <c r="F27" s="992"/>
      <c r="G27" s="992"/>
      <c r="H27" s="992"/>
      <c r="I27" s="1073" t="s">
        <v>2297</v>
      </c>
      <c r="J27" s="3004"/>
      <c r="K27" s="3004"/>
      <c r="L27" s="1074"/>
      <c r="M27" s="3007"/>
      <c r="N27" s="1083"/>
    </row>
    <row r="28" spans="1:15" s="349" customFormat="1" ht="15.75">
      <c r="A28" s="2884"/>
      <c r="B28" s="2878"/>
      <c r="C28" s="2878"/>
      <c r="D28" s="2878"/>
      <c r="E28" s="992"/>
      <c r="F28" s="992"/>
      <c r="G28" s="992"/>
      <c r="H28" s="992"/>
      <c r="I28" s="1084" t="s">
        <v>207</v>
      </c>
      <c r="J28" s="3004"/>
      <c r="K28" s="3004"/>
      <c r="L28" s="1074"/>
      <c r="M28" s="3007"/>
      <c r="N28" s="1083"/>
    </row>
    <row r="29" spans="1:15" s="349" customFormat="1" ht="15.75">
      <c r="A29" s="2884"/>
      <c r="B29" s="2878"/>
      <c r="C29" s="2878"/>
      <c r="D29" s="2878"/>
      <c r="E29" s="992"/>
      <c r="F29" s="992"/>
      <c r="G29" s="992"/>
      <c r="H29" s="992"/>
      <c r="I29" s="1084" t="s">
        <v>209</v>
      </c>
      <c r="J29" s="3004"/>
      <c r="K29" s="3004"/>
      <c r="L29" s="1074"/>
      <c r="M29" s="3007"/>
      <c r="N29" s="1085"/>
    </row>
    <row r="30" spans="1:15" s="349" customFormat="1" ht="15.75">
      <c r="A30" s="2884"/>
      <c r="B30" s="2878"/>
      <c r="C30" s="2878"/>
      <c r="D30" s="2878"/>
      <c r="E30" s="992"/>
      <c r="F30" s="992"/>
      <c r="G30" s="992"/>
      <c r="H30" s="992"/>
      <c r="I30" s="1086" t="s">
        <v>899</v>
      </c>
      <c r="J30" s="3004"/>
      <c r="K30" s="3004"/>
      <c r="L30" s="1074"/>
      <c r="M30" s="3007"/>
      <c r="N30" s="1087"/>
    </row>
    <row r="31" spans="1:15" s="349" customFormat="1" ht="16.5" thickBot="1">
      <c r="A31" s="2885"/>
      <c r="B31" s="2879"/>
      <c r="C31" s="2879"/>
      <c r="D31" s="2879"/>
      <c r="E31" s="993"/>
      <c r="F31" s="993"/>
      <c r="G31" s="993"/>
      <c r="H31" s="993"/>
      <c r="I31" s="1088" t="s">
        <v>2274</v>
      </c>
      <c r="J31" s="3005"/>
      <c r="K31" s="3005"/>
      <c r="L31" s="1089"/>
      <c r="M31" s="3008"/>
      <c r="N31" s="1090"/>
    </row>
    <row r="32" spans="1:15">
      <c r="A32" s="1091"/>
      <c r="B32" s="1091"/>
      <c r="D32" s="1091"/>
      <c r="I32" s="1091"/>
      <c r="M32" s="1093"/>
      <c r="N32" s="1093"/>
      <c r="O32" s="1068"/>
    </row>
    <row r="33" spans="1:15">
      <c r="A33" s="1091"/>
      <c r="B33" s="1091"/>
      <c r="D33" s="1091"/>
      <c r="I33" s="1091"/>
      <c r="M33" s="1093"/>
      <c r="N33" s="1093"/>
      <c r="O33" s="1068"/>
    </row>
    <row r="34" spans="1:15">
      <c r="A34" s="1091"/>
      <c r="B34" s="1091"/>
      <c r="D34" s="1091"/>
      <c r="I34" s="1091"/>
      <c r="M34" s="1093"/>
      <c r="N34" s="1093"/>
      <c r="O34" s="1068"/>
    </row>
    <row r="35" spans="1:15">
      <c r="A35" s="1091"/>
      <c r="B35" s="1091"/>
      <c r="D35" s="1091"/>
      <c r="I35" s="1091"/>
      <c r="M35" s="1093"/>
      <c r="N35" s="1093"/>
      <c r="O35" s="1068"/>
    </row>
    <row r="36" spans="1:15">
      <c r="A36" s="1091"/>
      <c r="B36" s="1091"/>
      <c r="D36" s="1091"/>
      <c r="I36" s="1091"/>
      <c r="M36" s="1093"/>
      <c r="N36" s="1093"/>
      <c r="O36" s="1068"/>
    </row>
    <row r="37" spans="1:15">
      <c r="A37" s="1091"/>
      <c r="B37" s="1091"/>
      <c r="D37" s="1091"/>
      <c r="I37" s="1091"/>
      <c r="M37" s="1093"/>
      <c r="N37" s="1093"/>
      <c r="O37" s="1068"/>
    </row>
    <row r="38" spans="1:15">
      <c r="A38" s="1091"/>
      <c r="B38" s="1091"/>
      <c r="D38" s="1091"/>
      <c r="I38" s="1091"/>
      <c r="M38" s="1093"/>
      <c r="N38" s="1093"/>
      <c r="O38" s="1068"/>
    </row>
    <row r="39" spans="1:15">
      <c r="A39" s="1091"/>
      <c r="B39" s="1091"/>
      <c r="D39" s="1091"/>
      <c r="I39" s="1091"/>
      <c r="M39" s="1093"/>
      <c r="N39" s="1093"/>
      <c r="O39" s="1068"/>
    </row>
    <row r="40" spans="1:15">
      <c r="A40" s="1091"/>
      <c r="B40" s="1091"/>
      <c r="D40" s="1091"/>
      <c r="I40" s="1091"/>
      <c r="M40" s="1093"/>
      <c r="N40" s="1093"/>
      <c r="O40" s="1068"/>
    </row>
    <row r="41" spans="1:15">
      <c r="A41" s="1091"/>
      <c r="B41" s="1091"/>
      <c r="D41" s="1091"/>
      <c r="I41" s="1091"/>
      <c r="M41" s="1093"/>
      <c r="N41" s="1093"/>
      <c r="O41" s="1068"/>
    </row>
    <row r="42" spans="1:15">
      <c r="A42" s="1091"/>
      <c r="B42" s="1091"/>
      <c r="D42" s="1091"/>
      <c r="I42" s="1091"/>
      <c r="M42" s="1093"/>
      <c r="N42" s="1093"/>
      <c r="O42" s="1068"/>
    </row>
    <row r="43" spans="1:15">
      <c r="A43" s="1091"/>
      <c r="B43" s="1091"/>
      <c r="D43" s="1091"/>
      <c r="I43" s="1091"/>
      <c r="M43" s="1093"/>
      <c r="N43" s="1093"/>
      <c r="O43" s="1068"/>
    </row>
    <row r="44" spans="1:15">
      <c r="A44" s="1091"/>
      <c r="B44" s="1091"/>
      <c r="D44" s="1091"/>
      <c r="I44" s="1091"/>
      <c r="M44" s="1093"/>
      <c r="N44" s="1093"/>
      <c r="O44" s="1068"/>
    </row>
    <row r="45" spans="1:15">
      <c r="A45" s="1091"/>
      <c r="B45" s="1091"/>
      <c r="D45" s="1091"/>
      <c r="I45" s="1091"/>
      <c r="M45" s="1093"/>
      <c r="N45" s="1093"/>
      <c r="O45" s="1068"/>
    </row>
    <row r="46" spans="1:15">
      <c r="A46" s="1091"/>
      <c r="B46" s="1091"/>
      <c r="D46" s="1091"/>
      <c r="I46" s="1091"/>
      <c r="M46" s="1093"/>
      <c r="N46" s="1093"/>
      <c r="O46" s="1068"/>
    </row>
    <row r="47" spans="1:15">
      <c r="A47" s="1091"/>
      <c r="B47" s="1091"/>
      <c r="D47" s="1091"/>
      <c r="I47" s="1091"/>
      <c r="M47" s="1093"/>
      <c r="N47" s="1093"/>
      <c r="O47" s="1068"/>
    </row>
    <row r="48" spans="1:15">
      <c r="A48" s="1091"/>
      <c r="B48" s="1091"/>
      <c r="D48" s="1091"/>
      <c r="I48" s="1091"/>
      <c r="M48" s="1093"/>
      <c r="N48" s="1093"/>
      <c r="O48" s="1068"/>
    </row>
    <row r="49" spans="1:15">
      <c r="A49" s="1091"/>
      <c r="B49" s="1091"/>
      <c r="D49" s="1091"/>
      <c r="I49" s="1091"/>
      <c r="M49" s="1093"/>
      <c r="N49" s="1093"/>
      <c r="O49" s="1068"/>
    </row>
    <row r="50" spans="1:15">
      <c r="A50" s="1091"/>
      <c r="B50" s="1091"/>
      <c r="D50" s="1091"/>
      <c r="I50" s="1091"/>
      <c r="M50" s="1093"/>
      <c r="N50" s="1093"/>
      <c r="O50" s="1068"/>
    </row>
    <row r="51" spans="1:15">
      <c r="A51" s="1091"/>
      <c r="B51" s="1091"/>
      <c r="D51" s="1091"/>
      <c r="I51" s="1091"/>
      <c r="M51" s="1093"/>
      <c r="N51" s="1093"/>
      <c r="O51" s="1068"/>
    </row>
    <row r="52" spans="1:15">
      <c r="A52" s="1091"/>
      <c r="B52" s="1091"/>
      <c r="D52" s="1091"/>
      <c r="I52" s="1091"/>
      <c r="M52" s="1093"/>
      <c r="N52" s="1093"/>
      <c r="O52" s="1068"/>
    </row>
    <row r="53" spans="1:15">
      <c r="A53" s="1091"/>
      <c r="B53" s="1091"/>
      <c r="D53" s="1091"/>
      <c r="I53" s="1091"/>
      <c r="M53" s="1093"/>
      <c r="N53" s="1093"/>
      <c r="O53" s="1068"/>
    </row>
    <row r="54" spans="1:15">
      <c r="A54" s="1091"/>
      <c r="B54" s="1091"/>
      <c r="D54" s="1091"/>
      <c r="I54" s="1091"/>
      <c r="M54" s="1093"/>
      <c r="N54" s="1093"/>
      <c r="O54" s="1068"/>
    </row>
    <row r="55" spans="1:15">
      <c r="A55" s="1091"/>
      <c r="B55" s="1091"/>
      <c r="D55" s="1091"/>
      <c r="I55" s="1091"/>
      <c r="M55" s="1093"/>
      <c r="N55" s="1093"/>
      <c r="O55" s="1068"/>
    </row>
    <row r="56" spans="1:15">
      <c r="A56" s="1091"/>
      <c r="B56" s="1091"/>
      <c r="D56" s="1091"/>
      <c r="I56" s="1091"/>
      <c r="M56" s="1093"/>
      <c r="N56" s="1093"/>
      <c r="O56" s="1068"/>
    </row>
    <row r="57" spans="1:15">
      <c r="A57" s="1091"/>
      <c r="B57" s="1091"/>
      <c r="D57" s="1091"/>
      <c r="I57" s="1091"/>
      <c r="M57" s="1093"/>
      <c r="N57" s="1093"/>
      <c r="O57" s="1068"/>
    </row>
    <row r="58" spans="1:15">
      <c r="A58" s="1091"/>
      <c r="B58" s="1091"/>
      <c r="D58" s="1091"/>
      <c r="I58" s="1091"/>
      <c r="M58" s="1093"/>
      <c r="N58" s="1093"/>
      <c r="O58" s="1068"/>
    </row>
    <row r="59" spans="1:15">
      <c r="A59" s="1091"/>
      <c r="B59" s="1091"/>
      <c r="D59" s="1091"/>
      <c r="I59" s="1091"/>
      <c r="M59" s="1093"/>
      <c r="N59" s="1093"/>
      <c r="O59" s="1068"/>
    </row>
    <row r="60" spans="1:15">
      <c r="A60" s="1091"/>
      <c r="B60" s="1091"/>
      <c r="D60" s="1091"/>
      <c r="I60" s="1091"/>
      <c r="M60" s="1093"/>
      <c r="N60" s="1093"/>
      <c r="O60" s="1068"/>
    </row>
    <row r="61" spans="1:15">
      <c r="A61" s="1091"/>
      <c r="B61" s="1091"/>
      <c r="D61" s="1091"/>
      <c r="I61" s="1091"/>
      <c r="M61" s="1093"/>
      <c r="N61" s="1093"/>
      <c r="O61" s="1068"/>
    </row>
    <row r="62" spans="1:15">
      <c r="A62" s="1091"/>
      <c r="B62" s="1091"/>
      <c r="D62" s="1091"/>
      <c r="I62" s="1091"/>
      <c r="M62" s="1093"/>
      <c r="N62" s="1093"/>
      <c r="O62" s="1068"/>
    </row>
    <row r="63" spans="1:15">
      <c r="A63" s="1091"/>
      <c r="B63" s="1091"/>
      <c r="D63" s="1091"/>
      <c r="I63" s="1091"/>
      <c r="M63" s="1093"/>
      <c r="N63" s="1093"/>
      <c r="O63" s="1068"/>
    </row>
    <row r="64" spans="1:15">
      <c r="A64" s="1091"/>
      <c r="B64" s="1091"/>
      <c r="D64" s="1091"/>
      <c r="I64" s="1091"/>
      <c r="M64" s="1093"/>
      <c r="N64" s="1093"/>
      <c r="O64" s="1068"/>
    </row>
    <row r="65" spans="1:15">
      <c r="A65" s="1091"/>
      <c r="B65" s="1091"/>
      <c r="D65" s="1091"/>
      <c r="I65" s="1091"/>
      <c r="M65" s="1093"/>
      <c r="N65" s="1093"/>
      <c r="O65" s="1068"/>
    </row>
    <row r="66" spans="1:15">
      <c r="A66" s="1091"/>
      <c r="B66" s="1091"/>
      <c r="D66" s="1091"/>
      <c r="I66" s="1091"/>
      <c r="M66" s="1093"/>
      <c r="N66" s="1093"/>
      <c r="O66" s="1068"/>
    </row>
    <row r="67" spans="1:15">
      <c r="A67" s="1091"/>
      <c r="B67" s="1091"/>
      <c r="D67" s="1091"/>
      <c r="I67" s="1091"/>
      <c r="M67" s="1093"/>
      <c r="N67" s="1093"/>
      <c r="O67" s="1068"/>
    </row>
    <row r="68" spans="1:15">
      <c r="A68" s="1091"/>
      <c r="B68" s="1091"/>
      <c r="D68" s="1091"/>
      <c r="I68" s="1091"/>
      <c r="M68" s="1093"/>
      <c r="N68" s="1093"/>
      <c r="O68" s="1068"/>
    </row>
    <row r="69" spans="1:15">
      <c r="A69" s="1091"/>
      <c r="B69" s="1091"/>
      <c r="D69" s="1091"/>
      <c r="I69" s="1091"/>
      <c r="M69" s="1093"/>
      <c r="N69" s="1093"/>
      <c r="O69" s="1068"/>
    </row>
    <row r="70" spans="1:15">
      <c r="A70" s="1091"/>
      <c r="B70" s="1091"/>
      <c r="D70" s="1091"/>
      <c r="I70" s="1091"/>
      <c r="M70" s="1093"/>
      <c r="N70" s="1093"/>
      <c r="O70" s="1068"/>
    </row>
    <row r="71" spans="1:15">
      <c r="A71" s="1091"/>
      <c r="B71" s="1091"/>
      <c r="D71" s="1091"/>
      <c r="I71" s="1091"/>
      <c r="M71" s="1093"/>
      <c r="N71" s="1093"/>
      <c r="O71" s="1068"/>
    </row>
    <row r="72" spans="1:15">
      <c r="A72" s="1091"/>
      <c r="B72" s="1091"/>
      <c r="D72" s="1091"/>
      <c r="I72" s="1091"/>
      <c r="M72" s="1093"/>
      <c r="N72" s="1093"/>
      <c r="O72" s="1068"/>
    </row>
    <row r="73" spans="1:15">
      <c r="A73" s="1091"/>
      <c r="B73" s="1091"/>
      <c r="D73" s="1091"/>
      <c r="I73" s="1091"/>
      <c r="M73" s="1093"/>
      <c r="N73" s="1093"/>
      <c r="O73" s="1068"/>
    </row>
    <row r="74" spans="1:15">
      <c r="A74" s="1091"/>
      <c r="B74" s="1091"/>
      <c r="D74" s="1091"/>
      <c r="I74" s="1091"/>
      <c r="M74" s="1093"/>
      <c r="N74" s="1093"/>
      <c r="O74" s="1068"/>
    </row>
    <row r="75" spans="1:15">
      <c r="A75" s="1091"/>
      <c r="B75" s="1091"/>
      <c r="D75" s="1091"/>
      <c r="I75" s="1091"/>
      <c r="M75" s="1093"/>
      <c r="N75" s="1093"/>
      <c r="O75" s="1068"/>
    </row>
    <row r="76" spans="1:15">
      <c r="A76" s="1091"/>
      <c r="B76" s="1091"/>
      <c r="D76" s="1091"/>
      <c r="I76" s="1091"/>
      <c r="M76" s="1093"/>
      <c r="N76" s="1093"/>
      <c r="O76" s="1068"/>
    </row>
    <row r="77" spans="1:15">
      <c r="A77" s="1091"/>
      <c r="B77" s="1091"/>
      <c r="D77" s="1091"/>
      <c r="I77" s="1091"/>
      <c r="M77" s="1093"/>
      <c r="N77" s="1093"/>
      <c r="O77" s="1068"/>
    </row>
    <row r="78" spans="1:15">
      <c r="A78" s="1091"/>
      <c r="B78" s="1091"/>
      <c r="D78" s="1091"/>
      <c r="I78" s="1091"/>
      <c r="M78" s="1093"/>
      <c r="N78" s="1093"/>
      <c r="O78" s="1068"/>
    </row>
    <row r="79" spans="1:15">
      <c r="A79" s="1091"/>
      <c r="B79" s="1091"/>
      <c r="D79" s="1091"/>
      <c r="I79" s="1091"/>
      <c r="M79" s="1093"/>
      <c r="N79" s="1093"/>
      <c r="O79" s="1068"/>
    </row>
    <row r="80" spans="1:15">
      <c r="A80" s="1091"/>
      <c r="B80" s="1091"/>
      <c r="D80" s="1091"/>
      <c r="I80" s="1091"/>
      <c r="M80" s="1093"/>
      <c r="N80" s="1093"/>
      <c r="O80" s="1068"/>
    </row>
    <row r="81" spans="1:15">
      <c r="A81" s="1091"/>
      <c r="B81" s="1091"/>
      <c r="D81" s="1091"/>
      <c r="I81" s="1091"/>
      <c r="M81" s="1093"/>
      <c r="N81" s="1093"/>
      <c r="O81" s="1068"/>
    </row>
    <row r="82" spans="1:15">
      <c r="A82" s="1091"/>
      <c r="B82" s="1091"/>
      <c r="D82" s="1091"/>
      <c r="I82" s="1091"/>
      <c r="M82" s="1093"/>
      <c r="N82" s="1093"/>
      <c r="O82" s="1068"/>
    </row>
    <row r="83" spans="1:15">
      <c r="A83" s="1091"/>
      <c r="B83" s="1091"/>
      <c r="D83" s="1091"/>
      <c r="I83" s="1091"/>
      <c r="M83" s="1093"/>
      <c r="N83" s="1093"/>
      <c r="O83" s="1068"/>
    </row>
    <row r="84" spans="1:15">
      <c r="A84" s="1091"/>
      <c r="B84" s="1091"/>
      <c r="D84" s="1091"/>
      <c r="I84" s="1091"/>
      <c r="M84" s="1093"/>
      <c r="N84" s="1093"/>
      <c r="O84" s="1068"/>
    </row>
    <row r="85" spans="1:15">
      <c r="A85" s="1091"/>
      <c r="B85" s="1091"/>
      <c r="D85" s="1091"/>
      <c r="I85" s="1091"/>
      <c r="M85" s="1093"/>
      <c r="N85" s="1093"/>
      <c r="O85" s="1068"/>
    </row>
    <row r="86" spans="1:15">
      <c r="A86" s="1091"/>
      <c r="B86" s="1091"/>
      <c r="D86" s="1091"/>
      <c r="I86" s="1091"/>
      <c r="M86" s="1093"/>
      <c r="N86" s="1093"/>
      <c r="O86" s="1068"/>
    </row>
    <row r="87" spans="1:15">
      <c r="A87" s="1091"/>
      <c r="B87" s="1091"/>
      <c r="D87" s="1091"/>
      <c r="I87" s="1091"/>
      <c r="M87" s="1093"/>
      <c r="N87" s="1093"/>
      <c r="O87" s="1068"/>
    </row>
    <row r="88" spans="1:15">
      <c r="A88" s="1091"/>
      <c r="B88" s="1091"/>
      <c r="D88" s="1091"/>
      <c r="I88" s="1091"/>
      <c r="M88" s="1093"/>
      <c r="N88" s="1093"/>
      <c r="O88" s="1068"/>
    </row>
    <row r="89" spans="1:15">
      <c r="A89" s="1091"/>
      <c r="B89" s="1091"/>
      <c r="D89" s="1091"/>
      <c r="I89" s="1091"/>
      <c r="M89" s="1093"/>
      <c r="N89" s="1093"/>
      <c r="O89" s="1068"/>
    </row>
    <row r="90" spans="1:15">
      <c r="A90" s="1091"/>
      <c r="B90" s="1091"/>
      <c r="D90" s="1091"/>
      <c r="I90" s="1091"/>
      <c r="M90" s="1093"/>
      <c r="N90" s="1093"/>
      <c r="O90" s="1068"/>
    </row>
    <row r="91" spans="1:15">
      <c r="A91" s="1091"/>
      <c r="B91" s="1091"/>
      <c r="D91" s="1091"/>
      <c r="I91" s="1091"/>
      <c r="M91" s="1093"/>
      <c r="N91" s="1093"/>
      <c r="O91" s="1068"/>
    </row>
    <row r="92" spans="1:15">
      <c r="A92" s="1091"/>
      <c r="B92" s="1091"/>
      <c r="D92" s="1091"/>
      <c r="I92" s="1091"/>
      <c r="M92" s="1093"/>
      <c r="N92" s="1093"/>
      <c r="O92" s="1068"/>
    </row>
    <row r="93" spans="1:15">
      <c r="A93" s="1091"/>
      <c r="B93" s="1091"/>
      <c r="D93" s="1091"/>
      <c r="I93" s="1091"/>
      <c r="M93" s="1093"/>
      <c r="N93" s="1093"/>
      <c r="O93" s="1068"/>
    </row>
    <row r="94" spans="1:15">
      <c r="A94" s="1091"/>
      <c r="B94" s="1091"/>
      <c r="D94" s="1091"/>
      <c r="I94" s="1091"/>
      <c r="M94" s="1093"/>
      <c r="N94" s="1093"/>
      <c r="O94" s="1068"/>
    </row>
    <row r="95" spans="1:15">
      <c r="A95" s="1091"/>
      <c r="B95" s="1091"/>
      <c r="D95" s="1091"/>
      <c r="I95" s="1091"/>
      <c r="M95" s="1093"/>
      <c r="N95" s="1093"/>
      <c r="O95" s="1068"/>
    </row>
    <row r="96" spans="1:15">
      <c r="A96" s="1091"/>
      <c r="B96" s="1091"/>
      <c r="D96" s="1091"/>
      <c r="I96" s="1091"/>
      <c r="M96" s="1093"/>
      <c r="N96" s="1093"/>
      <c r="O96" s="1068"/>
    </row>
    <row r="97" spans="1:15">
      <c r="A97" s="1091"/>
      <c r="B97" s="1091"/>
      <c r="D97" s="1091"/>
      <c r="I97" s="1091"/>
      <c r="M97" s="1093"/>
      <c r="N97" s="1093"/>
      <c r="O97" s="1068"/>
    </row>
    <row r="98" spans="1:15">
      <c r="A98" s="1091"/>
      <c r="B98" s="1091"/>
      <c r="D98" s="1091"/>
      <c r="I98" s="1091"/>
      <c r="M98" s="1093"/>
      <c r="N98" s="1093"/>
      <c r="O98" s="1068"/>
    </row>
    <row r="99" spans="1:15">
      <c r="A99" s="1091"/>
      <c r="B99" s="1091"/>
      <c r="D99" s="1091"/>
      <c r="I99" s="1091"/>
      <c r="M99" s="1093"/>
      <c r="N99" s="1093"/>
      <c r="O99" s="1068"/>
    </row>
    <row r="100" spans="1:15">
      <c r="A100" s="1091"/>
      <c r="B100" s="1091"/>
      <c r="D100" s="1091"/>
      <c r="I100" s="1091"/>
      <c r="M100" s="1093"/>
      <c r="N100" s="1093"/>
      <c r="O100" s="1068"/>
    </row>
    <row r="101" spans="1:15">
      <c r="A101" s="1091"/>
      <c r="B101" s="1091"/>
      <c r="D101" s="1091"/>
      <c r="I101" s="1091"/>
      <c r="M101" s="1093"/>
      <c r="N101" s="1093"/>
      <c r="O101" s="1068"/>
    </row>
    <row r="102" spans="1:15">
      <c r="A102" s="1091"/>
      <c r="B102" s="1091"/>
      <c r="D102" s="1091"/>
      <c r="I102" s="1091"/>
      <c r="M102" s="1093"/>
      <c r="N102" s="1093"/>
      <c r="O102" s="1068"/>
    </row>
    <row r="103" spans="1:15">
      <c r="A103" s="1091"/>
      <c r="B103" s="1091"/>
      <c r="D103" s="1091"/>
      <c r="I103" s="1091"/>
      <c r="M103" s="1093"/>
      <c r="N103" s="1093"/>
      <c r="O103" s="1068"/>
    </row>
    <row r="104" spans="1:15">
      <c r="A104" s="1091"/>
      <c r="B104" s="1091"/>
      <c r="D104" s="1091"/>
      <c r="I104" s="1091"/>
      <c r="M104" s="1093"/>
      <c r="N104" s="1093"/>
      <c r="O104" s="1068"/>
    </row>
    <row r="105" spans="1:15">
      <c r="A105" s="1091"/>
      <c r="B105" s="1091"/>
      <c r="D105" s="1091"/>
      <c r="I105" s="1091"/>
      <c r="M105" s="1093"/>
      <c r="N105" s="1093"/>
      <c r="O105" s="1068"/>
    </row>
    <row r="106" spans="1:15">
      <c r="A106" s="1091"/>
      <c r="B106" s="1091"/>
      <c r="D106" s="1091"/>
      <c r="I106" s="1091"/>
      <c r="M106" s="1093"/>
      <c r="N106" s="1093"/>
      <c r="O106" s="1068"/>
    </row>
    <row r="107" spans="1:15">
      <c r="A107" s="1091"/>
      <c r="B107" s="1091"/>
      <c r="D107" s="1091"/>
      <c r="I107" s="1091"/>
      <c r="M107" s="1093"/>
      <c r="N107" s="1093"/>
      <c r="O107" s="1068"/>
    </row>
    <row r="108" spans="1:15">
      <c r="A108" s="1091"/>
      <c r="B108" s="1091"/>
      <c r="D108" s="1091"/>
      <c r="I108" s="1091"/>
      <c r="M108" s="1093"/>
      <c r="N108" s="1093"/>
      <c r="O108" s="1068"/>
    </row>
    <row r="109" spans="1:15">
      <c r="A109" s="1091"/>
      <c r="B109" s="1091"/>
      <c r="D109" s="1091"/>
      <c r="I109" s="1091"/>
      <c r="M109" s="1093"/>
      <c r="N109" s="1093"/>
      <c r="O109" s="1068"/>
    </row>
    <row r="110" spans="1:15">
      <c r="A110" s="1091"/>
      <c r="B110" s="1091"/>
      <c r="D110" s="1091"/>
      <c r="I110" s="1091"/>
      <c r="M110" s="1093"/>
      <c r="N110" s="1093"/>
      <c r="O110" s="1068"/>
    </row>
    <row r="111" spans="1:15">
      <c r="A111" s="1091"/>
      <c r="B111" s="1091"/>
      <c r="D111" s="1091"/>
      <c r="I111" s="1091"/>
      <c r="M111" s="1093"/>
      <c r="N111" s="1093"/>
      <c r="O111" s="1068"/>
    </row>
    <row r="112" spans="1:15">
      <c r="A112" s="1091"/>
      <c r="B112" s="1091"/>
      <c r="D112" s="1091"/>
      <c r="I112" s="1091"/>
      <c r="M112" s="1093"/>
      <c r="N112" s="1093"/>
      <c r="O112" s="1068"/>
    </row>
    <row r="113" spans="1:15">
      <c r="A113" s="1091"/>
      <c r="B113" s="1091"/>
      <c r="D113" s="1091"/>
      <c r="I113" s="1091"/>
      <c r="M113" s="1093"/>
      <c r="N113" s="1093"/>
      <c r="O113" s="1068"/>
    </row>
    <row r="114" spans="1:15">
      <c r="A114" s="1091"/>
      <c r="B114" s="1091"/>
      <c r="D114" s="1091"/>
      <c r="I114" s="1091"/>
      <c r="M114" s="1093"/>
      <c r="N114" s="1093"/>
      <c r="O114" s="1068"/>
    </row>
    <row r="115" spans="1:15">
      <c r="A115" s="1091"/>
      <c r="B115" s="1091"/>
      <c r="D115" s="1091"/>
      <c r="I115" s="1091"/>
      <c r="M115" s="1093"/>
      <c r="N115" s="1093"/>
      <c r="O115" s="1068"/>
    </row>
    <row r="116" spans="1:15">
      <c r="A116" s="1091"/>
      <c r="B116" s="1091"/>
      <c r="D116" s="1091"/>
      <c r="I116" s="1091"/>
      <c r="M116" s="1093"/>
      <c r="N116" s="1093"/>
      <c r="O116" s="1068"/>
    </row>
    <row r="117" spans="1:15">
      <c r="A117" s="1091"/>
      <c r="B117" s="1091"/>
      <c r="D117" s="1091"/>
      <c r="I117" s="1091"/>
      <c r="M117" s="1093"/>
      <c r="N117" s="1093"/>
      <c r="O117" s="1068"/>
    </row>
    <row r="118" spans="1:15">
      <c r="A118" s="1091"/>
      <c r="B118" s="1091"/>
      <c r="D118" s="1091"/>
      <c r="I118" s="1091"/>
      <c r="M118" s="1093"/>
      <c r="N118" s="1093"/>
      <c r="O118" s="1068"/>
    </row>
    <row r="119" spans="1:15">
      <c r="A119" s="1091"/>
      <c r="B119" s="1091"/>
      <c r="D119" s="1091"/>
      <c r="I119" s="1091"/>
      <c r="M119" s="1093"/>
      <c r="N119" s="1093"/>
      <c r="O119" s="1068"/>
    </row>
    <row r="120" spans="1:15">
      <c r="A120" s="1091"/>
      <c r="B120" s="1091"/>
      <c r="D120" s="1091"/>
      <c r="I120" s="1091"/>
      <c r="M120" s="1093"/>
      <c r="N120" s="1093"/>
      <c r="O120" s="1068"/>
    </row>
    <row r="121" spans="1:15">
      <c r="A121" s="1091"/>
      <c r="B121" s="1091"/>
      <c r="D121" s="1091"/>
      <c r="I121" s="1091"/>
      <c r="M121" s="1093"/>
      <c r="N121" s="1093"/>
      <c r="O121" s="1068"/>
    </row>
    <row r="122" spans="1:15">
      <c r="A122" s="1091"/>
      <c r="B122" s="1091"/>
      <c r="D122" s="1091"/>
      <c r="I122" s="1091"/>
      <c r="M122" s="1093"/>
      <c r="N122" s="1093"/>
      <c r="O122" s="1068"/>
    </row>
    <row r="123" spans="1:15">
      <c r="A123" s="1091"/>
      <c r="B123" s="1091"/>
      <c r="D123" s="1091"/>
      <c r="I123" s="1091"/>
      <c r="M123" s="1093"/>
      <c r="N123" s="1093"/>
      <c r="O123" s="1068"/>
    </row>
    <row r="124" spans="1:15">
      <c r="A124" s="1091"/>
      <c r="B124" s="1091"/>
      <c r="D124" s="1091"/>
      <c r="I124" s="1091"/>
      <c r="M124" s="1093"/>
      <c r="N124" s="1093"/>
      <c r="O124" s="1068"/>
    </row>
    <row r="125" spans="1:15">
      <c r="A125" s="1091"/>
      <c r="B125" s="1091"/>
      <c r="D125" s="1091"/>
      <c r="I125" s="1091"/>
      <c r="M125" s="1093"/>
      <c r="N125" s="1093"/>
      <c r="O125" s="1068"/>
    </row>
    <row r="126" spans="1:15">
      <c r="A126" s="1091"/>
      <c r="B126" s="1091"/>
      <c r="D126" s="1091"/>
      <c r="I126" s="1091"/>
      <c r="M126" s="1093"/>
      <c r="N126" s="1093"/>
      <c r="O126" s="1068"/>
    </row>
    <row r="127" spans="1:15">
      <c r="A127" s="1091"/>
      <c r="B127" s="1091"/>
      <c r="D127" s="1091"/>
      <c r="I127" s="1091"/>
      <c r="M127" s="1093"/>
      <c r="N127" s="1093"/>
      <c r="O127" s="1068"/>
    </row>
    <row r="128" spans="1:15">
      <c r="A128" s="1091"/>
      <c r="B128" s="1091"/>
      <c r="D128" s="1091"/>
      <c r="I128" s="1091"/>
      <c r="M128" s="1093"/>
      <c r="N128" s="1093"/>
      <c r="O128" s="1068"/>
    </row>
    <row r="129" spans="1:15">
      <c r="A129" s="1091"/>
      <c r="B129" s="1091"/>
      <c r="D129" s="1091"/>
      <c r="I129" s="1091"/>
      <c r="M129" s="1093"/>
      <c r="N129" s="1093"/>
      <c r="O129" s="1068"/>
    </row>
    <row r="130" spans="1:15">
      <c r="A130" s="1091"/>
      <c r="B130" s="1091"/>
      <c r="D130" s="1091"/>
      <c r="I130" s="1091"/>
      <c r="M130" s="1093"/>
      <c r="N130" s="1093"/>
      <c r="O130" s="1068"/>
    </row>
    <row r="131" spans="1:15">
      <c r="A131" s="1091"/>
      <c r="B131" s="1091"/>
      <c r="D131" s="1091"/>
      <c r="I131" s="1091"/>
      <c r="M131" s="1093"/>
      <c r="N131" s="1093"/>
      <c r="O131" s="1068"/>
    </row>
    <row r="132" spans="1:15">
      <c r="A132" s="1091"/>
      <c r="B132" s="1091"/>
      <c r="D132" s="1091"/>
      <c r="I132" s="1091"/>
      <c r="M132" s="1093"/>
      <c r="N132" s="1093"/>
      <c r="O132" s="1068"/>
    </row>
    <row r="133" spans="1:15">
      <c r="A133" s="1091"/>
      <c r="B133" s="1091"/>
      <c r="D133" s="1091"/>
      <c r="I133" s="1091"/>
      <c r="M133" s="1093"/>
      <c r="N133" s="1093"/>
      <c r="O133" s="1068"/>
    </row>
    <row r="134" spans="1:15">
      <c r="A134" s="1091"/>
      <c r="B134" s="1091"/>
      <c r="D134" s="1091"/>
      <c r="I134" s="1091"/>
      <c r="M134" s="1093"/>
      <c r="N134" s="1093"/>
      <c r="O134" s="1068"/>
    </row>
    <row r="135" spans="1:15">
      <c r="A135" s="1091"/>
      <c r="B135" s="1091"/>
      <c r="D135" s="1091"/>
      <c r="I135" s="1091"/>
      <c r="M135" s="1093"/>
      <c r="N135" s="1093"/>
      <c r="O135" s="1068"/>
    </row>
    <row r="136" spans="1:15">
      <c r="A136" s="1091"/>
      <c r="B136" s="1091"/>
      <c r="D136" s="1091"/>
      <c r="I136" s="1091"/>
      <c r="M136" s="1093"/>
      <c r="N136" s="1093"/>
      <c r="O136" s="1068"/>
    </row>
    <row r="137" spans="1:15">
      <c r="A137" s="1091"/>
      <c r="B137" s="1091"/>
      <c r="D137" s="1091"/>
      <c r="I137" s="1091"/>
      <c r="M137" s="1093"/>
      <c r="N137" s="1093"/>
      <c r="O137" s="1068"/>
    </row>
    <row r="138" spans="1:15">
      <c r="A138" s="1091"/>
      <c r="B138" s="1091"/>
      <c r="D138" s="1091"/>
      <c r="I138" s="1091"/>
      <c r="M138" s="1093"/>
      <c r="N138" s="1093"/>
      <c r="O138" s="1068"/>
    </row>
    <row r="139" spans="1:15">
      <c r="A139" s="1091"/>
      <c r="B139" s="1091"/>
      <c r="D139" s="1091"/>
      <c r="I139" s="1091"/>
      <c r="M139" s="1093"/>
      <c r="N139" s="1093"/>
      <c r="O139" s="1068"/>
    </row>
    <row r="140" spans="1:15">
      <c r="A140" s="1091"/>
      <c r="B140" s="1091"/>
      <c r="D140" s="1091"/>
      <c r="I140" s="1091"/>
      <c r="M140" s="1093"/>
      <c r="N140" s="1093"/>
      <c r="O140" s="1068"/>
    </row>
    <row r="141" spans="1:15">
      <c r="A141" s="1091"/>
      <c r="B141" s="1091"/>
      <c r="D141" s="1091"/>
      <c r="I141" s="1091"/>
      <c r="M141" s="1093"/>
      <c r="N141" s="1093"/>
      <c r="O141" s="1068"/>
    </row>
    <row r="142" spans="1:15">
      <c r="A142" s="1091"/>
      <c r="B142" s="1091"/>
      <c r="D142" s="1091"/>
      <c r="I142" s="1091"/>
      <c r="M142" s="1093"/>
      <c r="N142" s="1093"/>
      <c r="O142" s="1068"/>
    </row>
    <row r="143" spans="1:15">
      <c r="A143" s="1091"/>
      <c r="B143" s="1091"/>
      <c r="D143" s="1091"/>
      <c r="I143" s="1091"/>
      <c r="M143" s="1093"/>
      <c r="N143" s="1093"/>
      <c r="O143" s="1068"/>
    </row>
    <row r="144" spans="1:15">
      <c r="A144" s="1091"/>
      <c r="B144" s="1091"/>
      <c r="D144" s="1091"/>
      <c r="I144" s="1091"/>
      <c r="M144" s="1093"/>
      <c r="N144" s="1093"/>
      <c r="O144" s="1068"/>
    </row>
    <row r="145" spans="1:15">
      <c r="A145" s="1091"/>
      <c r="B145" s="1091"/>
      <c r="D145" s="1091"/>
      <c r="I145" s="1091"/>
      <c r="M145" s="1093"/>
      <c r="N145" s="1093"/>
      <c r="O145" s="1068"/>
    </row>
    <row r="146" spans="1:15">
      <c r="A146" s="1091"/>
      <c r="B146" s="1091"/>
      <c r="D146" s="1091"/>
      <c r="I146" s="1091"/>
      <c r="M146" s="1093"/>
      <c r="N146" s="1093"/>
      <c r="O146" s="1068"/>
    </row>
    <row r="147" spans="1:15">
      <c r="A147" s="1091"/>
      <c r="B147" s="1091"/>
      <c r="D147" s="1091"/>
      <c r="I147" s="1091"/>
      <c r="M147" s="1093"/>
      <c r="N147" s="1093"/>
      <c r="O147" s="1068"/>
    </row>
    <row r="148" spans="1:15">
      <c r="A148" s="1091"/>
      <c r="B148" s="1091"/>
      <c r="D148" s="1091"/>
      <c r="I148" s="1091"/>
      <c r="M148" s="1093"/>
      <c r="N148" s="1093"/>
      <c r="O148" s="1068"/>
    </row>
    <row r="149" spans="1:15">
      <c r="A149" s="1091"/>
      <c r="B149" s="1091"/>
      <c r="D149" s="1091"/>
      <c r="I149" s="1091"/>
      <c r="M149" s="1093"/>
      <c r="N149" s="1093"/>
      <c r="O149" s="1068"/>
    </row>
    <row r="150" spans="1:15">
      <c r="A150" s="1091"/>
      <c r="B150" s="1091"/>
      <c r="D150" s="1091"/>
      <c r="I150" s="1091"/>
      <c r="M150" s="1093"/>
      <c r="N150" s="1093"/>
      <c r="O150" s="1068"/>
    </row>
    <row r="151" spans="1:15">
      <c r="A151" s="1091"/>
      <c r="B151" s="1091"/>
      <c r="D151" s="1091"/>
      <c r="I151" s="1091"/>
      <c r="M151" s="1093"/>
      <c r="N151" s="1093"/>
      <c r="O151" s="1068"/>
    </row>
    <row r="152" spans="1:15">
      <c r="A152" s="1091"/>
      <c r="B152" s="1091"/>
      <c r="D152" s="1091"/>
      <c r="I152" s="1091"/>
      <c r="M152" s="1093"/>
      <c r="N152" s="1093"/>
      <c r="O152" s="1068"/>
    </row>
    <row r="153" spans="1:15">
      <c r="A153" s="1091"/>
      <c r="B153" s="1091"/>
      <c r="D153" s="1091"/>
      <c r="I153" s="1091"/>
      <c r="M153" s="1093"/>
      <c r="N153" s="1093"/>
      <c r="O153" s="1068"/>
    </row>
    <row r="154" spans="1:15">
      <c r="A154" s="1091"/>
      <c r="B154" s="1091"/>
      <c r="D154" s="1091"/>
      <c r="I154" s="1091"/>
      <c r="M154" s="1093"/>
      <c r="N154" s="1093"/>
      <c r="O154" s="1068"/>
    </row>
    <row r="155" spans="1:15">
      <c r="A155" s="1091"/>
      <c r="B155" s="1091"/>
      <c r="D155" s="1091"/>
      <c r="I155" s="1091"/>
      <c r="M155" s="1093"/>
      <c r="N155" s="1093"/>
      <c r="O155" s="1068"/>
    </row>
    <row r="156" spans="1:15">
      <c r="A156" s="1091"/>
      <c r="B156" s="1091"/>
      <c r="D156" s="1091"/>
      <c r="I156" s="1091"/>
      <c r="M156" s="1093"/>
      <c r="N156" s="1093"/>
      <c r="O156" s="1068"/>
    </row>
    <row r="157" spans="1:15">
      <c r="A157" s="1091"/>
      <c r="B157" s="1091"/>
      <c r="D157" s="1091"/>
      <c r="I157" s="1091"/>
      <c r="M157" s="1093"/>
      <c r="N157" s="1093"/>
      <c r="O157" s="1068"/>
    </row>
    <row r="158" spans="1:15">
      <c r="A158" s="1091"/>
      <c r="B158" s="1091"/>
      <c r="D158" s="1091"/>
      <c r="I158" s="1091"/>
      <c r="M158" s="1093"/>
      <c r="N158" s="1093"/>
      <c r="O158" s="1068"/>
    </row>
    <row r="159" spans="1:15">
      <c r="A159" s="1091"/>
      <c r="B159" s="1091"/>
      <c r="D159" s="1091"/>
      <c r="I159" s="1091"/>
      <c r="M159" s="1093"/>
      <c r="N159" s="1093"/>
      <c r="O159" s="1068"/>
    </row>
    <row r="160" spans="1:15">
      <c r="A160" s="1091"/>
      <c r="B160" s="1091"/>
      <c r="D160" s="1091"/>
      <c r="I160" s="1091"/>
      <c r="M160" s="1093"/>
      <c r="N160" s="1093"/>
      <c r="O160" s="1068"/>
    </row>
    <row r="161" spans="1:15">
      <c r="A161" s="1091"/>
      <c r="B161" s="1091"/>
      <c r="D161" s="1091"/>
      <c r="I161" s="1091"/>
      <c r="M161" s="1093"/>
      <c r="N161" s="1093"/>
      <c r="O161" s="1068"/>
    </row>
    <row r="162" spans="1:15">
      <c r="A162" s="1091"/>
      <c r="B162" s="1091"/>
      <c r="D162" s="1091"/>
      <c r="I162" s="1091"/>
      <c r="M162" s="1093"/>
      <c r="N162" s="1093"/>
      <c r="O162" s="1068"/>
    </row>
    <row r="163" spans="1:15">
      <c r="A163" s="1091"/>
      <c r="B163" s="1091"/>
      <c r="D163" s="1091"/>
      <c r="I163" s="1091"/>
      <c r="M163" s="1093"/>
      <c r="N163" s="1093"/>
      <c r="O163" s="1068"/>
    </row>
    <row r="164" spans="1:15">
      <c r="A164" s="1091"/>
      <c r="B164" s="1091"/>
      <c r="D164" s="1091"/>
      <c r="I164" s="1091"/>
      <c r="M164" s="1093"/>
      <c r="N164" s="1093"/>
      <c r="O164" s="1068"/>
    </row>
    <row r="165" spans="1:15">
      <c r="A165" s="1091"/>
      <c r="B165" s="1091"/>
      <c r="D165" s="1091"/>
      <c r="I165" s="1091"/>
      <c r="M165" s="1093"/>
      <c r="N165" s="1093"/>
      <c r="O165" s="1068"/>
    </row>
    <row r="166" spans="1:15">
      <c r="A166" s="1091"/>
      <c r="B166" s="1091"/>
      <c r="D166" s="1091"/>
      <c r="I166" s="1091"/>
      <c r="M166" s="1093"/>
      <c r="N166" s="1093"/>
      <c r="O166" s="1068"/>
    </row>
    <row r="167" spans="1:15">
      <c r="A167" s="1091"/>
      <c r="B167" s="1091"/>
      <c r="D167" s="1091"/>
      <c r="I167" s="1091"/>
      <c r="M167" s="1093"/>
      <c r="N167" s="1093"/>
      <c r="O167" s="1068"/>
    </row>
    <row r="168" spans="1:15">
      <c r="A168" s="1091"/>
      <c r="B168" s="1091"/>
      <c r="D168" s="1091"/>
      <c r="I168" s="1091"/>
      <c r="M168" s="1093"/>
      <c r="N168" s="1093"/>
      <c r="O168" s="1068"/>
    </row>
    <row r="169" spans="1:15">
      <c r="A169" s="1091"/>
      <c r="B169" s="1091"/>
      <c r="D169" s="1091"/>
      <c r="I169" s="1091"/>
      <c r="M169" s="1093"/>
      <c r="N169" s="1093"/>
      <c r="O169" s="1068"/>
    </row>
    <row r="170" spans="1:15">
      <c r="A170" s="1091"/>
      <c r="B170" s="1091"/>
      <c r="D170" s="1091"/>
      <c r="I170" s="1091"/>
      <c r="M170" s="1093"/>
      <c r="N170" s="1093"/>
      <c r="O170" s="1068"/>
    </row>
    <row r="171" spans="1:15">
      <c r="A171" s="1091"/>
      <c r="B171" s="1091"/>
      <c r="D171" s="1091"/>
      <c r="I171" s="1091"/>
      <c r="M171" s="1093"/>
      <c r="N171" s="1093"/>
      <c r="O171" s="1068"/>
    </row>
    <row r="172" spans="1:15">
      <c r="A172" s="1091"/>
      <c r="B172" s="1091"/>
      <c r="D172" s="1091"/>
      <c r="I172" s="1091"/>
      <c r="M172" s="1093"/>
      <c r="N172" s="1093"/>
      <c r="O172" s="1068"/>
    </row>
    <row r="173" spans="1:15">
      <c r="A173" s="1091"/>
      <c r="B173" s="1091"/>
      <c r="D173" s="1091"/>
      <c r="I173" s="1091"/>
      <c r="M173" s="1093"/>
      <c r="N173" s="1093"/>
      <c r="O173" s="1068"/>
    </row>
    <row r="174" spans="1:15">
      <c r="A174" s="1091"/>
      <c r="B174" s="1091"/>
      <c r="D174" s="1091"/>
      <c r="I174" s="1091"/>
      <c r="M174" s="1093"/>
      <c r="N174" s="1093"/>
      <c r="O174" s="1068"/>
    </row>
    <row r="175" spans="1:15">
      <c r="A175" s="1091"/>
      <c r="B175" s="1091"/>
      <c r="D175" s="1091"/>
      <c r="I175" s="1091"/>
      <c r="M175" s="1093"/>
      <c r="N175" s="1093"/>
      <c r="O175" s="1068"/>
    </row>
    <row r="176" spans="1:15">
      <c r="A176" s="1091"/>
      <c r="B176" s="1091"/>
      <c r="D176" s="1091"/>
      <c r="I176" s="1091"/>
      <c r="M176" s="1093"/>
      <c r="N176" s="1093"/>
      <c r="O176" s="1068"/>
    </row>
    <row r="177" spans="1:15">
      <c r="A177" s="1091"/>
      <c r="B177" s="1091"/>
      <c r="D177" s="1091"/>
      <c r="I177" s="1091"/>
      <c r="M177" s="1093"/>
      <c r="N177" s="1093"/>
      <c r="O177" s="1068"/>
    </row>
    <row r="178" spans="1:15">
      <c r="A178" s="1091"/>
      <c r="B178" s="1091"/>
      <c r="D178" s="1091"/>
      <c r="I178" s="1091"/>
      <c r="M178" s="1093"/>
      <c r="N178" s="1093"/>
      <c r="O178" s="1068"/>
    </row>
    <row r="179" spans="1:15">
      <c r="A179" s="1091"/>
      <c r="B179" s="1091"/>
      <c r="D179" s="1091"/>
      <c r="I179" s="1091"/>
      <c r="M179" s="1093"/>
      <c r="N179" s="1093"/>
      <c r="O179" s="1068"/>
    </row>
    <row r="180" spans="1:15">
      <c r="A180" s="1091"/>
      <c r="B180" s="1091"/>
      <c r="D180" s="1091"/>
      <c r="I180" s="1091"/>
      <c r="M180" s="1093"/>
      <c r="N180" s="1093"/>
      <c r="O180" s="1068"/>
    </row>
    <row r="181" spans="1:15">
      <c r="A181" s="1091"/>
      <c r="B181" s="1091"/>
      <c r="D181" s="1091"/>
      <c r="I181" s="1091"/>
      <c r="M181" s="1093"/>
      <c r="N181" s="1093"/>
      <c r="O181" s="1068"/>
    </row>
    <row r="182" spans="1:15">
      <c r="A182" s="1091"/>
      <c r="B182" s="1091"/>
      <c r="D182" s="1091"/>
      <c r="I182" s="1091"/>
      <c r="M182" s="1093"/>
      <c r="N182" s="1093"/>
      <c r="O182" s="1068"/>
    </row>
    <row r="183" spans="1:15">
      <c r="A183" s="1091"/>
      <c r="B183" s="1091"/>
      <c r="D183" s="1091"/>
      <c r="I183" s="1091"/>
      <c r="M183" s="1093"/>
      <c r="N183" s="1093"/>
      <c r="O183" s="1068"/>
    </row>
    <row r="184" spans="1:15">
      <c r="A184" s="1091"/>
      <c r="B184" s="1091"/>
      <c r="D184" s="1091"/>
      <c r="I184" s="1091"/>
      <c r="M184" s="1093"/>
      <c r="N184" s="1093"/>
      <c r="O184" s="1068"/>
    </row>
    <row r="185" spans="1:15">
      <c r="A185" s="1091"/>
      <c r="B185" s="1091"/>
      <c r="D185" s="1091"/>
      <c r="I185" s="1091"/>
      <c r="M185" s="1093"/>
      <c r="N185" s="1093"/>
      <c r="O185" s="1068"/>
    </row>
    <row r="186" spans="1:15">
      <c r="A186" s="1091"/>
      <c r="B186" s="1091"/>
      <c r="D186" s="1091"/>
      <c r="I186" s="1091"/>
      <c r="M186" s="1093"/>
      <c r="N186" s="1093"/>
      <c r="O186" s="1068"/>
    </row>
    <row r="187" spans="1:15">
      <c r="A187" s="1091"/>
      <c r="B187" s="1091"/>
      <c r="D187" s="1091"/>
      <c r="I187" s="1091"/>
      <c r="M187" s="1093"/>
      <c r="N187" s="1093"/>
      <c r="O187" s="1068"/>
    </row>
    <row r="188" spans="1:15">
      <c r="A188" s="1091"/>
      <c r="B188" s="1091"/>
      <c r="D188" s="1091"/>
      <c r="I188" s="1091"/>
      <c r="M188" s="1093"/>
      <c r="N188" s="1093"/>
      <c r="O188" s="1068"/>
    </row>
    <row r="189" spans="1:15">
      <c r="A189" s="1091"/>
      <c r="B189" s="1091"/>
      <c r="D189" s="1091"/>
      <c r="I189" s="1091"/>
      <c r="M189" s="1093"/>
      <c r="N189" s="1093"/>
      <c r="O189" s="1068"/>
    </row>
    <row r="190" spans="1:15">
      <c r="A190" s="1091"/>
      <c r="B190" s="1091"/>
      <c r="D190" s="1091"/>
      <c r="I190" s="1091"/>
      <c r="M190" s="1093"/>
      <c r="N190" s="1093"/>
      <c r="O190" s="1068"/>
    </row>
    <row r="191" spans="1:15">
      <c r="A191" s="1091"/>
      <c r="B191" s="1091"/>
      <c r="D191" s="1091"/>
      <c r="I191" s="1091"/>
      <c r="M191" s="1093"/>
      <c r="N191" s="1093"/>
      <c r="O191" s="1068"/>
    </row>
    <row r="192" spans="1:15">
      <c r="A192" s="1091"/>
      <c r="B192" s="1091"/>
      <c r="D192" s="1091"/>
      <c r="I192" s="1091"/>
      <c r="M192" s="1093"/>
      <c r="N192" s="1093"/>
      <c r="O192" s="1068"/>
    </row>
    <row r="193" spans="1:15">
      <c r="A193" s="1091"/>
      <c r="B193" s="1091"/>
      <c r="D193" s="1091"/>
      <c r="I193" s="1091"/>
      <c r="M193" s="1093"/>
      <c r="N193" s="1093"/>
      <c r="O193" s="1068"/>
    </row>
    <row r="194" spans="1:15">
      <c r="A194" s="1091"/>
      <c r="B194" s="1091"/>
      <c r="D194" s="1091"/>
      <c r="I194" s="1091"/>
      <c r="M194" s="1093"/>
      <c r="N194" s="1093"/>
      <c r="O194" s="1068"/>
    </row>
    <row r="195" spans="1:15">
      <c r="A195" s="1091"/>
      <c r="B195" s="1091"/>
      <c r="D195" s="1091"/>
      <c r="I195" s="1091"/>
      <c r="M195" s="1093"/>
      <c r="N195" s="1093"/>
      <c r="O195" s="1068"/>
    </row>
    <row r="196" spans="1:15">
      <c r="A196" s="1091"/>
      <c r="B196" s="1091"/>
      <c r="D196" s="1091"/>
      <c r="I196" s="1091"/>
      <c r="M196" s="1093"/>
      <c r="N196" s="1093"/>
      <c r="O196" s="1068"/>
    </row>
    <row r="197" spans="1:15">
      <c r="A197" s="1091"/>
      <c r="B197" s="1091"/>
      <c r="D197" s="1091"/>
      <c r="I197" s="1091"/>
      <c r="M197" s="1093"/>
      <c r="N197" s="1093"/>
      <c r="O197" s="1068"/>
    </row>
    <row r="198" spans="1:15">
      <c r="A198" s="1091"/>
      <c r="B198" s="1091"/>
      <c r="D198" s="1091"/>
      <c r="I198" s="1091"/>
      <c r="M198" s="1093"/>
      <c r="N198" s="1093"/>
      <c r="O198" s="1068"/>
    </row>
    <row r="199" spans="1:15">
      <c r="A199" s="1091"/>
      <c r="B199" s="1091"/>
      <c r="D199" s="1091"/>
      <c r="I199" s="1091"/>
      <c r="M199" s="1093"/>
      <c r="N199" s="1093"/>
      <c r="O199" s="1068"/>
    </row>
    <row r="200" spans="1:15">
      <c r="A200" s="1091"/>
      <c r="B200" s="1091"/>
      <c r="D200" s="1091"/>
      <c r="I200" s="1091"/>
      <c r="M200" s="1093"/>
      <c r="N200" s="1093"/>
      <c r="O200" s="1068"/>
    </row>
    <row r="201" spans="1:15">
      <c r="A201" s="1091"/>
      <c r="B201" s="1091"/>
      <c r="D201" s="1091"/>
      <c r="I201" s="1091"/>
      <c r="M201" s="1093"/>
      <c r="N201" s="1093"/>
      <c r="O201" s="1068"/>
    </row>
    <row r="202" spans="1:15">
      <c r="A202" s="1091"/>
      <c r="B202" s="1091"/>
      <c r="D202" s="1091"/>
      <c r="I202" s="1091"/>
      <c r="M202" s="1093"/>
      <c r="N202" s="1093"/>
      <c r="O202" s="1068"/>
    </row>
    <row r="203" spans="1:15">
      <c r="A203" s="1091"/>
      <c r="B203" s="1091"/>
      <c r="D203" s="1091"/>
      <c r="I203" s="1091"/>
      <c r="M203" s="1093"/>
      <c r="N203" s="1093"/>
      <c r="O203" s="1068"/>
    </row>
    <row r="204" spans="1:15">
      <c r="A204" s="1091"/>
      <c r="B204" s="1091"/>
      <c r="D204" s="1091"/>
      <c r="I204" s="1091"/>
      <c r="M204" s="1093"/>
      <c r="N204" s="1093"/>
      <c r="O204" s="1068"/>
    </row>
    <row r="205" spans="1:15">
      <c r="A205" s="1091"/>
      <c r="B205" s="1091"/>
      <c r="D205" s="1091"/>
      <c r="I205" s="1091"/>
      <c r="M205" s="1093"/>
      <c r="N205" s="1093"/>
      <c r="O205" s="1068"/>
    </row>
    <row r="206" spans="1:15">
      <c r="A206" s="1091"/>
      <c r="B206" s="1091"/>
      <c r="D206" s="1091"/>
      <c r="I206" s="1091"/>
      <c r="M206" s="1093"/>
      <c r="N206" s="1093"/>
      <c r="O206" s="1068"/>
    </row>
    <row r="207" spans="1:15">
      <c r="A207" s="1091"/>
      <c r="B207" s="1091"/>
      <c r="D207" s="1091"/>
      <c r="I207" s="1091"/>
      <c r="M207" s="1093"/>
      <c r="N207" s="1093"/>
      <c r="O207" s="1068"/>
    </row>
    <row r="208" spans="1:15">
      <c r="A208" s="1091"/>
      <c r="B208" s="1091"/>
      <c r="D208" s="1091"/>
      <c r="I208" s="1091"/>
      <c r="M208" s="1093"/>
      <c r="N208" s="1093"/>
      <c r="O208" s="1068"/>
    </row>
    <row r="209" spans="1:15">
      <c r="A209" s="1091"/>
      <c r="B209" s="1091"/>
      <c r="D209" s="1091"/>
      <c r="I209" s="1091"/>
      <c r="M209" s="1093"/>
      <c r="N209" s="1093"/>
      <c r="O209" s="1068"/>
    </row>
    <row r="210" spans="1:15">
      <c r="A210" s="1091"/>
      <c r="B210" s="1091"/>
      <c r="D210" s="1091"/>
      <c r="I210" s="1091"/>
      <c r="M210" s="1093"/>
      <c r="N210" s="1093"/>
      <c r="O210" s="1068"/>
    </row>
    <row r="211" spans="1:15">
      <c r="A211" s="1091"/>
      <c r="B211" s="1091"/>
      <c r="D211" s="1091"/>
      <c r="I211" s="1091"/>
      <c r="M211" s="1093"/>
      <c r="N211" s="1093"/>
      <c r="O211" s="1068"/>
    </row>
    <row r="212" spans="1:15">
      <c r="A212" s="1091"/>
      <c r="B212" s="1091"/>
      <c r="D212" s="1091"/>
      <c r="I212" s="1091"/>
      <c r="M212" s="1093"/>
      <c r="N212" s="1093"/>
      <c r="O212" s="1068"/>
    </row>
    <row r="213" spans="1:15">
      <c r="A213" s="1091"/>
      <c r="B213" s="1091"/>
      <c r="D213" s="1091"/>
      <c r="I213" s="1091"/>
      <c r="M213" s="1093"/>
      <c r="N213" s="1093"/>
      <c r="O213" s="1068"/>
    </row>
    <row r="214" spans="1:15">
      <c r="A214" s="1091"/>
      <c r="B214" s="1091"/>
      <c r="D214" s="1091"/>
      <c r="I214" s="1091"/>
      <c r="M214" s="1093"/>
      <c r="N214" s="1093"/>
      <c r="O214" s="1068"/>
    </row>
    <row r="215" spans="1:15">
      <c r="A215" s="1091"/>
      <c r="B215" s="1091"/>
      <c r="D215" s="1091"/>
      <c r="I215" s="1091"/>
      <c r="M215" s="1093"/>
      <c r="N215" s="1093"/>
      <c r="O215" s="1068"/>
    </row>
    <row r="216" spans="1:15">
      <c r="A216" s="1091"/>
      <c r="B216" s="1091"/>
      <c r="D216" s="1091"/>
      <c r="I216" s="1091"/>
      <c r="M216" s="1093"/>
      <c r="N216" s="1093"/>
      <c r="O216" s="1068"/>
    </row>
    <row r="217" spans="1:15">
      <c r="A217" s="1091"/>
      <c r="B217" s="1091"/>
      <c r="D217" s="1091"/>
      <c r="I217" s="1091"/>
      <c r="M217" s="1093"/>
      <c r="N217" s="1093"/>
      <c r="O217" s="1068"/>
    </row>
    <row r="218" spans="1:15">
      <c r="A218" s="1091"/>
      <c r="B218" s="1091"/>
      <c r="D218" s="1091"/>
      <c r="I218" s="1091"/>
      <c r="M218" s="1093"/>
      <c r="N218" s="1093"/>
      <c r="O218" s="1068"/>
    </row>
    <row r="219" spans="1:15">
      <c r="A219" s="1091"/>
      <c r="B219" s="1091"/>
      <c r="D219" s="1091"/>
      <c r="I219" s="1091"/>
      <c r="M219" s="1093"/>
      <c r="N219" s="1093"/>
      <c r="O219" s="1068"/>
    </row>
    <row r="220" spans="1:15">
      <c r="A220" s="1091"/>
      <c r="B220" s="1091"/>
      <c r="D220" s="1091"/>
      <c r="I220" s="1091"/>
      <c r="M220" s="1093"/>
      <c r="N220" s="1093"/>
      <c r="O220" s="1068"/>
    </row>
    <row r="221" spans="1:15">
      <c r="A221" s="1091"/>
      <c r="B221" s="1091"/>
      <c r="D221" s="1091"/>
      <c r="I221" s="1091"/>
      <c r="M221" s="1093"/>
      <c r="N221" s="1093"/>
      <c r="O221" s="1068"/>
    </row>
    <row r="222" spans="1:15">
      <c r="A222" s="1091"/>
      <c r="B222" s="1091"/>
      <c r="D222" s="1091"/>
      <c r="I222" s="1091"/>
      <c r="M222" s="1093"/>
      <c r="N222" s="1093"/>
      <c r="O222" s="1068"/>
    </row>
    <row r="223" spans="1:15">
      <c r="A223" s="1091"/>
      <c r="B223" s="1091"/>
      <c r="D223" s="1091"/>
      <c r="I223" s="1091"/>
      <c r="M223" s="1093"/>
      <c r="N223" s="1093"/>
      <c r="O223" s="1068"/>
    </row>
    <row r="224" spans="1:15">
      <c r="A224" s="1091"/>
      <c r="B224" s="1091"/>
      <c r="D224" s="1091"/>
      <c r="I224" s="1091"/>
      <c r="M224" s="1093"/>
      <c r="N224" s="1093"/>
      <c r="O224" s="1068"/>
    </row>
    <row r="225" spans="1:15">
      <c r="A225" s="1091"/>
      <c r="B225" s="1091"/>
      <c r="D225" s="1091"/>
      <c r="I225" s="1091"/>
      <c r="M225" s="1093"/>
      <c r="N225" s="1093"/>
      <c r="O225" s="1068"/>
    </row>
    <row r="226" spans="1:15">
      <c r="A226" s="1091"/>
      <c r="B226" s="1091"/>
      <c r="D226" s="1091"/>
      <c r="I226" s="1091"/>
      <c r="M226" s="1093"/>
      <c r="N226" s="1093"/>
      <c r="O226" s="1068"/>
    </row>
    <row r="227" spans="1:15">
      <c r="A227" s="1091"/>
      <c r="B227" s="1091"/>
      <c r="D227" s="1091"/>
      <c r="I227" s="1091"/>
      <c r="M227" s="1093"/>
      <c r="N227" s="1093"/>
      <c r="O227" s="1068"/>
    </row>
    <row r="228" spans="1:15">
      <c r="A228" s="1091"/>
      <c r="B228" s="1091"/>
      <c r="D228" s="1091"/>
      <c r="I228" s="1091"/>
      <c r="M228" s="1093"/>
      <c r="N228" s="1093"/>
      <c r="O228" s="1068"/>
    </row>
    <row r="229" spans="1:15">
      <c r="A229" s="1091"/>
      <c r="B229" s="1091"/>
      <c r="D229" s="1091"/>
      <c r="I229" s="1091"/>
      <c r="M229" s="1093"/>
      <c r="N229" s="1093"/>
      <c r="O229" s="1068"/>
    </row>
    <row r="230" spans="1:15">
      <c r="A230" s="1091"/>
      <c r="B230" s="1091"/>
      <c r="D230" s="1091"/>
      <c r="I230" s="1091"/>
      <c r="M230" s="1093"/>
      <c r="N230" s="1093"/>
      <c r="O230" s="1068"/>
    </row>
    <row r="231" spans="1:15">
      <c r="A231" s="1091"/>
      <c r="B231" s="1091"/>
      <c r="D231" s="1091"/>
      <c r="I231" s="1091"/>
      <c r="M231" s="1093"/>
      <c r="N231" s="1093"/>
      <c r="O231" s="1068"/>
    </row>
    <row r="232" spans="1:15">
      <c r="A232" s="1091"/>
      <c r="B232" s="1091"/>
      <c r="D232" s="1091"/>
      <c r="I232" s="1091"/>
      <c r="M232" s="1093"/>
      <c r="N232" s="1093"/>
      <c r="O232" s="1068"/>
    </row>
    <row r="233" spans="1:15">
      <c r="A233" s="1091"/>
      <c r="B233" s="1091"/>
      <c r="D233" s="1091"/>
      <c r="I233" s="1091"/>
      <c r="M233" s="1093"/>
      <c r="N233" s="1093"/>
      <c r="O233" s="1068"/>
    </row>
    <row r="234" spans="1:15">
      <c r="A234" s="1091"/>
      <c r="B234" s="1091"/>
      <c r="D234" s="1091"/>
      <c r="I234" s="1091"/>
      <c r="M234" s="1093"/>
      <c r="N234" s="1093"/>
      <c r="O234" s="1068"/>
    </row>
    <row r="235" spans="1:15">
      <c r="A235" s="1091"/>
      <c r="B235" s="1091"/>
      <c r="D235" s="1091"/>
      <c r="I235" s="1091"/>
      <c r="M235" s="1093"/>
      <c r="N235" s="1093"/>
      <c r="O235" s="1068"/>
    </row>
    <row r="236" spans="1:15">
      <c r="A236" s="1091"/>
      <c r="B236" s="1091"/>
      <c r="D236" s="1091"/>
      <c r="I236" s="1091"/>
      <c r="M236" s="1093"/>
      <c r="N236" s="1093"/>
      <c r="O236" s="1068"/>
    </row>
    <row r="237" spans="1:15">
      <c r="A237" s="1091"/>
      <c r="B237" s="1091"/>
      <c r="D237" s="1091"/>
      <c r="I237" s="1091"/>
      <c r="M237" s="1093"/>
      <c r="N237" s="1093"/>
      <c r="O237" s="1068"/>
    </row>
    <row r="238" spans="1:15">
      <c r="A238" s="1091"/>
      <c r="B238" s="1091"/>
      <c r="D238" s="1091"/>
      <c r="I238" s="1091"/>
      <c r="M238" s="1093"/>
      <c r="N238" s="1093"/>
      <c r="O238" s="1068"/>
    </row>
    <row r="239" spans="1:15">
      <c r="A239" s="1091"/>
      <c r="B239" s="1091"/>
      <c r="D239" s="1091"/>
      <c r="I239" s="1091"/>
      <c r="M239" s="1093"/>
      <c r="N239" s="1093"/>
      <c r="O239" s="1068"/>
    </row>
    <row r="240" spans="1:15">
      <c r="A240" s="1091"/>
      <c r="B240" s="1091"/>
      <c r="D240" s="1091"/>
      <c r="I240" s="1091"/>
      <c r="M240" s="1093"/>
      <c r="N240" s="1093"/>
      <c r="O240" s="1068"/>
    </row>
    <row r="241" spans="1:15">
      <c r="A241" s="1091"/>
      <c r="B241" s="1091"/>
      <c r="D241" s="1091"/>
      <c r="I241" s="1091"/>
      <c r="M241" s="1093"/>
      <c r="N241" s="1093"/>
      <c r="O241" s="1068"/>
    </row>
    <row r="242" spans="1:15">
      <c r="A242" s="1091"/>
      <c r="B242" s="1091"/>
      <c r="D242" s="1091"/>
      <c r="I242" s="1091"/>
      <c r="M242" s="1093"/>
      <c r="N242" s="1093"/>
      <c r="O242" s="1068"/>
    </row>
    <row r="243" spans="1:15">
      <c r="A243" s="1091"/>
      <c r="B243" s="1091"/>
      <c r="D243" s="1091"/>
      <c r="I243" s="1091"/>
      <c r="M243" s="1093"/>
      <c r="N243" s="1093"/>
      <c r="O243" s="1068"/>
    </row>
    <row r="244" spans="1:15">
      <c r="A244" s="1091"/>
      <c r="B244" s="1091"/>
      <c r="D244" s="1091"/>
      <c r="I244" s="1091"/>
      <c r="M244" s="1093"/>
      <c r="N244" s="1093"/>
      <c r="O244" s="1068"/>
    </row>
    <row r="245" spans="1:15">
      <c r="A245" s="1091"/>
      <c r="B245" s="1091"/>
      <c r="D245" s="1091"/>
      <c r="I245" s="1091"/>
      <c r="M245" s="1093"/>
      <c r="N245" s="1093"/>
      <c r="O245" s="1068"/>
    </row>
    <row r="246" spans="1:15">
      <c r="A246" s="1091"/>
      <c r="B246" s="1091"/>
      <c r="D246" s="1091"/>
      <c r="I246" s="1091"/>
      <c r="M246" s="1093"/>
      <c r="N246" s="1093"/>
      <c r="O246" s="1068"/>
    </row>
    <row r="247" spans="1:15">
      <c r="A247" s="1091"/>
      <c r="B247" s="1091"/>
      <c r="D247" s="1091"/>
      <c r="I247" s="1091"/>
      <c r="M247" s="1093"/>
      <c r="N247" s="1093"/>
      <c r="O247" s="1068"/>
    </row>
    <row r="248" spans="1:15">
      <c r="A248" s="1091"/>
      <c r="B248" s="1091"/>
      <c r="D248" s="1091"/>
      <c r="I248" s="1091"/>
      <c r="M248" s="1093"/>
      <c r="N248" s="1093"/>
      <c r="O248" s="1068"/>
    </row>
    <row r="249" spans="1:15">
      <c r="A249" s="1091"/>
      <c r="B249" s="1091"/>
      <c r="D249" s="1091"/>
      <c r="I249" s="1091"/>
      <c r="M249" s="1093"/>
      <c r="N249" s="1093"/>
      <c r="O249" s="1068"/>
    </row>
    <row r="250" spans="1:15">
      <c r="A250" s="1091"/>
      <c r="B250" s="1091"/>
      <c r="D250" s="1091"/>
      <c r="I250" s="1091"/>
      <c r="M250" s="1093"/>
      <c r="N250" s="1093"/>
      <c r="O250" s="1068"/>
    </row>
    <row r="251" spans="1:15">
      <c r="A251" s="1091"/>
      <c r="B251" s="1091"/>
      <c r="D251" s="1091"/>
      <c r="I251" s="1091"/>
      <c r="M251" s="1093"/>
      <c r="N251" s="1093"/>
      <c r="O251" s="1068"/>
    </row>
    <row r="252" spans="1:15">
      <c r="A252" s="1091"/>
      <c r="B252" s="1091"/>
      <c r="D252" s="1091"/>
      <c r="I252" s="1091"/>
      <c r="M252" s="1093"/>
      <c r="N252" s="1093"/>
      <c r="O252" s="1068"/>
    </row>
    <row r="253" spans="1:15">
      <c r="A253" s="1091"/>
      <c r="B253" s="1091"/>
      <c r="D253" s="1091"/>
      <c r="I253" s="1091"/>
      <c r="M253" s="1093"/>
      <c r="N253" s="1093"/>
      <c r="O253" s="1068"/>
    </row>
    <row r="254" spans="1:15">
      <c r="A254" s="1091"/>
      <c r="B254" s="1091"/>
      <c r="D254" s="1091"/>
      <c r="I254" s="1091"/>
      <c r="M254" s="1093"/>
      <c r="N254" s="1093"/>
      <c r="O254" s="1068"/>
    </row>
    <row r="255" spans="1:15">
      <c r="A255" s="1091"/>
      <c r="B255" s="1091"/>
      <c r="D255" s="1091"/>
      <c r="I255" s="1091"/>
      <c r="M255" s="1093"/>
      <c r="N255" s="1093"/>
      <c r="O255" s="1068"/>
    </row>
    <row r="256" spans="1:15">
      <c r="A256" s="1091"/>
      <c r="B256" s="1091"/>
      <c r="D256" s="1091"/>
      <c r="I256" s="1091"/>
      <c r="M256" s="1093"/>
      <c r="N256" s="1093"/>
      <c r="O256" s="1068"/>
    </row>
    <row r="257" spans="1:15">
      <c r="A257" s="1091"/>
      <c r="B257" s="1091"/>
      <c r="D257" s="1091"/>
      <c r="I257" s="1091"/>
      <c r="M257" s="1093"/>
      <c r="N257" s="1093"/>
      <c r="O257" s="1068"/>
    </row>
    <row r="258" spans="1:15">
      <c r="A258" s="1091"/>
      <c r="B258" s="1091"/>
      <c r="D258" s="1091"/>
      <c r="I258" s="1091"/>
      <c r="M258" s="1093"/>
      <c r="N258" s="1093"/>
      <c r="O258" s="1068"/>
    </row>
    <row r="259" spans="1:15">
      <c r="A259" s="1091"/>
      <c r="B259" s="1091"/>
      <c r="D259" s="1091"/>
      <c r="I259" s="1091"/>
      <c r="M259" s="1093"/>
      <c r="N259" s="1093"/>
      <c r="O259" s="1068"/>
    </row>
    <row r="260" spans="1:15">
      <c r="A260" s="1091"/>
      <c r="B260" s="1091"/>
      <c r="D260" s="1091"/>
      <c r="I260" s="1091"/>
      <c r="M260" s="1093"/>
      <c r="N260" s="1093"/>
      <c r="O260" s="1068"/>
    </row>
    <row r="261" spans="1:15">
      <c r="A261" s="1091"/>
      <c r="B261" s="1091"/>
      <c r="D261" s="1091"/>
      <c r="I261" s="1091"/>
      <c r="M261" s="1093"/>
      <c r="N261" s="1093"/>
      <c r="O261" s="1068"/>
    </row>
    <row r="262" spans="1:15">
      <c r="A262" s="1091"/>
      <c r="B262" s="1091"/>
      <c r="D262" s="1091"/>
      <c r="I262" s="1091"/>
      <c r="M262" s="1093"/>
      <c r="N262" s="1093"/>
      <c r="O262" s="1068"/>
    </row>
    <row r="263" spans="1:15">
      <c r="A263" s="1091"/>
      <c r="B263" s="1091"/>
      <c r="D263" s="1091"/>
      <c r="I263" s="1091"/>
      <c r="M263" s="1093"/>
      <c r="N263" s="1093"/>
      <c r="O263" s="1068"/>
    </row>
    <row r="264" spans="1:15">
      <c r="A264" s="1091"/>
      <c r="B264" s="1091"/>
      <c r="D264" s="1091"/>
      <c r="I264" s="1091"/>
      <c r="M264" s="1093"/>
      <c r="N264" s="1093"/>
      <c r="O264" s="1068"/>
    </row>
    <row r="265" spans="1:15">
      <c r="A265" s="1091"/>
      <c r="B265" s="1091"/>
      <c r="D265" s="1091"/>
      <c r="I265" s="1091"/>
      <c r="M265" s="1093"/>
      <c r="N265" s="1093"/>
      <c r="O265" s="1068"/>
    </row>
    <row r="266" spans="1:15">
      <c r="A266" s="1091"/>
      <c r="B266" s="1091"/>
      <c r="D266" s="1091"/>
      <c r="I266" s="1091"/>
      <c r="M266" s="1093"/>
      <c r="N266" s="1093"/>
      <c r="O266" s="1068"/>
    </row>
    <row r="267" spans="1:15">
      <c r="A267" s="1091"/>
      <c r="B267" s="1091"/>
      <c r="D267" s="1091"/>
      <c r="I267" s="1091"/>
      <c r="M267" s="1093"/>
      <c r="N267" s="1093"/>
      <c r="O267" s="1068"/>
    </row>
    <row r="268" spans="1:15">
      <c r="A268" s="1091"/>
      <c r="B268" s="1091"/>
      <c r="D268" s="1091"/>
      <c r="I268" s="1091"/>
      <c r="M268" s="1093"/>
      <c r="N268" s="1093"/>
      <c r="O268" s="1068"/>
    </row>
    <row r="269" spans="1:15">
      <c r="A269" s="1091"/>
      <c r="B269" s="1091"/>
      <c r="D269" s="1091"/>
      <c r="I269" s="1091"/>
      <c r="M269" s="1093"/>
      <c r="N269" s="1093"/>
      <c r="O269" s="1068"/>
    </row>
    <row r="270" spans="1:15">
      <c r="A270" s="1091"/>
      <c r="B270" s="1091"/>
      <c r="D270" s="1091"/>
      <c r="I270" s="1091"/>
      <c r="M270" s="1093"/>
      <c r="N270" s="1093"/>
      <c r="O270" s="1068"/>
    </row>
    <row r="271" spans="1:15">
      <c r="A271" s="1091"/>
      <c r="B271" s="1091"/>
      <c r="D271" s="1091"/>
      <c r="I271" s="1091"/>
      <c r="M271" s="1093"/>
      <c r="N271" s="1093"/>
      <c r="O271" s="1068"/>
    </row>
    <row r="272" spans="1:15">
      <c r="A272" s="1091"/>
      <c r="B272" s="1091"/>
      <c r="D272" s="1091"/>
      <c r="I272" s="1091"/>
      <c r="M272" s="1093"/>
      <c r="N272" s="1093"/>
      <c r="O272" s="1068"/>
    </row>
    <row r="273" spans="1:15">
      <c r="A273" s="1091"/>
      <c r="B273" s="1091"/>
      <c r="D273" s="1091"/>
      <c r="I273" s="1091"/>
      <c r="M273" s="1093"/>
      <c r="N273" s="1093"/>
      <c r="O273" s="1068"/>
    </row>
    <row r="274" spans="1:15">
      <c r="A274" s="1091"/>
      <c r="B274" s="1091"/>
      <c r="D274" s="1091"/>
      <c r="I274" s="1091"/>
      <c r="M274" s="1093"/>
      <c r="N274" s="1093"/>
      <c r="O274" s="1068"/>
    </row>
    <row r="275" spans="1:15">
      <c r="A275" s="1091"/>
      <c r="B275" s="1091"/>
      <c r="D275" s="1091"/>
      <c r="I275" s="1091"/>
      <c r="M275" s="1093"/>
      <c r="N275" s="1093"/>
      <c r="O275" s="1068"/>
    </row>
    <row r="276" spans="1:15">
      <c r="A276" s="1091"/>
      <c r="B276" s="1091"/>
      <c r="D276" s="1091"/>
      <c r="I276" s="1091"/>
      <c r="M276" s="1093"/>
      <c r="N276" s="1093"/>
      <c r="O276" s="1068"/>
    </row>
    <row r="277" spans="1:15">
      <c r="A277" s="1091"/>
      <c r="B277" s="1091"/>
      <c r="D277" s="1091"/>
      <c r="I277" s="1091"/>
      <c r="M277" s="1093"/>
      <c r="N277" s="1093"/>
      <c r="O277" s="1068"/>
    </row>
    <row r="278" spans="1:15">
      <c r="A278" s="1091"/>
      <c r="B278" s="1091"/>
      <c r="D278" s="1091"/>
      <c r="I278" s="1091"/>
      <c r="M278" s="1093"/>
      <c r="N278" s="1093"/>
      <c r="O278" s="1068"/>
    </row>
    <row r="279" spans="1:15">
      <c r="A279" s="1091"/>
      <c r="B279" s="1091"/>
      <c r="D279" s="1091"/>
      <c r="I279" s="1091"/>
      <c r="M279" s="1093"/>
      <c r="N279" s="1093"/>
      <c r="O279" s="1068"/>
    </row>
    <row r="280" spans="1:15">
      <c r="A280" s="1091"/>
      <c r="B280" s="1091"/>
      <c r="D280" s="1091"/>
      <c r="I280" s="1091"/>
      <c r="M280" s="1093"/>
      <c r="N280" s="1093"/>
      <c r="O280" s="1068"/>
    </row>
    <row r="281" spans="1:15">
      <c r="A281" s="1091"/>
      <c r="B281" s="1091"/>
      <c r="D281" s="1091"/>
      <c r="I281" s="1091"/>
      <c r="M281" s="1093"/>
      <c r="N281" s="1093"/>
      <c r="O281" s="1068"/>
    </row>
    <row r="282" spans="1:15">
      <c r="A282" s="1091"/>
      <c r="B282" s="1091"/>
      <c r="D282" s="1091"/>
      <c r="I282" s="1091"/>
      <c r="M282" s="1093"/>
      <c r="N282" s="1093"/>
      <c r="O282" s="1068"/>
    </row>
    <row r="283" spans="1:15">
      <c r="A283" s="1091"/>
      <c r="B283" s="1091"/>
      <c r="D283" s="1091"/>
      <c r="I283" s="1091"/>
      <c r="M283" s="1093"/>
      <c r="N283" s="1093"/>
      <c r="O283" s="1068"/>
    </row>
    <row r="284" spans="1:15">
      <c r="A284" s="1091"/>
      <c r="B284" s="1091"/>
      <c r="D284" s="1091"/>
      <c r="I284" s="1091"/>
      <c r="M284" s="1093"/>
      <c r="N284" s="1093"/>
      <c r="O284" s="1068"/>
    </row>
    <row r="285" spans="1:15">
      <c r="A285" s="1091"/>
      <c r="B285" s="1091"/>
      <c r="D285" s="1091"/>
      <c r="I285" s="1091"/>
      <c r="M285" s="1093"/>
      <c r="N285" s="1093"/>
      <c r="O285" s="1068"/>
    </row>
    <row r="286" spans="1:15">
      <c r="A286" s="1091"/>
      <c r="B286" s="1091"/>
      <c r="D286" s="1091"/>
      <c r="I286" s="1091"/>
      <c r="M286" s="1093"/>
      <c r="N286" s="1093"/>
      <c r="O286" s="1068"/>
    </row>
    <row r="287" spans="1:15">
      <c r="A287" s="1091"/>
      <c r="B287" s="1091"/>
      <c r="D287" s="1091"/>
      <c r="I287" s="1091"/>
      <c r="M287" s="1093"/>
      <c r="N287" s="1093"/>
      <c r="O287" s="1068"/>
    </row>
    <row r="288" spans="1:15">
      <c r="A288" s="1091"/>
      <c r="B288" s="1091"/>
      <c r="D288" s="1091"/>
      <c r="I288" s="1091"/>
      <c r="M288" s="1093"/>
      <c r="N288" s="1093"/>
      <c r="O288" s="1068"/>
    </row>
    <row r="289" spans="1:15">
      <c r="A289" s="1091"/>
      <c r="B289" s="1091"/>
      <c r="D289" s="1091"/>
      <c r="I289" s="1091"/>
      <c r="M289" s="1093"/>
      <c r="N289" s="1093"/>
      <c r="O289" s="1068"/>
    </row>
    <row r="290" spans="1:15">
      <c r="A290" s="1091"/>
      <c r="B290" s="1091"/>
      <c r="D290" s="1091"/>
      <c r="I290" s="1091"/>
      <c r="M290" s="1093"/>
      <c r="N290" s="1093"/>
      <c r="O290" s="1068"/>
    </row>
    <row r="291" spans="1:15">
      <c r="A291" s="1091"/>
      <c r="B291" s="1091"/>
      <c r="D291" s="1091"/>
      <c r="I291" s="1091"/>
      <c r="M291" s="1093"/>
      <c r="N291" s="1093"/>
      <c r="O291" s="1068"/>
    </row>
    <row r="292" spans="1:15">
      <c r="A292" s="1091"/>
      <c r="B292" s="1091"/>
      <c r="D292" s="1091"/>
      <c r="I292" s="1091"/>
      <c r="M292" s="1093"/>
      <c r="N292" s="1093"/>
      <c r="O292" s="1068"/>
    </row>
    <row r="293" spans="1:15">
      <c r="A293" s="1091"/>
      <c r="B293" s="1091"/>
      <c r="D293" s="1091"/>
      <c r="I293" s="1091"/>
      <c r="M293" s="1093"/>
      <c r="N293" s="1093"/>
      <c r="O293" s="1068"/>
    </row>
    <row r="294" spans="1:15">
      <c r="A294" s="1091"/>
      <c r="B294" s="1091"/>
      <c r="D294" s="1091"/>
      <c r="I294" s="1091"/>
      <c r="M294" s="1093"/>
      <c r="N294" s="1093"/>
      <c r="O294" s="1068"/>
    </row>
    <row r="295" spans="1:15">
      <c r="A295" s="1091"/>
      <c r="B295" s="1091"/>
      <c r="D295" s="1091"/>
      <c r="I295" s="1091"/>
      <c r="M295" s="1093"/>
      <c r="N295" s="1093"/>
      <c r="O295" s="1068"/>
    </row>
    <row r="296" spans="1:15">
      <c r="A296" s="1091"/>
      <c r="B296" s="1091"/>
      <c r="D296" s="1091"/>
      <c r="I296" s="1091"/>
      <c r="M296" s="1093"/>
      <c r="N296" s="1093"/>
      <c r="O296" s="1068"/>
    </row>
    <row r="297" spans="1:15">
      <c r="A297" s="1091"/>
      <c r="B297" s="1091"/>
      <c r="D297" s="1091"/>
      <c r="I297" s="1091"/>
      <c r="M297" s="1093"/>
      <c r="N297" s="1093"/>
      <c r="O297" s="1068"/>
    </row>
    <row r="298" spans="1:15">
      <c r="A298" s="1091"/>
      <c r="B298" s="1091"/>
      <c r="D298" s="1091"/>
      <c r="I298" s="1091"/>
      <c r="M298" s="1093"/>
      <c r="N298" s="1093"/>
      <c r="O298" s="1068"/>
    </row>
    <row r="299" spans="1:15">
      <c r="A299" s="1091"/>
      <c r="B299" s="1091"/>
      <c r="D299" s="1091"/>
      <c r="I299" s="1091"/>
      <c r="M299" s="1093"/>
      <c r="N299" s="1093"/>
      <c r="O299" s="1068"/>
    </row>
    <row r="300" spans="1:15">
      <c r="A300" s="1091"/>
      <c r="B300" s="1091"/>
      <c r="D300" s="1091"/>
      <c r="I300" s="1091"/>
      <c r="M300" s="1093"/>
      <c r="N300" s="1093"/>
      <c r="O300" s="1068"/>
    </row>
    <row r="301" spans="1:15">
      <c r="A301" s="1091"/>
      <c r="B301" s="1091"/>
      <c r="D301" s="1091"/>
      <c r="I301" s="1091"/>
      <c r="M301" s="1093"/>
      <c r="N301" s="1093"/>
      <c r="O301" s="1068"/>
    </row>
    <row r="302" spans="1:15">
      <c r="A302" s="1091"/>
      <c r="B302" s="1091"/>
      <c r="D302" s="1091"/>
      <c r="I302" s="1091"/>
      <c r="M302" s="1093"/>
      <c r="N302" s="1093"/>
      <c r="O302" s="1068"/>
    </row>
    <row r="303" spans="1:15">
      <c r="A303" s="1091"/>
      <c r="B303" s="1091"/>
      <c r="D303" s="1091"/>
      <c r="I303" s="1091"/>
      <c r="M303" s="1093"/>
      <c r="N303" s="1093"/>
      <c r="O303" s="1068"/>
    </row>
    <row r="304" spans="1:15">
      <c r="A304" s="1091"/>
      <c r="B304" s="1091"/>
      <c r="D304" s="1091"/>
      <c r="I304" s="1091"/>
      <c r="M304" s="1093"/>
      <c r="N304" s="1093"/>
      <c r="O304" s="1068"/>
    </row>
    <row r="305" spans="1:15">
      <c r="A305" s="1091"/>
      <c r="B305" s="1091"/>
      <c r="D305" s="1091"/>
      <c r="I305" s="1091"/>
      <c r="M305" s="1093"/>
      <c r="N305" s="1093"/>
      <c r="O305" s="1068"/>
    </row>
    <row r="306" spans="1:15">
      <c r="A306" s="1091"/>
      <c r="B306" s="1091"/>
      <c r="D306" s="1091"/>
      <c r="I306" s="1091"/>
      <c r="M306" s="1093"/>
      <c r="N306" s="1093"/>
      <c r="O306" s="1068"/>
    </row>
    <row r="307" spans="1:15">
      <c r="A307" s="1091"/>
      <c r="B307" s="1091"/>
      <c r="D307" s="1091"/>
      <c r="I307" s="1091"/>
      <c r="M307" s="1093"/>
      <c r="N307" s="1093"/>
      <c r="O307" s="1068"/>
    </row>
    <row r="308" spans="1:15">
      <c r="A308" s="1091"/>
      <c r="B308" s="1091"/>
      <c r="D308" s="1091"/>
      <c r="I308" s="1091"/>
      <c r="M308" s="1093"/>
      <c r="N308" s="1093"/>
      <c r="O308" s="1068"/>
    </row>
    <row r="309" spans="1:15">
      <c r="A309" s="1091"/>
      <c r="B309" s="1091"/>
      <c r="D309" s="1091"/>
      <c r="I309" s="1091"/>
      <c r="M309" s="1093"/>
      <c r="N309" s="1093"/>
      <c r="O309" s="1068"/>
    </row>
    <row r="310" spans="1:15">
      <c r="A310" s="1091"/>
      <c r="B310" s="1091"/>
      <c r="D310" s="1091"/>
      <c r="I310" s="1091"/>
      <c r="M310" s="1093"/>
      <c r="N310" s="1093"/>
      <c r="O310" s="1068"/>
    </row>
    <row r="311" spans="1:15">
      <c r="A311" s="1091"/>
      <c r="B311" s="1091"/>
      <c r="D311" s="1091"/>
      <c r="I311" s="1091"/>
      <c r="M311" s="1093"/>
      <c r="N311" s="1093"/>
      <c r="O311" s="1068"/>
    </row>
    <row r="312" spans="1:15">
      <c r="A312" s="1091"/>
      <c r="B312" s="1091"/>
      <c r="D312" s="1091"/>
      <c r="I312" s="1091"/>
      <c r="M312" s="1093"/>
      <c r="N312" s="1093"/>
      <c r="O312" s="1068"/>
    </row>
    <row r="313" spans="1:15">
      <c r="A313" s="1091"/>
      <c r="B313" s="1091"/>
      <c r="D313" s="1091"/>
      <c r="I313" s="1091"/>
      <c r="M313" s="1093"/>
      <c r="N313" s="1093"/>
      <c r="O313" s="1068"/>
    </row>
    <row r="314" spans="1:15">
      <c r="A314" s="1091"/>
      <c r="B314" s="1091"/>
      <c r="D314" s="1091"/>
      <c r="I314" s="1091"/>
      <c r="M314" s="1093"/>
      <c r="N314" s="1093"/>
      <c r="O314" s="1068"/>
    </row>
    <row r="315" spans="1:15">
      <c r="A315" s="1091"/>
      <c r="B315" s="1091"/>
      <c r="D315" s="1091"/>
      <c r="I315" s="1091"/>
      <c r="M315" s="1093"/>
      <c r="N315" s="1093"/>
      <c r="O315" s="1068"/>
    </row>
    <row r="316" spans="1:15">
      <c r="A316" s="1091"/>
      <c r="B316" s="1091"/>
      <c r="D316" s="1091"/>
      <c r="I316" s="1091"/>
      <c r="M316" s="1093"/>
      <c r="N316" s="1093"/>
      <c r="O316" s="1068"/>
    </row>
    <row r="317" spans="1:15">
      <c r="A317" s="1091"/>
      <c r="B317" s="1091"/>
      <c r="D317" s="1091"/>
      <c r="I317" s="1091"/>
      <c r="M317" s="1093"/>
      <c r="N317" s="1093"/>
      <c r="O317" s="1068"/>
    </row>
    <row r="318" spans="1:15">
      <c r="A318" s="1091"/>
      <c r="B318" s="1091"/>
      <c r="D318" s="1091"/>
      <c r="I318" s="1091"/>
      <c r="M318" s="1093"/>
      <c r="N318" s="1093"/>
      <c r="O318" s="1068"/>
    </row>
    <row r="319" spans="1:15">
      <c r="A319" s="1091"/>
      <c r="B319" s="1091"/>
      <c r="D319" s="1091"/>
      <c r="I319" s="1091"/>
      <c r="M319" s="1093"/>
      <c r="N319" s="1093"/>
      <c r="O319" s="1068"/>
    </row>
    <row r="320" spans="1:15">
      <c r="A320" s="1091"/>
      <c r="B320" s="1091"/>
      <c r="D320" s="1091"/>
      <c r="I320" s="1091"/>
      <c r="M320" s="1093"/>
      <c r="N320" s="1093"/>
      <c r="O320" s="1068"/>
    </row>
    <row r="321" spans="1:15">
      <c r="A321" s="1091"/>
      <c r="B321" s="1091"/>
      <c r="D321" s="1091"/>
      <c r="I321" s="1091"/>
      <c r="M321" s="1093"/>
      <c r="N321" s="1093"/>
      <c r="O321" s="1068"/>
    </row>
    <row r="322" spans="1:15">
      <c r="A322" s="1091"/>
      <c r="B322" s="1091"/>
      <c r="D322" s="1091"/>
      <c r="I322" s="1091"/>
      <c r="M322" s="1093"/>
      <c r="N322" s="1093"/>
      <c r="O322" s="1068"/>
    </row>
    <row r="323" spans="1:15">
      <c r="A323" s="1091"/>
      <c r="B323" s="1091"/>
      <c r="D323" s="1091"/>
      <c r="I323" s="1091"/>
      <c r="M323" s="1093"/>
      <c r="N323" s="1093"/>
      <c r="O323" s="1068"/>
    </row>
    <row r="324" spans="1:15">
      <c r="A324" s="1091"/>
      <c r="B324" s="1091"/>
      <c r="D324" s="1091"/>
      <c r="I324" s="1091"/>
      <c r="M324" s="1093"/>
      <c r="N324" s="1093"/>
      <c r="O324" s="1068"/>
    </row>
    <row r="325" spans="1:15">
      <c r="A325" s="1091"/>
      <c r="B325" s="1091"/>
      <c r="D325" s="1091"/>
      <c r="I325" s="1091"/>
      <c r="M325" s="1093"/>
      <c r="N325" s="1093"/>
      <c r="O325" s="1068"/>
    </row>
    <row r="326" spans="1:15">
      <c r="A326" s="1091"/>
      <c r="B326" s="1091"/>
      <c r="D326" s="1091"/>
      <c r="I326" s="1091"/>
      <c r="M326" s="1093"/>
      <c r="N326" s="1093"/>
      <c r="O326" s="1068"/>
    </row>
    <row r="327" spans="1:15">
      <c r="A327" s="1091"/>
      <c r="B327" s="1091"/>
      <c r="D327" s="1091"/>
      <c r="I327" s="1091"/>
      <c r="M327" s="1093"/>
      <c r="N327" s="1093"/>
      <c r="O327" s="1068"/>
    </row>
    <row r="328" spans="1:15">
      <c r="A328" s="1091"/>
      <c r="B328" s="1091"/>
      <c r="D328" s="1091"/>
      <c r="I328" s="1091"/>
      <c r="M328" s="1093"/>
      <c r="N328" s="1093"/>
      <c r="O328" s="1068"/>
    </row>
    <row r="329" spans="1:15">
      <c r="A329" s="1091"/>
      <c r="B329" s="1091"/>
      <c r="D329" s="1091"/>
      <c r="I329" s="1091"/>
      <c r="M329" s="1093"/>
      <c r="N329" s="1093"/>
      <c r="O329" s="1068"/>
    </row>
    <row r="330" spans="1:15">
      <c r="A330" s="1091"/>
      <c r="B330" s="1091"/>
      <c r="D330" s="1091"/>
      <c r="I330" s="1091"/>
      <c r="M330" s="1093"/>
      <c r="N330" s="1093"/>
      <c r="O330" s="1068"/>
    </row>
    <row r="331" spans="1:15">
      <c r="A331" s="1091"/>
      <c r="B331" s="1091"/>
      <c r="D331" s="1091"/>
      <c r="I331" s="1091"/>
      <c r="M331" s="1093"/>
      <c r="N331" s="1093"/>
      <c r="O331" s="1068"/>
    </row>
    <row r="332" spans="1:15">
      <c r="A332" s="1091"/>
      <c r="B332" s="1091"/>
      <c r="D332" s="1091"/>
      <c r="I332" s="1091"/>
      <c r="M332" s="1093"/>
      <c r="N332" s="1093"/>
      <c r="O332" s="1068"/>
    </row>
    <row r="333" spans="1:15">
      <c r="A333" s="1091"/>
      <c r="B333" s="1091"/>
      <c r="D333" s="1091"/>
      <c r="I333" s="1091"/>
      <c r="M333" s="1093"/>
      <c r="N333" s="1093"/>
      <c r="O333" s="1068"/>
    </row>
    <row r="334" spans="1:15">
      <c r="A334" s="1091"/>
      <c r="B334" s="1091"/>
      <c r="D334" s="1091"/>
      <c r="I334" s="1091"/>
      <c r="M334" s="1093"/>
      <c r="N334" s="1093"/>
      <c r="O334" s="1068"/>
    </row>
    <row r="335" spans="1:15">
      <c r="A335" s="1091"/>
      <c r="B335" s="1091"/>
      <c r="D335" s="1091"/>
      <c r="I335" s="1091"/>
      <c r="M335" s="1093"/>
      <c r="N335" s="1093"/>
      <c r="O335" s="1068"/>
    </row>
    <row r="336" spans="1:15">
      <c r="A336" s="1091"/>
      <c r="B336" s="1091"/>
      <c r="D336" s="1091"/>
      <c r="I336" s="1091"/>
      <c r="M336" s="1093"/>
      <c r="N336" s="1093"/>
      <c r="O336" s="1068"/>
    </row>
    <row r="337" spans="1:15">
      <c r="A337" s="1091"/>
      <c r="B337" s="1091"/>
      <c r="D337" s="1091"/>
      <c r="I337" s="1091"/>
      <c r="M337" s="1093"/>
      <c r="N337" s="1093"/>
      <c r="O337" s="1068"/>
    </row>
    <row r="338" spans="1:15">
      <c r="A338" s="1091"/>
      <c r="B338" s="1091"/>
      <c r="D338" s="1091"/>
      <c r="I338" s="1091"/>
      <c r="M338" s="1093"/>
      <c r="N338" s="1093"/>
      <c r="O338" s="1068"/>
    </row>
    <row r="339" spans="1:15">
      <c r="A339" s="1091"/>
      <c r="B339" s="1091"/>
      <c r="D339" s="1091"/>
      <c r="I339" s="1091"/>
      <c r="M339" s="1093"/>
      <c r="N339" s="1093"/>
      <c r="O339" s="1068"/>
    </row>
    <row r="340" spans="1:15">
      <c r="A340" s="1091"/>
      <c r="B340" s="1091"/>
      <c r="D340" s="1091"/>
      <c r="I340" s="1091"/>
      <c r="M340" s="1093"/>
      <c r="N340" s="1093"/>
      <c r="O340" s="1068"/>
    </row>
    <row r="341" spans="1:15">
      <c r="A341" s="1091"/>
      <c r="B341" s="1091"/>
      <c r="D341" s="1091"/>
      <c r="I341" s="1091"/>
      <c r="M341" s="1093"/>
      <c r="N341" s="1093"/>
      <c r="O341" s="1068"/>
    </row>
    <row r="342" spans="1:15">
      <c r="A342" s="1091"/>
      <c r="B342" s="1091"/>
      <c r="D342" s="1091"/>
      <c r="I342" s="1091"/>
      <c r="M342" s="1093"/>
      <c r="N342" s="1093"/>
      <c r="O342" s="1068"/>
    </row>
    <row r="343" spans="1:15">
      <c r="A343" s="1091"/>
      <c r="B343" s="1091"/>
      <c r="D343" s="1091"/>
      <c r="I343" s="1091"/>
      <c r="M343" s="1093"/>
      <c r="N343" s="1093"/>
      <c r="O343" s="1068"/>
    </row>
    <row r="344" spans="1:15">
      <c r="A344" s="1091"/>
      <c r="B344" s="1091"/>
      <c r="D344" s="1091"/>
      <c r="I344" s="1091"/>
      <c r="M344" s="1093"/>
      <c r="N344" s="1093"/>
      <c r="O344" s="1068"/>
    </row>
    <row r="345" spans="1:15">
      <c r="A345" s="1091"/>
      <c r="B345" s="1091"/>
      <c r="D345" s="1091"/>
      <c r="I345" s="1091"/>
      <c r="M345" s="1093"/>
      <c r="N345" s="1093"/>
      <c r="O345" s="1068"/>
    </row>
    <row r="346" spans="1:15">
      <c r="A346" s="1091"/>
      <c r="B346" s="1091"/>
      <c r="D346" s="1091"/>
      <c r="I346" s="1091"/>
      <c r="M346" s="1093"/>
      <c r="N346" s="1093"/>
      <c r="O346" s="1068"/>
    </row>
    <row r="347" spans="1:15">
      <c r="A347" s="1091"/>
      <c r="B347" s="1091"/>
      <c r="D347" s="1091"/>
      <c r="I347" s="1091"/>
      <c r="M347" s="1093"/>
      <c r="N347" s="1093"/>
      <c r="O347" s="1068"/>
    </row>
    <row r="348" spans="1:15">
      <c r="A348" s="1091"/>
      <c r="B348" s="1091"/>
      <c r="D348" s="1091"/>
      <c r="I348" s="1091"/>
      <c r="M348" s="1093"/>
      <c r="N348" s="1093"/>
      <c r="O348" s="1068"/>
    </row>
    <row r="349" spans="1:15">
      <c r="A349" s="1091"/>
      <c r="B349" s="1091"/>
      <c r="D349" s="1091"/>
      <c r="I349" s="1091"/>
      <c r="M349" s="1093"/>
      <c r="N349" s="1093"/>
      <c r="O349" s="1068"/>
    </row>
    <row r="350" spans="1:15">
      <c r="A350" s="1091"/>
      <c r="B350" s="1091"/>
      <c r="D350" s="1091"/>
      <c r="I350" s="1091"/>
      <c r="M350" s="1093"/>
      <c r="N350" s="1093"/>
      <c r="O350" s="1068"/>
    </row>
    <row r="351" spans="1:15">
      <c r="A351" s="1091"/>
      <c r="B351" s="1091"/>
      <c r="D351" s="1091"/>
      <c r="I351" s="1091"/>
      <c r="M351" s="1093"/>
      <c r="N351" s="1093"/>
      <c r="O351" s="1068"/>
    </row>
    <row r="352" spans="1:15">
      <c r="A352" s="1091"/>
      <c r="B352" s="1091"/>
      <c r="D352" s="1091"/>
      <c r="I352" s="1091"/>
      <c r="M352" s="1093"/>
      <c r="N352" s="1093"/>
      <c r="O352" s="1068"/>
    </row>
    <row r="353" spans="1:15">
      <c r="A353" s="1091"/>
      <c r="B353" s="1091"/>
      <c r="D353" s="1091"/>
      <c r="I353" s="1091"/>
      <c r="M353" s="1093"/>
      <c r="N353" s="1093"/>
      <c r="O353" s="1068"/>
    </row>
    <row r="354" spans="1:15">
      <c r="A354" s="1091"/>
      <c r="B354" s="1091"/>
      <c r="D354" s="1091"/>
      <c r="I354" s="1091"/>
      <c r="M354" s="1093"/>
      <c r="N354" s="1093"/>
      <c r="O354" s="1068"/>
    </row>
    <row r="355" spans="1:15">
      <c r="A355" s="1091"/>
      <c r="B355" s="1091"/>
      <c r="D355" s="1091"/>
      <c r="I355" s="1091"/>
      <c r="M355" s="1093"/>
      <c r="N355" s="1093"/>
      <c r="O355" s="1068"/>
    </row>
    <row r="356" spans="1:15">
      <c r="A356" s="1091"/>
      <c r="B356" s="1091"/>
      <c r="D356" s="1091"/>
      <c r="I356" s="1091"/>
      <c r="M356" s="1093"/>
      <c r="N356" s="1093"/>
      <c r="O356" s="1068"/>
    </row>
    <row r="357" spans="1:15">
      <c r="A357" s="1091"/>
      <c r="B357" s="1091"/>
      <c r="D357" s="1091"/>
      <c r="I357" s="1091"/>
      <c r="M357" s="1093"/>
      <c r="N357" s="1093"/>
      <c r="O357" s="1068"/>
    </row>
    <row r="358" spans="1:15">
      <c r="A358" s="1091"/>
      <c r="B358" s="1091"/>
      <c r="D358" s="1091"/>
      <c r="I358" s="1091"/>
      <c r="M358" s="1093"/>
      <c r="N358" s="1093"/>
      <c r="O358" s="1068"/>
    </row>
    <row r="359" spans="1:15">
      <c r="A359" s="1091"/>
      <c r="B359" s="1091"/>
      <c r="D359" s="1091"/>
      <c r="I359" s="1091"/>
      <c r="M359" s="1093"/>
      <c r="N359" s="1093"/>
      <c r="O359" s="1068"/>
    </row>
    <row r="360" spans="1:15">
      <c r="A360" s="1091"/>
      <c r="B360" s="1091"/>
      <c r="D360" s="1091"/>
      <c r="I360" s="1091"/>
      <c r="M360" s="1093"/>
      <c r="N360" s="1093"/>
      <c r="O360" s="1068"/>
    </row>
    <row r="361" spans="1:15">
      <c r="A361" s="1091"/>
      <c r="B361" s="1091"/>
      <c r="D361" s="1091"/>
      <c r="I361" s="1091"/>
      <c r="M361" s="1093"/>
      <c r="N361" s="1093"/>
      <c r="O361" s="1068"/>
    </row>
    <row r="362" spans="1:15">
      <c r="A362" s="1091"/>
      <c r="B362" s="1091"/>
      <c r="D362" s="1091"/>
      <c r="I362" s="1091"/>
      <c r="M362" s="1093"/>
      <c r="N362" s="1093"/>
      <c r="O362" s="1068"/>
    </row>
    <row r="363" spans="1:15">
      <c r="A363" s="1091"/>
      <c r="B363" s="1091"/>
      <c r="D363" s="1091"/>
      <c r="I363" s="1091"/>
      <c r="M363" s="1093"/>
      <c r="N363" s="1093"/>
      <c r="O363" s="1068"/>
    </row>
    <row r="364" spans="1:15">
      <c r="A364" s="1091"/>
      <c r="B364" s="1091"/>
      <c r="D364" s="1091"/>
      <c r="I364" s="1091"/>
      <c r="M364" s="1093"/>
      <c r="N364" s="1093"/>
      <c r="O364" s="1068"/>
    </row>
    <row r="365" spans="1:15">
      <c r="A365" s="1091"/>
      <c r="B365" s="1091"/>
      <c r="D365" s="1091"/>
      <c r="I365" s="1091"/>
      <c r="M365" s="1093"/>
      <c r="N365" s="1093"/>
      <c r="O365" s="1068"/>
    </row>
    <row r="366" spans="1:15">
      <c r="A366" s="1091"/>
      <c r="B366" s="1091"/>
      <c r="D366" s="1091"/>
      <c r="I366" s="1091"/>
      <c r="M366" s="1093"/>
      <c r="N366" s="1093"/>
      <c r="O366" s="1068"/>
    </row>
    <row r="367" spans="1:15">
      <c r="A367" s="1091"/>
      <c r="B367" s="1091"/>
      <c r="D367" s="1091"/>
      <c r="I367" s="1091"/>
      <c r="M367" s="1093"/>
      <c r="N367" s="1093"/>
      <c r="O367" s="1068"/>
    </row>
    <row r="368" spans="1:15">
      <c r="A368" s="1091"/>
      <c r="B368" s="1091"/>
      <c r="D368" s="1091"/>
      <c r="I368" s="1091"/>
      <c r="M368" s="1093"/>
      <c r="N368" s="1093"/>
      <c r="O368" s="1068"/>
    </row>
    <row r="369" spans="1:15">
      <c r="A369" s="1091"/>
      <c r="B369" s="1091"/>
      <c r="D369" s="1091"/>
      <c r="I369" s="1091"/>
      <c r="M369" s="1093"/>
      <c r="N369" s="1093"/>
      <c r="O369" s="1068"/>
    </row>
    <row r="370" spans="1:15">
      <c r="A370" s="1091"/>
      <c r="B370" s="1091"/>
      <c r="D370" s="1091"/>
      <c r="I370" s="1091"/>
      <c r="M370" s="1093"/>
      <c r="N370" s="1093"/>
      <c r="O370" s="1068"/>
    </row>
    <row r="371" spans="1:15">
      <c r="A371" s="1091"/>
      <c r="B371" s="1091"/>
      <c r="D371" s="1091"/>
      <c r="I371" s="1091"/>
      <c r="M371" s="1093"/>
      <c r="N371" s="1093"/>
      <c r="O371" s="1068"/>
    </row>
    <row r="372" spans="1:15">
      <c r="A372" s="1091"/>
      <c r="B372" s="1091"/>
      <c r="D372" s="1091"/>
      <c r="I372" s="1091"/>
      <c r="M372" s="1093"/>
      <c r="N372" s="1093"/>
      <c r="O372" s="1068"/>
    </row>
    <row r="373" spans="1:15">
      <c r="A373" s="1091"/>
      <c r="B373" s="1091"/>
      <c r="D373" s="1091"/>
      <c r="I373" s="1091"/>
      <c r="M373" s="1093"/>
      <c r="N373" s="1093"/>
      <c r="O373" s="1068"/>
    </row>
    <row r="374" spans="1:15">
      <c r="A374" s="1091"/>
      <c r="B374" s="1091"/>
      <c r="D374" s="1091"/>
      <c r="I374" s="1091"/>
      <c r="M374" s="1093"/>
      <c r="N374" s="1093"/>
      <c r="O374" s="1068"/>
    </row>
    <row r="375" spans="1:15">
      <c r="A375" s="1091"/>
      <c r="B375" s="1091"/>
      <c r="D375" s="1091"/>
      <c r="I375" s="1091"/>
      <c r="M375" s="1093"/>
      <c r="N375" s="1093"/>
      <c r="O375" s="1068"/>
    </row>
    <row r="376" spans="1:15">
      <c r="A376" s="1091"/>
      <c r="B376" s="1091"/>
      <c r="D376" s="1091"/>
      <c r="I376" s="1091"/>
      <c r="M376" s="1093"/>
      <c r="N376" s="1093"/>
      <c r="O376" s="1068"/>
    </row>
    <row r="377" spans="1:15">
      <c r="A377" s="1091"/>
      <c r="B377" s="1091"/>
      <c r="D377" s="1091"/>
      <c r="I377" s="1091"/>
      <c r="M377" s="1093"/>
      <c r="N377" s="1093"/>
      <c r="O377" s="1068"/>
    </row>
    <row r="378" spans="1:15">
      <c r="A378" s="1091"/>
      <c r="B378" s="1091"/>
      <c r="D378" s="1091"/>
      <c r="I378" s="1091"/>
      <c r="M378" s="1093"/>
      <c r="N378" s="1093"/>
      <c r="O378" s="1068"/>
    </row>
    <row r="379" spans="1:15">
      <c r="A379" s="1091"/>
      <c r="B379" s="1091"/>
      <c r="D379" s="1091"/>
      <c r="I379" s="1091"/>
      <c r="M379" s="1093"/>
      <c r="N379" s="1093"/>
      <c r="O379" s="1068"/>
    </row>
    <row r="380" spans="1:15">
      <c r="A380" s="1091"/>
      <c r="B380" s="1091"/>
      <c r="D380" s="1091"/>
      <c r="I380" s="1091"/>
      <c r="M380" s="1093"/>
      <c r="N380" s="1093"/>
      <c r="O380" s="1068"/>
    </row>
    <row r="381" spans="1:15">
      <c r="A381" s="1091"/>
      <c r="B381" s="1091"/>
      <c r="D381" s="1091"/>
      <c r="I381" s="1091"/>
      <c r="M381" s="1093"/>
      <c r="N381" s="1093"/>
      <c r="O381" s="1068"/>
    </row>
    <row r="382" spans="1:15">
      <c r="A382" s="1091"/>
      <c r="B382" s="1091"/>
      <c r="D382" s="1091"/>
      <c r="I382" s="1091"/>
      <c r="M382" s="1093"/>
      <c r="N382" s="1093"/>
      <c r="O382" s="1068"/>
    </row>
    <row r="383" spans="1:15">
      <c r="A383" s="1091"/>
      <c r="B383" s="1091"/>
      <c r="D383" s="1091"/>
      <c r="I383" s="1091"/>
      <c r="M383" s="1093"/>
      <c r="N383" s="1093"/>
      <c r="O383" s="1068"/>
    </row>
    <row r="384" spans="1:15">
      <c r="A384" s="1091"/>
      <c r="B384" s="1091"/>
      <c r="D384" s="1091"/>
      <c r="I384" s="1091"/>
      <c r="M384" s="1093"/>
      <c r="N384" s="1093"/>
      <c r="O384" s="1068"/>
    </row>
    <row r="385" spans="1:15">
      <c r="A385" s="1091"/>
      <c r="B385" s="1091"/>
      <c r="D385" s="1091"/>
      <c r="I385" s="1091"/>
      <c r="M385" s="1093"/>
      <c r="N385" s="1093"/>
      <c r="O385" s="1068"/>
    </row>
    <row r="386" spans="1:15">
      <c r="A386" s="1091"/>
      <c r="B386" s="1091"/>
      <c r="D386" s="1091"/>
      <c r="I386" s="1091"/>
      <c r="M386" s="1093"/>
      <c r="N386" s="1093"/>
      <c r="O386" s="1068"/>
    </row>
    <row r="387" spans="1:15">
      <c r="A387" s="1091"/>
      <c r="B387" s="1091"/>
      <c r="D387" s="1091"/>
      <c r="I387" s="1091"/>
      <c r="M387" s="1093"/>
      <c r="N387" s="1093"/>
      <c r="O387" s="1068"/>
    </row>
    <row r="388" spans="1:15">
      <c r="A388" s="1091"/>
      <c r="B388" s="1091"/>
      <c r="D388" s="1091"/>
      <c r="I388" s="1091"/>
      <c r="M388" s="1093"/>
      <c r="N388" s="1093"/>
      <c r="O388" s="1068"/>
    </row>
    <row r="389" spans="1:15">
      <c r="A389" s="1091"/>
      <c r="B389" s="1091"/>
      <c r="D389" s="1091"/>
      <c r="I389" s="1091"/>
      <c r="M389" s="1093"/>
      <c r="N389" s="1093"/>
      <c r="O389" s="1068"/>
    </row>
    <row r="390" spans="1:15">
      <c r="A390" s="1091"/>
      <c r="B390" s="1091"/>
      <c r="D390" s="1091"/>
      <c r="I390" s="1091"/>
      <c r="M390" s="1093"/>
      <c r="N390" s="1093"/>
      <c r="O390" s="1068"/>
    </row>
    <row r="391" spans="1:15">
      <c r="A391" s="1091"/>
      <c r="B391" s="1091"/>
      <c r="D391" s="1091"/>
      <c r="I391" s="1091"/>
      <c r="M391" s="1093"/>
      <c r="N391" s="1093"/>
      <c r="O391" s="1068"/>
    </row>
    <row r="392" spans="1:15">
      <c r="A392" s="1091"/>
      <c r="B392" s="1091"/>
      <c r="D392" s="1091"/>
      <c r="I392" s="1091"/>
      <c r="M392" s="1093"/>
      <c r="N392" s="1093"/>
      <c r="O392" s="1068"/>
    </row>
    <row r="393" spans="1:15">
      <c r="A393" s="1091"/>
      <c r="B393" s="1091"/>
      <c r="D393" s="1091"/>
      <c r="I393" s="1091"/>
      <c r="M393" s="1093"/>
      <c r="N393" s="1093"/>
      <c r="O393" s="1068"/>
    </row>
    <row r="394" spans="1:15">
      <c r="A394" s="1091"/>
      <c r="B394" s="1091"/>
      <c r="D394" s="1091"/>
      <c r="I394" s="1091"/>
      <c r="M394" s="1093"/>
      <c r="N394" s="1093"/>
      <c r="O394" s="1068"/>
    </row>
    <row r="395" spans="1:15">
      <c r="A395" s="1091"/>
      <c r="B395" s="1091"/>
      <c r="D395" s="1091"/>
      <c r="I395" s="1091"/>
      <c r="M395" s="1093"/>
      <c r="N395" s="1093"/>
      <c r="O395" s="1068"/>
    </row>
    <row r="396" spans="1:15">
      <c r="A396" s="1091"/>
      <c r="B396" s="1091"/>
      <c r="D396" s="1091"/>
      <c r="I396" s="1091"/>
      <c r="M396" s="1093"/>
      <c r="N396" s="1093"/>
      <c r="O396" s="1068"/>
    </row>
    <row r="397" spans="1:15">
      <c r="A397" s="1091"/>
      <c r="B397" s="1091"/>
      <c r="D397" s="1091"/>
      <c r="I397" s="1091"/>
      <c r="M397" s="1093"/>
      <c r="N397" s="1093"/>
      <c r="O397" s="1068"/>
    </row>
    <row r="398" spans="1:15">
      <c r="A398" s="1091"/>
      <c r="B398" s="1091"/>
      <c r="D398" s="1091"/>
      <c r="I398" s="1091"/>
      <c r="M398" s="1093"/>
      <c r="N398" s="1093"/>
      <c r="O398" s="1068"/>
    </row>
    <row r="399" spans="1:15">
      <c r="A399" s="1091"/>
      <c r="B399" s="1091"/>
      <c r="D399" s="1091"/>
      <c r="I399" s="1091"/>
      <c r="M399" s="1093"/>
      <c r="N399" s="1093"/>
      <c r="O399" s="1068"/>
    </row>
    <row r="400" spans="1:15">
      <c r="A400" s="1091"/>
      <c r="B400" s="1091"/>
      <c r="D400" s="1091"/>
      <c r="I400" s="1091"/>
      <c r="M400" s="1093"/>
      <c r="N400" s="1093"/>
      <c r="O400" s="1068"/>
    </row>
    <row r="401" spans="1:15">
      <c r="A401" s="1091"/>
      <c r="B401" s="1091"/>
      <c r="D401" s="1091"/>
      <c r="I401" s="1091"/>
      <c r="M401" s="1093"/>
      <c r="N401" s="1093"/>
      <c r="O401" s="1068"/>
    </row>
    <row r="402" spans="1:15">
      <c r="A402" s="1091"/>
      <c r="B402" s="1091"/>
      <c r="D402" s="1091"/>
      <c r="I402" s="1091"/>
      <c r="M402" s="1093"/>
      <c r="N402" s="1093"/>
      <c r="O402" s="1068"/>
    </row>
    <row r="403" spans="1:15">
      <c r="A403" s="1091"/>
      <c r="B403" s="1091"/>
      <c r="D403" s="1091"/>
      <c r="I403" s="1091"/>
      <c r="M403" s="1093"/>
      <c r="N403" s="1093"/>
      <c r="O403" s="1068"/>
    </row>
    <row r="404" spans="1:15">
      <c r="A404" s="1091"/>
      <c r="B404" s="1091"/>
      <c r="D404" s="1091"/>
      <c r="I404" s="1091"/>
      <c r="M404" s="1093"/>
      <c r="N404" s="1093"/>
      <c r="O404" s="1068"/>
    </row>
    <row r="405" spans="1:15">
      <c r="A405" s="1091"/>
      <c r="B405" s="1091"/>
      <c r="D405" s="1091"/>
      <c r="I405" s="1091"/>
      <c r="M405" s="1093"/>
      <c r="N405" s="1093"/>
      <c r="O405" s="1068"/>
    </row>
    <row r="406" spans="1:15">
      <c r="A406" s="1091"/>
      <c r="B406" s="1091"/>
      <c r="D406" s="1091"/>
      <c r="I406" s="1091"/>
      <c r="M406" s="1093"/>
      <c r="N406" s="1093"/>
      <c r="O406" s="1068"/>
    </row>
    <row r="407" spans="1:15">
      <c r="A407" s="1091"/>
      <c r="B407" s="1091"/>
      <c r="D407" s="1091"/>
      <c r="I407" s="1091"/>
      <c r="M407" s="1093"/>
      <c r="N407" s="1093"/>
      <c r="O407" s="1068"/>
    </row>
    <row r="408" spans="1:15">
      <c r="A408" s="1091"/>
      <c r="B408" s="1091"/>
      <c r="D408" s="1091"/>
      <c r="I408" s="1091"/>
      <c r="M408" s="1093"/>
      <c r="N408" s="1093"/>
      <c r="O408" s="1068"/>
    </row>
    <row r="409" spans="1:15">
      <c r="A409" s="1091"/>
      <c r="B409" s="1091"/>
      <c r="D409" s="1091"/>
      <c r="I409" s="1091"/>
      <c r="M409" s="1093"/>
      <c r="N409" s="1093"/>
      <c r="O409" s="1068"/>
    </row>
    <row r="410" spans="1:15">
      <c r="A410" s="1091"/>
      <c r="B410" s="1091"/>
      <c r="D410" s="1091"/>
      <c r="I410" s="1091"/>
      <c r="M410" s="1093"/>
      <c r="N410" s="1093"/>
      <c r="O410" s="1068"/>
    </row>
    <row r="411" spans="1:15">
      <c r="A411" s="1091"/>
      <c r="B411" s="1091"/>
      <c r="D411" s="1091"/>
      <c r="I411" s="1091"/>
      <c r="M411" s="1093"/>
      <c r="N411" s="1093"/>
      <c r="O411" s="1068"/>
    </row>
    <row r="412" spans="1:15">
      <c r="A412" s="1091"/>
      <c r="B412" s="1091"/>
      <c r="D412" s="1091"/>
      <c r="I412" s="1091"/>
      <c r="M412" s="1093"/>
      <c r="N412" s="1093"/>
      <c r="O412" s="1068"/>
    </row>
    <row r="413" spans="1:15">
      <c r="A413" s="1091"/>
      <c r="B413" s="1091"/>
      <c r="D413" s="1091"/>
      <c r="I413" s="1091"/>
      <c r="M413" s="1093"/>
      <c r="N413" s="1093"/>
      <c r="O413" s="1068"/>
    </row>
    <row r="414" spans="1:15">
      <c r="A414" s="1091"/>
      <c r="B414" s="1091"/>
      <c r="D414" s="1091"/>
      <c r="I414" s="1091"/>
      <c r="M414" s="1093"/>
      <c r="N414" s="1093"/>
      <c r="O414" s="1068"/>
    </row>
    <row r="415" spans="1:15">
      <c r="A415" s="1091"/>
      <c r="B415" s="1091"/>
      <c r="D415" s="1091"/>
      <c r="I415" s="1091"/>
      <c r="M415" s="1093"/>
      <c r="N415" s="1093"/>
      <c r="O415" s="1068"/>
    </row>
    <row r="416" spans="1:15">
      <c r="A416" s="1091"/>
      <c r="B416" s="1091"/>
      <c r="D416" s="1091"/>
      <c r="I416" s="1091"/>
      <c r="M416" s="1093"/>
      <c r="N416" s="1093"/>
      <c r="O416" s="1068"/>
    </row>
    <row r="417" spans="1:15">
      <c r="A417" s="1091"/>
      <c r="B417" s="1091"/>
      <c r="D417" s="1091"/>
      <c r="I417" s="1091"/>
      <c r="M417" s="1093"/>
      <c r="N417" s="1093"/>
      <c r="O417" s="1068"/>
    </row>
    <row r="418" spans="1:15">
      <c r="A418" s="1091"/>
      <c r="B418" s="1091"/>
      <c r="D418" s="1091"/>
      <c r="I418" s="1091"/>
      <c r="M418" s="1093"/>
      <c r="N418" s="1093"/>
      <c r="O418" s="1068"/>
    </row>
    <row r="419" spans="1:15">
      <c r="A419" s="1091"/>
      <c r="B419" s="1091"/>
      <c r="D419" s="1091"/>
      <c r="I419" s="1091"/>
      <c r="M419" s="1093"/>
      <c r="N419" s="1093"/>
      <c r="O419" s="1068"/>
    </row>
    <row r="420" spans="1:15">
      <c r="A420" s="1091"/>
      <c r="B420" s="1091"/>
      <c r="D420" s="1091"/>
      <c r="I420" s="1091"/>
      <c r="M420" s="1093"/>
      <c r="N420" s="1093"/>
      <c r="O420" s="1068"/>
    </row>
    <row r="421" spans="1:15">
      <c r="A421" s="1091"/>
      <c r="B421" s="1091"/>
      <c r="D421" s="1091"/>
      <c r="I421" s="1091"/>
      <c r="M421" s="1093"/>
      <c r="N421" s="1093"/>
      <c r="O421" s="1068"/>
    </row>
    <row r="422" spans="1:15">
      <c r="A422" s="1091"/>
      <c r="B422" s="1091"/>
      <c r="D422" s="1091"/>
      <c r="I422" s="1091"/>
      <c r="M422" s="1093"/>
      <c r="N422" s="1093"/>
      <c r="O422" s="1068"/>
    </row>
    <row r="423" spans="1:15">
      <c r="A423" s="1091"/>
      <c r="B423" s="1091"/>
      <c r="D423" s="1091"/>
      <c r="I423" s="1091"/>
      <c r="M423" s="1093"/>
      <c r="N423" s="1093"/>
      <c r="O423" s="1068"/>
    </row>
    <row r="424" spans="1:15">
      <c r="A424" s="1091"/>
      <c r="B424" s="1091"/>
      <c r="D424" s="1091"/>
      <c r="I424" s="1091"/>
      <c r="M424" s="1093"/>
      <c r="N424" s="1093"/>
      <c r="O424" s="1068"/>
    </row>
    <row r="425" spans="1:15">
      <c r="A425" s="1091"/>
      <c r="B425" s="1091"/>
      <c r="D425" s="1091"/>
      <c r="I425" s="1091"/>
      <c r="M425" s="1093"/>
      <c r="N425" s="1093"/>
      <c r="O425" s="1068"/>
    </row>
    <row r="426" spans="1:15">
      <c r="A426" s="1091"/>
      <c r="B426" s="1091"/>
      <c r="D426" s="1091"/>
      <c r="I426" s="1091"/>
      <c r="M426" s="1093"/>
      <c r="N426" s="1093"/>
      <c r="O426" s="1068"/>
    </row>
    <row r="427" spans="1:15">
      <c r="A427" s="1091"/>
      <c r="B427" s="1091"/>
      <c r="D427" s="1091"/>
      <c r="I427" s="1091"/>
      <c r="M427" s="1093"/>
      <c r="N427" s="1093"/>
      <c r="O427" s="1068"/>
    </row>
    <row r="428" spans="1:15">
      <c r="A428" s="1091"/>
      <c r="B428" s="1091"/>
      <c r="D428" s="1091"/>
      <c r="I428" s="1091"/>
      <c r="M428" s="1093"/>
      <c r="N428" s="1093"/>
      <c r="O428" s="1068"/>
    </row>
    <row r="429" spans="1:15">
      <c r="A429" s="1091"/>
      <c r="B429" s="1091"/>
      <c r="D429" s="1091"/>
      <c r="I429" s="1091"/>
      <c r="M429" s="1093"/>
      <c r="N429" s="1093"/>
      <c r="O429" s="1068"/>
    </row>
    <row r="430" spans="1:15">
      <c r="A430" s="1091"/>
      <c r="B430" s="1091"/>
      <c r="D430" s="1091"/>
      <c r="I430" s="1091"/>
      <c r="M430" s="1093"/>
      <c r="N430" s="1093"/>
      <c r="O430" s="1068"/>
    </row>
    <row r="431" spans="1:15">
      <c r="A431" s="1091"/>
      <c r="B431" s="1091"/>
      <c r="D431" s="1091"/>
      <c r="I431" s="1091"/>
      <c r="M431" s="1093"/>
      <c r="N431" s="1093"/>
      <c r="O431" s="1068"/>
    </row>
    <row r="432" spans="1:15">
      <c r="A432" s="1091"/>
      <c r="B432" s="1091"/>
      <c r="D432" s="1091"/>
      <c r="I432" s="1091"/>
      <c r="M432" s="1093"/>
      <c r="N432" s="1093"/>
      <c r="O432" s="1068"/>
    </row>
    <row r="433" spans="1:15">
      <c r="A433" s="1091"/>
      <c r="B433" s="1091"/>
      <c r="D433" s="1091"/>
      <c r="I433" s="1091"/>
      <c r="M433" s="1093"/>
      <c r="N433" s="1093"/>
      <c r="O433" s="1068"/>
    </row>
    <row r="434" spans="1:15">
      <c r="A434" s="1091"/>
      <c r="B434" s="1091"/>
      <c r="D434" s="1091"/>
      <c r="I434" s="1091"/>
      <c r="M434" s="1093"/>
      <c r="N434" s="1093"/>
      <c r="O434" s="1068"/>
    </row>
    <row r="435" spans="1:15">
      <c r="A435" s="1091"/>
      <c r="B435" s="1091"/>
      <c r="D435" s="1091"/>
      <c r="I435" s="1091"/>
      <c r="M435" s="1093"/>
      <c r="N435" s="1093"/>
      <c r="O435" s="1068"/>
    </row>
    <row r="436" spans="1:15">
      <c r="A436" s="1091"/>
      <c r="B436" s="1091"/>
      <c r="D436" s="1091"/>
      <c r="I436" s="1091"/>
      <c r="M436" s="1093"/>
      <c r="N436" s="1093"/>
      <c r="O436" s="1068"/>
    </row>
    <row r="437" spans="1:15">
      <c r="A437" s="1091"/>
      <c r="B437" s="1091"/>
      <c r="D437" s="1091"/>
      <c r="I437" s="1091"/>
      <c r="M437" s="1093"/>
      <c r="N437" s="1093"/>
      <c r="O437" s="1068"/>
    </row>
    <row r="438" spans="1:15">
      <c r="A438" s="1091"/>
      <c r="B438" s="1091"/>
      <c r="D438" s="1091"/>
      <c r="I438" s="1091"/>
      <c r="M438" s="1093"/>
      <c r="N438" s="1093"/>
      <c r="O438" s="1068"/>
    </row>
    <row r="439" spans="1:15">
      <c r="A439" s="1091"/>
      <c r="B439" s="1091"/>
      <c r="D439" s="1091"/>
      <c r="I439" s="1091"/>
      <c r="M439" s="1093"/>
      <c r="N439" s="1093"/>
      <c r="O439" s="1068"/>
    </row>
    <row r="440" spans="1:15">
      <c r="A440" s="1091"/>
      <c r="B440" s="1091"/>
      <c r="D440" s="1091"/>
      <c r="I440" s="1091"/>
      <c r="M440" s="1093"/>
      <c r="N440" s="1093"/>
      <c r="O440" s="1068"/>
    </row>
    <row r="441" spans="1:15">
      <c r="A441" s="1091"/>
      <c r="B441" s="1091"/>
      <c r="D441" s="1091"/>
      <c r="I441" s="1091"/>
      <c r="M441" s="1093"/>
      <c r="N441" s="1093"/>
      <c r="O441" s="1068"/>
    </row>
    <row r="442" spans="1:15">
      <c r="A442" s="1091"/>
      <c r="B442" s="1091"/>
      <c r="D442" s="1091"/>
      <c r="I442" s="1091"/>
      <c r="M442" s="1093"/>
      <c r="N442" s="1093"/>
      <c r="O442" s="1068"/>
    </row>
    <row r="443" spans="1:15">
      <c r="A443" s="1091"/>
      <c r="B443" s="1091"/>
      <c r="D443" s="1091"/>
      <c r="I443" s="1091"/>
      <c r="M443" s="1093"/>
      <c r="N443" s="1093"/>
      <c r="O443" s="1068"/>
    </row>
    <row r="444" spans="1:15">
      <c r="A444" s="1091"/>
      <c r="B444" s="1091"/>
      <c r="D444" s="1091"/>
      <c r="I444" s="1091"/>
      <c r="M444" s="1093"/>
      <c r="N444" s="1093"/>
      <c r="O444" s="1068"/>
    </row>
    <row r="445" spans="1:15">
      <c r="A445" s="1091"/>
      <c r="B445" s="1091"/>
      <c r="D445" s="1091"/>
      <c r="I445" s="1091"/>
      <c r="M445" s="1093"/>
      <c r="N445" s="1093"/>
      <c r="O445" s="1068"/>
    </row>
    <row r="446" spans="1:15">
      <c r="A446" s="1091"/>
      <c r="B446" s="1091"/>
      <c r="D446" s="1091"/>
      <c r="I446" s="1091"/>
      <c r="M446" s="1093"/>
      <c r="N446" s="1093"/>
      <c r="O446" s="1068"/>
    </row>
    <row r="447" spans="1:15">
      <c r="A447" s="1091"/>
      <c r="B447" s="1091"/>
      <c r="D447" s="1091"/>
      <c r="I447" s="1091"/>
      <c r="M447" s="1093"/>
      <c r="N447" s="1093"/>
      <c r="O447" s="1068"/>
    </row>
    <row r="448" spans="1:15">
      <c r="A448" s="1091"/>
      <c r="B448" s="1091"/>
      <c r="D448" s="1091"/>
      <c r="I448" s="1091"/>
      <c r="M448" s="1093"/>
      <c r="N448" s="1093"/>
      <c r="O448" s="1068"/>
    </row>
    <row r="449" spans="1:15">
      <c r="A449" s="1091"/>
      <c r="B449" s="1091"/>
      <c r="D449" s="1091"/>
      <c r="I449" s="1091"/>
      <c r="M449" s="1093"/>
      <c r="N449" s="1093"/>
      <c r="O449" s="1068"/>
    </row>
    <row r="450" spans="1:15">
      <c r="A450" s="1091"/>
      <c r="B450" s="1091"/>
      <c r="D450" s="1091"/>
      <c r="I450" s="1091"/>
      <c r="M450" s="1093"/>
      <c r="N450" s="1093"/>
      <c r="O450" s="1068"/>
    </row>
    <row r="451" spans="1:15">
      <c r="A451" s="1091"/>
      <c r="B451" s="1091"/>
      <c r="D451" s="1091"/>
      <c r="I451" s="1091"/>
      <c r="M451" s="1093"/>
      <c r="N451" s="1093"/>
      <c r="O451" s="1068"/>
    </row>
    <row r="452" spans="1:15">
      <c r="A452" s="1091"/>
      <c r="B452" s="1091"/>
      <c r="D452" s="1091"/>
      <c r="I452" s="1091"/>
      <c r="M452" s="1093"/>
      <c r="N452" s="1093"/>
      <c r="O452" s="1068"/>
    </row>
    <row r="453" spans="1:15">
      <c r="A453" s="1091"/>
      <c r="B453" s="1091"/>
      <c r="D453" s="1091"/>
      <c r="I453" s="1091"/>
      <c r="M453" s="1093"/>
      <c r="N453" s="1093"/>
      <c r="O453" s="1068"/>
    </row>
    <row r="454" spans="1:15">
      <c r="A454" s="1091"/>
      <c r="B454" s="1091"/>
      <c r="D454" s="1091"/>
      <c r="I454" s="1091"/>
      <c r="M454" s="1093"/>
      <c r="N454" s="1093"/>
      <c r="O454" s="1068"/>
    </row>
    <row r="455" spans="1:15">
      <c r="A455" s="1091"/>
      <c r="B455" s="1091"/>
      <c r="D455" s="1091"/>
      <c r="I455" s="1091"/>
      <c r="M455" s="1093"/>
      <c r="N455" s="1093"/>
      <c r="O455" s="1068"/>
    </row>
    <row r="456" spans="1:15">
      <c r="A456" s="1091"/>
      <c r="B456" s="1091"/>
      <c r="D456" s="1091"/>
      <c r="I456" s="1091"/>
      <c r="M456" s="1093"/>
      <c r="N456" s="1093"/>
      <c r="O456" s="1068"/>
    </row>
    <row r="457" spans="1:15">
      <c r="A457" s="1091"/>
      <c r="B457" s="1091"/>
      <c r="D457" s="1091"/>
      <c r="I457" s="1091"/>
      <c r="M457" s="1093"/>
      <c r="N457" s="1093"/>
      <c r="O457" s="1068"/>
    </row>
    <row r="458" spans="1:15">
      <c r="A458" s="1091"/>
      <c r="B458" s="1091"/>
      <c r="D458" s="1091"/>
      <c r="I458" s="1091"/>
      <c r="M458" s="1093"/>
      <c r="N458" s="1093"/>
      <c r="O458" s="1068"/>
    </row>
    <row r="459" spans="1:15">
      <c r="A459" s="1091"/>
      <c r="B459" s="1091"/>
      <c r="D459" s="1091"/>
      <c r="I459" s="1091"/>
      <c r="M459" s="1093"/>
      <c r="N459" s="1093"/>
      <c r="O459" s="1068"/>
    </row>
    <row r="460" spans="1:15">
      <c r="A460" s="1091"/>
      <c r="B460" s="1091"/>
      <c r="D460" s="1091"/>
      <c r="I460" s="1091"/>
      <c r="M460" s="1093"/>
      <c r="N460" s="1093"/>
      <c r="O460" s="1068"/>
    </row>
    <row r="461" spans="1:15">
      <c r="A461" s="1091"/>
      <c r="B461" s="1091"/>
      <c r="D461" s="1091"/>
      <c r="I461" s="1091"/>
      <c r="M461" s="1093"/>
      <c r="N461" s="1093"/>
      <c r="O461" s="1068"/>
    </row>
    <row r="462" spans="1:15">
      <c r="A462" s="1091"/>
      <c r="B462" s="1091"/>
      <c r="D462" s="1091"/>
      <c r="I462" s="1091"/>
      <c r="M462" s="1093"/>
      <c r="N462" s="1093"/>
      <c r="O462" s="1068"/>
    </row>
    <row r="463" spans="1:15">
      <c r="A463" s="1091"/>
      <c r="B463" s="1091"/>
      <c r="D463" s="1091"/>
      <c r="I463" s="1091"/>
      <c r="M463" s="1093"/>
      <c r="N463" s="1093"/>
      <c r="O463" s="1068"/>
    </row>
    <row r="464" spans="1:15">
      <c r="A464" s="1091"/>
      <c r="B464" s="1091"/>
      <c r="D464" s="1091"/>
      <c r="I464" s="1091"/>
      <c r="M464" s="1093"/>
      <c r="N464" s="1093"/>
      <c r="O464" s="1068"/>
    </row>
    <row r="465" spans="1:15">
      <c r="A465" s="1091"/>
      <c r="B465" s="1091"/>
      <c r="D465" s="1091"/>
      <c r="I465" s="1091"/>
      <c r="M465" s="1093"/>
      <c r="N465" s="1093"/>
      <c r="O465" s="1068"/>
    </row>
    <row r="466" spans="1:15">
      <c r="A466" s="1091"/>
      <c r="B466" s="1091"/>
      <c r="D466" s="1091"/>
      <c r="I466" s="1091"/>
      <c r="M466" s="1093"/>
      <c r="N466" s="1093"/>
      <c r="O466" s="1068"/>
    </row>
    <row r="467" spans="1:15">
      <c r="A467" s="1091"/>
      <c r="B467" s="1091"/>
      <c r="D467" s="1091"/>
      <c r="I467" s="1091"/>
      <c r="M467" s="1093"/>
      <c r="N467" s="1093"/>
      <c r="O467" s="1068"/>
    </row>
    <row r="468" spans="1:15">
      <c r="A468" s="1091"/>
      <c r="B468" s="1091"/>
      <c r="D468" s="1091"/>
      <c r="I468" s="1091"/>
      <c r="M468" s="1093"/>
      <c r="N468" s="1093"/>
      <c r="O468" s="1068"/>
    </row>
    <row r="469" spans="1:15">
      <c r="A469" s="1091"/>
      <c r="B469" s="1091"/>
      <c r="D469" s="1091"/>
      <c r="I469" s="1091"/>
      <c r="M469" s="1093"/>
      <c r="N469" s="1093"/>
      <c r="O469" s="1068"/>
    </row>
    <row r="470" spans="1:15">
      <c r="A470" s="1091"/>
      <c r="B470" s="1091"/>
      <c r="D470" s="1091"/>
      <c r="I470" s="1091"/>
      <c r="M470" s="1093"/>
      <c r="N470" s="1093"/>
      <c r="O470" s="1068"/>
    </row>
    <row r="471" spans="1:15">
      <c r="A471" s="1091"/>
      <c r="B471" s="1091"/>
      <c r="D471" s="1091"/>
      <c r="I471" s="1091"/>
      <c r="M471" s="1093"/>
      <c r="N471" s="1093"/>
      <c r="O471" s="1068"/>
    </row>
    <row r="472" spans="1:15">
      <c r="A472" s="1091"/>
      <c r="B472" s="1091"/>
      <c r="D472" s="1091"/>
      <c r="I472" s="1091"/>
      <c r="M472" s="1093"/>
      <c r="N472" s="1093"/>
      <c r="O472" s="1068"/>
    </row>
    <row r="473" spans="1:15">
      <c r="A473" s="1091"/>
      <c r="B473" s="1091"/>
      <c r="D473" s="1091"/>
      <c r="I473" s="1091"/>
      <c r="M473" s="1093"/>
      <c r="N473" s="1093"/>
      <c r="O473" s="1068"/>
    </row>
    <row r="474" spans="1:15">
      <c r="A474" s="1091"/>
      <c r="B474" s="1091"/>
      <c r="D474" s="1091"/>
      <c r="I474" s="1091"/>
      <c r="M474" s="1093"/>
      <c r="N474" s="1093"/>
      <c r="O474" s="1068"/>
    </row>
    <row r="475" spans="1:15">
      <c r="A475" s="1091"/>
      <c r="B475" s="1091"/>
      <c r="D475" s="1091"/>
      <c r="I475" s="1091"/>
      <c r="M475" s="1093"/>
      <c r="N475" s="1093"/>
      <c r="O475" s="1068"/>
    </row>
    <row r="476" spans="1:15">
      <c r="A476" s="1091"/>
      <c r="B476" s="1091"/>
      <c r="D476" s="1091"/>
      <c r="I476" s="1091"/>
      <c r="M476" s="1093"/>
      <c r="N476" s="1093"/>
      <c r="O476" s="1068"/>
    </row>
    <row r="477" spans="1:15">
      <c r="A477" s="1091"/>
      <c r="B477" s="1091"/>
      <c r="D477" s="1091"/>
      <c r="I477" s="1091"/>
      <c r="M477" s="1093"/>
      <c r="N477" s="1093"/>
      <c r="O477" s="1068"/>
    </row>
    <row r="478" spans="1:15">
      <c r="A478" s="1091"/>
      <c r="B478" s="1091"/>
      <c r="D478" s="1091"/>
      <c r="I478" s="1091"/>
      <c r="M478" s="1093"/>
      <c r="N478" s="1093"/>
      <c r="O478" s="1068"/>
    </row>
    <row r="479" spans="1:15">
      <c r="A479" s="1091"/>
      <c r="B479" s="1091"/>
      <c r="D479" s="1091"/>
      <c r="I479" s="1091"/>
      <c r="M479" s="1093"/>
      <c r="N479" s="1093"/>
      <c r="O479" s="1068"/>
    </row>
    <row r="480" spans="1:15">
      <c r="A480" s="1091"/>
      <c r="B480" s="1091"/>
      <c r="D480" s="1091"/>
      <c r="I480" s="1091"/>
      <c r="M480" s="1093"/>
      <c r="N480" s="1093"/>
      <c r="O480" s="1068"/>
    </row>
    <row r="481" spans="1:15">
      <c r="A481" s="1091"/>
      <c r="B481" s="1091"/>
      <c r="D481" s="1091"/>
      <c r="I481" s="1091"/>
      <c r="M481" s="1093"/>
      <c r="N481" s="1093"/>
      <c r="O481" s="1068"/>
    </row>
    <row r="482" spans="1:15">
      <c r="A482" s="1091"/>
      <c r="B482" s="1091"/>
      <c r="D482" s="1091"/>
      <c r="I482" s="1091"/>
      <c r="M482" s="1093"/>
      <c r="N482" s="1093"/>
      <c r="O482" s="1068"/>
    </row>
    <row r="483" spans="1:15">
      <c r="A483" s="1091"/>
      <c r="B483" s="1091"/>
      <c r="D483" s="1091"/>
      <c r="I483" s="1091"/>
      <c r="M483" s="1093"/>
      <c r="N483" s="1093"/>
      <c r="O483" s="1068"/>
    </row>
    <row r="484" spans="1:15">
      <c r="A484" s="1091"/>
      <c r="B484" s="1091"/>
      <c r="D484" s="1091"/>
      <c r="I484" s="1091"/>
      <c r="M484" s="1093"/>
      <c r="N484" s="1093"/>
      <c r="O484" s="1068"/>
    </row>
    <row r="485" spans="1:15">
      <c r="A485" s="1091"/>
      <c r="B485" s="1091"/>
      <c r="D485" s="1091"/>
      <c r="I485" s="1091"/>
      <c r="M485" s="1093"/>
      <c r="N485" s="1093"/>
      <c r="O485" s="1068"/>
    </row>
    <row r="486" spans="1:15">
      <c r="A486" s="1091"/>
      <c r="B486" s="1091"/>
      <c r="D486" s="1091"/>
      <c r="I486" s="1091"/>
      <c r="M486" s="1093"/>
      <c r="N486" s="1093"/>
      <c r="O486" s="1068"/>
    </row>
    <row r="487" spans="1:15">
      <c r="A487" s="1091"/>
      <c r="B487" s="1091"/>
      <c r="D487" s="1091"/>
      <c r="I487" s="1091"/>
      <c r="M487" s="1093"/>
      <c r="N487" s="1093"/>
      <c r="O487" s="1068"/>
    </row>
    <row r="488" spans="1:15">
      <c r="A488" s="1091"/>
      <c r="B488" s="1091"/>
      <c r="D488" s="1091"/>
      <c r="I488" s="1091"/>
      <c r="M488" s="1093"/>
      <c r="N488" s="1093"/>
      <c r="O488" s="1068"/>
    </row>
    <row r="489" spans="1:15">
      <c r="A489" s="1091"/>
      <c r="B489" s="1091"/>
      <c r="D489" s="1091"/>
      <c r="I489" s="1091"/>
      <c r="M489" s="1093"/>
      <c r="N489" s="1093"/>
      <c r="O489" s="1068"/>
    </row>
    <row r="490" spans="1:15">
      <c r="A490" s="1091"/>
      <c r="B490" s="1091"/>
      <c r="D490" s="1091"/>
      <c r="I490" s="1091"/>
      <c r="M490" s="1093"/>
      <c r="N490" s="1093"/>
      <c r="O490" s="1068"/>
    </row>
    <row r="491" spans="1:15">
      <c r="A491" s="1091"/>
      <c r="B491" s="1091"/>
      <c r="D491" s="1091"/>
      <c r="I491" s="1091"/>
      <c r="M491" s="1093"/>
      <c r="N491" s="1093"/>
      <c r="O491" s="1068"/>
    </row>
    <row r="492" spans="1:15">
      <c r="A492" s="1091"/>
      <c r="B492" s="1091"/>
      <c r="D492" s="1091"/>
      <c r="I492" s="1091"/>
      <c r="M492" s="1093"/>
      <c r="N492" s="1093"/>
      <c r="O492" s="1068"/>
    </row>
    <row r="493" spans="1:15">
      <c r="A493" s="1091"/>
      <c r="B493" s="1091"/>
      <c r="D493" s="1091"/>
      <c r="I493" s="1091"/>
      <c r="M493" s="1093"/>
      <c r="N493" s="1093"/>
      <c r="O493" s="1068"/>
    </row>
    <row r="494" spans="1:15">
      <c r="A494" s="1091"/>
      <c r="B494" s="1091"/>
      <c r="D494" s="1091"/>
      <c r="I494" s="1091"/>
      <c r="M494" s="1093"/>
      <c r="N494" s="1093"/>
      <c r="O494" s="1068"/>
    </row>
    <row r="495" spans="1:15">
      <c r="A495" s="1091"/>
      <c r="B495" s="1091"/>
      <c r="D495" s="1091"/>
      <c r="I495" s="1091"/>
      <c r="M495" s="1093"/>
      <c r="N495" s="1093"/>
      <c r="O495" s="1068"/>
    </row>
    <row r="496" spans="1:15">
      <c r="A496" s="1091"/>
      <c r="B496" s="1091"/>
      <c r="D496" s="1091"/>
      <c r="I496" s="1091"/>
      <c r="M496" s="1093"/>
      <c r="N496" s="1093"/>
      <c r="O496" s="1068"/>
    </row>
    <row r="497" spans="1:15">
      <c r="A497" s="1091"/>
      <c r="B497" s="1091"/>
      <c r="D497" s="1091"/>
      <c r="I497" s="1091"/>
      <c r="M497" s="1093"/>
      <c r="N497" s="1093"/>
      <c r="O497" s="1068"/>
    </row>
    <row r="498" spans="1:15">
      <c r="A498" s="1091"/>
      <c r="B498" s="1091"/>
      <c r="D498" s="1091"/>
      <c r="I498" s="1091"/>
      <c r="M498" s="1093"/>
      <c r="N498" s="1093"/>
      <c r="O498" s="1068"/>
    </row>
    <row r="499" spans="1:15">
      <c r="A499" s="1091"/>
      <c r="B499" s="1091"/>
      <c r="D499" s="1091"/>
      <c r="I499" s="1091"/>
      <c r="M499" s="1093"/>
      <c r="N499" s="1093"/>
      <c r="O499" s="1068"/>
    </row>
    <row r="500" spans="1:15">
      <c r="A500" s="1091"/>
      <c r="B500" s="1091"/>
      <c r="D500" s="1091"/>
      <c r="I500" s="1091"/>
      <c r="M500" s="1093"/>
      <c r="N500" s="1093"/>
      <c r="O500" s="1068"/>
    </row>
    <row r="501" spans="1:15">
      <c r="A501" s="1091"/>
      <c r="B501" s="1091"/>
      <c r="D501" s="1091"/>
      <c r="I501" s="1091"/>
      <c r="M501" s="1093"/>
      <c r="N501" s="1093"/>
      <c r="O501" s="1068"/>
    </row>
    <row r="502" spans="1:15">
      <c r="A502" s="1091"/>
      <c r="B502" s="1091"/>
      <c r="D502" s="1091"/>
      <c r="I502" s="1091"/>
      <c r="M502" s="1093"/>
      <c r="N502" s="1093"/>
      <c r="O502" s="1068"/>
    </row>
    <row r="503" spans="1:15">
      <c r="A503" s="1091"/>
      <c r="B503" s="1091"/>
      <c r="D503" s="1091"/>
      <c r="I503" s="1091"/>
      <c r="M503" s="1093"/>
      <c r="N503" s="1093"/>
      <c r="O503" s="1068"/>
    </row>
    <row r="504" spans="1:15">
      <c r="A504" s="1091"/>
      <c r="B504" s="1091"/>
      <c r="D504" s="1091"/>
      <c r="I504" s="1091"/>
      <c r="M504" s="1093"/>
      <c r="N504" s="1093"/>
      <c r="O504" s="1068"/>
    </row>
    <row r="505" spans="1:15">
      <c r="A505" s="1091"/>
      <c r="B505" s="1091"/>
      <c r="D505" s="1091"/>
      <c r="I505" s="1091"/>
      <c r="M505" s="1093"/>
      <c r="N505" s="1093"/>
      <c r="O505" s="1068"/>
    </row>
    <row r="506" spans="1:15">
      <c r="A506" s="1091"/>
      <c r="B506" s="1091"/>
      <c r="D506" s="1091"/>
      <c r="I506" s="1091"/>
      <c r="M506" s="1093"/>
      <c r="N506" s="1093"/>
      <c r="O506" s="1068"/>
    </row>
    <row r="507" spans="1:15">
      <c r="A507" s="1091"/>
      <c r="B507" s="1091"/>
      <c r="D507" s="1091"/>
      <c r="I507" s="1091"/>
      <c r="M507" s="1093"/>
      <c r="N507" s="1093"/>
      <c r="O507" s="1068"/>
    </row>
    <row r="508" spans="1:15">
      <c r="A508" s="1091"/>
      <c r="B508" s="1091"/>
      <c r="D508" s="1091"/>
      <c r="I508" s="1091"/>
      <c r="M508" s="1093"/>
      <c r="N508" s="1093"/>
      <c r="O508" s="1068"/>
    </row>
    <row r="509" spans="1:15">
      <c r="A509" s="1091"/>
      <c r="B509" s="1091"/>
      <c r="D509" s="1091"/>
      <c r="I509" s="1091"/>
      <c r="M509" s="1093"/>
      <c r="N509" s="1093"/>
      <c r="O509" s="1068"/>
    </row>
    <row r="510" spans="1:15">
      <c r="A510" s="1091"/>
      <c r="B510" s="1091"/>
      <c r="D510" s="1091"/>
      <c r="I510" s="1091"/>
      <c r="M510" s="1093"/>
      <c r="N510" s="1093"/>
      <c r="O510" s="1068"/>
    </row>
    <row r="511" spans="1:15">
      <c r="A511" s="1091"/>
      <c r="B511" s="1091"/>
      <c r="D511" s="1091"/>
      <c r="I511" s="1091"/>
      <c r="M511" s="1093"/>
      <c r="N511" s="1093"/>
      <c r="O511" s="1068"/>
    </row>
    <row r="512" spans="1:15">
      <c r="A512" s="1091"/>
      <c r="B512" s="1091"/>
      <c r="D512" s="1091"/>
      <c r="I512" s="1091"/>
      <c r="M512" s="1093"/>
      <c r="N512" s="1093"/>
      <c r="O512" s="1068"/>
    </row>
    <row r="513" spans="1:15">
      <c r="A513" s="1091"/>
      <c r="B513" s="1091"/>
      <c r="D513" s="1091"/>
      <c r="I513" s="1091"/>
      <c r="M513" s="1093"/>
      <c r="N513" s="1093"/>
      <c r="O513" s="1068"/>
    </row>
    <row r="514" spans="1:15">
      <c r="A514" s="1091"/>
      <c r="B514" s="1091"/>
      <c r="D514" s="1091"/>
      <c r="I514" s="1091"/>
      <c r="M514" s="1093"/>
      <c r="N514" s="1093"/>
      <c r="O514" s="1068"/>
    </row>
    <row r="515" spans="1:15">
      <c r="A515" s="1091"/>
      <c r="B515" s="1091"/>
      <c r="D515" s="1091"/>
      <c r="I515" s="1091"/>
      <c r="M515" s="1093"/>
      <c r="N515" s="1093"/>
      <c r="O515" s="1068"/>
    </row>
    <row r="516" spans="1:15">
      <c r="A516" s="1091"/>
      <c r="B516" s="1091"/>
      <c r="D516" s="1091"/>
      <c r="I516" s="1091"/>
      <c r="M516" s="1093"/>
      <c r="N516" s="1093"/>
      <c r="O516" s="1068"/>
    </row>
    <row r="517" spans="1:15">
      <c r="A517" s="1091"/>
      <c r="B517" s="1091"/>
      <c r="D517" s="1091"/>
      <c r="I517" s="1091"/>
      <c r="M517" s="1093"/>
      <c r="N517" s="1093"/>
      <c r="O517" s="1068"/>
    </row>
    <row r="518" spans="1:15">
      <c r="A518" s="1091"/>
      <c r="B518" s="1091"/>
      <c r="D518" s="1091"/>
      <c r="I518" s="1091"/>
      <c r="M518" s="1093"/>
      <c r="N518" s="1093"/>
      <c r="O518" s="1068"/>
    </row>
    <row r="519" spans="1:15">
      <c r="A519" s="1091"/>
      <c r="B519" s="1091"/>
      <c r="D519" s="1091"/>
      <c r="I519" s="1091"/>
      <c r="M519" s="1093"/>
      <c r="N519" s="1093"/>
      <c r="O519" s="1068"/>
    </row>
    <row r="520" spans="1:15">
      <c r="A520" s="1091"/>
      <c r="B520" s="1091"/>
      <c r="D520" s="1091"/>
      <c r="I520" s="1091"/>
      <c r="M520" s="1093"/>
      <c r="N520" s="1093"/>
      <c r="O520" s="1068"/>
    </row>
    <row r="521" spans="1:15">
      <c r="A521" s="1091"/>
      <c r="B521" s="1091"/>
      <c r="D521" s="1091"/>
      <c r="I521" s="1091"/>
      <c r="M521" s="1093"/>
      <c r="N521" s="1093"/>
      <c r="O521" s="1068"/>
    </row>
    <row r="522" spans="1:15">
      <c r="A522" s="1091"/>
      <c r="B522" s="1091"/>
      <c r="D522" s="1091"/>
      <c r="I522" s="1091"/>
      <c r="M522" s="1093"/>
      <c r="N522" s="1093"/>
      <c r="O522" s="1068"/>
    </row>
    <row r="523" spans="1:15">
      <c r="A523" s="1091"/>
      <c r="B523" s="1091"/>
      <c r="D523" s="1091"/>
      <c r="I523" s="1091"/>
      <c r="M523" s="1093"/>
      <c r="N523" s="1093"/>
      <c r="O523" s="1068"/>
    </row>
    <row r="524" spans="1:15">
      <c r="A524" s="1091"/>
      <c r="B524" s="1091"/>
      <c r="D524" s="1091"/>
      <c r="I524" s="1091"/>
      <c r="M524" s="1093"/>
      <c r="N524" s="1093"/>
      <c r="O524" s="1068"/>
    </row>
    <row r="525" spans="1:15">
      <c r="A525" s="1091"/>
      <c r="B525" s="1091"/>
      <c r="D525" s="1091"/>
      <c r="I525" s="1091"/>
      <c r="M525" s="1093"/>
      <c r="N525" s="1093"/>
      <c r="O525" s="1068"/>
    </row>
    <row r="526" spans="1:15">
      <c r="A526" s="1091"/>
      <c r="B526" s="1091"/>
      <c r="D526" s="1091"/>
      <c r="I526" s="1091"/>
      <c r="M526" s="1093"/>
      <c r="N526" s="1093"/>
      <c r="O526" s="1068"/>
    </row>
    <row r="527" spans="1:15">
      <c r="A527" s="1091"/>
      <c r="B527" s="1091"/>
      <c r="D527" s="1091"/>
      <c r="I527" s="1091"/>
      <c r="M527" s="1093"/>
      <c r="N527" s="1093"/>
      <c r="O527" s="1068"/>
    </row>
    <row r="528" spans="1:15">
      <c r="A528" s="1091"/>
      <c r="B528" s="1091"/>
      <c r="D528" s="1091"/>
      <c r="I528" s="1091"/>
      <c r="M528" s="1093"/>
      <c r="N528" s="1093"/>
      <c r="O528" s="1068"/>
    </row>
    <row r="529" spans="1:15">
      <c r="A529" s="1091"/>
      <c r="B529" s="1091"/>
      <c r="D529" s="1091"/>
      <c r="I529" s="1091"/>
      <c r="M529" s="1093"/>
      <c r="N529" s="1093"/>
      <c r="O529" s="1068"/>
    </row>
    <row r="530" spans="1:15">
      <c r="A530" s="1091"/>
      <c r="B530" s="1091"/>
      <c r="D530" s="1091"/>
      <c r="I530" s="1091"/>
      <c r="M530" s="1093"/>
      <c r="N530" s="1093"/>
      <c r="O530" s="1068"/>
    </row>
    <row r="531" spans="1:15">
      <c r="A531" s="1091"/>
      <c r="B531" s="1091"/>
      <c r="D531" s="1091"/>
      <c r="I531" s="1091"/>
      <c r="M531" s="1093"/>
      <c r="N531" s="1093"/>
      <c r="O531" s="1068"/>
    </row>
    <row r="532" spans="1:15">
      <c r="A532" s="1091"/>
      <c r="B532" s="1091"/>
      <c r="D532" s="1091"/>
      <c r="I532" s="1091"/>
      <c r="M532" s="1093"/>
      <c r="N532" s="1093"/>
      <c r="O532" s="1068"/>
    </row>
    <row r="533" spans="1:15">
      <c r="A533" s="1091"/>
      <c r="B533" s="1091"/>
      <c r="D533" s="1091"/>
      <c r="I533" s="1091"/>
      <c r="M533" s="1093"/>
      <c r="N533" s="1093"/>
      <c r="O533" s="1068"/>
    </row>
    <row r="534" spans="1:15">
      <c r="A534" s="1091"/>
      <c r="B534" s="1091"/>
      <c r="D534" s="1091"/>
      <c r="I534" s="1091"/>
      <c r="M534" s="1093"/>
      <c r="N534" s="1093"/>
      <c r="O534" s="1068"/>
    </row>
    <row r="535" spans="1:15">
      <c r="A535" s="1091"/>
      <c r="B535" s="1091"/>
      <c r="D535" s="1091"/>
      <c r="I535" s="1091"/>
      <c r="M535" s="1093"/>
      <c r="N535" s="1093"/>
      <c r="O535" s="1068"/>
    </row>
    <row r="536" spans="1:15">
      <c r="A536" s="1091"/>
      <c r="B536" s="1091"/>
      <c r="D536" s="1091"/>
      <c r="I536" s="1091"/>
      <c r="M536" s="1093"/>
      <c r="N536" s="1093"/>
      <c r="O536" s="1068"/>
    </row>
    <row r="537" spans="1:15">
      <c r="A537" s="1091"/>
      <c r="B537" s="1091"/>
      <c r="D537" s="1091"/>
      <c r="I537" s="1091"/>
      <c r="M537" s="1093"/>
      <c r="N537" s="1093"/>
      <c r="O537" s="1068"/>
    </row>
    <row r="538" spans="1:15">
      <c r="A538" s="1091"/>
      <c r="B538" s="1091"/>
      <c r="D538" s="1091"/>
      <c r="I538" s="1091"/>
      <c r="M538" s="1093"/>
      <c r="N538" s="1093"/>
      <c r="O538" s="1068"/>
    </row>
    <row r="539" spans="1:15">
      <c r="A539" s="1091"/>
      <c r="B539" s="1091"/>
      <c r="D539" s="1091"/>
      <c r="I539" s="1091"/>
      <c r="M539" s="1093"/>
      <c r="N539" s="1093"/>
      <c r="O539" s="1068"/>
    </row>
    <row r="540" spans="1:15">
      <c r="A540" s="1091"/>
      <c r="B540" s="1091"/>
      <c r="D540" s="1091"/>
      <c r="I540" s="1091"/>
      <c r="M540" s="1093"/>
      <c r="N540" s="1093"/>
      <c r="O540" s="1068"/>
    </row>
    <row r="541" spans="1:15">
      <c r="A541" s="1091"/>
      <c r="B541" s="1091"/>
      <c r="D541" s="1091"/>
      <c r="I541" s="1091"/>
      <c r="M541" s="1093"/>
      <c r="N541" s="1093"/>
      <c r="O541" s="1068"/>
    </row>
    <row r="542" spans="1:15">
      <c r="A542" s="1091"/>
      <c r="B542" s="1091"/>
      <c r="D542" s="1091"/>
      <c r="I542" s="1091"/>
      <c r="M542" s="1093"/>
      <c r="N542" s="1093"/>
      <c r="O542" s="1068"/>
    </row>
    <row r="543" spans="1:15">
      <c r="A543" s="1091"/>
      <c r="B543" s="1091"/>
      <c r="D543" s="1091"/>
      <c r="I543" s="1091"/>
      <c r="M543" s="1093"/>
      <c r="N543" s="1093"/>
      <c r="O543" s="1068"/>
    </row>
    <row r="544" spans="1:15">
      <c r="A544" s="1091"/>
      <c r="B544" s="1091"/>
      <c r="D544" s="1091"/>
      <c r="I544" s="1091"/>
      <c r="M544" s="1093"/>
      <c r="N544" s="1093"/>
      <c r="O544" s="1068"/>
    </row>
    <row r="545" spans="1:15">
      <c r="A545" s="1091"/>
      <c r="B545" s="1091"/>
      <c r="D545" s="1091"/>
      <c r="I545" s="1091"/>
      <c r="M545" s="1093"/>
      <c r="N545" s="1093"/>
      <c r="O545" s="1068"/>
    </row>
    <row r="546" spans="1:15">
      <c r="A546" s="1091"/>
      <c r="B546" s="1091"/>
      <c r="D546" s="1091"/>
      <c r="I546" s="1091"/>
      <c r="M546" s="1093"/>
      <c r="N546" s="1093"/>
      <c r="O546" s="1068"/>
    </row>
    <row r="547" spans="1:15">
      <c r="A547" s="1091"/>
      <c r="B547" s="1091"/>
      <c r="D547" s="1091"/>
      <c r="I547" s="1091"/>
      <c r="M547" s="1093"/>
      <c r="N547" s="1093"/>
      <c r="O547" s="1068"/>
    </row>
    <row r="548" spans="1:15">
      <c r="A548" s="1091"/>
      <c r="B548" s="1091"/>
      <c r="D548" s="1091"/>
      <c r="I548" s="1091"/>
      <c r="M548" s="1093"/>
      <c r="N548" s="1093"/>
      <c r="O548" s="1068"/>
    </row>
    <row r="549" spans="1:15">
      <c r="A549" s="1091"/>
      <c r="B549" s="1091"/>
      <c r="D549" s="1091"/>
      <c r="I549" s="1091"/>
      <c r="M549" s="1093"/>
      <c r="N549" s="1093"/>
      <c r="O549" s="1068"/>
    </row>
    <row r="550" spans="1:15">
      <c r="A550" s="1091"/>
      <c r="B550" s="1091"/>
      <c r="D550" s="1091"/>
      <c r="I550" s="1091"/>
      <c r="M550" s="1093"/>
      <c r="N550" s="1093"/>
      <c r="O550" s="1068"/>
    </row>
    <row r="551" spans="1:15">
      <c r="A551" s="1091"/>
      <c r="B551" s="1091"/>
      <c r="D551" s="1091"/>
      <c r="I551" s="1091"/>
      <c r="M551" s="1093"/>
      <c r="N551" s="1093"/>
      <c r="O551" s="1068"/>
    </row>
    <row r="552" spans="1:15">
      <c r="A552" s="1091"/>
      <c r="B552" s="1091"/>
      <c r="D552" s="1091"/>
      <c r="I552" s="1091"/>
      <c r="M552" s="1093"/>
      <c r="N552" s="1093"/>
      <c r="O552" s="1068"/>
    </row>
    <row r="553" spans="1:15">
      <c r="A553" s="1091"/>
      <c r="B553" s="1091"/>
      <c r="D553" s="1091"/>
      <c r="I553" s="1091"/>
      <c r="M553" s="1093"/>
      <c r="N553" s="1093"/>
      <c r="O553" s="1068"/>
    </row>
    <row r="554" spans="1:15">
      <c r="A554" s="1091"/>
      <c r="B554" s="1091"/>
      <c r="D554" s="1091"/>
      <c r="I554" s="1091"/>
      <c r="M554" s="1093"/>
      <c r="N554" s="1093"/>
      <c r="O554" s="1068"/>
    </row>
    <row r="555" spans="1:15">
      <c r="A555" s="1091"/>
      <c r="B555" s="1091"/>
      <c r="D555" s="1091"/>
      <c r="I555" s="1091"/>
      <c r="M555" s="1093"/>
      <c r="N555" s="1093"/>
      <c r="O555" s="1068"/>
    </row>
    <row r="556" spans="1:15">
      <c r="A556" s="1091"/>
      <c r="B556" s="1091"/>
      <c r="D556" s="1091"/>
      <c r="I556" s="1091"/>
      <c r="M556" s="1093"/>
      <c r="N556" s="1093"/>
      <c r="O556" s="1068"/>
    </row>
    <row r="557" spans="1:15">
      <c r="A557" s="1091"/>
      <c r="B557" s="1091"/>
      <c r="D557" s="1091"/>
      <c r="I557" s="1091"/>
      <c r="M557" s="1093"/>
      <c r="N557" s="1093"/>
      <c r="O557" s="1068"/>
    </row>
    <row r="558" spans="1:15">
      <c r="A558" s="1091"/>
      <c r="B558" s="1091"/>
      <c r="D558" s="1091"/>
      <c r="I558" s="1091"/>
      <c r="M558" s="1093"/>
      <c r="N558" s="1093"/>
      <c r="O558" s="1068"/>
    </row>
    <row r="559" spans="1:15">
      <c r="A559" s="1091"/>
      <c r="B559" s="1091"/>
      <c r="D559" s="1091"/>
      <c r="I559" s="1091"/>
      <c r="M559" s="1093"/>
      <c r="N559" s="1093"/>
      <c r="O559" s="1068"/>
    </row>
    <row r="560" spans="1:15">
      <c r="A560" s="1091"/>
      <c r="B560" s="1091"/>
      <c r="D560" s="1091"/>
      <c r="I560" s="1091"/>
      <c r="M560" s="1093"/>
      <c r="N560" s="1093"/>
      <c r="O560" s="1068"/>
    </row>
    <row r="561" spans="1:15">
      <c r="A561" s="1091"/>
      <c r="B561" s="1091"/>
      <c r="D561" s="1091"/>
      <c r="I561" s="1091"/>
      <c r="M561" s="1093"/>
      <c r="N561" s="1093"/>
      <c r="O561" s="1068"/>
    </row>
    <row r="562" spans="1:15">
      <c r="A562" s="1091"/>
      <c r="B562" s="1091"/>
      <c r="D562" s="1091"/>
      <c r="I562" s="1091"/>
      <c r="M562" s="1093"/>
      <c r="N562" s="1093"/>
      <c r="O562" s="1068"/>
    </row>
    <row r="563" spans="1:15">
      <c r="A563" s="1091"/>
      <c r="B563" s="1091"/>
      <c r="D563" s="1091"/>
      <c r="I563" s="1091"/>
      <c r="M563" s="1093"/>
      <c r="N563" s="1093"/>
      <c r="O563" s="1068"/>
    </row>
    <row r="564" spans="1:15">
      <c r="A564" s="1091"/>
      <c r="B564" s="1091"/>
      <c r="D564" s="1091"/>
      <c r="I564" s="1091"/>
      <c r="M564" s="1093"/>
      <c r="N564" s="1093"/>
      <c r="O564" s="1068"/>
    </row>
    <row r="565" spans="1:15">
      <c r="A565" s="1091"/>
      <c r="B565" s="1091"/>
      <c r="D565" s="1091"/>
      <c r="I565" s="1091"/>
      <c r="M565" s="1093"/>
      <c r="N565" s="1093"/>
      <c r="O565" s="1068"/>
    </row>
    <row r="566" spans="1:15">
      <c r="A566" s="1091"/>
      <c r="B566" s="1091"/>
      <c r="D566" s="1091"/>
      <c r="I566" s="1091"/>
      <c r="M566" s="1093"/>
      <c r="N566" s="1093"/>
      <c r="O566" s="1068"/>
    </row>
    <row r="567" spans="1:15">
      <c r="A567" s="1091"/>
      <c r="B567" s="1091"/>
      <c r="D567" s="1091"/>
      <c r="I567" s="1091"/>
      <c r="M567" s="1093"/>
      <c r="N567" s="1093"/>
      <c r="O567" s="1068"/>
    </row>
    <row r="568" spans="1:15">
      <c r="A568" s="1091"/>
      <c r="B568" s="1091"/>
      <c r="D568" s="1091"/>
      <c r="I568" s="1091"/>
      <c r="M568" s="1093"/>
      <c r="N568" s="1093"/>
      <c r="O568" s="1068"/>
    </row>
    <row r="569" spans="1:15">
      <c r="A569" s="1091"/>
      <c r="B569" s="1091"/>
      <c r="D569" s="1091"/>
      <c r="I569" s="1091"/>
      <c r="M569" s="1093"/>
      <c r="N569" s="1093"/>
      <c r="O569" s="1068"/>
    </row>
    <row r="570" spans="1:15">
      <c r="A570" s="1091"/>
      <c r="B570" s="1091"/>
      <c r="D570" s="1091"/>
      <c r="I570" s="1091"/>
      <c r="M570" s="1093"/>
      <c r="N570" s="1093"/>
      <c r="O570" s="1068"/>
    </row>
    <row r="571" spans="1:15">
      <c r="A571" s="1091"/>
      <c r="B571" s="1091"/>
      <c r="D571" s="1091"/>
      <c r="I571" s="1091"/>
      <c r="M571" s="1093"/>
      <c r="N571" s="1093"/>
      <c r="O571" s="1068"/>
    </row>
    <row r="572" spans="1:15">
      <c r="A572" s="1091"/>
      <c r="B572" s="1091"/>
      <c r="D572" s="1091"/>
      <c r="I572" s="1091"/>
      <c r="M572" s="1093"/>
      <c r="N572" s="1093"/>
      <c r="O572" s="1068"/>
    </row>
    <row r="573" spans="1:15">
      <c r="A573" s="1091"/>
      <c r="B573" s="1091"/>
      <c r="D573" s="1091"/>
      <c r="I573" s="1091"/>
      <c r="M573" s="1093"/>
      <c r="N573" s="1093"/>
      <c r="O573" s="1068"/>
    </row>
    <row r="574" spans="1:15">
      <c r="A574" s="1091"/>
      <c r="B574" s="1091"/>
      <c r="D574" s="1091"/>
      <c r="I574" s="1091"/>
      <c r="M574" s="1093"/>
      <c r="N574" s="1093"/>
      <c r="O574" s="1068"/>
    </row>
    <row r="575" spans="1:15">
      <c r="A575" s="1091"/>
      <c r="B575" s="1091"/>
      <c r="D575" s="1091"/>
      <c r="I575" s="1091"/>
      <c r="M575" s="1093"/>
      <c r="N575" s="1093"/>
      <c r="O575" s="1068"/>
    </row>
    <row r="576" spans="1:15">
      <c r="A576" s="1091"/>
      <c r="B576" s="1091"/>
      <c r="D576" s="1091"/>
      <c r="I576" s="1091"/>
      <c r="M576" s="1093"/>
      <c r="N576" s="1093"/>
      <c r="O576" s="1068"/>
    </row>
    <row r="577" spans="1:15">
      <c r="A577" s="1091"/>
      <c r="B577" s="1091"/>
      <c r="D577" s="1091"/>
      <c r="I577" s="1091"/>
      <c r="M577" s="1093"/>
      <c r="N577" s="1093"/>
      <c r="O577" s="1068"/>
    </row>
    <row r="578" spans="1:15">
      <c r="A578" s="1091"/>
      <c r="B578" s="1091"/>
      <c r="D578" s="1091"/>
      <c r="I578" s="1091"/>
      <c r="M578" s="1093"/>
      <c r="N578" s="1093"/>
      <c r="O578" s="1068"/>
    </row>
    <row r="579" spans="1:15">
      <c r="A579" s="1091"/>
      <c r="B579" s="1091"/>
      <c r="D579" s="1091"/>
      <c r="I579" s="1091"/>
      <c r="M579" s="1093"/>
      <c r="N579" s="1093"/>
      <c r="O579" s="1068"/>
    </row>
    <row r="580" spans="1:15">
      <c r="A580" s="1091"/>
      <c r="B580" s="1091"/>
      <c r="D580" s="1091"/>
      <c r="I580" s="1091"/>
      <c r="M580" s="1093"/>
      <c r="N580" s="1093"/>
      <c r="O580" s="1068"/>
    </row>
    <row r="581" spans="1:15">
      <c r="A581" s="1091"/>
      <c r="B581" s="1091"/>
      <c r="D581" s="1091"/>
      <c r="I581" s="1091"/>
      <c r="M581" s="1093"/>
      <c r="N581" s="1093"/>
      <c r="O581" s="1068"/>
    </row>
    <row r="582" spans="1:15">
      <c r="A582" s="1091"/>
      <c r="B582" s="1091"/>
      <c r="D582" s="1091"/>
      <c r="I582" s="1091"/>
      <c r="M582" s="1093"/>
      <c r="N582" s="1093"/>
      <c r="O582" s="1068"/>
    </row>
    <row r="583" spans="1:15">
      <c r="A583" s="1091"/>
      <c r="B583" s="1091"/>
      <c r="D583" s="1091"/>
      <c r="I583" s="1091"/>
      <c r="M583" s="1093"/>
      <c r="N583" s="1093"/>
      <c r="O583" s="1068"/>
    </row>
    <row r="584" spans="1:15">
      <c r="A584" s="1091"/>
      <c r="B584" s="1091"/>
      <c r="D584" s="1091"/>
      <c r="I584" s="1091"/>
      <c r="M584" s="1093"/>
      <c r="N584" s="1093"/>
      <c r="O584" s="1068"/>
    </row>
    <row r="585" spans="1:15">
      <c r="A585" s="1091"/>
      <c r="B585" s="1091"/>
      <c r="D585" s="1091"/>
      <c r="I585" s="1091"/>
      <c r="M585" s="1093"/>
      <c r="N585" s="1093"/>
      <c r="O585" s="1068"/>
    </row>
    <row r="586" spans="1:15">
      <c r="A586" s="1091"/>
      <c r="B586" s="1091"/>
      <c r="D586" s="1091"/>
      <c r="I586" s="1091"/>
      <c r="M586" s="1093"/>
      <c r="N586" s="1093"/>
      <c r="O586" s="1068"/>
    </row>
    <row r="587" spans="1:15">
      <c r="A587" s="1091"/>
      <c r="B587" s="1091"/>
      <c r="D587" s="1091"/>
      <c r="I587" s="1091"/>
      <c r="M587" s="1093"/>
      <c r="N587" s="1093"/>
      <c r="O587" s="1068"/>
    </row>
    <row r="588" spans="1:15">
      <c r="A588" s="1091"/>
      <c r="B588" s="1091"/>
      <c r="D588" s="1091"/>
      <c r="I588" s="1091"/>
      <c r="M588" s="1093"/>
      <c r="N588" s="1093"/>
      <c r="O588" s="1068"/>
    </row>
    <row r="589" spans="1:15">
      <c r="A589" s="1091"/>
      <c r="B589" s="1091"/>
      <c r="D589" s="1091"/>
      <c r="I589" s="1091"/>
      <c r="M589" s="1093"/>
      <c r="N589" s="1093"/>
      <c r="O589" s="1068"/>
    </row>
    <row r="590" spans="1:15">
      <c r="A590" s="1091"/>
      <c r="B590" s="1091"/>
      <c r="D590" s="1091"/>
      <c r="I590" s="1091"/>
      <c r="M590" s="1093"/>
      <c r="N590" s="1093"/>
      <c r="O590" s="1068"/>
    </row>
    <row r="591" spans="1:15">
      <c r="A591" s="1091"/>
      <c r="B591" s="1091"/>
      <c r="D591" s="1091"/>
      <c r="I591" s="1091"/>
      <c r="M591" s="1093"/>
      <c r="N591" s="1093"/>
      <c r="O591" s="1068"/>
    </row>
    <row r="592" spans="1:15">
      <c r="A592" s="1091"/>
      <c r="B592" s="1091"/>
      <c r="D592" s="1091"/>
      <c r="I592" s="1091"/>
      <c r="M592" s="1093"/>
      <c r="N592" s="1093"/>
      <c r="O592" s="1068"/>
    </row>
    <row r="593" spans="1:15">
      <c r="A593" s="1091"/>
      <c r="B593" s="1091"/>
      <c r="D593" s="1091"/>
      <c r="I593" s="1091"/>
      <c r="M593" s="1093"/>
      <c r="N593" s="1093"/>
      <c r="O593" s="1068"/>
    </row>
    <row r="594" spans="1:15">
      <c r="A594" s="1091"/>
      <c r="B594" s="1091"/>
      <c r="D594" s="1091"/>
      <c r="I594" s="1091"/>
      <c r="M594" s="1093"/>
      <c r="N594" s="1093"/>
      <c r="O594" s="1068"/>
    </row>
    <row r="595" spans="1:15">
      <c r="A595" s="1091"/>
      <c r="B595" s="1091"/>
      <c r="D595" s="1091"/>
      <c r="I595" s="1091"/>
      <c r="M595" s="1093"/>
      <c r="N595" s="1093"/>
      <c r="O595" s="1068"/>
    </row>
    <row r="596" spans="1:15">
      <c r="A596" s="1091"/>
      <c r="B596" s="1091"/>
      <c r="D596" s="1091"/>
      <c r="I596" s="1091"/>
      <c r="M596" s="1093"/>
      <c r="N596" s="1093"/>
      <c r="O596" s="1068"/>
    </row>
    <row r="597" spans="1:15">
      <c r="A597" s="1091"/>
      <c r="B597" s="1091"/>
      <c r="D597" s="1091"/>
      <c r="I597" s="1091"/>
      <c r="M597" s="1093"/>
      <c r="N597" s="1093"/>
      <c r="O597" s="1068"/>
    </row>
    <row r="598" spans="1:15">
      <c r="A598" s="1091"/>
      <c r="B598" s="1091"/>
      <c r="D598" s="1091"/>
      <c r="I598" s="1091"/>
      <c r="M598" s="1093"/>
      <c r="N598" s="1093"/>
      <c r="O598" s="1068"/>
    </row>
    <row r="599" spans="1:15">
      <c r="A599" s="1091"/>
      <c r="B599" s="1091"/>
      <c r="D599" s="1091"/>
      <c r="I599" s="1091"/>
      <c r="M599" s="1093"/>
      <c r="N599" s="1093"/>
      <c r="O599" s="1068"/>
    </row>
    <row r="600" spans="1:15">
      <c r="A600" s="1091"/>
      <c r="B600" s="1091"/>
      <c r="D600" s="1091"/>
      <c r="I600" s="1091"/>
      <c r="M600" s="1093"/>
      <c r="N600" s="1093"/>
      <c r="O600" s="1068"/>
    </row>
    <row r="601" spans="1:15">
      <c r="A601" s="1091"/>
      <c r="B601" s="1091"/>
      <c r="D601" s="1091"/>
      <c r="I601" s="1091"/>
      <c r="M601" s="1093"/>
      <c r="N601" s="1093"/>
      <c r="O601" s="1068"/>
    </row>
    <row r="602" spans="1:15">
      <c r="A602" s="1091"/>
      <c r="B602" s="1091"/>
      <c r="D602" s="1091"/>
      <c r="I602" s="1091"/>
      <c r="M602" s="1093"/>
      <c r="N602" s="1093"/>
      <c r="O602" s="1068"/>
    </row>
    <row r="603" spans="1:15">
      <c r="A603" s="1091"/>
      <c r="B603" s="1091"/>
      <c r="D603" s="1091"/>
      <c r="I603" s="1091"/>
      <c r="M603" s="1093"/>
      <c r="N603" s="1093"/>
      <c r="O603" s="1068"/>
    </row>
    <row r="604" spans="1:15">
      <c r="A604" s="1091"/>
      <c r="B604" s="1091"/>
      <c r="D604" s="1091"/>
      <c r="I604" s="1091"/>
      <c r="M604" s="1093"/>
      <c r="N604" s="1093"/>
      <c r="O604" s="1068"/>
    </row>
    <row r="605" spans="1:15">
      <c r="A605" s="1091"/>
      <c r="B605" s="1091"/>
      <c r="D605" s="1091"/>
      <c r="I605" s="1091"/>
      <c r="M605" s="1093"/>
      <c r="N605" s="1093"/>
      <c r="O605" s="1068"/>
    </row>
    <row r="606" spans="1:15">
      <c r="A606" s="1091"/>
      <c r="B606" s="1091"/>
      <c r="D606" s="1091"/>
      <c r="I606" s="1091"/>
      <c r="M606" s="1093"/>
      <c r="N606" s="1093"/>
      <c r="O606" s="1068"/>
    </row>
    <row r="607" spans="1:15">
      <c r="A607" s="1091"/>
      <c r="B607" s="1091"/>
      <c r="D607" s="1091"/>
      <c r="I607" s="1091"/>
      <c r="M607" s="1093"/>
      <c r="N607" s="1093"/>
      <c r="O607" s="1068"/>
    </row>
    <row r="608" spans="1:15">
      <c r="A608" s="1091"/>
      <c r="B608" s="1091"/>
      <c r="D608" s="1091"/>
      <c r="I608" s="1091"/>
      <c r="M608" s="1093"/>
      <c r="N608" s="1093"/>
      <c r="O608" s="1068"/>
    </row>
    <row r="609" spans="1:15">
      <c r="A609" s="1091"/>
      <c r="B609" s="1091"/>
      <c r="D609" s="1091"/>
      <c r="I609" s="1091"/>
      <c r="M609" s="1093"/>
      <c r="N609" s="1093"/>
      <c r="O609" s="1068"/>
    </row>
    <row r="610" spans="1:15">
      <c r="A610" s="1091"/>
      <c r="B610" s="1091"/>
      <c r="D610" s="1091"/>
      <c r="I610" s="1091"/>
      <c r="M610" s="1093"/>
      <c r="N610" s="1093"/>
      <c r="O610" s="1068"/>
    </row>
    <row r="611" spans="1:15">
      <c r="A611" s="1091"/>
      <c r="B611" s="1091"/>
      <c r="D611" s="1091"/>
      <c r="I611" s="1091"/>
      <c r="M611" s="1093"/>
      <c r="N611" s="1093"/>
      <c r="O611" s="1068"/>
    </row>
    <row r="612" spans="1:15">
      <c r="A612" s="1091"/>
      <c r="B612" s="1091"/>
      <c r="D612" s="1091"/>
      <c r="I612" s="1091"/>
      <c r="M612" s="1093"/>
      <c r="N612" s="1093"/>
      <c r="O612" s="1068"/>
    </row>
    <row r="613" spans="1:15">
      <c r="A613" s="1091"/>
      <c r="B613" s="1091"/>
      <c r="D613" s="1091"/>
      <c r="I613" s="1091"/>
      <c r="M613" s="1093"/>
      <c r="N613" s="1093"/>
      <c r="O613" s="1068"/>
    </row>
    <row r="614" spans="1:15">
      <c r="A614" s="1091"/>
      <c r="B614" s="1091"/>
      <c r="D614" s="1091"/>
      <c r="I614" s="1091"/>
      <c r="M614" s="1093"/>
      <c r="N614" s="1093"/>
      <c r="O614" s="1068"/>
    </row>
    <row r="615" spans="1:15">
      <c r="A615" s="1091"/>
      <c r="B615" s="1091"/>
      <c r="D615" s="1091"/>
      <c r="I615" s="1091"/>
      <c r="M615" s="1093"/>
      <c r="N615" s="1093"/>
      <c r="O615" s="1068"/>
    </row>
    <row r="616" spans="1:15">
      <c r="A616" s="1091"/>
      <c r="B616" s="1091"/>
      <c r="D616" s="1091"/>
      <c r="I616" s="1091"/>
      <c r="M616" s="1093"/>
      <c r="N616" s="1093"/>
      <c r="O616" s="1068"/>
    </row>
    <row r="617" spans="1:15">
      <c r="A617" s="1091"/>
      <c r="B617" s="1091"/>
      <c r="D617" s="1091"/>
      <c r="I617" s="1091"/>
      <c r="M617" s="1093"/>
      <c r="N617" s="1093"/>
      <c r="O617" s="1068"/>
    </row>
    <row r="618" spans="1:15">
      <c r="A618" s="1091"/>
      <c r="B618" s="1091"/>
      <c r="D618" s="1091"/>
      <c r="I618" s="1091"/>
      <c r="M618" s="1093"/>
      <c r="N618" s="1093"/>
      <c r="O618" s="1068"/>
    </row>
    <row r="619" spans="1:15">
      <c r="A619" s="1091"/>
      <c r="B619" s="1091"/>
      <c r="D619" s="1091"/>
      <c r="I619" s="1091"/>
      <c r="M619" s="1093"/>
      <c r="N619" s="1093"/>
      <c r="O619" s="1068"/>
    </row>
    <row r="620" spans="1:15">
      <c r="A620" s="1091"/>
      <c r="B620" s="1091"/>
      <c r="D620" s="1091"/>
      <c r="I620" s="1091"/>
      <c r="M620" s="1093"/>
      <c r="N620" s="1093"/>
      <c r="O620" s="1068"/>
    </row>
    <row r="621" spans="1:15">
      <c r="A621" s="1091"/>
      <c r="B621" s="1091"/>
      <c r="D621" s="1091"/>
      <c r="I621" s="1091"/>
      <c r="M621" s="1093"/>
      <c r="N621" s="1093"/>
      <c r="O621" s="1068"/>
    </row>
    <row r="622" spans="1:15">
      <c r="A622" s="1091"/>
      <c r="B622" s="1091"/>
      <c r="D622" s="1091"/>
      <c r="I622" s="1091"/>
      <c r="M622" s="1093"/>
      <c r="N622" s="1093"/>
      <c r="O622" s="1068"/>
    </row>
    <row r="623" spans="1:15">
      <c r="A623" s="1091"/>
      <c r="B623" s="1091"/>
      <c r="D623" s="1091"/>
      <c r="I623" s="1091"/>
      <c r="M623" s="1093"/>
      <c r="N623" s="1093"/>
      <c r="O623" s="1068"/>
    </row>
    <row r="624" spans="1:15">
      <c r="A624" s="1091"/>
      <c r="B624" s="1091"/>
      <c r="D624" s="1091"/>
      <c r="I624" s="1091"/>
      <c r="M624" s="1093"/>
      <c r="N624" s="1093"/>
      <c r="O624" s="1068"/>
    </row>
    <row r="625" spans="1:15">
      <c r="A625" s="1091"/>
      <c r="B625" s="1091"/>
      <c r="D625" s="1091"/>
      <c r="I625" s="1091"/>
      <c r="M625" s="1093"/>
      <c r="N625" s="1093"/>
      <c r="O625" s="1068"/>
    </row>
    <row r="626" spans="1:15">
      <c r="A626" s="1091"/>
      <c r="B626" s="1091"/>
      <c r="D626" s="1091"/>
      <c r="I626" s="1091"/>
      <c r="M626" s="1093"/>
      <c r="N626" s="1093"/>
      <c r="O626" s="1068"/>
    </row>
    <row r="627" spans="1:15">
      <c r="A627" s="1091"/>
      <c r="B627" s="1091"/>
      <c r="D627" s="1091"/>
      <c r="I627" s="1091"/>
      <c r="M627" s="1093"/>
      <c r="N627" s="1093"/>
      <c r="O627" s="1068"/>
    </row>
    <row r="628" spans="1:15">
      <c r="A628" s="1091"/>
      <c r="B628" s="1091"/>
      <c r="D628" s="1091"/>
      <c r="I628" s="1091"/>
      <c r="M628" s="1093"/>
      <c r="N628" s="1093"/>
      <c r="O628" s="1068"/>
    </row>
    <row r="629" spans="1:15">
      <c r="A629" s="1091"/>
      <c r="B629" s="1091"/>
      <c r="D629" s="1091"/>
      <c r="I629" s="1091"/>
      <c r="M629" s="1093"/>
      <c r="N629" s="1093"/>
      <c r="O629" s="1068"/>
    </row>
    <row r="630" spans="1:15">
      <c r="A630" s="1091"/>
      <c r="B630" s="1091"/>
      <c r="D630" s="1091"/>
      <c r="I630" s="1091"/>
      <c r="M630" s="1093"/>
      <c r="N630" s="1093"/>
      <c r="O630" s="1068"/>
    </row>
    <row r="631" spans="1:15">
      <c r="A631" s="1091"/>
      <c r="B631" s="1091"/>
      <c r="D631" s="1091"/>
      <c r="I631" s="1091"/>
      <c r="M631" s="1093"/>
      <c r="N631" s="1093"/>
      <c r="O631" s="1068"/>
    </row>
    <row r="632" spans="1:15">
      <c r="A632" s="1091"/>
      <c r="B632" s="1091"/>
      <c r="D632" s="1091"/>
      <c r="I632" s="1091"/>
      <c r="M632" s="1093"/>
      <c r="N632" s="1093"/>
      <c r="O632" s="1068"/>
    </row>
    <row r="633" spans="1:15">
      <c r="A633" s="1091"/>
      <c r="B633" s="1091"/>
      <c r="D633" s="1091"/>
      <c r="I633" s="1091"/>
      <c r="M633" s="1093"/>
      <c r="N633" s="1093"/>
      <c r="O633" s="1068"/>
    </row>
    <row r="634" spans="1:15">
      <c r="A634" s="1091"/>
      <c r="B634" s="1091"/>
      <c r="D634" s="1091"/>
      <c r="I634" s="1091"/>
      <c r="M634" s="1093"/>
      <c r="N634" s="1093"/>
      <c r="O634" s="1068"/>
    </row>
    <row r="635" spans="1:15">
      <c r="A635" s="1091"/>
      <c r="B635" s="1091"/>
      <c r="D635" s="1091"/>
      <c r="I635" s="1091"/>
      <c r="M635" s="1093"/>
      <c r="N635" s="1093"/>
      <c r="O635" s="1068"/>
    </row>
    <row r="636" spans="1:15">
      <c r="A636" s="1091"/>
      <c r="B636" s="1091"/>
      <c r="D636" s="1091"/>
      <c r="I636" s="1091"/>
      <c r="M636" s="1093"/>
      <c r="N636" s="1093"/>
      <c r="O636" s="1068"/>
    </row>
    <row r="637" spans="1:15">
      <c r="A637" s="1091"/>
      <c r="B637" s="1091"/>
      <c r="D637" s="1091"/>
      <c r="I637" s="1091"/>
      <c r="M637" s="1093"/>
      <c r="N637" s="1093"/>
      <c r="O637" s="1068"/>
    </row>
    <row r="638" spans="1:15">
      <c r="A638" s="1091"/>
      <c r="B638" s="1091"/>
      <c r="D638" s="1091"/>
      <c r="I638" s="1091"/>
      <c r="M638" s="1093"/>
      <c r="N638" s="1093"/>
      <c r="O638" s="1068"/>
    </row>
    <row r="639" spans="1:15">
      <c r="A639" s="1091"/>
      <c r="B639" s="1091"/>
      <c r="D639" s="1091"/>
      <c r="I639" s="1091"/>
      <c r="M639" s="1093"/>
      <c r="N639" s="1093"/>
      <c r="O639" s="1068"/>
    </row>
    <row r="640" spans="1:15">
      <c r="A640" s="1091"/>
      <c r="B640" s="1091"/>
      <c r="D640" s="1091"/>
      <c r="I640" s="1091"/>
      <c r="M640" s="1093"/>
      <c r="N640" s="1093"/>
      <c r="O640" s="1068"/>
    </row>
    <row r="641" spans="1:15">
      <c r="A641" s="1091"/>
      <c r="B641" s="1091"/>
      <c r="D641" s="1091"/>
      <c r="I641" s="1091"/>
      <c r="M641" s="1093"/>
      <c r="N641" s="1093"/>
      <c r="O641" s="1068"/>
    </row>
    <row r="642" spans="1:15">
      <c r="A642" s="1091"/>
      <c r="B642" s="1091"/>
      <c r="D642" s="1091"/>
      <c r="I642" s="1091"/>
      <c r="M642" s="1093"/>
      <c r="N642" s="1093"/>
      <c r="O642" s="1068"/>
    </row>
    <row r="643" spans="1:15">
      <c r="A643" s="1091"/>
      <c r="B643" s="1091"/>
      <c r="D643" s="1091"/>
      <c r="I643" s="1091"/>
      <c r="M643" s="1093"/>
      <c r="N643" s="1093"/>
      <c r="O643" s="1068"/>
    </row>
    <row r="644" spans="1:15">
      <c r="A644" s="1091"/>
      <c r="B644" s="1091"/>
      <c r="D644" s="1091"/>
      <c r="I644" s="1091"/>
      <c r="M644" s="1093"/>
      <c r="N644" s="1093"/>
      <c r="O644" s="1068"/>
    </row>
    <row r="645" spans="1:15">
      <c r="A645" s="1091"/>
      <c r="B645" s="1091"/>
      <c r="D645" s="1091"/>
      <c r="I645" s="1091"/>
      <c r="M645" s="1093"/>
      <c r="N645" s="1093"/>
      <c r="O645" s="1068"/>
    </row>
    <row r="646" spans="1:15">
      <c r="A646" s="1091"/>
      <c r="B646" s="1091"/>
      <c r="D646" s="1091"/>
      <c r="I646" s="1091"/>
      <c r="M646" s="1093"/>
      <c r="N646" s="1093"/>
      <c r="O646" s="1068"/>
    </row>
    <row r="647" spans="1:15">
      <c r="A647" s="1091"/>
      <c r="B647" s="1091"/>
      <c r="D647" s="1091"/>
      <c r="I647" s="1091"/>
      <c r="M647" s="1093"/>
      <c r="N647" s="1093"/>
      <c r="O647" s="1068"/>
    </row>
    <row r="648" spans="1:15">
      <c r="A648" s="1091"/>
      <c r="B648" s="1091"/>
      <c r="D648" s="1091"/>
      <c r="I648" s="1091"/>
      <c r="M648" s="1093"/>
      <c r="N648" s="1093"/>
      <c r="O648" s="1068"/>
    </row>
    <row r="649" spans="1:15">
      <c r="A649" s="1091"/>
      <c r="B649" s="1091"/>
      <c r="D649" s="1091"/>
      <c r="I649" s="1091"/>
      <c r="M649" s="1093"/>
      <c r="N649" s="1093"/>
      <c r="O649" s="1068"/>
    </row>
    <row r="650" spans="1:15">
      <c r="A650" s="1091"/>
      <c r="B650" s="1091"/>
      <c r="D650" s="1091"/>
      <c r="I650" s="1091"/>
      <c r="M650" s="1093"/>
      <c r="N650" s="1093"/>
      <c r="O650" s="1068"/>
    </row>
    <row r="651" spans="1:15">
      <c r="A651" s="1091"/>
      <c r="B651" s="1091"/>
      <c r="D651" s="1091"/>
      <c r="I651" s="1091"/>
      <c r="M651" s="1093"/>
      <c r="N651" s="1093"/>
      <c r="O651" s="1068"/>
    </row>
    <row r="652" spans="1:15">
      <c r="A652" s="1091"/>
      <c r="B652" s="1091"/>
      <c r="D652" s="1091"/>
      <c r="I652" s="1091"/>
      <c r="M652" s="1093"/>
      <c r="N652" s="1093"/>
      <c r="O652" s="1068"/>
    </row>
    <row r="653" spans="1:15">
      <c r="A653" s="1091"/>
      <c r="B653" s="1091"/>
      <c r="D653" s="1091"/>
      <c r="I653" s="1091"/>
      <c r="M653" s="1093"/>
      <c r="N653" s="1093"/>
      <c r="O653" s="1068"/>
    </row>
    <row r="654" spans="1:15">
      <c r="A654" s="1091"/>
      <c r="B654" s="1091"/>
      <c r="D654" s="1091"/>
      <c r="I654" s="1091"/>
      <c r="M654" s="1093"/>
      <c r="N654" s="1093"/>
      <c r="O654" s="1068"/>
    </row>
    <row r="655" spans="1:15">
      <c r="A655" s="1091"/>
      <c r="B655" s="1091"/>
      <c r="D655" s="1091"/>
      <c r="I655" s="1091"/>
      <c r="M655" s="1093"/>
      <c r="N655" s="1093"/>
      <c r="O655" s="1068"/>
    </row>
    <row r="656" spans="1:15">
      <c r="A656" s="1091"/>
      <c r="B656" s="1091"/>
      <c r="D656" s="1091"/>
      <c r="I656" s="1091"/>
      <c r="M656" s="1093"/>
      <c r="N656" s="1093"/>
      <c r="O656" s="1068"/>
    </row>
    <row r="657" spans="1:15">
      <c r="A657" s="1091"/>
      <c r="B657" s="1091"/>
      <c r="D657" s="1091"/>
      <c r="I657" s="1091"/>
      <c r="M657" s="1093"/>
      <c r="N657" s="1093"/>
      <c r="O657" s="1068"/>
    </row>
    <row r="658" spans="1:15">
      <c r="A658" s="1091"/>
      <c r="B658" s="1091"/>
      <c r="D658" s="1091"/>
      <c r="I658" s="1091"/>
      <c r="M658" s="1093"/>
      <c r="N658" s="1093"/>
      <c r="O658" s="1068"/>
    </row>
    <row r="659" spans="1:15">
      <c r="A659" s="1091"/>
      <c r="B659" s="1091"/>
      <c r="D659" s="1091"/>
      <c r="I659" s="1091"/>
      <c r="M659" s="1093"/>
      <c r="N659" s="1093"/>
      <c r="O659" s="1068"/>
    </row>
    <row r="660" spans="1:15">
      <c r="A660" s="1091"/>
      <c r="B660" s="1091"/>
      <c r="D660" s="1091"/>
      <c r="I660" s="1091"/>
      <c r="M660" s="1093"/>
      <c r="N660" s="1093"/>
      <c r="O660" s="1068"/>
    </row>
    <row r="661" spans="1:15">
      <c r="A661" s="1091"/>
      <c r="B661" s="1091"/>
      <c r="D661" s="1091"/>
      <c r="I661" s="1091"/>
      <c r="M661" s="1093"/>
      <c r="N661" s="1093"/>
      <c r="O661" s="1068"/>
    </row>
    <row r="662" spans="1:15">
      <c r="A662" s="1091"/>
      <c r="B662" s="1091"/>
      <c r="D662" s="1091"/>
      <c r="I662" s="1091"/>
      <c r="M662" s="1093"/>
      <c r="N662" s="1093"/>
      <c r="O662" s="1068"/>
    </row>
    <row r="663" spans="1:15">
      <c r="A663" s="1091"/>
      <c r="B663" s="1091"/>
      <c r="D663" s="1091"/>
      <c r="I663" s="1091"/>
      <c r="M663" s="1093"/>
      <c r="N663" s="1093"/>
      <c r="O663" s="1068"/>
    </row>
    <row r="664" spans="1:15">
      <c r="A664" s="1091"/>
      <c r="B664" s="1091"/>
      <c r="D664" s="1091"/>
      <c r="I664" s="1091"/>
      <c r="M664" s="1093"/>
      <c r="N664" s="1093"/>
      <c r="O664" s="1068"/>
    </row>
    <row r="665" spans="1:15">
      <c r="A665" s="1091"/>
      <c r="B665" s="1091"/>
      <c r="D665" s="1091"/>
      <c r="I665" s="1091"/>
      <c r="M665" s="1093"/>
      <c r="N665" s="1093"/>
      <c r="O665" s="1068"/>
    </row>
    <row r="666" spans="1:15">
      <c r="A666" s="1091"/>
      <c r="B666" s="1091"/>
      <c r="D666" s="1091"/>
      <c r="I666" s="1091"/>
      <c r="M666" s="1093"/>
      <c r="N666" s="1093"/>
      <c r="O666" s="1068"/>
    </row>
    <row r="667" spans="1:15">
      <c r="A667" s="1091"/>
      <c r="B667" s="1091"/>
      <c r="D667" s="1091"/>
      <c r="I667" s="1091"/>
      <c r="M667" s="1093"/>
      <c r="N667" s="1093"/>
      <c r="O667" s="1068"/>
    </row>
    <row r="668" spans="1:15">
      <c r="A668" s="1091"/>
      <c r="B668" s="1091"/>
      <c r="D668" s="1091"/>
      <c r="I668" s="1091"/>
      <c r="M668" s="1093"/>
      <c r="N668" s="1093"/>
      <c r="O668" s="1068"/>
    </row>
    <row r="669" spans="1:15">
      <c r="A669" s="1091"/>
      <c r="B669" s="1091"/>
      <c r="D669" s="1091"/>
      <c r="I669" s="1091"/>
      <c r="M669" s="1093"/>
      <c r="N669" s="1093"/>
      <c r="O669" s="1068"/>
    </row>
    <row r="670" spans="1:15">
      <c r="A670" s="1091"/>
      <c r="B670" s="1091"/>
      <c r="D670" s="1091"/>
      <c r="I670" s="1091"/>
      <c r="M670" s="1093"/>
      <c r="N670" s="1093"/>
      <c r="O670" s="1068"/>
    </row>
    <row r="671" spans="1:15">
      <c r="A671" s="1091"/>
      <c r="B671" s="1091"/>
      <c r="D671" s="1091"/>
      <c r="I671" s="1091"/>
      <c r="M671" s="1093"/>
      <c r="N671" s="1093"/>
      <c r="O671" s="1068"/>
    </row>
    <row r="672" spans="1:15">
      <c r="A672" s="1091"/>
      <c r="B672" s="1091"/>
      <c r="D672" s="1091"/>
      <c r="I672" s="1091"/>
      <c r="M672" s="1093"/>
      <c r="N672" s="1093"/>
      <c r="O672" s="1068"/>
    </row>
    <row r="673" spans="1:15">
      <c r="A673" s="1091"/>
      <c r="B673" s="1091"/>
      <c r="D673" s="1091"/>
      <c r="I673" s="1091"/>
      <c r="M673" s="1093"/>
      <c r="N673" s="1093"/>
      <c r="O673" s="1068"/>
    </row>
    <row r="674" spans="1:15">
      <c r="A674" s="1091"/>
      <c r="B674" s="1091"/>
      <c r="D674" s="1091"/>
      <c r="I674" s="1091"/>
      <c r="M674" s="1093"/>
      <c r="N674" s="1093"/>
      <c r="O674" s="1068"/>
    </row>
    <row r="675" spans="1:15">
      <c r="A675" s="1091"/>
      <c r="B675" s="1091"/>
      <c r="D675" s="1091"/>
      <c r="I675" s="1091"/>
      <c r="M675" s="1093"/>
      <c r="N675" s="1093"/>
      <c r="O675" s="1068"/>
    </row>
    <row r="676" spans="1:15">
      <c r="A676" s="1091"/>
      <c r="B676" s="1091"/>
      <c r="D676" s="1091"/>
      <c r="I676" s="1091"/>
      <c r="M676" s="1093"/>
      <c r="N676" s="1093"/>
      <c r="O676" s="1068"/>
    </row>
    <row r="677" spans="1:15">
      <c r="A677" s="1091"/>
      <c r="B677" s="1091"/>
      <c r="D677" s="1091"/>
      <c r="I677" s="1091"/>
      <c r="M677" s="1093"/>
      <c r="N677" s="1093"/>
      <c r="O677" s="1068"/>
    </row>
    <row r="678" spans="1:15">
      <c r="A678" s="1091"/>
      <c r="B678" s="1091"/>
      <c r="D678" s="1091"/>
      <c r="I678" s="1091"/>
      <c r="M678" s="1093"/>
      <c r="N678" s="1093"/>
      <c r="O678" s="1068"/>
    </row>
    <row r="679" spans="1:15">
      <c r="A679" s="1091"/>
      <c r="B679" s="1091"/>
      <c r="D679" s="1091"/>
      <c r="I679" s="1091"/>
      <c r="M679" s="1093"/>
      <c r="N679" s="1093"/>
      <c r="O679" s="1068"/>
    </row>
    <row r="680" spans="1:15">
      <c r="A680" s="1091"/>
      <c r="B680" s="1091"/>
      <c r="D680" s="1091"/>
      <c r="I680" s="1091"/>
      <c r="M680" s="1093"/>
      <c r="N680" s="1093"/>
      <c r="O680" s="1068"/>
    </row>
    <row r="681" spans="1:15">
      <c r="A681" s="1091"/>
      <c r="B681" s="1091"/>
      <c r="D681" s="1091"/>
      <c r="I681" s="1091"/>
      <c r="M681" s="1093"/>
      <c r="N681" s="1093"/>
      <c r="O681" s="1068"/>
    </row>
    <row r="682" spans="1:15">
      <c r="A682" s="1091"/>
      <c r="B682" s="1091"/>
      <c r="D682" s="1091"/>
      <c r="I682" s="1091"/>
      <c r="M682" s="1093"/>
      <c r="N682" s="1093"/>
      <c r="O682" s="1068"/>
    </row>
    <row r="683" spans="1:15">
      <c r="A683" s="1091"/>
      <c r="B683" s="1091"/>
      <c r="D683" s="1091"/>
      <c r="I683" s="1091"/>
      <c r="M683" s="1093"/>
      <c r="N683" s="1093"/>
      <c r="O683" s="1068"/>
    </row>
    <row r="684" spans="1:15">
      <c r="A684" s="1091"/>
      <c r="B684" s="1091"/>
      <c r="D684" s="1091"/>
      <c r="I684" s="1091"/>
      <c r="M684" s="1093"/>
      <c r="N684" s="1093"/>
      <c r="O684" s="1068"/>
    </row>
    <row r="685" spans="1:15">
      <c r="A685" s="1091"/>
      <c r="B685" s="1091"/>
      <c r="D685" s="1091"/>
      <c r="I685" s="1091"/>
      <c r="M685" s="1093"/>
      <c r="N685" s="1093"/>
      <c r="O685" s="1068"/>
    </row>
    <row r="686" spans="1:15">
      <c r="A686" s="1091"/>
      <c r="B686" s="1091"/>
      <c r="D686" s="1091"/>
      <c r="I686" s="1091"/>
      <c r="M686" s="1093"/>
      <c r="N686" s="1093"/>
      <c r="O686" s="1068"/>
    </row>
    <row r="687" spans="1:15">
      <c r="A687" s="1091"/>
      <c r="B687" s="1091"/>
      <c r="D687" s="1091"/>
      <c r="I687" s="1091"/>
      <c r="M687" s="1093"/>
      <c r="N687" s="1093"/>
      <c r="O687" s="1068"/>
    </row>
    <row r="688" spans="1:15">
      <c r="A688" s="1091"/>
      <c r="B688" s="1091"/>
      <c r="D688" s="1091"/>
      <c r="I688" s="1091"/>
      <c r="M688" s="1093"/>
      <c r="N688" s="1093"/>
      <c r="O688" s="1068"/>
    </row>
    <row r="689" spans="1:15">
      <c r="A689" s="1091"/>
      <c r="B689" s="1091"/>
      <c r="D689" s="1091"/>
      <c r="I689" s="1091"/>
      <c r="M689" s="1093"/>
      <c r="N689" s="1093"/>
      <c r="O689" s="1068"/>
    </row>
    <row r="690" spans="1:15">
      <c r="A690" s="1091"/>
      <c r="B690" s="1091"/>
      <c r="D690" s="1091"/>
      <c r="I690" s="1091"/>
      <c r="M690" s="1093"/>
      <c r="N690" s="1093"/>
      <c r="O690" s="1068"/>
    </row>
    <row r="691" spans="1:15">
      <c r="A691" s="1091"/>
      <c r="B691" s="1091"/>
      <c r="D691" s="1091"/>
      <c r="I691" s="1091"/>
      <c r="M691" s="1093"/>
      <c r="N691" s="1093"/>
      <c r="O691" s="1068"/>
    </row>
    <row r="692" spans="1:15">
      <c r="A692" s="1091"/>
      <c r="B692" s="1091"/>
      <c r="D692" s="1091"/>
      <c r="I692" s="1091"/>
      <c r="M692" s="1093"/>
      <c r="N692" s="1093"/>
      <c r="O692" s="1068"/>
    </row>
    <row r="693" spans="1:15">
      <c r="A693" s="1091"/>
      <c r="B693" s="1091"/>
      <c r="D693" s="1091"/>
      <c r="I693" s="1091"/>
      <c r="M693" s="1093"/>
      <c r="N693" s="1093"/>
      <c r="O693" s="1068"/>
    </row>
    <row r="694" spans="1:15">
      <c r="A694" s="1091"/>
      <c r="B694" s="1091"/>
      <c r="D694" s="1091"/>
      <c r="I694" s="1091"/>
      <c r="M694" s="1093"/>
      <c r="N694" s="1093"/>
      <c r="O694" s="1068"/>
    </row>
    <row r="695" spans="1:15">
      <c r="A695" s="1091"/>
      <c r="B695" s="1091"/>
      <c r="D695" s="1091"/>
      <c r="I695" s="1091"/>
      <c r="M695" s="1093"/>
      <c r="N695" s="1093"/>
      <c r="O695" s="1068"/>
    </row>
    <row r="696" spans="1:15">
      <c r="A696" s="1091"/>
      <c r="B696" s="1091"/>
      <c r="D696" s="1091"/>
      <c r="I696" s="1091"/>
      <c r="M696" s="1093"/>
      <c r="N696" s="1093"/>
      <c r="O696" s="1068"/>
    </row>
    <row r="697" spans="1:15">
      <c r="A697" s="1091"/>
      <c r="B697" s="1091"/>
      <c r="D697" s="1091"/>
      <c r="I697" s="1091"/>
      <c r="M697" s="1093"/>
      <c r="N697" s="1093"/>
      <c r="O697" s="1068"/>
    </row>
    <row r="698" spans="1:15">
      <c r="A698" s="1091"/>
      <c r="B698" s="1091"/>
      <c r="D698" s="1091"/>
      <c r="I698" s="1091"/>
      <c r="M698" s="1093"/>
      <c r="N698" s="1093"/>
      <c r="O698" s="1068"/>
    </row>
    <row r="699" spans="1:15">
      <c r="A699" s="1091"/>
      <c r="B699" s="1091"/>
      <c r="D699" s="1091"/>
      <c r="I699" s="1091"/>
      <c r="M699" s="1093"/>
      <c r="N699" s="1093"/>
      <c r="O699" s="1068"/>
    </row>
    <row r="700" spans="1:15">
      <c r="A700" s="1091"/>
      <c r="B700" s="1091"/>
      <c r="D700" s="1091"/>
      <c r="I700" s="1091"/>
      <c r="M700" s="1093"/>
      <c r="N700" s="1093"/>
      <c r="O700" s="1068"/>
    </row>
    <row r="701" spans="1:15">
      <c r="A701" s="1091"/>
      <c r="B701" s="1091"/>
      <c r="D701" s="1091"/>
      <c r="I701" s="1091"/>
      <c r="M701" s="1093"/>
      <c r="N701" s="1093"/>
      <c r="O701" s="1068"/>
    </row>
    <row r="702" spans="1:15">
      <c r="A702" s="1091"/>
      <c r="B702" s="1091"/>
      <c r="D702" s="1091"/>
      <c r="I702" s="1091"/>
      <c r="M702" s="1093"/>
      <c r="N702" s="1093"/>
      <c r="O702" s="1068"/>
    </row>
    <row r="703" spans="1:15">
      <c r="A703" s="1091"/>
      <c r="B703" s="1091"/>
      <c r="D703" s="1091"/>
      <c r="I703" s="1091"/>
      <c r="M703" s="1093"/>
      <c r="N703" s="1093"/>
      <c r="O703" s="1068"/>
    </row>
    <row r="704" spans="1:15">
      <c r="A704" s="1091"/>
      <c r="B704" s="1091"/>
      <c r="D704" s="1091"/>
      <c r="I704" s="1091"/>
      <c r="M704" s="1093"/>
      <c r="N704" s="1093"/>
      <c r="O704" s="1068"/>
    </row>
    <row r="705" spans="1:15">
      <c r="A705" s="1091"/>
      <c r="B705" s="1091"/>
      <c r="D705" s="1091"/>
      <c r="I705" s="1091"/>
      <c r="M705" s="1093"/>
      <c r="N705" s="1093"/>
      <c r="O705" s="1068"/>
    </row>
    <row r="706" spans="1:15">
      <c r="A706" s="1091"/>
      <c r="B706" s="1091"/>
      <c r="D706" s="1091"/>
      <c r="I706" s="1091"/>
      <c r="M706" s="1093"/>
      <c r="N706" s="1093"/>
      <c r="O706" s="1068"/>
    </row>
    <row r="707" spans="1:15">
      <c r="A707" s="1091"/>
      <c r="B707" s="1091"/>
      <c r="D707" s="1091"/>
      <c r="I707" s="1091"/>
      <c r="M707" s="1093"/>
      <c r="N707" s="1093"/>
      <c r="O707" s="1068"/>
    </row>
    <row r="708" spans="1:15">
      <c r="A708" s="1091"/>
      <c r="B708" s="1091"/>
      <c r="D708" s="1091"/>
      <c r="I708" s="1091"/>
      <c r="M708" s="1093"/>
      <c r="N708" s="1093"/>
      <c r="O708" s="1068"/>
    </row>
    <row r="709" spans="1:15">
      <c r="A709" s="1091"/>
      <c r="B709" s="1091"/>
      <c r="D709" s="1091"/>
      <c r="I709" s="1091"/>
      <c r="M709" s="1093"/>
      <c r="N709" s="1093"/>
      <c r="O709" s="1068"/>
    </row>
    <row r="710" spans="1:15">
      <c r="A710" s="1091"/>
      <c r="B710" s="1091"/>
      <c r="D710" s="1091"/>
      <c r="I710" s="1091"/>
      <c r="M710" s="1093"/>
      <c r="N710" s="1093"/>
      <c r="O710" s="1068"/>
    </row>
    <row r="711" spans="1:15">
      <c r="A711" s="1091"/>
      <c r="B711" s="1091"/>
      <c r="D711" s="1091"/>
      <c r="I711" s="1091"/>
      <c r="M711" s="1093"/>
      <c r="N711" s="1093"/>
      <c r="O711" s="1068"/>
    </row>
    <row r="712" spans="1:15">
      <c r="A712" s="1091"/>
      <c r="B712" s="1091"/>
      <c r="D712" s="1091"/>
      <c r="I712" s="1091"/>
      <c r="M712" s="1093"/>
      <c r="N712" s="1093"/>
      <c r="O712" s="1068"/>
    </row>
    <row r="713" spans="1:15">
      <c r="A713" s="1091"/>
      <c r="B713" s="1091"/>
      <c r="D713" s="1091"/>
      <c r="I713" s="1091"/>
      <c r="M713" s="1093"/>
      <c r="N713" s="1093"/>
      <c r="O713" s="1068"/>
    </row>
    <row r="714" spans="1:15">
      <c r="A714" s="1091"/>
      <c r="B714" s="1091"/>
      <c r="D714" s="1091"/>
      <c r="I714" s="1091"/>
      <c r="M714" s="1093"/>
      <c r="N714" s="1093"/>
      <c r="O714" s="1068"/>
    </row>
    <row r="715" spans="1:15">
      <c r="A715" s="1091"/>
      <c r="B715" s="1091"/>
      <c r="D715" s="1091"/>
      <c r="I715" s="1091"/>
      <c r="M715" s="1093"/>
      <c r="N715" s="1093"/>
      <c r="O715" s="1068"/>
    </row>
    <row r="716" spans="1:15">
      <c r="A716" s="1091"/>
      <c r="B716" s="1091"/>
      <c r="D716" s="1091"/>
      <c r="I716" s="1091"/>
      <c r="M716" s="1093"/>
      <c r="N716" s="1093"/>
      <c r="O716" s="1068"/>
    </row>
    <row r="717" spans="1:15">
      <c r="A717" s="1091"/>
      <c r="B717" s="1091"/>
      <c r="D717" s="1091"/>
      <c r="I717" s="1091"/>
      <c r="M717" s="1093"/>
      <c r="N717" s="1093"/>
      <c r="O717" s="1068"/>
    </row>
    <row r="718" spans="1:15">
      <c r="A718" s="1091"/>
      <c r="B718" s="1091"/>
      <c r="D718" s="1091"/>
      <c r="I718" s="1091"/>
      <c r="M718" s="1093"/>
      <c r="N718" s="1093"/>
      <c r="O718" s="1068"/>
    </row>
    <row r="719" spans="1:15">
      <c r="A719" s="1091"/>
      <c r="B719" s="1091"/>
      <c r="D719" s="1091"/>
      <c r="I719" s="1091"/>
      <c r="M719" s="1093"/>
      <c r="N719" s="1093"/>
      <c r="O719" s="1068"/>
    </row>
    <row r="720" spans="1:15">
      <c r="A720" s="1091"/>
      <c r="B720" s="1091"/>
      <c r="D720" s="1091"/>
      <c r="I720" s="1091"/>
      <c r="M720" s="1093"/>
      <c r="N720" s="1093"/>
      <c r="O720" s="1068"/>
    </row>
    <row r="721" spans="1:15">
      <c r="A721" s="1091"/>
      <c r="B721" s="1091"/>
      <c r="D721" s="1091"/>
      <c r="I721" s="1091"/>
      <c r="M721" s="1093"/>
      <c r="N721" s="1093"/>
      <c r="O721" s="1068"/>
    </row>
    <row r="722" spans="1:15">
      <c r="A722" s="1091"/>
      <c r="B722" s="1091"/>
      <c r="D722" s="1091"/>
      <c r="I722" s="1091"/>
      <c r="M722" s="1093"/>
      <c r="N722" s="1093"/>
      <c r="O722" s="1068"/>
    </row>
    <row r="723" spans="1:15">
      <c r="A723" s="1091"/>
      <c r="B723" s="1091"/>
      <c r="D723" s="1091"/>
      <c r="I723" s="1091"/>
      <c r="M723" s="1093"/>
      <c r="N723" s="1093"/>
      <c r="O723" s="1068"/>
    </row>
    <row r="724" spans="1:15">
      <c r="A724" s="1091"/>
      <c r="B724" s="1091"/>
      <c r="D724" s="1091"/>
      <c r="I724" s="1091"/>
      <c r="M724" s="1093"/>
      <c r="N724" s="1093"/>
      <c r="O724" s="1068"/>
    </row>
    <row r="725" spans="1:15">
      <c r="A725" s="1091"/>
      <c r="B725" s="1091"/>
      <c r="D725" s="1091"/>
      <c r="I725" s="1091"/>
      <c r="M725" s="1093"/>
      <c r="N725" s="1093"/>
      <c r="O725" s="1068"/>
    </row>
    <row r="726" spans="1:15">
      <c r="A726" s="1091"/>
      <c r="B726" s="1091"/>
      <c r="D726" s="1091"/>
      <c r="I726" s="1091"/>
      <c r="M726" s="1093"/>
      <c r="N726" s="1093"/>
      <c r="O726" s="1068"/>
    </row>
    <row r="727" spans="1:15">
      <c r="A727" s="1091"/>
      <c r="B727" s="1091"/>
      <c r="D727" s="1091"/>
      <c r="I727" s="1091"/>
      <c r="M727" s="1093"/>
      <c r="N727" s="1093"/>
      <c r="O727" s="1068"/>
    </row>
    <row r="728" spans="1:15">
      <c r="A728" s="1091"/>
      <c r="B728" s="1091"/>
      <c r="D728" s="1091"/>
      <c r="I728" s="1091"/>
      <c r="M728" s="1093"/>
      <c r="N728" s="1093"/>
      <c r="O728" s="1068"/>
    </row>
    <row r="729" spans="1:15">
      <c r="A729" s="1091"/>
      <c r="B729" s="1091"/>
      <c r="D729" s="1091"/>
      <c r="I729" s="1091"/>
      <c r="M729" s="1093"/>
      <c r="N729" s="1093"/>
      <c r="O729" s="1068"/>
    </row>
    <row r="730" spans="1:15">
      <c r="A730" s="1091"/>
      <c r="B730" s="1091"/>
      <c r="D730" s="1091"/>
      <c r="I730" s="1091"/>
      <c r="M730" s="1093"/>
      <c r="N730" s="1093"/>
      <c r="O730" s="1068"/>
    </row>
    <row r="731" spans="1:15">
      <c r="A731" s="1091"/>
      <c r="B731" s="1091"/>
      <c r="D731" s="1091"/>
      <c r="I731" s="1091"/>
      <c r="M731" s="1093"/>
      <c r="N731" s="1093"/>
      <c r="O731" s="1068"/>
    </row>
    <row r="732" spans="1:15">
      <c r="A732" s="1091"/>
      <c r="B732" s="1091"/>
      <c r="D732" s="1091"/>
      <c r="I732" s="1091"/>
      <c r="M732" s="1093"/>
      <c r="N732" s="1093"/>
      <c r="O732" s="1068"/>
    </row>
    <row r="733" spans="1:15">
      <c r="A733" s="1091"/>
      <c r="B733" s="1091"/>
      <c r="D733" s="1091"/>
      <c r="I733" s="1091"/>
      <c r="M733" s="1093"/>
      <c r="N733" s="1093"/>
      <c r="O733" s="1068"/>
    </row>
    <row r="734" spans="1:15">
      <c r="A734" s="1091"/>
      <c r="B734" s="1091"/>
      <c r="D734" s="1091"/>
      <c r="I734" s="1091"/>
      <c r="M734" s="1093"/>
      <c r="N734" s="1093"/>
      <c r="O734" s="1068"/>
    </row>
    <row r="735" spans="1:15">
      <c r="A735" s="1091"/>
      <c r="B735" s="1091"/>
      <c r="D735" s="1091"/>
      <c r="I735" s="1091"/>
      <c r="M735" s="1093"/>
      <c r="N735" s="1093"/>
      <c r="O735" s="1068"/>
    </row>
    <row r="736" spans="1:15">
      <c r="A736" s="1091"/>
      <c r="B736" s="1091"/>
      <c r="D736" s="1091"/>
      <c r="I736" s="1091"/>
      <c r="M736" s="1093"/>
      <c r="N736" s="1093"/>
      <c r="O736" s="1068"/>
    </row>
    <row r="737" spans="1:15">
      <c r="A737" s="1091"/>
      <c r="B737" s="1091"/>
      <c r="D737" s="1091"/>
      <c r="I737" s="1091"/>
      <c r="M737" s="1093"/>
      <c r="N737" s="1093"/>
      <c r="O737" s="1068"/>
    </row>
    <row r="738" spans="1:15">
      <c r="A738" s="1091"/>
      <c r="B738" s="1091"/>
      <c r="D738" s="1091"/>
      <c r="I738" s="1091"/>
      <c r="M738" s="1093"/>
      <c r="N738" s="1093"/>
      <c r="O738" s="1068"/>
    </row>
    <row r="739" spans="1:15">
      <c r="A739" s="1091"/>
      <c r="B739" s="1091"/>
      <c r="D739" s="1091"/>
      <c r="I739" s="1091"/>
      <c r="M739" s="1093"/>
      <c r="N739" s="1093"/>
      <c r="O739" s="1068"/>
    </row>
    <row r="740" spans="1:15">
      <c r="A740" s="1091"/>
      <c r="B740" s="1091"/>
      <c r="D740" s="1091"/>
      <c r="I740" s="1091"/>
      <c r="M740" s="1093"/>
      <c r="N740" s="1093"/>
      <c r="O740" s="1068"/>
    </row>
    <row r="741" spans="1:15">
      <c r="A741" s="1091"/>
      <c r="B741" s="1091"/>
      <c r="D741" s="1091"/>
      <c r="I741" s="1091"/>
      <c r="M741" s="1093"/>
      <c r="N741" s="1093"/>
      <c r="O741" s="1068"/>
    </row>
    <row r="742" spans="1:15">
      <c r="A742" s="1091"/>
      <c r="B742" s="1091"/>
      <c r="D742" s="1091"/>
      <c r="I742" s="1091"/>
      <c r="M742" s="1093"/>
      <c r="N742" s="1093"/>
      <c r="O742" s="1068"/>
    </row>
    <row r="743" spans="1:15">
      <c r="A743" s="1091"/>
      <c r="B743" s="1091"/>
      <c r="D743" s="1091"/>
      <c r="I743" s="1091"/>
      <c r="M743" s="1093"/>
      <c r="N743" s="1093"/>
      <c r="O743" s="1068"/>
    </row>
    <row r="744" spans="1:15">
      <c r="A744" s="1091"/>
      <c r="B744" s="1091"/>
      <c r="D744" s="1091"/>
      <c r="I744" s="1091"/>
      <c r="M744" s="1093"/>
      <c r="N744" s="1093"/>
      <c r="O744" s="1068"/>
    </row>
    <row r="745" spans="1:15">
      <c r="A745" s="1091"/>
      <c r="B745" s="1091"/>
      <c r="D745" s="1091"/>
      <c r="I745" s="1091"/>
      <c r="M745" s="1093"/>
      <c r="N745" s="1093"/>
      <c r="O745" s="1068"/>
    </row>
    <row r="746" spans="1:15">
      <c r="A746" s="1091"/>
      <c r="B746" s="1091"/>
      <c r="D746" s="1091"/>
      <c r="I746" s="1091"/>
      <c r="M746" s="1093"/>
      <c r="N746" s="1093"/>
      <c r="O746" s="1068"/>
    </row>
    <row r="747" spans="1:15">
      <c r="A747" s="1091"/>
      <c r="B747" s="1091"/>
      <c r="D747" s="1091"/>
      <c r="I747" s="1091"/>
      <c r="M747" s="1093"/>
      <c r="N747" s="1093"/>
      <c r="O747" s="1068"/>
    </row>
    <row r="748" spans="1:15">
      <c r="A748" s="1091"/>
      <c r="B748" s="1091"/>
      <c r="D748" s="1091"/>
      <c r="I748" s="1091"/>
      <c r="M748" s="1093"/>
      <c r="N748" s="1093"/>
      <c r="O748" s="1068"/>
    </row>
    <row r="749" spans="1:15">
      <c r="A749" s="1091"/>
      <c r="B749" s="1091"/>
      <c r="D749" s="1091"/>
      <c r="I749" s="1091"/>
      <c r="M749" s="1093"/>
      <c r="N749" s="1093"/>
      <c r="O749" s="1068"/>
    </row>
    <row r="750" spans="1:15">
      <c r="A750" s="1091"/>
      <c r="B750" s="1091"/>
      <c r="D750" s="1091"/>
      <c r="I750" s="1091"/>
      <c r="M750" s="1093"/>
      <c r="N750" s="1093"/>
      <c r="O750" s="1068"/>
    </row>
    <row r="751" spans="1:15">
      <c r="A751" s="1091"/>
      <c r="B751" s="1091"/>
      <c r="D751" s="1091"/>
      <c r="I751" s="1091"/>
      <c r="M751" s="1093"/>
      <c r="N751" s="1093"/>
      <c r="O751" s="1068"/>
    </row>
    <row r="752" spans="1:15">
      <c r="A752" s="1091"/>
      <c r="B752" s="1091"/>
      <c r="D752" s="1091"/>
      <c r="I752" s="1091"/>
      <c r="M752" s="1093"/>
      <c r="N752" s="1093"/>
      <c r="O752" s="1068"/>
    </row>
    <row r="753" spans="1:15">
      <c r="A753" s="1091"/>
      <c r="B753" s="1091"/>
      <c r="D753" s="1091"/>
      <c r="I753" s="1091"/>
      <c r="M753" s="1093"/>
      <c r="N753" s="1093"/>
      <c r="O753" s="1068"/>
    </row>
    <row r="754" spans="1:15">
      <c r="A754" s="1091"/>
      <c r="B754" s="1091"/>
      <c r="D754" s="1091"/>
      <c r="I754" s="1091"/>
      <c r="M754" s="1093"/>
      <c r="N754" s="1093"/>
      <c r="O754" s="1068"/>
    </row>
    <row r="755" spans="1:15">
      <c r="A755" s="1091"/>
      <c r="B755" s="1091"/>
      <c r="D755" s="1091"/>
      <c r="I755" s="1091"/>
      <c r="M755" s="1093"/>
      <c r="N755" s="1093"/>
      <c r="O755" s="1068"/>
    </row>
    <row r="756" spans="1:15">
      <c r="A756" s="1091"/>
      <c r="B756" s="1091"/>
      <c r="D756" s="1091"/>
      <c r="I756" s="1091"/>
      <c r="M756" s="1093"/>
      <c r="N756" s="1093"/>
      <c r="O756" s="1068"/>
    </row>
    <row r="757" spans="1:15">
      <c r="A757" s="1091"/>
      <c r="B757" s="1091"/>
      <c r="D757" s="1091"/>
      <c r="I757" s="1091"/>
      <c r="M757" s="1093"/>
      <c r="N757" s="1093"/>
      <c r="O757" s="1068"/>
    </row>
    <row r="758" spans="1:15">
      <c r="A758" s="1091"/>
      <c r="B758" s="1091"/>
      <c r="D758" s="1091"/>
      <c r="I758" s="1091"/>
      <c r="M758" s="1093"/>
      <c r="N758" s="1093"/>
      <c r="O758" s="1068"/>
    </row>
    <row r="759" spans="1:15">
      <c r="A759" s="1091"/>
      <c r="B759" s="1091"/>
      <c r="D759" s="1091"/>
      <c r="I759" s="1091"/>
      <c r="M759" s="1093"/>
      <c r="N759" s="1093"/>
      <c r="O759" s="1068"/>
    </row>
    <row r="760" spans="1:15">
      <c r="A760" s="1091"/>
      <c r="B760" s="1091"/>
      <c r="D760" s="1091"/>
      <c r="I760" s="1091"/>
      <c r="M760" s="1093"/>
      <c r="N760" s="1093"/>
      <c r="O760" s="1068"/>
    </row>
    <row r="761" spans="1:15">
      <c r="A761" s="1091"/>
      <c r="B761" s="1091"/>
      <c r="D761" s="1091"/>
      <c r="I761" s="1091"/>
      <c r="M761" s="1093"/>
      <c r="N761" s="1093"/>
      <c r="O761" s="1068"/>
    </row>
    <row r="762" spans="1:15">
      <c r="A762" s="1091"/>
      <c r="B762" s="1091"/>
      <c r="D762" s="1091"/>
      <c r="I762" s="1091"/>
      <c r="M762" s="1093"/>
      <c r="N762" s="1093"/>
      <c r="O762" s="1068"/>
    </row>
    <row r="763" spans="1:15">
      <c r="A763" s="1091"/>
      <c r="B763" s="1091"/>
      <c r="D763" s="1091"/>
      <c r="I763" s="1091"/>
      <c r="M763" s="1093"/>
      <c r="N763" s="1093"/>
      <c r="O763" s="1068"/>
    </row>
    <row r="764" spans="1:15">
      <c r="A764" s="1091"/>
      <c r="B764" s="1091"/>
      <c r="D764" s="1091"/>
      <c r="I764" s="1091"/>
      <c r="M764" s="1093"/>
      <c r="N764" s="1093"/>
      <c r="O764" s="1068"/>
    </row>
    <row r="765" spans="1:15">
      <c r="A765" s="1091"/>
      <c r="B765" s="1091"/>
      <c r="D765" s="1091"/>
      <c r="I765" s="1091"/>
      <c r="M765" s="1093"/>
      <c r="N765" s="1093"/>
      <c r="O765" s="1068"/>
    </row>
    <row r="766" spans="1:15">
      <c r="A766" s="1091"/>
      <c r="B766" s="1091"/>
      <c r="D766" s="1091"/>
      <c r="I766" s="1091"/>
      <c r="M766" s="1093"/>
      <c r="N766" s="1093"/>
      <c r="O766" s="1068"/>
    </row>
    <row r="767" spans="1:15">
      <c r="A767" s="1091"/>
      <c r="B767" s="1091"/>
      <c r="D767" s="1091"/>
      <c r="I767" s="1091"/>
      <c r="M767" s="1093"/>
      <c r="N767" s="1093"/>
      <c r="O767" s="1068"/>
    </row>
    <row r="768" spans="1:15">
      <c r="A768" s="1091"/>
      <c r="B768" s="1091"/>
      <c r="D768" s="1091"/>
      <c r="I768" s="1091"/>
      <c r="M768" s="1093"/>
      <c r="N768" s="1093"/>
      <c r="O768" s="1068"/>
    </row>
    <row r="769" spans="1:15">
      <c r="A769" s="1091"/>
      <c r="B769" s="1091"/>
      <c r="D769" s="1091"/>
      <c r="I769" s="1091"/>
      <c r="M769" s="1093"/>
      <c r="N769" s="1093"/>
      <c r="O769" s="1068"/>
    </row>
    <row r="770" spans="1:15">
      <c r="A770" s="1091"/>
      <c r="B770" s="1091"/>
      <c r="D770" s="1091"/>
      <c r="I770" s="1091"/>
      <c r="M770" s="1093"/>
      <c r="N770" s="1093"/>
      <c r="O770" s="1068"/>
    </row>
    <row r="771" spans="1:15">
      <c r="A771" s="1091"/>
      <c r="B771" s="1091"/>
      <c r="D771" s="1091"/>
      <c r="I771" s="1091"/>
      <c r="M771" s="1093"/>
      <c r="N771" s="1093"/>
      <c r="O771" s="1068"/>
    </row>
    <row r="772" spans="1:15">
      <c r="A772" s="1091"/>
      <c r="B772" s="1091"/>
      <c r="D772" s="1091"/>
      <c r="I772" s="1091"/>
      <c r="M772" s="1093"/>
      <c r="N772" s="1093"/>
      <c r="O772" s="1068"/>
    </row>
    <row r="773" spans="1:15">
      <c r="A773" s="1091"/>
      <c r="B773" s="1091"/>
      <c r="D773" s="1091"/>
      <c r="I773" s="1091"/>
      <c r="M773" s="1093"/>
      <c r="N773" s="1093"/>
      <c r="O773" s="1068"/>
    </row>
    <row r="774" spans="1:15">
      <c r="A774" s="1091"/>
      <c r="B774" s="1091"/>
      <c r="D774" s="1091"/>
      <c r="I774" s="1091"/>
      <c r="M774" s="1093"/>
      <c r="N774" s="1093"/>
      <c r="O774" s="1068"/>
    </row>
    <row r="775" spans="1:15">
      <c r="A775" s="1091"/>
      <c r="B775" s="1091"/>
      <c r="D775" s="1091"/>
      <c r="I775" s="1091"/>
      <c r="M775" s="1093"/>
      <c r="N775" s="1093"/>
      <c r="O775" s="1068"/>
    </row>
    <row r="776" spans="1:15">
      <c r="A776" s="1091"/>
      <c r="B776" s="1091"/>
      <c r="D776" s="1091"/>
      <c r="I776" s="1091"/>
      <c r="M776" s="1093"/>
      <c r="N776" s="1093"/>
      <c r="O776" s="1068"/>
    </row>
    <row r="777" spans="1:15">
      <c r="A777" s="1091"/>
      <c r="B777" s="1091"/>
      <c r="D777" s="1091"/>
      <c r="I777" s="1091"/>
      <c r="M777" s="1093"/>
      <c r="N777" s="1093"/>
      <c r="O777" s="1068"/>
    </row>
    <row r="778" spans="1:15">
      <c r="A778" s="1091"/>
      <c r="B778" s="1091"/>
      <c r="D778" s="1091"/>
      <c r="I778" s="1091"/>
      <c r="M778" s="1093"/>
      <c r="N778" s="1093"/>
      <c r="O778" s="1068"/>
    </row>
    <row r="779" spans="1:15">
      <c r="A779" s="1091"/>
      <c r="B779" s="1091"/>
      <c r="D779" s="1091"/>
      <c r="I779" s="1091"/>
      <c r="M779" s="1093"/>
      <c r="N779" s="1093"/>
      <c r="O779" s="1068"/>
    </row>
    <row r="780" spans="1:15">
      <c r="A780" s="1091"/>
      <c r="B780" s="1091"/>
      <c r="D780" s="1091"/>
      <c r="I780" s="1091"/>
      <c r="M780" s="1093"/>
      <c r="N780" s="1093"/>
      <c r="O780" s="1068"/>
    </row>
    <row r="781" spans="1:15">
      <c r="A781" s="1091"/>
      <c r="B781" s="1091"/>
      <c r="D781" s="1091"/>
      <c r="I781" s="1091"/>
      <c r="M781" s="1093"/>
      <c r="N781" s="1093"/>
      <c r="O781" s="1068"/>
    </row>
    <row r="782" spans="1:15">
      <c r="A782" s="1091"/>
      <c r="B782" s="1091"/>
      <c r="D782" s="1091"/>
      <c r="I782" s="1091"/>
      <c r="M782" s="1093"/>
      <c r="N782" s="1093"/>
      <c r="O782" s="1068"/>
    </row>
    <row r="783" spans="1:15">
      <c r="A783" s="1091"/>
      <c r="B783" s="1091"/>
      <c r="D783" s="1091"/>
      <c r="I783" s="1091"/>
      <c r="M783" s="1093"/>
      <c r="N783" s="1093"/>
      <c r="O783" s="1068"/>
    </row>
    <row r="784" spans="1:15">
      <c r="A784" s="1091"/>
      <c r="B784" s="1091"/>
      <c r="D784" s="1091"/>
      <c r="I784" s="1091"/>
      <c r="M784" s="1093"/>
      <c r="N784" s="1093"/>
      <c r="O784" s="1068"/>
    </row>
    <row r="785" spans="1:15">
      <c r="A785" s="1091"/>
      <c r="B785" s="1091"/>
      <c r="D785" s="1091"/>
      <c r="I785" s="1091"/>
      <c r="M785" s="1093"/>
      <c r="N785" s="1093"/>
      <c r="O785" s="1068"/>
    </row>
    <row r="786" spans="1:15">
      <c r="A786" s="1091"/>
      <c r="B786" s="1091"/>
      <c r="D786" s="1091"/>
      <c r="I786" s="1091"/>
      <c r="M786" s="1093"/>
      <c r="N786" s="1093"/>
      <c r="O786" s="1068"/>
    </row>
    <row r="787" spans="1:15">
      <c r="A787" s="1091"/>
      <c r="B787" s="1091"/>
      <c r="D787" s="1091"/>
      <c r="I787" s="1091"/>
      <c r="M787" s="1093"/>
      <c r="N787" s="1093"/>
      <c r="O787" s="1068"/>
    </row>
    <row r="788" spans="1:15">
      <c r="A788" s="1091"/>
      <c r="B788" s="1091"/>
      <c r="D788" s="1091"/>
      <c r="I788" s="1091"/>
      <c r="M788" s="1093"/>
      <c r="N788" s="1093"/>
      <c r="O788" s="1068"/>
    </row>
    <row r="789" spans="1:15">
      <c r="A789" s="1091"/>
      <c r="B789" s="1091"/>
      <c r="D789" s="1091"/>
      <c r="I789" s="1091"/>
      <c r="M789" s="1093"/>
      <c r="N789" s="1093"/>
      <c r="O789" s="1068"/>
    </row>
    <row r="790" spans="1:15">
      <c r="A790" s="1091"/>
      <c r="B790" s="1091"/>
      <c r="D790" s="1091"/>
      <c r="I790" s="1091"/>
      <c r="M790" s="1093"/>
      <c r="N790" s="1093"/>
      <c r="O790" s="1068"/>
    </row>
    <row r="791" spans="1:15">
      <c r="A791" s="1091"/>
      <c r="B791" s="1091"/>
      <c r="D791" s="1091"/>
      <c r="I791" s="1091"/>
      <c r="M791" s="1093"/>
      <c r="N791" s="1093"/>
      <c r="O791" s="1068"/>
    </row>
    <row r="792" spans="1:15">
      <c r="A792" s="1091"/>
      <c r="B792" s="1091"/>
      <c r="D792" s="1091"/>
      <c r="I792" s="1091"/>
      <c r="M792" s="1093"/>
      <c r="N792" s="1093"/>
      <c r="O792" s="1068"/>
    </row>
    <row r="793" spans="1:15">
      <c r="A793" s="1091"/>
      <c r="B793" s="1091"/>
      <c r="D793" s="1091"/>
      <c r="I793" s="1091"/>
      <c r="M793" s="1093"/>
      <c r="N793" s="1093"/>
      <c r="O793" s="1068"/>
    </row>
    <row r="794" spans="1:15">
      <c r="A794" s="1091"/>
      <c r="B794" s="1091"/>
      <c r="D794" s="1091"/>
      <c r="I794" s="1091"/>
      <c r="M794" s="1093"/>
      <c r="N794" s="1093"/>
      <c r="O794" s="1068"/>
    </row>
    <row r="795" spans="1:15">
      <c r="A795" s="1091"/>
      <c r="B795" s="1091"/>
      <c r="D795" s="1091"/>
      <c r="I795" s="1091"/>
      <c r="M795" s="1093"/>
      <c r="N795" s="1093"/>
      <c r="O795" s="1068"/>
    </row>
    <row r="796" spans="1:15">
      <c r="A796" s="1091"/>
      <c r="B796" s="1091"/>
      <c r="D796" s="1091"/>
      <c r="I796" s="1091"/>
      <c r="M796" s="1093"/>
      <c r="N796" s="1093"/>
      <c r="O796" s="1068"/>
    </row>
    <row r="797" spans="1:15">
      <c r="A797" s="1091"/>
      <c r="B797" s="1091"/>
      <c r="D797" s="1091"/>
      <c r="I797" s="1091"/>
      <c r="M797" s="1093"/>
      <c r="N797" s="1093"/>
      <c r="O797" s="1068"/>
    </row>
    <row r="798" spans="1:15">
      <c r="A798" s="1091"/>
      <c r="B798" s="1091"/>
      <c r="D798" s="1091"/>
      <c r="I798" s="1091"/>
      <c r="M798" s="1093"/>
      <c r="N798" s="1093"/>
      <c r="O798" s="1068"/>
    </row>
    <row r="799" spans="1:15">
      <c r="A799" s="1091"/>
      <c r="B799" s="1091"/>
      <c r="D799" s="1091"/>
      <c r="I799" s="1091"/>
      <c r="M799" s="1093"/>
      <c r="N799" s="1093"/>
      <c r="O799" s="1068"/>
    </row>
    <row r="800" spans="1:15">
      <c r="A800" s="1091"/>
      <c r="B800" s="1091"/>
      <c r="D800" s="1091"/>
      <c r="I800" s="1091"/>
      <c r="M800" s="1093"/>
      <c r="N800" s="1093"/>
      <c r="O800" s="1068"/>
    </row>
    <row r="801" spans="1:15">
      <c r="A801" s="1091"/>
      <c r="B801" s="1091"/>
      <c r="D801" s="1091"/>
      <c r="I801" s="1091"/>
      <c r="M801" s="1093"/>
      <c r="N801" s="1093"/>
      <c r="O801" s="1068"/>
    </row>
    <row r="802" spans="1:15">
      <c r="A802" s="1091"/>
      <c r="B802" s="1091"/>
      <c r="D802" s="1091"/>
      <c r="I802" s="1091"/>
      <c r="M802" s="1093"/>
      <c r="N802" s="1093"/>
      <c r="O802" s="1068"/>
    </row>
    <row r="803" spans="1:15">
      <c r="A803" s="1091"/>
      <c r="B803" s="1091"/>
      <c r="D803" s="1091"/>
      <c r="I803" s="1091"/>
      <c r="M803" s="1093"/>
      <c r="N803" s="1093"/>
      <c r="O803" s="1068"/>
    </row>
    <row r="804" spans="1:15">
      <c r="A804" s="1091"/>
      <c r="B804" s="1091"/>
      <c r="D804" s="1091"/>
      <c r="I804" s="1091"/>
      <c r="M804" s="1093"/>
      <c r="N804" s="1093"/>
      <c r="O804" s="1068"/>
    </row>
    <row r="805" spans="1:15">
      <c r="A805" s="1091"/>
      <c r="B805" s="1091"/>
      <c r="D805" s="1091"/>
      <c r="I805" s="1091"/>
      <c r="M805" s="1093"/>
      <c r="N805" s="1093"/>
      <c r="O805" s="1068"/>
    </row>
    <row r="806" spans="1:15">
      <c r="A806" s="1091"/>
      <c r="B806" s="1091"/>
      <c r="D806" s="1091"/>
      <c r="I806" s="1091"/>
      <c r="M806" s="1093"/>
      <c r="N806" s="1093"/>
      <c r="O806" s="1068"/>
    </row>
    <row r="807" spans="1:15">
      <c r="A807" s="1091"/>
      <c r="B807" s="1091"/>
      <c r="D807" s="1091"/>
      <c r="I807" s="1091"/>
      <c r="M807" s="1093"/>
      <c r="N807" s="1093"/>
      <c r="O807" s="1068"/>
    </row>
    <row r="808" spans="1:15">
      <c r="A808" s="1091"/>
      <c r="B808" s="1091"/>
      <c r="D808" s="1091"/>
      <c r="I808" s="1091"/>
      <c r="M808" s="1093"/>
      <c r="N808" s="1093"/>
      <c r="O808" s="1068"/>
    </row>
    <row r="809" spans="1:15">
      <c r="A809" s="1091"/>
      <c r="B809" s="1091"/>
      <c r="D809" s="1091"/>
      <c r="I809" s="1091"/>
      <c r="M809" s="1093"/>
      <c r="N809" s="1093"/>
      <c r="O809" s="1068"/>
    </row>
    <row r="810" spans="1:15">
      <c r="A810" s="1091"/>
      <c r="B810" s="1091"/>
      <c r="D810" s="1091"/>
      <c r="I810" s="1091"/>
      <c r="M810" s="1093"/>
      <c r="N810" s="1093"/>
      <c r="O810" s="1068"/>
    </row>
    <row r="811" spans="1:15">
      <c r="A811" s="1091"/>
      <c r="B811" s="1091"/>
      <c r="D811" s="1091"/>
      <c r="I811" s="1091"/>
      <c r="M811" s="1093"/>
      <c r="N811" s="1093"/>
      <c r="O811" s="1068"/>
    </row>
    <row r="812" spans="1:15">
      <c r="A812" s="1091"/>
      <c r="B812" s="1091"/>
      <c r="D812" s="1091"/>
      <c r="I812" s="1091"/>
      <c r="M812" s="1093"/>
      <c r="N812" s="1093"/>
      <c r="O812" s="1068"/>
    </row>
    <row r="813" spans="1:15">
      <c r="A813" s="1091"/>
      <c r="B813" s="1091"/>
      <c r="D813" s="1091"/>
      <c r="I813" s="1091"/>
      <c r="M813" s="1093"/>
      <c r="N813" s="1093"/>
      <c r="O813" s="1068"/>
    </row>
    <row r="814" spans="1:15">
      <c r="A814" s="1091"/>
      <c r="B814" s="1091"/>
      <c r="D814" s="1091"/>
      <c r="I814" s="1091"/>
      <c r="M814" s="1093"/>
      <c r="N814" s="1093"/>
      <c r="O814" s="1068"/>
    </row>
    <row r="815" spans="1:15">
      <c r="A815" s="1091"/>
      <c r="B815" s="1091"/>
      <c r="D815" s="1091"/>
      <c r="I815" s="1091"/>
      <c r="M815" s="1093"/>
      <c r="N815" s="1093"/>
      <c r="O815" s="1068"/>
    </row>
    <row r="816" spans="1:15">
      <c r="A816" s="1091"/>
      <c r="B816" s="1091"/>
      <c r="D816" s="1091"/>
      <c r="I816" s="1091"/>
      <c r="M816" s="1093"/>
      <c r="N816" s="1093"/>
      <c r="O816" s="1068"/>
    </row>
    <row r="817" spans="1:15">
      <c r="A817" s="1091"/>
      <c r="B817" s="1091"/>
      <c r="D817" s="1091"/>
      <c r="I817" s="1091"/>
      <c r="M817" s="1093"/>
      <c r="N817" s="1093"/>
      <c r="O817" s="1068"/>
    </row>
    <row r="818" spans="1:15">
      <c r="A818" s="1091"/>
      <c r="B818" s="1091"/>
      <c r="D818" s="1091"/>
      <c r="I818" s="1091"/>
      <c r="M818" s="1093"/>
      <c r="N818" s="1093"/>
      <c r="O818" s="1068"/>
    </row>
    <row r="819" spans="1:15">
      <c r="A819" s="1091"/>
      <c r="B819" s="1091"/>
      <c r="D819" s="1091"/>
      <c r="I819" s="1091"/>
      <c r="M819" s="1093"/>
      <c r="N819" s="1093"/>
      <c r="O819" s="1068"/>
    </row>
    <row r="820" spans="1:15">
      <c r="A820" s="1091"/>
      <c r="B820" s="1091"/>
      <c r="D820" s="1091"/>
      <c r="I820" s="1091"/>
      <c r="M820" s="1093"/>
      <c r="N820" s="1093"/>
      <c r="O820" s="1068"/>
    </row>
    <row r="821" spans="1:15">
      <c r="A821" s="1091"/>
      <c r="B821" s="1091"/>
      <c r="D821" s="1091"/>
      <c r="I821" s="1091"/>
      <c r="M821" s="1093"/>
      <c r="N821" s="1093"/>
      <c r="O821" s="1068"/>
    </row>
    <row r="822" spans="1:15">
      <c r="A822" s="1091"/>
      <c r="B822" s="1091"/>
      <c r="D822" s="1091"/>
      <c r="I822" s="1091"/>
      <c r="M822" s="1093"/>
      <c r="N822" s="1093"/>
      <c r="O822" s="1068"/>
    </row>
    <row r="823" spans="1:15">
      <c r="A823" s="1091"/>
      <c r="B823" s="1091"/>
      <c r="D823" s="1091"/>
      <c r="I823" s="1091"/>
      <c r="M823" s="1093"/>
      <c r="N823" s="1093"/>
      <c r="O823" s="1068"/>
    </row>
    <row r="824" spans="1:15">
      <c r="A824" s="1091"/>
      <c r="B824" s="1091"/>
      <c r="D824" s="1091"/>
      <c r="I824" s="1091"/>
      <c r="M824" s="1093"/>
      <c r="N824" s="1093"/>
      <c r="O824" s="1068"/>
    </row>
    <row r="825" spans="1:15">
      <c r="A825" s="1091"/>
      <c r="B825" s="1091"/>
      <c r="D825" s="1091"/>
      <c r="I825" s="1091"/>
      <c r="M825" s="1093"/>
      <c r="N825" s="1093"/>
      <c r="O825" s="1068"/>
    </row>
    <row r="826" spans="1:15">
      <c r="A826" s="1091"/>
      <c r="B826" s="1091"/>
      <c r="D826" s="1091"/>
      <c r="I826" s="1091"/>
      <c r="M826" s="1093"/>
      <c r="N826" s="1093"/>
      <c r="O826" s="1068"/>
    </row>
    <row r="827" spans="1:15">
      <c r="A827" s="1091"/>
      <c r="B827" s="1091"/>
      <c r="D827" s="1091"/>
      <c r="I827" s="1091"/>
      <c r="M827" s="1093"/>
      <c r="N827" s="1093"/>
      <c r="O827" s="1068"/>
    </row>
    <row r="828" spans="1:15">
      <c r="A828" s="1091"/>
      <c r="B828" s="1091"/>
      <c r="D828" s="1091"/>
      <c r="I828" s="1091"/>
      <c r="M828" s="1093"/>
      <c r="N828" s="1093"/>
      <c r="O828" s="1068"/>
    </row>
    <row r="829" spans="1:15">
      <c r="A829" s="1091"/>
      <c r="B829" s="1091"/>
      <c r="D829" s="1091"/>
      <c r="I829" s="1091"/>
      <c r="M829" s="1093"/>
      <c r="N829" s="1093"/>
      <c r="O829" s="1068"/>
    </row>
    <row r="830" spans="1:15">
      <c r="A830" s="1091"/>
      <c r="B830" s="1091"/>
      <c r="D830" s="1091"/>
      <c r="I830" s="1091"/>
      <c r="M830" s="1093"/>
      <c r="N830" s="1093"/>
      <c r="O830" s="1068"/>
    </row>
    <row r="831" spans="1:15">
      <c r="A831" s="1091"/>
      <c r="B831" s="1091"/>
      <c r="D831" s="1091"/>
      <c r="I831" s="1091"/>
      <c r="M831" s="1093"/>
      <c r="N831" s="1093"/>
      <c r="O831" s="1068"/>
    </row>
    <row r="832" spans="1:15">
      <c r="A832" s="1091"/>
      <c r="B832" s="1091"/>
      <c r="D832" s="1091"/>
      <c r="I832" s="1091"/>
      <c r="M832" s="1093"/>
      <c r="N832" s="1093"/>
      <c r="O832" s="1068"/>
    </row>
    <row r="833" spans="1:15">
      <c r="A833" s="1091"/>
      <c r="B833" s="1091"/>
      <c r="D833" s="1091"/>
      <c r="I833" s="1091"/>
      <c r="M833" s="1093"/>
      <c r="N833" s="1093"/>
      <c r="O833" s="1068"/>
    </row>
    <row r="834" spans="1:15">
      <c r="A834" s="1091"/>
      <c r="B834" s="1091"/>
      <c r="D834" s="1091"/>
      <c r="I834" s="1091"/>
      <c r="M834" s="1093"/>
      <c r="N834" s="1093"/>
      <c r="O834" s="1068"/>
    </row>
    <row r="835" spans="1:15">
      <c r="A835" s="1091"/>
      <c r="B835" s="1091"/>
      <c r="D835" s="1091"/>
      <c r="I835" s="1091"/>
      <c r="M835" s="1093"/>
      <c r="N835" s="1093"/>
      <c r="O835" s="1068"/>
    </row>
    <row r="836" spans="1:15">
      <c r="A836" s="1091"/>
      <c r="B836" s="1091"/>
      <c r="D836" s="1091"/>
      <c r="I836" s="1091"/>
      <c r="M836" s="1093"/>
      <c r="N836" s="1093"/>
      <c r="O836" s="1068"/>
    </row>
    <row r="837" spans="1:15">
      <c r="A837" s="1091"/>
      <c r="B837" s="1091"/>
      <c r="D837" s="1091"/>
      <c r="I837" s="1091"/>
      <c r="M837" s="1093"/>
      <c r="N837" s="1093"/>
      <c r="O837" s="1068"/>
    </row>
    <row r="838" spans="1:15">
      <c r="A838" s="1091"/>
      <c r="B838" s="1091"/>
      <c r="D838" s="1091"/>
      <c r="I838" s="1091"/>
      <c r="M838" s="1093"/>
      <c r="N838" s="1093"/>
      <c r="O838" s="1068"/>
    </row>
    <row r="839" spans="1:15">
      <c r="A839" s="1091"/>
      <c r="B839" s="1091"/>
      <c r="D839" s="1091"/>
      <c r="I839" s="1091"/>
      <c r="M839" s="1093"/>
      <c r="N839" s="1093"/>
      <c r="O839" s="1068"/>
    </row>
    <row r="840" spans="1:15">
      <c r="A840" s="1091"/>
      <c r="B840" s="1091"/>
      <c r="D840" s="1091"/>
      <c r="I840" s="1091"/>
      <c r="M840" s="1093"/>
      <c r="N840" s="1093"/>
      <c r="O840" s="1068"/>
    </row>
    <row r="841" spans="1:15">
      <c r="A841" s="1091"/>
      <c r="B841" s="1091"/>
      <c r="D841" s="1091"/>
      <c r="I841" s="1091"/>
      <c r="M841" s="1093"/>
      <c r="N841" s="1093"/>
      <c r="O841" s="1068"/>
    </row>
    <row r="842" spans="1:15">
      <c r="A842" s="1091"/>
      <c r="B842" s="1091"/>
      <c r="D842" s="1091"/>
      <c r="I842" s="1091"/>
      <c r="M842" s="1093"/>
      <c r="N842" s="1093"/>
      <c r="O842" s="1068"/>
    </row>
    <row r="843" spans="1:15">
      <c r="A843" s="1091"/>
      <c r="B843" s="1091"/>
      <c r="D843" s="1091"/>
      <c r="I843" s="1091"/>
      <c r="M843" s="1093"/>
      <c r="N843" s="1093"/>
      <c r="O843" s="1068"/>
    </row>
    <row r="844" spans="1:15">
      <c r="A844" s="1091"/>
      <c r="B844" s="1091"/>
      <c r="D844" s="1091"/>
      <c r="I844" s="1091"/>
      <c r="M844" s="1093"/>
      <c r="N844" s="1093"/>
      <c r="O844" s="1068"/>
    </row>
    <row r="845" spans="1:15">
      <c r="A845" s="1091"/>
      <c r="B845" s="1091"/>
      <c r="D845" s="1091"/>
      <c r="I845" s="1091"/>
      <c r="M845" s="1093"/>
      <c r="N845" s="1093"/>
      <c r="O845" s="1068"/>
    </row>
    <row r="846" spans="1:15">
      <c r="A846" s="1091"/>
      <c r="B846" s="1091"/>
      <c r="D846" s="1091"/>
      <c r="I846" s="1091"/>
      <c r="M846" s="1093"/>
      <c r="N846" s="1093"/>
      <c r="O846" s="1068"/>
    </row>
    <row r="847" spans="1:15">
      <c r="A847" s="1091"/>
      <c r="B847" s="1091"/>
      <c r="D847" s="1091"/>
      <c r="I847" s="1091"/>
      <c r="M847" s="1093"/>
      <c r="N847" s="1093"/>
      <c r="O847" s="1068"/>
    </row>
    <row r="848" spans="1:15">
      <c r="A848" s="1091"/>
      <c r="B848" s="1091"/>
      <c r="D848" s="1091"/>
      <c r="I848" s="1091"/>
      <c r="M848" s="1093"/>
      <c r="N848" s="1093"/>
      <c r="O848" s="1068"/>
    </row>
    <row r="849" spans="1:15">
      <c r="A849" s="1091"/>
      <c r="B849" s="1091"/>
      <c r="D849" s="1091"/>
      <c r="I849" s="1091"/>
      <c r="M849" s="1093"/>
      <c r="N849" s="1093"/>
      <c r="O849" s="1068"/>
    </row>
    <row r="850" spans="1:15">
      <c r="A850" s="1091"/>
      <c r="B850" s="1091"/>
      <c r="D850" s="1091"/>
      <c r="I850" s="1091"/>
      <c r="M850" s="1093"/>
      <c r="N850" s="1093"/>
      <c r="O850" s="1068"/>
    </row>
    <row r="851" spans="1:15">
      <c r="A851" s="1091"/>
      <c r="B851" s="1091"/>
      <c r="D851" s="1091"/>
      <c r="I851" s="1091"/>
      <c r="M851" s="1093"/>
      <c r="N851" s="1093"/>
      <c r="O851" s="1068"/>
    </row>
    <row r="852" spans="1:15">
      <c r="A852" s="1091"/>
      <c r="B852" s="1091"/>
      <c r="D852" s="1091"/>
      <c r="I852" s="1091"/>
      <c r="M852" s="1093"/>
      <c r="N852" s="1093"/>
      <c r="O852" s="1068"/>
    </row>
    <row r="853" spans="1:15">
      <c r="A853" s="1091"/>
      <c r="B853" s="1091"/>
      <c r="D853" s="1091"/>
      <c r="I853" s="1091"/>
      <c r="M853" s="1093"/>
      <c r="N853" s="1093"/>
      <c r="O853" s="1068"/>
    </row>
    <row r="854" spans="1:15">
      <c r="A854" s="1091"/>
      <c r="B854" s="1091"/>
      <c r="D854" s="1091"/>
      <c r="I854" s="1091"/>
      <c r="M854" s="1093"/>
      <c r="N854" s="1093"/>
      <c r="O854" s="1068"/>
    </row>
    <row r="855" spans="1:15">
      <c r="A855" s="1091"/>
      <c r="B855" s="1091"/>
      <c r="D855" s="1091"/>
      <c r="I855" s="1091"/>
      <c r="M855" s="1093"/>
      <c r="N855" s="1093"/>
      <c r="O855" s="1068"/>
    </row>
    <row r="856" spans="1:15">
      <c r="A856" s="1091"/>
      <c r="B856" s="1091"/>
      <c r="D856" s="1091"/>
      <c r="I856" s="1091"/>
      <c r="M856" s="1093"/>
      <c r="N856" s="1093"/>
      <c r="O856" s="1068"/>
    </row>
    <row r="857" spans="1:15">
      <c r="A857" s="1091"/>
      <c r="B857" s="1091"/>
      <c r="D857" s="1091"/>
      <c r="I857" s="1091"/>
      <c r="M857" s="1093"/>
      <c r="N857" s="1093"/>
      <c r="O857" s="1068"/>
    </row>
    <row r="858" spans="1:15">
      <c r="A858" s="1091"/>
      <c r="B858" s="1091"/>
      <c r="D858" s="1091"/>
      <c r="I858" s="1091"/>
      <c r="M858" s="1093"/>
      <c r="N858" s="1093"/>
      <c r="O858" s="1068"/>
    </row>
    <row r="859" spans="1:15">
      <c r="A859" s="1091"/>
      <c r="B859" s="1091"/>
      <c r="D859" s="1091"/>
      <c r="I859" s="1091"/>
      <c r="M859" s="1093"/>
      <c r="N859" s="1093"/>
      <c r="O859" s="1068"/>
    </row>
    <row r="860" spans="1:15">
      <c r="A860" s="1091"/>
      <c r="B860" s="1091"/>
      <c r="D860" s="1091"/>
      <c r="I860" s="1091"/>
      <c r="M860" s="1093"/>
      <c r="N860" s="1093"/>
      <c r="O860" s="1068"/>
    </row>
    <row r="861" spans="1:15">
      <c r="A861" s="1091"/>
      <c r="B861" s="1091"/>
      <c r="D861" s="1091"/>
      <c r="I861" s="1091"/>
      <c r="M861" s="1093"/>
      <c r="N861" s="1093"/>
      <c r="O861" s="1068"/>
    </row>
    <row r="862" spans="1:15">
      <c r="A862" s="1091"/>
      <c r="B862" s="1091"/>
      <c r="D862" s="1091"/>
      <c r="I862" s="1091"/>
      <c r="M862" s="1093"/>
      <c r="N862" s="1093"/>
      <c r="O862" s="1068"/>
    </row>
    <row r="863" spans="1:15">
      <c r="A863" s="1091"/>
      <c r="B863" s="1091"/>
      <c r="D863" s="1091"/>
      <c r="I863" s="1091"/>
      <c r="M863" s="1093"/>
      <c r="N863" s="1093"/>
      <c r="O863" s="1068"/>
    </row>
    <row r="864" spans="1:15">
      <c r="A864" s="1091"/>
      <c r="B864" s="1091"/>
      <c r="D864" s="1091"/>
      <c r="I864" s="1091"/>
      <c r="M864" s="1093"/>
      <c r="N864" s="1093"/>
      <c r="O864" s="1068"/>
    </row>
    <row r="865" spans="1:15">
      <c r="A865" s="1091"/>
      <c r="B865" s="1091"/>
      <c r="D865" s="1091"/>
      <c r="I865" s="1091"/>
      <c r="M865" s="1093"/>
      <c r="N865" s="1093"/>
      <c r="O865" s="1068"/>
    </row>
    <row r="866" spans="1:15">
      <c r="A866" s="1091"/>
      <c r="B866" s="1091"/>
      <c r="D866" s="1091"/>
      <c r="I866" s="1091"/>
      <c r="M866" s="1093"/>
      <c r="N866" s="1093"/>
      <c r="O866" s="1068"/>
    </row>
    <row r="867" spans="1:15">
      <c r="A867" s="1091"/>
      <c r="B867" s="1091"/>
      <c r="D867" s="1091"/>
      <c r="I867" s="1091"/>
      <c r="M867" s="1093"/>
      <c r="N867" s="1093"/>
      <c r="O867" s="1068"/>
    </row>
    <row r="868" spans="1:15">
      <c r="A868" s="1091"/>
      <c r="B868" s="1091"/>
      <c r="D868" s="1091"/>
      <c r="I868" s="1091"/>
      <c r="M868" s="1093"/>
      <c r="N868" s="1093"/>
      <c r="O868" s="1068"/>
    </row>
    <row r="869" spans="1:15">
      <c r="A869" s="1091"/>
      <c r="B869" s="1091"/>
      <c r="D869" s="1091"/>
      <c r="I869" s="1091"/>
      <c r="M869" s="1093"/>
      <c r="N869" s="1093"/>
      <c r="O869" s="1068"/>
    </row>
    <row r="870" spans="1:15">
      <c r="A870" s="1091"/>
      <c r="B870" s="1091"/>
      <c r="D870" s="1091"/>
      <c r="I870" s="1091"/>
      <c r="M870" s="1093"/>
      <c r="N870" s="1093"/>
      <c r="O870" s="1068"/>
    </row>
    <row r="871" spans="1:15">
      <c r="A871" s="1091"/>
      <c r="B871" s="1091"/>
      <c r="D871" s="1091"/>
      <c r="I871" s="1091"/>
      <c r="M871" s="1093"/>
      <c r="N871" s="1093"/>
      <c r="O871" s="1068"/>
    </row>
    <row r="872" spans="1:15">
      <c r="A872" s="1091"/>
      <c r="B872" s="1091"/>
      <c r="D872" s="1091"/>
      <c r="I872" s="1091"/>
      <c r="M872" s="1093"/>
      <c r="N872" s="1093"/>
      <c r="O872" s="1068"/>
    </row>
    <row r="873" spans="1:15">
      <c r="A873" s="1091"/>
      <c r="B873" s="1091"/>
      <c r="D873" s="1091"/>
      <c r="I873" s="1091"/>
      <c r="M873" s="1093"/>
      <c r="N873" s="1093"/>
      <c r="O873" s="1068"/>
    </row>
    <row r="874" spans="1:15">
      <c r="A874" s="1091"/>
      <c r="B874" s="1091"/>
      <c r="D874" s="1091"/>
      <c r="I874" s="1091"/>
      <c r="M874" s="1093"/>
      <c r="N874" s="1093"/>
      <c r="O874" s="1068"/>
    </row>
    <row r="875" spans="1:15">
      <c r="A875" s="1091"/>
      <c r="B875" s="1091"/>
      <c r="D875" s="1091"/>
      <c r="I875" s="1091"/>
      <c r="M875" s="1093"/>
      <c r="N875" s="1093"/>
      <c r="O875" s="1068"/>
    </row>
    <row r="876" spans="1:15">
      <c r="A876" s="1091"/>
      <c r="B876" s="1091"/>
      <c r="D876" s="1091"/>
      <c r="I876" s="1091"/>
      <c r="M876" s="1093"/>
      <c r="N876" s="1093"/>
      <c r="O876" s="1068"/>
    </row>
    <row r="877" spans="1:15">
      <c r="A877" s="1091"/>
      <c r="B877" s="1091"/>
      <c r="D877" s="1091"/>
      <c r="I877" s="1091"/>
      <c r="M877" s="1093"/>
      <c r="N877" s="1093"/>
      <c r="O877" s="1068"/>
    </row>
    <row r="878" spans="1:15">
      <c r="A878" s="1091"/>
      <c r="B878" s="1091"/>
      <c r="D878" s="1091"/>
      <c r="I878" s="1091"/>
      <c r="M878" s="1093"/>
      <c r="N878" s="1093"/>
      <c r="O878" s="1068"/>
    </row>
    <row r="879" spans="1:15">
      <c r="A879" s="1091"/>
      <c r="B879" s="1091"/>
      <c r="D879" s="1091"/>
      <c r="I879" s="1091"/>
      <c r="M879" s="1093"/>
      <c r="N879" s="1093"/>
      <c r="O879" s="1068"/>
    </row>
    <row r="880" spans="1:15">
      <c r="A880" s="1091"/>
      <c r="B880" s="1091"/>
      <c r="D880" s="1091"/>
      <c r="I880" s="1091"/>
      <c r="M880" s="1093"/>
      <c r="N880" s="1093"/>
      <c r="O880" s="1068"/>
    </row>
    <row r="881" spans="1:15">
      <c r="A881" s="1091"/>
      <c r="B881" s="1091"/>
      <c r="D881" s="1091"/>
      <c r="I881" s="1091"/>
      <c r="M881" s="1093"/>
      <c r="N881" s="1093"/>
      <c r="O881" s="1068"/>
    </row>
    <row r="882" spans="1:15">
      <c r="A882" s="1091"/>
      <c r="B882" s="1091"/>
      <c r="D882" s="1091"/>
      <c r="I882" s="1091"/>
      <c r="M882" s="1093"/>
      <c r="N882" s="1093"/>
      <c r="O882" s="1068"/>
    </row>
    <row r="883" spans="1:15">
      <c r="A883" s="1091"/>
      <c r="B883" s="1091"/>
      <c r="D883" s="1091"/>
      <c r="I883" s="1091"/>
      <c r="M883" s="1093"/>
      <c r="N883" s="1093"/>
      <c r="O883" s="1068"/>
    </row>
    <row r="884" spans="1:15">
      <c r="A884" s="1091"/>
      <c r="B884" s="1091"/>
      <c r="D884" s="1091"/>
      <c r="I884" s="1091"/>
      <c r="M884" s="1093"/>
      <c r="N884" s="1093"/>
      <c r="O884" s="1068"/>
    </row>
    <row r="885" spans="1:15">
      <c r="A885" s="1091"/>
      <c r="B885" s="1091"/>
      <c r="D885" s="1091"/>
      <c r="I885" s="1091"/>
      <c r="M885" s="1093"/>
      <c r="N885" s="1093"/>
      <c r="O885" s="1068"/>
    </row>
    <row r="886" spans="1:15">
      <c r="A886" s="1091"/>
      <c r="B886" s="1091"/>
      <c r="D886" s="1091"/>
      <c r="I886" s="1091"/>
      <c r="M886" s="1093"/>
      <c r="N886" s="1093"/>
      <c r="O886" s="1068"/>
    </row>
    <row r="887" spans="1:15">
      <c r="A887" s="1091"/>
      <c r="B887" s="1091"/>
      <c r="D887" s="1091"/>
      <c r="I887" s="1091"/>
      <c r="M887" s="1093"/>
      <c r="N887" s="1093"/>
      <c r="O887" s="1068"/>
    </row>
    <row r="888" spans="1:15">
      <c r="A888" s="1091"/>
      <c r="B888" s="1091"/>
      <c r="D888" s="1091"/>
      <c r="I888" s="1091"/>
      <c r="M888" s="1093"/>
      <c r="N888" s="1093"/>
      <c r="O888" s="1068"/>
    </row>
    <row r="889" spans="1:15">
      <c r="A889" s="1091"/>
      <c r="B889" s="1091"/>
      <c r="D889" s="1091"/>
      <c r="I889" s="1091"/>
      <c r="M889" s="1093"/>
      <c r="N889" s="1093"/>
      <c r="O889" s="1068"/>
    </row>
    <row r="890" spans="1:15">
      <c r="A890" s="1091"/>
      <c r="B890" s="1091"/>
      <c r="D890" s="1091"/>
      <c r="I890" s="1091"/>
      <c r="M890" s="1093"/>
      <c r="N890" s="1093"/>
      <c r="O890" s="1068"/>
    </row>
    <row r="891" spans="1:15">
      <c r="A891" s="1091"/>
      <c r="B891" s="1091"/>
      <c r="D891" s="1091"/>
      <c r="I891" s="1091"/>
      <c r="M891" s="1093"/>
      <c r="N891" s="1093"/>
      <c r="O891" s="1068"/>
    </row>
    <row r="892" spans="1:15">
      <c r="A892" s="1091"/>
      <c r="B892" s="1091"/>
      <c r="D892" s="1091"/>
      <c r="I892" s="1091"/>
      <c r="M892" s="1093"/>
      <c r="N892" s="1093"/>
      <c r="O892" s="1068"/>
    </row>
    <row r="893" spans="1:15">
      <c r="A893" s="1091"/>
      <c r="B893" s="1091"/>
      <c r="D893" s="1091"/>
      <c r="I893" s="1091"/>
      <c r="M893" s="1093"/>
      <c r="N893" s="1093"/>
      <c r="O893" s="1068"/>
    </row>
    <row r="894" spans="1:15">
      <c r="A894" s="1091"/>
      <c r="B894" s="1091"/>
      <c r="D894" s="1091"/>
      <c r="I894" s="1091"/>
      <c r="M894" s="1093"/>
      <c r="N894" s="1093"/>
      <c r="O894" s="1068"/>
    </row>
    <row r="895" spans="1:15">
      <c r="A895" s="1091"/>
      <c r="B895" s="1091"/>
      <c r="D895" s="1091"/>
      <c r="I895" s="1091"/>
      <c r="M895" s="1093"/>
      <c r="N895" s="1093"/>
      <c r="O895" s="1068"/>
    </row>
    <row r="896" spans="1:15">
      <c r="A896" s="1091"/>
      <c r="B896" s="1091"/>
      <c r="D896" s="1091"/>
      <c r="I896" s="1091"/>
      <c r="M896" s="1093"/>
      <c r="N896" s="1093"/>
      <c r="O896" s="1068"/>
    </row>
    <row r="897" spans="1:15">
      <c r="A897" s="1091"/>
      <c r="B897" s="1091"/>
      <c r="D897" s="1091"/>
      <c r="I897" s="1091"/>
      <c r="M897" s="1093"/>
      <c r="N897" s="1093"/>
      <c r="O897" s="1068"/>
    </row>
    <row r="898" spans="1:15">
      <c r="A898" s="1091"/>
      <c r="B898" s="1091"/>
      <c r="D898" s="1091"/>
      <c r="I898" s="1091"/>
      <c r="M898" s="1093"/>
      <c r="N898" s="1093"/>
      <c r="O898" s="1068"/>
    </row>
    <row r="899" spans="1:15">
      <c r="A899" s="1091"/>
      <c r="B899" s="1091"/>
      <c r="D899" s="1091"/>
      <c r="I899" s="1091"/>
      <c r="M899" s="1093"/>
      <c r="N899" s="1093"/>
      <c r="O899" s="1068"/>
    </row>
    <row r="900" spans="1:15">
      <c r="A900" s="1091"/>
      <c r="B900" s="1091"/>
      <c r="D900" s="1091"/>
      <c r="I900" s="1091"/>
      <c r="M900" s="1093"/>
      <c r="N900" s="1093"/>
      <c r="O900" s="1068"/>
    </row>
    <row r="901" spans="1:15">
      <c r="A901" s="1091"/>
      <c r="B901" s="1091"/>
      <c r="D901" s="1091"/>
      <c r="I901" s="1091"/>
      <c r="M901" s="1093"/>
      <c r="N901" s="1093"/>
      <c r="O901" s="1068"/>
    </row>
    <row r="902" spans="1:15">
      <c r="A902" s="1091"/>
      <c r="B902" s="1091"/>
      <c r="D902" s="1091"/>
      <c r="I902" s="1091"/>
      <c r="M902" s="1093"/>
      <c r="N902" s="1093"/>
      <c r="O902" s="1068"/>
    </row>
    <row r="903" spans="1:15">
      <c r="A903" s="1091"/>
      <c r="B903" s="1091"/>
      <c r="D903" s="1091"/>
      <c r="I903" s="1091"/>
      <c r="M903" s="1093"/>
      <c r="N903" s="1093"/>
      <c r="O903" s="1068"/>
    </row>
    <row r="904" spans="1:15">
      <c r="A904" s="1091"/>
      <c r="B904" s="1091"/>
      <c r="D904" s="1091"/>
      <c r="I904" s="1091"/>
      <c r="M904" s="1093"/>
      <c r="N904" s="1093"/>
      <c r="O904" s="1068"/>
    </row>
    <row r="905" spans="1:15">
      <c r="A905" s="1091"/>
      <c r="B905" s="1091"/>
      <c r="D905" s="1091"/>
      <c r="I905" s="1091"/>
      <c r="M905" s="1093"/>
      <c r="N905" s="1093"/>
      <c r="O905" s="1068"/>
    </row>
    <row r="906" spans="1:15">
      <c r="A906" s="1091"/>
      <c r="B906" s="1091"/>
      <c r="D906" s="1091"/>
      <c r="I906" s="1091"/>
      <c r="M906" s="1093"/>
      <c r="N906" s="1093"/>
      <c r="O906" s="1068"/>
    </row>
    <row r="907" spans="1:15">
      <c r="A907" s="1091"/>
      <c r="B907" s="1091"/>
      <c r="D907" s="1091"/>
      <c r="I907" s="1091"/>
      <c r="M907" s="1093"/>
      <c r="N907" s="1093"/>
      <c r="O907" s="1068"/>
    </row>
    <row r="908" spans="1:15">
      <c r="A908" s="1091"/>
      <c r="B908" s="1091"/>
      <c r="D908" s="1091"/>
      <c r="I908" s="1091"/>
      <c r="M908" s="1093"/>
      <c r="N908" s="1093"/>
      <c r="O908" s="1068"/>
    </row>
    <row r="909" spans="1:15">
      <c r="A909" s="1091"/>
      <c r="B909" s="1091"/>
      <c r="D909" s="1091"/>
      <c r="I909" s="1091"/>
      <c r="M909" s="1093"/>
      <c r="N909" s="1093"/>
      <c r="O909" s="1068"/>
    </row>
    <row r="910" spans="1:15">
      <c r="A910" s="1091"/>
      <c r="B910" s="1091"/>
      <c r="D910" s="1091"/>
      <c r="I910" s="1091"/>
      <c r="M910" s="1093"/>
      <c r="N910" s="1093"/>
      <c r="O910" s="1068"/>
    </row>
    <row r="911" spans="1:15">
      <c r="A911" s="1091"/>
      <c r="B911" s="1091"/>
      <c r="D911" s="1091"/>
      <c r="I911" s="1091"/>
      <c r="M911" s="1093"/>
      <c r="N911" s="1093"/>
      <c r="O911" s="1068"/>
    </row>
    <row r="912" spans="1:15">
      <c r="A912" s="1091"/>
      <c r="B912" s="1091"/>
      <c r="D912" s="1091"/>
      <c r="I912" s="1091"/>
      <c r="M912" s="1093"/>
      <c r="N912" s="1093"/>
      <c r="O912" s="1068"/>
    </row>
    <row r="913" spans="1:15">
      <c r="A913" s="1091"/>
      <c r="B913" s="1091"/>
      <c r="D913" s="1091"/>
      <c r="I913" s="1091"/>
      <c r="M913" s="1093"/>
      <c r="N913" s="1093"/>
      <c r="O913" s="1068"/>
    </row>
    <row r="914" spans="1:15">
      <c r="A914" s="1091"/>
      <c r="B914" s="1091"/>
      <c r="D914" s="1091"/>
      <c r="I914" s="1091"/>
      <c r="M914" s="1093"/>
      <c r="N914" s="1093"/>
      <c r="O914" s="1068"/>
    </row>
    <row r="915" spans="1:15">
      <c r="A915" s="1091"/>
      <c r="B915" s="1091"/>
      <c r="D915" s="1091"/>
      <c r="I915" s="1091"/>
      <c r="M915" s="1093"/>
      <c r="N915" s="1093"/>
      <c r="O915" s="1068"/>
    </row>
    <row r="916" spans="1:15">
      <c r="A916" s="1091"/>
      <c r="B916" s="1091"/>
      <c r="D916" s="1091"/>
      <c r="I916" s="1091"/>
      <c r="M916" s="1093"/>
      <c r="N916" s="1093"/>
      <c r="O916" s="1068"/>
    </row>
    <row r="917" spans="1:15">
      <c r="A917" s="1091"/>
      <c r="B917" s="1091"/>
      <c r="D917" s="1091"/>
      <c r="I917" s="1091"/>
      <c r="M917" s="1093"/>
      <c r="N917" s="1093"/>
      <c r="O917" s="1068"/>
    </row>
    <row r="918" spans="1:15">
      <c r="A918" s="1091"/>
      <c r="B918" s="1091"/>
      <c r="D918" s="1091"/>
      <c r="I918" s="1091"/>
      <c r="M918" s="1093"/>
      <c r="N918" s="1093"/>
      <c r="O918" s="1068"/>
    </row>
    <row r="919" spans="1:15">
      <c r="A919" s="1091"/>
      <c r="B919" s="1091"/>
      <c r="D919" s="1091"/>
      <c r="I919" s="1091"/>
      <c r="M919" s="1093"/>
      <c r="N919" s="1093"/>
      <c r="O919" s="1068"/>
    </row>
    <row r="920" spans="1:15">
      <c r="A920" s="1091"/>
      <c r="B920" s="1091"/>
      <c r="D920" s="1091"/>
      <c r="I920" s="1091"/>
      <c r="M920" s="1093"/>
      <c r="N920" s="1093"/>
      <c r="O920" s="1068"/>
    </row>
    <row r="921" spans="1:15">
      <c r="A921" s="1091"/>
      <c r="B921" s="1091"/>
      <c r="D921" s="1091"/>
      <c r="I921" s="1091"/>
      <c r="M921" s="1093"/>
      <c r="N921" s="1093"/>
      <c r="O921" s="1068"/>
    </row>
    <row r="922" spans="1:15">
      <c r="A922" s="1091"/>
      <c r="B922" s="1091"/>
      <c r="D922" s="1091"/>
      <c r="I922" s="1091"/>
      <c r="M922" s="1093"/>
      <c r="N922" s="1093"/>
      <c r="O922" s="1068"/>
    </row>
    <row r="923" spans="1:15">
      <c r="A923" s="1091"/>
      <c r="B923" s="1091"/>
      <c r="D923" s="1091"/>
      <c r="I923" s="1091"/>
      <c r="M923" s="1093"/>
      <c r="N923" s="1093"/>
      <c r="O923" s="1068"/>
    </row>
    <row r="924" spans="1:15">
      <c r="A924" s="1091"/>
      <c r="B924" s="1091"/>
      <c r="D924" s="1091"/>
      <c r="I924" s="1091"/>
      <c r="M924" s="1093"/>
      <c r="N924" s="1093"/>
      <c r="O924" s="1068"/>
    </row>
    <row r="925" spans="1:15">
      <c r="A925" s="1091"/>
      <c r="B925" s="1091"/>
      <c r="D925" s="1091"/>
      <c r="I925" s="1091"/>
      <c r="M925" s="1093"/>
      <c r="N925" s="1093"/>
      <c r="O925" s="1068"/>
    </row>
    <row r="926" spans="1:15">
      <c r="A926" s="1091"/>
      <c r="B926" s="1091"/>
      <c r="D926" s="1091"/>
      <c r="I926" s="1091"/>
      <c r="M926" s="1093"/>
      <c r="N926" s="1093"/>
      <c r="O926" s="1068"/>
    </row>
    <row r="927" spans="1:15">
      <c r="A927" s="1091"/>
      <c r="B927" s="1091"/>
      <c r="D927" s="1091"/>
      <c r="I927" s="1091"/>
      <c r="M927" s="1093"/>
      <c r="N927" s="1093"/>
      <c r="O927" s="1068"/>
    </row>
    <row r="928" spans="1:15">
      <c r="A928" s="1091"/>
      <c r="B928" s="1091"/>
      <c r="D928" s="1091"/>
      <c r="I928" s="1091"/>
      <c r="M928" s="1093"/>
      <c r="N928" s="1093"/>
      <c r="O928" s="1068"/>
    </row>
    <row r="929" spans="1:15">
      <c r="A929" s="1091"/>
      <c r="B929" s="1091"/>
      <c r="D929" s="1091"/>
      <c r="I929" s="1091"/>
      <c r="M929" s="1093"/>
      <c r="N929" s="1093"/>
      <c r="O929" s="1068"/>
    </row>
    <row r="930" spans="1:15">
      <c r="A930" s="1091"/>
      <c r="B930" s="1091"/>
      <c r="D930" s="1091"/>
      <c r="I930" s="1091"/>
      <c r="M930" s="1093"/>
      <c r="N930" s="1093"/>
      <c r="O930" s="1068"/>
    </row>
    <row r="931" spans="1:15">
      <c r="A931" s="1091"/>
      <c r="B931" s="1091"/>
      <c r="D931" s="1091"/>
      <c r="I931" s="1091"/>
      <c r="M931" s="1093"/>
      <c r="N931" s="1093"/>
      <c r="O931" s="1068"/>
    </row>
    <row r="932" spans="1:15">
      <c r="A932" s="1091"/>
      <c r="B932" s="1091"/>
      <c r="D932" s="1091"/>
      <c r="I932" s="1091"/>
      <c r="M932" s="1093"/>
      <c r="N932" s="1093"/>
      <c r="O932" s="1068"/>
    </row>
    <row r="933" spans="1:15">
      <c r="A933" s="1091"/>
      <c r="B933" s="1091"/>
      <c r="D933" s="1091"/>
      <c r="I933" s="1091"/>
      <c r="M933" s="1093"/>
      <c r="N933" s="1093"/>
      <c r="O933" s="1068"/>
    </row>
    <row r="934" spans="1:15">
      <c r="A934" s="1091"/>
      <c r="B934" s="1091"/>
      <c r="D934" s="1091"/>
      <c r="I934" s="1091"/>
      <c r="M934" s="1093"/>
      <c r="N934" s="1093"/>
      <c r="O934" s="1068"/>
    </row>
    <row r="935" spans="1:15">
      <c r="A935" s="1091"/>
      <c r="B935" s="1091"/>
      <c r="D935" s="1091"/>
      <c r="I935" s="1091"/>
      <c r="M935" s="1093"/>
      <c r="N935" s="1093"/>
      <c r="O935" s="1068"/>
    </row>
    <row r="936" spans="1:15">
      <c r="A936" s="1091"/>
      <c r="B936" s="1091"/>
      <c r="D936" s="1091"/>
      <c r="I936" s="1091"/>
      <c r="M936" s="1093"/>
      <c r="N936" s="1093"/>
      <c r="O936" s="1068"/>
    </row>
    <row r="937" spans="1:15">
      <c r="A937" s="1091"/>
      <c r="B937" s="1091"/>
      <c r="D937" s="1091"/>
      <c r="I937" s="1091"/>
      <c r="M937" s="1093"/>
      <c r="N937" s="1093"/>
      <c r="O937" s="1068"/>
    </row>
    <row r="938" spans="1:15">
      <c r="A938" s="1091"/>
      <c r="B938" s="1091"/>
      <c r="D938" s="1091"/>
      <c r="I938" s="1091"/>
      <c r="M938" s="1093"/>
      <c r="N938" s="1093"/>
      <c r="O938" s="1068"/>
    </row>
    <row r="939" spans="1:15">
      <c r="A939" s="1091"/>
      <c r="B939" s="1091"/>
      <c r="D939" s="1091"/>
      <c r="I939" s="1091"/>
      <c r="M939" s="1093"/>
      <c r="N939" s="1093"/>
      <c r="O939" s="1068"/>
    </row>
    <row r="940" spans="1:15">
      <c r="A940" s="1091"/>
      <c r="B940" s="1091"/>
      <c r="D940" s="1091"/>
      <c r="I940" s="1091"/>
      <c r="M940" s="1093"/>
      <c r="N940" s="1093"/>
      <c r="O940" s="1068"/>
    </row>
    <row r="941" spans="1:15">
      <c r="A941" s="1091"/>
      <c r="B941" s="1091"/>
      <c r="D941" s="1091"/>
      <c r="I941" s="1091"/>
      <c r="M941" s="1093"/>
      <c r="N941" s="1093"/>
      <c r="O941" s="1068"/>
    </row>
    <row r="942" spans="1:15">
      <c r="A942" s="1091"/>
      <c r="B942" s="1091"/>
      <c r="D942" s="1091"/>
      <c r="I942" s="1091"/>
      <c r="M942" s="1093"/>
      <c r="N942" s="1093"/>
      <c r="O942" s="1068"/>
    </row>
    <row r="943" spans="1:15">
      <c r="A943" s="1091"/>
      <c r="B943" s="1091"/>
      <c r="D943" s="1091"/>
      <c r="I943" s="1091"/>
      <c r="M943" s="1093"/>
      <c r="N943" s="1093"/>
      <c r="O943" s="1068"/>
    </row>
    <row r="944" spans="1:15">
      <c r="A944" s="1091"/>
      <c r="B944" s="1091"/>
      <c r="D944" s="1091"/>
      <c r="I944" s="1091"/>
      <c r="M944" s="1093"/>
      <c r="N944" s="1093"/>
      <c r="O944" s="1068"/>
    </row>
    <row r="945" spans="1:15">
      <c r="A945" s="1091"/>
      <c r="B945" s="1091"/>
      <c r="D945" s="1091"/>
      <c r="I945" s="1091"/>
      <c r="M945" s="1093"/>
      <c r="N945" s="1093"/>
      <c r="O945" s="1068"/>
    </row>
    <row r="946" spans="1:15">
      <c r="A946" s="1091"/>
      <c r="B946" s="1091"/>
      <c r="D946" s="1091"/>
      <c r="I946" s="1091"/>
      <c r="M946" s="1093"/>
      <c r="N946" s="1093"/>
      <c r="O946" s="1068"/>
    </row>
    <row r="947" spans="1:15">
      <c r="A947" s="1091"/>
      <c r="B947" s="1091"/>
      <c r="D947" s="1091"/>
      <c r="I947" s="1091"/>
      <c r="M947" s="1093"/>
      <c r="N947" s="1093"/>
      <c r="O947" s="1068"/>
    </row>
    <row r="948" spans="1:15">
      <c r="A948" s="1091"/>
      <c r="B948" s="1091"/>
      <c r="D948" s="1091"/>
      <c r="I948" s="1091"/>
      <c r="M948" s="1093"/>
      <c r="N948" s="1093"/>
      <c r="O948" s="1068"/>
    </row>
    <row r="949" spans="1:15">
      <c r="A949" s="1091"/>
      <c r="B949" s="1091"/>
      <c r="D949" s="1091"/>
      <c r="I949" s="1091"/>
      <c r="M949" s="1093"/>
      <c r="N949" s="1093"/>
      <c r="O949" s="1068"/>
    </row>
    <row r="950" spans="1:15">
      <c r="A950" s="1091"/>
      <c r="B950" s="1091"/>
      <c r="D950" s="1091"/>
      <c r="I950" s="1091"/>
      <c r="M950" s="1093"/>
      <c r="N950" s="1093"/>
      <c r="O950" s="1068"/>
    </row>
    <row r="951" spans="1:15">
      <c r="A951" s="1091"/>
      <c r="B951" s="1091"/>
      <c r="D951" s="1091"/>
      <c r="I951" s="1091"/>
      <c r="M951" s="1093"/>
      <c r="N951" s="1093"/>
      <c r="O951" s="1068"/>
    </row>
    <row r="952" spans="1:15">
      <c r="A952" s="1091"/>
      <c r="B952" s="1091"/>
      <c r="D952" s="1091"/>
      <c r="I952" s="1091"/>
      <c r="M952" s="1093"/>
      <c r="N952" s="1093"/>
      <c r="O952" s="1068"/>
    </row>
    <row r="953" spans="1:15">
      <c r="A953" s="1091"/>
      <c r="B953" s="1091"/>
      <c r="D953" s="1091"/>
      <c r="I953" s="1091"/>
      <c r="M953" s="1093"/>
      <c r="N953" s="1093"/>
      <c r="O953" s="1068"/>
    </row>
    <row r="954" spans="1:15">
      <c r="A954" s="1091"/>
      <c r="B954" s="1091"/>
      <c r="D954" s="1091"/>
      <c r="I954" s="1091"/>
      <c r="M954" s="1093"/>
      <c r="N954" s="1093"/>
      <c r="O954" s="1068"/>
    </row>
    <row r="955" spans="1:15">
      <c r="A955" s="1091"/>
      <c r="B955" s="1091"/>
      <c r="D955" s="1091"/>
      <c r="I955" s="1091"/>
      <c r="M955" s="1093"/>
      <c r="N955" s="1093"/>
      <c r="O955" s="1068"/>
    </row>
    <row r="956" spans="1:15">
      <c r="A956" s="1091"/>
      <c r="B956" s="1091"/>
      <c r="D956" s="1091"/>
      <c r="I956" s="1091"/>
      <c r="M956" s="1093"/>
      <c r="N956" s="1093"/>
      <c r="O956" s="1068"/>
    </row>
    <row r="957" spans="1:15">
      <c r="A957" s="1091"/>
      <c r="B957" s="1091"/>
      <c r="D957" s="1091"/>
      <c r="I957" s="1091"/>
      <c r="M957" s="1093"/>
      <c r="N957" s="1093"/>
      <c r="O957" s="1068"/>
    </row>
    <row r="958" spans="1:15">
      <c r="A958" s="1091"/>
      <c r="B958" s="1091"/>
      <c r="D958" s="1091"/>
      <c r="I958" s="1091"/>
      <c r="M958" s="1093"/>
      <c r="N958" s="1093"/>
      <c r="O958" s="1068"/>
    </row>
    <row r="959" spans="1:15">
      <c r="A959" s="1091"/>
      <c r="B959" s="1091"/>
      <c r="D959" s="1091"/>
      <c r="I959" s="1091"/>
      <c r="M959" s="1093"/>
      <c r="N959" s="1093"/>
      <c r="O959" s="1068"/>
    </row>
    <row r="960" spans="1:15">
      <c r="A960" s="1091"/>
      <c r="B960" s="1091"/>
      <c r="D960" s="1091"/>
      <c r="I960" s="1091"/>
      <c r="M960" s="1093"/>
      <c r="N960" s="1093"/>
      <c r="O960" s="1068"/>
    </row>
    <row r="961" spans="1:15">
      <c r="A961" s="1091"/>
      <c r="B961" s="1091"/>
      <c r="D961" s="1091"/>
      <c r="I961" s="1091"/>
      <c r="M961" s="1093"/>
      <c r="N961" s="1093"/>
      <c r="O961" s="1068"/>
    </row>
    <row r="962" spans="1:15">
      <c r="A962" s="1091"/>
      <c r="B962" s="1091"/>
      <c r="D962" s="1091"/>
      <c r="I962" s="1091"/>
      <c r="M962" s="1093"/>
      <c r="N962" s="1093"/>
      <c r="O962" s="1068"/>
    </row>
    <row r="963" spans="1:15">
      <c r="A963" s="1091"/>
      <c r="B963" s="1091"/>
      <c r="D963" s="1091"/>
      <c r="I963" s="1091"/>
      <c r="M963" s="1093"/>
      <c r="N963" s="1093"/>
      <c r="O963" s="1068"/>
    </row>
    <row r="964" spans="1:15">
      <c r="A964" s="1091"/>
      <c r="B964" s="1091"/>
      <c r="D964" s="1091"/>
      <c r="I964" s="1091"/>
      <c r="M964" s="1093"/>
      <c r="N964" s="1093"/>
      <c r="O964" s="1068"/>
    </row>
    <row r="965" spans="1:15">
      <c r="A965" s="1091"/>
      <c r="B965" s="1091"/>
      <c r="D965" s="1091"/>
      <c r="I965" s="1091"/>
      <c r="M965" s="1093"/>
      <c r="N965" s="1093"/>
      <c r="O965" s="1068"/>
    </row>
    <row r="966" spans="1:15">
      <c r="A966" s="1091"/>
      <c r="B966" s="1091"/>
      <c r="D966" s="1091"/>
      <c r="I966" s="1091"/>
      <c r="M966" s="1093"/>
      <c r="N966" s="1093"/>
      <c r="O966" s="1068"/>
    </row>
    <row r="967" spans="1:15">
      <c r="A967" s="1091"/>
      <c r="B967" s="1091"/>
      <c r="D967" s="1091"/>
      <c r="I967" s="1091"/>
      <c r="M967" s="1093"/>
      <c r="N967" s="1093"/>
      <c r="O967" s="1068"/>
    </row>
    <row r="968" spans="1:15">
      <c r="A968" s="1091"/>
      <c r="B968" s="1091"/>
      <c r="D968" s="1091"/>
      <c r="I968" s="1091"/>
      <c r="M968" s="1093"/>
      <c r="N968" s="1093"/>
      <c r="O968" s="1068"/>
    </row>
    <row r="969" spans="1:15">
      <c r="A969" s="1091"/>
      <c r="B969" s="1091"/>
      <c r="D969" s="1091"/>
      <c r="I969" s="1091"/>
      <c r="M969" s="1093"/>
      <c r="N969" s="1093"/>
      <c r="O969" s="1068"/>
    </row>
    <row r="970" spans="1:15">
      <c r="A970" s="1091"/>
      <c r="B970" s="1091"/>
      <c r="D970" s="1091"/>
      <c r="I970" s="1091"/>
      <c r="M970" s="1093"/>
      <c r="N970" s="1093"/>
      <c r="O970" s="1068"/>
    </row>
    <row r="971" spans="1:15">
      <c r="A971" s="1091"/>
      <c r="B971" s="1091"/>
      <c r="D971" s="1091"/>
      <c r="I971" s="1091"/>
      <c r="M971" s="1093"/>
      <c r="N971" s="1093"/>
      <c r="O971" s="1068"/>
    </row>
    <row r="972" spans="1:15">
      <c r="A972" s="1091"/>
      <c r="B972" s="1091"/>
      <c r="D972" s="1091"/>
      <c r="I972" s="1091"/>
      <c r="M972" s="1093"/>
      <c r="N972" s="1093"/>
      <c r="O972" s="1068"/>
    </row>
    <row r="973" spans="1:15">
      <c r="A973" s="1091"/>
      <c r="B973" s="1091"/>
      <c r="D973" s="1091"/>
      <c r="I973" s="1091"/>
      <c r="M973" s="1093"/>
      <c r="N973" s="1093"/>
      <c r="O973" s="1068"/>
    </row>
    <row r="974" spans="1:15">
      <c r="A974" s="1091"/>
      <c r="B974" s="1091"/>
      <c r="D974" s="1091"/>
      <c r="I974" s="1091"/>
      <c r="M974" s="1093"/>
      <c r="N974" s="1093"/>
      <c r="O974" s="1068"/>
    </row>
    <row r="975" spans="1:15">
      <c r="A975" s="1091"/>
      <c r="B975" s="1091"/>
      <c r="D975" s="1091"/>
      <c r="I975" s="1091"/>
      <c r="M975" s="1093"/>
      <c r="N975" s="1093"/>
      <c r="O975" s="1068"/>
    </row>
    <row r="976" spans="1:15">
      <c r="A976" s="1091"/>
      <c r="B976" s="1091"/>
      <c r="D976" s="1091"/>
      <c r="I976" s="1091"/>
      <c r="M976" s="1093"/>
      <c r="N976" s="1093"/>
      <c r="O976" s="1068"/>
    </row>
    <row r="977" spans="1:15">
      <c r="A977" s="1091"/>
      <c r="B977" s="1091"/>
      <c r="D977" s="1091"/>
      <c r="I977" s="1091"/>
      <c r="M977" s="1093"/>
      <c r="N977" s="1093"/>
      <c r="O977" s="1068"/>
    </row>
    <row r="978" spans="1:15">
      <c r="A978" s="1091"/>
      <c r="B978" s="1091"/>
      <c r="D978" s="1091"/>
      <c r="I978" s="1091"/>
      <c r="M978" s="1093"/>
      <c r="N978" s="1093"/>
      <c r="O978" s="1068"/>
    </row>
    <row r="979" spans="1:15">
      <c r="A979" s="1091"/>
      <c r="B979" s="1091"/>
      <c r="D979" s="1091"/>
      <c r="I979" s="1091"/>
      <c r="M979" s="1093"/>
      <c r="N979" s="1093"/>
      <c r="O979" s="1068"/>
    </row>
    <row r="980" spans="1:15">
      <c r="A980" s="1091"/>
      <c r="B980" s="1091"/>
      <c r="D980" s="1091"/>
      <c r="I980" s="1091"/>
      <c r="M980" s="1093"/>
      <c r="N980" s="1093"/>
      <c r="O980" s="1068"/>
    </row>
    <row r="981" spans="1:15">
      <c r="A981" s="1091"/>
      <c r="B981" s="1091"/>
      <c r="D981" s="1091"/>
      <c r="I981" s="1091"/>
      <c r="M981" s="1093"/>
      <c r="N981" s="1093"/>
      <c r="O981" s="1068"/>
    </row>
    <row r="982" spans="1:15">
      <c r="A982" s="1091"/>
      <c r="B982" s="1091"/>
      <c r="D982" s="1091"/>
      <c r="I982" s="1091"/>
      <c r="M982" s="1093"/>
      <c r="N982" s="1093"/>
      <c r="O982" s="1068"/>
    </row>
    <row r="983" spans="1:15">
      <c r="A983" s="1091"/>
      <c r="B983" s="1091"/>
      <c r="D983" s="1091"/>
      <c r="I983" s="1091"/>
      <c r="M983" s="1093"/>
      <c r="N983" s="1093"/>
      <c r="O983" s="1068"/>
    </row>
    <row r="984" spans="1:15">
      <c r="A984" s="1091"/>
      <c r="B984" s="1091"/>
      <c r="D984" s="1091"/>
      <c r="I984" s="1091"/>
      <c r="M984" s="1093"/>
      <c r="N984" s="1093"/>
      <c r="O984" s="1068"/>
    </row>
    <row r="985" spans="1:15">
      <c r="A985" s="1091"/>
      <c r="B985" s="1091"/>
      <c r="D985" s="1091"/>
      <c r="I985" s="1091"/>
      <c r="M985" s="1093"/>
      <c r="N985" s="1093"/>
      <c r="O985" s="1068"/>
    </row>
    <row r="986" spans="1:15">
      <c r="A986" s="1091"/>
      <c r="B986" s="1091"/>
      <c r="D986" s="1091"/>
      <c r="I986" s="1091"/>
      <c r="M986" s="1093"/>
      <c r="N986" s="1093"/>
      <c r="O986" s="1068"/>
    </row>
    <row r="987" spans="1:15">
      <c r="A987" s="1091"/>
      <c r="B987" s="1091"/>
      <c r="D987" s="1091"/>
      <c r="I987" s="1091"/>
      <c r="M987" s="1093"/>
      <c r="N987" s="1093"/>
      <c r="O987" s="1068"/>
    </row>
    <row r="988" spans="1:15">
      <c r="A988" s="1091"/>
      <c r="B988" s="1091"/>
      <c r="D988" s="1091"/>
      <c r="I988" s="1091"/>
      <c r="M988" s="1093"/>
      <c r="N988" s="1093"/>
      <c r="O988" s="1068"/>
    </row>
    <row r="989" spans="1:15">
      <c r="A989" s="1091"/>
      <c r="B989" s="1091"/>
      <c r="D989" s="1091"/>
      <c r="I989" s="1091"/>
      <c r="M989" s="1093"/>
      <c r="N989" s="1093"/>
      <c r="O989" s="1068"/>
    </row>
    <row r="990" spans="1:15">
      <c r="A990" s="1091"/>
      <c r="B990" s="1091"/>
      <c r="D990" s="1091"/>
      <c r="I990" s="1091"/>
      <c r="M990" s="1093"/>
      <c r="N990" s="1093"/>
      <c r="O990" s="1068"/>
    </row>
    <row r="991" spans="1:15">
      <c r="A991" s="1091"/>
      <c r="B991" s="1091"/>
      <c r="D991" s="1091"/>
      <c r="I991" s="1091"/>
      <c r="M991" s="1093"/>
      <c r="N991" s="1093"/>
      <c r="O991" s="1068"/>
    </row>
    <row r="992" spans="1:15">
      <c r="A992" s="1091"/>
      <c r="B992" s="1091"/>
      <c r="D992" s="1091"/>
      <c r="I992" s="1091"/>
      <c r="M992" s="1093"/>
      <c r="N992" s="1093"/>
      <c r="O992" s="1068"/>
    </row>
    <row r="993" spans="1:15">
      <c r="A993" s="1091"/>
      <c r="B993" s="1091"/>
      <c r="D993" s="1091"/>
      <c r="I993" s="1091"/>
      <c r="M993" s="1093"/>
      <c r="N993" s="1093"/>
      <c r="O993" s="1068"/>
    </row>
    <row r="994" spans="1:15">
      <c r="A994" s="1091"/>
      <c r="B994" s="1091"/>
      <c r="D994" s="1091"/>
      <c r="I994" s="1091"/>
      <c r="M994" s="1093"/>
      <c r="N994" s="1093"/>
      <c r="O994" s="1068"/>
    </row>
    <row r="995" spans="1:15">
      <c r="A995" s="1091"/>
      <c r="B995" s="1091"/>
      <c r="D995" s="1091"/>
      <c r="I995" s="1091"/>
      <c r="M995" s="1093"/>
      <c r="N995" s="1093"/>
      <c r="O995" s="1068"/>
    </row>
    <row r="996" spans="1:15">
      <c r="A996" s="1091"/>
      <c r="B996" s="1091"/>
      <c r="D996" s="1091"/>
      <c r="I996" s="1091"/>
      <c r="M996" s="1093"/>
      <c r="N996" s="1093"/>
      <c r="O996" s="1068"/>
    </row>
    <row r="997" spans="1:15">
      <c r="A997" s="1091"/>
      <c r="B997" s="1091"/>
      <c r="D997" s="1091"/>
      <c r="I997" s="1091"/>
      <c r="M997" s="1093"/>
      <c r="N997" s="1093"/>
      <c r="O997" s="1068"/>
    </row>
    <row r="998" spans="1:15">
      <c r="A998" s="1091"/>
      <c r="B998" s="1091"/>
      <c r="D998" s="1091"/>
      <c r="I998" s="1091"/>
      <c r="M998" s="1093"/>
      <c r="N998" s="1093"/>
      <c r="O998" s="1068"/>
    </row>
    <row r="999" spans="1:15">
      <c r="A999" s="1091"/>
      <c r="B999" s="1091"/>
      <c r="D999" s="1091"/>
      <c r="I999" s="1091"/>
      <c r="M999" s="1093"/>
      <c r="N999" s="1093"/>
      <c r="O999" s="1068"/>
    </row>
    <row r="1000" spans="1:15">
      <c r="A1000" s="1091"/>
      <c r="B1000" s="1091"/>
      <c r="D1000" s="1091"/>
      <c r="I1000" s="1091"/>
      <c r="M1000" s="1093"/>
      <c r="N1000" s="1093"/>
      <c r="O1000" s="1068"/>
    </row>
    <row r="1001" spans="1:15">
      <c r="A1001" s="1091"/>
      <c r="B1001" s="1091"/>
      <c r="D1001" s="1091"/>
      <c r="I1001" s="1091"/>
      <c r="M1001" s="1093"/>
      <c r="N1001" s="1093"/>
      <c r="O1001" s="1068"/>
    </row>
    <row r="1002" spans="1:15">
      <c r="A1002" s="1091"/>
      <c r="B1002" s="1091"/>
      <c r="D1002" s="1091"/>
      <c r="I1002" s="1091"/>
      <c r="M1002" s="1093"/>
      <c r="N1002" s="1093"/>
      <c r="O1002" s="1068"/>
    </row>
    <row r="1003" spans="1:15">
      <c r="A1003" s="1091"/>
      <c r="B1003" s="1091"/>
      <c r="D1003" s="1091"/>
      <c r="I1003" s="1091"/>
      <c r="M1003" s="1093"/>
      <c r="N1003" s="1093"/>
      <c r="O1003" s="1068"/>
    </row>
    <row r="1004" spans="1:15">
      <c r="A1004" s="1091"/>
      <c r="B1004" s="1091"/>
      <c r="D1004" s="1091"/>
      <c r="I1004" s="1091"/>
      <c r="M1004" s="1093"/>
      <c r="N1004" s="1093"/>
      <c r="O1004" s="1068"/>
    </row>
    <row r="1005" spans="1:15">
      <c r="A1005" s="1091"/>
      <c r="B1005" s="1091"/>
      <c r="D1005" s="1091"/>
      <c r="I1005" s="1091"/>
      <c r="M1005" s="1093"/>
      <c r="N1005" s="1093"/>
      <c r="O1005" s="1068"/>
    </row>
    <row r="1006" spans="1:15">
      <c r="A1006" s="1091"/>
      <c r="B1006" s="1091"/>
      <c r="D1006" s="1091"/>
      <c r="I1006" s="1091"/>
      <c r="M1006" s="1093"/>
      <c r="N1006" s="1093"/>
      <c r="O1006" s="1068"/>
    </row>
    <row r="1007" spans="1:15">
      <c r="A1007" s="1091"/>
      <c r="B1007" s="1091"/>
      <c r="D1007" s="1091"/>
      <c r="I1007" s="1091"/>
      <c r="M1007" s="1093"/>
      <c r="N1007" s="1093"/>
      <c r="O1007" s="1068"/>
    </row>
    <row r="1008" spans="1:15">
      <c r="A1008" s="1091"/>
      <c r="B1008" s="1091"/>
      <c r="D1008" s="1091"/>
      <c r="I1008" s="1091"/>
      <c r="M1008" s="1093"/>
      <c r="N1008" s="1093"/>
      <c r="O1008" s="1068"/>
    </row>
    <row r="1009" spans="1:15">
      <c r="A1009" s="1091"/>
      <c r="B1009" s="1091"/>
      <c r="D1009" s="1091"/>
      <c r="I1009" s="1091"/>
      <c r="M1009" s="1093"/>
      <c r="N1009" s="1093"/>
      <c r="O1009" s="1068"/>
    </row>
    <row r="1010" spans="1:15">
      <c r="A1010" s="1091"/>
      <c r="B1010" s="1091"/>
      <c r="D1010" s="1091"/>
      <c r="I1010" s="1091"/>
      <c r="M1010" s="1093"/>
      <c r="N1010" s="1093"/>
      <c r="O1010" s="1068"/>
    </row>
    <row r="1011" spans="1:15">
      <c r="A1011" s="1091"/>
      <c r="B1011" s="1091"/>
      <c r="D1011" s="1091"/>
      <c r="I1011" s="1091"/>
      <c r="M1011" s="1093"/>
      <c r="N1011" s="1093"/>
      <c r="O1011" s="1068"/>
    </row>
    <row r="1012" spans="1:15">
      <c r="A1012" s="1091"/>
      <c r="B1012" s="1091"/>
      <c r="D1012" s="1091"/>
      <c r="I1012" s="1091"/>
      <c r="M1012" s="1093"/>
      <c r="N1012" s="1093"/>
      <c r="O1012" s="1068"/>
    </row>
    <row r="1013" spans="1:15">
      <c r="A1013" s="1091"/>
      <c r="B1013" s="1091"/>
      <c r="D1013" s="1091"/>
      <c r="I1013" s="1091"/>
      <c r="M1013" s="1093"/>
      <c r="N1013" s="1093"/>
      <c r="O1013" s="1068"/>
    </row>
    <row r="1014" spans="1:15">
      <c r="A1014" s="1091"/>
      <c r="B1014" s="1091"/>
      <c r="D1014" s="1091"/>
      <c r="I1014" s="1091"/>
      <c r="M1014" s="1093"/>
      <c r="N1014" s="1093"/>
      <c r="O1014" s="1068"/>
    </row>
  </sheetData>
  <sheetProtection formatRows="0" sort="0" autoFilter="0"/>
  <mergeCells count="41">
    <mergeCell ref="M20:M25"/>
    <mergeCell ref="A26:A31"/>
    <mergeCell ref="B26:B31"/>
    <mergeCell ref="C26:C31"/>
    <mergeCell ref="D26:D31"/>
    <mergeCell ref="J26:J31"/>
    <mergeCell ref="K26:K31"/>
    <mergeCell ref="M26:M31"/>
    <mergeCell ref="A20:A25"/>
    <mergeCell ref="B20:B25"/>
    <mergeCell ref="C20:C25"/>
    <mergeCell ref="D20:D25"/>
    <mergeCell ref="J20:J25"/>
    <mergeCell ref="K20:K25"/>
    <mergeCell ref="N18:N19"/>
    <mergeCell ref="A17:H17"/>
    <mergeCell ref="A18:A19"/>
    <mergeCell ref="B18:B19"/>
    <mergeCell ref="C18:C19"/>
    <mergeCell ref="D18:D19"/>
    <mergeCell ref="E18:E19"/>
    <mergeCell ref="F18:F19"/>
    <mergeCell ref="G18:G19"/>
    <mergeCell ref="H18:H19"/>
    <mergeCell ref="I18:I19"/>
    <mergeCell ref="J18:J19"/>
    <mergeCell ref="K18:K19"/>
    <mergeCell ref="L18:L19"/>
    <mergeCell ref="M18:M19"/>
    <mergeCell ref="A15:I15"/>
    <mergeCell ref="A1:C1"/>
    <mergeCell ref="B2:C2"/>
    <mergeCell ref="B3:C3"/>
    <mergeCell ref="B4:C4"/>
    <mergeCell ref="B5:C5"/>
    <mergeCell ref="B6:C6"/>
    <mergeCell ref="B7:C7"/>
    <mergeCell ref="B8:C8"/>
    <mergeCell ref="B9:C9"/>
    <mergeCell ref="B11:C11"/>
    <mergeCell ref="A14:E14"/>
  </mergeCells>
  <dataValidations count="3">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4"/>
  <dimension ref="A1:X82"/>
  <sheetViews>
    <sheetView workbookViewId="0">
      <selection sqref="A1:C1"/>
    </sheetView>
  </sheetViews>
  <sheetFormatPr defaultColWidth="9.140625" defaultRowHeight="15"/>
  <cols>
    <col min="1" max="1" width="19.85546875" style="919" customWidth="1"/>
    <col min="2" max="2" width="22.28515625" style="919" customWidth="1"/>
    <col min="3" max="4" width="24.42578125" style="919" customWidth="1"/>
    <col min="5" max="5" width="75" style="919" customWidth="1"/>
    <col min="6" max="6" width="25.28515625" style="919" customWidth="1"/>
    <col min="7" max="7" width="29" style="919" customWidth="1"/>
    <col min="8" max="8" width="28.7109375" style="919" customWidth="1"/>
    <col min="9" max="11" width="24.42578125" style="919" customWidth="1"/>
    <col min="12" max="12" width="27.42578125" style="919" customWidth="1"/>
    <col min="13" max="14" width="24.42578125" style="919" customWidth="1"/>
    <col min="15" max="15" width="25.7109375" style="919" customWidth="1"/>
    <col min="16" max="19" width="24.42578125" style="919" customWidth="1"/>
    <col min="20" max="20" width="21.5703125" style="919" customWidth="1"/>
    <col min="21" max="21" width="15.7109375" style="919" customWidth="1"/>
    <col min="22" max="22" width="16.140625" style="919" customWidth="1"/>
    <col min="23" max="23" width="17.5703125" style="919" customWidth="1"/>
    <col min="24" max="24" width="13.7109375" style="919" customWidth="1"/>
    <col min="25" max="16384" width="9.140625" style="847"/>
  </cols>
  <sheetData>
    <row r="1" spans="1:24" ht="15" customHeight="1">
      <c r="A1" s="2948" t="s">
        <v>29</v>
      </c>
      <c r="B1" s="2948"/>
      <c r="C1" s="2948"/>
      <c r="D1" s="848"/>
      <c r="E1" s="899"/>
      <c r="F1" s="899"/>
      <c r="G1" s="899"/>
      <c r="H1" s="899"/>
      <c r="I1" s="899"/>
      <c r="J1" s="899"/>
      <c r="K1" s="844"/>
      <c r="L1" s="845"/>
      <c r="M1" s="845"/>
      <c r="N1" s="845"/>
      <c r="O1" s="845"/>
      <c r="P1" s="845"/>
      <c r="Q1" s="845"/>
      <c r="R1" s="845"/>
      <c r="S1" s="845"/>
      <c r="T1" s="845"/>
      <c r="U1" s="845"/>
      <c r="V1" s="846"/>
      <c r="W1" s="845"/>
      <c r="X1" s="845"/>
    </row>
    <row r="2" spans="1:24">
      <c r="A2" s="849" t="s">
        <v>30</v>
      </c>
      <c r="B2" s="2915" t="s">
        <v>2240</v>
      </c>
      <c r="C2" s="2915"/>
      <c r="D2" s="848"/>
      <c r="E2" s="848"/>
      <c r="F2" s="848"/>
      <c r="G2" s="848"/>
      <c r="H2" s="848"/>
      <c r="I2" s="848"/>
      <c r="J2" s="848"/>
      <c r="K2" s="848"/>
      <c r="L2" s="845"/>
      <c r="M2" s="845"/>
      <c r="N2" s="845"/>
      <c r="O2" s="845"/>
      <c r="P2" s="845"/>
      <c r="Q2" s="845"/>
      <c r="R2" s="845"/>
      <c r="S2" s="845"/>
      <c r="T2" s="845"/>
      <c r="U2" s="845"/>
      <c r="V2" s="846"/>
      <c r="W2" s="845"/>
      <c r="X2" s="845"/>
    </row>
    <row r="3" spans="1:24" ht="49.5" customHeight="1">
      <c r="A3" s="849" t="s">
        <v>31</v>
      </c>
      <c r="B3" s="2914" t="s">
        <v>1378</v>
      </c>
      <c r="C3" s="2914"/>
      <c r="D3" s="848"/>
      <c r="E3" s="848"/>
      <c r="F3" s="844"/>
      <c r="G3" s="844"/>
      <c r="H3" s="844"/>
      <c r="I3" s="844"/>
      <c r="J3" s="844"/>
      <c r="K3" s="844"/>
      <c r="L3" s="845"/>
      <c r="M3" s="845"/>
      <c r="N3" s="845"/>
      <c r="O3" s="845"/>
      <c r="P3" s="845"/>
      <c r="Q3" s="845"/>
      <c r="R3" s="845"/>
      <c r="S3" s="845"/>
      <c r="T3" s="845"/>
      <c r="U3" s="845"/>
      <c r="V3" s="846"/>
      <c r="W3" s="845"/>
      <c r="X3" s="845"/>
    </row>
    <row r="4" spans="1:24">
      <c r="A4" s="849" t="s">
        <v>32</v>
      </c>
      <c r="B4" s="2915">
        <v>2</v>
      </c>
      <c r="C4" s="2915"/>
      <c r="D4" s="848"/>
      <c r="E4" s="848"/>
      <c r="F4" s="848"/>
      <c r="G4" s="848"/>
      <c r="H4" s="848"/>
      <c r="I4" s="848"/>
      <c r="J4" s="848"/>
      <c r="K4" s="848"/>
      <c r="L4" s="845"/>
      <c r="M4" s="845"/>
      <c r="N4" s="845"/>
      <c r="O4" s="845"/>
      <c r="P4" s="845"/>
      <c r="Q4" s="845"/>
      <c r="R4" s="845"/>
      <c r="S4" s="845"/>
      <c r="T4" s="845"/>
      <c r="U4" s="845"/>
      <c r="V4" s="846"/>
      <c r="W4" s="845"/>
      <c r="X4" s="845"/>
    </row>
    <row r="5" spans="1:24">
      <c r="A5" s="849" t="s">
        <v>33</v>
      </c>
      <c r="B5" s="2915"/>
      <c r="C5" s="2915"/>
      <c r="D5" s="848"/>
      <c r="E5" s="848"/>
      <c r="F5" s="848"/>
      <c r="G5" s="848"/>
      <c r="H5" s="848"/>
      <c r="I5" s="848"/>
      <c r="J5" s="848"/>
      <c r="K5" s="848"/>
      <c r="L5" s="845"/>
      <c r="M5" s="845"/>
      <c r="N5" s="845"/>
      <c r="O5" s="845"/>
      <c r="P5" s="845"/>
      <c r="Q5" s="845"/>
      <c r="R5" s="845"/>
      <c r="S5" s="845"/>
      <c r="T5" s="845"/>
      <c r="U5" s="845"/>
      <c r="V5" s="846"/>
      <c r="W5" s="845"/>
      <c r="X5" s="845"/>
    </row>
    <row r="6" spans="1:24">
      <c r="A6" s="849" t="s">
        <v>34</v>
      </c>
      <c r="B6" s="2915"/>
      <c r="C6" s="2915"/>
      <c r="D6" s="848"/>
      <c r="E6" s="848"/>
      <c r="F6" s="848"/>
      <c r="G6" s="848"/>
      <c r="H6" s="848"/>
      <c r="I6" s="848"/>
      <c r="J6" s="848"/>
      <c r="K6" s="848"/>
      <c r="L6" s="845"/>
      <c r="M6" s="845"/>
      <c r="N6" s="845"/>
      <c r="O6" s="845"/>
      <c r="P6" s="845"/>
      <c r="Q6" s="845"/>
      <c r="R6" s="845"/>
      <c r="S6" s="845"/>
      <c r="T6" s="845"/>
      <c r="U6" s="845"/>
      <c r="V6" s="846"/>
      <c r="W6" s="845"/>
      <c r="X6" s="845"/>
    </row>
    <row r="7" spans="1:24">
      <c r="A7" s="849" t="s">
        <v>35</v>
      </c>
      <c r="B7" s="2915"/>
      <c r="C7" s="2915"/>
      <c r="D7" s="848"/>
      <c r="E7" s="848"/>
      <c r="F7" s="848"/>
      <c r="G7" s="848"/>
      <c r="H7" s="848"/>
      <c r="I7" s="848"/>
      <c r="J7" s="848"/>
      <c r="K7" s="848"/>
      <c r="L7" s="845"/>
      <c r="M7" s="845"/>
      <c r="N7" s="845"/>
      <c r="O7" s="845"/>
      <c r="P7" s="845"/>
      <c r="Q7" s="845"/>
      <c r="R7" s="845"/>
      <c r="S7" s="845"/>
      <c r="T7" s="845"/>
      <c r="U7" s="845"/>
      <c r="V7" s="846"/>
      <c r="W7" s="845"/>
      <c r="X7" s="845"/>
    </row>
    <row r="8" spans="1:24">
      <c r="A8" s="849" t="s">
        <v>814</v>
      </c>
      <c r="B8" s="2915"/>
      <c r="C8" s="2915"/>
      <c r="D8" s="848"/>
      <c r="E8" s="848"/>
      <c r="F8" s="850"/>
      <c r="G8" s="850"/>
      <c r="H8" s="850"/>
      <c r="I8" s="850"/>
      <c r="J8" s="850"/>
      <c r="K8" s="850"/>
      <c r="L8" s="845"/>
      <c r="M8" s="845"/>
      <c r="N8" s="845"/>
      <c r="O8" s="845"/>
      <c r="P8" s="845"/>
      <c r="Q8" s="845"/>
      <c r="R8" s="845"/>
      <c r="S8" s="845"/>
      <c r="T8" s="845"/>
      <c r="U8" s="845"/>
      <c r="V8" s="846"/>
      <c r="W8" s="845"/>
      <c r="X8" s="845"/>
    </row>
    <row r="9" spans="1:24">
      <c r="A9" s="849" t="s">
        <v>197</v>
      </c>
      <c r="B9" s="2915" t="s">
        <v>414</v>
      </c>
      <c r="C9" s="2915"/>
      <c r="D9" s="848"/>
      <c r="E9" s="848"/>
      <c r="F9" s="844"/>
      <c r="G9" s="844"/>
      <c r="H9" s="844"/>
      <c r="I9" s="844"/>
      <c r="J9" s="844"/>
      <c r="K9" s="844"/>
      <c r="L9" s="844"/>
      <c r="M9" s="845"/>
      <c r="N9" s="845"/>
      <c r="O9" s="845"/>
      <c r="P9" s="845"/>
      <c r="Q9" s="845"/>
      <c r="R9" s="845"/>
      <c r="S9" s="845"/>
      <c r="T9" s="845"/>
      <c r="U9" s="845"/>
      <c r="V9" s="846"/>
      <c r="W9" s="845"/>
      <c r="X9" s="845"/>
    </row>
    <row r="10" spans="1:24">
      <c r="A10" s="847"/>
      <c r="B10" s="847"/>
      <c r="C10" s="848"/>
      <c r="D10" s="848"/>
      <c r="E10" s="848"/>
      <c r="F10" s="852"/>
      <c r="G10" s="852"/>
      <c r="H10" s="845"/>
      <c r="I10" s="845"/>
      <c r="J10" s="845"/>
      <c r="K10" s="845"/>
      <c r="L10" s="845"/>
      <c r="M10" s="845"/>
      <c r="N10" s="845"/>
      <c r="O10" s="845"/>
      <c r="P10" s="845"/>
      <c r="Q10" s="845"/>
      <c r="R10" s="845"/>
      <c r="S10" s="845"/>
      <c r="T10" s="845"/>
      <c r="U10" s="845"/>
      <c r="V10" s="846"/>
      <c r="W10" s="845"/>
      <c r="X10" s="845"/>
    </row>
    <row r="11" spans="1:24">
      <c r="A11" s="853" t="s">
        <v>815</v>
      </c>
      <c r="B11" s="3013"/>
      <c r="C11" s="3013"/>
      <c r="D11" s="848"/>
      <c r="E11" s="848"/>
      <c r="F11" s="852"/>
      <c r="G11" s="852"/>
      <c r="H11" s="845"/>
      <c r="I11" s="845"/>
      <c r="J11" s="845"/>
      <c r="K11" s="845"/>
      <c r="L11" s="845"/>
      <c r="M11" s="845"/>
      <c r="N11" s="845"/>
      <c r="O11" s="845"/>
      <c r="P11" s="845"/>
      <c r="Q11" s="845"/>
      <c r="R11" s="845"/>
      <c r="S11" s="845"/>
      <c r="T11" s="845"/>
      <c r="U11" s="845"/>
      <c r="V11" s="846"/>
      <c r="W11" s="845"/>
      <c r="X11" s="845"/>
    </row>
    <row r="12" spans="1:24">
      <c r="A12" s="849" t="s">
        <v>37</v>
      </c>
      <c r="B12" s="3013"/>
      <c r="C12" s="3013"/>
      <c r="D12" s="848"/>
      <c r="E12" s="848"/>
      <c r="F12" s="844"/>
      <c r="G12" s="844"/>
      <c r="H12" s="844"/>
      <c r="I12" s="844"/>
      <c r="J12" s="844"/>
      <c r="K12" s="844"/>
      <c r="L12" s="844"/>
      <c r="M12" s="845"/>
      <c r="N12" s="845"/>
      <c r="O12" s="845"/>
      <c r="P12" s="845"/>
      <c r="Q12" s="845"/>
      <c r="R12" s="845"/>
      <c r="S12" s="845"/>
      <c r="T12" s="845"/>
      <c r="U12" s="845"/>
      <c r="V12" s="846"/>
      <c r="W12" s="845"/>
      <c r="X12" s="845"/>
    </row>
    <row r="13" spans="1:24">
      <c r="A13" s="847"/>
      <c r="B13" s="857"/>
      <c r="C13" s="857"/>
      <c r="D13" s="854"/>
      <c r="E13" s="857"/>
      <c r="F13" s="857"/>
      <c r="G13" s="857"/>
      <c r="H13" s="854"/>
      <c r="I13" s="854"/>
      <c r="J13" s="854"/>
      <c r="K13" s="854"/>
      <c r="L13" s="854"/>
      <c r="M13" s="854"/>
      <c r="N13" s="854"/>
      <c r="O13" s="854"/>
      <c r="P13" s="854"/>
      <c r="Q13" s="854"/>
      <c r="R13" s="854"/>
      <c r="S13" s="854"/>
      <c r="T13" s="854"/>
      <c r="U13" s="854"/>
      <c r="V13" s="855"/>
      <c r="W13" s="854"/>
      <c r="X13" s="854"/>
    </row>
    <row r="14" spans="1:24" ht="15.75" thickBot="1">
      <c r="A14" s="981" t="s">
        <v>2241</v>
      </c>
      <c r="B14" s="854"/>
      <c r="C14" s="854"/>
      <c r="D14" s="854"/>
      <c r="E14" s="854"/>
      <c r="F14" s="854"/>
      <c r="G14" s="854"/>
      <c r="H14" s="854"/>
      <c r="I14" s="854"/>
      <c r="J14" s="854"/>
      <c r="K14" s="854"/>
      <c r="L14" s="854"/>
      <c r="M14" s="854"/>
      <c r="N14" s="854"/>
      <c r="O14" s="854"/>
      <c r="P14" s="854"/>
      <c r="Q14" s="854"/>
      <c r="R14" s="854"/>
      <c r="S14" s="854"/>
      <c r="T14" s="854"/>
      <c r="U14" s="854"/>
      <c r="V14" s="854"/>
      <c r="W14" s="854"/>
      <c r="X14" s="854"/>
    </row>
    <row r="15" spans="1:24" ht="64.5" thickBot="1">
      <c r="A15" s="3009" t="s">
        <v>2223</v>
      </c>
      <c r="B15" s="3010" t="s">
        <v>1339</v>
      </c>
      <c r="C15" s="3010" t="s">
        <v>816</v>
      </c>
      <c r="D15" s="3010" t="s">
        <v>817</v>
      </c>
      <c r="E15" s="3010" t="s">
        <v>818</v>
      </c>
      <c r="F15" s="3014" t="s">
        <v>819</v>
      </c>
      <c r="G15" s="3015"/>
      <c r="H15" s="982" t="s">
        <v>820</v>
      </c>
      <c r="I15" s="983" t="s">
        <v>821</v>
      </c>
      <c r="J15" s="3016" t="s">
        <v>822</v>
      </c>
      <c r="K15" s="3015"/>
      <c r="L15" s="3016" t="s">
        <v>823</v>
      </c>
      <c r="M15" s="3015"/>
      <c r="N15" s="3011" t="s">
        <v>824</v>
      </c>
      <c r="O15" s="3012"/>
      <c r="P15" s="984" t="s">
        <v>825</v>
      </c>
      <c r="Q15" s="984" t="s">
        <v>826</v>
      </c>
      <c r="R15" s="984" t="s">
        <v>827</v>
      </c>
      <c r="S15" s="984" t="s">
        <v>828</v>
      </c>
      <c r="T15" s="984" t="s">
        <v>829</v>
      </c>
      <c r="U15" s="984" t="s">
        <v>830</v>
      </c>
      <c r="V15" s="984" t="s">
        <v>831</v>
      </c>
      <c r="W15" s="984" t="s">
        <v>832</v>
      </c>
      <c r="X15" s="984" t="s">
        <v>833</v>
      </c>
    </row>
    <row r="16" spans="1:24" ht="15.75" thickBot="1">
      <c r="A16" s="3009"/>
      <c r="B16" s="3010"/>
      <c r="C16" s="3010"/>
      <c r="D16" s="3010"/>
      <c r="E16" s="3010"/>
      <c r="F16" s="985" t="s">
        <v>834</v>
      </c>
      <c r="G16" s="986" t="s">
        <v>835</v>
      </c>
      <c r="H16" s="986"/>
      <c r="I16" s="986"/>
      <c r="J16" s="986" t="s">
        <v>293</v>
      </c>
      <c r="K16" s="986" t="s">
        <v>292</v>
      </c>
      <c r="L16" s="986" t="s">
        <v>293</v>
      </c>
      <c r="M16" s="986" t="s">
        <v>292</v>
      </c>
      <c r="N16" s="986" t="s">
        <v>293</v>
      </c>
      <c r="O16" s="986" t="s">
        <v>292</v>
      </c>
      <c r="P16" s="987"/>
      <c r="Q16" s="988"/>
      <c r="R16" s="987"/>
      <c r="S16" s="987"/>
      <c r="T16" s="987"/>
      <c r="U16" s="988"/>
      <c r="V16" s="988"/>
      <c r="W16" s="988"/>
      <c r="X16" s="984"/>
    </row>
    <row r="17" spans="1:24">
      <c r="A17" s="3018"/>
      <c r="B17" s="3018"/>
      <c r="C17" s="3020"/>
      <c r="D17" s="3020"/>
      <c r="E17" s="989" t="s">
        <v>836</v>
      </c>
      <c r="F17" s="939"/>
      <c r="G17" s="939"/>
      <c r="H17" s="856"/>
      <c r="I17" s="856"/>
      <c r="J17" s="856"/>
      <c r="K17" s="856"/>
      <c r="L17" s="856"/>
      <c r="M17" s="856"/>
      <c r="N17" s="856"/>
      <c r="O17" s="856"/>
      <c r="P17" s="939"/>
      <c r="Q17" s="856"/>
      <c r="R17" s="856"/>
      <c r="S17" s="3017"/>
      <c r="T17" s="3017"/>
      <c r="U17" s="856"/>
      <c r="V17" s="2975"/>
      <c r="W17" s="2975"/>
      <c r="X17" s="2975"/>
    </row>
    <row r="18" spans="1:24">
      <c r="A18" s="3018"/>
      <c r="B18" s="3018"/>
      <c r="C18" s="3020"/>
      <c r="D18" s="3020"/>
      <c r="E18" s="990" t="s">
        <v>837</v>
      </c>
      <c r="F18" s="939"/>
      <c r="G18" s="939"/>
      <c r="H18" s="856"/>
      <c r="I18" s="856"/>
      <c r="J18" s="856"/>
      <c r="K18" s="856"/>
      <c r="L18" s="856"/>
      <c r="M18" s="856"/>
      <c r="N18" s="856"/>
      <c r="O18" s="856"/>
      <c r="P18" s="939"/>
      <c r="Q18" s="856"/>
      <c r="R18" s="856"/>
      <c r="S18" s="3017"/>
      <c r="T18" s="3017"/>
      <c r="U18" s="856"/>
      <c r="V18" s="2975"/>
      <c r="W18" s="2975"/>
      <c r="X18" s="2975"/>
    </row>
    <row r="19" spans="1:24">
      <c r="A19" s="3018"/>
      <c r="B19" s="3018"/>
      <c r="C19" s="3020"/>
      <c r="D19" s="3020"/>
      <c r="E19" s="990" t="s">
        <v>838</v>
      </c>
      <c r="F19" s="939"/>
      <c r="G19" s="939"/>
      <c r="H19" s="856"/>
      <c r="I19" s="856"/>
      <c r="J19" s="856"/>
      <c r="K19" s="856"/>
      <c r="L19" s="856"/>
      <c r="M19" s="856"/>
      <c r="N19" s="856"/>
      <c r="O19" s="856"/>
      <c r="P19" s="939"/>
      <c r="Q19" s="856"/>
      <c r="R19" s="856"/>
      <c r="S19" s="3017"/>
      <c r="T19" s="3017"/>
      <c r="U19" s="856"/>
      <c r="V19" s="2975"/>
      <c r="W19" s="2975"/>
      <c r="X19" s="2975"/>
    </row>
    <row r="20" spans="1:24">
      <c r="A20" s="3018"/>
      <c r="B20" s="3018"/>
      <c r="C20" s="3020"/>
      <c r="D20" s="3020"/>
      <c r="E20" s="990" t="s">
        <v>839</v>
      </c>
      <c r="F20" s="939"/>
      <c r="G20" s="939"/>
      <c r="H20" s="856"/>
      <c r="I20" s="856"/>
      <c r="J20" s="856"/>
      <c r="K20" s="856"/>
      <c r="L20" s="856"/>
      <c r="M20" s="856"/>
      <c r="N20" s="856"/>
      <c r="O20" s="856"/>
      <c r="P20" s="939"/>
      <c r="Q20" s="856"/>
      <c r="R20" s="856"/>
      <c r="S20" s="3017"/>
      <c r="T20" s="3017"/>
      <c r="U20" s="856"/>
      <c r="V20" s="2975"/>
      <c r="W20" s="2975"/>
      <c r="X20" s="2975"/>
    </row>
    <row r="21" spans="1:24">
      <c r="A21" s="3018"/>
      <c r="B21" s="3018"/>
      <c r="C21" s="3020"/>
      <c r="D21" s="3020"/>
      <c r="E21" s="990" t="s">
        <v>840</v>
      </c>
      <c r="F21" s="939"/>
      <c r="G21" s="939"/>
      <c r="H21" s="856"/>
      <c r="I21" s="856"/>
      <c r="J21" s="856"/>
      <c r="K21" s="856"/>
      <c r="L21" s="856"/>
      <c r="M21" s="856"/>
      <c r="N21" s="856"/>
      <c r="O21" s="856"/>
      <c r="P21" s="939"/>
      <c r="Q21" s="856"/>
      <c r="R21" s="856"/>
      <c r="S21" s="3017"/>
      <c r="T21" s="3017"/>
      <c r="U21" s="856"/>
      <c r="V21" s="2975"/>
      <c r="W21" s="2975"/>
      <c r="X21" s="2975"/>
    </row>
    <row r="22" spans="1:24">
      <c r="A22" s="3018"/>
      <c r="B22" s="3018"/>
      <c r="C22" s="3020"/>
      <c r="D22" s="3020"/>
      <c r="E22" s="990" t="s">
        <v>841</v>
      </c>
      <c r="F22" s="939"/>
      <c r="G22" s="939"/>
      <c r="H22" s="856"/>
      <c r="I22" s="856"/>
      <c r="J22" s="856"/>
      <c r="K22" s="856"/>
      <c r="L22" s="856"/>
      <c r="M22" s="856"/>
      <c r="N22" s="856"/>
      <c r="O22" s="856"/>
      <c r="P22" s="939"/>
      <c r="Q22" s="856"/>
      <c r="R22" s="856"/>
      <c r="S22" s="3017"/>
      <c r="T22" s="3017"/>
      <c r="U22" s="856"/>
      <c r="V22" s="2975"/>
      <c r="W22" s="2975"/>
      <c r="X22" s="2975"/>
    </row>
    <row r="23" spans="1:24">
      <c r="A23" s="3018"/>
      <c r="B23" s="3018"/>
      <c r="C23" s="3020"/>
      <c r="D23" s="3020"/>
      <c r="E23" s="990" t="s">
        <v>842</v>
      </c>
      <c r="F23" s="939"/>
      <c r="G23" s="939"/>
      <c r="H23" s="856"/>
      <c r="I23" s="856"/>
      <c r="J23" s="856"/>
      <c r="K23" s="856"/>
      <c r="L23" s="856"/>
      <c r="M23" s="856"/>
      <c r="N23" s="856"/>
      <c r="O23" s="856"/>
      <c r="P23" s="939"/>
      <c r="Q23" s="856"/>
      <c r="R23" s="856"/>
      <c r="S23" s="3017"/>
      <c r="T23" s="3017"/>
      <c r="U23" s="856"/>
      <c r="V23" s="2975"/>
      <c r="W23" s="2975"/>
      <c r="X23" s="2975"/>
    </row>
    <row r="24" spans="1:24">
      <c r="A24" s="3018"/>
      <c r="B24" s="3018"/>
      <c r="C24" s="3020"/>
      <c r="D24" s="3020"/>
      <c r="E24" s="990" t="s">
        <v>843</v>
      </c>
      <c r="F24" s="939"/>
      <c r="G24" s="939"/>
      <c r="H24" s="856"/>
      <c r="I24" s="856"/>
      <c r="J24" s="856"/>
      <c r="K24" s="856"/>
      <c r="L24" s="856"/>
      <c r="M24" s="856"/>
      <c r="N24" s="856"/>
      <c r="O24" s="856"/>
      <c r="P24" s="939"/>
      <c r="Q24" s="856"/>
      <c r="R24" s="856"/>
      <c r="S24" s="3017"/>
      <c r="T24" s="3017"/>
      <c r="U24" s="856"/>
      <c r="V24" s="2975"/>
      <c r="W24" s="2975"/>
      <c r="X24" s="2975"/>
    </row>
    <row r="25" spans="1:24">
      <c r="A25" s="3018"/>
      <c r="B25" s="3018"/>
      <c r="C25" s="3020"/>
      <c r="D25" s="3020"/>
      <c r="E25" s="990" t="s">
        <v>844</v>
      </c>
      <c r="F25" s="939"/>
      <c r="G25" s="939"/>
      <c r="H25" s="856"/>
      <c r="I25" s="856"/>
      <c r="J25" s="856"/>
      <c r="K25" s="856"/>
      <c r="L25" s="856"/>
      <c r="M25" s="856"/>
      <c r="N25" s="856"/>
      <c r="O25" s="856"/>
      <c r="P25" s="939"/>
      <c r="Q25" s="856"/>
      <c r="R25" s="856"/>
      <c r="S25" s="3017"/>
      <c r="T25" s="3017"/>
      <c r="U25" s="856"/>
      <c r="V25" s="2975"/>
      <c r="W25" s="2975"/>
      <c r="X25" s="2975"/>
    </row>
    <row r="26" spans="1:24">
      <c r="A26" s="3018"/>
      <c r="B26" s="3018"/>
      <c r="C26" s="3020"/>
      <c r="D26" s="3020"/>
      <c r="E26" s="990" t="s">
        <v>845</v>
      </c>
      <c r="F26" s="939"/>
      <c r="G26" s="939"/>
      <c r="H26" s="856"/>
      <c r="I26" s="856"/>
      <c r="J26" s="856"/>
      <c r="K26" s="856"/>
      <c r="L26" s="856"/>
      <c r="M26" s="856"/>
      <c r="N26" s="856"/>
      <c r="O26" s="856"/>
      <c r="P26" s="939"/>
      <c r="Q26" s="856"/>
      <c r="R26" s="856"/>
      <c r="S26" s="3017"/>
      <c r="T26" s="3017"/>
      <c r="U26" s="856"/>
      <c r="V26" s="2975"/>
      <c r="W26" s="2975"/>
      <c r="X26" s="2975"/>
    </row>
    <row r="27" spans="1:24">
      <c r="A27" s="3018"/>
      <c r="B27" s="3018"/>
      <c r="C27" s="3020"/>
      <c r="D27" s="3020"/>
      <c r="E27" s="990" t="s">
        <v>846</v>
      </c>
      <c r="F27" s="939"/>
      <c r="G27" s="939"/>
      <c r="H27" s="856"/>
      <c r="I27" s="856"/>
      <c r="J27" s="856"/>
      <c r="K27" s="856"/>
      <c r="L27" s="856"/>
      <c r="M27" s="856"/>
      <c r="N27" s="856"/>
      <c r="O27" s="856"/>
      <c r="P27" s="939"/>
      <c r="Q27" s="856"/>
      <c r="R27" s="856"/>
      <c r="S27" s="3017"/>
      <c r="T27" s="3017"/>
      <c r="U27" s="856"/>
      <c r="V27" s="2975"/>
      <c r="W27" s="2975"/>
      <c r="X27" s="2975"/>
    </row>
    <row r="28" spans="1:24">
      <c r="A28" s="3018"/>
      <c r="B28" s="3018"/>
      <c r="C28" s="3020"/>
      <c r="D28" s="3020"/>
      <c r="E28" s="990" t="s">
        <v>847</v>
      </c>
      <c r="F28" s="939"/>
      <c r="G28" s="939"/>
      <c r="H28" s="856"/>
      <c r="I28" s="856"/>
      <c r="J28" s="856"/>
      <c r="K28" s="856"/>
      <c r="L28" s="856"/>
      <c r="M28" s="856"/>
      <c r="N28" s="856"/>
      <c r="O28" s="856"/>
      <c r="P28" s="939"/>
      <c r="Q28" s="856"/>
      <c r="R28" s="856"/>
      <c r="S28" s="3017"/>
      <c r="T28" s="3017"/>
      <c r="U28" s="856"/>
      <c r="V28" s="2975"/>
      <c r="W28" s="2975"/>
      <c r="X28" s="2975"/>
    </row>
    <row r="29" spans="1:24">
      <c r="A29" s="3018"/>
      <c r="B29" s="3018"/>
      <c r="C29" s="3020"/>
      <c r="D29" s="3020"/>
      <c r="E29" s="990" t="s">
        <v>848</v>
      </c>
      <c r="F29" s="939"/>
      <c r="G29" s="939"/>
      <c r="H29" s="856"/>
      <c r="I29" s="856"/>
      <c r="J29" s="856"/>
      <c r="K29" s="856"/>
      <c r="L29" s="856"/>
      <c r="M29" s="856"/>
      <c r="N29" s="856"/>
      <c r="O29" s="856"/>
      <c r="P29" s="939"/>
      <c r="Q29" s="856"/>
      <c r="R29" s="856"/>
      <c r="S29" s="3017"/>
      <c r="T29" s="3017"/>
      <c r="U29" s="856"/>
      <c r="V29" s="2975"/>
      <c r="W29" s="2975"/>
      <c r="X29" s="2975"/>
    </row>
    <row r="30" spans="1:24">
      <c r="A30" s="3018"/>
      <c r="B30" s="3018"/>
      <c r="C30" s="3020"/>
      <c r="D30" s="3020"/>
      <c r="E30" s="990" t="s">
        <v>849</v>
      </c>
      <c r="F30" s="939"/>
      <c r="G30" s="939"/>
      <c r="H30" s="856"/>
      <c r="I30" s="856"/>
      <c r="J30" s="856"/>
      <c r="K30" s="856"/>
      <c r="L30" s="856"/>
      <c r="M30" s="856"/>
      <c r="N30" s="856"/>
      <c r="O30" s="856"/>
      <c r="P30" s="939"/>
      <c r="Q30" s="856"/>
      <c r="R30" s="856"/>
      <c r="S30" s="3017"/>
      <c r="T30" s="3017"/>
      <c r="U30" s="856"/>
      <c r="V30" s="2975"/>
      <c r="W30" s="2975"/>
      <c r="X30" s="2975"/>
    </row>
    <row r="31" spans="1:24">
      <c r="A31" s="3018"/>
      <c r="B31" s="3018"/>
      <c r="C31" s="3020"/>
      <c r="D31" s="3020"/>
      <c r="E31" s="990" t="s">
        <v>850</v>
      </c>
      <c r="F31" s="939"/>
      <c r="G31" s="939"/>
      <c r="H31" s="856"/>
      <c r="I31" s="856"/>
      <c r="J31" s="856"/>
      <c r="K31" s="856"/>
      <c r="L31" s="856"/>
      <c r="M31" s="856"/>
      <c r="N31" s="856"/>
      <c r="O31" s="856"/>
      <c r="P31" s="939"/>
      <c r="Q31" s="856"/>
      <c r="R31" s="856"/>
      <c r="S31" s="3017"/>
      <c r="T31" s="3017"/>
      <c r="U31" s="856"/>
      <c r="V31" s="2975"/>
      <c r="W31" s="2975"/>
      <c r="X31" s="2975"/>
    </row>
    <row r="32" spans="1:24">
      <c r="A32" s="3018"/>
      <c r="B32" s="3018"/>
      <c r="C32" s="3020"/>
      <c r="D32" s="3020"/>
      <c r="E32" s="990" t="s">
        <v>851</v>
      </c>
      <c r="F32" s="939"/>
      <c r="G32" s="939"/>
      <c r="H32" s="856"/>
      <c r="I32" s="856"/>
      <c r="J32" s="856"/>
      <c r="K32" s="856"/>
      <c r="L32" s="856"/>
      <c r="M32" s="856"/>
      <c r="N32" s="856"/>
      <c r="O32" s="856"/>
      <c r="P32" s="939"/>
      <c r="Q32" s="856"/>
      <c r="R32" s="856"/>
      <c r="S32" s="3017"/>
      <c r="T32" s="3017"/>
      <c r="U32" s="856"/>
      <c r="V32" s="2975"/>
      <c r="W32" s="2975"/>
      <c r="X32" s="2975"/>
    </row>
    <row r="33" spans="1:24">
      <c r="A33" s="3018"/>
      <c r="B33" s="3018"/>
      <c r="C33" s="3020"/>
      <c r="D33" s="3020"/>
      <c r="E33" s="990" t="s">
        <v>852</v>
      </c>
      <c r="F33" s="939"/>
      <c r="G33" s="939"/>
      <c r="H33" s="856"/>
      <c r="I33" s="856"/>
      <c r="J33" s="856"/>
      <c r="K33" s="856"/>
      <c r="L33" s="856"/>
      <c r="M33" s="856"/>
      <c r="N33" s="856"/>
      <c r="O33" s="856"/>
      <c r="P33" s="939"/>
      <c r="Q33" s="856"/>
      <c r="R33" s="856"/>
      <c r="S33" s="3017"/>
      <c r="T33" s="3017"/>
      <c r="U33" s="856"/>
      <c r="V33" s="2975"/>
      <c r="W33" s="2975"/>
      <c r="X33" s="2975"/>
    </row>
    <row r="34" spans="1:24">
      <c r="A34" s="3018"/>
      <c r="B34" s="3018"/>
      <c r="C34" s="3020"/>
      <c r="D34" s="3020"/>
      <c r="E34" s="990" t="s">
        <v>853</v>
      </c>
      <c r="F34" s="939"/>
      <c r="G34" s="939"/>
      <c r="H34" s="856"/>
      <c r="I34" s="856"/>
      <c r="J34" s="856"/>
      <c r="K34" s="856"/>
      <c r="L34" s="856"/>
      <c r="M34" s="856"/>
      <c r="N34" s="856"/>
      <c r="O34" s="856"/>
      <c r="P34" s="939"/>
      <c r="Q34" s="856"/>
      <c r="R34" s="856"/>
      <c r="S34" s="3017"/>
      <c r="T34" s="3017"/>
      <c r="U34" s="856"/>
      <c r="V34" s="2975"/>
      <c r="W34" s="2975"/>
      <c r="X34" s="2975"/>
    </row>
    <row r="35" spans="1:24">
      <c r="A35" s="3018"/>
      <c r="B35" s="3018"/>
      <c r="C35" s="3020"/>
      <c r="D35" s="3020"/>
      <c r="E35" s="990" t="s">
        <v>1366</v>
      </c>
      <c r="F35" s="939"/>
      <c r="G35" s="939"/>
      <c r="H35" s="856"/>
      <c r="I35" s="856"/>
      <c r="J35" s="856"/>
      <c r="K35" s="856"/>
      <c r="L35" s="856"/>
      <c r="M35" s="856"/>
      <c r="N35" s="856"/>
      <c r="O35" s="856"/>
      <c r="P35" s="939"/>
      <c r="Q35" s="856"/>
      <c r="R35" s="856"/>
      <c r="S35" s="3017"/>
      <c r="T35" s="3017"/>
      <c r="U35" s="856"/>
      <c r="V35" s="2975"/>
      <c r="W35" s="2975"/>
      <c r="X35" s="2975"/>
    </row>
    <row r="36" spans="1:24">
      <c r="A36" s="3018"/>
      <c r="B36" s="3018"/>
      <c r="C36" s="3020"/>
      <c r="D36" s="3020"/>
      <c r="E36" s="990" t="s">
        <v>1367</v>
      </c>
      <c r="F36" s="939"/>
      <c r="G36" s="939"/>
      <c r="H36" s="856"/>
      <c r="I36" s="856"/>
      <c r="J36" s="856"/>
      <c r="K36" s="856"/>
      <c r="L36" s="856"/>
      <c r="M36" s="856"/>
      <c r="N36" s="856"/>
      <c r="O36" s="856"/>
      <c r="P36" s="939"/>
      <c r="Q36" s="856"/>
      <c r="R36" s="856"/>
      <c r="S36" s="3017"/>
      <c r="T36" s="3017"/>
      <c r="U36" s="856"/>
      <c r="V36" s="2975"/>
      <c r="W36" s="2975"/>
      <c r="X36" s="2975"/>
    </row>
    <row r="37" spans="1:24">
      <c r="A37" s="3018"/>
      <c r="B37" s="3018"/>
      <c r="C37" s="3020"/>
      <c r="D37" s="3020"/>
      <c r="E37" s="990" t="s">
        <v>1368</v>
      </c>
      <c r="F37" s="939"/>
      <c r="G37" s="939"/>
      <c r="H37" s="856"/>
      <c r="I37" s="856"/>
      <c r="J37" s="856"/>
      <c r="K37" s="856"/>
      <c r="L37" s="856"/>
      <c r="M37" s="856"/>
      <c r="N37" s="856"/>
      <c r="O37" s="856"/>
      <c r="P37" s="939"/>
      <c r="Q37" s="856"/>
      <c r="R37" s="856"/>
      <c r="S37" s="3017"/>
      <c r="T37" s="3017"/>
      <c r="U37" s="856"/>
      <c r="V37" s="2975"/>
      <c r="W37" s="2975"/>
      <c r="X37" s="2975"/>
    </row>
    <row r="38" spans="1:24">
      <c r="A38" s="3018"/>
      <c r="B38" s="3018"/>
      <c r="C38" s="3020"/>
      <c r="D38" s="3020"/>
      <c r="E38" s="990" t="s">
        <v>854</v>
      </c>
      <c r="F38" s="939"/>
      <c r="G38" s="939"/>
      <c r="H38" s="856"/>
      <c r="I38" s="856"/>
      <c r="J38" s="856"/>
      <c r="K38" s="856"/>
      <c r="L38" s="856"/>
      <c r="M38" s="856"/>
      <c r="N38" s="856"/>
      <c r="O38" s="856"/>
      <c r="P38" s="939"/>
      <c r="Q38" s="856"/>
      <c r="R38" s="856"/>
      <c r="S38" s="3017"/>
      <c r="T38" s="3017"/>
      <c r="U38" s="856"/>
      <c r="V38" s="2975"/>
      <c r="W38" s="2975"/>
      <c r="X38" s="2975"/>
    </row>
    <row r="39" spans="1:24">
      <c r="A39" s="3018"/>
      <c r="B39" s="3018"/>
      <c r="C39" s="3020"/>
      <c r="D39" s="3020"/>
      <c r="E39" s="990" t="s">
        <v>855</v>
      </c>
      <c r="F39" s="939"/>
      <c r="G39" s="939"/>
      <c r="H39" s="856"/>
      <c r="I39" s="856"/>
      <c r="J39" s="856"/>
      <c r="K39" s="856"/>
      <c r="L39" s="856"/>
      <c r="M39" s="856"/>
      <c r="N39" s="856"/>
      <c r="O39" s="856"/>
      <c r="P39" s="939"/>
      <c r="Q39" s="856"/>
      <c r="R39" s="856"/>
      <c r="S39" s="3017"/>
      <c r="T39" s="3017"/>
      <c r="U39" s="856"/>
      <c r="V39" s="2975"/>
      <c r="W39" s="2975"/>
      <c r="X39" s="2975"/>
    </row>
    <row r="40" spans="1:24">
      <c r="A40" s="3018"/>
      <c r="B40" s="3018"/>
      <c r="C40" s="3020"/>
      <c r="D40" s="3020"/>
      <c r="E40" s="990" t="s">
        <v>856</v>
      </c>
      <c r="F40" s="939"/>
      <c r="G40" s="939"/>
      <c r="H40" s="856"/>
      <c r="I40" s="856"/>
      <c r="J40" s="856"/>
      <c r="K40" s="856"/>
      <c r="L40" s="856"/>
      <c r="M40" s="856"/>
      <c r="N40" s="856"/>
      <c r="O40" s="856"/>
      <c r="P40" s="939"/>
      <c r="Q40" s="856"/>
      <c r="R40" s="856"/>
      <c r="S40" s="3017"/>
      <c r="T40" s="3017"/>
      <c r="U40" s="856"/>
      <c r="V40" s="2975"/>
      <c r="W40" s="2975"/>
      <c r="X40" s="2975"/>
    </row>
    <row r="41" spans="1:24">
      <c r="A41" s="3018"/>
      <c r="B41" s="3018"/>
      <c r="C41" s="3020"/>
      <c r="D41" s="3020"/>
      <c r="E41" s="990" t="s">
        <v>1369</v>
      </c>
      <c r="F41" s="939"/>
      <c r="G41" s="939"/>
      <c r="H41" s="856"/>
      <c r="I41" s="856"/>
      <c r="J41" s="856"/>
      <c r="K41" s="856"/>
      <c r="L41" s="856"/>
      <c r="M41" s="856"/>
      <c r="N41" s="856"/>
      <c r="O41" s="856"/>
      <c r="P41" s="939"/>
      <c r="Q41" s="856"/>
      <c r="R41" s="856"/>
      <c r="S41" s="3017"/>
      <c r="T41" s="3017"/>
      <c r="U41" s="856"/>
      <c r="V41" s="2975"/>
      <c r="W41" s="2975"/>
      <c r="X41" s="2975"/>
    </row>
    <row r="42" spans="1:24">
      <c r="A42" s="3018"/>
      <c r="B42" s="3018"/>
      <c r="C42" s="3020"/>
      <c r="D42" s="3020"/>
      <c r="E42" s="990" t="s">
        <v>1370</v>
      </c>
      <c r="F42" s="939"/>
      <c r="G42" s="939"/>
      <c r="H42" s="856"/>
      <c r="I42" s="856"/>
      <c r="J42" s="856"/>
      <c r="K42" s="856"/>
      <c r="L42" s="856"/>
      <c r="M42" s="856"/>
      <c r="N42" s="856"/>
      <c r="O42" s="856"/>
      <c r="P42" s="939"/>
      <c r="Q42" s="856"/>
      <c r="R42" s="856"/>
      <c r="S42" s="3017"/>
      <c r="T42" s="3017"/>
      <c r="U42" s="856"/>
      <c r="V42" s="2975"/>
      <c r="W42" s="2975"/>
      <c r="X42" s="2975"/>
    </row>
    <row r="43" spans="1:24">
      <c r="A43" s="3018"/>
      <c r="B43" s="3018"/>
      <c r="C43" s="3020"/>
      <c r="D43" s="3020"/>
      <c r="E43" s="990" t="s">
        <v>1371</v>
      </c>
      <c r="F43" s="939"/>
      <c r="G43" s="939"/>
      <c r="H43" s="856"/>
      <c r="I43" s="856"/>
      <c r="J43" s="856"/>
      <c r="K43" s="856"/>
      <c r="L43" s="856"/>
      <c r="M43" s="856"/>
      <c r="N43" s="856"/>
      <c r="O43" s="856"/>
      <c r="P43" s="939"/>
      <c r="Q43" s="856"/>
      <c r="R43" s="856"/>
      <c r="S43" s="3017"/>
      <c r="T43" s="3017"/>
      <c r="U43" s="856"/>
      <c r="V43" s="2975"/>
      <c r="W43" s="2975"/>
      <c r="X43" s="2975"/>
    </row>
    <row r="44" spans="1:24">
      <c r="A44" s="3018"/>
      <c r="B44" s="3018"/>
      <c r="C44" s="3020"/>
      <c r="D44" s="3020"/>
      <c r="E44" s="990" t="s">
        <v>1372</v>
      </c>
      <c r="F44" s="939"/>
      <c r="G44" s="939"/>
      <c r="H44" s="856"/>
      <c r="I44" s="856"/>
      <c r="J44" s="856"/>
      <c r="K44" s="856"/>
      <c r="L44" s="856"/>
      <c r="M44" s="856"/>
      <c r="N44" s="856"/>
      <c r="O44" s="856"/>
      <c r="P44" s="939"/>
      <c r="Q44" s="856"/>
      <c r="R44" s="856"/>
      <c r="S44" s="3017"/>
      <c r="T44" s="3017"/>
      <c r="U44" s="856"/>
      <c r="V44" s="2975"/>
      <c r="W44" s="2975"/>
      <c r="X44" s="2975"/>
    </row>
    <row r="45" spans="1:24">
      <c r="A45" s="3018"/>
      <c r="B45" s="3018"/>
      <c r="C45" s="3020"/>
      <c r="D45" s="3020"/>
      <c r="E45" s="990" t="s">
        <v>1373</v>
      </c>
      <c r="F45" s="939"/>
      <c r="G45" s="939"/>
      <c r="H45" s="856"/>
      <c r="I45" s="856"/>
      <c r="J45" s="856"/>
      <c r="K45" s="856"/>
      <c r="L45" s="856"/>
      <c r="M45" s="856"/>
      <c r="N45" s="856"/>
      <c r="O45" s="856"/>
      <c r="P45" s="939"/>
      <c r="Q45" s="856"/>
      <c r="R45" s="856"/>
      <c r="S45" s="3017"/>
      <c r="T45" s="3017"/>
      <c r="U45" s="856"/>
      <c r="V45" s="2975"/>
      <c r="W45" s="2975"/>
      <c r="X45" s="2975"/>
    </row>
    <row r="46" spans="1:24">
      <c r="A46" s="3018"/>
      <c r="B46" s="3018"/>
      <c r="C46" s="3020"/>
      <c r="D46" s="3020"/>
      <c r="E46" s="990" t="s">
        <v>1374</v>
      </c>
      <c r="F46" s="939"/>
      <c r="G46" s="939"/>
      <c r="H46" s="856"/>
      <c r="I46" s="856"/>
      <c r="J46" s="856"/>
      <c r="K46" s="856"/>
      <c r="L46" s="856"/>
      <c r="M46" s="856"/>
      <c r="N46" s="856"/>
      <c r="O46" s="856"/>
      <c r="P46" s="939"/>
      <c r="Q46" s="856"/>
      <c r="R46" s="856"/>
      <c r="S46" s="3017"/>
      <c r="T46" s="3017"/>
      <c r="U46" s="856"/>
      <c r="V46" s="2975"/>
      <c r="W46" s="2975"/>
      <c r="X46" s="2975"/>
    </row>
    <row r="47" spans="1:24">
      <c r="A47" s="3018"/>
      <c r="B47" s="3018"/>
      <c r="C47" s="3020"/>
      <c r="D47" s="3020"/>
      <c r="E47" s="990" t="s">
        <v>1375</v>
      </c>
      <c r="F47" s="939"/>
      <c r="G47" s="939"/>
      <c r="H47" s="856"/>
      <c r="I47" s="856"/>
      <c r="J47" s="856"/>
      <c r="K47" s="856"/>
      <c r="L47" s="856"/>
      <c r="M47" s="856"/>
      <c r="N47" s="856"/>
      <c r="O47" s="856"/>
      <c r="P47" s="939"/>
      <c r="Q47" s="856"/>
      <c r="R47" s="856"/>
      <c r="S47" s="3017"/>
      <c r="T47" s="3017"/>
      <c r="U47" s="856"/>
      <c r="V47" s="2975"/>
      <c r="W47" s="2975"/>
      <c r="X47" s="2975"/>
    </row>
    <row r="48" spans="1:24">
      <c r="A48" s="3018"/>
      <c r="B48" s="3018"/>
      <c r="C48" s="3020"/>
      <c r="D48" s="3020"/>
      <c r="E48" s="990" t="s">
        <v>1376</v>
      </c>
      <c r="F48" s="939"/>
      <c r="G48" s="939"/>
      <c r="H48" s="856"/>
      <c r="I48" s="856"/>
      <c r="J48" s="856"/>
      <c r="K48" s="856"/>
      <c r="L48" s="856"/>
      <c r="M48" s="856"/>
      <c r="N48" s="856"/>
      <c r="O48" s="856"/>
      <c r="P48" s="939"/>
      <c r="Q48" s="856"/>
      <c r="R48" s="856"/>
      <c r="S48" s="3017"/>
      <c r="T48" s="3017"/>
      <c r="U48" s="856"/>
      <c r="V48" s="2975"/>
      <c r="W48" s="2975"/>
      <c r="X48" s="2975"/>
    </row>
    <row r="49" spans="1:24" ht="15.75" thickBot="1">
      <c r="A49" s="3019"/>
      <c r="B49" s="3019"/>
      <c r="C49" s="3021"/>
      <c r="D49" s="3021"/>
      <c r="E49" s="990" t="s">
        <v>1377</v>
      </c>
      <c r="F49" s="939"/>
      <c r="G49" s="939"/>
      <c r="H49" s="856"/>
      <c r="I49" s="856"/>
      <c r="J49" s="856"/>
      <c r="K49" s="856"/>
      <c r="L49" s="856"/>
      <c r="M49" s="856"/>
      <c r="N49" s="856"/>
      <c r="O49" s="856"/>
      <c r="P49" s="939"/>
      <c r="Q49" s="856"/>
      <c r="R49" s="856"/>
      <c r="S49" s="3017"/>
      <c r="T49" s="3017"/>
      <c r="U49" s="856"/>
      <c r="V49" s="2975"/>
      <c r="W49" s="2975"/>
      <c r="X49" s="2975"/>
    </row>
    <row r="50" spans="1:24">
      <c r="A50" s="3018"/>
      <c r="B50" s="3018"/>
      <c r="C50" s="3020"/>
      <c r="D50" s="3020"/>
      <c r="E50" s="989" t="s">
        <v>836</v>
      </c>
      <c r="F50" s="939"/>
      <c r="G50" s="939"/>
      <c r="H50" s="856"/>
      <c r="I50" s="856"/>
      <c r="J50" s="856"/>
      <c r="K50" s="856"/>
      <c r="L50" s="856"/>
      <c r="M50" s="856"/>
      <c r="N50" s="856"/>
      <c r="O50" s="856"/>
      <c r="P50" s="939"/>
      <c r="Q50" s="856"/>
      <c r="R50" s="856"/>
      <c r="S50" s="3017"/>
      <c r="T50" s="3017"/>
      <c r="U50" s="856"/>
      <c r="V50" s="2975"/>
      <c r="W50" s="2975"/>
      <c r="X50" s="2975"/>
    </row>
    <row r="51" spans="1:24">
      <c r="A51" s="3018"/>
      <c r="B51" s="3018"/>
      <c r="C51" s="3020"/>
      <c r="D51" s="3020"/>
      <c r="E51" s="990" t="s">
        <v>837</v>
      </c>
      <c r="F51" s="939"/>
      <c r="G51" s="939"/>
      <c r="H51" s="856"/>
      <c r="I51" s="856"/>
      <c r="J51" s="856"/>
      <c r="K51" s="856"/>
      <c r="L51" s="856"/>
      <c r="M51" s="856"/>
      <c r="N51" s="856"/>
      <c r="O51" s="856"/>
      <c r="P51" s="939"/>
      <c r="Q51" s="856"/>
      <c r="R51" s="856"/>
      <c r="S51" s="3017"/>
      <c r="T51" s="3017"/>
      <c r="U51" s="856"/>
      <c r="V51" s="2975"/>
      <c r="W51" s="2975"/>
      <c r="X51" s="2975"/>
    </row>
    <row r="52" spans="1:24">
      <c r="A52" s="3018"/>
      <c r="B52" s="3018"/>
      <c r="C52" s="3020"/>
      <c r="D52" s="3020"/>
      <c r="E52" s="990" t="s">
        <v>838</v>
      </c>
      <c r="F52" s="939"/>
      <c r="G52" s="939"/>
      <c r="H52" s="856"/>
      <c r="I52" s="856"/>
      <c r="J52" s="856"/>
      <c r="K52" s="856"/>
      <c r="L52" s="856"/>
      <c r="M52" s="856"/>
      <c r="N52" s="856"/>
      <c r="O52" s="856"/>
      <c r="P52" s="939"/>
      <c r="Q52" s="856"/>
      <c r="R52" s="856"/>
      <c r="S52" s="3017"/>
      <c r="T52" s="3017"/>
      <c r="U52" s="856"/>
      <c r="V52" s="2975"/>
      <c r="W52" s="2975"/>
      <c r="X52" s="2975"/>
    </row>
    <row r="53" spans="1:24">
      <c r="A53" s="3018"/>
      <c r="B53" s="3018"/>
      <c r="C53" s="3020"/>
      <c r="D53" s="3020"/>
      <c r="E53" s="990" t="s">
        <v>839</v>
      </c>
      <c r="F53" s="939"/>
      <c r="G53" s="939"/>
      <c r="H53" s="856"/>
      <c r="I53" s="856"/>
      <c r="J53" s="856"/>
      <c r="K53" s="856"/>
      <c r="L53" s="856"/>
      <c r="M53" s="856"/>
      <c r="N53" s="856"/>
      <c r="O53" s="856"/>
      <c r="P53" s="939"/>
      <c r="Q53" s="856"/>
      <c r="R53" s="856"/>
      <c r="S53" s="3017"/>
      <c r="T53" s="3017"/>
      <c r="U53" s="856"/>
      <c r="V53" s="2975"/>
      <c r="W53" s="2975"/>
      <c r="X53" s="2975"/>
    </row>
    <row r="54" spans="1:24">
      <c r="A54" s="3018"/>
      <c r="B54" s="3018"/>
      <c r="C54" s="3020"/>
      <c r="D54" s="3020"/>
      <c r="E54" s="990" t="s">
        <v>840</v>
      </c>
      <c r="F54" s="939"/>
      <c r="G54" s="939"/>
      <c r="H54" s="856"/>
      <c r="I54" s="856"/>
      <c r="J54" s="856"/>
      <c r="K54" s="856"/>
      <c r="L54" s="856"/>
      <c r="M54" s="856"/>
      <c r="N54" s="856"/>
      <c r="O54" s="856"/>
      <c r="P54" s="939"/>
      <c r="Q54" s="856"/>
      <c r="R54" s="856"/>
      <c r="S54" s="3017"/>
      <c r="T54" s="3017"/>
      <c r="U54" s="856"/>
      <c r="V54" s="2975"/>
      <c r="W54" s="2975"/>
      <c r="X54" s="2975"/>
    </row>
    <row r="55" spans="1:24">
      <c r="A55" s="3018"/>
      <c r="B55" s="3018"/>
      <c r="C55" s="3020"/>
      <c r="D55" s="3020"/>
      <c r="E55" s="990" t="s">
        <v>841</v>
      </c>
      <c r="F55" s="939"/>
      <c r="G55" s="939"/>
      <c r="H55" s="856"/>
      <c r="I55" s="856"/>
      <c r="J55" s="856"/>
      <c r="K55" s="856"/>
      <c r="L55" s="856"/>
      <c r="M55" s="856"/>
      <c r="N55" s="856"/>
      <c r="O55" s="856"/>
      <c r="P55" s="939"/>
      <c r="Q55" s="856"/>
      <c r="R55" s="856"/>
      <c r="S55" s="3017"/>
      <c r="T55" s="3017"/>
      <c r="U55" s="856"/>
      <c r="V55" s="2975"/>
      <c r="W55" s="2975"/>
      <c r="X55" s="2975"/>
    </row>
    <row r="56" spans="1:24">
      <c r="A56" s="3018"/>
      <c r="B56" s="3018"/>
      <c r="C56" s="3020"/>
      <c r="D56" s="3020"/>
      <c r="E56" s="990" t="s">
        <v>842</v>
      </c>
      <c r="F56" s="939"/>
      <c r="G56" s="939"/>
      <c r="H56" s="856"/>
      <c r="I56" s="856"/>
      <c r="J56" s="856"/>
      <c r="K56" s="856"/>
      <c r="L56" s="856"/>
      <c r="M56" s="856"/>
      <c r="N56" s="856"/>
      <c r="O56" s="856"/>
      <c r="P56" s="939"/>
      <c r="Q56" s="856"/>
      <c r="R56" s="856"/>
      <c r="S56" s="3017"/>
      <c r="T56" s="3017"/>
      <c r="U56" s="856"/>
      <c r="V56" s="2975"/>
      <c r="W56" s="2975"/>
      <c r="X56" s="2975"/>
    </row>
    <row r="57" spans="1:24">
      <c r="A57" s="3018"/>
      <c r="B57" s="3018"/>
      <c r="C57" s="3020"/>
      <c r="D57" s="3020"/>
      <c r="E57" s="990" t="s">
        <v>843</v>
      </c>
      <c r="F57" s="939"/>
      <c r="G57" s="939"/>
      <c r="H57" s="856"/>
      <c r="I57" s="856"/>
      <c r="J57" s="856"/>
      <c r="K57" s="856"/>
      <c r="L57" s="856"/>
      <c r="M57" s="856"/>
      <c r="N57" s="856"/>
      <c r="O57" s="856"/>
      <c r="P57" s="939"/>
      <c r="Q57" s="856"/>
      <c r="R57" s="856"/>
      <c r="S57" s="3017"/>
      <c r="T57" s="3017"/>
      <c r="U57" s="856"/>
      <c r="V57" s="2975"/>
      <c r="W57" s="2975"/>
      <c r="X57" s="2975"/>
    </row>
    <row r="58" spans="1:24">
      <c r="A58" s="3018"/>
      <c r="B58" s="3018"/>
      <c r="C58" s="3020"/>
      <c r="D58" s="3020"/>
      <c r="E58" s="990" t="s">
        <v>844</v>
      </c>
      <c r="F58" s="939"/>
      <c r="G58" s="939"/>
      <c r="H58" s="856"/>
      <c r="I58" s="856"/>
      <c r="J58" s="856"/>
      <c r="K58" s="856"/>
      <c r="L58" s="856"/>
      <c r="M58" s="856"/>
      <c r="N58" s="856"/>
      <c r="O58" s="856"/>
      <c r="P58" s="939"/>
      <c r="Q58" s="856"/>
      <c r="R58" s="856"/>
      <c r="S58" s="3017"/>
      <c r="T58" s="3017"/>
      <c r="U58" s="856"/>
      <c r="V58" s="2975"/>
      <c r="W58" s="2975"/>
      <c r="X58" s="2975"/>
    </row>
    <row r="59" spans="1:24">
      <c r="A59" s="3018"/>
      <c r="B59" s="3018"/>
      <c r="C59" s="3020"/>
      <c r="D59" s="3020"/>
      <c r="E59" s="990" t="s">
        <v>845</v>
      </c>
      <c r="F59" s="939"/>
      <c r="G59" s="939"/>
      <c r="H59" s="856"/>
      <c r="I59" s="856"/>
      <c r="J59" s="856"/>
      <c r="K59" s="856"/>
      <c r="L59" s="856"/>
      <c r="M59" s="856"/>
      <c r="N59" s="856"/>
      <c r="O59" s="856"/>
      <c r="P59" s="939"/>
      <c r="Q59" s="856"/>
      <c r="R59" s="856"/>
      <c r="S59" s="3017"/>
      <c r="T59" s="3017"/>
      <c r="U59" s="856"/>
      <c r="V59" s="2975"/>
      <c r="W59" s="2975"/>
      <c r="X59" s="2975"/>
    </row>
    <row r="60" spans="1:24">
      <c r="A60" s="3018"/>
      <c r="B60" s="3018"/>
      <c r="C60" s="3020"/>
      <c r="D60" s="3020"/>
      <c r="E60" s="990" t="s">
        <v>846</v>
      </c>
      <c r="F60" s="939"/>
      <c r="G60" s="939"/>
      <c r="H60" s="856"/>
      <c r="I60" s="856"/>
      <c r="J60" s="856"/>
      <c r="K60" s="856"/>
      <c r="L60" s="856"/>
      <c r="M60" s="856"/>
      <c r="N60" s="856"/>
      <c r="O60" s="856"/>
      <c r="P60" s="939"/>
      <c r="Q60" s="856"/>
      <c r="R60" s="856"/>
      <c r="S60" s="3017"/>
      <c r="T60" s="3017"/>
      <c r="U60" s="856"/>
      <c r="V60" s="2975"/>
      <c r="W60" s="2975"/>
      <c r="X60" s="2975"/>
    </row>
    <row r="61" spans="1:24">
      <c r="A61" s="3018"/>
      <c r="B61" s="3018"/>
      <c r="C61" s="3020"/>
      <c r="D61" s="3020"/>
      <c r="E61" s="990" t="s">
        <v>847</v>
      </c>
      <c r="F61" s="939"/>
      <c r="G61" s="939"/>
      <c r="H61" s="856"/>
      <c r="I61" s="856"/>
      <c r="J61" s="856"/>
      <c r="K61" s="856"/>
      <c r="L61" s="856"/>
      <c r="M61" s="856"/>
      <c r="N61" s="856"/>
      <c r="O61" s="856"/>
      <c r="P61" s="939"/>
      <c r="Q61" s="856"/>
      <c r="R61" s="856"/>
      <c r="S61" s="3017"/>
      <c r="T61" s="3017"/>
      <c r="U61" s="856"/>
      <c r="V61" s="2975"/>
      <c r="W61" s="2975"/>
      <c r="X61" s="2975"/>
    </row>
    <row r="62" spans="1:24">
      <c r="A62" s="3018"/>
      <c r="B62" s="3018"/>
      <c r="C62" s="3020"/>
      <c r="D62" s="3020"/>
      <c r="E62" s="990" t="s">
        <v>848</v>
      </c>
      <c r="F62" s="939"/>
      <c r="G62" s="939"/>
      <c r="H62" s="856"/>
      <c r="I62" s="856"/>
      <c r="J62" s="856"/>
      <c r="K62" s="856"/>
      <c r="L62" s="856"/>
      <c r="M62" s="856"/>
      <c r="N62" s="856"/>
      <c r="O62" s="856"/>
      <c r="P62" s="939"/>
      <c r="Q62" s="856"/>
      <c r="R62" s="856"/>
      <c r="S62" s="3017"/>
      <c r="T62" s="3017"/>
      <c r="U62" s="856"/>
      <c r="V62" s="2975"/>
      <c r="W62" s="2975"/>
      <c r="X62" s="2975"/>
    </row>
    <row r="63" spans="1:24">
      <c r="A63" s="3018"/>
      <c r="B63" s="3018"/>
      <c r="C63" s="3020"/>
      <c r="D63" s="3020"/>
      <c r="E63" s="990" t="s">
        <v>849</v>
      </c>
      <c r="F63" s="939"/>
      <c r="G63" s="939"/>
      <c r="H63" s="856"/>
      <c r="I63" s="856"/>
      <c r="J63" s="856"/>
      <c r="K63" s="856"/>
      <c r="L63" s="856"/>
      <c r="M63" s="856"/>
      <c r="N63" s="856"/>
      <c r="O63" s="856"/>
      <c r="P63" s="939"/>
      <c r="Q63" s="856"/>
      <c r="R63" s="856"/>
      <c r="S63" s="3017"/>
      <c r="T63" s="3017"/>
      <c r="U63" s="856"/>
      <c r="V63" s="2975"/>
      <c r="W63" s="2975"/>
      <c r="X63" s="2975"/>
    </row>
    <row r="64" spans="1:24">
      <c r="A64" s="3018"/>
      <c r="B64" s="3018"/>
      <c r="C64" s="3020"/>
      <c r="D64" s="3020"/>
      <c r="E64" s="990" t="s">
        <v>850</v>
      </c>
      <c r="F64" s="939"/>
      <c r="G64" s="939"/>
      <c r="H64" s="856"/>
      <c r="I64" s="856"/>
      <c r="J64" s="856"/>
      <c r="K64" s="856"/>
      <c r="L64" s="856"/>
      <c r="M64" s="856"/>
      <c r="N64" s="856"/>
      <c r="O64" s="856"/>
      <c r="P64" s="939"/>
      <c r="Q64" s="856"/>
      <c r="R64" s="856"/>
      <c r="S64" s="3017"/>
      <c r="T64" s="3017"/>
      <c r="U64" s="856"/>
      <c r="V64" s="2975"/>
      <c r="W64" s="2975"/>
      <c r="X64" s="2975"/>
    </row>
    <row r="65" spans="1:24">
      <c r="A65" s="3018"/>
      <c r="B65" s="3018"/>
      <c r="C65" s="3020"/>
      <c r="D65" s="3020"/>
      <c r="E65" s="990" t="s">
        <v>851</v>
      </c>
      <c r="F65" s="939"/>
      <c r="G65" s="939"/>
      <c r="H65" s="856"/>
      <c r="I65" s="856"/>
      <c r="J65" s="856"/>
      <c r="K65" s="856"/>
      <c r="L65" s="856"/>
      <c r="M65" s="856"/>
      <c r="N65" s="856"/>
      <c r="O65" s="856"/>
      <c r="P65" s="939"/>
      <c r="Q65" s="856"/>
      <c r="R65" s="856"/>
      <c r="S65" s="3017"/>
      <c r="T65" s="3017"/>
      <c r="U65" s="856"/>
      <c r="V65" s="2975"/>
      <c r="W65" s="2975"/>
      <c r="X65" s="2975"/>
    </row>
    <row r="66" spans="1:24">
      <c r="A66" s="3018"/>
      <c r="B66" s="3018"/>
      <c r="C66" s="3020"/>
      <c r="D66" s="3020"/>
      <c r="E66" s="990" t="s">
        <v>852</v>
      </c>
      <c r="F66" s="939"/>
      <c r="G66" s="939"/>
      <c r="H66" s="856"/>
      <c r="I66" s="856"/>
      <c r="J66" s="856"/>
      <c r="K66" s="856"/>
      <c r="L66" s="856"/>
      <c r="M66" s="856"/>
      <c r="N66" s="856"/>
      <c r="O66" s="856"/>
      <c r="P66" s="939"/>
      <c r="Q66" s="856"/>
      <c r="R66" s="856"/>
      <c r="S66" s="3017"/>
      <c r="T66" s="3017"/>
      <c r="U66" s="856"/>
      <c r="V66" s="2975"/>
      <c r="W66" s="2975"/>
      <c r="X66" s="2975"/>
    </row>
    <row r="67" spans="1:24">
      <c r="A67" s="3018"/>
      <c r="B67" s="3018"/>
      <c r="C67" s="3020"/>
      <c r="D67" s="3020"/>
      <c r="E67" s="990" t="s">
        <v>853</v>
      </c>
      <c r="F67" s="939"/>
      <c r="G67" s="939"/>
      <c r="H67" s="856"/>
      <c r="I67" s="856"/>
      <c r="J67" s="856"/>
      <c r="K67" s="856"/>
      <c r="L67" s="856"/>
      <c r="M67" s="856"/>
      <c r="N67" s="856"/>
      <c r="O67" s="856"/>
      <c r="P67" s="939"/>
      <c r="Q67" s="856"/>
      <c r="R67" s="856"/>
      <c r="S67" s="3017"/>
      <c r="T67" s="3017"/>
      <c r="U67" s="856"/>
      <c r="V67" s="2975"/>
      <c r="W67" s="2975"/>
      <c r="X67" s="2975"/>
    </row>
    <row r="68" spans="1:24">
      <c r="A68" s="3018"/>
      <c r="B68" s="3018"/>
      <c r="C68" s="3020"/>
      <c r="D68" s="3020"/>
      <c r="E68" s="990" t="s">
        <v>1366</v>
      </c>
      <c r="F68" s="939"/>
      <c r="G68" s="939"/>
      <c r="H68" s="856"/>
      <c r="I68" s="856"/>
      <c r="J68" s="856"/>
      <c r="K68" s="856"/>
      <c r="L68" s="856"/>
      <c r="M68" s="856"/>
      <c r="N68" s="856"/>
      <c r="O68" s="856"/>
      <c r="P68" s="939"/>
      <c r="Q68" s="856"/>
      <c r="R68" s="856"/>
      <c r="S68" s="3017"/>
      <c r="T68" s="3017"/>
      <c r="U68" s="856"/>
      <c r="V68" s="2975"/>
      <c r="W68" s="2975"/>
      <c r="X68" s="2975"/>
    </row>
    <row r="69" spans="1:24">
      <c r="A69" s="3018"/>
      <c r="B69" s="3018"/>
      <c r="C69" s="3020"/>
      <c r="D69" s="3020"/>
      <c r="E69" s="990" t="s">
        <v>1367</v>
      </c>
      <c r="F69" s="939"/>
      <c r="G69" s="939"/>
      <c r="H69" s="856"/>
      <c r="I69" s="856"/>
      <c r="J69" s="856"/>
      <c r="K69" s="856"/>
      <c r="L69" s="856"/>
      <c r="M69" s="856"/>
      <c r="N69" s="856"/>
      <c r="O69" s="856"/>
      <c r="P69" s="939"/>
      <c r="Q69" s="856"/>
      <c r="R69" s="856"/>
      <c r="S69" s="3017"/>
      <c r="T69" s="3017"/>
      <c r="U69" s="856"/>
      <c r="V69" s="2975"/>
      <c r="W69" s="2975"/>
      <c r="X69" s="2975"/>
    </row>
    <row r="70" spans="1:24">
      <c r="A70" s="3018"/>
      <c r="B70" s="3018"/>
      <c r="C70" s="3020"/>
      <c r="D70" s="3020"/>
      <c r="E70" s="990" t="s">
        <v>1368</v>
      </c>
      <c r="F70" s="939"/>
      <c r="G70" s="939"/>
      <c r="H70" s="856"/>
      <c r="I70" s="856"/>
      <c r="J70" s="856"/>
      <c r="K70" s="856"/>
      <c r="L70" s="856"/>
      <c r="M70" s="856"/>
      <c r="N70" s="856"/>
      <c r="O70" s="856"/>
      <c r="P70" s="939"/>
      <c r="Q70" s="856"/>
      <c r="R70" s="856"/>
      <c r="S70" s="3017"/>
      <c r="T70" s="3017"/>
      <c r="U70" s="856"/>
      <c r="V70" s="2975"/>
      <c r="W70" s="2975"/>
      <c r="X70" s="2975"/>
    </row>
    <row r="71" spans="1:24">
      <c r="A71" s="3018"/>
      <c r="B71" s="3018"/>
      <c r="C71" s="3020"/>
      <c r="D71" s="3020"/>
      <c r="E71" s="990" t="s">
        <v>854</v>
      </c>
      <c r="F71" s="939"/>
      <c r="G71" s="939"/>
      <c r="H71" s="856"/>
      <c r="I71" s="856"/>
      <c r="J71" s="856"/>
      <c r="K71" s="856"/>
      <c r="L71" s="856"/>
      <c r="M71" s="856"/>
      <c r="N71" s="856"/>
      <c r="O71" s="856"/>
      <c r="P71" s="939"/>
      <c r="Q71" s="856"/>
      <c r="R71" s="856"/>
      <c r="S71" s="3017"/>
      <c r="T71" s="3017"/>
      <c r="U71" s="856"/>
      <c r="V71" s="2975"/>
      <c r="W71" s="2975"/>
      <c r="X71" s="2975"/>
    </row>
    <row r="72" spans="1:24">
      <c r="A72" s="3018"/>
      <c r="B72" s="3018"/>
      <c r="C72" s="3020"/>
      <c r="D72" s="3020"/>
      <c r="E72" s="990" t="s">
        <v>855</v>
      </c>
      <c r="F72" s="939"/>
      <c r="G72" s="939"/>
      <c r="H72" s="856"/>
      <c r="I72" s="856"/>
      <c r="J72" s="856"/>
      <c r="K72" s="856"/>
      <c r="L72" s="856"/>
      <c r="M72" s="856"/>
      <c r="N72" s="856"/>
      <c r="O72" s="856"/>
      <c r="P72" s="939"/>
      <c r="Q72" s="856"/>
      <c r="R72" s="856"/>
      <c r="S72" s="3017"/>
      <c r="T72" s="3017"/>
      <c r="U72" s="856"/>
      <c r="V72" s="2975"/>
      <c r="W72" s="2975"/>
      <c r="X72" s="2975"/>
    </row>
    <row r="73" spans="1:24">
      <c r="A73" s="3018"/>
      <c r="B73" s="3018"/>
      <c r="C73" s="3020"/>
      <c r="D73" s="3020"/>
      <c r="E73" s="990" t="s">
        <v>856</v>
      </c>
      <c r="F73" s="939"/>
      <c r="G73" s="939"/>
      <c r="H73" s="856"/>
      <c r="I73" s="856"/>
      <c r="J73" s="856"/>
      <c r="K73" s="856"/>
      <c r="L73" s="856"/>
      <c r="M73" s="856"/>
      <c r="N73" s="856"/>
      <c r="O73" s="856"/>
      <c r="P73" s="939"/>
      <c r="Q73" s="856"/>
      <c r="R73" s="856"/>
      <c r="S73" s="3017"/>
      <c r="T73" s="3017"/>
      <c r="U73" s="856"/>
      <c r="V73" s="2975"/>
      <c r="W73" s="2975"/>
      <c r="X73" s="2975"/>
    </row>
    <row r="74" spans="1:24">
      <c r="A74" s="3018"/>
      <c r="B74" s="3018"/>
      <c r="C74" s="3020"/>
      <c r="D74" s="3020"/>
      <c r="E74" s="990" t="s">
        <v>1369</v>
      </c>
      <c r="F74" s="939"/>
      <c r="G74" s="939"/>
      <c r="H74" s="856"/>
      <c r="I74" s="856"/>
      <c r="J74" s="856"/>
      <c r="K74" s="856"/>
      <c r="L74" s="856"/>
      <c r="M74" s="856"/>
      <c r="N74" s="856"/>
      <c r="O74" s="856"/>
      <c r="P74" s="939"/>
      <c r="Q74" s="856"/>
      <c r="R74" s="856"/>
      <c r="S74" s="3017"/>
      <c r="T74" s="3017"/>
      <c r="U74" s="856"/>
      <c r="V74" s="2975"/>
      <c r="W74" s="2975"/>
      <c r="X74" s="2975"/>
    </row>
    <row r="75" spans="1:24">
      <c r="A75" s="3018"/>
      <c r="B75" s="3018"/>
      <c r="C75" s="3020"/>
      <c r="D75" s="3020"/>
      <c r="E75" s="990" t="s">
        <v>1370</v>
      </c>
      <c r="F75" s="939"/>
      <c r="G75" s="939"/>
      <c r="H75" s="856"/>
      <c r="I75" s="856"/>
      <c r="J75" s="856"/>
      <c r="K75" s="856"/>
      <c r="L75" s="856"/>
      <c r="M75" s="856"/>
      <c r="N75" s="856"/>
      <c r="O75" s="856"/>
      <c r="P75" s="939"/>
      <c r="Q75" s="856"/>
      <c r="R75" s="856"/>
      <c r="S75" s="3017"/>
      <c r="T75" s="3017"/>
      <c r="U75" s="856"/>
      <c r="V75" s="2975"/>
      <c r="W75" s="2975"/>
      <c r="X75" s="2975"/>
    </row>
    <row r="76" spans="1:24">
      <c r="A76" s="3018"/>
      <c r="B76" s="3018"/>
      <c r="C76" s="3020"/>
      <c r="D76" s="3020"/>
      <c r="E76" s="990" t="s">
        <v>1371</v>
      </c>
      <c r="F76" s="939"/>
      <c r="G76" s="939"/>
      <c r="H76" s="856"/>
      <c r="I76" s="856"/>
      <c r="J76" s="856"/>
      <c r="K76" s="856"/>
      <c r="L76" s="856"/>
      <c r="M76" s="856"/>
      <c r="N76" s="856"/>
      <c r="O76" s="856"/>
      <c r="P76" s="939"/>
      <c r="Q76" s="856"/>
      <c r="R76" s="856"/>
      <c r="S76" s="3017"/>
      <c r="T76" s="3017"/>
      <c r="U76" s="856"/>
      <c r="V76" s="2975"/>
      <c r="W76" s="2975"/>
      <c r="X76" s="2975"/>
    </row>
    <row r="77" spans="1:24">
      <c r="A77" s="3018"/>
      <c r="B77" s="3018"/>
      <c r="C77" s="3020"/>
      <c r="D77" s="3020"/>
      <c r="E77" s="990" t="s">
        <v>1372</v>
      </c>
      <c r="F77" s="939"/>
      <c r="G77" s="939"/>
      <c r="H77" s="856"/>
      <c r="I77" s="856"/>
      <c r="J77" s="856"/>
      <c r="K77" s="856"/>
      <c r="L77" s="856"/>
      <c r="M77" s="856"/>
      <c r="N77" s="856"/>
      <c r="O77" s="856"/>
      <c r="P77" s="939"/>
      <c r="Q77" s="856"/>
      <c r="R77" s="856"/>
      <c r="S77" s="3017"/>
      <c r="T77" s="3017"/>
      <c r="U77" s="856"/>
      <c r="V77" s="2975"/>
      <c r="W77" s="2975"/>
      <c r="X77" s="2975"/>
    </row>
    <row r="78" spans="1:24">
      <c r="A78" s="3018"/>
      <c r="B78" s="3018"/>
      <c r="C78" s="3020"/>
      <c r="D78" s="3020"/>
      <c r="E78" s="990" t="s">
        <v>1373</v>
      </c>
      <c r="F78" s="939"/>
      <c r="G78" s="939"/>
      <c r="H78" s="856"/>
      <c r="I78" s="856"/>
      <c r="J78" s="856"/>
      <c r="K78" s="856"/>
      <c r="L78" s="856"/>
      <c r="M78" s="856"/>
      <c r="N78" s="856"/>
      <c r="O78" s="856"/>
      <c r="P78" s="939"/>
      <c r="Q78" s="856"/>
      <c r="R78" s="856"/>
      <c r="S78" s="3017"/>
      <c r="T78" s="3017"/>
      <c r="U78" s="856"/>
      <c r="V78" s="2975"/>
      <c r="W78" s="2975"/>
      <c r="X78" s="2975"/>
    </row>
    <row r="79" spans="1:24">
      <c r="A79" s="3018"/>
      <c r="B79" s="3018"/>
      <c r="C79" s="3020"/>
      <c r="D79" s="3020"/>
      <c r="E79" s="990" t="s">
        <v>1374</v>
      </c>
      <c r="F79" s="939"/>
      <c r="G79" s="939"/>
      <c r="H79" s="856"/>
      <c r="I79" s="856"/>
      <c r="J79" s="856"/>
      <c r="K79" s="856"/>
      <c r="L79" s="856"/>
      <c r="M79" s="856"/>
      <c r="N79" s="856"/>
      <c r="O79" s="856"/>
      <c r="P79" s="939"/>
      <c r="Q79" s="856"/>
      <c r="R79" s="856"/>
      <c r="S79" s="3017"/>
      <c r="T79" s="3017"/>
      <c r="U79" s="856"/>
      <c r="V79" s="2975"/>
      <c r="W79" s="2975"/>
      <c r="X79" s="2975"/>
    </row>
    <row r="80" spans="1:24">
      <c r="A80" s="3018"/>
      <c r="B80" s="3018"/>
      <c r="C80" s="3020"/>
      <c r="D80" s="3020"/>
      <c r="E80" s="990" t="s">
        <v>1375</v>
      </c>
      <c r="F80" s="939"/>
      <c r="G80" s="939"/>
      <c r="H80" s="856"/>
      <c r="I80" s="856"/>
      <c r="J80" s="856"/>
      <c r="K80" s="856"/>
      <c r="L80" s="856"/>
      <c r="M80" s="856"/>
      <c r="N80" s="856"/>
      <c r="O80" s="856"/>
      <c r="P80" s="939"/>
      <c r="Q80" s="856"/>
      <c r="R80" s="856"/>
      <c r="S80" s="3017"/>
      <c r="T80" s="3017"/>
      <c r="U80" s="856"/>
      <c r="V80" s="2975"/>
      <c r="W80" s="2975"/>
      <c r="X80" s="2975"/>
    </row>
    <row r="81" spans="1:24">
      <c r="A81" s="3018"/>
      <c r="B81" s="3018"/>
      <c r="C81" s="3020"/>
      <c r="D81" s="3020"/>
      <c r="E81" s="990" t="s">
        <v>1376</v>
      </c>
      <c r="F81" s="939"/>
      <c r="G81" s="939"/>
      <c r="H81" s="856"/>
      <c r="I81" s="856"/>
      <c r="J81" s="856"/>
      <c r="K81" s="856"/>
      <c r="L81" s="856"/>
      <c r="M81" s="856"/>
      <c r="N81" s="856"/>
      <c r="O81" s="856"/>
      <c r="P81" s="939"/>
      <c r="Q81" s="856"/>
      <c r="R81" s="856"/>
      <c r="S81" s="3017"/>
      <c r="T81" s="3017"/>
      <c r="U81" s="856"/>
      <c r="V81" s="2975"/>
      <c r="W81" s="2975"/>
      <c r="X81" s="2975"/>
    </row>
    <row r="82" spans="1:24" ht="15.75" thickBot="1">
      <c r="A82" s="3019"/>
      <c r="B82" s="3019"/>
      <c r="C82" s="3021"/>
      <c r="D82" s="3021"/>
      <c r="E82" s="990" t="s">
        <v>1377</v>
      </c>
      <c r="F82" s="939"/>
      <c r="G82" s="939"/>
      <c r="H82" s="856"/>
      <c r="I82" s="856"/>
      <c r="J82" s="856"/>
      <c r="K82" s="856"/>
      <c r="L82" s="856"/>
      <c r="M82" s="856"/>
      <c r="N82" s="856"/>
      <c r="O82" s="856"/>
      <c r="P82" s="939"/>
      <c r="Q82" s="856"/>
      <c r="R82" s="856"/>
      <c r="S82" s="3017"/>
      <c r="T82" s="3017"/>
      <c r="U82" s="856"/>
      <c r="V82" s="2975"/>
      <c r="W82" s="2975"/>
      <c r="X82" s="2975"/>
    </row>
  </sheetData>
  <sheetProtection formatRows="0" sort="0" autoFilter="0"/>
  <mergeCells count="38">
    <mergeCell ref="W50:W82"/>
    <mergeCell ref="X50:X82"/>
    <mergeCell ref="V17:V49"/>
    <mergeCell ref="W17:W49"/>
    <mergeCell ref="X17:X49"/>
    <mergeCell ref="T50:T82"/>
    <mergeCell ref="V50:V82"/>
    <mergeCell ref="A17:A49"/>
    <mergeCell ref="B17:B49"/>
    <mergeCell ref="C17:C49"/>
    <mergeCell ref="D17:D49"/>
    <mergeCell ref="S17:S49"/>
    <mergeCell ref="T17:T49"/>
    <mergeCell ref="A50:A82"/>
    <mergeCell ref="B50:B82"/>
    <mergeCell ref="C50:C82"/>
    <mergeCell ref="D50:D82"/>
    <mergeCell ref="S50:S82"/>
    <mergeCell ref="N15:O15"/>
    <mergeCell ref="B7:C7"/>
    <mergeCell ref="B8:C8"/>
    <mergeCell ref="B9:C9"/>
    <mergeCell ref="B11:C11"/>
    <mergeCell ref="B12:C12"/>
    <mergeCell ref="D15:D16"/>
    <mergeCell ref="E15:E16"/>
    <mergeCell ref="F15:G15"/>
    <mergeCell ref="J15:K15"/>
    <mergeCell ref="L15:M15"/>
    <mergeCell ref="A15:A16"/>
    <mergeCell ref="B15:B16"/>
    <mergeCell ref="C15:C16"/>
    <mergeCell ref="A1:C1"/>
    <mergeCell ref="B2:C2"/>
    <mergeCell ref="B3:C3"/>
    <mergeCell ref="B4:C4"/>
    <mergeCell ref="B5:C5"/>
    <mergeCell ref="B6:C6"/>
  </mergeCells>
  <dataValidations count="6">
    <dataValidation type="decimal" allowBlank="1" showErrorMessage="1" errorTitle="İstenen Aralıkta Değil!" error="İstenen Aralık: Minimum=-9223372036854775808 Maksimum=9223372036854775807" sqref="U17:X82 F17:R82">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7:E82">
      <formula1>0</formula1>
      <formula2>2147483647</formula2>
    </dataValidation>
    <dataValidation type="decimal" allowBlank="1" showErrorMessage="1" sqref="D12 B12">
      <formula1>0</formula1>
      <formula2>10000</formula2>
    </dataValidation>
    <dataValidation type="textLength" allowBlank="1" showErrorMessage="1" sqref="D5 B5">
      <formula1>3</formula1>
      <formula2>30</formula2>
    </dataValidation>
    <dataValidation type="whole" allowBlank="1" showErrorMessage="1" sqref="D8 B8">
      <formula1>2010</formula1>
      <formula2>2050</formula2>
    </dataValidation>
    <dataValidation type="textLength" allowBlank="1" showErrorMessage="1" sqref="D6 B6">
      <formula1>1</formula1>
      <formula2>10</formula2>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18"/>
  <sheetViews>
    <sheetView workbookViewId="0">
      <selection activeCell="F26" sqref="F26"/>
    </sheetView>
  </sheetViews>
  <sheetFormatPr defaultColWidth="31.5703125" defaultRowHeight="15"/>
  <cols>
    <col min="1" max="2" width="31.5703125" style="1125"/>
    <col min="3" max="6" width="31.5703125" style="1126"/>
    <col min="7" max="8" width="31.5703125" style="736" collapsed="1"/>
    <col min="9" max="9" width="75.140625" style="1125" customWidth="1"/>
    <col min="10" max="12" width="31.5703125" style="1126"/>
    <col min="13" max="13" width="31.5703125" style="1129"/>
    <col min="14" max="15" width="31.5703125" style="1126"/>
    <col min="16" max="16" width="31.5703125" style="1104"/>
    <col min="17" max="16384" width="31.5703125" style="1106"/>
  </cols>
  <sheetData>
    <row r="1" spans="1:16" s="1095" customFormat="1" ht="12.75">
      <c r="A1" s="3022" t="s">
        <v>29</v>
      </c>
      <c r="B1" s="3023"/>
      <c r="C1" s="3023"/>
      <c r="D1" s="1094"/>
      <c r="E1" s="1094"/>
      <c r="F1" s="1094"/>
      <c r="G1" s="1056"/>
      <c r="H1" s="1056"/>
      <c r="I1" s="1057"/>
    </row>
    <row r="2" spans="1:16" s="1095" customFormat="1" ht="12.75">
      <c r="A2" s="1003" t="s">
        <v>30</v>
      </c>
      <c r="B2" s="2929" t="s">
        <v>2298</v>
      </c>
      <c r="C2" s="2929"/>
      <c r="D2" s="1096"/>
      <c r="E2" s="1096"/>
      <c r="F2" s="1096"/>
      <c r="G2" s="1059"/>
      <c r="H2" s="1059"/>
      <c r="I2" s="1002"/>
    </row>
    <row r="3" spans="1:16" s="1095" customFormat="1" ht="32.25" customHeight="1">
      <c r="A3" s="1003" t="s">
        <v>31</v>
      </c>
      <c r="B3" s="2928" t="s">
        <v>2299</v>
      </c>
      <c r="C3" s="2928"/>
      <c r="D3" s="1097"/>
      <c r="E3" s="1097"/>
      <c r="F3" s="1097"/>
      <c r="G3" s="1060"/>
      <c r="H3" s="1060"/>
      <c r="I3" s="998"/>
    </row>
    <row r="4" spans="1:16" s="1095" customFormat="1" ht="12.75">
      <c r="A4" s="1003" t="s">
        <v>32</v>
      </c>
      <c r="B4" s="2929">
        <v>1</v>
      </c>
      <c r="C4" s="2929"/>
      <c r="D4" s="1096"/>
      <c r="E4" s="1096"/>
      <c r="F4" s="1096"/>
      <c r="G4" s="1059"/>
      <c r="H4" s="1059"/>
      <c r="I4" s="1002"/>
    </row>
    <row r="5" spans="1:16" s="1095" customFormat="1" ht="12.75">
      <c r="A5" s="1003" t="s">
        <v>33</v>
      </c>
      <c r="B5" s="2929"/>
      <c r="C5" s="2929"/>
      <c r="D5" s="1096"/>
      <c r="E5" s="1096"/>
      <c r="F5" s="1096"/>
      <c r="G5" s="1059"/>
      <c r="H5" s="1059"/>
      <c r="I5" s="1002"/>
    </row>
    <row r="6" spans="1:16" s="1095" customFormat="1" ht="12.75">
      <c r="A6" s="1003" t="s">
        <v>34</v>
      </c>
      <c r="B6" s="2929"/>
      <c r="C6" s="2929"/>
      <c r="D6" s="1096"/>
      <c r="E6" s="1096"/>
      <c r="F6" s="1096"/>
      <c r="G6" s="1059"/>
      <c r="H6" s="1059"/>
      <c r="I6" s="1002"/>
    </row>
    <row r="7" spans="1:16" s="1095" customFormat="1" ht="12.75">
      <c r="A7" s="1003" t="s">
        <v>35</v>
      </c>
      <c r="B7" s="2929"/>
      <c r="C7" s="2929"/>
      <c r="D7" s="1096"/>
      <c r="E7" s="1096"/>
      <c r="F7" s="1096"/>
      <c r="G7" s="1059"/>
      <c r="H7" s="1059"/>
      <c r="I7" s="1002"/>
    </row>
    <row r="8" spans="1:16" s="1095" customFormat="1" ht="12.75">
      <c r="A8" s="1003" t="s">
        <v>814</v>
      </c>
      <c r="B8" s="2930"/>
      <c r="C8" s="2930"/>
      <c r="D8" s="1098"/>
      <c r="E8" s="1098"/>
      <c r="F8" s="1098"/>
      <c r="G8" s="1061"/>
      <c r="H8" s="1061"/>
      <c r="I8" s="1005"/>
    </row>
    <row r="9" spans="1:16" s="1095" customFormat="1" ht="12.75">
      <c r="A9" s="1003" t="s">
        <v>197</v>
      </c>
      <c r="B9" s="3024" t="s">
        <v>414</v>
      </c>
      <c r="C9" s="3025"/>
      <c r="D9" s="1097"/>
      <c r="E9" s="1097"/>
      <c r="F9" s="1097"/>
      <c r="G9" s="1062"/>
      <c r="H9" s="1060"/>
      <c r="I9" s="998"/>
    </row>
    <row r="10" spans="1:16" s="1099" customFormat="1">
      <c r="G10" s="224"/>
      <c r="H10" s="224"/>
    </row>
    <row r="11" spans="1:16" s="730" customFormat="1">
      <c r="A11" s="732" t="s">
        <v>815</v>
      </c>
      <c r="B11" s="3026"/>
      <c r="C11" s="3026"/>
      <c r="D11" s="1100"/>
      <c r="E11" s="1100"/>
      <c r="F11" s="1100"/>
      <c r="G11" s="224"/>
      <c r="H11" s="224"/>
    </row>
    <row r="12" spans="1:16" s="1095" customFormat="1" ht="12.75">
      <c r="A12" s="1003"/>
      <c r="B12" s="3027"/>
      <c r="C12" s="3027"/>
      <c r="D12" s="1101"/>
      <c r="E12" s="1101"/>
      <c r="F12" s="1101"/>
      <c r="G12" s="1060"/>
      <c r="H12" s="1060"/>
      <c r="I12" s="998"/>
    </row>
    <row r="13" spans="1:16" ht="12.75">
      <c r="A13" s="1102" t="s">
        <v>2300</v>
      </c>
      <c r="B13" s="1103"/>
      <c r="C13" s="1104"/>
      <c r="D13" s="1104"/>
      <c r="E13" s="1104"/>
      <c r="F13" s="1104"/>
      <c r="G13" s="1065"/>
      <c r="H13" s="1065"/>
      <c r="I13" s="1103"/>
      <c r="J13" s="1104"/>
      <c r="K13" s="1105"/>
      <c r="L13" s="1105"/>
      <c r="M13" s="1014"/>
      <c r="N13" s="1104"/>
      <c r="O13" s="1104"/>
      <c r="P13" s="1106"/>
    </row>
    <row r="14" spans="1:16" ht="15.75">
      <c r="A14" s="1107" t="s">
        <v>2241</v>
      </c>
      <c r="B14" s="1103"/>
      <c r="C14" s="1104"/>
      <c r="D14" s="1104"/>
      <c r="E14" s="1104"/>
      <c r="F14" s="1104"/>
      <c r="G14" s="1065"/>
      <c r="H14" s="1065"/>
      <c r="I14" s="1103"/>
      <c r="J14" s="1104"/>
      <c r="K14" s="1105"/>
      <c r="L14" s="1105"/>
      <c r="M14" s="1014"/>
      <c r="N14" s="1104"/>
      <c r="O14" s="1104"/>
      <c r="P14" s="1106"/>
    </row>
    <row r="15" spans="1:16" ht="16.5" thickBot="1">
      <c r="A15" s="2906" t="s">
        <v>2282</v>
      </c>
      <c r="B15" s="2906"/>
      <c r="C15" s="2906"/>
      <c r="D15" s="2906"/>
      <c r="E15" s="2906"/>
      <c r="F15" s="2906"/>
      <c r="G15" s="2906"/>
      <c r="H15" s="2906"/>
      <c r="I15" s="1103"/>
      <c r="J15" s="1104"/>
      <c r="K15" s="1105"/>
      <c r="L15" s="1105"/>
      <c r="M15" s="1014"/>
      <c r="N15" s="1104"/>
      <c r="O15" s="1104"/>
      <c r="P15" s="1106"/>
    </row>
    <row r="16" spans="1:16" ht="39" thickBot="1">
      <c r="A16" s="1108" t="s">
        <v>2223</v>
      </c>
      <c r="B16" s="1108" t="s">
        <v>1339</v>
      </c>
      <c r="C16" s="1108" t="s">
        <v>2288</v>
      </c>
      <c r="D16" s="1109" t="s">
        <v>2289</v>
      </c>
      <c r="E16" s="1109" t="s">
        <v>2290</v>
      </c>
      <c r="F16" s="1109" t="s">
        <v>2291</v>
      </c>
      <c r="G16" s="1109" t="s">
        <v>2292</v>
      </c>
      <c r="H16" s="1109" t="s">
        <v>2293</v>
      </c>
      <c r="I16" s="1110" t="s">
        <v>818</v>
      </c>
      <c r="J16" s="1111" t="s">
        <v>828</v>
      </c>
      <c r="K16" s="1111" t="s">
        <v>829</v>
      </c>
      <c r="L16" s="1111" t="s">
        <v>2301</v>
      </c>
      <c r="M16" s="1111" t="s">
        <v>831</v>
      </c>
      <c r="N16" s="1111" t="s">
        <v>2302</v>
      </c>
      <c r="O16" s="1111" t="s">
        <v>833</v>
      </c>
      <c r="P16" s="1106"/>
    </row>
    <row r="17" spans="1:16" ht="12.75" customHeight="1">
      <c r="A17" s="3034"/>
      <c r="B17" s="3037"/>
      <c r="C17" s="3037"/>
      <c r="D17" s="3037"/>
      <c r="E17" s="1112"/>
      <c r="F17" s="1112"/>
      <c r="G17" s="1112"/>
      <c r="H17" s="1112"/>
      <c r="I17" s="1113" t="s">
        <v>2303</v>
      </c>
      <c r="J17" s="3028"/>
      <c r="K17" s="3028"/>
      <c r="L17" s="1114"/>
      <c r="M17" s="3031"/>
      <c r="N17" s="3031"/>
      <c r="O17" s="3046"/>
      <c r="P17" s="1106"/>
    </row>
    <row r="18" spans="1:16" ht="12.75" customHeight="1">
      <c r="A18" s="3035"/>
      <c r="B18" s="3038"/>
      <c r="C18" s="3038"/>
      <c r="D18" s="3038"/>
      <c r="E18" s="1115"/>
      <c r="F18" s="1115"/>
      <c r="G18" s="1115"/>
      <c r="H18" s="1115"/>
      <c r="I18" s="1116" t="s">
        <v>2304</v>
      </c>
      <c r="J18" s="3029"/>
      <c r="K18" s="3029"/>
      <c r="L18" s="1117"/>
      <c r="M18" s="3032"/>
      <c r="N18" s="3032"/>
      <c r="O18" s="3047"/>
      <c r="P18" s="1106"/>
    </row>
    <row r="19" spans="1:16" ht="12.75" customHeight="1">
      <c r="A19" s="3035"/>
      <c r="B19" s="3038"/>
      <c r="C19" s="3038"/>
      <c r="D19" s="3038"/>
      <c r="E19" s="1115"/>
      <c r="F19" s="1115"/>
      <c r="G19" s="1115"/>
      <c r="H19" s="1115"/>
      <c r="I19" s="1118" t="s">
        <v>2305</v>
      </c>
      <c r="J19" s="3029"/>
      <c r="K19" s="3029"/>
      <c r="L19" s="1119"/>
      <c r="M19" s="3032"/>
      <c r="N19" s="3032"/>
      <c r="O19" s="3047"/>
      <c r="P19" s="1106"/>
    </row>
    <row r="20" spans="1:16" s="1104" customFormat="1" ht="12.75" customHeight="1">
      <c r="A20" s="3035"/>
      <c r="B20" s="3038"/>
      <c r="C20" s="3038"/>
      <c r="D20" s="3038"/>
      <c r="E20" s="1115"/>
      <c r="F20" s="1115"/>
      <c r="G20" s="1115"/>
      <c r="H20" s="1115"/>
      <c r="I20" s="1120" t="s">
        <v>2306</v>
      </c>
      <c r="J20" s="3029"/>
      <c r="K20" s="3029"/>
      <c r="L20" s="1121"/>
      <c r="M20" s="3032"/>
      <c r="N20" s="3032"/>
      <c r="O20" s="3047"/>
    </row>
    <row r="21" spans="1:16" s="1104" customFormat="1" ht="12.75" customHeight="1">
      <c r="A21" s="3035"/>
      <c r="B21" s="3038"/>
      <c r="C21" s="3038"/>
      <c r="D21" s="3038"/>
      <c r="E21" s="1115"/>
      <c r="F21" s="1115"/>
      <c r="G21" s="1115"/>
      <c r="H21" s="1115"/>
      <c r="I21" s="1116" t="s">
        <v>2307</v>
      </c>
      <c r="J21" s="3029"/>
      <c r="K21" s="3029"/>
      <c r="L21" s="1121"/>
      <c r="M21" s="3032"/>
      <c r="N21" s="3032"/>
      <c r="O21" s="3047"/>
    </row>
    <row r="22" spans="1:16" s="1104" customFormat="1" ht="12.75" customHeight="1">
      <c r="A22" s="3035"/>
      <c r="B22" s="3038"/>
      <c r="C22" s="3038"/>
      <c r="D22" s="3038"/>
      <c r="E22" s="1115"/>
      <c r="F22" s="1115"/>
      <c r="G22" s="1115"/>
      <c r="H22" s="1115"/>
      <c r="I22" s="1118" t="s">
        <v>2308</v>
      </c>
      <c r="J22" s="3029"/>
      <c r="K22" s="3029"/>
      <c r="L22" s="1119"/>
      <c r="M22" s="3032"/>
      <c r="N22" s="3032"/>
      <c r="O22" s="3047"/>
    </row>
    <row r="23" spans="1:16" s="1104" customFormat="1" ht="12.75" customHeight="1">
      <c r="A23" s="3035"/>
      <c r="B23" s="3038"/>
      <c r="C23" s="3038"/>
      <c r="D23" s="3038"/>
      <c r="E23" s="1115"/>
      <c r="F23" s="1115"/>
      <c r="G23" s="1115"/>
      <c r="H23" s="1115"/>
      <c r="I23" s="1120" t="s">
        <v>1366</v>
      </c>
      <c r="J23" s="3029"/>
      <c r="K23" s="3029"/>
      <c r="L23" s="1121"/>
      <c r="M23" s="3032"/>
      <c r="N23" s="3032"/>
      <c r="O23" s="3047"/>
    </row>
    <row r="24" spans="1:16" s="1104" customFormat="1" ht="12.75" customHeight="1">
      <c r="A24" s="3035"/>
      <c r="B24" s="3038"/>
      <c r="C24" s="3038"/>
      <c r="D24" s="3038"/>
      <c r="E24" s="1115"/>
      <c r="F24" s="1115"/>
      <c r="G24" s="1115"/>
      <c r="H24" s="1115"/>
      <c r="I24" s="1116" t="s">
        <v>2309</v>
      </c>
      <c r="J24" s="3029"/>
      <c r="K24" s="3029"/>
      <c r="L24" s="1121"/>
      <c r="M24" s="3032"/>
      <c r="N24" s="3032"/>
      <c r="O24" s="3047"/>
    </row>
    <row r="25" spans="1:16" s="1104" customFormat="1" ht="12.75" customHeight="1">
      <c r="A25" s="3035"/>
      <c r="B25" s="3038"/>
      <c r="C25" s="3038"/>
      <c r="D25" s="3038"/>
      <c r="E25" s="1115"/>
      <c r="F25" s="1115"/>
      <c r="G25" s="1115"/>
      <c r="H25" s="1115"/>
      <c r="I25" s="1118" t="s">
        <v>1368</v>
      </c>
      <c r="J25" s="3029"/>
      <c r="K25" s="3029"/>
      <c r="L25" s="1119"/>
      <c r="M25" s="3032"/>
      <c r="N25" s="3032"/>
      <c r="O25" s="3047"/>
    </row>
    <row r="26" spans="1:16" s="1104" customFormat="1" ht="12.75" customHeight="1">
      <c r="A26" s="3035"/>
      <c r="B26" s="3038"/>
      <c r="C26" s="3038"/>
      <c r="D26" s="3038"/>
      <c r="E26" s="1115"/>
      <c r="F26" s="1115"/>
      <c r="G26" s="1115"/>
      <c r="H26" s="1115"/>
      <c r="I26" s="1120" t="s">
        <v>1369</v>
      </c>
      <c r="J26" s="3029"/>
      <c r="K26" s="3029"/>
      <c r="L26" s="1117"/>
      <c r="M26" s="3032"/>
      <c r="N26" s="3032"/>
      <c r="O26" s="3047"/>
    </row>
    <row r="27" spans="1:16" s="1104" customFormat="1" ht="12.75" customHeight="1">
      <c r="A27" s="3035"/>
      <c r="B27" s="3038"/>
      <c r="C27" s="3038"/>
      <c r="D27" s="3038"/>
      <c r="E27" s="1115"/>
      <c r="F27" s="1115"/>
      <c r="G27" s="1115"/>
      <c r="H27" s="1115"/>
      <c r="I27" s="1116" t="s">
        <v>2310</v>
      </c>
      <c r="J27" s="3029"/>
      <c r="K27" s="3029"/>
      <c r="L27" s="1117"/>
      <c r="M27" s="3032"/>
      <c r="N27" s="3032"/>
      <c r="O27" s="3047"/>
    </row>
    <row r="28" spans="1:16" s="1104" customFormat="1" ht="12.75" customHeight="1">
      <c r="A28" s="3035"/>
      <c r="B28" s="3038"/>
      <c r="C28" s="3038"/>
      <c r="D28" s="3038"/>
      <c r="E28" s="1115"/>
      <c r="F28" s="1115"/>
      <c r="G28" s="1115"/>
      <c r="H28" s="1115"/>
      <c r="I28" s="1118" t="s">
        <v>1371</v>
      </c>
      <c r="J28" s="3029"/>
      <c r="K28" s="3029"/>
      <c r="L28" s="1119"/>
      <c r="M28" s="3032"/>
      <c r="N28" s="3032"/>
      <c r="O28" s="3047"/>
    </row>
    <row r="29" spans="1:16" s="1104" customFormat="1" ht="12.75" customHeight="1">
      <c r="A29" s="3035"/>
      <c r="B29" s="3038"/>
      <c r="C29" s="3038"/>
      <c r="D29" s="3038"/>
      <c r="E29" s="1115"/>
      <c r="F29" s="1115"/>
      <c r="G29" s="1115"/>
      <c r="H29" s="1115"/>
      <c r="I29" s="1120" t="s">
        <v>1372</v>
      </c>
      <c r="J29" s="3029"/>
      <c r="K29" s="3029"/>
      <c r="L29" s="1117"/>
      <c r="M29" s="3032"/>
      <c r="N29" s="3032"/>
      <c r="O29" s="3047"/>
    </row>
    <row r="30" spans="1:16" s="1104" customFormat="1" ht="12.75" customHeight="1">
      <c r="A30" s="3035"/>
      <c r="B30" s="3038"/>
      <c r="C30" s="3038"/>
      <c r="D30" s="3038"/>
      <c r="E30" s="1115"/>
      <c r="F30" s="1115"/>
      <c r="G30" s="1115"/>
      <c r="H30" s="1115"/>
      <c r="I30" s="1116" t="s">
        <v>2311</v>
      </c>
      <c r="J30" s="3029"/>
      <c r="K30" s="3029"/>
      <c r="L30" s="1117"/>
      <c r="M30" s="3032"/>
      <c r="N30" s="3032"/>
      <c r="O30" s="3047"/>
    </row>
    <row r="31" spans="1:16" s="1104" customFormat="1" ht="12.75" customHeight="1">
      <c r="A31" s="3035"/>
      <c r="B31" s="3038"/>
      <c r="C31" s="3038"/>
      <c r="D31" s="3038"/>
      <c r="E31" s="1115"/>
      <c r="F31" s="1115"/>
      <c r="G31" s="1115"/>
      <c r="H31" s="1115"/>
      <c r="I31" s="1118" t="s">
        <v>1374</v>
      </c>
      <c r="J31" s="3029"/>
      <c r="K31" s="3029"/>
      <c r="L31" s="1119"/>
      <c r="M31" s="3032"/>
      <c r="N31" s="3032"/>
      <c r="O31" s="3047"/>
    </row>
    <row r="32" spans="1:16" s="1104" customFormat="1" ht="12.75" customHeight="1">
      <c r="A32" s="3035"/>
      <c r="B32" s="3038"/>
      <c r="C32" s="3038"/>
      <c r="D32" s="3038"/>
      <c r="E32" s="1115"/>
      <c r="F32" s="1115"/>
      <c r="G32" s="1115"/>
      <c r="H32" s="1115"/>
      <c r="I32" s="1120" t="s">
        <v>1375</v>
      </c>
      <c r="J32" s="3029"/>
      <c r="K32" s="3029"/>
      <c r="L32" s="1117"/>
      <c r="M32" s="3032"/>
      <c r="N32" s="3032"/>
      <c r="O32" s="3047"/>
    </row>
    <row r="33" spans="1:15" s="1104" customFormat="1" ht="12.75" customHeight="1">
      <c r="A33" s="3035"/>
      <c r="B33" s="3038"/>
      <c r="C33" s="3038"/>
      <c r="D33" s="3038"/>
      <c r="E33" s="1115"/>
      <c r="F33" s="1115"/>
      <c r="G33" s="1115"/>
      <c r="H33" s="1115"/>
      <c r="I33" s="1116" t="s">
        <v>2312</v>
      </c>
      <c r="J33" s="3029"/>
      <c r="K33" s="3029"/>
      <c r="L33" s="1117"/>
      <c r="M33" s="3032"/>
      <c r="N33" s="3032"/>
      <c r="O33" s="3047"/>
    </row>
    <row r="34" spans="1:15" s="1104" customFormat="1" ht="13.5" customHeight="1" thickBot="1">
      <c r="A34" s="3036"/>
      <c r="B34" s="3039"/>
      <c r="C34" s="3039"/>
      <c r="D34" s="3039"/>
      <c r="E34" s="1122"/>
      <c r="F34" s="1122"/>
      <c r="G34" s="1122"/>
      <c r="H34" s="1122"/>
      <c r="I34" s="1123" t="s">
        <v>1377</v>
      </c>
      <c r="J34" s="3030"/>
      <c r="K34" s="3030"/>
      <c r="L34" s="1124"/>
      <c r="M34" s="3033"/>
      <c r="N34" s="3033"/>
      <c r="O34" s="3048"/>
    </row>
    <row r="35" spans="1:15" s="1104" customFormat="1" ht="15.75">
      <c r="A35" s="3040"/>
      <c r="B35" s="3043"/>
      <c r="C35" s="3043"/>
      <c r="D35" s="3043"/>
      <c r="E35" s="1112"/>
      <c r="F35" s="1112"/>
      <c r="G35" s="1112"/>
      <c r="H35" s="1112"/>
      <c r="I35" s="1113" t="s">
        <v>2303</v>
      </c>
      <c r="J35" s="3028"/>
      <c r="K35" s="3028"/>
      <c r="L35" s="1114"/>
      <c r="M35" s="3031"/>
      <c r="N35" s="3031"/>
      <c r="O35" s="3046"/>
    </row>
    <row r="36" spans="1:15" s="1104" customFormat="1" ht="15.75">
      <c r="A36" s="3041"/>
      <c r="B36" s="3044"/>
      <c r="C36" s="3044"/>
      <c r="D36" s="3044"/>
      <c r="E36" s="1115"/>
      <c r="F36" s="1115"/>
      <c r="G36" s="1115"/>
      <c r="H36" s="1115"/>
      <c r="I36" s="1116" t="s">
        <v>2304</v>
      </c>
      <c r="J36" s="3029"/>
      <c r="K36" s="3029"/>
      <c r="L36" s="1117"/>
      <c r="M36" s="3032"/>
      <c r="N36" s="3032"/>
      <c r="O36" s="3047"/>
    </row>
    <row r="37" spans="1:15" s="1104" customFormat="1" ht="15.75">
      <c r="A37" s="3041"/>
      <c r="B37" s="3044"/>
      <c r="C37" s="3044"/>
      <c r="D37" s="3044"/>
      <c r="E37" s="1115"/>
      <c r="F37" s="1115"/>
      <c r="G37" s="1115"/>
      <c r="H37" s="1115"/>
      <c r="I37" s="1118" t="s">
        <v>2305</v>
      </c>
      <c r="J37" s="3029"/>
      <c r="K37" s="3029"/>
      <c r="L37" s="1119"/>
      <c r="M37" s="3032"/>
      <c r="N37" s="3032"/>
      <c r="O37" s="3047"/>
    </row>
    <row r="38" spans="1:15" s="1104" customFormat="1" ht="15.75">
      <c r="A38" s="3041"/>
      <c r="B38" s="3044"/>
      <c r="C38" s="3044"/>
      <c r="D38" s="3044"/>
      <c r="E38" s="1115"/>
      <c r="F38" s="1115"/>
      <c r="G38" s="1115"/>
      <c r="H38" s="1115"/>
      <c r="I38" s="1120" t="s">
        <v>2306</v>
      </c>
      <c r="J38" s="3029"/>
      <c r="K38" s="3029"/>
      <c r="L38" s="1121"/>
      <c r="M38" s="3032"/>
      <c r="N38" s="3032"/>
      <c r="O38" s="3047"/>
    </row>
    <row r="39" spans="1:15" s="1104" customFormat="1" ht="15.75">
      <c r="A39" s="3041"/>
      <c r="B39" s="3044"/>
      <c r="C39" s="3044"/>
      <c r="D39" s="3044"/>
      <c r="E39" s="1115"/>
      <c r="F39" s="1115"/>
      <c r="G39" s="1115"/>
      <c r="H39" s="1115"/>
      <c r="I39" s="1116" t="s">
        <v>2307</v>
      </c>
      <c r="J39" s="3029"/>
      <c r="K39" s="3029"/>
      <c r="L39" s="1121"/>
      <c r="M39" s="3032"/>
      <c r="N39" s="3032"/>
      <c r="O39" s="3047"/>
    </row>
    <row r="40" spans="1:15" s="1104" customFormat="1" ht="15.75">
      <c r="A40" s="3041"/>
      <c r="B40" s="3044"/>
      <c r="C40" s="3044"/>
      <c r="D40" s="3044"/>
      <c r="E40" s="1115"/>
      <c r="F40" s="1115"/>
      <c r="G40" s="1115"/>
      <c r="H40" s="1115"/>
      <c r="I40" s="1118" t="s">
        <v>2308</v>
      </c>
      <c r="J40" s="3029"/>
      <c r="K40" s="3029"/>
      <c r="L40" s="1119"/>
      <c r="M40" s="3032"/>
      <c r="N40" s="3032"/>
      <c r="O40" s="3047"/>
    </row>
    <row r="41" spans="1:15" s="1104" customFormat="1" ht="15.75">
      <c r="A41" s="3041"/>
      <c r="B41" s="3044"/>
      <c r="C41" s="3044"/>
      <c r="D41" s="3044"/>
      <c r="E41" s="1115"/>
      <c r="F41" s="1115"/>
      <c r="G41" s="1115"/>
      <c r="H41" s="1115"/>
      <c r="I41" s="1120" t="s">
        <v>1366</v>
      </c>
      <c r="J41" s="3029"/>
      <c r="K41" s="3029"/>
      <c r="L41" s="1121"/>
      <c r="M41" s="3032"/>
      <c r="N41" s="3032"/>
      <c r="O41" s="3047"/>
    </row>
    <row r="42" spans="1:15" s="1104" customFormat="1" ht="15.75">
      <c r="A42" s="3041"/>
      <c r="B42" s="3044"/>
      <c r="C42" s="3044"/>
      <c r="D42" s="3044"/>
      <c r="E42" s="1115"/>
      <c r="F42" s="1115"/>
      <c r="G42" s="1115"/>
      <c r="H42" s="1115"/>
      <c r="I42" s="1116" t="s">
        <v>2309</v>
      </c>
      <c r="J42" s="3029"/>
      <c r="K42" s="3029"/>
      <c r="L42" s="1121"/>
      <c r="M42" s="3032"/>
      <c r="N42" s="3032"/>
      <c r="O42" s="3047"/>
    </row>
    <row r="43" spans="1:15" s="1104" customFormat="1" ht="15.75">
      <c r="A43" s="3041"/>
      <c r="B43" s="3044"/>
      <c r="C43" s="3044"/>
      <c r="D43" s="3044"/>
      <c r="E43" s="1115"/>
      <c r="F43" s="1115"/>
      <c r="G43" s="1115"/>
      <c r="H43" s="1115"/>
      <c r="I43" s="1118" t="s">
        <v>1368</v>
      </c>
      <c r="J43" s="3029"/>
      <c r="K43" s="3029"/>
      <c r="L43" s="1119"/>
      <c r="M43" s="3032"/>
      <c r="N43" s="3032"/>
      <c r="O43" s="3047"/>
    </row>
    <row r="44" spans="1:15" s="1104" customFormat="1" ht="15.75">
      <c r="A44" s="3041"/>
      <c r="B44" s="3044"/>
      <c r="C44" s="3044"/>
      <c r="D44" s="3044"/>
      <c r="E44" s="1115"/>
      <c r="F44" s="1115"/>
      <c r="G44" s="1115"/>
      <c r="H44" s="1115"/>
      <c r="I44" s="1120" t="s">
        <v>1369</v>
      </c>
      <c r="J44" s="3029"/>
      <c r="K44" s="3029"/>
      <c r="L44" s="1117"/>
      <c r="M44" s="3032"/>
      <c r="N44" s="3032"/>
      <c r="O44" s="3047"/>
    </row>
    <row r="45" spans="1:15" s="1104" customFormat="1" ht="15.75">
      <c r="A45" s="3041"/>
      <c r="B45" s="3044"/>
      <c r="C45" s="3044"/>
      <c r="D45" s="3044"/>
      <c r="E45" s="1115"/>
      <c r="F45" s="1115"/>
      <c r="G45" s="1115"/>
      <c r="H45" s="1115"/>
      <c r="I45" s="1116" t="s">
        <v>2310</v>
      </c>
      <c r="J45" s="3029"/>
      <c r="K45" s="3029"/>
      <c r="L45" s="1117"/>
      <c r="M45" s="3032"/>
      <c r="N45" s="3032"/>
      <c r="O45" s="3047"/>
    </row>
    <row r="46" spans="1:15" s="1104" customFormat="1" ht="15.75">
      <c r="A46" s="3041"/>
      <c r="B46" s="3044"/>
      <c r="C46" s="3044"/>
      <c r="D46" s="3044"/>
      <c r="E46" s="1115"/>
      <c r="F46" s="1115"/>
      <c r="G46" s="1115"/>
      <c r="H46" s="1115"/>
      <c r="I46" s="1118" t="s">
        <v>1371</v>
      </c>
      <c r="J46" s="3029"/>
      <c r="K46" s="3029"/>
      <c r="L46" s="1119"/>
      <c r="M46" s="3032"/>
      <c r="N46" s="3032"/>
      <c r="O46" s="3047"/>
    </row>
    <row r="47" spans="1:15" s="1104" customFormat="1" ht="15.75">
      <c r="A47" s="3041"/>
      <c r="B47" s="3044"/>
      <c r="C47" s="3044"/>
      <c r="D47" s="3044"/>
      <c r="E47" s="1115"/>
      <c r="F47" s="1115"/>
      <c r="G47" s="1115"/>
      <c r="H47" s="1115"/>
      <c r="I47" s="1120" t="s">
        <v>1372</v>
      </c>
      <c r="J47" s="3029"/>
      <c r="K47" s="3029"/>
      <c r="L47" s="1117"/>
      <c r="M47" s="3032"/>
      <c r="N47" s="3032"/>
      <c r="O47" s="3047"/>
    </row>
    <row r="48" spans="1:15" s="1104" customFormat="1" ht="15.75">
      <c r="A48" s="3041"/>
      <c r="B48" s="3044"/>
      <c r="C48" s="3044"/>
      <c r="D48" s="3044"/>
      <c r="E48" s="1115"/>
      <c r="F48" s="1115"/>
      <c r="G48" s="1115"/>
      <c r="H48" s="1115"/>
      <c r="I48" s="1116" t="s">
        <v>2311</v>
      </c>
      <c r="J48" s="3029"/>
      <c r="K48" s="3029"/>
      <c r="L48" s="1117"/>
      <c r="M48" s="3032"/>
      <c r="N48" s="3032"/>
      <c r="O48" s="3047"/>
    </row>
    <row r="49" spans="1:15" s="1104" customFormat="1" ht="15.75">
      <c r="A49" s="3041"/>
      <c r="B49" s="3044"/>
      <c r="C49" s="3044"/>
      <c r="D49" s="3044"/>
      <c r="E49" s="1115"/>
      <c r="F49" s="1115"/>
      <c r="G49" s="1115"/>
      <c r="H49" s="1115"/>
      <c r="I49" s="1118" t="s">
        <v>1374</v>
      </c>
      <c r="J49" s="3029"/>
      <c r="K49" s="3029"/>
      <c r="L49" s="1119"/>
      <c r="M49" s="3032"/>
      <c r="N49" s="3032"/>
      <c r="O49" s="3047"/>
    </row>
    <row r="50" spans="1:15" s="1104" customFormat="1" ht="15.75">
      <c r="A50" s="3041"/>
      <c r="B50" s="3044"/>
      <c r="C50" s="3044"/>
      <c r="D50" s="3044"/>
      <c r="E50" s="1115"/>
      <c r="F50" s="1115"/>
      <c r="G50" s="1115"/>
      <c r="H50" s="1115"/>
      <c r="I50" s="1120" t="s">
        <v>1375</v>
      </c>
      <c r="J50" s="3029"/>
      <c r="K50" s="3029"/>
      <c r="L50" s="1117"/>
      <c r="M50" s="3032"/>
      <c r="N50" s="3032"/>
      <c r="O50" s="3047"/>
    </row>
    <row r="51" spans="1:15" s="1104" customFormat="1" ht="15.75">
      <c r="A51" s="3041"/>
      <c r="B51" s="3044"/>
      <c r="C51" s="3044"/>
      <c r="D51" s="3044"/>
      <c r="E51" s="1115"/>
      <c r="F51" s="1115"/>
      <c r="G51" s="1115"/>
      <c r="H51" s="1115"/>
      <c r="I51" s="1116" t="s">
        <v>2312</v>
      </c>
      <c r="J51" s="3029"/>
      <c r="K51" s="3029"/>
      <c r="L51" s="1117"/>
      <c r="M51" s="3032"/>
      <c r="N51" s="3032"/>
      <c r="O51" s="3047"/>
    </row>
    <row r="52" spans="1:15" s="1104" customFormat="1" ht="16.5" thickBot="1">
      <c r="A52" s="3042"/>
      <c r="B52" s="3045"/>
      <c r="C52" s="3045"/>
      <c r="D52" s="3045"/>
      <c r="E52" s="1122"/>
      <c r="F52" s="1122"/>
      <c r="G52" s="1122"/>
      <c r="H52" s="1122"/>
      <c r="I52" s="1123" t="s">
        <v>1377</v>
      </c>
      <c r="J52" s="3030"/>
      <c r="K52" s="3030"/>
      <c r="L52" s="1124"/>
      <c r="M52" s="3033"/>
      <c r="N52" s="3033"/>
      <c r="O52" s="3048"/>
    </row>
    <row r="53" spans="1:15" s="1104" customFormat="1" ht="12.75">
      <c r="A53" s="1125"/>
      <c r="B53" s="1125"/>
      <c r="C53" s="1126"/>
      <c r="D53" s="1126"/>
      <c r="E53" s="1126"/>
      <c r="F53" s="1126"/>
      <c r="G53" s="1091"/>
      <c r="H53" s="1091"/>
      <c r="I53" s="1125"/>
      <c r="J53" s="1126"/>
      <c r="K53" s="1127"/>
      <c r="L53" s="1127"/>
      <c r="M53" s="1128"/>
      <c r="N53" s="1126"/>
      <c r="O53" s="1126"/>
    </row>
    <row r="54" spans="1:15" s="1104" customFormat="1" ht="12.75">
      <c r="A54" s="1125"/>
      <c r="B54" s="1125"/>
      <c r="C54" s="1126"/>
      <c r="D54" s="1126"/>
      <c r="E54" s="1126"/>
      <c r="F54" s="1126"/>
      <c r="G54" s="1091"/>
      <c r="H54" s="1091"/>
      <c r="I54" s="1125"/>
      <c r="J54" s="1126"/>
      <c r="K54" s="1127"/>
      <c r="L54" s="1127"/>
      <c r="M54" s="1128"/>
      <c r="N54" s="1126"/>
      <c r="O54" s="1126"/>
    </row>
    <row r="55" spans="1:15" s="1104" customFormat="1" ht="12.75">
      <c r="A55" s="1125"/>
      <c r="B55" s="1125"/>
      <c r="C55" s="1126"/>
      <c r="D55" s="1126"/>
      <c r="E55" s="1126"/>
      <c r="F55" s="1126"/>
      <c r="G55" s="1091"/>
      <c r="H55" s="1091"/>
      <c r="I55" s="1125"/>
      <c r="J55" s="1126"/>
      <c r="K55" s="1127"/>
      <c r="L55" s="1127"/>
      <c r="M55" s="1128"/>
      <c r="N55" s="1126"/>
      <c r="O55" s="1126"/>
    </row>
    <row r="56" spans="1:15" s="1104" customFormat="1" ht="12.75">
      <c r="A56" s="1125"/>
      <c r="B56" s="1125"/>
      <c r="C56" s="1126"/>
      <c r="D56" s="1126"/>
      <c r="E56" s="1126"/>
      <c r="F56" s="1126"/>
      <c r="G56" s="1091"/>
      <c r="H56" s="1091"/>
      <c r="I56" s="1125"/>
      <c r="J56" s="1126"/>
      <c r="K56" s="1127"/>
      <c r="L56" s="1127"/>
      <c r="M56" s="1128"/>
      <c r="N56" s="1126"/>
      <c r="O56" s="1126"/>
    </row>
    <row r="57" spans="1:15" s="1104" customFormat="1" ht="12.75">
      <c r="A57" s="1125"/>
      <c r="B57" s="1125"/>
      <c r="C57" s="1126"/>
      <c r="D57" s="1126"/>
      <c r="E57" s="1126"/>
      <c r="F57" s="1126"/>
      <c r="G57" s="1091"/>
      <c r="H57" s="1091"/>
      <c r="I57" s="1125"/>
      <c r="J57" s="1126"/>
      <c r="K57" s="1127"/>
      <c r="L57" s="1127"/>
      <c r="M57" s="1128"/>
      <c r="N57" s="1126"/>
      <c r="O57" s="1126"/>
    </row>
    <row r="58" spans="1:15" s="1104" customFormat="1" ht="12.75">
      <c r="A58" s="1125"/>
      <c r="B58" s="1125"/>
      <c r="C58" s="1126"/>
      <c r="D58" s="1126"/>
      <c r="E58" s="1126"/>
      <c r="F58" s="1126"/>
      <c r="G58" s="1091"/>
      <c r="H58" s="1091"/>
      <c r="I58" s="1125"/>
      <c r="J58" s="1126"/>
      <c r="K58" s="1127"/>
      <c r="L58" s="1127"/>
      <c r="M58" s="1128"/>
      <c r="N58" s="1126"/>
      <c r="O58" s="1126"/>
    </row>
    <row r="59" spans="1:15" s="1104" customFormat="1" ht="12.75">
      <c r="A59" s="1125"/>
      <c r="B59" s="1125"/>
      <c r="C59" s="1126"/>
      <c r="D59" s="1126"/>
      <c r="E59" s="1126"/>
      <c r="F59" s="1126"/>
      <c r="G59" s="1091"/>
      <c r="H59" s="1091"/>
      <c r="I59" s="1125"/>
      <c r="J59" s="1126"/>
      <c r="K59" s="1127"/>
      <c r="L59" s="1127"/>
      <c r="M59" s="1128"/>
      <c r="N59" s="1126"/>
      <c r="O59" s="1126"/>
    </row>
    <row r="60" spans="1:15" s="1104" customFormat="1" ht="12.75">
      <c r="A60" s="1125"/>
      <c r="B60" s="1125"/>
      <c r="C60" s="1126"/>
      <c r="D60" s="1126"/>
      <c r="E60" s="1126"/>
      <c r="F60" s="1126"/>
      <c r="G60" s="1091"/>
      <c r="H60" s="1091"/>
      <c r="I60" s="1125"/>
      <c r="J60" s="1126"/>
      <c r="K60" s="1127"/>
      <c r="L60" s="1127"/>
      <c r="M60" s="1128"/>
      <c r="N60" s="1126"/>
      <c r="O60" s="1126"/>
    </row>
    <row r="61" spans="1:15" s="1104" customFormat="1" ht="12.75">
      <c r="A61" s="1125"/>
      <c r="B61" s="1125"/>
      <c r="C61" s="1126"/>
      <c r="D61" s="1126"/>
      <c r="E61" s="1126"/>
      <c r="F61" s="1126"/>
      <c r="G61" s="1091"/>
      <c r="H61" s="1091"/>
      <c r="I61" s="1125"/>
      <c r="J61" s="1126"/>
      <c r="K61" s="1127"/>
      <c r="L61" s="1127"/>
      <c r="M61" s="1128"/>
      <c r="N61" s="1126"/>
      <c r="O61" s="1126"/>
    </row>
    <row r="62" spans="1:15" s="1104" customFormat="1" ht="12.75">
      <c r="A62" s="1125"/>
      <c r="B62" s="1125"/>
      <c r="C62" s="1126"/>
      <c r="D62" s="1126"/>
      <c r="E62" s="1126"/>
      <c r="F62" s="1126"/>
      <c r="G62" s="1091"/>
      <c r="H62" s="1091"/>
      <c r="I62" s="1125"/>
      <c r="J62" s="1126"/>
      <c r="K62" s="1127"/>
      <c r="L62" s="1127"/>
      <c r="M62" s="1128"/>
      <c r="N62" s="1126"/>
      <c r="O62" s="1126"/>
    </row>
    <row r="63" spans="1:15" s="1104" customFormat="1" ht="12.75">
      <c r="A63" s="1125"/>
      <c r="B63" s="1125"/>
      <c r="C63" s="1126"/>
      <c r="D63" s="1126"/>
      <c r="E63" s="1126"/>
      <c r="F63" s="1126"/>
      <c r="G63" s="1091"/>
      <c r="H63" s="1091"/>
      <c r="I63" s="1125"/>
      <c r="J63" s="1126"/>
      <c r="K63" s="1127"/>
      <c r="L63" s="1127"/>
      <c r="M63" s="1128"/>
      <c r="N63" s="1126"/>
      <c r="O63" s="1126"/>
    </row>
    <row r="64" spans="1:15" s="1104" customFormat="1" ht="12.75">
      <c r="A64" s="1125"/>
      <c r="B64" s="1125"/>
      <c r="C64" s="1126"/>
      <c r="D64" s="1126"/>
      <c r="E64" s="1126"/>
      <c r="F64" s="1126"/>
      <c r="G64" s="1091"/>
      <c r="H64" s="1091"/>
      <c r="I64" s="1125"/>
      <c r="J64" s="1126"/>
      <c r="K64" s="1127"/>
      <c r="L64" s="1127"/>
      <c r="M64" s="1128"/>
      <c r="N64" s="1126"/>
      <c r="O64" s="1126"/>
    </row>
    <row r="65" spans="1:15" s="1104" customFormat="1" ht="12.75">
      <c r="A65" s="1125"/>
      <c r="B65" s="1125"/>
      <c r="C65" s="1126"/>
      <c r="D65" s="1126"/>
      <c r="E65" s="1126"/>
      <c r="F65" s="1126"/>
      <c r="G65" s="1091"/>
      <c r="H65" s="1091"/>
      <c r="I65" s="1125"/>
      <c r="J65" s="1126"/>
      <c r="K65" s="1127"/>
      <c r="L65" s="1127"/>
      <c r="M65" s="1128"/>
      <c r="N65" s="1126"/>
      <c r="O65" s="1126"/>
    </row>
    <row r="66" spans="1:15" s="1104" customFormat="1" ht="12.75">
      <c r="A66" s="1125"/>
      <c r="B66" s="1125"/>
      <c r="C66" s="1126"/>
      <c r="D66" s="1126"/>
      <c r="E66" s="1126"/>
      <c r="F66" s="1126"/>
      <c r="G66" s="1091"/>
      <c r="H66" s="1091"/>
      <c r="I66" s="1125"/>
      <c r="J66" s="1126"/>
      <c r="K66" s="1127"/>
      <c r="L66" s="1127"/>
      <c r="M66" s="1128"/>
      <c r="N66" s="1126"/>
      <c r="O66" s="1126"/>
    </row>
    <row r="67" spans="1:15" s="1104" customFormat="1" ht="12.75">
      <c r="A67" s="1125"/>
      <c r="B67" s="1125"/>
      <c r="C67" s="1126"/>
      <c r="D67" s="1126"/>
      <c r="E67" s="1126"/>
      <c r="F67" s="1126"/>
      <c r="G67" s="1091"/>
      <c r="H67" s="1091"/>
      <c r="I67" s="1125"/>
      <c r="J67" s="1126"/>
      <c r="K67" s="1127"/>
      <c r="L67" s="1127"/>
      <c r="M67" s="1128"/>
      <c r="N67" s="1126"/>
      <c r="O67" s="1126"/>
    </row>
    <row r="68" spans="1:15" s="1104" customFormat="1" ht="12.75">
      <c r="A68" s="1125"/>
      <c r="B68" s="1125"/>
      <c r="C68" s="1126"/>
      <c r="D68" s="1126"/>
      <c r="E68" s="1126"/>
      <c r="F68" s="1126"/>
      <c r="G68" s="1091"/>
      <c r="H68" s="1091"/>
      <c r="I68" s="1125"/>
      <c r="J68" s="1126"/>
      <c r="K68" s="1127"/>
      <c r="L68" s="1127"/>
      <c r="M68" s="1128"/>
      <c r="N68" s="1126"/>
      <c r="O68" s="1126"/>
    </row>
    <row r="69" spans="1:15" s="1104" customFormat="1" ht="12.75">
      <c r="A69" s="1125"/>
      <c r="B69" s="1125"/>
      <c r="C69" s="1126"/>
      <c r="D69" s="1126"/>
      <c r="E69" s="1126"/>
      <c r="F69" s="1126"/>
      <c r="G69" s="1091"/>
      <c r="H69" s="1091"/>
      <c r="I69" s="1125"/>
      <c r="J69" s="1126"/>
      <c r="K69" s="1127"/>
      <c r="L69" s="1127"/>
      <c r="M69" s="1128"/>
      <c r="N69" s="1126"/>
      <c r="O69" s="1126"/>
    </row>
    <row r="70" spans="1:15" s="1104" customFormat="1" ht="12.75">
      <c r="A70" s="1125"/>
      <c r="B70" s="1125"/>
      <c r="C70" s="1126"/>
      <c r="D70" s="1126"/>
      <c r="E70" s="1126"/>
      <c r="F70" s="1126"/>
      <c r="G70" s="1091"/>
      <c r="H70" s="1091"/>
      <c r="I70" s="1125"/>
      <c r="J70" s="1126"/>
      <c r="K70" s="1127"/>
      <c r="L70" s="1127"/>
      <c r="M70" s="1128"/>
      <c r="N70" s="1126"/>
      <c r="O70" s="1126"/>
    </row>
    <row r="71" spans="1:15" s="1104" customFormat="1" ht="12.75">
      <c r="A71" s="1125"/>
      <c r="B71" s="1125"/>
      <c r="C71" s="1126"/>
      <c r="D71" s="1126"/>
      <c r="E71" s="1126"/>
      <c r="F71" s="1126"/>
      <c r="G71" s="1091"/>
      <c r="H71" s="1091"/>
      <c r="I71" s="1125"/>
      <c r="J71" s="1126"/>
      <c r="K71" s="1127"/>
      <c r="L71" s="1127"/>
      <c r="M71" s="1128"/>
      <c r="N71" s="1126"/>
      <c r="O71" s="1126"/>
    </row>
    <row r="72" spans="1:15" s="1104" customFormat="1" ht="12.75">
      <c r="A72" s="1125"/>
      <c r="B72" s="1125"/>
      <c r="C72" s="1126"/>
      <c r="D72" s="1126"/>
      <c r="E72" s="1126"/>
      <c r="F72" s="1126"/>
      <c r="G72" s="1091"/>
      <c r="H72" s="1091"/>
      <c r="I72" s="1125"/>
      <c r="J72" s="1126"/>
      <c r="K72" s="1127"/>
      <c r="L72" s="1127"/>
      <c r="M72" s="1128"/>
      <c r="N72" s="1126"/>
      <c r="O72" s="1126"/>
    </row>
    <row r="73" spans="1:15" s="1104" customFormat="1" ht="12.75">
      <c r="A73" s="1125"/>
      <c r="B73" s="1125"/>
      <c r="C73" s="1126"/>
      <c r="D73" s="1126"/>
      <c r="E73" s="1126"/>
      <c r="F73" s="1126"/>
      <c r="G73" s="1091"/>
      <c r="H73" s="1091"/>
      <c r="I73" s="1125"/>
      <c r="J73" s="1126"/>
      <c r="K73" s="1127"/>
      <c r="L73" s="1127"/>
      <c r="M73" s="1128"/>
      <c r="N73" s="1126"/>
      <c r="O73" s="1126"/>
    </row>
    <row r="74" spans="1:15" s="1104" customFormat="1" ht="12.75">
      <c r="A74" s="1125"/>
      <c r="B74" s="1125"/>
      <c r="C74" s="1126"/>
      <c r="D74" s="1126"/>
      <c r="E74" s="1126"/>
      <c r="F74" s="1126"/>
      <c r="G74" s="1091"/>
      <c r="H74" s="1091"/>
      <c r="I74" s="1125"/>
      <c r="J74" s="1126"/>
      <c r="K74" s="1127"/>
      <c r="L74" s="1127"/>
      <c r="M74" s="1128"/>
      <c r="N74" s="1126"/>
      <c r="O74" s="1126"/>
    </row>
    <row r="75" spans="1:15" s="1104" customFormat="1" ht="12.75">
      <c r="A75" s="1125"/>
      <c r="B75" s="1125"/>
      <c r="C75" s="1126"/>
      <c r="D75" s="1126"/>
      <c r="E75" s="1126"/>
      <c r="F75" s="1126"/>
      <c r="G75" s="1091"/>
      <c r="H75" s="1091"/>
      <c r="I75" s="1125"/>
      <c r="J75" s="1126"/>
      <c r="K75" s="1127"/>
      <c r="L75" s="1127"/>
      <c r="M75" s="1128"/>
      <c r="N75" s="1126"/>
      <c r="O75" s="1126"/>
    </row>
    <row r="76" spans="1:15" s="1104" customFormat="1" ht="12.75">
      <c r="A76" s="1125"/>
      <c r="B76" s="1125"/>
      <c r="C76" s="1126"/>
      <c r="D76" s="1126"/>
      <c r="E76" s="1126"/>
      <c r="F76" s="1126"/>
      <c r="G76" s="1091"/>
      <c r="H76" s="1091"/>
      <c r="I76" s="1125"/>
      <c r="J76" s="1126"/>
      <c r="K76" s="1127"/>
      <c r="L76" s="1127"/>
      <c r="M76" s="1128"/>
      <c r="N76" s="1126"/>
      <c r="O76" s="1126"/>
    </row>
    <row r="77" spans="1:15" s="1104" customFormat="1" ht="12.75">
      <c r="A77" s="1125"/>
      <c r="B77" s="1125"/>
      <c r="C77" s="1126"/>
      <c r="D77" s="1126"/>
      <c r="E77" s="1126"/>
      <c r="F77" s="1126"/>
      <c r="G77" s="1091"/>
      <c r="H77" s="1091"/>
      <c r="I77" s="1125"/>
      <c r="J77" s="1126"/>
      <c r="K77" s="1127"/>
      <c r="L77" s="1127"/>
      <c r="M77" s="1128"/>
      <c r="N77" s="1126"/>
      <c r="O77" s="1126"/>
    </row>
    <row r="78" spans="1:15" s="1104" customFormat="1" ht="12.75">
      <c r="A78" s="1125"/>
      <c r="B78" s="1125"/>
      <c r="C78" s="1126"/>
      <c r="D78" s="1126"/>
      <c r="E78" s="1126"/>
      <c r="F78" s="1126"/>
      <c r="G78" s="1091"/>
      <c r="H78" s="1091"/>
      <c r="I78" s="1125"/>
      <c r="J78" s="1126"/>
      <c r="K78" s="1127"/>
      <c r="L78" s="1127"/>
      <c r="M78" s="1128"/>
      <c r="N78" s="1126"/>
      <c r="O78" s="1126"/>
    </row>
    <row r="79" spans="1:15" s="1104" customFormat="1" ht="12.75">
      <c r="A79" s="1125"/>
      <c r="B79" s="1125"/>
      <c r="C79" s="1126"/>
      <c r="D79" s="1126"/>
      <c r="E79" s="1126"/>
      <c r="F79" s="1126"/>
      <c r="G79" s="1091"/>
      <c r="H79" s="1091"/>
      <c r="I79" s="1125"/>
      <c r="J79" s="1126"/>
      <c r="K79" s="1127"/>
      <c r="L79" s="1127"/>
      <c r="M79" s="1128"/>
      <c r="N79" s="1126"/>
      <c r="O79" s="1126"/>
    </row>
    <row r="80" spans="1:15" s="1104" customFormat="1" ht="12.75">
      <c r="A80" s="1125"/>
      <c r="B80" s="1125"/>
      <c r="C80" s="1126"/>
      <c r="D80" s="1126"/>
      <c r="E80" s="1126"/>
      <c r="F80" s="1126"/>
      <c r="G80" s="1091"/>
      <c r="H80" s="1091"/>
      <c r="I80" s="1125"/>
      <c r="J80" s="1126"/>
      <c r="K80" s="1127"/>
      <c r="L80" s="1127"/>
      <c r="M80" s="1128"/>
      <c r="N80" s="1126"/>
      <c r="O80" s="1126"/>
    </row>
    <row r="81" spans="1:15" s="1104" customFormat="1" ht="12.75">
      <c r="A81" s="1125"/>
      <c r="B81" s="1125"/>
      <c r="C81" s="1126"/>
      <c r="D81" s="1126"/>
      <c r="E81" s="1126"/>
      <c r="F81" s="1126"/>
      <c r="G81" s="1091"/>
      <c r="H81" s="1091"/>
      <c r="I81" s="1125"/>
      <c r="J81" s="1126"/>
      <c r="K81" s="1127"/>
      <c r="L81" s="1127"/>
      <c r="M81" s="1128"/>
      <c r="N81" s="1126"/>
      <c r="O81" s="1126"/>
    </row>
    <row r="82" spans="1:15" s="1104" customFormat="1" ht="12.75">
      <c r="A82" s="1125"/>
      <c r="B82" s="1125"/>
      <c r="C82" s="1126"/>
      <c r="D82" s="1126"/>
      <c r="E82" s="1126"/>
      <c r="F82" s="1126"/>
      <c r="G82" s="1091"/>
      <c r="H82" s="1091"/>
      <c r="I82" s="1125"/>
      <c r="J82" s="1126"/>
      <c r="K82" s="1127"/>
      <c r="L82" s="1127"/>
      <c r="M82" s="1128"/>
      <c r="N82" s="1126"/>
      <c r="O82" s="1126"/>
    </row>
    <row r="83" spans="1:15" s="1104" customFormat="1" ht="12.75">
      <c r="A83" s="1125"/>
      <c r="B83" s="1125"/>
      <c r="C83" s="1126"/>
      <c r="D83" s="1126"/>
      <c r="E83" s="1126"/>
      <c r="F83" s="1126"/>
      <c r="G83" s="1091"/>
      <c r="H83" s="1091"/>
      <c r="I83" s="1125"/>
      <c r="J83" s="1126"/>
      <c r="K83" s="1127"/>
      <c r="L83" s="1127"/>
      <c r="M83" s="1128"/>
      <c r="N83" s="1126"/>
      <c r="O83" s="1126"/>
    </row>
    <row r="84" spans="1:15" s="1104" customFormat="1" ht="12.75">
      <c r="A84" s="1125"/>
      <c r="B84" s="1125"/>
      <c r="C84" s="1126"/>
      <c r="D84" s="1126"/>
      <c r="E84" s="1126"/>
      <c r="F84" s="1126"/>
      <c r="G84" s="1091"/>
      <c r="H84" s="1091"/>
      <c r="I84" s="1125"/>
      <c r="J84" s="1126"/>
      <c r="K84" s="1127"/>
      <c r="L84" s="1127"/>
      <c r="M84" s="1128"/>
      <c r="N84" s="1126"/>
      <c r="O84" s="1126"/>
    </row>
    <row r="85" spans="1:15" s="1104" customFormat="1" ht="12.75">
      <c r="A85" s="1125"/>
      <c r="B85" s="1125"/>
      <c r="C85" s="1126"/>
      <c r="D85" s="1126"/>
      <c r="E85" s="1126"/>
      <c r="F85" s="1126"/>
      <c r="G85" s="1091"/>
      <c r="H85" s="1091"/>
      <c r="I85" s="1125"/>
      <c r="J85" s="1126"/>
      <c r="K85" s="1127"/>
      <c r="L85" s="1127"/>
      <c r="M85" s="1128"/>
      <c r="N85" s="1126"/>
      <c r="O85" s="1126"/>
    </row>
    <row r="86" spans="1:15" s="1104" customFormat="1" ht="12.75">
      <c r="A86" s="1125"/>
      <c r="B86" s="1125"/>
      <c r="C86" s="1126"/>
      <c r="D86" s="1126"/>
      <c r="E86" s="1126"/>
      <c r="F86" s="1126"/>
      <c r="G86" s="1091"/>
      <c r="H86" s="1091"/>
      <c r="I86" s="1125"/>
      <c r="J86" s="1126"/>
      <c r="K86" s="1127"/>
      <c r="L86" s="1127"/>
      <c r="M86" s="1128"/>
      <c r="N86" s="1126"/>
      <c r="O86" s="1126"/>
    </row>
    <row r="87" spans="1:15" s="1104" customFormat="1" ht="12.75">
      <c r="A87" s="1125"/>
      <c r="B87" s="1125"/>
      <c r="C87" s="1126"/>
      <c r="D87" s="1126"/>
      <c r="E87" s="1126"/>
      <c r="F87" s="1126"/>
      <c r="G87" s="1091"/>
      <c r="H87" s="1091"/>
      <c r="I87" s="1125"/>
      <c r="J87" s="1126"/>
      <c r="K87" s="1127"/>
      <c r="L87" s="1127"/>
      <c r="M87" s="1128"/>
      <c r="N87" s="1126"/>
      <c r="O87" s="1126"/>
    </row>
    <row r="88" spans="1:15" s="1104" customFormat="1" ht="12.75">
      <c r="A88" s="1125"/>
      <c r="B88" s="1125"/>
      <c r="C88" s="1126"/>
      <c r="D88" s="1126"/>
      <c r="E88" s="1126"/>
      <c r="F88" s="1126"/>
      <c r="G88" s="1091"/>
      <c r="H88" s="1091"/>
      <c r="I88" s="1125"/>
      <c r="J88" s="1126"/>
      <c r="K88" s="1127"/>
      <c r="L88" s="1127"/>
      <c r="M88" s="1128"/>
      <c r="N88" s="1126"/>
      <c r="O88" s="1126"/>
    </row>
    <row r="89" spans="1:15" s="1104" customFormat="1" ht="12.75">
      <c r="A89" s="1125"/>
      <c r="B89" s="1125"/>
      <c r="C89" s="1126"/>
      <c r="D89" s="1126"/>
      <c r="E89" s="1126"/>
      <c r="F89" s="1126"/>
      <c r="G89" s="1091"/>
      <c r="H89" s="1091"/>
      <c r="I89" s="1125"/>
      <c r="J89" s="1126"/>
      <c r="K89" s="1127"/>
      <c r="L89" s="1127"/>
      <c r="M89" s="1128"/>
      <c r="N89" s="1126"/>
      <c r="O89" s="1126"/>
    </row>
    <row r="90" spans="1:15" s="1104" customFormat="1" ht="12.75">
      <c r="A90" s="1125"/>
      <c r="B90" s="1125"/>
      <c r="C90" s="1126"/>
      <c r="D90" s="1126"/>
      <c r="E90" s="1126"/>
      <c r="F90" s="1126"/>
      <c r="G90" s="1091"/>
      <c r="H90" s="1091"/>
      <c r="I90" s="1125"/>
      <c r="J90" s="1126"/>
      <c r="K90" s="1127"/>
      <c r="L90" s="1127"/>
      <c r="M90" s="1128"/>
      <c r="N90" s="1126"/>
      <c r="O90" s="1126"/>
    </row>
    <row r="91" spans="1:15" s="1104" customFormat="1" ht="12.75">
      <c r="A91" s="1125"/>
      <c r="B91" s="1125"/>
      <c r="C91" s="1126"/>
      <c r="D91" s="1126"/>
      <c r="E91" s="1126"/>
      <c r="F91" s="1126"/>
      <c r="G91" s="1091"/>
      <c r="H91" s="1091"/>
      <c r="I91" s="1125"/>
      <c r="J91" s="1126"/>
      <c r="K91" s="1127"/>
      <c r="L91" s="1127"/>
      <c r="M91" s="1128"/>
      <c r="N91" s="1126"/>
      <c r="O91" s="1126"/>
    </row>
    <row r="92" spans="1:15" s="1104" customFormat="1" ht="12.75">
      <c r="A92" s="1125"/>
      <c r="B92" s="1125"/>
      <c r="C92" s="1126"/>
      <c r="D92" s="1126"/>
      <c r="E92" s="1126"/>
      <c r="F92" s="1126"/>
      <c r="G92" s="1091"/>
      <c r="H92" s="1091"/>
      <c r="I92" s="1125"/>
      <c r="J92" s="1126"/>
      <c r="K92" s="1127"/>
      <c r="L92" s="1127"/>
      <c r="M92" s="1128"/>
      <c r="N92" s="1126"/>
      <c r="O92" s="1126"/>
    </row>
    <row r="93" spans="1:15" s="1104" customFormat="1" ht="12.75">
      <c r="A93" s="1125"/>
      <c r="B93" s="1125"/>
      <c r="C93" s="1126"/>
      <c r="D93" s="1126"/>
      <c r="E93" s="1126"/>
      <c r="F93" s="1126"/>
      <c r="G93" s="1091"/>
      <c r="H93" s="1091"/>
      <c r="I93" s="1125"/>
      <c r="J93" s="1126"/>
      <c r="K93" s="1127"/>
      <c r="L93" s="1127"/>
      <c r="M93" s="1128"/>
      <c r="N93" s="1126"/>
      <c r="O93" s="1126"/>
    </row>
    <row r="94" spans="1:15" s="1104" customFormat="1" ht="12.75">
      <c r="A94" s="1125"/>
      <c r="B94" s="1125"/>
      <c r="C94" s="1126"/>
      <c r="D94" s="1126"/>
      <c r="E94" s="1126"/>
      <c r="F94" s="1126"/>
      <c r="G94" s="1091"/>
      <c r="H94" s="1091"/>
      <c r="I94" s="1125"/>
      <c r="J94" s="1126"/>
      <c r="K94" s="1127"/>
      <c r="L94" s="1127"/>
      <c r="M94" s="1128"/>
      <c r="N94" s="1126"/>
      <c r="O94" s="1126"/>
    </row>
    <row r="95" spans="1:15" s="1104" customFormat="1" ht="12.75">
      <c r="A95" s="1125"/>
      <c r="B95" s="1125"/>
      <c r="C95" s="1126"/>
      <c r="D95" s="1126"/>
      <c r="E95" s="1126"/>
      <c r="F95" s="1126"/>
      <c r="G95" s="1091"/>
      <c r="H95" s="1091"/>
      <c r="I95" s="1125"/>
      <c r="J95" s="1126"/>
      <c r="K95" s="1127"/>
      <c r="L95" s="1127"/>
      <c r="M95" s="1128"/>
      <c r="N95" s="1126"/>
      <c r="O95" s="1126"/>
    </row>
    <row r="96" spans="1:15" s="1104" customFormat="1" ht="12.75">
      <c r="A96" s="1125"/>
      <c r="B96" s="1125"/>
      <c r="C96" s="1126"/>
      <c r="D96" s="1126"/>
      <c r="E96" s="1126"/>
      <c r="F96" s="1126"/>
      <c r="G96" s="1091"/>
      <c r="H96" s="1091"/>
      <c r="I96" s="1125"/>
      <c r="J96" s="1126"/>
      <c r="K96" s="1127"/>
      <c r="L96" s="1127"/>
      <c r="M96" s="1128"/>
      <c r="N96" s="1126"/>
      <c r="O96" s="1126"/>
    </row>
    <row r="97" spans="1:15" s="1104" customFormat="1" ht="12.75">
      <c r="A97" s="1125"/>
      <c r="B97" s="1125"/>
      <c r="C97" s="1126"/>
      <c r="D97" s="1126"/>
      <c r="E97" s="1126"/>
      <c r="F97" s="1126"/>
      <c r="G97" s="1091"/>
      <c r="H97" s="1091"/>
      <c r="I97" s="1125"/>
      <c r="J97" s="1126"/>
      <c r="K97" s="1127"/>
      <c r="L97" s="1127"/>
      <c r="M97" s="1128"/>
      <c r="N97" s="1126"/>
      <c r="O97" s="1126"/>
    </row>
    <row r="98" spans="1:15" s="1104" customFormat="1" ht="12.75">
      <c r="A98" s="1125"/>
      <c r="B98" s="1125"/>
      <c r="C98" s="1126"/>
      <c r="D98" s="1126"/>
      <c r="E98" s="1126"/>
      <c r="F98" s="1126"/>
      <c r="G98" s="1091"/>
      <c r="H98" s="1091"/>
      <c r="I98" s="1125"/>
      <c r="J98" s="1126"/>
      <c r="K98" s="1127"/>
      <c r="L98" s="1127"/>
      <c r="M98" s="1128"/>
      <c r="N98" s="1126"/>
      <c r="O98" s="1126"/>
    </row>
    <row r="99" spans="1:15" s="1104" customFormat="1" ht="12.75">
      <c r="A99" s="1125"/>
      <c r="B99" s="1125"/>
      <c r="C99" s="1126"/>
      <c r="D99" s="1126"/>
      <c r="E99" s="1126"/>
      <c r="F99" s="1126"/>
      <c r="G99" s="1091"/>
      <c r="H99" s="1091"/>
      <c r="I99" s="1125"/>
      <c r="J99" s="1126"/>
      <c r="K99" s="1127"/>
      <c r="L99" s="1127"/>
      <c r="M99" s="1128"/>
      <c r="N99" s="1126"/>
      <c r="O99" s="1126"/>
    </row>
    <row r="100" spans="1:15" s="1104" customFormat="1" ht="12.75">
      <c r="A100" s="1125"/>
      <c r="B100" s="1125"/>
      <c r="C100" s="1126"/>
      <c r="D100" s="1126"/>
      <c r="E100" s="1126"/>
      <c r="F100" s="1126"/>
      <c r="G100" s="1091"/>
      <c r="H100" s="1091"/>
      <c r="I100" s="1125"/>
      <c r="J100" s="1126"/>
      <c r="K100" s="1127"/>
      <c r="L100" s="1127"/>
      <c r="M100" s="1128"/>
      <c r="N100" s="1126"/>
      <c r="O100" s="1126"/>
    </row>
    <row r="101" spans="1:15" s="1104" customFormat="1" ht="12.75">
      <c r="A101" s="1125"/>
      <c r="B101" s="1125"/>
      <c r="C101" s="1126"/>
      <c r="D101" s="1126"/>
      <c r="E101" s="1126"/>
      <c r="F101" s="1126"/>
      <c r="G101" s="1091"/>
      <c r="H101" s="1091"/>
      <c r="I101" s="1125"/>
      <c r="J101" s="1126"/>
      <c r="K101" s="1127"/>
      <c r="L101" s="1127"/>
      <c r="M101" s="1128"/>
      <c r="N101" s="1126"/>
      <c r="O101" s="1126"/>
    </row>
    <row r="102" spans="1:15" s="1104" customFormat="1" ht="12.75">
      <c r="A102" s="1125"/>
      <c r="B102" s="1125"/>
      <c r="C102" s="1126"/>
      <c r="D102" s="1126"/>
      <c r="E102" s="1126"/>
      <c r="F102" s="1126"/>
      <c r="G102" s="1091"/>
      <c r="H102" s="1091"/>
      <c r="I102" s="1125"/>
      <c r="J102" s="1126"/>
      <c r="K102" s="1127"/>
      <c r="L102" s="1127"/>
      <c r="M102" s="1128"/>
      <c r="N102" s="1126"/>
      <c r="O102" s="1126"/>
    </row>
    <row r="103" spans="1:15" s="1104" customFormat="1" ht="12.75">
      <c r="A103" s="1125"/>
      <c r="B103" s="1125"/>
      <c r="C103" s="1126"/>
      <c r="D103" s="1126"/>
      <c r="E103" s="1126"/>
      <c r="F103" s="1126"/>
      <c r="G103" s="1091"/>
      <c r="H103" s="1091"/>
      <c r="I103" s="1125"/>
      <c r="J103" s="1126"/>
      <c r="K103" s="1127"/>
      <c r="L103" s="1127"/>
      <c r="M103" s="1128"/>
      <c r="N103" s="1126"/>
      <c r="O103" s="1126"/>
    </row>
    <row r="104" spans="1:15" s="1104" customFormat="1" ht="12.75">
      <c r="A104" s="1125"/>
      <c r="B104" s="1125"/>
      <c r="C104" s="1126"/>
      <c r="D104" s="1126"/>
      <c r="E104" s="1126"/>
      <c r="F104" s="1126"/>
      <c r="G104" s="1091"/>
      <c r="H104" s="1091"/>
      <c r="I104" s="1125"/>
      <c r="J104" s="1126"/>
      <c r="K104" s="1127"/>
      <c r="L104" s="1127"/>
      <c r="M104" s="1128"/>
      <c r="N104" s="1126"/>
      <c r="O104" s="1126"/>
    </row>
    <row r="105" spans="1:15" s="1104" customFormat="1" ht="12.75">
      <c r="A105" s="1125"/>
      <c r="B105" s="1125"/>
      <c r="C105" s="1126"/>
      <c r="D105" s="1126"/>
      <c r="E105" s="1126"/>
      <c r="F105" s="1126"/>
      <c r="G105" s="1091"/>
      <c r="H105" s="1091"/>
      <c r="I105" s="1125"/>
      <c r="J105" s="1126"/>
      <c r="K105" s="1127"/>
      <c r="L105" s="1127"/>
      <c r="M105" s="1128"/>
      <c r="N105" s="1126"/>
      <c r="O105" s="1126"/>
    </row>
    <row r="106" spans="1:15" s="1104" customFormat="1" ht="12.75">
      <c r="A106" s="1125"/>
      <c r="B106" s="1125"/>
      <c r="C106" s="1126"/>
      <c r="D106" s="1126"/>
      <c r="E106" s="1126"/>
      <c r="F106" s="1126"/>
      <c r="G106" s="1091"/>
      <c r="H106" s="1091"/>
      <c r="I106" s="1125"/>
      <c r="J106" s="1126"/>
      <c r="K106" s="1127"/>
      <c r="L106" s="1127"/>
      <c r="M106" s="1128"/>
      <c r="N106" s="1126"/>
      <c r="O106" s="1126"/>
    </row>
    <row r="107" spans="1:15" s="1104" customFormat="1" ht="12.75">
      <c r="A107" s="1125"/>
      <c r="B107" s="1125"/>
      <c r="C107" s="1126"/>
      <c r="D107" s="1126"/>
      <c r="E107" s="1126"/>
      <c r="F107" s="1126"/>
      <c r="G107" s="1091"/>
      <c r="H107" s="1091"/>
      <c r="I107" s="1125"/>
      <c r="J107" s="1126"/>
      <c r="K107" s="1127"/>
      <c r="L107" s="1127"/>
      <c r="M107" s="1128"/>
      <c r="N107" s="1126"/>
      <c r="O107" s="1126"/>
    </row>
    <row r="108" spans="1:15" s="1104" customFormat="1" ht="12.75">
      <c r="A108" s="1125"/>
      <c r="B108" s="1125"/>
      <c r="C108" s="1126"/>
      <c r="D108" s="1126"/>
      <c r="E108" s="1126"/>
      <c r="F108" s="1126"/>
      <c r="G108" s="1091"/>
      <c r="H108" s="1091"/>
      <c r="I108" s="1125"/>
      <c r="J108" s="1126"/>
      <c r="K108" s="1127"/>
      <c r="L108" s="1127"/>
      <c r="M108" s="1128"/>
      <c r="N108" s="1126"/>
      <c r="O108" s="1126"/>
    </row>
    <row r="109" spans="1:15" s="1104" customFormat="1" ht="12.75">
      <c r="A109" s="1125"/>
      <c r="B109" s="1125"/>
      <c r="C109" s="1126"/>
      <c r="D109" s="1126"/>
      <c r="E109" s="1126"/>
      <c r="F109" s="1126"/>
      <c r="G109" s="1091"/>
      <c r="H109" s="1091"/>
      <c r="I109" s="1125"/>
      <c r="J109" s="1126"/>
      <c r="K109" s="1127"/>
      <c r="L109" s="1127"/>
      <c r="M109" s="1128"/>
      <c r="N109" s="1126"/>
      <c r="O109" s="1126"/>
    </row>
    <row r="110" spans="1:15" s="1104" customFormat="1" ht="12.75">
      <c r="A110" s="1125"/>
      <c r="B110" s="1125"/>
      <c r="C110" s="1126"/>
      <c r="D110" s="1126"/>
      <c r="E110" s="1126"/>
      <c r="F110" s="1126"/>
      <c r="G110" s="1091"/>
      <c r="H110" s="1091"/>
      <c r="I110" s="1125"/>
      <c r="J110" s="1126"/>
      <c r="K110" s="1127"/>
      <c r="L110" s="1127"/>
      <c r="M110" s="1128"/>
      <c r="N110" s="1126"/>
      <c r="O110" s="1126"/>
    </row>
    <row r="111" spans="1:15" s="1104" customFormat="1" ht="12.75">
      <c r="A111" s="1125"/>
      <c r="B111" s="1125"/>
      <c r="C111" s="1126"/>
      <c r="D111" s="1126"/>
      <c r="E111" s="1126"/>
      <c r="F111" s="1126"/>
      <c r="G111" s="1091"/>
      <c r="H111" s="1091"/>
      <c r="I111" s="1125"/>
      <c r="J111" s="1126"/>
      <c r="K111" s="1127"/>
      <c r="L111" s="1127"/>
      <c r="M111" s="1128"/>
      <c r="N111" s="1126"/>
      <c r="O111" s="1126"/>
    </row>
    <row r="112" spans="1:15" s="1104" customFormat="1" ht="12.75">
      <c r="A112" s="1125"/>
      <c r="B112" s="1125"/>
      <c r="C112" s="1126"/>
      <c r="D112" s="1126"/>
      <c r="E112" s="1126"/>
      <c r="F112" s="1126"/>
      <c r="G112" s="1091"/>
      <c r="H112" s="1091"/>
      <c r="I112" s="1125"/>
      <c r="J112" s="1126"/>
      <c r="K112" s="1127"/>
      <c r="L112" s="1127"/>
      <c r="M112" s="1128"/>
      <c r="N112" s="1126"/>
      <c r="O112" s="1126"/>
    </row>
    <row r="113" spans="1:15" s="1104" customFormat="1" ht="12.75">
      <c r="A113" s="1125"/>
      <c r="B113" s="1125"/>
      <c r="C113" s="1126"/>
      <c r="D113" s="1126"/>
      <c r="E113" s="1126"/>
      <c r="F113" s="1126"/>
      <c r="G113" s="1091"/>
      <c r="H113" s="1091"/>
      <c r="I113" s="1125"/>
      <c r="J113" s="1126"/>
      <c r="K113" s="1127"/>
      <c r="L113" s="1127"/>
      <c r="M113" s="1128"/>
      <c r="N113" s="1126"/>
      <c r="O113" s="1126"/>
    </row>
    <row r="114" spans="1:15" s="1104" customFormat="1" ht="12.75">
      <c r="A114" s="1125"/>
      <c r="B114" s="1125"/>
      <c r="C114" s="1126"/>
      <c r="D114" s="1126"/>
      <c r="E114" s="1126"/>
      <c r="F114" s="1126"/>
      <c r="G114" s="1091"/>
      <c r="H114" s="1091"/>
      <c r="I114" s="1125"/>
      <c r="J114" s="1126"/>
      <c r="K114" s="1127"/>
      <c r="L114" s="1127"/>
      <c r="M114" s="1128"/>
      <c r="N114" s="1126"/>
      <c r="O114" s="1126"/>
    </row>
    <row r="115" spans="1:15" s="1104" customFormat="1" ht="12.75">
      <c r="A115" s="1125"/>
      <c r="B115" s="1125"/>
      <c r="C115" s="1126"/>
      <c r="D115" s="1126"/>
      <c r="E115" s="1126"/>
      <c r="F115" s="1126"/>
      <c r="G115" s="1091"/>
      <c r="H115" s="1091"/>
      <c r="I115" s="1125"/>
      <c r="J115" s="1126"/>
      <c r="K115" s="1127"/>
      <c r="L115" s="1127"/>
      <c r="M115" s="1128"/>
      <c r="N115" s="1126"/>
      <c r="O115" s="1126"/>
    </row>
    <row r="116" spans="1:15" s="1104" customFormat="1" ht="12.75">
      <c r="A116" s="1125"/>
      <c r="B116" s="1125"/>
      <c r="C116" s="1126"/>
      <c r="D116" s="1126"/>
      <c r="E116" s="1126"/>
      <c r="F116" s="1126"/>
      <c r="G116" s="1091"/>
      <c r="H116" s="1091"/>
      <c r="I116" s="1125"/>
      <c r="J116" s="1126"/>
      <c r="K116" s="1127"/>
      <c r="L116" s="1127"/>
      <c r="M116" s="1128"/>
      <c r="N116" s="1126"/>
      <c r="O116" s="1126"/>
    </row>
    <row r="117" spans="1:15" s="1104" customFormat="1" ht="12.75">
      <c r="A117" s="1125"/>
      <c r="B117" s="1125"/>
      <c r="C117" s="1126"/>
      <c r="D117" s="1126"/>
      <c r="E117" s="1126"/>
      <c r="F117" s="1126"/>
      <c r="G117" s="1091"/>
      <c r="H117" s="1091"/>
      <c r="I117" s="1125"/>
      <c r="J117" s="1126"/>
      <c r="K117" s="1127"/>
      <c r="L117" s="1127"/>
      <c r="M117" s="1128"/>
      <c r="N117" s="1126"/>
      <c r="O117" s="1126"/>
    </row>
    <row r="118" spans="1:15" s="1104" customFormat="1" ht="12.75">
      <c r="A118" s="1125"/>
      <c r="B118" s="1125"/>
      <c r="C118" s="1126"/>
      <c r="D118" s="1126"/>
      <c r="E118" s="1126"/>
      <c r="F118" s="1126"/>
      <c r="G118" s="1091"/>
      <c r="H118" s="1091"/>
      <c r="I118" s="1125"/>
      <c r="J118" s="1126"/>
      <c r="K118" s="1127"/>
      <c r="L118" s="1127"/>
      <c r="M118" s="1128"/>
      <c r="N118" s="1126"/>
      <c r="O118" s="1126"/>
    </row>
    <row r="119" spans="1:15" s="1104" customFormat="1" ht="12.75">
      <c r="A119" s="1125"/>
      <c r="B119" s="1125"/>
      <c r="C119" s="1126"/>
      <c r="D119" s="1126"/>
      <c r="E119" s="1126"/>
      <c r="F119" s="1126"/>
      <c r="G119" s="1091"/>
      <c r="H119" s="1091"/>
      <c r="I119" s="1125"/>
      <c r="J119" s="1126"/>
      <c r="K119" s="1127"/>
      <c r="L119" s="1127"/>
      <c r="M119" s="1128"/>
      <c r="N119" s="1126"/>
      <c r="O119" s="1126"/>
    </row>
    <row r="120" spans="1:15" s="1104" customFormat="1" ht="12.75">
      <c r="A120" s="1125"/>
      <c r="B120" s="1125"/>
      <c r="C120" s="1126"/>
      <c r="D120" s="1126"/>
      <c r="E120" s="1126"/>
      <c r="F120" s="1126"/>
      <c r="G120" s="1091"/>
      <c r="H120" s="1091"/>
      <c r="I120" s="1125"/>
      <c r="J120" s="1126"/>
      <c r="K120" s="1127"/>
      <c r="L120" s="1127"/>
      <c r="M120" s="1128"/>
      <c r="N120" s="1126"/>
      <c r="O120" s="1126"/>
    </row>
    <row r="121" spans="1:15" s="1104" customFormat="1" ht="12.75">
      <c r="A121" s="1125"/>
      <c r="B121" s="1125"/>
      <c r="C121" s="1126"/>
      <c r="D121" s="1126"/>
      <c r="E121" s="1126"/>
      <c r="F121" s="1126"/>
      <c r="G121" s="1091"/>
      <c r="H121" s="1091"/>
      <c r="I121" s="1125"/>
      <c r="J121" s="1126"/>
      <c r="K121" s="1127"/>
      <c r="L121" s="1127"/>
      <c r="M121" s="1128"/>
      <c r="N121" s="1126"/>
      <c r="O121" s="1126"/>
    </row>
    <row r="122" spans="1:15" s="1104" customFormat="1" ht="12.75">
      <c r="A122" s="1125"/>
      <c r="B122" s="1125"/>
      <c r="C122" s="1126"/>
      <c r="D122" s="1126"/>
      <c r="E122" s="1126"/>
      <c r="F122" s="1126"/>
      <c r="G122" s="1091"/>
      <c r="H122" s="1091"/>
      <c r="I122" s="1125"/>
      <c r="J122" s="1126"/>
      <c r="K122" s="1127"/>
      <c r="L122" s="1127"/>
      <c r="M122" s="1128"/>
      <c r="N122" s="1126"/>
      <c r="O122" s="1126"/>
    </row>
    <row r="123" spans="1:15" s="1104" customFormat="1" ht="12.75">
      <c r="A123" s="1125"/>
      <c r="B123" s="1125"/>
      <c r="C123" s="1126"/>
      <c r="D123" s="1126"/>
      <c r="E123" s="1126"/>
      <c r="F123" s="1126"/>
      <c r="G123" s="1091"/>
      <c r="H123" s="1091"/>
      <c r="I123" s="1125"/>
      <c r="J123" s="1126"/>
      <c r="K123" s="1127"/>
      <c r="L123" s="1127"/>
      <c r="M123" s="1128"/>
      <c r="N123" s="1126"/>
      <c r="O123" s="1126"/>
    </row>
    <row r="124" spans="1:15" s="1104" customFormat="1" ht="12.75">
      <c r="A124" s="1125"/>
      <c r="B124" s="1125"/>
      <c r="C124" s="1126"/>
      <c r="D124" s="1126"/>
      <c r="E124" s="1126"/>
      <c r="F124" s="1126"/>
      <c r="G124" s="1091"/>
      <c r="H124" s="1091"/>
      <c r="I124" s="1125"/>
      <c r="J124" s="1126"/>
      <c r="K124" s="1127"/>
      <c r="L124" s="1127"/>
      <c r="M124" s="1128"/>
      <c r="N124" s="1126"/>
      <c r="O124" s="1126"/>
    </row>
    <row r="125" spans="1:15" s="1104" customFormat="1" ht="12.75">
      <c r="A125" s="1125"/>
      <c r="B125" s="1125"/>
      <c r="C125" s="1126"/>
      <c r="D125" s="1126"/>
      <c r="E125" s="1126"/>
      <c r="F125" s="1126"/>
      <c r="G125" s="1091"/>
      <c r="H125" s="1091"/>
      <c r="I125" s="1125"/>
      <c r="J125" s="1126"/>
      <c r="K125" s="1127"/>
      <c r="L125" s="1127"/>
      <c r="M125" s="1128"/>
      <c r="N125" s="1126"/>
      <c r="O125" s="1126"/>
    </row>
    <row r="126" spans="1:15" s="1104" customFormat="1" ht="12.75">
      <c r="A126" s="1125"/>
      <c r="B126" s="1125"/>
      <c r="C126" s="1126"/>
      <c r="D126" s="1126"/>
      <c r="E126" s="1126"/>
      <c r="F126" s="1126"/>
      <c r="G126" s="1091"/>
      <c r="H126" s="1091"/>
      <c r="I126" s="1125"/>
      <c r="J126" s="1126"/>
      <c r="K126" s="1127"/>
      <c r="L126" s="1127"/>
      <c r="M126" s="1128"/>
      <c r="N126" s="1126"/>
      <c r="O126" s="1126"/>
    </row>
    <row r="127" spans="1:15" s="1104" customFormat="1" ht="12.75">
      <c r="A127" s="1125"/>
      <c r="B127" s="1125"/>
      <c r="C127" s="1126"/>
      <c r="D127" s="1126"/>
      <c r="E127" s="1126"/>
      <c r="F127" s="1126"/>
      <c r="G127" s="1091"/>
      <c r="H127" s="1091"/>
      <c r="I127" s="1125"/>
      <c r="J127" s="1126"/>
      <c r="K127" s="1127"/>
      <c r="L127" s="1127"/>
      <c r="M127" s="1128"/>
      <c r="N127" s="1126"/>
      <c r="O127" s="1126"/>
    </row>
    <row r="128" spans="1:15" s="1104" customFormat="1" ht="12.75">
      <c r="A128" s="1125"/>
      <c r="B128" s="1125"/>
      <c r="C128" s="1126"/>
      <c r="D128" s="1126"/>
      <c r="E128" s="1126"/>
      <c r="F128" s="1126"/>
      <c r="G128" s="1091"/>
      <c r="H128" s="1091"/>
      <c r="I128" s="1125"/>
      <c r="J128" s="1126"/>
      <c r="K128" s="1127"/>
      <c r="L128" s="1127"/>
      <c r="M128" s="1128"/>
      <c r="N128" s="1126"/>
      <c r="O128" s="1126"/>
    </row>
    <row r="129" spans="1:15" s="1104" customFormat="1" ht="12.75">
      <c r="A129" s="1125"/>
      <c r="B129" s="1125"/>
      <c r="C129" s="1126"/>
      <c r="D129" s="1126"/>
      <c r="E129" s="1126"/>
      <c r="F129" s="1126"/>
      <c r="G129" s="1091"/>
      <c r="H129" s="1091"/>
      <c r="I129" s="1125"/>
      <c r="J129" s="1126"/>
      <c r="K129" s="1127"/>
      <c r="L129" s="1127"/>
      <c r="M129" s="1128"/>
      <c r="N129" s="1126"/>
      <c r="O129" s="1126"/>
    </row>
    <row r="130" spans="1:15" s="1104" customFormat="1" ht="12.75">
      <c r="A130" s="1125"/>
      <c r="B130" s="1125"/>
      <c r="C130" s="1126"/>
      <c r="D130" s="1126"/>
      <c r="E130" s="1126"/>
      <c r="F130" s="1126"/>
      <c r="G130" s="1091"/>
      <c r="H130" s="1091"/>
      <c r="I130" s="1125"/>
      <c r="J130" s="1126"/>
      <c r="K130" s="1127"/>
      <c r="L130" s="1127"/>
      <c r="M130" s="1128"/>
      <c r="N130" s="1126"/>
      <c r="O130" s="1126"/>
    </row>
    <row r="131" spans="1:15" s="1104" customFormat="1" ht="12.75">
      <c r="A131" s="1125"/>
      <c r="B131" s="1125"/>
      <c r="C131" s="1126"/>
      <c r="D131" s="1126"/>
      <c r="E131" s="1126"/>
      <c r="F131" s="1126"/>
      <c r="G131" s="1091"/>
      <c r="H131" s="1091"/>
      <c r="I131" s="1125"/>
      <c r="J131" s="1126"/>
      <c r="K131" s="1127"/>
      <c r="L131" s="1127"/>
      <c r="M131" s="1128"/>
      <c r="N131" s="1126"/>
      <c r="O131" s="1126"/>
    </row>
    <row r="132" spans="1:15" s="1104" customFormat="1" ht="12.75">
      <c r="A132" s="1125"/>
      <c r="B132" s="1125"/>
      <c r="C132" s="1126"/>
      <c r="D132" s="1126"/>
      <c r="E132" s="1126"/>
      <c r="F132" s="1126"/>
      <c r="G132" s="1091"/>
      <c r="H132" s="1091"/>
      <c r="I132" s="1125"/>
      <c r="J132" s="1126"/>
      <c r="K132" s="1127"/>
      <c r="L132" s="1127"/>
      <c r="M132" s="1128"/>
      <c r="N132" s="1126"/>
      <c r="O132" s="1126"/>
    </row>
    <row r="133" spans="1:15" s="1104" customFormat="1" ht="12.75">
      <c r="A133" s="1125"/>
      <c r="B133" s="1125"/>
      <c r="C133" s="1126"/>
      <c r="D133" s="1126"/>
      <c r="E133" s="1126"/>
      <c r="F133" s="1126"/>
      <c r="G133" s="1091"/>
      <c r="H133" s="1091"/>
      <c r="I133" s="1125"/>
      <c r="J133" s="1126"/>
      <c r="K133" s="1127"/>
      <c r="L133" s="1127"/>
      <c r="M133" s="1128"/>
      <c r="N133" s="1126"/>
      <c r="O133" s="1126"/>
    </row>
    <row r="134" spans="1:15" s="1104" customFormat="1" ht="12.75">
      <c r="A134" s="1125"/>
      <c r="B134" s="1125"/>
      <c r="C134" s="1126"/>
      <c r="D134" s="1126"/>
      <c r="E134" s="1126"/>
      <c r="F134" s="1126"/>
      <c r="G134" s="1091"/>
      <c r="H134" s="1091"/>
      <c r="I134" s="1125"/>
      <c r="J134" s="1126"/>
      <c r="K134" s="1127"/>
      <c r="L134" s="1127"/>
      <c r="M134" s="1128"/>
      <c r="N134" s="1126"/>
      <c r="O134" s="1126"/>
    </row>
    <row r="135" spans="1:15" s="1104" customFormat="1" ht="12.75">
      <c r="A135" s="1125"/>
      <c r="B135" s="1125"/>
      <c r="C135" s="1126"/>
      <c r="D135" s="1126"/>
      <c r="E135" s="1126"/>
      <c r="F135" s="1126"/>
      <c r="G135" s="1091"/>
      <c r="H135" s="1091"/>
      <c r="I135" s="1125"/>
      <c r="J135" s="1126"/>
      <c r="K135" s="1127"/>
      <c r="L135" s="1127"/>
      <c r="M135" s="1128"/>
      <c r="N135" s="1126"/>
      <c r="O135" s="1126"/>
    </row>
    <row r="136" spans="1:15" s="1104" customFormat="1" ht="12.75">
      <c r="A136" s="1125"/>
      <c r="B136" s="1125"/>
      <c r="C136" s="1126"/>
      <c r="D136" s="1126"/>
      <c r="E136" s="1126"/>
      <c r="F136" s="1126"/>
      <c r="G136" s="1091"/>
      <c r="H136" s="1091"/>
      <c r="I136" s="1125"/>
      <c r="J136" s="1126"/>
      <c r="K136" s="1127"/>
      <c r="L136" s="1127"/>
      <c r="M136" s="1128"/>
      <c r="N136" s="1126"/>
      <c r="O136" s="1126"/>
    </row>
    <row r="137" spans="1:15" s="1104" customFormat="1" ht="12.75">
      <c r="A137" s="1125"/>
      <c r="B137" s="1125"/>
      <c r="C137" s="1126"/>
      <c r="D137" s="1126"/>
      <c r="E137" s="1126"/>
      <c r="F137" s="1126"/>
      <c r="G137" s="1091"/>
      <c r="H137" s="1091"/>
      <c r="I137" s="1125"/>
      <c r="J137" s="1126"/>
      <c r="K137" s="1127"/>
      <c r="L137" s="1127"/>
      <c r="M137" s="1128"/>
      <c r="N137" s="1126"/>
      <c r="O137" s="1126"/>
    </row>
    <row r="138" spans="1:15" s="1104" customFormat="1" ht="12.75">
      <c r="A138" s="1125"/>
      <c r="B138" s="1125"/>
      <c r="C138" s="1126"/>
      <c r="D138" s="1126"/>
      <c r="E138" s="1126"/>
      <c r="F138" s="1126"/>
      <c r="G138" s="1091"/>
      <c r="H138" s="1091"/>
      <c r="I138" s="1125"/>
      <c r="J138" s="1126"/>
      <c r="K138" s="1127"/>
      <c r="L138" s="1127"/>
      <c r="M138" s="1128"/>
      <c r="N138" s="1126"/>
      <c r="O138" s="1126"/>
    </row>
    <row r="139" spans="1:15" s="1104" customFormat="1" ht="12.75">
      <c r="A139" s="1125"/>
      <c r="B139" s="1125"/>
      <c r="C139" s="1126"/>
      <c r="D139" s="1126"/>
      <c r="E139" s="1126"/>
      <c r="F139" s="1126"/>
      <c r="G139" s="1091"/>
      <c r="H139" s="1091"/>
      <c r="I139" s="1125"/>
      <c r="J139" s="1126"/>
      <c r="K139" s="1127"/>
      <c r="L139" s="1127"/>
      <c r="M139" s="1128"/>
      <c r="N139" s="1126"/>
      <c r="O139" s="1126"/>
    </row>
    <row r="140" spans="1:15" s="1104" customFormat="1" ht="12.75">
      <c r="A140" s="1125"/>
      <c r="B140" s="1125"/>
      <c r="C140" s="1126"/>
      <c r="D140" s="1126"/>
      <c r="E140" s="1126"/>
      <c r="F140" s="1126"/>
      <c r="G140" s="1091"/>
      <c r="H140" s="1091"/>
      <c r="I140" s="1125"/>
      <c r="J140" s="1126"/>
      <c r="K140" s="1127"/>
      <c r="L140" s="1127"/>
      <c r="M140" s="1128"/>
      <c r="N140" s="1126"/>
      <c r="O140" s="1126"/>
    </row>
    <row r="141" spans="1:15" s="1104" customFormat="1" ht="12.75">
      <c r="A141" s="1125"/>
      <c r="B141" s="1125"/>
      <c r="C141" s="1126"/>
      <c r="D141" s="1126"/>
      <c r="E141" s="1126"/>
      <c r="F141" s="1126"/>
      <c r="G141" s="1091"/>
      <c r="H141" s="1091"/>
      <c r="I141" s="1125"/>
      <c r="J141" s="1126"/>
      <c r="K141" s="1127"/>
      <c r="L141" s="1127"/>
      <c r="M141" s="1128"/>
      <c r="N141" s="1126"/>
      <c r="O141" s="1126"/>
    </row>
    <row r="142" spans="1:15" s="1104" customFormat="1" ht="12.75">
      <c r="A142" s="1125"/>
      <c r="B142" s="1125"/>
      <c r="C142" s="1126"/>
      <c r="D142" s="1126"/>
      <c r="E142" s="1126"/>
      <c r="F142" s="1126"/>
      <c r="G142" s="1091"/>
      <c r="H142" s="1091"/>
      <c r="I142" s="1125"/>
      <c r="J142" s="1126"/>
      <c r="K142" s="1127"/>
      <c r="L142" s="1127"/>
      <c r="M142" s="1128"/>
      <c r="N142" s="1126"/>
      <c r="O142" s="1126"/>
    </row>
    <row r="143" spans="1:15" s="1104" customFormat="1" ht="12.75">
      <c r="A143" s="1125"/>
      <c r="B143" s="1125"/>
      <c r="C143" s="1126"/>
      <c r="D143" s="1126"/>
      <c r="E143" s="1126"/>
      <c r="F143" s="1126"/>
      <c r="G143" s="1091"/>
      <c r="H143" s="1091"/>
      <c r="I143" s="1125"/>
      <c r="J143" s="1126"/>
      <c r="K143" s="1127"/>
      <c r="L143" s="1127"/>
      <c r="M143" s="1128"/>
      <c r="N143" s="1126"/>
      <c r="O143" s="1126"/>
    </row>
    <row r="144" spans="1:15" s="1104" customFormat="1" ht="12.75">
      <c r="A144" s="1125"/>
      <c r="B144" s="1125"/>
      <c r="C144" s="1126"/>
      <c r="D144" s="1126"/>
      <c r="E144" s="1126"/>
      <c r="F144" s="1126"/>
      <c r="G144" s="1091"/>
      <c r="H144" s="1091"/>
      <c r="I144" s="1125"/>
      <c r="J144" s="1126"/>
      <c r="K144" s="1127"/>
      <c r="L144" s="1127"/>
      <c r="M144" s="1128"/>
      <c r="N144" s="1126"/>
      <c r="O144" s="1126"/>
    </row>
    <row r="145" spans="1:15" s="1104" customFormat="1" ht="12.75">
      <c r="A145" s="1125"/>
      <c r="B145" s="1125"/>
      <c r="C145" s="1126"/>
      <c r="D145" s="1126"/>
      <c r="E145" s="1126"/>
      <c r="F145" s="1126"/>
      <c r="G145" s="1091"/>
      <c r="H145" s="1091"/>
      <c r="I145" s="1125"/>
      <c r="J145" s="1126"/>
      <c r="K145" s="1127"/>
      <c r="L145" s="1127"/>
      <c r="M145" s="1128"/>
      <c r="N145" s="1126"/>
      <c r="O145" s="1126"/>
    </row>
    <row r="146" spans="1:15" s="1104" customFormat="1" ht="12.75">
      <c r="A146" s="1125"/>
      <c r="B146" s="1125"/>
      <c r="C146" s="1126"/>
      <c r="D146" s="1126"/>
      <c r="E146" s="1126"/>
      <c r="F146" s="1126"/>
      <c r="G146" s="1091"/>
      <c r="H146" s="1091"/>
      <c r="I146" s="1125"/>
      <c r="J146" s="1126"/>
      <c r="K146" s="1127"/>
      <c r="L146" s="1127"/>
      <c r="M146" s="1128"/>
      <c r="N146" s="1126"/>
      <c r="O146" s="1126"/>
    </row>
    <row r="147" spans="1:15" s="1104" customFormat="1" ht="12.75">
      <c r="A147" s="1125"/>
      <c r="B147" s="1125"/>
      <c r="C147" s="1126"/>
      <c r="D147" s="1126"/>
      <c r="E147" s="1126"/>
      <c r="F147" s="1126"/>
      <c r="G147" s="1091"/>
      <c r="H147" s="1091"/>
      <c r="I147" s="1125"/>
      <c r="J147" s="1126"/>
      <c r="K147" s="1127"/>
      <c r="L147" s="1127"/>
      <c r="M147" s="1128"/>
      <c r="N147" s="1126"/>
      <c r="O147" s="1126"/>
    </row>
    <row r="148" spans="1:15" s="1104" customFormat="1" ht="12.75">
      <c r="A148" s="1125"/>
      <c r="B148" s="1125"/>
      <c r="C148" s="1126"/>
      <c r="D148" s="1126"/>
      <c r="E148" s="1126"/>
      <c r="F148" s="1126"/>
      <c r="G148" s="1091"/>
      <c r="H148" s="1091"/>
      <c r="I148" s="1125"/>
      <c r="J148" s="1126"/>
      <c r="K148" s="1127"/>
      <c r="L148" s="1127"/>
      <c r="M148" s="1128"/>
      <c r="N148" s="1126"/>
      <c r="O148" s="1126"/>
    </row>
    <row r="149" spans="1:15" s="1104" customFormat="1" ht="12.75">
      <c r="A149" s="1125"/>
      <c r="B149" s="1125"/>
      <c r="C149" s="1126"/>
      <c r="D149" s="1126"/>
      <c r="E149" s="1126"/>
      <c r="F149" s="1126"/>
      <c r="G149" s="1091"/>
      <c r="H149" s="1091"/>
      <c r="I149" s="1125"/>
      <c r="J149" s="1126"/>
      <c r="K149" s="1127"/>
      <c r="L149" s="1127"/>
      <c r="M149" s="1128"/>
      <c r="N149" s="1126"/>
      <c r="O149" s="1126"/>
    </row>
    <row r="150" spans="1:15" s="1104" customFormat="1" ht="12.75">
      <c r="A150" s="1125"/>
      <c r="B150" s="1125"/>
      <c r="C150" s="1126"/>
      <c r="D150" s="1126"/>
      <c r="E150" s="1126"/>
      <c r="F150" s="1126"/>
      <c r="G150" s="1091"/>
      <c r="H150" s="1091"/>
      <c r="I150" s="1125"/>
      <c r="J150" s="1126"/>
      <c r="K150" s="1127"/>
      <c r="L150" s="1127"/>
      <c r="M150" s="1128"/>
      <c r="N150" s="1126"/>
      <c r="O150" s="1126"/>
    </row>
    <row r="151" spans="1:15" s="1104" customFormat="1" ht="12.75">
      <c r="A151" s="1125"/>
      <c r="B151" s="1125"/>
      <c r="C151" s="1126"/>
      <c r="D151" s="1126"/>
      <c r="E151" s="1126"/>
      <c r="F151" s="1126"/>
      <c r="G151" s="1091"/>
      <c r="H151" s="1091"/>
      <c r="I151" s="1125"/>
      <c r="J151" s="1126"/>
      <c r="K151" s="1127"/>
      <c r="L151" s="1127"/>
      <c r="M151" s="1128"/>
      <c r="N151" s="1126"/>
      <c r="O151" s="1126"/>
    </row>
    <row r="152" spans="1:15" s="1104" customFormat="1" ht="12.75">
      <c r="A152" s="1125"/>
      <c r="B152" s="1125"/>
      <c r="C152" s="1126"/>
      <c r="D152" s="1126"/>
      <c r="E152" s="1126"/>
      <c r="F152" s="1126"/>
      <c r="G152" s="1091"/>
      <c r="H152" s="1091"/>
      <c r="I152" s="1125"/>
      <c r="J152" s="1126"/>
      <c r="K152" s="1127"/>
      <c r="L152" s="1127"/>
      <c r="M152" s="1128"/>
      <c r="N152" s="1126"/>
      <c r="O152" s="1126"/>
    </row>
    <row r="153" spans="1:15" s="1104" customFormat="1" ht="12.75">
      <c r="A153" s="1125"/>
      <c r="B153" s="1125"/>
      <c r="C153" s="1126"/>
      <c r="D153" s="1126"/>
      <c r="E153" s="1126"/>
      <c r="F153" s="1126"/>
      <c r="G153" s="1091"/>
      <c r="H153" s="1091"/>
      <c r="I153" s="1125"/>
      <c r="J153" s="1126"/>
      <c r="K153" s="1127"/>
      <c r="L153" s="1127"/>
      <c r="M153" s="1128"/>
      <c r="N153" s="1126"/>
      <c r="O153" s="1126"/>
    </row>
    <row r="154" spans="1:15" s="1104" customFormat="1" ht="12.75">
      <c r="A154" s="1125"/>
      <c r="B154" s="1125"/>
      <c r="C154" s="1126"/>
      <c r="D154" s="1126"/>
      <c r="E154" s="1126"/>
      <c r="F154" s="1126"/>
      <c r="G154" s="1091"/>
      <c r="H154" s="1091"/>
      <c r="I154" s="1125"/>
      <c r="J154" s="1126"/>
      <c r="K154" s="1127"/>
      <c r="L154" s="1127"/>
      <c r="M154" s="1128"/>
      <c r="N154" s="1126"/>
      <c r="O154" s="1126"/>
    </row>
    <row r="155" spans="1:15" s="1104" customFormat="1" ht="12.75">
      <c r="A155" s="1125"/>
      <c r="B155" s="1125"/>
      <c r="C155" s="1126"/>
      <c r="D155" s="1126"/>
      <c r="E155" s="1126"/>
      <c r="F155" s="1126"/>
      <c r="G155" s="1091"/>
      <c r="H155" s="1091"/>
      <c r="I155" s="1125"/>
      <c r="J155" s="1126"/>
      <c r="K155" s="1127"/>
      <c r="L155" s="1127"/>
      <c r="M155" s="1128"/>
      <c r="N155" s="1126"/>
      <c r="O155" s="1126"/>
    </row>
    <row r="156" spans="1:15" s="1104" customFormat="1" ht="12.75">
      <c r="A156" s="1125"/>
      <c r="B156" s="1125"/>
      <c r="C156" s="1126"/>
      <c r="D156" s="1126"/>
      <c r="E156" s="1126"/>
      <c r="F156" s="1126"/>
      <c r="G156" s="1091"/>
      <c r="H156" s="1091"/>
      <c r="I156" s="1125"/>
      <c r="J156" s="1126"/>
      <c r="K156" s="1127"/>
      <c r="L156" s="1127"/>
      <c r="M156" s="1128"/>
      <c r="N156" s="1126"/>
      <c r="O156" s="1126"/>
    </row>
    <row r="157" spans="1:15" s="1104" customFormat="1" ht="12.75">
      <c r="A157" s="1125"/>
      <c r="B157" s="1125"/>
      <c r="C157" s="1126"/>
      <c r="D157" s="1126"/>
      <c r="E157" s="1126"/>
      <c r="F157" s="1126"/>
      <c r="G157" s="1091"/>
      <c r="H157" s="1091"/>
      <c r="I157" s="1125"/>
      <c r="J157" s="1126"/>
      <c r="K157" s="1127"/>
      <c r="L157" s="1127"/>
      <c r="M157" s="1128"/>
      <c r="N157" s="1126"/>
      <c r="O157" s="1126"/>
    </row>
    <row r="158" spans="1:15" s="1104" customFormat="1" ht="12.75">
      <c r="A158" s="1125"/>
      <c r="B158" s="1125"/>
      <c r="C158" s="1126"/>
      <c r="D158" s="1126"/>
      <c r="E158" s="1126"/>
      <c r="F158" s="1126"/>
      <c r="G158" s="1091"/>
      <c r="H158" s="1091"/>
      <c r="I158" s="1125"/>
      <c r="J158" s="1126"/>
      <c r="K158" s="1127"/>
      <c r="L158" s="1127"/>
      <c r="M158" s="1128"/>
      <c r="N158" s="1126"/>
      <c r="O158" s="1126"/>
    </row>
    <row r="159" spans="1:15" s="1104" customFormat="1" ht="12.75">
      <c r="A159" s="1125"/>
      <c r="B159" s="1125"/>
      <c r="C159" s="1126"/>
      <c r="D159" s="1126"/>
      <c r="E159" s="1126"/>
      <c r="F159" s="1126"/>
      <c r="G159" s="1091"/>
      <c r="H159" s="1091"/>
      <c r="I159" s="1125"/>
      <c r="J159" s="1126"/>
      <c r="K159" s="1127"/>
      <c r="L159" s="1127"/>
      <c r="M159" s="1128"/>
      <c r="N159" s="1126"/>
      <c r="O159" s="1126"/>
    </row>
    <row r="160" spans="1:15" s="1104" customFormat="1" ht="12.75">
      <c r="A160" s="1125"/>
      <c r="B160" s="1125"/>
      <c r="C160" s="1126"/>
      <c r="D160" s="1126"/>
      <c r="E160" s="1126"/>
      <c r="F160" s="1126"/>
      <c r="G160" s="1091"/>
      <c r="H160" s="1091"/>
      <c r="I160" s="1125"/>
      <c r="J160" s="1126"/>
      <c r="K160" s="1127"/>
      <c r="L160" s="1127"/>
      <c r="M160" s="1128"/>
      <c r="N160" s="1126"/>
      <c r="O160" s="1126"/>
    </row>
    <row r="161" spans="1:15" s="1104" customFormat="1" ht="12.75">
      <c r="A161" s="1125"/>
      <c r="B161" s="1125"/>
      <c r="C161" s="1126"/>
      <c r="D161" s="1126"/>
      <c r="E161" s="1126"/>
      <c r="F161" s="1126"/>
      <c r="G161" s="1091"/>
      <c r="H161" s="1091"/>
      <c r="I161" s="1125"/>
      <c r="J161" s="1126"/>
      <c r="K161" s="1127"/>
      <c r="L161" s="1127"/>
      <c r="M161" s="1128"/>
      <c r="N161" s="1126"/>
      <c r="O161" s="1126"/>
    </row>
    <row r="162" spans="1:15" s="1104" customFormat="1" ht="12.75">
      <c r="A162" s="1125"/>
      <c r="B162" s="1125"/>
      <c r="C162" s="1126"/>
      <c r="D162" s="1126"/>
      <c r="E162" s="1126"/>
      <c r="F162" s="1126"/>
      <c r="G162" s="1091"/>
      <c r="H162" s="1091"/>
      <c r="I162" s="1125"/>
      <c r="J162" s="1126"/>
      <c r="K162" s="1127"/>
      <c r="L162" s="1127"/>
      <c r="M162" s="1128"/>
      <c r="N162" s="1126"/>
      <c r="O162" s="1126"/>
    </row>
    <row r="163" spans="1:15" s="1104" customFormat="1" ht="12.75">
      <c r="A163" s="1125"/>
      <c r="B163" s="1125"/>
      <c r="C163" s="1126"/>
      <c r="D163" s="1126"/>
      <c r="E163" s="1126"/>
      <c r="F163" s="1126"/>
      <c r="G163" s="1091"/>
      <c r="H163" s="1091"/>
      <c r="I163" s="1125"/>
      <c r="J163" s="1126"/>
      <c r="K163" s="1127"/>
      <c r="L163" s="1127"/>
      <c r="M163" s="1128"/>
      <c r="N163" s="1126"/>
      <c r="O163" s="1126"/>
    </row>
    <row r="164" spans="1:15" s="1104" customFormat="1" ht="12.75">
      <c r="A164" s="1125"/>
      <c r="B164" s="1125"/>
      <c r="C164" s="1126"/>
      <c r="D164" s="1126"/>
      <c r="E164" s="1126"/>
      <c r="F164" s="1126"/>
      <c r="G164" s="1091"/>
      <c r="H164" s="1091"/>
      <c r="I164" s="1125"/>
      <c r="J164" s="1126"/>
      <c r="K164" s="1127"/>
      <c r="L164" s="1127"/>
      <c r="M164" s="1128"/>
      <c r="N164" s="1126"/>
      <c r="O164" s="1126"/>
    </row>
    <row r="165" spans="1:15" s="1104" customFormat="1" ht="12.75">
      <c r="A165" s="1125"/>
      <c r="B165" s="1125"/>
      <c r="C165" s="1126"/>
      <c r="D165" s="1126"/>
      <c r="E165" s="1126"/>
      <c r="F165" s="1126"/>
      <c r="G165" s="1091"/>
      <c r="H165" s="1091"/>
      <c r="I165" s="1125"/>
      <c r="J165" s="1126"/>
      <c r="K165" s="1127"/>
      <c r="L165" s="1127"/>
      <c r="M165" s="1128"/>
      <c r="N165" s="1126"/>
      <c r="O165" s="1126"/>
    </row>
    <row r="166" spans="1:15" s="1104" customFormat="1" ht="12.75">
      <c r="A166" s="1125"/>
      <c r="B166" s="1125"/>
      <c r="C166" s="1126"/>
      <c r="D166" s="1126"/>
      <c r="E166" s="1126"/>
      <c r="F166" s="1126"/>
      <c r="G166" s="1091"/>
      <c r="H166" s="1091"/>
      <c r="I166" s="1125"/>
      <c r="J166" s="1126"/>
      <c r="K166" s="1127"/>
      <c r="L166" s="1127"/>
      <c r="M166" s="1128"/>
      <c r="N166" s="1126"/>
      <c r="O166" s="1126"/>
    </row>
    <row r="167" spans="1:15" s="1104" customFormat="1" ht="12.75">
      <c r="A167" s="1125"/>
      <c r="B167" s="1125"/>
      <c r="C167" s="1126"/>
      <c r="D167" s="1126"/>
      <c r="E167" s="1126"/>
      <c r="F167" s="1126"/>
      <c r="G167" s="1091"/>
      <c r="H167" s="1091"/>
      <c r="I167" s="1125"/>
      <c r="J167" s="1126"/>
      <c r="K167" s="1127"/>
      <c r="L167" s="1127"/>
      <c r="M167" s="1128"/>
      <c r="N167" s="1126"/>
      <c r="O167" s="1126"/>
    </row>
    <row r="168" spans="1:15" s="1104" customFormat="1" ht="12.75">
      <c r="A168" s="1125"/>
      <c r="B168" s="1125"/>
      <c r="C168" s="1126"/>
      <c r="D168" s="1126"/>
      <c r="E168" s="1126"/>
      <c r="F168" s="1126"/>
      <c r="G168" s="1091"/>
      <c r="H168" s="1091"/>
      <c r="I168" s="1125"/>
      <c r="J168" s="1126"/>
      <c r="K168" s="1127"/>
      <c r="L168" s="1127"/>
      <c r="M168" s="1128"/>
      <c r="N168" s="1126"/>
      <c r="O168" s="1126"/>
    </row>
    <row r="169" spans="1:15" s="1104" customFormat="1" ht="12.75">
      <c r="A169" s="1125"/>
      <c r="B169" s="1125"/>
      <c r="C169" s="1126"/>
      <c r="D169" s="1126"/>
      <c r="E169" s="1126"/>
      <c r="F169" s="1126"/>
      <c r="G169" s="1091"/>
      <c r="H169" s="1091"/>
      <c r="I169" s="1125"/>
      <c r="J169" s="1126"/>
      <c r="K169" s="1127"/>
      <c r="L169" s="1127"/>
      <c r="M169" s="1128"/>
      <c r="N169" s="1126"/>
      <c r="O169" s="1126"/>
    </row>
    <row r="170" spans="1:15" s="1104" customFormat="1" ht="12.75">
      <c r="A170" s="1125"/>
      <c r="B170" s="1125"/>
      <c r="C170" s="1126"/>
      <c r="D170" s="1126"/>
      <c r="E170" s="1126"/>
      <c r="F170" s="1126"/>
      <c r="G170" s="1091"/>
      <c r="H170" s="1091"/>
      <c r="I170" s="1125"/>
      <c r="J170" s="1126"/>
      <c r="K170" s="1127"/>
      <c r="L170" s="1127"/>
      <c r="M170" s="1128"/>
      <c r="N170" s="1126"/>
      <c r="O170" s="1126"/>
    </row>
    <row r="171" spans="1:15" s="1104" customFormat="1" ht="12.75">
      <c r="A171" s="1125"/>
      <c r="B171" s="1125"/>
      <c r="C171" s="1126"/>
      <c r="D171" s="1126"/>
      <c r="E171" s="1126"/>
      <c r="F171" s="1126"/>
      <c r="G171" s="1091"/>
      <c r="H171" s="1091"/>
      <c r="I171" s="1125"/>
      <c r="J171" s="1126"/>
      <c r="K171" s="1127"/>
      <c r="L171" s="1127"/>
      <c r="M171" s="1128"/>
      <c r="N171" s="1126"/>
      <c r="O171" s="1126"/>
    </row>
    <row r="172" spans="1:15" s="1104" customFormat="1" ht="12.75">
      <c r="A172" s="1125"/>
      <c r="B172" s="1125"/>
      <c r="C172" s="1126"/>
      <c r="D172" s="1126"/>
      <c r="E172" s="1126"/>
      <c r="F172" s="1126"/>
      <c r="G172" s="1091"/>
      <c r="H172" s="1091"/>
      <c r="I172" s="1125"/>
      <c r="J172" s="1126"/>
      <c r="K172" s="1127"/>
      <c r="L172" s="1127"/>
      <c r="M172" s="1128"/>
      <c r="N172" s="1126"/>
      <c r="O172" s="1126"/>
    </row>
    <row r="173" spans="1:15" s="1104" customFormat="1" ht="12.75">
      <c r="A173" s="1125"/>
      <c r="B173" s="1125"/>
      <c r="C173" s="1126"/>
      <c r="D173" s="1126"/>
      <c r="E173" s="1126"/>
      <c r="F173" s="1126"/>
      <c r="G173" s="1091"/>
      <c r="H173" s="1091"/>
      <c r="I173" s="1125"/>
      <c r="J173" s="1126"/>
      <c r="K173" s="1127"/>
      <c r="L173" s="1127"/>
      <c r="M173" s="1128"/>
      <c r="N173" s="1126"/>
      <c r="O173" s="1126"/>
    </row>
    <row r="174" spans="1:15" s="1104" customFormat="1" ht="12.75">
      <c r="A174" s="1125"/>
      <c r="B174" s="1125"/>
      <c r="C174" s="1126"/>
      <c r="D174" s="1126"/>
      <c r="E174" s="1126"/>
      <c r="F174" s="1126"/>
      <c r="G174" s="1091"/>
      <c r="H174" s="1091"/>
      <c r="I174" s="1125"/>
      <c r="J174" s="1126"/>
      <c r="K174" s="1127"/>
      <c r="L174" s="1127"/>
      <c r="M174" s="1128"/>
      <c r="N174" s="1126"/>
      <c r="O174" s="1126"/>
    </row>
    <row r="175" spans="1:15" s="1104" customFormat="1" ht="12.75">
      <c r="A175" s="1125"/>
      <c r="B175" s="1125"/>
      <c r="C175" s="1126"/>
      <c r="D175" s="1126"/>
      <c r="E175" s="1126"/>
      <c r="F175" s="1126"/>
      <c r="G175" s="1091"/>
      <c r="H175" s="1091"/>
      <c r="I175" s="1125"/>
      <c r="J175" s="1126"/>
      <c r="K175" s="1127"/>
      <c r="L175" s="1127"/>
      <c r="M175" s="1128"/>
      <c r="N175" s="1126"/>
      <c r="O175" s="1126"/>
    </row>
    <row r="176" spans="1:15" s="1104" customFormat="1" ht="12.75">
      <c r="A176" s="1125"/>
      <c r="B176" s="1125"/>
      <c r="C176" s="1126"/>
      <c r="D176" s="1126"/>
      <c r="E176" s="1126"/>
      <c r="F176" s="1126"/>
      <c r="G176" s="1091"/>
      <c r="H176" s="1091"/>
      <c r="I176" s="1125"/>
      <c r="J176" s="1126"/>
      <c r="K176" s="1127"/>
      <c r="L176" s="1127"/>
      <c r="M176" s="1128"/>
      <c r="N176" s="1126"/>
      <c r="O176" s="1126"/>
    </row>
    <row r="177" spans="1:15" s="1104" customFormat="1" ht="12.75">
      <c r="A177" s="1125"/>
      <c r="B177" s="1125"/>
      <c r="C177" s="1126"/>
      <c r="D177" s="1126"/>
      <c r="E177" s="1126"/>
      <c r="F177" s="1126"/>
      <c r="G177" s="1091"/>
      <c r="H177" s="1091"/>
      <c r="I177" s="1125"/>
      <c r="J177" s="1126"/>
      <c r="K177" s="1127"/>
      <c r="L177" s="1127"/>
      <c r="M177" s="1128"/>
      <c r="N177" s="1126"/>
      <c r="O177" s="1126"/>
    </row>
    <row r="178" spans="1:15" s="1104" customFormat="1" ht="12.75">
      <c r="A178" s="1125"/>
      <c r="B178" s="1125"/>
      <c r="C178" s="1126"/>
      <c r="D178" s="1126"/>
      <c r="E178" s="1126"/>
      <c r="F178" s="1126"/>
      <c r="G178" s="1091"/>
      <c r="H178" s="1091"/>
      <c r="I178" s="1125"/>
      <c r="J178" s="1126"/>
      <c r="K178" s="1127"/>
      <c r="L178" s="1127"/>
      <c r="M178" s="1128"/>
      <c r="N178" s="1126"/>
      <c r="O178" s="1126"/>
    </row>
    <row r="179" spans="1:15" s="1104" customFormat="1" ht="12.75">
      <c r="A179" s="1125"/>
      <c r="B179" s="1125"/>
      <c r="C179" s="1126"/>
      <c r="D179" s="1126"/>
      <c r="E179" s="1126"/>
      <c r="F179" s="1126"/>
      <c r="G179" s="1091"/>
      <c r="H179" s="1091"/>
      <c r="I179" s="1125"/>
      <c r="J179" s="1126"/>
      <c r="K179" s="1127"/>
      <c r="L179" s="1127"/>
      <c r="M179" s="1128"/>
      <c r="N179" s="1126"/>
      <c r="O179" s="1126"/>
    </row>
    <row r="180" spans="1:15" s="1104" customFormat="1" ht="12.75">
      <c r="A180" s="1125"/>
      <c r="B180" s="1125"/>
      <c r="C180" s="1126"/>
      <c r="D180" s="1126"/>
      <c r="E180" s="1126"/>
      <c r="F180" s="1126"/>
      <c r="G180" s="1091"/>
      <c r="H180" s="1091"/>
      <c r="I180" s="1125"/>
      <c r="J180" s="1126"/>
      <c r="K180" s="1127"/>
      <c r="L180" s="1127"/>
      <c r="M180" s="1128"/>
      <c r="N180" s="1126"/>
      <c r="O180" s="1126"/>
    </row>
    <row r="181" spans="1:15" s="1104" customFormat="1" ht="12.75">
      <c r="A181" s="1125"/>
      <c r="B181" s="1125"/>
      <c r="C181" s="1126"/>
      <c r="D181" s="1126"/>
      <c r="E181" s="1126"/>
      <c r="F181" s="1126"/>
      <c r="G181" s="1091"/>
      <c r="H181" s="1091"/>
      <c r="I181" s="1125"/>
      <c r="J181" s="1126"/>
      <c r="K181" s="1127"/>
      <c r="L181" s="1127"/>
      <c r="M181" s="1128"/>
      <c r="N181" s="1126"/>
      <c r="O181" s="1126"/>
    </row>
    <row r="182" spans="1:15" s="1104" customFormat="1" ht="12.75">
      <c r="A182" s="1125"/>
      <c r="B182" s="1125"/>
      <c r="C182" s="1126"/>
      <c r="D182" s="1126"/>
      <c r="E182" s="1126"/>
      <c r="F182" s="1126"/>
      <c r="G182" s="1091"/>
      <c r="H182" s="1091"/>
      <c r="I182" s="1125"/>
      <c r="J182" s="1126"/>
      <c r="K182" s="1127"/>
      <c r="L182" s="1127"/>
      <c r="M182" s="1128"/>
      <c r="N182" s="1126"/>
      <c r="O182" s="1126"/>
    </row>
    <row r="183" spans="1:15" s="1104" customFormat="1" ht="12.75">
      <c r="A183" s="1125"/>
      <c r="B183" s="1125"/>
      <c r="C183" s="1126"/>
      <c r="D183" s="1126"/>
      <c r="E183" s="1126"/>
      <c r="F183" s="1126"/>
      <c r="G183" s="1091"/>
      <c r="H183" s="1091"/>
      <c r="I183" s="1125"/>
      <c r="J183" s="1126"/>
      <c r="K183" s="1127"/>
      <c r="L183" s="1127"/>
      <c r="M183" s="1128"/>
      <c r="N183" s="1126"/>
      <c r="O183" s="1126"/>
    </row>
    <row r="184" spans="1:15" s="1104" customFormat="1" ht="12.75">
      <c r="A184" s="1125"/>
      <c r="B184" s="1125"/>
      <c r="C184" s="1126"/>
      <c r="D184" s="1126"/>
      <c r="E184" s="1126"/>
      <c r="F184" s="1126"/>
      <c r="G184" s="1091"/>
      <c r="H184" s="1091"/>
      <c r="I184" s="1125"/>
      <c r="J184" s="1126"/>
      <c r="K184" s="1127"/>
      <c r="L184" s="1127"/>
      <c r="M184" s="1128"/>
      <c r="N184" s="1126"/>
      <c r="O184" s="1126"/>
    </row>
    <row r="185" spans="1:15" s="1104" customFormat="1" ht="12.75">
      <c r="A185" s="1125"/>
      <c r="B185" s="1125"/>
      <c r="C185" s="1126"/>
      <c r="D185" s="1126"/>
      <c r="E185" s="1126"/>
      <c r="F185" s="1126"/>
      <c r="G185" s="1091"/>
      <c r="H185" s="1091"/>
      <c r="I185" s="1125"/>
      <c r="J185" s="1126"/>
      <c r="K185" s="1127"/>
      <c r="L185" s="1127"/>
      <c r="M185" s="1128"/>
      <c r="N185" s="1126"/>
      <c r="O185" s="1126"/>
    </row>
    <row r="186" spans="1:15" s="1104" customFormat="1" ht="12.75">
      <c r="A186" s="1125"/>
      <c r="B186" s="1125"/>
      <c r="C186" s="1126"/>
      <c r="D186" s="1126"/>
      <c r="E186" s="1126"/>
      <c r="F186" s="1126"/>
      <c r="G186" s="1091"/>
      <c r="H186" s="1091"/>
      <c r="I186" s="1125"/>
      <c r="J186" s="1126"/>
      <c r="K186" s="1127"/>
      <c r="L186" s="1127"/>
      <c r="M186" s="1128"/>
      <c r="N186" s="1126"/>
      <c r="O186" s="1126"/>
    </row>
    <row r="187" spans="1:15" s="1104" customFormat="1" ht="12.75">
      <c r="A187" s="1125"/>
      <c r="B187" s="1125"/>
      <c r="C187" s="1126"/>
      <c r="D187" s="1126"/>
      <c r="E187" s="1126"/>
      <c r="F187" s="1126"/>
      <c r="G187" s="1091"/>
      <c r="H187" s="1091"/>
      <c r="I187" s="1125"/>
      <c r="J187" s="1126"/>
      <c r="K187" s="1127"/>
      <c r="L187" s="1127"/>
      <c r="M187" s="1128"/>
      <c r="N187" s="1126"/>
      <c r="O187" s="1126"/>
    </row>
    <row r="188" spans="1:15" s="1104" customFormat="1" ht="12.75">
      <c r="A188" s="1125"/>
      <c r="B188" s="1125"/>
      <c r="C188" s="1126"/>
      <c r="D188" s="1126"/>
      <c r="E188" s="1126"/>
      <c r="F188" s="1126"/>
      <c r="G188" s="1091"/>
      <c r="H188" s="1091"/>
      <c r="I188" s="1125"/>
      <c r="J188" s="1126"/>
      <c r="K188" s="1127"/>
      <c r="L188" s="1127"/>
      <c r="M188" s="1128"/>
      <c r="N188" s="1126"/>
      <c r="O188" s="1126"/>
    </row>
    <row r="189" spans="1:15" s="1104" customFormat="1" ht="12.75">
      <c r="A189" s="1125"/>
      <c r="B189" s="1125"/>
      <c r="C189" s="1126"/>
      <c r="D189" s="1126"/>
      <c r="E189" s="1126"/>
      <c r="F189" s="1126"/>
      <c r="G189" s="1091"/>
      <c r="H189" s="1091"/>
      <c r="I189" s="1125"/>
      <c r="J189" s="1126"/>
      <c r="K189" s="1127"/>
      <c r="L189" s="1127"/>
      <c r="M189" s="1128"/>
      <c r="N189" s="1126"/>
      <c r="O189" s="1126"/>
    </row>
    <row r="190" spans="1:15" s="1104" customFormat="1" ht="12.75">
      <c r="A190" s="1125"/>
      <c r="B190" s="1125"/>
      <c r="C190" s="1126"/>
      <c r="D190" s="1126"/>
      <c r="E190" s="1126"/>
      <c r="F190" s="1126"/>
      <c r="G190" s="1091"/>
      <c r="H190" s="1091"/>
      <c r="I190" s="1125"/>
      <c r="J190" s="1126"/>
      <c r="K190" s="1127"/>
      <c r="L190" s="1127"/>
      <c r="M190" s="1128"/>
      <c r="N190" s="1126"/>
      <c r="O190" s="1126"/>
    </row>
    <row r="191" spans="1:15" s="1104" customFormat="1" ht="12.75">
      <c r="A191" s="1125"/>
      <c r="B191" s="1125"/>
      <c r="C191" s="1126"/>
      <c r="D191" s="1126"/>
      <c r="E191" s="1126"/>
      <c r="F191" s="1126"/>
      <c r="G191" s="1091"/>
      <c r="H191" s="1091"/>
      <c r="I191" s="1125"/>
      <c r="J191" s="1126"/>
      <c r="K191" s="1127"/>
      <c r="L191" s="1127"/>
      <c r="M191" s="1128"/>
      <c r="N191" s="1126"/>
      <c r="O191" s="1126"/>
    </row>
    <row r="192" spans="1:15" s="1104" customFormat="1" ht="12.75">
      <c r="A192" s="1125"/>
      <c r="B192" s="1125"/>
      <c r="C192" s="1126"/>
      <c r="D192" s="1126"/>
      <c r="E192" s="1126"/>
      <c r="F192" s="1126"/>
      <c r="G192" s="1091"/>
      <c r="H192" s="1091"/>
      <c r="I192" s="1125"/>
      <c r="J192" s="1126"/>
      <c r="K192" s="1127"/>
      <c r="L192" s="1127"/>
      <c r="M192" s="1128"/>
      <c r="N192" s="1126"/>
      <c r="O192" s="1126"/>
    </row>
    <row r="193" spans="1:15" s="1104" customFormat="1" ht="12.75">
      <c r="A193" s="1125"/>
      <c r="B193" s="1125"/>
      <c r="C193" s="1126"/>
      <c r="D193" s="1126"/>
      <c r="E193" s="1126"/>
      <c r="F193" s="1126"/>
      <c r="G193" s="1091"/>
      <c r="H193" s="1091"/>
      <c r="I193" s="1125"/>
      <c r="J193" s="1126"/>
      <c r="K193" s="1127"/>
      <c r="L193" s="1127"/>
      <c r="M193" s="1128"/>
      <c r="N193" s="1126"/>
      <c r="O193" s="1126"/>
    </row>
    <row r="194" spans="1:15" s="1104" customFormat="1" ht="12.75">
      <c r="A194" s="1125"/>
      <c r="B194" s="1125"/>
      <c r="C194" s="1126"/>
      <c r="D194" s="1126"/>
      <c r="E194" s="1126"/>
      <c r="F194" s="1126"/>
      <c r="G194" s="1091"/>
      <c r="H194" s="1091"/>
      <c r="I194" s="1125"/>
      <c r="J194" s="1126"/>
      <c r="K194" s="1127"/>
      <c r="L194" s="1127"/>
      <c r="M194" s="1128"/>
      <c r="N194" s="1126"/>
      <c r="O194" s="1126"/>
    </row>
    <row r="195" spans="1:15" s="1104" customFormat="1" ht="12.75">
      <c r="A195" s="1125"/>
      <c r="B195" s="1125"/>
      <c r="C195" s="1126"/>
      <c r="D195" s="1126"/>
      <c r="E195" s="1126"/>
      <c r="F195" s="1126"/>
      <c r="G195" s="1091"/>
      <c r="H195" s="1091"/>
      <c r="I195" s="1125"/>
      <c r="J195" s="1126"/>
      <c r="K195" s="1127"/>
      <c r="L195" s="1127"/>
      <c r="M195" s="1128"/>
      <c r="N195" s="1126"/>
      <c r="O195" s="1126"/>
    </row>
    <row r="196" spans="1:15" s="1104" customFormat="1" ht="12.75">
      <c r="A196" s="1125"/>
      <c r="B196" s="1125"/>
      <c r="C196" s="1126"/>
      <c r="D196" s="1126"/>
      <c r="E196" s="1126"/>
      <c r="F196" s="1126"/>
      <c r="G196" s="1091"/>
      <c r="H196" s="1091"/>
      <c r="I196" s="1125"/>
      <c r="J196" s="1126"/>
      <c r="K196" s="1127"/>
      <c r="L196" s="1127"/>
      <c r="M196" s="1128"/>
      <c r="N196" s="1126"/>
      <c r="O196" s="1126"/>
    </row>
    <row r="197" spans="1:15" s="1104" customFormat="1" ht="12.75">
      <c r="A197" s="1125"/>
      <c r="B197" s="1125"/>
      <c r="C197" s="1126"/>
      <c r="D197" s="1126"/>
      <c r="E197" s="1126"/>
      <c r="F197" s="1126"/>
      <c r="G197" s="1091"/>
      <c r="H197" s="1091"/>
      <c r="I197" s="1125"/>
      <c r="J197" s="1126"/>
      <c r="K197" s="1127"/>
      <c r="L197" s="1127"/>
      <c r="M197" s="1128"/>
      <c r="N197" s="1126"/>
      <c r="O197" s="1126"/>
    </row>
    <row r="198" spans="1:15" s="1104" customFormat="1" ht="12.75">
      <c r="A198" s="1125"/>
      <c r="B198" s="1125"/>
      <c r="C198" s="1126"/>
      <c r="D198" s="1126"/>
      <c r="E198" s="1126"/>
      <c r="F198" s="1126"/>
      <c r="G198" s="1091"/>
      <c r="H198" s="1091"/>
      <c r="I198" s="1125"/>
      <c r="J198" s="1126"/>
      <c r="K198" s="1127"/>
      <c r="L198" s="1127"/>
      <c r="M198" s="1128"/>
      <c r="N198" s="1126"/>
      <c r="O198" s="1126"/>
    </row>
    <row r="199" spans="1:15" s="1104" customFormat="1" ht="12.75">
      <c r="A199" s="1125"/>
      <c r="B199" s="1125"/>
      <c r="C199" s="1126"/>
      <c r="D199" s="1126"/>
      <c r="E199" s="1126"/>
      <c r="F199" s="1126"/>
      <c r="G199" s="1091"/>
      <c r="H199" s="1091"/>
      <c r="I199" s="1125"/>
      <c r="J199" s="1126"/>
      <c r="K199" s="1127"/>
      <c r="L199" s="1127"/>
      <c r="M199" s="1128"/>
      <c r="N199" s="1126"/>
      <c r="O199" s="1126"/>
    </row>
    <row r="200" spans="1:15" s="1104" customFormat="1" ht="12.75">
      <c r="A200" s="1125"/>
      <c r="B200" s="1125"/>
      <c r="C200" s="1126"/>
      <c r="D200" s="1126"/>
      <c r="E200" s="1126"/>
      <c r="F200" s="1126"/>
      <c r="G200" s="1091"/>
      <c r="H200" s="1091"/>
      <c r="I200" s="1125"/>
      <c r="J200" s="1126"/>
      <c r="K200" s="1127"/>
      <c r="L200" s="1127"/>
      <c r="M200" s="1128"/>
      <c r="N200" s="1126"/>
      <c r="O200" s="1126"/>
    </row>
    <row r="201" spans="1:15" s="1104" customFormat="1" ht="12.75">
      <c r="A201" s="1125"/>
      <c r="B201" s="1125"/>
      <c r="C201" s="1126"/>
      <c r="D201" s="1126"/>
      <c r="E201" s="1126"/>
      <c r="F201" s="1126"/>
      <c r="G201" s="1091"/>
      <c r="H201" s="1091"/>
      <c r="I201" s="1125"/>
      <c r="J201" s="1126"/>
      <c r="K201" s="1127"/>
      <c r="L201" s="1127"/>
      <c r="M201" s="1128"/>
      <c r="N201" s="1126"/>
      <c r="O201" s="1126"/>
    </row>
    <row r="202" spans="1:15" s="1104" customFormat="1" ht="12.75">
      <c r="A202" s="1125"/>
      <c r="B202" s="1125"/>
      <c r="C202" s="1126"/>
      <c r="D202" s="1126"/>
      <c r="E202" s="1126"/>
      <c r="F202" s="1126"/>
      <c r="G202" s="1091"/>
      <c r="H202" s="1091"/>
      <c r="I202" s="1125"/>
      <c r="J202" s="1126"/>
      <c r="K202" s="1127"/>
      <c r="L202" s="1127"/>
      <c r="M202" s="1128"/>
      <c r="N202" s="1126"/>
      <c r="O202" s="1126"/>
    </row>
    <row r="203" spans="1:15" s="1104" customFormat="1" ht="12.75">
      <c r="A203" s="1125"/>
      <c r="B203" s="1125"/>
      <c r="C203" s="1126"/>
      <c r="D203" s="1126"/>
      <c r="E203" s="1126"/>
      <c r="F203" s="1126"/>
      <c r="G203" s="1091"/>
      <c r="H203" s="1091"/>
      <c r="I203" s="1125"/>
      <c r="J203" s="1126"/>
      <c r="K203" s="1127"/>
      <c r="L203" s="1127"/>
      <c r="M203" s="1128"/>
      <c r="N203" s="1126"/>
      <c r="O203" s="1126"/>
    </row>
    <row r="204" spans="1:15" s="1104" customFormat="1" ht="12.75">
      <c r="A204" s="1125"/>
      <c r="B204" s="1125"/>
      <c r="C204" s="1126"/>
      <c r="D204" s="1126"/>
      <c r="E204" s="1126"/>
      <c r="F204" s="1126"/>
      <c r="G204" s="1091"/>
      <c r="H204" s="1091"/>
      <c r="I204" s="1125"/>
      <c r="J204" s="1126"/>
      <c r="K204" s="1127"/>
      <c r="L204" s="1127"/>
      <c r="M204" s="1128"/>
      <c r="N204" s="1126"/>
      <c r="O204" s="1126"/>
    </row>
    <row r="205" spans="1:15" s="1104" customFormat="1" ht="12.75">
      <c r="A205" s="1125"/>
      <c r="B205" s="1125"/>
      <c r="C205" s="1126"/>
      <c r="D205" s="1126"/>
      <c r="E205" s="1126"/>
      <c r="F205" s="1126"/>
      <c r="G205" s="1091"/>
      <c r="H205" s="1091"/>
      <c r="I205" s="1125"/>
      <c r="J205" s="1126"/>
      <c r="K205" s="1127"/>
      <c r="L205" s="1127"/>
      <c r="M205" s="1128"/>
      <c r="N205" s="1126"/>
      <c r="O205" s="1126"/>
    </row>
    <row r="206" spans="1:15" s="1104" customFormat="1" ht="12.75">
      <c r="A206" s="1125"/>
      <c r="B206" s="1125"/>
      <c r="C206" s="1126"/>
      <c r="D206" s="1126"/>
      <c r="E206" s="1126"/>
      <c r="F206" s="1126"/>
      <c r="G206" s="1091"/>
      <c r="H206" s="1091"/>
      <c r="I206" s="1125"/>
      <c r="J206" s="1126"/>
      <c r="K206" s="1127"/>
      <c r="L206" s="1127"/>
      <c r="M206" s="1128"/>
      <c r="N206" s="1126"/>
      <c r="O206" s="1126"/>
    </row>
    <row r="207" spans="1:15" s="1104" customFormat="1" ht="12.75">
      <c r="A207" s="1125"/>
      <c r="B207" s="1125"/>
      <c r="C207" s="1126"/>
      <c r="D207" s="1126"/>
      <c r="E207" s="1126"/>
      <c r="F207" s="1126"/>
      <c r="G207" s="1091"/>
      <c r="H207" s="1091"/>
      <c r="I207" s="1125"/>
      <c r="J207" s="1126"/>
      <c r="K207" s="1127"/>
      <c r="L207" s="1127"/>
      <c r="M207" s="1128"/>
      <c r="N207" s="1126"/>
      <c r="O207" s="1126"/>
    </row>
    <row r="208" spans="1:15" s="1104" customFormat="1" ht="12.75">
      <c r="A208" s="1125"/>
      <c r="B208" s="1125"/>
      <c r="C208" s="1126"/>
      <c r="D208" s="1126"/>
      <c r="E208" s="1126"/>
      <c r="F208" s="1126"/>
      <c r="G208" s="1091"/>
      <c r="H208" s="1091"/>
      <c r="I208" s="1125"/>
      <c r="J208" s="1126"/>
      <c r="K208" s="1127"/>
      <c r="L208" s="1127"/>
      <c r="M208" s="1128"/>
      <c r="N208" s="1126"/>
      <c r="O208" s="1126"/>
    </row>
    <row r="209" spans="1:15" s="1104" customFormat="1" ht="12.75">
      <c r="A209" s="1125"/>
      <c r="B209" s="1125"/>
      <c r="C209" s="1126"/>
      <c r="D209" s="1126"/>
      <c r="E209" s="1126"/>
      <c r="F209" s="1126"/>
      <c r="G209" s="1091"/>
      <c r="H209" s="1091"/>
      <c r="I209" s="1125"/>
      <c r="J209" s="1126"/>
      <c r="K209" s="1127"/>
      <c r="L209" s="1127"/>
      <c r="M209" s="1128"/>
      <c r="N209" s="1126"/>
      <c r="O209" s="1126"/>
    </row>
    <row r="210" spans="1:15" s="1104" customFormat="1" ht="12.75">
      <c r="A210" s="1125"/>
      <c r="B210" s="1125"/>
      <c r="C210" s="1126"/>
      <c r="D210" s="1126"/>
      <c r="E210" s="1126"/>
      <c r="F210" s="1126"/>
      <c r="G210" s="1091"/>
      <c r="H210" s="1091"/>
      <c r="I210" s="1125"/>
      <c r="J210" s="1126"/>
      <c r="K210" s="1127"/>
      <c r="L210" s="1127"/>
      <c r="M210" s="1128"/>
      <c r="N210" s="1126"/>
      <c r="O210" s="1126"/>
    </row>
    <row r="211" spans="1:15" s="1104" customFormat="1" ht="12.75">
      <c r="A211" s="1125"/>
      <c r="B211" s="1125"/>
      <c r="C211" s="1126"/>
      <c r="D211" s="1126"/>
      <c r="E211" s="1126"/>
      <c r="F211" s="1126"/>
      <c r="G211" s="1091"/>
      <c r="H211" s="1091"/>
      <c r="I211" s="1125"/>
      <c r="J211" s="1126"/>
      <c r="K211" s="1127"/>
      <c r="L211" s="1127"/>
      <c r="M211" s="1128"/>
      <c r="N211" s="1126"/>
      <c r="O211" s="1126"/>
    </row>
    <row r="212" spans="1:15" s="1104" customFormat="1" ht="12.75">
      <c r="A212" s="1125"/>
      <c r="B212" s="1125"/>
      <c r="C212" s="1126"/>
      <c r="D212" s="1126"/>
      <c r="E212" s="1126"/>
      <c r="F212" s="1126"/>
      <c r="G212" s="1091"/>
      <c r="H212" s="1091"/>
      <c r="I212" s="1125"/>
      <c r="J212" s="1126"/>
      <c r="K212" s="1127"/>
      <c r="L212" s="1127"/>
      <c r="M212" s="1128"/>
      <c r="N212" s="1126"/>
      <c r="O212" s="1126"/>
    </row>
    <row r="213" spans="1:15" s="1104" customFormat="1" ht="12.75">
      <c r="A213" s="1125"/>
      <c r="B213" s="1125"/>
      <c r="C213" s="1126"/>
      <c r="D213" s="1126"/>
      <c r="E213" s="1126"/>
      <c r="F213" s="1126"/>
      <c r="G213" s="1091"/>
      <c r="H213" s="1091"/>
      <c r="I213" s="1125"/>
      <c r="J213" s="1126"/>
      <c r="K213" s="1127"/>
      <c r="L213" s="1127"/>
      <c r="M213" s="1128"/>
      <c r="N213" s="1126"/>
      <c r="O213" s="1126"/>
    </row>
    <row r="214" spans="1:15" s="1104" customFormat="1" ht="12.75">
      <c r="A214" s="1125"/>
      <c r="B214" s="1125"/>
      <c r="C214" s="1126"/>
      <c r="D214" s="1126"/>
      <c r="E214" s="1126"/>
      <c r="F214" s="1126"/>
      <c r="G214" s="1091"/>
      <c r="H214" s="1091"/>
      <c r="I214" s="1125"/>
      <c r="J214" s="1126"/>
      <c r="K214" s="1127"/>
      <c r="L214" s="1127"/>
      <c r="M214" s="1128"/>
      <c r="N214" s="1126"/>
      <c r="O214" s="1126"/>
    </row>
    <row r="215" spans="1:15" s="1104" customFormat="1" ht="12.75">
      <c r="A215" s="1125"/>
      <c r="B215" s="1125"/>
      <c r="C215" s="1126"/>
      <c r="D215" s="1126"/>
      <c r="E215" s="1126"/>
      <c r="F215" s="1126"/>
      <c r="G215" s="1091"/>
      <c r="H215" s="1091"/>
      <c r="I215" s="1125"/>
      <c r="J215" s="1126"/>
      <c r="K215" s="1127"/>
      <c r="L215" s="1127"/>
      <c r="M215" s="1128"/>
      <c r="N215" s="1126"/>
      <c r="O215" s="1126"/>
    </row>
    <row r="216" spans="1:15" s="1104" customFormat="1" ht="12.75">
      <c r="A216" s="1125"/>
      <c r="B216" s="1125"/>
      <c r="C216" s="1126"/>
      <c r="D216" s="1126"/>
      <c r="E216" s="1126"/>
      <c r="F216" s="1126"/>
      <c r="G216" s="1091"/>
      <c r="H216" s="1091"/>
      <c r="I216" s="1125"/>
      <c r="J216" s="1126"/>
      <c r="K216" s="1127"/>
      <c r="L216" s="1127"/>
      <c r="M216" s="1128"/>
      <c r="N216" s="1126"/>
      <c r="O216" s="1126"/>
    </row>
    <row r="217" spans="1:15" s="1104" customFormat="1" ht="12.75">
      <c r="A217" s="1125"/>
      <c r="B217" s="1125"/>
      <c r="C217" s="1126"/>
      <c r="D217" s="1126"/>
      <c r="E217" s="1126"/>
      <c r="F217" s="1126"/>
      <c r="G217" s="1091"/>
      <c r="H217" s="1091"/>
      <c r="I217" s="1125"/>
      <c r="J217" s="1126"/>
      <c r="K217" s="1127"/>
      <c r="L217" s="1127"/>
      <c r="M217" s="1128"/>
      <c r="N217" s="1126"/>
      <c r="O217" s="1126"/>
    </row>
    <row r="218" spans="1:15" s="1104" customFormat="1" ht="12.75">
      <c r="A218" s="1125"/>
      <c r="B218" s="1125"/>
      <c r="C218" s="1126"/>
      <c r="D218" s="1126"/>
      <c r="E218" s="1126"/>
      <c r="F218" s="1126"/>
      <c r="G218" s="1091"/>
      <c r="H218" s="1091"/>
      <c r="I218" s="1125"/>
      <c r="J218" s="1126"/>
      <c r="K218" s="1127"/>
      <c r="L218" s="1127"/>
      <c r="M218" s="1128"/>
      <c r="N218" s="1126"/>
      <c r="O218" s="1126"/>
    </row>
    <row r="219" spans="1:15" s="1104" customFormat="1" ht="12.75">
      <c r="A219" s="1125"/>
      <c r="B219" s="1125"/>
      <c r="C219" s="1126"/>
      <c r="D219" s="1126"/>
      <c r="E219" s="1126"/>
      <c r="F219" s="1126"/>
      <c r="G219" s="1091"/>
      <c r="H219" s="1091"/>
      <c r="I219" s="1125"/>
      <c r="J219" s="1126"/>
      <c r="K219" s="1127"/>
      <c r="L219" s="1127"/>
      <c r="M219" s="1128"/>
      <c r="N219" s="1126"/>
      <c r="O219" s="1126"/>
    </row>
    <row r="220" spans="1:15" s="1104" customFormat="1" ht="12.75">
      <c r="A220" s="1125"/>
      <c r="B220" s="1125"/>
      <c r="C220" s="1126"/>
      <c r="D220" s="1126"/>
      <c r="E220" s="1126"/>
      <c r="F220" s="1126"/>
      <c r="G220" s="1091"/>
      <c r="H220" s="1091"/>
      <c r="I220" s="1125"/>
      <c r="J220" s="1126"/>
      <c r="K220" s="1127"/>
      <c r="L220" s="1127"/>
      <c r="M220" s="1128"/>
      <c r="N220" s="1126"/>
      <c r="O220" s="1126"/>
    </row>
    <row r="221" spans="1:15" s="1104" customFormat="1" ht="12.75">
      <c r="A221" s="1125"/>
      <c r="B221" s="1125"/>
      <c r="C221" s="1126"/>
      <c r="D221" s="1126"/>
      <c r="E221" s="1126"/>
      <c r="F221" s="1126"/>
      <c r="G221" s="1091"/>
      <c r="H221" s="1091"/>
      <c r="I221" s="1125"/>
      <c r="J221" s="1126"/>
      <c r="K221" s="1127"/>
      <c r="L221" s="1127"/>
      <c r="M221" s="1128"/>
      <c r="N221" s="1126"/>
      <c r="O221" s="1126"/>
    </row>
    <row r="222" spans="1:15" s="1104" customFormat="1" ht="12.75">
      <c r="A222" s="1125"/>
      <c r="B222" s="1125"/>
      <c r="C222" s="1126"/>
      <c r="D222" s="1126"/>
      <c r="E222" s="1126"/>
      <c r="F222" s="1126"/>
      <c r="G222" s="1091"/>
      <c r="H222" s="1091"/>
      <c r="I222" s="1125"/>
      <c r="J222" s="1126"/>
      <c r="K222" s="1127"/>
      <c r="L222" s="1127"/>
      <c r="M222" s="1128"/>
      <c r="N222" s="1126"/>
      <c r="O222" s="1126"/>
    </row>
    <row r="223" spans="1:15" s="1104" customFormat="1" ht="12.75">
      <c r="A223" s="1125"/>
      <c r="B223" s="1125"/>
      <c r="C223" s="1126"/>
      <c r="D223" s="1126"/>
      <c r="E223" s="1126"/>
      <c r="F223" s="1126"/>
      <c r="G223" s="1091"/>
      <c r="H223" s="1091"/>
      <c r="I223" s="1125"/>
      <c r="J223" s="1126"/>
      <c r="K223" s="1127"/>
      <c r="L223" s="1127"/>
      <c r="M223" s="1128"/>
      <c r="N223" s="1126"/>
      <c r="O223" s="1126"/>
    </row>
    <row r="224" spans="1:15" s="1104" customFormat="1" ht="12.75">
      <c r="A224" s="1125"/>
      <c r="B224" s="1125"/>
      <c r="C224" s="1126"/>
      <c r="D224" s="1126"/>
      <c r="E224" s="1126"/>
      <c r="F224" s="1126"/>
      <c r="G224" s="1091"/>
      <c r="H224" s="1091"/>
      <c r="I224" s="1125"/>
      <c r="J224" s="1126"/>
      <c r="K224" s="1127"/>
      <c r="L224" s="1127"/>
      <c r="M224" s="1128"/>
      <c r="N224" s="1126"/>
      <c r="O224" s="1126"/>
    </row>
    <row r="225" spans="1:15" s="1104" customFormat="1" ht="12.75">
      <c r="A225" s="1125"/>
      <c r="B225" s="1125"/>
      <c r="C225" s="1126"/>
      <c r="D225" s="1126"/>
      <c r="E225" s="1126"/>
      <c r="F225" s="1126"/>
      <c r="G225" s="1091"/>
      <c r="H225" s="1091"/>
      <c r="I225" s="1125"/>
      <c r="J225" s="1126"/>
      <c r="K225" s="1127"/>
      <c r="L225" s="1127"/>
      <c r="M225" s="1128"/>
      <c r="N225" s="1126"/>
      <c r="O225" s="1126"/>
    </row>
    <row r="226" spans="1:15" s="1104" customFormat="1" ht="12.75">
      <c r="A226" s="1125"/>
      <c r="B226" s="1125"/>
      <c r="C226" s="1126"/>
      <c r="D226" s="1126"/>
      <c r="E226" s="1126"/>
      <c r="F226" s="1126"/>
      <c r="G226" s="1091"/>
      <c r="H226" s="1091"/>
      <c r="I226" s="1125"/>
      <c r="J226" s="1126"/>
      <c r="K226" s="1127"/>
      <c r="L226" s="1127"/>
      <c r="M226" s="1128"/>
      <c r="N226" s="1126"/>
      <c r="O226" s="1126"/>
    </row>
    <row r="227" spans="1:15" s="1104" customFormat="1" ht="12.75">
      <c r="A227" s="1125"/>
      <c r="B227" s="1125"/>
      <c r="C227" s="1126"/>
      <c r="D227" s="1126"/>
      <c r="E227" s="1126"/>
      <c r="F227" s="1126"/>
      <c r="G227" s="1091"/>
      <c r="H227" s="1091"/>
      <c r="I227" s="1125"/>
      <c r="J227" s="1126"/>
      <c r="K227" s="1127"/>
      <c r="L227" s="1127"/>
      <c r="M227" s="1128"/>
      <c r="N227" s="1126"/>
      <c r="O227" s="1126"/>
    </row>
    <row r="228" spans="1:15" s="1104" customFormat="1" ht="12.75">
      <c r="A228" s="1125"/>
      <c r="B228" s="1125"/>
      <c r="C228" s="1126"/>
      <c r="D228" s="1126"/>
      <c r="E228" s="1126"/>
      <c r="F228" s="1126"/>
      <c r="G228" s="1091"/>
      <c r="H228" s="1091"/>
      <c r="I228" s="1125"/>
      <c r="J228" s="1126"/>
      <c r="K228" s="1127"/>
      <c r="L228" s="1127"/>
      <c r="M228" s="1128"/>
      <c r="N228" s="1126"/>
      <c r="O228" s="1126"/>
    </row>
    <row r="229" spans="1:15" s="1104" customFormat="1" ht="12.75">
      <c r="A229" s="1125"/>
      <c r="B229" s="1125"/>
      <c r="C229" s="1126"/>
      <c r="D229" s="1126"/>
      <c r="E229" s="1126"/>
      <c r="F229" s="1126"/>
      <c r="G229" s="1091"/>
      <c r="H229" s="1091"/>
      <c r="I229" s="1125"/>
      <c r="J229" s="1126"/>
      <c r="K229" s="1127"/>
      <c r="L229" s="1127"/>
      <c r="M229" s="1128"/>
      <c r="N229" s="1126"/>
      <c r="O229" s="1126"/>
    </row>
    <row r="230" spans="1:15" s="1104" customFormat="1" ht="12.75">
      <c r="A230" s="1125"/>
      <c r="B230" s="1125"/>
      <c r="C230" s="1126"/>
      <c r="D230" s="1126"/>
      <c r="E230" s="1126"/>
      <c r="F230" s="1126"/>
      <c r="G230" s="1091"/>
      <c r="H230" s="1091"/>
      <c r="I230" s="1125"/>
      <c r="J230" s="1126"/>
      <c r="K230" s="1127"/>
      <c r="L230" s="1127"/>
      <c r="M230" s="1128"/>
      <c r="N230" s="1126"/>
      <c r="O230" s="1126"/>
    </row>
    <row r="231" spans="1:15" s="1104" customFormat="1" ht="12.75">
      <c r="A231" s="1125"/>
      <c r="B231" s="1125"/>
      <c r="C231" s="1126"/>
      <c r="D231" s="1126"/>
      <c r="E231" s="1126"/>
      <c r="F231" s="1126"/>
      <c r="G231" s="1091"/>
      <c r="H231" s="1091"/>
      <c r="I231" s="1125"/>
      <c r="J231" s="1126"/>
      <c r="K231" s="1127"/>
      <c r="L231" s="1127"/>
      <c r="M231" s="1128"/>
      <c r="N231" s="1126"/>
      <c r="O231" s="1126"/>
    </row>
    <row r="232" spans="1:15" s="1104" customFormat="1" ht="12.75">
      <c r="A232" s="1125"/>
      <c r="B232" s="1125"/>
      <c r="C232" s="1126"/>
      <c r="D232" s="1126"/>
      <c r="E232" s="1126"/>
      <c r="F232" s="1126"/>
      <c r="G232" s="1091"/>
      <c r="H232" s="1091"/>
      <c r="I232" s="1125"/>
      <c r="J232" s="1126"/>
      <c r="K232" s="1127"/>
      <c r="L232" s="1127"/>
      <c r="M232" s="1128"/>
      <c r="N232" s="1126"/>
      <c r="O232" s="1126"/>
    </row>
    <row r="233" spans="1:15" s="1104" customFormat="1" ht="12.75">
      <c r="A233" s="1125"/>
      <c r="B233" s="1125"/>
      <c r="C233" s="1126"/>
      <c r="D233" s="1126"/>
      <c r="E233" s="1126"/>
      <c r="F233" s="1126"/>
      <c r="G233" s="1091"/>
      <c r="H233" s="1091"/>
      <c r="I233" s="1125"/>
      <c r="J233" s="1126"/>
      <c r="K233" s="1127"/>
      <c r="L233" s="1127"/>
      <c r="M233" s="1128"/>
      <c r="N233" s="1126"/>
      <c r="O233" s="1126"/>
    </row>
    <row r="234" spans="1:15" s="1104" customFormat="1" ht="12.75">
      <c r="A234" s="1125"/>
      <c r="B234" s="1125"/>
      <c r="C234" s="1126"/>
      <c r="D234" s="1126"/>
      <c r="E234" s="1126"/>
      <c r="F234" s="1126"/>
      <c r="G234" s="1091"/>
      <c r="H234" s="1091"/>
      <c r="I234" s="1125"/>
      <c r="J234" s="1126"/>
      <c r="K234" s="1127"/>
      <c r="L234" s="1127"/>
      <c r="M234" s="1128"/>
      <c r="N234" s="1126"/>
      <c r="O234" s="1126"/>
    </row>
    <row r="235" spans="1:15" s="1104" customFormat="1" ht="12.75">
      <c r="A235" s="1125"/>
      <c r="B235" s="1125"/>
      <c r="C235" s="1126"/>
      <c r="D235" s="1126"/>
      <c r="E235" s="1126"/>
      <c r="F235" s="1126"/>
      <c r="G235" s="1091"/>
      <c r="H235" s="1091"/>
      <c r="I235" s="1125"/>
      <c r="J235" s="1126"/>
      <c r="K235" s="1127"/>
      <c r="L235" s="1127"/>
      <c r="M235" s="1128"/>
      <c r="N235" s="1126"/>
      <c r="O235" s="1126"/>
    </row>
    <row r="236" spans="1:15" s="1104" customFormat="1" ht="12.75">
      <c r="A236" s="1125"/>
      <c r="B236" s="1125"/>
      <c r="C236" s="1126"/>
      <c r="D236" s="1126"/>
      <c r="E236" s="1126"/>
      <c r="F236" s="1126"/>
      <c r="G236" s="1091"/>
      <c r="H236" s="1091"/>
      <c r="I236" s="1125"/>
      <c r="J236" s="1126"/>
      <c r="K236" s="1127"/>
      <c r="L236" s="1127"/>
      <c r="M236" s="1128"/>
      <c r="N236" s="1126"/>
      <c r="O236" s="1126"/>
    </row>
    <row r="237" spans="1:15" s="1104" customFormat="1" ht="12.75">
      <c r="A237" s="1125"/>
      <c r="B237" s="1125"/>
      <c r="C237" s="1126"/>
      <c r="D237" s="1126"/>
      <c r="E237" s="1126"/>
      <c r="F237" s="1126"/>
      <c r="G237" s="1091"/>
      <c r="H237" s="1091"/>
      <c r="I237" s="1125"/>
      <c r="J237" s="1126"/>
      <c r="K237" s="1127"/>
      <c r="L237" s="1127"/>
      <c r="M237" s="1128"/>
      <c r="N237" s="1126"/>
      <c r="O237" s="1126"/>
    </row>
    <row r="238" spans="1:15" s="1104" customFormat="1" ht="12.75">
      <c r="A238" s="1125"/>
      <c r="B238" s="1125"/>
      <c r="C238" s="1126"/>
      <c r="D238" s="1126"/>
      <c r="E238" s="1126"/>
      <c r="F238" s="1126"/>
      <c r="G238" s="1091"/>
      <c r="H238" s="1091"/>
      <c r="I238" s="1125"/>
      <c r="J238" s="1126"/>
      <c r="K238" s="1127"/>
      <c r="L238" s="1127"/>
      <c r="M238" s="1128"/>
      <c r="N238" s="1126"/>
      <c r="O238" s="1126"/>
    </row>
    <row r="239" spans="1:15" s="1104" customFormat="1" ht="12.75">
      <c r="A239" s="1125"/>
      <c r="B239" s="1125"/>
      <c r="C239" s="1126"/>
      <c r="D239" s="1126"/>
      <c r="E239" s="1126"/>
      <c r="F239" s="1126"/>
      <c r="G239" s="1091"/>
      <c r="H239" s="1091"/>
      <c r="I239" s="1125"/>
      <c r="J239" s="1126"/>
      <c r="K239" s="1127"/>
      <c r="L239" s="1127"/>
      <c r="M239" s="1128"/>
      <c r="N239" s="1126"/>
      <c r="O239" s="1126"/>
    </row>
    <row r="240" spans="1:15" s="1104" customFormat="1" ht="12.75">
      <c r="A240" s="1125"/>
      <c r="B240" s="1125"/>
      <c r="C240" s="1126"/>
      <c r="D240" s="1126"/>
      <c r="E240" s="1126"/>
      <c r="F240" s="1126"/>
      <c r="G240" s="1091"/>
      <c r="H240" s="1091"/>
      <c r="I240" s="1125"/>
      <c r="J240" s="1126"/>
      <c r="K240" s="1127"/>
      <c r="L240" s="1127"/>
      <c r="M240" s="1128"/>
      <c r="N240" s="1126"/>
      <c r="O240" s="1126"/>
    </row>
    <row r="241" spans="1:15" s="1104" customFormat="1" ht="12.75">
      <c r="A241" s="1125"/>
      <c r="B241" s="1125"/>
      <c r="C241" s="1126"/>
      <c r="D241" s="1126"/>
      <c r="E241" s="1126"/>
      <c r="F241" s="1126"/>
      <c r="G241" s="1091"/>
      <c r="H241" s="1091"/>
      <c r="I241" s="1125"/>
      <c r="J241" s="1126"/>
      <c r="K241" s="1127"/>
      <c r="L241" s="1127"/>
      <c r="M241" s="1128"/>
      <c r="N241" s="1126"/>
      <c r="O241" s="1126"/>
    </row>
    <row r="242" spans="1:15" s="1104" customFormat="1" ht="12.75">
      <c r="A242" s="1125"/>
      <c r="B242" s="1125"/>
      <c r="C242" s="1126"/>
      <c r="D242" s="1126"/>
      <c r="E242" s="1126"/>
      <c r="F242" s="1126"/>
      <c r="G242" s="1091"/>
      <c r="H242" s="1091"/>
      <c r="I242" s="1125"/>
      <c r="J242" s="1126"/>
      <c r="K242" s="1127"/>
      <c r="L242" s="1127"/>
      <c r="M242" s="1128"/>
      <c r="N242" s="1126"/>
      <c r="O242" s="1126"/>
    </row>
    <row r="243" spans="1:15" s="1104" customFormat="1" ht="12.75">
      <c r="A243" s="1125"/>
      <c r="B243" s="1125"/>
      <c r="C243" s="1126"/>
      <c r="D243" s="1126"/>
      <c r="E243" s="1126"/>
      <c r="F243" s="1126"/>
      <c r="G243" s="1091"/>
      <c r="H243" s="1091"/>
      <c r="I243" s="1125"/>
      <c r="J243" s="1126"/>
      <c r="K243" s="1127"/>
      <c r="L243" s="1127"/>
      <c r="M243" s="1128"/>
      <c r="N243" s="1126"/>
      <c r="O243" s="1126"/>
    </row>
    <row r="244" spans="1:15" s="1104" customFormat="1" ht="12.75">
      <c r="A244" s="1125"/>
      <c r="B244" s="1125"/>
      <c r="C244" s="1126"/>
      <c r="D244" s="1126"/>
      <c r="E244" s="1126"/>
      <c r="F244" s="1126"/>
      <c r="G244" s="1091"/>
      <c r="H244" s="1091"/>
      <c r="I244" s="1125"/>
      <c r="J244" s="1126"/>
      <c r="K244" s="1127"/>
      <c r="L244" s="1127"/>
      <c r="M244" s="1128"/>
      <c r="N244" s="1126"/>
      <c r="O244" s="1126"/>
    </row>
    <row r="245" spans="1:15" s="1104" customFormat="1" ht="12.75">
      <c r="A245" s="1125"/>
      <c r="B245" s="1125"/>
      <c r="C245" s="1126"/>
      <c r="D245" s="1126"/>
      <c r="E245" s="1126"/>
      <c r="F245" s="1126"/>
      <c r="G245" s="1091"/>
      <c r="H245" s="1091"/>
      <c r="I245" s="1125"/>
      <c r="J245" s="1126"/>
      <c r="K245" s="1127"/>
      <c r="L245" s="1127"/>
      <c r="M245" s="1128"/>
      <c r="N245" s="1126"/>
      <c r="O245" s="1126"/>
    </row>
    <row r="246" spans="1:15" s="1104" customFormat="1" ht="12.75">
      <c r="A246" s="1125"/>
      <c r="B246" s="1125"/>
      <c r="C246" s="1126"/>
      <c r="D246" s="1126"/>
      <c r="E246" s="1126"/>
      <c r="F246" s="1126"/>
      <c r="G246" s="1091"/>
      <c r="H246" s="1091"/>
      <c r="I246" s="1125"/>
      <c r="J246" s="1126"/>
      <c r="K246" s="1127"/>
      <c r="L246" s="1127"/>
      <c r="M246" s="1128"/>
      <c r="N246" s="1126"/>
      <c r="O246" s="1126"/>
    </row>
    <row r="247" spans="1:15" s="1104" customFormat="1" ht="12.75">
      <c r="A247" s="1125"/>
      <c r="B247" s="1125"/>
      <c r="C247" s="1126"/>
      <c r="D247" s="1126"/>
      <c r="E247" s="1126"/>
      <c r="F247" s="1126"/>
      <c r="G247" s="1091"/>
      <c r="H247" s="1091"/>
      <c r="I247" s="1125"/>
      <c r="J247" s="1126"/>
      <c r="K247" s="1127"/>
      <c r="L247" s="1127"/>
      <c r="M247" s="1128"/>
      <c r="N247" s="1126"/>
      <c r="O247" s="1126"/>
    </row>
    <row r="248" spans="1:15" s="1104" customFormat="1" ht="12.75">
      <c r="A248" s="1125"/>
      <c r="B248" s="1125"/>
      <c r="C248" s="1126"/>
      <c r="D248" s="1126"/>
      <c r="E248" s="1126"/>
      <c r="F248" s="1126"/>
      <c r="G248" s="1091"/>
      <c r="H248" s="1091"/>
      <c r="I248" s="1125"/>
      <c r="J248" s="1126"/>
      <c r="K248" s="1127"/>
      <c r="L248" s="1127"/>
      <c r="M248" s="1128"/>
      <c r="N248" s="1126"/>
      <c r="O248" s="1126"/>
    </row>
    <row r="249" spans="1:15" s="1104" customFormat="1" ht="12.75">
      <c r="A249" s="1125"/>
      <c r="B249" s="1125"/>
      <c r="C249" s="1126"/>
      <c r="D249" s="1126"/>
      <c r="E249" s="1126"/>
      <c r="F249" s="1126"/>
      <c r="G249" s="1091"/>
      <c r="H249" s="1091"/>
      <c r="I249" s="1125"/>
      <c r="J249" s="1126"/>
      <c r="K249" s="1127"/>
      <c r="L249" s="1127"/>
      <c r="M249" s="1128"/>
      <c r="N249" s="1126"/>
      <c r="O249" s="1126"/>
    </row>
    <row r="250" spans="1:15" s="1104" customFormat="1" ht="12.75">
      <c r="A250" s="1125"/>
      <c r="B250" s="1125"/>
      <c r="C250" s="1126"/>
      <c r="D250" s="1126"/>
      <c r="E250" s="1126"/>
      <c r="F250" s="1126"/>
      <c r="G250" s="1091"/>
      <c r="H250" s="1091"/>
      <c r="I250" s="1125"/>
      <c r="J250" s="1126"/>
      <c r="K250" s="1127"/>
      <c r="L250" s="1127"/>
      <c r="M250" s="1128"/>
      <c r="N250" s="1126"/>
      <c r="O250" s="1126"/>
    </row>
    <row r="251" spans="1:15" s="1104" customFormat="1" ht="12.75">
      <c r="A251" s="1125"/>
      <c r="B251" s="1125"/>
      <c r="C251" s="1126"/>
      <c r="D251" s="1126"/>
      <c r="E251" s="1126"/>
      <c r="F251" s="1126"/>
      <c r="G251" s="1091"/>
      <c r="H251" s="1091"/>
      <c r="I251" s="1125"/>
      <c r="J251" s="1126"/>
      <c r="K251" s="1127"/>
      <c r="L251" s="1127"/>
      <c r="M251" s="1128"/>
      <c r="N251" s="1126"/>
      <c r="O251" s="1126"/>
    </row>
    <row r="252" spans="1:15" s="1104" customFormat="1" ht="12.75">
      <c r="A252" s="1125"/>
      <c r="B252" s="1125"/>
      <c r="C252" s="1126"/>
      <c r="D252" s="1126"/>
      <c r="E252" s="1126"/>
      <c r="F252" s="1126"/>
      <c r="G252" s="1091"/>
      <c r="H252" s="1091"/>
      <c r="I252" s="1125"/>
      <c r="J252" s="1126"/>
      <c r="K252" s="1127"/>
      <c r="L252" s="1127"/>
      <c r="M252" s="1128"/>
      <c r="N252" s="1126"/>
      <c r="O252" s="1126"/>
    </row>
    <row r="253" spans="1:15" s="1104" customFormat="1" ht="12.75">
      <c r="A253" s="1125"/>
      <c r="B253" s="1125"/>
      <c r="C253" s="1126"/>
      <c r="D253" s="1126"/>
      <c r="E253" s="1126"/>
      <c r="F253" s="1126"/>
      <c r="G253" s="1091"/>
      <c r="H253" s="1091"/>
      <c r="I253" s="1125"/>
      <c r="J253" s="1126"/>
      <c r="K253" s="1127"/>
      <c r="L253" s="1127"/>
      <c r="M253" s="1128"/>
      <c r="N253" s="1126"/>
      <c r="O253" s="1126"/>
    </row>
    <row r="254" spans="1:15" s="1104" customFormat="1" ht="12.75">
      <c r="A254" s="1125"/>
      <c r="B254" s="1125"/>
      <c r="C254" s="1126"/>
      <c r="D254" s="1126"/>
      <c r="E254" s="1126"/>
      <c r="F254" s="1126"/>
      <c r="G254" s="1091"/>
      <c r="H254" s="1091"/>
      <c r="I254" s="1125"/>
      <c r="J254" s="1126"/>
      <c r="K254" s="1127"/>
      <c r="L254" s="1127"/>
      <c r="M254" s="1128"/>
      <c r="N254" s="1126"/>
      <c r="O254" s="1126"/>
    </row>
    <row r="255" spans="1:15" s="1104" customFormat="1" ht="12.75">
      <c r="A255" s="1125"/>
      <c r="B255" s="1125"/>
      <c r="C255" s="1126"/>
      <c r="D255" s="1126"/>
      <c r="E255" s="1126"/>
      <c r="F255" s="1126"/>
      <c r="G255" s="1091"/>
      <c r="H255" s="1091"/>
      <c r="I255" s="1125"/>
      <c r="J255" s="1126"/>
      <c r="K255" s="1127"/>
      <c r="L255" s="1127"/>
      <c r="M255" s="1128"/>
      <c r="N255" s="1126"/>
      <c r="O255" s="1126"/>
    </row>
    <row r="256" spans="1:15" s="1104" customFormat="1" ht="12.75">
      <c r="A256" s="1125"/>
      <c r="B256" s="1125"/>
      <c r="C256" s="1126"/>
      <c r="D256" s="1126"/>
      <c r="E256" s="1126"/>
      <c r="F256" s="1126"/>
      <c r="G256" s="1091"/>
      <c r="H256" s="1091"/>
      <c r="I256" s="1125"/>
      <c r="J256" s="1126"/>
      <c r="K256" s="1127"/>
      <c r="L256" s="1127"/>
      <c r="M256" s="1128"/>
      <c r="N256" s="1126"/>
      <c r="O256" s="1126"/>
    </row>
    <row r="257" spans="1:15" s="1104" customFormat="1" ht="12.75">
      <c r="A257" s="1125"/>
      <c r="B257" s="1125"/>
      <c r="C257" s="1126"/>
      <c r="D257" s="1126"/>
      <c r="E257" s="1126"/>
      <c r="F257" s="1126"/>
      <c r="G257" s="1091"/>
      <c r="H257" s="1091"/>
      <c r="I257" s="1125"/>
      <c r="J257" s="1126"/>
      <c r="K257" s="1127"/>
      <c r="L257" s="1127"/>
      <c r="M257" s="1128"/>
      <c r="N257" s="1126"/>
      <c r="O257" s="1126"/>
    </row>
    <row r="258" spans="1:15" s="1104" customFormat="1" ht="12.75">
      <c r="A258" s="1125"/>
      <c r="B258" s="1125"/>
      <c r="C258" s="1126"/>
      <c r="D258" s="1126"/>
      <c r="E258" s="1126"/>
      <c r="F258" s="1126"/>
      <c r="G258" s="1091"/>
      <c r="H258" s="1091"/>
      <c r="I258" s="1125"/>
      <c r="J258" s="1126"/>
      <c r="K258" s="1127"/>
      <c r="L258" s="1127"/>
      <c r="M258" s="1128"/>
      <c r="N258" s="1126"/>
      <c r="O258" s="1126"/>
    </row>
    <row r="259" spans="1:15" s="1104" customFormat="1" ht="12.75">
      <c r="A259" s="1125"/>
      <c r="B259" s="1125"/>
      <c r="C259" s="1126"/>
      <c r="D259" s="1126"/>
      <c r="E259" s="1126"/>
      <c r="F259" s="1126"/>
      <c r="G259" s="1091"/>
      <c r="H259" s="1091"/>
      <c r="I259" s="1125"/>
      <c r="J259" s="1126"/>
      <c r="K259" s="1127"/>
      <c r="L259" s="1127"/>
      <c r="M259" s="1128"/>
      <c r="N259" s="1126"/>
      <c r="O259" s="1126"/>
    </row>
    <row r="260" spans="1:15" s="1104" customFormat="1" ht="12.75">
      <c r="A260" s="1125"/>
      <c r="B260" s="1125"/>
      <c r="C260" s="1126"/>
      <c r="D260" s="1126"/>
      <c r="E260" s="1126"/>
      <c r="F260" s="1126"/>
      <c r="G260" s="1091"/>
      <c r="H260" s="1091"/>
      <c r="I260" s="1125"/>
      <c r="J260" s="1126"/>
      <c r="K260" s="1127"/>
      <c r="L260" s="1127"/>
      <c r="M260" s="1128"/>
      <c r="N260" s="1126"/>
      <c r="O260" s="1126"/>
    </row>
    <row r="261" spans="1:15" s="1104" customFormat="1" ht="12.75">
      <c r="A261" s="1125"/>
      <c r="B261" s="1125"/>
      <c r="C261" s="1126"/>
      <c r="D261" s="1126"/>
      <c r="E261" s="1126"/>
      <c r="F261" s="1126"/>
      <c r="G261" s="1091"/>
      <c r="H261" s="1091"/>
      <c r="I261" s="1125"/>
      <c r="J261" s="1126"/>
      <c r="K261" s="1127"/>
      <c r="L261" s="1127"/>
      <c r="M261" s="1128"/>
      <c r="N261" s="1126"/>
      <c r="O261" s="1126"/>
    </row>
    <row r="262" spans="1:15" s="1104" customFormat="1" ht="12.75">
      <c r="A262" s="1125"/>
      <c r="B262" s="1125"/>
      <c r="C262" s="1126"/>
      <c r="D262" s="1126"/>
      <c r="E262" s="1126"/>
      <c r="F262" s="1126"/>
      <c r="G262" s="1091"/>
      <c r="H262" s="1091"/>
      <c r="I262" s="1125"/>
      <c r="J262" s="1126"/>
      <c r="K262" s="1127"/>
      <c r="L262" s="1127"/>
      <c r="M262" s="1128"/>
      <c r="N262" s="1126"/>
      <c r="O262" s="1126"/>
    </row>
    <row r="263" spans="1:15" s="1104" customFormat="1" ht="12.75">
      <c r="A263" s="1125"/>
      <c r="B263" s="1125"/>
      <c r="C263" s="1126"/>
      <c r="D263" s="1126"/>
      <c r="E263" s="1126"/>
      <c r="F263" s="1126"/>
      <c r="G263" s="1091"/>
      <c r="H263" s="1091"/>
      <c r="I263" s="1125"/>
      <c r="J263" s="1126"/>
      <c r="K263" s="1127"/>
      <c r="L263" s="1127"/>
      <c r="M263" s="1128"/>
      <c r="N263" s="1126"/>
      <c r="O263" s="1126"/>
    </row>
    <row r="264" spans="1:15" s="1104" customFormat="1" ht="12.75">
      <c r="A264" s="1125"/>
      <c r="B264" s="1125"/>
      <c r="C264" s="1126"/>
      <c r="D264" s="1126"/>
      <c r="E264" s="1126"/>
      <c r="F264" s="1126"/>
      <c r="G264" s="1091"/>
      <c r="H264" s="1091"/>
      <c r="I264" s="1125"/>
      <c r="J264" s="1126"/>
      <c r="K264" s="1127"/>
      <c r="L264" s="1127"/>
      <c r="M264" s="1128"/>
      <c r="N264" s="1126"/>
      <c r="O264" s="1126"/>
    </row>
    <row r="265" spans="1:15" s="1104" customFormat="1" ht="12.75">
      <c r="A265" s="1125"/>
      <c r="B265" s="1125"/>
      <c r="C265" s="1126"/>
      <c r="D265" s="1126"/>
      <c r="E265" s="1126"/>
      <c r="F265" s="1126"/>
      <c r="G265" s="1091"/>
      <c r="H265" s="1091"/>
      <c r="I265" s="1125"/>
      <c r="J265" s="1126"/>
      <c r="K265" s="1127"/>
      <c r="L265" s="1127"/>
      <c r="M265" s="1128"/>
      <c r="N265" s="1126"/>
      <c r="O265" s="1126"/>
    </row>
    <row r="266" spans="1:15" s="1104" customFormat="1" ht="12.75">
      <c r="A266" s="1125"/>
      <c r="B266" s="1125"/>
      <c r="C266" s="1126"/>
      <c r="D266" s="1126"/>
      <c r="E266" s="1126"/>
      <c r="F266" s="1126"/>
      <c r="G266" s="1091"/>
      <c r="H266" s="1091"/>
      <c r="I266" s="1125"/>
      <c r="J266" s="1126"/>
      <c r="K266" s="1127"/>
      <c r="L266" s="1127"/>
      <c r="M266" s="1128"/>
      <c r="N266" s="1126"/>
      <c r="O266" s="1126"/>
    </row>
    <row r="267" spans="1:15" s="1104" customFormat="1" ht="12.75">
      <c r="A267" s="1125"/>
      <c r="B267" s="1125"/>
      <c r="C267" s="1126"/>
      <c r="D267" s="1126"/>
      <c r="E267" s="1126"/>
      <c r="F267" s="1126"/>
      <c r="G267" s="1091"/>
      <c r="H267" s="1091"/>
      <c r="I267" s="1125"/>
      <c r="J267" s="1126"/>
      <c r="K267" s="1127"/>
      <c r="L267" s="1127"/>
      <c r="M267" s="1128"/>
      <c r="N267" s="1126"/>
      <c r="O267" s="1126"/>
    </row>
    <row r="268" spans="1:15" s="1104" customFormat="1" ht="12.75">
      <c r="A268" s="1125"/>
      <c r="B268" s="1125"/>
      <c r="C268" s="1126"/>
      <c r="D268" s="1126"/>
      <c r="E268" s="1126"/>
      <c r="F268" s="1126"/>
      <c r="G268" s="1091"/>
      <c r="H268" s="1091"/>
      <c r="I268" s="1125"/>
      <c r="J268" s="1126"/>
      <c r="K268" s="1127"/>
      <c r="L268" s="1127"/>
      <c r="M268" s="1128"/>
      <c r="N268" s="1126"/>
      <c r="O268" s="1126"/>
    </row>
    <row r="269" spans="1:15" s="1104" customFormat="1" ht="12.75">
      <c r="A269" s="1125"/>
      <c r="B269" s="1125"/>
      <c r="C269" s="1126"/>
      <c r="D269" s="1126"/>
      <c r="E269" s="1126"/>
      <c r="F269" s="1126"/>
      <c r="G269" s="1091"/>
      <c r="H269" s="1091"/>
      <c r="I269" s="1125"/>
      <c r="J269" s="1126"/>
      <c r="K269" s="1127"/>
      <c r="L269" s="1127"/>
      <c r="M269" s="1128"/>
      <c r="N269" s="1126"/>
      <c r="O269" s="1126"/>
    </row>
    <row r="270" spans="1:15" s="1104" customFormat="1" ht="12.75">
      <c r="A270" s="1125"/>
      <c r="B270" s="1125"/>
      <c r="C270" s="1126"/>
      <c r="D270" s="1126"/>
      <c r="E270" s="1126"/>
      <c r="F270" s="1126"/>
      <c r="G270" s="1091"/>
      <c r="H270" s="1091"/>
      <c r="I270" s="1125"/>
      <c r="J270" s="1126"/>
      <c r="K270" s="1127"/>
      <c r="L270" s="1127"/>
      <c r="M270" s="1128"/>
      <c r="N270" s="1126"/>
      <c r="O270" s="1126"/>
    </row>
    <row r="271" spans="1:15" s="1104" customFormat="1" ht="12.75">
      <c r="A271" s="1125"/>
      <c r="B271" s="1125"/>
      <c r="C271" s="1126"/>
      <c r="D271" s="1126"/>
      <c r="E271" s="1126"/>
      <c r="F271" s="1126"/>
      <c r="G271" s="1091"/>
      <c r="H271" s="1091"/>
      <c r="I271" s="1125"/>
      <c r="J271" s="1126"/>
      <c r="K271" s="1127"/>
      <c r="L271" s="1127"/>
      <c r="M271" s="1128"/>
      <c r="N271" s="1126"/>
      <c r="O271" s="1126"/>
    </row>
    <row r="272" spans="1:15" s="1104" customFormat="1" ht="12.75">
      <c r="A272" s="1125"/>
      <c r="B272" s="1125"/>
      <c r="C272" s="1126"/>
      <c r="D272" s="1126"/>
      <c r="E272" s="1126"/>
      <c r="F272" s="1126"/>
      <c r="G272" s="1091"/>
      <c r="H272" s="1091"/>
      <c r="I272" s="1125"/>
      <c r="J272" s="1126"/>
      <c r="K272" s="1127"/>
      <c r="L272" s="1127"/>
      <c r="M272" s="1128"/>
      <c r="N272" s="1126"/>
      <c r="O272" s="1126"/>
    </row>
    <row r="273" spans="1:15" s="1104" customFormat="1" ht="12.75">
      <c r="A273" s="1125"/>
      <c r="B273" s="1125"/>
      <c r="C273" s="1126"/>
      <c r="D273" s="1126"/>
      <c r="E273" s="1126"/>
      <c r="F273" s="1126"/>
      <c r="G273" s="1091"/>
      <c r="H273" s="1091"/>
      <c r="I273" s="1125"/>
      <c r="J273" s="1126"/>
      <c r="K273" s="1127"/>
      <c r="L273" s="1127"/>
      <c r="M273" s="1128"/>
      <c r="N273" s="1126"/>
      <c r="O273" s="1126"/>
    </row>
    <row r="274" spans="1:15" s="1104" customFormat="1" ht="12.75">
      <c r="A274" s="1125"/>
      <c r="B274" s="1125"/>
      <c r="C274" s="1126"/>
      <c r="D274" s="1126"/>
      <c r="E274" s="1126"/>
      <c r="F274" s="1126"/>
      <c r="G274" s="1091"/>
      <c r="H274" s="1091"/>
      <c r="I274" s="1125"/>
      <c r="J274" s="1126"/>
      <c r="K274" s="1127"/>
      <c r="L274" s="1127"/>
      <c r="M274" s="1128"/>
      <c r="N274" s="1126"/>
      <c r="O274" s="1126"/>
    </row>
    <row r="275" spans="1:15" s="1104" customFormat="1" ht="12.75">
      <c r="A275" s="1125"/>
      <c r="B275" s="1125"/>
      <c r="C275" s="1126"/>
      <c r="D275" s="1126"/>
      <c r="E275" s="1126"/>
      <c r="F275" s="1126"/>
      <c r="G275" s="1091"/>
      <c r="H275" s="1091"/>
      <c r="I275" s="1125"/>
      <c r="J275" s="1126"/>
      <c r="K275" s="1127"/>
      <c r="L275" s="1127"/>
      <c r="M275" s="1128"/>
      <c r="N275" s="1126"/>
      <c r="O275" s="1126"/>
    </row>
    <row r="276" spans="1:15" s="1104" customFormat="1" ht="12.75">
      <c r="A276" s="1125"/>
      <c r="B276" s="1125"/>
      <c r="C276" s="1126"/>
      <c r="D276" s="1126"/>
      <c r="E276" s="1126"/>
      <c r="F276" s="1126"/>
      <c r="G276" s="1091"/>
      <c r="H276" s="1091"/>
      <c r="I276" s="1125"/>
      <c r="J276" s="1126"/>
      <c r="K276" s="1127"/>
      <c r="L276" s="1127"/>
      <c r="M276" s="1128"/>
      <c r="N276" s="1126"/>
      <c r="O276" s="1126"/>
    </row>
    <row r="277" spans="1:15" s="1104" customFormat="1" ht="12.75">
      <c r="A277" s="1125"/>
      <c r="B277" s="1125"/>
      <c r="C277" s="1126"/>
      <c r="D277" s="1126"/>
      <c r="E277" s="1126"/>
      <c r="F277" s="1126"/>
      <c r="G277" s="1091"/>
      <c r="H277" s="1091"/>
      <c r="I277" s="1125"/>
      <c r="J277" s="1126"/>
      <c r="K277" s="1127"/>
      <c r="L277" s="1127"/>
      <c r="M277" s="1128"/>
      <c r="N277" s="1126"/>
      <c r="O277" s="1126"/>
    </row>
    <row r="278" spans="1:15" s="1104" customFormat="1" ht="12.75">
      <c r="A278" s="1125"/>
      <c r="B278" s="1125"/>
      <c r="C278" s="1126"/>
      <c r="D278" s="1126"/>
      <c r="E278" s="1126"/>
      <c r="F278" s="1126"/>
      <c r="G278" s="1091"/>
      <c r="H278" s="1091"/>
      <c r="I278" s="1125"/>
      <c r="J278" s="1126"/>
      <c r="K278" s="1127"/>
      <c r="L278" s="1127"/>
      <c r="M278" s="1128"/>
      <c r="N278" s="1126"/>
      <c r="O278" s="1126"/>
    </row>
    <row r="279" spans="1:15" s="1104" customFormat="1" ht="12.75">
      <c r="A279" s="1125"/>
      <c r="B279" s="1125"/>
      <c r="C279" s="1126"/>
      <c r="D279" s="1126"/>
      <c r="E279" s="1126"/>
      <c r="F279" s="1126"/>
      <c r="G279" s="1091"/>
      <c r="H279" s="1091"/>
      <c r="I279" s="1125"/>
      <c r="J279" s="1126"/>
      <c r="K279" s="1127"/>
      <c r="L279" s="1127"/>
      <c r="M279" s="1128"/>
      <c r="N279" s="1126"/>
      <c r="O279" s="1126"/>
    </row>
    <row r="280" spans="1:15" s="1104" customFormat="1" ht="12.75">
      <c r="A280" s="1125"/>
      <c r="B280" s="1125"/>
      <c r="C280" s="1126"/>
      <c r="D280" s="1126"/>
      <c r="E280" s="1126"/>
      <c r="F280" s="1126"/>
      <c r="G280" s="1091"/>
      <c r="H280" s="1091"/>
      <c r="I280" s="1125"/>
      <c r="J280" s="1126"/>
      <c r="K280" s="1127"/>
      <c r="L280" s="1127"/>
      <c r="M280" s="1128"/>
      <c r="N280" s="1126"/>
      <c r="O280" s="1126"/>
    </row>
    <row r="281" spans="1:15" s="1104" customFormat="1" ht="12.75">
      <c r="A281" s="1125"/>
      <c r="B281" s="1125"/>
      <c r="C281" s="1126"/>
      <c r="D281" s="1126"/>
      <c r="E281" s="1126"/>
      <c r="F281" s="1126"/>
      <c r="G281" s="1091"/>
      <c r="H281" s="1091"/>
      <c r="I281" s="1125"/>
      <c r="J281" s="1126"/>
      <c r="K281" s="1127"/>
      <c r="L281" s="1127"/>
      <c r="M281" s="1128"/>
      <c r="N281" s="1126"/>
      <c r="O281" s="1126"/>
    </row>
    <row r="282" spans="1:15" s="1104" customFormat="1" ht="12.75">
      <c r="A282" s="1125"/>
      <c r="B282" s="1125"/>
      <c r="C282" s="1126"/>
      <c r="D282" s="1126"/>
      <c r="E282" s="1126"/>
      <c r="F282" s="1126"/>
      <c r="G282" s="1091"/>
      <c r="H282" s="1091"/>
      <c r="I282" s="1125"/>
      <c r="J282" s="1126"/>
      <c r="K282" s="1127"/>
      <c r="L282" s="1127"/>
      <c r="M282" s="1128"/>
      <c r="N282" s="1126"/>
      <c r="O282" s="1126"/>
    </row>
    <row r="283" spans="1:15" s="1104" customFormat="1" ht="12.75">
      <c r="A283" s="1125"/>
      <c r="B283" s="1125"/>
      <c r="C283" s="1126"/>
      <c r="D283" s="1126"/>
      <c r="E283" s="1126"/>
      <c r="F283" s="1126"/>
      <c r="G283" s="1091"/>
      <c r="H283" s="1091"/>
      <c r="I283" s="1125"/>
      <c r="J283" s="1126"/>
      <c r="K283" s="1127"/>
      <c r="L283" s="1127"/>
      <c r="M283" s="1128"/>
      <c r="N283" s="1126"/>
      <c r="O283" s="1126"/>
    </row>
    <row r="284" spans="1:15" s="1104" customFormat="1" ht="12.75">
      <c r="A284" s="1125"/>
      <c r="B284" s="1125"/>
      <c r="C284" s="1126"/>
      <c r="D284" s="1126"/>
      <c r="E284" s="1126"/>
      <c r="F284" s="1126"/>
      <c r="G284" s="1091"/>
      <c r="H284" s="1091"/>
      <c r="I284" s="1125"/>
      <c r="J284" s="1126"/>
      <c r="K284" s="1127"/>
      <c r="L284" s="1127"/>
      <c r="M284" s="1128"/>
      <c r="N284" s="1126"/>
      <c r="O284" s="1126"/>
    </row>
    <row r="285" spans="1:15" s="1104" customFormat="1" ht="12.75">
      <c r="A285" s="1125"/>
      <c r="B285" s="1125"/>
      <c r="C285" s="1126"/>
      <c r="D285" s="1126"/>
      <c r="E285" s="1126"/>
      <c r="F285" s="1126"/>
      <c r="G285" s="1091"/>
      <c r="H285" s="1091"/>
      <c r="I285" s="1125"/>
      <c r="J285" s="1126"/>
      <c r="K285" s="1127"/>
      <c r="L285" s="1127"/>
      <c r="M285" s="1128"/>
      <c r="N285" s="1126"/>
      <c r="O285" s="1126"/>
    </row>
    <row r="286" spans="1:15" s="1104" customFormat="1" ht="12.75">
      <c r="A286" s="1125"/>
      <c r="B286" s="1125"/>
      <c r="C286" s="1126"/>
      <c r="D286" s="1126"/>
      <c r="E286" s="1126"/>
      <c r="F286" s="1126"/>
      <c r="G286" s="1091"/>
      <c r="H286" s="1091"/>
      <c r="I286" s="1125"/>
      <c r="J286" s="1126"/>
      <c r="K286" s="1127"/>
      <c r="L286" s="1127"/>
      <c r="M286" s="1128"/>
      <c r="N286" s="1126"/>
      <c r="O286" s="1126"/>
    </row>
    <row r="287" spans="1:15" s="1104" customFormat="1" ht="12.75">
      <c r="A287" s="1125"/>
      <c r="B287" s="1125"/>
      <c r="C287" s="1126"/>
      <c r="D287" s="1126"/>
      <c r="E287" s="1126"/>
      <c r="F287" s="1126"/>
      <c r="G287" s="1091"/>
      <c r="H287" s="1091"/>
      <c r="I287" s="1125"/>
      <c r="J287" s="1126"/>
      <c r="K287" s="1127"/>
      <c r="L287" s="1127"/>
      <c r="M287" s="1128"/>
      <c r="N287" s="1126"/>
      <c r="O287" s="1126"/>
    </row>
    <row r="288" spans="1:15" s="1104" customFormat="1" ht="12.75">
      <c r="A288" s="1125"/>
      <c r="B288" s="1125"/>
      <c r="C288" s="1126"/>
      <c r="D288" s="1126"/>
      <c r="E288" s="1126"/>
      <c r="F288" s="1126"/>
      <c r="G288" s="1091"/>
      <c r="H288" s="1091"/>
      <c r="I288" s="1125"/>
      <c r="J288" s="1126"/>
      <c r="K288" s="1127"/>
      <c r="L288" s="1127"/>
      <c r="M288" s="1128"/>
      <c r="N288" s="1126"/>
      <c r="O288" s="1126"/>
    </row>
    <row r="289" spans="1:15" s="1104" customFormat="1" ht="12.75">
      <c r="A289" s="1125"/>
      <c r="B289" s="1125"/>
      <c r="C289" s="1126"/>
      <c r="D289" s="1126"/>
      <c r="E289" s="1126"/>
      <c r="F289" s="1126"/>
      <c r="G289" s="1091"/>
      <c r="H289" s="1091"/>
      <c r="I289" s="1125"/>
      <c r="J289" s="1126"/>
      <c r="K289" s="1127"/>
      <c r="L289" s="1127"/>
      <c r="M289" s="1128"/>
      <c r="N289" s="1126"/>
      <c r="O289" s="1126"/>
    </row>
    <row r="290" spans="1:15" s="1104" customFormat="1" ht="12.75">
      <c r="A290" s="1125"/>
      <c r="B290" s="1125"/>
      <c r="C290" s="1126"/>
      <c r="D290" s="1126"/>
      <c r="E290" s="1126"/>
      <c r="F290" s="1126"/>
      <c r="G290" s="1091"/>
      <c r="H290" s="1091"/>
      <c r="I290" s="1125"/>
      <c r="J290" s="1126"/>
      <c r="K290" s="1127"/>
      <c r="L290" s="1127"/>
      <c r="M290" s="1128"/>
      <c r="N290" s="1126"/>
      <c r="O290" s="1126"/>
    </row>
    <row r="291" spans="1:15" s="1104" customFormat="1" ht="12.75">
      <c r="A291" s="1125"/>
      <c r="B291" s="1125"/>
      <c r="C291" s="1126"/>
      <c r="D291" s="1126"/>
      <c r="E291" s="1126"/>
      <c r="F291" s="1126"/>
      <c r="G291" s="1091"/>
      <c r="H291" s="1091"/>
      <c r="I291" s="1125"/>
      <c r="J291" s="1126"/>
      <c r="K291" s="1127"/>
      <c r="L291" s="1127"/>
      <c r="M291" s="1128"/>
      <c r="N291" s="1126"/>
      <c r="O291" s="1126"/>
    </row>
    <row r="292" spans="1:15" s="1104" customFormat="1" ht="12.75">
      <c r="A292" s="1125"/>
      <c r="B292" s="1125"/>
      <c r="C292" s="1126"/>
      <c r="D292" s="1126"/>
      <c r="E292" s="1126"/>
      <c r="F292" s="1126"/>
      <c r="G292" s="1091"/>
      <c r="H292" s="1091"/>
      <c r="I292" s="1125"/>
      <c r="J292" s="1126"/>
      <c r="K292" s="1127"/>
      <c r="L292" s="1127"/>
      <c r="M292" s="1128"/>
      <c r="N292" s="1126"/>
      <c r="O292" s="1126"/>
    </row>
    <row r="293" spans="1:15" s="1104" customFormat="1" ht="12.75">
      <c r="A293" s="1125"/>
      <c r="B293" s="1125"/>
      <c r="C293" s="1126"/>
      <c r="D293" s="1126"/>
      <c r="E293" s="1126"/>
      <c r="F293" s="1126"/>
      <c r="G293" s="1091"/>
      <c r="H293" s="1091"/>
      <c r="I293" s="1125"/>
      <c r="J293" s="1126"/>
      <c r="K293" s="1127"/>
      <c r="L293" s="1127"/>
      <c r="M293" s="1128"/>
      <c r="N293" s="1126"/>
      <c r="O293" s="1126"/>
    </row>
    <row r="294" spans="1:15" s="1104" customFormat="1" ht="12.75">
      <c r="A294" s="1125"/>
      <c r="B294" s="1125"/>
      <c r="C294" s="1126"/>
      <c r="D294" s="1126"/>
      <c r="E294" s="1126"/>
      <c r="F294" s="1126"/>
      <c r="G294" s="1091"/>
      <c r="H294" s="1091"/>
      <c r="I294" s="1125"/>
      <c r="J294" s="1126"/>
      <c r="K294" s="1127"/>
      <c r="L294" s="1127"/>
      <c r="M294" s="1128"/>
      <c r="N294" s="1126"/>
      <c r="O294" s="1126"/>
    </row>
    <row r="295" spans="1:15" s="1104" customFormat="1" ht="12.75">
      <c r="A295" s="1125"/>
      <c r="B295" s="1125"/>
      <c r="C295" s="1126"/>
      <c r="D295" s="1126"/>
      <c r="E295" s="1126"/>
      <c r="F295" s="1126"/>
      <c r="G295" s="1091"/>
      <c r="H295" s="1091"/>
      <c r="I295" s="1125"/>
      <c r="J295" s="1126"/>
      <c r="K295" s="1127"/>
      <c r="L295" s="1127"/>
      <c r="M295" s="1128"/>
      <c r="N295" s="1126"/>
      <c r="O295" s="1126"/>
    </row>
    <row r="296" spans="1:15" s="1104" customFormat="1" ht="12.75">
      <c r="A296" s="1125"/>
      <c r="B296" s="1125"/>
      <c r="C296" s="1126"/>
      <c r="D296" s="1126"/>
      <c r="E296" s="1126"/>
      <c r="F296" s="1126"/>
      <c r="G296" s="1091"/>
      <c r="H296" s="1091"/>
      <c r="I296" s="1125"/>
      <c r="J296" s="1126"/>
      <c r="K296" s="1127"/>
      <c r="L296" s="1127"/>
      <c r="M296" s="1128"/>
      <c r="N296" s="1126"/>
      <c r="O296" s="1126"/>
    </row>
    <row r="297" spans="1:15" s="1104" customFormat="1" ht="12.75">
      <c r="A297" s="1125"/>
      <c r="B297" s="1125"/>
      <c r="C297" s="1126"/>
      <c r="D297" s="1126"/>
      <c r="E297" s="1126"/>
      <c r="F297" s="1126"/>
      <c r="G297" s="1091"/>
      <c r="H297" s="1091"/>
      <c r="I297" s="1125"/>
      <c r="J297" s="1126"/>
      <c r="K297" s="1127"/>
      <c r="L297" s="1127"/>
      <c r="M297" s="1128"/>
      <c r="N297" s="1126"/>
      <c r="O297" s="1126"/>
    </row>
    <row r="298" spans="1:15" s="1104" customFormat="1" ht="12.75">
      <c r="A298" s="1125"/>
      <c r="B298" s="1125"/>
      <c r="C298" s="1126"/>
      <c r="D298" s="1126"/>
      <c r="E298" s="1126"/>
      <c r="F298" s="1126"/>
      <c r="G298" s="1091"/>
      <c r="H298" s="1091"/>
      <c r="I298" s="1125"/>
      <c r="J298" s="1126"/>
      <c r="K298" s="1127"/>
      <c r="L298" s="1127"/>
      <c r="M298" s="1128"/>
      <c r="N298" s="1126"/>
      <c r="O298" s="1126"/>
    </row>
    <row r="299" spans="1:15" s="1104" customFormat="1" ht="12.75">
      <c r="A299" s="1125"/>
      <c r="B299" s="1125"/>
      <c r="C299" s="1126"/>
      <c r="D299" s="1126"/>
      <c r="E299" s="1126"/>
      <c r="F299" s="1126"/>
      <c r="G299" s="1091"/>
      <c r="H299" s="1091"/>
      <c r="I299" s="1125"/>
      <c r="J299" s="1126"/>
      <c r="K299" s="1127"/>
      <c r="L299" s="1127"/>
      <c r="M299" s="1128"/>
      <c r="N299" s="1126"/>
      <c r="O299" s="1126"/>
    </row>
    <row r="300" spans="1:15" s="1104" customFormat="1" ht="12.75">
      <c r="A300" s="1125"/>
      <c r="B300" s="1125"/>
      <c r="C300" s="1126"/>
      <c r="D300" s="1126"/>
      <c r="E300" s="1126"/>
      <c r="F300" s="1126"/>
      <c r="G300" s="1091"/>
      <c r="H300" s="1091"/>
      <c r="I300" s="1125"/>
      <c r="J300" s="1126"/>
      <c r="K300" s="1127"/>
      <c r="L300" s="1127"/>
      <c r="M300" s="1128"/>
      <c r="N300" s="1126"/>
      <c r="O300" s="1126"/>
    </row>
    <row r="301" spans="1:15" s="1104" customFormat="1" ht="12.75">
      <c r="A301" s="1125"/>
      <c r="B301" s="1125"/>
      <c r="C301" s="1126"/>
      <c r="D301" s="1126"/>
      <c r="E301" s="1126"/>
      <c r="F301" s="1126"/>
      <c r="G301" s="1091"/>
      <c r="H301" s="1091"/>
      <c r="I301" s="1125"/>
      <c r="J301" s="1126"/>
      <c r="K301" s="1127"/>
      <c r="L301" s="1127"/>
      <c r="M301" s="1128"/>
      <c r="N301" s="1126"/>
      <c r="O301" s="1126"/>
    </row>
    <row r="302" spans="1:15" s="1104" customFormat="1" ht="12.75">
      <c r="A302" s="1125"/>
      <c r="B302" s="1125"/>
      <c r="C302" s="1126"/>
      <c r="D302" s="1126"/>
      <c r="E302" s="1126"/>
      <c r="F302" s="1126"/>
      <c r="G302" s="1091"/>
      <c r="H302" s="1091"/>
      <c r="I302" s="1125"/>
      <c r="J302" s="1126"/>
      <c r="K302" s="1127"/>
      <c r="L302" s="1127"/>
      <c r="M302" s="1128"/>
      <c r="N302" s="1126"/>
      <c r="O302" s="1126"/>
    </row>
    <row r="303" spans="1:15" s="1104" customFormat="1" ht="12.75">
      <c r="A303" s="1125"/>
      <c r="B303" s="1125"/>
      <c r="C303" s="1126"/>
      <c r="D303" s="1126"/>
      <c r="E303" s="1126"/>
      <c r="F303" s="1126"/>
      <c r="G303" s="1091"/>
      <c r="H303" s="1091"/>
      <c r="I303" s="1125"/>
      <c r="J303" s="1126"/>
      <c r="K303" s="1127"/>
      <c r="L303" s="1127"/>
      <c r="M303" s="1128"/>
      <c r="N303" s="1126"/>
      <c r="O303" s="1126"/>
    </row>
    <row r="304" spans="1:15" s="1104" customFormat="1" ht="12.75">
      <c r="A304" s="1125"/>
      <c r="B304" s="1125"/>
      <c r="C304" s="1126"/>
      <c r="D304" s="1126"/>
      <c r="E304" s="1126"/>
      <c r="F304" s="1126"/>
      <c r="G304" s="1091"/>
      <c r="H304" s="1091"/>
      <c r="I304" s="1125"/>
      <c r="J304" s="1126"/>
      <c r="K304" s="1127"/>
      <c r="L304" s="1127"/>
      <c r="M304" s="1128"/>
      <c r="N304" s="1126"/>
      <c r="O304" s="1126"/>
    </row>
    <row r="305" spans="1:15" s="1104" customFormat="1" ht="12.75">
      <c r="A305" s="1125"/>
      <c r="B305" s="1125"/>
      <c r="C305" s="1126"/>
      <c r="D305" s="1126"/>
      <c r="E305" s="1126"/>
      <c r="F305" s="1126"/>
      <c r="G305" s="1091"/>
      <c r="H305" s="1091"/>
      <c r="I305" s="1125"/>
      <c r="J305" s="1126"/>
      <c r="K305" s="1127"/>
      <c r="L305" s="1127"/>
      <c r="M305" s="1128"/>
      <c r="N305" s="1126"/>
      <c r="O305" s="1126"/>
    </row>
    <row r="306" spans="1:15" s="1104" customFormat="1" ht="12.75">
      <c r="A306" s="1125"/>
      <c r="B306" s="1125"/>
      <c r="C306" s="1126"/>
      <c r="D306" s="1126"/>
      <c r="E306" s="1126"/>
      <c r="F306" s="1126"/>
      <c r="G306" s="1091"/>
      <c r="H306" s="1091"/>
      <c r="I306" s="1125"/>
      <c r="J306" s="1126"/>
      <c r="K306" s="1127"/>
      <c r="L306" s="1127"/>
      <c r="M306" s="1128"/>
      <c r="N306" s="1126"/>
      <c r="O306" s="1126"/>
    </row>
    <row r="307" spans="1:15" s="1104" customFormat="1" ht="12.75">
      <c r="A307" s="1125"/>
      <c r="B307" s="1125"/>
      <c r="C307" s="1126"/>
      <c r="D307" s="1126"/>
      <c r="E307" s="1126"/>
      <c r="F307" s="1126"/>
      <c r="G307" s="1091"/>
      <c r="H307" s="1091"/>
      <c r="I307" s="1125"/>
      <c r="J307" s="1126"/>
      <c r="K307" s="1127"/>
      <c r="L307" s="1127"/>
      <c r="M307" s="1128"/>
      <c r="N307" s="1126"/>
      <c r="O307" s="1126"/>
    </row>
    <row r="308" spans="1:15" s="1104" customFormat="1" ht="12.75">
      <c r="A308" s="1125"/>
      <c r="B308" s="1125"/>
      <c r="C308" s="1126"/>
      <c r="D308" s="1126"/>
      <c r="E308" s="1126"/>
      <c r="F308" s="1126"/>
      <c r="G308" s="1091"/>
      <c r="H308" s="1091"/>
      <c r="I308" s="1125"/>
      <c r="J308" s="1126"/>
      <c r="K308" s="1127"/>
      <c r="L308" s="1127"/>
      <c r="M308" s="1128"/>
      <c r="N308" s="1126"/>
      <c r="O308" s="1126"/>
    </row>
    <row r="309" spans="1:15" s="1104" customFormat="1" ht="12.75">
      <c r="A309" s="1125"/>
      <c r="B309" s="1125"/>
      <c r="C309" s="1126"/>
      <c r="D309" s="1126"/>
      <c r="E309" s="1126"/>
      <c r="F309" s="1126"/>
      <c r="G309" s="1091"/>
      <c r="H309" s="1091"/>
      <c r="I309" s="1125"/>
      <c r="J309" s="1126"/>
      <c r="K309" s="1127"/>
      <c r="L309" s="1127"/>
      <c r="M309" s="1128"/>
      <c r="N309" s="1126"/>
      <c r="O309" s="1126"/>
    </row>
    <row r="310" spans="1:15" s="1104" customFormat="1" ht="12.75">
      <c r="A310" s="1125"/>
      <c r="B310" s="1125"/>
      <c r="C310" s="1126"/>
      <c r="D310" s="1126"/>
      <c r="E310" s="1126"/>
      <c r="F310" s="1126"/>
      <c r="G310" s="1091"/>
      <c r="H310" s="1091"/>
      <c r="I310" s="1125"/>
      <c r="J310" s="1126"/>
      <c r="K310" s="1127"/>
      <c r="L310" s="1127"/>
      <c r="M310" s="1128"/>
      <c r="N310" s="1126"/>
      <c r="O310" s="1126"/>
    </row>
    <row r="311" spans="1:15" s="1104" customFormat="1" ht="12.75">
      <c r="A311" s="1125"/>
      <c r="B311" s="1125"/>
      <c r="C311" s="1126"/>
      <c r="D311" s="1126"/>
      <c r="E311" s="1126"/>
      <c r="F311" s="1126"/>
      <c r="G311" s="1091"/>
      <c r="H311" s="1091"/>
      <c r="I311" s="1125"/>
      <c r="J311" s="1126"/>
      <c r="K311" s="1127"/>
      <c r="L311" s="1127"/>
      <c r="M311" s="1128"/>
      <c r="N311" s="1126"/>
      <c r="O311" s="1126"/>
    </row>
    <row r="312" spans="1:15" s="1104" customFormat="1" ht="12.75">
      <c r="A312" s="1125"/>
      <c r="B312" s="1125"/>
      <c r="C312" s="1126"/>
      <c r="D312" s="1126"/>
      <c r="E312" s="1126"/>
      <c r="F312" s="1126"/>
      <c r="G312" s="1091"/>
      <c r="H312" s="1091"/>
      <c r="I312" s="1125"/>
      <c r="J312" s="1126"/>
      <c r="K312" s="1127"/>
      <c r="L312" s="1127"/>
      <c r="M312" s="1128"/>
      <c r="N312" s="1126"/>
      <c r="O312" s="1126"/>
    </row>
    <row r="313" spans="1:15" s="1104" customFormat="1" ht="12.75">
      <c r="A313" s="1125"/>
      <c r="B313" s="1125"/>
      <c r="C313" s="1126"/>
      <c r="D313" s="1126"/>
      <c r="E313" s="1126"/>
      <c r="F313" s="1126"/>
      <c r="G313" s="1091"/>
      <c r="H313" s="1091"/>
      <c r="I313" s="1125"/>
      <c r="J313" s="1126"/>
      <c r="K313" s="1127"/>
      <c r="L313" s="1127"/>
      <c r="M313" s="1128"/>
      <c r="N313" s="1126"/>
      <c r="O313" s="1126"/>
    </row>
    <row r="314" spans="1:15" s="1104" customFormat="1" ht="12.75">
      <c r="A314" s="1125"/>
      <c r="B314" s="1125"/>
      <c r="C314" s="1126"/>
      <c r="D314" s="1126"/>
      <c r="E314" s="1126"/>
      <c r="F314" s="1126"/>
      <c r="G314" s="1091"/>
      <c r="H314" s="1091"/>
      <c r="I314" s="1125"/>
      <c r="J314" s="1126"/>
      <c r="K314" s="1127"/>
      <c r="L314" s="1127"/>
      <c r="M314" s="1128"/>
      <c r="N314" s="1126"/>
      <c r="O314" s="1126"/>
    </row>
    <row r="315" spans="1:15" s="1104" customFormat="1" ht="12.75">
      <c r="A315" s="1125"/>
      <c r="B315" s="1125"/>
      <c r="C315" s="1126"/>
      <c r="D315" s="1126"/>
      <c r="E315" s="1126"/>
      <c r="F315" s="1126"/>
      <c r="G315" s="1091"/>
      <c r="H315" s="1091"/>
      <c r="I315" s="1125"/>
      <c r="J315" s="1126"/>
      <c r="K315" s="1127"/>
      <c r="L315" s="1127"/>
      <c r="M315" s="1128"/>
      <c r="N315" s="1126"/>
      <c r="O315" s="1126"/>
    </row>
    <row r="316" spans="1:15" s="1104" customFormat="1" ht="12.75">
      <c r="A316" s="1125"/>
      <c r="B316" s="1125"/>
      <c r="C316" s="1126"/>
      <c r="D316" s="1126"/>
      <c r="E316" s="1126"/>
      <c r="F316" s="1126"/>
      <c r="G316" s="1091"/>
      <c r="H316" s="1091"/>
      <c r="I316" s="1125"/>
      <c r="J316" s="1126"/>
      <c r="K316" s="1127"/>
      <c r="L316" s="1127"/>
      <c r="M316" s="1128"/>
      <c r="N316" s="1126"/>
      <c r="O316" s="1126"/>
    </row>
    <row r="317" spans="1:15" s="1104" customFormat="1" ht="12.75">
      <c r="A317" s="1125"/>
      <c r="B317" s="1125"/>
      <c r="C317" s="1126"/>
      <c r="D317" s="1126"/>
      <c r="E317" s="1126"/>
      <c r="F317" s="1126"/>
      <c r="G317" s="1091"/>
      <c r="H317" s="1091"/>
      <c r="I317" s="1125"/>
      <c r="J317" s="1126"/>
      <c r="K317" s="1127"/>
      <c r="L317" s="1127"/>
      <c r="M317" s="1128"/>
      <c r="N317" s="1126"/>
      <c r="O317" s="1126"/>
    </row>
    <row r="318" spans="1:15" s="1104" customFormat="1" ht="12.75">
      <c r="A318" s="1125"/>
      <c r="B318" s="1125"/>
      <c r="C318" s="1126"/>
      <c r="D318" s="1126"/>
      <c r="E318" s="1126"/>
      <c r="F318" s="1126"/>
      <c r="G318" s="1091"/>
      <c r="H318" s="1091"/>
      <c r="I318" s="1125"/>
      <c r="J318" s="1126"/>
      <c r="K318" s="1127"/>
      <c r="L318" s="1127"/>
      <c r="M318" s="1128"/>
      <c r="N318" s="1126"/>
      <c r="O318" s="1126"/>
    </row>
    <row r="319" spans="1:15" s="1104" customFormat="1" ht="12.75">
      <c r="A319" s="1125"/>
      <c r="B319" s="1125"/>
      <c r="C319" s="1126"/>
      <c r="D319" s="1126"/>
      <c r="E319" s="1126"/>
      <c r="F319" s="1126"/>
      <c r="G319" s="1091"/>
      <c r="H319" s="1091"/>
      <c r="I319" s="1125"/>
      <c r="J319" s="1126"/>
      <c r="K319" s="1127"/>
      <c r="L319" s="1127"/>
      <c r="M319" s="1128"/>
      <c r="N319" s="1126"/>
      <c r="O319" s="1126"/>
    </row>
    <row r="320" spans="1:15" s="1104" customFormat="1" ht="12.75">
      <c r="A320" s="1125"/>
      <c r="B320" s="1125"/>
      <c r="C320" s="1126"/>
      <c r="D320" s="1126"/>
      <c r="E320" s="1126"/>
      <c r="F320" s="1126"/>
      <c r="G320" s="1091"/>
      <c r="H320" s="1091"/>
      <c r="I320" s="1125"/>
      <c r="J320" s="1126"/>
      <c r="K320" s="1127"/>
      <c r="L320" s="1127"/>
      <c r="M320" s="1128"/>
      <c r="N320" s="1126"/>
      <c r="O320" s="1126"/>
    </row>
    <row r="321" spans="1:15" s="1104" customFormat="1" ht="12.75">
      <c r="A321" s="1125"/>
      <c r="B321" s="1125"/>
      <c r="C321" s="1126"/>
      <c r="D321" s="1126"/>
      <c r="E321" s="1126"/>
      <c r="F321" s="1126"/>
      <c r="G321" s="1091"/>
      <c r="H321" s="1091"/>
      <c r="I321" s="1125"/>
      <c r="J321" s="1126"/>
      <c r="K321" s="1127"/>
      <c r="L321" s="1127"/>
      <c r="M321" s="1128"/>
      <c r="N321" s="1126"/>
      <c r="O321" s="1126"/>
    </row>
    <row r="322" spans="1:15" s="1104" customFormat="1" ht="12.75">
      <c r="A322" s="1125"/>
      <c r="B322" s="1125"/>
      <c r="C322" s="1126"/>
      <c r="D322" s="1126"/>
      <c r="E322" s="1126"/>
      <c r="F322" s="1126"/>
      <c r="G322" s="1091"/>
      <c r="H322" s="1091"/>
      <c r="I322" s="1125"/>
      <c r="J322" s="1126"/>
      <c r="K322" s="1127"/>
      <c r="L322" s="1127"/>
      <c r="M322" s="1128"/>
      <c r="N322" s="1126"/>
      <c r="O322" s="1126"/>
    </row>
    <row r="323" spans="1:15" s="1104" customFormat="1" ht="12.75">
      <c r="A323" s="1125"/>
      <c r="B323" s="1125"/>
      <c r="C323" s="1126"/>
      <c r="D323" s="1126"/>
      <c r="E323" s="1126"/>
      <c r="F323" s="1126"/>
      <c r="G323" s="1091"/>
      <c r="H323" s="1091"/>
      <c r="I323" s="1125"/>
      <c r="J323" s="1126"/>
      <c r="K323" s="1127"/>
      <c r="L323" s="1127"/>
      <c r="M323" s="1128"/>
      <c r="N323" s="1126"/>
      <c r="O323" s="1126"/>
    </row>
    <row r="324" spans="1:15" s="1104" customFormat="1" ht="12.75">
      <c r="A324" s="1125"/>
      <c r="B324" s="1125"/>
      <c r="C324" s="1126"/>
      <c r="D324" s="1126"/>
      <c r="E324" s="1126"/>
      <c r="F324" s="1126"/>
      <c r="G324" s="1091"/>
      <c r="H324" s="1091"/>
      <c r="I324" s="1125"/>
      <c r="J324" s="1126"/>
      <c r="K324" s="1127"/>
      <c r="L324" s="1127"/>
      <c r="M324" s="1128"/>
      <c r="N324" s="1126"/>
      <c r="O324" s="1126"/>
    </row>
    <row r="325" spans="1:15" s="1104" customFormat="1" ht="12.75">
      <c r="A325" s="1125"/>
      <c r="B325" s="1125"/>
      <c r="C325" s="1126"/>
      <c r="D325" s="1126"/>
      <c r="E325" s="1126"/>
      <c r="F325" s="1126"/>
      <c r="G325" s="1091"/>
      <c r="H325" s="1091"/>
      <c r="I325" s="1125"/>
      <c r="J325" s="1126"/>
      <c r="K325" s="1127"/>
      <c r="L325" s="1127"/>
      <c r="M325" s="1128"/>
      <c r="N325" s="1126"/>
      <c r="O325" s="1126"/>
    </row>
    <row r="326" spans="1:15" s="1104" customFormat="1" ht="12.75">
      <c r="A326" s="1125"/>
      <c r="B326" s="1125"/>
      <c r="C326" s="1126"/>
      <c r="D326" s="1126"/>
      <c r="E326" s="1126"/>
      <c r="F326" s="1126"/>
      <c r="G326" s="1091"/>
      <c r="H326" s="1091"/>
      <c r="I326" s="1125"/>
      <c r="J326" s="1126"/>
      <c r="K326" s="1127"/>
      <c r="L326" s="1127"/>
      <c r="M326" s="1128"/>
      <c r="N326" s="1126"/>
      <c r="O326" s="1126"/>
    </row>
    <row r="327" spans="1:15" s="1104" customFormat="1" ht="12.75">
      <c r="A327" s="1125"/>
      <c r="B327" s="1125"/>
      <c r="C327" s="1126"/>
      <c r="D327" s="1126"/>
      <c r="E327" s="1126"/>
      <c r="F327" s="1126"/>
      <c r="G327" s="1091"/>
      <c r="H327" s="1091"/>
      <c r="I327" s="1125"/>
      <c r="J327" s="1126"/>
      <c r="K327" s="1127"/>
      <c r="L327" s="1127"/>
      <c r="M327" s="1128"/>
      <c r="N327" s="1126"/>
      <c r="O327" s="1126"/>
    </row>
    <row r="328" spans="1:15" s="1104" customFormat="1" ht="12.75">
      <c r="A328" s="1125"/>
      <c r="B328" s="1125"/>
      <c r="C328" s="1126"/>
      <c r="D328" s="1126"/>
      <c r="E328" s="1126"/>
      <c r="F328" s="1126"/>
      <c r="G328" s="1091"/>
      <c r="H328" s="1091"/>
      <c r="I328" s="1125"/>
      <c r="J328" s="1126"/>
      <c r="K328" s="1127"/>
      <c r="L328" s="1127"/>
      <c r="M328" s="1128"/>
      <c r="N328" s="1126"/>
      <c r="O328" s="1126"/>
    </row>
    <row r="329" spans="1:15" s="1104" customFormat="1" ht="12.75">
      <c r="A329" s="1125"/>
      <c r="B329" s="1125"/>
      <c r="C329" s="1126"/>
      <c r="D329" s="1126"/>
      <c r="E329" s="1126"/>
      <c r="F329" s="1126"/>
      <c r="G329" s="1091"/>
      <c r="H329" s="1091"/>
      <c r="I329" s="1125"/>
      <c r="J329" s="1126"/>
      <c r="K329" s="1127"/>
      <c r="L329" s="1127"/>
      <c r="M329" s="1128"/>
      <c r="N329" s="1126"/>
      <c r="O329" s="1126"/>
    </row>
    <row r="330" spans="1:15" s="1104" customFormat="1" ht="12.75">
      <c r="A330" s="1125"/>
      <c r="B330" s="1125"/>
      <c r="C330" s="1126"/>
      <c r="D330" s="1126"/>
      <c r="E330" s="1126"/>
      <c r="F330" s="1126"/>
      <c r="G330" s="1091"/>
      <c r="H330" s="1091"/>
      <c r="I330" s="1125"/>
      <c r="J330" s="1126"/>
      <c r="K330" s="1127"/>
      <c r="L330" s="1127"/>
      <c r="M330" s="1128"/>
      <c r="N330" s="1126"/>
      <c r="O330" s="1126"/>
    </row>
    <row r="331" spans="1:15" s="1104" customFormat="1" ht="12.75">
      <c r="A331" s="1125"/>
      <c r="B331" s="1125"/>
      <c r="C331" s="1126"/>
      <c r="D331" s="1126"/>
      <c r="E331" s="1126"/>
      <c r="F331" s="1126"/>
      <c r="G331" s="1091"/>
      <c r="H331" s="1091"/>
      <c r="I331" s="1125"/>
      <c r="J331" s="1126"/>
      <c r="K331" s="1127"/>
      <c r="L331" s="1127"/>
      <c r="M331" s="1128"/>
      <c r="N331" s="1126"/>
      <c r="O331" s="1126"/>
    </row>
    <row r="332" spans="1:15" s="1104" customFormat="1" ht="12.75">
      <c r="A332" s="1125"/>
      <c r="B332" s="1125"/>
      <c r="C332" s="1126"/>
      <c r="D332" s="1126"/>
      <c r="E332" s="1126"/>
      <c r="F332" s="1126"/>
      <c r="G332" s="1091"/>
      <c r="H332" s="1091"/>
      <c r="I332" s="1125"/>
      <c r="J332" s="1126"/>
      <c r="K332" s="1127"/>
      <c r="L332" s="1127"/>
      <c r="M332" s="1128"/>
      <c r="N332" s="1126"/>
      <c r="O332" s="1126"/>
    </row>
    <row r="333" spans="1:15" s="1104" customFormat="1" ht="12.75">
      <c r="A333" s="1125"/>
      <c r="B333" s="1125"/>
      <c r="C333" s="1126"/>
      <c r="D333" s="1126"/>
      <c r="E333" s="1126"/>
      <c r="F333" s="1126"/>
      <c r="G333" s="1091"/>
      <c r="H333" s="1091"/>
      <c r="I333" s="1125"/>
      <c r="J333" s="1126"/>
      <c r="K333" s="1127"/>
      <c r="L333" s="1127"/>
      <c r="M333" s="1128"/>
      <c r="N333" s="1126"/>
      <c r="O333" s="1126"/>
    </row>
    <row r="334" spans="1:15" s="1104" customFormat="1" ht="12.75">
      <c r="A334" s="1125"/>
      <c r="B334" s="1125"/>
      <c r="C334" s="1126"/>
      <c r="D334" s="1126"/>
      <c r="E334" s="1126"/>
      <c r="F334" s="1126"/>
      <c r="G334" s="1091"/>
      <c r="H334" s="1091"/>
      <c r="I334" s="1125"/>
      <c r="J334" s="1126"/>
      <c r="K334" s="1127"/>
      <c r="L334" s="1127"/>
      <c r="M334" s="1128"/>
      <c r="N334" s="1126"/>
      <c r="O334" s="1126"/>
    </row>
    <row r="335" spans="1:15" s="1104" customFormat="1" ht="12.75">
      <c r="A335" s="1125"/>
      <c r="B335" s="1125"/>
      <c r="C335" s="1126"/>
      <c r="D335" s="1126"/>
      <c r="E335" s="1126"/>
      <c r="F335" s="1126"/>
      <c r="G335" s="1091"/>
      <c r="H335" s="1091"/>
      <c r="I335" s="1125"/>
      <c r="J335" s="1126"/>
      <c r="K335" s="1127"/>
      <c r="L335" s="1127"/>
      <c r="M335" s="1128"/>
      <c r="N335" s="1126"/>
      <c r="O335" s="1126"/>
    </row>
    <row r="336" spans="1:15" s="1104" customFormat="1" ht="12.75">
      <c r="A336" s="1125"/>
      <c r="B336" s="1125"/>
      <c r="C336" s="1126"/>
      <c r="D336" s="1126"/>
      <c r="E336" s="1126"/>
      <c r="F336" s="1126"/>
      <c r="G336" s="1091"/>
      <c r="H336" s="1091"/>
      <c r="I336" s="1125"/>
      <c r="J336" s="1126"/>
      <c r="K336" s="1127"/>
      <c r="L336" s="1127"/>
      <c r="M336" s="1128"/>
      <c r="N336" s="1126"/>
      <c r="O336" s="1126"/>
    </row>
    <row r="337" spans="1:15" s="1104" customFormat="1" ht="12.75">
      <c r="A337" s="1125"/>
      <c r="B337" s="1125"/>
      <c r="C337" s="1126"/>
      <c r="D337" s="1126"/>
      <c r="E337" s="1126"/>
      <c r="F337" s="1126"/>
      <c r="G337" s="1091"/>
      <c r="H337" s="1091"/>
      <c r="I337" s="1125"/>
      <c r="J337" s="1126"/>
      <c r="K337" s="1127"/>
      <c r="L337" s="1127"/>
      <c r="M337" s="1128"/>
      <c r="N337" s="1126"/>
      <c r="O337" s="1126"/>
    </row>
    <row r="338" spans="1:15" s="1104" customFormat="1" ht="12.75">
      <c r="A338" s="1125"/>
      <c r="B338" s="1125"/>
      <c r="C338" s="1126"/>
      <c r="D338" s="1126"/>
      <c r="E338" s="1126"/>
      <c r="F338" s="1126"/>
      <c r="G338" s="1091"/>
      <c r="H338" s="1091"/>
      <c r="I338" s="1125"/>
      <c r="J338" s="1126"/>
      <c r="K338" s="1127"/>
      <c r="L338" s="1127"/>
      <c r="M338" s="1128"/>
      <c r="N338" s="1126"/>
      <c r="O338" s="1126"/>
    </row>
    <row r="339" spans="1:15" s="1104" customFormat="1" ht="12.75">
      <c r="A339" s="1125"/>
      <c r="B339" s="1125"/>
      <c r="C339" s="1126"/>
      <c r="D339" s="1126"/>
      <c r="E339" s="1126"/>
      <c r="F339" s="1126"/>
      <c r="G339" s="1091"/>
      <c r="H339" s="1091"/>
      <c r="I339" s="1125"/>
      <c r="J339" s="1126"/>
      <c r="K339" s="1127"/>
      <c r="L339" s="1127"/>
      <c r="M339" s="1128"/>
      <c r="N339" s="1126"/>
      <c r="O339" s="1126"/>
    </row>
    <row r="340" spans="1:15" s="1104" customFormat="1" ht="12.75">
      <c r="A340" s="1125"/>
      <c r="B340" s="1125"/>
      <c r="C340" s="1126"/>
      <c r="D340" s="1126"/>
      <c r="E340" s="1126"/>
      <c r="F340" s="1126"/>
      <c r="G340" s="1091"/>
      <c r="H340" s="1091"/>
      <c r="I340" s="1125"/>
      <c r="J340" s="1126"/>
      <c r="K340" s="1127"/>
      <c r="L340" s="1127"/>
      <c r="M340" s="1128"/>
      <c r="N340" s="1126"/>
      <c r="O340" s="1126"/>
    </row>
    <row r="341" spans="1:15" s="1104" customFormat="1" ht="12.75">
      <c r="A341" s="1125"/>
      <c r="B341" s="1125"/>
      <c r="C341" s="1126"/>
      <c r="D341" s="1126"/>
      <c r="E341" s="1126"/>
      <c r="F341" s="1126"/>
      <c r="G341" s="1091"/>
      <c r="H341" s="1091"/>
      <c r="I341" s="1125"/>
      <c r="J341" s="1126"/>
      <c r="K341" s="1127"/>
      <c r="L341" s="1127"/>
      <c r="M341" s="1128"/>
      <c r="N341" s="1126"/>
      <c r="O341" s="1126"/>
    </row>
    <row r="342" spans="1:15" s="1104" customFormat="1" ht="12.75">
      <c r="A342" s="1125"/>
      <c r="B342" s="1125"/>
      <c r="C342" s="1126"/>
      <c r="D342" s="1126"/>
      <c r="E342" s="1126"/>
      <c r="F342" s="1126"/>
      <c r="G342" s="1091"/>
      <c r="H342" s="1091"/>
      <c r="I342" s="1125"/>
      <c r="J342" s="1126"/>
      <c r="K342" s="1127"/>
      <c r="L342" s="1127"/>
      <c r="M342" s="1128"/>
      <c r="N342" s="1126"/>
      <c r="O342" s="1126"/>
    </row>
    <row r="343" spans="1:15" s="1104" customFormat="1" ht="12.75">
      <c r="A343" s="1125"/>
      <c r="B343" s="1125"/>
      <c r="C343" s="1126"/>
      <c r="D343" s="1126"/>
      <c r="E343" s="1126"/>
      <c r="F343" s="1126"/>
      <c r="G343" s="1091"/>
      <c r="H343" s="1091"/>
      <c r="I343" s="1125"/>
      <c r="J343" s="1126"/>
      <c r="K343" s="1127"/>
      <c r="L343" s="1127"/>
      <c r="M343" s="1128"/>
      <c r="N343" s="1126"/>
      <c r="O343" s="1126"/>
    </row>
    <row r="344" spans="1:15" s="1104" customFormat="1" ht="12.75">
      <c r="A344" s="1125"/>
      <c r="B344" s="1125"/>
      <c r="C344" s="1126"/>
      <c r="D344" s="1126"/>
      <c r="E344" s="1126"/>
      <c r="F344" s="1126"/>
      <c r="G344" s="1091"/>
      <c r="H344" s="1091"/>
      <c r="I344" s="1125"/>
      <c r="J344" s="1126"/>
      <c r="K344" s="1127"/>
      <c r="L344" s="1127"/>
      <c r="M344" s="1128"/>
      <c r="N344" s="1126"/>
      <c r="O344" s="1126"/>
    </row>
    <row r="345" spans="1:15" s="1104" customFormat="1" ht="12.75">
      <c r="A345" s="1125"/>
      <c r="B345" s="1125"/>
      <c r="C345" s="1126"/>
      <c r="D345" s="1126"/>
      <c r="E345" s="1126"/>
      <c r="F345" s="1126"/>
      <c r="G345" s="1091"/>
      <c r="H345" s="1091"/>
      <c r="I345" s="1125"/>
      <c r="J345" s="1126"/>
      <c r="K345" s="1127"/>
      <c r="L345" s="1127"/>
      <c r="M345" s="1128"/>
      <c r="N345" s="1126"/>
      <c r="O345" s="1126"/>
    </row>
    <row r="346" spans="1:15" s="1104" customFormat="1" ht="12.75">
      <c r="A346" s="1125"/>
      <c r="B346" s="1125"/>
      <c r="C346" s="1126"/>
      <c r="D346" s="1126"/>
      <c r="E346" s="1126"/>
      <c r="F346" s="1126"/>
      <c r="G346" s="1091"/>
      <c r="H346" s="1091"/>
      <c r="I346" s="1125"/>
      <c r="J346" s="1126"/>
      <c r="K346" s="1127"/>
      <c r="L346" s="1127"/>
      <c r="M346" s="1128"/>
      <c r="N346" s="1126"/>
      <c r="O346" s="1126"/>
    </row>
    <row r="347" spans="1:15" s="1104" customFormat="1" ht="12.75">
      <c r="A347" s="1125"/>
      <c r="B347" s="1125"/>
      <c r="C347" s="1126"/>
      <c r="D347" s="1126"/>
      <c r="E347" s="1126"/>
      <c r="F347" s="1126"/>
      <c r="G347" s="1091"/>
      <c r="H347" s="1091"/>
      <c r="I347" s="1125"/>
      <c r="J347" s="1126"/>
      <c r="K347" s="1127"/>
      <c r="L347" s="1127"/>
      <c r="M347" s="1128"/>
      <c r="N347" s="1126"/>
      <c r="O347" s="1126"/>
    </row>
    <row r="348" spans="1:15" s="1104" customFormat="1" ht="12.75">
      <c r="A348" s="1125"/>
      <c r="B348" s="1125"/>
      <c r="C348" s="1126"/>
      <c r="D348" s="1126"/>
      <c r="E348" s="1126"/>
      <c r="F348" s="1126"/>
      <c r="G348" s="1091"/>
      <c r="H348" s="1091"/>
      <c r="I348" s="1125"/>
      <c r="J348" s="1126"/>
      <c r="K348" s="1127"/>
      <c r="L348" s="1127"/>
      <c r="M348" s="1128"/>
      <c r="N348" s="1126"/>
      <c r="O348" s="1126"/>
    </row>
    <row r="349" spans="1:15" s="1104" customFormat="1" ht="12.75">
      <c r="A349" s="1125"/>
      <c r="B349" s="1125"/>
      <c r="C349" s="1126"/>
      <c r="D349" s="1126"/>
      <c r="E349" s="1126"/>
      <c r="F349" s="1126"/>
      <c r="G349" s="1091"/>
      <c r="H349" s="1091"/>
      <c r="I349" s="1125"/>
      <c r="J349" s="1126"/>
      <c r="K349" s="1127"/>
      <c r="L349" s="1127"/>
      <c r="M349" s="1128"/>
      <c r="N349" s="1126"/>
      <c r="O349" s="1126"/>
    </row>
    <row r="350" spans="1:15" s="1104" customFormat="1" ht="12.75">
      <c r="A350" s="1125"/>
      <c r="B350" s="1125"/>
      <c r="C350" s="1126"/>
      <c r="D350" s="1126"/>
      <c r="E350" s="1126"/>
      <c r="F350" s="1126"/>
      <c r="G350" s="1091"/>
      <c r="H350" s="1091"/>
      <c r="I350" s="1125"/>
      <c r="J350" s="1126"/>
      <c r="K350" s="1127"/>
      <c r="L350" s="1127"/>
      <c r="M350" s="1128"/>
      <c r="N350" s="1126"/>
      <c r="O350" s="1126"/>
    </row>
    <row r="351" spans="1:15" s="1104" customFormat="1" ht="12.75">
      <c r="A351" s="1125"/>
      <c r="B351" s="1125"/>
      <c r="C351" s="1126"/>
      <c r="D351" s="1126"/>
      <c r="E351" s="1126"/>
      <c r="F351" s="1126"/>
      <c r="G351" s="1091"/>
      <c r="H351" s="1091"/>
      <c r="I351" s="1125"/>
      <c r="J351" s="1126"/>
      <c r="K351" s="1127"/>
      <c r="L351" s="1127"/>
      <c r="M351" s="1128"/>
      <c r="N351" s="1126"/>
      <c r="O351" s="1126"/>
    </row>
    <row r="352" spans="1:15" s="1104" customFormat="1" ht="12.75">
      <c r="A352" s="1125"/>
      <c r="B352" s="1125"/>
      <c r="C352" s="1126"/>
      <c r="D352" s="1126"/>
      <c r="E352" s="1126"/>
      <c r="F352" s="1126"/>
      <c r="G352" s="1091"/>
      <c r="H352" s="1091"/>
      <c r="I352" s="1125"/>
      <c r="J352" s="1126"/>
      <c r="K352" s="1127"/>
      <c r="L352" s="1127"/>
      <c r="M352" s="1128"/>
      <c r="N352" s="1126"/>
      <c r="O352" s="1126"/>
    </row>
    <row r="353" spans="1:15" s="1104" customFormat="1" ht="12.75">
      <c r="A353" s="1125"/>
      <c r="B353" s="1125"/>
      <c r="C353" s="1126"/>
      <c r="D353" s="1126"/>
      <c r="E353" s="1126"/>
      <c r="F353" s="1126"/>
      <c r="G353" s="1091"/>
      <c r="H353" s="1091"/>
      <c r="I353" s="1125"/>
      <c r="J353" s="1126"/>
      <c r="K353" s="1127"/>
      <c r="L353" s="1127"/>
      <c r="M353" s="1128"/>
      <c r="N353" s="1126"/>
      <c r="O353" s="1126"/>
    </row>
    <row r="354" spans="1:15" s="1104" customFormat="1" ht="12.75">
      <c r="A354" s="1125"/>
      <c r="B354" s="1125"/>
      <c r="C354" s="1126"/>
      <c r="D354" s="1126"/>
      <c r="E354" s="1126"/>
      <c r="F354" s="1126"/>
      <c r="G354" s="1091"/>
      <c r="H354" s="1091"/>
      <c r="I354" s="1125"/>
      <c r="J354" s="1126"/>
      <c r="K354" s="1127"/>
      <c r="L354" s="1127"/>
      <c r="M354" s="1128"/>
      <c r="N354" s="1126"/>
      <c r="O354" s="1126"/>
    </row>
    <row r="355" spans="1:15" s="1104" customFormat="1" ht="12.75">
      <c r="A355" s="1125"/>
      <c r="B355" s="1125"/>
      <c r="C355" s="1126"/>
      <c r="D355" s="1126"/>
      <c r="E355" s="1126"/>
      <c r="F355" s="1126"/>
      <c r="G355" s="1091"/>
      <c r="H355" s="1091"/>
      <c r="I355" s="1125"/>
      <c r="J355" s="1126"/>
      <c r="K355" s="1127"/>
      <c r="L355" s="1127"/>
      <c r="M355" s="1128"/>
      <c r="N355" s="1126"/>
      <c r="O355" s="1126"/>
    </row>
    <row r="356" spans="1:15" s="1104" customFormat="1" ht="12.75">
      <c r="A356" s="1125"/>
      <c r="B356" s="1125"/>
      <c r="C356" s="1126"/>
      <c r="D356" s="1126"/>
      <c r="E356" s="1126"/>
      <c r="F356" s="1126"/>
      <c r="G356" s="1091"/>
      <c r="H356" s="1091"/>
      <c r="I356" s="1125"/>
      <c r="J356" s="1126"/>
      <c r="K356" s="1127"/>
      <c r="L356" s="1127"/>
      <c r="M356" s="1128"/>
      <c r="N356" s="1126"/>
      <c r="O356" s="1126"/>
    </row>
    <row r="357" spans="1:15" s="1104" customFormat="1" ht="12.75">
      <c r="A357" s="1125"/>
      <c r="B357" s="1125"/>
      <c r="C357" s="1126"/>
      <c r="D357" s="1126"/>
      <c r="E357" s="1126"/>
      <c r="F357" s="1126"/>
      <c r="G357" s="1091"/>
      <c r="H357" s="1091"/>
      <c r="I357" s="1125"/>
      <c r="J357" s="1126"/>
      <c r="K357" s="1127"/>
      <c r="L357" s="1127"/>
      <c r="M357" s="1128"/>
      <c r="N357" s="1126"/>
      <c r="O357" s="1126"/>
    </row>
    <row r="358" spans="1:15" s="1104" customFormat="1" ht="12.75">
      <c r="A358" s="1125"/>
      <c r="B358" s="1125"/>
      <c r="C358" s="1126"/>
      <c r="D358" s="1126"/>
      <c r="E358" s="1126"/>
      <c r="F358" s="1126"/>
      <c r="G358" s="1091"/>
      <c r="H358" s="1091"/>
      <c r="I358" s="1125"/>
      <c r="J358" s="1126"/>
      <c r="K358" s="1127"/>
      <c r="L358" s="1127"/>
      <c r="M358" s="1128"/>
      <c r="N358" s="1126"/>
      <c r="O358" s="1126"/>
    </row>
    <row r="359" spans="1:15" s="1104" customFormat="1" ht="12.75">
      <c r="A359" s="1125"/>
      <c r="B359" s="1125"/>
      <c r="C359" s="1126"/>
      <c r="D359" s="1126"/>
      <c r="E359" s="1126"/>
      <c r="F359" s="1126"/>
      <c r="G359" s="1091"/>
      <c r="H359" s="1091"/>
      <c r="I359" s="1125"/>
      <c r="J359" s="1126"/>
      <c r="K359" s="1127"/>
      <c r="L359" s="1127"/>
      <c r="M359" s="1128"/>
      <c r="N359" s="1126"/>
      <c r="O359" s="1126"/>
    </row>
    <row r="360" spans="1:15" s="1104" customFormat="1" ht="12.75">
      <c r="A360" s="1125"/>
      <c r="B360" s="1125"/>
      <c r="C360" s="1126"/>
      <c r="D360" s="1126"/>
      <c r="E360" s="1126"/>
      <c r="F360" s="1126"/>
      <c r="G360" s="1091"/>
      <c r="H360" s="1091"/>
      <c r="I360" s="1125"/>
      <c r="J360" s="1126"/>
      <c r="K360" s="1127"/>
      <c r="L360" s="1127"/>
      <c r="M360" s="1128"/>
      <c r="N360" s="1126"/>
      <c r="O360" s="1126"/>
    </row>
    <row r="361" spans="1:15" s="1104" customFormat="1" ht="12.75">
      <c r="A361" s="1125"/>
      <c r="B361" s="1125"/>
      <c r="C361" s="1126"/>
      <c r="D361" s="1126"/>
      <c r="E361" s="1126"/>
      <c r="F361" s="1126"/>
      <c r="G361" s="1091"/>
      <c r="H361" s="1091"/>
      <c r="I361" s="1125"/>
      <c r="J361" s="1126"/>
      <c r="K361" s="1127"/>
      <c r="L361" s="1127"/>
      <c r="M361" s="1128"/>
      <c r="N361" s="1126"/>
      <c r="O361" s="1126"/>
    </row>
    <row r="362" spans="1:15" s="1104" customFormat="1" ht="12.75">
      <c r="A362" s="1125"/>
      <c r="B362" s="1125"/>
      <c r="C362" s="1126"/>
      <c r="D362" s="1126"/>
      <c r="E362" s="1126"/>
      <c r="F362" s="1126"/>
      <c r="G362" s="1091"/>
      <c r="H362" s="1091"/>
      <c r="I362" s="1125"/>
      <c r="J362" s="1126"/>
      <c r="K362" s="1127"/>
      <c r="L362" s="1127"/>
      <c r="M362" s="1128"/>
      <c r="N362" s="1126"/>
      <c r="O362" s="1126"/>
    </row>
    <row r="363" spans="1:15" s="1104" customFormat="1" ht="12.75">
      <c r="A363" s="1125"/>
      <c r="B363" s="1125"/>
      <c r="C363" s="1126"/>
      <c r="D363" s="1126"/>
      <c r="E363" s="1126"/>
      <c r="F363" s="1126"/>
      <c r="G363" s="1091"/>
      <c r="H363" s="1091"/>
      <c r="I363" s="1125"/>
      <c r="J363" s="1126"/>
      <c r="K363" s="1127"/>
      <c r="L363" s="1127"/>
      <c r="M363" s="1128"/>
      <c r="N363" s="1126"/>
      <c r="O363" s="1126"/>
    </row>
    <row r="364" spans="1:15" s="1104" customFormat="1" ht="12.75">
      <c r="A364" s="1125"/>
      <c r="B364" s="1125"/>
      <c r="C364" s="1126"/>
      <c r="D364" s="1126"/>
      <c r="E364" s="1126"/>
      <c r="F364" s="1126"/>
      <c r="G364" s="1091"/>
      <c r="H364" s="1091"/>
      <c r="I364" s="1125"/>
      <c r="J364" s="1126"/>
      <c r="K364" s="1127"/>
      <c r="L364" s="1127"/>
      <c r="M364" s="1128"/>
      <c r="N364" s="1126"/>
      <c r="O364" s="1126"/>
    </row>
    <row r="365" spans="1:15" s="1104" customFormat="1" ht="12.75">
      <c r="A365" s="1125"/>
      <c r="B365" s="1125"/>
      <c r="C365" s="1126"/>
      <c r="D365" s="1126"/>
      <c r="E365" s="1126"/>
      <c r="F365" s="1126"/>
      <c r="G365" s="1091"/>
      <c r="H365" s="1091"/>
      <c r="I365" s="1125"/>
      <c r="J365" s="1126"/>
      <c r="K365" s="1127"/>
      <c r="L365" s="1127"/>
      <c r="M365" s="1128"/>
      <c r="N365" s="1126"/>
      <c r="O365" s="1126"/>
    </row>
    <row r="366" spans="1:15" s="1104" customFormat="1" ht="12.75">
      <c r="A366" s="1125"/>
      <c r="B366" s="1125"/>
      <c r="C366" s="1126"/>
      <c r="D366" s="1126"/>
      <c r="E366" s="1126"/>
      <c r="F366" s="1126"/>
      <c r="G366" s="1091"/>
      <c r="H366" s="1091"/>
      <c r="I366" s="1125"/>
      <c r="J366" s="1126"/>
      <c r="K366" s="1127"/>
      <c r="L366" s="1127"/>
      <c r="M366" s="1128"/>
      <c r="N366" s="1126"/>
      <c r="O366" s="1126"/>
    </row>
    <row r="367" spans="1:15" s="1104" customFormat="1" ht="12.75">
      <c r="A367" s="1125"/>
      <c r="B367" s="1125"/>
      <c r="C367" s="1126"/>
      <c r="D367" s="1126"/>
      <c r="E367" s="1126"/>
      <c r="F367" s="1126"/>
      <c r="G367" s="1091"/>
      <c r="H367" s="1091"/>
      <c r="I367" s="1125"/>
      <c r="J367" s="1126"/>
      <c r="K367" s="1127"/>
      <c r="L367" s="1127"/>
      <c r="M367" s="1128"/>
      <c r="N367" s="1126"/>
      <c r="O367" s="1126"/>
    </row>
    <row r="368" spans="1:15" s="1104" customFormat="1" ht="12.75">
      <c r="A368" s="1125"/>
      <c r="B368" s="1125"/>
      <c r="C368" s="1126"/>
      <c r="D368" s="1126"/>
      <c r="E368" s="1126"/>
      <c r="F368" s="1126"/>
      <c r="G368" s="1091"/>
      <c r="H368" s="1091"/>
      <c r="I368" s="1125"/>
      <c r="J368" s="1126"/>
      <c r="K368" s="1127"/>
      <c r="L368" s="1127"/>
      <c r="M368" s="1128"/>
      <c r="N368" s="1126"/>
      <c r="O368" s="1126"/>
    </row>
    <row r="369" spans="1:15" s="1104" customFormat="1" ht="12.75">
      <c r="A369" s="1125"/>
      <c r="B369" s="1125"/>
      <c r="C369" s="1126"/>
      <c r="D369" s="1126"/>
      <c r="E369" s="1126"/>
      <c r="F369" s="1126"/>
      <c r="G369" s="1091"/>
      <c r="H369" s="1091"/>
      <c r="I369" s="1125"/>
      <c r="J369" s="1126"/>
      <c r="K369" s="1127"/>
      <c r="L369" s="1127"/>
      <c r="M369" s="1128"/>
      <c r="N369" s="1126"/>
      <c r="O369" s="1126"/>
    </row>
    <row r="370" spans="1:15" s="1104" customFormat="1" ht="12.75">
      <c r="A370" s="1125"/>
      <c r="B370" s="1125"/>
      <c r="C370" s="1126"/>
      <c r="D370" s="1126"/>
      <c r="E370" s="1126"/>
      <c r="F370" s="1126"/>
      <c r="G370" s="1091"/>
      <c r="H370" s="1091"/>
      <c r="I370" s="1125"/>
      <c r="J370" s="1126"/>
      <c r="K370" s="1127"/>
      <c r="L370" s="1127"/>
      <c r="M370" s="1128"/>
      <c r="N370" s="1126"/>
      <c r="O370" s="1126"/>
    </row>
    <row r="371" spans="1:15" s="1104" customFormat="1" ht="12.75">
      <c r="A371" s="1125"/>
      <c r="B371" s="1125"/>
      <c r="C371" s="1126"/>
      <c r="D371" s="1126"/>
      <c r="E371" s="1126"/>
      <c r="F371" s="1126"/>
      <c r="G371" s="1091"/>
      <c r="H371" s="1091"/>
      <c r="I371" s="1125"/>
      <c r="J371" s="1126"/>
      <c r="K371" s="1127"/>
      <c r="L371" s="1127"/>
      <c r="M371" s="1128"/>
      <c r="N371" s="1126"/>
      <c r="O371" s="1126"/>
    </row>
    <row r="372" spans="1:15" s="1104" customFormat="1" ht="12.75">
      <c r="A372" s="1125"/>
      <c r="B372" s="1125"/>
      <c r="C372" s="1126"/>
      <c r="D372" s="1126"/>
      <c r="E372" s="1126"/>
      <c r="F372" s="1126"/>
      <c r="G372" s="1091"/>
      <c r="H372" s="1091"/>
      <c r="I372" s="1125"/>
      <c r="J372" s="1126"/>
      <c r="K372" s="1127"/>
      <c r="L372" s="1127"/>
      <c r="M372" s="1128"/>
      <c r="N372" s="1126"/>
      <c r="O372" s="1126"/>
    </row>
    <row r="373" spans="1:15" s="1104" customFormat="1" ht="12.75">
      <c r="A373" s="1125"/>
      <c r="B373" s="1125"/>
      <c r="C373" s="1126"/>
      <c r="D373" s="1126"/>
      <c r="E373" s="1126"/>
      <c r="F373" s="1126"/>
      <c r="G373" s="1091"/>
      <c r="H373" s="1091"/>
      <c r="I373" s="1125"/>
      <c r="J373" s="1126"/>
      <c r="K373" s="1127"/>
      <c r="L373" s="1127"/>
      <c r="M373" s="1128"/>
      <c r="N373" s="1126"/>
      <c r="O373" s="1126"/>
    </row>
    <row r="374" spans="1:15" s="1104" customFormat="1" ht="12.75">
      <c r="A374" s="1125"/>
      <c r="B374" s="1125"/>
      <c r="C374" s="1126"/>
      <c r="D374" s="1126"/>
      <c r="E374" s="1126"/>
      <c r="F374" s="1126"/>
      <c r="G374" s="1091"/>
      <c r="H374" s="1091"/>
      <c r="I374" s="1125"/>
      <c r="J374" s="1126"/>
      <c r="K374" s="1127"/>
      <c r="L374" s="1127"/>
      <c r="M374" s="1128"/>
      <c r="N374" s="1126"/>
      <c r="O374" s="1126"/>
    </row>
    <row r="375" spans="1:15" s="1104" customFormat="1" ht="12.75">
      <c r="A375" s="1125"/>
      <c r="B375" s="1125"/>
      <c r="C375" s="1126"/>
      <c r="D375" s="1126"/>
      <c r="E375" s="1126"/>
      <c r="F375" s="1126"/>
      <c r="G375" s="1091"/>
      <c r="H375" s="1091"/>
      <c r="I375" s="1125"/>
      <c r="J375" s="1126"/>
      <c r="K375" s="1127"/>
      <c r="L375" s="1127"/>
      <c r="M375" s="1128"/>
      <c r="N375" s="1126"/>
      <c r="O375" s="1126"/>
    </row>
    <row r="376" spans="1:15" s="1104" customFormat="1" ht="12.75">
      <c r="A376" s="1125"/>
      <c r="B376" s="1125"/>
      <c r="C376" s="1126"/>
      <c r="D376" s="1126"/>
      <c r="E376" s="1126"/>
      <c r="F376" s="1126"/>
      <c r="G376" s="1091"/>
      <c r="H376" s="1091"/>
      <c r="I376" s="1125"/>
      <c r="J376" s="1126"/>
      <c r="K376" s="1127"/>
      <c r="L376" s="1127"/>
      <c r="M376" s="1128"/>
      <c r="N376" s="1126"/>
      <c r="O376" s="1126"/>
    </row>
    <row r="377" spans="1:15" s="1104" customFormat="1" ht="12.75">
      <c r="A377" s="1125"/>
      <c r="B377" s="1125"/>
      <c r="C377" s="1126"/>
      <c r="D377" s="1126"/>
      <c r="E377" s="1126"/>
      <c r="F377" s="1126"/>
      <c r="G377" s="1091"/>
      <c r="H377" s="1091"/>
      <c r="I377" s="1125"/>
      <c r="J377" s="1126"/>
      <c r="K377" s="1127"/>
      <c r="L377" s="1127"/>
      <c r="M377" s="1128"/>
      <c r="N377" s="1126"/>
      <c r="O377" s="1126"/>
    </row>
    <row r="378" spans="1:15" s="1104" customFormat="1" ht="12.75">
      <c r="A378" s="1125"/>
      <c r="B378" s="1125"/>
      <c r="C378" s="1126"/>
      <c r="D378" s="1126"/>
      <c r="E378" s="1126"/>
      <c r="F378" s="1126"/>
      <c r="G378" s="1091"/>
      <c r="H378" s="1091"/>
      <c r="I378" s="1125"/>
      <c r="J378" s="1126"/>
      <c r="K378" s="1127"/>
      <c r="L378" s="1127"/>
      <c r="M378" s="1128"/>
      <c r="N378" s="1126"/>
      <c r="O378" s="1126"/>
    </row>
    <row r="379" spans="1:15" s="1104" customFormat="1" ht="12.75">
      <c r="A379" s="1125"/>
      <c r="B379" s="1125"/>
      <c r="C379" s="1126"/>
      <c r="D379" s="1126"/>
      <c r="E379" s="1126"/>
      <c r="F379" s="1126"/>
      <c r="G379" s="1091"/>
      <c r="H379" s="1091"/>
      <c r="I379" s="1125"/>
      <c r="J379" s="1126"/>
      <c r="K379" s="1127"/>
      <c r="L379" s="1127"/>
      <c r="M379" s="1128"/>
      <c r="N379" s="1126"/>
      <c r="O379" s="1126"/>
    </row>
    <row r="380" spans="1:15" s="1104" customFormat="1" ht="12.75">
      <c r="A380" s="1125"/>
      <c r="B380" s="1125"/>
      <c r="C380" s="1126"/>
      <c r="D380" s="1126"/>
      <c r="E380" s="1126"/>
      <c r="F380" s="1126"/>
      <c r="G380" s="1091"/>
      <c r="H380" s="1091"/>
      <c r="I380" s="1125"/>
      <c r="J380" s="1126"/>
      <c r="K380" s="1127"/>
      <c r="L380" s="1127"/>
      <c r="M380" s="1128"/>
      <c r="N380" s="1126"/>
      <c r="O380" s="1126"/>
    </row>
    <row r="381" spans="1:15" s="1104" customFormat="1" ht="12.75">
      <c r="A381" s="1125"/>
      <c r="B381" s="1125"/>
      <c r="C381" s="1126"/>
      <c r="D381" s="1126"/>
      <c r="E381" s="1126"/>
      <c r="F381" s="1126"/>
      <c r="G381" s="1091"/>
      <c r="H381" s="1091"/>
      <c r="I381" s="1125"/>
      <c r="J381" s="1126"/>
      <c r="K381" s="1127"/>
      <c r="L381" s="1127"/>
      <c r="M381" s="1128"/>
      <c r="N381" s="1126"/>
      <c r="O381" s="1126"/>
    </row>
    <row r="382" spans="1:15" s="1104" customFormat="1" ht="12.75">
      <c r="A382" s="1125"/>
      <c r="B382" s="1125"/>
      <c r="C382" s="1126"/>
      <c r="D382" s="1126"/>
      <c r="E382" s="1126"/>
      <c r="F382" s="1126"/>
      <c r="G382" s="1091"/>
      <c r="H382" s="1091"/>
      <c r="I382" s="1125"/>
      <c r="J382" s="1126"/>
      <c r="K382" s="1127"/>
      <c r="L382" s="1127"/>
      <c r="M382" s="1128"/>
      <c r="N382" s="1126"/>
      <c r="O382" s="1126"/>
    </row>
    <row r="383" spans="1:15" s="1104" customFormat="1" ht="12.75">
      <c r="A383" s="1125"/>
      <c r="B383" s="1125"/>
      <c r="C383" s="1126"/>
      <c r="D383" s="1126"/>
      <c r="E383" s="1126"/>
      <c r="F383" s="1126"/>
      <c r="G383" s="1091"/>
      <c r="H383" s="1091"/>
      <c r="I383" s="1125"/>
      <c r="J383" s="1126"/>
      <c r="K383" s="1127"/>
      <c r="L383" s="1127"/>
      <c r="M383" s="1128"/>
      <c r="N383" s="1126"/>
      <c r="O383" s="1126"/>
    </row>
    <row r="384" spans="1:15" s="1104" customFormat="1" ht="12.75">
      <c r="A384" s="1125"/>
      <c r="B384" s="1125"/>
      <c r="C384" s="1126"/>
      <c r="D384" s="1126"/>
      <c r="E384" s="1126"/>
      <c r="F384" s="1126"/>
      <c r="G384" s="1091"/>
      <c r="H384" s="1091"/>
      <c r="I384" s="1125"/>
      <c r="J384" s="1126"/>
      <c r="K384" s="1127"/>
      <c r="L384" s="1127"/>
      <c r="M384" s="1128"/>
      <c r="N384" s="1126"/>
      <c r="O384" s="1126"/>
    </row>
    <row r="385" spans="1:15" s="1104" customFormat="1" ht="12.75">
      <c r="A385" s="1125"/>
      <c r="B385" s="1125"/>
      <c r="C385" s="1126"/>
      <c r="D385" s="1126"/>
      <c r="E385" s="1126"/>
      <c r="F385" s="1126"/>
      <c r="G385" s="1091"/>
      <c r="H385" s="1091"/>
      <c r="I385" s="1125"/>
      <c r="J385" s="1126"/>
      <c r="K385" s="1127"/>
      <c r="L385" s="1127"/>
      <c r="M385" s="1128"/>
      <c r="N385" s="1126"/>
      <c r="O385" s="1126"/>
    </row>
    <row r="386" spans="1:15" s="1104" customFormat="1" ht="12.75">
      <c r="A386" s="1125"/>
      <c r="B386" s="1125"/>
      <c r="C386" s="1126"/>
      <c r="D386" s="1126"/>
      <c r="E386" s="1126"/>
      <c r="F386" s="1126"/>
      <c r="G386" s="1091"/>
      <c r="H386" s="1091"/>
      <c r="I386" s="1125"/>
      <c r="J386" s="1126"/>
      <c r="K386" s="1127"/>
      <c r="L386" s="1127"/>
      <c r="M386" s="1128"/>
      <c r="N386" s="1126"/>
      <c r="O386" s="1126"/>
    </row>
    <row r="387" spans="1:15" s="1104" customFormat="1" ht="12.75">
      <c r="A387" s="1125"/>
      <c r="B387" s="1125"/>
      <c r="C387" s="1126"/>
      <c r="D387" s="1126"/>
      <c r="E387" s="1126"/>
      <c r="F387" s="1126"/>
      <c r="G387" s="1091"/>
      <c r="H387" s="1091"/>
      <c r="I387" s="1125"/>
      <c r="J387" s="1126"/>
      <c r="K387" s="1127"/>
      <c r="L387" s="1127"/>
      <c r="M387" s="1128"/>
      <c r="N387" s="1126"/>
      <c r="O387" s="1126"/>
    </row>
    <row r="388" spans="1:15" s="1104" customFormat="1" ht="12.75">
      <c r="A388" s="1125"/>
      <c r="B388" s="1125"/>
      <c r="C388" s="1126"/>
      <c r="D388" s="1126"/>
      <c r="E388" s="1126"/>
      <c r="F388" s="1126"/>
      <c r="G388" s="1091"/>
      <c r="H388" s="1091"/>
      <c r="I388" s="1125"/>
      <c r="J388" s="1126"/>
      <c r="K388" s="1127"/>
      <c r="L388" s="1127"/>
      <c r="M388" s="1128"/>
      <c r="N388" s="1126"/>
      <c r="O388" s="1126"/>
    </row>
    <row r="389" spans="1:15" s="1104" customFormat="1" ht="12.75">
      <c r="A389" s="1125"/>
      <c r="B389" s="1125"/>
      <c r="C389" s="1126"/>
      <c r="D389" s="1126"/>
      <c r="E389" s="1126"/>
      <c r="F389" s="1126"/>
      <c r="G389" s="1091"/>
      <c r="H389" s="1091"/>
      <c r="I389" s="1125"/>
      <c r="J389" s="1126"/>
      <c r="K389" s="1127"/>
      <c r="L389" s="1127"/>
      <c r="M389" s="1128"/>
      <c r="N389" s="1126"/>
      <c r="O389" s="1126"/>
    </row>
    <row r="390" spans="1:15" s="1104" customFormat="1" ht="12.75">
      <c r="A390" s="1125"/>
      <c r="B390" s="1125"/>
      <c r="C390" s="1126"/>
      <c r="D390" s="1126"/>
      <c r="E390" s="1126"/>
      <c r="F390" s="1126"/>
      <c r="G390" s="1091"/>
      <c r="H390" s="1091"/>
      <c r="I390" s="1125"/>
      <c r="J390" s="1126"/>
      <c r="K390" s="1127"/>
      <c r="L390" s="1127"/>
      <c r="M390" s="1128"/>
      <c r="N390" s="1126"/>
      <c r="O390" s="1126"/>
    </row>
    <row r="391" spans="1:15" s="1104" customFormat="1" ht="12.75">
      <c r="A391" s="1125"/>
      <c r="B391" s="1125"/>
      <c r="C391" s="1126"/>
      <c r="D391" s="1126"/>
      <c r="E391" s="1126"/>
      <c r="F391" s="1126"/>
      <c r="G391" s="1091"/>
      <c r="H391" s="1091"/>
      <c r="I391" s="1125"/>
      <c r="J391" s="1126"/>
      <c r="K391" s="1127"/>
      <c r="L391" s="1127"/>
      <c r="M391" s="1128"/>
      <c r="N391" s="1126"/>
      <c r="O391" s="1126"/>
    </row>
    <row r="392" spans="1:15" s="1104" customFormat="1" ht="12.75">
      <c r="A392" s="1125"/>
      <c r="B392" s="1125"/>
      <c r="C392" s="1126"/>
      <c r="D392" s="1126"/>
      <c r="E392" s="1126"/>
      <c r="F392" s="1126"/>
      <c r="G392" s="1091"/>
      <c r="H392" s="1091"/>
      <c r="I392" s="1125"/>
      <c r="J392" s="1126"/>
      <c r="K392" s="1127"/>
      <c r="L392" s="1127"/>
      <c r="M392" s="1128"/>
      <c r="N392" s="1126"/>
      <c r="O392" s="1126"/>
    </row>
    <row r="393" spans="1:15" s="1104" customFormat="1" ht="12.75">
      <c r="A393" s="1125"/>
      <c r="B393" s="1125"/>
      <c r="C393" s="1126"/>
      <c r="D393" s="1126"/>
      <c r="E393" s="1126"/>
      <c r="F393" s="1126"/>
      <c r="G393" s="1091"/>
      <c r="H393" s="1091"/>
      <c r="I393" s="1125"/>
      <c r="J393" s="1126"/>
      <c r="K393" s="1127"/>
      <c r="L393" s="1127"/>
      <c r="M393" s="1128"/>
      <c r="N393" s="1126"/>
      <c r="O393" s="1126"/>
    </row>
    <row r="394" spans="1:15" s="1104" customFormat="1" ht="12.75">
      <c r="A394" s="1125"/>
      <c r="B394" s="1125"/>
      <c r="C394" s="1126"/>
      <c r="D394" s="1126"/>
      <c r="E394" s="1126"/>
      <c r="F394" s="1126"/>
      <c r="G394" s="1091"/>
      <c r="H394" s="1091"/>
      <c r="I394" s="1125"/>
      <c r="J394" s="1126"/>
      <c r="K394" s="1127"/>
      <c r="L394" s="1127"/>
      <c r="M394" s="1128"/>
      <c r="N394" s="1126"/>
      <c r="O394" s="1126"/>
    </row>
    <row r="395" spans="1:15" s="1104" customFormat="1" ht="12.75">
      <c r="A395" s="1125"/>
      <c r="B395" s="1125"/>
      <c r="C395" s="1126"/>
      <c r="D395" s="1126"/>
      <c r="E395" s="1126"/>
      <c r="F395" s="1126"/>
      <c r="G395" s="1091"/>
      <c r="H395" s="1091"/>
      <c r="I395" s="1125"/>
      <c r="J395" s="1126"/>
      <c r="K395" s="1127"/>
      <c r="L395" s="1127"/>
      <c r="M395" s="1128"/>
      <c r="N395" s="1126"/>
      <c r="O395" s="1126"/>
    </row>
    <row r="396" spans="1:15" s="1104" customFormat="1" ht="12.75">
      <c r="A396" s="1125"/>
      <c r="B396" s="1125"/>
      <c r="C396" s="1126"/>
      <c r="D396" s="1126"/>
      <c r="E396" s="1126"/>
      <c r="F396" s="1126"/>
      <c r="G396" s="1091"/>
      <c r="H396" s="1091"/>
      <c r="I396" s="1125"/>
      <c r="J396" s="1126"/>
      <c r="K396" s="1127"/>
      <c r="L396" s="1127"/>
      <c r="M396" s="1128"/>
      <c r="N396" s="1126"/>
      <c r="O396" s="1126"/>
    </row>
    <row r="397" spans="1:15" s="1104" customFormat="1" ht="12.75">
      <c r="A397" s="1125"/>
      <c r="B397" s="1125"/>
      <c r="C397" s="1126"/>
      <c r="D397" s="1126"/>
      <c r="E397" s="1126"/>
      <c r="F397" s="1126"/>
      <c r="G397" s="1091"/>
      <c r="H397" s="1091"/>
      <c r="I397" s="1125"/>
      <c r="J397" s="1126"/>
      <c r="K397" s="1127"/>
      <c r="L397" s="1127"/>
      <c r="M397" s="1128"/>
      <c r="N397" s="1126"/>
      <c r="O397" s="1126"/>
    </row>
    <row r="398" spans="1:15" s="1104" customFormat="1" ht="12.75">
      <c r="A398" s="1125"/>
      <c r="B398" s="1125"/>
      <c r="C398" s="1126"/>
      <c r="D398" s="1126"/>
      <c r="E398" s="1126"/>
      <c r="F398" s="1126"/>
      <c r="G398" s="1091"/>
      <c r="H398" s="1091"/>
      <c r="I398" s="1125"/>
      <c r="J398" s="1126"/>
      <c r="K398" s="1127"/>
      <c r="L398" s="1127"/>
      <c r="M398" s="1128"/>
      <c r="N398" s="1126"/>
      <c r="O398" s="1126"/>
    </row>
    <row r="399" spans="1:15" s="1104" customFormat="1" ht="12.75">
      <c r="A399" s="1125"/>
      <c r="B399" s="1125"/>
      <c r="C399" s="1126"/>
      <c r="D399" s="1126"/>
      <c r="E399" s="1126"/>
      <c r="F399" s="1126"/>
      <c r="G399" s="1091"/>
      <c r="H399" s="1091"/>
      <c r="I399" s="1125"/>
      <c r="J399" s="1126"/>
      <c r="K399" s="1127"/>
      <c r="L399" s="1127"/>
      <c r="M399" s="1128"/>
      <c r="N399" s="1126"/>
      <c r="O399" s="1126"/>
    </row>
    <row r="400" spans="1:15" s="1104" customFormat="1" ht="12.75">
      <c r="A400" s="1125"/>
      <c r="B400" s="1125"/>
      <c r="C400" s="1126"/>
      <c r="D400" s="1126"/>
      <c r="E400" s="1126"/>
      <c r="F400" s="1126"/>
      <c r="G400" s="1091"/>
      <c r="H400" s="1091"/>
      <c r="I400" s="1125"/>
      <c r="J400" s="1126"/>
      <c r="K400" s="1127"/>
      <c r="L400" s="1127"/>
      <c r="M400" s="1128"/>
      <c r="N400" s="1126"/>
      <c r="O400" s="1126"/>
    </row>
    <row r="401" spans="1:15" s="1104" customFormat="1" ht="12.75">
      <c r="A401" s="1125"/>
      <c r="B401" s="1125"/>
      <c r="C401" s="1126"/>
      <c r="D401" s="1126"/>
      <c r="E401" s="1126"/>
      <c r="F401" s="1126"/>
      <c r="G401" s="1091"/>
      <c r="H401" s="1091"/>
      <c r="I401" s="1125"/>
      <c r="J401" s="1126"/>
      <c r="K401" s="1127"/>
      <c r="L401" s="1127"/>
      <c r="M401" s="1128"/>
      <c r="N401" s="1126"/>
      <c r="O401" s="1126"/>
    </row>
    <row r="402" spans="1:15" s="1104" customFormat="1" ht="12.75">
      <c r="A402" s="1125"/>
      <c r="B402" s="1125"/>
      <c r="C402" s="1126"/>
      <c r="D402" s="1126"/>
      <c r="E402" s="1126"/>
      <c r="F402" s="1126"/>
      <c r="G402" s="1091"/>
      <c r="H402" s="1091"/>
      <c r="I402" s="1125"/>
      <c r="J402" s="1126"/>
      <c r="K402" s="1127"/>
      <c r="L402" s="1127"/>
      <c r="M402" s="1128"/>
      <c r="N402" s="1126"/>
      <c r="O402" s="1126"/>
    </row>
    <row r="403" spans="1:15" s="1104" customFormat="1" ht="12.75">
      <c r="A403" s="1125"/>
      <c r="B403" s="1125"/>
      <c r="C403" s="1126"/>
      <c r="D403" s="1126"/>
      <c r="E403" s="1126"/>
      <c r="F403" s="1126"/>
      <c r="G403" s="1091"/>
      <c r="H403" s="1091"/>
      <c r="I403" s="1125"/>
      <c r="J403" s="1126"/>
      <c r="K403" s="1127"/>
      <c r="L403" s="1127"/>
      <c r="M403" s="1128"/>
      <c r="N403" s="1126"/>
      <c r="O403" s="1126"/>
    </row>
    <row r="404" spans="1:15" s="1104" customFormat="1" ht="12.75">
      <c r="A404" s="1125"/>
      <c r="B404" s="1125"/>
      <c r="C404" s="1126"/>
      <c r="D404" s="1126"/>
      <c r="E404" s="1126"/>
      <c r="F404" s="1126"/>
      <c r="G404" s="1091"/>
      <c r="H404" s="1091"/>
      <c r="I404" s="1125"/>
      <c r="J404" s="1126"/>
      <c r="K404" s="1127"/>
      <c r="L404" s="1127"/>
      <c r="M404" s="1128"/>
      <c r="N404" s="1126"/>
      <c r="O404" s="1126"/>
    </row>
    <row r="405" spans="1:15" s="1104" customFormat="1" ht="12.75">
      <c r="A405" s="1125"/>
      <c r="B405" s="1125"/>
      <c r="C405" s="1126"/>
      <c r="D405" s="1126"/>
      <c r="E405" s="1126"/>
      <c r="F405" s="1126"/>
      <c r="G405" s="1091"/>
      <c r="H405" s="1091"/>
      <c r="I405" s="1125"/>
      <c r="J405" s="1126"/>
      <c r="K405" s="1127"/>
      <c r="L405" s="1127"/>
      <c r="M405" s="1128"/>
      <c r="N405" s="1126"/>
      <c r="O405" s="1126"/>
    </row>
    <row r="406" spans="1:15" s="1104" customFormat="1" ht="12.75">
      <c r="A406" s="1125"/>
      <c r="B406" s="1125"/>
      <c r="C406" s="1126"/>
      <c r="D406" s="1126"/>
      <c r="E406" s="1126"/>
      <c r="F406" s="1126"/>
      <c r="G406" s="1091"/>
      <c r="H406" s="1091"/>
      <c r="I406" s="1125"/>
      <c r="J406" s="1126"/>
      <c r="K406" s="1127"/>
      <c r="L406" s="1127"/>
      <c r="M406" s="1128"/>
      <c r="N406" s="1126"/>
      <c r="O406" s="1126"/>
    </row>
    <row r="407" spans="1:15" s="1104" customFormat="1" ht="12.75">
      <c r="A407" s="1125"/>
      <c r="B407" s="1125"/>
      <c r="C407" s="1126"/>
      <c r="D407" s="1126"/>
      <c r="E407" s="1126"/>
      <c r="F407" s="1126"/>
      <c r="G407" s="1091"/>
      <c r="H407" s="1091"/>
      <c r="I407" s="1125"/>
      <c r="J407" s="1126"/>
      <c r="K407" s="1127"/>
      <c r="L407" s="1127"/>
      <c r="M407" s="1128"/>
      <c r="N407" s="1126"/>
      <c r="O407" s="1126"/>
    </row>
    <row r="408" spans="1:15" s="1104" customFormat="1" ht="12.75">
      <c r="A408" s="1125"/>
      <c r="B408" s="1125"/>
      <c r="C408" s="1126"/>
      <c r="D408" s="1126"/>
      <c r="E408" s="1126"/>
      <c r="F408" s="1126"/>
      <c r="G408" s="1091"/>
      <c r="H408" s="1091"/>
      <c r="I408" s="1125"/>
      <c r="J408" s="1126"/>
      <c r="K408" s="1127"/>
      <c r="L408" s="1127"/>
      <c r="M408" s="1128"/>
      <c r="N408" s="1126"/>
      <c r="O408" s="1126"/>
    </row>
    <row r="409" spans="1:15" s="1104" customFormat="1" ht="12.75">
      <c r="A409" s="1125"/>
      <c r="B409" s="1125"/>
      <c r="C409" s="1126"/>
      <c r="D409" s="1126"/>
      <c r="E409" s="1126"/>
      <c r="F409" s="1126"/>
      <c r="G409" s="1091"/>
      <c r="H409" s="1091"/>
      <c r="I409" s="1125"/>
      <c r="J409" s="1126"/>
      <c r="K409" s="1127"/>
      <c r="L409" s="1127"/>
      <c r="M409" s="1128"/>
      <c r="N409" s="1126"/>
      <c r="O409" s="1126"/>
    </row>
    <row r="410" spans="1:15" s="1104" customFormat="1" ht="12.75">
      <c r="A410" s="1125"/>
      <c r="B410" s="1125"/>
      <c r="C410" s="1126"/>
      <c r="D410" s="1126"/>
      <c r="E410" s="1126"/>
      <c r="F410" s="1126"/>
      <c r="G410" s="1091"/>
      <c r="H410" s="1091"/>
      <c r="I410" s="1125"/>
      <c r="J410" s="1126"/>
      <c r="K410" s="1127"/>
      <c r="L410" s="1127"/>
      <c r="M410" s="1128"/>
      <c r="N410" s="1126"/>
      <c r="O410" s="1126"/>
    </row>
    <row r="411" spans="1:15" s="1104" customFormat="1" ht="12.75">
      <c r="A411" s="1125"/>
      <c r="B411" s="1125"/>
      <c r="C411" s="1126"/>
      <c r="D411" s="1126"/>
      <c r="E411" s="1126"/>
      <c r="F411" s="1126"/>
      <c r="G411" s="1091"/>
      <c r="H411" s="1091"/>
      <c r="I411" s="1125"/>
      <c r="J411" s="1126"/>
      <c r="K411" s="1127"/>
      <c r="L411" s="1127"/>
      <c r="M411" s="1128"/>
      <c r="N411" s="1126"/>
      <c r="O411" s="1126"/>
    </row>
    <row r="412" spans="1:15" s="1104" customFormat="1" ht="12.75">
      <c r="A412" s="1125"/>
      <c r="B412" s="1125"/>
      <c r="C412" s="1126"/>
      <c r="D412" s="1126"/>
      <c r="E412" s="1126"/>
      <c r="F412" s="1126"/>
      <c r="G412" s="1091"/>
      <c r="H412" s="1091"/>
      <c r="I412" s="1125"/>
      <c r="J412" s="1126"/>
      <c r="K412" s="1127"/>
      <c r="L412" s="1127"/>
      <c r="M412" s="1128"/>
      <c r="N412" s="1126"/>
      <c r="O412" s="1126"/>
    </row>
    <row r="413" spans="1:15" s="1104" customFormat="1" ht="12.75">
      <c r="A413" s="1125"/>
      <c r="B413" s="1125"/>
      <c r="C413" s="1126"/>
      <c r="D413" s="1126"/>
      <c r="E413" s="1126"/>
      <c r="F413" s="1126"/>
      <c r="G413" s="1091"/>
      <c r="H413" s="1091"/>
      <c r="I413" s="1125"/>
      <c r="J413" s="1126"/>
      <c r="K413" s="1127"/>
      <c r="L413" s="1127"/>
      <c r="M413" s="1128"/>
      <c r="N413" s="1126"/>
      <c r="O413" s="1126"/>
    </row>
    <row r="414" spans="1:15" s="1104" customFormat="1" ht="12.75">
      <c r="A414" s="1125"/>
      <c r="B414" s="1125"/>
      <c r="C414" s="1126"/>
      <c r="D414" s="1126"/>
      <c r="E414" s="1126"/>
      <c r="F414" s="1126"/>
      <c r="G414" s="1091"/>
      <c r="H414" s="1091"/>
      <c r="I414" s="1125"/>
      <c r="J414" s="1126"/>
      <c r="K414" s="1127"/>
      <c r="L414" s="1127"/>
      <c r="M414" s="1128"/>
      <c r="N414" s="1126"/>
      <c r="O414" s="1126"/>
    </row>
    <row r="415" spans="1:15" s="1104" customFormat="1" ht="12.75">
      <c r="A415" s="1125"/>
      <c r="B415" s="1125"/>
      <c r="C415" s="1126"/>
      <c r="D415" s="1126"/>
      <c r="E415" s="1126"/>
      <c r="F415" s="1126"/>
      <c r="G415" s="1091"/>
      <c r="H415" s="1091"/>
      <c r="I415" s="1125"/>
      <c r="J415" s="1126"/>
      <c r="K415" s="1127"/>
      <c r="L415" s="1127"/>
      <c r="M415" s="1128"/>
      <c r="N415" s="1126"/>
      <c r="O415" s="1126"/>
    </row>
    <row r="416" spans="1:15" s="1104" customFormat="1" ht="12.75">
      <c r="A416" s="1125"/>
      <c r="B416" s="1125"/>
      <c r="C416" s="1126"/>
      <c r="D416" s="1126"/>
      <c r="E416" s="1126"/>
      <c r="F416" s="1126"/>
      <c r="G416" s="1091"/>
      <c r="H416" s="1091"/>
      <c r="I416" s="1125"/>
      <c r="J416" s="1126"/>
      <c r="K416" s="1127"/>
      <c r="L416" s="1127"/>
      <c r="M416" s="1128"/>
      <c r="N416" s="1126"/>
      <c r="O416" s="1126"/>
    </row>
    <row r="417" spans="1:15" s="1104" customFormat="1" ht="12.75">
      <c r="A417" s="1125"/>
      <c r="B417" s="1125"/>
      <c r="C417" s="1126"/>
      <c r="D417" s="1126"/>
      <c r="E417" s="1126"/>
      <c r="F417" s="1126"/>
      <c r="G417" s="1091"/>
      <c r="H417" s="1091"/>
      <c r="I417" s="1125"/>
      <c r="J417" s="1126"/>
      <c r="K417" s="1127"/>
      <c r="L417" s="1127"/>
      <c r="M417" s="1128"/>
      <c r="N417" s="1126"/>
      <c r="O417" s="1126"/>
    </row>
    <row r="418" spans="1:15" s="1104" customFormat="1" ht="12.75">
      <c r="A418" s="1125"/>
      <c r="B418" s="1125"/>
      <c r="C418" s="1126"/>
      <c r="D418" s="1126"/>
      <c r="E418" s="1126"/>
      <c r="F418" s="1126"/>
      <c r="G418" s="1091"/>
      <c r="H418" s="1091"/>
      <c r="I418" s="1125"/>
      <c r="J418" s="1126"/>
      <c r="K418" s="1127"/>
      <c r="L418" s="1127"/>
      <c r="M418" s="1128"/>
      <c r="N418" s="1126"/>
      <c r="O418" s="1126"/>
    </row>
    <row r="419" spans="1:15" s="1104" customFormat="1" ht="12.75">
      <c r="A419" s="1125"/>
      <c r="B419" s="1125"/>
      <c r="C419" s="1126"/>
      <c r="D419" s="1126"/>
      <c r="E419" s="1126"/>
      <c r="F419" s="1126"/>
      <c r="G419" s="1091"/>
      <c r="H419" s="1091"/>
      <c r="I419" s="1125"/>
      <c r="J419" s="1126"/>
      <c r="K419" s="1127"/>
      <c r="L419" s="1127"/>
      <c r="M419" s="1128"/>
      <c r="N419" s="1126"/>
      <c r="O419" s="1126"/>
    </row>
    <row r="420" spans="1:15" s="1104" customFormat="1" ht="12.75">
      <c r="A420" s="1125"/>
      <c r="B420" s="1125"/>
      <c r="C420" s="1126"/>
      <c r="D420" s="1126"/>
      <c r="E420" s="1126"/>
      <c r="F420" s="1126"/>
      <c r="G420" s="1091"/>
      <c r="H420" s="1091"/>
      <c r="I420" s="1125"/>
      <c r="J420" s="1126"/>
      <c r="K420" s="1127"/>
      <c r="L420" s="1127"/>
      <c r="M420" s="1128"/>
      <c r="N420" s="1126"/>
      <c r="O420" s="1126"/>
    </row>
    <row r="421" spans="1:15" s="1104" customFormat="1" ht="12.75">
      <c r="A421" s="1125"/>
      <c r="B421" s="1125"/>
      <c r="C421" s="1126"/>
      <c r="D421" s="1126"/>
      <c r="E421" s="1126"/>
      <c r="F421" s="1126"/>
      <c r="G421" s="1091"/>
      <c r="H421" s="1091"/>
      <c r="I421" s="1125"/>
      <c r="J421" s="1126"/>
      <c r="K421" s="1127"/>
      <c r="L421" s="1127"/>
      <c r="M421" s="1128"/>
      <c r="N421" s="1126"/>
      <c r="O421" s="1126"/>
    </row>
    <row r="422" spans="1:15" s="1104" customFormat="1" ht="12.75">
      <c r="A422" s="1125"/>
      <c r="B422" s="1125"/>
      <c r="C422" s="1126"/>
      <c r="D422" s="1126"/>
      <c r="E422" s="1126"/>
      <c r="F422" s="1126"/>
      <c r="G422" s="1091"/>
      <c r="H422" s="1091"/>
      <c r="I422" s="1125"/>
      <c r="J422" s="1126"/>
      <c r="K422" s="1127"/>
      <c r="L422" s="1127"/>
      <c r="M422" s="1128"/>
      <c r="N422" s="1126"/>
      <c r="O422" s="1126"/>
    </row>
    <row r="423" spans="1:15" s="1104" customFormat="1" ht="12.75">
      <c r="A423" s="1125"/>
      <c r="B423" s="1125"/>
      <c r="C423" s="1126"/>
      <c r="D423" s="1126"/>
      <c r="E423" s="1126"/>
      <c r="F423" s="1126"/>
      <c r="G423" s="1091"/>
      <c r="H423" s="1091"/>
      <c r="I423" s="1125"/>
      <c r="J423" s="1126"/>
      <c r="K423" s="1127"/>
      <c r="L423" s="1127"/>
      <c r="M423" s="1128"/>
      <c r="N423" s="1126"/>
      <c r="O423" s="1126"/>
    </row>
    <row r="424" spans="1:15" s="1104" customFormat="1" ht="12.75">
      <c r="A424" s="1125"/>
      <c r="B424" s="1125"/>
      <c r="C424" s="1126"/>
      <c r="D424" s="1126"/>
      <c r="E424" s="1126"/>
      <c r="F424" s="1126"/>
      <c r="G424" s="1091"/>
      <c r="H424" s="1091"/>
      <c r="I424" s="1125"/>
      <c r="J424" s="1126"/>
      <c r="K424" s="1127"/>
      <c r="L424" s="1127"/>
      <c r="M424" s="1128"/>
      <c r="N424" s="1126"/>
      <c r="O424" s="1126"/>
    </row>
    <row r="425" spans="1:15" s="1104" customFormat="1" ht="12.75">
      <c r="A425" s="1125"/>
      <c r="B425" s="1125"/>
      <c r="C425" s="1126"/>
      <c r="D425" s="1126"/>
      <c r="E425" s="1126"/>
      <c r="F425" s="1126"/>
      <c r="G425" s="1091"/>
      <c r="H425" s="1091"/>
      <c r="I425" s="1125"/>
      <c r="J425" s="1126"/>
      <c r="K425" s="1127"/>
      <c r="L425" s="1127"/>
      <c r="M425" s="1128"/>
      <c r="N425" s="1126"/>
      <c r="O425" s="1126"/>
    </row>
    <row r="426" spans="1:15" s="1104" customFormat="1" ht="12.75">
      <c r="A426" s="1125"/>
      <c r="B426" s="1125"/>
      <c r="C426" s="1126"/>
      <c r="D426" s="1126"/>
      <c r="E426" s="1126"/>
      <c r="F426" s="1126"/>
      <c r="G426" s="1091"/>
      <c r="H426" s="1091"/>
      <c r="I426" s="1125"/>
      <c r="J426" s="1126"/>
      <c r="K426" s="1127"/>
      <c r="L426" s="1127"/>
      <c r="M426" s="1128"/>
      <c r="N426" s="1126"/>
      <c r="O426" s="1126"/>
    </row>
    <row r="427" spans="1:15" s="1104" customFormat="1" ht="12.75">
      <c r="A427" s="1125"/>
      <c r="B427" s="1125"/>
      <c r="C427" s="1126"/>
      <c r="D427" s="1126"/>
      <c r="E427" s="1126"/>
      <c r="F427" s="1126"/>
      <c r="G427" s="1091"/>
      <c r="H427" s="1091"/>
      <c r="I427" s="1125"/>
      <c r="J427" s="1126"/>
      <c r="K427" s="1127"/>
      <c r="L427" s="1127"/>
      <c r="M427" s="1128"/>
      <c r="N427" s="1126"/>
      <c r="O427" s="1126"/>
    </row>
    <row r="428" spans="1:15" s="1104" customFormat="1" ht="12.75">
      <c r="A428" s="1125"/>
      <c r="B428" s="1125"/>
      <c r="C428" s="1126"/>
      <c r="D428" s="1126"/>
      <c r="E428" s="1126"/>
      <c r="F428" s="1126"/>
      <c r="G428" s="1091"/>
      <c r="H428" s="1091"/>
      <c r="I428" s="1125"/>
      <c r="J428" s="1126"/>
      <c r="K428" s="1127"/>
      <c r="L428" s="1127"/>
      <c r="M428" s="1128"/>
      <c r="N428" s="1126"/>
      <c r="O428" s="1126"/>
    </row>
    <row r="429" spans="1:15" s="1104" customFormat="1" ht="12.75">
      <c r="A429" s="1125"/>
      <c r="B429" s="1125"/>
      <c r="C429" s="1126"/>
      <c r="D429" s="1126"/>
      <c r="E429" s="1126"/>
      <c r="F429" s="1126"/>
      <c r="G429" s="1091"/>
      <c r="H429" s="1091"/>
      <c r="I429" s="1125"/>
      <c r="J429" s="1126"/>
      <c r="K429" s="1127"/>
      <c r="L429" s="1127"/>
      <c r="M429" s="1128"/>
      <c r="N429" s="1126"/>
      <c r="O429" s="1126"/>
    </row>
    <row r="430" spans="1:15" s="1104" customFormat="1" ht="12.75">
      <c r="A430" s="1125"/>
      <c r="B430" s="1125"/>
      <c r="C430" s="1126"/>
      <c r="D430" s="1126"/>
      <c r="E430" s="1126"/>
      <c r="F430" s="1126"/>
      <c r="G430" s="1091"/>
      <c r="H430" s="1091"/>
      <c r="I430" s="1125"/>
      <c r="J430" s="1126"/>
      <c r="K430" s="1127"/>
      <c r="L430" s="1127"/>
      <c r="M430" s="1128"/>
      <c r="N430" s="1126"/>
      <c r="O430" s="1126"/>
    </row>
    <row r="431" spans="1:15" s="1104" customFormat="1" ht="12.75">
      <c r="A431" s="1125"/>
      <c r="B431" s="1125"/>
      <c r="C431" s="1126"/>
      <c r="D431" s="1126"/>
      <c r="E431" s="1126"/>
      <c r="F431" s="1126"/>
      <c r="G431" s="1091"/>
      <c r="H431" s="1091"/>
      <c r="I431" s="1125"/>
      <c r="J431" s="1126"/>
      <c r="K431" s="1127"/>
      <c r="L431" s="1127"/>
      <c r="M431" s="1128"/>
      <c r="N431" s="1126"/>
      <c r="O431" s="1126"/>
    </row>
    <row r="432" spans="1:15" s="1104" customFormat="1" ht="12.75">
      <c r="A432" s="1125"/>
      <c r="B432" s="1125"/>
      <c r="C432" s="1126"/>
      <c r="D432" s="1126"/>
      <c r="E432" s="1126"/>
      <c r="F432" s="1126"/>
      <c r="G432" s="1091"/>
      <c r="H432" s="1091"/>
      <c r="I432" s="1125"/>
      <c r="J432" s="1126"/>
      <c r="K432" s="1127"/>
      <c r="L432" s="1127"/>
      <c r="M432" s="1128"/>
      <c r="N432" s="1126"/>
      <c r="O432" s="1126"/>
    </row>
    <row r="433" spans="1:15" s="1104" customFormat="1" ht="12.75">
      <c r="A433" s="1125"/>
      <c r="B433" s="1125"/>
      <c r="C433" s="1126"/>
      <c r="D433" s="1126"/>
      <c r="E433" s="1126"/>
      <c r="F433" s="1126"/>
      <c r="G433" s="1091"/>
      <c r="H433" s="1091"/>
      <c r="I433" s="1125"/>
      <c r="J433" s="1126"/>
      <c r="K433" s="1127"/>
      <c r="L433" s="1127"/>
      <c r="M433" s="1128"/>
      <c r="N433" s="1126"/>
      <c r="O433" s="1126"/>
    </row>
    <row r="434" spans="1:15" s="1104" customFormat="1" ht="12.75">
      <c r="A434" s="1125"/>
      <c r="B434" s="1125"/>
      <c r="C434" s="1126"/>
      <c r="D434" s="1126"/>
      <c r="E434" s="1126"/>
      <c r="F434" s="1126"/>
      <c r="G434" s="1091"/>
      <c r="H434" s="1091"/>
      <c r="I434" s="1125"/>
      <c r="J434" s="1126"/>
      <c r="K434" s="1127"/>
      <c r="L434" s="1127"/>
      <c r="M434" s="1128"/>
      <c r="N434" s="1126"/>
      <c r="O434" s="1126"/>
    </row>
    <row r="435" spans="1:15" s="1104" customFormat="1" ht="12.75">
      <c r="A435" s="1125"/>
      <c r="B435" s="1125"/>
      <c r="C435" s="1126"/>
      <c r="D435" s="1126"/>
      <c r="E435" s="1126"/>
      <c r="F435" s="1126"/>
      <c r="G435" s="1091"/>
      <c r="H435" s="1091"/>
      <c r="I435" s="1125"/>
      <c r="J435" s="1126"/>
      <c r="K435" s="1127"/>
      <c r="L435" s="1127"/>
      <c r="M435" s="1128"/>
      <c r="N435" s="1126"/>
      <c r="O435" s="1126"/>
    </row>
    <row r="436" spans="1:15" s="1104" customFormat="1" ht="12.75">
      <c r="A436" s="1125"/>
      <c r="B436" s="1125"/>
      <c r="C436" s="1126"/>
      <c r="D436" s="1126"/>
      <c r="E436" s="1126"/>
      <c r="F436" s="1126"/>
      <c r="G436" s="1091"/>
      <c r="H436" s="1091"/>
      <c r="I436" s="1125"/>
      <c r="J436" s="1126"/>
      <c r="K436" s="1127"/>
      <c r="L436" s="1127"/>
      <c r="M436" s="1128"/>
      <c r="N436" s="1126"/>
      <c r="O436" s="1126"/>
    </row>
    <row r="437" spans="1:15" s="1104" customFormat="1" ht="12.75">
      <c r="A437" s="1125"/>
      <c r="B437" s="1125"/>
      <c r="C437" s="1126"/>
      <c r="D437" s="1126"/>
      <c r="E437" s="1126"/>
      <c r="F437" s="1126"/>
      <c r="G437" s="1091"/>
      <c r="H437" s="1091"/>
      <c r="I437" s="1125"/>
      <c r="J437" s="1126"/>
      <c r="K437" s="1127"/>
      <c r="L437" s="1127"/>
      <c r="M437" s="1128"/>
      <c r="N437" s="1126"/>
      <c r="O437" s="1126"/>
    </row>
    <row r="438" spans="1:15" s="1104" customFormat="1" ht="12.75">
      <c r="A438" s="1125"/>
      <c r="B438" s="1125"/>
      <c r="C438" s="1126"/>
      <c r="D438" s="1126"/>
      <c r="E438" s="1126"/>
      <c r="F438" s="1126"/>
      <c r="G438" s="1091"/>
      <c r="H438" s="1091"/>
      <c r="I438" s="1125"/>
      <c r="J438" s="1126"/>
      <c r="K438" s="1127"/>
      <c r="L438" s="1127"/>
      <c r="M438" s="1128"/>
      <c r="N438" s="1126"/>
      <c r="O438" s="1126"/>
    </row>
    <row r="439" spans="1:15" s="1104" customFormat="1" ht="12.75">
      <c r="A439" s="1125"/>
      <c r="B439" s="1125"/>
      <c r="C439" s="1126"/>
      <c r="D439" s="1126"/>
      <c r="E439" s="1126"/>
      <c r="F439" s="1126"/>
      <c r="G439" s="1091"/>
      <c r="H439" s="1091"/>
      <c r="I439" s="1125"/>
      <c r="J439" s="1126"/>
      <c r="K439" s="1127"/>
      <c r="L439" s="1127"/>
      <c r="M439" s="1128"/>
      <c r="N439" s="1126"/>
      <c r="O439" s="1126"/>
    </row>
    <row r="440" spans="1:15" s="1104" customFormat="1" ht="12.75">
      <c r="A440" s="1125"/>
      <c r="B440" s="1125"/>
      <c r="C440" s="1126"/>
      <c r="D440" s="1126"/>
      <c r="E440" s="1126"/>
      <c r="F440" s="1126"/>
      <c r="G440" s="1091"/>
      <c r="H440" s="1091"/>
      <c r="I440" s="1125"/>
      <c r="J440" s="1126"/>
      <c r="K440" s="1127"/>
      <c r="L440" s="1127"/>
      <c r="M440" s="1128"/>
      <c r="N440" s="1126"/>
      <c r="O440" s="1126"/>
    </row>
    <row r="441" spans="1:15" s="1104" customFormat="1" ht="12.75">
      <c r="A441" s="1125"/>
      <c r="B441" s="1125"/>
      <c r="C441" s="1126"/>
      <c r="D441" s="1126"/>
      <c r="E441" s="1126"/>
      <c r="F441" s="1126"/>
      <c r="G441" s="1091"/>
      <c r="H441" s="1091"/>
      <c r="I441" s="1125"/>
      <c r="J441" s="1126"/>
      <c r="K441" s="1127"/>
      <c r="L441" s="1127"/>
      <c r="M441" s="1128"/>
      <c r="N441" s="1126"/>
      <c r="O441" s="1126"/>
    </row>
    <row r="442" spans="1:15" s="1104" customFormat="1" ht="12.75">
      <c r="A442" s="1125"/>
      <c r="B442" s="1125"/>
      <c r="C442" s="1126"/>
      <c r="D442" s="1126"/>
      <c r="E442" s="1126"/>
      <c r="F442" s="1126"/>
      <c r="G442" s="1091"/>
      <c r="H442" s="1091"/>
      <c r="I442" s="1125"/>
      <c r="J442" s="1126"/>
      <c r="K442" s="1127"/>
      <c r="L442" s="1127"/>
      <c r="M442" s="1128"/>
      <c r="N442" s="1126"/>
      <c r="O442" s="1126"/>
    </row>
    <row r="443" spans="1:15" s="1104" customFormat="1" ht="12.75">
      <c r="A443" s="1125"/>
      <c r="B443" s="1125"/>
      <c r="C443" s="1126"/>
      <c r="D443" s="1126"/>
      <c r="E443" s="1126"/>
      <c r="F443" s="1126"/>
      <c r="G443" s="1091"/>
      <c r="H443" s="1091"/>
      <c r="I443" s="1125"/>
      <c r="J443" s="1126"/>
      <c r="K443" s="1127"/>
      <c r="L443" s="1127"/>
      <c r="M443" s="1128"/>
      <c r="N443" s="1126"/>
      <c r="O443" s="1126"/>
    </row>
    <row r="444" spans="1:15" s="1104" customFormat="1" ht="12.75">
      <c r="A444" s="1125"/>
      <c r="B444" s="1125"/>
      <c r="C444" s="1126"/>
      <c r="D444" s="1126"/>
      <c r="E444" s="1126"/>
      <c r="F444" s="1126"/>
      <c r="G444" s="1091"/>
      <c r="H444" s="1091"/>
      <c r="I444" s="1125"/>
      <c r="J444" s="1126"/>
      <c r="K444" s="1127"/>
      <c r="L444" s="1127"/>
      <c r="M444" s="1128"/>
      <c r="N444" s="1126"/>
      <c r="O444" s="1126"/>
    </row>
    <row r="445" spans="1:15" s="1104" customFormat="1" ht="12.75">
      <c r="A445" s="1125"/>
      <c r="B445" s="1125"/>
      <c r="C445" s="1126"/>
      <c r="D445" s="1126"/>
      <c r="E445" s="1126"/>
      <c r="F445" s="1126"/>
      <c r="G445" s="1091"/>
      <c r="H445" s="1091"/>
      <c r="I445" s="1125"/>
      <c r="J445" s="1126"/>
      <c r="K445" s="1127"/>
      <c r="L445" s="1127"/>
      <c r="M445" s="1128"/>
      <c r="N445" s="1126"/>
      <c r="O445" s="1126"/>
    </row>
    <row r="446" spans="1:15" s="1104" customFormat="1" ht="12.75">
      <c r="A446" s="1125"/>
      <c r="B446" s="1125"/>
      <c r="C446" s="1126"/>
      <c r="D446" s="1126"/>
      <c r="E446" s="1126"/>
      <c r="F446" s="1126"/>
      <c r="G446" s="1091"/>
      <c r="H446" s="1091"/>
      <c r="I446" s="1125"/>
      <c r="J446" s="1126"/>
      <c r="K446" s="1127"/>
      <c r="L446" s="1127"/>
      <c r="M446" s="1128"/>
      <c r="N446" s="1126"/>
      <c r="O446" s="1126"/>
    </row>
    <row r="447" spans="1:15" s="1104" customFormat="1" ht="12.75">
      <c r="A447" s="1125"/>
      <c r="B447" s="1125"/>
      <c r="C447" s="1126"/>
      <c r="D447" s="1126"/>
      <c r="E447" s="1126"/>
      <c r="F447" s="1126"/>
      <c r="G447" s="1091"/>
      <c r="H447" s="1091"/>
      <c r="I447" s="1125"/>
      <c r="J447" s="1126"/>
      <c r="K447" s="1127"/>
      <c r="L447" s="1127"/>
      <c r="M447" s="1128"/>
      <c r="N447" s="1126"/>
      <c r="O447" s="1126"/>
    </row>
    <row r="448" spans="1:15" s="1104" customFormat="1" ht="12.75">
      <c r="A448" s="1125"/>
      <c r="B448" s="1125"/>
      <c r="C448" s="1126"/>
      <c r="D448" s="1126"/>
      <c r="E448" s="1126"/>
      <c r="F448" s="1126"/>
      <c r="G448" s="1091"/>
      <c r="H448" s="1091"/>
      <c r="I448" s="1125"/>
      <c r="J448" s="1126"/>
      <c r="K448" s="1127"/>
      <c r="L448" s="1127"/>
      <c r="M448" s="1128"/>
      <c r="N448" s="1126"/>
      <c r="O448" s="1126"/>
    </row>
    <row r="449" spans="1:15" s="1104" customFormat="1" ht="12.75">
      <c r="A449" s="1125"/>
      <c r="B449" s="1125"/>
      <c r="C449" s="1126"/>
      <c r="D449" s="1126"/>
      <c r="E449" s="1126"/>
      <c r="F449" s="1126"/>
      <c r="G449" s="1091"/>
      <c r="H449" s="1091"/>
      <c r="I449" s="1125"/>
      <c r="J449" s="1126"/>
      <c r="K449" s="1127"/>
      <c r="L449" s="1127"/>
      <c r="M449" s="1128"/>
      <c r="N449" s="1126"/>
      <c r="O449" s="1126"/>
    </row>
    <row r="450" spans="1:15" s="1104" customFormat="1" ht="12.75">
      <c r="A450" s="1125"/>
      <c r="B450" s="1125"/>
      <c r="C450" s="1126"/>
      <c r="D450" s="1126"/>
      <c r="E450" s="1126"/>
      <c r="F450" s="1126"/>
      <c r="G450" s="1091"/>
      <c r="H450" s="1091"/>
      <c r="I450" s="1125"/>
      <c r="J450" s="1126"/>
      <c r="K450" s="1127"/>
      <c r="L450" s="1127"/>
      <c r="M450" s="1128"/>
      <c r="N450" s="1126"/>
      <c r="O450" s="1126"/>
    </row>
    <row r="451" spans="1:15" s="1104" customFormat="1" ht="12.75">
      <c r="A451" s="1125"/>
      <c r="B451" s="1125"/>
      <c r="C451" s="1126"/>
      <c r="D451" s="1126"/>
      <c r="E451" s="1126"/>
      <c r="F451" s="1126"/>
      <c r="G451" s="1091"/>
      <c r="H451" s="1091"/>
      <c r="I451" s="1125"/>
      <c r="J451" s="1126"/>
      <c r="K451" s="1127"/>
      <c r="L451" s="1127"/>
      <c r="M451" s="1128"/>
      <c r="N451" s="1126"/>
      <c r="O451" s="1126"/>
    </row>
    <row r="452" spans="1:15" s="1104" customFormat="1" ht="12.75">
      <c r="A452" s="1125"/>
      <c r="B452" s="1125"/>
      <c r="C452" s="1126"/>
      <c r="D452" s="1126"/>
      <c r="E452" s="1126"/>
      <c r="F452" s="1126"/>
      <c r="G452" s="1091"/>
      <c r="H452" s="1091"/>
      <c r="I452" s="1125"/>
      <c r="J452" s="1126"/>
      <c r="K452" s="1127"/>
      <c r="L452" s="1127"/>
      <c r="M452" s="1128"/>
      <c r="N452" s="1126"/>
      <c r="O452" s="1126"/>
    </row>
    <row r="453" spans="1:15" s="1104" customFormat="1" ht="12.75">
      <c r="A453" s="1125"/>
      <c r="B453" s="1125"/>
      <c r="C453" s="1126"/>
      <c r="D453" s="1126"/>
      <c r="E453" s="1126"/>
      <c r="F453" s="1126"/>
      <c r="G453" s="1091"/>
      <c r="H453" s="1091"/>
      <c r="I453" s="1125"/>
      <c r="J453" s="1126"/>
      <c r="K453" s="1127"/>
      <c r="L453" s="1127"/>
      <c r="M453" s="1128"/>
      <c r="N453" s="1126"/>
      <c r="O453" s="1126"/>
    </row>
    <row r="454" spans="1:15" s="1104" customFormat="1" ht="12.75">
      <c r="A454" s="1125"/>
      <c r="B454" s="1125"/>
      <c r="C454" s="1126"/>
      <c r="D454" s="1126"/>
      <c r="E454" s="1126"/>
      <c r="F454" s="1126"/>
      <c r="G454" s="1091"/>
      <c r="H454" s="1091"/>
      <c r="I454" s="1125"/>
      <c r="J454" s="1126"/>
      <c r="K454" s="1127"/>
      <c r="L454" s="1127"/>
      <c r="M454" s="1128"/>
      <c r="N454" s="1126"/>
      <c r="O454" s="1126"/>
    </row>
    <row r="455" spans="1:15" s="1104" customFormat="1" ht="12.75">
      <c r="A455" s="1125"/>
      <c r="B455" s="1125"/>
      <c r="C455" s="1126"/>
      <c r="D455" s="1126"/>
      <c r="E455" s="1126"/>
      <c r="F455" s="1126"/>
      <c r="G455" s="1091"/>
      <c r="H455" s="1091"/>
      <c r="I455" s="1125"/>
      <c r="J455" s="1126"/>
      <c r="K455" s="1127"/>
      <c r="L455" s="1127"/>
      <c r="M455" s="1128"/>
      <c r="N455" s="1126"/>
      <c r="O455" s="1126"/>
    </row>
    <row r="456" spans="1:15" s="1104" customFormat="1" ht="12.75">
      <c r="A456" s="1125"/>
      <c r="B456" s="1125"/>
      <c r="C456" s="1126"/>
      <c r="D456" s="1126"/>
      <c r="E456" s="1126"/>
      <c r="F456" s="1126"/>
      <c r="G456" s="1091"/>
      <c r="H456" s="1091"/>
      <c r="I456" s="1125"/>
      <c r="J456" s="1126"/>
      <c r="K456" s="1127"/>
      <c r="L456" s="1127"/>
      <c r="M456" s="1128"/>
      <c r="N456" s="1126"/>
      <c r="O456" s="1126"/>
    </row>
    <row r="457" spans="1:15" s="1104" customFormat="1" ht="12.75">
      <c r="A457" s="1125"/>
      <c r="B457" s="1125"/>
      <c r="C457" s="1126"/>
      <c r="D457" s="1126"/>
      <c r="E457" s="1126"/>
      <c r="F457" s="1126"/>
      <c r="G457" s="1091"/>
      <c r="H457" s="1091"/>
      <c r="I457" s="1125"/>
      <c r="J457" s="1126"/>
      <c r="K457" s="1127"/>
      <c r="L457" s="1127"/>
      <c r="M457" s="1128"/>
      <c r="N457" s="1126"/>
      <c r="O457" s="1126"/>
    </row>
    <row r="458" spans="1:15" s="1104" customFormat="1" ht="12.75">
      <c r="A458" s="1125"/>
      <c r="B458" s="1125"/>
      <c r="C458" s="1126"/>
      <c r="D458" s="1126"/>
      <c r="E458" s="1126"/>
      <c r="F458" s="1126"/>
      <c r="G458" s="1091"/>
      <c r="H458" s="1091"/>
      <c r="I458" s="1125"/>
      <c r="J458" s="1126"/>
      <c r="K458" s="1127"/>
      <c r="L458" s="1127"/>
      <c r="M458" s="1128"/>
      <c r="N458" s="1126"/>
      <c r="O458" s="1126"/>
    </row>
    <row r="459" spans="1:15" s="1104" customFormat="1" ht="12.75">
      <c r="A459" s="1125"/>
      <c r="B459" s="1125"/>
      <c r="C459" s="1126"/>
      <c r="D459" s="1126"/>
      <c r="E459" s="1126"/>
      <c r="F459" s="1126"/>
      <c r="G459" s="1091"/>
      <c r="H459" s="1091"/>
      <c r="I459" s="1125"/>
      <c r="J459" s="1126"/>
      <c r="K459" s="1127"/>
      <c r="L459" s="1127"/>
      <c r="M459" s="1128"/>
      <c r="N459" s="1126"/>
      <c r="O459" s="1126"/>
    </row>
    <row r="460" spans="1:15" s="1104" customFormat="1" ht="12.75">
      <c r="A460" s="1125"/>
      <c r="B460" s="1125"/>
      <c r="C460" s="1126"/>
      <c r="D460" s="1126"/>
      <c r="E460" s="1126"/>
      <c r="F460" s="1126"/>
      <c r="G460" s="1091"/>
      <c r="H460" s="1091"/>
      <c r="I460" s="1125"/>
      <c r="J460" s="1126"/>
      <c r="K460" s="1127"/>
      <c r="L460" s="1127"/>
      <c r="M460" s="1128"/>
      <c r="N460" s="1126"/>
      <c r="O460" s="1126"/>
    </row>
    <row r="461" spans="1:15" s="1104" customFormat="1" ht="12.75">
      <c r="A461" s="1125"/>
      <c r="B461" s="1125"/>
      <c r="C461" s="1126"/>
      <c r="D461" s="1126"/>
      <c r="E461" s="1126"/>
      <c r="F461" s="1126"/>
      <c r="G461" s="1091"/>
      <c r="H461" s="1091"/>
      <c r="I461" s="1125"/>
      <c r="J461" s="1126"/>
      <c r="K461" s="1127"/>
      <c r="L461" s="1127"/>
      <c r="M461" s="1128"/>
      <c r="N461" s="1126"/>
      <c r="O461" s="1126"/>
    </row>
    <row r="462" spans="1:15" s="1104" customFormat="1" ht="12.75">
      <c r="A462" s="1125"/>
      <c r="B462" s="1125"/>
      <c r="C462" s="1126"/>
      <c r="D462" s="1126"/>
      <c r="E462" s="1126"/>
      <c r="F462" s="1126"/>
      <c r="G462" s="1091"/>
      <c r="H462" s="1091"/>
      <c r="I462" s="1125"/>
      <c r="J462" s="1126"/>
      <c r="K462" s="1127"/>
      <c r="L462" s="1127"/>
      <c r="M462" s="1128"/>
      <c r="N462" s="1126"/>
      <c r="O462" s="1126"/>
    </row>
    <row r="463" spans="1:15" s="1104" customFormat="1" ht="12.75">
      <c r="A463" s="1125"/>
      <c r="B463" s="1125"/>
      <c r="C463" s="1126"/>
      <c r="D463" s="1126"/>
      <c r="E463" s="1126"/>
      <c r="F463" s="1126"/>
      <c r="G463" s="1091"/>
      <c r="H463" s="1091"/>
      <c r="I463" s="1125"/>
      <c r="J463" s="1126"/>
      <c r="K463" s="1127"/>
      <c r="L463" s="1127"/>
      <c r="M463" s="1128"/>
      <c r="N463" s="1126"/>
      <c r="O463" s="1126"/>
    </row>
    <row r="464" spans="1:15" s="1104" customFormat="1" ht="12.75">
      <c r="A464" s="1125"/>
      <c r="B464" s="1125"/>
      <c r="C464" s="1126"/>
      <c r="D464" s="1126"/>
      <c r="E464" s="1126"/>
      <c r="F464" s="1126"/>
      <c r="G464" s="1091"/>
      <c r="H464" s="1091"/>
      <c r="I464" s="1125"/>
      <c r="J464" s="1126"/>
      <c r="K464" s="1127"/>
      <c r="L464" s="1127"/>
      <c r="M464" s="1128"/>
      <c r="N464" s="1126"/>
      <c r="O464" s="1126"/>
    </row>
    <row r="465" spans="1:15" s="1104" customFormat="1" ht="12.75">
      <c r="A465" s="1125"/>
      <c r="B465" s="1125"/>
      <c r="C465" s="1126"/>
      <c r="D465" s="1126"/>
      <c r="E465" s="1126"/>
      <c r="F465" s="1126"/>
      <c r="G465" s="1091"/>
      <c r="H465" s="1091"/>
      <c r="I465" s="1125"/>
      <c r="J465" s="1126"/>
      <c r="K465" s="1127"/>
      <c r="L465" s="1127"/>
      <c r="M465" s="1128"/>
      <c r="N465" s="1126"/>
      <c r="O465" s="1126"/>
    </row>
    <row r="466" spans="1:15" s="1104" customFormat="1" ht="12.75">
      <c r="A466" s="1125"/>
      <c r="B466" s="1125"/>
      <c r="C466" s="1126"/>
      <c r="D466" s="1126"/>
      <c r="E466" s="1126"/>
      <c r="F466" s="1126"/>
      <c r="G466" s="1091"/>
      <c r="H466" s="1091"/>
      <c r="I466" s="1125"/>
      <c r="J466" s="1126"/>
      <c r="K466" s="1127"/>
      <c r="L466" s="1127"/>
      <c r="M466" s="1128"/>
      <c r="N466" s="1126"/>
      <c r="O466" s="1126"/>
    </row>
    <row r="467" spans="1:15" s="1104" customFormat="1" ht="12.75">
      <c r="A467" s="1125"/>
      <c r="B467" s="1125"/>
      <c r="C467" s="1126"/>
      <c r="D467" s="1126"/>
      <c r="E467" s="1126"/>
      <c r="F467" s="1126"/>
      <c r="G467" s="1091"/>
      <c r="H467" s="1091"/>
      <c r="I467" s="1125"/>
      <c r="J467" s="1126"/>
      <c r="K467" s="1127"/>
      <c r="L467" s="1127"/>
      <c r="M467" s="1128"/>
      <c r="N467" s="1126"/>
      <c r="O467" s="1126"/>
    </row>
    <row r="468" spans="1:15" s="1104" customFormat="1" ht="12.75">
      <c r="A468" s="1125"/>
      <c r="B468" s="1125"/>
      <c r="C468" s="1126"/>
      <c r="D468" s="1126"/>
      <c r="E468" s="1126"/>
      <c r="F468" s="1126"/>
      <c r="G468" s="1091"/>
      <c r="H468" s="1091"/>
      <c r="I468" s="1125"/>
      <c r="J468" s="1126"/>
      <c r="K468" s="1127"/>
      <c r="L468" s="1127"/>
      <c r="M468" s="1128"/>
      <c r="N468" s="1126"/>
      <c r="O468" s="1126"/>
    </row>
    <row r="469" spans="1:15" s="1104" customFormat="1" ht="12.75">
      <c r="A469" s="1125"/>
      <c r="B469" s="1125"/>
      <c r="C469" s="1126"/>
      <c r="D469" s="1126"/>
      <c r="E469" s="1126"/>
      <c r="F469" s="1126"/>
      <c r="G469" s="1091"/>
      <c r="H469" s="1091"/>
      <c r="I469" s="1125"/>
      <c r="J469" s="1126"/>
      <c r="K469" s="1127"/>
      <c r="L469" s="1127"/>
      <c r="M469" s="1128"/>
      <c r="N469" s="1126"/>
      <c r="O469" s="1126"/>
    </row>
    <row r="470" spans="1:15" s="1104" customFormat="1" ht="12.75">
      <c r="A470" s="1125"/>
      <c r="B470" s="1125"/>
      <c r="C470" s="1126"/>
      <c r="D470" s="1126"/>
      <c r="E470" s="1126"/>
      <c r="F470" s="1126"/>
      <c r="G470" s="1091"/>
      <c r="H470" s="1091"/>
      <c r="I470" s="1125"/>
      <c r="J470" s="1126"/>
      <c r="K470" s="1127"/>
      <c r="L470" s="1127"/>
      <c r="M470" s="1128"/>
      <c r="N470" s="1126"/>
      <c r="O470" s="1126"/>
    </row>
    <row r="471" spans="1:15" s="1104" customFormat="1" ht="12.75">
      <c r="A471" s="1125"/>
      <c r="B471" s="1125"/>
      <c r="C471" s="1126"/>
      <c r="D471" s="1126"/>
      <c r="E471" s="1126"/>
      <c r="F471" s="1126"/>
      <c r="G471" s="1091"/>
      <c r="H471" s="1091"/>
      <c r="I471" s="1125"/>
      <c r="J471" s="1126"/>
      <c r="K471" s="1127"/>
      <c r="L471" s="1127"/>
      <c r="M471" s="1128"/>
      <c r="N471" s="1126"/>
      <c r="O471" s="1126"/>
    </row>
    <row r="472" spans="1:15" s="1104" customFormat="1" ht="12.75">
      <c r="A472" s="1125"/>
      <c r="B472" s="1125"/>
      <c r="C472" s="1126"/>
      <c r="D472" s="1126"/>
      <c r="E472" s="1126"/>
      <c r="F472" s="1126"/>
      <c r="G472" s="1091"/>
      <c r="H472" s="1091"/>
      <c r="I472" s="1125"/>
      <c r="J472" s="1126"/>
      <c r="K472" s="1127"/>
      <c r="L472" s="1127"/>
      <c r="M472" s="1128"/>
      <c r="N472" s="1126"/>
      <c r="O472" s="1126"/>
    </row>
    <row r="473" spans="1:15" s="1104" customFormat="1" ht="12.75">
      <c r="A473" s="1125"/>
      <c r="B473" s="1125"/>
      <c r="C473" s="1126"/>
      <c r="D473" s="1126"/>
      <c r="E473" s="1126"/>
      <c r="F473" s="1126"/>
      <c r="G473" s="1091"/>
      <c r="H473" s="1091"/>
      <c r="I473" s="1125"/>
      <c r="J473" s="1126"/>
      <c r="K473" s="1127"/>
      <c r="L473" s="1127"/>
      <c r="M473" s="1128"/>
      <c r="N473" s="1126"/>
      <c r="O473" s="1126"/>
    </row>
    <row r="474" spans="1:15" s="1104" customFormat="1" ht="12.75">
      <c r="A474" s="1125"/>
      <c r="B474" s="1125"/>
      <c r="C474" s="1126"/>
      <c r="D474" s="1126"/>
      <c r="E474" s="1126"/>
      <c r="F474" s="1126"/>
      <c r="G474" s="1091"/>
      <c r="H474" s="1091"/>
      <c r="I474" s="1125"/>
      <c r="J474" s="1126"/>
      <c r="K474" s="1127"/>
      <c r="L474" s="1127"/>
      <c r="M474" s="1128"/>
      <c r="N474" s="1126"/>
      <c r="O474" s="1126"/>
    </row>
    <row r="475" spans="1:15" s="1104" customFormat="1" ht="12.75">
      <c r="A475" s="1125"/>
      <c r="B475" s="1125"/>
      <c r="C475" s="1126"/>
      <c r="D475" s="1126"/>
      <c r="E475" s="1126"/>
      <c r="F475" s="1126"/>
      <c r="G475" s="1091"/>
      <c r="H475" s="1091"/>
      <c r="I475" s="1125"/>
      <c r="J475" s="1126"/>
      <c r="K475" s="1127"/>
      <c r="L475" s="1127"/>
      <c r="M475" s="1128"/>
      <c r="N475" s="1126"/>
      <c r="O475" s="1126"/>
    </row>
    <row r="476" spans="1:15" s="1104" customFormat="1" ht="12.75">
      <c r="A476" s="1125"/>
      <c r="B476" s="1125"/>
      <c r="C476" s="1126"/>
      <c r="D476" s="1126"/>
      <c r="E476" s="1126"/>
      <c r="F476" s="1126"/>
      <c r="G476" s="1091"/>
      <c r="H476" s="1091"/>
      <c r="I476" s="1125"/>
      <c r="J476" s="1126"/>
      <c r="K476" s="1127"/>
      <c r="L476" s="1127"/>
      <c r="M476" s="1128"/>
      <c r="N476" s="1126"/>
      <c r="O476" s="1126"/>
    </row>
    <row r="477" spans="1:15" s="1104" customFormat="1" ht="12.75">
      <c r="A477" s="1125"/>
      <c r="B477" s="1125"/>
      <c r="C477" s="1126"/>
      <c r="D477" s="1126"/>
      <c r="E477" s="1126"/>
      <c r="F477" s="1126"/>
      <c r="G477" s="1091"/>
      <c r="H477" s="1091"/>
      <c r="I477" s="1125"/>
      <c r="J477" s="1126"/>
      <c r="K477" s="1127"/>
      <c r="L477" s="1127"/>
      <c r="M477" s="1128"/>
      <c r="N477" s="1126"/>
      <c r="O477" s="1126"/>
    </row>
    <row r="478" spans="1:15" s="1104" customFormat="1" ht="12.75">
      <c r="A478" s="1125"/>
      <c r="B478" s="1125"/>
      <c r="C478" s="1126"/>
      <c r="D478" s="1126"/>
      <c r="E478" s="1126"/>
      <c r="F478" s="1126"/>
      <c r="G478" s="1091"/>
      <c r="H478" s="1091"/>
      <c r="I478" s="1125"/>
      <c r="J478" s="1126"/>
      <c r="K478" s="1127"/>
      <c r="L478" s="1127"/>
      <c r="M478" s="1128"/>
      <c r="N478" s="1126"/>
      <c r="O478" s="1126"/>
    </row>
    <row r="479" spans="1:15" s="1104" customFormat="1" ht="12.75">
      <c r="A479" s="1125"/>
      <c r="B479" s="1125"/>
      <c r="C479" s="1126"/>
      <c r="D479" s="1126"/>
      <c r="E479" s="1126"/>
      <c r="F479" s="1126"/>
      <c r="G479" s="1091"/>
      <c r="H479" s="1091"/>
      <c r="I479" s="1125"/>
      <c r="J479" s="1126"/>
      <c r="K479" s="1127"/>
      <c r="L479" s="1127"/>
      <c r="M479" s="1128"/>
      <c r="N479" s="1126"/>
      <c r="O479" s="1126"/>
    </row>
    <row r="480" spans="1:15" s="1104" customFormat="1" ht="12.75">
      <c r="A480" s="1125"/>
      <c r="B480" s="1125"/>
      <c r="C480" s="1126"/>
      <c r="D480" s="1126"/>
      <c r="E480" s="1126"/>
      <c r="F480" s="1126"/>
      <c r="G480" s="1091"/>
      <c r="H480" s="1091"/>
      <c r="I480" s="1125"/>
      <c r="J480" s="1126"/>
      <c r="K480" s="1127"/>
      <c r="L480" s="1127"/>
      <c r="M480" s="1128"/>
      <c r="N480" s="1126"/>
      <c r="O480" s="1126"/>
    </row>
    <row r="481" spans="1:16" ht="12.75">
      <c r="G481" s="1091"/>
      <c r="H481" s="1091"/>
      <c r="N481" s="1130"/>
      <c r="O481" s="1130"/>
      <c r="P481" s="1106"/>
    </row>
    <row r="482" spans="1:16" ht="12.75">
      <c r="G482" s="1091"/>
      <c r="H482" s="1091"/>
      <c r="N482" s="1130"/>
      <c r="O482" s="1130"/>
      <c r="P482" s="1106"/>
    </row>
    <row r="483" spans="1:16" ht="12.75">
      <c r="G483" s="1091"/>
      <c r="H483" s="1091"/>
      <c r="N483" s="1130"/>
      <c r="O483" s="1130"/>
      <c r="P483" s="1106"/>
    </row>
    <row r="484" spans="1:16" ht="12.75">
      <c r="G484" s="1091"/>
      <c r="H484" s="1091"/>
      <c r="N484" s="1130"/>
      <c r="O484" s="1130"/>
      <c r="P484" s="1106"/>
    </row>
    <row r="485" spans="1:16" ht="12.75">
      <c r="G485" s="1091"/>
      <c r="H485" s="1091"/>
      <c r="N485" s="1130"/>
      <c r="O485" s="1130"/>
      <c r="P485" s="1106"/>
    </row>
    <row r="486" spans="1:16" ht="12.75">
      <c r="G486" s="1091"/>
      <c r="H486" s="1091"/>
      <c r="N486" s="1130"/>
      <c r="O486" s="1130"/>
      <c r="P486" s="1106"/>
    </row>
    <row r="487" spans="1:16" ht="12.75">
      <c r="G487" s="1091"/>
      <c r="H487" s="1091"/>
      <c r="N487" s="1130"/>
      <c r="O487" s="1130"/>
      <c r="P487" s="1106"/>
    </row>
    <row r="488" spans="1:16" ht="12.75">
      <c r="A488" s="1130"/>
      <c r="B488" s="1130"/>
      <c r="C488" s="1130"/>
      <c r="D488" s="1130"/>
      <c r="E488" s="1130"/>
      <c r="F488" s="1130"/>
      <c r="G488" s="1091"/>
      <c r="H488" s="1091"/>
      <c r="I488" s="1130"/>
      <c r="J488" s="1130"/>
      <c r="K488" s="1130"/>
      <c r="L488" s="1130"/>
      <c r="M488" s="1130"/>
      <c r="N488" s="1130"/>
      <c r="O488" s="1130"/>
      <c r="P488" s="1106"/>
    </row>
    <row r="489" spans="1:16" ht="12.75">
      <c r="A489" s="1130"/>
      <c r="B489" s="1130"/>
      <c r="C489" s="1130"/>
      <c r="D489" s="1130"/>
      <c r="E489" s="1130"/>
      <c r="F489" s="1130"/>
      <c r="G489" s="1091"/>
      <c r="H489" s="1091"/>
      <c r="I489" s="1130"/>
      <c r="J489" s="1130"/>
      <c r="K489" s="1130"/>
      <c r="L489" s="1130"/>
      <c r="M489" s="1130"/>
      <c r="N489" s="1130"/>
      <c r="O489" s="1130"/>
      <c r="P489" s="1106"/>
    </row>
    <row r="490" spans="1:16" ht="12.75">
      <c r="A490" s="1130"/>
      <c r="B490" s="1130"/>
      <c r="C490" s="1130"/>
      <c r="D490" s="1130"/>
      <c r="E490" s="1130"/>
      <c r="F490" s="1130"/>
      <c r="G490" s="1091"/>
      <c r="H490" s="1091"/>
      <c r="I490" s="1130"/>
      <c r="J490" s="1130"/>
      <c r="K490" s="1130"/>
      <c r="L490" s="1130"/>
      <c r="M490" s="1130"/>
      <c r="N490" s="1130"/>
      <c r="O490" s="1130"/>
      <c r="P490" s="1106"/>
    </row>
    <row r="491" spans="1:16" ht="12.75">
      <c r="A491" s="1130"/>
      <c r="B491" s="1130"/>
      <c r="C491" s="1130"/>
      <c r="D491" s="1130"/>
      <c r="E491" s="1130"/>
      <c r="F491" s="1130"/>
      <c r="G491" s="1091"/>
      <c r="H491" s="1091"/>
      <c r="I491" s="1130"/>
      <c r="J491" s="1130"/>
      <c r="K491" s="1130"/>
      <c r="L491" s="1130"/>
      <c r="M491" s="1130"/>
      <c r="N491" s="1130"/>
      <c r="O491" s="1130"/>
      <c r="P491" s="1106"/>
    </row>
    <row r="492" spans="1:16" ht="12.75">
      <c r="A492" s="1130"/>
      <c r="B492" s="1130"/>
      <c r="C492" s="1130"/>
      <c r="D492" s="1130"/>
      <c r="E492" s="1130"/>
      <c r="F492" s="1130"/>
      <c r="G492" s="1091"/>
      <c r="H492" s="1091"/>
      <c r="I492" s="1130"/>
      <c r="J492" s="1130"/>
      <c r="K492" s="1130"/>
      <c r="L492" s="1130"/>
      <c r="M492" s="1130"/>
      <c r="N492" s="1130"/>
      <c r="O492" s="1130"/>
      <c r="P492" s="1106"/>
    </row>
    <row r="493" spans="1:16" ht="12.75">
      <c r="A493" s="1130"/>
      <c r="B493" s="1130"/>
      <c r="C493" s="1130"/>
      <c r="D493" s="1130"/>
      <c r="E493" s="1130"/>
      <c r="F493" s="1130"/>
      <c r="G493" s="1091"/>
      <c r="H493" s="1091"/>
      <c r="I493" s="1130"/>
      <c r="J493" s="1130"/>
      <c r="K493" s="1130"/>
      <c r="L493" s="1130"/>
      <c r="M493" s="1130"/>
      <c r="N493" s="1130"/>
      <c r="O493" s="1130"/>
      <c r="P493" s="1106"/>
    </row>
    <row r="494" spans="1:16" ht="12.75">
      <c r="A494" s="1130"/>
      <c r="B494" s="1130"/>
      <c r="C494" s="1130"/>
      <c r="D494" s="1130"/>
      <c r="E494" s="1130"/>
      <c r="F494" s="1130"/>
      <c r="G494" s="1091"/>
      <c r="H494" s="1091"/>
      <c r="I494" s="1130"/>
      <c r="J494" s="1130"/>
      <c r="K494" s="1130"/>
      <c r="L494" s="1130"/>
      <c r="M494" s="1130"/>
      <c r="N494" s="1130"/>
      <c r="O494" s="1130"/>
      <c r="P494" s="1106"/>
    </row>
    <row r="495" spans="1:16" ht="12.75">
      <c r="A495" s="1130"/>
      <c r="B495" s="1130"/>
      <c r="C495" s="1130"/>
      <c r="D495" s="1130"/>
      <c r="E495" s="1130"/>
      <c r="F495" s="1130"/>
      <c r="G495" s="1091"/>
      <c r="H495" s="1091"/>
      <c r="I495" s="1130"/>
      <c r="J495" s="1130"/>
      <c r="K495" s="1130"/>
      <c r="L495" s="1130"/>
      <c r="M495" s="1130"/>
      <c r="N495" s="1130"/>
      <c r="O495" s="1130"/>
      <c r="P495" s="1106"/>
    </row>
    <row r="496" spans="1:16" ht="12.75">
      <c r="A496" s="1130"/>
      <c r="B496" s="1130"/>
      <c r="C496" s="1130"/>
      <c r="D496" s="1130"/>
      <c r="E496" s="1130"/>
      <c r="F496" s="1130"/>
      <c r="G496" s="1091"/>
      <c r="H496" s="1091"/>
      <c r="I496" s="1130"/>
      <c r="J496" s="1130"/>
      <c r="K496" s="1130"/>
      <c r="L496" s="1130"/>
      <c r="M496" s="1130"/>
      <c r="N496" s="1130"/>
      <c r="O496" s="1130"/>
      <c r="P496" s="1106"/>
    </row>
    <row r="497" spans="1:16" ht="12.75">
      <c r="A497" s="1130"/>
      <c r="B497" s="1130"/>
      <c r="C497" s="1130"/>
      <c r="D497" s="1130"/>
      <c r="E497" s="1130"/>
      <c r="F497" s="1130"/>
      <c r="G497" s="1091"/>
      <c r="H497" s="1091"/>
      <c r="I497" s="1130"/>
      <c r="J497" s="1130"/>
      <c r="K497" s="1130"/>
      <c r="L497" s="1130"/>
      <c r="M497" s="1130"/>
      <c r="N497" s="1130"/>
      <c r="O497" s="1130"/>
      <c r="P497" s="1106"/>
    </row>
    <row r="498" spans="1:16" ht="12.75">
      <c r="A498" s="1130"/>
      <c r="B498" s="1130"/>
      <c r="C498" s="1130"/>
      <c r="D498" s="1130"/>
      <c r="E498" s="1130"/>
      <c r="F498" s="1130"/>
      <c r="G498" s="1091"/>
      <c r="H498" s="1091"/>
      <c r="I498" s="1130"/>
      <c r="J498" s="1130"/>
      <c r="K498" s="1130"/>
      <c r="L498" s="1130"/>
      <c r="M498" s="1130"/>
      <c r="N498" s="1130"/>
      <c r="O498" s="1130"/>
      <c r="P498" s="1106"/>
    </row>
    <row r="499" spans="1:16" ht="12.75">
      <c r="A499" s="1130"/>
      <c r="B499" s="1130"/>
      <c r="C499" s="1130"/>
      <c r="D499" s="1130"/>
      <c r="E499" s="1130"/>
      <c r="F499" s="1130"/>
      <c r="G499" s="1091"/>
      <c r="H499" s="1091"/>
      <c r="I499" s="1130"/>
      <c r="J499" s="1130"/>
      <c r="K499" s="1130"/>
      <c r="L499" s="1130"/>
      <c r="M499" s="1130"/>
      <c r="N499" s="1130"/>
      <c r="O499" s="1130"/>
      <c r="P499" s="1106"/>
    </row>
    <row r="500" spans="1:16" ht="12.75">
      <c r="A500" s="1130"/>
      <c r="B500" s="1130"/>
      <c r="C500" s="1130"/>
      <c r="D500" s="1130"/>
      <c r="E500" s="1130"/>
      <c r="F500" s="1130"/>
      <c r="G500" s="1091"/>
      <c r="H500" s="1091"/>
      <c r="I500" s="1130"/>
      <c r="J500" s="1130"/>
      <c r="K500" s="1130"/>
      <c r="L500" s="1130"/>
      <c r="M500" s="1130"/>
      <c r="N500" s="1130"/>
      <c r="O500" s="1130"/>
      <c r="P500" s="1106"/>
    </row>
    <row r="501" spans="1:16" ht="12.75">
      <c r="A501" s="1130"/>
      <c r="B501" s="1130"/>
      <c r="C501" s="1130"/>
      <c r="D501" s="1130"/>
      <c r="E501" s="1130"/>
      <c r="F501" s="1130"/>
      <c r="G501" s="1091"/>
      <c r="H501" s="1091"/>
      <c r="I501" s="1130"/>
      <c r="J501" s="1130"/>
      <c r="K501" s="1130"/>
      <c r="L501" s="1130"/>
      <c r="M501" s="1130"/>
      <c r="N501" s="1130"/>
      <c r="O501" s="1130"/>
      <c r="P501" s="1106"/>
    </row>
    <row r="502" spans="1:16" ht="12.75">
      <c r="A502" s="1130"/>
      <c r="B502" s="1130"/>
      <c r="C502" s="1130"/>
      <c r="D502" s="1130"/>
      <c r="E502" s="1130"/>
      <c r="F502" s="1130"/>
      <c r="G502" s="1091"/>
      <c r="H502" s="1091"/>
      <c r="I502" s="1130"/>
      <c r="J502" s="1130"/>
      <c r="K502" s="1130"/>
      <c r="L502" s="1130"/>
      <c r="M502" s="1130"/>
      <c r="N502" s="1130"/>
      <c r="O502" s="1130"/>
      <c r="P502" s="1106"/>
    </row>
    <row r="503" spans="1:16" ht="12.75">
      <c r="A503" s="1130"/>
      <c r="B503" s="1130"/>
      <c r="C503" s="1130"/>
      <c r="D503" s="1130"/>
      <c r="E503" s="1130"/>
      <c r="F503" s="1130"/>
      <c r="G503" s="1091"/>
      <c r="H503" s="1091"/>
      <c r="I503" s="1130"/>
      <c r="J503" s="1130"/>
      <c r="K503" s="1130"/>
      <c r="L503" s="1130"/>
      <c r="M503" s="1130"/>
      <c r="N503" s="1130"/>
      <c r="O503" s="1130"/>
      <c r="P503" s="1106"/>
    </row>
    <row r="504" spans="1:16" ht="12.75">
      <c r="A504" s="1130"/>
      <c r="B504" s="1130"/>
      <c r="C504" s="1130"/>
      <c r="D504" s="1130"/>
      <c r="E504" s="1130"/>
      <c r="F504" s="1130"/>
      <c r="G504" s="1091"/>
      <c r="H504" s="1091"/>
      <c r="I504" s="1130"/>
      <c r="J504" s="1130"/>
      <c r="K504" s="1130"/>
      <c r="L504" s="1130"/>
      <c r="M504" s="1130"/>
      <c r="N504" s="1130"/>
      <c r="O504" s="1130"/>
      <c r="P504" s="1106"/>
    </row>
    <row r="505" spans="1:16" ht="12.75">
      <c r="A505" s="1130"/>
      <c r="B505" s="1130"/>
      <c r="C505" s="1130"/>
      <c r="D505" s="1130"/>
      <c r="E505" s="1130"/>
      <c r="F505" s="1130"/>
      <c r="G505" s="1091"/>
      <c r="H505" s="1091"/>
      <c r="I505" s="1130"/>
      <c r="J505" s="1130"/>
      <c r="K505" s="1130"/>
      <c r="L505" s="1130"/>
      <c r="M505" s="1130"/>
      <c r="N505" s="1130"/>
      <c r="O505" s="1130"/>
      <c r="P505" s="1106"/>
    </row>
    <row r="506" spans="1:16" ht="12.75">
      <c r="A506" s="1130"/>
      <c r="B506" s="1130"/>
      <c r="C506" s="1130"/>
      <c r="D506" s="1130"/>
      <c r="E506" s="1130"/>
      <c r="F506" s="1130"/>
      <c r="G506" s="1091"/>
      <c r="H506" s="1091"/>
      <c r="I506" s="1130"/>
      <c r="J506" s="1130"/>
      <c r="K506" s="1130"/>
      <c r="L506" s="1130"/>
      <c r="M506" s="1130"/>
      <c r="N506" s="1130"/>
      <c r="O506" s="1130"/>
      <c r="P506" s="1106"/>
    </row>
    <row r="507" spans="1:16" ht="12.75">
      <c r="A507" s="1130"/>
      <c r="B507" s="1130"/>
      <c r="C507" s="1130"/>
      <c r="D507" s="1130"/>
      <c r="E507" s="1130"/>
      <c r="F507" s="1130"/>
      <c r="G507" s="1091"/>
      <c r="H507" s="1091"/>
      <c r="I507" s="1130"/>
      <c r="J507" s="1130"/>
      <c r="K507" s="1130"/>
      <c r="L507" s="1130"/>
      <c r="M507" s="1130"/>
      <c r="N507" s="1130"/>
      <c r="O507" s="1130"/>
      <c r="P507" s="1106"/>
    </row>
    <row r="508" spans="1:16" ht="12.75">
      <c r="A508" s="1130"/>
      <c r="B508" s="1130"/>
      <c r="C508" s="1130"/>
      <c r="D508" s="1130"/>
      <c r="E508" s="1130"/>
      <c r="F508" s="1130"/>
      <c r="G508" s="1091"/>
      <c r="H508" s="1091"/>
      <c r="I508" s="1130"/>
      <c r="J508" s="1130"/>
      <c r="K508" s="1130"/>
      <c r="L508" s="1130"/>
      <c r="M508" s="1130"/>
      <c r="N508" s="1130"/>
      <c r="O508" s="1130"/>
      <c r="P508" s="1106"/>
    </row>
    <row r="509" spans="1:16" ht="12.75">
      <c r="A509" s="1130"/>
      <c r="B509" s="1130"/>
      <c r="C509" s="1130"/>
      <c r="D509" s="1130"/>
      <c r="E509" s="1130"/>
      <c r="F509" s="1130"/>
      <c r="G509" s="1091"/>
      <c r="H509" s="1091"/>
      <c r="I509" s="1130"/>
      <c r="J509" s="1130"/>
      <c r="K509" s="1130"/>
      <c r="L509" s="1130"/>
      <c r="M509" s="1130"/>
      <c r="N509" s="1130"/>
      <c r="O509" s="1130"/>
      <c r="P509" s="1106"/>
    </row>
    <row r="510" spans="1:16" ht="12.75">
      <c r="A510" s="1130"/>
      <c r="B510" s="1130"/>
      <c r="C510" s="1130"/>
      <c r="D510" s="1130"/>
      <c r="E510" s="1130"/>
      <c r="F510" s="1130"/>
      <c r="G510" s="1091"/>
      <c r="H510" s="1091"/>
      <c r="I510" s="1130"/>
      <c r="J510" s="1130"/>
      <c r="K510" s="1130"/>
      <c r="L510" s="1130"/>
      <c r="M510" s="1130"/>
      <c r="N510" s="1130"/>
      <c r="O510" s="1130"/>
      <c r="P510" s="1106"/>
    </row>
    <row r="511" spans="1:16" ht="12.75">
      <c r="A511" s="1130"/>
      <c r="B511" s="1130"/>
      <c r="C511" s="1130"/>
      <c r="D511" s="1130"/>
      <c r="E511" s="1130"/>
      <c r="F511" s="1130"/>
      <c r="G511" s="1091"/>
      <c r="H511" s="1091"/>
      <c r="I511" s="1130"/>
      <c r="J511" s="1130"/>
      <c r="K511" s="1130"/>
      <c r="L511" s="1130"/>
      <c r="M511" s="1130"/>
      <c r="N511" s="1130"/>
      <c r="O511" s="1130"/>
      <c r="P511" s="1106"/>
    </row>
    <row r="512" spans="1:16" ht="12.75">
      <c r="A512" s="1130"/>
      <c r="B512" s="1130"/>
      <c r="C512" s="1130"/>
      <c r="D512" s="1130"/>
      <c r="E512" s="1130"/>
      <c r="F512" s="1130"/>
      <c r="G512" s="1091"/>
      <c r="H512" s="1091"/>
      <c r="I512" s="1130"/>
      <c r="J512" s="1130"/>
      <c r="K512" s="1130"/>
      <c r="L512" s="1130"/>
      <c r="M512" s="1130"/>
      <c r="N512" s="1130"/>
      <c r="O512" s="1130"/>
      <c r="P512" s="1106"/>
    </row>
    <row r="513" spans="1:16" ht="12.75">
      <c r="A513" s="1130"/>
      <c r="B513" s="1130"/>
      <c r="C513" s="1130"/>
      <c r="D513" s="1130"/>
      <c r="E513" s="1130"/>
      <c r="F513" s="1130"/>
      <c r="G513" s="1091"/>
      <c r="H513" s="1091"/>
      <c r="I513" s="1130"/>
      <c r="J513" s="1130"/>
      <c r="K513" s="1130"/>
      <c r="L513" s="1130"/>
      <c r="M513" s="1130"/>
      <c r="N513" s="1130"/>
      <c r="O513" s="1130"/>
      <c r="P513" s="1106"/>
    </row>
    <row r="514" spans="1:16" ht="12.75">
      <c r="A514" s="1130"/>
      <c r="B514" s="1130"/>
      <c r="C514" s="1130"/>
      <c r="D514" s="1130"/>
      <c r="E514" s="1130"/>
      <c r="F514" s="1130"/>
      <c r="G514" s="1091"/>
      <c r="H514" s="1091"/>
      <c r="I514" s="1130"/>
      <c r="J514" s="1130"/>
      <c r="K514" s="1130"/>
      <c r="L514" s="1130"/>
      <c r="M514" s="1130"/>
      <c r="N514" s="1130"/>
      <c r="O514" s="1130"/>
      <c r="P514" s="1106"/>
    </row>
    <row r="515" spans="1:16" ht="12.75">
      <c r="A515" s="1130"/>
      <c r="B515" s="1130"/>
      <c r="C515" s="1130"/>
      <c r="D515" s="1130"/>
      <c r="E515" s="1130"/>
      <c r="F515" s="1130"/>
      <c r="G515" s="1091"/>
      <c r="H515" s="1091"/>
      <c r="I515" s="1130"/>
      <c r="J515" s="1130"/>
      <c r="K515" s="1130"/>
      <c r="L515" s="1130"/>
      <c r="M515" s="1130"/>
      <c r="N515" s="1130"/>
      <c r="O515" s="1130"/>
      <c r="P515" s="1106"/>
    </row>
    <row r="516" spans="1:16" ht="12.75">
      <c r="A516" s="1130"/>
      <c r="B516" s="1130"/>
      <c r="C516" s="1130"/>
      <c r="D516" s="1130"/>
      <c r="E516" s="1130"/>
      <c r="F516" s="1130"/>
      <c r="G516" s="1091"/>
      <c r="H516" s="1091"/>
      <c r="I516" s="1130"/>
      <c r="J516" s="1130"/>
      <c r="K516" s="1130"/>
      <c r="L516" s="1130"/>
      <c r="M516" s="1130"/>
      <c r="N516" s="1130"/>
      <c r="O516" s="1130"/>
      <c r="P516" s="1106"/>
    </row>
    <row r="517" spans="1:16" ht="12.75">
      <c r="A517" s="1130"/>
      <c r="B517" s="1130"/>
      <c r="C517" s="1130"/>
      <c r="D517" s="1130"/>
      <c r="E517" s="1130"/>
      <c r="F517" s="1130"/>
      <c r="G517" s="1091"/>
      <c r="H517" s="1091"/>
      <c r="I517" s="1130"/>
      <c r="J517" s="1130"/>
      <c r="K517" s="1130"/>
      <c r="L517" s="1130"/>
      <c r="M517" s="1130"/>
      <c r="N517" s="1130"/>
      <c r="O517" s="1130"/>
      <c r="P517" s="1106"/>
    </row>
    <row r="518" spans="1:16" ht="12.75">
      <c r="A518" s="1130"/>
      <c r="B518" s="1130"/>
      <c r="C518" s="1130"/>
      <c r="D518" s="1130"/>
      <c r="E518" s="1130"/>
      <c r="F518" s="1130"/>
      <c r="G518" s="1091"/>
      <c r="H518" s="1091"/>
      <c r="I518" s="1130"/>
      <c r="J518" s="1130"/>
      <c r="K518" s="1130"/>
      <c r="L518" s="1130"/>
      <c r="M518" s="1130"/>
      <c r="N518" s="1130"/>
      <c r="O518" s="1130"/>
      <c r="P518" s="1106"/>
    </row>
    <row r="519" spans="1:16" ht="12.75">
      <c r="A519" s="1130"/>
      <c r="B519" s="1130"/>
      <c r="C519" s="1130"/>
      <c r="D519" s="1130"/>
      <c r="E519" s="1130"/>
      <c r="F519" s="1130"/>
      <c r="G519" s="1091"/>
      <c r="H519" s="1091"/>
      <c r="I519" s="1130"/>
      <c r="J519" s="1130"/>
      <c r="K519" s="1130"/>
      <c r="L519" s="1130"/>
      <c r="M519" s="1130"/>
      <c r="N519" s="1130"/>
      <c r="O519" s="1130"/>
      <c r="P519" s="1106"/>
    </row>
    <row r="520" spans="1:16" ht="12.75">
      <c r="A520" s="1130"/>
      <c r="B520" s="1130"/>
      <c r="C520" s="1130"/>
      <c r="D520" s="1130"/>
      <c r="E520" s="1130"/>
      <c r="F520" s="1130"/>
      <c r="G520" s="1091"/>
      <c r="H520" s="1091"/>
      <c r="I520" s="1130"/>
      <c r="J520" s="1130"/>
      <c r="K520" s="1130"/>
      <c r="L520" s="1130"/>
      <c r="M520" s="1130"/>
      <c r="N520" s="1130"/>
      <c r="O520" s="1130"/>
      <c r="P520" s="1106"/>
    </row>
    <row r="521" spans="1:16" ht="12.75">
      <c r="A521" s="1130"/>
      <c r="B521" s="1130"/>
      <c r="C521" s="1130"/>
      <c r="D521" s="1130"/>
      <c r="E521" s="1130"/>
      <c r="F521" s="1130"/>
      <c r="G521" s="1091"/>
      <c r="H521" s="1091"/>
      <c r="I521" s="1130"/>
      <c r="J521" s="1130"/>
      <c r="K521" s="1130"/>
      <c r="L521" s="1130"/>
      <c r="M521" s="1130"/>
      <c r="N521" s="1130"/>
      <c r="O521" s="1130"/>
      <c r="P521" s="1106"/>
    </row>
    <row r="522" spans="1:16" ht="12.75">
      <c r="A522" s="1130"/>
      <c r="B522" s="1130"/>
      <c r="C522" s="1130"/>
      <c r="D522" s="1130"/>
      <c r="E522" s="1130"/>
      <c r="F522" s="1130"/>
      <c r="G522" s="1091"/>
      <c r="H522" s="1091"/>
      <c r="I522" s="1130"/>
      <c r="J522" s="1130"/>
      <c r="K522" s="1130"/>
      <c r="L522" s="1130"/>
      <c r="M522" s="1130"/>
      <c r="N522" s="1130"/>
      <c r="O522" s="1130"/>
      <c r="P522" s="1106"/>
    </row>
    <row r="523" spans="1:16" ht="12.75">
      <c r="A523" s="1130"/>
      <c r="B523" s="1130"/>
      <c r="C523" s="1130"/>
      <c r="D523" s="1130"/>
      <c r="E523" s="1130"/>
      <c r="F523" s="1130"/>
      <c r="G523" s="1091"/>
      <c r="H523" s="1091"/>
      <c r="I523" s="1130"/>
      <c r="J523" s="1130"/>
      <c r="K523" s="1130"/>
      <c r="L523" s="1130"/>
      <c r="M523" s="1130"/>
      <c r="N523" s="1130"/>
      <c r="O523" s="1130"/>
      <c r="P523" s="1106"/>
    </row>
    <row r="524" spans="1:16" ht="12.75">
      <c r="A524" s="1130"/>
      <c r="B524" s="1130"/>
      <c r="C524" s="1130"/>
      <c r="D524" s="1130"/>
      <c r="E524" s="1130"/>
      <c r="F524" s="1130"/>
      <c r="G524" s="1091"/>
      <c r="H524" s="1091"/>
      <c r="I524" s="1130"/>
      <c r="J524" s="1130"/>
      <c r="K524" s="1130"/>
      <c r="L524" s="1130"/>
      <c r="M524" s="1130"/>
      <c r="N524" s="1130"/>
      <c r="O524" s="1130"/>
      <c r="P524" s="1106"/>
    </row>
    <row r="525" spans="1:16" ht="12.75">
      <c r="A525" s="1130"/>
      <c r="B525" s="1130"/>
      <c r="C525" s="1130"/>
      <c r="D525" s="1130"/>
      <c r="E525" s="1130"/>
      <c r="F525" s="1130"/>
      <c r="G525" s="1091"/>
      <c r="H525" s="1091"/>
      <c r="I525" s="1130"/>
      <c r="J525" s="1130"/>
      <c r="K525" s="1130"/>
      <c r="L525" s="1130"/>
      <c r="M525" s="1130"/>
      <c r="N525" s="1130"/>
      <c r="O525" s="1130"/>
      <c r="P525" s="1106"/>
    </row>
    <row r="526" spans="1:16" ht="12.75">
      <c r="A526" s="1130"/>
      <c r="B526" s="1130"/>
      <c r="C526" s="1130"/>
      <c r="D526" s="1130"/>
      <c r="E526" s="1130"/>
      <c r="F526" s="1130"/>
      <c r="G526" s="1091"/>
      <c r="H526" s="1091"/>
      <c r="I526" s="1130"/>
      <c r="J526" s="1130"/>
      <c r="K526" s="1130"/>
      <c r="L526" s="1130"/>
      <c r="M526" s="1130"/>
      <c r="N526" s="1130"/>
      <c r="O526" s="1130"/>
      <c r="P526" s="1106"/>
    </row>
    <row r="527" spans="1:16" ht="12.75">
      <c r="A527" s="1130"/>
      <c r="B527" s="1130"/>
      <c r="C527" s="1130"/>
      <c r="D527" s="1130"/>
      <c r="E527" s="1130"/>
      <c r="F527" s="1130"/>
      <c r="G527" s="1091"/>
      <c r="H527" s="1091"/>
      <c r="I527" s="1130"/>
      <c r="J527" s="1130"/>
      <c r="K527" s="1130"/>
      <c r="L527" s="1130"/>
      <c r="M527" s="1130"/>
      <c r="N527" s="1130"/>
      <c r="O527" s="1130"/>
      <c r="P527" s="1106"/>
    </row>
    <row r="528" spans="1:16" ht="12.75">
      <c r="A528" s="1130"/>
      <c r="B528" s="1130"/>
      <c r="C528" s="1130"/>
      <c r="D528" s="1130"/>
      <c r="E528" s="1130"/>
      <c r="F528" s="1130"/>
      <c r="G528" s="1091"/>
      <c r="H528" s="1091"/>
      <c r="I528" s="1130"/>
      <c r="J528" s="1130"/>
      <c r="K528" s="1130"/>
      <c r="L528" s="1130"/>
      <c r="M528" s="1130"/>
      <c r="N528" s="1130"/>
      <c r="O528" s="1130"/>
      <c r="P528" s="1106"/>
    </row>
    <row r="529" spans="1:16" ht="12.75">
      <c r="A529" s="1130"/>
      <c r="B529" s="1130"/>
      <c r="C529" s="1130"/>
      <c r="D529" s="1130"/>
      <c r="E529" s="1130"/>
      <c r="F529" s="1130"/>
      <c r="G529" s="1091"/>
      <c r="H529" s="1091"/>
      <c r="I529" s="1130"/>
      <c r="J529" s="1130"/>
      <c r="K529" s="1130"/>
      <c r="L529" s="1130"/>
      <c r="M529" s="1130"/>
      <c r="N529" s="1130"/>
      <c r="O529" s="1130"/>
      <c r="P529" s="1106"/>
    </row>
    <row r="530" spans="1:16" ht="12.75">
      <c r="A530" s="1130"/>
      <c r="B530" s="1130"/>
      <c r="C530" s="1130"/>
      <c r="D530" s="1130"/>
      <c r="E530" s="1130"/>
      <c r="F530" s="1130"/>
      <c r="G530" s="1091"/>
      <c r="H530" s="1091"/>
      <c r="I530" s="1130"/>
      <c r="J530" s="1130"/>
      <c r="K530" s="1130"/>
      <c r="L530" s="1130"/>
      <c r="M530" s="1130"/>
      <c r="N530" s="1130"/>
      <c r="O530" s="1130"/>
      <c r="P530" s="1106"/>
    </row>
    <row r="531" spans="1:16" ht="12.75">
      <c r="A531" s="1130"/>
      <c r="B531" s="1130"/>
      <c r="C531" s="1130"/>
      <c r="D531" s="1130"/>
      <c r="E531" s="1130"/>
      <c r="F531" s="1130"/>
      <c r="G531" s="1091"/>
      <c r="H531" s="1091"/>
      <c r="I531" s="1130"/>
      <c r="J531" s="1130"/>
      <c r="K531" s="1130"/>
      <c r="L531" s="1130"/>
      <c r="M531" s="1130"/>
      <c r="N531" s="1130"/>
      <c r="O531" s="1130"/>
      <c r="P531" s="1106"/>
    </row>
    <row r="532" spans="1:16" ht="12.75">
      <c r="A532" s="1130"/>
      <c r="B532" s="1130"/>
      <c r="C532" s="1130"/>
      <c r="D532" s="1130"/>
      <c r="E532" s="1130"/>
      <c r="F532" s="1130"/>
      <c r="G532" s="1091"/>
      <c r="H532" s="1091"/>
      <c r="I532" s="1130"/>
      <c r="J532" s="1130"/>
      <c r="K532" s="1130"/>
      <c r="L532" s="1130"/>
      <c r="M532" s="1130"/>
      <c r="N532" s="1130"/>
      <c r="O532" s="1130"/>
      <c r="P532" s="1106"/>
    </row>
    <row r="533" spans="1:16" ht="12.75">
      <c r="A533" s="1130"/>
      <c r="B533" s="1130"/>
      <c r="C533" s="1130"/>
      <c r="D533" s="1130"/>
      <c r="E533" s="1130"/>
      <c r="F533" s="1130"/>
      <c r="G533" s="1091"/>
      <c r="H533" s="1091"/>
      <c r="I533" s="1130"/>
      <c r="J533" s="1130"/>
      <c r="K533" s="1130"/>
      <c r="L533" s="1130"/>
      <c r="M533" s="1130"/>
      <c r="N533" s="1130"/>
      <c r="O533" s="1130"/>
      <c r="P533" s="1106"/>
    </row>
    <row r="534" spans="1:16" ht="12.75">
      <c r="A534" s="1130"/>
      <c r="B534" s="1130"/>
      <c r="C534" s="1130"/>
      <c r="D534" s="1130"/>
      <c r="E534" s="1130"/>
      <c r="F534" s="1130"/>
      <c r="G534" s="1091"/>
      <c r="H534" s="1091"/>
      <c r="I534" s="1130"/>
      <c r="J534" s="1130"/>
      <c r="K534" s="1130"/>
      <c r="L534" s="1130"/>
      <c r="M534" s="1130"/>
      <c r="N534" s="1130"/>
      <c r="O534" s="1130"/>
      <c r="P534" s="1106"/>
    </row>
    <row r="535" spans="1:16" ht="12.75">
      <c r="A535" s="1130"/>
      <c r="B535" s="1130"/>
      <c r="C535" s="1130"/>
      <c r="D535" s="1130"/>
      <c r="E535" s="1130"/>
      <c r="F535" s="1130"/>
      <c r="G535" s="1091"/>
      <c r="H535" s="1091"/>
      <c r="I535" s="1130"/>
      <c r="J535" s="1130"/>
      <c r="K535" s="1130"/>
      <c r="L535" s="1130"/>
      <c r="M535" s="1130"/>
      <c r="N535" s="1130"/>
      <c r="O535" s="1130"/>
      <c r="P535" s="1106"/>
    </row>
    <row r="536" spans="1:16" ht="12.75">
      <c r="A536" s="1130"/>
      <c r="B536" s="1130"/>
      <c r="C536" s="1130"/>
      <c r="D536" s="1130"/>
      <c r="E536" s="1130"/>
      <c r="F536" s="1130"/>
      <c r="G536" s="1091"/>
      <c r="H536" s="1091"/>
      <c r="I536" s="1130"/>
      <c r="J536" s="1130"/>
      <c r="K536" s="1130"/>
      <c r="L536" s="1130"/>
      <c r="M536" s="1130"/>
      <c r="N536" s="1130"/>
      <c r="O536" s="1130"/>
      <c r="P536" s="1106"/>
    </row>
    <row r="537" spans="1:16" ht="12.75">
      <c r="A537" s="1130"/>
      <c r="B537" s="1130"/>
      <c r="C537" s="1130"/>
      <c r="D537" s="1130"/>
      <c r="E537" s="1130"/>
      <c r="F537" s="1130"/>
      <c r="G537" s="1091"/>
      <c r="H537" s="1091"/>
      <c r="I537" s="1130"/>
      <c r="J537" s="1130"/>
      <c r="K537" s="1130"/>
      <c r="L537" s="1130"/>
      <c r="M537" s="1130"/>
      <c r="N537" s="1130"/>
      <c r="O537" s="1130"/>
      <c r="P537" s="1106"/>
    </row>
    <row r="538" spans="1:16" ht="12.75">
      <c r="A538" s="1130"/>
      <c r="B538" s="1130"/>
      <c r="C538" s="1130"/>
      <c r="D538" s="1130"/>
      <c r="E538" s="1130"/>
      <c r="F538" s="1130"/>
      <c r="G538" s="1091"/>
      <c r="H538" s="1091"/>
      <c r="I538" s="1130"/>
      <c r="J538" s="1130"/>
      <c r="K538" s="1130"/>
      <c r="L538" s="1130"/>
      <c r="M538" s="1130"/>
      <c r="N538" s="1130"/>
      <c r="O538" s="1130"/>
      <c r="P538" s="1106"/>
    </row>
    <row r="539" spans="1:16" ht="12.75">
      <c r="A539" s="1130"/>
      <c r="B539" s="1130"/>
      <c r="C539" s="1130"/>
      <c r="D539" s="1130"/>
      <c r="E539" s="1130"/>
      <c r="F539" s="1130"/>
      <c r="G539" s="1091"/>
      <c r="H539" s="1091"/>
      <c r="I539" s="1130"/>
      <c r="J539" s="1130"/>
      <c r="K539" s="1130"/>
      <c r="L539" s="1130"/>
      <c r="M539" s="1130"/>
      <c r="N539" s="1130"/>
      <c r="O539" s="1130"/>
      <c r="P539" s="1106"/>
    </row>
    <row r="540" spans="1:16" ht="12.75">
      <c r="A540" s="1130"/>
      <c r="B540" s="1130"/>
      <c r="C540" s="1130"/>
      <c r="D540" s="1130"/>
      <c r="E540" s="1130"/>
      <c r="F540" s="1130"/>
      <c r="G540" s="1091"/>
      <c r="H540" s="1091"/>
      <c r="I540" s="1130"/>
      <c r="J540" s="1130"/>
      <c r="K540" s="1130"/>
      <c r="L540" s="1130"/>
      <c r="M540" s="1130"/>
      <c r="N540" s="1130"/>
      <c r="O540" s="1130"/>
      <c r="P540" s="1106"/>
    </row>
    <row r="541" spans="1:16" ht="12.75">
      <c r="A541" s="1130"/>
      <c r="B541" s="1130"/>
      <c r="C541" s="1130"/>
      <c r="D541" s="1130"/>
      <c r="E541" s="1130"/>
      <c r="F541" s="1130"/>
      <c r="G541" s="1091"/>
      <c r="H541" s="1091"/>
      <c r="I541" s="1130"/>
      <c r="J541" s="1130"/>
      <c r="K541" s="1130"/>
      <c r="L541" s="1130"/>
      <c r="M541" s="1130"/>
      <c r="N541" s="1130"/>
      <c r="O541" s="1130"/>
      <c r="P541" s="1106"/>
    </row>
    <row r="542" spans="1:16" ht="12.75">
      <c r="A542" s="1130"/>
      <c r="B542" s="1130"/>
      <c r="C542" s="1130"/>
      <c r="D542" s="1130"/>
      <c r="E542" s="1130"/>
      <c r="F542" s="1130"/>
      <c r="G542" s="1091"/>
      <c r="H542" s="1091"/>
      <c r="I542" s="1130"/>
      <c r="J542" s="1130"/>
      <c r="K542" s="1130"/>
      <c r="L542" s="1130"/>
      <c r="M542" s="1130"/>
      <c r="N542" s="1130"/>
      <c r="O542" s="1130"/>
      <c r="P542" s="1106"/>
    </row>
    <row r="543" spans="1:16" ht="12.75">
      <c r="A543" s="1130"/>
      <c r="B543" s="1130"/>
      <c r="C543" s="1130"/>
      <c r="D543" s="1130"/>
      <c r="E543" s="1130"/>
      <c r="F543" s="1130"/>
      <c r="G543" s="1091"/>
      <c r="H543" s="1091"/>
      <c r="I543" s="1130"/>
      <c r="J543" s="1130"/>
      <c r="K543" s="1130"/>
      <c r="L543" s="1130"/>
      <c r="M543" s="1130"/>
      <c r="N543" s="1130"/>
      <c r="O543" s="1130"/>
      <c r="P543" s="1106"/>
    </row>
    <row r="544" spans="1:16" ht="12.75">
      <c r="A544" s="1130"/>
      <c r="B544" s="1130"/>
      <c r="C544" s="1130"/>
      <c r="D544" s="1130"/>
      <c r="E544" s="1130"/>
      <c r="F544" s="1130"/>
      <c r="G544" s="1091"/>
      <c r="H544" s="1091"/>
      <c r="I544" s="1130"/>
      <c r="J544" s="1130"/>
      <c r="K544" s="1130"/>
      <c r="L544" s="1130"/>
      <c r="M544" s="1130"/>
      <c r="N544" s="1130"/>
      <c r="O544" s="1130"/>
      <c r="P544" s="1106"/>
    </row>
    <row r="545" spans="1:16" ht="12.75">
      <c r="A545" s="1130"/>
      <c r="B545" s="1130"/>
      <c r="C545" s="1130"/>
      <c r="D545" s="1130"/>
      <c r="E545" s="1130"/>
      <c r="F545" s="1130"/>
      <c r="G545" s="1091"/>
      <c r="H545" s="1091"/>
      <c r="I545" s="1130"/>
      <c r="J545" s="1130"/>
      <c r="K545" s="1130"/>
      <c r="L545" s="1130"/>
      <c r="M545" s="1130"/>
      <c r="N545" s="1130"/>
      <c r="O545" s="1130"/>
      <c r="P545" s="1106"/>
    </row>
    <row r="546" spans="1:16" ht="12.75">
      <c r="A546" s="1130"/>
      <c r="B546" s="1130"/>
      <c r="C546" s="1130"/>
      <c r="D546" s="1130"/>
      <c r="E546" s="1130"/>
      <c r="F546" s="1130"/>
      <c r="G546" s="1091"/>
      <c r="H546" s="1091"/>
      <c r="I546" s="1130"/>
      <c r="J546" s="1130"/>
      <c r="K546" s="1130"/>
      <c r="L546" s="1130"/>
      <c r="M546" s="1130"/>
      <c r="N546" s="1130"/>
      <c r="O546" s="1130"/>
      <c r="P546" s="1106"/>
    </row>
    <row r="547" spans="1:16" ht="12.75">
      <c r="A547" s="1130"/>
      <c r="B547" s="1130"/>
      <c r="C547" s="1130"/>
      <c r="D547" s="1130"/>
      <c r="E547" s="1130"/>
      <c r="F547" s="1130"/>
      <c r="G547" s="1091"/>
      <c r="H547" s="1091"/>
      <c r="I547" s="1130"/>
      <c r="J547" s="1130"/>
      <c r="K547" s="1130"/>
      <c r="L547" s="1130"/>
      <c r="M547" s="1130"/>
      <c r="N547" s="1130"/>
      <c r="O547" s="1130"/>
      <c r="P547" s="1106"/>
    </row>
    <row r="548" spans="1:16" ht="12.75">
      <c r="A548" s="1130"/>
      <c r="B548" s="1130"/>
      <c r="C548" s="1130"/>
      <c r="D548" s="1130"/>
      <c r="E548" s="1130"/>
      <c r="F548" s="1130"/>
      <c r="G548" s="1091"/>
      <c r="H548" s="1091"/>
      <c r="I548" s="1130"/>
      <c r="J548" s="1130"/>
      <c r="K548" s="1130"/>
      <c r="L548" s="1130"/>
      <c r="M548" s="1130"/>
      <c r="N548" s="1130"/>
      <c r="O548" s="1130"/>
      <c r="P548" s="1106"/>
    </row>
    <row r="549" spans="1:16" ht="12.75">
      <c r="A549" s="1130"/>
      <c r="B549" s="1130"/>
      <c r="C549" s="1130"/>
      <c r="D549" s="1130"/>
      <c r="E549" s="1130"/>
      <c r="F549" s="1130"/>
      <c r="G549" s="1091"/>
      <c r="H549" s="1091"/>
      <c r="I549" s="1130"/>
      <c r="J549" s="1130"/>
      <c r="K549" s="1130"/>
      <c r="L549" s="1130"/>
      <c r="M549" s="1130"/>
      <c r="N549" s="1130"/>
      <c r="O549" s="1130"/>
      <c r="P549" s="1106"/>
    </row>
    <row r="550" spans="1:16" ht="12.75">
      <c r="A550" s="1130"/>
      <c r="B550" s="1130"/>
      <c r="C550" s="1130"/>
      <c r="D550" s="1130"/>
      <c r="E550" s="1130"/>
      <c r="F550" s="1130"/>
      <c r="G550" s="1091"/>
      <c r="H550" s="1091"/>
      <c r="I550" s="1130"/>
      <c r="J550" s="1130"/>
      <c r="K550" s="1130"/>
      <c r="L550" s="1130"/>
      <c r="M550" s="1130"/>
      <c r="N550" s="1130"/>
      <c r="O550" s="1130"/>
      <c r="P550" s="1106"/>
    </row>
    <row r="551" spans="1:16" ht="12.75">
      <c r="A551" s="1130"/>
      <c r="B551" s="1130"/>
      <c r="C551" s="1130"/>
      <c r="D551" s="1130"/>
      <c r="E551" s="1130"/>
      <c r="F551" s="1130"/>
      <c r="G551" s="1091"/>
      <c r="H551" s="1091"/>
      <c r="I551" s="1130"/>
      <c r="J551" s="1130"/>
      <c r="K551" s="1130"/>
      <c r="L551" s="1130"/>
      <c r="M551" s="1130"/>
      <c r="N551" s="1130"/>
      <c r="O551" s="1130"/>
      <c r="P551" s="1106"/>
    </row>
    <row r="552" spans="1:16" ht="12.75">
      <c r="A552" s="1130"/>
      <c r="B552" s="1130"/>
      <c r="C552" s="1130"/>
      <c r="D552" s="1130"/>
      <c r="E552" s="1130"/>
      <c r="F552" s="1130"/>
      <c r="G552" s="1091"/>
      <c r="H552" s="1091"/>
      <c r="I552" s="1130"/>
      <c r="J552" s="1130"/>
      <c r="K552" s="1130"/>
      <c r="L552" s="1130"/>
      <c r="M552" s="1130"/>
      <c r="N552" s="1130"/>
      <c r="O552" s="1130"/>
      <c r="P552" s="1106"/>
    </row>
    <row r="553" spans="1:16" ht="12.75">
      <c r="A553" s="1130"/>
      <c r="B553" s="1130"/>
      <c r="C553" s="1130"/>
      <c r="D553" s="1130"/>
      <c r="E553" s="1130"/>
      <c r="F553" s="1130"/>
      <c r="G553" s="1091"/>
      <c r="H553" s="1091"/>
      <c r="I553" s="1130"/>
      <c r="J553" s="1130"/>
      <c r="K553" s="1130"/>
      <c r="L553" s="1130"/>
      <c r="M553" s="1130"/>
      <c r="N553" s="1130"/>
      <c r="O553" s="1130"/>
      <c r="P553" s="1106"/>
    </row>
    <row r="554" spans="1:16" ht="12.75">
      <c r="A554" s="1130"/>
      <c r="B554" s="1130"/>
      <c r="C554" s="1130"/>
      <c r="D554" s="1130"/>
      <c r="E554" s="1130"/>
      <c r="F554" s="1130"/>
      <c r="G554" s="1091"/>
      <c r="H554" s="1091"/>
      <c r="I554" s="1130"/>
      <c r="J554" s="1130"/>
      <c r="K554" s="1130"/>
      <c r="L554" s="1130"/>
      <c r="M554" s="1130"/>
      <c r="N554" s="1130"/>
      <c r="O554" s="1130"/>
      <c r="P554" s="1106"/>
    </row>
    <row r="555" spans="1:16" ht="12.75">
      <c r="A555" s="1130"/>
      <c r="B555" s="1130"/>
      <c r="C555" s="1130"/>
      <c r="D555" s="1130"/>
      <c r="E555" s="1130"/>
      <c r="F555" s="1130"/>
      <c r="G555" s="1091"/>
      <c r="H555" s="1091"/>
      <c r="I555" s="1130"/>
      <c r="J555" s="1130"/>
      <c r="K555" s="1130"/>
      <c r="L555" s="1130"/>
      <c r="M555" s="1130"/>
      <c r="N555" s="1130"/>
      <c r="O555" s="1130"/>
      <c r="P555" s="1106"/>
    </row>
    <row r="556" spans="1:16" ht="12.75">
      <c r="A556" s="1130"/>
      <c r="B556" s="1130"/>
      <c r="C556" s="1130"/>
      <c r="D556" s="1130"/>
      <c r="E556" s="1130"/>
      <c r="F556" s="1130"/>
      <c r="G556" s="1091"/>
      <c r="H556" s="1091"/>
      <c r="I556" s="1130"/>
      <c r="J556" s="1130"/>
      <c r="K556" s="1130"/>
      <c r="L556" s="1130"/>
      <c r="M556" s="1130"/>
      <c r="N556" s="1130"/>
      <c r="O556" s="1130"/>
      <c r="P556" s="1106"/>
    </row>
    <row r="557" spans="1:16" ht="12.75">
      <c r="A557" s="1130"/>
      <c r="B557" s="1130"/>
      <c r="C557" s="1130"/>
      <c r="D557" s="1130"/>
      <c r="E557" s="1130"/>
      <c r="F557" s="1130"/>
      <c r="G557" s="1091"/>
      <c r="H557" s="1091"/>
      <c r="I557" s="1130"/>
      <c r="J557" s="1130"/>
      <c r="K557" s="1130"/>
      <c r="L557" s="1130"/>
      <c r="M557" s="1130"/>
      <c r="N557" s="1130"/>
      <c r="O557" s="1130"/>
      <c r="P557" s="1106"/>
    </row>
    <row r="558" spans="1:16" ht="12.75">
      <c r="A558" s="1130"/>
      <c r="B558" s="1130"/>
      <c r="C558" s="1130"/>
      <c r="D558" s="1130"/>
      <c r="E558" s="1130"/>
      <c r="F558" s="1130"/>
      <c r="G558" s="1091"/>
      <c r="H558" s="1091"/>
      <c r="I558" s="1130"/>
      <c r="J558" s="1130"/>
      <c r="K558" s="1130"/>
      <c r="L558" s="1130"/>
      <c r="M558" s="1130"/>
      <c r="N558" s="1130"/>
      <c r="O558" s="1130"/>
      <c r="P558" s="1106"/>
    </row>
    <row r="559" spans="1:16" ht="12.75">
      <c r="A559" s="1130"/>
      <c r="B559" s="1130"/>
      <c r="C559" s="1130"/>
      <c r="D559" s="1130"/>
      <c r="E559" s="1130"/>
      <c r="F559" s="1130"/>
      <c r="G559" s="1091"/>
      <c r="H559" s="1091"/>
      <c r="I559" s="1130"/>
      <c r="J559" s="1130"/>
      <c r="K559" s="1130"/>
      <c r="L559" s="1130"/>
      <c r="M559" s="1130"/>
      <c r="N559" s="1130"/>
      <c r="O559" s="1130"/>
      <c r="P559" s="1106"/>
    </row>
    <row r="560" spans="1:16" ht="12.75">
      <c r="A560" s="1130"/>
      <c r="B560" s="1130"/>
      <c r="C560" s="1130"/>
      <c r="D560" s="1130"/>
      <c r="E560" s="1130"/>
      <c r="F560" s="1130"/>
      <c r="G560" s="1091"/>
      <c r="H560" s="1091"/>
      <c r="I560" s="1130"/>
      <c r="J560" s="1130"/>
      <c r="K560" s="1130"/>
      <c r="L560" s="1130"/>
      <c r="M560" s="1130"/>
      <c r="N560" s="1130"/>
      <c r="O560" s="1130"/>
      <c r="P560" s="1106"/>
    </row>
    <row r="561" spans="1:16" ht="12.75">
      <c r="A561" s="1130"/>
      <c r="B561" s="1130"/>
      <c r="C561" s="1130"/>
      <c r="D561" s="1130"/>
      <c r="E561" s="1130"/>
      <c r="F561" s="1130"/>
      <c r="G561" s="1091"/>
      <c r="H561" s="1091"/>
      <c r="I561" s="1130"/>
      <c r="J561" s="1130"/>
      <c r="K561" s="1130"/>
      <c r="L561" s="1130"/>
      <c r="M561" s="1130"/>
      <c r="N561" s="1130"/>
      <c r="O561" s="1130"/>
      <c r="P561" s="1106"/>
    </row>
    <row r="562" spans="1:16" ht="12.75">
      <c r="A562" s="1130"/>
      <c r="B562" s="1130"/>
      <c r="C562" s="1130"/>
      <c r="D562" s="1130"/>
      <c r="E562" s="1130"/>
      <c r="F562" s="1130"/>
      <c r="G562" s="1091"/>
      <c r="H562" s="1091"/>
      <c r="I562" s="1130"/>
      <c r="J562" s="1130"/>
      <c r="K562" s="1130"/>
      <c r="L562" s="1130"/>
      <c r="M562" s="1130"/>
      <c r="N562" s="1130"/>
      <c r="O562" s="1130"/>
      <c r="P562" s="1106"/>
    </row>
    <row r="563" spans="1:16" ht="12.75">
      <c r="A563" s="1130"/>
      <c r="B563" s="1130"/>
      <c r="C563" s="1130"/>
      <c r="D563" s="1130"/>
      <c r="E563" s="1130"/>
      <c r="F563" s="1130"/>
      <c r="G563" s="1091"/>
      <c r="H563" s="1091"/>
      <c r="I563" s="1130"/>
      <c r="J563" s="1130"/>
      <c r="K563" s="1130"/>
      <c r="L563" s="1130"/>
      <c r="M563" s="1130"/>
      <c r="N563" s="1130"/>
      <c r="O563" s="1130"/>
      <c r="P563" s="1106"/>
    </row>
    <row r="564" spans="1:16" ht="12.75">
      <c r="A564" s="1130"/>
      <c r="B564" s="1130"/>
      <c r="C564" s="1130"/>
      <c r="D564" s="1130"/>
      <c r="E564" s="1130"/>
      <c r="F564" s="1130"/>
      <c r="G564" s="1091"/>
      <c r="H564" s="1091"/>
      <c r="I564" s="1130"/>
      <c r="J564" s="1130"/>
      <c r="K564" s="1130"/>
      <c r="L564" s="1130"/>
      <c r="M564" s="1130"/>
      <c r="N564" s="1130"/>
      <c r="O564" s="1130"/>
      <c r="P564" s="1106"/>
    </row>
    <row r="565" spans="1:16" ht="12.75">
      <c r="A565" s="1130"/>
      <c r="B565" s="1130"/>
      <c r="C565" s="1130"/>
      <c r="D565" s="1130"/>
      <c r="E565" s="1130"/>
      <c r="F565" s="1130"/>
      <c r="G565" s="1091"/>
      <c r="H565" s="1091"/>
      <c r="I565" s="1130"/>
      <c r="J565" s="1130"/>
      <c r="K565" s="1130"/>
      <c r="L565" s="1130"/>
      <c r="M565" s="1130"/>
      <c r="N565" s="1130"/>
      <c r="O565" s="1130"/>
      <c r="P565" s="1106"/>
    </row>
    <row r="566" spans="1:16" ht="12.75">
      <c r="A566" s="1130"/>
      <c r="B566" s="1130"/>
      <c r="C566" s="1130"/>
      <c r="D566" s="1130"/>
      <c r="E566" s="1130"/>
      <c r="F566" s="1130"/>
      <c r="G566" s="1091"/>
      <c r="H566" s="1091"/>
      <c r="I566" s="1130"/>
      <c r="J566" s="1130"/>
      <c r="K566" s="1130"/>
      <c r="L566" s="1130"/>
      <c r="M566" s="1130"/>
      <c r="N566" s="1130"/>
      <c r="O566" s="1130"/>
      <c r="P566" s="1106"/>
    </row>
    <row r="567" spans="1:16" ht="12.75">
      <c r="A567" s="1130"/>
      <c r="B567" s="1130"/>
      <c r="C567" s="1130"/>
      <c r="D567" s="1130"/>
      <c r="E567" s="1130"/>
      <c r="F567" s="1130"/>
      <c r="G567" s="1091"/>
      <c r="H567" s="1091"/>
      <c r="I567" s="1130"/>
      <c r="J567" s="1130"/>
      <c r="K567" s="1130"/>
      <c r="L567" s="1130"/>
      <c r="M567" s="1130"/>
      <c r="N567" s="1130"/>
      <c r="O567" s="1130"/>
      <c r="P567" s="1106"/>
    </row>
    <row r="568" spans="1:16" ht="12.75">
      <c r="A568" s="1130"/>
      <c r="B568" s="1130"/>
      <c r="C568" s="1130"/>
      <c r="D568" s="1130"/>
      <c r="E568" s="1130"/>
      <c r="F568" s="1130"/>
      <c r="G568" s="1091"/>
      <c r="H568" s="1091"/>
      <c r="I568" s="1130"/>
      <c r="J568" s="1130"/>
      <c r="K568" s="1130"/>
      <c r="L568" s="1130"/>
      <c r="M568" s="1130"/>
      <c r="N568" s="1130"/>
      <c r="O568" s="1130"/>
      <c r="P568" s="1106"/>
    </row>
    <row r="569" spans="1:16" ht="12.75">
      <c r="A569" s="1130"/>
      <c r="B569" s="1130"/>
      <c r="C569" s="1130"/>
      <c r="D569" s="1130"/>
      <c r="E569" s="1130"/>
      <c r="F569" s="1130"/>
      <c r="G569" s="1091"/>
      <c r="H569" s="1091"/>
      <c r="I569" s="1130"/>
      <c r="J569" s="1130"/>
      <c r="K569" s="1130"/>
      <c r="L569" s="1130"/>
      <c r="M569" s="1130"/>
      <c r="N569" s="1130"/>
      <c r="O569" s="1130"/>
      <c r="P569" s="1106"/>
    </row>
    <row r="570" spans="1:16" ht="12.75">
      <c r="A570" s="1130"/>
      <c r="B570" s="1130"/>
      <c r="C570" s="1130"/>
      <c r="D570" s="1130"/>
      <c r="E570" s="1130"/>
      <c r="F570" s="1130"/>
      <c r="G570" s="1091"/>
      <c r="H570" s="1091"/>
      <c r="I570" s="1130"/>
      <c r="J570" s="1130"/>
      <c r="K570" s="1130"/>
      <c r="L570" s="1130"/>
      <c r="M570" s="1130"/>
      <c r="N570" s="1130"/>
      <c r="O570" s="1130"/>
      <c r="P570" s="1106"/>
    </row>
    <row r="571" spans="1:16" ht="12.75">
      <c r="A571" s="1130"/>
      <c r="B571" s="1130"/>
      <c r="C571" s="1130"/>
      <c r="D571" s="1130"/>
      <c r="E571" s="1130"/>
      <c r="F571" s="1130"/>
      <c r="G571" s="1091"/>
      <c r="H571" s="1091"/>
      <c r="I571" s="1130"/>
      <c r="J571" s="1130"/>
      <c r="K571" s="1130"/>
      <c r="L571" s="1130"/>
      <c r="M571" s="1130"/>
      <c r="N571" s="1130"/>
      <c r="O571" s="1130"/>
      <c r="P571" s="1106"/>
    </row>
    <row r="572" spans="1:16" ht="12.75">
      <c r="A572" s="1130"/>
      <c r="B572" s="1130"/>
      <c r="C572" s="1130"/>
      <c r="D572" s="1130"/>
      <c r="E572" s="1130"/>
      <c r="F572" s="1130"/>
      <c r="G572" s="1091"/>
      <c r="H572" s="1091"/>
      <c r="I572" s="1130"/>
      <c r="J572" s="1130"/>
      <c r="K572" s="1130"/>
      <c r="L572" s="1130"/>
      <c r="M572" s="1130"/>
      <c r="N572" s="1130"/>
      <c r="O572" s="1130"/>
      <c r="P572" s="1106"/>
    </row>
    <row r="573" spans="1:16" ht="12.75">
      <c r="A573" s="1130"/>
      <c r="B573" s="1130"/>
      <c r="C573" s="1130"/>
      <c r="D573" s="1130"/>
      <c r="E573" s="1130"/>
      <c r="F573" s="1130"/>
      <c r="G573" s="1091"/>
      <c r="H573" s="1091"/>
      <c r="I573" s="1130"/>
      <c r="J573" s="1130"/>
      <c r="K573" s="1130"/>
      <c r="L573" s="1130"/>
      <c r="M573" s="1130"/>
      <c r="N573" s="1130"/>
      <c r="O573" s="1130"/>
      <c r="P573" s="1106"/>
    </row>
    <row r="574" spans="1:16" ht="12.75">
      <c r="A574" s="1130"/>
      <c r="B574" s="1130"/>
      <c r="C574" s="1130"/>
      <c r="D574" s="1130"/>
      <c r="E574" s="1130"/>
      <c r="F574" s="1130"/>
      <c r="G574" s="1091"/>
      <c r="H574" s="1091"/>
      <c r="I574" s="1130"/>
      <c r="J574" s="1130"/>
      <c r="K574" s="1130"/>
      <c r="L574" s="1130"/>
      <c r="M574" s="1130"/>
      <c r="N574" s="1130"/>
      <c r="O574" s="1130"/>
      <c r="P574" s="1106"/>
    </row>
    <row r="575" spans="1:16" ht="12.75">
      <c r="A575" s="1130"/>
      <c r="B575" s="1130"/>
      <c r="C575" s="1130"/>
      <c r="D575" s="1130"/>
      <c r="E575" s="1130"/>
      <c r="F575" s="1130"/>
      <c r="G575" s="1091"/>
      <c r="H575" s="1091"/>
      <c r="I575" s="1130"/>
      <c r="J575" s="1130"/>
      <c r="K575" s="1130"/>
      <c r="L575" s="1130"/>
      <c r="M575" s="1130"/>
      <c r="N575" s="1130"/>
      <c r="O575" s="1130"/>
      <c r="P575" s="1106"/>
    </row>
    <row r="576" spans="1:16" ht="12.75">
      <c r="A576" s="1130"/>
      <c r="B576" s="1130"/>
      <c r="C576" s="1130"/>
      <c r="D576" s="1130"/>
      <c r="E576" s="1130"/>
      <c r="F576" s="1130"/>
      <c r="G576" s="1091"/>
      <c r="H576" s="1091"/>
      <c r="I576" s="1130"/>
      <c r="J576" s="1130"/>
      <c r="K576" s="1130"/>
      <c r="L576" s="1130"/>
      <c r="M576" s="1130"/>
      <c r="N576" s="1130"/>
      <c r="O576" s="1130"/>
      <c r="P576" s="1106"/>
    </row>
    <row r="577" spans="1:16" ht="12.75">
      <c r="A577" s="1130"/>
      <c r="B577" s="1130"/>
      <c r="C577" s="1130"/>
      <c r="D577" s="1130"/>
      <c r="E577" s="1130"/>
      <c r="F577" s="1130"/>
      <c r="G577" s="1091"/>
      <c r="H577" s="1091"/>
      <c r="I577" s="1130"/>
      <c r="J577" s="1130"/>
      <c r="K577" s="1130"/>
      <c r="L577" s="1130"/>
      <c r="M577" s="1130"/>
      <c r="N577" s="1130"/>
      <c r="O577" s="1130"/>
      <c r="P577" s="1106"/>
    </row>
    <row r="578" spans="1:16" ht="12.75">
      <c r="A578" s="1130"/>
      <c r="B578" s="1130"/>
      <c r="C578" s="1130"/>
      <c r="D578" s="1130"/>
      <c r="E578" s="1130"/>
      <c r="F578" s="1130"/>
      <c r="G578" s="1091"/>
      <c r="H578" s="1091"/>
      <c r="I578" s="1130"/>
      <c r="J578" s="1130"/>
      <c r="K578" s="1130"/>
      <c r="L578" s="1130"/>
      <c r="M578" s="1130"/>
      <c r="N578" s="1130"/>
      <c r="O578" s="1130"/>
      <c r="P578" s="1106"/>
    </row>
    <row r="579" spans="1:16" ht="12.75">
      <c r="A579" s="1130"/>
      <c r="B579" s="1130"/>
      <c r="C579" s="1130"/>
      <c r="D579" s="1130"/>
      <c r="E579" s="1130"/>
      <c r="F579" s="1130"/>
      <c r="G579" s="1091"/>
      <c r="H579" s="1091"/>
      <c r="I579" s="1130"/>
      <c r="J579" s="1130"/>
      <c r="K579" s="1130"/>
      <c r="L579" s="1130"/>
      <c r="M579" s="1130"/>
      <c r="N579" s="1130"/>
      <c r="O579" s="1130"/>
      <c r="P579" s="1106"/>
    </row>
    <row r="580" spans="1:16" ht="12.75">
      <c r="A580" s="1130"/>
      <c r="B580" s="1130"/>
      <c r="C580" s="1130"/>
      <c r="D580" s="1130"/>
      <c r="E580" s="1130"/>
      <c r="F580" s="1130"/>
      <c r="G580" s="1091"/>
      <c r="H580" s="1091"/>
      <c r="I580" s="1130"/>
      <c r="J580" s="1130"/>
      <c r="K580" s="1130"/>
      <c r="L580" s="1130"/>
      <c r="M580" s="1130"/>
      <c r="N580" s="1130"/>
      <c r="O580" s="1130"/>
      <c r="P580" s="1106"/>
    </row>
    <row r="581" spans="1:16" ht="12.75">
      <c r="A581" s="1130"/>
      <c r="B581" s="1130"/>
      <c r="C581" s="1130"/>
      <c r="D581" s="1130"/>
      <c r="E581" s="1130"/>
      <c r="F581" s="1130"/>
      <c r="G581" s="1091"/>
      <c r="H581" s="1091"/>
      <c r="I581" s="1130"/>
      <c r="J581" s="1130"/>
      <c r="K581" s="1130"/>
      <c r="L581" s="1130"/>
      <c r="M581" s="1130"/>
      <c r="N581" s="1130"/>
      <c r="O581" s="1130"/>
      <c r="P581" s="1106"/>
    </row>
    <row r="582" spans="1:16" ht="12.75">
      <c r="A582" s="1130"/>
      <c r="B582" s="1130"/>
      <c r="C582" s="1130"/>
      <c r="D582" s="1130"/>
      <c r="E582" s="1130"/>
      <c r="F582" s="1130"/>
      <c r="G582" s="1091"/>
      <c r="H582" s="1091"/>
      <c r="I582" s="1130"/>
      <c r="J582" s="1130"/>
      <c r="K582" s="1130"/>
      <c r="L582" s="1130"/>
      <c r="M582" s="1130"/>
      <c r="N582" s="1130"/>
      <c r="O582" s="1130"/>
      <c r="P582" s="1106"/>
    </row>
    <row r="583" spans="1:16" ht="12.75">
      <c r="A583" s="1130"/>
      <c r="B583" s="1130"/>
      <c r="C583" s="1130"/>
      <c r="D583" s="1130"/>
      <c r="E583" s="1130"/>
      <c r="F583" s="1130"/>
      <c r="G583" s="1091"/>
      <c r="H583" s="1091"/>
      <c r="I583" s="1130"/>
      <c r="J583" s="1130"/>
      <c r="K583" s="1130"/>
      <c r="L583" s="1130"/>
      <c r="M583" s="1130"/>
      <c r="N583" s="1130"/>
      <c r="O583" s="1130"/>
      <c r="P583" s="1106"/>
    </row>
    <row r="584" spans="1:16" ht="12.75">
      <c r="A584" s="1130"/>
      <c r="B584" s="1130"/>
      <c r="C584" s="1130"/>
      <c r="D584" s="1130"/>
      <c r="E584" s="1130"/>
      <c r="F584" s="1130"/>
      <c r="G584" s="1091"/>
      <c r="H584" s="1091"/>
      <c r="I584" s="1130"/>
      <c r="J584" s="1130"/>
      <c r="K584" s="1130"/>
      <c r="L584" s="1130"/>
      <c r="M584" s="1130"/>
      <c r="N584" s="1130"/>
      <c r="O584" s="1130"/>
      <c r="P584" s="1106"/>
    </row>
    <row r="585" spans="1:16" ht="12.75">
      <c r="A585" s="1130"/>
      <c r="B585" s="1130"/>
      <c r="C585" s="1130"/>
      <c r="D585" s="1130"/>
      <c r="E585" s="1130"/>
      <c r="F585" s="1130"/>
      <c r="G585" s="1091"/>
      <c r="H585" s="1091"/>
      <c r="I585" s="1130"/>
      <c r="J585" s="1130"/>
      <c r="K585" s="1130"/>
      <c r="L585" s="1130"/>
      <c r="M585" s="1130"/>
      <c r="N585" s="1130"/>
      <c r="O585" s="1130"/>
      <c r="P585" s="1106"/>
    </row>
    <row r="586" spans="1:16" ht="12.75">
      <c r="A586" s="1130"/>
      <c r="B586" s="1130"/>
      <c r="C586" s="1130"/>
      <c r="D586" s="1130"/>
      <c r="E586" s="1130"/>
      <c r="F586" s="1130"/>
      <c r="G586" s="1091"/>
      <c r="H586" s="1091"/>
      <c r="I586" s="1130"/>
      <c r="J586" s="1130"/>
      <c r="K586" s="1130"/>
      <c r="L586" s="1130"/>
      <c r="M586" s="1130"/>
      <c r="N586" s="1130"/>
      <c r="O586" s="1130"/>
      <c r="P586" s="1106"/>
    </row>
    <row r="587" spans="1:16" ht="12.75">
      <c r="A587" s="1130"/>
      <c r="B587" s="1130"/>
      <c r="C587" s="1130"/>
      <c r="D587" s="1130"/>
      <c r="E587" s="1130"/>
      <c r="F587" s="1130"/>
      <c r="G587" s="1091"/>
      <c r="H587" s="1091"/>
      <c r="I587" s="1130"/>
      <c r="J587" s="1130"/>
      <c r="K587" s="1130"/>
      <c r="L587" s="1130"/>
      <c r="M587" s="1130"/>
      <c r="N587" s="1130"/>
      <c r="O587" s="1130"/>
      <c r="P587" s="1106"/>
    </row>
    <row r="588" spans="1:16" ht="12.75">
      <c r="A588" s="1130"/>
      <c r="B588" s="1130"/>
      <c r="C588" s="1130"/>
      <c r="D588" s="1130"/>
      <c r="E588" s="1130"/>
      <c r="F588" s="1130"/>
      <c r="G588" s="1091"/>
      <c r="H588" s="1091"/>
      <c r="I588" s="1130"/>
      <c r="J588" s="1130"/>
      <c r="K588" s="1130"/>
      <c r="L588" s="1130"/>
      <c r="M588" s="1130"/>
      <c r="N588" s="1130"/>
      <c r="O588" s="1130"/>
      <c r="P588" s="1106"/>
    </row>
    <row r="589" spans="1:16" ht="12.75">
      <c r="A589" s="1130"/>
      <c r="B589" s="1130"/>
      <c r="C589" s="1130"/>
      <c r="D589" s="1130"/>
      <c r="E589" s="1130"/>
      <c r="F589" s="1130"/>
      <c r="G589" s="1091"/>
      <c r="H589" s="1091"/>
      <c r="I589" s="1130"/>
      <c r="J589" s="1130"/>
      <c r="K589" s="1130"/>
      <c r="L589" s="1130"/>
      <c r="M589" s="1130"/>
      <c r="N589" s="1130"/>
      <c r="O589" s="1130"/>
      <c r="P589" s="1106"/>
    </row>
    <row r="590" spans="1:16" ht="12.75">
      <c r="A590" s="1130"/>
      <c r="B590" s="1130"/>
      <c r="C590" s="1130"/>
      <c r="D590" s="1130"/>
      <c r="E590" s="1130"/>
      <c r="F590" s="1130"/>
      <c r="G590" s="1091"/>
      <c r="H590" s="1091"/>
      <c r="I590" s="1130"/>
      <c r="J590" s="1130"/>
      <c r="K590" s="1130"/>
      <c r="L590" s="1130"/>
      <c r="M590" s="1130"/>
      <c r="N590" s="1130"/>
      <c r="O590" s="1130"/>
      <c r="P590" s="1106"/>
    </row>
    <row r="591" spans="1:16" ht="12.75">
      <c r="A591" s="1130"/>
      <c r="B591" s="1130"/>
      <c r="C591" s="1130"/>
      <c r="D591" s="1130"/>
      <c r="E591" s="1130"/>
      <c r="F591" s="1130"/>
      <c r="G591" s="1091"/>
      <c r="H591" s="1091"/>
      <c r="I591" s="1130"/>
      <c r="J591" s="1130"/>
      <c r="K591" s="1130"/>
      <c r="L591" s="1130"/>
      <c r="M591" s="1130"/>
      <c r="N591" s="1130"/>
      <c r="O591" s="1130"/>
      <c r="P591" s="1106"/>
    </row>
    <row r="592" spans="1:16" ht="12.75">
      <c r="A592" s="1130"/>
      <c r="B592" s="1130"/>
      <c r="C592" s="1130"/>
      <c r="D592" s="1130"/>
      <c r="E592" s="1130"/>
      <c r="F592" s="1130"/>
      <c r="G592" s="1091"/>
      <c r="H592" s="1091"/>
      <c r="I592" s="1130"/>
      <c r="J592" s="1130"/>
      <c r="K592" s="1130"/>
      <c r="L592" s="1130"/>
      <c r="M592" s="1130"/>
      <c r="N592" s="1130"/>
      <c r="O592" s="1130"/>
      <c r="P592" s="1106"/>
    </row>
    <row r="593" spans="1:16" ht="12.75">
      <c r="A593" s="1130"/>
      <c r="B593" s="1130"/>
      <c r="C593" s="1130"/>
      <c r="D593" s="1130"/>
      <c r="E593" s="1130"/>
      <c r="F593" s="1130"/>
      <c r="G593" s="1091"/>
      <c r="H593" s="1091"/>
      <c r="I593" s="1130"/>
      <c r="J593" s="1130"/>
      <c r="K593" s="1130"/>
      <c r="L593" s="1130"/>
      <c r="M593" s="1130"/>
      <c r="N593" s="1130"/>
      <c r="O593" s="1130"/>
      <c r="P593" s="1106"/>
    </row>
    <row r="594" spans="1:16" ht="12.75">
      <c r="A594" s="1130"/>
      <c r="B594" s="1130"/>
      <c r="C594" s="1130"/>
      <c r="D594" s="1130"/>
      <c r="E594" s="1130"/>
      <c r="F594" s="1130"/>
      <c r="G594" s="1091"/>
      <c r="H594" s="1091"/>
      <c r="I594" s="1130"/>
      <c r="J594" s="1130"/>
      <c r="K594" s="1130"/>
      <c r="L594" s="1130"/>
      <c r="M594" s="1130"/>
      <c r="N594" s="1130"/>
      <c r="O594" s="1130"/>
      <c r="P594" s="1106"/>
    </row>
    <row r="595" spans="1:16" ht="12.75">
      <c r="A595" s="1130"/>
      <c r="B595" s="1130"/>
      <c r="C595" s="1130"/>
      <c r="D595" s="1130"/>
      <c r="E595" s="1130"/>
      <c r="F595" s="1130"/>
      <c r="G595" s="1091"/>
      <c r="H595" s="1091"/>
      <c r="I595" s="1130"/>
      <c r="J595" s="1130"/>
      <c r="K595" s="1130"/>
      <c r="L595" s="1130"/>
      <c r="M595" s="1130"/>
      <c r="N595" s="1130"/>
      <c r="O595" s="1130"/>
      <c r="P595" s="1106"/>
    </row>
    <row r="596" spans="1:16" ht="12.75">
      <c r="A596" s="1130"/>
      <c r="B596" s="1130"/>
      <c r="C596" s="1130"/>
      <c r="D596" s="1130"/>
      <c r="E596" s="1130"/>
      <c r="F596" s="1130"/>
      <c r="G596" s="1091"/>
      <c r="H596" s="1091"/>
      <c r="I596" s="1130"/>
      <c r="J596" s="1130"/>
      <c r="K596" s="1130"/>
      <c r="L596" s="1130"/>
      <c r="M596" s="1130"/>
      <c r="N596" s="1130"/>
      <c r="O596" s="1130"/>
      <c r="P596" s="1106"/>
    </row>
    <row r="597" spans="1:16" ht="12.75">
      <c r="A597" s="1130"/>
      <c r="B597" s="1130"/>
      <c r="C597" s="1130"/>
      <c r="D597" s="1130"/>
      <c r="E597" s="1130"/>
      <c r="F597" s="1130"/>
      <c r="G597" s="1091"/>
      <c r="H597" s="1091"/>
      <c r="I597" s="1130"/>
      <c r="J597" s="1130"/>
      <c r="K597" s="1130"/>
      <c r="L597" s="1130"/>
      <c r="M597" s="1130"/>
      <c r="N597" s="1130"/>
      <c r="O597" s="1130"/>
      <c r="P597" s="1106"/>
    </row>
    <row r="598" spans="1:16" ht="12.75">
      <c r="A598" s="1130"/>
      <c r="B598" s="1130"/>
      <c r="C598" s="1130"/>
      <c r="D598" s="1130"/>
      <c r="E598" s="1130"/>
      <c r="F598" s="1130"/>
      <c r="G598" s="1091"/>
      <c r="H598" s="1091"/>
      <c r="I598" s="1130"/>
      <c r="J598" s="1130"/>
      <c r="K598" s="1130"/>
      <c r="L598" s="1130"/>
      <c r="M598" s="1130"/>
      <c r="N598" s="1130"/>
      <c r="O598" s="1130"/>
      <c r="P598" s="1106"/>
    </row>
    <row r="599" spans="1:16" ht="12.75">
      <c r="A599" s="1130"/>
      <c r="B599" s="1130"/>
      <c r="C599" s="1130"/>
      <c r="D599" s="1130"/>
      <c r="E599" s="1130"/>
      <c r="F599" s="1130"/>
      <c r="G599" s="1091"/>
      <c r="H599" s="1091"/>
      <c r="I599" s="1130"/>
      <c r="J599" s="1130"/>
      <c r="K599" s="1130"/>
      <c r="L599" s="1130"/>
      <c r="M599" s="1130"/>
      <c r="N599" s="1130"/>
      <c r="O599" s="1130"/>
      <c r="P599" s="1106"/>
    </row>
    <row r="600" spans="1:16" ht="12.75">
      <c r="A600" s="1130"/>
      <c r="B600" s="1130"/>
      <c r="C600" s="1130"/>
      <c r="D600" s="1130"/>
      <c r="E600" s="1130"/>
      <c r="F600" s="1130"/>
      <c r="G600" s="1091"/>
      <c r="H600" s="1091"/>
      <c r="I600" s="1130"/>
      <c r="J600" s="1130"/>
      <c r="K600" s="1130"/>
      <c r="L600" s="1130"/>
      <c r="M600" s="1130"/>
      <c r="N600" s="1130"/>
      <c r="O600" s="1130"/>
      <c r="P600" s="1106"/>
    </row>
    <row r="601" spans="1:16" ht="12.75">
      <c r="A601" s="1130"/>
      <c r="B601" s="1130"/>
      <c r="C601" s="1130"/>
      <c r="D601" s="1130"/>
      <c r="E601" s="1130"/>
      <c r="F601" s="1130"/>
      <c r="G601" s="1091"/>
      <c r="H601" s="1091"/>
      <c r="I601" s="1130"/>
      <c r="J601" s="1130"/>
      <c r="K601" s="1130"/>
      <c r="L601" s="1130"/>
      <c r="M601" s="1130"/>
      <c r="N601" s="1130"/>
      <c r="O601" s="1130"/>
      <c r="P601" s="1106"/>
    </row>
    <row r="602" spans="1:16" ht="12.75">
      <c r="A602" s="1130"/>
      <c r="B602" s="1130"/>
      <c r="C602" s="1130"/>
      <c r="D602" s="1130"/>
      <c r="E602" s="1130"/>
      <c r="F602" s="1130"/>
      <c r="G602" s="1091"/>
      <c r="H602" s="1091"/>
      <c r="I602" s="1130"/>
      <c r="J602" s="1130"/>
      <c r="K602" s="1130"/>
      <c r="L602" s="1130"/>
      <c r="M602" s="1130"/>
      <c r="N602" s="1130"/>
      <c r="O602" s="1130"/>
      <c r="P602" s="1106"/>
    </row>
    <row r="603" spans="1:16" ht="12.75">
      <c r="A603" s="1130"/>
      <c r="B603" s="1130"/>
      <c r="C603" s="1130"/>
      <c r="D603" s="1130"/>
      <c r="E603" s="1130"/>
      <c r="F603" s="1130"/>
      <c r="G603" s="1091"/>
      <c r="H603" s="1091"/>
      <c r="I603" s="1130"/>
      <c r="J603" s="1130"/>
      <c r="K603" s="1130"/>
      <c r="L603" s="1130"/>
      <c r="M603" s="1130"/>
      <c r="N603" s="1130"/>
      <c r="O603" s="1130"/>
      <c r="P603" s="1106"/>
    </row>
    <row r="604" spans="1:16" ht="12.75">
      <c r="A604" s="1130"/>
      <c r="B604" s="1130"/>
      <c r="C604" s="1130"/>
      <c r="D604" s="1130"/>
      <c r="E604" s="1130"/>
      <c r="F604" s="1130"/>
      <c r="G604" s="1091"/>
      <c r="H604" s="1091"/>
      <c r="I604" s="1130"/>
      <c r="J604" s="1130"/>
      <c r="K604" s="1130"/>
      <c r="L604" s="1130"/>
      <c r="M604" s="1130"/>
      <c r="N604" s="1130"/>
      <c r="O604" s="1130"/>
      <c r="P604" s="1106"/>
    </row>
    <row r="605" spans="1:16" ht="12.75">
      <c r="A605" s="1130"/>
      <c r="B605" s="1130"/>
      <c r="C605" s="1130"/>
      <c r="D605" s="1130"/>
      <c r="E605" s="1130"/>
      <c r="F605" s="1130"/>
      <c r="G605" s="1091"/>
      <c r="H605" s="1091"/>
      <c r="I605" s="1130"/>
      <c r="J605" s="1130"/>
      <c r="K605" s="1130"/>
      <c r="L605" s="1130"/>
      <c r="M605" s="1130"/>
      <c r="N605" s="1130"/>
      <c r="O605" s="1130"/>
      <c r="P605" s="1106"/>
    </row>
    <row r="606" spans="1:16" ht="12.75">
      <c r="A606" s="1130"/>
      <c r="B606" s="1130"/>
      <c r="C606" s="1130"/>
      <c r="D606" s="1130"/>
      <c r="E606" s="1130"/>
      <c r="F606" s="1130"/>
      <c r="G606" s="1091"/>
      <c r="H606" s="1091"/>
      <c r="I606" s="1130"/>
      <c r="J606" s="1130"/>
      <c r="K606" s="1130"/>
      <c r="L606" s="1130"/>
      <c r="M606" s="1130"/>
      <c r="N606" s="1130"/>
      <c r="O606" s="1130"/>
      <c r="P606" s="1106"/>
    </row>
    <row r="607" spans="1:16" ht="12.75">
      <c r="A607" s="1130"/>
      <c r="B607" s="1130"/>
      <c r="C607" s="1130"/>
      <c r="D607" s="1130"/>
      <c r="E607" s="1130"/>
      <c r="F607" s="1130"/>
      <c r="G607" s="1091"/>
      <c r="H607" s="1091"/>
      <c r="I607" s="1130"/>
      <c r="J607" s="1130"/>
      <c r="K607" s="1130"/>
      <c r="L607" s="1130"/>
      <c r="M607" s="1130"/>
      <c r="N607" s="1130"/>
      <c r="O607" s="1130"/>
      <c r="P607" s="1106"/>
    </row>
    <row r="608" spans="1:16" ht="12.75">
      <c r="A608" s="1130"/>
      <c r="B608" s="1130"/>
      <c r="C608" s="1130"/>
      <c r="D608" s="1130"/>
      <c r="E608" s="1130"/>
      <c r="F608" s="1130"/>
      <c r="G608" s="1091"/>
      <c r="H608" s="1091"/>
      <c r="I608" s="1130"/>
      <c r="J608" s="1130"/>
      <c r="K608" s="1130"/>
      <c r="L608" s="1130"/>
      <c r="M608" s="1130"/>
      <c r="N608" s="1130"/>
      <c r="O608" s="1130"/>
      <c r="P608" s="1106"/>
    </row>
    <row r="609" spans="1:16" ht="12.75">
      <c r="A609" s="1130"/>
      <c r="B609" s="1130"/>
      <c r="C609" s="1130"/>
      <c r="D609" s="1130"/>
      <c r="E609" s="1130"/>
      <c r="F609" s="1130"/>
      <c r="G609" s="1091"/>
      <c r="H609" s="1091"/>
      <c r="I609" s="1130"/>
      <c r="J609" s="1130"/>
      <c r="K609" s="1130"/>
      <c r="L609" s="1130"/>
      <c r="M609" s="1130"/>
      <c r="N609" s="1130"/>
      <c r="O609" s="1130"/>
      <c r="P609" s="1106"/>
    </row>
    <row r="610" spans="1:16" ht="12.75">
      <c r="A610" s="1130"/>
      <c r="B610" s="1130"/>
      <c r="C610" s="1130"/>
      <c r="D610" s="1130"/>
      <c r="E610" s="1130"/>
      <c r="F610" s="1130"/>
      <c r="G610" s="1091"/>
      <c r="H610" s="1091"/>
      <c r="I610" s="1130"/>
      <c r="J610" s="1130"/>
      <c r="K610" s="1130"/>
      <c r="L610" s="1130"/>
      <c r="M610" s="1130"/>
      <c r="N610" s="1130"/>
      <c r="O610" s="1130"/>
      <c r="P610" s="1106"/>
    </row>
    <row r="611" spans="1:16" ht="12.75">
      <c r="A611" s="1130"/>
      <c r="B611" s="1130"/>
      <c r="C611" s="1130"/>
      <c r="D611" s="1130"/>
      <c r="E611" s="1130"/>
      <c r="F611" s="1130"/>
      <c r="G611" s="1091"/>
      <c r="H611" s="1091"/>
      <c r="I611" s="1130"/>
      <c r="J611" s="1130"/>
      <c r="K611" s="1130"/>
      <c r="L611" s="1130"/>
      <c r="M611" s="1130"/>
      <c r="N611" s="1130"/>
      <c r="O611" s="1130"/>
      <c r="P611" s="1106"/>
    </row>
    <row r="612" spans="1:16" ht="12.75">
      <c r="A612" s="1130"/>
      <c r="B612" s="1130"/>
      <c r="C612" s="1130"/>
      <c r="D612" s="1130"/>
      <c r="E612" s="1130"/>
      <c r="F612" s="1130"/>
      <c r="G612" s="1091"/>
      <c r="H612" s="1091"/>
      <c r="I612" s="1130"/>
      <c r="J612" s="1130"/>
      <c r="K612" s="1130"/>
      <c r="L612" s="1130"/>
      <c r="M612" s="1130"/>
      <c r="N612" s="1130"/>
      <c r="O612" s="1130"/>
      <c r="P612" s="1106"/>
    </row>
    <row r="613" spans="1:16" ht="12.75">
      <c r="A613" s="1130"/>
      <c r="B613" s="1130"/>
      <c r="C613" s="1130"/>
      <c r="D613" s="1130"/>
      <c r="E613" s="1130"/>
      <c r="F613" s="1130"/>
      <c r="G613" s="1091"/>
      <c r="H613" s="1091"/>
      <c r="I613" s="1130"/>
      <c r="J613" s="1130"/>
      <c r="K613" s="1130"/>
      <c r="L613" s="1130"/>
      <c r="M613" s="1130"/>
      <c r="N613" s="1130"/>
      <c r="O613" s="1130"/>
      <c r="P613" s="1106"/>
    </row>
    <row r="614" spans="1:16" ht="12.75">
      <c r="A614" s="1130"/>
      <c r="B614" s="1130"/>
      <c r="C614" s="1130"/>
      <c r="D614" s="1130"/>
      <c r="E614" s="1130"/>
      <c r="F614" s="1130"/>
      <c r="G614" s="1091"/>
      <c r="H614" s="1091"/>
      <c r="I614" s="1130"/>
      <c r="J614" s="1130"/>
      <c r="K614" s="1130"/>
      <c r="L614" s="1130"/>
      <c r="M614" s="1130"/>
      <c r="N614" s="1130"/>
      <c r="O614" s="1130"/>
      <c r="P614" s="1106"/>
    </row>
    <row r="615" spans="1:16" ht="12.75">
      <c r="A615" s="1130"/>
      <c r="B615" s="1130"/>
      <c r="C615" s="1130"/>
      <c r="D615" s="1130"/>
      <c r="E615" s="1130"/>
      <c r="F615" s="1130"/>
      <c r="G615" s="1091"/>
      <c r="H615" s="1091"/>
      <c r="I615" s="1130"/>
      <c r="J615" s="1130"/>
      <c r="K615" s="1130"/>
      <c r="L615" s="1130"/>
      <c r="M615" s="1130"/>
      <c r="N615" s="1130"/>
      <c r="O615" s="1130"/>
      <c r="P615" s="1106"/>
    </row>
    <row r="616" spans="1:16" ht="12.75">
      <c r="A616" s="1130"/>
      <c r="B616" s="1130"/>
      <c r="C616" s="1130"/>
      <c r="D616" s="1130"/>
      <c r="E616" s="1130"/>
      <c r="F616" s="1130"/>
      <c r="G616" s="1091"/>
      <c r="H616" s="1091"/>
      <c r="I616" s="1130"/>
      <c r="J616" s="1130"/>
      <c r="K616" s="1130"/>
      <c r="L616" s="1130"/>
      <c r="M616" s="1130"/>
      <c r="N616" s="1130"/>
      <c r="O616" s="1130"/>
      <c r="P616" s="1106"/>
    </row>
    <row r="617" spans="1:16" ht="12.75">
      <c r="A617" s="1130"/>
      <c r="B617" s="1130"/>
      <c r="C617" s="1130"/>
      <c r="D617" s="1130"/>
      <c r="E617" s="1130"/>
      <c r="F617" s="1130"/>
      <c r="G617" s="1091"/>
      <c r="H617" s="1091"/>
      <c r="I617" s="1130"/>
      <c r="J617" s="1130"/>
      <c r="K617" s="1130"/>
      <c r="L617" s="1130"/>
      <c r="M617" s="1130"/>
      <c r="N617" s="1130"/>
      <c r="O617" s="1130"/>
      <c r="P617" s="1106"/>
    </row>
    <row r="618" spans="1:16" ht="12.75">
      <c r="A618" s="1130"/>
      <c r="B618" s="1130"/>
      <c r="C618" s="1130"/>
      <c r="D618" s="1130"/>
      <c r="E618" s="1130"/>
      <c r="F618" s="1130"/>
      <c r="G618" s="1091"/>
      <c r="H618" s="1091"/>
      <c r="I618" s="1130"/>
      <c r="J618" s="1130"/>
      <c r="K618" s="1130"/>
      <c r="L618" s="1130"/>
      <c r="M618" s="1130"/>
      <c r="N618" s="1130"/>
      <c r="O618" s="1130"/>
      <c r="P618" s="1106"/>
    </row>
    <row r="619" spans="1:16" ht="12.75">
      <c r="A619" s="1130"/>
      <c r="B619" s="1130"/>
      <c r="C619" s="1130"/>
      <c r="D619" s="1130"/>
      <c r="E619" s="1130"/>
      <c r="F619" s="1130"/>
      <c r="G619" s="1091"/>
      <c r="H619" s="1091"/>
      <c r="I619" s="1130"/>
      <c r="J619" s="1130"/>
      <c r="K619" s="1130"/>
      <c r="L619" s="1130"/>
      <c r="M619" s="1130"/>
      <c r="N619" s="1130"/>
      <c r="O619" s="1130"/>
      <c r="P619" s="1106"/>
    </row>
    <row r="620" spans="1:16" ht="12.75">
      <c r="A620" s="1130"/>
      <c r="B620" s="1130"/>
      <c r="C620" s="1130"/>
      <c r="D620" s="1130"/>
      <c r="E620" s="1130"/>
      <c r="F620" s="1130"/>
      <c r="G620" s="1091"/>
      <c r="H620" s="1091"/>
      <c r="I620" s="1130"/>
      <c r="J620" s="1130"/>
      <c r="K620" s="1130"/>
      <c r="L620" s="1130"/>
      <c r="M620" s="1130"/>
      <c r="N620" s="1130"/>
      <c r="O620" s="1130"/>
      <c r="P620" s="1106"/>
    </row>
    <row r="621" spans="1:16" ht="12.75">
      <c r="A621" s="1130"/>
      <c r="B621" s="1130"/>
      <c r="C621" s="1130"/>
      <c r="D621" s="1130"/>
      <c r="E621" s="1130"/>
      <c r="F621" s="1130"/>
      <c r="G621" s="1091"/>
      <c r="H621" s="1091"/>
      <c r="I621" s="1130"/>
      <c r="J621" s="1130"/>
      <c r="K621" s="1130"/>
      <c r="L621" s="1130"/>
      <c r="M621" s="1130"/>
      <c r="N621" s="1130"/>
      <c r="O621" s="1130"/>
      <c r="P621" s="1106"/>
    </row>
    <row r="622" spans="1:16" ht="12.75">
      <c r="A622" s="1130"/>
      <c r="B622" s="1130"/>
      <c r="C622" s="1130"/>
      <c r="D622" s="1130"/>
      <c r="E622" s="1130"/>
      <c r="F622" s="1130"/>
      <c r="G622" s="1091"/>
      <c r="H622" s="1091"/>
      <c r="I622" s="1130"/>
      <c r="J622" s="1130"/>
      <c r="K622" s="1130"/>
      <c r="L622" s="1130"/>
      <c r="M622" s="1130"/>
      <c r="N622" s="1130"/>
      <c r="O622" s="1130"/>
      <c r="P622" s="1106"/>
    </row>
    <row r="623" spans="1:16" ht="12.75">
      <c r="A623" s="1130"/>
      <c r="B623" s="1130"/>
      <c r="C623" s="1130"/>
      <c r="D623" s="1130"/>
      <c r="E623" s="1130"/>
      <c r="F623" s="1130"/>
      <c r="G623" s="1091"/>
      <c r="H623" s="1091"/>
      <c r="I623" s="1130"/>
      <c r="J623" s="1130"/>
      <c r="K623" s="1130"/>
      <c r="L623" s="1130"/>
      <c r="M623" s="1130"/>
      <c r="N623" s="1130"/>
      <c r="O623" s="1130"/>
      <c r="P623" s="1106"/>
    </row>
    <row r="624" spans="1:16" ht="12.75">
      <c r="A624" s="1130"/>
      <c r="B624" s="1130"/>
      <c r="C624" s="1130"/>
      <c r="D624" s="1130"/>
      <c r="E624" s="1130"/>
      <c r="F624" s="1130"/>
      <c r="G624" s="1091"/>
      <c r="H624" s="1091"/>
      <c r="I624" s="1130"/>
      <c r="J624" s="1130"/>
      <c r="K624" s="1130"/>
      <c r="L624" s="1130"/>
      <c r="M624" s="1130"/>
      <c r="N624" s="1130"/>
      <c r="O624" s="1130"/>
      <c r="P624" s="1106"/>
    </row>
    <row r="625" spans="1:16" ht="12.75">
      <c r="A625" s="1130"/>
      <c r="B625" s="1130"/>
      <c r="C625" s="1130"/>
      <c r="D625" s="1130"/>
      <c r="E625" s="1130"/>
      <c r="F625" s="1130"/>
      <c r="G625" s="1091"/>
      <c r="H625" s="1091"/>
      <c r="I625" s="1130"/>
      <c r="J625" s="1130"/>
      <c r="K625" s="1130"/>
      <c r="L625" s="1130"/>
      <c r="M625" s="1130"/>
      <c r="N625" s="1130"/>
      <c r="O625" s="1130"/>
      <c r="P625" s="1106"/>
    </row>
    <row r="626" spans="1:16" ht="12.75">
      <c r="A626" s="1130"/>
      <c r="B626" s="1130"/>
      <c r="C626" s="1130"/>
      <c r="D626" s="1130"/>
      <c r="E626" s="1130"/>
      <c r="F626" s="1130"/>
      <c r="G626" s="1091"/>
      <c r="H626" s="1091"/>
      <c r="I626" s="1130"/>
      <c r="J626" s="1130"/>
      <c r="K626" s="1130"/>
      <c r="L626" s="1130"/>
      <c r="M626" s="1130"/>
      <c r="N626" s="1130"/>
      <c r="O626" s="1130"/>
      <c r="P626" s="1106"/>
    </row>
    <row r="627" spans="1:16" ht="12.75">
      <c r="A627" s="1130"/>
      <c r="B627" s="1130"/>
      <c r="C627" s="1130"/>
      <c r="D627" s="1130"/>
      <c r="E627" s="1130"/>
      <c r="F627" s="1130"/>
      <c r="G627" s="1091"/>
      <c r="H627" s="1091"/>
      <c r="I627" s="1130"/>
      <c r="J627" s="1130"/>
      <c r="K627" s="1130"/>
      <c r="L627" s="1130"/>
      <c r="M627" s="1130"/>
      <c r="N627" s="1130"/>
      <c r="O627" s="1130"/>
      <c r="P627" s="1106"/>
    </row>
    <row r="628" spans="1:16" ht="12.75">
      <c r="A628" s="1130"/>
      <c r="B628" s="1130"/>
      <c r="C628" s="1130"/>
      <c r="D628" s="1130"/>
      <c r="E628" s="1130"/>
      <c r="F628" s="1130"/>
      <c r="G628" s="1091"/>
      <c r="H628" s="1091"/>
      <c r="I628" s="1130"/>
      <c r="J628" s="1130"/>
      <c r="K628" s="1130"/>
      <c r="L628" s="1130"/>
      <c r="M628" s="1130"/>
      <c r="N628" s="1130"/>
      <c r="O628" s="1130"/>
      <c r="P628" s="1106"/>
    </row>
    <row r="629" spans="1:16" ht="12.75">
      <c r="A629" s="1130"/>
      <c r="B629" s="1130"/>
      <c r="C629" s="1130"/>
      <c r="D629" s="1130"/>
      <c r="E629" s="1130"/>
      <c r="F629" s="1130"/>
      <c r="G629" s="1091"/>
      <c r="H629" s="1091"/>
      <c r="I629" s="1130"/>
      <c r="J629" s="1130"/>
      <c r="K629" s="1130"/>
      <c r="L629" s="1130"/>
      <c r="M629" s="1130"/>
      <c r="N629" s="1130"/>
      <c r="O629" s="1130"/>
      <c r="P629" s="1106"/>
    </row>
    <row r="630" spans="1:16" ht="12.75">
      <c r="A630" s="1130"/>
      <c r="B630" s="1130"/>
      <c r="C630" s="1130"/>
      <c r="D630" s="1130"/>
      <c r="E630" s="1130"/>
      <c r="F630" s="1130"/>
      <c r="G630" s="1091"/>
      <c r="H630" s="1091"/>
      <c r="I630" s="1130"/>
      <c r="J630" s="1130"/>
      <c r="K630" s="1130"/>
      <c r="L630" s="1130"/>
      <c r="M630" s="1130"/>
      <c r="N630" s="1130"/>
      <c r="O630" s="1130"/>
      <c r="P630" s="1106"/>
    </row>
    <row r="631" spans="1:16" ht="12.75">
      <c r="A631" s="1130"/>
      <c r="B631" s="1130"/>
      <c r="C631" s="1130"/>
      <c r="D631" s="1130"/>
      <c r="E631" s="1130"/>
      <c r="F631" s="1130"/>
      <c r="G631" s="1091"/>
      <c r="H631" s="1091"/>
      <c r="I631" s="1130"/>
      <c r="J631" s="1130"/>
      <c r="K631" s="1130"/>
      <c r="L631" s="1130"/>
      <c r="M631" s="1130"/>
      <c r="N631" s="1130"/>
      <c r="O631" s="1130"/>
      <c r="P631" s="1106"/>
    </row>
    <row r="632" spans="1:16" ht="12.75">
      <c r="A632" s="1130"/>
      <c r="B632" s="1130"/>
      <c r="C632" s="1130"/>
      <c r="D632" s="1130"/>
      <c r="E632" s="1130"/>
      <c r="F632" s="1130"/>
      <c r="G632" s="1091"/>
      <c r="H632" s="1091"/>
      <c r="I632" s="1130"/>
      <c r="J632" s="1130"/>
      <c r="K632" s="1130"/>
      <c r="L632" s="1130"/>
      <c r="M632" s="1130"/>
      <c r="N632" s="1130"/>
      <c r="O632" s="1130"/>
      <c r="P632" s="1106"/>
    </row>
    <row r="633" spans="1:16" ht="12.75">
      <c r="A633" s="1130"/>
      <c r="B633" s="1130"/>
      <c r="C633" s="1130"/>
      <c r="D633" s="1130"/>
      <c r="E633" s="1130"/>
      <c r="F633" s="1130"/>
      <c r="G633" s="1091"/>
      <c r="H633" s="1091"/>
      <c r="I633" s="1130"/>
      <c r="J633" s="1130"/>
      <c r="K633" s="1130"/>
      <c r="L633" s="1130"/>
      <c r="M633" s="1130"/>
      <c r="N633" s="1130"/>
      <c r="O633" s="1130"/>
      <c r="P633" s="1106"/>
    </row>
    <row r="634" spans="1:16" ht="12.75">
      <c r="A634" s="1130"/>
      <c r="B634" s="1130"/>
      <c r="C634" s="1130"/>
      <c r="D634" s="1130"/>
      <c r="E634" s="1130"/>
      <c r="F634" s="1130"/>
      <c r="G634" s="1091"/>
      <c r="H634" s="1091"/>
      <c r="I634" s="1130"/>
      <c r="J634" s="1130"/>
      <c r="K634" s="1130"/>
      <c r="L634" s="1130"/>
      <c r="M634" s="1130"/>
      <c r="N634" s="1130"/>
      <c r="O634" s="1130"/>
      <c r="P634" s="1106"/>
    </row>
    <row r="635" spans="1:16" ht="12.75">
      <c r="A635" s="1130"/>
      <c r="B635" s="1130"/>
      <c r="C635" s="1130"/>
      <c r="D635" s="1130"/>
      <c r="E635" s="1130"/>
      <c r="F635" s="1130"/>
      <c r="G635" s="1091"/>
      <c r="H635" s="1091"/>
      <c r="I635" s="1130"/>
      <c r="J635" s="1130"/>
      <c r="K635" s="1130"/>
      <c r="L635" s="1130"/>
      <c r="M635" s="1130"/>
      <c r="N635" s="1130"/>
      <c r="O635" s="1130"/>
      <c r="P635" s="1106"/>
    </row>
    <row r="636" spans="1:16" ht="12.75">
      <c r="A636" s="1130"/>
      <c r="B636" s="1130"/>
      <c r="C636" s="1130"/>
      <c r="D636" s="1130"/>
      <c r="E636" s="1130"/>
      <c r="F636" s="1130"/>
      <c r="G636" s="1091"/>
      <c r="H636" s="1091"/>
      <c r="I636" s="1130"/>
      <c r="J636" s="1130"/>
      <c r="K636" s="1130"/>
      <c r="L636" s="1130"/>
      <c r="M636" s="1130"/>
      <c r="N636" s="1130"/>
      <c r="O636" s="1130"/>
      <c r="P636" s="1106"/>
    </row>
    <row r="637" spans="1:16" ht="12.75">
      <c r="A637" s="1130"/>
      <c r="B637" s="1130"/>
      <c r="C637" s="1130"/>
      <c r="D637" s="1130"/>
      <c r="E637" s="1130"/>
      <c r="F637" s="1130"/>
      <c r="G637" s="1091"/>
      <c r="H637" s="1091"/>
      <c r="I637" s="1130"/>
      <c r="J637" s="1130"/>
      <c r="K637" s="1130"/>
      <c r="L637" s="1130"/>
      <c r="M637" s="1130"/>
      <c r="N637" s="1130"/>
      <c r="O637" s="1130"/>
      <c r="P637" s="1106"/>
    </row>
    <row r="638" spans="1:16" ht="12.75">
      <c r="A638" s="1130"/>
      <c r="B638" s="1130"/>
      <c r="C638" s="1130"/>
      <c r="D638" s="1130"/>
      <c r="E638" s="1130"/>
      <c r="F638" s="1130"/>
      <c r="G638" s="1091"/>
      <c r="H638" s="1091"/>
      <c r="I638" s="1130"/>
      <c r="J638" s="1130"/>
      <c r="K638" s="1130"/>
      <c r="L638" s="1130"/>
      <c r="M638" s="1130"/>
      <c r="N638" s="1130"/>
      <c r="O638" s="1130"/>
      <c r="P638" s="1106"/>
    </row>
    <row r="639" spans="1:16" ht="12.75">
      <c r="A639" s="1130"/>
      <c r="B639" s="1130"/>
      <c r="C639" s="1130"/>
      <c r="D639" s="1130"/>
      <c r="E639" s="1130"/>
      <c r="F639" s="1130"/>
      <c r="G639" s="1091"/>
      <c r="H639" s="1091"/>
      <c r="I639" s="1130"/>
      <c r="J639" s="1130"/>
      <c r="K639" s="1130"/>
      <c r="L639" s="1130"/>
      <c r="M639" s="1130"/>
      <c r="N639" s="1130"/>
      <c r="O639" s="1130"/>
      <c r="P639" s="1106"/>
    </row>
    <row r="640" spans="1:16" ht="12.75">
      <c r="A640" s="1130"/>
      <c r="B640" s="1130"/>
      <c r="C640" s="1130"/>
      <c r="D640" s="1130"/>
      <c r="E640" s="1130"/>
      <c r="F640" s="1130"/>
      <c r="G640" s="1091"/>
      <c r="H640" s="1091"/>
      <c r="I640" s="1130"/>
      <c r="J640" s="1130"/>
      <c r="K640" s="1130"/>
      <c r="L640" s="1130"/>
      <c r="M640" s="1130"/>
      <c r="N640" s="1130"/>
      <c r="O640" s="1130"/>
      <c r="P640" s="1106"/>
    </row>
    <row r="641" spans="1:16" ht="12.75">
      <c r="A641" s="1130"/>
      <c r="B641" s="1130"/>
      <c r="C641" s="1130"/>
      <c r="D641" s="1130"/>
      <c r="E641" s="1130"/>
      <c r="F641" s="1130"/>
      <c r="G641" s="1091"/>
      <c r="H641" s="1091"/>
      <c r="I641" s="1130"/>
      <c r="J641" s="1130"/>
      <c r="K641" s="1130"/>
      <c r="L641" s="1130"/>
      <c r="M641" s="1130"/>
      <c r="N641" s="1130"/>
      <c r="O641" s="1130"/>
      <c r="P641" s="1106"/>
    </row>
    <row r="642" spans="1:16" ht="12.75">
      <c r="A642" s="1130"/>
      <c r="B642" s="1130"/>
      <c r="C642" s="1130"/>
      <c r="D642" s="1130"/>
      <c r="E642" s="1130"/>
      <c r="F642" s="1130"/>
      <c r="G642" s="1091"/>
      <c r="H642" s="1091"/>
      <c r="I642" s="1130"/>
      <c r="J642" s="1130"/>
      <c r="K642" s="1130"/>
      <c r="L642" s="1130"/>
      <c r="M642" s="1130"/>
      <c r="N642" s="1130"/>
      <c r="O642" s="1130"/>
      <c r="P642" s="1106"/>
    </row>
    <row r="643" spans="1:16" ht="12.75">
      <c r="A643" s="1130"/>
      <c r="B643" s="1130"/>
      <c r="C643" s="1130"/>
      <c r="D643" s="1130"/>
      <c r="E643" s="1130"/>
      <c r="F643" s="1130"/>
      <c r="G643" s="1091"/>
      <c r="H643" s="1091"/>
      <c r="I643" s="1130"/>
      <c r="J643" s="1130"/>
      <c r="K643" s="1130"/>
      <c r="L643" s="1130"/>
      <c r="M643" s="1130"/>
      <c r="N643" s="1130"/>
      <c r="O643" s="1130"/>
      <c r="P643" s="1106"/>
    </row>
    <row r="644" spans="1:16" ht="12.75">
      <c r="A644" s="1130"/>
      <c r="B644" s="1130"/>
      <c r="C644" s="1130"/>
      <c r="D644" s="1130"/>
      <c r="E644" s="1130"/>
      <c r="F644" s="1130"/>
      <c r="G644" s="1091"/>
      <c r="H644" s="1091"/>
      <c r="I644" s="1130"/>
      <c r="J644" s="1130"/>
      <c r="K644" s="1130"/>
      <c r="L644" s="1130"/>
      <c r="M644" s="1130"/>
      <c r="N644" s="1130"/>
      <c r="O644" s="1130"/>
      <c r="P644" s="1106"/>
    </row>
    <row r="645" spans="1:16" ht="12.75">
      <c r="A645" s="1130"/>
      <c r="B645" s="1130"/>
      <c r="C645" s="1130"/>
      <c r="D645" s="1130"/>
      <c r="E645" s="1130"/>
      <c r="F645" s="1130"/>
      <c r="G645" s="1091"/>
      <c r="H645" s="1091"/>
      <c r="I645" s="1130"/>
      <c r="J645" s="1130"/>
      <c r="K645" s="1130"/>
      <c r="L645" s="1130"/>
      <c r="M645" s="1130"/>
      <c r="N645" s="1130"/>
      <c r="O645" s="1130"/>
      <c r="P645" s="1106"/>
    </row>
    <row r="646" spans="1:16" ht="12.75">
      <c r="A646" s="1130"/>
      <c r="B646" s="1130"/>
      <c r="C646" s="1130"/>
      <c r="D646" s="1130"/>
      <c r="E646" s="1130"/>
      <c r="F646" s="1130"/>
      <c r="G646" s="1091"/>
      <c r="H646" s="1091"/>
      <c r="I646" s="1130"/>
      <c r="J646" s="1130"/>
      <c r="K646" s="1130"/>
      <c r="L646" s="1130"/>
      <c r="M646" s="1130"/>
      <c r="N646" s="1130"/>
      <c r="O646" s="1130"/>
      <c r="P646" s="1106"/>
    </row>
    <row r="647" spans="1:16" ht="12.75">
      <c r="A647" s="1130"/>
      <c r="B647" s="1130"/>
      <c r="C647" s="1130"/>
      <c r="D647" s="1130"/>
      <c r="E647" s="1130"/>
      <c r="F647" s="1130"/>
      <c r="G647" s="1091"/>
      <c r="H647" s="1091"/>
      <c r="I647" s="1130"/>
      <c r="J647" s="1130"/>
      <c r="K647" s="1130"/>
      <c r="L647" s="1130"/>
      <c r="M647" s="1130"/>
      <c r="N647" s="1130"/>
      <c r="O647" s="1130"/>
      <c r="P647" s="1106"/>
    </row>
    <row r="648" spans="1:16" ht="12.75">
      <c r="A648" s="1130"/>
      <c r="B648" s="1130"/>
      <c r="C648" s="1130"/>
      <c r="D648" s="1130"/>
      <c r="E648" s="1130"/>
      <c r="F648" s="1130"/>
      <c r="G648" s="1091"/>
      <c r="H648" s="1091"/>
      <c r="I648" s="1130"/>
      <c r="J648" s="1130"/>
      <c r="K648" s="1130"/>
      <c r="L648" s="1130"/>
      <c r="M648" s="1130"/>
      <c r="N648" s="1130"/>
      <c r="O648" s="1130"/>
      <c r="P648" s="1106"/>
    </row>
    <row r="649" spans="1:16" ht="12.75">
      <c r="A649" s="1130"/>
      <c r="B649" s="1130"/>
      <c r="C649" s="1130"/>
      <c r="D649" s="1130"/>
      <c r="E649" s="1130"/>
      <c r="F649" s="1130"/>
      <c r="G649" s="1091"/>
      <c r="H649" s="1091"/>
      <c r="I649" s="1130"/>
      <c r="J649" s="1130"/>
      <c r="K649" s="1130"/>
      <c r="L649" s="1130"/>
      <c r="M649" s="1130"/>
      <c r="N649" s="1130"/>
      <c r="O649" s="1130"/>
      <c r="P649" s="1106"/>
    </row>
    <row r="650" spans="1:16" ht="12.75">
      <c r="A650" s="1130"/>
      <c r="B650" s="1130"/>
      <c r="C650" s="1130"/>
      <c r="D650" s="1130"/>
      <c r="E650" s="1130"/>
      <c r="F650" s="1130"/>
      <c r="G650" s="1091"/>
      <c r="H650" s="1091"/>
      <c r="I650" s="1130"/>
      <c r="J650" s="1130"/>
      <c r="K650" s="1130"/>
      <c r="L650" s="1130"/>
      <c r="M650" s="1130"/>
      <c r="N650" s="1130"/>
      <c r="O650" s="1130"/>
      <c r="P650" s="1106"/>
    </row>
    <row r="651" spans="1:16" ht="12.75">
      <c r="A651" s="1130"/>
      <c r="B651" s="1130"/>
      <c r="C651" s="1130"/>
      <c r="D651" s="1130"/>
      <c r="E651" s="1130"/>
      <c r="F651" s="1130"/>
      <c r="G651" s="1091"/>
      <c r="H651" s="1091"/>
      <c r="I651" s="1130"/>
      <c r="J651" s="1130"/>
      <c r="K651" s="1130"/>
      <c r="L651" s="1130"/>
      <c r="M651" s="1130"/>
      <c r="N651" s="1130"/>
      <c r="O651" s="1130"/>
      <c r="P651" s="1106"/>
    </row>
    <row r="652" spans="1:16" ht="12.75">
      <c r="A652" s="1130"/>
      <c r="B652" s="1130"/>
      <c r="C652" s="1130"/>
      <c r="D652" s="1130"/>
      <c r="E652" s="1130"/>
      <c r="F652" s="1130"/>
      <c r="G652" s="1091"/>
      <c r="H652" s="1091"/>
      <c r="I652" s="1130"/>
      <c r="J652" s="1130"/>
      <c r="K652" s="1130"/>
      <c r="L652" s="1130"/>
      <c r="M652" s="1130"/>
      <c r="N652" s="1130"/>
      <c r="O652" s="1130"/>
      <c r="P652" s="1106"/>
    </row>
    <row r="653" spans="1:16" ht="12.75">
      <c r="A653" s="1130"/>
      <c r="B653" s="1130"/>
      <c r="C653" s="1130"/>
      <c r="D653" s="1130"/>
      <c r="E653" s="1130"/>
      <c r="F653" s="1130"/>
      <c r="G653" s="1091"/>
      <c r="H653" s="1091"/>
      <c r="I653" s="1130"/>
      <c r="J653" s="1130"/>
      <c r="K653" s="1130"/>
      <c r="L653" s="1130"/>
      <c r="M653" s="1130"/>
      <c r="N653" s="1130"/>
      <c r="O653" s="1130"/>
      <c r="P653" s="1106"/>
    </row>
    <row r="654" spans="1:16" ht="12.75">
      <c r="A654" s="1130"/>
      <c r="B654" s="1130"/>
      <c r="C654" s="1130"/>
      <c r="D654" s="1130"/>
      <c r="E654" s="1130"/>
      <c r="F654" s="1130"/>
      <c r="G654" s="1091"/>
      <c r="H654" s="1091"/>
      <c r="I654" s="1130"/>
      <c r="J654" s="1130"/>
      <c r="K654" s="1130"/>
      <c r="L654" s="1130"/>
      <c r="M654" s="1130"/>
      <c r="N654" s="1130"/>
      <c r="O654" s="1130"/>
      <c r="P654" s="1106"/>
    </row>
    <row r="655" spans="1:16" ht="12.75">
      <c r="A655" s="1130"/>
      <c r="B655" s="1130"/>
      <c r="C655" s="1130"/>
      <c r="D655" s="1130"/>
      <c r="E655" s="1130"/>
      <c r="F655" s="1130"/>
      <c r="G655" s="1091"/>
      <c r="H655" s="1091"/>
      <c r="I655" s="1130"/>
      <c r="J655" s="1130"/>
      <c r="K655" s="1130"/>
      <c r="L655" s="1130"/>
      <c r="M655" s="1130"/>
      <c r="N655" s="1130"/>
      <c r="O655" s="1130"/>
      <c r="P655" s="1106"/>
    </row>
    <row r="656" spans="1:16" ht="12.75">
      <c r="A656" s="1130"/>
      <c r="B656" s="1130"/>
      <c r="C656" s="1130"/>
      <c r="D656" s="1130"/>
      <c r="E656" s="1130"/>
      <c r="F656" s="1130"/>
      <c r="G656" s="1091"/>
      <c r="H656" s="1091"/>
      <c r="I656" s="1130"/>
      <c r="J656" s="1130"/>
      <c r="K656" s="1130"/>
      <c r="L656" s="1130"/>
      <c r="M656" s="1130"/>
      <c r="N656" s="1130"/>
      <c r="O656" s="1130"/>
      <c r="P656" s="1106"/>
    </row>
    <row r="657" spans="1:16" ht="12.75">
      <c r="A657" s="1130"/>
      <c r="B657" s="1130"/>
      <c r="C657" s="1130"/>
      <c r="D657" s="1130"/>
      <c r="E657" s="1130"/>
      <c r="F657" s="1130"/>
      <c r="G657" s="1091"/>
      <c r="H657" s="1091"/>
      <c r="I657" s="1130"/>
      <c r="J657" s="1130"/>
      <c r="K657" s="1130"/>
      <c r="L657" s="1130"/>
      <c r="M657" s="1130"/>
      <c r="N657" s="1130"/>
      <c r="O657" s="1130"/>
      <c r="P657" s="1106"/>
    </row>
    <row r="658" spans="1:16" ht="12.75">
      <c r="A658" s="1130"/>
      <c r="B658" s="1130"/>
      <c r="C658" s="1130"/>
      <c r="D658" s="1130"/>
      <c r="E658" s="1130"/>
      <c r="F658" s="1130"/>
      <c r="G658" s="1091"/>
      <c r="H658" s="1091"/>
      <c r="I658" s="1130"/>
      <c r="J658" s="1130"/>
      <c r="K658" s="1130"/>
      <c r="L658" s="1130"/>
      <c r="M658" s="1130"/>
      <c r="N658" s="1130"/>
      <c r="O658" s="1130"/>
      <c r="P658" s="1106"/>
    </row>
    <row r="659" spans="1:16" ht="12.75">
      <c r="A659" s="1130"/>
      <c r="B659" s="1130"/>
      <c r="C659" s="1130"/>
      <c r="D659" s="1130"/>
      <c r="E659" s="1130"/>
      <c r="F659" s="1130"/>
      <c r="G659" s="1091"/>
      <c r="H659" s="1091"/>
      <c r="I659" s="1130"/>
      <c r="J659" s="1130"/>
      <c r="K659" s="1130"/>
      <c r="L659" s="1130"/>
      <c r="M659" s="1130"/>
      <c r="N659" s="1130"/>
      <c r="O659" s="1130"/>
      <c r="P659" s="1106"/>
    </row>
    <row r="660" spans="1:16" ht="12.75">
      <c r="A660" s="1130"/>
      <c r="B660" s="1130"/>
      <c r="C660" s="1130"/>
      <c r="D660" s="1130"/>
      <c r="E660" s="1130"/>
      <c r="F660" s="1130"/>
      <c r="G660" s="1091"/>
      <c r="H660" s="1091"/>
      <c r="I660" s="1130"/>
      <c r="J660" s="1130"/>
      <c r="K660" s="1130"/>
      <c r="L660" s="1130"/>
      <c r="M660" s="1130"/>
      <c r="N660" s="1130"/>
      <c r="O660" s="1130"/>
      <c r="P660" s="1106"/>
    </row>
    <row r="661" spans="1:16" ht="12.75">
      <c r="A661" s="1130"/>
      <c r="B661" s="1130"/>
      <c r="C661" s="1130"/>
      <c r="D661" s="1130"/>
      <c r="E661" s="1130"/>
      <c r="F661" s="1130"/>
      <c r="G661" s="1091"/>
      <c r="H661" s="1091"/>
      <c r="I661" s="1130"/>
      <c r="J661" s="1130"/>
      <c r="K661" s="1130"/>
      <c r="L661" s="1130"/>
      <c r="M661" s="1130"/>
      <c r="N661" s="1130"/>
      <c r="O661" s="1130"/>
      <c r="P661" s="1106"/>
    </row>
    <row r="662" spans="1:16" ht="12.75">
      <c r="A662" s="1130"/>
      <c r="B662" s="1130"/>
      <c r="C662" s="1130"/>
      <c r="D662" s="1130"/>
      <c r="E662" s="1130"/>
      <c r="F662" s="1130"/>
      <c r="G662" s="1091"/>
      <c r="H662" s="1091"/>
      <c r="I662" s="1130"/>
      <c r="J662" s="1130"/>
      <c r="K662" s="1130"/>
      <c r="L662" s="1130"/>
      <c r="M662" s="1130"/>
      <c r="N662" s="1130"/>
      <c r="O662" s="1130"/>
      <c r="P662" s="1106"/>
    </row>
    <row r="663" spans="1:16" ht="12.75">
      <c r="A663" s="1130"/>
      <c r="B663" s="1130"/>
      <c r="C663" s="1130"/>
      <c r="D663" s="1130"/>
      <c r="E663" s="1130"/>
      <c r="F663" s="1130"/>
      <c r="G663" s="1091"/>
      <c r="H663" s="1091"/>
      <c r="I663" s="1130"/>
      <c r="J663" s="1130"/>
      <c r="K663" s="1130"/>
      <c r="L663" s="1130"/>
      <c r="M663" s="1130"/>
      <c r="N663" s="1130"/>
      <c r="O663" s="1130"/>
      <c r="P663" s="1106"/>
    </row>
    <row r="664" spans="1:16" ht="12.75">
      <c r="A664" s="1130"/>
      <c r="B664" s="1130"/>
      <c r="C664" s="1130"/>
      <c r="D664" s="1130"/>
      <c r="E664" s="1130"/>
      <c r="F664" s="1130"/>
      <c r="G664" s="1091"/>
      <c r="H664" s="1091"/>
      <c r="I664" s="1130"/>
      <c r="J664" s="1130"/>
      <c r="K664" s="1130"/>
      <c r="L664" s="1130"/>
      <c r="M664" s="1130"/>
      <c r="N664" s="1130"/>
      <c r="O664" s="1130"/>
      <c r="P664" s="1106"/>
    </row>
    <row r="665" spans="1:16" ht="12.75">
      <c r="A665" s="1130"/>
      <c r="B665" s="1130"/>
      <c r="C665" s="1130"/>
      <c r="D665" s="1130"/>
      <c r="E665" s="1130"/>
      <c r="F665" s="1130"/>
      <c r="G665" s="1091"/>
      <c r="H665" s="1091"/>
      <c r="I665" s="1130"/>
      <c r="J665" s="1130"/>
      <c r="K665" s="1130"/>
      <c r="L665" s="1130"/>
      <c r="M665" s="1130"/>
      <c r="N665" s="1130"/>
      <c r="O665" s="1130"/>
      <c r="P665" s="1106"/>
    </row>
    <row r="666" spans="1:16" ht="12.75">
      <c r="A666" s="1130"/>
      <c r="B666" s="1130"/>
      <c r="C666" s="1130"/>
      <c r="D666" s="1130"/>
      <c r="E666" s="1130"/>
      <c r="F666" s="1130"/>
      <c r="G666" s="1091"/>
      <c r="H666" s="1091"/>
      <c r="I666" s="1130"/>
      <c r="J666" s="1130"/>
      <c r="K666" s="1130"/>
      <c r="L666" s="1130"/>
      <c r="M666" s="1130"/>
      <c r="N666" s="1130"/>
      <c r="O666" s="1130"/>
      <c r="P666" s="1106"/>
    </row>
    <row r="667" spans="1:16" ht="12.75">
      <c r="A667" s="1130"/>
      <c r="B667" s="1130"/>
      <c r="C667" s="1130"/>
      <c r="D667" s="1130"/>
      <c r="E667" s="1130"/>
      <c r="F667" s="1130"/>
      <c r="G667" s="1091"/>
      <c r="H667" s="1091"/>
      <c r="I667" s="1130"/>
      <c r="J667" s="1130"/>
      <c r="K667" s="1130"/>
      <c r="L667" s="1130"/>
      <c r="M667" s="1130"/>
      <c r="N667" s="1130"/>
      <c r="O667" s="1130"/>
      <c r="P667" s="1106"/>
    </row>
    <row r="668" spans="1:16" ht="12.75">
      <c r="A668" s="1130"/>
      <c r="B668" s="1130"/>
      <c r="C668" s="1130"/>
      <c r="D668" s="1130"/>
      <c r="E668" s="1130"/>
      <c r="F668" s="1130"/>
      <c r="G668" s="1091"/>
      <c r="H668" s="1091"/>
      <c r="I668" s="1130"/>
      <c r="J668" s="1130"/>
      <c r="K668" s="1130"/>
      <c r="L668" s="1130"/>
      <c r="M668" s="1130"/>
      <c r="N668" s="1130"/>
      <c r="O668" s="1130"/>
      <c r="P668" s="1106"/>
    </row>
    <row r="669" spans="1:16" ht="12.75">
      <c r="A669" s="1130"/>
      <c r="B669" s="1130"/>
      <c r="C669" s="1130"/>
      <c r="D669" s="1130"/>
      <c r="E669" s="1130"/>
      <c r="F669" s="1130"/>
      <c r="G669" s="1091"/>
      <c r="H669" s="1091"/>
      <c r="I669" s="1130"/>
      <c r="J669" s="1130"/>
      <c r="K669" s="1130"/>
      <c r="L669" s="1130"/>
      <c r="M669" s="1130"/>
      <c r="N669" s="1130"/>
      <c r="O669" s="1130"/>
      <c r="P669" s="1106"/>
    </row>
    <row r="670" spans="1:16" ht="12.75">
      <c r="A670" s="1130"/>
      <c r="B670" s="1130"/>
      <c r="C670" s="1130"/>
      <c r="D670" s="1130"/>
      <c r="E670" s="1130"/>
      <c r="F670" s="1130"/>
      <c r="G670" s="1091"/>
      <c r="H670" s="1091"/>
      <c r="I670" s="1130"/>
      <c r="J670" s="1130"/>
      <c r="K670" s="1130"/>
      <c r="L670" s="1130"/>
      <c r="M670" s="1130"/>
      <c r="N670" s="1130"/>
      <c r="O670" s="1130"/>
      <c r="P670" s="1106"/>
    </row>
    <row r="671" spans="1:16" ht="12.75">
      <c r="A671" s="1130"/>
      <c r="B671" s="1130"/>
      <c r="C671" s="1130"/>
      <c r="D671" s="1130"/>
      <c r="E671" s="1130"/>
      <c r="F671" s="1130"/>
      <c r="G671" s="1091"/>
      <c r="H671" s="1091"/>
      <c r="I671" s="1130"/>
      <c r="J671" s="1130"/>
      <c r="K671" s="1130"/>
      <c r="L671" s="1130"/>
      <c r="M671" s="1130"/>
      <c r="N671" s="1130"/>
      <c r="O671" s="1130"/>
      <c r="P671" s="1106"/>
    </row>
    <row r="672" spans="1:16" ht="12.75">
      <c r="A672" s="1130"/>
      <c r="B672" s="1130"/>
      <c r="C672" s="1130"/>
      <c r="D672" s="1130"/>
      <c r="E672" s="1130"/>
      <c r="F672" s="1130"/>
      <c r="G672" s="1091"/>
      <c r="H672" s="1091"/>
      <c r="I672" s="1130"/>
      <c r="J672" s="1130"/>
      <c r="K672" s="1130"/>
      <c r="L672" s="1130"/>
      <c r="M672" s="1130"/>
      <c r="N672" s="1130"/>
      <c r="O672" s="1130"/>
      <c r="P672" s="1106"/>
    </row>
    <row r="673" spans="1:16" ht="12.75">
      <c r="A673" s="1130"/>
      <c r="B673" s="1130"/>
      <c r="C673" s="1130"/>
      <c r="D673" s="1130"/>
      <c r="E673" s="1130"/>
      <c r="F673" s="1130"/>
      <c r="G673" s="1091"/>
      <c r="H673" s="1091"/>
      <c r="I673" s="1130"/>
      <c r="J673" s="1130"/>
      <c r="K673" s="1130"/>
      <c r="L673" s="1130"/>
      <c r="M673" s="1130"/>
      <c r="N673" s="1130"/>
      <c r="O673" s="1130"/>
      <c r="P673" s="1106"/>
    </row>
    <row r="674" spans="1:16" ht="12.75">
      <c r="A674" s="1130"/>
      <c r="B674" s="1130"/>
      <c r="C674" s="1130"/>
      <c r="D674" s="1130"/>
      <c r="E674" s="1130"/>
      <c r="F674" s="1130"/>
      <c r="G674" s="1091"/>
      <c r="H674" s="1091"/>
      <c r="I674" s="1130"/>
      <c r="J674" s="1130"/>
      <c r="K674" s="1130"/>
      <c r="L674" s="1130"/>
      <c r="M674" s="1130"/>
      <c r="N674" s="1130"/>
      <c r="O674" s="1130"/>
      <c r="P674" s="1106"/>
    </row>
    <row r="675" spans="1:16" ht="12.75">
      <c r="A675" s="1130"/>
      <c r="B675" s="1130"/>
      <c r="C675" s="1130"/>
      <c r="D675" s="1130"/>
      <c r="E675" s="1130"/>
      <c r="F675" s="1130"/>
      <c r="G675" s="1091"/>
      <c r="H675" s="1091"/>
      <c r="I675" s="1130"/>
      <c r="J675" s="1130"/>
      <c r="K675" s="1130"/>
      <c r="L675" s="1130"/>
      <c r="M675" s="1130"/>
      <c r="N675" s="1130"/>
      <c r="O675" s="1130"/>
      <c r="P675" s="1106"/>
    </row>
    <row r="676" spans="1:16" ht="12.75">
      <c r="A676" s="1130"/>
      <c r="B676" s="1130"/>
      <c r="C676" s="1130"/>
      <c r="D676" s="1130"/>
      <c r="E676" s="1130"/>
      <c r="F676" s="1130"/>
      <c r="G676" s="1091"/>
      <c r="H676" s="1091"/>
      <c r="I676" s="1130"/>
      <c r="J676" s="1130"/>
      <c r="K676" s="1130"/>
      <c r="L676" s="1130"/>
      <c r="M676" s="1130"/>
      <c r="N676" s="1130"/>
      <c r="O676" s="1130"/>
      <c r="P676" s="1106"/>
    </row>
    <row r="677" spans="1:16" ht="12.75">
      <c r="A677" s="1130"/>
      <c r="B677" s="1130"/>
      <c r="C677" s="1130"/>
      <c r="D677" s="1130"/>
      <c r="E677" s="1130"/>
      <c r="F677" s="1130"/>
      <c r="G677" s="1091"/>
      <c r="H677" s="1091"/>
      <c r="I677" s="1130"/>
      <c r="J677" s="1130"/>
      <c r="K677" s="1130"/>
      <c r="L677" s="1130"/>
      <c r="M677" s="1130"/>
      <c r="N677" s="1130"/>
      <c r="O677" s="1130"/>
      <c r="P677" s="1106"/>
    </row>
    <row r="678" spans="1:16" ht="12.75">
      <c r="A678" s="1130"/>
      <c r="B678" s="1130"/>
      <c r="C678" s="1130"/>
      <c r="D678" s="1130"/>
      <c r="E678" s="1130"/>
      <c r="F678" s="1130"/>
      <c r="G678" s="1091"/>
      <c r="H678" s="1091"/>
      <c r="I678" s="1130"/>
      <c r="J678" s="1130"/>
      <c r="K678" s="1130"/>
      <c r="L678" s="1130"/>
      <c r="M678" s="1130"/>
      <c r="N678" s="1130"/>
      <c r="O678" s="1130"/>
      <c r="P678" s="1106"/>
    </row>
    <row r="679" spans="1:16" ht="12.75">
      <c r="A679" s="1130"/>
      <c r="B679" s="1130"/>
      <c r="C679" s="1130"/>
      <c r="D679" s="1130"/>
      <c r="E679" s="1130"/>
      <c r="F679" s="1130"/>
      <c r="G679" s="1091"/>
      <c r="H679" s="1091"/>
      <c r="I679" s="1130"/>
      <c r="J679" s="1130"/>
      <c r="K679" s="1130"/>
      <c r="L679" s="1130"/>
      <c r="M679" s="1130"/>
      <c r="N679" s="1130"/>
      <c r="O679" s="1130"/>
      <c r="P679" s="1106"/>
    </row>
    <row r="680" spans="1:16" ht="12.75">
      <c r="A680" s="1130"/>
      <c r="B680" s="1130"/>
      <c r="C680" s="1130"/>
      <c r="D680" s="1130"/>
      <c r="E680" s="1130"/>
      <c r="F680" s="1130"/>
      <c r="G680" s="1091"/>
      <c r="H680" s="1091"/>
      <c r="I680" s="1130"/>
      <c r="J680" s="1130"/>
      <c r="K680" s="1130"/>
      <c r="L680" s="1130"/>
      <c r="M680" s="1130"/>
      <c r="N680" s="1130"/>
      <c r="O680" s="1130"/>
      <c r="P680" s="1106"/>
    </row>
    <row r="681" spans="1:16" ht="12.75">
      <c r="A681" s="1130"/>
      <c r="B681" s="1130"/>
      <c r="C681" s="1130"/>
      <c r="D681" s="1130"/>
      <c r="E681" s="1130"/>
      <c r="F681" s="1130"/>
      <c r="G681" s="1091"/>
      <c r="H681" s="1091"/>
      <c r="I681" s="1130"/>
      <c r="J681" s="1130"/>
      <c r="K681" s="1130"/>
      <c r="L681" s="1130"/>
      <c r="M681" s="1130"/>
      <c r="N681" s="1130"/>
      <c r="O681" s="1130"/>
      <c r="P681" s="1106"/>
    </row>
    <row r="682" spans="1:16" ht="12.75">
      <c r="A682" s="1130"/>
      <c r="B682" s="1130"/>
      <c r="C682" s="1130"/>
      <c r="D682" s="1130"/>
      <c r="E682" s="1130"/>
      <c r="F682" s="1130"/>
      <c r="G682" s="1091"/>
      <c r="H682" s="1091"/>
      <c r="I682" s="1130"/>
      <c r="J682" s="1130"/>
      <c r="K682" s="1130"/>
      <c r="L682" s="1130"/>
      <c r="M682" s="1130"/>
      <c r="N682" s="1130"/>
      <c r="O682" s="1130"/>
      <c r="P682" s="1106"/>
    </row>
    <row r="683" spans="1:16" ht="12.75">
      <c r="A683" s="1130"/>
      <c r="B683" s="1130"/>
      <c r="C683" s="1130"/>
      <c r="D683" s="1130"/>
      <c r="E683" s="1130"/>
      <c r="F683" s="1130"/>
      <c r="G683" s="1091"/>
      <c r="H683" s="1091"/>
      <c r="I683" s="1130"/>
      <c r="J683" s="1130"/>
      <c r="K683" s="1130"/>
      <c r="L683" s="1130"/>
      <c r="M683" s="1130"/>
      <c r="N683" s="1130"/>
      <c r="O683" s="1130"/>
      <c r="P683" s="1106"/>
    </row>
    <row r="684" spans="1:16" ht="12.75">
      <c r="A684" s="1130"/>
      <c r="B684" s="1130"/>
      <c r="C684" s="1130"/>
      <c r="D684" s="1130"/>
      <c r="E684" s="1130"/>
      <c r="F684" s="1130"/>
      <c r="G684" s="1091"/>
      <c r="H684" s="1091"/>
      <c r="I684" s="1130"/>
      <c r="J684" s="1130"/>
      <c r="K684" s="1130"/>
      <c r="L684" s="1130"/>
      <c r="M684" s="1130"/>
      <c r="N684" s="1130"/>
      <c r="O684" s="1130"/>
      <c r="P684" s="1106"/>
    </row>
    <row r="685" spans="1:16" ht="12.75">
      <c r="A685" s="1130"/>
      <c r="B685" s="1130"/>
      <c r="C685" s="1130"/>
      <c r="D685" s="1130"/>
      <c r="E685" s="1130"/>
      <c r="F685" s="1130"/>
      <c r="G685" s="1091"/>
      <c r="H685" s="1091"/>
      <c r="I685" s="1130"/>
      <c r="J685" s="1130"/>
      <c r="K685" s="1130"/>
      <c r="L685" s="1130"/>
      <c r="M685" s="1130"/>
      <c r="N685" s="1130"/>
      <c r="O685" s="1130"/>
      <c r="P685" s="1106"/>
    </row>
    <row r="686" spans="1:16" ht="12.75">
      <c r="A686" s="1130"/>
      <c r="B686" s="1130"/>
      <c r="C686" s="1130"/>
      <c r="D686" s="1130"/>
      <c r="E686" s="1130"/>
      <c r="F686" s="1130"/>
      <c r="G686" s="1091"/>
      <c r="H686" s="1091"/>
      <c r="I686" s="1130"/>
      <c r="J686" s="1130"/>
      <c r="K686" s="1130"/>
      <c r="L686" s="1130"/>
      <c r="M686" s="1130"/>
      <c r="N686" s="1130"/>
      <c r="O686" s="1130"/>
      <c r="P686" s="1106"/>
    </row>
    <row r="687" spans="1:16" ht="12.75">
      <c r="A687" s="1130"/>
      <c r="B687" s="1130"/>
      <c r="C687" s="1130"/>
      <c r="D687" s="1130"/>
      <c r="E687" s="1130"/>
      <c r="F687" s="1130"/>
      <c r="G687" s="1091"/>
      <c r="H687" s="1091"/>
      <c r="I687" s="1130"/>
      <c r="J687" s="1130"/>
      <c r="K687" s="1130"/>
      <c r="L687" s="1130"/>
      <c r="M687" s="1130"/>
      <c r="N687" s="1130"/>
      <c r="O687" s="1130"/>
      <c r="P687" s="1106"/>
    </row>
    <row r="688" spans="1:16" ht="12.75">
      <c r="A688" s="1130"/>
      <c r="B688" s="1130"/>
      <c r="C688" s="1130"/>
      <c r="D688" s="1130"/>
      <c r="E688" s="1130"/>
      <c r="F688" s="1130"/>
      <c r="G688" s="1091"/>
      <c r="H688" s="1091"/>
      <c r="I688" s="1130"/>
      <c r="J688" s="1130"/>
      <c r="K688" s="1130"/>
      <c r="L688" s="1130"/>
      <c r="M688" s="1130"/>
      <c r="N688" s="1130"/>
      <c r="O688" s="1130"/>
      <c r="P688" s="1106"/>
    </row>
    <row r="689" spans="1:16" ht="12.75">
      <c r="A689" s="1130"/>
      <c r="B689" s="1130"/>
      <c r="C689" s="1130"/>
      <c r="D689" s="1130"/>
      <c r="E689" s="1130"/>
      <c r="F689" s="1130"/>
      <c r="G689" s="1091"/>
      <c r="H689" s="1091"/>
      <c r="I689" s="1130"/>
      <c r="J689" s="1130"/>
      <c r="K689" s="1130"/>
      <c r="L689" s="1130"/>
      <c r="M689" s="1130"/>
      <c r="N689" s="1130"/>
      <c r="O689" s="1130"/>
      <c r="P689" s="1106"/>
    </row>
    <row r="690" spans="1:16" ht="12.75">
      <c r="A690" s="1130"/>
      <c r="B690" s="1130"/>
      <c r="C690" s="1130"/>
      <c r="D690" s="1130"/>
      <c r="E690" s="1130"/>
      <c r="F690" s="1130"/>
      <c r="G690" s="1091"/>
      <c r="H690" s="1091"/>
      <c r="I690" s="1130"/>
      <c r="J690" s="1130"/>
      <c r="K690" s="1130"/>
      <c r="L690" s="1130"/>
      <c r="M690" s="1130"/>
      <c r="N690" s="1130"/>
      <c r="O690" s="1130"/>
      <c r="P690" s="1106"/>
    </row>
    <row r="691" spans="1:16" ht="12.75">
      <c r="A691" s="1130"/>
      <c r="B691" s="1130"/>
      <c r="C691" s="1130"/>
      <c r="D691" s="1130"/>
      <c r="E691" s="1130"/>
      <c r="F691" s="1130"/>
      <c r="G691" s="1091"/>
      <c r="H691" s="1091"/>
      <c r="I691" s="1130"/>
      <c r="J691" s="1130"/>
      <c r="K691" s="1130"/>
      <c r="L691" s="1130"/>
      <c r="M691" s="1130"/>
      <c r="N691" s="1130"/>
      <c r="O691" s="1130"/>
      <c r="P691" s="1106"/>
    </row>
    <row r="692" spans="1:16" ht="12.75">
      <c r="A692" s="1130"/>
      <c r="B692" s="1130"/>
      <c r="C692" s="1130"/>
      <c r="D692" s="1130"/>
      <c r="E692" s="1130"/>
      <c r="F692" s="1130"/>
      <c r="G692" s="1091"/>
      <c r="H692" s="1091"/>
      <c r="I692" s="1130"/>
      <c r="J692" s="1130"/>
      <c r="K692" s="1130"/>
      <c r="L692" s="1130"/>
      <c r="M692" s="1130"/>
      <c r="N692" s="1130"/>
      <c r="O692" s="1130"/>
      <c r="P692" s="1106"/>
    </row>
    <row r="693" spans="1:16" ht="12.75">
      <c r="A693" s="1130"/>
      <c r="B693" s="1130"/>
      <c r="C693" s="1130"/>
      <c r="D693" s="1130"/>
      <c r="E693" s="1130"/>
      <c r="F693" s="1130"/>
      <c r="G693" s="1091"/>
      <c r="H693" s="1091"/>
      <c r="I693" s="1130"/>
      <c r="J693" s="1130"/>
      <c r="K693" s="1130"/>
      <c r="L693" s="1130"/>
      <c r="M693" s="1130"/>
      <c r="N693" s="1130"/>
      <c r="O693" s="1130"/>
      <c r="P693" s="1106"/>
    </row>
    <row r="694" spans="1:16" ht="12.75">
      <c r="A694" s="1130"/>
      <c r="B694" s="1130"/>
      <c r="C694" s="1130"/>
      <c r="D694" s="1130"/>
      <c r="E694" s="1130"/>
      <c r="F694" s="1130"/>
      <c r="G694" s="1091"/>
      <c r="H694" s="1091"/>
      <c r="I694" s="1130"/>
      <c r="J694" s="1130"/>
      <c r="K694" s="1130"/>
      <c r="L694" s="1130"/>
      <c r="M694" s="1130"/>
      <c r="N694" s="1130"/>
      <c r="O694" s="1130"/>
      <c r="P694" s="1106"/>
    </row>
    <row r="695" spans="1:16" ht="12.75">
      <c r="A695" s="1130"/>
      <c r="B695" s="1130"/>
      <c r="C695" s="1130"/>
      <c r="D695" s="1130"/>
      <c r="E695" s="1130"/>
      <c r="F695" s="1130"/>
      <c r="G695" s="1091"/>
      <c r="H695" s="1091"/>
      <c r="I695" s="1130"/>
      <c r="J695" s="1130"/>
      <c r="K695" s="1130"/>
      <c r="L695" s="1130"/>
      <c r="M695" s="1130"/>
      <c r="N695" s="1130"/>
      <c r="O695" s="1130"/>
      <c r="P695" s="1106"/>
    </row>
    <row r="696" spans="1:16" ht="12.75">
      <c r="A696" s="1130"/>
      <c r="B696" s="1130"/>
      <c r="C696" s="1130"/>
      <c r="D696" s="1130"/>
      <c r="E696" s="1130"/>
      <c r="F696" s="1130"/>
      <c r="G696" s="1091"/>
      <c r="H696" s="1091"/>
      <c r="I696" s="1130"/>
      <c r="J696" s="1130"/>
      <c r="K696" s="1130"/>
      <c r="L696" s="1130"/>
      <c r="M696" s="1130"/>
      <c r="N696" s="1130"/>
      <c r="O696" s="1130"/>
      <c r="P696" s="1106"/>
    </row>
    <row r="697" spans="1:16" ht="12.75">
      <c r="A697" s="1130"/>
      <c r="B697" s="1130"/>
      <c r="C697" s="1130"/>
      <c r="D697" s="1130"/>
      <c r="E697" s="1130"/>
      <c r="F697" s="1130"/>
      <c r="G697" s="1091"/>
      <c r="H697" s="1091"/>
      <c r="I697" s="1130"/>
      <c r="J697" s="1130"/>
      <c r="K697" s="1130"/>
      <c r="L697" s="1130"/>
      <c r="M697" s="1130"/>
      <c r="N697" s="1130"/>
      <c r="O697" s="1130"/>
      <c r="P697" s="1106"/>
    </row>
    <row r="698" spans="1:16" ht="12.75">
      <c r="A698" s="1130"/>
      <c r="B698" s="1130"/>
      <c r="C698" s="1130"/>
      <c r="D698" s="1130"/>
      <c r="E698" s="1130"/>
      <c r="F698" s="1130"/>
      <c r="G698" s="1091"/>
      <c r="H698" s="1091"/>
      <c r="I698" s="1130"/>
      <c r="J698" s="1130"/>
      <c r="K698" s="1130"/>
      <c r="L698" s="1130"/>
      <c r="M698" s="1130"/>
      <c r="N698" s="1130"/>
      <c r="O698" s="1130"/>
      <c r="P698" s="1106"/>
    </row>
    <row r="699" spans="1:16" ht="12.75">
      <c r="A699" s="1130"/>
      <c r="B699" s="1130"/>
      <c r="C699" s="1130"/>
      <c r="D699" s="1130"/>
      <c r="E699" s="1130"/>
      <c r="F699" s="1130"/>
      <c r="G699" s="1091"/>
      <c r="H699" s="1091"/>
      <c r="I699" s="1130"/>
      <c r="J699" s="1130"/>
      <c r="K699" s="1130"/>
      <c r="L699" s="1130"/>
      <c r="M699" s="1130"/>
      <c r="N699" s="1130"/>
      <c r="O699" s="1130"/>
      <c r="P699" s="1106"/>
    </row>
    <row r="700" spans="1:16" ht="12.75">
      <c r="A700" s="1130"/>
      <c r="B700" s="1130"/>
      <c r="C700" s="1130"/>
      <c r="D700" s="1130"/>
      <c r="E700" s="1130"/>
      <c r="F700" s="1130"/>
      <c r="G700" s="1091"/>
      <c r="H700" s="1091"/>
      <c r="I700" s="1130"/>
      <c r="J700" s="1130"/>
      <c r="K700" s="1130"/>
      <c r="L700" s="1130"/>
      <c r="M700" s="1130"/>
      <c r="N700" s="1130"/>
      <c r="O700" s="1130"/>
      <c r="P700" s="1106"/>
    </row>
    <row r="701" spans="1:16" ht="12.75">
      <c r="A701" s="1130"/>
      <c r="B701" s="1130"/>
      <c r="C701" s="1130"/>
      <c r="D701" s="1130"/>
      <c r="E701" s="1130"/>
      <c r="F701" s="1130"/>
      <c r="G701" s="1091"/>
      <c r="H701" s="1091"/>
      <c r="I701" s="1130"/>
      <c r="J701" s="1130"/>
      <c r="K701" s="1130"/>
      <c r="L701" s="1130"/>
      <c r="M701" s="1130"/>
      <c r="N701" s="1130"/>
      <c r="O701" s="1130"/>
      <c r="P701" s="1106"/>
    </row>
    <row r="702" spans="1:16" ht="12.75">
      <c r="A702" s="1130"/>
      <c r="B702" s="1130"/>
      <c r="C702" s="1130"/>
      <c r="D702" s="1130"/>
      <c r="E702" s="1130"/>
      <c r="F702" s="1130"/>
      <c r="G702" s="1091"/>
      <c r="H702" s="1091"/>
      <c r="I702" s="1130"/>
      <c r="J702" s="1130"/>
      <c r="K702" s="1130"/>
      <c r="L702" s="1130"/>
      <c r="M702" s="1130"/>
      <c r="N702" s="1130"/>
      <c r="O702" s="1130"/>
      <c r="P702" s="1106"/>
    </row>
    <row r="703" spans="1:16" ht="12.75">
      <c r="A703" s="1130"/>
      <c r="B703" s="1130"/>
      <c r="C703" s="1130"/>
      <c r="D703" s="1130"/>
      <c r="E703" s="1130"/>
      <c r="F703" s="1130"/>
      <c r="G703" s="1091"/>
      <c r="H703" s="1091"/>
      <c r="I703" s="1130"/>
      <c r="J703" s="1130"/>
      <c r="K703" s="1130"/>
      <c r="L703" s="1130"/>
      <c r="M703" s="1130"/>
      <c r="N703" s="1130"/>
      <c r="O703" s="1130"/>
      <c r="P703" s="1106"/>
    </row>
    <row r="704" spans="1:16" ht="12.75">
      <c r="A704" s="1130"/>
      <c r="B704" s="1130"/>
      <c r="C704" s="1130"/>
      <c r="D704" s="1130"/>
      <c r="E704" s="1130"/>
      <c r="F704" s="1130"/>
      <c r="G704" s="1091"/>
      <c r="H704" s="1091"/>
      <c r="I704" s="1130"/>
      <c r="J704" s="1130"/>
      <c r="K704" s="1130"/>
      <c r="L704" s="1130"/>
      <c r="M704" s="1130"/>
      <c r="N704" s="1130"/>
      <c r="O704" s="1130"/>
      <c r="P704" s="1106"/>
    </row>
    <row r="705" spans="1:16" ht="12.75">
      <c r="A705" s="1130"/>
      <c r="B705" s="1130"/>
      <c r="C705" s="1130"/>
      <c r="D705" s="1130"/>
      <c r="E705" s="1130"/>
      <c r="F705" s="1130"/>
      <c r="G705" s="1091"/>
      <c r="H705" s="1091"/>
      <c r="I705" s="1130"/>
      <c r="J705" s="1130"/>
      <c r="K705" s="1130"/>
      <c r="L705" s="1130"/>
      <c r="M705" s="1130"/>
      <c r="N705" s="1130"/>
      <c r="O705" s="1130"/>
      <c r="P705" s="1106"/>
    </row>
    <row r="706" spans="1:16" ht="12.75">
      <c r="A706" s="1130"/>
      <c r="B706" s="1130"/>
      <c r="C706" s="1130"/>
      <c r="D706" s="1130"/>
      <c r="E706" s="1130"/>
      <c r="F706" s="1130"/>
      <c r="G706" s="1091"/>
      <c r="H706" s="1091"/>
      <c r="I706" s="1130"/>
      <c r="J706" s="1130"/>
      <c r="K706" s="1130"/>
      <c r="L706" s="1130"/>
      <c r="M706" s="1130"/>
      <c r="N706" s="1130"/>
      <c r="O706" s="1130"/>
      <c r="P706" s="1106"/>
    </row>
    <row r="707" spans="1:16" ht="12.75">
      <c r="A707" s="1130"/>
      <c r="B707" s="1130"/>
      <c r="C707" s="1130"/>
      <c r="D707" s="1130"/>
      <c r="E707" s="1130"/>
      <c r="F707" s="1130"/>
      <c r="G707" s="1091"/>
      <c r="H707" s="1091"/>
      <c r="I707" s="1130"/>
      <c r="J707" s="1130"/>
      <c r="K707" s="1130"/>
      <c r="L707" s="1130"/>
      <c r="M707" s="1130"/>
      <c r="N707" s="1130"/>
      <c r="O707" s="1130"/>
      <c r="P707" s="1106"/>
    </row>
    <row r="708" spans="1:16" ht="12.75">
      <c r="A708" s="1130"/>
      <c r="B708" s="1130"/>
      <c r="C708" s="1130"/>
      <c r="D708" s="1130"/>
      <c r="E708" s="1130"/>
      <c r="F708" s="1130"/>
      <c r="G708" s="1091"/>
      <c r="H708" s="1091"/>
      <c r="I708" s="1130"/>
      <c r="J708" s="1130"/>
      <c r="K708" s="1130"/>
      <c r="L708" s="1130"/>
      <c r="M708" s="1130"/>
      <c r="N708" s="1130"/>
      <c r="O708" s="1130"/>
      <c r="P708" s="1106"/>
    </row>
    <row r="709" spans="1:16" ht="12.75">
      <c r="A709" s="1130"/>
      <c r="B709" s="1130"/>
      <c r="C709" s="1130"/>
      <c r="D709" s="1130"/>
      <c r="E709" s="1130"/>
      <c r="F709" s="1130"/>
      <c r="G709" s="1091"/>
      <c r="H709" s="1091"/>
      <c r="I709" s="1130"/>
      <c r="J709" s="1130"/>
      <c r="K709" s="1130"/>
      <c r="L709" s="1130"/>
      <c r="M709" s="1130"/>
      <c r="N709" s="1130"/>
      <c r="O709" s="1130"/>
      <c r="P709" s="1106"/>
    </row>
    <row r="710" spans="1:16" ht="12.75">
      <c r="A710" s="1130"/>
      <c r="B710" s="1130"/>
      <c r="C710" s="1130"/>
      <c r="D710" s="1130"/>
      <c r="E710" s="1130"/>
      <c r="F710" s="1130"/>
      <c r="G710" s="1091"/>
      <c r="H710" s="1091"/>
      <c r="I710" s="1130"/>
      <c r="J710" s="1130"/>
      <c r="K710" s="1130"/>
      <c r="L710" s="1130"/>
      <c r="M710" s="1130"/>
      <c r="N710" s="1130"/>
      <c r="O710" s="1130"/>
      <c r="P710" s="1106"/>
    </row>
    <row r="711" spans="1:16" ht="12.75">
      <c r="A711" s="1130"/>
      <c r="B711" s="1130"/>
      <c r="C711" s="1130"/>
      <c r="D711" s="1130"/>
      <c r="E711" s="1130"/>
      <c r="F711" s="1130"/>
      <c r="G711" s="1091"/>
      <c r="H711" s="1091"/>
      <c r="I711" s="1130"/>
      <c r="J711" s="1130"/>
      <c r="K711" s="1130"/>
      <c r="L711" s="1130"/>
      <c r="M711" s="1130"/>
      <c r="N711" s="1130"/>
      <c r="O711" s="1130"/>
      <c r="P711" s="1106"/>
    </row>
    <row r="712" spans="1:16" ht="12.75">
      <c r="A712" s="1130"/>
      <c r="B712" s="1130"/>
      <c r="C712" s="1130"/>
      <c r="D712" s="1130"/>
      <c r="E712" s="1130"/>
      <c r="F712" s="1130"/>
      <c r="G712" s="1091"/>
      <c r="H712" s="1091"/>
      <c r="I712" s="1130"/>
      <c r="J712" s="1130"/>
      <c r="K712" s="1130"/>
      <c r="L712" s="1130"/>
      <c r="M712" s="1130"/>
      <c r="N712" s="1130"/>
      <c r="O712" s="1130"/>
      <c r="P712" s="1106"/>
    </row>
    <row r="713" spans="1:16" ht="12.75">
      <c r="A713" s="1130"/>
      <c r="B713" s="1130"/>
      <c r="C713" s="1130"/>
      <c r="D713" s="1130"/>
      <c r="E713" s="1130"/>
      <c r="F713" s="1130"/>
      <c r="G713" s="1091"/>
      <c r="H713" s="1091"/>
      <c r="I713" s="1130"/>
      <c r="J713" s="1130"/>
      <c r="K713" s="1130"/>
      <c r="L713" s="1130"/>
      <c r="M713" s="1130"/>
      <c r="N713" s="1130"/>
      <c r="O713" s="1130"/>
      <c r="P713" s="1106"/>
    </row>
    <row r="714" spans="1:16" ht="12.75">
      <c r="A714" s="1130"/>
      <c r="B714" s="1130"/>
      <c r="C714" s="1130"/>
      <c r="D714" s="1130"/>
      <c r="E714" s="1130"/>
      <c r="F714" s="1130"/>
      <c r="G714" s="1091"/>
      <c r="H714" s="1091"/>
      <c r="I714" s="1130"/>
      <c r="J714" s="1130"/>
      <c r="K714" s="1130"/>
      <c r="L714" s="1130"/>
      <c r="M714" s="1130"/>
      <c r="N714" s="1130"/>
      <c r="O714" s="1130"/>
      <c r="P714" s="1106"/>
    </row>
    <row r="715" spans="1:16" ht="12.75">
      <c r="A715" s="1130"/>
      <c r="B715" s="1130"/>
      <c r="C715" s="1130"/>
      <c r="D715" s="1130"/>
      <c r="E715" s="1130"/>
      <c r="F715" s="1130"/>
      <c r="G715" s="1091"/>
      <c r="H715" s="1091"/>
      <c r="I715" s="1130"/>
      <c r="J715" s="1130"/>
      <c r="K715" s="1130"/>
      <c r="L715" s="1130"/>
      <c r="M715" s="1130"/>
      <c r="N715" s="1130"/>
      <c r="O715" s="1130"/>
      <c r="P715" s="1106"/>
    </row>
    <row r="716" spans="1:16" ht="12.75">
      <c r="A716" s="1130"/>
      <c r="B716" s="1130"/>
      <c r="C716" s="1130"/>
      <c r="D716" s="1130"/>
      <c r="E716" s="1130"/>
      <c r="F716" s="1130"/>
      <c r="G716" s="1091"/>
      <c r="H716" s="1091"/>
      <c r="I716" s="1130"/>
      <c r="J716" s="1130"/>
      <c r="K716" s="1130"/>
      <c r="L716" s="1130"/>
      <c r="M716" s="1130"/>
      <c r="N716" s="1130"/>
      <c r="O716" s="1130"/>
      <c r="P716" s="1106"/>
    </row>
    <row r="717" spans="1:16" ht="12.75">
      <c r="A717" s="1130"/>
      <c r="B717" s="1130"/>
      <c r="C717" s="1130"/>
      <c r="D717" s="1130"/>
      <c r="E717" s="1130"/>
      <c r="F717" s="1130"/>
      <c r="G717" s="1091"/>
      <c r="H717" s="1091"/>
      <c r="I717" s="1130"/>
      <c r="J717" s="1130"/>
      <c r="K717" s="1130"/>
      <c r="L717" s="1130"/>
      <c r="M717" s="1130"/>
      <c r="N717" s="1130"/>
      <c r="O717" s="1130"/>
      <c r="P717" s="1106"/>
    </row>
    <row r="718" spans="1:16" ht="12.75">
      <c r="A718" s="1130"/>
      <c r="B718" s="1130"/>
      <c r="C718" s="1130"/>
      <c r="D718" s="1130"/>
      <c r="E718" s="1130"/>
      <c r="F718" s="1130"/>
      <c r="G718" s="1091"/>
      <c r="H718" s="1091"/>
      <c r="I718" s="1130"/>
      <c r="J718" s="1130"/>
      <c r="K718" s="1130"/>
      <c r="L718" s="1130"/>
      <c r="M718" s="1130"/>
      <c r="N718" s="1130"/>
      <c r="O718" s="1130"/>
      <c r="P718" s="1106"/>
    </row>
    <row r="719" spans="1:16" ht="12.75">
      <c r="A719" s="1130"/>
      <c r="B719" s="1130"/>
      <c r="C719" s="1130"/>
      <c r="D719" s="1130"/>
      <c r="E719" s="1130"/>
      <c r="F719" s="1130"/>
      <c r="G719" s="1091"/>
      <c r="H719" s="1091"/>
      <c r="I719" s="1130"/>
      <c r="J719" s="1130"/>
      <c r="K719" s="1130"/>
      <c r="L719" s="1130"/>
      <c r="M719" s="1130"/>
      <c r="N719" s="1130"/>
      <c r="O719" s="1130"/>
      <c r="P719" s="1106"/>
    </row>
    <row r="720" spans="1:16" ht="12.75">
      <c r="A720" s="1130"/>
      <c r="B720" s="1130"/>
      <c r="C720" s="1130"/>
      <c r="D720" s="1130"/>
      <c r="E720" s="1130"/>
      <c r="F720" s="1130"/>
      <c r="G720" s="1091"/>
      <c r="H720" s="1091"/>
      <c r="I720" s="1130"/>
      <c r="J720" s="1130"/>
      <c r="K720" s="1130"/>
      <c r="L720" s="1130"/>
      <c r="M720" s="1130"/>
      <c r="N720" s="1130"/>
      <c r="O720" s="1130"/>
      <c r="P720" s="1106"/>
    </row>
    <row r="721" spans="1:16" ht="12.75">
      <c r="A721" s="1130"/>
      <c r="B721" s="1130"/>
      <c r="C721" s="1130"/>
      <c r="D721" s="1130"/>
      <c r="E721" s="1130"/>
      <c r="F721" s="1130"/>
      <c r="G721" s="1091"/>
      <c r="H721" s="1091"/>
      <c r="I721" s="1130"/>
      <c r="J721" s="1130"/>
      <c r="K721" s="1130"/>
      <c r="L721" s="1130"/>
      <c r="M721" s="1130"/>
      <c r="N721" s="1130"/>
      <c r="O721" s="1130"/>
      <c r="P721" s="1106"/>
    </row>
    <row r="722" spans="1:16" ht="12.75">
      <c r="A722" s="1130"/>
      <c r="B722" s="1130"/>
      <c r="C722" s="1130"/>
      <c r="D722" s="1130"/>
      <c r="E722" s="1130"/>
      <c r="F722" s="1130"/>
      <c r="G722" s="1091"/>
      <c r="H722" s="1091"/>
      <c r="I722" s="1130"/>
      <c r="J722" s="1130"/>
      <c r="K722" s="1130"/>
      <c r="L722" s="1130"/>
      <c r="M722" s="1130"/>
      <c r="N722" s="1130"/>
      <c r="O722" s="1130"/>
      <c r="P722" s="1106"/>
    </row>
    <row r="723" spans="1:16" ht="12.75">
      <c r="A723" s="1130"/>
      <c r="B723" s="1130"/>
      <c r="C723" s="1130"/>
      <c r="D723" s="1130"/>
      <c r="E723" s="1130"/>
      <c r="F723" s="1130"/>
      <c r="G723" s="1091"/>
      <c r="H723" s="1091"/>
      <c r="I723" s="1130"/>
      <c r="J723" s="1130"/>
      <c r="K723" s="1130"/>
      <c r="L723" s="1130"/>
      <c r="M723" s="1130"/>
      <c r="N723" s="1130"/>
      <c r="O723" s="1130"/>
      <c r="P723" s="1106"/>
    </row>
    <row r="724" spans="1:16" ht="12.75">
      <c r="A724" s="1130"/>
      <c r="B724" s="1130"/>
      <c r="C724" s="1130"/>
      <c r="D724" s="1130"/>
      <c r="E724" s="1130"/>
      <c r="F724" s="1130"/>
      <c r="G724" s="1091"/>
      <c r="H724" s="1091"/>
      <c r="I724" s="1130"/>
      <c r="J724" s="1130"/>
      <c r="K724" s="1130"/>
      <c r="L724" s="1130"/>
      <c r="M724" s="1130"/>
      <c r="N724" s="1130"/>
      <c r="O724" s="1130"/>
      <c r="P724" s="1106"/>
    </row>
    <row r="725" spans="1:16" ht="12.75">
      <c r="A725" s="1130"/>
      <c r="B725" s="1130"/>
      <c r="C725" s="1130"/>
      <c r="D725" s="1130"/>
      <c r="E725" s="1130"/>
      <c r="F725" s="1130"/>
      <c r="G725" s="1091"/>
      <c r="H725" s="1091"/>
      <c r="I725" s="1130"/>
      <c r="J725" s="1130"/>
      <c r="K725" s="1130"/>
      <c r="L725" s="1130"/>
      <c r="M725" s="1130"/>
      <c r="N725" s="1130"/>
      <c r="O725" s="1130"/>
      <c r="P725" s="1106"/>
    </row>
    <row r="726" spans="1:16" ht="12.75">
      <c r="A726" s="1130"/>
      <c r="B726" s="1130"/>
      <c r="C726" s="1130"/>
      <c r="D726" s="1130"/>
      <c r="E726" s="1130"/>
      <c r="F726" s="1130"/>
      <c r="G726" s="1091"/>
      <c r="H726" s="1091"/>
      <c r="I726" s="1130"/>
      <c r="J726" s="1130"/>
      <c r="K726" s="1130"/>
      <c r="L726" s="1130"/>
      <c r="M726" s="1130"/>
      <c r="N726" s="1130"/>
      <c r="O726" s="1130"/>
      <c r="P726" s="1106"/>
    </row>
    <row r="727" spans="1:16" ht="12.75">
      <c r="A727" s="1130"/>
      <c r="B727" s="1130"/>
      <c r="C727" s="1130"/>
      <c r="D727" s="1130"/>
      <c r="E727" s="1130"/>
      <c r="F727" s="1130"/>
      <c r="G727" s="1091"/>
      <c r="H727" s="1091"/>
      <c r="I727" s="1130"/>
      <c r="J727" s="1130"/>
      <c r="K727" s="1130"/>
      <c r="L727" s="1130"/>
      <c r="M727" s="1130"/>
      <c r="N727" s="1130"/>
      <c r="O727" s="1130"/>
      <c r="P727" s="1106"/>
    </row>
    <row r="728" spans="1:16" ht="12.75">
      <c r="A728" s="1130"/>
      <c r="B728" s="1130"/>
      <c r="C728" s="1130"/>
      <c r="D728" s="1130"/>
      <c r="E728" s="1130"/>
      <c r="F728" s="1130"/>
      <c r="G728" s="1091"/>
      <c r="H728" s="1091"/>
      <c r="I728" s="1130"/>
      <c r="J728" s="1130"/>
      <c r="K728" s="1130"/>
      <c r="L728" s="1130"/>
      <c r="M728" s="1130"/>
      <c r="N728" s="1130"/>
      <c r="O728" s="1130"/>
      <c r="P728" s="1106"/>
    </row>
    <row r="729" spans="1:16" ht="12.75">
      <c r="A729" s="1130"/>
      <c r="B729" s="1130"/>
      <c r="C729" s="1130"/>
      <c r="D729" s="1130"/>
      <c r="E729" s="1130"/>
      <c r="F729" s="1130"/>
      <c r="G729" s="1091"/>
      <c r="H729" s="1091"/>
      <c r="I729" s="1130"/>
      <c r="J729" s="1130"/>
      <c r="K729" s="1130"/>
      <c r="L729" s="1130"/>
      <c r="M729" s="1130"/>
      <c r="N729" s="1130"/>
      <c r="O729" s="1130"/>
      <c r="P729" s="1106"/>
    </row>
    <row r="730" spans="1:16" ht="12.75">
      <c r="A730" s="1130"/>
      <c r="B730" s="1130"/>
      <c r="C730" s="1130"/>
      <c r="D730" s="1130"/>
      <c r="E730" s="1130"/>
      <c r="F730" s="1130"/>
      <c r="G730" s="1091"/>
      <c r="H730" s="1091"/>
      <c r="I730" s="1130"/>
      <c r="J730" s="1130"/>
      <c r="K730" s="1130"/>
      <c r="L730" s="1130"/>
      <c r="M730" s="1130"/>
      <c r="N730" s="1130"/>
      <c r="O730" s="1130"/>
      <c r="P730" s="1106"/>
    </row>
    <row r="731" spans="1:16" ht="12.75">
      <c r="A731" s="1130"/>
      <c r="B731" s="1130"/>
      <c r="C731" s="1130"/>
      <c r="D731" s="1130"/>
      <c r="E731" s="1130"/>
      <c r="F731" s="1130"/>
      <c r="G731" s="1091"/>
      <c r="H731" s="1091"/>
      <c r="I731" s="1130"/>
      <c r="J731" s="1130"/>
      <c r="K731" s="1130"/>
      <c r="L731" s="1130"/>
      <c r="M731" s="1130"/>
      <c r="N731" s="1130"/>
      <c r="O731" s="1130"/>
      <c r="P731" s="1106"/>
    </row>
    <row r="732" spans="1:16" ht="12.75">
      <c r="A732" s="1130"/>
      <c r="B732" s="1130"/>
      <c r="C732" s="1130"/>
      <c r="D732" s="1130"/>
      <c r="E732" s="1130"/>
      <c r="F732" s="1130"/>
      <c r="G732" s="1091"/>
      <c r="H732" s="1091"/>
      <c r="I732" s="1130"/>
      <c r="J732" s="1130"/>
      <c r="K732" s="1130"/>
      <c r="L732" s="1130"/>
      <c r="M732" s="1130"/>
      <c r="N732" s="1130"/>
      <c r="O732" s="1130"/>
      <c r="P732" s="1106"/>
    </row>
    <row r="733" spans="1:16" ht="12.75">
      <c r="A733" s="1130"/>
      <c r="B733" s="1130"/>
      <c r="C733" s="1130"/>
      <c r="D733" s="1130"/>
      <c r="E733" s="1130"/>
      <c r="F733" s="1130"/>
      <c r="G733" s="1091"/>
      <c r="H733" s="1091"/>
      <c r="I733" s="1130"/>
      <c r="J733" s="1130"/>
      <c r="K733" s="1130"/>
      <c r="L733" s="1130"/>
      <c r="M733" s="1130"/>
      <c r="N733" s="1130"/>
      <c r="O733" s="1130"/>
      <c r="P733" s="1106"/>
    </row>
    <row r="734" spans="1:16" ht="12.75">
      <c r="A734" s="1130"/>
      <c r="B734" s="1130"/>
      <c r="C734" s="1130"/>
      <c r="D734" s="1130"/>
      <c r="E734" s="1130"/>
      <c r="F734" s="1130"/>
      <c r="G734" s="1091"/>
      <c r="H734" s="1091"/>
      <c r="I734" s="1130"/>
      <c r="J734" s="1130"/>
      <c r="K734" s="1130"/>
      <c r="L734" s="1130"/>
      <c r="M734" s="1130"/>
      <c r="N734" s="1130"/>
      <c r="O734" s="1130"/>
      <c r="P734" s="1106"/>
    </row>
    <row r="735" spans="1:16" ht="12.75">
      <c r="A735" s="1130"/>
      <c r="B735" s="1130"/>
      <c r="C735" s="1130"/>
      <c r="D735" s="1130"/>
      <c r="E735" s="1130"/>
      <c r="F735" s="1130"/>
      <c r="G735" s="1091"/>
      <c r="H735" s="1091"/>
      <c r="I735" s="1130"/>
      <c r="J735" s="1130"/>
      <c r="K735" s="1130"/>
      <c r="L735" s="1130"/>
      <c r="M735" s="1130"/>
      <c r="N735" s="1130"/>
      <c r="O735" s="1130"/>
      <c r="P735" s="1106"/>
    </row>
    <row r="736" spans="1:16" ht="12.75">
      <c r="A736" s="1130"/>
      <c r="B736" s="1130"/>
      <c r="C736" s="1130"/>
      <c r="D736" s="1130"/>
      <c r="E736" s="1130"/>
      <c r="F736" s="1130"/>
      <c r="G736" s="1091"/>
      <c r="H736" s="1091"/>
      <c r="I736" s="1130"/>
      <c r="J736" s="1130"/>
      <c r="K736" s="1130"/>
      <c r="L736" s="1130"/>
      <c r="M736" s="1130"/>
      <c r="N736" s="1130"/>
      <c r="O736" s="1130"/>
      <c r="P736" s="1106"/>
    </row>
    <row r="737" spans="1:16" ht="12.75">
      <c r="A737" s="1130"/>
      <c r="B737" s="1130"/>
      <c r="C737" s="1130"/>
      <c r="D737" s="1130"/>
      <c r="E737" s="1130"/>
      <c r="F737" s="1130"/>
      <c r="G737" s="1091"/>
      <c r="H737" s="1091"/>
      <c r="I737" s="1130"/>
      <c r="J737" s="1130"/>
      <c r="K737" s="1130"/>
      <c r="L737" s="1130"/>
      <c r="M737" s="1130"/>
      <c r="N737" s="1130"/>
      <c r="O737" s="1130"/>
      <c r="P737" s="1106"/>
    </row>
    <row r="738" spans="1:16" ht="12.75">
      <c r="A738" s="1130"/>
      <c r="B738" s="1130"/>
      <c r="C738" s="1130"/>
      <c r="D738" s="1130"/>
      <c r="E738" s="1130"/>
      <c r="F738" s="1130"/>
      <c r="G738" s="1091"/>
      <c r="H738" s="1091"/>
      <c r="I738" s="1130"/>
      <c r="J738" s="1130"/>
      <c r="K738" s="1130"/>
      <c r="L738" s="1130"/>
      <c r="M738" s="1130"/>
      <c r="N738" s="1130"/>
      <c r="O738" s="1130"/>
      <c r="P738" s="1106"/>
    </row>
    <row r="739" spans="1:16" ht="12.75">
      <c r="A739" s="1130"/>
      <c r="B739" s="1130"/>
      <c r="C739" s="1130"/>
      <c r="D739" s="1130"/>
      <c r="E739" s="1130"/>
      <c r="F739" s="1130"/>
      <c r="G739" s="1091"/>
      <c r="H739" s="1091"/>
      <c r="I739" s="1130"/>
      <c r="J739" s="1130"/>
      <c r="K739" s="1130"/>
      <c r="L739" s="1130"/>
      <c r="M739" s="1130"/>
      <c r="N739" s="1130"/>
      <c r="O739" s="1130"/>
      <c r="P739" s="1106"/>
    </row>
    <row r="740" spans="1:16" ht="12.75">
      <c r="A740" s="1130"/>
      <c r="B740" s="1130"/>
      <c r="C740" s="1130"/>
      <c r="D740" s="1130"/>
      <c r="E740" s="1130"/>
      <c r="F740" s="1130"/>
      <c r="G740" s="1091"/>
      <c r="H740" s="1091"/>
      <c r="I740" s="1130"/>
      <c r="J740" s="1130"/>
      <c r="K740" s="1130"/>
      <c r="L740" s="1130"/>
      <c r="M740" s="1130"/>
      <c r="N740" s="1130"/>
      <c r="O740" s="1130"/>
      <c r="P740" s="1106"/>
    </row>
    <row r="741" spans="1:16" ht="12.75">
      <c r="A741" s="1130"/>
      <c r="B741" s="1130"/>
      <c r="C741" s="1130"/>
      <c r="D741" s="1130"/>
      <c r="E741" s="1130"/>
      <c r="F741" s="1130"/>
      <c r="G741" s="1091"/>
      <c r="H741" s="1091"/>
      <c r="I741" s="1130"/>
      <c r="J741" s="1130"/>
      <c r="K741" s="1130"/>
      <c r="L741" s="1130"/>
      <c r="M741" s="1130"/>
      <c r="N741" s="1130"/>
      <c r="O741" s="1130"/>
      <c r="P741" s="1106"/>
    </row>
    <row r="742" spans="1:16" ht="12.75">
      <c r="A742" s="1130"/>
      <c r="B742" s="1130"/>
      <c r="C742" s="1130"/>
      <c r="D742" s="1130"/>
      <c r="E742" s="1130"/>
      <c r="F742" s="1130"/>
      <c r="G742" s="1091"/>
      <c r="H742" s="1091"/>
      <c r="I742" s="1130"/>
      <c r="J742" s="1130"/>
      <c r="K742" s="1130"/>
      <c r="L742" s="1130"/>
      <c r="M742" s="1130"/>
      <c r="N742" s="1130"/>
      <c r="O742" s="1130"/>
      <c r="P742" s="1106"/>
    </row>
    <row r="743" spans="1:16" ht="12.75">
      <c r="A743" s="1130"/>
      <c r="B743" s="1130"/>
      <c r="C743" s="1130"/>
      <c r="D743" s="1130"/>
      <c r="E743" s="1130"/>
      <c r="F743" s="1130"/>
      <c r="G743" s="1091"/>
      <c r="H743" s="1091"/>
      <c r="I743" s="1130"/>
      <c r="J743" s="1130"/>
      <c r="K743" s="1130"/>
      <c r="L743" s="1130"/>
      <c r="M743" s="1130"/>
      <c r="N743" s="1130"/>
      <c r="O743" s="1130"/>
      <c r="P743" s="1106"/>
    </row>
    <row r="744" spans="1:16" ht="12.75">
      <c r="A744" s="1130"/>
      <c r="B744" s="1130"/>
      <c r="C744" s="1130"/>
      <c r="D744" s="1130"/>
      <c r="E744" s="1130"/>
      <c r="F744" s="1130"/>
      <c r="G744" s="1091"/>
      <c r="H744" s="1091"/>
      <c r="I744" s="1130"/>
      <c r="J744" s="1130"/>
      <c r="K744" s="1130"/>
      <c r="L744" s="1130"/>
      <c r="M744" s="1130"/>
      <c r="N744" s="1130"/>
      <c r="O744" s="1130"/>
      <c r="P744" s="1106"/>
    </row>
    <row r="745" spans="1:16" ht="12.75">
      <c r="A745" s="1130"/>
      <c r="B745" s="1130"/>
      <c r="C745" s="1130"/>
      <c r="D745" s="1130"/>
      <c r="E745" s="1130"/>
      <c r="F745" s="1130"/>
      <c r="G745" s="1091"/>
      <c r="H745" s="1091"/>
      <c r="I745" s="1130"/>
      <c r="J745" s="1130"/>
      <c r="K745" s="1130"/>
      <c r="L745" s="1130"/>
      <c r="M745" s="1130"/>
      <c r="N745" s="1130"/>
      <c r="O745" s="1130"/>
      <c r="P745" s="1106"/>
    </row>
    <row r="746" spans="1:16" ht="12.75">
      <c r="A746" s="1130"/>
      <c r="B746" s="1130"/>
      <c r="C746" s="1130"/>
      <c r="D746" s="1130"/>
      <c r="E746" s="1130"/>
      <c r="F746" s="1130"/>
      <c r="G746" s="1091"/>
      <c r="H746" s="1091"/>
      <c r="I746" s="1130"/>
      <c r="J746" s="1130"/>
      <c r="K746" s="1130"/>
      <c r="L746" s="1130"/>
      <c r="M746" s="1130"/>
      <c r="N746" s="1130"/>
      <c r="O746" s="1130"/>
      <c r="P746" s="1106"/>
    </row>
    <row r="747" spans="1:16" ht="12.75">
      <c r="A747" s="1130"/>
      <c r="B747" s="1130"/>
      <c r="C747" s="1130"/>
      <c r="D747" s="1130"/>
      <c r="E747" s="1130"/>
      <c r="F747" s="1130"/>
      <c r="G747" s="1091"/>
      <c r="H747" s="1091"/>
      <c r="I747" s="1130"/>
      <c r="J747" s="1130"/>
      <c r="K747" s="1130"/>
      <c r="L747" s="1130"/>
      <c r="M747" s="1130"/>
      <c r="N747" s="1130"/>
      <c r="O747" s="1130"/>
      <c r="P747" s="1106"/>
    </row>
    <row r="748" spans="1:16" ht="12.75">
      <c r="A748" s="1130"/>
      <c r="B748" s="1130"/>
      <c r="C748" s="1130"/>
      <c r="D748" s="1130"/>
      <c r="E748" s="1130"/>
      <c r="F748" s="1130"/>
      <c r="G748" s="1091"/>
      <c r="H748" s="1091"/>
      <c r="I748" s="1130"/>
      <c r="J748" s="1130"/>
      <c r="K748" s="1130"/>
      <c r="L748" s="1130"/>
      <c r="M748" s="1130"/>
      <c r="N748" s="1130"/>
      <c r="O748" s="1130"/>
      <c r="P748" s="1106"/>
    </row>
    <row r="749" spans="1:16" ht="12.75">
      <c r="A749" s="1130"/>
      <c r="B749" s="1130"/>
      <c r="C749" s="1130"/>
      <c r="D749" s="1130"/>
      <c r="E749" s="1130"/>
      <c r="F749" s="1130"/>
      <c r="G749" s="1091"/>
      <c r="H749" s="1091"/>
      <c r="I749" s="1130"/>
      <c r="J749" s="1130"/>
      <c r="K749" s="1130"/>
      <c r="L749" s="1130"/>
      <c r="M749" s="1130"/>
      <c r="N749" s="1130"/>
      <c r="O749" s="1130"/>
      <c r="P749" s="1106"/>
    </row>
    <row r="750" spans="1:16" ht="12.75">
      <c r="A750" s="1130"/>
      <c r="B750" s="1130"/>
      <c r="C750" s="1130"/>
      <c r="D750" s="1130"/>
      <c r="E750" s="1130"/>
      <c r="F750" s="1130"/>
      <c r="G750" s="1091"/>
      <c r="H750" s="1091"/>
      <c r="I750" s="1130"/>
      <c r="J750" s="1130"/>
      <c r="K750" s="1130"/>
      <c r="L750" s="1130"/>
      <c r="M750" s="1130"/>
      <c r="N750" s="1130"/>
      <c r="O750" s="1130"/>
      <c r="P750" s="1106"/>
    </row>
    <row r="751" spans="1:16" ht="12.75">
      <c r="A751" s="1130"/>
      <c r="B751" s="1130"/>
      <c r="C751" s="1130"/>
      <c r="D751" s="1130"/>
      <c r="E751" s="1130"/>
      <c r="F751" s="1130"/>
      <c r="G751" s="1091"/>
      <c r="H751" s="1091"/>
      <c r="I751" s="1130"/>
      <c r="J751" s="1130"/>
      <c r="K751" s="1130"/>
      <c r="L751" s="1130"/>
      <c r="M751" s="1130"/>
      <c r="N751" s="1130"/>
      <c r="O751" s="1130"/>
      <c r="P751" s="1106"/>
    </row>
    <row r="752" spans="1:16" ht="12.75">
      <c r="A752" s="1130"/>
      <c r="B752" s="1130"/>
      <c r="C752" s="1130"/>
      <c r="D752" s="1130"/>
      <c r="E752" s="1130"/>
      <c r="F752" s="1130"/>
      <c r="G752" s="1091"/>
      <c r="H752" s="1091"/>
      <c r="I752" s="1130"/>
      <c r="J752" s="1130"/>
      <c r="K752" s="1130"/>
      <c r="L752" s="1130"/>
      <c r="M752" s="1130"/>
      <c r="N752" s="1130"/>
      <c r="O752" s="1130"/>
      <c r="P752" s="1106"/>
    </row>
    <row r="753" spans="1:16" ht="12.75">
      <c r="A753" s="1130"/>
      <c r="B753" s="1130"/>
      <c r="C753" s="1130"/>
      <c r="D753" s="1130"/>
      <c r="E753" s="1130"/>
      <c r="F753" s="1130"/>
      <c r="G753" s="1091"/>
      <c r="H753" s="1091"/>
      <c r="I753" s="1130"/>
      <c r="J753" s="1130"/>
      <c r="K753" s="1130"/>
      <c r="L753" s="1130"/>
      <c r="M753" s="1130"/>
      <c r="N753" s="1130"/>
      <c r="O753" s="1130"/>
      <c r="P753" s="1106"/>
    </row>
    <row r="754" spans="1:16" ht="12.75">
      <c r="A754" s="1130"/>
      <c r="B754" s="1130"/>
      <c r="C754" s="1130"/>
      <c r="D754" s="1130"/>
      <c r="E754" s="1130"/>
      <c r="F754" s="1130"/>
      <c r="G754" s="1091"/>
      <c r="H754" s="1091"/>
      <c r="I754" s="1130"/>
      <c r="J754" s="1130"/>
      <c r="K754" s="1130"/>
      <c r="L754" s="1130"/>
      <c r="M754" s="1130"/>
      <c r="N754" s="1130"/>
      <c r="O754" s="1130"/>
      <c r="P754" s="1106"/>
    </row>
    <row r="755" spans="1:16" ht="12.75">
      <c r="A755" s="1130"/>
      <c r="B755" s="1130"/>
      <c r="C755" s="1130"/>
      <c r="D755" s="1130"/>
      <c r="E755" s="1130"/>
      <c r="F755" s="1130"/>
      <c r="G755" s="1091"/>
      <c r="H755" s="1091"/>
      <c r="I755" s="1130"/>
      <c r="J755" s="1130"/>
      <c r="K755" s="1130"/>
      <c r="L755" s="1130"/>
      <c r="M755" s="1130"/>
      <c r="N755" s="1130"/>
      <c r="O755" s="1130"/>
      <c r="P755" s="1106"/>
    </row>
    <row r="756" spans="1:16" ht="12.75">
      <c r="A756" s="1130"/>
      <c r="B756" s="1130"/>
      <c r="C756" s="1130"/>
      <c r="D756" s="1130"/>
      <c r="E756" s="1130"/>
      <c r="F756" s="1130"/>
      <c r="G756" s="1091"/>
      <c r="H756" s="1091"/>
      <c r="I756" s="1130"/>
      <c r="J756" s="1130"/>
      <c r="K756" s="1130"/>
      <c r="L756" s="1130"/>
      <c r="M756" s="1130"/>
      <c r="N756" s="1130"/>
      <c r="O756" s="1130"/>
      <c r="P756" s="1106"/>
    </row>
    <row r="757" spans="1:16" ht="12.75">
      <c r="A757" s="1130"/>
      <c r="B757" s="1130"/>
      <c r="C757" s="1130"/>
      <c r="D757" s="1130"/>
      <c r="E757" s="1130"/>
      <c r="F757" s="1130"/>
      <c r="G757" s="1091"/>
      <c r="H757" s="1091"/>
      <c r="I757" s="1130"/>
      <c r="J757" s="1130"/>
      <c r="K757" s="1130"/>
      <c r="L757" s="1130"/>
      <c r="M757" s="1130"/>
      <c r="N757" s="1130"/>
      <c r="O757" s="1130"/>
      <c r="P757" s="1106"/>
    </row>
    <row r="758" spans="1:16" ht="12.75">
      <c r="A758" s="1130"/>
      <c r="B758" s="1130"/>
      <c r="C758" s="1130"/>
      <c r="D758" s="1130"/>
      <c r="E758" s="1130"/>
      <c r="F758" s="1130"/>
      <c r="G758" s="1091"/>
      <c r="H758" s="1091"/>
      <c r="I758" s="1130"/>
      <c r="J758" s="1130"/>
      <c r="K758" s="1130"/>
      <c r="L758" s="1130"/>
      <c r="M758" s="1130"/>
      <c r="N758" s="1130"/>
      <c r="O758" s="1130"/>
      <c r="P758" s="1106"/>
    </row>
    <row r="759" spans="1:16" ht="12.75">
      <c r="A759" s="1130"/>
      <c r="B759" s="1130"/>
      <c r="C759" s="1130"/>
      <c r="D759" s="1130"/>
      <c r="E759" s="1130"/>
      <c r="F759" s="1130"/>
      <c r="G759" s="1091"/>
      <c r="H759" s="1091"/>
      <c r="I759" s="1130"/>
      <c r="J759" s="1130"/>
      <c r="K759" s="1130"/>
      <c r="L759" s="1130"/>
      <c r="M759" s="1130"/>
      <c r="N759" s="1130"/>
      <c r="O759" s="1130"/>
      <c r="P759" s="1106"/>
    </row>
    <row r="760" spans="1:16" ht="12.75">
      <c r="A760" s="1130"/>
      <c r="B760" s="1130"/>
      <c r="C760" s="1130"/>
      <c r="D760" s="1130"/>
      <c r="E760" s="1130"/>
      <c r="F760" s="1130"/>
      <c r="G760" s="1091"/>
      <c r="H760" s="1091"/>
      <c r="I760" s="1130"/>
      <c r="J760" s="1130"/>
      <c r="K760" s="1130"/>
      <c r="L760" s="1130"/>
      <c r="M760" s="1130"/>
      <c r="N760" s="1130"/>
      <c r="O760" s="1130"/>
      <c r="P760" s="1106"/>
    </row>
    <row r="761" spans="1:16" ht="12.75">
      <c r="A761" s="1130"/>
      <c r="B761" s="1130"/>
      <c r="C761" s="1130"/>
      <c r="D761" s="1130"/>
      <c r="E761" s="1130"/>
      <c r="F761" s="1130"/>
      <c r="G761" s="1091"/>
      <c r="H761" s="1091"/>
      <c r="I761" s="1130"/>
      <c r="J761" s="1130"/>
      <c r="K761" s="1130"/>
      <c r="L761" s="1130"/>
      <c r="M761" s="1130"/>
      <c r="N761" s="1130"/>
      <c r="O761" s="1130"/>
      <c r="P761" s="1106"/>
    </row>
    <row r="762" spans="1:16" ht="12.75">
      <c r="A762" s="1130"/>
      <c r="B762" s="1130"/>
      <c r="C762" s="1130"/>
      <c r="D762" s="1130"/>
      <c r="E762" s="1130"/>
      <c r="F762" s="1130"/>
      <c r="G762" s="1091"/>
      <c r="H762" s="1091"/>
      <c r="I762" s="1130"/>
      <c r="J762" s="1130"/>
      <c r="K762" s="1130"/>
      <c r="L762" s="1130"/>
      <c r="M762" s="1130"/>
      <c r="N762" s="1130"/>
      <c r="O762" s="1130"/>
      <c r="P762" s="1106"/>
    </row>
    <row r="763" spans="1:16" ht="12.75">
      <c r="A763" s="1130"/>
      <c r="B763" s="1130"/>
      <c r="C763" s="1130"/>
      <c r="D763" s="1130"/>
      <c r="E763" s="1130"/>
      <c r="F763" s="1130"/>
      <c r="G763" s="1091"/>
      <c r="H763" s="1091"/>
      <c r="I763" s="1130"/>
      <c r="J763" s="1130"/>
      <c r="K763" s="1130"/>
      <c r="L763" s="1130"/>
      <c r="M763" s="1130"/>
      <c r="N763" s="1130"/>
      <c r="O763" s="1130"/>
      <c r="P763" s="1106"/>
    </row>
    <row r="764" spans="1:16" ht="12.75">
      <c r="A764" s="1130"/>
      <c r="B764" s="1130"/>
      <c r="C764" s="1130"/>
      <c r="D764" s="1130"/>
      <c r="E764" s="1130"/>
      <c r="F764" s="1130"/>
      <c r="G764" s="1091"/>
      <c r="H764" s="1091"/>
      <c r="I764" s="1130"/>
      <c r="J764" s="1130"/>
      <c r="K764" s="1130"/>
      <c r="L764" s="1130"/>
      <c r="M764" s="1130"/>
      <c r="N764" s="1130"/>
      <c r="O764" s="1130"/>
      <c r="P764" s="1106"/>
    </row>
    <row r="765" spans="1:16" ht="12.75">
      <c r="A765" s="1130"/>
      <c r="B765" s="1130"/>
      <c r="C765" s="1130"/>
      <c r="D765" s="1130"/>
      <c r="E765" s="1130"/>
      <c r="F765" s="1130"/>
      <c r="G765" s="1091"/>
      <c r="H765" s="1091"/>
      <c r="I765" s="1130"/>
      <c r="J765" s="1130"/>
      <c r="K765" s="1130"/>
      <c r="L765" s="1130"/>
      <c r="M765" s="1130"/>
      <c r="N765" s="1130"/>
      <c r="O765" s="1130"/>
      <c r="P765" s="1106"/>
    </row>
    <row r="766" spans="1:16" ht="12.75">
      <c r="A766" s="1130"/>
      <c r="B766" s="1130"/>
      <c r="C766" s="1130"/>
      <c r="D766" s="1130"/>
      <c r="E766" s="1130"/>
      <c r="F766" s="1130"/>
      <c r="G766" s="1091"/>
      <c r="H766" s="1091"/>
      <c r="I766" s="1130"/>
      <c r="J766" s="1130"/>
      <c r="K766" s="1130"/>
      <c r="L766" s="1130"/>
      <c r="M766" s="1130"/>
      <c r="N766" s="1130"/>
      <c r="O766" s="1130"/>
      <c r="P766" s="1106"/>
    </row>
    <row r="767" spans="1:16" ht="12.75">
      <c r="A767" s="1130"/>
      <c r="B767" s="1130"/>
      <c r="C767" s="1130"/>
      <c r="D767" s="1130"/>
      <c r="E767" s="1130"/>
      <c r="F767" s="1130"/>
      <c r="G767" s="1091"/>
      <c r="H767" s="1091"/>
      <c r="I767" s="1130"/>
      <c r="J767" s="1130"/>
      <c r="K767" s="1130"/>
      <c r="L767" s="1130"/>
      <c r="M767" s="1130"/>
      <c r="N767" s="1130"/>
      <c r="O767" s="1130"/>
      <c r="P767" s="1106"/>
    </row>
    <row r="768" spans="1:16" ht="12.75">
      <c r="A768" s="1130"/>
      <c r="B768" s="1130"/>
      <c r="C768" s="1130"/>
      <c r="D768" s="1130"/>
      <c r="E768" s="1130"/>
      <c r="F768" s="1130"/>
      <c r="G768" s="1091"/>
      <c r="H768" s="1091"/>
      <c r="I768" s="1130"/>
      <c r="J768" s="1130"/>
      <c r="K768" s="1130"/>
      <c r="L768" s="1130"/>
      <c r="M768" s="1130"/>
      <c r="N768" s="1130"/>
      <c r="O768" s="1130"/>
      <c r="P768" s="1106"/>
    </row>
    <row r="769" spans="1:16" ht="12.75">
      <c r="A769" s="1130"/>
      <c r="B769" s="1130"/>
      <c r="C769" s="1130"/>
      <c r="D769" s="1130"/>
      <c r="E769" s="1130"/>
      <c r="F769" s="1130"/>
      <c r="G769" s="1091"/>
      <c r="H769" s="1091"/>
      <c r="I769" s="1130"/>
      <c r="J769" s="1130"/>
      <c r="K769" s="1130"/>
      <c r="L769" s="1130"/>
      <c r="M769" s="1130"/>
      <c r="N769" s="1130"/>
      <c r="O769" s="1130"/>
      <c r="P769" s="1106"/>
    </row>
    <row r="770" spans="1:16" ht="12.75">
      <c r="A770" s="1130"/>
      <c r="B770" s="1130"/>
      <c r="C770" s="1130"/>
      <c r="D770" s="1130"/>
      <c r="E770" s="1130"/>
      <c r="F770" s="1130"/>
      <c r="G770" s="1091"/>
      <c r="H770" s="1091"/>
      <c r="I770" s="1130"/>
      <c r="J770" s="1130"/>
      <c r="K770" s="1130"/>
      <c r="L770" s="1130"/>
      <c r="M770" s="1130"/>
      <c r="N770" s="1130"/>
      <c r="O770" s="1130"/>
      <c r="P770" s="1106"/>
    </row>
    <row r="771" spans="1:16" ht="12.75">
      <c r="A771" s="1130"/>
      <c r="B771" s="1130"/>
      <c r="C771" s="1130"/>
      <c r="D771" s="1130"/>
      <c r="E771" s="1130"/>
      <c r="F771" s="1130"/>
      <c r="G771" s="1091"/>
      <c r="H771" s="1091"/>
      <c r="I771" s="1130"/>
      <c r="J771" s="1130"/>
      <c r="K771" s="1130"/>
      <c r="L771" s="1130"/>
      <c r="M771" s="1130"/>
      <c r="N771" s="1130"/>
      <c r="O771" s="1130"/>
      <c r="P771" s="1106"/>
    </row>
    <row r="772" spans="1:16" ht="12.75">
      <c r="A772" s="1130"/>
      <c r="B772" s="1130"/>
      <c r="C772" s="1130"/>
      <c r="D772" s="1130"/>
      <c r="E772" s="1130"/>
      <c r="F772" s="1130"/>
      <c r="G772" s="1091"/>
      <c r="H772" s="1091"/>
      <c r="I772" s="1130"/>
      <c r="J772" s="1130"/>
      <c r="K772" s="1130"/>
      <c r="L772" s="1130"/>
      <c r="M772" s="1130"/>
      <c r="N772" s="1130"/>
      <c r="O772" s="1130"/>
      <c r="P772" s="1106"/>
    </row>
    <row r="773" spans="1:16" ht="12.75">
      <c r="A773" s="1130"/>
      <c r="B773" s="1130"/>
      <c r="C773" s="1130"/>
      <c r="D773" s="1130"/>
      <c r="E773" s="1130"/>
      <c r="F773" s="1130"/>
      <c r="G773" s="1091"/>
      <c r="H773" s="1091"/>
      <c r="I773" s="1130"/>
      <c r="J773" s="1130"/>
      <c r="K773" s="1130"/>
      <c r="L773" s="1130"/>
      <c r="M773" s="1130"/>
      <c r="N773" s="1130"/>
      <c r="O773" s="1130"/>
      <c r="P773" s="1106"/>
    </row>
    <row r="774" spans="1:16" ht="12.75">
      <c r="A774" s="1130"/>
      <c r="B774" s="1130"/>
      <c r="C774" s="1130"/>
      <c r="D774" s="1130"/>
      <c r="E774" s="1130"/>
      <c r="F774" s="1130"/>
      <c r="G774" s="1091"/>
      <c r="H774" s="1091"/>
      <c r="I774" s="1130"/>
      <c r="J774" s="1130"/>
      <c r="K774" s="1130"/>
      <c r="L774" s="1130"/>
      <c r="M774" s="1130"/>
      <c r="N774" s="1130"/>
      <c r="O774" s="1130"/>
      <c r="P774" s="1106"/>
    </row>
    <row r="775" spans="1:16" ht="12.75">
      <c r="A775" s="1130"/>
      <c r="B775" s="1130"/>
      <c r="C775" s="1130"/>
      <c r="D775" s="1130"/>
      <c r="E775" s="1130"/>
      <c r="F775" s="1130"/>
      <c r="G775" s="1091"/>
      <c r="H775" s="1091"/>
      <c r="I775" s="1130"/>
      <c r="J775" s="1130"/>
      <c r="K775" s="1130"/>
      <c r="L775" s="1130"/>
      <c r="M775" s="1130"/>
      <c r="N775" s="1130"/>
      <c r="O775" s="1130"/>
      <c r="P775" s="1106"/>
    </row>
    <row r="776" spans="1:16" ht="12.75">
      <c r="A776" s="1130"/>
      <c r="B776" s="1130"/>
      <c r="C776" s="1130"/>
      <c r="D776" s="1130"/>
      <c r="E776" s="1130"/>
      <c r="F776" s="1130"/>
      <c r="G776" s="1091"/>
      <c r="H776" s="1091"/>
      <c r="I776" s="1130"/>
      <c r="J776" s="1130"/>
      <c r="K776" s="1130"/>
      <c r="L776" s="1130"/>
      <c r="M776" s="1130"/>
      <c r="N776" s="1130"/>
      <c r="O776" s="1130"/>
      <c r="P776" s="1106"/>
    </row>
    <row r="777" spans="1:16" ht="12.75">
      <c r="A777" s="1130"/>
      <c r="B777" s="1130"/>
      <c r="C777" s="1130"/>
      <c r="D777" s="1130"/>
      <c r="E777" s="1130"/>
      <c r="F777" s="1130"/>
      <c r="G777" s="1091"/>
      <c r="H777" s="1091"/>
      <c r="I777" s="1130"/>
      <c r="J777" s="1130"/>
      <c r="K777" s="1130"/>
      <c r="L777" s="1130"/>
      <c r="M777" s="1130"/>
      <c r="N777" s="1130"/>
      <c r="O777" s="1130"/>
      <c r="P777" s="1106"/>
    </row>
    <row r="778" spans="1:16" ht="12.75">
      <c r="A778" s="1130"/>
      <c r="B778" s="1130"/>
      <c r="C778" s="1130"/>
      <c r="D778" s="1130"/>
      <c r="E778" s="1130"/>
      <c r="F778" s="1130"/>
      <c r="G778" s="1091"/>
      <c r="H778" s="1091"/>
      <c r="I778" s="1130"/>
      <c r="J778" s="1130"/>
      <c r="K778" s="1130"/>
      <c r="L778" s="1130"/>
      <c r="M778" s="1130"/>
      <c r="N778" s="1130"/>
      <c r="O778" s="1130"/>
      <c r="P778" s="1106"/>
    </row>
    <row r="779" spans="1:16" ht="12.75">
      <c r="A779" s="1130"/>
      <c r="B779" s="1130"/>
      <c r="C779" s="1130"/>
      <c r="D779" s="1130"/>
      <c r="E779" s="1130"/>
      <c r="F779" s="1130"/>
      <c r="G779" s="1091"/>
      <c r="H779" s="1091"/>
      <c r="I779" s="1130"/>
      <c r="J779" s="1130"/>
      <c r="K779" s="1130"/>
      <c r="L779" s="1130"/>
      <c r="M779" s="1130"/>
      <c r="N779" s="1130"/>
      <c r="O779" s="1130"/>
      <c r="P779" s="1106"/>
    </row>
    <row r="780" spans="1:16" ht="12.75">
      <c r="A780" s="1130"/>
      <c r="B780" s="1130"/>
      <c r="C780" s="1130"/>
      <c r="D780" s="1130"/>
      <c r="E780" s="1130"/>
      <c r="F780" s="1130"/>
      <c r="G780" s="1091"/>
      <c r="H780" s="1091"/>
      <c r="I780" s="1130"/>
      <c r="J780" s="1130"/>
      <c r="K780" s="1130"/>
      <c r="L780" s="1130"/>
      <c r="M780" s="1130"/>
      <c r="N780" s="1130"/>
      <c r="O780" s="1130"/>
      <c r="P780" s="1106"/>
    </row>
    <row r="781" spans="1:16" ht="12.75">
      <c r="A781" s="1130"/>
      <c r="B781" s="1130"/>
      <c r="C781" s="1130"/>
      <c r="D781" s="1130"/>
      <c r="E781" s="1130"/>
      <c r="F781" s="1130"/>
      <c r="G781" s="1091"/>
      <c r="H781" s="1091"/>
      <c r="I781" s="1130"/>
      <c r="J781" s="1130"/>
      <c r="K781" s="1130"/>
      <c r="L781" s="1130"/>
      <c r="M781" s="1130"/>
      <c r="N781" s="1130"/>
      <c r="O781" s="1130"/>
      <c r="P781" s="1106"/>
    </row>
    <row r="782" spans="1:16" ht="12.75">
      <c r="A782" s="1130"/>
      <c r="B782" s="1130"/>
      <c r="C782" s="1130"/>
      <c r="D782" s="1130"/>
      <c r="E782" s="1130"/>
      <c r="F782" s="1130"/>
      <c r="G782" s="1091"/>
      <c r="H782" s="1091"/>
      <c r="I782" s="1130"/>
      <c r="J782" s="1130"/>
      <c r="K782" s="1130"/>
      <c r="L782" s="1130"/>
      <c r="M782" s="1130"/>
      <c r="N782" s="1130"/>
      <c r="O782" s="1130"/>
      <c r="P782" s="1106"/>
    </row>
    <row r="783" spans="1:16" ht="12.75">
      <c r="A783" s="1130"/>
      <c r="B783" s="1130"/>
      <c r="C783" s="1130"/>
      <c r="D783" s="1130"/>
      <c r="E783" s="1130"/>
      <c r="F783" s="1130"/>
      <c r="G783" s="1091"/>
      <c r="H783" s="1091"/>
      <c r="I783" s="1130"/>
      <c r="J783" s="1130"/>
      <c r="K783" s="1130"/>
      <c r="L783" s="1130"/>
      <c r="M783" s="1130"/>
      <c r="N783" s="1130"/>
      <c r="O783" s="1130"/>
      <c r="P783" s="1106"/>
    </row>
    <row r="784" spans="1:16" ht="12.75">
      <c r="A784" s="1130"/>
      <c r="B784" s="1130"/>
      <c r="C784" s="1130"/>
      <c r="D784" s="1130"/>
      <c r="E784" s="1130"/>
      <c r="F784" s="1130"/>
      <c r="G784" s="1091"/>
      <c r="H784" s="1091"/>
      <c r="I784" s="1130"/>
      <c r="J784" s="1130"/>
      <c r="K784" s="1130"/>
      <c r="L784" s="1130"/>
      <c r="M784" s="1130"/>
      <c r="N784" s="1130"/>
      <c r="O784" s="1130"/>
      <c r="P784" s="1106"/>
    </row>
    <row r="785" spans="1:16" ht="12.75">
      <c r="A785" s="1130"/>
      <c r="B785" s="1130"/>
      <c r="C785" s="1130"/>
      <c r="D785" s="1130"/>
      <c r="E785" s="1130"/>
      <c r="F785" s="1130"/>
      <c r="G785" s="1091"/>
      <c r="H785" s="1091"/>
      <c r="I785" s="1130"/>
      <c r="J785" s="1130"/>
      <c r="K785" s="1130"/>
      <c r="L785" s="1130"/>
      <c r="M785" s="1130"/>
      <c r="N785" s="1130"/>
      <c r="O785" s="1130"/>
      <c r="P785" s="1106"/>
    </row>
    <row r="786" spans="1:16" ht="12.75">
      <c r="A786" s="1130"/>
      <c r="B786" s="1130"/>
      <c r="C786" s="1130"/>
      <c r="D786" s="1130"/>
      <c r="E786" s="1130"/>
      <c r="F786" s="1130"/>
      <c r="G786" s="1091"/>
      <c r="H786" s="1091"/>
      <c r="I786" s="1130"/>
      <c r="J786" s="1130"/>
      <c r="K786" s="1130"/>
      <c r="L786" s="1130"/>
      <c r="M786" s="1130"/>
      <c r="N786" s="1130"/>
      <c r="O786" s="1130"/>
      <c r="P786" s="1106"/>
    </row>
    <row r="787" spans="1:16" ht="12.75">
      <c r="A787" s="1130"/>
      <c r="B787" s="1130"/>
      <c r="C787" s="1130"/>
      <c r="D787" s="1130"/>
      <c r="E787" s="1130"/>
      <c r="F787" s="1130"/>
      <c r="G787" s="1091"/>
      <c r="H787" s="1091"/>
      <c r="I787" s="1130"/>
      <c r="J787" s="1130"/>
      <c r="K787" s="1130"/>
      <c r="L787" s="1130"/>
      <c r="M787" s="1130"/>
      <c r="N787" s="1130"/>
      <c r="O787" s="1130"/>
      <c r="P787" s="1106"/>
    </row>
    <row r="788" spans="1:16" ht="12.75">
      <c r="A788" s="1130"/>
      <c r="B788" s="1130"/>
      <c r="C788" s="1130"/>
      <c r="D788" s="1130"/>
      <c r="E788" s="1130"/>
      <c r="F788" s="1130"/>
      <c r="G788" s="1091"/>
      <c r="H788" s="1091"/>
      <c r="I788" s="1130"/>
      <c r="J788" s="1130"/>
      <c r="K788" s="1130"/>
      <c r="L788" s="1130"/>
      <c r="M788" s="1130"/>
      <c r="N788" s="1130"/>
      <c r="O788" s="1130"/>
      <c r="P788" s="1106"/>
    </row>
    <row r="789" spans="1:16" ht="12.75">
      <c r="A789" s="1130"/>
      <c r="B789" s="1130"/>
      <c r="C789" s="1130"/>
      <c r="D789" s="1130"/>
      <c r="E789" s="1130"/>
      <c r="F789" s="1130"/>
      <c r="G789" s="1091"/>
      <c r="H789" s="1091"/>
      <c r="I789" s="1130"/>
      <c r="J789" s="1130"/>
      <c r="K789" s="1130"/>
      <c r="L789" s="1130"/>
      <c r="M789" s="1130"/>
      <c r="N789" s="1130"/>
      <c r="O789" s="1130"/>
      <c r="P789" s="1106"/>
    </row>
    <row r="790" spans="1:16" ht="12.75">
      <c r="A790" s="1130"/>
      <c r="B790" s="1130"/>
      <c r="C790" s="1130"/>
      <c r="D790" s="1130"/>
      <c r="E790" s="1130"/>
      <c r="F790" s="1130"/>
      <c r="G790" s="1091"/>
      <c r="H790" s="1091"/>
      <c r="I790" s="1130"/>
      <c r="J790" s="1130"/>
      <c r="K790" s="1130"/>
      <c r="L790" s="1130"/>
      <c r="M790" s="1130"/>
      <c r="N790" s="1130"/>
      <c r="O790" s="1130"/>
      <c r="P790" s="1106"/>
    </row>
    <row r="791" spans="1:16" ht="12.75">
      <c r="A791" s="1130"/>
      <c r="B791" s="1130"/>
      <c r="C791" s="1130"/>
      <c r="D791" s="1130"/>
      <c r="E791" s="1130"/>
      <c r="F791" s="1130"/>
      <c r="G791" s="1091"/>
      <c r="H791" s="1091"/>
      <c r="I791" s="1130"/>
      <c r="J791" s="1130"/>
      <c r="K791" s="1130"/>
      <c r="L791" s="1130"/>
      <c r="M791" s="1130"/>
      <c r="N791" s="1130"/>
      <c r="O791" s="1130"/>
      <c r="P791" s="1106"/>
    </row>
    <row r="792" spans="1:16" ht="12.75">
      <c r="A792" s="1130"/>
      <c r="B792" s="1130"/>
      <c r="C792" s="1130"/>
      <c r="D792" s="1130"/>
      <c r="E792" s="1130"/>
      <c r="F792" s="1130"/>
      <c r="G792" s="1091"/>
      <c r="H792" s="1091"/>
      <c r="I792" s="1130"/>
      <c r="J792" s="1130"/>
      <c r="K792" s="1130"/>
      <c r="L792" s="1130"/>
      <c r="M792" s="1130"/>
      <c r="N792" s="1130"/>
      <c r="O792" s="1130"/>
      <c r="P792" s="1106"/>
    </row>
    <row r="793" spans="1:16" ht="12.75">
      <c r="A793" s="1130"/>
      <c r="B793" s="1130"/>
      <c r="C793" s="1130"/>
      <c r="D793" s="1130"/>
      <c r="E793" s="1130"/>
      <c r="F793" s="1130"/>
      <c r="G793" s="1091"/>
      <c r="H793" s="1091"/>
      <c r="I793" s="1130"/>
      <c r="J793" s="1130"/>
      <c r="K793" s="1130"/>
      <c r="L793" s="1130"/>
      <c r="M793" s="1130"/>
      <c r="N793" s="1130"/>
      <c r="O793" s="1130"/>
      <c r="P793" s="1106"/>
    </row>
    <row r="794" spans="1:16" ht="12.75">
      <c r="A794" s="1130"/>
      <c r="B794" s="1130"/>
      <c r="C794" s="1130"/>
      <c r="D794" s="1130"/>
      <c r="E794" s="1130"/>
      <c r="F794" s="1130"/>
      <c r="G794" s="1091"/>
      <c r="H794" s="1091"/>
      <c r="I794" s="1130"/>
      <c r="J794" s="1130"/>
      <c r="K794" s="1130"/>
      <c r="L794" s="1130"/>
      <c r="M794" s="1130"/>
      <c r="N794" s="1130"/>
      <c r="O794" s="1130"/>
      <c r="P794" s="1106"/>
    </row>
    <row r="795" spans="1:16" ht="12.75">
      <c r="A795" s="1130"/>
      <c r="B795" s="1130"/>
      <c r="C795" s="1130"/>
      <c r="D795" s="1130"/>
      <c r="E795" s="1130"/>
      <c r="F795" s="1130"/>
      <c r="G795" s="1091"/>
      <c r="H795" s="1091"/>
      <c r="I795" s="1130"/>
      <c r="J795" s="1130"/>
      <c r="K795" s="1130"/>
      <c r="L795" s="1130"/>
      <c r="M795" s="1130"/>
      <c r="N795" s="1130"/>
      <c r="O795" s="1130"/>
      <c r="P795" s="1106"/>
    </row>
    <row r="796" spans="1:16" ht="12.75">
      <c r="A796" s="1130"/>
      <c r="B796" s="1130"/>
      <c r="C796" s="1130"/>
      <c r="D796" s="1130"/>
      <c r="E796" s="1130"/>
      <c r="F796" s="1130"/>
      <c r="G796" s="1091"/>
      <c r="H796" s="1091"/>
      <c r="I796" s="1130"/>
      <c r="J796" s="1130"/>
      <c r="K796" s="1130"/>
      <c r="L796" s="1130"/>
      <c r="M796" s="1130"/>
      <c r="N796" s="1130"/>
      <c r="O796" s="1130"/>
      <c r="P796" s="1106"/>
    </row>
    <row r="797" spans="1:16" ht="12.75">
      <c r="A797" s="1130"/>
      <c r="B797" s="1130"/>
      <c r="C797" s="1130"/>
      <c r="D797" s="1130"/>
      <c r="E797" s="1130"/>
      <c r="F797" s="1130"/>
      <c r="G797" s="1091"/>
      <c r="H797" s="1091"/>
      <c r="I797" s="1130"/>
      <c r="J797" s="1130"/>
      <c r="K797" s="1130"/>
      <c r="L797" s="1130"/>
      <c r="M797" s="1130"/>
      <c r="N797" s="1130"/>
      <c r="O797" s="1130"/>
      <c r="P797" s="1106"/>
    </row>
    <row r="798" spans="1:16" ht="12.75">
      <c r="A798" s="1130"/>
      <c r="B798" s="1130"/>
      <c r="C798" s="1130"/>
      <c r="D798" s="1130"/>
      <c r="E798" s="1130"/>
      <c r="F798" s="1130"/>
      <c r="G798" s="1091"/>
      <c r="H798" s="1091"/>
      <c r="I798" s="1130"/>
      <c r="J798" s="1130"/>
      <c r="K798" s="1130"/>
      <c r="L798" s="1130"/>
      <c r="M798" s="1130"/>
      <c r="N798" s="1130"/>
      <c r="O798" s="1130"/>
      <c r="P798" s="1106"/>
    </row>
    <row r="799" spans="1:16" ht="12.75">
      <c r="A799" s="1130"/>
      <c r="B799" s="1130"/>
      <c r="C799" s="1130"/>
      <c r="D799" s="1130"/>
      <c r="E799" s="1130"/>
      <c r="F799" s="1130"/>
      <c r="G799" s="1091"/>
      <c r="H799" s="1091"/>
      <c r="I799" s="1130"/>
      <c r="J799" s="1130"/>
      <c r="K799" s="1130"/>
      <c r="L799" s="1130"/>
      <c r="M799" s="1130"/>
      <c r="N799" s="1130"/>
      <c r="O799" s="1130"/>
      <c r="P799" s="1106"/>
    </row>
    <row r="800" spans="1:16" ht="12.75">
      <c r="A800" s="1130"/>
      <c r="B800" s="1130"/>
      <c r="C800" s="1130"/>
      <c r="D800" s="1130"/>
      <c r="E800" s="1130"/>
      <c r="F800" s="1130"/>
      <c r="G800" s="1091"/>
      <c r="H800" s="1091"/>
      <c r="I800" s="1130"/>
      <c r="J800" s="1130"/>
      <c r="K800" s="1130"/>
      <c r="L800" s="1130"/>
      <c r="M800" s="1130"/>
      <c r="N800" s="1130"/>
      <c r="O800" s="1130"/>
      <c r="P800" s="1106"/>
    </row>
    <row r="801" spans="1:16" ht="12.75">
      <c r="A801" s="1130"/>
      <c r="B801" s="1130"/>
      <c r="C801" s="1130"/>
      <c r="D801" s="1130"/>
      <c r="E801" s="1130"/>
      <c r="F801" s="1130"/>
      <c r="G801" s="1091"/>
      <c r="H801" s="1091"/>
      <c r="I801" s="1130"/>
      <c r="J801" s="1130"/>
      <c r="K801" s="1130"/>
      <c r="L801" s="1130"/>
      <c r="M801" s="1130"/>
      <c r="N801" s="1130"/>
      <c r="O801" s="1130"/>
      <c r="P801" s="1106"/>
    </row>
    <row r="802" spans="1:16" ht="12.75">
      <c r="A802" s="1130"/>
      <c r="B802" s="1130"/>
      <c r="C802" s="1130"/>
      <c r="D802" s="1130"/>
      <c r="E802" s="1130"/>
      <c r="F802" s="1130"/>
      <c r="G802" s="1091"/>
      <c r="H802" s="1091"/>
      <c r="I802" s="1130"/>
      <c r="J802" s="1130"/>
      <c r="K802" s="1130"/>
      <c r="L802" s="1130"/>
      <c r="M802" s="1130"/>
      <c r="N802" s="1130"/>
      <c r="O802" s="1130"/>
      <c r="P802" s="1106"/>
    </row>
    <row r="803" spans="1:16" ht="12.75">
      <c r="A803" s="1130"/>
      <c r="B803" s="1130"/>
      <c r="C803" s="1130"/>
      <c r="D803" s="1130"/>
      <c r="E803" s="1130"/>
      <c r="F803" s="1130"/>
      <c r="G803" s="1091"/>
      <c r="H803" s="1091"/>
      <c r="I803" s="1130"/>
      <c r="J803" s="1130"/>
      <c r="K803" s="1130"/>
      <c r="L803" s="1130"/>
      <c r="M803" s="1130"/>
      <c r="N803" s="1130"/>
      <c r="O803" s="1130"/>
      <c r="P803" s="1106"/>
    </row>
    <row r="804" spans="1:16" ht="12.75">
      <c r="A804" s="1130"/>
      <c r="B804" s="1130"/>
      <c r="C804" s="1130"/>
      <c r="D804" s="1130"/>
      <c r="E804" s="1130"/>
      <c r="F804" s="1130"/>
      <c r="G804" s="1091"/>
      <c r="H804" s="1091"/>
      <c r="I804" s="1130"/>
      <c r="J804" s="1130"/>
      <c r="K804" s="1130"/>
      <c r="L804" s="1130"/>
      <c r="M804" s="1130"/>
      <c r="N804" s="1130"/>
      <c r="O804" s="1130"/>
      <c r="P804" s="1106"/>
    </row>
    <row r="805" spans="1:16" ht="12.75">
      <c r="A805" s="1130"/>
      <c r="B805" s="1130"/>
      <c r="C805" s="1130"/>
      <c r="D805" s="1130"/>
      <c r="E805" s="1130"/>
      <c r="F805" s="1130"/>
      <c r="G805" s="1091"/>
      <c r="H805" s="1091"/>
      <c r="I805" s="1130"/>
      <c r="J805" s="1130"/>
      <c r="K805" s="1130"/>
      <c r="L805" s="1130"/>
      <c r="M805" s="1130"/>
      <c r="N805" s="1130"/>
      <c r="O805" s="1130"/>
      <c r="P805" s="1106"/>
    </row>
    <row r="806" spans="1:16" ht="12.75">
      <c r="A806" s="1130"/>
      <c r="B806" s="1130"/>
      <c r="C806" s="1130"/>
      <c r="D806" s="1130"/>
      <c r="E806" s="1130"/>
      <c r="F806" s="1130"/>
      <c r="G806" s="1091"/>
      <c r="H806" s="1091"/>
      <c r="I806" s="1130"/>
      <c r="J806" s="1130"/>
      <c r="K806" s="1130"/>
      <c r="L806" s="1130"/>
      <c r="M806" s="1130"/>
      <c r="N806" s="1130"/>
      <c r="O806" s="1130"/>
      <c r="P806" s="1106"/>
    </row>
    <row r="807" spans="1:16" ht="12.75">
      <c r="A807" s="1130"/>
      <c r="B807" s="1130"/>
      <c r="C807" s="1130"/>
      <c r="D807" s="1130"/>
      <c r="E807" s="1130"/>
      <c r="F807" s="1130"/>
      <c r="G807" s="1091"/>
      <c r="H807" s="1091"/>
      <c r="I807" s="1130"/>
      <c r="J807" s="1130"/>
      <c r="K807" s="1130"/>
      <c r="L807" s="1130"/>
      <c r="M807" s="1130"/>
      <c r="N807" s="1130"/>
      <c r="O807" s="1130"/>
      <c r="P807" s="1106"/>
    </row>
    <row r="808" spans="1:16" ht="12.75">
      <c r="A808" s="1130"/>
      <c r="B808" s="1130"/>
      <c r="C808" s="1130"/>
      <c r="D808" s="1130"/>
      <c r="E808" s="1130"/>
      <c r="F808" s="1130"/>
      <c r="G808" s="1091"/>
      <c r="H808" s="1091"/>
      <c r="I808" s="1130"/>
      <c r="J808" s="1130"/>
      <c r="K808" s="1130"/>
      <c r="L808" s="1130"/>
      <c r="M808" s="1130"/>
      <c r="N808" s="1130"/>
      <c r="O808" s="1130"/>
      <c r="P808" s="1106"/>
    </row>
    <row r="809" spans="1:16" ht="12.75">
      <c r="A809" s="1130"/>
      <c r="B809" s="1130"/>
      <c r="C809" s="1130"/>
      <c r="D809" s="1130"/>
      <c r="E809" s="1130"/>
      <c r="F809" s="1130"/>
      <c r="G809" s="1091"/>
      <c r="H809" s="1091"/>
      <c r="I809" s="1130"/>
      <c r="J809" s="1130"/>
      <c r="K809" s="1130"/>
      <c r="L809" s="1130"/>
      <c r="M809" s="1130"/>
      <c r="N809" s="1130"/>
      <c r="O809" s="1130"/>
      <c r="P809" s="1106"/>
    </row>
    <row r="810" spans="1:16" ht="12.75">
      <c r="A810" s="1130"/>
      <c r="B810" s="1130"/>
      <c r="C810" s="1130"/>
      <c r="D810" s="1130"/>
      <c r="E810" s="1130"/>
      <c r="F810" s="1130"/>
      <c r="G810" s="1091"/>
      <c r="H810" s="1091"/>
      <c r="I810" s="1130"/>
      <c r="J810" s="1130"/>
      <c r="K810" s="1130"/>
      <c r="L810" s="1130"/>
      <c r="M810" s="1130"/>
      <c r="N810" s="1130"/>
      <c r="O810" s="1130"/>
      <c r="P810" s="1106"/>
    </row>
    <row r="811" spans="1:16" ht="12.75">
      <c r="A811" s="1130"/>
      <c r="B811" s="1130"/>
      <c r="C811" s="1130"/>
      <c r="D811" s="1130"/>
      <c r="E811" s="1130"/>
      <c r="F811" s="1130"/>
      <c r="G811" s="1091"/>
      <c r="H811" s="1091"/>
      <c r="I811" s="1130"/>
      <c r="J811" s="1130"/>
      <c r="K811" s="1130"/>
      <c r="L811" s="1130"/>
      <c r="M811" s="1130"/>
      <c r="N811" s="1130"/>
      <c r="O811" s="1130"/>
      <c r="P811" s="1106"/>
    </row>
    <row r="812" spans="1:16" ht="12.75">
      <c r="A812" s="1130"/>
      <c r="B812" s="1130"/>
      <c r="C812" s="1130"/>
      <c r="D812" s="1130"/>
      <c r="E812" s="1130"/>
      <c r="F812" s="1130"/>
      <c r="G812" s="1091"/>
      <c r="H812" s="1091"/>
      <c r="I812" s="1130"/>
      <c r="J812" s="1130"/>
      <c r="K812" s="1130"/>
      <c r="L812" s="1130"/>
      <c r="M812" s="1130"/>
      <c r="N812" s="1130"/>
      <c r="O812" s="1130"/>
      <c r="P812" s="1106"/>
    </row>
    <row r="813" spans="1:16" ht="12.75">
      <c r="A813" s="1130"/>
      <c r="B813" s="1130"/>
      <c r="C813" s="1130"/>
      <c r="D813" s="1130"/>
      <c r="E813" s="1130"/>
      <c r="F813" s="1130"/>
      <c r="G813" s="1091"/>
      <c r="H813" s="1091"/>
      <c r="I813" s="1130"/>
      <c r="J813" s="1130"/>
      <c r="K813" s="1130"/>
      <c r="L813" s="1130"/>
      <c r="M813" s="1130"/>
      <c r="N813" s="1130"/>
      <c r="O813" s="1130"/>
      <c r="P813" s="1106"/>
    </row>
    <row r="814" spans="1:16" ht="12.75">
      <c r="A814" s="1130"/>
      <c r="B814" s="1130"/>
      <c r="C814" s="1130"/>
      <c r="D814" s="1130"/>
      <c r="E814" s="1130"/>
      <c r="F814" s="1130"/>
      <c r="G814" s="1091"/>
      <c r="H814" s="1091"/>
      <c r="I814" s="1130"/>
      <c r="J814" s="1130"/>
      <c r="K814" s="1130"/>
      <c r="L814" s="1130"/>
      <c r="M814" s="1130"/>
      <c r="N814" s="1130"/>
      <c r="O814" s="1130"/>
      <c r="P814" s="1106"/>
    </row>
    <row r="815" spans="1:16" ht="12.75">
      <c r="A815" s="1130"/>
      <c r="B815" s="1130"/>
      <c r="C815" s="1130"/>
      <c r="D815" s="1130"/>
      <c r="E815" s="1130"/>
      <c r="F815" s="1130"/>
      <c r="G815" s="1091"/>
      <c r="H815" s="1091"/>
      <c r="I815" s="1130"/>
      <c r="J815" s="1130"/>
      <c r="K815" s="1130"/>
      <c r="L815" s="1130"/>
      <c r="M815" s="1130"/>
      <c r="N815" s="1130"/>
      <c r="O815" s="1130"/>
      <c r="P815" s="1106"/>
    </row>
    <row r="816" spans="1:16" ht="12.75">
      <c r="A816" s="1130"/>
      <c r="B816" s="1130"/>
      <c r="C816" s="1130"/>
      <c r="D816" s="1130"/>
      <c r="E816" s="1130"/>
      <c r="F816" s="1130"/>
      <c r="G816" s="1091"/>
      <c r="H816" s="1091"/>
      <c r="I816" s="1130"/>
      <c r="J816" s="1130"/>
      <c r="K816" s="1130"/>
      <c r="L816" s="1130"/>
      <c r="M816" s="1130"/>
      <c r="N816" s="1130"/>
      <c r="O816" s="1130"/>
      <c r="P816" s="1106"/>
    </row>
    <row r="817" spans="1:16" ht="12.75">
      <c r="A817" s="1130"/>
      <c r="B817" s="1130"/>
      <c r="C817" s="1130"/>
      <c r="D817" s="1130"/>
      <c r="E817" s="1130"/>
      <c r="F817" s="1130"/>
      <c r="G817" s="1091"/>
      <c r="H817" s="1091"/>
      <c r="I817" s="1130"/>
      <c r="J817" s="1130"/>
      <c r="K817" s="1130"/>
      <c r="L817" s="1130"/>
      <c r="M817" s="1130"/>
      <c r="N817" s="1130"/>
      <c r="O817" s="1130"/>
      <c r="P817" s="1106"/>
    </row>
    <row r="818" spans="1:16" ht="12.75">
      <c r="A818" s="1130"/>
      <c r="B818" s="1130"/>
      <c r="C818" s="1130"/>
      <c r="D818" s="1130"/>
      <c r="E818" s="1130"/>
      <c r="F818" s="1130"/>
      <c r="G818" s="1091"/>
      <c r="H818" s="1091"/>
      <c r="I818" s="1130"/>
      <c r="J818" s="1130"/>
      <c r="K818" s="1130"/>
      <c r="L818" s="1130"/>
      <c r="M818" s="1130"/>
      <c r="N818" s="1130"/>
      <c r="O818" s="1130"/>
      <c r="P818" s="1106"/>
    </row>
    <row r="819" spans="1:16" ht="12.75">
      <c r="A819" s="1130"/>
      <c r="B819" s="1130"/>
      <c r="C819" s="1130"/>
      <c r="D819" s="1130"/>
      <c r="E819" s="1130"/>
      <c r="F819" s="1130"/>
      <c r="G819" s="1091"/>
      <c r="H819" s="1091"/>
      <c r="I819" s="1130"/>
      <c r="J819" s="1130"/>
      <c r="K819" s="1130"/>
      <c r="L819" s="1130"/>
      <c r="M819" s="1130"/>
      <c r="N819" s="1130"/>
      <c r="O819" s="1130"/>
      <c r="P819" s="1106"/>
    </row>
    <row r="820" spans="1:16" ht="12.75">
      <c r="A820" s="1130"/>
      <c r="B820" s="1130"/>
      <c r="C820" s="1130"/>
      <c r="D820" s="1130"/>
      <c r="E820" s="1130"/>
      <c r="F820" s="1130"/>
      <c r="G820" s="1091"/>
      <c r="H820" s="1091"/>
      <c r="I820" s="1130"/>
      <c r="J820" s="1130"/>
      <c r="K820" s="1130"/>
      <c r="L820" s="1130"/>
      <c r="M820" s="1130"/>
      <c r="N820" s="1130"/>
      <c r="O820" s="1130"/>
      <c r="P820" s="1106"/>
    </row>
    <row r="821" spans="1:16" ht="12.75">
      <c r="A821" s="1130"/>
      <c r="B821" s="1130"/>
      <c r="C821" s="1130"/>
      <c r="D821" s="1130"/>
      <c r="E821" s="1130"/>
      <c r="F821" s="1130"/>
      <c r="G821" s="1091"/>
      <c r="H821" s="1091"/>
      <c r="I821" s="1130"/>
      <c r="J821" s="1130"/>
      <c r="K821" s="1130"/>
      <c r="L821" s="1130"/>
      <c r="M821" s="1130"/>
      <c r="N821" s="1130"/>
      <c r="O821" s="1130"/>
      <c r="P821" s="1106"/>
    </row>
    <row r="822" spans="1:16" ht="12.75">
      <c r="A822" s="1130"/>
      <c r="B822" s="1130"/>
      <c r="C822" s="1130"/>
      <c r="D822" s="1130"/>
      <c r="E822" s="1130"/>
      <c r="F822" s="1130"/>
      <c r="G822" s="1091"/>
      <c r="H822" s="1091"/>
      <c r="I822" s="1130"/>
      <c r="J822" s="1130"/>
      <c r="K822" s="1130"/>
      <c r="L822" s="1130"/>
      <c r="M822" s="1130"/>
      <c r="N822" s="1130"/>
      <c r="O822" s="1130"/>
      <c r="P822" s="1106"/>
    </row>
    <row r="823" spans="1:16" ht="12.75">
      <c r="A823" s="1130"/>
      <c r="B823" s="1130"/>
      <c r="C823" s="1130"/>
      <c r="D823" s="1130"/>
      <c r="E823" s="1130"/>
      <c r="F823" s="1130"/>
      <c r="G823" s="1091"/>
      <c r="H823" s="1091"/>
      <c r="I823" s="1130"/>
      <c r="J823" s="1130"/>
      <c r="K823" s="1130"/>
      <c r="L823" s="1130"/>
      <c r="M823" s="1130"/>
      <c r="N823" s="1130"/>
      <c r="O823" s="1130"/>
      <c r="P823" s="1106"/>
    </row>
    <row r="824" spans="1:16" ht="12.75">
      <c r="A824" s="1130"/>
      <c r="B824" s="1130"/>
      <c r="C824" s="1130"/>
      <c r="D824" s="1130"/>
      <c r="E824" s="1130"/>
      <c r="F824" s="1130"/>
      <c r="G824" s="1091"/>
      <c r="H824" s="1091"/>
      <c r="I824" s="1130"/>
      <c r="J824" s="1130"/>
      <c r="K824" s="1130"/>
      <c r="L824" s="1130"/>
      <c r="M824" s="1130"/>
      <c r="N824" s="1130"/>
      <c r="O824" s="1130"/>
      <c r="P824" s="1106"/>
    </row>
    <row r="825" spans="1:16" ht="12.75">
      <c r="A825" s="1130"/>
      <c r="B825" s="1130"/>
      <c r="C825" s="1130"/>
      <c r="D825" s="1130"/>
      <c r="E825" s="1130"/>
      <c r="F825" s="1130"/>
      <c r="G825" s="1091"/>
      <c r="H825" s="1091"/>
      <c r="I825" s="1130"/>
      <c r="J825" s="1130"/>
      <c r="K825" s="1130"/>
      <c r="L825" s="1130"/>
      <c r="M825" s="1130"/>
      <c r="N825" s="1130"/>
      <c r="O825" s="1130"/>
      <c r="P825" s="1106"/>
    </row>
    <row r="826" spans="1:16" ht="12.75">
      <c r="A826" s="1130"/>
      <c r="B826" s="1130"/>
      <c r="C826" s="1130"/>
      <c r="D826" s="1130"/>
      <c r="E826" s="1130"/>
      <c r="F826" s="1130"/>
      <c r="G826" s="1091"/>
      <c r="H826" s="1091"/>
      <c r="I826" s="1130"/>
      <c r="J826" s="1130"/>
      <c r="K826" s="1130"/>
      <c r="L826" s="1130"/>
      <c r="M826" s="1130"/>
      <c r="N826" s="1130"/>
      <c r="O826" s="1130"/>
      <c r="P826" s="1106"/>
    </row>
    <row r="827" spans="1:16" ht="12.75">
      <c r="A827" s="1130"/>
      <c r="B827" s="1130"/>
      <c r="C827" s="1130"/>
      <c r="D827" s="1130"/>
      <c r="E827" s="1130"/>
      <c r="F827" s="1130"/>
      <c r="G827" s="1091"/>
      <c r="H827" s="1091"/>
      <c r="I827" s="1130"/>
      <c r="J827" s="1130"/>
      <c r="K827" s="1130"/>
      <c r="L827" s="1130"/>
      <c r="M827" s="1130"/>
      <c r="N827" s="1130"/>
      <c r="O827" s="1130"/>
      <c r="P827" s="1106"/>
    </row>
    <row r="828" spans="1:16" ht="12.75">
      <c r="A828" s="1130"/>
      <c r="B828" s="1130"/>
      <c r="C828" s="1130"/>
      <c r="D828" s="1130"/>
      <c r="E828" s="1130"/>
      <c r="F828" s="1130"/>
      <c r="G828" s="1091"/>
      <c r="H828" s="1091"/>
      <c r="I828" s="1130"/>
      <c r="J828" s="1130"/>
      <c r="K828" s="1130"/>
      <c r="L828" s="1130"/>
      <c r="M828" s="1130"/>
      <c r="N828" s="1130"/>
      <c r="O828" s="1130"/>
      <c r="P828" s="1106"/>
    </row>
    <row r="829" spans="1:16" ht="12.75">
      <c r="A829" s="1130"/>
      <c r="B829" s="1130"/>
      <c r="C829" s="1130"/>
      <c r="D829" s="1130"/>
      <c r="E829" s="1130"/>
      <c r="F829" s="1130"/>
      <c r="G829" s="1091"/>
      <c r="H829" s="1091"/>
      <c r="I829" s="1130"/>
      <c r="J829" s="1130"/>
      <c r="K829" s="1130"/>
      <c r="L829" s="1130"/>
      <c r="M829" s="1130"/>
      <c r="N829" s="1130"/>
      <c r="O829" s="1130"/>
      <c r="P829" s="1106"/>
    </row>
    <row r="830" spans="1:16" ht="12.75">
      <c r="A830" s="1130"/>
      <c r="B830" s="1130"/>
      <c r="C830" s="1130"/>
      <c r="D830" s="1130"/>
      <c r="E830" s="1130"/>
      <c r="F830" s="1130"/>
      <c r="G830" s="1091"/>
      <c r="H830" s="1091"/>
      <c r="I830" s="1130"/>
      <c r="J830" s="1130"/>
      <c r="K830" s="1130"/>
      <c r="L830" s="1130"/>
      <c r="M830" s="1130"/>
      <c r="N830" s="1130"/>
      <c r="O830" s="1130"/>
      <c r="P830" s="1106"/>
    </row>
    <row r="831" spans="1:16" ht="12.75">
      <c r="A831" s="1130"/>
      <c r="B831" s="1130"/>
      <c r="C831" s="1130"/>
      <c r="D831" s="1130"/>
      <c r="E831" s="1130"/>
      <c r="F831" s="1130"/>
      <c r="G831" s="1091"/>
      <c r="H831" s="1091"/>
      <c r="I831" s="1130"/>
      <c r="J831" s="1130"/>
      <c r="K831" s="1130"/>
      <c r="L831" s="1130"/>
      <c r="M831" s="1130"/>
      <c r="N831" s="1130"/>
      <c r="O831" s="1130"/>
      <c r="P831" s="1106"/>
    </row>
    <row r="832" spans="1:16" ht="12.75">
      <c r="A832" s="1130"/>
      <c r="B832" s="1130"/>
      <c r="C832" s="1130"/>
      <c r="D832" s="1130"/>
      <c r="E832" s="1130"/>
      <c r="F832" s="1130"/>
      <c r="G832" s="1091"/>
      <c r="H832" s="1091"/>
      <c r="I832" s="1130"/>
      <c r="J832" s="1130"/>
      <c r="K832" s="1130"/>
      <c r="L832" s="1130"/>
      <c r="M832" s="1130"/>
      <c r="N832" s="1130"/>
      <c r="O832" s="1130"/>
      <c r="P832" s="1106"/>
    </row>
    <row r="833" spans="1:16" ht="12.75">
      <c r="A833" s="1130"/>
      <c r="B833" s="1130"/>
      <c r="C833" s="1130"/>
      <c r="D833" s="1130"/>
      <c r="E833" s="1130"/>
      <c r="F833" s="1130"/>
      <c r="G833" s="1091"/>
      <c r="H833" s="1091"/>
      <c r="I833" s="1130"/>
      <c r="J833" s="1130"/>
      <c r="K833" s="1130"/>
      <c r="L833" s="1130"/>
      <c r="M833" s="1130"/>
      <c r="N833" s="1130"/>
      <c r="O833" s="1130"/>
      <c r="P833" s="1106"/>
    </row>
    <row r="834" spans="1:16" ht="12.75">
      <c r="A834" s="1130"/>
      <c r="B834" s="1130"/>
      <c r="C834" s="1130"/>
      <c r="D834" s="1130"/>
      <c r="E834" s="1130"/>
      <c r="F834" s="1130"/>
      <c r="G834" s="1091"/>
      <c r="H834" s="1091"/>
      <c r="I834" s="1130"/>
      <c r="J834" s="1130"/>
      <c r="K834" s="1130"/>
      <c r="L834" s="1130"/>
      <c r="M834" s="1130"/>
      <c r="N834" s="1130"/>
      <c r="O834" s="1130"/>
      <c r="P834" s="1106"/>
    </row>
    <row r="835" spans="1:16" ht="12.75">
      <c r="A835" s="1130"/>
      <c r="B835" s="1130"/>
      <c r="C835" s="1130"/>
      <c r="D835" s="1130"/>
      <c r="E835" s="1130"/>
      <c r="F835" s="1130"/>
      <c r="G835" s="1091"/>
      <c r="H835" s="1091"/>
      <c r="I835" s="1130"/>
      <c r="J835" s="1130"/>
      <c r="K835" s="1130"/>
      <c r="L835" s="1130"/>
      <c r="M835" s="1130"/>
      <c r="N835" s="1130"/>
      <c r="O835" s="1130"/>
      <c r="P835" s="1106"/>
    </row>
    <row r="836" spans="1:16" ht="12.75">
      <c r="A836" s="1130"/>
      <c r="B836" s="1130"/>
      <c r="C836" s="1130"/>
      <c r="D836" s="1130"/>
      <c r="E836" s="1130"/>
      <c r="F836" s="1130"/>
      <c r="G836" s="1091"/>
      <c r="H836" s="1091"/>
      <c r="I836" s="1130"/>
      <c r="J836" s="1130"/>
      <c r="K836" s="1130"/>
      <c r="L836" s="1130"/>
      <c r="M836" s="1130"/>
      <c r="N836" s="1130"/>
      <c r="O836" s="1130"/>
      <c r="P836" s="1106"/>
    </row>
    <row r="837" spans="1:16" ht="12.75">
      <c r="A837" s="1130"/>
      <c r="B837" s="1130"/>
      <c r="C837" s="1130"/>
      <c r="D837" s="1130"/>
      <c r="E837" s="1130"/>
      <c r="F837" s="1130"/>
      <c r="G837" s="1091"/>
      <c r="H837" s="1091"/>
      <c r="I837" s="1130"/>
      <c r="J837" s="1130"/>
      <c r="K837" s="1130"/>
      <c r="L837" s="1130"/>
      <c r="M837" s="1130"/>
      <c r="N837" s="1130"/>
      <c r="O837" s="1130"/>
      <c r="P837" s="1106"/>
    </row>
    <row r="838" spans="1:16" ht="12.75">
      <c r="A838" s="1130"/>
      <c r="B838" s="1130"/>
      <c r="C838" s="1130"/>
      <c r="D838" s="1130"/>
      <c r="E838" s="1130"/>
      <c r="F838" s="1130"/>
      <c r="G838" s="1091"/>
      <c r="H838" s="1091"/>
      <c r="I838" s="1130"/>
      <c r="J838" s="1130"/>
      <c r="K838" s="1130"/>
      <c r="L838" s="1130"/>
      <c r="M838" s="1130"/>
      <c r="N838" s="1130"/>
      <c r="O838" s="1130"/>
      <c r="P838" s="1106"/>
    </row>
    <row r="839" spans="1:16" ht="12.75">
      <c r="A839" s="1130"/>
      <c r="B839" s="1130"/>
      <c r="C839" s="1130"/>
      <c r="D839" s="1130"/>
      <c r="E839" s="1130"/>
      <c r="F839" s="1130"/>
      <c r="G839" s="1091"/>
      <c r="H839" s="1091"/>
      <c r="I839" s="1130"/>
      <c r="J839" s="1130"/>
      <c r="K839" s="1130"/>
      <c r="L839" s="1130"/>
      <c r="M839" s="1130"/>
      <c r="N839" s="1130"/>
      <c r="O839" s="1130"/>
      <c r="P839" s="1106"/>
    </row>
    <row r="840" spans="1:16" ht="12.75">
      <c r="A840" s="1130"/>
      <c r="B840" s="1130"/>
      <c r="C840" s="1130"/>
      <c r="D840" s="1130"/>
      <c r="E840" s="1130"/>
      <c r="F840" s="1130"/>
      <c r="G840" s="1091"/>
      <c r="H840" s="1091"/>
      <c r="I840" s="1130"/>
      <c r="J840" s="1130"/>
      <c r="K840" s="1130"/>
      <c r="L840" s="1130"/>
      <c r="M840" s="1130"/>
      <c r="N840" s="1130"/>
      <c r="O840" s="1130"/>
      <c r="P840" s="1106"/>
    </row>
    <row r="841" spans="1:16" ht="12.75">
      <c r="A841" s="1130"/>
      <c r="B841" s="1130"/>
      <c r="C841" s="1130"/>
      <c r="D841" s="1130"/>
      <c r="E841" s="1130"/>
      <c r="F841" s="1130"/>
      <c r="G841" s="1091"/>
      <c r="H841" s="1091"/>
      <c r="I841" s="1130"/>
      <c r="J841" s="1130"/>
      <c r="K841" s="1130"/>
      <c r="L841" s="1130"/>
      <c r="M841" s="1130"/>
      <c r="N841" s="1130"/>
      <c r="O841" s="1130"/>
      <c r="P841" s="1106"/>
    </row>
    <row r="842" spans="1:16" ht="12.75">
      <c r="A842" s="1130"/>
      <c r="B842" s="1130"/>
      <c r="C842" s="1130"/>
      <c r="D842" s="1130"/>
      <c r="E842" s="1130"/>
      <c r="F842" s="1130"/>
      <c r="G842" s="1091"/>
      <c r="H842" s="1091"/>
      <c r="I842" s="1130"/>
      <c r="J842" s="1130"/>
      <c r="K842" s="1130"/>
      <c r="L842" s="1130"/>
      <c r="M842" s="1130"/>
      <c r="N842" s="1130"/>
      <c r="O842" s="1130"/>
      <c r="P842" s="1106"/>
    </row>
    <row r="843" spans="1:16" ht="12.75">
      <c r="A843" s="1130"/>
      <c r="B843" s="1130"/>
      <c r="C843" s="1130"/>
      <c r="D843" s="1130"/>
      <c r="E843" s="1130"/>
      <c r="F843" s="1130"/>
      <c r="G843" s="1091"/>
      <c r="H843" s="1091"/>
      <c r="I843" s="1130"/>
      <c r="J843" s="1130"/>
      <c r="K843" s="1130"/>
      <c r="L843" s="1130"/>
      <c r="M843" s="1130"/>
      <c r="N843" s="1130"/>
      <c r="O843" s="1130"/>
      <c r="P843" s="1106"/>
    </row>
    <row r="844" spans="1:16" ht="12.75">
      <c r="A844" s="1130"/>
      <c r="B844" s="1130"/>
      <c r="C844" s="1130"/>
      <c r="D844" s="1130"/>
      <c r="E844" s="1130"/>
      <c r="F844" s="1130"/>
      <c r="G844" s="1091"/>
      <c r="H844" s="1091"/>
      <c r="I844" s="1130"/>
      <c r="J844" s="1130"/>
      <c r="K844" s="1130"/>
      <c r="L844" s="1130"/>
      <c r="M844" s="1130"/>
      <c r="N844" s="1130"/>
      <c r="O844" s="1130"/>
      <c r="P844" s="1106"/>
    </row>
    <row r="845" spans="1:16" ht="12.75">
      <c r="A845" s="1130"/>
      <c r="B845" s="1130"/>
      <c r="C845" s="1130"/>
      <c r="D845" s="1130"/>
      <c r="E845" s="1130"/>
      <c r="F845" s="1130"/>
      <c r="G845" s="1091"/>
      <c r="H845" s="1091"/>
      <c r="I845" s="1130"/>
      <c r="J845" s="1130"/>
      <c r="K845" s="1130"/>
      <c r="L845" s="1130"/>
      <c r="M845" s="1130"/>
      <c r="N845" s="1130"/>
      <c r="O845" s="1130"/>
      <c r="P845" s="1106"/>
    </row>
    <row r="846" spans="1:16" ht="12.75">
      <c r="A846" s="1130"/>
      <c r="B846" s="1130"/>
      <c r="C846" s="1130"/>
      <c r="D846" s="1130"/>
      <c r="E846" s="1130"/>
      <c r="F846" s="1130"/>
      <c r="G846" s="1091"/>
      <c r="H846" s="1091"/>
      <c r="I846" s="1130"/>
      <c r="J846" s="1130"/>
      <c r="K846" s="1130"/>
      <c r="L846" s="1130"/>
      <c r="M846" s="1130"/>
      <c r="N846" s="1130"/>
      <c r="O846" s="1130"/>
      <c r="P846" s="1106"/>
    </row>
    <row r="847" spans="1:16" ht="12.75">
      <c r="A847" s="1130"/>
      <c r="B847" s="1130"/>
      <c r="C847" s="1130"/>
      <c r="D847" s="1130"/>
      <c r="E847" s="1130"/>
      <c r="F847" s="1130"/>
      <c r="G847" s="1091"/>
      <c r="H847" s="1091"/>
      <c r="I847" s="1130"/>
      <c r="J847" s="1130"/>
      <c r="K847" s="1130"/>
      <c r="L847" s="1130"/>
      <c r="M847" s="1130"/>
      <c r="N847" s="1130"/>
      <c r="O847" s="1130"/>
      <c r="P847" s="1106"/>
    </row>
    <row r="848" spans="1:16" ht="12.75">
      <c r="A848" s="1130"/>
      <c r="B848" s="1130"/>
      <c r="C848" s="1130"/>
      <c r="D848" s="1130"/>
      <c r="E848" s="1130"/>
      <c r="F848" s="1130"/>
      <c r="G848" s="1091"/>
      <c r="H848" s="1091"/>
      <c r="I848" s="1130"/>
      <c r="J848" s="1130"/>
      <c r="K848" s="1130"/>
      <c r="L848" s="1130"/>
      <c r="M848" s="1130"/>
      <c r="N848" s="1130"/>
      <c r="O848" s="1130"/>
      <c r="P848" s="1106"/>
    </row>
    <row r="849" spans="1:16" ht="12.75">
      <c r="A849" s="1130"/>
      <c r="B849" s="1130"/>
      <c r="C849" s="1130"/>
      <c r="D849" s="1130"/>
      <c r="E849" s="1130"/>
      <c r="F849" s="1130"/>
      <c r="G849" s="1091"/>
      <c r="H849" s="1091"/>
      <c r="I849" s="1130"/>
      <c r="J849" s="1130"/>
      <c r="K849" s="1130"/>
      <c r="L849" s="1130"/>
      <c r="M849" s="1130"/>
      <c r="N849" s="1130"/>
      <c r="O849" s="1130"/>
      <c r="P849" s="1106"/>
    </row>
    <row r="850" spans="1:16" ht="12.75">
      <c r="A850" s="1130"/>
      <c r="B850" s="1130"/>
      <c r="C850" s="1130"/>
      <c r="D850" s="1130"/>
      <c r="E850" s="1130"/>
      <c r="F850" s="1130"/>
      <c r="G850" s="1091"/>
      <c r="H850" s="1091"/>
      <c r="I850" s="1130"/>
      <c r="J850" s="1130"/>
      <c r="K850" s="1130"/>
      <c r="L850" s="1130"/>
      <c r="M850" s="1130"/>
      <c r="N850" s="1130"/>
      <c r="O850" s="1130"/>
      <c r="P850" s="1106"/>
    </row>
    <row r="851" spans="1:16" ht="12.75">
      <c r="A851" s="1130"/>
      <c r="B851" s="1130"/>
      <c r="C851" s="1130"/>
      <c r="D851" s="1130"/>
      <c r="E851" s="1130"/>
      <c r="F851" s="1130"/>
      <c r="G851" s="1091"/>
      <c r="H851" s="1091"/>
      <c r="I851" s="1130"/>
      <c r="J851" s="1130"/>
      <c r="K851" s="1130"/>
      <c r="L851" s="1130"/>
      <c r="M851" s="1130"/>
      <c r="N851" s="1130"/>
      <c r="O851" s="1130"/>
      <c r="P851" s="1106"/>
    </row>
    <row r="852" spans="1:16" ht="12.75">
      <c r="A852" s="1130"/>
      <c r="B852" s="1130"/>
      <c r="C852" s="1130"/>
      <c r="D852" s="1130"/>
      <c r="E852" s="1130"/>
      <c r="F852" s="1130"/>
      <c r="G852" s="1091"/>
      <c r="H852" s="1091"/>
      <c r="I852" s="1130"/>
      <c r="J852" s="1130"/>
      <c r="K852" s="1130"/>
      <c r="L852" s="1130"/>
      <c r="M852" s="1130"/>
      <c r="N852" s="1130"/>
      <c r="O852" s="1130"/>
      <c r="P852" s="1106"/>
    </row>
    <row r="853" spans="1:16" ht="12.75">
      <c r="A853" s="1130"/>
      <c r="B853" s="1130"/>
      <c r="C853" s="1130"/>
      <c r="D853" s="1130"/>
      <c r="E853" s="1130"/>
      <c r="F853" s="1130"/>
      <c r="G853" s="1091"/>
      <c r="H853" s="1091"/>
      <c r="I853" s="1130"/>
      <c r="J853" s="1130"/>
      <c r="K853" s="1130"/>
      <c r="L853" s="1130"/>
      <c r="M853" s="1130"/>
      <c r="N853" s="1130"/>
      <c r="O853" s="1130"/>
      <c r="P853" s="1106"/>
    </row>
    <row r="854" spans="1:16" ht="12.75">
      <c r="A854" s="1130"/>
      <c r="B854" s="1130"/>
      <c r="C854" s="1130"/>
      <c r="D854" s="1130"/>
      <c r="E854" s="1130"/>
      <c r="F854" s="1130"/>
      <c r="G854" s="1091"/>
      <c r="H854" s="1091"/>
      <c r="I854" s="1130"/>
      <c r="J854" s="1130"/>
      <c r="K854" s="1130"/>
      <c r="L854" s="1130"/>
      <c r="M854" s="1130"/>
      <c r="N854" s="1130"/>
      <c r="O854" s="1130"/>
      <c r="P854" s="1106"/>
    </row>
    <row r="855" spans="1:16" ht="12.75">
      <c r="A855" s="1130"/>
      <c r="B855" s="1130"/>
      <c r="C855" s="1130"/>
      <c r="D855" s="1130"/>
      <c r="E855" s="1130"/>
      <c r="F855" s="1130"/>
      <c r="G855" s="1091"/>
      <c r="H855" s="1091"/>
      <c r="I855" s="1130"/>
      <c r="J855" s="1130"/>
      <c r="K855" s="1130"/>
      <c r="L855" s="1130"/>
      <c r="M855" s="1130"/>
      <c r="N855" s="1130"/>
      <c r="O855" s="1130"/>
      <c r="P855" s="1106"/>
    </row>
    <row r="856" spans="1:16" ht="12.75">
      <c r="A856" s="1130"/>
      <c r="B856" s="1130"/>
      <c r="C856" s="1130"/>
      <c r="D856" s="1130"/>
      <c r="E856" s="1130"/>
      <c r="F856" s="1130"/>
      <c r="G856" s="1091"/>
      <c r="H856" s="1091"/>
      <c r="I856" s="1130"/>
      <c r="J856" s="1130"/>
      <c r="K856" s="1130"/>
      <c r="L856" s="1130"/>
      <c r="M856" s="1130"/>
      <c r="N856" s="1130"/>
      <c r="O856" s="1130"/>
      <c r="P856" s="1106"/>
    </row>
    <row r="857" spans="1:16" ht="12.75">
      <c r="A857" s="1130"/>
      <c r="B857" s="1130"/>
      <c r="C857" s="1130"/>
      <c r="D857" s="1130"/>
      <c r="E857" s="1130"/>
      <c r="F857" s="1130"/>
      <c r="G857" s="1091"/>
      <c r="H857" s="1091"/>
      <c r="I857" s="1130"/>
      <c r="J857" s="1130"/>
      <c r="K857" s="1130"/>
      <c r="L857" s="1130"/>
      <c r="M857" s="1130"/>
      <c r="N857" s="1130"/>
      <c r="O857" s="1130"/>
      <c r="P857" s="1106"/>
    </row>
    <row r="858" spans="1:16" ht="12.75">
      <c r="A858" s="1130"/>
      <c r="B858" s="1130"/>
      <c r="C858" s="1130"/>
      <c r="D858" s="1130"/>
      <c r="E858" s="1130"/>
      <c r="F858" s="1130"/>
      <c r="G858" s="1091"/>
      <c r="H858" s="1091"/>
      <c r="I858" s="1130"/>
      <c r="J858" s="1130"/>
      <c r="K858" s="1130"/>
      <c r="L858" s="1130"/>
      <c r="M858" s="1130"/>
      <c r="N858" s="1130"/>
      <c r="O858" s="1130"/>
      <c r="P858" s="1106"/>
    </row>
    <row r="859" spans="1:16" ht="12.75">
      <c r="A859" s="1130"/>
      <c r="B859" s="1130"/>
      <c r="C859" s="1130"/>
      <c r="D859" s="1130"/>
      <c r="E859" s="1130"/>
      <c r="F859" s="1130"/>
      <c r="G859" s="1091"/>
      <c r="H859" s="1091"/>
      <c r="I859" s="1130"/>
      <c r="J859" s="1130"/>
      <c r="K859" s="1130"/>
      <c r="L859" s="1130"/>
      <c r="M859" s="1130"/>
      <c r="N859" s="1130"/>
      <c r="O859" s="1130"/>
      <c r="P859" s="1106"/>
    </row>
    <row r="860" spans="1:16" ht="12.75">
      <c r="A860" s="1130"/>
      <c r="B860" s="1130"/>
      <c r="C860" s="1130"/>
      <c r="D860" s="1130"/>
      <c r="E860" s="1130"/>
      <c r="F860" s="1130"/>
      <c r="G860" s="1091"/>
      <c r="H860" s="1091"/>
      <c r="I860" s="1130"/>
      <c r="J860" s="1130"/>
      <c r="K860" s="1130"/>
      <c r="L860" s="1130"/>
      <c r="M860" s="1130"/>
      <c r="N860" s="1130"/>
      <c r="O860" s="1130"/>
      <c r="P860" s="1106"/>
    </row>
    <row r="861" spans="1:16" ht="12.75">
      <c r="A861" s="1130"/>
      <c r="B861" s="1130"/>
      <c r="C861" s="1130"/>
      <c r="D861" s="1130"/>
      <c r="E861" s="1130"/>
      <c r="F861" s="1130"/>
      <c r="G861" s="1091"/>
      <c r="H861" s="1091"/>
      <c r="I861" s="1130"/>
      <c r="J861" s="1130"/>
      <c r="K861" s="1130"/>
      <c r="L861" s="1130"/>
      <c r="M861" s="1130"/>
      <c r="N861" s="1130"/>
      <c r="O861" s="1130"/>
      <c r="P861" s="1106"/>
    </row>
    <row r="862" spans="1:16" ht="12.75">
      <c r="A862" s="1130"/>
      <c r="B862" s="1130"/>
      <c r="C862" s="1130"/>
      <c r="D862" s="1130"/>
      <c r="E862" s="1130"/>
      <c r="F862" s="1130"/>
      <c r="G862" s="1091"/>
      <c r="H862" s="1091"/>
      <c r="I862" s="1130"/>
      <c r="J862" s="1130"/>
      <c r="K862" s="1130"/>
      <c r="L862" s="1130"/>
      <c r="M862" s="1130"/>
      <c r="N862" s="1130"/>
      <c r="O862" s="1130"/>
      <c r="P862" s="1106"/>
    </row>
    <row r="863" spans="1:16" ht="12.75">
      <c r="A863" s="1130"/>
      <c r="B863" s="1130"/>
      <c r="C863" s="1130"/>
      <c r="D863" s="1130"/>
      <c r="E863" s="1130"/>
      <c r="F863" s="1130"/>
      <c r="G863" s="1091"/>
      <c r="H863" s="1091"/>
      <c r="I863" s="1130"/>
      <c r="J863" s="1130"/>
      <c r="K863" s="1130"/>
      <c r="L863" s="1130"/>
      <c r="M863" s="1130"/>
      <c r="N863" s="1130"/>
      <c r="O863" s="1130"/>
      <c r="P863" s="1106"/>
    </row>
    <row r="864" spans="1:16" ht="12.75">
      <c r="A864" s="1130"/>
      <c r="B864" s="1130"/>
      <c r="C864" s="1130"/>
      <c r="D864" s="1130"/>
      <c r="E864" s="1130"/>
      <c r="F864" s="1130"/>
      <c r="G864" s="1091"/>
      <c r="H864" s="1091"/>
      <c r="I864" s="1130"/>
      <c r="J864" s="1130"/>
      <c r="K864" s="1130"/>
      <c r="L864" s="1130"/>
      <c r="M864" s="1130"/>
      <c r="N864" s="1130"/>
      <c r="O864" s="1130"/>
      <c r="P864" s="1106"/>
    </row>
    <row r="865" spans="1:16" ht="12.75">
      <c r="A865" s="1130"/>
      <c r="B865" s="1130"/>
      <c r="C865" s="1130"/>
      <c r="D865" s="1130"/>
      <c r="E865" s="1130"/>
      <c r="F865" s="1130"/>
      <c r="G865" s="1091"/>
      <c r="H865" s="1091"/>
      <c r="I865" s="1130"/>
      <c r="J865" s="1130"/>
      <c r="K865" s="1130"/>
      <c r="L865" s="1130"/>
      <c r="M865" s="1130"/>
      <c r="N865" s="1130"/>
      <c r="O865" s="1130"/>
      <c r="P865" s="1106"/>
    </row>
    <row r="866" spans="1:16" ht="12.75">
      <c r="A866" s="1130"/>
      <c r="B866" s="1130"/>
      <c r="C866" s="1130"/>
      <c r="D866" s="1130"/>
      <c r="E866" s="1130"/>
      <c r="F866" s="1130"/>
      <c r="G866" s="1091"/>
      <c r="H866" s="1091"/>
      <c r="I866" s="1130"/>
      <c r="J866" s="1130"/>
      <c r="K866" s="1130"/>
      <c r="L866" s="1130"/>
      <c r="M866" s="1130"/>
      <c r="N866" s="1130"/>
      <c r="O866" s="1130"/>
      <c r="P866" s="1106"/>
    </row>
    <row r="867" spans="1:16" ht="12.75">
      <c r="A867" s="1130"/>
      <c r="B867" s="1130"/>
      <c r="C867" s="1130"/>
      <c r="D867" s="1130"/>
      <c r="E867" s="1130"/>
      <c r="F867" s="1130"/>
      <c r="G867" s="1091"/>
      <c r="H867" s="1091"/>
      <c r="I867" s="1130"/>
      <c r="J867" s="1130"/>
      <c r="K867" s="1130"/>
      <c r="L867" s="1130"/>
      <c r="M867" s="1130"/>
      <c r="N867" s="1130"/>
      <c r="O867" s="1130"/>
      <c r="P867" s="1106"/>
    </row>
    <row r="868" spans="1:16" ht="12.75">
      <c r="A868" s="1130"/>
      <c r="B868" s="1130"/>
      <c r="C868" s="1130"/>
      <c r="D868" s="1130"/>
      <c r="E868" s="1130"/>
      <c r="F868" s="1130"/>
      <c r="G868" s="1091"/>
      <c r="H868" s="1091"/>
      <c r="I868" s="1130"/>
      <c r="J868" s="1130"/>
      <c r="K868" s="1130"/>
      <c r="L868" s="1130"/>
      <c r="M868" s="1130"/>
      <c r="N868" s="1130"/>
      <c r="O868" s="1130"/>
      <c r="P868" s="1106"/>
    </row>
    <row r="869" spans="1:16" ht="12.75">
      <c r="A869" s="1130"/>
      <c r="B869" s="1130"/>
      <c r="C869" s="1130"/>
      <c r="D869" s="1130"/>
      <c r="E869" s="1130"/>
      <c r="F869" s="1130"/>
      <c r="G869" s="1091"/>
      <c r="H869" s="1091"/>
      <c r="I869" s="1130"/>
      <c r="J869" s="1130"/>
      <c r="K869" s="1130"/>
      <c r="L869" s="1130"/>
      <c r="M869" s="1130"/>
      <c r="N869" s="1130"/>
      <c r="O869" s="1130"/>
      <c r="P869" s="1106"/>
    </row>
    <row r="870" spans="1:16" ht="12.75">
      <c r="A870" s="1130"/>
      <c r="B870" s="1130"/>
      <c r="C870" s="1130"/>
      <c r="D870" s="1130"/>
      <c r="E870" s="1130"/>
      <c r="F870" s="1130"/>
      <c r="G870" s="1091"/>
      <c r="H870" s="1091"/>
      <c r="I870" s="1130"/>
      <c r="J870" s="1130"/>
      <c r="K870" s="1130"/>
      <c r="L870" s="1130"/>
      <c r="M870" s="1130"/>
      <c r="N870" s="1130"/>
      <c r="O870" s="1130"/>
      <c r="P870" s="1106"/>
    </row>
    <row r="871" spans="1:16" ht="12.75">
      <c r="A871" s="1130"/>
      <c r="B871" s="1130"/>
      <c r="C871" s="1130"/>
      <c r="D871" s="1130"/>
      <c r="E871" s="1130"/>
      <c r="F871" s="1130"/>
      <c r="G871" s="1091"/>
      <c r="H871" s="1091"/>
      <c r="I871" s="1130"/>
      <c r="J871" s="1130"/>
      <c r="K871" s="1130"/>
      <c r="L871" s="1130"/>
      <c r="M871" s="1130"/>
      <c r="N871" s="1130"/>
      <c r="O871" s="1130"/>
      <c r="P871" s="1106"/>
    </row>
    <row r="872" spans="1:16" ht="12.75">
      <c r="A872" s="1130"/>
      <c r="B872" s="1130"/>
      <c r="C872" s="1130"/>
      <c r="D872" s="1130"/>
      <c r="E872" s="1130"/>
      <c r="F872" s="1130"/>
      <c r="G872" s="1091"/>
      <c r="H872" s="1091"/>
      <c r="I872" s="1130"/>
      <c r="J872" s="1130"/>
      <c r="K872" s="1130"/>
      <c r="L872" s="1130"/>
      <c r="M872" s="1130"/>
      <c r="N872" s="1130"/>
      <c r="O872" s="1130"/>
      <c r="P872" s="1106"/>
    </row>
    <row r="873" spans="1:16" ht="12.75">
      <c r="A873" s="1130"/>
      <c r="B873" s="1130"/>
      <c r="C873" s="1130"/>
      <c r="D873" s="1130"/>
      <c r="E873" s="1130"/>
      <c r="F873" s="1130"/>
      <c r="G873" s="1091"/>
      <c r="H873" s="1091"/>
      <c r="I873" s="1130"/>
      <c r="J873" s="1130"/>
      <c r="K873" s="1130"/>
      <c r="L873" s="1130"/>
      <c r="M873" s="1130"/>
      <c r="N873" s="1130"/>
      <c r="O873" s="1130"/>
      <c r="P873" s="1106"/>
    </row>
    <row r="874" spans="1:16" ht="12.75">
      <c r="A874" s="1130"/>
      <c r="B874" s="1130"/>
      <c r="C874" s="1130"/>
      <c r="D874" s="1130"/>
      <c r="E874" s="1130"/>
      <c r="F874" s="1130"/>
      <c r="G874" s="1091"/>
      <c r="H874" s="1091"/>
      <c r="I874" s="1130"/>
      <c r="J874" s="1130"/>
      <c r="K874" s="1130"/>
      <c r="L874" s="1130"/>
      <c r="M874" s="1130"/>
      <c r="N874" s="1130"/>
      <c r="O874" s="1130"/>
      <c r="P874" s="1106"/>
    </row>
    <row r="875" spans="1:16" ht="12.75">
      <c r="A875" s="1130"/>
      <c r="B875" s="1130"/>
      <c r="C875" s="1130"/>
      <c r="D875" s="1130"/>
      <c r="E875" s="1130"/>
      <c r="F875" s="1130"/>
      <c r="G875" s="1091"/>
      <c r="H875" s="1091"/>
      <c r="I875" s="1130"/>
      <c r="J875" s="1130"/>
      <c r="K875" s="1130"/>
      <c r="L875" s="1130"/>
      <c r="M875" s="1130"/>
      <c r="N875" s="1130"/>
      <c r="O875" s="1130"/>
      <c r="P875" s="1106"/>
    </row>
    <row r="876" spans="1:16" ht="12.75">
      <c r="A876" s="1130"/>
      <c r="B876" s="1130"/>
      <c r="C876" s="1130"/>
      <c r="D876" s="1130"/>
      <c r="E876" s="1130"/>
      <c r="F876" s="1130"/>
      <c r="G876" s="1091"/>
      <c r="H876" s="1091"/>
      <c r="I876" s="1130"/>
      <c r="J876" s="1130"/>
      <c r="K876" s="1130"/>
      <c r="L876" s="1130"/>
      <c r="M876" s="1130"/>
      <c r="N876" s="1130"/>
      <c r="O876" s="1130"/>
      <c r="P876" s="1106"/>
    </row>
    <row r="877" spans="1:16" ht="12.75">
      <c r="A877" s="1130"/>
      <c r="B877" s="1130"/>
      <c r="C877" s="1130"/>
      <c r="D877" s="1130"/>
      <c r="E877" s="1130"/>
      <c r="F877" s="1130"/>
      <c r="G877" s="1091"/>
      <c r="H877" s="1091"/>
      <c r="I877" s="1130"/>
      <c r="J877" s="1130"/>
      <c r="K877" s="1130"/>
      <c r="L877" s="1130"/>
      <c r="M877" s="1130"/>
      <c r="N877" s="1130"/>
      <c r="O877" s="1130"/>
      <c r="P877" s="1106"/>
    </row>
    <row r="878" spans="1:16" ht="12.75">
      <c r="A878" s="1130"/>
      <c r="B878" s="1130"/>
      <c r="C878" s="1130"/>
      <c r="D878" s="1130"/>
      <c r="E878" s="1130"/>
      <c r="F878" s="1130"/>
      <c r="G878" s="1091"/>
      <c r="H878" s="1091"/>
      <c r="I878" s="1130"/>
      <c r="J878" s="1130"/>
      <c r="K878" s="1130"/>
      <c r="L878" s="1130"/>
      <c r="M878" s="1130"/>
      <c r="N878" s="1130"/>
      <c r="O878" s="1130"/>
      <c r="P878" s="1106"/>
    </row>
    <row r="879" spans="1:16" ht="12.75">
      <c r="A879" s="1130"/>
      <c r="B879" s="1130"/>
      <c r="C879" s="1130"/>
      <c r="D879" s="1130"/>
      <c r="E879" s="1130"/>
      <c r="F879" s="1130"/>
      <c r="G879" s="1091"/>
      <c r="H879" s="1091"/>
      <c r="I879" s="1130"/>
      <c r="J879" s="1130"/>
      <c r="K879" s="1130"/>
      <c r="L879" s="1130"/>
      <c r="M879" s="1130"/>
      <c r="N879" s="1130"/>
      <c r="O879" s="1130"/>
      <c r="P879" s="1106"/>
    </row>
    <row r="880" spans="1:16" ht="12.75">
      <c r="A880" s="1130"/>
      <c r="B880" s="1130"/>
      <c r="C880" s="1130"/>
      <c r="D880" s="1130"/>
      <c r="E880" s="1130"/>
      <c r="F880" s="1130"/>
      <c r="G880" s="1091"/>
      <c r="H880" s="1091"/>
      <c r="I880" s="1130"/>
      <c r="J880" s="1130"/>
      <c r="K880" s="1130"/>
      <c r="L880" s="1130"/>
      <c r="M880" s="1130"/>
      <c r="N880" s="1130"/>
      <c r="O880" s="1130"/>
      <c r="P880" s="1106"/>
    </row>
    <row r="881" spans="1:16" ht="12.75">
      <c r="A881" s="1130"/>
      <c r="B881" s="1130"/>
      <c r="C881" s="1130"/>
      <c r="D881" s="1130"/>
      <c r="E881" s="1130"/>
      <c r="F881" s="1130"/>
      <c r="G881" s="1091"/>
      <c r="H881" s="1091"/>
      <c r="I881" s="1130"/>
      <c r="J881" s="1130"/>
      <c r="K881" s="1130"/>
      <c r="L881" s="1130"/>
      <c r="M881" s="1130"/>
      <c r="N881" s="1130"/>
      <c r="O881" s="1130"/>
      <c r="P881" s="1106"/>
    </row>
    <row r="882" spans="1:16" ht="12.75">
      <c r="A882" s="1130"/>
      <c r="B882" s="1130"/>
      <c r="C882" s="1130"/>
      <c r="D882" s="1130"/>
      <c r="E882" s="1130"/>
      <c r="F882" s="1130"/>
      <c r="G882" s="1091"/>
      <c r="H882" s="1091"/>
      <c r="I882" s="1130"/>
      <c r="J882" s="1130"/>
      <c r="K882" s="1130"/>
      <c r="L882" s="1130"/>
      <c r="M882" s="1130"/>
      <c r="N882" s="1130"/>
      <c r="O882" s="1130"/>
      <c r="P882" s="1106"/>
    </row>
    <row r="883" spans="1:16" ht="12.75">
      <c r="A883" s="1130"/>
      <c r="B883" s="1130"/>
      <c r="C883" s="1130"/>
      <c r="D883" s="1130"/>
      <c r="E883" s="1130"/>
      <c r="F883" s="1130"/>
      <c r="G883" s="1091"/>
      <c r="H883" s="1091"/>
      <c r="I883" s="1130"/>
      <c r="J883" s="1130"/>
      <c r="K883" s="1130"/>
      <c r="L883" s="1130"/>
      <c r="M883" s="1130"/>
      <c r="N883" s="1130"/>
      <c r="O883" s="1130"/>
      <c r="P883" s="1106"/>
    </row>
    <row r="884" spans="1:16" ht="12.75">
      <c r="A884" s="1130"/>
      <c r="B884" s="1130"/>
      <c r="C884" s="1130"/>
      <c r="D884" s="1130"/>
      <c r="E884" s="1130"/>
      <c r="F884" s="1130"/>
      <c r="G884" s="1091"/>
      <c r="H884" s="1091"/>
      <c r="I884" s="1130"/>
      <c r="J884" s="1130"/>
      <c r="K884" s="1130"/>
      <c r="L884" s="1130"/>
      <c r="M884" s="1130"/>
      <c r="N884" s="1130"/>
      <c r="O884" s="1130"/>
      <c r="P884" s="1106"/>
    </row>
    <row r="885" spans="1:16" ht="12.75">
      <c r="A885" s="1130"/>
      <c r="B885" s="1130"/>
      <c r="C885" s="1130"/>
      <c r="D885" s="1130"/>
      <c r="E885" s="1130"/>
      <c r="F885" s="1130"/>
      <c r="G885" s="1091"/>
      <c r="H885" s="1091"/>
      <c r="I885" s="1130"/>
      <c r="J885" s="1130"/>
      <c r="K885" s="1130"/>
      <c r="L885" s="1130"/>
      <c r="M885" s="1130"/>
      <c r="N885" s="1130"/>
      <c r="O885" s="1130"/>
      <c r="P885" s="1106"/>
    </row>
    <row r="886" spans="1:16" ht="12.75">
      <c r="A886" s="1130"/>
      <c r="B886" s="1130"/>
      <c r="C886" s="1130"/>
      <c r="D886" s="1130"/>
      <c r="E886" s="1130"/>
      <c r="F886" s="1130"/>
      <c r="G886" s="1091"/>
      <c r="H886" s="1091"/>
      <c r="I886" s="1130"/>
      <c r="J886" s="1130"/>
      <c r="K886" s="1130"/>
      <c r="L886" s="1130"/>
      <c r="M886" s="1130"/>
      <c r="N886" s="1130"/>
      <c r="O886" s="1130"/>
      <c r="P886" s="1106"/>
    </row>
    <row r="887" spans="1:16" ht="12.75">
      <c r="A887" s="1130"/>
      <c r="B887" s="1130"/>
      <c r="C887" s="1130"/>
      <c r="D887" s="1130"/>
      <c r="E887" s="1130"/>
      <c r="F887" s="1130"/>
      <c r="G887" s="1091"/>
      <c r="H887" s="1091"/>
      <c r="I887" s="1130"/>
      <c r="J887" s="1130"/>
      <c r="K887" s="1130"/>
      <c r="L887" s="1130"/>
      <c r="M887" s="1130"/>
      <c r="N887" s="1130"/>
      <c r="O887" s="1130"/>
      <c r="P887" s="1106"/>
    </row>
    <row r="888" spans="1:16" ht="12.75">
      <c r="A888" s="1130"/>
      <c r="B888" s="1130"/>
      <c r="C888" s="1130"/>
      <c r="D888" s="1130"/>
      <c r="E888" s="1130"/>
      <c r="F888" s="1130"/>
      <c r="G888" s="1091"/>
      <c r="H888" s="1091"/>
      <c r="I888" s="1130"/>
      <c r="J888" s="1130"/>
      <c r="K888" s="1130"/>
      <c r="L888" s="1130"/>
      <c r="M888" s="1130"/>
      <c r="N888" s="1130"/>
      <c r="O888" s="1130"/>
      <c r="P888" s="1106"/>
    </row>
    <row r="889" spans="1:16" ht="12.75">
      <c r="A889" s="1130"/>
      <c r="B889" s="1130"/>
      <c r="C889" s="1130"/>
      <c r="D889" s="1130"/>
      <c r="E889" s="1130"/>
      <c r="F889" s="1130"/>
      <c r="G889" s="1091"/>
      <c r="H889" s="1091"/>
      <c r="I889" s="1130"/>
      <c r="J889" s="1130"/>
      <c r="K889" s="1130"/>
      <c r="L889" s="1130"/>
      <c r="M889" s="1130"/>
      <c r="N889" s="1130"/>
      <c r="O889" s="1130"/>
      <c r="P889" s="1106"/>
    </row>
    <row r="890" spans="1:16" ht="12.75">
      <c r="A890" s="1130"/>
      <c r="B890" s="1130"/>
      <c r="C890" s="1130"/>
      <c r="D890" s="1130"/>
      <c r="E890" s="1130"/>
      <c r="F890" s="1130"/>
      <c r="G890" s="1091"/>
      <c r="H890" s="1091"/>
      <c r="I890" s="1130"/>
      <c r="J890" s="1130"/>
      <c r="K890" s="1130"/>
      <c r="L890" s="1130"/>
      <c r="M890" s="1130"/>
      <c r="N890" s="1130"/>
      <c r="O890" s="1130"/>
      <c r="P890" s="1106"/>
    </row>
    <row r="891" spans="1:16" ht="12.75">
      <c r="A891" s="1130"/>
      <c r="B891" s="1130"/>
      <c r="C891" s="1130"/>
      <c r="D891" s="1130"/>
      <c r="E891" s="1130"/>
      <c r="F891" s="1130"/>
      <c r="G891" s="1091"/>
      <c r="H891" s="1091"/>
      <c r="I891" s="1130"/>
      <c r="J891" s="1130"/>
      <c r="K891" s="1130"/>
      <c r="L891" s="1130"/>
      <c r="M891" s="1130"/>
      <c r="N891" s="1130"/>
      <c r="O891" s="1130"/>
      <c r="P891" s="1106"/>
    </row>
    <row r="892" spans="1:16" ht="12.75">
      <c r="A892" s="1130"/>
      <c r="B892" s="1130"/>
      <c r="C892" s="1130"/>
      <c r="D892" s="1130"/>
      <c r="E892" s="1130"/>
      <c r="F892" s="1130"/>
      <c r="G892" s="1091"/>
      <c r="H892" s="1091"/>
      <c r="I892" s="1130"/>
      <c r="J892" s="1130"/>
      <c r="K892" s="1130"/>
      <c r="L892" s="1130"/>
      <c r="M892" s="1130"/>
      <c r="N892" s="1130"/>
      <c r="O892" s="1130"/>
      <c r="P892" s="1106"/>
    </row>
    <row r="893" spans="1:16" ht="12.75">
      <c r="A893" s="1130"/>
      <c r="B893" s="1130"/>
      <c r="C893" s="1130"/>
      <c r="D893" s="1130"/>
      <c r="E893" s="1130"/>
      <c r="F893" s="1130"/>
      <c r="G893" s="1091"/>
      <c r="H893" s="1091"/>
      <c r="I893" s="1130"/>
      <c r="J893" s="1130"/>
      <c r="K893" s="1130"/>
      <c r="L893" s="1130"/>
      <c r="M893" s="1130"/>
      <c r="N893" s="1130"/>
      <c r="O893" s="1130"/>
      <c r="P893" s="1106"/>
    </row>
    <row r="894" spans="1:16" ht="12.75">
      <c r="A894" s="1130"/>
      <c r="B894" s="1130"/>
      <c r="C894" s="1130"/>
      <c r="D894" s="1130"/>
      <c r="E894" s="1130"/>
      <c r="F894" s="1130"/>
      <c r="G894" s="1091"/>
      <c r="H894" s="1091"/>
      <c r="I894" s="1130"/>
      <c r="J894" s="1130"/>
      <c r="K894" s="1130"/>
      <c r="L894" s="1130"/>
      <c r="M894" s="1130"/>
      <c r="N894" s="1130"/>
      <c r="O894" s="1130"/>
      <c r="P894" s="1106"/>
    </row>
    <row r="895" spans="1:16" ht="12.75">
      <c r="A895" s="1130"/>
      <c r="B895" s="1130"/>
      <c r="C895" s="1130"/>
      <c r="D895" s="1130"/>
      <c r="E895" s="1130"/>
      <c r="F895" s="1130"/>
      <c r="G895" s="1091"/>
      <c r="H895" s="1091"/>
      <c r="I895" s="1130"/>
      <c r="J895" s="1130"/>
      <c r="K895" s="1130"/>
      <c r="L895" s="1130"/>
      <c r="M895" s="1130"/>
      <c r="N895" s="1130"/>
      <c r="O895" s="1130"/>
      <c r="P895" s="1106"/>
    </row>
    <row r="896" spans="1:16" ht="12.75">
      <c r="A896" s="1130"/>
      <c r="B896" s="1130"/>
      <c r="C896" s="1130"/>
      <c r="D896" s="1130"/>
      <c r="E896" s="1130"/>
      <c r="F896" s="1130"/>
      <c r="G896" s="1091"/>
      <c r="H896" s="1091"/>
      <c r="I896" s="1130"/>
      <c r="J896" s="1130"/>
      <c r="K896" s="1130"/>
      <c r="L896" s="1130"/>
      <c r="M896" s="1130"/>
      <c r="N896" s="1130"/>
      <c r="O896" s="1130"/>
      <c r="P896" s="1106"/>
    </row>
    <row r="897" spans="1:16" ht="12.75">
      <c r="A897" s="1130"/>
      <c r="B897" s="1130"/>
      <c r="C897" s="1130"/>
      <c r="D897" s="1130"/>
      <c r="E897" s="1130"/>
      <c r="F897" s="1130"/>
      <c r="G897" s="1091"/>
      <c r="H897" s="1091"/>
      <c r="I897" s="1130"/>
      <c r="J897" s="1130"/>
      <c r="K897" s="1130"/>
      <c r="L897" s="1130"/>
      <c r="M897" s="1130"/>
      <c r="N897" s="1130"/>
      <c r="O897" s="1130"/>
      <c r="P897" s="1106"/>
    </row>
    <row r="898" spans="1:16" ht="12.75">
      <c r="A898" s="1130"/>
      <c r="B898" s="1130"/>
      <c r="C898" s="1130"/>
      <c r="D898" s="1130"/>
      <c r="E898" s="1130"/>
      <c r="F898" s="1130"/>
      <c r="G898" s="1091"/>
      <c r="H898" s="1091"/>
      <c r="I898" s="1130"/>
      <c r="J898" s="1130"/>
      <c r="K898" s="1130"/>
      <c r="L898" s="1130"/>
      <c r="M898" s="1130"/>
      <c r="N898" s="1130"/>
      <c r="O898" s="1130"/>
      <c r="P898" s="1106"/>
    </row>
    <row r="899" spans="1:16" ht="12.75">
      <c r="A899" s="1130"/>
      <c r="B899" s="1130"/>
      <c r="C899" s="1130"/>
      <c r="D899" s="1130"/>
      <c r="E899" s="1130"/>
      <c r="F899" s="1130"/>
      <c r="G899" s="1091"/>
      <c r="H899" s="1091"/>
      <c r="I899" s="1130"/>
      <c r="J899" s="1130"/>
      <c r="K899" s="1130"/>
      <c r="L899" s="1130"/>
      <c r="M899" s="1130"/>
      <c r="N899" s="1130"/>
      <c r="O899" s="1130"/>
      <c r="P899" s="1106"/>
    </row>
    <row r="900" spans="1:16" ht="12.75">
      <c r="A900" s="1130"/>
      <c r="B900" s="1130"/>
      <c r="C900" s="1130"/>
      <c r="D900" s="1130"/>
      <c r="E900" s="1130"/>
      <c r="F900" s="1130"/>
      <c r="G900" s="1091"/>
      <c r="H900" s="1091"/>
      <c r="I900" s="1130"/>
      <c r="J900" s="1130"/>
      <c r="K900" s="1130"/>
      <c r="L900" s="1130"/>
      <c r="M900" s="1130"/>
      <c r="N900" s="1130"/>
      <c r="O900" s="1130"/>
      <c r="P900" s="1106"/>
    </row>
    <row r="901" spans="1:16" ht="12.75">
      <c r="A901" s="1130"/>
      <c r="B901" s="1130"/>
      <c r="C901" s="1130"/>
      <c r="D901" s="1130"/>
      <c r="E901" s="1130"/>
      <c r="F901" s="1130"/>
      <c r="G901" s="1091"/>
      <c r="H901" s="1091"/>
      <c r="I901" s="1130"/>
      <c r="J901" s="1130"/>
      <c r="K901" s="1130"/>
      <c r="L901" s="1130"/>
      <c r="M901" s="1130"/>
      <c r="N901" s="1130"/>
      <c r="O901" s="1130"/>
      <c r="P901" s="1106"/>
    </row>
    <row r="902" spans="1:16" ht="12.75">
      <c r="A902" s="1130"/>
      <c r="B902" s="1130"/>
      <c r="C902" s="1130"/>
      <c r="D902" s="1130"/>
      <c r="E902" s="1130"/>
      <c r="F902" s="1130"/>
      <c r="G902" s="1091"/>
      <c r="H902" s="1091"/>
      <c r="I902" s="1130"/>
      <c r="J902" s="1130"/>
      <c r="K902" s="1130"/>
      <c r="L902" s="1130"/>
      <c r="M902" s="1130"/>
      <c r="N902" s="1130"/>
      <c r="O902" s="1130"/>
      <c r="P902" s="1106"/>
    </row>
    <row r="903" spans="1:16" ht="12.75">
      <c r="A903" s="1130"/>
      <c r="B903" s="1130"/>
      <c r="C903" s="1130"/>
      <c r="D903" s="1130"/>
      <c r="E903" s="1130"/>
      <c r="F903" s="1130"/>
      <c r="G903" s="1091"/>
      <c r="H903" s="1091"/>
      <c r="I903" s="1130"/>
      <c r="J903" s="1130"/>
      <c r="K903" s="1130"/>
      <c r="L903" s="1130"/>
      <c r="M903" s="1130"/>
      <c r="N903" s="1130"/>
      <c r="O903" s="1130"/>
      <c r="P903" s="1106"/>
    </row>
    <row r="904" spans="1:16" ht="12.75">
      <c r="A904" s="1130"/>
      <c r="B904" s="1130"/>
      <c r="C904" s="1130"/>
      <c r="D904" s="1130"/>
      <c r="E904" s="1130"/>
      <c r="F904" s="1130"/>
      <c r="G904" s="1091"/>
      <c r="H904" s="1091"/>
      <c r="I904" s="1130"/>
      <c r="J904" s="1130"/>
      <c r="K904" s="1130"/>
      <c r="L904" s="1130"/>
      <c r="M904" s="1130"/>
      <c r="N904" s="1130"/>
      <c r="O904" s="1130"/>
      <c r="P904" s="1106"/>
    </row>
    <row r="905" spans="1:16" ht="12.75">
      <c r="A905" s="1130"/>
      <c r="B905" s="1130"/>
      <c r="C905" s="1130"/>
      <c r="D905" s="1130"/>
      <c r="E905" s="1130"/>
      <c r="F905" s="1130"/>
      <c r="G905" s="1091"/>
      <c r="H905" s="1091"/>
      <c r="I905" s="1130"/>
      <c r="J905" s="1130"/>
      <c r="K905" s="1130"/>
      <c r="L905" s="1130"/>
      <c r="M905" s="1130"/>
      <c r="N905" s="1130"/>
      <c r="O905" s="1130"/>
      <c r="P905" s="1106"/>
    </row>
    <row r="906" spans="1:16" ht="12.75">
      <c r="A906" s="1130"/>
      <c r="B906" s="1130"/>
      <c r="C906" s="1130"/>
      <c r="D906" s="1130"/>
      <c r="E906" s="1130"/>
      <c r="F906" s="1130"/>
      <c r="G906" s="1091"/>
      <c r="H906" s="1091"/>
      <c r="I906" s="1130"/>
      <c r="J906" s="1130"/>
      <c r="K906" s="1130"/>
      <c r="L906" s="1130"/>
      <c r="M906" s="1130"/>
      <c r="N906" s="1130"/>
      <c r="O906" s="1130"/>
      <c r="P906" s="1106"/>
    </row>
    <row r="907" spans="1:16" ht="12.75">
      <c r="A907" s="1130"/>
      <c r="B907" s="1130"/>
      <c r="C907" s="1130"/>
      <c r="D907" s="1130"/>
      <c r="E907" s="1130"/>
      <c r="F907" s="1130"/>
      <c r="G907" s="1091"/>
      <c r="H907" s="1091"/>
      <c r="I907" s="1130"/>
      <c r="J907" s="1130"/>
      <c r="K907" s="1130"/>
      <c r="L907" s="1130"/>
      <c r="M907" s="1130"/>
      <c r="N907" s="1130"/>
      <c r="O907" s="1130"/>
      <c r="P907" s="1106"/>
    </row>
    <row r="908" spans="1:16" ht="12.75">
      <c r="A908" s="1130"/>
      <c r="B908" s="1130"/>
      <c r="C908" s="1130"/>
      <c r="D908" s="1130"/>
      <c r="E908" s="1130"/>
      <c r="F908" s="1130"/>
      <c r="G908" s="1091"/>
      <c r="H908" s="1091"/>
      <c r="I908" s="1130"/>
      <c r="J908" s="1130"/>
      <c r="K908" s="1130"/>
      <c r="L908" s="1130"/>
      <c r="M908" s="1130"/>
      <c r="N908" s="1130"/>
      <c r="O908" s="1130"/>
      <c r="P908" s="1106"/>
    </row>
    <row r="909" spans="1:16" ht="12.75">
      <c r="A909" s="1130"/>
      <c r="B909" s="1130"/>
      <c r="C909" s="1130"/>
      <c r="D909" s="1130"/>
      <c r="E909" s="1130"/>
      <c r="F909" s="1130"/>
      <c r="G909" s="1091"/>
      <c r="H909" s="1091"/>
      <c r="I909" s="1130"/>
      <c r="J909" s="1130"/>
      <c r="K909" s="1130"/>
      <c r="L909" s="1130"/>
      <c r="M909" s="1130"/>
      <c r="N909" s="1130"/>
      <c r="O909" s="1130"/>
      <c r="P909" s="1106"/>
    </row>
    <row r="910" spans="1:16" ht="12.75">
      <c r="A910" s="1130"/>
      <c r="B910" s="1130"/>
      <c r="C910" s="1130"/>
      <c r="D910" s="1130"/>
      <c r="E910" s="1130"/>
      <c r="F910" s="1130"/>
      <c r="G910" s="1091"/>
      <c r="H910" s="1091"/>
      <c r="I910" s="1130"/>
      <c r="J910" s="1130"/>
      <c r="K910" s="1130"/>
      <c r="L910" s="1130"/>
      <c r="M910" s="1130"/>
      <c r="N910" s="1130"/>
      <c r="O910" s="1130"/>
      <c r="P910" s="1106"/>
    </row>
    <row r="911" spans="1:16" ht="12.75">
      <c r="A911" s="1130"/>
      <c r="B911" s="1130"/>
      <c r="C911" s="1130"/>
      <c r="D911" s="1130"/>
      <c r="E911" s="1130"/>
      <c r="F911" s="1130"/>
      <c r="G911" s="1091"/>
      <c r="H911" s="1091"/>
      <c r="I911" s="1130"/>
      <c r="J911" s="1130"/>
      <c r="K911" s="1130"/>
      <c r="L911" s="1130"/>
      <c r="M911" s="1130"/>
      <c r="N911" s="1130"/>
      <c r="O911" s="1130"/>
      <c r="P911" s="1106"/>
    </row>
    <row r="912" spans="1:16" ht="12.75">
      <c r="A912" s="1130"/>
      <c r="B912" s="1130"/>
      <c r="C912" s="1130"/>
      <c r="D912" s="1130"/>
      <c r="E912" s="1130"/>
      <c r="F912" s="1130"/>
      <c r="G912" s="1091"/>
      <c r="H912" s="1091"/>
      <c r="I912" s="1130"/>
      <c r="J912" s="1130"/>
      <c r="K912" s="1130"/>
      <c r="L912" s="1130"/>
      <c r="M912" s="1130"/>
      <c r="N912" s="1130"/>
      <c r="O912" s="1130"/>
      <c r="P912" s="1106"/>
    </row>
    <row r="913" spans="1:16" ht="12.75">
      <c r="A913" s="1130"/>
      <c r="B913" s="1130"/>
      <c r="C913" s="1130"/>
      <c r="D913" s="1130"/>
      <c r="E913" s="1130"/>
      <c r="F913" s="1130"/>
      <c r="G913" s="1091"/>
      <c r="H913" s="1091"/>
      <c r="I913" s="1130"/>
      <c r="J913" s="1130"/>
      <c r="K913" s="1130"/>
      <c r="L913" s="1130"/>
      <c r="M913" s="1130"/>
      <c r="N913" s="1130"/>
      <c r="O913" s="1130"/>
      <c r="P913" s="1106"/>
    </row>
    <row r="914" spans="1:16" ht="12.75">
      <c r="A914" s="1130"/>
      <c r="B914" s="1130"/>
      <c r="C914" s="1130"/>
      <c r="D914" s="1130"/>
      <c r="E914" s="1130"/>
      <c r="F914" s="1130"/>
      <c r="G914" s="1091"/>
      <c r="H914" s="1091"/>
      <c r="I914" s="1130"/>
      <c r="J914" s="1130"/>
      <c r="K914" s="1130"/>
      <c r="L914" s="1130"/>
      <c r="M914" s="1130"/>
      <c r="N914" s="1130"/>
      <c r="O914" s="1130"/>
      <c r="P914" s="1106"/>
    </row>
    <row r="915" spans="1:16" ht="12.75">
      <c r="A915" s="1130"/>
      <c r="B915" s="1130"/>
      <c r="C915" s="1130"/>
      <c r="D915" s="1130"/>
      <c r="E915" s="1130"/>
      <c r="F915" s="1130"/>
      <c r="G915" s="1091"/>
      <c r="H915" s="1091"/>
      <c r="I915" s="1130"/>
      <c r="J915" s="1130"/>
      <c r="K915" s="1130"/>
      <c r="L915" s="1130"/>
      <c r="M915" s="1130"/>
      <c r="N915" s="1130"/>
      <c r="O915" s="1130"/>
      <c r="P915" s="1106"/>
    </row>
    <row r="916" spans="1:16" ht="12.75">
      <c r="A916" s="1130"/>
      <c r="B916" s="1130"/>
      <c r="C916" s="1130"/>
      <c r="D916" s="1130"/>
      <c r="E916" s="1130"/>
      <c r="F916" s="1130"/>
      <c r="G916" s="1091"/>
      <c r="H916" s="1091"/>
      <c r="I916" s="1130"/>
      <c r="J916" s="1130"/>
      <c r="K916" s="1130"/>
      <c r="L916" s="1130"/>
      <c r="M916" s="1130"/>
      <c r="N916" s="1130"/>
      <c r="O916" s="1130"/>
      <c r="P916" s="1106"/>
    </row>
    <row r="917" spans="1:16" ht="12.75">
      <c r="A917" s="1130"/>
      <c r="B917" s="1130"/>
      <c r="C917" s="1130"/>
      <c r="D917" s="1130"/>
      <c r="E917" s="1130"/>
      <c r="F917" s="1130"/>
      <c r="G917" s="1091"/>
      <c r="H917" s="1091"/>
      <c r="I917" s="1130"/>
      <c r="J917" s="1130"/>
      <c r="K917" s="1130"/>
      <c r="L917" s="1130"/>
      <c r="M917" s="1130"/>
      <c r="N917" s="1130"/>
      <c r="O917" s="1130"/>
      <c r="P917" s="1106"/>
    </row>
    <row r="918" spans="1:16" ht="12.75">
      <c r="A918" s="1130"/>
      <c r="B918" s="1130"/>
      <c r="C918" s="1130"/>
      <c r="D918" s="1130"/>
      <c r="E918" s="1130"/>
      <c r="F918" s="1130"/>
      <c r="G918" s="1091"/>
      <c r="H918" s="1091"/>
      <c r="I918" s="1130"/>
      <c r="J918" s="1130"/>
      <c r="K918" s="1130"/>
      <c r="L918" s="1130"/>
      <c r="M918" s="1130"/>
      <c r="N918" s="1130"/>
      <c r="O918" s="1130"/>
      <c r="P918" s="1106"/>
    </row>
    <row r="919" spans="1:16" ht="12.75">
      <c r="A919" s="1130"/>
      <c r="B919" s="1130"/>
      <c r="C919" s="1130"/>
      <c r="D919" s="1130"/>
      <c r="E919" s="1130"/>
      <c r="F919" s="1130"/>
      <c r="G919" s="1091"/>
      <c r="H919" s="1091"/>
      <c r="I919" s="1130"/>
      <c r="J919" s="1130"/>
      <c r="K919" s="1130"/>
      <c r="L919" s="1130"/>
      <c r="M919" s="1130"/>
      <c r="N919" s="1130"/>
      <c r="O919" s="1130"/>
      <c r="P919" s="1106"/>
    </row>
    <row r="920" spans="1:16" ht="12.75">
      <c r="A920" s="1130"/>
      <c r="B920" s="1130"/>
      <c r="C920" s="1130"/>
      <c r="D920" s="1130"/>
      <c r="E920" s="1130"/>
      <c r="F920" s="1130"/>
      <c r="G920" s="1091"/>
      <c r="H920" s="1091"/>
      <c r="I920" s="1130"/>
      <c r="J920" s="1130"/>
      <c r="K920" s="1130"/>
      <c r="L920" s="1130"/>
      <c r="M920" s="1130"/>
      <c r="N920" s="1130"/>
      <c r="O920" s="1130"/>
      <c r="P920" s="1106"/>
    </row>
    <row r="921" spans="1:16" ht="12.75">
      <c r="A921" s="1130"/>
      <c r="B921" s="1130"/>
      <c r="C921" s="1130"/>
      <c r="D921" s="1130"/>
      <c r="E921" s="1130"/>
      <c r="F921" s="1130"/>
      <c r="G921" s="1091"/>
      <c r="H921" s="1091"/>
      <c r="I921" s="1130"/>
      <c r="J921" s="1130"/>
      <c r="K921" s="1130"/>
      <c r="L921" s="1130"/>
      <c r="M921" s="1130"/>
      <c r="N921" s="1130"/>
      <c r="O921" s="1130"/>
      <c r="P921" s="1106"/>
    </row>
    <row r="922" spans="1:16" ht="12.75">
      <c r="A922" s="1130"/>
      <c r="B922" s="1130"/>
      <c r="C922" s="1130"/>
      <c r="D922" s="1130"/>
      <c r="E922" s="1130"/>
      <c r="F922" s="1130"/>
      <c r="G922" s="1091"/>
      <c r="H922" s="1091"/>
      <c r="I922" s="1130"/>
      <c r="J922" s="1130"/>
      <c r="K922" s="1130"/>
      <c r="L922" s="1130"/>
      <c r="M922" s="1130"/>
      <c r="N922" s="1130"/>
      <c r="O922" s="1130"/>
      <c r="P922" s="1106"/>
    </row>
    <row r="923" spans="1:16" ht="12.75">
      <c r="A923" s="1130"/>
      <c r="B923" s="1130"/>
      <c r="C923" s="1130"/>
      <c r="D923" s="1130"/>
      <c r="E923" s="1130"/>
      <c r="F923" s="1130"/>
      <c r="G923" s="1091"/>
      <c r="H923" s="1091"/>
      <c r="I923" s="1130"/>
      <c r="J923" s="1130"/>
      <c r="K923" s="1130"/>
      <c r="L923" s="1130"/>
      <c r="M923" s="1130"/>
      <c r="N923" s="1130"/>
      <c r="O923" s="1130"/>
      <c r="P923" s="1106"/>
    </row>
    <row r="924" spans="1:16" ht="12.75">
      <c r="A924" s="1130"/>
      <c r="B924" s="1130"/>
      <c r="C924" s="1130"/>
      <c r="D924" s="1130"/>
      <c r="E924" s="1130"/>
      <c r="F924" s="1130"/>
      <c r="G924" s="1091"/>
      <c r="H924" s="1091"/>
      <c r="I924" s="1130"/>
      <c r="J924" s="1130"/>
      <c r="K924" s="1130"/>
      <c r="L924" s="1130"/>
      <c r="M924" s="1130"/>
      <c r="N924" s="1130"/>
      <c r="O924" s="1130"/>
      <c r="P924" s="1106"/>
    </row>
    <row r="925" spans="1:16" ht="12.75">
      <c r="A925" s="1130"/>
      <c r="B925" s="1130"/>
      <c r="C925" s="1130"/>
      <c r="D925" s="1130"/>
      <c r="E925" s="1130"/>
      <c r="F925" s="1130"/>
      <c r="G925" s="1091"/>
      <c r="H925" s="1091"/>
      <c r="I925" s="1130"/>
      <c r="J925" s="1130"/>
      <c r="K925" s="1130"/>
      <c r="L925" s="1130"/>
      <c r="M925" s="1130"/>
      <c r="N925" s="1130"/>
      <c r="O925" s="1130"/>
      <c r="P925" s="1106"/>
    </row>
    <row r="926" spans="1:16" ht="12.75">
      <c r="A926" s="1130"/>
      <c r="B926" s="1130"/>
      <c r="C926" s="1130"/>
      <c r="D926" s="1130"/>
      <c r="E926" s="1130"/>
      <c r="F926" s="1130"/>
      <c r="G926" s="1091"/>
      <c r="H926" s="1091"/>
      <c r="I926" s="1130"/>
      <c r="J926" s="1130"/>
      <c r="K926" s="1130"/>
      <c r="L926" s="1130"/>
      <c r="M926" s="1130"/>
      <c r="N926" s="1130"/>
      <c r="O926" s="1130"/>
      <c r="P926" s="1106"/>
    </row>
    <row r="927" spans="1:16" ht="12.75">
      <c r="A927" s="1130"/>
      <c r="B927" s="1130"/>
      <c r="C927" s="1130"/>
      <c r="D927" s="1130"/>
      <c r="E927" s="1130"/>
      <c r="F927" s="1130"/>
      <c r="G927" s="1091"/>
      <c r="H927" s="1091"/>
      <c r="I927" s="1130"/>
      <c r="J927" s="1130"/>
      <c r="K927" s="1130"/>
      <c r="L927" s="1130"/>
      <c r="M927" s="1130"/>
      <c r="N927" s="1130"/>
      <c r="O927" s="1130"/>
      <c r="P927" s="1106"/>
    </row>
    <row r="928" spans="1:16" ht="12.75">
      <c r="A928" s="1130"/>
      <c r="B928" s="1130"/>
      <c r="C928" s="1130"/>
      <c r="D928" s="1130"/>
      <c r="E928" s="1130"/>
      <c r="F928" s="1130"/>
      <c r="G928" s="1091"/>
      <c r="H928" s="1091"/>
      <c r="I928" s="1130"/>
      <c r="J928" s="1130"/>
      <c r="K928" s="1130"/>
      <c r="L928" s="1130"/>
      <c r="M928" s="1130"/>
      <c r="N928" s="1130"/>
      <c r="O928" s="1130"/>
      <c r="P928" s="1106"/>
    </row>
    <row r="929" spans="1:16" ht="12.75">
      <c r="A929" s="1130"/>
      <c r="B929" s="1130"/>
      <c r="C929" s="1130"/>
      <c r="D929" s="1130"/>
      <c r="E929" s="1130"/>
      <c r="F929" s="1130"/>
      <c r="G929" s="1091"/>
      <c r="H929" s="1091"/>
      <c r="I929" s="1130"/>
      <c r="J929" s="1130"/>
      <c r="K929" s="1130"/>
      <c r="L929" s="1130"/>
      <c r="M929" s="1130"/>
      <c r="N929" s="1130"/>
      <c r="O929" s="1130"/>
      <c r="P929" s="1106"/>
    </row>
    <row r="930" spans="1:16" ht="12.75">
      <c r="A930" s="1130"/>
      <c r="B930" s="1130"/>
      <c r="C930" s="1130"/>
      <c r="D930" s="1130"/>
      <c r="E930" s="1130"/>
      <c r="F930" s="1130"/>
      <c r="G930" s="1091"/>
      <c r="H930" s="1091"/>
      <c r="I930" s="1130"/>
      <c r="J930" s="1130"/>
      <c r="K930" s="1130"/>
      <c r="L930" s="1130"/>
      <c r="M930" s="1130"/>
      <c r="N930" s="1130"/>
      <c r="O930" s="1130"/>
      <c r="P930" s="1106"/>
    </row>
    <row r="931" spans="1:16" ht="12.75">
      <c r="A931" s="1130"/>
      <c r="B931" s="1130"/>
      <c r="C931" s="1130"/>
      <c r="D931" s="1130"/>
      <c r="E931" s="1130"/>
      <c r="F931" s="1130"/>
      <c r="G931" s="1091"/>
      <c r="H931" s="1091"/>
      <c r="I931" s="1130"/>
      <c r="J931" s="1130"/>
      <c r="K931" s="1130"/>
      <c r="L931" s="1130"/>
      <c r="M931" s="1130"/>
      <c r="N931" s="1130"/>
      <c r="O931" s="1130"/>
      <c r="P931" s="1106"/>
    </row>
    <row r="932" spans="1:16" ht="12.75">
      <c r="A932" s="1130"/>
      <c r="B932" s="1130"/>
      <c r="C932" s="1130"/>
      <c r="D932" s="1130"/>
      <c r="E932" s="1130"/>
      <c r="F932" s="1130"/>
      <c r="G932" s="1091"/>
      <c r="H932" s="1091"/>
      <c r="I932" s="1130"/>
      <c r="J932" s="1130"/>
      <c r="K932" s="1130"/>
      <c r="L932" s="1130"/>
      <c r="M932" s="1130"/>
      <c r="N932" s="1130"/>
      <c r="O932" s="1130"/>
      <c r="P932" s="1106"/>
    </row>
    <row r="933" spans="1:16" ht="12.75">
      <c r="A933" s="1130"/>
      <c r="B933" s="1130"/>
      <c r="C933" s="1130"/>
      <c r="D933" s="1130"/>
      <c r="E933" s="1130"/>
      <c r="F933" s="1130"/>
      <c r="G933" s="1091"/>
      <c r="H933" s="1091"/>
      <c r="I933" s="1130"/>
      <c r="J933" s="1130"/>
      <c r="K933" s="1130"/>
      <c r="L933" s="1130"/>
      <c r="M933" s="1130"/>
      <c r="N933" s="1130"/>
      <c r="O933" s="1130"/>
      <c r="P933" s="1106"/>
    </row>
    <row r="934" spans="1:16" ht="12.75">
      <c r="A934" s="1130"/>
      <c r="B934" s="1130"/>
      <c r="C934" s="1130"/>
      <c r="D934" s="1130"/>
      <c r="E934" s="1130"/>
      <c r="F934" s="1130"/>
      <c r="G934" s="1091"/>
      <c r="H934" s="1091"/>
      <c r="I934" s="1130"/>
      <c r="J934" s="1130"/>
      <c r="K934" s="1130"/>
      <c r="L934" s="1130"/>
      <c r="M934" s="1130"/>
      <c r="N934" s="1130"/>
      <c r="O934" s="1130"/>
      <c r="P934" s="1106"/>
    </row>
    <row r="935" spans="1:16" ht="12.75">
      <c r="A935" s="1130"/>
      <c r="B935" s="1130"/>
      <c r="C935" s="1130"/>
      <c r="D935" s="1130"/>
      <c r="E935" s="1130"/>
      <c r="F935" s="1130"/>
      <c r="G935" s="1091"/>
      <c r="H935" s="1091"/>
      <c r="I935" s="1130"/>
      <c r="J935" s="1130"/>
      <c r="K935" s="1130"/>
      <c r="L935" s="1130"/>
      <c r="M935" s="1130"/>
      <c r="N935" s="1130"/>
      <c r="O935" s="1130"/>
      <c r="P935" s="1106"/>
    </row>
    <row r="936" spans="1:16" ht="12.75">
      <c r="A936" s="1130"/>
      <c r="B936" s="1130"/>
      <c r="C936" s="1130"/>
      <c r="D936" s="1130"/>
      <c r="E936" s="1130"/>
      <c r="F936" s="1130"/>
      <c r="G936" s="1091"/>
      <c r="H936" s="1091"/>
      <c r="I936" s="1130"/>
      <c r="J936" s="1130"/>
      <c r="K936" s="1130"/>
      <c r="L936" s="1130"/>
      <c r="M936" s="1130"/>
      <c r="N936" s="1130"/>
      <c r="O936" s="1130"/>
      <c r="P936" s="1106"/>
    </row>
    <row r="937" spans="1:16" ht="12.75">
      <c r="A937" s="1130"/>
      <c r="B937" s="1130"/>
      <c r="C937" s="1130"/>
      <c r="D937" s="1130"/>
      <c r="E937" s="1130"/>
      <c r="F937" s="1130"/>
      <c r="G937" s="1091"/>
      <c r="H937" s="1091"/>
      <c r="I937" s="1130"/>
      <c r="J937" s="1130"/>
      <c r="K937" s="1130"/>
      <c r="L937" s="1130"/>
      <c r="M937" s="1130"/>
      <c r="N937" s="1130"/>
      <c r="O937" s="1130"/>
      <c r="P937" s="1106"/>
    </row>
    <row r="938" spans="1:16" ht="12.75">
      <c r="A938" s="1130"/>
      <c r="B938" s="1130"/>
      <c r="C938" s="1130"/>
      <c r="D938" s="1130"/>
      <c r="E938" s="1130"/>
      <c r="F938" s="1130"/>
      <c r="G938" s="1091"/>
      <c r="H938" s="1091"/>
      <c r="I938" s="1130"/>
      <c r="J938" s="1130"/>
      <c r="K938" s="1130"/>
      <c r="L938" s="1130"/>
      <c r="M938" s="1130"/>
      <c r="N938" s="1130"/>
      <c r="O938" s="1130"/>
      <c r="P938" s="1106"/>
    </row>
    <row r="939" spans="1:16" ht="12.75">
      <c r="A939" s="1130"/>
      <c r="B939" s="1130"/>
      <c r="C939" s="1130"/>
      <c r="D939" s="1130"/>
      <c r="E939" s="1130"/>
      <c r="F939" s="1130"/>
      <c r="G939" s="1091"/>
      <c r="H939" s="1091"/>
      <c r="I939" s="1130"/>
      <c r="J939" s="1130"/>
      <c r="K939" s="1130"/>
      <c r="L939" s="1130"/>
      <c r="M939" s="1130"/>
      <c r="N939" s="1130"/>
      <c r="O939" s="1130"/>
      <c r="P939" s="1106"/>
    </row>
    <row r="940" spans="1:16" ht="12.75">
      <c r="A940" s="1130"/>
      <c r="B940" s="1130"/>
      <c r="C940" s="1130"/>
      <c r="D940" s="1130"/>
      <c r="E940" s="1130"/>
      <c r="F940" s="1130"/>
      <c r="G940" s="1091"/>
      <c r="H940" s="1091"/>
      <c r="I940" s="1130"/>
      <c r="J940" s="1130"/>
      <c r="K940" s="1130"/>
      <c r="L940" s="1130"/>
      <c r="M940" s="1130"/>
      <c r="N940" s="1130"/>
      <c r="O940" s="1130"/>
      <c r="P940" s="1106"/>
    </row>
    <row r="941" spans="1:16" ht="12.75">
      <c r="A941" s="1130"/>
      <c r="B941" s="1130"/>
      <c r="C941" s="1130"/>
      <c r="D941" s="1130"/>
      <c r="E941" s="1130"/>
      <c r="F941" s="1130"/>
      <c r="G941" s="1091"/>
      <c r="H941" s="1091"/>
      <c r="I941" s="1130"/>
      <c r="J941" s="1130"/>
      <c r="K941" s="1130"/>
      <c r="L941" s="1130"/>
      <c r="M941" s="1130"/>
      <c r="N941" s="1130"/>
      <c r="O941" s="1130"/>
      <c r="P941" s="1106"/>
    </row>
    <row r="942" spans="1:16" ht="12.75">
      <c r="A942" s="1130"/>
      <c r="B942" s="1130"/>
      <c r="C942" s="1130"/>
      <c r="D942" s="1130"/>
      <c r="E942" s="1130"/>
      <c r="F942" s="1130"/>
      <c r="G942" s="1091"/>
      <c r="H942" s="1091"/>
      <c r="I942" s="1130"/>
      <c r="J942" s="1130"/>
      <c r="K942" s="1130"/>
      <c r="L942" s="1130"/>
      <c r="M942" s="1130"/>
      <c r="N942" s="1130"/>
      <c r="O942" s="1130"/>
      <c r="P942" s="1106"/>
    </row>
    <row r="943" spans="1:16" ht="12.75">
      <c r="A943" s="1130"/>
      <c r="B943" s="1130"/>
      <c r="C943" s="1130"/>
      <c r="D943" s="1130"/>
      <c r="E943" s="1130"/>
      <c r="F943" s="1130"/>
      <c r="G943" s="1091"/>
      <c r="H943" s="1091"/>
      <c r="I943" s="1130"/>
      <c r="J943" s="1130"/>
      <c r="K943" s="1130"/>
      <c r="L943" s="1130"/>
      <c r="M943" s="1130"/>
      <c r="N943" s="1130"/>
      <c r="O943" s="1130"/>
      <c r="P943" s="1106"/>
    </row>
    <row r="944" spans="1:16" ht="12.75">
      <c r="A944" s="1130"/>
      <c r="B944" s="1130"/>
      <c r="C944" s="1130"/>
      <c r="D944" s="1130"/>
      <c r="E944" s="1130"/>
      <c r="F944" s="1130"/>
      <c r="G944" s="1091"/>
      <c r="H944" s="1091"/>
      <c r="I944" s="1130"/>
      <c r="J944" s="1130"/>
      <c r="K944" s="1130"/>
      <c r="L944" s="1130"/>
      <c r="M944" s="1130"/>
      <c r="N944" s="1130"/>
      <c r="O944" s="1130"/>
      <c r="P944" s="1106"/>
    </row>
    <row r="945" spans="1:16" ht="12.75">
      <c r="A945" s="1130"/>
      <c r="B945" s="1130"/>
      <c r="C945" s="1130"/>
      <c r="D945" s="1130"/>
      <c r="E945" s="1130"/>
      <c r="F945" s="1130"/>
      <c r="G945" s="1091"/>
      <c r="H945" s="1091"/>
      <c r="I945" s="1130"/>
      <c r="J945" s="1130"/>
      <c r="K945" s="1130"/>
      <c r="L945" s="1130"/>
      <c r="M945" s="1130"/>
      <c r="N945" s="1130"/>
      <c r="O945" s="1130"/>
      <c r="P945" s="1106"/>
    </row>
    <row r="946" spans="1:16" ht="12.75">
      <c r="A946" s="1130"/>
      <c r="B946" s="1130"/>
      <c r="C946" s="1130"/>
      <c r="D946" s="1130"/>
      <c r="E946" s="1130"/>
      <c r="F946" s="1130"/>
      <c r="G946" s="1091"/>
      <c r="H946" s="1091"/>
      <c r="I946" s="1130"/>
      <c r="J946" s="1130"/>
      <c r="K946" s="1130"/>
      <c r="L946" s="1130"/>
      <c r="M946" s="1130"/>
      <c r="N946" s="1130"/>
      <c r="O946" s="1130"/>
      <c r="P946" s="1106"/>
    </row>
    <row r="947" spans="1:16" ht="12.75">
      <c r="A947" s="1130"/>
      <c r="B947" s="1130"/>
      <c r="C947" s="1130"/>
      <c r="D947" s="1130"/>
      <c r="E947" s="1130"/>
      <c r="F947" s="1130"/>
      <c r="G947" s="1091"/>
      <c r="H947" s="1091"/>
      <c r="I947" s="1130"/>
      <c r="J947" s="1130"/>
      <c r="K947" s="1130"/>
      <c r="L947" s="1130"/>
      <c r="M947" s="1130"/>
      <c r="N947" s="1130"/>
      <c r="O947" s="1130"/>
      <c r="P947" s="1106"/>
    </row>
    <row r="948" spans="1:16" ht="12.75">
      <c r="A948" s="1130"/>
      <c r="B948" s="1130"/>
      <c r="C948" s="1130"/>
      <c r="D948" s="1130"/>
      <c r="E948" s="1130"/>
      <c r="F948" s="1130"/>
      <c r="G948" s="1091"/>
      <c r="H948" s="1091"/>
      <c r="I948" s="1130"/>
      <c r="J948" s="1130"/>
      <c r="K948" s="1130"/>
      <c r="L948" s="1130"/>
      <c r="M948" s="1130"/>
      <c r="N948" s="1130"/>
      <c r="O948" s="1130"/>
      <c r="P948" s="1106"/>
    </row>
    <row r="949" spans="1:16" ht="12.75">
      <c r="A949" s="1130"/>
      <c r="B949" s="1130"/>
      <c r="C949" s="1130"/>
      <c r="D949" s="1130"/>
      <c r="E949" s="1130"/>
      <c r="F949" s="1130"/>
      <c r="G949" s="1091"/>
      <c r="H949" s="1091"/>
      <c r="I949" s="1130"/>
      <c r="J949" s="1130"/>
      <c r="K949" s="1130"/>
      <c r="L949" s="1130"/>
      <c r="M949" s="1130"/>
      <c r="N949" s="1130"/>
      <c r="O949" s="1130"/>
      <c r="P949" s="1106"/>
    </row>
    <row r="950" spans="1:16" ht="12.75">
      <c r="A950" s="1130"/>
      <c r="B950" s="1130"/>
      <c r="C950" s="1130"/>
      <c r="D950" s="1130"/>
      <c r="E950" s="1130"/>
      <c r="F950" s="1130"/>
      <c r="G950" s="1091"/>
      <c r="H950" s="1091"/>
      <c r="I950" s="1130"/>
      <c r="J950" s="1130"/>
      <c r="K950" s="1130"/>
      <c r="L950" s="1130"/>
      <c r="M950" s="1130"/>
      <c r="N950" s="1130"/>
      <c r="O950" s="1130"/>
      <c r="P950" s="1106"/>
    </row>
    <row r="951" spans="1:16" ht="12.75">
      <c r="A951" s="1130"/>
      <c r="B951" s="1130"/>
      <c r="C951" s="1130"/>
      <c r="D951" s="1130"/>
      <c r="E951" s="1130"/>
      <c r="F951" s="1130"/>
      <c r="G951" s="1091"/>
      <c r="H951" s="1091"/>
      <c r="I951" s="1130"/>
      <c r="J951" s="1130"/>
      <c r="K951" s="1130"/>
      <c r="L951" s="1130"/>
      <c r="M951" s="1130"/>
      <c r="N951" s="1130"/>
      <c r="O951" s="1130"/>
      <c r="P951" s="1106"/>
    </row>
    <row r="952" spans="1:16" ht="12.75">
      <c r="A952" s="1130"/>
      <c r="B952" s="1130"/>
      <c r="C952" s="1130"/>
      <c r="D952" s="1130"/>
      <c r="E952" s="1130"/>
      <c r="F952" s="1130"/>
      <c r="G952" s="1091"/>
      <c r="H952" s="1091"/>
      <c r="I952" s="1130"/>
      <c r="J952" s="1130"/>
      <c r="K952" s="1130"/>
      <c r="L952" s="1130"/>
      <c r="M952" s="1130"/>
      <c r="N952" s="1130"/>
      <c r="O952" s="1130"/>
      <c r="P952" s="1106"/>
    </row>
    <row r="953" spans="1:16" ht="12.75">
      <c r="A953" s="1130"/>
      <c r="B953" s="1130"/>
      <c r="C953" s="1130"/>
      <c r="D953" s="1130"/>
      <c r="E953" s="1130"/>
      <c r="F953" s="1130"/>
      <c r="G953" s="1091"/>
      <c r="H953" s="1091"/>
      <c r="I953" s="1130"/>
      <c r="J953" s="1130"/>
      <c r="K953" s="1130"/>
      <c r="L953" s="1130"/>
      <c r="M953" s="1130"/>
      <c r="N953" s="1130"/>
      <c r="O953" s="1130"/>
      <c r="P953" s="1106"/>
    </row>
    <row r="954" spans="1:16" ht="12.75">
      <c r="A954" s="1130"/>
      <c r="B954" s="1130"/>
      <c r="C954" s="1130"/>
      <c r="D954" s="1130"/>
      <c r="E954" s="1130"/>
      <c r="F954" s="1130"/>
      <c r="G954" s="1091"/>
      <c r="H954" s="1091"/>
      <c r="I954" s="1130"/>
      <c r="J954" s="1130"/>
      <c r="K954" s="1130"/>
      <c r="L954" s="1130"/>
      <c r="M954" s="1130"/>
      <c r="N954" s="1130"/>
      <c r="O954" s="1130"/>
      <c r="P954" s="1106"/>
    </row>
    <row r="955" spans="1:16" ht="12.75">
      <c r="A955" s="1130"/>
      <c r="B955" s="1130"/>
      <c r="C955" s="1130"/>
      <c r="D955" s="1130"/>
      <c r="E955" s="1130"/>
      <c r="F955" s="1130"/>
      <c r="G955" s="1091"/>
      <c r="H955" s="1091"/>
      <c r="I955" s="1130"/>
      <c r="J955" s="1130"/>
      <c r="K955" s="1130"/>
      <c r="L955" s="1130"/>
      <c r="M955" s="1130"/>
      <c r="N955" s="1130"/>
      <c r="O955" s="1130"/>
      <c r="P955" s="1106"/>
    </row>
    <row r="956" spans="1:16" ht="12.75">
      <c r="A956" s="1130"/>
      <c r="B956" s="1130"/>
      <c r="C956" s="1130"/>
      <c r="D956" s="1130"/>
      <c r="E956" s="1130"/>
      <c r="F956" s="1130"/>
      <c r="G956" s="1091"/>
      <c r="H956" s="1091"/>
      <c r="I956" s="1130"/>
      <c r="J956" s="1130"/>
      <c r="K956" s="1130"/>
      <c r="L956" s="1130"/>
      <c r="M956" s="1130"/>
      <c r="N956" s="1130"/>
      <c r="O956" s="1130"/>
      <c r="P956" s="1106"/>
    </row>
    <row r="957" spans="1:16" ht="12.75">
      <c r="A957" s="1130"/>
      <c r="B957" s="1130"/>
      <c r="C957" s="1130"/>
      <c r="D957" s="1130"/>
      <c r="E957" s="1130"/>
      <c r="F957" s="1130"/>
      <c r="G957" s="1091"/>
      <c r="H957" s="1091"/>
      <c r="I957" s="1130"/>
      <c r="J957" s="1130"/>
      <c r="K957" s="1130"/>
      <c r="L957" s="1130"/>
      <c r="M957" s="1130"/>
      <c r="N957" s="1130"/>
      <c r="O957" s="1130"/>
      <c r="P957" s="1106"/>
    </row>
    <row r="958" spans="1:16" ht="12.75">
      <c r="A958" s="1130"/>
      <c r="B958" s="1130"/>
      <c r="C958" s="1130"/>
      <c r="D958" s="1130"/>
      <c r="E958" s="1130"/>
      <c r="F958" s="1130"/>
      <c r="G958" s="1091"/>
      <c r="H958" s="1091"/>
      <c r="I958" s="1130"/>
      <c r="J958" s="1130"/>
      <c r="K958" s="1130"/>
      <c r="L958" s="1130"/>
      <c r="M958" s="1130"/>
      <c r="N958" s="1130"/>
      <c r="O958" s="1130"/>
      <c r="P958" s="1106"/>
    </row>
    <row r="959" spans="1:16" ht="12.75">
      <c r="A959" s="1130"/>
      <c r="B959" s="1130"/>
      <c r="C959" s="1130"/>
      <c r="D959" s="1130"/>
      <c r="E959" s="1130"/>
      <c r="F959" s="1130"/>
      <c r="G959" s="1091"/>
      <c r="H959" s="1091"/>
      <c r="I959" s="1130"/>
      <c r="J959" s="1130"/>
      <c r="K959" s="1130"/>
      <c r="L959" s="1130"/>
      <c r="M959" s="1130"/>
      <c r="N959" s="1130"/>
      <c r="O959" s="1130"/>
      <c r="P959" s="1106"/>
    </row>
    <row r="960" spans="1:16" ht="12.75">
      <c r="A960" s="1130"/>
      <c r="B960" s="1130"/>
      <c r="C960" s="1130"/>
      <c r="D960" s="1130"/>
      <c r="E960" s="1130"/>
      <c r="F960" s="1130"/>
      <c r="G960" s="1091"/>
      <c r="H960" s="1091"/>
      <c r="I960" s="1130"/>
      <c r="J960" s="1130"/>
      <c r="K960" s="1130"/>
      <c r="L960" s="1130"/>
      <c r="M960" s="1130"/>
      <c r="N960" s="1130"/>
      <c r="O960" s="1130"/>
      <c r="P960" s="1106"/>
    </row>
    <row r="961" spans="1:16" ht="12.75">
      <c r="A961" s="1130"/>
      <c r="B961" s="1130"/>
      <c r="C961" s="1130"/>
      <c r="D961" s="1130"/>
      <c r="E961" s="1130"/>
      <c r="F961" s="1130"/>
      <c r="G961" s="1091"/>
      <c r="H961" s="1091"/>
      <c r="I961" s="1130"/>
      <c r="J961" s="1130"/>
      <c r="K961" s="1130"/>
      <c r="L961" s="1130"/>
      <c r="M961" s="1130"/>
      <c r="N961" s="1130"/>
      <c r="O961" s="1130"/>
      <c r="P961" s="1106"/>
    </row>
    <row r="962" spans="1:16" ht="12.75">
      <c r="A962" s="1130"/>
      <c r="B962" s="1130"/>
      <c r="C962" s="1130"/>
      <c r="D962" s="1130"/>
      <c r="E962" s="1130"/>
      <c r="F962" s="1130"/>
      <c r="G962" s="1091"/>
      <c r="H962" s="1091"/>
      <c r="I962" s="1130"/>
      <c r="J962" s="1130"/>
      <c r="K962" s="1130"/>
      <c r="L962" s="1130"/>
      <c r="M962" s="1130"/>
      <c r="N962" s="1130"/>
      <c r="O962" s="1130"/>
      <c r="P962" s="1106"/>
    </row>
    <row r="963" spans="1:16" ht="12.75">
      <c r="A963" s="1130"/>
      <c r="B963" s="1130"/>
      <c r="C963" s="1130"/>
      <c r="D963" s="1130"/>
      <c r="E963" s="1130"/>
      <c r="F963" s="1130"/>
      <c r="G963" s="1091"/>
      <c r="H963" s="1091"/>
      <c r="I963" s="1130"/>
      <c r="J963" s="1130"/>
      <c r="K963" s="1130"/>
      <c r="L963" s="1130"/>
      <c r="M963" s="1130"/>
      <c r="N963" s="1130"/>
      <c r="O963" s="1130"/>
      <c r="P963" s="1106"/>
    </row>
    <row r="964" spans="1:16" ht="12.75">
      <c r="A964" s="1130"/>
      <c r="B964" s="1130"/>
      <c r="C964" s="1130"/>
      <c r="D964" s="1130"/>
      <c r="E964" s="1130"/>
      <c r="F964" s="1130"/>
      <c r="G964" s="1091"/>
      <c r="H964" s="1091"/>
      <c r="I964" s="1130"/>
      <c r="J964" s="1130"/>
      <c r="K964" s="1130"/>
      <c r="L964" s="1130"/>
      <c r="M964" s="1130"/>
      <c r="N964" s="1130"/>
      <c r="O964" s="1130"/>
      <c r="P964" s="1106"/>
    </row>
    <row r="965" spans="1:16" ht="12.75">
      <c r="A965" s="1130"/>
      <c r="B965" s="1130"/>
      <c r="C965" s="1130"/>
      <c r="D965" s="1130"/>
      <c r="E965" s="1130"/>
      <c r="F965" s="1130"/>
      <c r="G965" s="1091"/>
      <c r="H965" s="1091"/>
      <c r="I965" s="1130"/>
      <c r="J965" s="1130"/>
      <c r="K965" s="1130"/>
      <c r="L965" s="1130"/>
      <c r="M965" s="1130"/>
      <c r="N965" s="1130"/>
      <c r="O965" s="1130"/>
      <c r="P965" s="1106"/>
    </row>
    <row r="966" spans="1:16" ht="12.75">
      <c r="A966" s="1130"/>
      <c r="B966" s="1130"/>
      <c r="C966" s="1130"/>
      <c r="D966" s="1130"/>
      <c r="E966" s="1130"/>
      <c r="F966" s="1130"/>
      <c r="G966" s="1091"/>
      <c r="H966" s="1091"/>
      <c r="I966" s="1130"/>
      <c r="J966" s="1130"/>
      <c r="K966" s="1130"/>
      <c r="L966" s="1130"/>
      <c r="M966" s="1130"/>
      <c r="N966" s="1130"/>
      <c r="O966" s="1130"/>
      <c r="P966" s="1106"/>
    </row>
    <row r="967" spans="1:16" ht="12.75">
      <c r="A967" s="1130"/>
      <c r="B967" s="1130"/>
      <c r="C967" s="1130"/>
      <c r="D967" s="1130"/>
      <c r="E967" s="1130"/>
      <c r="F967" s="1130"/>
      <c r="G967" s="1091"/>
      <c r="H967" s="1091"/>
      <c r="I967" s="1130"/>
      <c r="J967" s="1130"/>
      <c r="K967" s="1130"/>
      <c r="L967" s="1130"/>
      <c r="M967" s="1130"/>
      <c r="N967" s="1130"/>
      <c r="O967" s="1130"/>
      <c r="P967" s="1106"/>
    </row>
    <row r="968" spans="1:16" ht="12.75">
      <c r="A968" s="1130"/>
      <c r="B968" s="1130"/>
      <c r="C968" s="1130"/>
      <c r="D968" s="1130"/>
      <c r="E968" s="1130"/>
      <c r="F968" s="1130"/>
      <c r="G968" s="1091"/>
      <c r="H968" s="1091"/>
      <c r="I968" s="1130"/>
      <c r="J968" s="1130"/>
      <c r="K968" s="1130"/>
      <c r="L968" s="1130"/>
      <c r="M968" s="1130"/>
      <c r="N968" s="1130"/>
      <c r="O968" s="1130"/>
      <c r="P968" s="1106"/>
    </row>
    <row r="969" spans="1:16" ht="12.75">
      <c r="A969" s="1130"/>
      <c r="B969" s="1130"/>
      <c r="C969" s="1130"/>
      <c r="D969" s="1130"/>
      <c r="E969" s="1130"/>
      <c r="F969" s="1130"/>
      <c r="G969" s="1091"/>
      <c r="H969" s="1091"/>
      <c r="I969" s="1130"/>
      <c r="J969" s="1130"/>
      <c r="K969" s="1130"/>
      <c r="L969" s="1130"/>
      <c r="M969" s="1130"/>
      <c r="N969" s="1130"/>
      <c r="O969" s="1130"/>
      <c r="P969" s="1106"/>
    </row>
    <row r="970" spans="1:16" ht="12.75">
      <c r="A970" s="1130"/>
      <c r="B970" s="1130"/>
      <c r="C970" s="1130"/>
      <c r="D970" s="1130"/>
      <c r="E970" s="1130"/>
      <c r="F970" s="1130"/>
      <c r="G970" s="1091"/>
      <c r="H970" s="1091"/>
      <c r="I970" s="1130"/>
      <c r="J970" s="1130"/>
      <c r="K970" s="1130"/>
      <c r="L970" s="1130"/>
      <c r="M970" s="1130"/>
      <c r="N970" s="1130"/>
      <c r="O970" s="1130"/>
      <c r="P970" s="1106"/>
    </row>
    <row r="971" spans="1:16" ht="12.75">
      <c r="A971" s="1130"/>
      <c r="B971" s="1130"/>
      <c r="C971" s="1130"/>
      <c r="D971" s="1130"/>
      <c r="E971" s="1130"/>
      <c r="F971" s="1130"/>
      <c r="G971" s="1091"/>
      <c r="H971" s="1091"/>
      <c r="I971" s="1130"/>
      <c r="J971" s="1130"/>
      <c r="K971" s="1130"/>
      <c r="L971" s="1130"/>
      <c r="M971" s="1130"/>
      <c r="N971" s="1130"/>
      <c r="O971" s="1130"/>
      <c r="P971" s="1106"/>
    </row>
    <row r="972" spans="1:16" ht="12.75">
      <c r="A972" s="1130"/>
      <c r="B972" s="1130"/>
      <c r="C972" s="1130"/>
      <c r="D972" s="1130"/>
      <c r="E972" s="1130"/>
      <c r="F972" s="1130"/>
      <c r="G972" s="1091"/>
      <c r="H972" s="1091"/>
      <c r="I972" s="1130"/>
      <c r="J972" s="1130"/>
      <c r="K972" s="1130"/>
      <c r="L972" s="1130"/>
      <c r="M972" s="1130"/>
      <c r="N972" s="1130"/>
      <c r="O972" s="1130"/>
      <c r="P972" s="1106"/>
    </row>
    <row r="973" spans="1:16" ht="12.75">
      <c r="A973" s="1130"/>
      <c r="B973" s="1130"/>
      <c r="C973" s="1130"/>
      <c r="D973" s="1130"/>
      <c r="E973" s="1130"/>
      <c r="F973" s="1130"/>
      <c r="G973" s="1091"/>
      <c r="H973" s="1091"/>
      <c r="I973" s="1130"/>
      <c r="J973" s="1130"/>
      <c r="K973" s="1130"/>
      <c r="L973" s="1130"/>
      <c r="M973" s="1130"/>
      <c r="N973" s="1130"/>
      <c r="O973" s="1130"/>
      <c r="P973" s="1106"/>
    </row>
    <row r="974" spans="1:16" ht="12.75">
      <c r="A974" s="1130"/>
      <c r="B974" s="1130"/>
      <c r="C974" s="1130"/>
      <c r="D974" s="1130"/>
      <c r="E974" s="1130"/>
      <c r="F974" s="1130"/>
      <c r="G974" s="1091"/>
      <c r="H974" s="1091"/>
      <c r="I974" s="1130"/>
      <c r="J974" s="1130"/>
      <c r="K974" s="1130"/>
      <c r="L974" s="1130"/>
      <c r="M974" s="1130"/>
      <c r="N974" s="1130"/>
      <c r="O974" s="1130"/>
      <c r="P974" s="1106"/>
    </row>
    <row r="975" spans="1:16" ht="12.75">
      <c r="A975" s="1130"/>
      <c r="B975" s="1130"/>
      <c r="C975" s="1130"/>
      <c r="D975" s="1130"/>
      <c r="E975" s="1130"/>
      <c r="F975" s="1130"/>
      <c r="G975" s="1091"/>
      <c r="H975" s="1091"/>
      <c r="I975" s="1130"/>
      <c r="J975" s="1130"/>
      <c r="K975" s="1130"/>
      <c r="L975" s="1130"/>
      <c r="M975" s="1130"/>
      <c r="N975" s="1130"/>
      <c r="O975" s="1130"/>
      <c r="P975" s="1106"/>
    </row>
    <row r="976" spans="1:16" ht="12.75">
      <c r="A976" s="1130"/>
      <c r="B976" s="1130"/>
      <c r="C976" s="1130"/>
      <c r="D976" s="1130"/>
      <c r="E976" s="1130"/>
      <c r="F976" s="1130"/>
      <c r="G976" s="1091"/>
      <c r="H976" s="1091"/>
      <c r="I976" s="1130"/>
      <c r="J976" s="1130"/>
      <c r="K976" s="1130"/>
      <c r="L976" s="1130"/>
      <c r="M976" s="1130"/>
      <c r="N976" s="1130"/>
      <c r="O976" s="1130"/>
      <c r="P976" s="1106"/>
    </row>
    <row r="977" spans="1:16" ht="12.75">
      <c r="A977" s="1130"/>
      <c r="B977" s="1130"/>
      <c r="C977" s="1130"/>
      <c r="D977" s="1130"/>
      <c r="E977" s="1130"/>
      <c r="F977" s="1130"/>
      <c r="G977" s="1091"/>
      <c r="H977" s="1091"/>
      <c r="I977" s="1130"/>
      <c r="J977" s="1130"/>
      <c r="K977" s="1130"/>
      <c r="L977" s="1130"/>
      <c r="M977" s="1130"/>
      <c r="N977" s="1130"/>
      <c r="O977" s="1130"/>
      <c r="P977" s="1106"/>
    </row>
    <row r="978" spans="1:16" ht="12.75">
      <c r="A978" s="1130"/>
      <c r="B978" s="1130"/>
      <c r="C978" s="1130"/>
      <c r="D978" s="1130"/>
      <c r="E978" s="1130"/>
      <c r="F978" s="1130"/>
      <c r="G978" s="1091"/>
      <c r="H978" s="1091"/>
      <c r="I978" s="1130"/>
      <c r="J978" s="1130"/>
      <c r="K978" s="1130"/>
      <c r="L978" s="1130"/>
      <c r="M978" s="1130"/>
      <c r="N978" s="1130"/>
      <c r="O978" s="1130"/>
      <c r="P978" s="1106"/>
    </row>
    <row r="979" spans="1:16" ht="12.75">
      <c r="A979" s="1130"/>
      <c r="B979" s="1130"/>
      <c r="C979" s="1130"/>
      <c r="D979" s="1130"/>
      <c r="E979" s="1130"/>
      <c r="F979" s="1130"/>
      <c r="G979" s="1091"/>
      <c r="H979" s="1091"/>
      <c r="I979" s="1130"/>
      <c r="J979" s="1130"/>
      <c r="K979" s="1130"/>
      <c r="L979" s="1130"/>
      <c r="M979" s="1130"/>
      <c r="N979" s="1130"/>
      <c r="O979" s="1130"/>
      <c r="P979" s="1106"/>
    </row>
    <row r="980" spans="1:16" ht="12.75">
      <c r="A980" s="1130"/>
      <c r="B980" s="1130"/>
      <c r="C980" s="1130"/>
      <c r="D980" s="1130"/>
      <c r="E980" s="1130"/>
      <c r="F980" s="1130"/>
      <c r="G980" s="1091"/>
      <c r="H980" s="1091"/>
      <c r="I980" s="1130"/>
      <c r="J980" s="1130"/>
      <c r="K980" s="1130"/>
      <c r="L980" s="1130"/>
      <c r="M980" s="1130"/>
      <c r="N980" s="1130"/>
      <c r="O980" s="1130"/>
      <c r="P980" s="1106"/>
    </row>
    <row r="981" spans="1:16" ht="12.75">
      <c r="A981" s="1130"/>
      <c r="B981" s="1130"/>
      <c r="C981" s="1130"/>
      <c r="D981" s="1130"/>
      <c r="E981" s="1130"/>
      <c r="F981" s="1130"/>
      <c r="G981" s="1091"/>
      <c r="H981" s="1091"/>
      <c r="I981" s="1130"/>
      <c r="J981" s="1130"/>
      <c r="K981" s="1130"/>
      <c r="L981" s="1130"/>
      <c r="M981" s="1130"/>
      <c r="N981" s="1130"/>
      <c r="O981" s="1130"/>
      <c r="P981" s="1106"/>
    </row>
    <row r="982" spans="1:16" ht="12.75">
      <c r="A982" s="1130"/>
      <c r="B982" s="1130"/>
      <c r="C982" s="1130"/>
      <c r="D982" s="1130"/>
      <c r="E982" s="1130"/>
      <c r="F982" s="1130"/>
      <c r="G982" s="1091"/>
      <c r="H982" s="1091"/>
      <c r="I982" s="1130"/>
      <c r="J982" s="1130"/>
      <c r="K982" s="1130"/>
      <c r="L982" s="1130"/>
      <c r="M982" s="1130"/>
      <c r="N982" s="1130"/>
      <c r="O982" s="1130"/>
      <c r="P982" s="1106"/>
    </row>
    <row r="983" spans="1:16" ht="12.75">
      <c r="A983" s="1130"/>
      <c r="B983" s="1130"/>
      <c r="C983" s="1130"/>
      <c r="D983" s="1130"/>
      <c r="E983" s="1130"/>
      <c r="F983" s="1130"/>
      <c r="G983" s="1091"/>
      <c r="H983" s="1091"/>
      <c r="I983" s="1130"/>
      <c r="J983" s="1130"/>
      <c r="K983" s="1130"/>
      <c r="L983" s="1130"/>
      <c r="M983" s="1130"/>
      <c r="N983" s="1130"/>
      <c r="O983" s="1130"/>
      <c r="P983" s="1106"/>
    </row>
    <row r="984" spans="1:16" ht="12.75">
      <c r="A984" s="1130"/>
      <c r="B984" s="1130"/>
      <c r="C984" s="1130"/>
      <c r="D984" s="1130"/>
      <c r="E984" s="1130"/>
      <c r="F984" s="1130"/>
      <c r="G984" s="1091"/>
      <c r="H984" s="1091"/>
      <c r="I984" s="1130"/>
      <c r="J984" s="1130"/>
      <c r="K984" s="1130"/>
      <c r="L984" s="1130"/>
      <c r="M984" s="1130"/>
      <c r="N984" s="1130"/>
      <c r="O984" s="1130"/>
      <c r="P984" s="1106"/>
    </row>
    <row r="985" spans="1:16" ht="12.75">
      <c r="A985" s="1130"/>
      <c r="B985" s="1130"/>
      <c r="C985" s="1130"/>
      <c r="D985" s="1130"/>
      <c r="E985" s="1130"/>
      <c r="F985" s="1130"/>
      <c r="G985" s="1091"/>
      <c r="H985" s="1091"/>
      <c r="I985" s="1130"/>
      <c r="J985" s="1130"/>
      <c r="K985" s="1130"/>
      <c r="L985" s="1130"/>
      <c r="M985" s="1130"/>
      <c r="N985" s="1130"/>
      <c r="O985" s="1130"/>
      <c r="P985" s="1106"/>
    </row>
    <row r="986" spans="1:16" ht="12.75">
      <c r="A986" s="1130"/>
      <c r="B986" s="1130"/>
      <c r="C986" s="1130"/>
      <c r="D986" s="1130"/>
      <c r="E986" s="1130"/>
      <c r="F986" s="1130"/>
      <c r="G986" s="1091"/>
      <c r="H986" s="1091"/>
      <c r="I986" s="1130"/>
      <c r="J986" s="1130"/>
      <c r="K986" s="1130"/>
      <c r="L986" s="1130"/>
      <c r="M986" s="1130"/>
      <c r="N986" s="1130"/>
      <c r="O986" s="1130"/>
      <c r="P986" s="1106"/>
    </row>
    <row r="987" spans="1:16" ht="12.75">
      <c r="A987" s="1130"/>
      <c r="B987" s="1130"/>
      <c r="C987" s="1130"/>
      <c r="D987" s="1130"/>
      <c r="E987" s="1130"/>
      <c r="F987" s="1130"/>
      <c r="G987" s="1091"/>
      <c r="H987" s="1091"/>
      <c r="I987" s="1130"/>
      <c r="J987" s="1130"/>
      <c r="K987" s="1130"/>
      <c r="L987" s="1130"/>
      <c r="M987" s="1130"/>
      <c r="N987" s="1130"/>
      <c r="O987" s="1130"/>
      <c r="P987" s="1106"/>
    </row>
    <row r="988" spans="1:16" ht="12.75">
      <c r="A988" s="1130"/>
      <c r="B988" s="1130"/>
      <c r="C988" s="1130"/>
      <c r="D988" s="1130"/>
      <c r="E988" s="1130"/>
      <c r="F988" s="1130"/>
      <c r="G988" s="1091"/>
      <c r="H988" s="1091"/>
      <c r="I988" s="1130"/>
      <c r="J988" s="1130"/>
      <c r="K988" s="1130"/>
      <c r="L988" s="1130"/>
      <c r="M988" s="1130"/>
      <c r="N988" s="1130"/>
      <c r="O988" s="1130"/>
      <c r="P988" s="1106"/>
    </row>
    <row r="989" spans="1:16" ht="12.75">
      <c r="A989" s="1130"/>
      <c r="B989" s="1130"/>
      <c r="C989" s="1130"/>
      <c r="D989" s="1130"/>
      <c r="E989" s="1130"/>
      <c r="F989" s="1130"/>
      <c r="G989" s="1091"/>
      <c r="H989" s="1091"/>
      <c r="I989" s="1130"/>
      <c r="J989" s="1130"/>
      <c r="K989" s="1130"/>
      <c r="L989" s="1130"/>
      <c r="M989" s="1130"/>
      <c r="N989" s="1130"/>
      <c r="O989" s="1130"/>
      <c r="P989" s="1106"/>
    </row>
    <row r="990" spans="1:16" ht="12.75">
      <c r="A990" s="1130"/>
      <c r="B990" s="1130"/>
      <c r="C990" s="1130"/>
      <c r="D990" s="1130"/>
      <c r="E990" s="1130"/>
      <c r="F990" s="1130"/>
      <c r="G990" s="1091"/>
      <c r="H990" s="1091"/>
      <c r="I990" s="1130"/>
      <c r="J990" s="1130"/>
      <c r="K990" s="1130"/>
      <c r="L990" s="1130"/>
      <c r="M990" s="1130"/>
      <c r="N990" s="1130"/>
      <c r="O990" s="1130"/>
      <c r="P990" s="1106"/>
    </row>
    <row r="991" spans="1:16" ht="12.75">
      <c r="A991" s="1130"/>
      <c r="B991" s="1130"/>
      <c r="C991" s="1130"/>
      <c r="D991" s="1130"/>
      <c r="E991" s="1130"/>
      <c r="F991" s="1130"/>
      <c r="G991" s="1091"/>
      <c r="H991" s="1091"/>
      <c r="I991" s="1130"/>
      <c r="J991" s="1130"/>
      <c r="K991" s="1130"/>
      <c r="L991" s="1130"/>
      <c r="M991" s="1130"/>
      <c r="N991" s="1130"/>
      <c r="O991" s="1130"/>
      <c r="P991" s="1106"/>
    </row>
    <row r="992" spans="1:16" ht="12.75">
      <c r="A992" s="1130"/>
      <c r="B992" s="1130"/>
      <c r="C992" s="1130"/>
      <c r="D992" s="1130"/>
      <c r="E992" s="1130"/>
      <c r="F992" s="1130"/>
      <c r="G992" s="1091"/>
      <c r="H992" s="1091"/>
      <c r="I992" s="1130"/>
      <c r="J992" s="1130"/>
      <c r="K992" s="1130"/>
      <c r="L992" s="1130"/>
      <c r="M992" s="1130"/>
      <c r="N992" s="1130"/>
      <c r="O992" s="1130"/>
      <c r="P992" s="1106"/>
    </row>
    <row r="993" spans="1:16" ht="12.75">
      <c r="A993" s="1130"/>
      <c r="B993" s="1130"/>
      <c r="C993" s="1130"/>
      <c r="D993" s="1130"/>
      <c r="E993" s="1130"/>
      <c r="F993" s="1130"/>
      <c r="G993" s="1091"/>
      <c r="H993" s="1091"/>
      <c r="I993" s="1130"/>
      <c r="J993" s="1130"/>
      <c r="K993" s="1130"/>
      <c r="L993" s="1130"/>
      <c r="M993" s="1130"/>
      <c r="N993" s="1130"/>
      <c r="O993" s="1130"/>
      <c r="P993" s="1106"/>
    </row>
    <row r="994" spans="1:16" ht="12.75">
      <c r="A994" s="1130"/>
      <c r="B994" s="1130"/>
      <c r="C994" s="1130"/>
      <c r="D994" s="1130"/>
      <c r="E994" s="1130"/>
      <c r="F994" s="1130"/>
      <c r="G994" s="1091"/>
      <c r="H994" s="1091"/>
      <c r="I994" s="1130"/>
      <c r="J994" s="1130"/>
      <c r="K994" s="1130"/>
      <c r="L994" s="1130"/>
      <c r="M994" s="1130"/>
      <c r="N994" s="1130"/>
      <c r="O994" s="1130"/>
      <c r="P994" s="1106"/>
    </row>
    <row r="995" spans="1:16" ht="12.75">
      <c r="A995" s="1130"/>
      <c r="B995" s="1130"/>
      <c r="C995" s="1130"/>
      <c r="D995" s="1130"/>
      <c r="E995" s="1130"/>
      <c r="F995" s="1130"/>
      <c r="G995" s="1091"/>
      <c r="H995" s="1091"/>
      <c r="I995" s="1130"/>
      <c r="J995" s="1130"/>
      <c r="K995" s="1130"/>
      <c r="L995" s="1130"/>
      <c r="M995" s="1130"/>
      <c r="N995" s="1130"/>
      <c r="O995" s="1130"/>
      <c r="P995" s="1106"/>
    </row>
    <row r="996" spans="1:16" ht="12.75">
      <c r="A996" s="1130"/>
      <c r="B996" s="1130"/>
      <c r="C996" s="1130"/>
      <c r="D996" s="1130"/>
      <c r="E996" s="1130"/>
      <c r="F996" s="1130"/>
      <c r="G996" s="1091"/>
      <c r="H996" s="1091"/>
      <c r="I996" s="1130"/>
      <c r="J996" s="1130"/>
      <c r="K996" s="1130"/>
      <c r="L996" s="1130"/>
      <c r="M996" s="1130"/>
      <c r="N996" s="1130"/>
      <c r="O996" s="1130"/>
      <c r="P996" s="1106"/>
    </row>
    <row r="997" spans="1:16" ht="12.75">
      <c r="A997" s="1130"/>
      <c r="B997" s="1130"/>
      <c r="C997" s="1130"/>
      <c r="D997" s="1130"/>
      <c r="E997" s="1130"/>
      <c r="F997" s="1130"/>
      <c r="G997" s="1091"/>
      <c r="H997" s="1091"/>
      <c r="I997" s="1130"/>
      <c r="J997" s="1130"/>
      <c r="K997" s="1130"/>
      <c r="L997" s="1130"/>
      <c r="M997" s="1130"/>
      <c r="N997" s="1130"/>
      <c r="O997" s="1130"/>
      <c r="P997" s="1106"/>
    </row>
    <row r="998" spans="1:16" ht="12.75">
      <c r="A998" s="1130"/>
      <c r="B998" s="1130"/>
      <c r="C998" s="1130"/>
      <c r="D998" s="1130"/>
      <c r="E998" s="1130"/>
      <c r="F998" s="1130"/>
      <c r="G998" s="1091"/>
      <c r="H998" s="1091"/>
      <c r="I998" s="1130"/>
      <c r="J998" s="1130"/>
      <c r="K998" s="1130"/>
      <c r="L998" s="1130"/>
      <c r="M998" s="1130"/>
      <c r="N998" s="1130"/>
      <c r="O998" s="1130"/>
      <c r="P998" s="1106"/>
    </row>
    <row r="999" spans="1:16" ht="12.75">
      <c r="A999" s="1130"/>
      <c r="B999" s="1130"/>
      <c r="C999" s="1130"/>
      <c r="D999" s="1130"/>
      <c r="E999" s="1130"/>
      <c r="F999" s="1130"/>
      <c r="G999" s="1091"/>
      <c r="H999" s="1091"/>
      <c r="I999" s="1130"/>
      <c r="J999" s="1130"/>
      <c r="K999" s="1130"/>
      <c r="L999" s="1130"/>
      <c r="M999" s="1130"/>
      <c r="N999" s="1130"/>
      <c r="O999" s="1130"/>
      <c r="P999" s="1106"/>
    </row>
    <row r="1000" spans="1:16" ht="12.75">
      <c r="A1000" s="1130"/>
      <c r="B1000" s="1130"/>
      <c r="C1000" s="1130"/>
      <c r="D1000" s="1130"/>
      <c r="E1000" s="1130"/>
      <c r="F1000" s="1130"/>
      <c r="G1000" s="1091"/>
      <c r="H1000" s="1091"/>
      <c r="I1000" s="1130"/>
      <c r="J1000" s="1130"/>
      <c r="K1000" s="1130"/>
      <c r="L1000" s="1130"/>
      <c r="M1000" s="1130"/>
      <c r="N1000" s="1130"/>
      <c r="O1000" s="1130"/>
      <c r="P1000" s="1106"/>
    </row>
    <row r="1001" spans="1:16" ht="12.75">
      <c r="A1001" s="1130"/>
      <c r="B1001" s="1130"/>
      <c r="C1001" s="1130"/>
      <c r="D1001" s="1130"/>
      <c r="E1001" s="1130"/>
      <c r="F1001" s="1130"/>
      <c r="G1001" s="1091"/>
      <c r="H1001" s="1091"/>
      <c r="I1001" s="1130"/>
      <c r="J1001" s="1130"/>
      <c r="K1001" s="1130"/>
      <c r="L1001" s="1130"/>
      <c r="M1001" s="1130"/>
      <c r="N1001" s="1130"/>
      <c r="O1001" s="1130"/>
      <c r="P1001" s="1106"/>
    </row>
    <row r="1002" spans="1:16" ht="12.75">
      <c r="A1002" s="1130"/>
      <c r="B1002" s="1130"/>
      <c r="C1002" s="1130"/>
      <c r="D1002" s="1130"/>
      <c r="E1002" s="1130"/>
      <c r="F1002" s="1130"/>
      <c r="G1002" s="1091"/>
      <c r="H1002" s="1091"/>
      <c r="I1002" s="1130"/>
      <c r="J1002" s="1130"/>
      <c r="K1002" s="1130"/>
      <c r="L1002" s="1130"/>
      <c r="M1002" s="1130"/>
      <c r="N1002" s="1130"/>
      <c r="O1002" s="1130"/>
      <c r="P1002" s="1106"/>
    </row>
    <row r="1003" spans="1:16" ht="12.75">
      <c r="A1003" s="1130"/>
      <c r="B1003" s="1130"/>
      <c r="C1003" s="1130"/>
      <c r="D1003" s="1130"/>
      <c r="E1003" s="1130"/>
      <c r="F1003" s="1130"/>
      <c r="G1003" s="1091"/>
      <c r="H1003" s="1091"/>
      <c r="I1003" s="1130"/>
      <c r="J1003" s="1130"/>
      <c r="K1003" s="1130"/>
      <c r="L1003" s="1130"/>
      <c r="M1003" s="1130"/>
      <c r="N1003" s="1130"/>
      <c r="O1003" s="1130"/>
      <c r="P1003" s="1106"/>
    </row>
    <row r="1004" spans="1:16" ht="12.75">
      <c r="A1004" s="1130"/>
      <c r="B1004" s="1130"/>
      <c r="C1004" s="1130"/>
      <c r="D1004" s="1130"/>
      <c r="E1004" s="1130"/>
      <c r="F1004" s="1130"/>
      <c r="G1004" s="1091"/>
      <c r="H1004" s="1091"/>
      <c r="I1004" s="1130"/>
      <c r="J1004" s="1130"/>
      <c r="K1004" s="1130"/>
      <c r="L1004" s="1130"/>
      <c r="M1004" s="1130"/>
      <c r="N1004" s="1130"/>
      <c r="O1004" s="1130"/>
      <c r="P1004" s="1106"/>
    </row>
    <row r="1005" spans="1:16" ht="12.75">
      <c r="A1005" s="1130"/>
      <c r="B1005" s="1130"/>
      <c r="C1005" s="1130"/>
      <c r="D1005" s="1130"/>
      <c r="E1005" s="1130"/>
      <c r="F1005" s="1130"/>
      <c r="G1005" s="1091"/>
      <c r="H1005" s="1091"/>
      <c r="I1005" s="1130"/>
      <c r="J1005" s="1130"/>
      <c r="K1005" s="1130"/>
      <c r="L1005" s="1130"/>
      <c r="M1005" s="1130"/>
      <c r="N1005" s="1130"/>
      <c r="O1005" s="1130"/>
      <c r="P1005" s="1106"/>
    </row>
    <row r="1006" spans="1:16" ht="12.75">
      <c r="A1006" s="1130"/>
      <c r="B1006" s="1130"/>
      <c r="C1006" s="1130"/>
      <c r="D1006" s="1130"/>
      <c r="E1006" s="1130"/>
      <c r="F1006" s="1130"/>
      <c r="G1006" s="1091"/>
      <c r="H1006" s="1091"/>
      <c r="I1006" s="1130"/>
      <c r="J1006" s="1130"/>
      <c r="K1006" s="1130"/>
      <c r="L1006" s="1130"/>
      <c r="M1006" s="1130"/>
      <c r="N1006" s="1130"/>
      <c r="O1006" s="1130"/>
      <c r="P1006" s="1106"/>
    </row>
    <row r="1007" spans="1:16" ht="12.75">
      <c r="A1007" s="1130"/>
      <c r="B1007" s="1130"/>
      <c r="C1007" s="1130"/>
      <c r="D1007" s="1130"/>
      <c r="E1007" s="1130"/>
      <c r="F1007" s="1130"/>
      <c r="G1007" s="1091"/>
      <c r="H1007" s="1091"/>
      <c r="I1007" s="1130"/>
      <c r="J1007" s="1130"/>
      <c r="K1007" s="1130"/>
      <c r="L1007" s="1130"/>
      <c r="M1007" s="1130"/>
      <c r="N1007" s="1130"/>
      <c r="O1007" s="1130"/>
      <c r="P1007" s="1106"/>
    </row>
    <row r="1008" spans="1:16" ht="12.75">
      <c r="A1008" s="1130"/>
      <c r="B1008" s="1130"/>
      <c r="C1008" s="1130"/>
      <c r="D1008" s="1130"/>
      <c r="E1008" s="1130"/>
      <c r="F1008" s="1130"/>
      <c r="G1008" s="1091"/>
      <c r="H1008" s="1091"/>
      <c r="I1008" s="1130"/>
      <c r="J1008" s="1130"/>
      <c r="K1008" s="1130"/>
      <c r="L1008" s="1130"/>
      <c r="M1008" s="1130"/>
      <c r="N1008" s="1130"/>
      <c r="O1008" s="1130"/>
      <c r="P1008" s="1106"/>
    </row>
    <row r="1009" spans="1:16" ht="12.75">
      <c r="A1009" s="1130"/>
      <c r="B1009" s="1130"/>
      <c r="C1009" s="1130"/>
      <c r="D1009" s="1130"/>
      <c r="E1009" s="1130"/>
      <c r="F1009" s="1130"/>
      <c r="G1009" s="1091"/>
      <c r="H1009" s="1091"/>
      <c r="I1009" s="1130"/>
      <c r="J1009" s="1130"/>
      <c r="K1009" s="1130"/>
      <c r="L1009" s="1130"/>
      <c r="M1009" s="1130"/>
      <c r="N1009" s="1130"/>
      <c r="O1009" s="1130"/>
      <c r="P1009" s="1106"/>
    </row>
    <row r="1010" spans="1:16" ht="12.75">
      <c r="A1010" s="1130"/>
      <c r="B1010" s="1130"/>
      <c r="C1010" s="1130"/>
      <c r="D1010" s="1130"/>
      <c r="E1010" s="1130"/>
      <c r="F1010" s="1130"/>
      <c r="G1010" s="1091"/>
      <c r="H1010" s="1091"/>
      <c r="I1010" s="1130"/>
      <c r="J1010" s="1130"/>
      <c r="K1010" s="1130"/>
      <c r="L1010" s="1130"/>
      <c r="M1010" s="1130"/>
      <c r="N1010" s="1130"/>
      <c r="O1010" s="1130"/>
      <c r="P1010" s="1106"/>
    </row>
    <row r="1011" spans="1:16" ht="12.75">
      <c r="A1011" s="1130"/>
      <c r="B1011" s="1130"/>
      <c r="C1011" s="1130"/>
      <c r="D1011" s="1130"/>
      <c r="E1011" s="1130"/>
      <c r="F1011" s="1130"/>
      <c r="G1011" s="1091"/>
      <c r="H1011" s="1091"/>
      <c r="I1011" s="1130"/>
      <c r="J1011" s="1130"/>
      <c r="K1011" s="1130"/>
      <c r="L1011" s="1130"/>
      <c r="M1011" s="1130"/>
      <c r="N1011" s="1130"/>
      <c r="O1011" s="1130"/>
      <c r="P1011" s="1106"/>
    </row>
    <row r="1012" spans="1:16" ht="12.75">
      <c r="A1012" s="1130"/>
      <c r="B1012" s="1130"/>
      <c r="C1012" s="1130"/>
      <c r="D1012" s="1130"/>
      <c r="E1012" s="1130"/>
      <c r="F1012" s="1130"/>
      <c r="G1012" s="1091"/>
      <c r="H1012" s="1091"/>
      <c r="I1012" s="1130"/>
      <c r="J1012" s="1130"/>
      <c r="K1012" s="1130"/>
      <c r="L1012" s="1130"/>
      <c r="M1012" s="1130"/>
      <c r="N1012" s="1130"/>
      <c r="O1012" s="1130"/>
      <c r="P1012" s="1106"/>
    </row>
    <row r="1013" spans="1:16" ht="12.75">
      <c r="A1013" s="1130"/>
      <c r="B1013" s="1130"/>
      <c r="C1013" s="1130"/>
      <c r="D1013" s="1130"/>
      <c r="E1013" s="1130"/>
      <c r="F1013" s="1130"/>
      <c r="G1013" s="1091"/>
      <c r="H1013" s="1091"/>
      <c r="I1013" s="1130"/>
      <c r="J1013" s="1130"/>
      <c r="K1013" s="1130"/>
      <c r="L1013" s="1130"/>
      <c r="M1013" s="1130"/>
      <c r="N1013" s="1130"/>
      <c r="O1013" s="1130"/>
      <c r="P1013" s="1106"/>
    </row>
    <row r="1014" spans="1:16" ht="12.75">
      <c r="A1014" s="1130"/>
      <c r="B1014" s="1130"/>
      <c r="C1014" s="1130"/>
      <c r="D1014" s="1130"/>
      <c r="E1014" s="1130"/>
      <c r="F1014" s="1130"/>
      <c r="G1014" s="1091"/>
      <c r="H1014" s="1091"/>
      <c r="I1014" s="1130"/>
      <c r="J1014" s="1130"/>
      <c r="K1014" s="1130"/>
      <c r="L1014" s="1130"/>
      <c r="M1014" s="1130"/>
      <c r="N1014" s="1130"/>
      <c r="O1014" s="1130"/>
      <c r="P1014" s="1106"/>
    </row>
    <row r="1015" spans="1:16" ht="12.75">
      <c r="A1015" s="1130"/>
      <c r="B1015" s="1130"/>
      <c r="C1015" s="1130"/>
      <c r="D1015" s="1130"/>
      <c r="E1015" s="1130"/>
      <c r="F1015" s="1130"/>
      <c r="G1015" s="1091"/>
      <c r="H1015" s="1091"/>
      <c r="I1015" s="1130"/>
      <c r="J1015" s="1130"/>
      <c r="K1015" s="1130"/>
      <c r="L1015" s="1130"/>
      <c r="M1015" s="1130"/>
      <c r="N1015" s="1130"/>
      <c r="O1015" s="1130"/>
      <c r="P1015" s="1106"/>
    </row>
    <row r="1016" spans="1:16" ht="12.75">
      <c r="A1016" s="1130"/>
      <c r="B1016" s="1130"/>
      <c r="C1016" s="1130"/>
      <c r="D1016" s="1130"/>
      <c r="E1016" s="1130"/>
      <c r="F1016" s="1130"/>
      <c r="G1016" s="1091"/>
      <c r="H1016" s="1091"/>
      <c r="I1016" s="1130"/>
      <c r="J1016" s="1130"/>
      <c r="K1016" s="1130"/>
      <c r="L1016" s="1130"/>
      <c r="M1016" s="1130"/>
      <c r="N1016" s="1130"/>
      <c r="O1016" s="1130"/>
      <c r="P1016" s="1106"/>
    </row>
    <row r="1017" spans="1:16" ht="12.75">
      <c r="A1017" s="1130"/>
      <c r="B1017" s="1130"/>
      <c r="C1017" s="1130"/>
      <c r="D1017" s="1130"/>
      <c r="E1017" s="1130"/>
      <c r="F1017" s="1130"/>
      <c r="G1017" s="1091"/>
      <c r="H1017" s="1091"/>
      <c r="I1017" s="1130"/>
      <c r="J1017" s="1130"/>
      <c r="K1017" s="1130"/>
      <c r="L1017" s="1130"/>
      <c r="M1017" s="1130"/>
      <c r="N1017" s="1130"/>
      <c r="O1017" s="1130"/>
      <c r="P1017" s="1106"/>
    </row>
    <row r="1018" spans="1:16" ht="12.75">
      <c r="A1018" s="1130"/>
      <c r="B1018" s="1130"/>
      <c r="C1018" s="1130"/>
      <c r="D1018" s="1130"/>
      <c r="E1018" s="1130"/>
      <c r="F1018" s="1130"/>
      <c r="G1018" s="1091"/>
      <c r="H1018" s="1091"/>
      <c r="I1018" s="1130"/>
      <c r="J1018" s="1130"/>
      <c r="K1018" s="1130"/>
      <c r="L1018" s="1130"/>
      <c r="M1018" s="1130"/>
      <c r="N1018" s="1130"/>
      <c r="O1018" s="1130"/>
      <c r="P1018" s="1106"/>
    </row>
  </sheetData>
  <sheetProtection formatRows="0" sort="0" autoFilter="0"/>
  <mergeCells count="30">
    <mergeCell ref="N35:N52"/>
    <mergeCell ref="O35:O52"/>
    <mergeCell ref="M17:M34"/>
    <mergeCell ref="N17:N34"/>
    <mergeCell ref="O17:O34"/>
    <mergeCell ref="K35:K52"/>
    <mergeCell ref="M35:M52"/>
    <mergeCell ref="A17:A34"/>
    <mergeCell ref="B17:B34"/>
    <mergeCell ref="C17:C34"/>
    <mergeCell ref="D17:D34"/>
    <mergeCell ref="J17:J34"/>
    <mergeCell ref="K17:K34"/>
    <mergeCell ref="A35:A52"/>
    <mergeCell ref="B35:B52"/>
    <mergeCell ref="C35:C52"/>
    <mergeCell ref="D35:D52"/>
    <mergeCell ref="J35:J52"/>
    <mergeCell ref="A15:H15"/>
    <mergeCell ref="A1:C1"/>
    <mergeCell ref="B2:C2"/>
    <mergeCell ref="B3:C3"/>
    <mergeCell ref="B4:C4"/>
    <mergeCell ref="B5:C5"/>
    <mergeCell ref="B6:C6"/>
    <mergeCell ref="B7:C7"/>
    <mergeCell ref="B8:C8"/>
    <mergeCell ref="B9:C9"/>
    <mergeCell ref="B11:C11"/>
    <mergeCell ref="B12:C12"/>
  </mergeCells>
  <dataValidations count="4">
    <dataValidation type="decimal" allowBlank="1" showInputMessage="1" showErrorMessage="1" sqref="B12:F12">
      <formula1>0</formula1>
      <formula2>10000</formula2>
    </dataValidation>
    <dataValidation type="textLength" allowBlank="1" showInputMessage="1" showErrorMessage="1" sqref="B5:F5">
      <formula1>3</formula1>
      <formula2>30</formula2>
    </dataValidation>
    <dataValidation type="whole" allowBlank="1" showInputMessage="1" showErrorMessage="1" sqref="B8:F8">
      <formula1>2010</formula1>
      <formula2>2050</formula2>
    </dataValidation>
    <dataValidation type="textLength" allowBlank="1" showInputMessage="1" showErrorMessage="1" sqref="B6:F6">
      <formula1>1</formula1>
      <formula2>10</formula2>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5">
    <tabColor rgb="FF00B0F0"/>
  </sheetPr>
  <dimension ref="A1:X1001"/>
  <sheetViews>
    <sheetView topLeftCell="A7" zoomScale="90" zoomScaleNormal="90" zoomScaleSheetLayoutView="80" workbookViewId="0">
      <selection sqref="A1:C1"/>
    </sheetView>
  </sheetViews>
  <sheetFormatPr defaultRowHeight="12.75"/>
  <cols>
    <col min="1" max="1" width="19.7109375" style="333" customWidth="1"/>
    <col min="2" max="2" width="22.28515625" style="333" customWidth="1"/>
    <col min="3" max="3" width="24.42578125" style="331" customWidth="1"/>
    <col min="4" max="4" width="24.42578125" style="333" customWidth="1"/>
    <col min="5" max="5" width="57.42578125" style="333" customWidth="1"/>
    <col min="6" max="6" width="25.28515625" style="333" customWidth="1"/>
    <col min="7" max="7" width="29" style="331" customWidth="1"/>
    <col min="8" max="8" width="28.7109375" style="331" customWidth="1"/>
    <col min="9" max="11" width="24.42578125" style="331" customWidth="1"/>
    <col min="12" max="12" width="27.42578125" style="331" customWidth="1"/>
    <col min="13" max="18" width="24.42578125" style="331" customWidth="1"/>
    <col min="19" max="19" width="21.5703125" style="331" customWidth="1"/>
    <col min="20" max="20" width="12.28515625" style="331" customWidth="1"/>
    <col min="21" max="21" width="13.140625" style="332" customWidth="1"/>
    <col min="22" max="22" width="14.7109375" style="331" customWidth="1"/>
    <col min="23" max="23" width="13.7109375" style="331" customWidth="1"/>
    <col min="24" max="24" width="12.7109375" style="331" customWidth="1"/>
    <col min="25" max="257" width="9.140625" style="336"/>
    <col min="258" max="258" width="12.85546875" style="336" customWidth="1"/>
    <col min="259" max="261" width="24.42578125" style="336" customWidth="1"/>
    <col min="262" max="262" width="27.42578125" style="336" customWidth="1"/>
    <col min="263" max="263" width="28.7109375" style="336" customWidth="1"/>
    <col min="264" max="266" width="24.42578125" style="336" customWidth="1"/>
    <col min="267" max="267" width="27.42578125" style="336" customWidth="1"/>
    <col min="268" max="274" width="24.42578125" style="336" customWidth="1"/>
    <col min="275" max="275" width="9.7109375" style="336" customWidth="1"/>
    <col min="276" max="276" width="8.7109375" style="336" customWidth="1"/>
    <col min="277" max="277" width="10.7109375" style="336" customWidth="1"/>
    <col min="278" max="280" width="12.7109375" style="336" customWidth="1"/>
    <col min="281" max="513" width="9.140625" style="336"/>
    <col min="514" max="514" width="12.85546875" style="336" customWidth="1"/>
    <col min="515" max="517" width="24.42578125" style="336" customWidth="1"/>
    <col min="518" max="518" width="27.42578125" style="336" customWidth="1"/>
    <col min="519" max="519" width="28.7109375" style="336" customWidth="1"/>
    <col min="520" max="522" width="24.42578125" style="336" customWidth="1"/>
    <col min="523" max="523" width="27.42578125" style="336" customWidth="1"/>
    <col min="524" max="530" width="24.42578125" style="336" customWidth="1"/>
    <col min="531" max="531" width="9.7109375" style="336" customWidth="1"/>
    <col min="532" max="532" width="8.7109375" style="336" customWidth="1"/>
    <col min="533" max="533" width="10.7109375" style="336" customWidth="1"/>
    <col min="534" max="536" width="12.7109375" style="336" customWidth="1"/>
    <col min="537" max="769" width="9.140625" style="336"/>
    <col min="770" max="770" width="12.85546875" style="336" customWidth="1"/>
    <col min="771" max="773" width="24.42578125" style="336" customWidth="1"/>
    <col min="774" max="774" width="27.42578125" style="336" customWidth="1"/>
    <col min="775" max="775" width="28.7109375" style="336" customWidth="1"/>
    <col min="776" max="778" width="24.42578125" style="336" customWidth="1"/>
    <col min="779" max="779" width="27.42578125" style="336" customWidth="1"/>
    <col min="780" max="786" width="24.42578125" style="336" customWidth="1"/>
    <col min="787" max="787" width="9.7109375" style="336" customWidth="1"/>
    <col min="788" max="788" width="8.7109375" style="336" customWidth="1"/>
    <col min="789" max="789" width="10.7109375" style="336" customWidth="1"/>
    <col min="790" max="792" width="12.7109375" style="336" customWidth="1"/>
    <col min="793" max="1025" width="9.140625" style="336"/>
    <col min="1026" max="1026" width="12.85546875" style="336" customWidth="1"/>
    <col min="1027" max="1029" width="24.42578125" style="336" customWidth="1"/>
    <col min="1030" max="1030" width="27.42578125" style="336" customWidth="1"/>
    <col min="1031" max="1031" width="28.7109375" style="336" customWidth="1"/>
    <col min="1032" max="1034" width="24.42578125" style="336" customWidth="1"/>
    <col min="1035" max="1035" width="27.42578125" style="336" customWidth="1"/>
    <col min="1036" max="1042" width="24.42578125" style="336" customWidth="1"/>
    <col min="1043" max="1043" width="9.7109375" style="336" customWidth="1"/>
    <col min="1044" max="1044" width="8.7109375" style="336" customWidth="1"/>
    <col min="1045" max="1045" width="10.7109375" style="336" customWidth="1"/>
    <col min="1046" max="1048" width="12.7109375" style="336" customWidth="1"/>
    <col min="1049" max="1281" width="9.140625" style="336"/>
    <col min="1282" max="1282" width="12.85546875" style="336" customWidth="1"/>
    <col min="1283" max="1285" width="24.42578125" style="336" customWidth="1"/>
    <col min="1286" max="1286" width="27.42578125" style="336" customWidth="1"/>
    <col min="1287" max="1287" width="28.7109375" style="336" customWidth="1"/>
    <col min="1288" max="1290" width="24.42578125" style="336" customWidth="1"/>
    <col min="1291" max="1291" width="27.42578125" style="336" customWidth="1"/>
    <col min="1292" max="1298" width="24.42578125" style="336" customWidth="1"/>
    <col min="1299" max="1299" width="9.7109375" style="336" customWidth="1"/>
    <col min="1300" max="1300" width="8.7109375" style="336" customWidth="1"/>
    <col min="1301" max="1301" width="10.7109375" style="336" customWidth="1"/>
    <col min="1302" max="1304" width="12.7109375" style="336" customWidth="1"/>
    <col min="1305" max="1537" width="9.140625" style="336"/>
    <col min="1538" max="1538" width="12.85546875" style="336" customWidth="1"/>
    <col min="1539" max="1541" width="24.42578125" style="336" customWidth="1"/>
    <col min="1542" max="1542" width="27.42578125" style="336" customWidth="1"/>
    <col min="1543" max="1543" width="28.7109375" style="336" customWidth="1"/>
    <col min="1544" max="1546" width="24.42578125" style="336" customWidth="1"/>
    <col min="1547" max="1547" width="27.42578125" style="336" customWidth="1"/>
    <col min="1548" max="1554" width="24.42578125" style="336" customWidth="1"/>
    <col min="1555" max="1555" width="9.7109375" style="336" customWidth="1"/>
    <col min="1556" max="1556" width="8.7109375" style="336" customWidth="1"/>
    <col min="1557" max="1557" width="10.7109375" style="336" customWidth="1"/>
    <col min="1558" max="1560" width="12.7109375" style="336" customWidth="1"/>
    <col min="1561" max="1793" width="9.140625" style="336"/>
    <col min="1794" max="1794" width="12.85546875" style="336" customWidth="1"/>
    <col min="1795" max="1797" width="24.42578125" style="336" customWidth="1"/>
    <col min="1798" max="1798" width="27.42578125" style="336" customWidth="1"/>
    <col min="1799" max="1799" width="28.7109375" style="336" customWidth="1"/>
    <col min="1800" max="1802" width="24.42578125" style="336" customWidth="1"/>
    <col min="1803" max="1803" width="27.42578125" style="336" customWidth="1"/>
    <col min="1804" max="1810" width="24.42578125" style="336" customWidth="1"/>
    <col min="1811" max="1811" width="9.7109375" style="336" customWidth="1"/>
    <col min="1812" max="1812" width="8.7109375" style="336" customWidth="1"/>
    <col min="1813" max="1813" width="10.7109375" style="336" customWidth="1"/>
    <col min="1814" max="1816" width="12.7109375" style="336" customWidth="1"/>
    <col min="1817" max="2049" width="9.140625" style="336"/>
    <col min="2050" max="2050" width="12.85546875" style="336" customWidth="1"/>
    <col min="2051" max="2053" width="24.42578125" style="336" customWidth="1"/>
    <col min="2054" max="2054" width="27.42578125" style="336" customWidth="1"/>
    <col min="2055" max="2055" width="28.7109375" style="336" customWidth="1"/>
    <col min="2056" max="2058" width="24.42578125" style="336" customWidth="1"/>
    <col min="2059" max="2059" width="27.42578125" style="336" customWidth="1"/>
    <col min="2060" max="2066" width="24.42578125" style="336" customWidth="1"/>
    <col min="2067" max="2067" width="9.7109375" style="336" customWidth="1"/>
    <col min="2068" max="2068" width="8.7109375" style="336" customWidth="1"/>
    <col min="2069" max="2069" width="10.7109375" style="336" customWidth="1"/>
    <col min="2070" max="2072" width="12.7109375" style="336" customWidth="1"/>
    <col min="2073" max="2305" width="9.140625" style="336"/>
    <col min="2306" max="2306" width="12.85546875" style="336" customWidth="1"/>
    <col min="2307" max="2309" width="24.42578125" style="336" customWidth="1"/>
    <col min="2310" max="2310" width="27.42578125" style="336" customWidth="1"/>
    <col min="2311" max="2311" width="28.7109375" style="336" customWidth="1"/>
    <col min="2312" max="2314" width="24.42578125" style="336" customWidth="1"/>
    <col min="2315" max="2315" width="27.42578125" style="336" customWidth="1"/>
    <col min="2316" max="2322" width="24.42578125" style="336" customWidth="1"/>
    <col min="2323" max="2323" width="9.7109375" style="336" customWidth="1"/>
    <col min="2324" max="2324" width="8.7109375" style="336" customWidth="1"/>
    <col min="2325" max="2325" width="10.7109375" style="336" customWidth="1"/>
    <col min="2326" max="2328" width="12.7109375" style="336" customWidth="1"/>
    <col min="2329" max="2561" width="9.140625" style="336"/>
    <col min="2562" max="2562" width="12.85546875" style="336" customWidth="1"/>
    <col min="2563" max="2565" width="24.42578125" style="336" customWidth="1"/>
    <col min="2566" max="2566" width="27.42578125" style="336" customWidth="1"/>
    <col min="2567" max="2567" width="28.7109375" style="336" customWidth="1"/>
    <col min="2568" max="2570" width="24.42578125" style="336" customWidth="1"/>
    <col min="2571" max="2571" width="27.42578125" style="336" customWidth="1"/>
    <col min="2572" max="2578" width="24.42578125" style="336" customWidth="1"/>
    <col min="2579" max="2579" width="9.7109375" style="336" customWidth="1"/>
    <col min="2580" max="2580" width="8.7109375" style="336" customWidth="1"/>
    <col min="2581" max="2581" width="10.7109375" style="336" customWidth="1"/>
    <col min="2582" max="2584" width="12.7109375" style="336" customWidth="1"/>
    <col min="2585" max="2817" width="9.140625" style="336"/>
    <col min="2818" max="2818" width="12.85546875" style="336" customWidth="1"/>
    <col min="2819" max="2821" width="24.42578125" style="336" customWidth="1"/>
    <col min="2822" max="2822" width="27.42578125" style="336" customWidth="1"/>
    <col min="2823" max="2823" width="28.7109375" style="336" customWidth="1"/>
    <col min="2824" max="2826" width="24.42578125" style="336" customWidth="1"/>
    <col min="2827" max="2827" width="27.42578125" style="336" customWidth="1"/>
    <col min="2828" max="2834" width="24.42578125" style="336" customWidth="1"/>
    <col min="2835" max="2835" width="9.7109375" style="336" customWidth="1"/>
    <col min="2836" max="2836" width="8.7109375" style="336" customWidth="1"/>
    <col min="2837" max="2837" width="10.7109375" style="336" customWidth="1"/>
    <col min="2838" max="2840" width="12.7109375" style="336" customWidth="1"/>
    <col min="2841" max="3073" width="9.140625" style="336"/>
    <col min="3074" max="3074" width="12.85546875" style="336" customWidth="1"/>
    <col min="3075" max="3077" width="24.42578125" style="336" customWidth="1"/>
    <col min="3078" max="3078" width="27.42578125" style="336" customWidth="1"/>
    <col min="3079" max="3079" width="28.7109375" style="336" customWidth="1"/>
    <col min="3080" max="3082" width="24.42578125" style="336" customWidth="1"/>
    <col min="3083" max="3083" width="27.42578125" style="336" customWidth="1"/>
    <col min="3084" max="3090" width="24.42578125" style="336" customWidth="1"/>
    <col min="3091" max="3091" width="9.7109375" style="336" customWidth="1"/>
    <col min="3092" max="3092" width="8.7109375" style="336" customWidth="1"/>
    <col min="3093" max="3093" width="10.7109375" style="336" customWidth="1"/>
    <col min="3094" max="3096" width="12.7109375" style="336" customWidth="1"/>
    <col min="3097" max="3329" width="9.140625" style="336"/>
    <col min="3330" max="3330" width="12.85546875" style="336" customWidth="1"/>
    <col min="3331" max="3333" width="24.42578125" style="336" customWidth="1"/>
    <col min="3334" max="3334" width="27.42578125" style="336" customWidth="1"/>
    <col min="3335" max="3335" width="28.7109375" style="336" customWidth="1"/>
    <col min="3336" max="3338" width="24.42578125" style="336" customWidth="1"/>
    <col min="3339" max="3339" width="27.42578125" style="336" customWidth="1"/>
    <col min="3340" max="3346" width="24.42578125" style="336" customWidth="1"/>
    <col min="3347" max="3347" width="9.7109375" style="336" customWidth="1"/>
    <col min="3348" max="3348" width="8.7109375" style="336" customWidth="1"/>
    <col min="3349" max="3349" width="10.7109375" style="336" customWidth="1"/>
    <col min="3350" max="3352" width="12.7109375" style="336" customWidth="1"/>
    <col min="3353" max="3585" width="9.140625" style="336"/>
    <col min="3586" max="3586" width="12.85546875" style="336" customWidth="1"/>
    <col min="3587" max="3589" width="24.42578125" style="336" customWidth="1"/>
    <col min="3590" max="3590" width="27.42578125" style="336" customWidth="1"/>
    <col min="3591" max="3591" width="28.7109375" style="336" customWidth="1"/>
    <col min="3592" max="3594" width="24.42578125" style="336" customWidth="1"/>
    <col min="3595" max="3595" width="27.42578125" style="336" customWidth="1"/>
    <col min="3596" max="3602" width="24.42578125" style="336" customWidth="1"/>
    <col min="3603" max="3603" width="9.7109375" style="336" customWidth="1"/>
    <col min="3604" max="3604" width="8.7109375" style="336" customWidth="1"/>
    <col min="3605" max="3605" width="10.7109375" style="336" customWidth="1"/>
    <col min="3606" max="3608" width="12.7109375" style="336" customWidth="1"/>
    <col min="3609" max="3841" width="9.140625" style="336"/>
    <col min="3842" max="3842" width="12.85546875" style="336" customWidth="1"/>
    <col min="3843" max="3845" width="24.42578125" style="336" customWidth="1"/>
    <col min="3846" max="3846" width="27.42578125" style="336" customWidth="1"/>
    <col min="3847" max="3847" width="28.7109375" style="336" customWidth="1"/>
    <col min="3848" max="3850" width="24.42578125" style="336" customWidth="1"/>
    <col min="3851" max="3851" width="27.42578125" style="336" customWidth="1"/>
    <col min="3852" max="3858" width="24.42578125" style="336" customWidth="1"/>
    <col min="3859" max="3859" width="9.7109375" style="336" customWidth="1"/>
    <col min="3860" max="3860" width="8.7109375" style="336" customWidth="1"/>
    <col min="3861" max="3861" width="10.7109375" style="336" customWidth="1"/>
    <col min="3862" max="3864" width="12.7109375" style="336" customWidth="1"/>
    <col min="3865" max="4097" width="9.140625" style="336"/>
    <col min="4098" max="4098" width="12.85546875" style="336" customWidth="1"/>
    <col min="4099" max="4101" width="24.42578125" style="336" customWidth="1"/>
    <col min="4102" max="4102" width="27.42578125" style="336" customWidth="1"/>
    <col min="4103" max="4103" width="28.7109375" style="336" customWidth="1"/>
    <col min="4104" max="4106" width="24.42578125" style="336" customWidth="1"/>
    <col min="4107" max="4107" width="27.42578125" style="336" customWidth="1"/>
    <col min="4108" max="4114" width="24.42578125" style="336" customWidth="1"/>
    <col min="4115" max="4115" width="9.7109375" style="336" customWidth="1"/>
    <col min="4116" max="4116" width="8.7109375" style="336" customWidth="1"/>
    <col min="4117" max="4117" width="10.7109375" style="336" customWidth="1"/>
    <col min="4118" max="4120" width="12.7109375" style="336" customWidth="1"/>
    <col min="4121" max="4353" width="9.140625" style="336"/>
    <col min="4354" max="4354" width="12.85546875" style="336" customWidth="1"/>
    <col min="4355" max="4357" width="24.42578125" style="336" customWidth="1"/>
    <col min="4358" max="4358" width="27.42578125" style="336" customWidth="1"/>
    <col min="4359" max="4359" width="28.7109375" style="336" customWidth="1"/>
    <col min="4360" max="4362" width="24.42578125" style="336" customWidth="1"/>
    <col min="4363" max="4363" width="27.42578125" style="336" customWidth="1"/>
    <col min="4364" max="4370" width="24.42578125" style="336" customWidth="1"/>
    <col min="4371" max="4371" width="9.7109375" style="336" customWidth="1"/>
    <col min="4372" max="4372" width="8.7109375" style="336" customWidth="1"/>
    <col min="4373" max="4373" width="10.7109375" style="336" customWidth="1"/>
    <col min="4374" max="4376" width="12.7109375" style="336" customWidth="1"/>
    <col min="4377" max="4609" width="9.140625" style="336"/>
    <col min="4610" max="4610" width="12.85546875" style="336" customWidth="1"/>
    <col min="4611" max="4613" width="24.42578125" style="336" customWidth="1"/>
    <col min="4614" max="4614" width="27.42578125" style="336" customWidth="1"/>
    <col min="4615" max="4615" width="28.7109375" style="336" customWidth="1"/>
    <col min="4616" max="4618" width="24.42578125" style="336" customWidth="1"/>
    <col min="4619" max="4619" width="27.42578125" style="336" customWidth="1"/>
    <col min="4620" max="4626" width="24.42578125" style="336" customWidth="1"/>
    <col min="4627" max="4627" width="9.7109375" style="336" customWidth="1"/>
    <col min="4628" max="4628" width="8.7109375" style="336" customWidth="1"/>
    <col min="4629" max="4629" width="10.7109375" style="336" customWidth="1"/>
    <col min="4630" max="4632" width="12.7109375" style="336" customWidth="1"/>
    <col min="4633" max="4865" width="9.140625" style="336"/>
    <col min="4866" max="4866" width="12.85546875" style="336" customWidth="1"/>
    <col min="4867" max="4869" width="24.42578125" style="336" customWidth="1"/>
    <col min="4870" max="4870" width="27.42578125" style="336" customWidth="1"/>
    <col min="4871" max="4871" width="28.7109375" style="336" customWidth="1"/>
    <col min="4872" max="4874" width="24.42578125" style="336" customWidth="1"/>
    <col min="4875" max="4875" width="27.42578125" style="336" customWidth="1"/>
    <col min="4876" max="4882" width="24.42578125" style="336" customWidth="1"/>
    <col min="4883" max="4883" width="9.7109375" style="336" customWidth="1"/>
    <col min="4884" max="4884" width="8.7109375" style="336" customWidth="1"/>
    <col min="4885" max="4885" width="10.7109375" style="336" customWidth="1"/>
    <col min="4886" max="4888" width="12.7109375" style="336" customWidth="1"/>
    <col min="4889" max="5121" width="9.140625" style="336"/>
    <col min="5122" max="5122" width="12.85546875" style="336" customWidth="1"/>
    <col min="5123" max="5125" width="24.42578125" style="336" customWidth="1"/>
    <col min="5126" max="5126" width="27.42578125" style="336" customWidth="1"/>
    <col min="5127" max="5127" width="28.7109375" style="336" customWidth="1"/>
    <col min="5128" max="5130" width="24.42578125" style="336" customWidth="1"/>
    <col min="5131" max="5131" width="27.42578125" style="336" customWidth="1"/>
    <col min="5132" max="5138" width="24.42578125" style="336" customWidth="1"/>
    <col min="5139" max="5139" width="9.7109375" style="336" customWidth="1"/>
    <col min="5140" max="5140" width="8.7109375" style="336" customWidth="1"/>
    <col min="5141" max="5141" width="10.7109375" style="336" customWidth="1"/>
    <col min="5142" max="5144" width="12.7109375" style="336" customWidth="1"/>
    <col min="5145" max="5377" width="9.140625" style="336"/>
    <col min="5378" max="5378" width="12.85546875" style="336" customWidth="1"/>
    <col min="5379" max="5381" width="24.42578125" style="336" customWidth="1"/>
    <col min="5382" max="5382" width="27.42578125" style="336" customWidth="1"/>
    <col min="5383" max="5383" width="28.7109375" style="336" customWidth="1"/>
    <col min="5384" max="5386" width="24.42578125" style="336" customWidth="1"/>
    <col min="5387" max="5387" width="27.42578125" style="336" customWidth="1"/>
    <col min="5388" max="5394" width="24.42578125" style="336" customWidth="1"/>
    <col min="5395" max="5395" width="9.7109375" style="336" customWidth="1"/>
    <col min="5396" max="5396" width="8.7109375" style="336" customWidth="1"/>
    <col min="5397" max="5397" width="10.7109375" style="336" customWidth="1"/>
    <col min="5398" max="5400" width="12.7109375" style="336" customWidth="1"/>
    <col min="5401" max="5633" width="9.140625" style="336"/>
    <col min="5634" max="5634" width="12.85546875" style="336" customWidth="1"/>
    <col min="5635" max="5637" width="24.42578125" style="336" customWidth="1"/>
    <col min="5638" max="5638" width="27.42578125" style="336" customWidth="1"/>
    <col min="5639" max="5639" width="28.7109375" style="336" customWidth="1"/>
    <col min="5640" max="5642" width="24.42578125" style="336" customWidth="1"/>
    <col min="5643" max="5643" width="27.42578125" style="336" customWidth="1"/>
    <col min="5644" max="5650" width="24.42578125" style="336" customWidth="1"/>
    <col min="5651" max="5651" width="9.7109375" style="336" customWidth="1"/>
    <col min="5652" max="5652" width="8.7109375" style="336" customWidth="1"/>
    <col min="5653" max="5653" width="10.7109375" style="336" customWidth="1"/>
    <col min="5654" max="5656" width="12.7109375" style="336" customWidth="1"/>
    <col min="5657" max="5889" width="9.140625" style="336"/>
    <col min="5890" max="5890" width="12.85546875" style="336" customWidth="1"/>
    <col min="5891" max="5893" width="24.42578125" style="336" customWidth="1"/>
    <col min="5894" max="5894" width="27.42578125" style="336" customWidth="1"/>
    <col min="5895" max="5895" width="28.7109375" style="336" customWidth="1"/>
    <col min="5896" max="5898" width="24.42578125" style="336" customWidth="1"/>
    <col min="5899" max="5899" width="27.42578125" style="336" customWidth="1"/>
    <col min="5900" max="5906" width="24.42578125" style="336" customWidth="1"/>
    <col min="5907" max="5907" width="9.7109375" style="336" customWidth="1"/>
    <col min="5908" max="5908" width="8.7109375" style="336" customWidth="1"/>
    <col min="5909" max="5909" width="10.7109375" style="336" customWidth="1"/>
    <col min="5910" max="5912" width="12.7109375" style="336" customWidth="1"/>
    <col min="5913" max="6145" width="9.140625" style="336"/>
    <col min="6146" max="6146" width="12.85546875" style="336" customWidth="1"/>
    <col min="6147" max="6149" width="24.42578125" style="336" customWidth="1"/>
    <col min="6150" max="6150" width="27.42578125" style="336" customWidth="1"/>
    <col min="6151" max="6151" width="28.7109375" style="336" customWidth="1"/>
    <col min="6152" max="6154" width="24.42578125" style="336" customWidth="1"/>
    <col min="6155" max="6155" width="27.42578125" style="336" customWidth="1"/>
    <col min="6156" max="6162" width="24.42578125" style="336" customWidth="1"/>
    <col min="6163" max="6163" width="9.7109375" style="336" customWidth="1"/>
    <col min="6164" max="6164" width="8.7109375" style="336" customWidth="1"/>
    <col min="6165" max="6165" width="10.7109375" style="336" customWidth="1"/>
    <col min="6166" max="6168" width="12.7109375" style="336" customWidth="1"/>
    <col min="6169" max="6401" width="9.140625" style="336"/>
    <col min="6402" max="6402" width="12.85546875" style="336" customWidth="1"/>
    <col min="6403" max="6405" width="24.42578125" style="336" customWidth="1"/>
    <col min="6406" max="6406" width="27.42578125" style="336" customWidth="1"/>
    <col min="6407" max="6407" width="28.7109375" style="336" customWidth="1"/>
    <col min="6408" max="6410" width="24.42578125" style="336" customWidth="1"/>
    <col min="6411" max="6411" width="27.42578125" style="336" customWidth="1"/>
    <col min="6412" max="6418" width="24.42578125" style="336" customWidth="1"/>
    <col min="6419" max="6419" width="9.7109375" style="336" customWidth="1"/>
    <col min="6420" max="6420" width="8.7109375" style="336" customWidth="1"/>
    <col min="6421" max="6421" width="10.7109375" style="336" customWidth="1"/>
    <col min="6422" max="6424" width="12.7109375" style="336" customWidth="1"/>
    <col min="6425" max="6657" width="9.140625" style="336"/>
    <col min="6658" max="6658" width="12.85546875" style="336" customWidth="1"/>
    <col min="6659" max="6661" width="24.42578125" style="336" customWidth="1"/>
    <col min="6662" max="6662" width="27.42578125" style="336" customWidth="1"/>
    <col min="6663" max="6663" width="28.7109375" style="336" customWidth="1"/>
    <col min="6664" max="6666" width="24.42578125" style="336" customWidth="1"/>
    <col min="6667" max="6667" width="27.42578125" style="336" customWidth="1"/>
    <col min="6668" max="6674" width="24.42578125" style="336" customWidth="1"/>
    <col min="6675" max="6675" width="9.7109375" style="336" customWidth="1"/>
    <col min="6676" max="6676" width="8.7109375" style="336" customWidth="1"/>
    <col min="6677" max="6677" width="10.7109375" style="336" customWidth="1"/>
    <col min="6678" max="6680" width="12.7109375" style="336" customWidth="1"/>
    <col min="6681" max="6913" width="9.140625" style="336"/>
    <col min="6914" max="6914" width="12.85546875" style="336" customWidth="1"/>
    <col min="6915" max="6917" width="24.42578125" style="336" customWidth="1"/>
    <col min="6918" max="6918" width="27.42578125" style="336" customWidth="1"/>
    <col min="6919" max="6919" width="28.7109375" style="336" customWidth="1"/>
    <col min="6920" max="6922" width="24.42578125" style="336" customWidth="1"/>
    <col min="6923" max="6923" width="27.42578125" style="336" customWidth="1"/>
    <col min="6924" max="6930" width="24.42578125" style="336" customWidth="1"/>
    <col min="6931" max="6931" width="9.7109375" style="336" customWidth="1"/>
    <col min="6932" max="6932" width="8.7109375" style="336" customWidth="1"/>
    <col min="6933" max="6933" width="10.7109375" style="336" customWidth="1"/>
    <col min="6934" max="6936" width="12.7109375" style="336" customWidth="1"/>
    <col min="6937" max="7169" width="9.140625" style="336"/>
    <col min="7170" max="7170" width="12.85546875" style="336" customWidth="1"/>
    <col min="7171" max="7173" width="24.42578125" style="336" customWidth="1"/>
    <col min="7174" max="7174" width="27.42578125" style="336" customWidth="1"/>
    <col min="7175" max="7175" width="28.7109375" style="336" customWidth="1"/>
    <col min="7176" max="7178" width="24.42578125" style="336" customWidth="1"/>
    <col min="7179" max="7179" width="27.42578125" style="336" customWidth="1"/>
    <col min="7180" max="7186" width="24.42578125" style="336" customWidth="1"/>
    <col min="7187" max="7187" width="9.7109375" style="336" customWidth="1"/>
    <col min="7188" max="7188" width="8.7109375" style="336" customWidth="1"/>
    <col min="7189" max="7189" width="10.7109375" style="336" customWidth="1"/>
    <col min="7190" max="7192" width="12.7109375" style="336" customWidth="1"/>
    <col min="7193" max="7425" width="9.140625" style="336"/>
    <col min="7426" max="7426" width="12.85546875" style="336" customWidth="1"/>
    <col min="7427" max="7429" width="24.42578125" style="336" customWidth="1"/>
    <col min="7430" max="7430" width="27.42578125" style="336" customWidth="1"/>
    <col min="7431" max="7431" width="28.7109375" style="336" customWidth="1"/>
    <col min="7432" max="7434" width="24.42578125" style="336" customWidth="1"/>
    <col min="7435" max="7435" width="27.42578125" style="336" customWidth="1"/>
    <col min="7436" max="7442" width="24.42578125" style="336" customWidth="1"/>
    <col min="7443" max="7443" width="9.7109375" style="336" customWidth="1"/>
    <col min="7444" max="7444" width="8.7109375" style="336" customWidth="1"/>
    <col min="7445" max="7445" width="10.7109375" style="336" customWidth="1"/>
    <col min="7446" max="7448" width="12.7109375" style="336" customWidth="1"/>
    <col min="7449" max="7681" width="9.140625" style="336"/>
    <col min="7682" max="7682" width="12.85546875" style="336" customWidth="1"/>
    <col min="7683" max="7685" width="24.42578125" style="336" customWidth="1"/>
    <col min="7686" max="7686" width="27.42578125" style="336" customWidth="1"/>
    <col min="7687" max="7687" width="28.7109375" style="336" customWidth="1"/>
    <col min="7688" max="7690" width="24.42578125" style="336" customWidth="1"/>
    <col min="7691" max="7691" width="27.42578125" style="336" customWidth="1"/>
    <col min="7692" max="7698" width="24.42578125" style="336" customWidth="1"/>
    <col min="7699" max="7699" width="9.7109375" style="336" customWidth="1"/>
    <col min="7700" max="7700" width="8.7109375" style="336" customWidth="1"/>
    <col min="7701" max="7701" width="10.7109375" style="336" customWidth="1"/>
    <col min="7702" max="7704" width="12.7109375" style="336" customWidth="1"/>
    <col min="7705" max="7937" width="9.140625" style="336"/>
    <col min="7938" max="7938" width="12.85546875" style="336" customWidth="1"/>
    <col min="7939" max="7941" width="24.42578125" style="336" customWidth="1"/>
    <col min="7942" max="7942" width="27.42578125" style="336" customWidth="1"/>
    <col min="7943" max="7943" width="28.7109375" style="336" customWidth="1"/>
    <col min="7944" max="7946" width="24.42578125" style="336" customWidth="1"/>
    <col min="7947" max="7947" width="27.42578125" style="336" customWidth="1"/>
    <col min="7948" max="7954" width="24.42578125" style="336" customWidth="1"/>
    <col min="7955" max="7955" width="9.7109375" style="336" customWidth="1"/>
    <col min="7956" max="7956" width="8.7109375" style="336" customWidth="1"/>
    <col min="7957" max="7957" width="10.7109375" style="336" customWidth="1"/>
    <col min="7958" max="7960" width="12.7109375" style="336" customWidth="1"/>
    <col min="7961" max="8193" width="9.140625" style="336"/>
    <col min="8194" max="8194" width="12.85546875" style="336" customWidth="1"/>
    <col min="8195" max="8197" width="24.42578125" style="336" customWidth="1"/>
    <col min="8198" max="8198" width="27.42578125" style="336" customWidth="1"/>
    <col min="8199" max="8199" width="28.7109375" style="336" customWidth="1"/>
    <col min="8200" max="8202" width="24.42578125" style="336" customWidth="1"/>
    <col min="8203" max="8203" width="27.42578125" style="336" customWidth="1"/>
    <col min="8204" max="8210" width="24.42578125" style="336" customWidth="1"/>
    <col min="8211" max="8211" width="9.7109375" style="336" customWidth="1"/>
    <col min="8212" max="8212" width="8.7109375" style="336" customWidth="1"/>
    <col min="8213" max="8213" width="10.7109375" style="336" customWidth="1"/>
    <col min="8214" max="8216" width="12.7109375" style="336" customWidth="1"/>
    <col min="8217" max="8449" width="9.140625" style="336"/>
    <col min="8450" max="8450" width="12.85546875" style="336" customWidth="1"/>
    <col min="8451" max="8453" width="24.42578125" style="336" customWidth="1"/>
    <col min="8454" max="8454" width="27.42578125" style="336" customWidth="1"/>
    <col min="8455" max="8455" width="28.7109375" style="336" customWidth="1"/>
    <col min="8456" max="8458" width="24.42578125" style="336" customWidth="1"/>
    <col min="8459" max="8459" width="27.42578125" style="336" customWidth="1"/>
    <col min="8460" max="8466" width="24.42578125" style="336" customWidth="1"/>
    <col min="8467" max="8467" width="9.7109375" style="336" customWidth="1"/>
    <col min="8468" max="8468" width="8.7109375" style="336" customWidth="1"/>
    <col min="8469" max="8469" width="10.7109375" style="336" customWidth="1"/>
    <col min="8470" max="8472" width="12.7109375" style="336" customWidth="1"/>
    <col min="8473" max="8705" width="9.140625" style="336"/>
    <col min="8706" max="8706" width="12.85546875" style="336" customWidth="1"/>
    <col min="8707" max="8709" width="24.42578125" style="336" customWidth="1"/>
    <col min="8710" max="8710" width="27.42578125" style="336" customWidth="1"/>
    <col min="8711" max="8711" width="28.7109375" style="336" customWidth="1"/>
    <col min="8712" max="8714" width="24.42578125" style="336" customWidth="1"/>
    <col min="8715" max="8715" width="27.42578125" style="336" customWidth="1"/>
    <col min="8716" max="8722" width="24.42578125" style="336" customWidth="1"/>
    <col min="8723" max="8723" width="9.7109375" style="336" customWidth="1"/>
    <col min="8724" max="8724" width="8.7109375" style="336" customWidth="1"/>
    <col min="8725" max="8725" width="10.7109375" style="336" customWidth="1"/>
    <col min="8726" max="8728" width="12.7109375" style="336" customWidth="1"/>
    <col min="8729" max="8961" width="9.140625" style="336"/>
    <col min="8962" max="8962" width="12.85546875" style="336" customWidth="1"/>
    <col min="8963" max="8965" width="24.42578125" style="336" customWidth="1"/>
    <col min="8966" max="8966" width="27.42578125" style="336" customWidth="1"/>
    <col min="8967" max="8967" width="28.7109375" style="336" customWidth="1"/>
    <col min="8968" max="8970" width="24.42578125" style="336" customWidth="1"/>
    <col min="8971" max="8971" width="27.42578125" style="336" customWidth="1"/>
    <col min="8972" max="8978" width="24.42578125" style="336" customWidth="1"/>
    <col min="8979" max="8979" width="9.7109375" style="336" customWidth="1"/>
    <col min="8980" max="8980" width="8.7109375" style="336" customWidth="1"/>
    <col min="8981" max="8981" width="10.7109375" style="336" customWidth="1"/>
    <col min="8982" max="8984" width="12.7109375" style="336" customWidth="1"/>
    <col min="8985" max="9217" width="9.140625" style="336"/>
    <col min="9218" max="9218" width="12.85546875" style="336" customWidth="1"/>
    <col min="9219" max="9221" width="24.42578125" style="336" customWidth="1"/>
    <col min="9222" max="9222" width="27.42578125" style="336" customWidth="1"/>
    <col min="9223" max="9223" width="28.7109375" style="336" customWidth="1"/>
    <col min="9224" max="9226" width="24.42578125" style="336" customWidth="1"/>
    <col min="9227" max="9227" width="27.42578125" style="336" customWidth="1"/>
    <col min="9228" max="9234" width="24.42578125" style="336" customWidth="1"/>
    <col min="9235" max="9235" width="9.7109375" style="336" customWidth="1"/>
    <col min="9236" max="9236" width="8.7109375" style="336" customWidth="1"/>
    <col min="9237" max="9237" width="10.7109375" style="336" customWidth="1"/>
    <col min="9238" max="9240" width="12.7109375" style="336" customWidth="1"/>
    <col min="9241" max="9473" width="9.140625" style="336"/>
    <col min="9474" max="9474" width="12.85546875" style="336" customWidth="1"/>
    <col min="9475" max="9477" width="24.42578125" style="336" customWidth="1"/>
    <col min="9478" max="9478" width="27.42578125" style="336" customWidth="1"/>
    <col min="9479" max="9479" width="28.7109375" style="336" customWidth="1"/>
    <col min="9480" max="9482" width="24.42578125" style="336" customWidth="1"/>
    <col min="9483" max="9483" width="27.42578125" style="336" customWidth="1"/>
    <col min="9484" max="9490" width="24.42578125" style="336" customWidth="1"/>
    <col min="9491" max="9491" width="9.7109375" style="336" customWidth="1"/>
    <col min="9492" max="9492" width="8.7109375" style="336" customWidth="1"/>
    <col min="9493" max="9493" width="10.7109375" style="336" customWidth="1"/>
    <col min="9494" max="9496" width="12.7109375" style="336" customWidth="1"/>
    <col min="9497" max="9729" width="9.140625" style="336"/>
    <col min="9730" max="9730" width="12.85546875" style="336" customWidth="1"/>
    <col min="9731" max="9733" width="24.42578125" style="336" customWidth="1"/>
    <col min="9734" max="9734" width="27.42578125" style="336" customWidth="1"/>
    <col min="9735" max="9735" width="28.7109375" style="336" customWidth="1"/>
    <col min="9736" max="9738" width="24.42578125" style="336" customWidth="1"/>
    <col min="9739" max="9739" width="27.42578125" style="336" customWidth="1"/>
    <col min="9740" max="9746" width="24.42578125" style="336" customWidth="1"/>
    <col min="9747" max="9747" width="9.7109375" style="336" customWidth="1"/>
    <col min="9748" max="9748" width="8.7109375" style="336" customWidth="1"/>
    <col min="9749" max="9749" width="10.7109375" style="336" customWidth="1"/>
    <col min="9750" max="9752" width="12.7109375" style="336" customWidth="1"/>
    <col min="9753" max="9985" width="9.140625" style="336"/>
    <col min="9986" max="9986" width="12.85546875" style="336" customWidth="1"/>
    <col min="9987" max="9989" width="24.42578125" style="336" customWidth="1"/>
    <col min="9990" max="9990" width="27.42578125" style="336" customWidth="1"/>
    <col min="9991" max="9991" width="28.7109375" style="336" customWidth="1"/>
    <col min="9992" max="9994" width="24.42578125" style="336" customWidth="1"/>
    <col min="9995" max="9995" width="27.42578125" style="336" customWidth="1"/>
    <col min="9996" max="10002" width="24.42578125" style="336" customWidth="1"/>
    <col min="10003" max="10003" width="9.7109375" style="336" customWidth="1"/>
    <col min="10004" max="10004" width="8.7109375" style="336" customWidth="1"/>
    <col min="10005" max="10005" width="10.7109375" style="336" customWidth="1"/>
    <col min="10006" max="10008" width="12.7109375" style="336" customWidth="1"/>
    <col min="10009" max="10241" width="9.140625" style="336"/>
    <col min="10242" max="10242" width="12.85546875" style="336" customWidth="1"/>
    <col min="10243" max="10245" width="24.42578125" style="336" customWidth="1"/>
    <col min="10246" max="10246" width="27.42578125" style="336" customWidth="1"/>
    <col min="10247" max="10247" width="28.7109375" style="336" customWidth="1"/>
    <col min="10248" max="10250" width="24.42578125" style="336" customWidth="1"/>
    <col min="10251" max="10251" width="27.42578125" style="336" customWidth="1"/>
    <col min="10252" max="10258" width="24.42578125" style="336" customWidth="1"/>
    <col min="10259" max="10259" width="9.7109375" style="336" customWidth="1"/>
    <col min="10260" max="10260" width="8.7109375" style="336" customWidth="1"/>
    <col min="10261" max="10261" width="10.7109375" style="336" customWidth="1"/>
    <col min="10262" max="10264" width="12.7109375" style="336" customWidth="1"/>
    <col min="10265" max="10497" width="9.140625" style="336"/>
    <col min="10498" max="10498" width="12.85546875" style="336" customWidth="1"/>
    <col min="10499" max="10501" width="24.42578125" style="336" customWidth="1"/>
    <col min="10502" max="10502" width="27.42578125" style="336" customWidth="1"/>
    <col min="10503" max="10503" width="28.7109375" style="336" customWidth="1"/>
    <col min="10504" max="10506" width="24.42578125" style="336" customWidth="1"/>
    <col min="10507" max="10507" width="27.42578125" style="336" customWidth="1"/>
    <col min="10508" max="10514" width="24.42578125" style="336" customWidth="1"/>
    <col min="10515" max="10515" width="9.7109375" style="336" customWidth="1"/>
    <col min="10516" max="10516" width="8.7109375" style="336" customWidth="1"/>
    <col min="10517" max="10517" width="10.7109375" style="336" customWidth="1"/>
    <col min="10518" max="10520" width="12.7109375" style="336" customWidth="1"/>
    <col min="10521" max="10753" width="9.140625" style="336"/>
    <col min="10754" max="10754" width="12.85546875" style="336" customWidth="1"/>
    <col min="10755" max="10757" width="24.42578125" style="336" customWidth="1"/>
    <col min="10758" max="10758" width="27.42578125" style="336" customWidth="1"/>
    <col min="10759" max="10759" width="28.7109375" style="336" customWidth="1"/>
    <col min="10760" max="10762" width="24.42578125" style="336" customWidth="1"/>
    <col min="10763" max="10763" width="27.42578125" style="336" customWidth="1"/>
    <col min="10764" max="10770" width="24.42578125" style="336" customWidth="1"/>
    <col min="10771" max="10771" width="9.7109375" style="336" customWidth="1"/>
    <col min="10772" max="10772" width="8.7109375" style="336" customWidth="1"/>
    <col min="10773" max="10773" width="10.7109375" style="336" customWidth="1"/>
    <col min="10774" max="10776" width="12.7109375" style="336" customWidth="1"/>
    <col min="10777" max="11009" width="9.140625" style="336"/>
    <col min="11010" max="11010" width="12.85546875" style="336" customWidth="1"/>
    <col min="11011" max="11013" width="24.42578125" style="336" customWidth="1"/>
    <col min="11014" max="11014" width="27.42578125" style="336" customWidth="1"/>
    <col min="11015" max="11015" width="28.7109375" style="336" customWidth="1"/>
    <col min="11016" max="11018" width="24.42578125" style="336" customWidth="1"/>
    <col min="11019" max="11019" width="27.42578125" style="336" customWidth="1"/>
    <col min="11020" max="11026" width="24.42578125" style="336" customWidth="1"/>
    <col min="11027" max="11027" width="9.7109375" style="336" customWidth="1"/>
    <col min="11028" max="11028" width="8.7109375" style="336" customWidth="1"/>
    <col min="11029" max="11029" width="10.7109375" style="336" customWidth="1"/>
    <col min="11030" max="11032" width="12.7109375" style="336" customWidth="1"/>
    <col min="11033" max="11265" width="9.140625" style="336"/>
    <col min="11266" max="11266" width="12.85546875" style="336" customWidth="1"/>
    <col min="11267" max="11269" width="24.42578125" style="336" customWidth="1"/>
    <col min="11270" max="11270" width="27.42578125" style="336" customWidth="1"/>
    <col min="11271" max="11271" width="28.7109375" style="336" customWidth="1"/>
    <col min="11272" max="11274" width="24.42578125" style="336" customWidth="1"/>
    <col min="11275" max="11275" width="27.42578125" style="336" customWidth="1"/>
    <col min="11276" max="11282" width="24.42578125" style="336" customWidth="1"/>
    <col min="11283" max="11283" width="9.7109375" style="336" customWidth="1"/>
    <col min="11284" max="11284" width="8.7109375" style="336" customWidth="1"/>
    <col min="11285" max="11285" width="10.7109375" style="336" customWidth="1"/>
    <col min="11286" max="11288" width="12.7109375" style="336" customWidth="1"/>
    <col min="11289" max="11521" width="9.140625" style="336"/>
    <col min="11522" max="11522" width="12.85546875" style="336" customWidth="1"/>
    <col min="11523" max="11525" width="24.42578125" style="336" customWidth="1"/>
    <col min="11526" max="11526" width="27.42578125" style="336" customWidth="1"/>
    <col min="11527" max="11527" width="28.7109375" style="336" customWidth="1"/>
    <col min="11528" max="11530" width="24.42578125" style="336" customWidth="1"/>
    <col min="11531" max="11531" width="27.42578125" style="336" customWidth="1"/>
    <col min="11532" max="11538" width="24.42578125" style="336" customWidth="1"/>
    <col min="11539" max="11539" width="9.7109375" style="336" customWidth="1"/>
    <col min="11540" max="11540" width="8.7109375" style="336" customWidth="1"/>
    <col min="11541" max="11541" width="10.7109375" style="336" customWidth="1"/>
    <col min="11542" max="11544" width="12.7109375" style="336" customWidth="1"/>
    <col min="11545" max="11777" width="9.140625" style="336"/>
    <col min="11778" max="11778" width="12.85546875" style="336" customWidth="1"/>
    <col min="11779" max="11781" width="24.42578125" style="336" customWidth="1"/>
    <col min="11782" max="11782" width="27.42578125" style="336" customWidth="1"/>
    <col min="11783" max="11783" width="28.7109375" style="336" customWidth="1"/>
    <col min="11784" max="11786" width="24.42578125" style="336" customWidth="1"/>
    <col min="11787" max="11787" width="27.42578125" style="336" customWidth="1"/>
    <col min="11788" max="11794" width="24.42578125" style="336" customWidth="1"/>
    <col min="11795" max="11795" width="9.7109375" style="336" customWidth="1"/>
    <col min="11796" max="11796" width="8.7109375" style="336" customWidth="1"/>
    <col min="11797" max="11797" width="10.7109375" style="336" customWidth="1"/>
    <col min="11798" max="11800" width="12.7109375" style="336" customWidth="1"/>
    <col min="11801" max="12033" width="9.140625" style="336"/>
    <col min="12034" max="12034" width="12.85546875" style="336" customWidth="1"/>
    <col min="12035" max="12037" width="24.42578125" style="336" customWidth="1"/>
    <col min="12038" max="12038" width="27.42578125" style="336" customWidth="1"/>
    <col min="12039" max="12039" width="28.7109375" style="336" customWidth="1"/>
    <col min="12040" max="12042" width="24.42578125" style="336" customWidth="1"/>
    <col min="12043" max="12043" width="27.42578125" style="336" customWidth="1"/>
    <col min="12044" max="12050" width="24.42578125" style="336" customWidth="1"/>
    <col min="12051" max="12051" width="9.7109375" style="336" customWidth="1"/>
    <col min="12052" max="12052" width="8.7109375" style="336" customWidth="1"/>
    <col min="12053" max="12053" width="10.7109375" style="336" customWidth="1"/>
    <col min="12054" max="12056" width="12.7109375" style="336" customWidth="1"/>
    <col min="12057" max="12289" width="9.140625" style="336"/>
    <col min="12290" max="12290" width="12.85546875" style="336" customWidth="1"/>
    <col min="12291" max="12293" width="24.42578125" style="336" customWidth="1"/>
    <col min="12294" max="12294" width="27.42578125" style="336" customWidth="1"/>
    <col min="12295" max="12295" width="28.7109375" style="336" customWidth="1"/>
    <col min="12296" max="12298" width="24.42578125" style="336" customWidth="1"/>
    <col min="12299" max="12299" width="27.42578125" style="336" customWidth="1"/>
    <col min="12300" max="12306" width="24.42578125" style="336" customWidth="1"/>
    <col min="12307" max="12307" width="9.7109375" style="336" customWidth="1"/>
    <col min="12308" max="12308" width="8.7109375" style="336" customWidth="1"/>
    <col min="12309" max="12309" width="10.7109375" style="336" customWidth="1"/>
    <col min="12310" max="12312" width="12.7109375" style="336" customWidth="1"/>
    <col min="12313" max="12545" width="9.140625" style="336"/>
    <col min="12546" max="12546" width="12.85546875" style="336" customWidth="1"/>
    <col min="12547" max="12549" width="24.42578125" style="336" customWidth="1"/>
    <col min="12550" max="12550" width="27.42578125" style="336" customWidth="1"/>
    <col min="12551" max="12551" width="28.7109375" style="336" customWidth="1"/>
    <col min="12552" max="12554" width="24.42578125" style="336" customWidth="1"/>
    <col min="12555" max="12555" width="27.42578125" style="336" customWidth="1"/>
    <col min="12556" max="12562" width="24.42578125" style="336" customWidth="1"/>
    <col min="12563" max="12563" width="9.7109375" style="336" customWidth="1"/>
    <col min="12564" max="12564" width="8.7109375" style="336" customWidth="1"/>
    <col min="12565" max="12565" width="10.7109375" style="336" customWidth="1"/>
    <col min="12566" max="12568" width="12.7109375" style="336" customWidth="1"/>
    <col min="12569" max="12801" width="9.140625" style="336"/>
    <col min="12802" max="12802" width="12.85546875" style="336" customWidth="1"/>
    <col min="12803" max="12805" width="24.42578125" style="336" customWidth="1"/>
    <col min="12806" max="12806" width="27.42578125" style="336" customWidth="1"/>
    <col min="12807" max="12807" width="28.7109375" style="336" customWidth="1"/>
    <col min="12808" max="12810" width="24.42578125" style="336" customWidth="1"/>
    <col min="12811" max="12811" width="27.42578125" style="336" customWidth="1"/>
    <col min="12812" max="12818" width="24.42578125" style="336" customWidth="1"/>
    <col min="12819" max="12819" width="9.7109375" style="336" customWidth="1"/>
    <col min="12820" max="12820" width="8.7109375" style="336" customWidth="1"/>
    <col min="12821" max="12821" width="10.7109375" style="336" customWidth="1"/>
    <col min="12822" max="12824" width="12.7109375" style="336" customWidth="1"/>
    <col min="12825" max="13057" width="9.140625" style="336"/>
    <col min="13058" max="13058" width="12.85546875" style="336" customWidth="1"/>
    <col min="13059" max="13061" width="24.42578125" style="336" customWidth="1"/>
    <col min="13062" max="13062" width="27.42578125" style="336" customWidth="1"/>
    <col min="13063" max="13063" width="28.7109375" style="336" customWidth="1"/>
    <col min="13064" max="13066" width="24.42578125" style="336" customWidth="1"/>
    <col min="13067" max="13067" width="27.42578125" style="336" customWidth="1"/>
    <col min="13068" max="13074" width="24.42578125" style="336" customWidth="1"/>
    <col min="13075" max="13075" width="9.7109375" style="336" customWidth="1"/>
    <col min="13076" max="13076" width="8.7109375" style="336" customWidth="1"/>
    <col min="13077" max="13077" width="10.7109375" style="336" customWidth="1"/>
    <col min="13078" max="13080" width="12.7109375" style="336" customWidth="1"/>
    <col min="13081" max="13313" width="9.140625" style="336"/>
    <col min="13314" max="13314" width="12.85546875" style="336" customWidth="1"/>
    <col min="13315" max="13317" width="24.42578125" style="336" customWidth="1"/>
    <col min="13318" max="13318" width="27.42578125" style="336" customWidth="1"/>
    <col min="13319" max="13319" width="28.7109375" style="336" customWidth="1"/>
    <col min="13320" max="13322" width="24.42578125" style="336" customWidth="1"/>
    <col min="13323" max="13323" width="27.42578125" style="336" customWidth="1"/>
    <col min="13324" max="13330" width="24.42578125" style="336" customWidth="1"/>
    <col min="13331" max="13331" width="9.7109375" style="336" customWidth="1"/>
    <col min="13332" max="13332" width="8.7109375" style="336" customWidth="1"/>
    <col min="13333" max="13333" width="10.7109375" style="336" customWidth="1"/>
    <col min="13334" max="13336" width="12.7109375" style="336" customWidth="1"/>
    <col min="13337" max="13569" width="9.140625" style="336"/>
    <col min="13570" max="13570" width="12.85546875" style="336" customWidth="1"/>
    <col min="13571" max="13573" width="24.42578125" style="336" customWidth="1"/>
    <col min="13574" max="13574" width="27.42578125" style="336" customWidth="1"/>
    <col min="13575" max="13575" width="28.7109375" style="336" customWidth="1"/>
    <col min="13576" max="13578" width="24.42578125" style="336" customWidth="1"/>
    <col min="13579" max="13579" width="27.42578125" style="336" customWidth="1"/>
    <col min="13580" max="13586" width="24.42578125" style="336" customWidth="1"/>
    <col min="13587" max="13587" width="9.7109375" style="336" customWidth="1"/>
    <col min="13588" max="13588" width="8.7109375" style="336" customWidth="1"/>
    <col min="13589" max="13589" width="10.7109375" style="336" customWidth="1"/>
    <col min="13590" max="13592" width="12.7109375" style="336" customWidth="1"/>
    <col min="13593" max="13825" width="9.140625" style="336"/>
    <col min="13826" max="13826" width="12.85546875" style="336" customWidth="1"/>
    <col min="13827" max="13829" width="24.42578125" style="336" customWidth="1"/>
    <col min="13830" max="13830" width="27.42578125" style="336" customWidth="1"/>
    <col min="13831" max="13831" width="28.7109375" style="336" customWidth="1"/>
    <col min="13832" max="13834" width="24.42578125" style="336" customWidth="1"/>
    <col min="13835" max="13835" width="27.42578125" style="336" customWidth="1"/>
    <col min="13836" max="13842" width="24.42578125" style="336" customWidth="1"/>
    <col min="13843" max="13843" width="9.7109375" style="336" customWidth="1"/>
    <col min="13844" max="13844" width="8.7109375" style="336" customWidth="1"/>
    <col min="13845" max="13845" width="10.7109375" style="336" customWidth="1"/>
    <col min="13846" max="13848" width="12.7109375" style="336" customWidth="1"/>
    <col min="13849" max="14081" width="9.140625" style="336"/>
    <col min="14082" max="14082" width="12.85546875" style="336" customWidth="1"/>
    <col min="14083" max="14085" width="24.42578125" style="336" customWidth="1"/>
    <col min="14086" max="14086" width="27.42578125" style="336" customWidth="1"/>
    <col min="14087" max="14087" width="28.7109375" style="336" customWidth="1"/>
    <col min="14088" max="14090" width="24.42578125" style="336" customWidth="1"/>
    <col min="14091" max="14091" width="27.42578125" style="336" customWidth="1"/>
    <col min="14092" max="14098" width="24.42578125" style="336" customWidth="1"/>
    <col min="14099" max="14099" width="9.7109375" style="336" customWidth="1"/>
    <col min="14100" max="14100" width="8.7109375" style="336" customWidth="1"/>
    <col min="14101" max="14101" width="10.7109375" style="336" customWidth="1"/>
    <col min="14102" max="14104" width="12.7109375" style="336" customWidth="1"/>
    <col min="14105" max="14337" width="9.140625" style="336"/>
    <col min="14338" max="14338" width="12.85546875" style="336" customWidth="1"/>
    <col min="14339" max="14341" width="24.42578125" style="336" customWidth="1"/>
    <col min="14342" max="14342" width="27.42578125" style="336" customWidth="1"/>
    <col min="14343" max="14343" width="28.7109375" style="336" customWidth="1"/>
    <col min="14344" max="14346" width="24.42578125" style="336" customWidth="1"/>
    <col min="14347" max="14347" width="27.42578125" style="336" customWidth="1"/>
    <col min="14348" max="14354" width="24.42578125" style="336" customWidth="1"/>
    <col min="14355" max="14355" width="9.7109375" style="336" customWidth="1"/>
    <col min="14356" max="14356" width="8.7109375" style="336" customWidth="1"/>
    <col min="14357" max="14357" width="10.7109375" style="336" customWidth="1"/>
    <col min="14358" max="14360" width="12.7109375" style="336" customWidth="1"/>
    <col min="14361" max="14593" width="9.140625" style="336"/>
    <col min="14594" max="14594" width="12.85546875" style="336" customWidth="1"/>
    <col min="14595" max="14597" width="24.42578125" style="336" customWidth="1"/>
    <col min="14598" max="14598" width="27.42578125" style="336" customWidth="1"/>
    <col min="14599" max="14599" width="28.7109375" style="336" customWidth="1"/>
    <col min="14600" max="14602" width="24.42578125" style="336" customWidth="1"/>
    <col min="14603" max="14603" width="27.42578125" style="336" customWidth="1"/>
    <col min="14604" max="14610" width="24.42578125" style="336" customWidth="1"/>
    <col min="14611" max="14611" width="9.7109375" style="336" customWidth="1"/>
    <col min="14612" max="14612" width="8.7109375" style="336" customWidth="1"/>
    <col min="14613" max="14613" width="10.7109375" style="336" customWidth="1"/>
    <col min="14614" max="14616" width="12.7109375" style="336" customWidth="1"/>
    <col min="14617" max="14849" width="9.140625" style="336"/>
    <col min="14850" max="14850" width="12.85546875" style="336" customWidth="1"/>
    <col min="14851" max="14853" width="24.42578125" style="336" customWidth="1"/>
    <col min="14854" max="14854" width="27.42578125" style="336" customWidth="1"/>
    <col min="14855" max="14855" width="28.7109375" style="336" customWidth="1"/>
    <col min="14856" max="14858" width="24.42578125" style="336" customWidth="1"/>
    <col min="14859" max="14859" width="27.42578125" style="336" customWidth="1"/>
    <col min="14860" max="14866" width="24.42578125" style="336" customWidth="1"/>
    <col min="14867" max="14867" width="9.7109375" style="336" customWidth="1"/>
    <col min="14868" max="14868" width="8.7109375" style="336" customWidth="1"/>
    <col min="14869" max="14869" width="10.7109375" style="336" customWidth="1"/>
    <col min="14870" max="14872" width="12.7109375" style="336" customWidth="1"/>
    <col min="14873" max="15105" width="9.140625" style="336"/>
    <col min="15106" max="15106" width="12.85546875" style="336" customWidth="1"/>
    <col min="15107" max="15109" width="24.42578125" style="336" customWidth="1"/>
    <col min="15110" max="15110" width="27.42578125" style="336" customWidth="1"/>
    <col min="15111" max="15111" width="28.7109375" style="336" customWidth="1"/>
    <col min="15112" max="15114" width="24.42578125" style="336" customWidth="1"/>
    <col min="15115" max="15115" width="27.42578125" style="336" customWidth="1"/>
    <col min="15116" max="15122" width="24.42578125" style="336" customWidth="1"/>
    <col min="15123" max="15123" width="9.7109375" style="336" customWidth="1"/>
    <col min="15124" max="15124" width="8.7109375" style="336" customWidth="1"/>
    <col min="15125" max="15125" width="10.7109375" style="336" customWidth="1"/>
    <col min="15126" max="15128" width="12.7109375" style="336" customWidth="1"/>
    <col min="15129" max="15361" width="9.140625" style="336"/>
    <col min="15362" max="15362" width="12.85546875" style="336" customWidth="1"/>
    <col min="15363" max="15365" width="24.42578125" style="336" customWidth="1"/>
    <col min="15366" max="15366" width="27.42578125" style="336" customWidth="1"/>
    <col min="15367" max="15367" width="28.7109375" style="336" customWidth="1"/>
    <col min="15368" max="15370" width="24.42578125" style="336" customWidth="1"/>
    <col min="15371" max="15371" width="27.42578125" style="336" customWidth="1"/>
    <col min="15372" max="15378" width="24.42578125" style="336" customWidth="1"/>
    <col min="15379" max="15379" width="9.7109375" style="336" customWidth="1"/>
    <col min="15380" max="15380" width="8.7109375" style="336" customWidth="1"/>
    <col min="15381" max="15381" width="10.7109375" style="336" customWidth="1"/>
    <col min="15382" max="15384" width="12.7109375" style="336" customWidth="1"/>
    <col min="15385" max="15617" width="9.140625" style="336"/>
    <col min="15618" max="15618" width="12.85546875" style="336" customWidth="1"/>
    <col min="15619" max="15621" width="24.42578125" style="336" customWidth="1"/>
    <col min="15622" max="15622" width="27.42578125" style="336" customWidth="1"/>
    <col min="15623" max="15623" width="28.7109375" style="336" customWidth="1"/>
    <col min="15624" max="15626" width="24.42578125" style="336" customWidth="1"/>
    <col min="15627" max="15627" width="27.42578125" style="336" customWidth="1"/>
    <col min="15628" max="15634" width="24.42578125" style="336" customWidth="1"/>
    <col min="15635" max="15635" width="9.7109375" style="336" customWidth="1"/>
    <col min="15636" max="15636" width="8.7109375" style="336" customWidth="1"/>
    <col min="15637" max="15637" width="10.7109375" style="336" customWidth="1"/>
    <col min="15638" max="15640" width="12.7109375" style="336" customWidth="1"/>
    <col min="15641" max="15873" width="9.140625" style="336"/>
    <col min="15874" max="15874" width="12.85546875" style="336" customWidth="1"/>
    <col min="15875" max="15877" width="24.42578125" style="336" customWidth="1"/>
    <col min="15878" max="15878" width="27.42578125" style="336" customWidth="1"/>
    <col min="15879" max="15879" width="28.7109375" style="336" customWidth="1"/>
    <col min="15880" max="15882" width="24.42578125" style="336" customWidth="1"/>
    <col min="15883" max="15883" width="27.42578125" style="336" customWidth="1"/>
    <col min="15884" max="15890" width="24.42578125" style="336" customWidth="1"/>
    <col min="15891" max="15891" width="9.7109375" style="336" customWidth="1"/>
    <col min="15892" max="15892" width="8.7109375" style="336" customWidth="1"/>
    <col min="15893" max="15893" width="10.7109375" style="336" customWidth="1"/>
    <col min="15894" max="15896" width="12.7109375" style="336" customWidth="1"/>
    <col min="15897" max="16129" width="9.140625" style="336"/>
    <col min="16130" max="16130" width="12.85546875" style="336" customWidth="1"/>
    <col min="16131" max="16133" width="24.42578125" style="336" customWidth="1"/>
    <col min="16134" max="16134" width="27.42578125" style="336" customWidth="1"/>
    <col min="16135" max="16135" width="28.7109375" style="336" customWidth="1"/>
    <col min="16136" max="16138" width="24.42578125" style="336" customWidth="1"/>
    <col min="16139" max="16139" width="27.42578125" style="336" customWidth="1"/>
    <col min="16140" max="16146" width="24.42578125" style="336" customWidth="1"/>
    <col min="16147" max="16147" width="9.7109375" style="336" customWidth="1"/>
    <col min="16148" max="16148" width="8.7109375" style="336" customWidth="1"/>
    <col min="16149" max="16149" width="10.7109375" style="336" customWidth="1"/>
    <col min="16150" max="16152" width="12.7109375" style="336" customWidth="1"/>
    <col min="16153" max="16384" width="9.140625" style="336"/>
  </cols>
  <sheetData>
    <row r="1" spans="1:21" s="261" customFormat="1" ht="15" customHeight="1">
      <c r="A1" s="3051" t="s">
        <v>29</v>
      </c>
      <c r="B1" s="3051"/>
      <c r="C1" s="3051"/>
      <c r="D1" s="1297"/>
      <c r="E1" s="1273"/>
      <c r="F1" s="1273"/>
      <c r="G1" s="1273"/>
      <c r="H1" s="1273"/>
      <c r="I1" s="1273"/>
      <c r="J1" s="1273"/>
      <c r="K1" s="1276"/>
      <c r="L1" s="1358"/>
      <c r="M1" s="1358"/>
      <c r="N1" s="1358"/>
    </row>
    <row r="2" spans="1:21" s="261" customFormat="1" ht="15">
      <c r="A2" s="1274" t="s">
        <v>30</v>
      </c>
      <c r="B2" s="3052" t="s">
        <v>1008</v>
      </c>
      <c r="C2" s="3052"/>
      <c r="D2" s="1275"/>
      <c r="E2" s="1275"/>
      <c r="F2" s="1275"/>
      <c r="G2" s="1275"/>
      <c r="H2" s="1275"/>
      <c r="I2" s="1275"/>
      <c r="J2" s="1275"/>
      <c r="K2" s="1275"/>
      <c r="L2" s="1358"/>
      <c r="M2" s="1358"/>
      <c r="N2" s="1358"/>
    </row>
    <row r="3" spans="1:21" s="261" customFormat="1" ht="51.75" customHeight="1">
      <c r="A3" s="1274" t="s">
        <v>31</v>
      </c>
      <c r="B3" s="3053" t="s">
        <v>1009</v>
      </c>
      <c r="C3" s="3053"/>
      <c r="D3" s="1275"/>
      <c r="E3" s="1275"/>
      <c r="F3" s="1276"/>
      <c r="G3" s="1276"/>
      <c r="H3" s="1276"/>
      <c r="I3" s="1276"/>
      <c r="J3" s="1276"/>
      <c r="K3" s="1276"/>
      <c r="L3" s="1358"/>
      <c r="M3" s="1358"/>
      <c r="N3" s="1358"/>
    </row>
    <row r="4" spans="1:21" s="261" customFormat="1" ht="15">
      <c r="A4" s="1274" t="s">
        <v>32</v>
      </c>
      <c r="B4" s="3052">
        <v>2</v>
      </c>
      <c r="C4" s="3052"/>
      <c r="D4" s="1275"/>
      <c r="E4" s="1275"/>
      <c r="F4" s="1275"/>
      <c r="G4" s="1275"/>
      <c r="H4" s="1275"/>
      <c r="I4" s="1275"/>
      <c r="J4" s="1275"/>
      <c r="K4" s="1275"/>
      <c r="L4" s="1358"/>
      <c r="M4" s="1358"/>
      <c r="N4" s="1358"/>
    </row>
    <row r="5" spans="1:21" s="261" customFormat="1" ht="15">
      <c r="A5" s="1274" t="s">
        <v>33</v>
      </c>
      <c r="B5" s="3052"/>
      <c r="C5" s="3052"/>
      <c r="D5" s="1275"/>
      <c r="E5" s="1275"/>
      <c r="F5" s="1275"/>
      <c r="G5" s="1275"/>
      <c r="H5" s="1275"/>
      <c r="I5" s="1275"/>
      <c r="J5" s="1275"/>
      <c r="K5" s="1275"/>
      <c r="L5" s="1358"/>
      <c r="M5" s="1358"/>
      <c r="N5" s="1358"/>
    </row>
    <row r="6" spans="1:21" s="261" customFormat="1" ht="15">
      <c r="A6" s="1274" t="s">
        <v>34</v>
      </c>
      <c r="B6" s="3052"/>
      <c r="C6" s="3052"/>
      <c r="D6" s="1275"/>
      <c r="E6" s="1275"/>
      <c r="F6" s="1275"/>
      <c r="G6" s="1275"/>
      <c r="H6" s="1275"/>
      <c r="I6" s="1275"/>
      <c r="J6" s="1275"/>
      <c r="K6" s="1275"/>
      <c r="L6" s="1358"/>
      <c r="M6" s="1358"/>
      <c r="N6" s="1358"/>
    </row>
    <row r="7" spans="1:21" s="261" customFormat="1" ht="15">
      <c r="A7" s="1274" t="s">
        <v>35</v>
      </c>
      <c r="B7" s="3052"/>
      <c r="C7" s="3052"/>
      <c r="D7" s="1275"/>
      <c r="E7" s="1275"/>
      <c r="F7" s="1275"/>
      <c r="G7" s="1275"/>
      <c r="H7" s="1275"/>
      <c r="I7" s="1275"/>
      <c r="J7" s="1275"/>
      <c r="K7" s="1275"/>
      <c r="L7" s="1358"/>
      <c r="M7" s="1358"/>
      <c r="N7" s="1358"/>
    </row>
    <row r="8" spans="1:21" s="261" customFormat="1" ht="15">
      <c r="A8" s="1274" t="s">
        <v>814</v>
      </c>
      <c r="B8" s="3052"/>
      <c r="C8" s="3052"/>
      <c r="D8" s="1275"/>
      <c r="E8" s="1275"/>
      <c r="F8" s="1278"/>
      <c r="G8" s="1278"/>
      <c r="H8" s="1278"/>
      <c r="I8" s="1278"/>
      <c r="J8" s="1278"/>
      <c r="K8" s="1278"/>
      <c r="L8" s="1358"/>
      <c r="M8" s="1358"/>
      <c r="N8" s="1358"/>
    </row>
    <row r="9" spans="1:21" s="261" customFormat="1" ht="15">
      <c r="A9" s="1274" t="s">
        <v>197</v>
      </c>
      <c r="B9" s="3052"/>
      <c r="C9" s="3052"/>
      <c r="D9" s="1275"/>
      <c r="E9" s="1275"/>
      <c r="F9" s="1276"/>
      <c r="G9" s="1276"/>
      <c r="H9" s="1276"/>
      <c r="I9" s="1276"/>
      <c r="J9" s="1276"/>
      <c r="K9" s="1276"/>
      <c r="L9" s="1276"/>
      <c r="M9" s="1358"/>
      <c r="N9" s="1358"/>
    </row>
    <row r="10" spans="1:21" s="329" customFormat="1" ht="15">
      <c r="A10" s="1359"/>
      <c r="B10" s="1359"/>
      <c r="C10" s="1359"/>
      <c r="D10" s="1275"/>
      <c r="E10" s="1275"/>
      <c r="F10" s="1360"/>
      <c r="G10" s="1360"/>
      <c r="H10" s="1358"/>
      <c r="I10" s="1358"/>
      <c r="J10" s="1358"/>
      <c r="K10" s="1358"/>
      <c r="L10" s="1358"/>
      <c r="M10" s="1358"/>
      <c r="N10" s="1358"/>
    </row>
    <row r="11" spans="1:21" s="108" customFormat="1" ht="15">
      <c r="A11" s="1361" t="s">
        <v>815</v>
      </c>
      <c r="B11" s="3054"/>
      <c r="C11" s="3054"/>
      <c r="D11" s="1275"/>
      <c r="E11" s="1275"/>
      <c r="F11" s="1360"/>
      <c r="G11" s="1360"/>
      <c r="H11" s="1358"/>
      <c r="I11" s="1358"/>
      <c r="J11" s="1358"/>
      <c r="K11" s="1358"/>
      <c r="L11" s="1358"/>
      <c r="M11" s="1358"/>
      <c r="N11" s="1358"/>
    </row>
    <row r="12" spans="1:21" s="261" customFormat="1" ht="15">
      <c r="A12" s="1274" t="s">
        <v>37</v>
      </c>
      <c r="B12" s="3054"/>
      <c r="C12" s="3054"/>
      <c r="D12" s="1275"/>
      <c r="E12" s="1275"/>
      <c r="F12" s="1276"/>
      <c r="G12" s="1276"/>
      <c r="H12" s="1276"/>
      <c r="I12" s="1276"/>
      <c r="J12" s="1276"/>
      <c r="K12" s="1276"/>
      <c r="L12" s="1276"/>
      <c r="M12" s="1358"/>
      <c r="N12" s="1358"/>
    </row>
    <row r="13" spans="1:21" ht="15">
      <c r="A13" s="1359"/>
      <c r="B13" s="1362"/>
      <c r="C13" s="1363"/>
      <c r="D13" s="1363"/>
      <c r="E13" s="1363"/>
      <c r="F13" s="1363"/>
      <c r="G13" s="1363"/>
      <c r="H13" s="1363"/>
      <c r="I13" s="1363"/>
      <c r="J13" s="1363"/>
      <c r="K13" s="1363"/>
      <c r="L13" s="1363"/>
      <c r="M13" s="1363"/>
      <c r="N13" s="1363"/>
      <c r="O13" s="330"/>
      <c r="P13" s="330"/>
      <c r="Q13" s="330"/>
      <c r="R13" s="330"/>
    </row>
    <row r="14" spans="1:21" s="331" customFormat="1" ht="15.75" thickBot="1">
      <c r="A14" s="1359"/>
      <c r="B14" s="1364" t="s">
        <v>1386</v>
      </c>
      <c r="C14" s="1365"/>
      <c r="D14" s="1358"/>
      <c r="E14" s="1365"/>
      <c r="F14" s="1365"/>
      <c r="G14" s="1365"/>
      <c r="H14" s="1358"/>
      <c r="I14" s="1358"/>
      <c r="J14" s="1358"/>
      <c r="K14" s="1358"/>
      <c r="L14" s="1358"/>
      <c r="M14" s="1358"/>
      <c r="N14" s="1358"/>
      <c r="S14" s="334"/>
      <c r="T14" s="334"/>
      <c r="U14" s="335"/>
    </row>
    <row r="15" spans="1:21" s="331" customFormat="1" ht="32.25" customHeight="1" thickBot="1">
      <c r="A15" s="1366" t="s">
        <v>2223</v>
      </c>
      <c r="B15" s="1367" t="s">
        <v>1339</v>
      </c>
      <c r="C15" s="1367" t="s">
        <v>816</v>
      </c>
      <c r="D15" s="1368" t="s">
        <v>817</v>
      </c>
      <c r="E15" s="1368"/>
      <c r="F15" s="1369"/>
      <c r="G15" s="1370"/>
      <c r="H15" s="1370"/>
      <c r="I15" s="1370"/>
      <c r="J15" s="1371"/>
      <c r="K15" s="3055" t="s">
        <v>1013</v>
      </c>
      <c r="L15" s="3056"/>
      <c r="M15" s="3049" t="s">
        <v>1379</v>
      </c>
      <c r="N15" s="3049" t="s">
        <v>1380</v>
      </c>
      <c r="S15" s="334"/>
      <c r="T15" s="334"/>
      <c r="U15" s="335"/>
    </row>
    <row r="16" spans="1:21" s="331" customFormat="1" ht="63.75" thickBot="1">
      <c r="A16" s="1372"/>
      <c r="B16" s="1372"/>
      <c r="C16" s="1373"/>
      <c r="D16" s="1373"/>
      <c r="E16" s="1374" t="s">
        <v>1010</v>
      </c>
      <c r="F16" s="1374" t="s">
        <v>1011</v>
      </c>
      <c r="G16" s="1374" t="s">
        <v>1012</v>
      </c>
      <c r="H16" s="1374" t="s">
        <v>1381</v>
      </c>
      <c r="I16" s="1374" t="s">
        <v>1382</v>
      </c>
      <c r="J16" s="1374" t="s">
        <v>1383</v>
      </c>
      <c r="K16" s="1374" t="s">
        <v>1384</v>
      </c>
      <c r="L16" s="1374" t="s">
        <v>1385</v>
      </c>
      <c r="M16" s="3050"/>
      <c r="N16" s="3050"/>
      <c r="S16" s="334"/>
      <c r="T16" s="334"/>
      <c r="U16" s="335"/>
    </row>
    <row r="17" spans="1:21" s="331" customFormat="1" ht="15">
      <c r="A17" s="1375"/>
      <c r="B17" s="1375"/>
      <c r="C17" s="1375"/>
      <c r="D17" s="1375"/>
      <c r="E17" s="1375"/>
      <c r="F17" s="1375"/>
      <c r="G17" s="1375"/>
      <c r="H17" s="1375"/>
      <c r="I17" s="1375"/>
      <c r="J17" s="1375"/>
      <c r="K17" s="1375"/>
      <c r="L17" s="1375"/>
      <c r="M17" s="1375"/>
      <c r="N17" s="1375"/>
      <c r="S17" s="334"/>
      <c r="T17" s="334"/>
      <c r="U17" s="335"/>
    </row>
    <row r="18" spans="1:21" s="331" customFormat="1" ht="15">
      <c r="A18" s="1375"/>
      <c r="B18" s="1375"/>
      <c r="C18" s="1375"/>
      <c r="D18" s="1375"/>
      <c r="E18" s="1375"/>
      <c r="F18" s="1375"/>
      <c r="G18" s="1375"/>
      <c r="H18" s="1375"/>
      <c r="I18" s="1375"/>
      <c r="J18" s="1375"/>
      <c r="K18" s="1375"/>
      <c r="L18" s="1375"/>
      <c r="M18" s="1375"/>
      <c r="N18" s="1375"/>
      <c r="S18" s="334"/>
      <c r="T18" s="334"/>
      <c r="U18" s="335"/>
    </row>
    <row r="19" spans="1:21" s="331" customFormat="1" ht="15">
      <c r="A19" s="1375"/>
      <c r="B19" s="1375"/>
      <c r="C19" s="1375"/>
      <c r="D19" s="1375"/>
      <c r="E19" s="1375"/>
      <c r="F19" s="1375"/>
      <c r="G19" s="1375"/>
      <c r="H19" s="1375"/>
      <c r="I19" s="1375"/>
      <c r="J19" s="1375"/>
      <c r="K19" s="1375"/>
      <c r="L19" s="1375"/>
      <c r="M19" s="1375"/>
      <c r="N19" s="1375"/>
      <c r="S19" s="334"/>
      <c r="T19" s="334"/>
      <c r="U19" s="335"/>
    </row>
    <row r="20" spans="1:21" s="331" customFormat="1" ht="15">
      <c r="A20" s="1375"/>
      <c r="B20" s="1375"/>
      <c r="C20" s="1375"/>
      <c r="D20" s="1375"/>
      <c r="E20" s="1375"/>
      <c r="F20" s="1375"/>
      <c r="G20" s="1375"/>
      <c r="H20" s="1375"/>
      <c r="I20" s="1375"/>
      <c r="J20" s="1375"/>
      <c r="K20" s="1375"/>
      <c r="L20" s="1375"/>
      <c r="M20" s="1375"/>
      <c r="N20" s="1375"/>
      <c r="S20" s="334"/>
      <c r="T20" s="334"/>
      <c r="U20" s="335"/>
    </row>
    <row r="21" spans="1:21" s="331" customFormat="1" ht="15">
      <c r="A21" s="1375"/>
      <c r="B21" s="1375"/>
      <c r="C21" s="1375"/>
      <c r="D21" s="1375"/>
      <c r="E21" s="1375"/>
      <c r="F21" s="1375"/>
      <c r="G21" s="1375"/>
      <c r="H21" s="1375"/>
      <c r="I21" s="1375"/>
      <c r="J21" s="1375"/>
      <c r="K21" s="1375"/>
      <c r="L21" s="1375"/>
      <c r="M21" s="1375"/>
      <c r="N21" s="1375"/>
      <c r="S21" s="334"/>
      <c r="T21" s="334"/>
      <c r="U21" s="335"/>
    </row>
    <row r="22" spans="1:21" s="331" customFormat="1" ht="15">
      <c r="A22" s="1375"/>
      <c r="B22" s="1375"/>
      <c r="C22" s="1375"/>
      <c r="D22" s="1375"/>
      <c r="E22" s="1375"/>
      <c r="F22" s="1375"/>
      <c r="G22" s="1375"/>
      <c r="H22" s="1375"/>
      <c r="I22" s="1375"/>
      <c r="J22" s="1375"/>
      <c r="K22" s="1375"/>
      <c r="L22" s="1375"/>
      <c r="M22" s="1375"/>
      <c r="N22" s="1375"/>
      <c r="S22" s="334"/>
      <c r="T22" s="334"/>
      <c r="U22" s="335"/>
    </row>
    <row r="23" spans="1:21" s="331" customFormat="1" ht="15">
      <c r="A23" s="1375"/>
      <c r="B23" s="1375"/>
      <c r="C23" s="1375"/>
      <c r="D23" s="1375"/>
      <c r="E23" s="1375"/>
      <c r="F23" s="1375"/>
      <c r="G23" s="1375"/>
      <c r="H23" s="1375"/>
      <c r="I23" s="1375"/>
      <c r="J23" s="1375"/>
      <c r="K23" s="1375"/>
      <c r="L23" s="1375"/>
      <c r="M23" s="1375"/>
      <c r="N23" s="1375"/>
      <c r="S23" s="334"/>
      <c r="T23" s="334"/>
      <c r="U23" s="335"/>
    </row>
    <row r="24" spans="1:21" s="331" customFormat="1" ht="15">
      <c r="A24" s="1375"/>
      <c r="B24" s="1375"/>
      <c r="C24" s="1375"/>
      <c r="D24" s="1375"/>
      <c r="E24" s="1375"/>
      <c r="F24" s="1375"/>
      <c r="G24" s="1375"/>
      <c r="H24" s="1375"/>
      <c r="I24" s="1375"/>
      <c r="J24" s="1375"/>
      <c r="K24" s="1375"/>
      <c r="L24" s="1375"/>
      <c r="M24" s="1375"/>
      <c r="N24" s="1375"/>
      <c r="S24" s="334"/>
      <c r="T24" s="334"/>
      <c r="U24" s="335"/>
    </row>
    <row r="25" spans="1:21" s="331" customFormat="1">
      <c r="A25" s="333"/>
      <c r="B25" s="333"/>
      <c r="D25" s="333"/>
      <c r="E25" s="333"/>
      <c r="F25" s="333"/>
      <c r="S25" s="334"/>
      <c r="T25" s="334"/>
      <c r="U25" s="335"/>
    </row>
    <row r="26" spans="1:21" s="331" customFormat="1">
      <c r="A26" s="333"/>
      <c r="B26" s="333"/>
      <c r="D26" s="333"/>
      <c r="E26" s="333"/>
      <c r="F26" s="333"/>
      <c r="S26" s="334"/>
      <c r="T26" s="334"/>
      <c r="U26" s="335"/>
    </row>
    <row r="27" spans="1:21" s="331" customFormat="1">
      <c r="A27" s="333"/>
      <c r="B27" s="333"/>
      <c r="D27" s="333"/>
      <c r="E27" s="333"/>
      <c r="F27" s="333"/>
      <c r="S27" s="334"/>
      <c r="T27" s="334"/>
      <c r="U27" s="335"/>
    </row>
    <row r="28" spans="1:21" s="331" customFormat="1">
      <c r="A28" s="333"/>
      <c r="B28" s="333"/>
      <c r="D28" s="333"/>
      <c r="E28" s="333"/>
      <c r="F28" s="333"/>
      <c r="S28" s="334"/>
      <c r="T28" s="334"/>
      <c r="U28" s="335"/>
    </row>
    <row r="29" spans="1:21" s="331" customFormat="1">
      <c r="A29" s="333"/>
      <c r="B29" s="333"/>
      <c r="D29" s="333"/>
      <c r="E29" s="333"/>
      <c r="F29" s="333"/>
      <c r="S29" s="334"/>
      <c r="T29" s="334"/>
      <c r="U29" s="335"/>
    </row>
    <row r="30" spans="1:21" s="331" customFormat="1">
      <c r="A30" s="333"/>
      <c r="B30" s="333"/>
      <c r="D30" s="333"/>
      <c r="E30" s="333"/>
      <c r="F30" s="333"/>
      <c r="S30" s="334"/>
      <c r="T30" s="334"/>
      <c r="U30" s="335"/>
    </row>
    <row r="31" spans="1:21" s="331" customFormat="1">
      <c r="A31" s="333"/>
      <c r="B31" s="333"/>
      <c r="D31" s="333"/>
      <c r="E31" s="333"/>
      <c r="F31" s="333"/>
      <c r="S31" s="334"/>
      <c r="T31" s="334"/>
      <c r="U31" s="335"/>
    </row>
    <row r="32" spans="1:21" s="331" customFormat="1">
      <c r="A32" s="333"/>
      <c r="B32" s="333"/>
      <c r="D32" s="333"/>
      <c r="E32" s="333"/>
      <c r="F32" s="333"/>
      <c r="S32" s="334"/>
      <c r="T32" s="334"/>
      <c r="U32" s="335"/>
    </row>
    <row r="33" spans="1:21" s="331" customFormat="1">
      <c r="A33" s="333"/>
      <c r="B33" s="333"/>
      <c r="D33" s="333"/>
      <c r="E33" s="333"/>
      <c r="F33" s="333"/>
      <c r="S33" s="334"/>
      <c r="T33" s="334"/>
      <c r="U33" s="335"/>
    </row>
    <row r="34" spans="1:21" s="331" customFormat="1">
      <c r="A34" s="333"/>
      <c r="B34" s="333"/>
      <c r="D34" s="333"/>
      <c r="E34" s="333"/>
      <c r="F34" s="333"/>
      <c r="S34" s="334"/>
      <c r="T34" s="334"/>
      <c r="U34" s="335"/>
    </row>
    <row r="35" spans="1:21" s="331" customFormat="1">
      <c r="A35" s="333"/>
      <c r="B35" s="333"/>
      <c r="D35" s="333"/>
      <c r="E35" s="333"/>
      <c r="F35" s="333"/>
      <c r="S35" s="334"/>
      <c r="T35" s="334"/>
      <c r="U35" s="335"/>
    </row>
    <row r="36" spans="1:21" s="331" customFormat="1">
      <c r="A36" s="333"/>
      <c r="B36" s="333"/>
      <c r="D36" s="333"/>
      <c r="E36" s="333"/>
      <c r="F36" s="333"/>
      <c r="S36" s="334"/>
      <c r="T36" s="334"/>
      <c r="U36" s="335"/>
    </row>
    <row r="37" spans="1:21" s="331" customFormat="1">
      <c r="A37" s="333"/>
      <c r="B37" s="333"/>
      <c r="D37" s="333"/>
      <c r="E37" s="333"/>
      <c r="F37" s="333"/>
      <c r="S37" s="334"/>
      <c r="T37" s="334"/>
      <c r="U37" s="335"/>
    </row>
    <row r="38" spans="1:21" s="331" customFormat="1">
      <c r="A38" s="333"/>
      <c r="B38" s="333"/>
      <c r="D38" s="333"/>
      <c r="E38" s="333"/>
      <c r="F38" s="333"/>
      <c r="S38" s="334"/>
      <c r="T38" s="334"/>
      <c r="U38" s="335"/>
    </row>
    <row r="39" spans="1:21" s="331" customFormat="1">
      <c r="A39" s="333"/>
      <c r="B39" s="333"/>
      <c r="D39" s="333"/>
      <c r="E39" s="333"/>
      <c r="F39" s="333"/>
      <c r="S39" s="334"/>
      <c r="T39" s="334"/>
      <c r="U39" s="335"/>
    </row>
    <row r="40" spans="1:21" s="331" customFormat="1">
      <c r="A40" s="333"/>
      <c r="B40" s="333"/>
      <c r="D40" s="333"/>
      <c r="E40" s="333"/>
      <c r="F40" s="333"/>
      <c r="S40" s="334"/>
      <c r="T40" s="334"/>
      <c r="U40" s="335"/>
    </row>
    <row r="41" spans="1:21" s="331" customFormat="1">
      <c r="A41" s="333"/>
      <c r="B41" s="333"/>
      <c r="D41" s="333"/>
      <c r="E41" s="333"/>
      <c r="F41" s="333"/>
      <c r="S41" s="334"/>
      <c r="T41" s="334"/>
      <c r="U41" s="335"/>
    </row>
    <row r="42" spans="1:21" s="331" customFormat="1">
      <c r="A42" s="333"/>
      <c r="B42" s="333"/>
      <c r="D42" s="333"/>
      <c r="E42" s="333"/>
      <c r="F42" s="333"/>
      <c r="S42" s="334"/>
      <c r="T42" s="334"/>
      <c r="U42" s="335"/>
    </row>
    <row r="43" spans="1:21" s="331" customFormat="1">
      <c r="A43" s="333"/>
      <c r="B43" s="333"/>
      <c r="D43" s="333"/>
      <c r="E43" s="333"/>
      <c r="F43" s="333"/>
      <c r="S43" s="334"/>
      <c r="T43" s="334"/>
      <c r="U43" s="335"/>
    </row>
    <row r="44" spans="1:21" s="331" customFormat="1">
      <c r="A44" s="333"/>
      <c r="B44" s="333"/>
      <c r="D44" s="333"/>
      <c r="E44" s="333"/>
      <c r="F44" s="333"/>
      <c r="S44" s="334"/>
      <c r="T44" s="334"/>
      <c r="U44" s="335"/>
    </row>
    <row r="45" spans="1:21" s="331" customFormat="1">
      <c r="A45" s="333"/>
      <c r="B45" s="333"/>
      <c r="D45" s="333"/>
      <c r="E45" s="333"/>
      <c r="F45" s="333"/>
      <c r="S45" s="334"/>
      <c r="T45" s="334"/>
      <c r="U45" s="335"/>
    </row>
    <row r="46" spans="1:21" s="331" customFormat="1">
      <c r="A46" s="333"/>
      <c r="B46" s="333"/>
      <c r="D46" s="333"/>
      <c r="E46" s="333"/>
      <c r="F46" s="333"/>
      <c r="S46" s="334"/>
      <c r="T46" s="334"/>
      <c r="U46" s="335"/>
    </row>
    <row r="47" spans="1:21" s="331" customFormat="1">
      <c r="A47" s="333"/>
      <c r="B47" s="333"/>
      <c r="D47" s="333"/>
      <c r="E47" s="333"/>
      <c r="F47" s="333"/>
      <c r="S47" s="334"/>
      <c r="T47" s="334"/>
      <c r="U47" s="335"/>
    </row>
    <row r="48" spans="1:21" s="331" customFormat="1">
      <c r="A48" s="333"/>
      <c r="B48" s="333"/>
      <c r="D48" s="333"/>
      <c r="E48" s="333"/>
      <c r="F48" s="333"/>
      <c r="S48" s="334"/>
      <c r="T48" s="334"/>
      <c r="U48" s="335"/>
    </row>
    <row r="49" spans="1:21" s="331" customFormat="1">
      <c r="A49" s="333"/>
      <c r="B49" s="333"/>
      <c r="D49" s="333"/>
      <c r="E49" s="333"/>
      <c r="F49" s="333"/>
      <c r="S49" s="334"/>
      <c r="T49" s="334"/>
      <c r="U49" s="335"/>
    </row>
    <row r="50" spans="1:21" s="331" customFormat="1">
      <c r="A50" s="333"/>
      <c r="B50" s="333"/>
      <c r="D50" s="333"/>
      <c r="E50" s="333"/>
      <c r="F50" s="333"/>
      <c r="S50" s="334"/>
      <c r="T50" s="334"/>
      <c r="U50" s="335"/>
    </row>
    <row r="51" spans="1:21" s="331" customFormat="1">
      <c r="A51" s="333"/>
      <c r="B51" s="333"/>
      <c r="D51" s="333"/>
      <c r="E51" s="333"/>
      <c r="F51" s="333"/>
      <c r="S51" s="334"/>
      <c r="T51" s="334"/>
      <c r="U51" s="335"/>
    </row>
    <row r="52" spans="1:21" s="331" customFormat="1">
      <c r="A52" s="333"/>
      <c r="B52" s="333"/>
      <c r="D52" s="333"/>
      <c r="E52" s="333"/>
      <c r="F52" s="333"/>
      <c r="S52" s="334"/>
      <c r="T52" s="334"/>
      <c r="U52" s="335"/>
    </row>
    <row r="53" spans="1:21" s="331" customFormat="1">
      <c r="A53" s="333"/>
      <c r="B53" s="333"/>
      <c r="D53" s="333"/>
      <c r="E53" s="333"/>
      <c r="F53" s="333"/>
      <c r="S53" s="334"/>
      <c r="T53" s="334"/>
      <c r="U53" s="335"/>
    </row>
    <row r="54" spans="1:21" s="331" customFormat="1">
      <c r="A54" s="333"/>
      <c r="B54" s="333"/>
      <c r="D54" s="333"/>
      <c r="E54" s="333"/>
      <c r="F54" s="333"/>
      <c r="S54" s="334"/>
      <c r="T54" s="334"/>
      <c r="U54" s="335"/>
    </row>
    <row r="55" spans="1:21" s="331" customFormat="1">
      <c r="A55" s="333"/>
      <c r="B55" s="333"/>
      <c r="D55" s="333"/>
      <c r="E55" s="333"/>
      <c r="F55" s="333"/>
      <c r="S55" s="334"/>
      <c r="T55" s="334"/>
      <c r="U55" s="335"/>
    </row>
    <row r="56" spans="1:21" s="331" customFormat="1">
      <c r="A56" s="333"/>
      <c r="B56" s="333"/>
      <c r="D56" s="333"/>
      <c r="E56" s="333"/>
      <c r="F56" s="333"/>
      <c r="S56" s="334"/>
      <c r="T56" s="334"/>
      <c r="U56" s="335"/>
    </row>
    <row r="57" spans="1:21" s="331" customFormat="1">
      <c r="A57" s="333"/>
      <c r="B57" s="333"/>
      <c r="D57" s="333"/>
      <c r="E57" s="333"/>
      <c r="F57" s="333"/>
      <c r="S57" s="334"/>
      <c r="T57" s="334"/>
      <c r="U57" s="335"/>
    </row>
    <row r="58" spans="1:21" s="331" customFormat="1">
      <c r="A58" s="333"/>
      <c r="B58" s="333"/>
      <c r="D58" s="333"/>
      <c r="E58" s="333"/>
      <c r="F58" s="333"/>
      <c r="S58" s="334"/>
      <c r="T58" s="334"/>
      <c r="U58" s="335"/>
    </row>
    <row r="59" spans="1:21" s="331" customFormat="1">
      <c r="A59" s="333"/>
      <c r="B59" s="333"/>
      <c r="D59" s="333"/>
      <c r="E59" s="333"/>
      <c r="F59" s="333"/>
      <c r="S59" s="334"/>
      <c r="T59" s="334"/>
      <c r="U59" s="335"/>
    </row>
    <row r="60" spans="1:21" s="331" customFormat="1">
      <c r="A60" s="333"/>
      <c r="B60" s="333"/>
      <c r="D60" s="333"/>
      <c r="E60" s="333"/>
      <c r="F60" s="333"/>
      <c r="S60" s="334"/>
      <c r="T60" s="334"/>
      <c r="U60" s="335"/>
    </row>
    <row r="61" spans="1:21" s="331" customFormat="1">
      <c r="A61" s="333"/>
      <c r="B61" s="333"/>
      <c r="D61" s="333"/>
      <c r="E61" s="333"/>
      <c r="F61" s="333"/>
      <c r="S61" s="334"/>
      <c r="T61" s="334"/>
      <c r="U61" s="335"/>
    </row>
    <row r="62" spans="1:21" s="331" customFormat="1">
      <c r="A62" s="333"/>
      <c r="B62" s="333"/>
      <c r="D62" s="333"/>
      <c r="E62" s="333"/>
      <c r="F62" s="333"/>
      <c r="S62" s="334"/>
      <c r="T62" s="334"/>
      <c r="U62" s="335"/>
    </row>
    <row r="63" spans="1:21" s="331" customFormat="1">
      <c r="A63" s="333"/>
      <c r="B63" s="333"/>
      <c r="D63" s="333"/>
      <c r="E63" s="333"/>
      <c r="F63" s="333"/>
      <c r="S63" s="334"/>
      <c r="T63" s="334"/>
      <c r="U63" s="335"/>
    </row>
    <row r="64" spans="1:21" s="331" customFormat="1">
      <c r="A64" s="333"/>
      <c r="B64" s="333"/>
      <c r="D64" s="333"/>
      <c r="E64" s="333"/>
      <c r="F64" s="333"/>
      <c r="S64" s="334"/>
      <c r="T64" s="334"/>
      <c r="U64" s="335"/>
    </row>
    <row r="65" spans="1:21" s="331" customFormat="1">
      <c r="A65" s="333"/>
      <c r="B65" s="333"/>
      <c r="D65" s="333"/>
      <c r="E65" s="333"/>
      <c r="F65" s="333"/>
      <c r="S65" s="334"/>
      <c r="T65" s="334"/>
      <c r="U65" s="335"/>
    </row>
    <row r="66" spans="1:21" s="331" customFormat="1">
      <c r="A66" s="333"/>
      <c r="B66" s="333"/>
      <c r="D66" s="333"/>
      <c r="E66" s="333"/>
      <c r="F66" s="333"/>
      <c r="S66" s="334"/>
      <c r="T66" s="334"/>
      <c r="U66" s="335"/>
    </row>
    <row r="67" spans="1:21" s="331" customFormat="1">
      <c r="A67" s="333"/>
      <c r="B67" s="333"/>
      <c r="D67" s="333"/>
      <c r="E67" s="333"/>
      <c r="F67" s="333"/>
      <c r="S67" s="334"/>
      <c r="T67" s="334"/>
      <c r="U67" s="335"/>
    </row>
    <row r="68" spans="1:21" s="331" customFormat="1">
      <c r="A68" s="333"/>
      <c r="B68" s="333"/>
      <c r="D68" s="333"/>
      <c r="E68" s="333"/>
      <c r="F68" s="333"/>
      <c r="S68" s="334"/>
      <c r="T68" s="334"/>
      <c r="U68" s="335"/>
    </row>
    <row r="69" spans="1:21" s="331" customFormat="1">
      <c r="A69" s="333"/>
      <c r="B69" s="333"/>
      <c r="D69" s="333"/>
      <c r="E69" s="333"/>
      <c r="F69" s="333"/>
      <c r="S69" s="334"/>
      <c r="T69" s="334"/>
      <c r="U69" s="335"/>
    </row>
    <row r="70" spans="1:21" s="331" customFormat="1">
      <c r="A70" s="333"/>
      <c r="B70" s="333"/>
      <c r="D70" s="333"/>
      <c r="E70" s="333"/>
      <c r="F70" s="333"/>
      <c r="S70" s="334"/>
      <c r="T70" s="334"/>
      <c r="U70" s="335"/>
    </row>
    <row r="71" spans="1:21" s="331" customFormat="1">
      <c r="A71" s="333"/>
      <c r="B71" s="333"/>
      <c r="D71" s="333"/>
      <c r="E71" s="333"/>
      <c r="F71" s="333"/>
      <c r="S71" s="334"/>
      <c r="T71" s="334"/>
      <c r="U71" s="335"/>
    </row>
    <row r="72" spans="1:21" s="331" customFormat="1">
      <c r="A72" s="333"/>
      <c r="B72" s="333"/>
      <c r="D72" s="333"/>
      <c r="E72" s="333"/>
      <c r="F72" s="333"/>
      <c r="S72" s="334"/>
      <c r="T72" s="334"/>
      <c r="U72" s="335"/>
    </row>
    <row r="73" spans="1:21" s="331" customFormat="1">
      <c r="A73" s="333"/>
      <c r="B73" s="333"/>
      <c r="D73" s="333"/>
      <c r="E73" s="333"/>
      <c r="F73" s="333"/>
      <c r="S73" s="334"/>
      <c r="T73" s="334"/>
      <c r="U73" s="335"/>
    </row>
    <row r="74" spans="1:21" s="331" customFormat="1">
      <c r="A74" s="333"/>
      <c r="B74" s="333"/>
      <c r="D74" s="333"/>
      <c r="E74" s="333"/>
      <c r="F74" s="333"/>
      <c r="S74" s="334"/>
      <c r="T74" s="334"/>
      <c r="U74" s="335"/>
    </row>
    <row r="75" spans="1:21" s="331" customFormat="1">
      <c r="A75" s="333"/>
      <c r="B75" s="333"/>
      <c r="D75" s="333"/>
      <c r="E75" s="333"/>
      <c r="F75" s="333"/>
      <c r="S75" s="334"/>
      <c r="T75" s="334"/>
      <c r="U75" s="335"/>
    </row>
    <row r="76" spans="1:21" s="331" customFormat="1">
      <c r="A76" s="333"/>
      <c r="B76" s="333"/>
      <c r="D76" s="333"/>
      <c r="E76" s="333"/>
      <c r="F76" s="333"/>
      <c r="S76" s="334"/>
      <c r="T76" s="334"/>
      <c r="U76" s="335"/>
    </row>
    <row r="77" spans="1:21" s="331" customFormat="1">
      <c r="A77" s="333"/>
      <c r="B77" s="333"/>
      <c r="D77" s="333"/>
      <c r="E77" s="333"/>
      <c r="F77" s="333"/>
      <c r="S77" s="334"/>
      <c r="T77" s="334"/>
      <c r="U77" s="335"/>
    </row>
    <row r="78" spans="1:21" s="331" customFormat="1">
      <c r="A78" s="333"/>
      <c r="B78" s="333"/>
      <c r="D78" s="333"/>
      <c r="E78" s="333"/>
      <c r="F78" s="333"/>
      <c r="S78" s="334"/>
      <c r="T78" s="334"/>
      <c r="U78" s="335"/>
    </row>
    <row r="79" spans="1:21" s="331" customFormat="1">
      <c r="A79" s="333"/>
      <c r="B79" s="333"/>
      <c r="D79" s="333"/>
      <c r="E79" s="333"/>
      <c r="F79" s="333"/>
      <c r="S79" s="334"/>
      <c r="T79" s="334"/>
      <c r="U79" s="335"/>
    </row>
    <row r="80" spans="1:21" s="331" customFormat="1">
      <c r="A80" s="333"/>
      <c r="B80" s="333"/>
      <c r="D80" s="333"/>
      <c r="E80" s="333"/>
      <c r="F80" s="333"/>
      <c r="S80" s="334"/>
      <c r="T80" s="334"/>
      <c r="U80" s="335"/>
    </row>
    <row r="81" spans="1:21" s="331" customFormat="1">
      <c r="A81" s="333"/>
      <c r="B81" s="333"/>
      <c r="D81" s="333"/>
      <c r="E81" s="333"/>
      <c r="F81" s="333"/>
      <c r="S81" s="334"/>
      <c r="T81" s="334"/>
      <c r="U81" s="335"/>
    </row>
    <row r="82" spans="1:21" s="331" customFormat="1">
      <c r="A82" s="333"/>
      <c r="B82" s="333"/>
      <c r="D82" s="333"/>
      <c r="E82" s="333"/>
      <c r="F82" s="333"/>
      <c r="S82" s="334"/>
      <c r="T82" s="334"/>
      <c r="U82" s="335"/>
    </row>
    <row r="83" spans="1:21" s="331" customFormat="1">
      <c r="A83" s="333"/>
      <c r="B83" s="333"/>
      <c r="D83" s="333"/>
      <c r="E83" s="333"/>
      <c r="F83" s="333"/>
      <c r="S83" s="334"/>
      <c r="T83" s="334"/>
      <c r="U83" s="335"/>
    </row>
    <row r="84" spans="1:21" s="331" customFormat="1">
      <c r="A84" s="333"/>
      <c r="B84" s="333"/>
      <c r="D84" s="333"/>
      <c r="E84" s="333"/>
      <c r="F84" s="333"/>
      <c r="S84" s="334"/>
      <c r="T84" s="334"/>
      <c r="U84" s="335"/>
    </row>
    <row r="85" spans="1:21" s="331" customFormat="1">
      <c r="A85" s="333"/>
      <c r="B85" s="333"/>
      <c r="D85" s="333"/>
      <c r="E85" s="333"/>
      <c r="F85" s="333"/>
      <c r="S85" s="334"/>
      <c r="T85" s="334"/>
      <c r="U85" s="335"/>
    </row>
    <row r="86" spans="1:21" s="331" customFormat="1">
      <c r="A86" s="333"/>
      <c r="B86" s="333"/>
      <c r="D86" s="333"/>
      <c r="E86" s="333"/>
      <c r="F86" s="333"/>
      <c r="S86" s="334"/>
      <c r="T86" s="334"/>
      <c r="U86" s="335"/>
    </row>
    <row r="87" spans="1:21" s="331" customFormat="1">
      <c r="A87" s="333"/>
      <c r="B87" s="333"/>
      <c r="D87" s="333"/>
      <c r="E87" s="333"/>
      <c r="F87" s="333"/>
      <c r="S87" s="334"/>
      <c r="T87" s="334"/>
      <c r="U87" s="335"/>
    </row>
    <row r="88" spans="1:21" s="331" customFormat="1">
      <c r="A88" s="333"/>
      <c r="B88" s="333"/>
      <c r="D88" s="333"/>
      <c r="E88" s="333"/>
      <c r="F88" s="333"/>
      <c r="S88" s="334"/>
      <c r="T88" s="334"/>
      <c r="U88" s="335"/>
    </row>
    <row r="89" spans="1:21" s="331" customFormat="1">
      <c r="A89" s="333"/>
      <c r="B89" s="333"/>
      <c r="D89" s="333"/>
      <c r="E89" s="333"/>
      <c r="F89" s="333"/>
      <c r="S89" s="334"/>
      <c r="T89" s="334"/>
      <c r="U89" s="335"/>
    </row>
    <row r="90" spans="1:21" s="331" customFormat="1">
      <c r="A90" s="333"/>
      <c r="B90" s="333"/>
      <c r="D90" s="333"/>
      <c r="E90" s="333"/>
      <c r="F90" s="333"/>
      <c r="S90" s="334"/>
      <c r="T90" s="334"/>
      <c r="U90" s="335"/>
    </row>
    <row r="91" spans="1:21" s="331" customFormat="1">
      <c r="A91" s="333"/>
      <c r="B91" s="333"/>
      <c r="D91" s="333"/>
      <c r="E91" s="333"/>
      <c r="F91" s="333"/>
      <c r="S91" s="334"/>
      <c r="T91" s="334"/>
      <c r="U91" s="335"/>
    </row>
    <row r="92" spans="1:21" s="331" customFormat="1">
      <c r="A92" s="333"/>
      <c r="B92" s="333"/>
      <c r="D92" s="333"/>
      <c r="E92" s="333"/>
      <c r="F92" s="333"/>
      <c r="S92" s="334"/>
      <c r="T92" s="334"/>
      <c r="U92" s="335"/>
    </row>
    <row r="93" spans="1:21" s="331" customFormat="1">
      <c r="A93" s="333"/>
      <c r="B93" s="333"/>
      <c r="D93" s="333"/>
      <c r="E93" s="333"/>
      <c r="F93" s="333"/>
      <c r="S93" s="334"/>
      <c r="T93" s="334"/>
      <c r="U93" s="335"/>
    </row>
    <row r="94" spans="1:21" s="331" customFormat="1">
      <c r="A94" s="333"/>
      <c r="B94" s="333"/>
      <c r="D94" s="333"/>
      <c r="E94" s="333"/>
      <c r="F94" s="333"/>
      <c r="S94" s="334"/>
      <c r="T94" s="334"/>
      <c r="U94" s="335"/>
    </row>
    <row r="95" spans="1:21" s="331" customFormat="1">
      <c r="A95" s="333"/>
      <c r="B95" s="333"/>
      <c r="D95" s="333"/>
      <c r="E95" s="333"/>
      <c r="F95" s="333"/>
      <c r="S95" s="334"/>
      <c r="T95" s="334"/>
      <c r="U95" s="335"/>
    </row>
    <row r="96" spans="1:21" s="331" customFormat="1">
      <c r="A96" s="333"/>
      <c r="B96" s="333"/>
      <c r="D96" s="333"/>
      <c r="E96" s="333"/>
      <c r="F96" s="333"/>
      <c r="S96" s="334"/>
      <c r="T96" s="334"/>
      <c r="U96" s="335"/>
    </row>
    <row r="97" spans="1:21" s="331" customFormat="1">
      <c r="A97" s="333"/>
      <c r="B97" s="333"/>
      <c r="D97" s="333"/>
      <c r="E97" s="333"/>
      <c r="F97" s="333"/>
      <c r="S97" s="334"/>
      <c r="T97" s="334"/>
      <c r="U97" s="335"/>
    </row>
    <row r="98" spans="1:21" s="331" customFormat="1">
      <c r="A98" s="333"/>
      <c r="B98" s="333"/>
      <c r="D98" s="333"/>
      <c r="E98" s="333"/>
      <c r="F98" s="333"/>
      <c r="S98" s="334"/>
      <c r="T98" s="334"/>
      <c r="U98" s="335"/>
    </row>
    <row r="99" spans="1:21" s="331" customFormat="1">
      <c r="A99" s="333"/>
      <c r="B99" s="333"/>
      <c r="D99" s="333"/>
      <c r="E99" s="333"/>
      <c r="F99" s="333"/>
      <c r="S99" s="334"/>
      <c r="T99" s="334"/>
      <c r="U99" s="335"/>
    </row>
    <row r="100" spans="1:21" s="331" customFormat="1">
      <c r="A100" s="333"/>
      <c r="B100" s="333"/>
      <c r="D100" s="333"/>
      <c r="E100" s="333"/>
      <c r="F100" s="333"/>
      <c r="S100" s="334"/>
      <c r="T100" s="334"/>
      <c r="U100" s="335"/>
    </row>
    <row r="101" spans="1:21" s="331" customFormat="1">
      <c r="A101" s="333"/>
      <c r="B101" s="333"/>
      <c r="D101" s="333"/>
      <c r="E101" s="333"/>
      <c r="F101" s="333"/>
      <c r="S101" s="334"/>
      <c r="T101" s="334"/>
      <c r="U101" s="335"/>
    </row>
    <row r="102" spans="1:21" s="331" customFormat="1">
      <c r="A102" s="333"/>
      <c r="B102" s="333"/>
      <c r="D102" s="333"/>
      <c r="E102" s="333"/>
      <c r="F102" s="333"/>
      <c r="S102" s="334"/>
      <c r="T102" s="334"/>
      <c r="U102" s="335"/>
    </row>
    <row r="103" spans="1:21" s="331" customFormat="1">
      <c r="A103" s="333"/>
      <c r="B103" s="333"/>
      <c r="D103" s="333"/>
      <c r="E103" s="333"/>
      <c r="F103" s="333"/>
      <c r="S103" s="334"/>
      <c r="T103" s="334"/>
      <c r="U103" s="335"/>
    </row>
    <row r="104" spans="1:21" s="331" customFormat="1">
      <c r="A104" s="333"/>
      <c r="B104" s="333"/>
      <c r="D104" s="333"/>
      <c r="E104" s="333"/>
      <c r="F104" s="333"/>
      <c r="S104" s="334"/>
      <c r="T104" s="334"/>
      <c r="U104" s="335"/>
    </row>
    <row r="105" spans="1:21" s="331" customFormat="1">
      <c r="A105" s="333"/>
      <c r="B105" s="333"/>
      <c r="D105" s="333"/>
      <c r="E105" s="333"/>
      <c r="F105" s="333"/>
      <c r="S105" s="334"/>
      <c r="T105" s="334"/>
      <c r="U105" s="335"/>
    </row>
    <row r="106" spans="1:21" s="331" customFormat="1">
      <c r="A106" s="333"/>
      <c r="B106" s="333"/>
      <c r="D106" s="333"/>
      <c r="E106" s="333"/>
      <c r="F106" s="333"/>
      <c r="S106" s="334"/>
      <c r="T106" s="334"/>
      <c r="U106" s="335"/>
    </row>
    <row r="107" spans="1:21" s="331" customFormat="1">
      <c r="A107" s="333"/>
      <c r="B107" s="333"/>
      <c r="D107" s="333"/>
      <c r="E107" s="333"/>
      <c r="F107" s="333"/>
      <c r="S107" s="334"/>
      <c r="T107" s="334"/>
      <c r="U107" s="335"/>
    </row>
    <row r="108" spans="1:21" s="331" customFormat="1">
      <c r="A108" s="333"/>
      <c r="B108" s="333"/>
      <c r="D108" s="333"/>
      <c r="E108" s="333"/>
      <c r="F108" s="333"/>
      <c r="S108" s="334"/>
      <c r="T108" s="334"/>
      <c r="U108" s="335"/>
    </row>
    <row r="109" spans="1:21" s="331" customFormat="1">
      <c r="A109" s="333"/>
      <c r="B109" s="333"/>
      <c r="D109" s="333"/>
      <c r="E109" s="333"/>
      <c r="F109" s="333"/>
      <c r="S109" s="334"/>
      <c r="T109" s="334"/>
      <c r="U109" s="335"/>
    </row>
    <row r="110" spans="1:21" s="331" customFormat="1">
      <c r="A110" s="333"/>
      <c r="B110" s="333"/>
      <c r="D110" s="333"/>
      <c r="E110" s="333"/>
      <c r="F110" s="333"/>
      <c r="S110" s="334"/>
      <c r="T110" s="334"/>
      <c r="U110" s="335"/>
    </row>
    <row r="111" spans="1:21" s="331" customFormat="1">
      <c r="A111" s="333"/>
      <c r="B111" s="333"/>
      <c r="D111" s="333"/>
      <c r="E111" s="333"/>
      <c r="F111" s="333"/>
      <c r="S111" s="334"/>
      <c r="T111" s="334"/>
      <c r="U111" s="335"/>
    </row>
    <row r="112" spans="1:21" s="331" customFormat="1">
      <c r="A112" s="333"/>
      <c r="B112" s="333"/>
      <c r="D112" s="333"/>
      <c r="E112" s="333"/>
      <c r="F112" s="333"/>
      <c r="S112" s="334"/>
      <c r="T112" s="334"/>
      <c r="U112" s="335"/>
    </row>
    <row r="113" spans="1:21" s="331" customFormat="1">
      <c r="A113" s="333"/>
      <c r="B113" s="333"/>
      <c r="D113" s="333"/>
      <c r="E113" s="333"/>
      <c r="F113" s="333"/>
      <c r="S113" s="334"/>
      <c r="T113" s="334"/>
      <c r="U113" s="335"/>
    </row>
    <row r="114" spans="1:21" s="331" customFormat="1">
      <c r="A114" s="333"/>
      <c r="B114" s="333"/>
      <c r="D114" s="333"/>
      <c r="E114" s="333"/>
      <c r="F114" s="333"/>
      <c r="S114" s="334"/>
      <c r="T114" s="334"/>
      <c r="U114" s="335"/>
    </row>
    <row r="115" spans="1:21" s="331" customFormat="1">
      <c r="A115" s="333"/>
      <c r="B115" s="333"/>
      <c r="D115" s="333"/>
      <c r="E115" s="333"/>
      <c r="F115" s="333"/>
      <c r="S115" s="334"/>
      <c r="T115" s="334"/>
      <c r="U115" s="335"/>
    </row>
    <row r="116" spans="1:21" s="331" customFormat="1">
      <c r="A116" s="333"/>
      <c r="B116" s="333"/>
      <c r="D116" s="333"/>
      <c r="E116" s="333"/>
      <c r="F116" s="333"/>
      <c r="S116" s="334"/>
      <c r="T116" s="334"/>
      <c r="U116" s="335"/>
    </row>
    <row r="117" spans="1:21" s="331" customFormat="1">
      <c r="A117" s="333"/>
      <c r="B117" s="333"/>
      <c r="D117" s="333"/>
      <c r="E117" s="333"/>
      <c r="F117" s="333"/>
      <c r="S117" s="334"/>
      <c r="T117" s="334"/>
      <c r="U117" s="335"/>
    </row>
    <row r="118" spans="1:21" s="331" customFormat="1">
      <c r="A118" s="333"/>
      <c r="B118" s="333"/>
      <c r="D118" s="333"/>
      <c r="E118" s="333"/>
      <c r="F118" s="333"/>
      <c r="S118" s="334"/>
      <c r="T118" s="334"/>
      <c r="U118" s="335"/>
    </row>
    <row r="119" spans="1:21" s="331" customFormat="1">
      <c r="A119" s="333"/>
      <c r="B119" s="333"/>
      <c r="D119" s="333"/>
      <c r="E119" s="333"/>
      <c r="F119" s="333"/>
      <c r="S119" s="334"/>
      <c r="T119" s="334"/>
      <c r="U119" s="335"/>
    </row>
    <row r="120" spans="1:21" s="331" customFormat="1">
      <c r="A120" s="333"/>
      <c r="B120" s="333"/>
      <c r="D120" s="333"/>
      <c r="E120" s="333"/>
      <c r="F120" s="333"/>
      <c r="S120" s="334"/>
      <c r="T120" s="334"/>
      <c r="U120" s="335"/>
    </row>
    <row r="121" spans="1:21" s="331" customFormat="1">
      <c r="A121" s="333"/>
      <c r="B121" s="333"/>
      <c r="D121" s="333"/>
      <c r="E121" s="333"/>
      <c r="F121" s="333"/>
      <c r="S121" s="334"/>
      <c r="T121" s="334"/>
      <c r="U121" s="335"/>
    </row>
    <row r="122" spans="1:21" s="331" customFormat="1">
      <c r="A122" s="333"/>
      <c r="B122" s="333"/>
      <c r="D122" s="333"/>
      <c r="E122" s="333"/>
      <c r="F122" s="333"/>
      <c r="S122" s="334"/>
      <c r="T122" s="334"/>
      <c r="U122" s="335"/>
    </row>
    <row r="123" spans="1:21" s="331" customFormat="1">
      <c r="A123" s="333"/>
      <c r="B123" s="333"/>
      <c r="D123" s="333"/>
      <c r="E123" s="333"/>
      <c r="F123" s="333"/>
      <c r="S123" s="334"/>
      <c r="T123" s="334"/>
      <c r="U123" s="335"/>
    </row>
    <row r="124" spans="1:21" s="331" customFormat="1">
      <c r="A124" s="333"/>
      <c r="B124" s="333"/>
      <c r="D124" s="333"/>
      <c r="E124" s="333"/>
      <c r="F124" s="333"/>
      <c r="S124" s="334"/>
      <c r="T124" s="334"/>
      <c r="U124" s="335"/>
    </row>
    <row r="125" spans="1:21" s="331" customFormat="1">
      <c r="A125" s="333"/>
      <c r="B125" s="333"/>
      <c r="D125" s="333"/>
      <c r="E125" s="333"/>
      <c r="F125" s="333"/>
      <c r="S125" s="334"/>
      <c r="T125" s="334"/>
      <c r="U125" s="335"/>
    </row>
    <row r="126" spans="1:21" s="331" customFormat="1">
      <c r="A126" s="333"/>
      <c r="B126" s="333"/>
      <c r="D126" s="333"/>
      <c r="E126" s="333"/>
      <c r="F126" s="333"/>
      <c r="S126" s="334"/>
      <c r="T126" s="334"/>
      <c r="U126" s="335"/>
    </row>
    <row r="127" spans="1:21" s="331" customFormat="1">
      <c r="A127" s="333"/>
      <c r="B127" s="333"/>
      <c r="D127" s="333"/>
      <c r="E127" s="333"/>
      <c r="F127" s="333"/>
      <c r="S127" s="334"/>
      <c r="T127" s="334"/>
      <c r="U127" s="335"/>
    </row>
    <row r="128" spans="1:21" s="331" customFormat="1">
      <c r="A128" s="333"/>
      <c r="B128" s="333"/>
      <c r="D128" s="333"/>
      <c r="E128" s="333"/>
      <c r="F128" s="333"/>
      <c r="S128" s="334"/>
      <c r="T128" s="334"/>
      <c r="U128" s="335"/>
    </row>
    <row r="129" spans="1:21" s="331" customFormat="1">
      <c r="A129" s="333"/>
      <c r="B129" s="333"/>
      <c r="D129" s="333"/>
      <c r="E129" s="333"/>
      <c r="F129" s="333"/>
      <c r="S129" s="334"/>
      <c r="T129" s="334"/>
      <c r="U129" s="335"/>
    </row>
    <row r="130" spans="1:21" s="331" customFormat="1">
      <c r="A130" s="333"/>
      <c r="B130" s="333"/>
      <c r="D130" s="333"/>
      <c r="E130" s="333"/>
      <c r="F130" s="333"/>
      <c r="S130" s="334"/>
      <c r="T130" s="334"/>
      <c r="U130" s="335"/>
    </row>
    <row r="131" spans="1:21" s="331" customFormat="1">
      <c r="A131" s="333"/>
      <c r="B131" s="333"/>
      <c r="D131" s="333"/>
      <c r="E131" s="333"/>
      <c r="F131" s="333"/>
      <c r="S131" s="334"/>
      <c r="T131" s="334"/>
      <c r="U131" s="335"/>
    </row>
    <row r="132" spans="1:21" s="331" customFormat="1">
      <c r="A132" s="333"/>
      <c r="B132" s="333"/>
      <c r="D132" s="333"/>
      <c r="E132" s="333"/>
      <c r="F132" s="333"/>
      <c r="S132" s="334"/>
      <c r="T132" s="334"/>
      <c r="U132" s="335"/>
    </row>
    <row r="133" spans="1:21" s="331" customFormat="1">
      <c r="A133" s="333"/>
      <c r="B133" s="333"/>
      <c r="D133" s="333"/>
      <c r="E133" s="333"/>
      <c r="F133" s="333"/>
      <c r="S133" s="334"/>
      <c r="T133" s="334"/>
      <c r="U133" s="335"/>
    </row>
    <row r="134" spans="1:21" s="331" customFormat="1">
      <c r="A134" s="333"/>
      <c r="B134" s="333"/>
      <c r="D134" s="333"/>
      <c r="E134" s="333"/>
      <c r="F134" s="333"/>
      <c r="S134" s="334"/>
      <c r="T134" s="334"/>
      <c r="U134" s="335"/>
    </row>
    <row r="135" spans="1:21" s="331" customFormat="1">
      <c r="A135" s="333"/>
      <c r="B135" s="333"/>
      <c r="D135" s="333"/>
      <c r="E135" s="333"/>
      <c r="F135" s="333"/>
      <c r="S135" s="334"/>
      <c r="T135" s="334"/>
      <c r="U135" s="335"/>
    </row>
    <row r="136" spans="1:21" s="331" customFormat="1">
      <c r="A136" s="333"/>
      <c r="B136" s="333"/>
      <c r="D136" s="333"/>
      <c r="E136" s="333"/>
      <c r="F136" s="333"/>
      <c r="S136" s="334"/>
      <c r="T136" s="334"/>
      <c r="U136" s="335"/>
    </row>
    <row r="137" spans="1:21" s="331" customFormat="1">
      <c r="A137" s="333"/>
      <c r="B137" s="333"/>
      <c r="D137" s="333"/>
      <c r="E137" s="333"/>
      <c r="F137" s="333"/>
      <c r="S137" s="334"/>
      <c r="T137" s="334"/>
      <c r="U137" s="335"/>
    </row>
    <row r="138" spans="1:21" s="331" customFormat="1">
      <c r="A138" s="333"/>
      <c r="B138" s="333"/>
      <c r="D138" s="333"/>
      <c r="E138" s="333"/>
      <c r="F138" s="333"/>
      <c r="S138" s="334"/>
      <c r="T138" s="334"/>
      <c r="U138" s="335"/>
    </row>
    <row r="139" spans="1:21" s="331" customFormat="1">
      <c r="A139" s="333"/>
      <c r="B139" s="333"/>
      <c r="D139" s="333"/>
      <c r="E139" s="333"/>
      <c r="F139" s="333"/>
      <c r="S139" s="334"/>
      <c r="T139" s="334"/>
      <c r="U139" s="335"/>
    </row>
    <row r="140" spans="1:21" s="331" customFormat="1">
      <c r="A140" s="333"/>
      <c r="B140" s="333"/>
      <c r="D140" s="333"/>
      <c r="E140" s="333"/>
      <c r="F140" s="333"/>
      <c r="S140" s="334"/>
      <c r="T140" s="334"/>
      <c r="U140" s="335"/>
    </row>
    <row r="141" spans="1:21" s="331" customFormat="1">
      <c r="A141" s="333"/>
      <c r="B141" s="333"/>
      <c r="D141" s="333"/>
      <c r="E141" s="333"/>
      <c r="F141" s="333"/>
      <c r="S141" s="334"/>
      <c r="T141" s="334"/>
      <c r="U141" s="335"/>
    </row>
    <row r="142" spans="1:21" s="331" customFormat="1">
      <c r="A142" s="333"/>
      <c r="B142" s="333"/>
      <c r="D142" s="333"/>
      <c r="E142" s="333"/>
      <c r="F142" s="333"/>
      <c r="S142" s="334"/>
      <c r="T142" s="334"/>
      <c r="U142" s="335"/>
    </row>
    <row r="143" spans="1:21" s="331" customFormat="1">
      <c r="A143" s="333"/>
      <c r="B143" s="333"/>
      <c r="D143" s="333"/>
      <c r="E143" s="333"/>
      <c r="F143" s="333"/>
      <c r="S143" s="334"/>
      <c r="T143" s="334"/>
      <c r="U143" s="335"/>
    </row>
    <row r="144" spans="1:21" s="331" customFormat="1">
      <c r="A144" s="333"/>
      <c r="B144" s="333"/>
      <c r="D144" s="333"/>
      <c r="E144" s="333"/>
      <c r="F144" s="333"/>
      <c r="S144" s="334"/>
      <c r="T144" s="334"/>
      <c r="U144" s="335"/>
    </row>
    <row r="145" spans="1:21" s="331" customFormat="1">
      <c r="A145" s="333"/>
      <c r="B145" s="333"/>
      <c r="D145" s="333"/>
      <c r="E145" s="333"/>
      <c r="F145" s="333"/>
      <c r="S145" s="334"/>
      <c r="T145" s="334"/>
      <c r="U145" s="335"/>
    </row>
    <row r="146" spans="1:21" s="331" customFormat="1">
      <c r="A146" s="333"/>
      <c r="B146" s="333"/>
      <c r="D146" s="333"/>
      <c r="E146" s="333"/>
      <c r="F146" s="333"/>
      <c r="S146" s="334"/>
      <c r="T146" s="334"/>
      <c r="U146" s="335"/>
    </row>
    <row r="147" spans="1:21" s="331" customFormat="1">
      <c r="A147" s="333"/>
      <c r="B147" s="333"/>
      <c r="D147" s="333"/>
      <c r="E147" s="333"/>
      <c r="F147" s="333"/>
      <c r="S147" s="334"/>
      <c r="T147" s="334"/>
      <c r="U147" s="335"/>
    </row>
    <row r="148" spans="1:21" s="331" customFormat="1">
      <c r="A148" s="333"/>
      <c r="B148" s="333"/>
      <c r="D148" s="333"/>
      <c r="E148" s="333"/>
      <c r="F148" s="333"/>
      <c r="S148" s="334"/>
      <c r="T148" s="334"/>
      <c r="U148" s="335"/>
    </row>
    <row r="149" spans="1:21" s="331" customFormat="1">
      <c r="A149" s="333"/>
      <c r="B149" s="333"/>
      <c r="D149" s="333"/>
      <c r="E149" s="333"/>
      <c r="F149" s="333"/>
      <c r="S149" s="334"/>
      <c r="T149" s="334"/>
      <c r="U149" s="335"/>
    </row>
    <row r="150" spans="1:21" s="331" customFormat="1">
      <c r="A150" s="333"/>
      <c r="B150" s="333"/>
      <c r="D150" s="333"/>
      <c r="E150" s="333"/>
      <c r="F150" s="333"/>
      <c r="S150" s="334"/>
      <c r="T150" s="334"/>
      <c r="U150" s="335"/>
    </row>
    <row r="151" spans="1:21" s="331" customFormat="1">
      <c r="A151" s="333"/>
      <c r="B151" s="333"/>
      <c r="D151" s="333"/>
      <c r="E151" s="333"/>
      <c r="F151" s="333"/>
      <c r="S151" s="334"/>
      <c r="T151" s="334"/>
      <c r="U151" s="335"/>
    </row>
    <row r="152" spans="1:21" s="331" customFormat="1">
      <c r="A152" s="333"/>
      <c r="B152" s="333"/>
      <c r="D152" s="333"/>
      <c r="E152" s="333"/>
      <c r="F152" s="333"/>
      <c r="S152" s="334"/>
      <c r="T152" s="334"/>
      <c r="U152" s="335"/>
    </row>
    <row r="153" spans="1:21" s="331" customFormat="1">
      <c r="A153" s="333"/>
      <c r="B153" s="333"/>
      <c r="D153" s="333"/>
      <c r="E153" s="333"/>
      <c r="F153" s="333"/>
      <c r="S153" s="334"/>
      <c r="T153" s="334"/>
      <c r="U153" s="335"/>
    </row>
    <row r="154" spans="1:21" s="331" customFormat="1">
      <c r="A154" s="333"/>
      <c r="B154" s="333"/>
      <c r="D154" s="333"/>
      <c r="E154" s="333"/>
      <c r="F154" s="333"/>
      <c r="S154" s="334"/>
      <c r="T154" s="334"/>
      <c r="U154" s="335"/>
    </row>
    <row r="155" spans="1:21" s="331" customFormat="1">
      <c r="A155" s="333"/>
      <c r="B155" s="333"/>
      <c r="D155" s="333"/>
      <c r="E155" s="333"/>
      <c r="F155" s="333"/>
      <c r="S155" s="334"/>
      <c r="T155" s="334"/>
      <c r="U155" s="335"/>
    </row>
    <row r="156" spans="1:21" s="331" customFormat="1">
      <c r="A156" s="333"/>
      <c r="B156" s="333"/>
      <c r="D156" s="333"/>
      <c r="E156" s="333"/>
      <c r="F156" s="333"/>
      <c r="S156" s="334"/>
      <c r="T156" s="334"/>
      <c r="U156" s="335"/>
    </row>
    <row r="157" spans="1:21" s="331" customFormat="1">
      <c r="A157" s="333"/>
      <c r="B157" s="333"/>
      <c r="D157" s="333"/>
      <c r="E157" s="333"/>
      <c r="F157" s="333"/>
      <c r="S157" s="334"/>
      <c r="T157" s="334"/>
      <c r="U157" s="335"/>
    </row>
    <row r="158" spans="1:21" s="331" customFormat="1">
      <c r="A158" s="333"/>
      <c r="B158" s="333"/>
      <c r="D158" s="333"/>
      <c r="E158" s="333"/>
      <c r="F158" s="333"/>
      <c r="S158" s="334"/>
      <c r="T158" s="334"/>
      <c r="U158" s="335"/>
    </row>
    <row r="159" spans="1:21" s="331" customFormat="1">
      <c r="A159" s="333"/>
      <c r="B159" s="333"/>
      <c r="D159" s="333"/>
      <c r="E159" s="333"/>
      <c r="F159" s="333"/>
      <c r="S159" s="334"/>
      <c r="T159" s="334"/>
      <c r="U159" s="335"/>
    </row>
    <row r="160" spans="1:21" s="331" customFormat="1">
      <c r="A160" s="333"/>
      <c r="B160" s="333"/>
      <c r="D160" s="333"/>
      <c r="E160" s="333"/>
      <c r="F160" s="333"/>
      <c r="S160" s="334"/>
      <c r="T160" s="334"/>
      <c r="U160" s="335"/>
    </row>
    <row r="161" spans="1:21" s="331" customFormat="1">
      <c r="A161" s="333"/>
      <c r="B161" s="333"/>
      <c r="D161" s="333"/>
      <c r="E161" s="333"/>
      <c r="F161" s="333"/>
      <c r="S161" s="334"/>
      <c r="T161" s="334"/>
      <c r="U161" s="335"/>
    </row>
    <row r="162" spans="1:21" s="331" customFormat="1">
      <c r="A162" s="333"/>
      <c r="B162" s="333"/>
      <c r="D162" s="333"/>
      <c r="E162" s="333"/>
      <c r="F162" s="333"/>
      <c r="S162" s="334"/>
      <c r="T162" s="334"/>
      <c r="U162" s="335"/>
    </row>
    <row r="163" spans="1:21" s="331" customFormat="1">
      <c r="A163" s="333"/>
      <c r="B163" s="333"/>
      <c r="D163" s="333"/>
      <c r="E163" s="333"/>
      <c r="F163" s="333"/>
      <c r="S163" s="334"/>
      <c r="T163" s="334"/>
      <c r="U163" s="335"/>
    </row>
    <row r="164" spans="1:21" s="331" customFormat="1">
      <c r="A164" s="333"/>
      <c r="B164" s="333"/>
      <c r="D164" s="333"/>
      <c r="E164" s="333"/>
      <c r="F164" s="333"/>
      <c r="S164" s="334"/>
      <c r="T164" s="334"/>
      <c r="U164" s="335"/>
    </row>
    <row r="165" spans="1:21" s="331" customFormat="1">
      <c r="A165" s="333"/>
      <c r="B165" s="333"/>
      <c r="D165" s="333"/>
      <c r="E165" s="333"/>
      <c r="F165" s="333"/>
      <c r="S165" s="334"/>
      <c r="T165" s="334"/>
      <c r="U165" s="335"/>
    </row>
    <row r="166" spans="1:21" s="331" customFormat="1">
      <c r="A166" s="333"/>
      <c r="B166" s="333"/>
      <c r="D166" s="333"/>
      <c r="E166" s="333"/>
      <c r="F166" s="333"/>
      <c r="S166" s="334"/>
      <c r="T166" s="334"/>
      <c r="U166" s="335"/>
    </row>
    <row r="167" spans="1:21" s="331" customFormat="1">
      <c r="A167" s="333"/>
      <c r="B167" s="333"/>
      <c r="D167" s="333"/>
      <c r="E167" s="333"/>
      <c r="F167" s="333"/>
      <c r="S167" s="334"/>
      <c r="T167" s="334"/>
      <c r="U167" s="335"/>
    </row>
    <row r="168" spans="1:21" s="331" customFormat="1">
      <c r="A168" s="333"/>
      <c r="B168" s="333"/>
      <c r="D168" s="333"/>
      <c r="E168" s="333"/>
      <c r="F168" s="333"/>
      <c r="S168" s="334"/>
      <c r="T168" s="334"/>
      <c r="U168" s="335"/>
    </row>
    <row r="169" spans="1:21" s="331" customFormat="1">
      <c r="A169" s="333"/>
      <c r="B169" s="333"/>
      <c r="D169" s="333"/>
      <c r="E169" s="333"/>
      <c r="F169" s="333"/>
      <c r="S169" s="334"/>
      <c r="T169" s="334"/>
      <c r="U169" s="335"/>
    </row>
    <row r="170" spans="1:21" s="331" customFormat="1">
      <c r="A170" s="333"/>
      <c r="B170" s="333"/>
      <c r="D170" s="333"/>
      <c r="E170" s="333"/>
      <c r="F170" s="333"/>
      <c r="S170" s="334"/>
      <c r="T170" s="334"/>
      <c r="U170" s="335"/>
    </row>
    <row r="171" spans="1:21" s="331" customFormat="1">
      <c r="A171" s="333"/>
      <c r="B171" s="333"/>
      <c r="D171" s="333"/>
      <c r="E171" s="333"/>
      <c r="F171" s="333"/>
      <c r="S171" s="334"/>
      <c r="T171" s="334"/>
      <c r="U171" s="335"/>
    </row>
    <row r="172" spans="1:21" s="331" customFormat="1">
      <c r="A172" s="333"/>
      <c r="B172" s="333"/>
      <c r="D172" s="333"/>
      <c r="E172" s="333"/>
      <c r="F172" s="333"/>
      <c r="S172" s="334"/>
      <c r="T172" s="334"/>
      <c r="U172" s="335"/>
    </row>
    <row r="173" spans="1:21" s="331" customFormat="1">
      <c r="A173" s="333"/>
      <c r="B173" s="333"/>
      <c r="D173" s="333"/>
      <c r="E173" s="333"/>
      <c r="F173" s="333"/>
      <c r="S173" s="334"/>
      <c r="T173" s="334"/>
      <c r="U173" s="335"/>
    </row>
    <row r="174" spans="1:21" s="331" customFormat="1">
      <c r="A174" s="333"/>
      <c r="B174" s="333"/>
      <c r="D174" s="333"/>
      <c r="E174" s="333"/>
      <c r="F174" s="333"/>
      <c r="S174" s="334"/>
      <c r="T174" s="334"/>
      <c r="U174" s="335"/>
    </row>
    <row r="175" spans="1:21" s="331" customFormat="1">
      <c r="A175" s="333"/>
      <c r="B175" s="333"/>
      <c r="D175" s="333"/>
      <c r="E175" s="333"/>
      <c r="F175" s="333"/>
      <c r="S175" s="334"/>
      <c r="T175" s="334"/>
      <c r="U175" s="335"/>
    </row>
    <row r="176" spans="1:21" s="331" customFormat="1">
      <c r="A176" s="333"/>
      <c r="B176" s="333"/>
      <c r="D176" s="333"/>
      <c r="E176" s="333"/>
      <c r="F176" s="333"/>
      <c r="S176" s="334"/>
      <c r="T176" s="334"/>
      <c r="U176" s="335"/>
    </row>
    <row r="177" spans="1:21" s="331" customFormat="1">
      <c r="A177" s="333"/>
      <c r="B177" s="333"/>
      <c r="D177" s="333"/>
      <c r="E177" s="333"/>
      <c r="F177" s="333"/>
      <c r="S177" s="334"/>
      <c r="T177" s="334"/>
      <c r="U177" s="335"/>
    </row>
    <row r="178" spans="1:21" s="331" customFormat="1">
      <c r="A178" s="333"/>
      <c r="B178" s="333"/>
      <c r="D178" s="333"/>
      <c r="E178" s="333"/>
      <c r="F178" s="333"/>
      <c r="S178" s="334"/>
      <c r="T178" s="334"/>
      <c r="U178" s="335"/>
    </row>
    <row r="179" spans="1:21" s="331" customFormat="1">
      <c r="A179" s="333"/>
      <c r="B179" s="333"/>
      <c r="D179" s="333"/>
      <c r="E179" s="333"/>
      <c r="F179" s="333"/>
      <c r="S179" s="334"/>
      <c r="T179" s="334"/>
      <c r="U179" s="335"/>
    </row>
    <row r="180" spans="1:21" s="331" customFormat="1">
      <c r="A180" s="333"/>
      <c r="B180" s="333"/>
      <c r="D180" s="333"/>
      <c r="E180" s="333"/>
      <c r="F180" s="333"/>
      <c r="S180" s="334"/>
      <c r="T180" s="334"/>
      <c r="U180" s="335"/>
    </row>
    <row r="181" spans="1:21" s="331" customFormat="1">
      <c r="A181" s="333"/>
      <c r="B181" s="333"/>
      <c r="D181" s="333"/>
      <c r="E181" s="333"/>
      <c r="F181" s="333"/>
      <c r="S181" s="334"/>
      <c r="T181" s="334"/>
      <c r="U181" s="335"/>
    </row>
    <row r="182" spans="1:21" s="331" customFormat="1">
      <c r="A182" s="333"/>
      <c r="B182" s="333"/>
      <c r="D182" s="333"/>
      <c r="E182" s="333"/>
      <c r="F182" s="333"/>
      <c r="S182" s="334"/>
      <c r="T182" s="334"/>
      <c r="U182" s="335"/>
    </row>
    <row r="183" spans="1:21" s="331" customFormat="1">
      <c r="A183" s="333"/>
      <c r="B183" s="333"/>
      <c r="D183" s="333"/>
      <c r="E183" s="333"/>
      <c r="F183" s="333"/>
      <c r="S183" s="334"/>
      <c r="T183" s="334"/>
      <c r="U183" s="335"/>
    </row>
    <row r="184" spans="1:21" s="331" customFormat="1">
      <c r="A184" s="333"/>
      <c r="B184" s="333"/>
      <c r="D184" s="333"/>
      <c r="E184" s="333"/>
      <c r="F184" s="333"/>
      <c r="S184" s="334"/>
      <c r="T184" s="334"/>
      <c r="U184" s="335"/>
    </row>
    <row r="185" spans="1:21" s="331" customFormat="1">
      <c r="A185" s="333"/>
      <c r="B185" s="333"/>
      <c r="D185" s="333"/>
      <c r="E185" s="333"/>
      <c r="F185" s="333"/>
      <c r="S185" s="334"/>
      <c r="T185" s="334"/>
      <c r="U185" s="335"/>
    </row>
    <row r="186" spans="1:21" s="331" customFormat="1">
      <c r="A186" s="333"/>
      <c r="B186" s="333"/>
      <c r="D186" s="333"/>
      <c r="E186" s="333"/>
      <c r="F186" s="333"/>
      <c r="S186" s="334"/>
      <c r="T186" s="334"/>
      <c r="U186" s="335"/>
    </row>
    <row r="187" spans="1:21" s="331" customFormat="1">
      <c r="A187" s="333"/>
      <c r="B187" s="333"/>
      <c r="D187" s="333"/>
      <c r="E187" s="333"/>
      <c r="F187" s="333"/>
      <c r="S187" s="334"/>
      <c r="T187" s="334"/>
      <c r="U187" s="335"/>
    </row>
    <row r="188" spans="1:21" s="331" customFormat="1">
      <c r="A188" s="333"/>
      <c r="B188" s="333"/>
      <c r="D188" s="333"/>
      <c r="E188" s="333"/>
      <c r="F188" s="333"/>
      <c r="S188" s="334"/>
      <c r="T188" s="334"/>
      <c r="U188" s="335"/>
    </row>
    <row r="189" spans="1:21" s="331" customFormat="1">
      <c r="A189" s="333"/>
      <c r="B189" s="333"/>
      <c r="D189" s="333"/>
      <c r="E189" s="333"/>
      <c r="F189" s="333"/>
      <c r="S189" s="334"/>
      <c r="T189" s="334"/>
      <c r="U189" s="335"/>
    </row>
    <row r="190" spans="1:21" s="331" customFormat="1">
      <c r="A190" s="333"/>
      <c r="B190" s="333"/>
      <c r="D190" s="333"/>
      <c r="E190" s="333"/>
      <c r="F190" s="333"/>
      <c r="S190" s="334"/>
      <c r="T190" s="334"/>
      <c r="U190" s="335"/>
    </row>
    <row r="191" spans="1:21" s="331" customFormat="1">
      <c r="A191" s="333"/>
      <c r="B191" s="333"/>
      <c r="D191" s="333"/>
      <c r="E191" s="333"/>
      <c r="F191" s="333"/>
      <c r="S191" s="334"/>
      <c r="T191" s="334"/>
      <c r="U191" s="335"/>
    </row>
    <row r="192" spans="1:21" s="331" customFormat="1">
      <c r="A192" s="333"/>
      <c r="B192" s="333"/>
      <c r="D192" s="333"/>
      <c r="E192" s="333"/>
      <c r="F192" s="333"/>
      <c r="S192" s="334"/>
      <c r="T192" s="334"/>
      <c r="U192" s="335"/>
    </row>
    <row r="193" spans="1:21" s="331" customFormat="1">
      <c r="A193" s="333"/>
      <c r="B193" s="333"/>
      <c r="D193" s="333"/>
      <c r="E193" s="333"/>
      <c r="F193" s="333"/>
      <c r="S193" s="334"/>
      <c r="T193" s="334"/>
      <c r="U193" s="335"/>
    </row>
    <row r="194" spans="1:21" s="331" customFormat="1">
      <c r="A194" s="333"/>
      <c r="B194" s="333"/>
      <c r="D194" s="333"/>
      <c r="E194" s="333"/>
      <c r="F194" s="333"/>
      <c r="S194" s="334"/>
      <c r="T194" s="334"/>
      <c r="U194" s="335"/>
    </row>
    <row r="195" spans="1:21" s="331" customFormat="1">
      <c r="A195" s="333"/>
      <c r="B195" s="333"/>
      <c r="D195" s="333"/>
      <c r="E195" s="333"/>
      <c r="F195" s="333"/>
      <c r="S195" s="334"/>
      <c r="T195" s="334"/>
      <c r="U195" s="335"/>
    </row>
    <row r="196" spans="1:21" s="331" customFormat="1">
      <c r="A196" s="333"/>
      <c r="B196" s="333"/>
      <c r="D196" s="333"/>
      <c r="E196" s="333"/>
      <c r="F196" s="333"/>
      <c r="S196" s="334"/>
      <c r="T196" s="334"/>
      <c r="U196" s="335"/>
    </row>
    <row r="197" spans="1:21" s="331" customFormat="1">
      <c r="A197" s="333"/>
      <c r="B197" s="333"/>
      <c r="D197" s="333"/>
      <c r="E197" s="333"/>
      <c r="F197" s="333"/>
      <c r="S197" s="334"/>
      <c r="T197" s="334"/>
      <c r="U197" s="335"/>
    </row>
    <row r="198" spans="1:21" s="331" customFormat="1">
      <c r="A198" s="333"/>
      <c r="B198" s="333"/>
      <c r="D198" s="333"/>
      <c r="E198" s="333"/>
      <c r="F198" s="333"/>
      <c r="S198" s="334"/>
      <c r="T198" s="334"/>
      <c r="U198" s="335"/>
    </row>
    <row r="199" spans="1:21" s="331" customFormat="1">
      <c r="A199" s="333"/>
      <c r="B199" s="333"/>
      <c r="D199" s="333"/>
      <c r="E199" s="333"/>
      <c r="F199" s="333"/>
      <c r="S199" s="334"/>
      <c r="T199" s="334"/>
      <c r="U199" s="335"/>
    </row>
    <row r="200" spans="1:21" s="331" customFormat="1">
      <c r="A200" s="333"/>
      <c r="B200" s="333"/>
      <c r="D200" s="333"/>
      <c r="E200" s="333"/>
      <c r="F200" s="333"/>
      <c r="S200" s="334"/>
      <c r="T200" s="334"/>
      <c r="U200" s="335"/>
    </row>
    <row r="201" spans="1:21" s="331" customFormat="1">
      <c r="A201" s="333"/>
      <c r="B201" s="333"/>
      <c r="D201" s="333"/>
      <c r="E201" s="333"/>
      <c r="F201" s="333"/>
      <c r="S201" s="334"/>
      <c r="T201" s="334"/>
      <c r="U201" s="335"/>
    </row>
    <row r="202" spans="1:21" s="331" customFormat="1">
      <c r="A202" s="333"/>
      <c r="B202" s="333"/>
      <c r="D202" s="333"/>
      <c r="E202" s="333"/>
      <c r="F202" s="333"/>
      <c r="S202" s="334"/>
      <c r="T202" s="334"/>
      <c r="U202" s="335"/>
    </row>
    <row r="203" spans="1:21" s="331" customFormat="1">
      <c r="A203" s="333"/>
      <c r="B203" s="333"/>
      <c r="D203" s="333"/>
      <c r="E203" s="333"/>
      <c r="F203" s="333"/>
      <c r="S203" s="334"/>
      <c r="T203" s="334"/>
      <c r="U203" s="335"/>
    </row>
    <row r="204" spans="1:21" s="331" customFormat="1">
      <c r="A204" s="333"/>
      <c r="B204" s="333"/>
      <c r="D204" s="333"/>
      <c r="E204" s="333"/>
      <c r="F204" s="333"/>
      <c r="S204" s="334"/>
      <c r="T204" s="334"/>
      <c r="U204" s="335"/>
    </row>
    <row r="205" spans="1:21" s="331" customFormat="1">
      <c r="A205" s="333"/>
      <c r="B205" s="333"/>
      <c r="D205" s="333"/>
      <c r="E205" s="333"/>
      <c r="F205" s="333"/>
      <c r="S205" s="334"/>
      <c r="T205" s="334"/>
      <c r="U205" s="335"/>
    </row>
    <row r="206" spans="1:21" s="331" customFormat="1">
      <c r="A206" s="333"/>
      <c r="B206" s="333"/>
      <c r="D206" s="333"/>
      <c r="E206" s="333"/>
      <c r="F206" s="333"/>
      <c r="S206" s="334"/>
      <c r="T206" s="334"/>
      <c r="U206" s="335"/>
    </row>
    <row r="207" spans="1:21" s="331" customFormat="1">
      <c r="A207" s="333"/>
      <c r="B207" s="333"/>
      <c r="D207" s="333"/>
      <c r="E207" s="333"/>
      <c r="F207" s="333"/>
      <c r="S207" s="334"/>
      <c r="T207" s="334"/>
      <c r="U207" s="335"/>
    </row>
    <row r="208" spans="1:21" s="331" customFormat="1">
      <c r="A208" s="333"/>
      <c r="B208" s="333"/>
      <c r="D208" s="333"/>
      <c r="E208" s="333"/>
      <c r="F208" s="333"/>
      <c r="S208" s="334"/>
      <c r="T208" s="334"/>
      <c r="U208" s="335"/>
    </row>
    <row r="209" spans="1:21" s="331" customFormat="1">
      <c r="A209" s="333"/>
      <c r="B209" s="333"/>
      <c r="D209" s="333"/>
      <c r="E209" s="333"/>
      <c r="F209" s="333"/>
      <c r="S209" s="334"/>
      <c r="T209" s="334"/>
      <c r="U209" s="335"/>
    </row>
    <row r="210" spans="1:21" s="331" customFormat="1">
      <c r="A210" s="333"/>
      <c r="B210" s="333"/>
      <c r="D210" s="333"/>
      <c r="E210" s="333"/>
      <c r="F210" s="333"/>
      <c r="S210" s="334"/>
      <c r="T210" s="334"/>
      <c r="U210" s="335"/>
    </row>
    <row r="211" spans="1:21" s="331" customFormat="1">
      <c r="A211" s="333"/>
      <c r="B211" s="333"/>
      <c r="D211" s="333"/>
      <c r="E211" s="333"/>
      <c r="F211" s="333"/>
      <c r="S211" s="334"/>
      <c r="T211" s="334"/>
      <c r="U211" s="335"/>
    </row>
    <row r="212" spans="1:21" s="331" customFormat="1">
      <c r="A212" s="333"/>
      <c r="B212" s="333"/>
      <c r="D212" s="333"/>
      <c r="E212" s="333"/>
      <c r="F212" s="333"/>
      <c r="S212" s="334"/>
      <c r="T212" s="334"/>
      <c r="U212" s="335"/>
    </row>
    <row r="213" spans="1:21" s="331" customFormat="1">
      <c r="A213" s="333"/>
      <c r="B213" s="333"/>
      <c r="D213" s="333"/>
      <c r="E213" s="333"/>
      <c r="F213" s="333"/>
      <c r="S213" s="334"/>
      <c r="T213" s="334"/>
      <c r="U213" s="335"/>
    </row>
    <row r="214" spans="1:21" s="331" customFormat="1">
      <c r="A214" s="333"/>
      <c r="B214" s="333"/>
      <c r="D214" s="333"/>
      <c r="E214" s="333"/>
      <c r="F214" s="333"/>
      <c r="S214" s="334"/>
      <c r="T214" s="334"/>
      <c r="U214" s="335"/>
    </row>
    <row r="215" spans="1:21" s="331" customFormat="1">
      <c r="A215" s="333"/>
      <c r="B215" s="333"/>
      <c r="D215" s="333"/>
      <c r="E215" s="333"/>
      <c r="F215" s="333"/>
      <c r="S215" s="334"/>
      <c r="T215" s="334"/>
      <c r="U215" s="335"/>
    </row>
    <row r="216" spans="1:21" s="331" customFormat="1">
      <c r="A216" s="333"/>
      <c r="B216" s="333"/>
      <c r="D216" s="333"/>
      <c r="E216" s="333"/>
      <c r="F216" s="333"/>
      <c r="S216" s="334"/>
      <c r="T216" s="334"/>
      <c r="U216" s="335"/>
    </row>
    <row r="217" spans="1:21" s="331" customFormat="1">
      <c r="A217" s="333"/>
      <c r="B217" s="333"/>
      <c r="D217" s="333"/>
      <c r="E217" s="333"/>
      <c r="F217" s="333"/>
      <c r="S217" s="334"/>
      <c r="T217" s="334"/>
      <c r="U217" s="335"/>
    </row>
    <row r="218" spans="1:21" s="331" customFormat="1">
      <c r="A218" s="333"/>
      <c r="B218" s="333"/>
      <c r="D218" s="333"/>
      <c r="E218" s="333"/>
      <c r="F218" s="333"/>
      <c r="S218" s="334"/>
      <c r="T218" s="334"/>
      <c r="U218" s="335"/>
    </row>
    <row r="219" spans="1:21" s="331" customFormat="1">
      <c r="A219" s="333"/>
      <c r="B219" s="333"/>
      <c r="D219" s="333"/>
      <c r="E219" s="333"/>
      <c r="F219" s="333"/>
      <c r="S219" s="334"/>
      <c r="T219" s="334"/>
      <c r="U219" s="335"/>
    </row>
    <row r="220" spans="1:21" s="331" customFormat="1">
      <c r="A220" s="333"/>
      <c r="B220" s="333"/>
      <c r="D220" s="333"/>
      <c r="E220" s="333"/>
      <c r="F220" s="333"/>
      <c r="S220" s="334"/>
      <c r="T220" s="334"/>
      <c r="U220" s="335"/>
    </row>
    <row r="221" spans="1:21" s="331" customFormat="1">
      <c r="A221" s="333"/>
      <c r="B221" s="333"/>
      <c r="D221" s="333"/>
      <c r="E221" s="333"/>
      <c r="F221" s="333"/>
      <c r="S221" s="334"/>
      <c r="T221" s="334"/>
      <c r="U221" s="335"/>
    </row>
    <row r="222" spans="1:21" s="331" customFormat="1">
      <c r="A222" s="333"/>
      <c r="B222" s="333"/>
      <c r="D222" s="333"/>
      <c r="E222" s="333"/>
      <c r="F222" s="333"/>
      <c r="S222" s="334"/>
      <c r="T222" s="334"/>
      <c r="U222" s="335"/>
    </row>
    <row r="223" spans="1:21" s="331" customFormat="1">
      <c r="A223" s="333"/>
      <c r="B223" s="333"/>
      <c r="D223" s="333"/>
      <c r="E223" s="333"/>
      <c r="F223" s="333"/>
      <c r="S223" s="334"/>
      <c r="T223" s="334"/>
      <c r="U223" s="335"/>
    </row>
    <row r="224" spans="1:21" s="331" customFormat="1">
      <c r="A224" s="333"/>
      <c r="B224" s="333"/>
      <c r="D224" s="333"/>
      <c r="E224" s="333"/>
      <c r="F224" s="333"/>
      <c r="S224" s="334"/>
      <c r="T224" s="334"/>
      <c r="U224" s="335"/>
    </row>
    <row r="225" spans="1:21" s="331" customFormat="1">
      <c r="A225" s="333"/>
      <c r="B225" s="333"/>
      <c r="D225" s="333"/>
      <c r="E225" s="333"/>
      <c r="F225" s="333"/>
      <c r="S225" s="334"/>
      <c r="T225" s="334"/>
      <c r="U225" s="335"/>
    </row>
    <row r="226" spans="1:21" s="331" customFormat="1">
      <c r="A226" s="333"/>
      <c r="B226" s="333"/>
      <c r="D226" s="333"/>
      <c r="E226" s="333"/>
      <c r="F226" s="333"/>
      <c r="S226" s="334"/>
      <c r="T226" s="334"/>
      <c r="U226" s="335"/>
    </row>
    <row r="227" spans="1:21" s="331" customFormat="1">
      <c r="A227" s="333"/>
      <c r="B227" s="333"/>
      <c r="D227" s="333"/>
      <c r="E227" s="333"/>
      <c r="F227" s="333"/>
      <c r="S227" s="334"/>
      <c r="T227" s="334"/>
      <c r="U227" s="335"/>
    </row>
    <row r="228" spans="1:21" s="331" customFormat="1">
      <c r="A228" s="333"/>
      <c r="B228" s="333"/>
      <c r="D228" s="333"/>
      <c r="E228" s="333"/>
      <c r="F228" s="333"/>
      <c r="S228" s="334"/>
      <c r="T228" s="334"/>
      <c r="U228" s="335"/>
    </row>
    <row r="229" spans="1:21" s="331" customFormat="1">
      <c r="A229" s="333"/>
      <c r="B229" s="333"/>
      <c r="D229" s="333"/>
      <c r="E229" s="333"/>
      <c r="F229" s="333"/>
      <c r="S229" s="334"/>
      <c r="T229" s="334"/>
      <c r="U229" s="335"/>
    </row>
    <row r="230" spans="1:21" s="331" customFormat="1">
      <c r="A230" s="333"/>
      <c r="B230" s="333"/>
      <c r="D230" s="333"/>
      <c r="E230" s="333"/>
      <c r="F230" s="333"/>
      <c r="S230" s="334"/>
      <c r="T230" s="334"/>
      <c r="U230" s="335"/>
    </row>
    <row r="231" spans="1:21" s="331" customFormat="1">
      <c r="A231" s="333"/>
      <c r="B231" s="333"/>
      <c r="D231" s="333"/>
      <c r="E231" s="333"/>
      <c r="F231" s="333"/>
      <c r="S231" s="334"/>
      <c r="T231" s="334"/>
      <c r="U231" s="335"/>
    </row>
    <row r="232" spans="1:21" s="331" customFormat="1">
      <c r="A232" s="333"/>
      <c r="B232" s="333"/>
      <c r="D232" s="333"/>
      <c r="E232" s="333"/>
      <c r="F232" s="333"/>
      <c r="S232" s="334"/>
      <c r="T232" s="334"/>
      <c r="U232" s="335"/>
    </row>
    <row r="233" spans="1:21" s="331" customFormat="1">
      <c r="A233" s="333"/>
      <c r="B233" s="333"/>
      <c r="D233" s="333"/>
      <c r="E233" s="333"/>
      <c r="F233" s="333"/>
      <c r="S233" s="334"/>
      <c r="T233" s="334"/>
      <c r="U233" s="335"/>
    </row>
    <row r="234" spans="1:21" s="331" customFormat="1">
      <c r="A234" s="333"/>
      <c r="B234" s="333"/>
      <c r="D234" s="333"/>
      <c r="E234" s="333"/>
      <c r="F234" s="333"/>
      <c r="S234" s="334"/>
      <c r="T234" s="334"/>
      <c r="U234" s="335"/>
    </row>
    <row r="235" spans="1:21" s="331" customFormat="1">
      <c r="A235" s="333"/>
      <c r="B235" s="333"/>
      <c r="D235" s="333"/>
      <c r="E235" s="333"/>
      <c r="F235" s="333"/>
      <c r="S235" s="334"/>
      <c r="T235" s="334"/>
      <c r="U235" s="335"/>
    </row>
    <row r="236" spans="1:21" s="331" customFormat="1">
      <c r="A236" s="333"/>
      <c r="B236" s="333"/>
      <c r="D236" s="333"/>
      <c r="E236" s="333"/>
      <c r="F236" s="333"/>
      <c r="S236" s="334"/>
      <c r="T236" s="334"/>
      <c r="U236" s="335"/>
    </row>
    <row r="237" spans="1:21" s="331" customFormat="1">
      <c r="A237" s="333"/>
      <c r="B237" s="333"/>
      <c r="D237" s="333"/>
      <c r="E237" s="333"/>
      <c r="F237" s="333"/>
      <c r="S237" s="334"/>
      <c r="T237" s="334"/>
      <c r="U237" s="335"/>
    </row>
    <row r="238" spans="1:21" s="331" customFormat="1">
      <c r="A238" s="333"/>
      <c r="B238" s="333"/>
      <c r="D238" s="333"/>
      <c r="E238" s="333"/>
      <c r="F238" s="333"/>
      <c r="S238" s="334"/>
      <c r="T238" s="334"/>
      <c r="U238" s="335"/>
    </row>
    <row r="239" spans="1:21" s="331" customFormat="1">
      <c r="A239" s="333"/>
      <c r="B239" s="333"/>
      <c r="D239" s="333"/>
      <c r="E239" s="333"/>
      <c r="F239" s="333"/>
      <c r="S239" s="334"/>
      <c r="T239" s="334"/>
      <c r="U239" s="335"/>
    </row>
    <row r="240" spans="1:21" s="331" customFormat="1">
      <c r="A240" s="333"/>
      <c r="B240" s="333"/>
      <c r="D240" s="333"/>
      <c r="E240" s="333"/>
      <c r="F240" s="333"/>
      <c r="S240" s="334"/>
      <c r="T240" s="334"/>
      <c r="U240" s="335"/>
    </row>
    <row r="241" spans="1:21" s="331" customFormat="1">
      <c r="A241" s="333"/>
      <c r="B241" s="333"/>
      <c r="D241" s="333"/>
      <c r="E241" s="333"/>
      <c r="F241" s="333"/>
      <c r="S241" s="334"/>
      <c r="T241" s="334"/>
      <c r="U241" s="335"/>
    </row>
    <row r="242" spans="1:21" s="331" customFormat="1">
      <c r="A242" s="333"/>
      <c r="B242" s="333"/>
      <c r="D242" s="333"/>
      <c r="E242" s="333"/>
      <c r="F242" s="333"/>
      <c r="S242" s="334"/>
      <c r="T242" s="334"/>
      <c r="U242" s="335"/>
    </row>
    <row r="243" spans="1:21" s="331" customFormat="1">
      <c r="A243" s="333"/>
      <c r="B243" s="333"/>
      <c r="D243" s="333"/>
      <c r="E243" s="333"/>
      <c r="F243" s="333"/>
      <c r="S243" s="334"/>
      <c r="T243" s="334"/>
      <c r="U243" s="335"/>
    </row>
    <row r="244" spans="1:21" s="331" customFormat="1">
      <c r="A244" s="333"/>
      <c r="B244" s="333"/>
      <c r="D244" s="333"/>
      <c r="E244" s="333"/>
      <c r="F244" s="333"/>
      <c r="S244" s="334"/>
      <c r="T244" s="334"/>
      <c r="U244" s="335"/>
    </row>
    <row r="245" spans="1:21" s="331" customFormat="1">
      <c r="A245" s="333"/>
      <c r="B245" s="333"/>
      <c r="D245" s="333"/>
      <c r="E245" s="333"/>
      <c r="F245" s="333"/>
      <c r="S245" s="334"/>
      <c r="T245" s="334"/>
      <c r="U245" s="335"/>
    </row>
    <row r="246" spans="1:21" s="331" customFormat="1">
      <c r="A246" s="333"/>
      <c r="B246" s="333"/>
      <c r="D246" s="333"/>
      <c r="E246" s="333"/>
      <c r="F246" s="333"/>
      <c r="S246" s="334"/>
      <c r="T246" s="334"/>
      <c r="U246" s="335"/>
    </row>
    <row r="247" spans="1:21" s="331" customFormat="1">
      <c r="A247" s="333"/>
      <c r="B247" s="333"/>
      <c r="D247" s="333"/>
      <c r="E247" s="333"/>
      <c r="F247" s="333"/>
      <c r="S247" s="334"/>
      <c r="T247" s="334"/>
      <c r="U247" s="335"/>
    </row>
    <row r="248" spans="1:21" s="331" customFormat="1">
      <c r="A248" s="333"/>
      <c r="B248" s="333"/>
      <c r="D248" s="333"/>
      <c r="E248" s="333"/>
      <c r="F248" s="333"/>
      <c r="S248" s="334"/>
      <c r="T248" s="334"/>
      <c r="U248" s="335"/>
    </row>
    <row r="249" spans="1:21" s="331" customFormat="1">
      <c r="A249" s="333"/>
      <c r="B249" s="333"/>
      <c r="D249" s="333"/>
      <c r="E249" s="333"/>
      <c r="F249" s="333"/>
      <c r="S249" s="334"/>
      <c r="T249" s="334"/>
      <c r="U249" s="335"/>
    </row>
    <row r="250" spans="1:21" s="331" customFormat="1">
      <c r="A250" s="333"/>
      <c r="B250" s="333"/>
      <c r="D250" s="333"/>
      <c r="E250" s="333"/>
      <c r="F250" s="333"/>
      <c r="S250" s="334"/>
      <c r="T250" s="334"/>
      <c r="U250" s="335"/>
    </row>
    <row r="251" spans="1:21" s="331" customFormat="1">
      <c r="A251" s="333"/>
      <c r="B251" s="333"/>
      <c r="D251" s="333"/>
      <c r="E251" s="333"/>
      <c r="F251" s="333"/>
      <c r="S251" s="334"/>
      <c r="T251" s="334"/>
      <c r="U251" s="335"/>
    </row>
    <row r="252" spans="1:21" s="331" customFormat="1">
      <c r="A252" s="333"/>
      <c r="B252" s="333"/>
      <c r="D252" s="333"/>
      <c r="E252" s="333"/>
      <c r="F252" s="333"/>
      <c r="S252" s="334"/>
      <c r="T252" s="334"/>
      <c r="U252" s="335"/>
    </row>
    <row r="253" spans="1:21" s="331" customFormat="1">
      <c r="A253" s="333"/>
      <c r="B253" s="333"/>
      <c r="D253" s="333"/>
      <c r="E253" s="333"/>
      <c r="F253" s="333"/>
      <c r="S253" s="334"/>
      <c r="T253" s="334"/>
      <c r="U253" s="335"/>
    </row>
    <row r="254" spans="1:21" s="331" customFormat="1">
      <c r="A254" s="333"/>
      <c r="B254" s="333"/>
      <c r="D254" s="333"/>
      <c r="E254" s="333"/>
      <c r="F254" s="333"/>
      <c r="S254" s="334"/>
      <c r="T254" s="334"/>
      <c r="U254" s="335"/>
    </row>
    <row r="255" spans="1:21" s="331" customFormat="1">
      <c r="A255" s="333"/>
      <c r="B255" s="333"/>
      <c r="D255" s="333"/>
      <c r="E255" s="333"/>
      <c r="F255" s="333"/>
      <c r="S255" s="334"/>
      <c r="T255" s="334"/>
      <c r="U255" s="335"/>
    </row>
    <row r="256" spans="1:21" s="331" customFormat="1">
      <c r="A256" s="333"/>
      <c r="B256" s="333"/>
      <c r="D256" s="333"/>
      <c r="E256" s="333"/>
      <c r="F256" s="333"/>
      <c r="S256" s="334"/>
      <c r="T256" s="334"/>
      <c r="U256" s="335"/>
    </row>
    <row r="257" spans="1:21" s="331" customFormat="1">
      <c r="A257" s="333"/>
      <c r="B257" s="333"/>
      <c r="D257" s="333"/>
      <c r="E257" s="333"/>
      <c r="F257" s="333"/>
      <c r="S257" s="334"/>
      <c r="T257" s="334"/>
      <c r="U257" s="335"/>
    </row>
    <row r="258" spans="1:21" s="331" customFormat="1">
      <c r="A258" s="333"/>
      <c r="B258" s="333"/>
      <c r="D258" s="333"/>
      <c r="E258" s="333"/>
      <c r="F258" s="333"/>
      <c r="S258" s="334"/>
      <c r="T258" s="334"/>
      <c r="U258" s="335"/>
    </row>
    <row r="259" spans="1:21" s="331" customFormat="1">
      <c r="A259" s="333"/>
      <c r="B259" s="333"/>
      <c r="D259" s="333"/>
      <c r="E259" s="333"/>
      <c r="F259" s="333"/>
      <c r="S259" s="334"/>
      <c r="T259" s="334"/>
      <c r="U259" s="335"/>
    </row>
    <row r="260" spans="1:21" s="331" customFormat="1">
      <c r="A260" s="333"/>
      <c r="B260" s="333"/>
      <c r="D260" s="333"/>
      <c r="E260" s="333"/>
      <c r="F260" s="333"/>
      <c r="S260" s="334"/>
      <c r="T260" s="334"/>
      <c r="U260" s="335"/>
    </row>
    <row r="261" spans="1:21" s="331" customFormat="1">
      <c r="A261" s="333"/>
      <c r="B261" s="333"/>
      <c r="D261" s="333"/>
      <c r="E261" s="333"/>
      <c r="F261" s="333"/>
      <c r="S261" s="334"/>
      <c r="T261" s="334"/>
      <c r="U261" s="335"/>
    </row>
    <row r="262" spans="1:21" s="331" customFormat="1">
      <c r="A262" s="333"/>
      <c r="B262" s="333"/>
      <c r="D262" s="333"/>
      <c r="E262" s="333"/>
      <c r="F262" s="333"/>
      <c r="S262" s="334"/>
      <c r="T262" s="334"/>
      <c r="U262" s="335"/>
    </row>
    <row r="263" spans="1:21" s="331" customFormat="1">
      <c r="A263" s="333"/>
      <c r="B263" s="333"/>
      <c r="D263" s="333"/>
      <c r="E263" s="333"/>
      <c r="F263" s="333"/>
      <c r="S263" s="334"/>
      <c r="T263" s="334"/>
      <c r="U263" s="335"/>
    </row>
    <row r="264" spans="1:21" s="331" customFormat="1">
      <c r="A264" s="333"/>
      <c r="B264" s="333"/>
      <c r="D264" s="333"/>
      <c r="E264" s="333"/>
      <c r="F264" s="333"/>
      <c r="S264" s="334"/>
      <c r="T264" s="334"/>
      <c r="U264" s="335"/>
    </row>
    <row r="265" spans="1:21" s="331" customFormat="1">
      <c r="A265" s="333"/>
      <c r="B265" s="333"/>
      <c r="D265" s="333"/>
      <c r="E265" s="333"/>
      <c r="F265" s="333"/>
      <c r="S265" s="334"/>
      <c r="T265" s="334"/>
      <c r="U265" s="335"/>
    </row>
    <row r="266" spans="1:21" s="331" customFormat="1">
      <c r="A266" s="333"/>
      <c r="B266" s="333"/>
      <c r="D266" s="333"/>
      <c r="E266" s="333"/>
      <c r="F266" s="333"/>
      <c r="S266" s="334"/>
      <c r="T266" s="334"/>
      <c r="U266" s="335"/>
    </row>
    <row r="267" spans="1:21" s="331" customFormat="1">
      <c r="A267" s="333"/>
      <c r="B267" s="333"/>
      <c r="D267" s="333"/>
      <c r="E267" s="333"/>
      <c r="F267" s="333"/>
      <c r="S267" s="334"/>
      <c r="T267" s="334"/>
      <c r="U267" s="335"/>
    </row>
    <row r="268" spans="1:21" s="331" customFormat="1">
      <c r="A268" s="333"/>
      <c r="B268" s="333"/>
      <c r="D268" s="333"/>
      <c r="E268" s="333"/>
      <c r="F268" s="333"/>
      <c r="S268" s="334"/>
      <c r="T268" s="334"/>
      <c r="U268" s="335"/>
    </row>
    <row r="269" spans="1:21" s="331" customFormat="1">
      <c r="A269" s="333"/>
      <c r="B269" s="333"/>
      <c r="D269" s="333"/>
      <c r="E269" s="333"/>
      <c r="F269" s="333"/>
      <c r="S269" s="334"/>
      <c r="T269" s="334"/>
      <c r="U269" s="335"/>
    </row>
    <row r="270" spans="1:21" s="331" customFormat="1">
      <c r="A270" s="333"/>
      <c r="B270" s="333"/>
      <c r="D270" s="333"/>
      <c r="E270" s="333"/>
      <c r="F270" s="333"/>
      <c r="S270" s="334"/>
      <c r="T270" s="334"/>
      <c r="U270" s="335"/>
    </row>
    <row r="271" spans="1:21" s="331" customFormat="1">
      <c r="A271" s="333"/>
      <c r="B271" s="333"/>
      <c r="D271" s="333"/>
      <c r="E271" s="333"/>
      <c r="F271" s="333"/>
      <c r="S271" s="334"/>
      <c r="T271" s="334"/>
      <c r="U271" s="335"/>
    </row>
    <row r="272" spans="1:21" s="331" customFormat="1">
      <c r="A272" s="333"/>
      <c r="B272" s="333"/>
      <c r="D272" s="333"/>
      <c r="E272" s="333"/>
      <c r="F272" s="333"/>
      <c r="S272" s="334"/>
      <c r="T272" s="334"/>
      <c r="U272" s="335"/>
    </row>
    <row r="273" spans="1:21" s="331" customFormat="1">
      <c r="A273" s="333"/>
      <c r="B273" s="333"/>
      <c r="D273" s="333"/>
      <c r="E273" s="333"/>
      <c r="F273" s="333"/>
      <c r="S273" s="334"/>
      <c r="T273" s="334"/>
      <c r="U273" s="335"/>
    </row>
    <row r="274" spans="1:21" s="331" customFormat="1">
      <c r="A274" s="333"/>
      <c r="B274" s="333"/>
      <c r="D274" s="333"/>
      <c r="E274" s="333"/>
      <c r="F274" s="333"/>
      <c r="S274" s="334"/>
      <c r="T274" s="334"/>
      <c r="U274" s="335"/>
    </row>
    <row r="275" spans="1:21" s="331" customFormat="1">
      <c r="A275" s="333"/>
      <c r="B275" s="333"/>
      <c r="D275" s="333"/>
      <c r="E275" s="333"/>
      <c r="F275" s="333"/>
      <c r="S275" s="334"/>
      <c r="T275" s="334"/>
      <c r="U275" s="335"/>
    </row>
    <row r="276" spans="1:21" s="331" customFormat="1">
      <c r="A276" s="333"/>
      <c r="B276" s="333"/>
      <c r="D276" s="333"/>
      <c r="E276" s="333"/>
      <c r="F276" s="333"/>
      <c r="S276" s="334"/>
      <c r="T276" s="334"/>
      <c r="U276" s="335"/>
    </row>
    <row r="277" spans="1:21" s="331" customFormat="1">
      <c r="A277" s="333"/>
      <c r="B277" s="333"/>
      <c r="D277" s="333"/>
      <c r="E277" s="333"/>
      <c r="F277" s="333"/>
      <c r="S277" s="334"/>
      <c r="T277" s="334"/>
      <c r="U277" s="335"/>
    </row>
    <row r="278" spans="1:21" s="331" customFormat="1">
      <c r="A278" s="333"/>
      <c r="B278" s="333"/>
      <c r="D278" s="333"/>
      <c r="E278" s="333"/>
      <c r="F278" s="333"/>
      <c r="S278" s="334"/>
      <c r="T278" s="334"/>
      <c r="U278" s="335"/>
    </row>
    <row r="279" spans="1:21" s="331" customFormat="1">
      <c r="A279" s="333"/>
      <c r="B279" s="333"/>
      <c r="D279" s="333"/>
      <c r="E279" s="333"/>
      <c r="F279" s="333"/>
      <c r="S279" s="334"/>
      <c r="T279" s="334"/>
      <c r="U279" s="335"/>
    </row>
    <row r="280" spans="1:21" s="331" customFormat="1">
      <c r="A280" s="333"/>
      <c r="B280" s="333"/>
      <c r="D280" s="333"/>
      <c r="E280" s="333"/>
      <c r="F280" s="333"/>
      <c r="S280" s="334"/>
      <c r="T280" s="334"/>
      <c r="U280" s="335"/>
    </row>
    <row r="281" spans="1:21" s="331" customFormat="1">
      <c r="A281" s="333"/>
      <c r="B281" s="333"/>
      <c r="D281" s="333"/>
      <c r="E281" s="333"/>
      <c r="F281" s="333"/>
      <c r="S281" s="334"/>
      <c r="T281" s="334"/>
      <c r="U281" s="335"/>
    </row>
    <row r="282" spans="1:21" s="331" customFormat="1">
      <c r="A282" s="333"/>
      <c r="B282" s="333"/>
      <c r="D282" s="333"/>
      <c r="E282" s="333"/>
      <c r="F282" s="333"/>
      <c r="S282" s="334"/>
      <c r="T282" s="334"/>
      <c r="U282" s="335"/>
    </row>
    <row r="283" spans="1:21" s="331" customFormat="1">
      <c r="A283" s="333"/>
      <c r="B283" s="333"/>
      <c r="D283" s="333"/>
      <c r="E283" s="333"/>
      <c r="F283" s="333"/>
      <c r="S283" s="334"/>
      <c r="T283" s="334"/>
      <c r="U283" s="335"/>
    </row>
    <row r="284" spans="1:21" s="331" customFormat="1">
      <c r="A284" s="333"/>
      <c r="B284" s="333"/>
      <c r="D284" s="333"/>
      <c r="E284" s="333"/>
      <c r="F284" s="333"/>
      <c r="S284" s="334"/>
      <c r="T284" s="334"/>
      <c r="U284" s="335"/>
    </row>
    <row r="285" spans="1:21" s="331" customFormat="1">
      <c r="A285" s="333"/>
      <c r="B285" s="333"/>
      <c r="D285" s="333"/>
      <c r="E285" s="333"/>
      <c r="F285" s="333"/>
      <c r="S285" s="334"/>
      <c r="T285" s="334"/>
      <c r="U285" s="335"/>
    </row>
    <row r="286" spans="1:21" s="331" customFormat="1">
      <c r="A286" s="333"/>
      <c r="B286" s="333"/>
      <c r="D286" s="333"/>
      <c r="E286" s="333"/>
      <c r="F286" s="333"/>
      <c r="S286" s="334"/>
      <c r="T286" s="334"/>
      <c r="U286" s="335"/>
    </row>
    <row r="287" spans="1:21" s="331" customFormat="1">
      <c r="A287" s="333"/>
      <c r="B287" s="333"/>
      <c r="D287" s="333"/>
      <c r="E287" s="333"/>
      <c r="F287" s="333"/>
      <c r="S287" s="334"/>
      <c r="T287" s="334"/>
      <c r="U287" s="335"/>
    </row>
    <row r="288" spans="1:21" s="331" customFormat="1">
      <c r="A288" s="333"/>
      <c r="B288" s="333"/>
      <c r="D288" s="333"/>
      <c r="E288" s="333"/>
      <c r="F288" s="333"/>
      <c r="S288" s="334"/>
      <c r="T288" s="334"/>
      <c r="U288" s="335"/>
    </row>
    <row r="289" spans="1:21" s="331" customFormat="1">
      <c r="A289" s="333"/>
      <c r="B289" s="333"/>
      <c r="D289" s="333"/>
      <c r="E289" s="333"/>
      <c r="F289" s="333"/>
      <c r="S289" s="334"/>
      <c r="T289" s="334"/>
      <c r="U289" s="335"/>
    </row>
    <row r="290" spans="1:21" s="331" customFormat="1">
      <c r="A290" s="333"/>
      <c r="B290" s="333"/>
      <c r="D290" s="333"/>
      <c r="E290" s="333"/>
      <c r="F290" s="333"/>
      <c r="S290" s="334"/>
      <c r="T290" s="334"/>
      <c r="U290" s="335"/>
    </row>
    <row r="291" spans="1:21" s="331" customFormat="1">
      <c r="A291" s="333"/>
      <c r="B291" s="333"/>
      <c r="D291" s="333"/>
      <c r="E291" s="333"/>
      <c r="F291" s="333"/>
      <c r="S291" s="334"/>
      <c r="T291" s="334"/>
      <c r="U291" s="335"/>
    </row>
    <row r="292" spans="1:21" s="331" customFormat="1">
      <c r="A292" s="333"/>
      <c r="B292" s="333"/>
      <c r="D292" s="333"/>
      <c r="E292" s="333"/>
      <c r="F292" s="333"/>
      <c r="S292" s="334"/>
      <c r="T292" s="334"/>
      <c r="U292" s="335"/>
    </row>
    <row r="293" spans="1:21" s="331" customFormat="1">
      <c r="A293" s="333"/>
      <c r="B293" s="333"/>
      <c r="D293" s="333"/>
      <c r="E293" s="333"/>
      <c r="F293" s="333"/>
      <c r="S293" s="334"/>
      <c r="T293" s="334"/>
      <c r="U293" s="335"/>
    </row>
    <row r="294" spans="1:21" s="331" customFormat="1">
      <c r="A294" s="333"/>
      <c r="B294" s="333"/>
      <c r="D294" s="333"/>
      <c r="E294" s="333"/>
      <c r="F294" s="333"/>
      <c r="S294" s="334"/>
      <c r="T294" s="334"/>
      <c r="U294" s="335"/>
    </row>
    <row r="295" spans="1:21" s="331" customFormat="1">
      <c r="A295" s="333"/>
      <c r="B295" s="333"/>
      <c r="D295" s="333"/>
      <c r="E295" s="333"/>
      <c r="F295" s="333"/>
      <c r="S295" s="334"/>
      <c r="T295" s="334"/>
      <c r="U295" s="335"/>
    </row>
    <row r="296" spans="1:21" s="331" customFormat="1">
      <c r="A296" s="333"/>
      <c r="B296" s="333"/>
      <c r="D296" s="333"/>
      <c r="E296" s="333"/>
      <c r="F296" s="333"/>
      <c r="S296" s="334"/>
      <c r="T296" s="334"/>
      <c r="U296" s="335"/>
    </row>
    <row r="297" spans="1:21" s="331" customFormat="1">
      <c r="A297" s="333"/>
      <c r="B297" s="333"/>
      <c r="D297" s="333"/>
      <c r="E297" s="333"/>
      <c r="F297" s="333"/>
      <c r="S297" s="334"/>
      <c r="T297" s="334"/>
      <c r="U297" s="335"/>
    </row>
    <row r="298" spans="1:21" s="331" customFormat="1">
      <c r="A298" s="333"/>
      <c r="B298" s="333"/>
      <c r="D298" s="333"/>
      <c r="E298" s="333"/>
      <c r="F298" s="333"/>
      <c r="S298" s="334"/>
      <c r="T298" s="334"/>
      <c r="U298" s="335"/>
    </row>
    <row r="299" spans="1:21" s="331" customFormat="1">
      <c r="A299" s="333"/>
      <c r="B299" s="333"/>
      <c r="D299" s="333"/>
      <c r="E299" s="333"/>
      <c r="F299" s="333"/>
      <c r="S299" s="334"/>
      <c r="T299" s="334"/>
      <c r="U299" s="335"/>
    </row>
    <row r="300" spans="1:21" s="331" customFormat="1">
      <c r="A300" s="333"/>
      <c r="B300" s="333"/>
      <c r="D300" s="333"/>
      <c r="E300" s="333"/>
      <c r="F300" s="333"/>
      <c r="S300" s="334"/>
      <c r="T300" s="334"/>
      <c r="U300" s="335"/>
    </row>
    <row r="301" spans="1:21" s="331" customFormat="1">
      <c r="A301" s="333"/>
      <c r="B301" s="333"/>
      <c r="D301" s="333"/>
      <c r="E301" s="333"/>
      <c r="F301" s="333"/>
      <c r="S301" s="334"/>
      <c r="T301" s="334"/>
      <c r="U301" s="335"/>
    </row>
    <row r="302" spans="1:21" s="331" customFormat="1">
      <c r="A302" s="333"/>
      <c r="B302" s="333"/>
      <c r="D302" s="333"/>
      <c r="E302" s="333"/>
      <c r="F302" s="333"/>
      <c r="S302" s="334"/>
      <c r="T302" s="334"/>
      <c r="U302" s="335"/>
    </row>
    <row r="303" spans="1:21" s="331" customFormat="1">
      <c r="A303" s="333"/>
      <c r="B303" s="333"/>
      <c r="D303" s="333"/>
      <c r="E303" s="333"/>
      <c r="F303" s="333"/>
      <c r="S303" s="334"/>
      <c r="T303" s="334"/>
      <c r="U303" s="335"/>
    </row>
    <row r="304" spans="1:21" s="331" customFormat="1">
      <c r="A304" s="333"/>
      <c r="B304" s="333"/>
      <c r="D304" s="333"/>
      <c r="E304" s="333"/>
      <c r="F304" s="333"/>
      <c r="S304" s="334"/>
      <c r="T304" s="334"/>
      <c r="U304" s="335"/>
    </row>
    <row r="305" spans="1:21" s="331" customFormat="1">
      <c r="A305" s="333"/>
      <c r="B305" s="333"/>
      <c r="D305" s="333"/>
      <c r="E305" s="333"/>
      <c r="F305" s="333"/>
      <c r="S305" s="334"/>
      <c r="T305" s="334"/>
      <c r="U305" s="335"/>
    </row>
    <row r="306" spans="1:21" s="331" customFormat="1">
      <c r="A306" s="333"/>
      <c r="B306" s="333"/>
      <c r="D306" s="333"/>
      <c r="E306" s="333"/>
      <c r="F306" s="333"/>
      <c r="S306" s="334"/>
      <c r="T306" s="334"/>
      <c r="U306" s="335"/>
    </row>
    <row r="307" spans="1:21" s="331" customFormat="1">
      <c r="A307" s="333"/>
      <c r="B307" s="333"/>
      <c r="D307" s="333"/>
      <c r="E307" s="333"/>
      <c r="F307" s="333"/>
      <c r="S307" s="334"/>
      <c r="T307" s="334"/>
      <c r="U307" s="335"/>
    </row>
    <row r="308" spans="1:21" s="331" customFormat="1">
      <c r="A308" s="333"/>
      <c r="B308" s="333"/>
      <c r="D308" s="333"/>
      <c r="E308" s="333"/>
      <c r="F308" s="333"/>
      <c r="S308" s="334"/>
      <c r="T308" s="334"/>
      <c r="U308" s="335"/>
    </row>
    <row r="309" spans="1:21" s="331" customFormat="1">
      <c r="A309" s="333"/>
      <c r="B309" s="333"/>
      <c r="D309" s="333"/>
      <c r="E309" s="333"/>
      <c r="F309" s="333"/>
      <c r="S309" s="334"/>
      <c r="T309" s="334"/>
      <c r="U309" s="335"/>
    </row>
    <row r="310" spans="1:21" s="331" customFormat="1">
      <c r="A310" s="333"/>
      <c r="B310" s="333"/>
      <c r="D310" s="333"/>
      <c r="E310" s="333"/>
      <c r="F310" s="333"/>
      <c r="S310" s="334"/>
      <c r="T310" s="334"/>
      <c r="U310" s="335"/>
    </row>
    <row r="311" spans="1:21" s="331" customFormat="1">
      <c r="A311" s="333"/>
      <c r="B311" s="333"/>
      <c r="D311" s="333"/>
      <c r="E311" s="333"/>
      <c r="F311" s="333"/>
      <c r="S311" s="334"/>
      <c r="T311" s="334"/>
      <c r="U311" s="335"/>
    </row>
    <row r="312" spans="1:21" s="331" customFormat="1">
      <c r="A312" s="333"/>
      <c r="B312" s="333"/>
      <c r="D312" s="333"/>
      <c r="E312" s="333"/>
      <c r="F312" s="333"/>
      <c r="S312" s="334"/>
      <c r="T312" s="334"/>
      <c r="U312" s="335"/>
    </row>
    <row r="313" spans="1:21" s="331" customFormat="1">
      <c r="A313" s="333"/>
      <c r="B313" s="333"/>
      <c r="D313" s="333"/>
      <c r="E313" s="333"/>
      <c r="F313" s="333"/>
      <c r="S313" s="334"/>
      <c r="T313" s="334"/>
      <c r="U313" s="335"/>
    </row>
    <row r="314" spans="1:21" s="331" customFormat="1">
      <c r="A314" s="333"/>
      <c r="B314" s="333"/>
      <c r="D314" s="333"/>
      <c r="E314" s="333"/>
      <c r="F314" s="333"/>
      <c r="S314" s="334"/>
      <c r="T314" s="334"/>
      <c r="U314" s="335"/>
    </row>
    <row r="315" spans="1:21" s="331" customFormat="1">
      <c r="A315" s="333"/>
      <c r="B315" s="333"/>
      <c r="D315" s="333"/>
      <c r="E315" s="333"/>
      <c r="F315" s="333"/>
      <c r="S315" s="334"/>
      <c r="T315" s="334"/>
      <c r="U315" s="335"/>
    </row>
    <row r="316" spans="1:21" s="331" customFormat="1">
      <c r="A316" s="333"/>
      <c r="B316" s="333"/>
      <c r="D316" s="333"/>
      <c r="E316" s="333"/>
      <c r="F316" s="333"/>
      <c r="S316" s="334"/>
      <c r="T316" s="334"/>
      <c r="U316" s="335"/>
    </row>
    <row r="317" spans="1:21" s="331" customFormat="1">
      <c r="A317" s="333"/>
      <c r="B317" s="333"/>
      <c r="D317" s="333"/>
      <c r="E317" s="333"/>
      <c r="F317" s="333"/>
      <c r="S317" s="334"/>
      <c r="T317" s="334"/>
      <c r="U317" s="335"/>
    </row>
    <row r="318" spans="1:21" s="331" customFormat="1">
      <c r="A318" s="333"/>
      <c r="B318" s="333"/>
      <c r="D318" s="333"/>
      <c r="E318" s="333"/>
      <c r="F318" s="333"/>
      <c r="S318" s="334"/>
      <c r="T318" s="334"/>
      <c r="U318" s="335"/>
    </row>
    <row r="319" spans="1:21" s="331" customFormat="1">
      <c r="A319" s="333"/>
      <c r="B319" s="333"/>
      <c r="D319" s="333"/>
      <c r="E319" s="333"/>
      <c r="F319" s="333"/>
      <c r="S319" s="334"/>
      <c r="T319" s="334"/>
      <c r="U319" s="335"/>
    </row>
    <row r="320" spans="1:21" s="331" customFormat="1">
      <c r="A320" s="333"/>
      <c r="B320" s="333"/>
      <c r="D320" s="333"/>
      <c r="E320" s="333"/>
      <c r="F320" s="333"/>
      <c r="S320" s="334"/>
      <c r="T320" s="334"/>
      <c r="U320" s="335"/>
    </row>
    <row r="321" spans="1:21" s="331" customFormat="1">
      <c r="A321" s="333"/>
      <c r="B321" s="333"/>
      <c r="D321" s="333"/>
      <c r="E321" s="333"/>
      <c r="F321" s="333"/>
      <c r="S321" s="334"/>
      <c r="T321" s="334"/>
      <c r="U321" s="335"/>
    </row>
    <row r="322" spans="1:21" s="331" customFormat="1">
      <c r="A322" s="333"/>
      <c r="B322" s="333"/>
      <c r="D322" s="333"/>
      <c r="E322" s="333"/>
      <c r="F322" s="333"/>
      <c r="S322" s="334"/>
      <c r="T322" s="334"/>
      <c r="U322" s="335"/>
    </row>
    <row r="323" spans="1:21" s="331" customFormat="1">
      <c r="A323" s="333"/>
      <c r="B323" s="333"/>
      <c r="D323" s="333"/>
      <c r="E323" s="333"/>
      <c r="F323" s="333"/>
      <c r="S323" s="334"/>
      <c r="T323" s="334"/>
      <c r="U323" s="335"/>
    </row>
    <row r="324" spans="1:21" s="331" customFormat="1">
      <c r="A324" s="333"/>
      <c r="B324" s="333"/>
      <c r="D324" s="333"/>
      <c r="E324" s="333"/>
      <c r="F324" s="333"/>
      <c r="S324" s="334"/>
      <c r="T324" s="334"/>
      <c r="U324" s="335"/>
    </row>
    <row r="325" spans="1:21" s="331" customFormat="1">
      <c r="A325" s="333"/>
      <c r="B325" s="333"/>
      <c r="D325" s="333"/>
      <c r="E325" s="333"/>
      <c r="F325" s="333"/>
      <c r="S325" s="334"/>
      <c r="T325" s="334"/>
      <c r="U325" s="335"/>
    </row>
    <row r="326" spans="1:21" s="331" customFormat="1">
      <c r="A326" s="333"/>
      <c r="B326" s="333"/>
      <c r="D326" s="333"/>
      <c r="E326" s="333"/>
      <c r="F326" s="333"/>
      <c r="S326" s="334"/>
      <c r="T326" s="334"/>
      <c r="U326" s="335"/>
    </row>
    <row r="327" spans="1:21" s="331" customFormat="1">
      <c r="A327" s="333"/>
      <c r="B327" s="333"/>
      <c r="D327" s="333"/>
      <c r="E327" s="333"/>
      <c r="F327" s="333"/>
      <c r="S327" s="334"/>
      <c r="T327" s="334"/>
      <c r="U327" s="335"/>
    </row>
    <row r="328" spans="1:21" s="331" customFormat="1">
      <c r="A328" s="333"/>
      <c r="B328" s="333"/>
      <c r="D328" s="333"/>
      <c r="E328" s="333"/>
      <c r="F328" s="333"/>
      <c r="S328" s="334"/>
      <c r="T328" s="334"/>
      <c r="U328" s="335"/>
    </row>
    <row r="329" spans="1:21" s="331" customFormat="1">
      <c r="A329" s="333"/>
      <c r="B329" s="333"/>
      <c r="D329" s="333"/>
      <c r="E329" s="333"/>
      <c r="F329" s="333"/>
      <c r="S329" s="334"/>
      <c r="T329" s="334"/>
      <c r="U329" s="335"/>
    </row>
    <row r="330" spans="1:21" s="331" customFormat="1">
      <c r="A330" s="333"/>
      <c r="B330" s="333"/>
      <c r="D330" s="333"/>
      <c r="E330" s="333"/>
      <c r="F330" s="333"/>
      <c r="S330" s="334"/>
      <c r="T330" s="334"/>
      <c r="U330" s="335"/>
    </row>
    <row r="331" spans="1:21" s="331" customFormat="1">
      <c r="A331" s="333"/>
      <c r="B331" s="333"/>
      <c r="D331" s="333"/>
      <c r="E331" s="333"/>
      <c r="F331" s="333"/>
      <c r="S331" s="334"/>
      <c r="T331" s="334"/>
      <c r="U331" s="335"/>
    </row>
    <row r="332" spans="1:21" s="331" customFormat="1">
      <c r="A332" s="333"/>
      <c r="B332" s="333"/>
      <c r="D332" s="333"/>
      <c r="E332" s="333"/>
      <c r="F332" s="333"/>
      <c r="S332" s="334"/>
      <c r="T332" s="334"/>
      <c r="U332" s="335"/>
    </row>
    <row r="333" spans="1:21" s="331" customFormat="1">
      <c r="A333" s="333"/>
      <c r="B333" s="333"/>
      <c r="D333" s="333"/>
      <c r="E333" s="333"/>
      <c r="F333" s="333"/>
      <c r="S333" s="334"/>
      <c r="T333" s="334"/>
      <c r="U333" s="335"/>
    </row>
    <row r="334" spans="1:21" s="331" customFormat="1">
      <c r="A334" s="333"/>
      <c r="B334" s="333"/>
      <c r="D334" s="333"/>
      <c r="E334" s="333"/>
      <c r="F334" s="333"/>
      <c r="S334" s="334"/>
      <c r="T334" s="334"/>
      <c r="U334" s="335"/>
    </row>
    <row r="335" spans="1:21" s="331" customFormat="1">
      <c r="A335" s="333"/>
      <c r="B335" s="333"/>
      <c r="D335" s="333"/>
      <c r="E335" s="333"/>
      <c r="F335" s="333"/>
      <c r="S335" s="334"/>
      <c r="T335" s="334"/>
      <c r="U335" s="335"/>
    </row>
    <row r="336" spans="1:21" s="331" customFormat="1">
      <c r="A336" s="333"/>
      <c r="B336" s="333"/>
      <c r="D336" s="333"/>
      <c r="E336" s="333"/>
      <c r="F336" s="333"/>
      <c r="S336" s="334"/>
      <c r="T336" s="334"/>
      <c r="U336" s="335"/>
    </row>
    <row r="337" spans="1:21" s="331" customFormat="1">
      <c r="A337" s="333"/>
      <c r="B337" s="333"/>
      <c r="D337" s="333"/>
      <c r="E337" s="333"/>
      <c r="F337" s="333"/>
      <c r="S337" s="334"/>
      <c r="T337" s="334"/>
      <c r="U337" s="335"/>
    </row>
    <row r="338" spans="1:21" s="331" customFormat="1">
      <c r="A338" s="333"/>
      <c r="B338" s="333"/>
      <c r="D338" s="333"/>
      <c r="E338" s="333"/>
      <c r="F338" s="333"/>
      <c r="S338" s="334"/>
      <c r="T338" s="334"/>
      <c r="U338" s="335"/>
    </row>
    <row r="339" spans="1:21" s="331" customFormat="1">
      <c r="A339" s="333"/>
      <c r="B339" s="333"/>
      <c r="D339" s="333"/>
      <c r="E339" s="333"/>
      <c r="F339" s="333"/>
      <c r="S339" s="334"/>
      <c r="T339" s="334"/>
      <c r="U339" s="335"/>
    </row>
    <row r="340" spans="1:21" s="331" customFormat="1">
      <c r="A340" s="333"/>
      <c r="B340" s="333"/>
      <c r="D340" s="333"/>
      <c r="E340" s="333"/>
      <c r="F340" s="333"/>
      <c r="S340" s="334"/>
      <c r="T340" s="334"/>
      <c r="U340" s="335"/>
    </row>
    <row r="341" spans="1:21" s="331" customFormat="1">
      <c r="A341" s="333"/>
      <c r="B341" s="333"/>
      <c r="D341" s="333"/>
      <c r="E341" s="333"/>
      <c r="F341" s="333"/>
      <c r="S341" s="334"/>
      <c r="T341" s="334"/>
      <c r="U341" s="335"/>
    </row>
    <row r="342" spans="1:21" s="331" customFormat="1">
      <c r="A342" s="333"/>
      <c r="B342" s="333"/>
      <c r="D342" s="333"/>
      <c r="E342" s="333"/>
      <c r="F342" s="333"/>
      <c r="S342" s="334"/>
      <c r="T342" s="334"/>
      <c r="U342" s="335"/>
    </row>
    <row r="343" spans="1:21" s="331" customFormat="1">
      <c r="A343" s="333"/>
      <c r="B343" s="333"/>
      <c r="D343" s="333"/>
      <c r="E343" s="333"/>
      <c r="F343" s="333"/>
      <c r="S343" s="334"/>
      <c r="T343" s="334"/>
      <c r="U343" s="335"/>
    </row>
    <row r="344" spans="1:21" s="331" customFormat="1">
      <c r="A344" s="333"/>
      <c r="B344" s="333"/>
      <c r="D344" s="333"/>
      <c r="E344" s="333"/>
      <c r="F344" s="333"/>
      <c r="S344" s="334"/>
      <c r="T344" s="334"/>
      <c r="U344" s="335"/>
    </row>
    <row r="345" spans="1:21" s="331" customFormat="1">
      <c r="A345" s="333"/>
      <c r="B345" s="333"/>
      <c r="D345" s="333"/>
      <c r="E345" s="333"/>
      <c r="F345" s="333"/>
      <c r="S345" s="334"/>
      <c r="T345" s="334"/>
      <c r="U345" s="335"/>
    </row>
    <row r="346" spans="1:21" s="331" customFormat="1">
      <c r="A346" s="333"/>
      <c r="B346" s="333"/>
      <c r="D346" s="333"/>
      <c r="E346" s="333"/>
      <c r="F346" s="333"/>
      <c r="S346" s="334"/>
      <c r="T346" s="334"/>
      <c r="U346" s="335"/>
    </row>
    <row r="347" spans="1:21" s="331" customFormat="1">
      <c r="A347" s="333"/>
      <c r="B347" s="333"/>
      <c r="D347" s="333"/>
      <c r="E347" s="333"/>
      <c r="F347" s="333"/>
      <c r="S347" s="334"/>
      <c r="T347" s="334"/>
      <c r="U347" s="335"/>
    </row>
    <row r="348" spans="1:21" s="331" customFormat="1">
      <c r="A348" s="333"/>
      <c r="B348" s="333"/>
      <c r="D348" s="333"/>
      <c r="E348" s="333"/>
      <c r="F348" s="333"/>
      <c r="S348" s="334"/>
      <c r="T348" s="334"/>
      <c r="U348" s="335"/>
    </row>
    <row r="349" spans="1:21" s="331" customFormat="1">
      <c r="A349" s="333"/>
      <c r="B349" s="333"/>
      <c r="D349" s="333"/>
      <c r="E349" s="333"/>
      <c r="F349" s="333"/>
      <c r="S349" s="334"/>
      <c r="T349" s="334"/>
      <c r="U349" s="335"/>
    </row>
    <row r="350" spans="1:21" s="331" customFormat="1">
      <c r="A350" s="333"/>
      <c r="B350" s="333"/>
      <c r="D350" s="333"/>
      <c r="E350" s="333"/>
      <c r="F350" s="333"/>
      <c r="S350" s="334"/>
      <c r="T350" s="334"/>
      <c r="U350" s="335"/>
    </row>
    <row r="351" spans="1:21" s="331" customFormat="1">
      <c r="A351" s="333"/>
      <c r="B351" s="333"/>
      <c r="D351" s="333"/>
      <c r="E351" s="333"/>
      <c r="F351" s="333"/>
      <c r="S351" s="334"/>
      <c r="T351" s="334"/>
      <c r="U351" s="335"/>
    </row>
    <row r="352" spans="1:21" s="331" customFormat="1">
      <c r="A352" s="333"/>
      <c r="B352" s="333"/>
      <c r="D352" s="333"/>
      <c r="E352" s="333"/>
      <c r="F352" s="333"/>
      <c r="S352" s="334"/>
      <c r="T352" s="334"/>
      <c r="U352" s="335"/>
    </row>
    <row r="353" spans="1:21" s="331" customFormat="1">
      <c r="A353" s="333"/>
      <c r="B353" s="333"/>
      <c r="D353" s="333"/>
      <c r="E353" s="333"/>
      <c r="F353" s="333"/>
      <c r="S353" s="334"/>
      <c r="T353" s="334"/>
      <c r="U353" s="335"/>
    </row>
    <row r="354" spans="1:21" s="331" customFormat="1">
      <c r="A354" s="333"/>
      <c r="B354" s="333"/>
      <c r="D354" s="333"/>
      <c r="E354" s="333"/>
      <c r="F354" s="333"/>
      <c r="S354" s="334"/>
      <c r="T354" s="334"/>
      <c r="U354" s="335"/>
    </row>
    <row r="355" spans="1:21" s="331" customFormat="1">
      <c r="A355" s="333"/>
      <c r="B355" s="333"/>
      <c r="D355" s="333"/>
      <c r="E355" s="333"/>
      <c r="F355" s="333"/>
      <c r="S355" s="334"/>
      <c r="T355" s="334"/>
      <c r="U355" s="335"/>
    </row>
    <row r="356" spans="1:21" s="331" customFormat="1">
      <c r="A356" s="333"/>
      <c r="B356" s="333"/>
      <c r="D356" s="333"/>
      <c r="E356" s="333"/>
      <c r="F356" s="333"/>
      <c r="S356" s="334"/>
      <c r="T356" s="334"/>
      <c r="U356" s="335"/>
    </row>
    <row r="357" spans="1:21" s="331" customFormat="1">
      <c r="A357" s="333"/>
      <c r="B357" s="333"/>
      <c r="D357" s="333"/>
      <c r="E357" s="333"/>
      <c r="F357" s="333"/>
      <c r="S357" s="334"/>
      <c r="T357" s="334"/>
      <c r="U357" s="335"/>
    </row>
    <row r="358" spans="1:21" s="331" customFormat="1">
      <c r="A358" s="333"/>
      <c r="B358" s="333"/>
      <c r="D358" s="333"/>
      <c r="E358" s="333"/>
      <c r="F358" s="333"/>
      <c r="S358" s="334"/>
      <c r="T358" s="334"/>
      <c r="U358" s="335"/>
    </row>
    <row r="359" spans="1:21" s="331" customFormat="1">
      <c r="A359" s="333"/>
      <c r="B359" s="333"/>
      <c r="D359" s="333"/>
      <c r="E359" s="333"/>
      <c r="F359" s="333"/>
      <c r="S359" s="334"/>
      <c r="T359" s="334"/>
      <c r="U359" s="335"/>
    </row>
    <row r="360" spans="1:21" s="331" customFormat="1">
      <c r="A360" s="333"/>
      <c r="B360" s="333"/>
      <c r="D360" s="333"/>
      <c r="E360" s="333"/>
      <c r="F360" s="333"/>
      <c r="S360" s="334"/>
      <c r="T360" s="334"/>
      <c r="U360" s="335"/>
    </row>
    <row r="361" spans="1:21" s="331" customFormat="1">
      <c r="A361" s="333"/>
      <c r="B361" s="333"/>
      <c r="D361" s="333"/>
      <c r="E361" s="333"/>
      <c r="F361" s="333"/>
      <c r="S361" s="334"/>
      <c r="T361" s="334"/>
      <c r="U361" s="335"/>
    </row>
    <row r="362" spans="1:21" s="331" customFormat="1">
      <c r="A362" s="333"/>
      <c r="B362" s="333"/>
      <c r="D362" s="333"/>
      <c r="E362" s="333"/>
      <c r="F362" s="333"/>
      <c r="S362" s="334"/>
      <c r="T362" s="334"/>
      <c r="U362" s="335"/>
    </row>
    <row r="363" spans="1:21" s="331" customFormat="1">
      <c r="A363" s="333"/>
      <c r="B363" s="333"/>
      <c r="D363" s="333"/>
      <c r="E363" s="333"/>
      <c r="F363" s="333"/>
      <c r="S363" s="334"/>
      <c r="T363" s="334"/>
      <c r="U363" s="335"/>
    </row>
    <row r="364" spans="1:21" s="331" customFormat="1">
      <c r="A364" s="333"/>
      <c r="B364" s="333"/>
      <c r="D364" s="333"/>
      <c r="E364" s="333"/>
      <c r="F364" s="333"/>
      <c r="S364" s="334"/>
      <c r="T364" s="334"/>
      <c r="U364" s="335"/>
    </row>
    <row r="365" spans="1:21" s="331" customFormat="1">
      <c r="A365" s="333"/>
      <c r="B365" s="333"/>
      <c r="D365" s="333"/>
      <c r="E365" s="333"/>
      <c r="F365" s="333"/>
      <c r="S365" s="334"/>
      <c r="T365" s="334"/>
      <c r="U365" s="335"/>
    </row>
    <row r="366" spans="1:21" s="331" customFormat="1">
      <c r="A366" s="333"/>
      <c r="B366" s="333"/>
      <c r="D366" s="333"/>
      <c r="E366" s="333"/>
      <c r="F366" s="333"/>
      <c r="S366" s="334"/>
      <c r="T366" s="334"/>
      <c r="U366" s="335"/>
    </row>
    <row r="367" spans="1:21" s="331" customFormat="1">
      <c r="A367" s="333"/>
      <c r="B367" s="333"/>
      <c r="D367" s="333"/>
      <c r="E367" s="333"/>
      <c r="F367" s="333"/>
      <c r="S367" s="334"/>
      <c r="T367" s="334"/>
      <c r="U367" s="335"/>
    </row>
    <row r="368" spans="1:21" s="331" customFormat="1">
      <c r="A368" s="333"/>
      <c r="B368" s="333"/>
      <c r="D368" s="333"/>
      <c r="E368" s="333"/>
      <c r="F368" s="333"/>
      <c r="S368" s="334"/>
      <c r="T368" s="334"/>
      <c r="U368" s="335"/>
    </row>
    <row r="369" spans="1:21" s="331" customFormat="1">
      <c r="A369" s="333"/>
      <c r="B369" s="333"/>
      <c r="D369" s="333"/>
      <c r="E369" s="333"/>
      <c r="F369" s="333"/>
      <c r="S369" s="334"/>
      <c r="T369" s="334"/>
      <c r="U369" s="335"/>
    </row>
    <row r="370" spans="1:21" s="331" customFormat="1">
      <c r="A370" s="333"/>
      <c r="B370" s="333"/>
      <c r="D370" s="333"/>
      <c r="E370" s="333"/>
      <c r="F370" s="333"/>
      <c r="S370" s="334"/>
      <c r="T370" s="334"/>
      <c r="U370" s="335"/>
    </row>
    <row r="371" spans="1:21" s="331" customFormat="1">
      <c r="A371" s="333"/>
      <c r="B371" s="333"/>
      <c r="D371" s="333"/>
      <c r="E371" s="333"/>
      <c r="F371" s="333"/>
      <c r="S371" s="334"/>
      <c r="T371" s="334"/>
      <c r="U371" s="335"/>
    </row>
    <row r="372" spans="1:21" s="331" customFormat="1">
      <c r="A372" s="333"/>
      <c r="B372" s="333"/>
      <c r="D372" s="333"/>
      <c r="E372" s="333"/>
      <c r="F372" s="333"/>
      <c r="S372" s="334"/>
      <c r="T372" s="334"/>
      <c r="U372" s="335"/>
    </row>
    <row r="373" spans="1:21" s="331" customFormat="1">
      <c r="A373" s="333"/>
      <c r="B373" s="333"/>
      <c r="D373" s="333"/>
      <c r="E373" s="333"/>
      <c r="F373" s="333"/>
      <c r="S373" s="334"/>
      <c r="T373" s="334"/>
      <c r="U373" s="335"/>
    </row>
    <row r="374" spans="1:21" s="331" customFormat="1">
      <c r="A374" s="333"/>
      <c r="B374" s="333"/>
      <c r="D374" s="333"/>
      <c r="E374" s="333"/>
      <c r="F374" s="333"/>
      <c r="S374" s="334"/>
      <c r="T374" s="334"/>
      <c r="U374" s="335"/>
    </row>
    <row r="375" spans="1:21" s="331" customFormat="1">
      <c r="A375" s="333"/>
      <c r="B375" s="333"/>
      <c r="D375" s="333"/>
      <c r="E375" s="333"/>
      <c r="F375" s="333"/>
      <c r="S375" s="334"/>
      <c r="T375" s="334"/>
      <c r="U375" s="335"/>
    </row>
    <row r="376" spans="1:21" s="331" customFormat="1">
      <c r="A376" s="333"/>
      <c r="B376" s="333"/>
      <c r="D376" s="333"/>
      <c r="E376" s="333"/>
      <c r="F376" s="333"/>
      <c r="S376" s="334"/>
      <c r="T376" s="334"/>
      <c r="U376" s="335"/>
    </row>
    <row r="377" spans="1:21" s="331" customFormat="1">
      <c r="A377" s="333"/>
      <c r="B377" s="333"/>
      <c r="D377" s="333"/>
      <c r="E377" s="333"/>
      <c r="F377" s="333"/>
      <c r="S377" s="334"/>
      <c r="T377" s="334"/>
      <c r="U377" s="335"/>
    </row>
    <row r="378" spans="1:21" s="331" customFormat="1">
      <c r="A378" s="333"/>
      <c r="B378" s="333"/>
      <c r="D378" s="333"/>
      <c r="E378" s="333"/>
      <c r="F378" s="333"/>
      <c r="S378" s="334"/>
      <c r="T378" s="334"/>
      <c r="U378" s="335"/>
    </row>
    <row r="379" spans="1:21" s="331" customFormat="1">
      <c r="A379" s="333"/>
      <c r="B379" s="333"/>
      <c r="D379" s="333"/>
      <c r="E379" s="333"/>
      <c r="F379" s="333"/>
      <c r="S379" s="334"/>
      <c r="T379" s="334"/>
      <c r="U379" s="335"/>
    </row>
    <row r="380" spans="1:21" s="331" customFormat="1">
      <c r="A380" s="333"/>
      <c r="B380" s="333"/>
      <c r="D380" s="333"/>
      <c r="E380" s="333"/>
      <c r="F380" s="333"/>
      <c r="S380" s="334"/>
      <c r="T380" s="334"/>
      <c r="U380" s="335"/>
    </row>
    <row r="381" spans="1:21" s="331" customFormat="1">
      <c r="A381" s="333"/>
      <c r="B381" s="333"/>
      <c r="D381" s="333"/>
      <c r="E381" s="333"/>
      <c r="F381" s="333"/>
      <c r="S381" s="334"/>
      <c r="T381" s="334"/>
      <c r="U381" s="335"/>
    </row>
    <row r="382" spans="1:21" s="331" customFormat="1">
      <c r="A382" s="333"/>
      <c r="B382" s="333"/>
      <c r="D382" s="333"/>
      <c r="E382" s="333"/>
      <c r="F382" s="333"/>
      <c r="S382" s="334"/>
      <c r="T382" s="334"/>
      <c r="U382" s="335"/>
    </row>
    <row r="383" spans="1:21" s="331" customFormat="1">
      <c r="A383" s="333"/>
      <c r="B383" s="333"/>
      <c r="D383" s="333"/>
      <c r="E383" s="333"/>
      <c r="F383" s="333"/>
      <c r="S383" s="334"/>
      <c r="T383" s="334"/>
      <c r="U383" s="335"/>
    </row>
    <row r="384" spans="1:21" s="331" customFormat="1">
      <c r="A384" s="333"/>
      <c r="B384" s="333"/>
      <c r="D384" s="333"/>
      <c r="E384" s="333"/>
      <c r="F384" s="333"/>
      <c r="S384" s="334"/>
      <c r="T384" s="334"/>
      <c r="U384" s="335"/>
    </row>
    <row r="385" spans="1:21" s="331" customFormat="1">
      <c r="A385" s="333"/>
      <c r="B385" s="333"/>
      <c r="D385" s="333"/>
      <c r="E385" s="333"/>
      <c r="F385" s="333"/>
      <c r="S385" s="334"/>
      <c r="T385" s="334"/>
      <c r="U385" s="335"/>
    </row>
    <row r="386" spans="1:21" s="331" customFormat="1">
      <c r="A386" s="333"/>
      <c r="B386" s="333"/>
      <c r="D386" s="333"/>
      <c r="E386" s="333"/>
      <c r="F386" s="333"/>
      <c r="S386" s="334"/>
      <c r="T386" s="334"/>
      <c r="U386" s="335"/>
    </row>
    <row r="387" spans="1:21" s="331" customFormat="1">
      <c r="A387" s="333"/>
      <c r="B387" s="333"/>
      <c r="D387" s="333"/>
      <c r="E387" s="333"/>
      <c r="F387" s="333"/>
      <c r="S387" s="334"/>
      <c r="T387" s="334"/>
      <c r="U387" s="335"/>
    </row>
    <row r="388" spans="1:21" s="331" customFormat="1">
      <c r="A388" s="333"/>
      <c r="B388" s="333"/>
      <c r="D388" s="333"/>
      <c r="E388" s="333"/>
      <c r="F388" s="333"/>
      <c r="S388" s="334"/>
      <c r="T388" s="334"/>
      <c r="U388" s="335"/>
    </row>
    <row r="389" spans="1:21" s="331" customFormat="1">
      <c r="A389" s="333"/>
      <c r="B389" s="333"/>
      <c r="D389" s="333"/>
      <c r="E389" s="333"/>
      <c r="F389" s="333"/>
      <c r="S389" s="334"/>
      <c r="T389" s="334"/>
      <c r="U389" s="335"/>
    </row>
    <row r="390" spans="1:21" s="331" customFormat="1">
      <c r="A390" s="333"/>
      <c r="B390" s="333"/>
      <c r="D390" s="333"/>
      <c r="E390" s="333"/>
      <c r="F390" s="333"/>
      <c r="S390" s="334"/>
      <c r="T390" s="334"/>
      <c r="U390" s="335"/>
    </row>
    <row r="391" spans="1:21" s="331" customFormat="1">
      <c r="A391" s="333"/>
      <c r="B391" s="333"/>
      <c r="D391" s="333"/>
      <c r="E391" s="333"/>
      <c r="F391" s="333"/>
      <c r="S391" s="334"/>
      <c r="T391" s="334"/>
      <c r="U391" s="335"/>
    </row>
    <row r="392" spans="1:21" s="331" customFormat="1">
      <c r="A392" s="333"/>
      <c r="B392" s="333"/>
      <c r="D392" s="333"/>
      <c r="E392" s="333"/>
      <c r="F392" s="333"/>
      <c r="S392" s="334"/>
      <c r="T392" s="334"/>
      <c r="U392" s="335"/>
    </row>
    <row r="393" spans="1:21" s="331" customFormat="1">
      <c r="A393" s="333"/>
      <c r="B393" s="333"/>
      <c r="D393" s="333"/>
      <c r="E393" s="333"/>
      <c r="F393" s="333"/>
      <c r="S393" s="334"/>
      <c r="T393" s="334"/>
      <c r="U393" s="335"/>
    </row>
    <row r="394" spans="1:21" s="331" customFormat="1">
      <c r="A394" s="333"/>
      <c r="B394" s="333"/>
      <c r="D394" s="333"/>
      <c r="E394" s="333"/>
      <c r="F394" s="333"/>
      <c r="S394" s="334"/>
      <c r="T394" s="334"/>
      <c r="U394" s="335"/>
    </row>
    <row r="395" spans="1:21" s="331" customFormat="1">
      <c r="A395" s="333"/>
      <c r="B395" s="333"/>
      <c r="D395" s="333"/>
      <c r="E395" s="333"/>
      <c r="F395" s="333"/>
      <c r="S395" s="334"/>
      <c r="T395" s="334"/>
      <c r="U395" s="335"/>
    </row>
    <row r="396" spans="1:21" s="331" customFormat="1">
      <c r="A396" s="333"/>
      <c r="B396" s="333"/>
      <c r="D396" s="333"/>
      <c r="E396" s="333"/>
      <c r="F396" s="333"/>
      <c r="S396" s="334"/>
      <c r="T396" s="334"/>
      <c r="U396" s="335"/>
    </row>
    <row r="397" spans="1:21" s="331" customFormat="1">
      <c r="A397" s="333"/>
      <c r="B397" s="333"/>
      <c r="D397" s="333"/>
      <c r="E397" s="333"/>
      <c r="F397" s="333"/>
      <c r="S397" s="334"/>
      <c r="T397" s="334"/>
      <c r="U397" s="335"/>
    </row>
    <row r="398" spans="1:21" s="331" customFormat="1">
      <c r="A398" s="333"/>
      <c r="B398" s="333"/>
      <c r="D398" s="333"/>
      <c r="E398" s="333"/>
      <c r="F398" s="333"/>
      <c r="S398" s="334"/>
      <c r="T398" s="334"/>
      <c r="U398" s="335"/>
    </row>
    <row r="399" spans="1:21" s="331" customFormat="1">
      <c r="A399" s="333"/>
      <c r="B399" s="333"/>
      <c r="D399" s="333"/>
      <c r="E399" s="333"/>
      <c r="F399" s="333"/>
      <c r="S399" s="334"/>
      <c r="T399" s="334"/>
      <c r="U399" s="335"/>
    </row>
    <row r="400" spans="1:21" s="331" customFormat="1">
      <c r="A400" s="333"/>
      <c r="B400" s="333"/>
      <c r="D400" s="333"/>
      <c r="E400" s="333"/>
      <c r="F400" s="333"/>
      <c r="S400" s="334"/>
      <c r="T400" s="334"/>
      <c r="U400" s="335"/>
    </row>
    <row r="401" spans="1:21" s="331" customFormat="1">
      <c r="A401" s="333"/>
      <c r="B401" s="333"/>
      <c r="D401" s="333"/>
      <c r="E401" s="333"/>
      <c r="F401" s="333"/>
      <c r="S401" s="334"/>
      <c r="T401" s="334"/>
      <c r="U401" s="335"/>
    </row>
    <row r="402" spans="1:21" s="331" customFormat="1">
      <c r="A402" s="333"/>
      <c r="B402" s="333"/>
      <c r="D402" s="333"/>
      <c r="E402" s="333"/>
      <c r="F402" s="333"/>
      <c r="S402" s="334"/>
      <c r="T402" s="334"/>
      <c r="U402" s="335"/>
    </row>
    <row r="403" spans="1:21" s="331" customFormat="1">
      <c r="A403" s="333"/>
      <c r="B403" s="333"/>
      <c r="D403" s="333"/>
      <c r="E403" s="333"/>
      <c r="F403" s="333"/>
      <c r="S403" s="334"/>
      <c r="T403" s="334"/>
      <c r="U403" s="335"/>
    </row>
    <row r="404" spans="1:21" s="331" customFormat="1">
      <c r="A404" s="333"/>
      <c r="B404" s="333"/>
      <c r="D404" s="333"/>
      <c r="E404" s="333"/>
      <c r="F404" s="333"/>
      <c r="S404" s="334"/>
      <c r="T404" s="334"/>
      <c r="U404" s="335"/>
    </row>
    <row r="405" spans="1:21" s="331" customFormat="1">
      <c r="A405" s="333"/>
      <c r="B405" s="333"/>
      <c r="D405" s="333"/>
      <c r="E405" s="333"/>
      <c r="F405" s="333"/>
      <c r="S405" s="334"/>
      <c r="T405" s="334"/>
      <c r="U405" s="335"/>
    </row>
    <row r="406" spans="1:21" s="331" customFormat="1">
      <c r="A406" s="333"/>
      <c r="B406" s="333"/>
      <c r="D406" s="333"/>
      <c r="E406" s="333"/>
      <c r="F406" s="333"/>
      <c r="S406" s="334"/>
      <c r="T406" s="334"/>
      <c r="U406" s="335"/>
    </row>
    <row r="407" spans="1:21" s="331" customFormat="1">
      <c r="A407" s="333"/>
      <c r="B407" s="333"/>
      <c r="D407" s="333"/>
      <c r="E407" s="333"/>
      <c r="F407" s="333"/>
      <c r="S407" s="334"/>
      <c r="T407" s="334"/>
      <c r="U407" s="335"/>
    </row>
    <row r="408" spans="1:21" s="331" customFormat="1">
      <c r="A408" s="333"/>
      <c r="B408" s="333"/>
      <c r="D408" s="333"/>
      <c r="E408" s="333"/>
      <c r="F408" s="333"/>
      <c r="S408" s="334"/>
      <c r="T408" s="334"/>
      <c r="U408" s="335"/>
    </row>
    <row r="409" spans="1:21" s="331" customFormat="1">
      <c r="A409" s="333"/>
      <c r="B409" s="333"/>
      <c r="D409" s="333"/>
      <c r="E409" s="333"/>
      <c r="F409" s="333"/>
      <c r="S409" s="334"/>
      <c r="T409" s="334"/>
      <c r="U409" s="335"/>
    </row>
    <row r="410" spans="1:21" s="331" customFormat="1">
      <c r="A410" s="333"/>
      <c r="B410" s="333"/>
      <c r="D410" s="333"/>
      <c r="E410" s="333"/>
      <c r="F410" s="333"/>
      <c r="S410" s="334"/>
      <c r="T410" s="334"/>
      <c r="U410" s="335"/>
    </row>
    <row r="411" spans="1:21" s="331" customFormat="1">
      <c r="A411" s="333"/>
      <c r="B411" s="333"/>
      <c r="D411" s="333"/>
      <c r="E411" s="333"/>
      <c r="F411" s="333"/>
      <c r="S411" s="334"/>
      <c r="T411" s="334"/>
      <c r="U411" s="335"/>
    </row>
    <row r="412" spans="1:21" s="331" customFormat="1">
      <c r="A412" s="333"/>
      <c r="B412" s="333"/>
      <c r="D412" s="333"/>
      <c r="E412" s="333"/>
      <c r="F412" s="333"/>
      <c r="S412" s="334"/>
      <c r="T412" s="334"/>
      <c r="U412" s="335"/>
    </row>
    <row r="413" spans="1:21" s="331" customFormat="1">
      <c r="A413" s="333"/>
      <c r="B413" s="333"/>
      <c r="D413" s="333"/>
      <c r="E413" s="333"/>
      <c r="F413" s="333"/>
      <c r="S413" s="334"/>
      <c r="T413" s="334"/>
      <c r="U413" s="335"/>
    </row>
    <row r="414" spans="1:21" s="331" customFormat="1">
      <c r="A414" s="333"/>
      <c r="B414" s="333"/>
      <c r="D414" s="333"/>
      <c r="E414" s="333"/>
      <c r="F414" s="333"/>
      <c r="S414" s="334"/>
      <c r="T414" s="334"/>
      <c r="U414" s="335"/>
    </row>
    <row r="415" spans="1:21" s="331" customFormat="1">
      <c r="A415" s="333"/>
      <c r="B415" s="333"/>
      <c r="D415" s="333"/>
      <c r="E415" s="333"/>
      <c r="F415" s="333"/>
      <c r="S415" s="334"/>
      <c r="T415" s="334"/>
      <c r="U415" s="335"/>
    </row>
    <row r="416" spans="1:21" s="331" customFormat="1">
      <c r="A416" s="333"/>
      <c r="B416" s="333"/>
      <c r="D416" s="333"/>
      <c r="E416" s="333"/>
      <c r="F416" s="333"/>
      <c r="S416" s="334"/>
      <c r="T416" s="334"/>
      <c r="U416" s="335"/>
    </row>
    <row r="417" spans="1:21" s="331" customFormat="1">
      <c r="A417" s="333"/>
      <c r="B417" s="333"/>
      <c r="D417" s="333"/>
      <c r="E417" s="333"/>
      <c r="F417" s="333"/>
      <c r="S417" s="334"/>
      <c r="T417" s="334"/>
      <c r="U417" s="335"/>
    </row>
    <row r="418" spans="1:21" s="331" customFormat="1">
      <c r="A418" s="333"/>
      <c r="B418" s="333"/>
      <c r="D418" s="333"/>
      <c r="E418" s="333"/>
      <c r="F418" s="333"/>
      <c r="S418" s="334"/>
      <c r="T418" s="334"/>
      <c r="U418" s="335"/>
    </row>
    <row r="419" spans="1:21" s="331" customFormat="1">
      <c r="A419" s="333"/>
      <c r="B419" s="333"/>
      <c r="D419" s="333"/>
      <c r="E419" s="333"/>
      <c r="F419" s="333"/>
      <c r="S419" s="334"/>
      <c r="T419" s="334"/>
      <c r="U419" s="335"/>
    </row>
    <row r="420" spans="1:21" s="331" customFormat="1">
      <c r="A420" s="333"/>
      <c r="B420" s="333"/>
      <c r="D420" s="333"/>
      <c r="E420" s="333"/>
      <c r="F420" s="333"/>
      <c r="S420" s="334"/>
      <c r="T420" s="334"/>
      <c r="U420" s="335"/>
    </row>
    <row r="421" spans="1:21" s="331" customFormat="1">
      <c r="A421" s="333"/>
      <c r="B421" s="333"/>
      <c r="D421" s="333"/>
      <c r="E421" s="333"/>
      <c r="F421" s="333"/>
      <c r="S421" s="334"/>
      <c r="T421" s="334"/>
      <c r="U421" s="335"/>
    </row>
    <row r="422" spans="1:21" s="331" customFormat="1">
      <c r="A422" s="333"/>
      <c r="B422" s="333"/>
      <c r="D422" s="333"/>
      <c r="E422" s="333"/>
      <c r="F422" s="333"/>
      <c r="S422" s="334"/>
      <c r="T422" s="334"/>
      <c r="U422" s="335"/>
    </row>
    <row r="423" spans="1:21" s="331" customFormat="1">
      <c r="A423" s="333"/>
      <c r="B423" s="333"/>
      <c r="D423" s="333"/>
      <c r="E423" s="333"/>
      <c r="F423" s="333"/>
      <c r="S423" s="334"/>
      <c r="T423" s="334"/>
      <c r="U423" s="335"/>
    </row>
    <row r="424" spans="1:21" s="331" customFormat="1">
      <c r="A424" s="333"/>
      <c r="B424" s="333"/>
      <c r="D424" s="333"/>
      <c r="E424" s="333"/>
      <c r="F424" s="333"/>
      <c r="S424" s="334"/>
      <c r="T424" s="334"/>
      <c r="U424" s="335"/>
    </row>
    <row r="425" spans="1:21" s="331" customFormat="1">
      <c r="A425" s="333"/>
      <c r="B425" s="333"/>
      <c r="D425" s="333"/>
      <c r="E425" s="333"/>
      <c r="F425" s="333"/>
      <c r="S425" s="334"/>
      <c r="T425" s="334"/>
      <c r="U425" s="335"/>
    </row>
    <row r="426" spans="1:21" s="331" customFormat="1">
      <c r="A426" s="333"/>
      <c r="B426" s="333"/>
      <c r="D426" s="333"/>
      <c r="E426" s="333"/>
      <c r="F426" s="333"/>
      <c r="S426" s="334"/>
      <c r="T426" s="334"/>
      <c r="U426" s="335"/>
    </row>
    <row r="427" spans="1:21" s="331" customFormat="1">
      <c r="A427" s="333"/>
      <c r="B427" s="333"/>
      <c r="D427" s="333"/>
      <c r="E427" s="333"/>
      <c r="F427" s="333"/>
      <c r="S427" s="334"/>
      <c r="T427" s="334"/>
      <c r="U427" s="335"/>
    </row>
    <row r="428" spans="1:21" s="331" customFormat="1">
      <c r="A428" s="333"/>
      <c r="B428" s="333"/>
      <c r="D428" s="333"/>
      <c r="E428" s="333"/>
      <c r="F428" s="333"/>
      <c r="S428" s="334"/>
      <c r="T428" s="334"/>
      <c r="U428" s="335"/>
    </row>
    <row r="429" spans="1:21" s="331" customFormat="1">
      <c r="A429" s="333"/>
      <c r="B429" s="333"/>
      <c r="D429" s="333"/>
      <c r="E429" s="333"/>
      <c r="F429" s="333"/>
      <c r="S429" s="334"/>
      <c r="T429" s="334"/>
      <c r="U429" s="335"/>
    </row>
    <row r="430" spans="1:21" s="331" customFormat="1">
      <c r="A430" s="333"/>
      <c r="B430" s="333"/>
      <c r="D430" s="333"/>
      <c r="E430" s="333"/>
      <c r="F430" s="333"/>
      <c r="S430" s="334"/>
      <c r="T430" s="334"/>
      <c r="U430" s="335"/>
    </row>
    <row r="431" spans="1:21" s="331" customFormat="1">
      <c r="A431" s="333"/>
      <c r="B431" s="333"/>
      <c r="D431" s="333"/>
      <c r="E431" s="333"/>
      <c r="F431" s="333"/>
      <c r="S431" s="334"/>
      <c r="T431" s="334"/>
      <c r="U431" s="335"/>
    </row>
    <row r="432" spans="1:21" s="331" customFormat="1">
      <c r="A432" s="333"/>
      <c r="B432" s="333"/>
      <c r="D432" s="333"/>
      <c r="E432" s="333"/>
      <c r="F432" s="333"/>
      <c r="S432" s="334"/>
      <c r="T432" s="334"/>
      <c r="U432" s="335"/>
    </row>
    <row r="433" spans="1:21" s="331" customFormat="1">
      <c r="A433" s="333"/>
      <c r="B433" s="333"/>
      <c r="D433" s="333"/>
      <c r="E433" s="333"/>
      <c r="F433" s="333"/>
      <c r="S433" s="334"/>
      <c r="T433" s="334"/>
      <c r="U433" s="335"/>
    </row>
    <row r="434" spans="1:21" s="331" customFormat="1">
      <c r="A434" s="333"/>
      <c r="B434" s="333"/>
      <c r="D434" s="333"/>
      <c r="E434" s="333"/>
      <c r="F434" s="333"/>
      <c r="S434" s="334"/>
      <c r="T434" s="334"/>
      <c r="U434" s="335"/>
    </row>
    <row r="435" spans="1:21" s="331" customFormat="1">
      <c r="A435" s="333"/>
      <c r="B435" s="333"/>
      <c r="D435" s="333"/>
      <c r="E435" s="333"/>
      <c r="F435" s="333"/>
      <c r="S435" s="334"/>
      <c r="T435" s="334"/>
      <c r="U435" s="335"/>
    </row>
    <row r="436" spans="1:21" s="331" customFormat="1">
      <c r="A436" s="333"/>
      <c r="B436" s="333"/>
      <c r="D436" s="333"/>
      <c r="E436" s="333"/>
      <c r="F436" s="333"/>
      <c r="S436" s="334"/>
      <c r="T436" s="334"/>
      <c r="U436" s="335"/>
    </row>
    <row r="437" spans="1:21" s="331" customFormat="1">
      <c r="A437" s="333"/>
      <c r="B437" s="333"/>
      <c r="D437" s="333"/>
      <c r="E437" s="333"/>
      <c r="F437" s="333"/>
      <c r="S437" s="334"/>
      <c r="T437" s="334"/>
      <c r="U437" s="335"/>
    </row>
    <row r="438" spans="1:21" s="331" customFormat="1">
      <c r="A438" s="333"/>
      <c r="B438" s="333"/>
      <c r="D438" s="333"/>
      <c r="E438" s="333"/>
      <c r="F438" s="333"/>
      <c r="S438" s="334"/>
      <c r="T438" s="334"/>
      <c r="U438" s="335"/>
    </row>
    <row r="439" spans="1:21" s="331" customFormat="1">
      <c r="A439" s="333"/>
      <c r="B439" s="333"/>
      <c r="D439" s="333"/>
      <c r="E439" s="333"/>
      <c r="F439" s="333"/>
      <c r="S439" s="334"/>
      <c r="T439" s="334"/>
      <c r="U439" s="335"/>
    </row>
    <row r="440" spans="1:21" s="331" customFormat="1">
      <c r="A440" s="333"/>
      <c r="B440" s="333"/>
      <c r="D440" s="333"/>
      <c r="E440" s="333"/>
      <c r="F440" s="333"/>
      <c r="S440" s="334"/>
      <c r="T440" s="334"/>
      <c r="U440" s="335"/>
    </row>
    <row r="441" spans="1:21" s="331" customFormat="1">
      <c r="A441" s="333"/>
      <c r="B441" s="333"/>
      <c r="D441" s="333"/>
      <c r="E441" s="333"/>
      <c r="F441" s="333"/>
      <c r="S441" s="334"/>
      <c r="T441" s="334"/>
      <c r="U441" s="335"/>
    </row>
    <row r="442" spans="1:21" s="331" customFormat="1">
      <c r="A442" s="333"/>
      <c r="B442" s="333"/>
      <c r="D442" s="333"/>
      <c r="E442" s="333"/>
      <c r="F442" s="333"/>
      <c r="S442" s="334"/>
      <c r="T442" s="334"/>
      <c r="U442" s="335"/>
    </row>
    <row r="443" spans="1:21" s="331" customFormat="1">
      <c r="A443" s="333"/>
      <c r="B443" s="333"/>
      <c r="D443" s="333"/>
      <c r="E443" s="333"/>
      <c r="F443" s="333"/>
      <c r="S443" s="334"/>
      <c r="T443" s="334"/>
      <c r="U443" s="335"/>
    </row>
    <row r="444" spans="1:21" s="331" customFormat="1">
      <c r="A444" s="333"/>
      <c r="B444" s="333"/>
      <c r="D444" s="333"/>
      <c r="E444" s="333"/>
      <c r="F444" s="333"/>
      <c r="S444" s="334"/>
      <c r="T444" s="334"/>
      <c r="U444" s="335"/>
    </row>
    <row r="445" spans="1:21" s="331" customFormat="1">
      <c r="A445" s="333"/>
      <c r="B445" s="333"/>
      <c r="D445" s="333"/>
      <c r="E445" s="333"/>
      <c r="F445" s="333"/>
      <c r="S445" s="334"/>
      <c r="T445" s="334"/>
      <c r="U445" s="335"/>
    </row>
    <row r="446" spans="1:21" s="331" customFormat="1">
      <c r="A446" s="333"/>
      <c r="B446" s="333"/>
      <c r="D446" s="333"/>
      <c r="E446" s="333"/>
      <c r="F446" s="333"/>
      <c r="S446" s="334"/>
      <c r="T446" s="334"/>
      <c r="U446" s="335"/>
    </row>
    <row r="447" spans="1:21" s="331" customFormat="1">
      <c r="A447" s="333"/>
      <c r="B447" s="333"/>
      <c r="D447" s="333"/>
      <c r="E447" s="333"/>
      <c r="F447" s="333"/>
      <c r="S447" s="334"/>
      <c r="T447" s="334"/>
      <c r="U447" s="335"/>
    </row>
    <row r="448" spans="1:21" s="331" customFormat="1">
      <c r="A448" s="333"/>
      <c r="B448" s="333"/>
      <c r="D448" s="333"/>
      <c r="E448" s="333"/>
      <c r="F448" s="333"/>
      <c r="S448" s="334"/>
      <c r="T448" s="334"/>
      <c r="U448" s="335"/>
    </row>
    <row r="449" spans="1:21" s="331" customFormat="1">
      <c r="A449" s="333"/>
      <c r="B449" s="333"/>
      <c r="D449" s="333"/>
      <c r="E449" s="333"/>
      <c r="F449" s="333"/>
      <c r="S449" s="334"/>
      <c r="T449" s="334"/>
      <c r="U449" s="335"/>
    </row>
    <row r="450" spans="1:21" s="331" customFormat="1">
      <c r="A450" s="333"/>
      <c r="B450" s="333"/>
      <c r="D450" s="333"/>
      <c r="E450" s="333"/>
      <c r="F450" s="333"/>
      <c r="S450" s="334"/>
      <c r="T450" s="334"/>
      <c r="U450" s="335"/>
    </row>
    <row r="451" spans="1:21" s="331" customFormat="1">
      <c r="A451" s="333"/>
      <c r="B451" s="333"/>
      <c r="D451" s="333"/>
      <c r="E451" s="333"/>
      <c r="F451" s="333"/>
      <c r="S451" s="334"/>
      <c r="T451" s="334"/>
      <c r="U451" s="335"/>
    </row>
    <row r="452" spans="1:21" s="331" customFormat="1">
      <c r="A452" s="333"/>
      <c r="B452" s="333"/>
      <c r="D452" s="333"/>
      <c r="E452" s="333"/>
      <c r="F452" s="333"/>
      <c r="S452" s="334"/>
      <c r="T452" s="334"/>
      <c r="U452" s="335"/>
    </row>
    <row r="453" spans="1:21" s="331" customFormat="1">
      <c r="A453" s="333"/>
      <c r="B453" s="333"/>
      <c r="D453" s="333"/>
      <c r="E453" s="333"/>
      <c r="F453" s="333"/>
      <c r="S453" s="334"/>
      <c r="T453" s="334"/>
      <c r="U453" s="335"/>
    </row>
    <row r="454" spans="1:21" s="331" customFormat="1">
      <c r="A454" s="333"/>
      <c r="B454" s="333"/>
      <c r="D454" s="333"/>
      <c r="E454" s="333"/>
      <c r="F454" s="333"/>
      <c r="S454" s="334"/>
      <c r="T454" s="334"/>
      <c r="U454" s="335"/>
    </row>
    <row r="455" spans="1:21" s="331" customFormat="1">
      <c r="A455" s="333"/>
      <c r="B455" s="333"/>
      <c r="D455" s="333"/>
      <c r="E455" s="333"/>
      <c r="F455" s="333"/>
      <c r="S455" s="334"/>
      <c r="T455" s="334"/>
      <c r="U455" s="335"/>
    </row>
    <row r="456" spans="1:21" s="331" customFormat="1">
      <c r="A456" s="333"/>
      <c r="B456" s="333"/>
      <c r="D456" s="333"/>
      <c r="E456" s="333"/>
      <c r="F456" s="333"/>
      <c r="S456" s="334"/>
      <c r="T456" s="334"/>
      <c r="U456" s="335"/>
    </row>
    <row r="457" spans="1:21" s="331" customFormat="1">
      <c r="A457" s="333"/>
      <c r="B457" s="333"/>
      <c r="D457" s="333"/>
      <c r="E457" s="333"/>
      <c r="F457" s="333"/>
      <c r="S457" s="334"/>
      <c r="T457" s="334"/>
      <c r="U457" s="335"/>
    </row>
    <row r="458" spans="1:21" s="331" customFormat="1">
      <c r="A458" s="333"/>
      <c r="B458" s="333"/>
      <c r="D458" s="333"/>
      <c r="E458" s="333"/>
      <c r="F458" s="333"/>
      <c r="S458" s="334"/>
      <c r="T458" s="334"/>
      <c r="U458" s="335"/>
    </row>
    <row r="459" spans="1:21" s="331" customFormat="1">
      <c r="A459" s="333"/>
      <c r="B459" s="333"/>
      <c r="D459" s="333"/>
      <c r="E459" s="333"/>
      <c r="F459" s="333"/>
      <c r="S459" s="334"/>
      <c r="T459" s="334"/>
      <c r="U459" s="335"/>
    </row>
    <row r="460" spans="1:21" s="331" customFormat="1">
      <c r="A460" s="333"/>
      <c r="B460" s="333"/>
      <c r="D460" s="333"/>
      <c r="E460" s="333"/>
      <c r="F460" s="333"/>
      <c r="S460" s="334"/>
      <c r="T460" s="334"/>
      <c r="U460" s="335"/>
    </row>
    <row r="461" spans="1:21" s="331" customFormat="1">
      <c r="A461" s="333"/>
      <c r="B461" s="333"/>
      <c r="D461" s="333"/>
      <c r="E461" s="333"/>
      <c r="F461" s="333"/>
      <c r="S461" s="334"/>
      <c r="T461" s="334"/>
      <c r="U461" s="335"/>
    </row>
    <row r="462" spans="1:21" s="331" customFormat="1">
      <c r="A462" s="333"/>
      <c r="B462" s="333"/>
      <c r="D462" s="333"/>
      <c r="E462" s="333"/>
      <c r="F462" s="333"/>
      <c r="S462" s="334"/>
      <c r="T462" s="334"/>
      <c r="U462" s="335"/>
    </row>
    <row r="463" spans="1:21" s="331" customFormat="1">
      <c r="A463" s="333"/>
      <c r="B463" s="333"/>
      <c r="D463" s="333"/>
      <c r="E463" s="333"/>
      <c r="F463" s="333"/>
      <c r="S463" s="334"/>
      <c r="T463" s="334"/>
      <c r="U463" s="335"/>
    </row>
    <row r="464" spans="1:21" s="331" customFormat="1">
      <c r="A464" s="333"/>
      <c r="B464" s="333"/>
      <c r="D464" s="333"/>
      <c r="E464" s="333"/>
      <c r="F464" s="333"/>
      <c r="S464" s="334"/>
      <c r="T464" s="334"/>
      <c r="U464" s="335"/>
    </row>
    <row r="465" spans="1:21" s="331" customFormat="1">
      <c r="A465" s="333"/>
      <c r="B465" s="333"/>
      <c r="D465" s="333"/>
      <c r="E465" s="333"/>
      <c r="F465" s="333"/>
      <c r="S465" s="334"/>
      <c r="T465" s="334"/>
      <c r="U465" s="335"/>
    </row>
    <row r="466" spans="1:21" s="331" customFormat="1">
      <c r="A466" s="333"/>
      <c r="B466" s="333"/>
      <c r="D466" s="333"/>
      <c r="E466" s="333"/>
      <c r="F466" s="333"/>
      <c r="S466" s="334"/>
      <c r="T466" s="334"/>
      <c r="U466" s="335"/>
    </row>
    <row r="467" spans="1:21" s="331" customFormat="1">
      <c r="A467" s="333"/>
      <c r="B467" s="333"/>
      <c r="D467" s="333"/>
      <c r="E467" s="333"/>
      <c r="F467" s="333"/>
      <c r="S467" s="334"/>
      <c r="T467" s="334"/>
      <c r="U467" s="335"/>
    </row>
    <row r="468" spans="1:21" s="331" customFormat="1">
      <c r="A468" s="333"/>
      <c r="B468" s="333"/>
      <c r="D468" s="333"/>
      <c r="E468" s="333"/>
      <c r="F468" s="333"/>
      <c r="S468" s="334"/>
      <c r="T468" s="334"/>
      <c r="U468" s="335"/>
    </row>
    <row r="469" spans="1:21" s="331" customFormat="1">
      <c r="A469" s="333"/>
      <c r="B469" s="333"/>
      <c r="D469" s="333"/>
      <c r="E469" s="333"/>
      <c r="F469" s="333"/>
      <c r="S469" s="334"/>
      <c r="T469" s="334"/>
      <c r="U469" s="335"/>
    </row>
    <row r="470" spans="1:21" s="331" customFormat="1">
      <c r="A470" s="333"/>
      <c r="B470" s="333"/>
      <c r="D470" s="333"/>
      <c r="E470" s="333"/>
      <c r="F470" s="333"/>
      <c r="S470" s="334"/>
      <c r="T470" s="334"/>
      <c r="U470" s="335"/>
    </row>
    <row r="471" spans="1:21" s="331" customFormat="1">
      <c r="A471" s="333"/>
      <c r="B471" s="333"/>
      <c r="D471" s="333"/>
      <c r="E471" s="333"/>
      <c r="F471" s="333"/>
      <c r="S471" s="334"/>
      <c r="T471" s="334"/>
      <c r="U471" s="335"/>
    </row>
    <row r="472" spans="1:21" s="331" customFormat="1">
      <c r="A472" s="333"/>
      <c r="B472" s="333"/>
      <c r="D472" s="333"/>
      <c r="E472" s="333"/>
      <c r="F472" s="333"/>
      <c r="S472" s="334"/>
      <c r="T472" s="334"/>
      <c r="U472" s="335"/>
    </row>
    <row r="473" spans="1:21" s="331" customFormat="1">
      <c r="A473" s="333"/>
      <c r="B473" s="333"/>
      <c r="D473" s="333"/>
      <c r="E473" s="333"/>
      <c r="F473" s="333"/>
      <c r="S473" s="334"/>
      <c r="T473" s="334"/>
      <c r="U473" s="335"/>
    </row>
    <row r="474" spans="1:21" s="331" customFormat="1">
      <c r="A474" s="333"/>
      <c r="B474" s="333"/>
      <c r="D474" s="333"/>
      <c r="E474" s="333"/>
      <c r="F474" s="333"/>
      <c r="S474" s="334"/>
      <c r="T474" s="334"/>
      <c r="U474" s="335"/>
    </row>
    <row r="475" spans="1:21" s="331" customFormat="1">
      <c r="A475" s="333"/>
      <c r="B475" s="333"/>
      <c r="D475" s="333"/>
      <c r="E475" s="333"/>
      <c r="F475" s="333"/>
      <c r="S475" s="334"/>
      <c r="T475" s="334"/>
      <c r="U475" s="335"/>
    </row>
    <row r="476" spans="1:21" s="331" customFormat="1">
      <c r="A476" s="333"/>
      <c r="B476" s="333"/>
      <c r="D476" s="333"/>
      <c r="E476" s="333"/>
      <c r="F476" s="333"/>
      <c r="S476" s="334"/>
      <c r="T476" s="334"/>
      <c r="U476" s="335"/>
    </row>
    <row r="477" spans="1:21" s="331" customFormat="1">
      <c r="A477" s="333"/>
      <c r="B477" s="333"/>
      <c r="D477" s="333"/>
      <c r="E477" s="333"/>
      <c r="F477" s="333"/>
      <c r="S477" s="334"/>
      <c r="T477" s="334"/>
      <c r="U477" s="335"/>
    </row>
    <row r="478" spans="1:21" s="331" customFormat="1">
      <c r="A478" s="333"/>
      <c r="B478" s="333"/>
      <c r="D478" s="333"/>
      <c r="E478" s="333"/>
      <c r="F478" s="333"/>
      <c r="S478" s="334"/>
      <c r="T478" s="334"/>
      <c r="U478" s="335"/>
    </row>
    <row r="479" spans="1:21" s="331" customFormat="1">
      <c r="A479" s="333"/>
      <c r="B479" s="333"/>
      <c r="D479" s="333"/>
      <c r="E479" s="333"/>
      <c r="F479" s="333"/>
      <c r="S479" s="334"/>
      <c r="T479" s="334"/>
      <c r="U479" s="335"/>
    </row>
    <row r="480" spans="1:21" s="331" customFormat="1">
      <c r="A480" s="333"/>
      <c r="B480" s="333"/>
      <c r="D480" s="333"/>
      <c r="E480" s="333"/>
      <c r="F480" s="333"/>
      <c r="S480" s="334"/>
      <c r="T480" s="334"/>
      <c r="U480" s="335"/>
    </row>
    <row r="481" spans="1:21" s="331" customFormat="1">
      <c r="A481" s="333"/>
      <c r="B481" s="333"/>
      <c r="D481" s="333"/>
      <c r="E481" s="333"/>
      <c r="F481" s="333"/>
      <c r="S481" s="334"/>
      <c r="T481" s="334"/>
      <c r="U481" s="335"/>
    </row>
    <row r="482" spans="1:21" s="331" customFormat="1">
      <c r="A482" s="333"/>
      <c r="B482" s="333"/>
      <c r="D482" s="333"/>
      <c r="E482" s="333"/>
      <c r="F482" s="333"/>
      <c r="S482" s="334"/>
      <c r="T482" s="334"/>
      <c r="U482" s="335"/>
    </row>
    <row r="483" spans="1:21" s="331" customFormat="1">
      <c r="A483" s="333"/>
      <c r="B483" s="333"/>
      <c r="D483" s="333"/>
      <c r="E483" s="333"/>
      <c r="F483" s="333"/>
      <c r="S483" s="334"/>
      <c r="T483" s="334"/>
      <c r="U483" s="335"/>
    </row>
    <row r="484" spans="1:21" s="331" customFormat="1">
      <c r="A484" s="333"/>
      <c r="B484" s="333"/>
      <c r="D484" s="333"/>
      <c r="E484" s="333"/>
      <c r="F484" s="333"/>
      <c r="S484" s="334"/>
      <c r="T484" s="334"/>
      <c r="U484" s="335"/>
    </row>
    <row r="485" spans="1:21" s="331" customFormat="1">
      <c r="A485" s="333"/>
      <c r="B485" s="333"/>
      <c r="D485" s="333"/>
      <c r="E485" s="333"/>
      <c r="F485" s="333"/>
      <c r="S485" s="334"/>
      <c r="T485" s="334"/>
      <c r="U485" s="335"/>
    </row>
    <row r="486" spans="1:21" s="331" customFormat="1">
      <c r="A486" s="333"/>
      <c r="B486" s="333"/>
      <c r="D486" s="333"/>
      <c r="E486" s="333"/>
      <c r="F486" s="333"/>
      <c r="S486" s="334"/>
      <c r="T486" s="334"/>
      <c r="U486" s="335"/>
    </row>
    <row r="487" spans="1:21" s="331" customFormat="1">
      <c r="A487" s="333"/>
      <c r="B487" s="333"/>
      <c r="D487" s="333"/>
      <c r="E487" s="333"/>
      <c r="F487" s="333"/>
      <c r="S487" s="334"/>
      <c r="T487" s="334"/>
      <c r="U487" s="335"/>
    </row>
    <row r="488" spans="1:21" s="331" customFormat="1">
      <c r="A488" s="333"/>
      <c r="B488" s="333"/>
      <c r="D488" s="333"/>
      <c r="E488" s="333"/>
      <c r="F488" s="333"/>
      <c r="S488" s="334"/>
      <c r="T488" s="334"/>
      <c r="U488" s="335"/>
    </row>
    <row r="489" spans="1:21" s="331" customFormat="1">
      <c r="A489" s="333"/>
      <c r="B489" s="333"/>
      <c r="D489" s="333"/>
      <c r="E489" s="333"/>
      <c r="F489" s="333"/>
      <c r="S489" s="334"/>
      <c r="T489" s="334"/>
      <c r="U489" s="335"/>
    </row>
    <row r="490" spans="1:21" s="331" customFormat="1">
      <c r="A490" s="333"/>
      <c r="B490" s="333"/>
      <c r="D490" s="333"/>
      <c r="E490" s="333"/>
      <c r="F490" s="333"/>
      <c r="S490" s="334"/>
      <c r="T490" s="334"/>
      <c r="U490" s="335"/>
    </row>
    <row r="491" spans="1:21" s="331" customFormat="1">
      <c r="A491" s="333"/>
      <c r="B491" s="333"/>
      <c r="D491" s="333"/>
      <c r="E491" s="333"/>
      <c r="F491" s="333"/>
      <c r="S491" s="334"/>
      <c r="T491" s="334"/>
      <c r="U491" s="335"/>
    </row>
    <row r="492" spans="1:21" s="331" customFormat="1">
      <c r="A492" s="333"/>
      <c r="B492" s="333"/>
      <c r="D492" s="333"/>
      <c r="E492" s="333"/>
      <c r="F492" s="333"/>
      <c r="S492" s="334"/>
      <c r="T492" s="334"/>
      <c r="U492" s="335"/>
    </row>
    <row r="493" spans="1:21" s="331" customFormat="1">
      <c r="A493" s="333"/>
      <c r="B493" s="333"/>
      <c r="D493" s="333"/>
      <c r="E493" s="333"/>
      <c r="F493" s="333"/>
      <c r="S493" s="334"/>
      <c r="T493" s="334"/>
      <c r="U493" s="335"/>
    </row>
    <row r="494" spans="1:21" s="331" customFormat="1">
      <c r="A494" s="333"/>
      <c r="B494" s="333"/>
      <c r="D494" s="333"/>
      <c r="E494" s="333"/>
      <c r="F494" s="333"/>
      <c r="S494" s="334"/>
      <c r="T494" s="334"/>
      <c r="U494" s="335"/>
    </row>
    <row r="495" spans="1:21" s="331" customFormat="1">
      <c r="A495" s="333"/>
      <c r="B495" s="333"/>
      <c r="D495" s="333"/>
      <c r="E495" s="333"/>
      <c r="F495" s="333"/>
      <c r="S495" s="334"/>
      <c r="T495" s="334"/>
      <c r="U495" s="335"/>
    </row>
    <row r="496" spans="1:21" s="331" customFormat="1">
      <c r="A496" s="333"/>
      <c r="B496" s="333"/>
      <c r="D496" s="333"/>
      <c r="E496" s="333"/>
      <c r="F496" s="333"/>
      <c r="S496" s="334"/>
      <c r="T496" s="334"/>
      <c r="U496" s="335"/>
    </row>
    <row r="497" spans="1:21" s="331" customFormat="1">
      <c r="A497" s="333"/>
      <c r="B497" s="333"/>
      <c r="D497" s="333"/>
      <c r="E497" s="333"/>
      <c r="F497" s="333"/>
      <c r="S497" s="334"/>
      <c r="T497" s="334"/>
      <c r="U497" s="335"/>
    </row>
    <row r="498" spans="1:21" s="331" customFormat="1">
      <c r="A498" s="333"/>
      <c r="B498" s="333"/>
      <c r="D498" s="333"/>
      <c r="E498" s="333"/>
      <c r="F498" s="333"/>
      <c r="S498" s="334"/>
      <c r="T498" s="334"/>
      <c r="U498" s="335"/>
    </row>
    <row r="499" spans="1:21" s="331" customFormat="1">
      <c r="A499" s="333"/>
      <c r="B499" s="333"/>
      <c r="D499" s="333"/>
      <c r="E499" s="333"/>
      <c r="F499" s="333"/>
      <c r="S499" s="334"/>
      <c r="T499" s="334"/>
      <c r="U499" s="335"/>
    </row>
    <row r="500" spans="1:21" s="331" customFormat="1">
      <c r="A500" s="333"/>
      <c r="B500" s="333"/>
      <c r="D500" s="333"/>
      <c r="E500" s="333"/>
      <c r="F500" s="333"/>
      <c r="S500" s="334"/>
      <c r="T500" s="334"/>
      <c r="U500" s="335"/>
    </row>
    <row r="501" spans="1:21" s="331" customFormat="1">
      <c r="A501" s="333"/>
      <c r="B501" s="333"/>
      <c r="D501" s="333"/>
      <c r="E501" s="333"/>
      <c r="F501" s="333"/>
      <c r="S501" s="334"/>
      <c r="T501" s="334"/>
      <c r="U501" s="335"/>
    </row>
    <row r="502" spans="1:21">
      <c r="S502" s="334"/>
      <c r="T502" s="334"/>
      <c r="U502" s="335"/>
    </row>
    <row r="503" spans="1:21">
      <c r="S503" s="334"/>
      <c r="T503" s="334"/>
      <c r="U503" s="335"/>
    </row>
    <row r="504" spans="1:21">
      <c r="S504" s="334"/>
      <c r="T504" s="334"/>
      <c r="U504" s="335"/>
    </row>
    <row r="505" spans="1:21">
      <c r="S505" s="334"/>
      <c r="T505" s="334"/>
      <c r="U505" s="335"/>
    </row>
    <row r="506" spans="1:21">
      <c r="S506" s="334"/>
      <c r="T506" s="334"/>
      <c r="U506" s="335"/>
    </row>
    <row r="507" spans="1:21">
      <c r="S507" s="334"/>
      <c r="T507" s="334"/>
      <c r="U507" s="335"/>
    </row>
    <row r="508" spans="1:21">
      <c r="S508" s="334"/>
      <c r="T508" s="334"/>
      <c r="U508" s="335"/>
    </row>
    <row r="509" spans="1:21">
      <c r="S509" s="334"/>
      <c r="T509" s="334"/>
      <c r="U509" s="335"/>
    </row>
    <row r="510" spans="1:21">
      <c r="S510" s="334"/>
      <c r="T510" s="334"/>
      <c r="U510" s="335"/>
    </row>
    <row r="511" spans="1:21">
      <c r="S511" s="334"/>
      <c r="T511" s="334"/>
      <c r="U511" s="335"/>
    </row>
    <row r="512" spans="1:21">
      <c r="S512" s="334"/>
      <c r="T512" s="334"/>
      <c r="U512" s="335"/>
    </row>
    <row r="513" spans="1:21">
      <c r="S513" s="334"/>
      <c r="T513" s="334"/>
      <c r="U513" s="335"/>
    </row>
    <row r="514" spans="1:21">
      <c r="S514" s="334"/>
      <c r="T514" s="334"/>
      <c r="U514" s="335"/>
    </row>
    <row r="515" spans="1:21">
      <c r="S515" s="334"/>
      <c r="T515" s="334"/>
      <c r="U515" s="335"/>
    </row>
    <row r="516" spans="1:21">
      <c r="S516" s="334"/>
      <c r="T516" s="334"/>
      <c r="U516" s="335"/>
    </row>
    <row r="517" spans="1:21">
      <c r="S517" s="334"/>
      <c r="T517" s="334"/>
      <c r="U517" s="335"/>
    </row>
    <row r="518" spans="1:21" s="331" customFormat="1">
      <c r="A518" s="333"/>
      <c r="B518" s="333"/>
      <c r="D518" s="333"/>
      <c r="E518" s="333"/>
      <c r="F518" s="333"/>
      <c r="S518" s="334"/>
      <c r="T518" s="334"/>
      <c r="U518" s="335"/>
    </row>
    <row r="519" spans="1:21" s="331" customFormat="1">
      <c r="A519" s="333"/>
      <c r="B519" s="333"/>
      <c r="D519" s="333"/>
      <c r="E519" s="333"/>
      <c r="F519" s="333"/>
      <c r="S519" s="334"/>
      <c r="T519" s="334"/>
      <c r="U519" s="335"/>
    </row>
    <row r="520" spans="1:21" s="331" customFormat="1">
      <c r="A520" s="333"/>
      <c r="B520" s="333"/>
      <c r="D520" s="333"/>
      <c r="E520" s="333"/>
      <c r="F520" s="333"/>
      <c r="S520" s="334"/>
      <c r="T520" s="334"/>
      <c r="U520" s="335"/>
    </row>
    <row r="521" spans="1:21" s="331" customFormat="1">
      <c r="A521" s="333"/>
      <c r="B521" s="333"/>
      <c r="D521" s="333"/>
      <c r="E521" s="333"/>
      <c r="F521" s="333"/>
      <c r="S521" s="334"/>
      <c r="T521" s="334"/>
      <c r="U521" s="335"/>
    </row>
    <row r="522" spans="1:21" s="331" customFormat="1">
      <c r="A522" s="333"/>
      <c r="B522" s="333"/>
      <c r="D522" s="333"/>
      <c r="E522" s="333"/>
      <c r="F522" s="333"/>
      <c r="S522" s="334"/>
      <c r="T522" s="334"/>
      <c r="U522" s="335"/>
    </row>
    <row r="523" spans="1:21" s="331" customFormat="1">
      <c r="A523" s="333"/>
      <c r="B523" s="333"/>
      <c r="D523" s="333"/>
      <c r="E523" s="333"/>
      <c r="F523" s="333"/>
      <c r="S523" s="334"/>
      <c r="T523" s="334"/>
      <c r="U523" s="335"/>
    </row>
    <row r="524" spans="1:21" s="331" customFormat="1">
      <c r="A524" s="333"/>
      <c r="B524" s="333"/>
      <c r="D524" s="333"/>
      <c r="E524" s="333"/>
      <c r="F524" s="333"/>
      <c r="S524" s="334"/>
      <c r="T524" s="334"/>
      <c r="U524" s="335"/>
    </row>
    <row r="525" spans="1:21" s="331" customFormat="1">
      <c r="A525" s="333"/>
      <c r="B525" s="333"/>
      <c r="D525" s="333"/>
      <c r="E525" s="333"/>
      <c r="F525" s="333"/>
      <c r="S525" s="334"/>
      <c r="T525" s="334"/>
      <c r="U525" s="335"/>
    </row>
    <row r="526" spans="1:21" s="331" customFormat="1">
      <c r="A526" s="333"/>
      <c r="B526" s="333"/>
      <c r="D526" s="333"/>
      <c r="E526" s="333"/>
      <c r="F526" s="333"/>
      <c r="S526" s="334"/>
      <c r="T526" s="334"/>
      <c r="U526" s="335"/>
    </row>
    <row r="527" spans="1:21" s="331" customFormat="1">
      <c r="A527" s="333"/>
      <c r="B527" s="333"/>
      <c r="D527" s="333"/>
      <c r="E527" s="333"/>
      <c r="F527" s="333"/>
      <c r="S527" s="334"/>
      <c r="T527" s="334"/>
      <c r="U527" s="335"/>
    </row>
    <row r="528" spans="1:21" s="331" customFormat="1">
      <c r="A528" s="333"/>
      <c r="B528" s="333"/>
      <c r="D528" s="333"/>
      <c r="E528" s="333"/>
      <c r="F528" s="333"/>
      <c r="S528" s="334"/>
      <c r="T528" s="334"/>
      <c r="U528" s="335"/>
    </row>
    <row r="529" spans="1:21" s="331" customFormat="1">
      <c r="A529" s="333"/>
      <c r="B529" s="333"/>
      <c r="D529" s="333"/>
      <c r="E529" s="333"/>
      <c r="F529" s="333"/>
      <c r="S529" s="334"/>
      <c r="T529" s="334"/>
      <c r="U529" s="335"/>
    </row>
    <row r="530" spans="1:21" s="331" customFormat="1">
      <c r="A530" s="333"/>
      <c r="B530" s="333"/>
      <c r="D530" s="333"/>
      <c r="E530" s="333"/>
      <c r="F530" s="333"/>
      <c r="S530" s="334"/>
      <c r="T530" s="334"/>
      <c r="U530" s="335"/>
    </row>
    <row r="531" spans="1:21" s="331" customFormat="1">
      <c r="A531" s="333"/>
      <c r="B531" s="333"/>
      <c r="D531" s="333"/>
      <c r="E531" s="333"/>
      <c r="F531" s="333"/>
      <c r="S531" s="334"/>
      <c r="T531" s="334"/>
      <c r="U531" s="335"/>
    </row>
    <row r="532" spans="1:21" s="331" customFormat="1">
      <c r="A532" s="333"/>
      <c r="B532" s="333"/>
      <c r="D532" s="333"/>
      <c r="E532" s="333"/>
      <c r="F532" s="333"/>
      <c r="S532" s="334"/>
      <c r="T532" s="334"/>
      <c r="U532" s="335"/>
    </row>
    <row r="533" spans="1:21" s="331" customFormat="1">
      <c r="A533" s="333"/>
      <c r="B533" s="333"/>
      <c r="D533" s="333"/>
      <c r="E533" s="333"/>
      <c r="F533" s="333"/>
      <c r="S533" s="334"/>
      <c r="T533" s="334"/>
      <c r="U533" s="335"/>
    </row>
    <row r="534" spans="1:21" s="331" customFormat="1">
      <c r="A534" s="333"/>
      <c r="B534" s="333"/>
      <c r="D534" s="333"/>
      <c r="E534" s="333"/>
      <c r="F534" s="333"/>
      <c r="S534" s="334"/>
      <c r="T534" s="334"/>
      <c r="U534" s="335"/>
    </row>
    <row r="535" spans="1:21" s="331" customFormat="1">
      <c r="A535" s="333"/>
      <c r="B535" s="333"/>
      <c r="D535" s="333"/>
      <c r="E535" s="333"/>
      <c r="F535" s="333"/>
      <c r="S535" s="334"/>
      <c r="T535" s="334"/>
      <c r="U535" s="335"/>
    </row>
    <row r="536" spans="1:21" s="331" customFormat="1">
      <c r="A536" s="333"/>
      <c r="B536" s="333"/>
      <c r="D536" s="333"/>
      <c r="E536" s="333"/>
      <c r="F536" s="333"/>
      <c r="S536" s="334"/>
      <c r="T536" s="334"/>
      <c r="U536" s="335"/>
    </row>
    <row r="537" spans="1:21" s="331" customFormat="1">
      <c r="A537" s="333"/>
      <c r="B537" s="333"/>
      <c r="D537" s="333"/>
      <c r="E537" s="333"/>
      <c r="F537" s="333"/>
      <c r="S537" s="334"/>
      <c r="T537" s="334"/>
      <c r="U537" s="335"/>
    </row>
    <row r="538" spans="1:21" s="331" customFormat="1">
      <c r="A538" s="333"/>
      <c r="B538" s="333"/>
      <c r="D538" s="333"/>
      <c r="E538" s="333"/>
      <c r="F538" s="333"/>
      <c r="S538" s="334"/>
      <c r="T538" s="334"/>
      <c r="U538" s="335"/>
    </row>
    <row r="539" spans="1:21" s="331" customFormat="1">
      <c r="A539" s="333"/>
      <c r="B539" s="333"/>
      <c r="D539" s="333"/>
      <c r="E539" s="333"/>
      <c r="F539" s="333"/>
      <c r="S539" s="334"/>
      <c r="T539" s="334"/>
      <c r="U539" s="335"/>
    </row>
    <row r="540" spans="1:21" s="331" customFormat="1">
      <c r="A540" s="333"/>
      <c r="B540" s="333"/>
      <c r="D540" s="333"/>
      <c r="E540" s="333"/>
      <c r="F540" s="333"/>
      <c r="S540" s="334"/>
      <c r="T540" s="334"/>
      <c r="U540" s="335"/>
    </row>
    <row r="541" spans="1:21" s="331" customFormat="1">
      <c r="A541" s="333"/>
      <c r="B541" s="333"/>
      <c r="D541" s="333"/>
      <c r="E541" s="333"/>
      <c r="F541" s="333"/>
      <c r="S541" s="334"/>
      <c r="T541" s="334"/>
      <c r="U541" s="335"/>
    </row>
    <row r="542" spans="1:21" s="331" customFormat="1">
      <c r="A542" s="333"/>
      <c r="B542" s="333"/>
      <c r="D542" s="333"/>
      <c r="E542" s="333"/>
      <c r="F542" s="333"/>
      <c r="S542" s="334"/>
      <c r="T542" s="334"/>
      <c r="U542" s="335"/>
    </row>
    <row r="543" spans="1:21" s="331" customFormat="1">
      <c r="A543" s="333"/>
      <c r="B543" s="333"/>
      <c r="D543" s="333"/>
      <c r="E543" s="333"/>
      <c r="F543" s="333"/>
      <c r="S543" s="334"/>
      <c r="T543" s="334"/>
      <c r="U543" s="335"/>
    </row>
    <row r="544" spans="1:21" s="331" customFormat="1">
      <c r="A544" s="333"/>
      <c r="B544" s="333"/>
      <c r="D544" s="333"/>
      <c r="E544" s="333"/>
      <c r="F544" s="333"/>
      <c r="S544" s="334"/>
      <c r="T544" s="334"/>
      <c r="U544" s="335"/>
    </row>
    <row r="545" spans="1:21" s="331" customFormat="1">
      <c r="A545" s="333"/>
      <c r="B545" s="333"/>
      <c r="D545" s="333"/>
      <c r="E545" s="333"/>
      <c r="F545" s="333"/>
      <c r="S545" s="334"/>
      <c r="T545" s="334"/>
      <c r="U545" s="335"/>
    </row>
    <row r="546" spans="1:21" s="331" customFormat="1">
      <c r="A546" s="333"/>
      <c r="B546" s="333"/>
      <c r="D546" s="333"/>
      <c r="E546" s="333"/>
      <c r="F546" s="333"/>
      <c r="S546" s="334"/>
      <c r="T546" s="334"/>
      <c r="U546" s="335"/>
    </row>
    <row r="547" spans="1:21" s="331" customFormat="1">
      <c r="A547" s="333"/>
      <c r="B547" s="333"/>
      <c r="D547" s="333"/>
      <c r="E547" s="333"/>
      <c r="F547" s="333"/>
      <c r="S547" s="334"/>
      <c r="T547" s="334"/>
      <c r="U547" s="335"/>
    </row>
    <row r="548" spans="1:21" s="331" customFormat="1">
      <c r="A548" s="333"/>
      <c r="B548" s="333"/>
      <c r="D548" s="333"/>
      <c r="E548" s="333"/>
      <c r="F548" s="333"/>
      <c r="S548" s="334"/>
      <c r="T548" s="334"/>
      <c r="U548" s="335"/>
    </row>
    <row r="549" spans="1:21" s="331" customFormat="1">
      <c r="A549" s="333"/>
      <c r="B549" s="333"/>
      <c r="D549" s="333"/>
      <c r="E549" s="333"/>
      <c r="F549" s="333"/>
      <c r="S549" s="334"/>
      <c r="T549" s="334"/>
      <c r="U549" s="335"/>
    </row>
    <row r="550" spans="1:21" s="331" customFormat="1">
      <c r="A550" s="333"/>
      <c r="B550" s="333"/>
      <c r="D550" s="333"/>
      <c r="E550" s="333"/>
      <c r="F550" s="333"/>
      <c r="S550" s="334"/>
      <c r="T550" s="334"/>
      <c r="U550" s="335"/>
    </row>
    <row r="551" spans="1:21" s="331" customFormat="1">
      <c r="A551" s="333"/>
      <c r="B551" s="333"/>
      <c r="D551" s="333"/>
      <c r="E551" s="333"/>
      <c r="F551" s="333"/>
      <c r="S551" s="334"/>
      <c r="T551" s="334"/>
      <c r="U551" s="335"/>
    </row>
    <row r="552" spans="1:21" s="331" customFormat="1">
      <c r="A552" s="333"/>
      <c r="B552" s="333"/>
      <c r="D552" s="333"/>
      <c r="E552" s="333"/>
      <c r="F552" s="333"/>
      <c r="S552" s="334"/>
      <c r="T552" s="334"/>
      <c r="U552" s="335"/>
    </row>
    <row r="553" spans="1:21" s="331" customFormat="1">
      <c r="A553" s="333"/>
      <c r="B553" s="333"/>
      <c r="D553" s="333"/>
      <c r="E553" s="333"/>
      <c r="F553" s="333"/>
      <c r="S553" s="334"/>
      <c r="T553" s="334"/>
      <c r="U553" s="335"/>
    </row>
    <row r="554" spans="1:21" s="331" customFormat="1">
      <c r="A554" s="333"/>
      <c r="B554" s="333"/>
      <c r="D554" s="333"/>
      <c r="E554" s="333"/>
      <c r="F554" s="333"/>
      <c r="S554" s="334"/>
      <c r="T554" s="334"/>
      <c r="U554" s="335"/>
    </row>
    <row r="555" spans="1:21" s="331" customFormat="1">
      <c r="A555" s="333"/>
      <c r="B555" s="333"/>
      <c r="D555" s="333"/>
      <c r="E555" s="333"/>
      <c r="F555" s="333"/>
      <c r="S555" s="334"/>
      <c r="T555" s="334"/>
      <c r="U555" s="335"/>
    </row>
    <row r="556" spans="1:21" s="331" customFormat="1">
      <c r="A556" s="333"/>
      <c r="B556" s="333"/>
      <c r="D556" s="333"/>
      <c r="E556" s="333"/>
      <c r="F556" s="333"/>
      <c r="S556" s="334"/>
      <c r="T556" s="334"/>
      <c r="U556" s="335"/>
    </row>
    <row r="557" spans="1:21" s="331" customFormat="1">
      <c r="A557" s="333"/>
      <c r="B557" s="333"/>
      <c r="D557" s="333"/>
      <c r="E557" s="333"/>
      <c r="F557" s="333"/>
      <c r="S557" s="334"/>
      <c r="T557" s="334"/>
      <c r="U557" s="335"/>
    </row>
    <row r="558" spans="1:21" s="331" customFormat="1">
      <c r="A558" s="333"/>
      <c r="B558" s="333"/>
      <c r="D558" s="333"/>
      <c r="E558" s="333"/>
      <c r="F558" s="333"/>
      <c r="S558" s="334"/>
      <c r="T558" s="334"/>
      <c r="U558" s="335"/>
    </row>
    <row r="559" spans="1:21" s="331" customFormat="1">
      <c r="A559" s="333"/>
      <c r="B559" s="333"/>
      <c r="D559" s="333"/>
      <c r="E559" s="333"/>
      <c r="F559" s="333"/>
      <c r="S559" s="334"/>
      <c r="T559" s="334"/>
      <c r="U559" s="335"/>
    </row>
    <row r="560" spans="1:21" s="331" customFormat="1">
      <c r="A560" s="333"/>
      <c r="B560" s="333"/>
      <c r="D560" s="333"/>
      <c r="E560" s="333"/>
      <c r="F560" s="333"/>
      <c r="S560" s="334"/>
      <c r="T560" s="334"/>
      <c r="U560" s="335"/>
    </row>
    <row r="561" spans="1:21" s="331" customFormat="1">
      <c r="A561" s="333"/>
      <c r="B561" s="333"/>
      <c r="D561" s="333"/>
      <c r="E561" s="333"/>
      <c r="F561" s="333"/>
      <c r="S561" s="334"/>
      <c r="T561" s="334"/>
      <c r="U561" s="335"/>
    </row>
    <row r="562" spans="1:21" s="331" customFormat="1">
      <c r="A562" s="333"/>
      <c r="B562" s="333"/>
      <c r="D562" s="333"/>
      <c r="E562" s="333"/>
      <c r="F562" s="333"/>
      <c r="S562" s="334"/>
      <c r="T562" s="334"/>
      <c r="U562" s="335"/>
    </row>
    <row r="563" spans="1:21" s="331" customFormat="1">
      <c r="A563" s="333"/>
      <c r="B563" s="333"/>
      <c r="D563" s="333"/>
      <c r="E563" s="333"/>
      <c r="F563" s="333"/>
      <c r="S563" s="334"/>
      <c r="T563" s="334"/>
      <c r="U563" s="335"/>
    </row>
    <row r="564" spans="1:21" s="331" customFormat="1">
      <c r="A564" s="333"/>
      <c r="B564" s="333"/>
      <c r="D564" s="333"/>
      <c r="E564" s="333"/>
      <c r="F564" s="333"/>
      <c r="S564" s="334"/>
      <c r="T564" s="334"/>
      <c r="U564" s="335"/>
    </row>
    <row r="565" spans="1:21" s="331" customFormat="1">
      <c r="A565" s="333"/>
      <c r="B565" s="333"/>
      <c r="D565" s="333"/>
      <c r="E565" s="333"/>
      <c r="F565" s="333"/>
      <c r="S565" s="334"/>
      <c r="T565" s="334"/>
      <c r="U565" s="335"/>
    </row>
    <row r="566" spans="1:21" s="331" customFormat="1">
      <c r="A566" s="333"/>
      <c r="B566" s="333"/>
      <c r="D566" s="333"/>
      <c r="E566" s="333"/>
      <c r="F566" s="333"/>
      <c r="S566" s="334"/>
      <c r="T566" s="334"/>
      <c r="U566" s="335"/>
    </row>
    <row r="567" spans="1:21" s="331" customFormat="1">
      <c r="A567" s="333"/>
      <c r="B567" s="333"/>
      <c r="D567" s="333"/>
      <c r="E567" s="333"/>
      <c r="F567" s="333"/>
      <c r="S567" s="334"/>
      <c r="T567" s="334"/>
      <c r="U567" s="335"/>
    </row>
    <row r="568" spans="1:21" s="331" customFormat="1">
      <c r="A568" s="333"/>
      <c r="B568" s="333"/>
      <c r="D568" s="333"/>
      <c r="E568" s="333"/>
      <c r="F568" s="333"/>
      <c r="S568" s="334"/>
      <c r="T568" s="334"/>
      <c r="U568" s="335"/>
    </row>
    <row r="569" spans="1:21" s="331" customFormat="1">
      <c r="A569" s="333"/>
      <c r="B569" s="333"/>
      <c r="D569" s="333"/>
      <c r="E569" s="333"/>
      <c r="F569" s="333"/>
      <c r="S569" s="334"/>
      <c r="T569" s="334"/>
      <c r="U569" s="335"/>
    </row>
    <row r="570" spans="1:21" s="331" customFormat="1">
      <c r="A570" s="333"/>
      <c r="B570" s="333"/>
      <c r="D570" s="333"/>
      <c r="E570" s="333"/>
      <c r="F570" s="333"/>
      <c r="S570" s="334"/>
      <c r="T570" s="334"/>
      <c r="U570" s="335"/>
    </row>
    <row r="571" spans="1:21" s="331" customFormat="1">
      <c r="A571" s="333"/>
      <c r="B571" s="333"/>
      <c r="D571" s="333"/>
      <c r="E571" s="333"/>
      <c r="F571" s="333"/>
      <c r="S571" s="334"/>
      <c r="T571" s="334"/>
      <c r="U571" s="335"/>
    </row>
    <row r="572" spans="1:21" s="331" customFormat="1">
      <c r="A572" s="333"/>
      <c r="B572" s="333"/>
      <c r="D572" s="333"/>
      <c r="E572" s="333"/>
      <c r="F572" s="333"/>
      <c r="S572" s="334"/>
      <c r="T572" s="334"/>
      <c r="U572" s="335"/>
    </row>
    <row r="573" spans="1:21" s="331" customFormat="1">
      <c r="A573" s="333"/>
      <c r="B573" s="333"/>
      <c r="D573" s="333"/>
      <c r="E573" s="333"/>
      <c r="F573" s="333"/>
      <c r="S573" s="334"/>
      <c r="T573" s="334"/>
      <c r="U573" s="335"/>
    </row>
    <row r="574" spans="1:21" s="331" customFormat="1">
      <c r="A574" s="333"/>
      <c r="B574" s="333"/>
      <c r="D574" s="333"/>
      <c r="E574" s="333"/>
      <c r="F574" s="333"/>
      <c r="S574" s="334"/>
      <c r="T574" s="334"/>
      <c r="U574" s="335"/>
    </row>
    <row r="575" spans="1:21" s="331" customFormat="1">
      <c r="A575" s="333"/>
      <c r="B575" s="333"/>
      <c r="D575" s="333"/>
      <c r="E575" s="333"/>
      <c r="F575" s="333"/>
      <c r="S575" s="334"/>
      <c r="T575" s="334"/>
      <c r="U575" s="335"/>
    </row>
    <row r="576" spans="1:21" s="331" customFormat="1">
      <c r="A576" s="333"/>
      <c r="B576" s="333"/>
      <c r="D576" s="333"/>
      <c r="E576" s="333"/>
      <c r="F576" s="333"/>
      <c r="S576" s="334"/>
      <c r="T576" s="334"/>
      <c r="U576" s="335"/>
    </row>
    <row r="577" spans="1:21" s="331" customFormat="1">
      <c r="A577" s="333"/>
      <c r="B577" s="333"/>
      <c r="D577" s="333"/>
      <c r="E577" s="333"/>
      <c r="F577" s="333"/>
      <c r="S577" s="334"/>
      <c r="T577" s="334"/>
      <c r="U577" s="335"/>
    </row>
    <row r="578" spans="1:21" s="331" customFormat="1">
      <c r="A578" s="333"/>
      <c r="B578" s="333"/>
      <c r="D578" s="333"/>
      <c r="E578" s="333"/>
      <c r="F578" s="333"/>
      <c r="S578" s="334"/>
      <c r="T578" s="334"/>
      <c r="U578" s="335"/>
    </row>
    <row r="579" spans="1:21" s="331" customFormat="1">
      <c r="A579" s="333"/>
      <c r="B579" s="333"/>
      <c r="D579" s="333"/>
      <c r="E579" s="333"/>
      <c r="F579" s="333"/>
      <c r="S579" s="334"/>
      <c r="T579" s="334"/>
      <c r="U579" s="335"/>
    </row>
    <row r="580" spans="1:21" s="331" customFormat="1">
      <c r="A580" s="333"/>
      <c r="B580" s="333"/>
      <c r="D580" s="333"/>
      <c r="E580" s="333"/>
      <c r="F580" s="333"/>
      <c r="S580" s="334"/>
      <c r="T580" s="334"/>
      <c r="U580" s="335"/>
    </row>
    <row r="581" spans="1:21" s="331" customFormat="1">
      <c r="A581" s="333"/>
      <c r="B581" s="333"/>
      <c r="D581" s="333"/>
      <c r="E581" s="333"/>
      <c r="F581" s="333"/>
      <c r="S581" s="334"/>
      <c r="T581" s="334"/>
      <c r="U581" s="335"/>
    </row>
    <row r="582" spans="1:21" s="331" customFormat="1">
      <c r="A582" s="333"/>
      <c r="B582" s="333"/>
      <c r="D582" s="333"/>
      <c r="E582" s="333"/>
      <c r="F582" s="333"/>
      <c r="S582" s="334"/>
      <c r="T582" s="334"/>
      <c r="U582" s="335"/>
    </row>
    <row r="583" spans="1:21" s="331" customFormat="1">
      <c r="A583" s="333"/>
      <c r="B583" s="333"/>
      <c r="D583" s="333"/>
      <c r="E583" s="333"/>
      <c r="F583" s="333"/>
      <c r="S583" s="334"/>
      <c r="T583" s="334"/>
      <c r="U583" s="335"/>
    </row>
    <row r="584" spans="1:21" s="331" customFormat="1">
      <c r="A584" s="333"/>
      <c r="B584" s="333"/>
      <c r="D584" s="333"/>
      <c r="E584" s="333"/>
      <c r="F584" s="333"/>
      <c r="S584" s="334"/>
      <c r="T584" s="334"/>
      <c r="U584" s="335"/>
    </row>
    <row r="585" spans="1:21" s="331" customFormat="1">
      <c r="A585" s="333"/>
      <c r="B585" s="333"/>
      <c r="D585" s="333"/>
      <c r="E585" s="333"/>
      <c r="F585" s="333"/>
      <c r="S585" s="334"/>
      <c r="T585" s="334"/>
      <c r="U585" s="335"/>
    </row>
    <row r="586" spans="1:21" s="331" customFormat="1">
      <c r="A586" s="333"/>
      <c r="B586" s="333"/>
      <c r="D586" s="333"/>
      <c r="E586" s="333"/>
      <c r="F586" s="333"/>
      <c r="S586" s="334"/>
      <c r="T586" s="334"/>
      <c r="U586" s="335"/>
    </row>
    <row r="587" spans="1:21" s="331" customFormat="1">
      <c r="A587" s="333"/>
      <c r="B587" s="333"/>
      <c r="D587" s="333"/>
      <c r="E587" s="333"/>
      <c r="F587" s="333"/>
      <c r="S587" s="334"/>
      <c r="T587" s="334"/>
      <c r="U587" s="335"/>
    </row>
    <row r="588" spans="1:21" s="331" customFormat="1">
      <c r="A588" s="333"/>
      <c r="B588" s="333"/>
      <c r="D588" s="333"/>
      <c r="E588" s="333"/>
      <c r="F588" s="333"/>
      <c r="S588" s="334"/>
      <c r="T588" s="334"/>
      <c r="U588" s="335"/>
    </row>
    <row r="589" spans="1:21" s="331" customFormat="1">
      <c r="A589" s="333"/>
      <c r="B589" s="333"/>
      <c r="D589" s="333"/>
      <c r="E589" s="333"/>
      <c r="F589" s="333"/>
      <c r="S589" s="334"/>
      <c r="T589" s="334"/>
      <c r="U589" s="335"/>
    </row>
    <row r="590" spans="1:21" s="331" customFormat="1">
      <c r="A590" s="333"/>
      <c r="B590" s="333"/>
      <c r="D590" s="333"/>
      <c r="E590" s="333"/>
      <c r="F590" s="333"/>
      <c r="S590" s="334"/>
      <c r="T590" s="334"/>
      <c r="U590" s="335"/>
    </row>
    <row r="591" spans="1:21" s="331" customFormat="1">
      <c r="A591" s="333"/>
      <c r="B591" s="333"/>
      <c r="D591" s="333"/>
      <c r="E591" s="333"/>
      <c r="F591" s="333"/>
      <c r="S591" s="334"/>
      <c r="T591" s="334"/>
      <c r="U591" s="335"/>
    </row>
    <row r="592" spans="1:21" s="331" customFormat="1">
      <c r="A592" s="333"/>
      <c r="B592" s="333"/>
      <c r="D592" s="333"/>
      <c r="E592" s="333"/>
      <c r="F592" s="333"/>
      <c r="S592" s="334"/>
      <c r="T592" s="334"/>
      <c r="U592" s="335"/>
    </row>
    <row r="593" spans="1:21" s="331" customFormat="1">
      <c r="A593" s="333"/>
      <c r="B593" s="333"/>
      <c r="D593" s="333"/>
      <c r="E593" s="333"/>
      <c r="F593" s="333"/>
      <c r="S593" s="334"/>
      <c r="T593" s="334"/>
      <c r="U593" s="335"/>
    </row>
    <row r="594" spans="1:21" s="331" customFormat="1">
      <c r="A594" s="333"/>
      <c r="B594" s="333"/>
      <c r="D594" s="333"/>
      <c r="E594" s="333"/>
      <c r="F594" s="333"/>
      <c r="S594" s="334"/>
      <c r="T594" s="334"/>
      <c r="U594" s="335"/>
    </row>
    <row r="595" spans="1:21" s="331" customFormat="1">
      <c r="A595" s="333"/>
      <c r="B595" s="333"/>
      <c r="D595" s="333"/>
      <c r="E595" s="333"/>
      <c r="F595" s="333"/>
      <c r="S595" s="334"/>
      <c r="T595" s="334"/>
      <c r="U595" s="335"/>
    </row>
    <row r="596" spans="1:21" s="331" customFormat="1">
      <c r="A596" s="333"/>
      <c r="B596" s="333"/>
      <c r="D596" s="333"/>
      <c r="E596" s="333"/>
      <c r="F596" s="333"/>
      <c r="S596" s="334"/>
      <c r="T596" s="334"/>
      <c r="U596" s="335"/>
    </row>
    <row r="597" spans="1:21" s="331" customFormat="1">
      <c r="A597" s="333"/>
      <c r="B597" s="333"/>
      <c r="D597" s="333"/>
      <c r="E597" s="333"/>
      <c r="F597" s="333"/>
      <c r="S597" s="334"/>
      <c r="T597" s="334"/>
      <c r="U597" s="335"/>
    </row>
    <row r="598" spans="1:21" s="331" customFormat="1">
      <c r="A598" s="333"/>
      <c r="B598" s="333"/>
      <c r="D598" s="333"/>
      <c r="E598" s="333"/>
      <c r="F598" s="333"/>
      <c r="S598" s="334"/>
      <c r="T598" s="334"/>
      <c r="U598" s="335"/>
    </row>
    <row r="599" spans="1:21" s="331" customFormat="1">
      <c r="A599" s="333"/>
      <c r="B599" s="333"/>
      <c r="D599" s="333"/>
      <c r="E599" s="333"/>
      <c r="F599" s="333"/>
      <c r="S599" s="334"/>
      <c r="T599" s="334"/>
      <c r="U599" s="335"/>
    </row>
    <row r="600" spans="1:21" s="331" customFormat="1">
      <c r="A600" s="333"/>
      <c r="B600" s="333"/>
      <c r="D600" s="333"/>
      <c r="E600" s="333"/>
      <c r="F600" s="333"/>
      <c r="S600" s="334"/>
      <c r="T600" s="334"/>
      <c r="U600" s="335"/>
    </row>
    <row r="601" spans="1:21" s="331" customFormat="1">
      <c r="A601" s="333"/>
      <c r="B601" s="333"/>
      <c r="D601" s="333"/>
      <c r="E601" s="333"/>
      <c r="F601" s="333"/>
      <c r="S601" s="334"/>
      <c r="T601" s="334"/>
      <c r="U601" s="335"/>
    </row>
    <row r="602" spans="1:21" s="331" customFormat="1">
      <c r="A602" s="333"/>
      <c r="B602" s="333"/>
      <c r="D602" s="333"/>
      <c r="E602" s="333"/>
      <c r="F602" s="333"/>
      <c r="S602" s="334"/>
      <c r="T602" s="334"/>
      <c r="U602" s="335"/>
    </row>
    <row r="603" spans="1:21" s="331" customFormat="1">
      <c r="A603" s="333"/>
      <c r="B603" s="333"/>
      <c r="D603" s="333"/>
      <c r="E603" s="333"/>
      <c r="F603" s="333"/>
      <c r="S603" s="334"/>
      <c r="T603" s="334"/>
      <c r="U603" s="335"/>
    </row>
    <row r="604" spans="1:21" s="331" customFormat="1">
      <c r="A604" s="333"/>
      <c r="B604" s="333"/>
      <c r="D604" s="333"/>
      <c r="E604" s="333"/>
      <c r="F604" s="333"/>
      <c r="S604" s="334"/>
      <c r="T604" s="334"/>
      <c r="U604" s="335"/>
    </row>
    <row r="605" spans="1:21" s="331" customFormat="1">
      <c r="A605" s="333"/>
      <c r="B605" s="333"/>
      <c r="D605" s="333"/>
      <c r="E605" s="333"/>
      <c r="F605" s="333"/>
      <c r="S605" s="334"/>
      <c r="T605" s="334"/>
      <c r="U605" s="335"/>
    </row>
    <row r="606" spans="1:21" s="331" customFormat="1">
      <c r="A606" s="333"/>
      <c r="B606" s="333"/>
      <c r="D606" s="333"/>
      <c r="E606" s="333"/>
      <c r="F606" s="333"/>
      <c r="S606" s="334"/>
      <c r="T606" s="334"/>
      <c r="U606" s="335"/>
    </row>
    <row r="607" spans="1:21" s="331" customFormat="1">
      <c r="A607" s="333"/>
      <c r="B607" s="333"/>
      <c r="D607" s="333"/>
      <c r="E607" s="333"/>
      <c r="F607" s="333"/>
      <c r="S607" s="334"/>
      <c r="T607" s="334"/>
      <c r="U607" s="335"/>
    </row>
    <row r="608" spans="1:21" s="331" customFormat="1">
      <c r="A608" s="333"/>
      <c r="B608" s="333"/>
      <c r="D608" s="333"/>
      <c r="E608" s="333"/>
      <c r="F608" s="333"/>
      <c r="S608" s="334"/>
      <c r="T608" s="334"/>
      <c r="U608" s="335"/>
    </row>
    <row r="609" spans="1:21" s="331" customFormat="1">
      <c r="A609" s="333"/>
      <c r="B609" s="333"/>
      <c r="D609" s="333"/>
      <c r="E609" s="333"/>
      <c r="F609" s="333"/>
      <c r="S609" s="334"/>
      <c r="T609" s="334"/>
      <c r="U609" s="335"/>
    </row>
    <row r="610" spans="1:21" s="331" customFormat="1">
      <c r="A610" s="333"/>
      <c r="B610" s="333"/>
      <c r="D610" s="333"/>
      <c r="E610" s="333"/>
      <c r="F610" s="333"/>
      <c r="S610" s="334"/>
      <c r="T610" s="334"/>
      <c r="U610" s="335"/>
    </row>
    <row r="611" spans="1:21" s="331" customFormat="1">
      <c r="A611" s="333"/>
      <c r="B611" s="333"/>
      <c r="D611" s="333"/>
      <c r="E611" s="333"/>
      <c r="F611" s="333"/>
      <c r="S611" s="334"/>
      <c r="T611" s="334"/>
      <c r="U611" s="335"/>
    </row>
    <row r="612" spans="1:21" s="331" customFormat="1">
      <c r="A612" s="333"/>
      <c r="B612" s="333"/>
      <c r="D612" s="333"/>
      <c r="E612" s="333"/>
      <c r="F612" s="333"/>
      <c r="S612" s="334"/>
      <c r="T612" s="334"/>
      <c r="U612" s="335"/>
    </row>
    <row r="613" spans="1:21" s="331" customFormat="1">
      <c r="A613" s="333"/>
      <c r="B613" s="333"/>
      <c r="D613" s="333"/>
      <c r="E613" s="333"/>
      <c r="F613" s="333"/>
      <c r="S613" s="334"/>
      <c r="T613" s="334"/>
      <c r="U613" s="335"/>
    </row>
    <row r="614" spans="1:21" s="331" customFormat="1">
      <c r="A614" s="333"/>
      <c r="B614" s="333"/>
      <c r="D614" s="333"/>
      <c r="E614" s="333"/>
      <c r="F614" s="333"/>
      <c r="S614" s="334"/>
      <c r="T614" s="334"/>
      <c r="U614" s="335"/>
    </row>
    <row r="615" spans="1:21" s="331" customFormat="1">
      <c r="A615" s="333"/>
      <c r="B615" s="333"/>
      <c r="D615" s="333"/>
      <c r="E615" s="333"/>
      <c r="F615" s="333"/>
      <c r="S615" s="334"/>
      <c r="T615" s="334"/>
      <c r="U615" s="335"/>
    </row>
    <row r="616" spans="1:21" s="331" customFormat="1">
      <c r="A616" s="333"/>
      <c r="B616" s="333"/>
      <c r="D616" s="333"/>
      <c r="E616" s="333"/>
      <c r="F616" s="333"/>
      <c r="S616" s="334"/>
      <c r="T616" s="334"/>
      <c r="U616" s="335"/>
    </row>
    <row r="617" spans="1:21" s="331" customFormat="1">
      <c r="A617" s="333"/>
      <c r="B617" s="333"/>
      <c r="D617" s="333"/>
      <c r="E617" s="333"/>
      <c r="F617" s="333"/>
      <c r="S617" s="334"/>
      <c r="T617" s="334"/>
      <c r="U617" s="335"/>
    </row>
    <row r="618" spans="1:21" s="331" customFormat="1">
      <c r="A618" s="333"/>
      <c r="B618" s="333"/>
      <c r="D618" s="333"/>
      <c r="E618" s="333"/>
      <c r="F618" s="333"/>
      <c r="S618" s="334"/>
      <c r="T618" s="334"/>
      <c r="U618" s="335"/>
    </row>
    <row r="619" spans="1:21" s="331" customFormat="1">
      <c r="A619" s="333"/>
      <c r="B619" s="333"/>
      <c r="D619" s="333"/>
      <c r="E619" s="333"/>
      <c r="F619" s="333"/>
      <c r="S619" s="334"/>
      <c r="T619" s="334"/>
      <c r="U619" s="335"/>
    </row>
    <row r="620" spans="1:21" s="331" customFormat="1">
      <c r="A620" s="333"/>
      <c r="B620" s="333"/>
      <c r="D620" s="333"/>
      <c r="E620" s="333"/>
      <c r="F620" s="333"/>
      <c r="S620" s="334"/>
      <c r="T620" s="334"/>
      <c r="U620" s="335"/>
    </row>
    <row r="621" spans="1:21" s="331" customFormat="1">
      <c r="A621" s="333"/>
      <c r="B621" s="333"/>
      <c r="D621" s="333"/>
      <c r="E621" s="333"/>
      <c r="F621" s="333"/>
      <c r="S621" s="334"/>
      <c r="T621" s="334"/>
      <c r="U621" s="335"/>
    </row>
    <row r="622" spans="1:21" s="331" customFormat="1">
      <c r="A622" s="333"/>
      <c r="B622" s="333"/>
      <c r="D622" s="333"/>
      <c r="E622" s="333"/>
      <c r="F622" s="333"/>
      <c r="S622" s="334"/>
      <c r="T622" s="334"/>
      <c r="U622" s="335"/>
    </row>
    <row r="623" spans="1:21" s="331" customFormat="1">
      <c r="A623" s="333"/>
      <c r="B623" s="333"/>
      <c r="D623" s="333"/>
      <c r="E623" s="333"/>
      <c r="F623" s="333"/>
      <c r="S623" s="334"/>
      <c r="T623" s="334"/>
      <c r="U623" s="335"/>
    </row>
    <row r="624" spans="1:21" s="331" customFormat="1">
      <c r="A624" s="333"/>
      <c r="B624" s="333"/>
      <c r="D624" s="333"/>
      <c r="E624" s="333"/>
      <c r="F624" s="333"/>
      <c r="S624" s="334"/>
      <c r="T624" s="334"/>
      <c r="U624" s="335"/>
    </row>
    <row r="625" spans="1:21" s="331" customFormat="1">
      <c r="A625" s="333"/>
      <c r="B625" s="333"/>
      <c r="D625" s="333"/>
      <c r="E625" s="333"/>
      <c r="F625" s="333"/>
      <c r="S625" s="334"/>
      <c r="T625" s="334"/>
      <c r="U625" s="335"/>
    </row>
    <row r="626" spans="1:21" s="331" customFormat="1">
      <c r="A626" s="333"/>
      <c r="B626" s="333"/>
      <c r="D626" s="333"/>
      <c r="E626" s="333"/>
      <c r="F626" s="333"/>
      <c r="S626" s="334"/>
      <c r="T626" s="334"/>
      <c r="U626" s="335"/>
    </row>
    <row r="627" spans="1:21" s="331" customFormat="1">
      <c r="A627" s="333"/>
      <c r="B627" s="333"/>
      <c r="D627" s="333"/>
      <c r="E627" s="333"/>
      <c r="F627" s="333"/>
      <c r="S627" s="334"/>
      <c r="T627" s="334"/>
      <c r="U627" s="335"/>
    </row>
    <row r="628" spans="1:21" s="331" customFormat="1">
      <c r="A628" s="333"/>
      <c r="B628" s="333"/>
      <c r="D628" s="333"/>
      <c r="E628" s="333"/>
      <c r="F628" s="333"/>
      <c r="S628" s="334"/>
      <c r="T628" s="334"/>
      <c r="U628" s="335"/>
    </row>
    <row r="629" spans="1:21" s="331" customFormat="1">
      <c r="A629" s="333"/>
      <c r="B629" s="333"/>
      <c r="D629" s="333"/>
      <c r="E629" s="333"/>
      <c r="F629" s="333"/>
      <c r="S629" s="334"/>
      <c r="T629" s="334"/>
      <c r="U629" s="335"/>
    </row>
    <row r="630" spans="1:21" s="331" customFormat="1">
      <c r="A630" s="333"/>
      <c r="B630" s="333"/>
      <c r="D630" s="333"/>
      <c r="E630" s="333"/>
      <c r="F630" s="333"/>
      <c r="S630" s="334"/>
      <c r="T630" s="334"/>
      <c r="U630" s="335"/>
    </row>
    <row r="631" spans="1:21" s="331" customFormat="1">
      <c r="A631" s="333"/>
      <c r="B631" s="333"/>
      <c r="D631" s="333"/>
      <c r="E631" s="333"/>
      <c r="F631" s="333"/>
      <c r="S631" s="334"/>
      <c r="T631" s="334"/>
      <c r="U631" s="335"/>
    </row>
    <row r="632" spans="1:21" s="331" customFormat="1">
      <c r="A632" s="333"/>
      <c r="B632" s="333"/>
      <c r="D632" s="333"/>
      <c r="E632" s="333"/>
      <c r="F632" s="333"/>
      <c r="S632" s="334"/>
      <c r="T632" s="334"/>
      <c r="U632" s="335"/>
    </row>
    <row r="633" spans="1:21" s="331" customFormat="1">
      <c r="A633" s="333"/>
      <c r="B633" s="333"/>
      <c r="D633" s="333"/>
      <c r="E633" s="333"/>
      <c r="F633" s="333"/>
      <c r="S633" s="334"/>
      <c r="T633" s="334"/>
      <c r="U633" s="335"/>
    </row>
    <row r="634" spans="1:21" s="331" customFormat="1">
      <c r="A634" s="333"/>
      <c r="B634" s="333"/>
      <c r="D634" s="333"/>
      <c r="E634" s="333"/>
      <c r="F634" s="333"/>
      <c r="S634" s="334"/>
      <c r="T634" s="334"/>
      <c r="U634" s="335"/>
    </row>
    <row r="635" spans="1:21" s="331" customFormat="1">
      <c r="A635" s="333"/>
      <c r="B635" s="333"/>
      <c r="D635" s="333"/>
      <c r="E635" s="333"/>
      <c r="F635" s="333"/>
      <c r="S635" s="334"/>
      <c r="T635" s="334"/>
      <c r="U635" s="335"/>
    </row>
    <row r="636" spans="1:21" s="331" customFormat="1">
      <c r="A636" s="333"/>
      <c r="B636" s="333"/>
      <c r="D636" s="333"/>
      <c r="E636" s="333"/>
      <c r="F636" s="333"/>
      <c r="S636" s="334"/>
      <c r="T636" s="334"/>
      <c r="U636" s="335"/>
    </row>
    <row r="637" spans="1:21" s="331" customFormat="1">
      <c r="A637" s="333"/>
      <c r="B637" s="333"/>
      <c r="D637" s="333"/>
      <c r="E637" s="333"/>
      <c r="F637" s="333"/>
      <c r="S637" s="334"/>
      <c r="T637" s="334"/>
      <c r="U637" s="335"/>
    </row>
    <row r="638" spans="1:21" s="331" customFormat="1">
      <c r="A638" s="333"/>
      <c r="B638" s="333"/>
      <c r="D638" s="333"/>
      <c r="E638" s="333"/>
      <c r="F638" s="333"/>
      <c r="S638" s="334"/>
      <c r="T638" s="334"/>
      <c r="U638" s="335"/>
    </row>
    <row r="639" spans="1:21" s="331" customFormat="1">
      <c r="A639" s="333"/>
      <c r="B639" s="333"/>
      <c r="D639" s="333"/>
      <c r="E639" s="333"/>
      <c r="F639" s="333"/>
      <c r="S639" s="334"/>
      <c r="T639" s="334"/>
      <c r="U639" s="335"/>
    </row>
    <row r="640" spans="1:21" s="331" customFormat="1">
      <c r="A640" s="333"/>
      <c r="B640" s="333"/>
      <c r="D640" s="333"/>
      <c r="E640" s="333"/>
      <c r="F640" s="333"/>
      <c r="S640" s="334"/>
      <c r="T640" s="334"/>
      <c r="U640" s="335"/>
    </row>
    <row r="641" spans="1:21" s="331" customFormat="1">
      <c r="A641" s="333"/>
      <c r="B641" s="333"/>
      <c r="D641" s="333"/>
      <c r="E641" s="333"/>
      <c r="F641" s="333"/>
      <c r="S641" s="334"/>
      <c r="T641" s="334"/>
      <c r="U641" s="335"/>
    </row>
    <row r="642" spans="1:21" s="331" customFormat="1">
      <c r="A642" s="333"/>
      <c r="B642" s="333"/>
      <c r="D642" s="333"/>
      <c r="E642" s="333"/>
      <c r="F642" s="333"/>
      <c r="S642" s="334"/>
      <c r="T642" s="334"/>
      <c r="U642" s="335"/>
    </row>
    <row r="643" spans="1:21" s="331" customFormat="1">
      <c r="A643" s="333"/>
      <c r="B643" s="333"/>
      <c r="D643" s="333"/>
      <c r="E643" s="333"/>
      <c r="F643" s="333"/>
      <c r="S643" s="334"/>
      <c r="T643" s="334"/>
      <c r="U643" s="335"/>
    </row>
    <row r="644" spans="1:21" s="331" customFormat="1">
      <c r="A644" s="333"/>
      <c r="B644" s="333"/>
      <c r="D644" s="333"/>
      <c r="E644" s="333"/>
      <c r="F644" s="333"/>
      <c r="S644" s="334"/>
      <c r="T644" s="334"/>
      <c r="U644" s="335"/>
    </row>
    <row r="645" spans="1:21" s="331" customFormat="1">
      <c r="A645" s="333"/>
      <c r="B645" s="333"/>
      <c r="D645" s="333"/>
      <c r="E645" s="333"/>
      <c r="F645" s="333"/>
      <c r="S645" s="334"/>
      <c r="T645" s="334"/>
      <c r="U645" s="335"/>
    </row>
    <row r="646" spans="1:21" s="331" customFormat="1">
      <c r="A646" s="333"/>
      <c r="B646" s="333"/>
      <c r="D646" s="333"/>
      <c r="E646" s="333"/>
      <c r="F646" s="333"/>
      <c r="S646" s="334"/>
      <c r="T646" s="334"/>
      <c r="U646" s="335"/>
    </row>
    <row r="647" spans="1:21" s="331" customFormat="1">
      <c r="A647" s="333"/>
      <c r="B647" s="333"/>
      <c r="D647" s="333"/>
      <c r="E647" s="333"/>
      <c r="F647" s="333"/>
      <c r="S647" s="334"/>
      <c r="T647" s="334"/>
      <c r="U647" s="335"/>
    </row>
    <row r="648" spans="1:21" s="331" customFormat="1">
      <c r="A648" s="333"/>
      <c r="B648" s="333"/>
      <c r="D648" s="333"/>
      <c r="E648" s="333"/>
      <c r="F648" s="333"/>
      <c r="S648" s="334"/>
      <c r="T648" s="334"/>
      <c r="U648" s="335"/>
    </row>
    <row r="649" spans="1:21" s="331" customFormat="1">
      <c r="A649" s="333"/>
      <c r="B649" s="333"/>
      <c r="D649" s="333"/>
      <c r="E649" s="333"/>
      <c r="F649" s="333"/>
      <c r="S649" s="334"/>
      <c r="T649" s="334"/>
      <c r="U649" s="335"/>
    </row>
    <row r="650" spans="1:21" s="331" customFormat="1">
      <c r="A650" s="333"/>
      <c r="B650" s="333"/>
      <c r="D650" s="333"/>
      <c r="E650" s="333"/>
      <c r="F650" s="333"/>
      <c r="S650" s="334"/>
      <c r="T650" s="334"/>
      <c r="U650" s="335"/>
    </row>
    <row r="651" spans="1:21" s="331" customFormat="1">
      <c r="A651" s="333"/>
      <c r="B651" s="333"/>
      <c r="D651" s="333"/>
      <c r="E651" s="333"/>
      <c r="F651" s="333"/>
      <c r="S651" s="334"/>
      <c r="T651" s="334"/>
      <c r="U651" s="335"/>
    </row>
    <row r="652" spans="1:21" s="331" customFormat="1">
      <c r="A652" s="333"/>
      <c r="B652" s="333"/>
      <c r="D652" s="333"/>
      <c r="E652" s="333"/>
      <c r="F652" s="333"/>
      <c r="S652" s="334"/>
      <c r="T652" s="334"/>
      <c r="U652" s="335"/>
    </row>
    <row r="653" spans="1:21" s="331" customFormat="1">
      <c r="A653" s="333"/>
      <c r="B653" s="333"/>
      <c r="D653" s="333"/>
      <c r="E653" s="333"/>
      <c r="F653" s="333"/>
      <c r="S653" s="334"/>
      <c r="T653" s="334"/>
      <c r="U653" s="335"/>
    </row>
    <row r="654" spans="1:21" s="331" customFormat="1">
      <c r="A654" s="333"/>
      <c r="B654" s="333"/>
      <c r="D654" s="333"/>
      <c r="E654" s="333"/>
      <c r="F654" s="333"/>
      <c r="S654" s="334"/>
      <c r="T654" s="334"/>
      <c r="U654" s="335"/>
    </row>
    <row r="655" spans="1:21" s="331" customFormat="1">
      <c r="A655" s="333"/>
      <c r="B655" s="333"/>
      <c r="D655" s="333"/>
      <c r="E655" s="333"/>
      <c r="F655" s="333"/>
      <c r="S655" s="334"/>
      <c r="T655" s="334"/>
      <c r="U655" s="335"/>
    </row>
    <row r="656" spans="1:21" s="331" customFormat="1">
      <c r="A656" s="333"/>
      <c r="B656" s="333"/>
      <c r="D656" s="333"/>
      <c r="E656" s="333"/>
      <c r="F656" s="333"/>
      <c r="S656" s="334"/>
      <c r="T656" s="334"/>
      <c r="U656" s="335"/>
    </row>
    <row r="657" spans="1:21" s="331" customFormat="1">
      <c r="A657" s="333"/>
      <c r="B657" s="333"/>
      <c r="D657" s="333"/>
      <c r="E657" s="333"/>
      <c r="F657" s="333"/>
      <c r="S657" s="334"/>
      <c r="T657" s="334"/>
      <c r="U657" s="335"/>
    </row>
    <row r="658" spans="1:21" s="331" customFormat="1">
      <c r="A658" s="333"/>
      <c r="B658" s="333"/>
      <c r="D658" s="333"/>
      <c r="E658" s="333"/>
      <c r="F658" s="333"/>
      <c r="S658" s="334"/>
      <c r="T658" s="334"/>
      <c r="U658" s="335"/>
    </row>
    <row r="659" spans="1:21" s="331" customFormat="1">
      <c r="A659" s="333"/>
      <c r="B659" s="333"/>
      <c r="D659" s="333"/>
      <c r="E659" s="333"/>
      <c r="F659" s="333"/>
      <c r="S659" s="334"/>
      <c r="T659" s="334"/>
      <c r="U659" s="335"/>
    </row>
    <row r="660" spans="1:21" s="331" customFormat="1">
      <c r="A660" s="333"/>
      <c r="B660" s="333"/>
      <c r="D660" s="333"/>
      <c r="E660" s="333"/>
      <c r="F660" s="333"/>
      <c r="S660" s="334"/>
      <c r="T660" s="334"/>
      <c r="U660" s="335"/>
    </row>
    <row r="661" spans="1:21" s="331" customFormat="1">
      <c r="A661" s="333"/>
      <c r="B661" s="333"/>
      <c r="D661" s="333"/>
      <c r="E661" s="333"/>
      <c r="F661" s="333"/>
      <c r="S661" s="334"/>
      <c r="T661" s="334"/>
      <c r="U661" s="335"/>
    </row>
    <row r="662" spans="1:21" s="331" customFormat="1">
      <c r="A662" s="333"/>
      <c r="B662" s="333"/>
      <c r="D662" s="333"/>
      <c r="E662" s="333"/>
      <c r="F662" s="333"/>
      <c r="S662" s="334"/>
      <c r="T662" s="334"/>
      <c r="U662" s="335"/>
    </row>
    <row r="663" spans="1:21" s="331" customFormat="1">
      <c r="A663" s="333"/>
      <c r="B663" s="333"/>
      <c r="D663" s="333"/>
      <c r="E663" s="333"/>
      <c r="F663" s="333"/>
      <c r="S663" s="334"/>
      <c r="T663" s="334"/>
      <c r="U663" s="335"/>
    </row>
    <row r="664" spans="1:21" s="331" customFormat="1">
      <c r="A664" s="333"/>
      <c r="B664" s="333"/>
      <c r="D664" s="333"/>
      <c r="E664" s="333"/>
      <c r="F664" s="333"/>
      <c r="S664" s="334"/>
      <c r="T664" s="334"/>
      <c r="U664" s="335"/>
    </row>
    <row r="665" spans="1:21" s="331" customFormat="1">
      <c r="A665" s="333"/>
      <c r="B665" s="333"/>
      <c r="D665" s="333"/>
      <c r="E665" s="333"/>
      <c r="F665" s="333"/>
      <c r="S665" s="334"/>
      <c r="T665" s="334"/>
      <c r="U665" s="335"/>
    </row>
    <row r="666" spans="1:21" s="331" customFormat="1">
      <c r="A666" s="333"/>
      <c r="B666" s="333"/>
      <c r="D666" s="333"/>
      <c r="E666" s="333"/>
      <c r="F666" s="333"/>
      <c r="S666" s="334"/>
      <c r="T666" s="334"/>
      <c r="U666" s="335"/>
    </row>
    <row r="667" spans="1:21" s="331" customFormat="1">
      <c r="A667" s="333"/>
      <c r="B667" s="333"/>
      <c r="D667" s="333"/>
      <c r="E667" s="333"/>
      <c r="F667" s="333"/>
      <c r="S667" s="334"/>
      <c r="T667" s="334"/>
      <c r="U667" s="335"/>
    </row>
    <row r="668" spans="1:21" s="331" customFormat="1">
      <c r="A668" s="333"/>
      <c r="B668" s="333"/>
      <c r="D668" s="333"/>
      <c r="E668" s="333"/>
      <c r="F668" s="333"/>
      <c r="S668" s="334"/>
      <c r="T668" s="334"/>
      <c r="U668" s="335"/>
    </row>
    <row r="669" spans="1:21" s="331" customFormat="1">
      <c r="A669" s="333"/>
      <c r="B669" s="333"/>
      <c r="D669" s="333"/>
      <c r="E669" s="333"/>
      <c r="F669" s="333"/>
      <c r="S669" s="334"/>
      <c r="T669" s="334"/>
      <c r="U669" s="335"/>
    </row>
    <row r="670" spans="1:21" s="331" customFormat="1">
      <c r="A670" s="333"/>
      <c r="B670" s="333"/>
      <c r="D670" s="333"/>
      <c r="E670" s="333"/>
      <c r="F670" s="333"/>
      <c r="S670" s="334"/>
      <c r="T670" s="334"/>
      <c r="U670" s="335"/>
    </row>
    <row r="671" spans="1:21" s="331" customFormat="1">
      <c r="A671" s="333"/>
      <c r="B671" s="333"/>
      <c r="D671" s="333"/>
      <c r="E671" s="333"/>
      <c r="F671" s="333"/>
      <c r="S671" s="334"/>
      <c r="T671" s="334"/>
      <c r="U671" s="335"/>
    </row>
    <row r="672" spans="1:21" s="331" customFormat="1">
      <c r="A672" s="333"/>
      <c r="B672" s="333"/>
      <c r="D672" s="333"/>
      <c r="E672" s="333"/>
      <c r="F672" s="333"/>
      <c r="S672" s="334"/>
      <c r="T672" s="334"/>
      <c r="U672" s="335"/>
    </row>
    <row r="673" spans="1:21" s="331" customFormat="1">
      <c r="A673" s="333"/>
      <c r="B673" s="333"/>
      <c r="D673" s="333"/>
      <c r="E673" s="333"/>
      <c r="F673" s="333"/>
      <c r="S673" s="334"/>
      <c r="T673" s="334"/>
      <c r="U673" s="335"/>
    </row>
    <row r="674" spans="1:21" s="331" customFormat="1">
      <c r="A674" s="333"/>
      <c r="B674" s="333"/>
      <c r="D674" s="333"/>
      <c r="E674" s="333"/>
      <c r="F674" s="333"/>
      <c r="S674" s="334"/>
      <c r="T674" s="334"/>
      <c r="U674" s="335"/>
    </row>
    <row r="675" spans="1:21" s="331" customFormat="1">
      <c r="A675" s="333"/>
      <c r="B675" s="333"/>
      <c r="D675" s="333"/>
      <c r="E675" s="333"/>
      <c r="F675" s="333"/>
      <c r="S675" s="334"/>
      <c r="T675" s="334"/>
      <c r="U675" s="335"/>
    </row>
    <row r="676" spans="1:21" s="331" customFormat="1">
      <c r="A676" s="333"/>
      <c r="B676" s="333"/>
      <c r="D676" s="333"/>
      <c r="E676" s="333"/>
      <c r="F676" s="333"/>
      <c r="S676" s="334"/>
      <c r="T676" s="334"/>
      <c r="U676" s="335"/>
    </row>
    <row r="677" spans="1:21" s="331" customFormat="1">
      <c r="A677" s="333"/>
      <c r="B677" s="333"/>
      <c r="D677" s="333"/>
      <c r="E677" s="333"/>
      <c r="F677" s="333"/>
      <c r="S677" s="334"/>
      <c r="T677" s="334"/>
      <c r="U677" s="335"/>
    </row>
    <row r="678" spans="1:21" s="331" customFormat="1">
      <c r="A678" s="333"/>
      <c r="B678" s="333"/>
      <c r="D678" s="333"/>
      <c r="E678" s="333"/>
      <c r="F678" s="333"/>
      <c r="S678" s="334"/>
      <c r="T678" s="334"/>
      <c r="U678" s="335"/>
    </row>
    <row r="679" spans="1:21" s="331" customFormat="1">
      <c r="A679" s="333"/>
      <c r="B679" s="333"/>
      <c r="D679" s="333"/>
      <c r="E679" s="333"/>
      <c r="F679" s="333"/>
      <c r="S679" s="334"/>
      <c r="T679" s="334"/>
      <c r="U679" s="335"/>
    </row>
    <row r="680" spans="1:21" s="331" customFormat="1">
      <c r="A680" s="333"/>
      <c r="B680" s="333"/>
      <c r="D680" s="333"/>
      <c r="E680" s="333"/>
      <c r="F680" s="333"/>
      <c r="S680" s="334"/>
      <c r="T680" s="334"/>
      <c r="U680" s="335"/>
    </row>
    <row r="681" spans="1:21" s="331" customFormat="1">
      <c r="A681" s="333"/>
      <c r="B681" s="333"/>
      <c r="D681" s="333"/>
      <c r="E681" s="333"/>
      <c r="F681" s="333"/>
      <c r="S681" s="334"/>
      <c r="T681" s="334"/>
      <c r="U681" s="335"/>
    </row>
    <row r="682" spans="1:21" s="331" customFormat="1">
      <c r="A682" s="333"/>
      <c r="B682" s="333"/>
      <c r="D682" s="333"/>
      <c r="E682" s="333"/>
      <c r="F682" s="333"/>
      <c r="S682" s="334"/>
      <c r="T682" s="334"/>
      <c r="U682" s="335"/>
    </row>
    <row r="683" spans="1:21" s="331" customFormat="1">
      <c r="A683" s="333"/>
      <c r="B683" s="333"/>
      <c r="D683" s="333"/>
      <c r="E683" s="333"/>
      <c r="F683" s="333"/>
      <c r="S683" s="334"/>
      <c r="T683" s="334"/>
      <c r="U683" s="335"/>
    </row>
    <row r="684" spans="1:21" s="331" customFormat="1">
      <c r="A684" s="333"/>
      <c r="B684" s="333"/>
      <c r="D684" s="333"/>
      <c r="E684" s="333"/>
      <c r="F684" s="333"/>
      <c r="S684" s="334"/>
      <c r="T684" s="334"/>
      <c r="U684" s="335"/>
    </row>
    <row r="685" spans="1:21" s="331" customFormat="1">
      <c r="A685" s="333"/>
      <c r="B685" s="333"/>
      <c r="D685" s="333"/>
      <c r="E685" s="333"/>
      <c r="F685" s="333"/>
      <c r="S685" s="334"/>
      <c r="T685" s="334"/>
      <c r="U685" s="335"/>
    </row>
    <row r="686" spans="1:21" s="331" customFormat="1">
      <c r="A686" s="333"/>
      <c r="B686" s="333"/>
      <c r="D686" s="333"/>
      <c r="E686" s="333"/>
      <c r="F686" s="333"/>
      <c r="S686" s="334"/>
      <c r="T686" s="334"/>
      <c r="U686" s="335"/>
    </row>
    <row r="687" spans="1:21" s="331" customFormat="1">
      <c r="A687" s="333"/>
      <c r="B687" s="333"/>
      <c r="D687" s="333"/>
      <c r="E687" s="333"/>
      <c r="F687" s="333"/>
      <c r="S687" s="334"/>
      <c r="T687" s="334"/>
      <c r="U687" s="335"/>
    </row>
    <row r="688" spans="1:21" s="331" customFormat="1">
      <c r="A688" s="333"/>
      <c r="B688" s="333"/>
      <c r="D688" s="333"/>
      <c r="E688" s="333"/>
      <c r="F688" s="333"/>
      <c r="S688" s="334"/>
      <c r="T688" s="334"/>
      <c r="U688" s="335"/>
    </row>
    <row r="689" spans="1:21" s="331" customFormat="1">
      <c r="A689" s="333"/>
      <c r="B689" s="333"/>
      <c r="D689" s="333"/>
      <c r="E689" s="333"/>
      <c r="F689" s="333"/>
      <c r="S689" s="334"/>
      <c r="T689" s="334"/>
      <c r="U689" s="335"/>
    </row>
    <row r="690" spans="1:21" s="331" customFormat="1">
      <c r="A690" s="333"/>
      <c r="B690" s="333"/>
      <c r="D690" s="333"/>
      <c r="E690" s="333"/>
      <c r="F690" s="333"/>
      <c r="S690" s="334"/>
      <c r="T690" s="334"/>
      <c r="U690" s="335"/>
    </row>
    <row r="691" spans="1:21" s="331" customFormat="1">
      <c r="A691" s="333"/>
      <c r="B691" s="333"/>
      <c r="D691" s="333"/>
      <c r="E691" s="333"/>
      <c r="F691" s="333"/>
      <c r="S691" s="334"/>
      <c r="T691" s="334"/>
      <c r="U691" s="335"/>
    </row>
    <row r="692" spans="1:21" s="331" customFormat="1">
      <c r="A692" s="333"/>
      <c r="B692" s="333"/>
      <c r="D692" s="333"/>
      <c r="E692" s="333"/>
      <c r="F692" s="333"/>
      <c r="S692" s="334"/>
      <c r="T692" s="334"/>
      <c r="U692" s="335"/>
    </row>
    <row r="693" spans="1:21" s="331" customFormat="1">
      <c r="A693" s="333"/>
      <c r="B693" s="333"/>
      <c r="D693" s="333"/>
      <c r="E693" s="333"/>
      <c r="F693" s="333"/>
      <c r="S693" s="334"/>
      <c r="T693" s="334"/>
      <c r="U693" s="335"/>
    </row>
    <row r="694" spans="1:21" s="331" customFormat="1">
      <c r="A694" s="333"/>
      <c r="B694" s="333"/>
      <c r="D694" s="333"/>
      <c r="E694" s="333"/>
      <c r="F694" s="333"/>
      <c r="S694" s="334"/>
      <c r="T694" s="334"/>
      <c r="U694" s="335"/>
    </row>
    <row r="695" spans="1:21" s="331" customFormat="1">
      <c r="A695" s="333"/>
      <c r="B695" s="333"/>
      <c r="D695" s="333"/>
      <c r="E695" s="333"/>
      <c r="F695" s="333"/>
      <c r="S695" s="334"/>
      <c r="T695" s="334"/>
      <c r="U695" s="335"/>
    </row>
    <row r="696" spans="1:21" s="331" customFormat="1">
      <c r="A696" s="333"/>
      <c r="B696" s="333"/>
      <c r="D696" s="333"/>
      <c r="E696" s="333"/>
      <c r="F696" s="333"/>
      <c r="S696" s="334"/>
      <c r="T696" s="334"/>
      <c r="U696" s="335"/>
    </row>
    <row r="697" spans="1:21" s="331" customFormat="1">
      <c r="A697" s="333"/>
      <c r="B697" s="333"/>
      <c r="D697" s="333"/>
      <c r="E697" s="333"/>
      <c r="F697" s="333"/>
      <c r="S697" s="334"/>
      <c r="T697" s="334"/>
      <c r="U697" s="335"/>
    </row>
    <row r="698" spans="1:21" s="331" customFormat="1">
      <c r="A698" s="333"/>
      <c r="B698" s="333"/>
      <c r="D698" s="333"/>
      <c r="E698" s="333"/>
      <c r="F698" s="333"/>
      <c r="S698" s="334"/>
      <c r="T698" s="334"/>
      <c r="U698" s="335"/>
    </row>
    <row r="699" spans="1:21" s="331" customFormat="1">
      <c r="A699" s="333"/>
      <c r="B699" s="333"/>
      <c r="D699" s="333"/>
      <c r="E699" s="333"/>
      <c r="F699" s="333"/>
      <c r="S699" s="334"/>
      <c r="T699" s="334"/>
      <c r="U699" s="335"/>
    </row>
    <row r="700" spans="1:21" s="331" customFormat="1">
      <c r="A700" s="333"/>
      <c r="B700" s="333"/>
      <c r="D700" s="333"/>
      <c r="E700" s="333"/>
      <c r="F700" s="333"/>
      <c r="S700" s="334"/>
      <c r="T700" s="334"/>
      <c r="U700" s="335"/>
    </row>
    <row r="701" spans="1:21" s="331" customFormat="1">
      <c r="A701" s="333"/>
      <c r="B701" s="333"/>
      <c r="D701" s="333"/>
      <c r="E701" s="333"/>
      <c r="F701" s="333"/>
      <c r="S701" s="334"/>
      <c r="T701" s="334"/>
      <c r="U701" s="335"/>
    </row>
    <row r="702" spans="1:21" s="331" customFormat="1">
      <c r="A702" s="333"/>
      <c r="B702" s="333"/>
      <c r="D702" s="333"/>
      <c r="E702" s="333"/>
      <c r="F702" s="333"/>
      <c r="S702" s="334"/>
      <c r="T702" s="334"/>
      <c r="U702" s="335"/>
    </row>
    <row r="703" spans="1:21" s="331" customFormat="1">
      <c r="A703" s="333"/>
      <c r="B703" s="333"/>
      <c r="D703" s="333"/>
      <c r="E703" s="333"/>
      <c r="F703" s="333"/>
      <c r="S703" s="334"/>
      <c r="T703" s="334"/>
      <c r="U703" s="335"/>
    </row>
    <row r="704" spans="1:21" s="331" customFormat="1">
      <c r="A704" s="333"/>
      <c r="B704" s="333"/>
      <c r="D704" s="333"/>
      <c r="E704" s="333"/>
      <c r="F704" s="333"/>
      <c r="S704" s="334"/>
      <c r="T704" s="334"/>
      <c r="U704" s="335"/>
    </row>
    <row r="705" spans="1:21" s="331" customFormat="1">
      <c r="A705" s="333"/>
      <c r="B705" s="333"/>
      <c r="D705" s="333"/>
      <c r="E705" s="333"/>
      <c r="F705" s="333"/>
      <c r="S705" s="334"/>
      <c r="T705" s="334"/>
      <c r="U705" s="335"/>
    </row>
    <row r="706" spans="1:21" s="331" customFormat="1">
      <c r="A706" s="333"/>
      <c r="B706" s="333"/>
      <c r="D706" s="333"/>
      <c r="E706" s="333"/>
      <c r="F706" s="333"/>
      <c r="S706" s="334"/>
      <c r="T706" s="334"/>
      <c r="U706" s="335"/>
    </row>
    <row r="707" spans="1:21" s="331" customFormat="1">
      <c r="A707" s="333"/>
      <c r="B707" s="333"/>
      <c r="D707" s="333"/>
      <c r="E707" s="333"/>
      <c r="F707" s="333"/>
      <c r="S707" s="334"/>
      <c r="T707" s="334"/>
      <c r="U707" s="335"/>
    </row>
    <row r="708" spans="1:21" s="331" customFormat="1">
      <c r="A708" s="333"/>
      <c r="B708" s="333"/>
      <c r="D708" s="333"/>
      <c r="E708" s="333"/>
      <c r="F708" s="333"/>
      <c r="S708" s="334"/>
      <c r="T708" s="334"/>
      <c r="U708" s="335"/>
    </row>
    <row r="709" spans="1:21" s="331" customFormat="1">
      <c r="A709" s="333"/>
      <c r="B709" s="333"/>
      <c r="D709" s="333"/>
      <c r="E709" s="333"/>
      <c r="F709" s="333"/>
      <c r="S709" s="334"/>
      <c r="T709" s="334"/>
      <c r="U709" s="335"/>
    </row>
    <row r="710" spans="1:21" s="331" customFormat="1">
      <c r="A710" s="333"/>
      <c r="B710" s="333"/>
      <c r="D710" s="333"/>
      <c r="E710" s="333"/>
      <c r="F710" s="333"/>
      <c r="S710" s="334"/>
      <c r="T710" s="334"/>
      <c r="U710" s="335"/>
    </row>
    <row r="711" spans="1:21" s="331" customFormat="1">
      <c r="A711" s="333"/>
      <c r="B711" s="333"/>
      <c r="D711" s="333"/>
      <c r="E711" s="333"/>
      <c r="F711" s="333"/>
      <c r="S711" s="334"/>
      <c r="T711" s="334"/>
      <c r="U711" s="335"/>
    </row>
    <row r="712" spans="1:21" s="331" customFormat="1">
      <c r="A712" s="333"/>
      <c r="B712" s="333"/>
      <c r="D712" s="333"/>
      <c r="E712" s="333"/>
      <c r="F712" s="333"/>
      <c r="S712" s="334"/>
      <c r="T712" s="334"/>
      <c r="U712" s="335"/>
    </row>
    <row r="713" spans="1:21" s="331" customFormat="1">
      <c r="A713" s="333"/>
      <c r="B713" s="333"/>
      <c r="D713" s="333"/>
      <c r="E713" s="333"/>
      <c r="F713" s="333"/>
      <c r="S713" s="334"/>
      <c r="T713" s="334"/>
      <c r="U713" s="335"/>
    </row>
    <row r="714" spans="1:21" s="331" customFormat="1">
      <c r="A714" s="333"/>
      <c r="B714" s="333"/>
      <c r="D714" s="333"/>
      <c r="E714" s="333"/>
      <c r="F714" s="333"/>
      <c r="S714" s="334"/>
      <c r="T714" s="334"/>
      <c r="U714" s="335"/>
    </row>
    <row r="715" spans="1:21" s="331" customFormat="1">
      <c r="A715" s="333"/>
      <c r="B715" s="333"/>
      <c r="D715" s="333"/>
      <c r="E715" s="333"/>
      <c r="F715" s="333"/>
      <c r="S715" s="334"/>
      <c r="T715" s="334"/>
      <c r="U715" s="335"/>
    </row>
    <row r="716" spans="1:21" s="331" customFormat="1">
      <c r="A716" s="333"/>
      <c r="B716" s="333"/>
      <c r="D716" s="333"/>
      <c r="E716" s="333"/>
      <c r="F716" s="333"/>
      <c r="S716" s="334"/>
      <c r="T716" s="334"/>
      <c r="U716" s="335"/>
    </row>
    <row r="717" spans="1:21" s="331" customFormat="1">
      <c r="A717" s="333"/>
      <c r="B717" s="333"/>
      <c r="D717" s="333"/>
      <c r="E717" s="333"/>
      <c r="F717" s="333"/>
      <c r="S717" s="334"/>
      <c r="T717" s="334"/>
      <c r="U717" s="335"/>
    </row>
    <row r="718" spans="1:21" s="331" customFormat="1">
      <c r="A718" s="333"/>
      <c r="B718" s="333"/>
      <c r="D718" s="333"/>
      <c r="E718" s="333"/>
      <c r="F718" s="333"/>
      <c r="S718" s="334"/>
      <c r="T718" s="334"/>
      <c r="U718" s="335"/>
    </row>
    <row r="719" spans="1:21" s="331" customFormat="1">
      <c r="A719" s="333"/>
      <c r="B719" s="333"/>
      <c r="D719" s="333"/>
      <c r="E719" s="333"/>
      <c r="F719" s="333"/>
      <c r="S719" s="334"/>
      <c r="T719" s="334"/>
      <c r="U719" s="335"/>
    </row>
    <row r="720" spans="1:21" s="331" customFormat="1">
      <c r="A720" s="333"/>
      <c r="B720" s="333"/>
      <c r="D720" s="333"/>
      <c r="E720" s="333"/>
      <c r="F720" s="333"/>
      <c r="S720" s="334"/>
      <c r="T720" s="334"/>
      <c r="U720" s="335"/>
    </row>
    <row r="721" spans="1:21" s="331" customFormat="1">
      <c r="A721" s="333"/>
      <c r="B721" s="333"/>
      <c r="D721" s="333"/>
      <c r="E721" s="333"/>
      <c r="F721" s="333"/>
      <c r="S721" s="334"/>
      <c r="T721" s="334"/>
      <c r="U721" s="335"/>
    </row>
    <row r="722" spans="1:21" s="331" customFormat="1">
      <c r="A722" s="333"/>
      <c r="B722" s="333"/>
      <c r="D722" s="333"/>
      <c r="E722" s="333"/>
      <c r="F722" s="333"/>
      <c r="S722" s="334"/>
      <c r="T722" s="334"/>
      <c r="U722" s="335"/>
    </row>
    <row r="723" spans="1:21" s="331" customFormat="1">
      <c r="A723" s="333"/>
      <c r="B723" s="333"/>
      <c r="D723" s="333"/>
      <c r="E723" s="333"/>
      <c r="F723" s="333"/>
      <c r="S723" s="334"/>
      <c r="T723" s="334"/>
      <c r="U723" s="335"/>
    </row>
    <row r="724" spans="1:21" s="331" customFormat="1">
      <c r="A724" s="333"/>
      <c r="B724" s="333"/>
      <c r="D724" s="333"/>
      <c r="E724" s="333"/>
      <c r="F724" s="333"/>
      <c r="S724" s="334"/>
      <c r="T724" s="334"/>
      <c r="U724" s="335"/>
    </row>
    <row r="725" spans="1:21" s="331" customFormat="1">
      <c r="A725" s="333"/>
      <c r="B725" s="333"/>
      <c r="D725" s="333"/>
      <c r="E725" s="333"/>
      <c r="F725" s="333"/>
      <c r="S725" s="334"/>
      <c r="T725" s="334"/>
      <c r="U725" s="335"/>
    </row>
    <row r="726" spans="1:21" s="331" customFormat="1">
      <c r="A726" s="333"/>
      <c r="B726" s="333"/>
      <c r="D726" s="333"/>
      <c r="E726" s="333"/>
      <c r="F726" s="333"/>
      <c r="S726" s="334"/>
      <c r="T726" s="334"/>
      <c r="U726" s="335"/>
    </row>
    <row r="727" spans="1:21" s="331" customFormat="1">
      <c r="A727" s="333"/>
      <c r="B727" s="333"/>
      <c r="D727" s="333"/>
      <c r="E727" s="333"/>
      <c r="F727" s="333"/>
      <c r="S727" s="334"/>
      <c r="T727" s="334"/>
      <c r="U727" s="335"/>
    </row>
    <row r="728" spans="1:21" s="331" customFormat="1">
      <c r="A728" s="333"/>
      <c r="B728" s="333"/>
      <c r="D728" s="333"/>
      <c r="E728" s="333"/>
      <c r="F728" s="333"/>
      <c r="S728" s="334"/>
      <c r="T728" s="334"/>
      <c r="U728" s="335"/>
    </row>
    <row r="729" spans="1:21" s="331" customFormat="1">
      <c r="A729" s="333"/>
      <c r="B729" s="333"/>
      <c r="D729" s="333"/>
      <c r="E729" s="333"/>
      <c r="F729" s="333"/>
      <c r="S729" s="334"/>
      <c r="T729" s="334"/>
      <c r="U729" s="335"/>
    </row>
    <row r="730" spans="1:21" s="331" customFormat="1">
      <c r="A730" s="333"/>
      <c r="B730" s="333"/>
      <c r="D730" s="333"/>
      <c r="E730" s="333"/>
      <c r="F730" s="333"/>
      <c r="S730" s="334"/>
      <c r="T730" s="334"/>
      <c r="U730" s="335"/>
    </row>
    <row r="731" spans="1:21" s="331" customFormat="1">
      <c r="A731" s="333"/>
      <c r="B731" s="333"/>
      <c r="D731" s="333"/>
      <c r="E731" s="333"/>
      <c r="F731" s="333"/>
      <c r="S731" s="334"/>
      <c r="T731" s="334"/>
      <c r="U731" s="335"/>
    </row>
    <row r="732" spans="1:21" s="331" customFormat="1">
      <c r="A732" s="333"/>
      <c r="B732" s="333"/>
      <c r="D732" s="333"/>
      <c r="E732" s="333"/>
      <c r="F732" s="333"/>
      <c r="S732" s="334"/>
      <c r="T732" s="334"/>
      <c r="U732" s="335"/>
    </row>
    <row r="733" spans="1:21" s="331" customFormat="1">
      <c r="A733" s="333"/>
      <c r="B733" s="333"/>
      <c r="D733" s="333"/>
      <c r="E733" s="333"/>
      <c r="F733" s="333"/>
      <c r="S733" s="334"/>
      <c r="T733" s="334"/>
      <c r="U733" s="335"/>
    </row>
    <row r="734" spans="1:21" s="331" customFormat="1">
      <c r="A734" s="333"/>
      <c r="B734" s="333"/>
      <c r="D734" s="333"/>
      <c r="E734" s="333"/>
      <c r="F734" s="333"/>
      <c r="S734" s="334"/>
      <c r="T734" s="334"/>
      <c r="U734" s="335"/>
    </row>
    <row r="735" spans="1:21" s="331" customFormat="1">
      <c r="A735" s="333"/>
      <c r="B735" s="333"/>
      <c r="D735" s="333"/>
      <c r="E735" s="333"/>
      <c r="F735" s="333"/>
      <c r="S735" s="334"/>
      <c r="T735" s="334"/>
      <c r="U735" s="335"/>
    </row>
    <row r="736" spans="1:21" s="331" customFormat="1">
      <c r="A736" s="333"/>
      <c r="B736" s="333"/>
      <c r="D736" s="333"/>
      <c r="E736" s="333"/>
      <c r="F736" s="333"/>
      <c r="S736" s="334"/>
      <c r="T736" s="334"/>
      <c r="U736" s="335"/>
    </row>
    <row r="737" spans="1:21" s="331" customFormat="1">
      <c r="A737" s="333"/>
      <c r="B737" s="333"/>
      <c r="D737" s="333"/>
      <c r="E737" s="333"/>
      <c r="F737" s="333"/>
      <c r="S737" s="334"/>
      <c r="T737" s="334"/>
      <c r="U737" s="335"/>
    </row>
    <row r="738" spans="1:21" s="331" customFormat="1">
      <c r="A738" s="333"/>
      <c r="B738" s="333"/>
      <c r="D738" s="333"/>
      <c r="E738" s="333"/>
      <c r="F738" s="333"/>
      <c r="S738" s="334"/>
      <c r="T738" s="334"/>
      <c r="U738" s="335"/>
    </row>
    <row r="739" spans="1:21" s="331" customFormat="1">
      <c r="A739" s="333"/>
      <c r="B739" s="333"/>
      <c r="D739" s="333"/>
      <c r="E739" s="333"/>
      <c r="F739" s="333"/>
      <c r="S739" s="334"/>
      <c r="T739" s="334"/>
      <c r="U739" s="335"/>
    </row>
    <row r="740" spans="1:21" s="331" customFormat="1">
      <c r="A740" s="333"/>
      <c r="B740" s="333"/>
      <c r="D740" s="333"/>
      <c r="E740" s="333"/>
      <c r="F740" s="333"/>
      <c r="S740" s="334"/>
      <c r="T740" s="334"/>
      <c r="U740" s="335"/>
    </row>
    <row r="741" spans="1:21" s="331" customFormat="1">
      <c r="A741" s="333"/>
      <c r="B741" s="333"/>
      <c r="D741" s="333"/>
      <c r="E741" s="333"/>
      <c r="F741" s="333"/>
      <c r="S741" s="334"/>
      <c r="T741" s="334"/>
      <c r="U741" s="335"/>
    </row>
    <row r="742" spans="1:21" s="331" customFormat="1">
      <c r="A742" s="333"/>
      <c r="B742" s="333"/>
      <c r="D742" s="333"/>
      <c r="E742" s="333"/>
      <c r="F742" s="333"/>
      <c r="S742" s="334"/>
      <c r="T742" s="334"/>
      <c r="U742" s="335"/>
    </row>
    <row r="743" spans="1:21" s="331" customFormat="1">
      <c r="A743" s="333"/>
      <c r="B743" s="333"/>
      <c r="D743" s="333"/>
      <c r="E743" s="333"/>
      <c r="F743" s="333"/>
      <c r="S743" s="334"/>
      <c r="T743" s="334"/>
      <c r="U743" s="335"/>
    </row>
    <row r="744" spans="1:21" s="331" customFormat="1">
      <c r="A744" s="333"/>
      <c r="B744" s="333"/>
      <c r="D744" s="333"/>
      <c r="E744" s="333"/>
      <c r="F744" s="333"/>
      <c r="S744" s="334"/>
      <c r="T744" s="334"/>
      <c r="U744" s="335"/>
    </row>
    <row r="745" spans="1:21" s="331" customFormat="1">
      <c r="A745" s="333"/>
      <c r="B745" s="333"/>
      <c r="D745" s="333"/>
      <c r="E745" s="333"/>
      <c r="F745" s="333"/>
      <c r="S745" s="334"/>
      <c r="T745" s="334"/>
      <c r="U745" s="335"/>
    </row>
    <row r="746" spans="1:21" s="331" customFormat="1">
      <c r="A746" s="333"/>
      <c r="B746" s="333"/>
      <c r="D746" s="333"/>
      <c r="E746" s="333"/>
      <c r="F746" s="333"/>
      <c r="S746" s="334"/>
      <c r="T746" s="334"/>
      <c r="U746" s="335"/>
    </row>
    <row r="747" spans="1:21" s="331" customFormat="1">
      <c r="A747" s="333"/>
      <c r="B747" s="333"/>
      <c r="D747" s="333"/>
      <c r="E747" s="333"/>
      <c r="F747" s="333"/>
      <c r="S747" s="334"/>
      <c r="T747" s="334"/>
      <c r="U747" s="335"/>
    </row>
    <row r="748" spans="1:21" s="331" customFormat="1">
      <c r="A748" s="333"/>
      <c r="B748" s="333"/>
      <c r="D748" s="333"/>
      <c r="E748" s="333"/>
      <c r="F748" s="333"/>
      <c r="S748" s="334"/>
      <c r="T748" s="334"/>
      <c r="U748" s="335"/>
    </row>
    <row r="749" spans="1:21" s="331" customFormat="1">
      <c r="A749" s="333"/>
      <c r="B749" s="333"/>
      <c r="D749" s="333"/>
      <c r="E749" s="333"/>
      <c r="F749" s="333"/>
      <c r="S749" s="334"/>
      <c r="T749" s="334"/>
      <c r="U749" s="335"/>
    </row>
    <row r="750" spans="1:21" s="331" customFormat="1">
      <c r="A750" s="333"/>
      <c r="B750" s="333"/>
      <c r="D750" s="333"/>
      <c r="E750" s="333"/>
      <c r="F750" s="333"/>
      <c r="S750" s="334"/>
      <c r="T750" s="334"/>
      <c r="U750" s="335"/>
    </row>
    <row r="751" spans="1:21" s="331" customFormat="1">
      <c r="A751" s="333"/>
      <c r="B751" s="333"/>
      <c r="D751" s="333"/>
      <c r="E751" s="333"/>
      <c r="F751" s="333"/>
      <c r="S751" s="334"/>
      <c r="T751" s="334"/>
      <c r="U751" s="335"/>
    </row>
    <row r="752" spans="1:21" s="331" customFormat="1">
      <c r="A752" s="333"/>
      <c r="B752" s="333"/>
      <c r="D752" s="333"/>
      <c r="E752" s="333"/>
      <c r="F752" s="333"/>
      <c r="S752" s="334"/>
      <c r="T752" s="334"/>
      <c r="U752" s="335"/>
    </row>
    <row r="753" spans="1:21" s="331" customFormat="1">
      <c r="A753" s="333"/>
      <c r="B753" s="333"/>
      <c r="D753" s="333"/>
      <c r="E753" s="333"/>
      <c r="F753" s="333"/>
      <c r="S753" s="334"/>
      <c r="T753" s="334"/>
      <c r="U753" s="335"/>
    </row>
    <row r="754" spans="1:21" s="331" customFormat="1">
      <c r="A754" s="333"/>
      <c r="B754" s="333"/>
      <c r="D754" s="333"/>
      <c r="E754" s="333"/>
      <c r="F754" s="333"/>
      <c r="S754" s="334"/>
      <c r="T754" s="334"/>
      <c r="U754" s="335"/>
    </row>
    <row r="755" spans="1:21" s="331" customFormat="1">
      <c r="A755" s="333"/>
      <c r="B755" s="333"/>
      <c r="D755" s="333"/>
      <c r="E755" s="333"/>
      <c r="F755" s="333"/>
      <c r="S755" s="334"/>
      <c r="T755" s="334"/>
      <c r="U755" s="335"/>
    </row>
    <row r="756" spans="1:21" s="331" customFormat="1">
      <c r="A756" s="333"/>
      <c r="B756" s="333"/>
      <c r="D756" s="333"/>
      <c r="E756" s="333"/>
      <c r="F756" s="333"/>
      <c r="S756" s="334"/>
      <c r="T756" s="334"/>
      <c r="U756" s="335"/>
    </row>
    <row r="757" spans="1:21" s="331" customFormat="1">
      <c r="A757" s="333"/>
      <c r="B757" s="333"/>
      <c r="D757" s="333"/>
      <c r="E757" s="333"/>
      <c r="F757" s="333"/>
      <c r="S757" s="334"/>
      <c r="T757" s="334"/>
      <c r="U757" s="335"/>
    </row>
    <row r="758" spans="1:21" s="331" customFormat="1">
      <c r="A758" s="333"/>
      <c r="B758" s="333"/>
      <c r="D758" s="333"/>
      <c r="E758" s="333"/>
      <c r="F758" s="333"/>
      <c r="S758" s="334"/>
      <c r="T758" s="334"/>
      <c r="U758" s="335"/>
    </row>
    <row r="759" spans="1:21" s="331" customFormat="1">
      <c r="A759" s="333"/>
      <c r="B759" s="333"/>
      <c r="D759" s="333"/>
      <c r="E759" s="333"/>
      <c r="F759" s="333"/>
      <c r="S759" s="334"/>
      <c r="T759" s="334"/>
      <c r="U759" s="335"/>
    </row>
    <row r="760" spans="1:21" s="331" customFormat="1">
      <c r="A760" s="333"/>
      <c r="B760" s="333"/>
      <c r="D760" s="333"/>
      <c r="E760" s="333"/>
      <c r="F760" s="333"/>
      <c r="S760" s="334"/>
      <c r="T760" s="334"/>
      <c r="U760" s="335"/>
    </row>
    <row r="761" spans="1:21" s="331" customFormat="1">
      <c r="A761" s="333"/>
      <c r="B761" s="333"/>
      <c r="D761" s="333"/>
      <c r="E761" s="333"/>
      <c r="F761" s="333"/>
      <c r="S761" s="334"/>
      <c r="T761" s="334"/>
      <c r="U761" s="335"/>
    </row>
    <row r="762" spans="1:21" s="331" customFormat="1">
      <c r="A762" s="333"/>
      <c r="B762" s="333"/>
      <c r="D762" s="333"/>
      <c r="E762" s="333"/>
      <c r="F762" s="333"/>
      <c r="S762" s="334"/>
      <c r="T762" s="334"/>
      <c r="U762" s="335"/>
    </row>
    <row r="763" spans="1:21" s="331" customFormat="1">
      <c r="A763" s="333"/>
      <c r="B763" s="333"/>
      <c r="D763" s="333"/>
      <c r="E763" s="333"/>
      <c r="F763" s="333"/>
      <c r="S763" s="334"/>
      <c r="T763" s="334"/>
      <c r="U763" s="335"/>
    </row>
    <row r="764" spans="1:21" s="331" customFormat="1">
      <c r="A764" s="333"/>
      <c r="B764" s="333"/>
      <c r="D764" s="333"/>
      <c r="E764" s="333"/>
      <c r="F764" s="333"/>
      <c r="S764" s="334"/>
      <c r="T764" s="334"/>
      <c r="U764" s="335"/>
    </row>
    <row r="765" spans="1:21" s="331" customFormat="1">
      <c r="A765" s="333"/>
      <c r="B765" s="333"/>
      <c r="D765" s="333"/>
      <c r="E765" s="333"/>
      <c r="F765" s="333"/>
      <c r="S765" s="334"/>
      <c r="T765" s="334"/>
      <c r="U765" s="335"/>
    </row>
    <row r="766" spans="1:21" s="331" customFormat="1">
      <c r="A766" s="333"/>
      <c r="B766" s="333"/>
      <c r="D766" s="333"/>
      <c r="E766" s="333"/>
      <c r="F766" s="333"/>
      <c r="S766" s="334"/>
      <c r="T766" s="334"/>
      <c r="U766" s="335"/>
    </row>
    <row r="767" spans="1:21" s="331" customFormat="1">
      <c r="A767" s="333"/>
      <c r="B767" s="333"/>
      <c r="D767" s="333"/>
      <c r="E767" s="333"/>
      <c r="F767" s="333"/>
      <c r="S767" s="334"/>
      <c r="T767" s="334"/>
      <c r="U767" s="335"/>
    </row>
    <row r="768" spans="1:21" s="331" customFormat="1">
      <c r="A768" s="333"/>
      <c r="B768" s="333"/>
      <c r="D768" s="333"/>
      <c r="E768" s="333"/>
      <c r="F768" s="333"/>
      <c r="S768" s="334"/>
      <c r="T768" s="334"/>
      <c r="U768" s="335"/>
    </row>
    <row r="769" spans="1:21" s="331" customFormat="1">
      <c r="A769" s="333"/>
      <c r="B769" s="333"/>
      <c r="D769" s="333"/>
      <c r="E769" s="333"/>
      <c r="F769" s="333"/>
      <c r="S769" s="334"/>
      <c r="T769" s="334"/>
      <c r="U769" s="335"/>
    </row>
    <row r="770" spans="1:21" s="331" customFormat="1">
      <c r="A770" s="333"/>
      <c r="B770" s="333"/>
      <c r="D770" s="333"/>
      <c r="E770" s="333"/>
      <c r="F770" s="333"/>
      <c r="S770" s="334"/>
      <c r="T770" s="334"/>
      <c r="U770" s="335"/>
    </row>
    <row r="771" spans="1:21" s="331" customFormat="1">
      <c r="A771" s="333"/>
      <c r="B771" s="333"/>
      <c r="D771" s="333"/>
      <c r="E771" s="333"/>
      <c r="F771" s="333"/>
      <c r="S771" s="334"/>
      <c r="T771" s="334"/>
      <c r="U771" s="335"/>
    </row>
    <row r="772" spans="1:21" s="331" customFormat="1">
      <c r="A772" s="333"/>
      <c r="B772" s="333"/>
      <c r="D772" s="333"/>
      <c r="E772" s="333"/>
      <c r="F772" s="333"/>
      <c r="S772" s="334"/>
      <c r="T772" s="334"/>
      <c r="U772" s="335"/>
    </row>
    <row r="773" spans="1:21" s="331" customFormat="1">
      <c r="A773" s="333"/>
      <c r="B773" s="333"/>
      <c r="D773" s="333"/>
      <c r="E773" s="333"/>
      <c r="F773" s="333"/>
      <c r="S773" s="334"/>
      <c r="T773" s="334"/>
      <c r="U773" s="335"/>
    </row>
    <row r="774" spans="1:21" s="331" customFormat="1">
      <c r="A774" s="333"/>
      <c r="B774" s="333"/>
      <c r="D774" s="333"/>
      <c r="E774" s="333"/>
      <c r="F774" s="333"/>
      <c r="S774" s="334"/>
      <c r="T774" s="334"/>
      <c r="U774" s="335"/>
    </row>
    <row r="775" spans="1:21" s="331" customFormat="1">
      <c r="A775" s="333"/>
      <c r="B775" s="333"/>
      <c r="D775" s="333"/>
      <c r="E775" s="333"/>
      <c r="F775" s="333"/>
      <c r="S775" s="334"/>
      <c r="T775" s="334"/>
      <c r="U775" s="335"/>
    </row>
    <row r="776" spans="1:21" s="331" customFormat="1">
      <c r="A776" s="333"/>
      <c r="B776" s="333"/>
      <c r="D776" s="333"/>
      <c r="E776" s="333"/>
      <c r="F776" s="333"/>
      <c r="S776" s="334"/>
      <c r="T776" s="334"/>
      <c r="U776" s="335"/>
    </row>
    <row r="777" spans="1:21" s="331" customFormat="1">
      <c r="A777" s="333"/>
      <c r="B777" s="333"/>
      <c r="D777" s="333"/>
      <c r="E777" s="333"/>
      <c r="F777" s="333"/>
      <c r="S777" s="334"/>
      <c r="T777" s="334"/>
      <c r="U777" s="335"/>
    </row>
    <row r="778" spans="1:21" s="331" customFormat="1">
      <c r="A778" s="333"/>
      <c r="B778" s="333"/>
      <c r="D778" s="333"/>
      <c r="E778" s="333"/>
      <c r="F778" s="333"/>
      <c r="S778" s="334"/>
      <c r="T778" s="334"/>
      <c r="U778" s="335"/>
    </row>
    <row r="779" spans="1:21" s="331" customFormat="1">
      <c r="A779" s="333"/>
      <c r="B779" s="333"/>
      <c r="D779" s="333"/>
      <c r="E779" s="333"/>
      <c r="F779" s="333"/>
      <c r="S779" s="334"/>
      <c r="T779" s="334"/>
      <c r="U779" s="335"/>
    </row>
    <row r="780" spans="1:21" s="331" customFormat="1">
      <c r="A780" s="333"/>
      <c r="B780" s="333"/>
      <c r="D780" s="333"/>
      <c r="E780" s="333"/>
      <c r="F780" s="333"/>
      <c r="S780" s="334"/>
      <c r="T780" s="334"/>
      <c r="U780" s="335"/>
    </row>
    <row r="781" spans="1:21" s="331" customFormat="1">
      <c r="A781" s="333"/>
      <c r="B781" s="333"/>
      <c r="D781" s="333"/>
      <c r="E781" s="333"/>
      <c r="F781" s="333"/>
      <c r="S781" s="334"/>
      <c r="T781" s="334"/>
      <c r="U781" s="335"/>
    </row>
    <row r="782" spans="1:21" s="331" customFormat="1">
      <c r="A782" s="333"/>
      <c r="B782" s="333"/>
      <c r="D782" s="333"/>
      <c r="E782" s="333"/>
      <c r="F782" s="333"/>
      <c r="S782" s="334"/>
      <c r="T782" s="334"/>
      <c r="U782" s="335"/>
    </row>
    <row r="783" spans="1:21" s="331" customFormat="1">
      <c r="A783" s="333"/>
      <c r="B783" s="333"/>
      <c r="D783" s="333"/>
      <c r="E783" s="333"/>
      <c r="F783" s="333"/>
      <c r="S783" s="334"/>
      <c r="T783" s="334"/>
      <c r="U783" s="335"/>
    </row>
    <row r="784" spans="1:21" s="331" customFormat="1">
      <c r="A784" s="333"/>
      <c r="B784" s="333"/>
      <c r="D784" s="333"/>
      <c r="E784" s="333"/>
      <c r="F784" s="333"/>
      <c r="S784" s="334"/>
      <c r="T784" s="334"/>
      <c r="U784" s="335"/>
    </row>
    <row r="785" spans="1:21" s="331" customFormat="1">
      <c r="A785" s="333"/>
      <c r="B785" s="333"/>
      <c r="D785" s="333"/>
      <c r="E785" s="333"/>
      <c r="F785" s="333"/>
      <c r="S785" s="334"/>
      <c r="T785" s="334"/>
      <c r="U785" s="335"/>
    </row>
    <row r="786" spans="1:21" s="331" customFormat="1">
      <c r="A786" s="333"/>
      <c r="B786" s="333"/>
      <c r="D786" s="333"/>
      <c r="E786" s="333"/>
      <c r="F786" s="333"/>
      <c r="S786" s="334"/>
      <c r="T786" s="334"/>
      <c r="U786" s="335"/>
    </row>
    <row r="787" spans="1:21" s="331" customFormat="1">
      <c r="A787" s="333"/>
      <c r="B787" s="333"/>
      <c r="D787" s="333"/>
      <c r="E787" s="333"/>
      <c r="F787" s="333"/>
      <c r="S787" s="334"/>
      <c r="T787" s="334"/>
      <c r="U787" s="335"/>
    </row>
    <row r="788" spans="1:21" s="331" customFormat="1">
      <c r="A788" s="333"/>
      <c r="B788" s="333"/>
      <c r="D788" s="333"/>
      <c r="E788" s="333"/>
      <c r="F788" s="333"/>
      <c r="S788" s="334"/>
      <c r="T788" s="334"/>
      <c r="U788" s="335"/>
    </row>
    <row r="789" spans="1:21" s="331" customFormat="1">
      <c r="A789" s="333"/>
      <c r="B789" s="333"/>
      <c r="D789" s="333"/>
      <c r="E789" s="333"/>
      <c r="F789" s="333"/>
      <c r="S789" s="334"/>
      <c r="T789" s="334"/>
      <c r="U789" s="335"/>
    </row>
    <row r="790" spans="1:21" s="331" customFormat="1">
      <c r="A790" s="333"/>
      <c r="B790" s="333"/>
      <c r="D790" s="333"/>
      <c r="E790" s="333"/>
      <c r="F790" s="333"/>
      <c r="S790" s="334"/>
      <c r="T790" s="334"/>
      <c r="U790" s="335"/>
    </row>
    <row r="791" spans="1:21" s="331" customFormat="1">
      <c r="A791" s="333"/>
      <c r="B791" s="333"/>
      <c r="D791" s="333"/>
      <c r="E791" s="333"/>
      <c r="F791" s="333"/>
      <c r="S791" s="334"/>
      <c r="T791" s="334"/>
      <c r="U791" s="335"/>
    </row>
    <row r="792" spans="1:21" s="331" customFormat="1">
      <c r="A792" s="333"/>
      <c r="B792" s="333"/>
      <c r="D792" s="333"/>
      <c r="E792" s="333"/>
      <c r="F792" s="333"/>
      <c r="S792" s="334"/>
      <c r="T792" s="334"/>
      <c r="U792" s="335"/>
    </row>
    <row r="793" spans="1:21" s="331" customFormat="1">
      <c r="A793" s="333"/>
      <c r="B793" s="333"/>
      <c r="D793" s="333"/>
      <c r="E793" s="333"/>
      <c r="F793" s="333"/>
      <c r="S793" s="334"/>
      <c r="T793" s="334"/>
      <c r="U793" s="335"/>
    </row>
    <row r="794" spans="1:21" s="331" customFormat="1">
      <c r="A794" s="333"/>
      <c r="B794" s="333"/>
      <c r="D794" s="333"/>
      <c r="E794" s="333"/>
      <c r="F794" s="333"/>
      <c r="S794" s="334"/>
      <c r="T794" s="334"/>
      <c r="U794" s="335"/>
    </row>
    <row r="795" spans="1:21" s="331" customFormat="1">
      <c r="A795" s="333"/>
      <c r="B795" s="333"/>
      <c r="D795" s="333"/>
      <c r="E795" s="333"/>
      <c r="F795" s="333"/>
      <c r="S795" s="334"/>
      <c r="T795" s="334"/>
      <c r="U795" s="335"/>
    </row>
    <row r="796" spans="1:21" s="331" customFormat="1">
      <c r="A796" s="333"/>
      <c r="B796" s="333"/>
      <c r="D796" s="333"/>
      <c r="E796" s="333"/>
      <c r="F796" s="333"/>
      <c r="S796" s="334"/>
      <c r="T796" s="334"/>
      <c r="U796" s="335"/>
    </row>
    <row r="797" spans="1:21" s="331" customFormat="1">
      <c r="A797" s="333"/>
      <c r="B797" s="333"/>
      <c r="D797" s="333"/>
      <c r="E797" s="333"/>
      <c r="F797" s="333"/>
      <c r="S797" s="334"/>
      <c r="T797" s="334"/>
      <c r="U797" s="335"/>
    </row>
    <row r="798" spans="1:21" s="331" customFormat="1">
      <c r="A798" s="333"/>
      <c r="B798" s="333"/>
      <c r="D798" s="333"/>
      <c r="E798" s="333"/>
      <c r="F798" s="333"/>
      <c r="S798" s="334"/>
      <c r="T798" s="334"/>
      <c r="U798" s="335"/>
    </row>
    <row r="799" spans="1:21" s="331" customFormat="1">
      <c r="A799" s="333"/>
      <c r="B799" s="333"/>
      <c r="D799" s="333"/>
      <c r="E799" s="333"/>
      <c r="F799" s="333"/>
      <c r="S799" s="334"/>
      <c r="T799" s="334"/>
      <c r="U799" s="335"/>
    </row>
    <row r="800" spans="1:21" s="331" customFormat="1">
      <c r="A800" s="333"/>
      <c r="B800" s="333"/>
      <c r="D800" s="333"/>
      <c r="E800" s="333"/>
      <c r="F800" s="333"/>
      <c r="S800" s="334"/>
      <c r="T800" s="334"/>
      <c r="U800" s="335"/>
    </row>
    <row r="801" spans="1:21" s="331" customFormat="1">
      <c r="A801" s="333"/>
      <c r="B801" s="333"/>
      <c r="D801" s="333"/>
      <c r="E801" s="333"/>
      <c r="F801" s="333"/>
      <c r="S801" s="334"/>
      <c r="T801" s="334"/>
      <c r="U801" s="335"/>
    </row>
    <row r="802" spans="1:21" s="331" customFormat="1">
      <c r="A802" s="333"/>
      <c r="B802" s="333"/>
      <c r="D802" s="333"/>
      <c r="E802" s="333"/>
      <c r="F802" s="333"/>
      <c r="S802" s="334"/>
      <c r="T802" s="334"/>
      <c r="U802" s="335"/>
    </row>
    <row r="803" spans="1:21" s="331" customFormat="1">
      <c r="A803" s="333"/>
      <c r="B803" s="333"/>
      <c r="D803" s="333"/>
      <c r="E803" s="333"/>
      <c r="F803" s="333"/>
      <c r="S803" s="334"/>
      <c r="T803" s="334"/>
      <c r="U803" s="335"/>
    </row>
    <row r="804" spans="1:21" s="331" customFormat="1">
      <c r="A804" s="333"/>
      <c r="B804" s="333"/>
      <c r="D804" s="333"/>
      <c r="E804" s="333"/>
      <c r="F804" s="333"/>
      <c r="S804" s="334"/>
      <c r="T804" s="334"/>
      <c r="U804" s="335"/>
    </row>
    <row r="805" spans="1:21" s="331" customFormat="1">
      <c r="A805" s="333"/>
      <c r="B805" s="333"/>
      <c r="D805" s="333"/>
      <c r="E805" s="333"/>
      <c r="F805" s="333"/>
      <c r="S805" s="334"/>
      <c r="T805" s="334"/>
      <c r="U805" s="335"/>
    </row>
    <row r="806" spans="1:21" s="331" customFormat="1">
      <c r="A806" s="333"/>
      <c r="B806" s="333"/>
      <c r="D806" s="333"/>
      <c r="E806" s="333"/>
      <c r="F806" s="333"/>
      <c r="S806" s="334"/>
      <c r="T806" s="334"/>
      <c r="U806" s="335"/>
    </row>
    <row r="807" spans="1:21" s="331" customFormat="1">
      <c r="A807" s="333"/>
      <c r="B807" s="333"/>
      <c r="D807" s="333"/>
      <c r="E807" s="333"/>
      <c r="F807" s="333"/>
      <c r="S807" s="334"/>
      <c r="T807" s="334"/>
      <c r="U807" s="335"/>
    </row>
    <row r="808" spans="1:21" s="331" customFormat="1">
      <c r="A808" s="333"/>
      <c r="B808" s="333"/>
      <c r="D808" s="333"/>
      <c r="E808" s="333"/>
      <c r="F808" s="333"/>
      <c r="S808" s="334"/>
      <c r="T808" s="334"/>
      <c r="U808" s="335"/>
    </row>
    <row r="809" spans="1:21" s="331" customFormat="1">
      <c r="A809" s="333"/>
      <c r="B809" s="333"/>
      <c r="D809" s="333"/>
      <c r="E809" s="333"/>
      <c r="F809" s="333"/>
      <c r="S809" s="334"/>
      <c r="T809" s="334"/>
      <c r="U809" s="335"/>
    </row>
    <row r="810" spans="1:21" s="331" customFormat="1">
      <c r="A810" s="333"/>
      <c r="B810" s="333"/>
      <c r="D810" s="333"/>
      <c r="E810" s="333"/>
      <c r="F810" s="333"/>
      <c r="S810" s="334"/>
      <c r="T810" s="334"/>
      <c r="U810" s="335"/>
    </row>
    <row r="811" spans="1:21" s="331" customFormat="1">
      <c r="A811" s="333"/>
      <c r="B811" s="333"/>
      <c r="D811" s="333"/>
      <c r="E811" s="333"/>
      <c r="F811" s="333"/>
      <c r="S811" s="334"/>
      <c r="T811" s="334"/>
      <c r="U811" s="335"/>
    </row>
    <row r="812" spans="1:21" s="331" customFormat="1">
      <c r="A812" s="333"/>
      <c r="B812" s="333"/>
      <c r="D812" s="333"/>
      <c r="E812" s="333"/>
      <c r="F812" s="333"/>
      <c r="S812" s="334"/>
      <c r="T812" s="334"/>
      <c r="U812" s="335"/>
    </row>
    <row r="813" spans="1:21" s="331" customFormat="1">
      <c r="A813" s="333"/>
      <c r="B813" s="333"/>
      <c r="D813" s="333"/>
      <c r="E813" s="333"/>
      <c r="F813" s="333"/>
      <c r="S813" s="334"/>
      <c r="T813" s="334"/>
      <c r="U813" s="335"/>
    </row>
    <row r="814" spans="1:21" s="331" customFormat="1">
      <c r="A814" s="333"/>
      <c r="B814" s="333"/>
      <c r="D814" s="333"/>
      <c r="E814" s="333"/>
      <c r="F814" s="333"/>
      <c r="S814" s="334"/>
      <c r="T814" s="334"/>
      <c r="U814" s="335"/>
    </row>
    <row r="815" spans="1:21" s="331" customFormat="1">
      <c r="A815" s="333"/>
      <c r="B815" s="333"/>
      <c r="D815" s="333"/>
      <c r="E815" s="333"/>
      <c r="F815" s="333"/>
      <c r="S815" s="334"/>
      <c r="T815" s="334"/>
      <c r="U815" s="335"/>
    </row>
    <row r="816" spans="1:21" s="331" customFormat="1">
      <c r="A816" s="333"/>
      <c r="B816" s="333"/>
      <c r="D816" s="333"/>
      <c r="E816" s="333"/>
      <c r="F816" s="333"/>
      <c r="S816" s="334"/>
      <c r="T816" s="334"/>
      <c r="U816" s="335"/>
    </row>
    <row r="817" spans="1:21" s="331" customFormat="1">
      <c r="A817" s="333"/>
      <c r="B817" s="333"/>
      <c r="D817" s="333"/>
      <c r="E817" s="333"/>
      <c r="F817" s="333"/>
      <c r="S817" s="334"/>
      <c r="T817" s="334"/>
      <c r="U817" s="335"/>
    </row>
    <row r="818" spans="1:21" s="331" customFormat="1">
      <c r="A818" s="333"/>
      <c r="B818" s="333"/>
      <c r="D818" s="333"/>
      <c r="E818" s="333"/>
      <c r="F818" s="333"/>
      <c r="S818" s="334"/>
      <c r="T818" s="334"/>
      <c r="U818" s="335"/>
    </row>
    <row r="819" spans="1:21" s="331" customFormat="1">
      <c r="A819" s="333"/>
      <c r="B819" s="333"/>
      <c r="D819" s="333"/>
      <c r="E819" s="333"/>
      <c r="F819" s="333"/>
      <c r="S819" s="334"/>
      <c r="T819" s="334"/>
      <c r="U819" s="335"/>
    </row>
    <row r="820" spans="1:21" s="331" customFormat="1">
      <c r="A820" s="333"/>
      <c r="B820" s="333"/>
      <c r="D820" s="333"/>
      <c r="E820" s="333"/>
      <c r="F820" s="333"/>
      <c r="S820" s="334"/>
      <c r="T820" s="334"/>
      <c r="U820" s="335"/>
    </row>
    <row r="821" spans="1:21" s="331" customFormat="1">
      <c r="A821" s="333"/>
      <c r="B821" s="333"/>
      <c r="D821" s="333"/>
      <c r="E821" s="333"/>
      <c r="F821" s="333"/>
      <c r="S821" s="334"/>
      <c r="T821" s="334"/>
      <c r="U821" s="335"/>
    </row>
    <row r="822" spans="1:21" s="331" customFormat="1">
      <c r="A822" s="333"/>
      <c r="B822" s="333"/>
      <c r="D822" s="333"/>
      <c r="E822" s="333"/>
      <c r="F822" s="333"/>
      <c r="S822" s="334"/>
      <c r="T822" s="334"/>
      <c r="U822" s="335"/>
    </row>
    <row r="823" spans="1:21" s="331" customFormat="1">
      <c r="A823" s="333"/>
      <c r="B823" s="333"/>
      <c r="D823" s="333"/>
      <c r="E823" s="333"/>
      <c r="F823" s="333"/>
      <c r="S823" s="334"/>
      <c r="T823" s="334"/>
      <c r="U823" s="335"/>
    </row>
    <row r="824" spans="1:21" s="331" customFormat="1">
      <c r="A824" s="333"/>
      <c r="B824" s="333"/>
      <c r="D824" s="333"/>
      <c r="E824" s="333"/>
      <c r="F824" s="333"/>
      <c r="S824" s="334"/>
      <c r="T824" s="334"/>
      <c r="U824" s="335"/>
    </row>
    <row r="825" spans="1:21" s="331" customFormat="1">
      <c r="A825" s="333"/>
      <c r="B825" s="333"/>
      <c r="D825" s="333"/>
      <c r="E825" s="333"/>
      <c r="F825" s="333"/>
      <c r="S825" s="334"/>
      <c r="T825" s="334"/>
      <c r="U825" s="335"/>
    </row>
    <row r="826" spans="1:21" s="331" customFormat="1">
      <c r="A826" s="333"/>
      <c r="B826" s="333"/>
      <c r="D826" s="333"/>
      <c r="E826" s="333"/>
      <c r="F826" s="333"/>
      <c r="S826" s="334"/>
      <c r="T826" s="334"/>
      <c r="U826" s="335"/>
    </row>
    <row r="827" spans="1:21" s="331" customFormat="1">
      <c r="A827" s="333"/>
      <c r="B827" s="333"/>
      <c r="D827" s="333"/>
      <c r="E827" s="333"/>
      <c r="F827" s="333"/>
      <c r="S827" s="334"/>
      <c r="T827" s="334"/>
      <c r="U827" s="335"/>
    </row>
    <row r="828" spans="1:21" s="331" customFormat="1">
      <c r="A828" s="333"/>
      <c r="B828" s="333"/>
      <c r="D828" s="333"/>
      <c r="E828" s="333"/>
      <c r="F828" s="333"/>
      <c r="S828" s="334"/>
      <c r="T828" s="334"/>
      <c r="U828" s="335"/>
    </row>
    <row r="829" spans="1:21" s="331" customFormat="1">
      <c r="A829" s="333"/>
      <c r="B829" s="333"/>
      <c r="D829" s="333"/>
      <c r="E829" s="333"/>
      <c r="F829" s="333"/>
      <c r="S829" s="334"/>
      <c r="T829" s="334"/>
      <c r="U829" s="335"/>
    </row>
    <row r="830" spans="1:21" s="331" customFormat="1">
      <c r="A830" s="333"/>
      <c r="B830" s="333"/>
      <c r="D830" s="333"/>
      <c r="E830" s="333"/>
      <c r="F830" s="333"/>
      <c r="S830" s="334"/>
      <c r="T830" s="334"/>
      <c r="U830" s="335"/>
    </row>
    <row r="831" spans="1:21" s="331" customFormat="1">
      <c r="A831" s="333"/>
      <c r="B831" s="333"/>
      <c r="D831" s="333"/>
      <c r="E831" s="333"/>
      <c r="F831" s="333"/>
      <c r="S831" s="334"/>
      <c r="T831" s="334"/>
      <c r="U831" s="335"/>
    </row>
    <row r="832" spans="1:21" s="331" customFormat="1">
      <c r="A832" s="333"/>
      <c r="B832" s="333"/>
      <c r="D832" s="333"/>
      <c r="E832" s="333"/>
      <c r="F832" s="333"/>
      <c r="S832" s="334"/>
      <c r="T832" s="334"/>
      <c r="U832" s="335"/>
    </row>
    <row r="833" spans="1:21" s="331" customFormat="1">
      <c r="A833" s="333"/>
      <c r="B833" s="333"/>
      <c r="D833" s="333"/>
      <c r="E833" s="333"/>
      <c r="F833" s="333"/>
      <c r="S833" s="334"/>
      <c r="T833" s="334"/>
      <c r="U833" s="335"/>
    </row>
    <row r="834" spans="1:21" s="331" customFormat="1">
      <c r="A834" s="333"/>
      <c r="B834" s="333"/>
      <c r="D834" s="333"/>
      <c r="E834" s="333"/>
      <c r="F834" s="333"/>
      <c r="S834" s="334"/>
      <c r="T834" s="334"/>
      <c r="U834" s="335"/>
    </row>
    <row r="835" spans="1:21" s="331" customFormat="1">
      <c r="A835" s="333"/>
      <c r="B835" s="333"/>
      <c r="D835" s="333"/>
      <c r="E835" s="333"/>
      <c r="F835" s="333"/>
      <c r="S835" s="334"/>
      <c r="T835" s="334"/>
      <c r="U835" s="335"/>
    </row>
    <row r="836" spans="1:21" s="331" customFormat="1">
      <c r="A836" s="333"/>
      <c r="B836" s="333"/>
      <c r="D836" s="333"/>
      <c r="E836" s="333"/>
      <c r="F836" s="333"/>
      <c r="S836" s="334"/>
      <c r="T836" s="334"/>
      <c r="U836" s="335"/>
    </row>
    <row r="837" spans="1:21" s="331" customFormat="1">
      <c r="A837" s="333"/>
      <c r="B837" s="333"/>
      <c r="D837" s="333"/>
      <c r="E837" s="333"/>
      <c r="F837" s="333"/>
      <c r="S837" s="334"/>
      <c r="T837" s="334"/>
      <c r="U837" s="335"/>
    </row>
    <row r="838" spans="1:21" s="331" customFormat="1">
      <c r="A838" s="333"/>
      <c r="B838" s="333"/>
      <c r="D838" s="333"/>
      <c r="E838" s="333"/>
      <c r="F838" s="333"/>
      <c r="S838" s="334"/>
      <c r="T838" s="334"/>
      <c r="U838" s="335"/>
    </row>
    <row r="839" spans="1:21" s="331" customFormat="1">
      <c r="A839" s="333"/>
      <c r="B839" s="333"/>
      <c r="D839" s="333"/>
      <c r="E839" s="333"/>
      <c r="F839" s="333"/>
      <c r="S839" s="334"/>
      <c r="T839" s="334"/>
      <c r="U839" s="335"/>
    </row>
    <row r="840" spans="1:21" s="331" customFormat="1">
      <c r="A840" s="333"/>
      <c r="B840" s="333"/>
      <c r="D840" s="333"/>
      <c r="E840" s="333"/>
      <c r="F840" s="333"/>
      <c r="S840" s="334"/>
      <c r="T840" s="334"/>
      <c r="U840" s="335"/>
    </row>
    <row r="841" spans="1:21" s="331" customFormat="1">
      <c r="A841" s="333"/>
      <c r="B841" s="333"/>
      <c r="D841" s="333"/>
      <c r="E841" s="333"/>
      <c r="F841" s="333"/>
      <c r="S841" s="334"/>
      <c r="T841" s="334"/>
      <c r="U841" s="335"/>
    </row>
    <row r="842" spans="1:21" s="331" customFormat="1">
      <c r="A842" s="333"/>
      <c r="B842" s="333"/>
      <c r="D842" s="333"/>
      <c r="E842" s="333"/>
      <c r="F842" s="333"/>
      <c r="S842" s="334"/>
      <c r="T842" s="334"/>
      <c r="U842" s="335"/>
    </row>
    <row r="843" spans="1:21" s="331" customFormat="1">
      <c r="A843" s="333"/>
      <c r="B843" s="333"/>
      <c r="D843" s="333"/>
      <c r="E843" s="333"/>
      <c r="F843" s="333"/>
      <c r="S843" s="334"/>
      <c r="T843" s="334"/>
      <c r="U843" s="335"/>
    </row>
    <row r="844" spans="1:21" s="331" customFormat="1">
      <c r="A844" s="333"/>
      <c r="B844" s="333"/>
      <c r="D844" s="333"/>
      <c r="E844" s="333"/>
      <c r="F844" s="333"/>
      <c r="S844" s="334"/>
      <c r="T844" s="334"/>
      <c r="U844" s="335"/>
    </row>
    <row r="845" spans="1:21" s="331" customFormat="1">
      <c r="A845" s="333"/>
      <c r="B845" s="333"/>
      <c r="D845" s="333"/>
      <c r="E845" s="333"/>
      <c r="F845" s="333"/>
      <c r="S845" s="334"/>
      <c r="T845" s="334"/>
      <c r="U845" s="335"/>
    </row>
    <row r="846" spans="1:21" s="331" customFormat="1">
      <c r="A846" s="333"/>
      <c r="B846" s="333"/>
      <c r="D846" s="333"/>
      <c r="E846" s="333"/>
      <c r="F846" s="333"/>
      <c r="S846" s="334"/>
      <c r="T846" s="334"/>
      <c r="U846" s="335"/>
    </row>
    <row r="847" spans="1:21" s="331" customFormat="1">
      <c r="A847" s="333"/>
      <c r="B847" s="333"/>
      <c r="D847" s="333"/>
      <c r="E847" s="333"/>
      <c r="F847" s="333"/>
      <c r="S847" s="334"/>
      <c r="T847" s="334"/>
      <c r="U847" s="335"/>
    </row>
    <row r="848" spans="1:21" s="331" customFormat="1">
      <c r="A848" s="333"/>
      <c r="B848" s="333"/>
      <c r="D848" s="333"/>
      <c r="E848" s="333"/>
      <c r="F848" s="333"/>
      <c r="S848" s="334"/>
      <c r="T848" s="334"/>
      <c r="U848" s="335"/>
    </row>
    <row r="849" spans="1:21" s="331" customFormat="1">
      <c r="A849" s="333"/>
      <c r="B849" s="333"/>
      <c r="D849" s="333"/>
      <c r="E849" s="333"/>
      <c r="F849" s="333"/>
      <c r="S849" s="334"/>
      <c r="T849" s="334"/>
      <c r="U849" s="335"/>
    </row>
    <row r="850" spans="1:21" s="331" customFormat="1">
      <c r="A850" s="333"/>
      <c r="B850" s="333"/>
      <c r="D850" s="333"/>
      <c r="E850" s="333"/>
      <c r="F850" s="333"/>
      <c r="S850" s="334"/>
      <c r="T850" s="334"/>
      <c r="U850" s="335"/>
    </row>
    <row r="851" spans="1:21" s="331" customFormat="1">
      <c r="A851" s="333"/>
      <c r="B851" s="333"/>
      <c r="D851" s="333"/>
      <c r="E851" s="333"/>
      <c r="F851" s="333"/>
      <c r="S851" s="334"/>
      <c r="T851" s="334"/>
      <c r="U851" s="335"/>
    </row>
    <row r="852" spans="1:21" s="331" customFormat="1">
      <c r="A852" s="333"/>
      <c r="B852" s="333"/>
      <c r="D852" s="333"/>
      <c r="E852" s="333"/>
      <c r="F852" s="333"/>
      <c r="S852" s="334"/>
      <c r="T852" s="334"/>
      <c r="U852" s="335"/>
    </row>
    <row r="853" spans="1:21" s="331" customFormat="1">
      <c r="A853" s="333"/>
      <c r="B853" s="333"/>
      <c r="D853" s="333"/>
      <c r="E853" s="333"/>
      <c r="F853" s="333"/>
      <c r="S853" s="334"/>
      <c r="T853" s="334"/>
      <c r="U853" s="335"/>
    </row>
    <row r="854" spans="1:21" s="331" customFormat="1">
      <c r="A854" s="333"/>
      <c r="B854" s="333"/>
      <c r="D854" s="333"/>
      <c r="E854" s="333"/>
      <c r="F854" s="333"/>
      <c r="S854" s="334"/>
      <c r="T854" s="334"/>
      <c r="U854" s="335"/>
    </row>
    <row r="855" spans="1:21" s="331" customFormat="1">
      <c r="A855" s="333"/>
      <c r="B855" s="333"/>
      <c r="D855" s="333"/>
      <c r="E855" s="333"/>
      <c r="F855" s="333"/>
      <c r="S855" s="334"/>
      <c r="T855" s="334"/>
      <c r="U855" s="335"/>
    </row>
    <row r="856" spans="1:21" s="331" customFormat="1">
      <c r="A856" s="333"/>
      <c r="B856" s="333"/>
      <c r="D856" s="333"/>
      <c r="E856" s="333"/>
      <c r="F856" s="333"/>
      <c r="S856" s="334"/>
      <c r="T856" s="334"/>
      <c r="U856" s="335"/>
    </row>
    <row r="857" spans="1:21" s="331" customFormat="1">
      <c r="A857" s="333"/>
      <c r="B857" s="333"/>
      <c r="D857" s="333"/>
      <c r="E857" s="333"/>
      <c r="F857" s="333"/>
      <c r="S857" s="334"/>
      <c r="T857" s="334"/>
      <c r="U857" s="335"/>
    </row>
    <row r="858" spans="1:21" s="331" customFormat="1">
      <c r="A858" s="333"/>
      <c r="B858" s="333"/>
      <c r="D858" s="333"/>
      <c r="E858" s="333"/>
      <c r="F858" s="333"/>
      <c r="S858" s="334"/>
      <c r="T858" s="334"/>
      <c r="U858" s="335"/>
    </row>
    <row r="859" spans="1:21" s="331" customFormat="1">
      <c r="A859" s="333"/>
      <c r="B859" s="333"/>
      <c r="D859" s="333"/>
      <c r="E859" s="333"/>
      <c r="F859" s="333"/>
      <c r="S859" s="334"/>
      <c r="T859" s="334"/>
      <c r="U859" s="335"/>
    </row>
    <row r="860" spans="1:21" s="331" customFormat="1">
      <c r="A860" s="333"/>
      <c r="B860" s="333"/>
      <c r="D860" s="333"/>
      <c r="E860" s="333"/>
      <c r="F860" s="333"/>
      <c r="S860" s="334"/>
      <c r="T860" s="334"/>
      <c r="U860" s="335"/>
    </row>
    <row r="861" spans="1:21" s="331" customFormat="1">
      <c r="A861" s="333"/>
      <c r="B861" s="333"/>
      <c r="D861" s="333"/>
      <c r="E861" s="333"/>
      <c r="F861" s="333"/>
      <c r="S861" s="334"/>
      <c r="T861" s="334"/>
      <c r="U861" s="335"/>
    </row>
    <row r="862" spans="1:21" s="331" customFormat="1">
      <c r="A862" s="333"/>
      <c r="B862" s="333"/>
      <c r="D862" s="333"/>
      <c r="E862" s="333"/>
      <c r="F862" s="333"/>
      <c r="S862" s="334"/>
      <c r="T862" s="334"/>
      <c r="U862" s="335"/>
    </row>
    <row r="863" spans="1:21" s="331" customFormat="1">
      <c r="A863" s="333"/>
      <c r="B863" s="333"/>
      <c r="D863" s="333"/>
      <c r="E863" s="333"/>
      <c r="F863" s="333"/>
      <c r="S863" s="334"/>
      <c r="T863" s="334"/>
      <c r="U863" s="335"/>
    </row>
    <row r="864" spans="1:21" s="331" customFormat="1">
      <c r="A864" s="333"/>
      <c r="B864" s="333"/>
      <c r="D864" s="333"/>
      <c r="E864" s="333"/>
      <c r="F864" s="333"/>
      <c r="S864" s="334"/>
      <c r="T864" s="334"/>
      <c r="U864" s="335"/>
    </row>
    <row r="865" spans="1:21" s="331" customFormat="1">
      <c r="A865" s="333"/>
      <c r="B865" s="333"/>
      <c r="D865" s="333"/>
      <c r="E865" s="333"/>
      <c r="F865" s="333"/>
      <c r="S865" s="334"/>
      <c r="T865" s="334"/>
      <c r="U865" s="335"/>
    </row>
    <row r="866" spans="1:21" s="331" customFormat="1">
      <c r="A866" s="333"/>
      <c r="B866" s="333"/>
      <c r="D866" s="333"/>
      <c r="E866" s="333"/>
      <c r="F866" s="333"/>
      <c r="S866" s="334"/>
      <c r="T866" s="334"/>
      <c r="U866" s="335"/>
    </row>
    <row r="867" spans="1:21" s="331" customFormat="1">
      <c r="A867" s="333"/>
      <c r="B867" s="333"/>
      <c r="D867" s="333"/>
      <c r="E867" s="333"/>
      <c r="F867" s="333"/>
      <c r="S867" s="334"/>
      <c r="T867" s="334"/>
      <c r="U867" s="335"/>
    </row>
    <row r="868" spans="1:21" s="331" customFormat="1">
      <c r="A868" s="333"/>
      <c r="B868" s="333"/>
      <c r="D868" s="333"/>
      <c r="E868" s="333"/>
      <c r="F868" s="333"/>
      <c r="S868" s="334"/>
      <c r="T868" s="334"/>
      <c r="U868" s="335"/>
    </row>
    <row r="869" spans="1:21" s="331" customFormat="1">
      <c r="A869" s="333"/>
      <c r="B869" s="333"/>
      <c r="D869" s="333"/>
      <c r="E869" s="333"/>
      <c r="F869" s="333"/>
      <c r="S869" s="334"/>
      <c r="T869" s="334"/>
      <c r="U869" s="335"/>
    </row>
    <row r="870" spans="1:21" s="331" customFormat="1">
      <c r="A870" s="333"/>
      <c r="B870" s="333"/>
      <c r="D870" s="333"/>
      <c r="E870" s="333"/>
      <c r="F870" s="333"/>
      <c r="S870" s="334"/>
      <c r="T870" s="334"/>
      <c r="U870" s="335"/>
    </row>
    <row r="871" spans="1:21" s="331" customFormat="1">
      <c r="A871" s="333"/>
      <c r="B871" s="333"/>
      <c r="D871" s="333"/>
      <c r="E871" s="333"/>
      <c r="F871" s="333"/>
      <c r="S871" s="334"/>
      <c r="T871" s="334"/>
      <c r="U871" s="335"/>
    </row>
    <row r="872" spans="1:21" s="331" customFormat="1">
      <c r="A872" s="333"/>
      <c r="B872" s="333"/>
      <c r="D872" s="333"/>
      <c r="E872" s="333"/>
      <c r="F872" s="333"/>
      <c r="S872" s="334"/>
      <c r="T872" s="334"/>
      <c r="U872" s="335"/>
    </row>
    <row r="873" spans="1:21" s="331" customFormat="1">
      <c r="A873" s="333"/>
      <c r="B873" s="333"/>
      <c r="D873" s="333"/>
      <c r="E873" s="333"/>
      <c r="F873" s="333"/>
      <c r="S873" s="334"/>
      <c r="T873" s="334"/>
      <c r="U873" s="335"/>
    </row>
    <row r="874" spans="1:21" s="331" customFormat="1">
      <c r="A874" s="333"/>
      <c r="B874" s="333"/>
      <c r="D874" s="333"/>
      <c r="E874" s="333"/>
      <c r="F874" s="333"/>
      <c r="S874" s="334"/>
      <c r="T874" s="334"/>
      <c r="U874" s="335"/>
    </row>
    <row r="875" spans="1:21" s="331" customFormat="1">
      <c r="A875" s="333"/>
      <c r="B875" s="333"/>
      <c r="D875" s="333"/>
      <c r="E875" s="333"/>
      <c r="F875" s="333"/>
      <c r="S875" s="334"/>
      <c r="T875" s="334"/>
      <c r="U875" s="335"/>
    </row>
    <row r="876" spans="1:21" s="331" customFormat="1">
      <c r="A876" s="333"/>
      <c r="B876" s="333"/>
      <c r="D876" s="333"/>
      <c r="E876" s="333"/>
      <c r="F876" s="333"/>
      <c r="S876" s="334"/>
      <c r="T876" s="334"/>
      <c r="U876" s="335"/>
    </row>
    <row r="877" spans="1:21" s="331" customFormat="1">
      <c r="A877" s="333"/>
      <c r="B877" s="333"/>
      <c r="D877" s="333"/>
      <c r="E877" s="333"/>
      <c r="F877" s="333"/>
      <c r="S877" s="334"/>
      <c r="T877" s="334"/>
      <c r="U877" s="335"/>
    </row>
    <row r="878" spans="1:21" s="331" customFormat="1">
      <c r="A878" s="333"/>
      <c r="B878" s="333"/>
      <c r="D878" s="333"/>
      <c r="E878" s="333"/>
      <c r="F878" s="333"/>
      <c r="S878" s="334"/>
      <c r="T878" s="334"/>
      <c r="U878" s="335"/>
    </row>
    <row r="879" spans="1:21" s="331" customFormat="1">
      <c r="A879" s="333"/>
      <c r="B879" s="333"/>
      <c r="D879" s="333"/>
      <c r="E879" s="333"/>
      <c r="F879" s="333"/>
      <c r="S879" s="334"/>
      <c r="T879" s="334"/>
      <c r="U879" s="335"/>
    </row>
    <row r="880" spans="1:21" s="331" customFormat="1">
      <c r="A880" s="333"/>
      <c r="B880" s="333"/>
      <c r="D880" s="333"/>
      <c r="E880" s="333"/>
      <c r="F880" s="333"/>
      <c r="S880" s="334"/>
      <c r="T880" s="334"/>
      <c r="U880" s="335"/>
    </row>
    <row r="881" spans="1:21" s="331" customFormat="1">
      <c r="A881" s="333"/>
      <c r="B881" s="333"/>
      <c r="D881" s="333"/>
      <c r="E881" s="333"/>
      <c r="F881" s="333"/>
      <c r="S881" s="334"/>
      <c r="T881" s="334"/>
      <c r="U881" s="335"/>
    </row>
    <row r="882" spans="1:21" s="331" customFormat="1">
      <c r="A882" s="333"/>
      <c r="B882" s="333"/>
      <c r="D882" s="333"/>
      <c r="E882" s="333"/>
      <c r="F882" s="333"/>
      <c r="S882" s="334"/>
      <c r="T882" s="334"/>
      <c r="U882" s="335"/>
    </row>
    <row r="883" spans="1:21" s="331" customFormat="1">
      <c r="A883" s="333"/>
      <c r="B883" s="333"/>
      <c r="D883" s="333"/>
      <c r="E883" s="333"/>
      <c r="F883" s="333"/>
      <c r="S883" s="334"/>
      <c r="T883" s="334"/>
      <c r="U883" s="335"/>
    </row>
    <row r="884" spans="1:21" s="331" customFormat="1">
      <c r="A884" s="333"/>
      <c r="B884" s="333"/>
      <c r="D884" s="333"/>
      <c r="E884" s="333"/>
      <c r="F884" s="333"/>
      <c r="S884" s="334"/>
      <c r="T884" s="334"/>
      <c r="U884" s="335"/>
    </row>
    <row r="885" spans="1:21" s="331" customFormat="1">
      <c r="A885" s="333"/>
      <c r="B885" s="333"/>
      <c r="D885" s="333"/>
      <c r="E885" s="333"/>
      <c r="F885" s="333"/>
      <c r="S885" s="334"/>
      <c r="T885" s="334"/>
      <c r="U885" s="335"/>
    </row>
    <row r="886" spans="1:21" s="331" customFormat="1">
      <c r="A886" s="333"/>
      <c r="B886" s="333"/>
      <c r="D886" s="333"/>
      <c r="E886" s="333"/>
      <c r="F886" s="333"/>
      <c r="S886" s="334"/>
      <c r="T886" s="334"/>
      <c r="U886" s="335"/>
    </row>
    <row r="887" spans="1:21" s="331" customFormat="1">
      <c r="A887" s="333"/>
      <c r="B887" s="333"/>
      <c r="D887" s="333"/>
      <c r="E887" s="333"/>
      <c r="F887" s="333"/>
      <c r="S887" s="334"/>
      <c r="T887" s="334"/>
      <c r="U887" s="335"/>
    </row>
    <row r="888" spans="1:21" s="331" customFormat="1">
      <c r="A888" s="333"/>
      <c r="B888" s="333"/>
      <c r="D888" s="333"/>
      <c r="E888" s="333"/>
      <c r="F888" s="333"/>
      <c r="S888" s="334"/>
      <c r="T888" s="334"/>
      <c r="U888" s="335"/>
    </row>
    <row r="889" spans="1:21" s="331" customFormat="1">
      <c r="A889" s="333"/>
      <c r="B889" s="333"/>
      <c r="D889" s="333"/>
      <c r="E889" s="333"/>
      <c r="F889" s="333"/>
      <c r="S889" s="334"/>
      <c r="T889" s="334"/>
      <c r="U889" s="335"/>
    </row>
    <row r="890" spans="1:21" s="331" customFormat="1">
      <c r="A890" s="333"/>
      <c r="B890" s="333"/>
      <c r="D890" s="333"/>
      <c r="E890" s="333"/>
      <c r="F890" s="333"/>
      <c r="S890" s="334"/>
      <c r="T890" s="334"/>
      <c r="U890" s="335"/>
    </row>
    <row r="891" spans="1:21" s="331" customFormat="1">
      <c r="A891" s="333"/>
      <c r="B891" s="333"/>
      <c r="D891" s="333"/>
      <c r="E891" s="333"/>
      <c r="F891" s="333"/>
      <c r="S891" s="334"/>
      <c r="T891" s="334"/>
      <c r="U891" s="335"/>
    </row>
    <row r="892" spans="1:21" s="331" customFormat="1">
      <c r="A892" s="333"/>
      <c r="B892" s="333"/>
      <c r="D892" s="333"/>
      <c r="E892" s="333"/>
      <c r="F892" s="333"/>
      <c r="S892" s="334"/>
      <c r="T892" s="334"/>
      <c r="U892" s="335"/>
    </row>
    <row r="893" spans="1:21" s="331" customFormat="1">
      <c r="A893" s="333"/>
      <c r="B893" s="333"/>
      <c r="D893" s="333"/>
      <c r="E893" s="333"/>
      <c r="F893" s="333"/>
      <c r="S893" s="334"/>
      <c r="T893" s="334"/>
      <c r="U893" s="335"/>
    </row>
    <row r="894" spans="1:21" s="331" customFormat="1">
      <c r="A894" s="333"/>
      <c r="B894" s="333"/>
      <c r="D894" s="333"/>
      <c r="E894" s="333"/>
      <c r="F894" s="333"/>
      <c r="S894" s="334"/>
      <c r="T894" s="334"/>
      <c r="U894" s="335"/>
    </row>
    <row r="895" spans="1:21" s="331" customFormat="1">
      <c r="A895" s="333"/>
      <c r="B895" s="333"/>
      <c r="D895" s="333"/>
      <c r="E895" s="333"/>
      <c r="F895" s="333"/>
      <c r="S895" s="334"/>
      <c r="T895" s="334"/>
      <c r="U895" s="335"/>
    </row>
    <row r="896" spans="1:21" s="331" customFormat="1">
      <c r="A896" s="333"/>
      <c r="B896" s="333"/>
      <c r="D896" s="333"/>
      <c r="E896" s="333"/>
      <c r="F896" s="333"/>
      <c r="S896" s="334"/>
      <c r="T896" s="334"/>
      <c r="U896" s="335"/>
    </row>
    <row r="897" spans="1:21" s="331" customFormat="1">
      <c r="A897" s="333"/>
      <c r="B897" s="333"/>
      <c r="D897" s="333"/>
      <c r="E897" s="333"/>
      <c r="F897" s="333"/>
      <c r="S897" s="334"/>
      <c r="T897" s="334"/>
      <c r="U897" s="335"/>
    </row>
    <row r="898" spans="1:21" s="331" customFormat="1">
      <c r="A898" s="333"/>
      <c r="B898" s="333"/>
      <c r="D898" s="333"/>
      <c r="E898" s="333"/>
      <c r="F898" s="333"/>
      <c r="S898" s="334"/>
      <c r="T898" s="334"/>
      <c r="U898" s="335"/>
    </row>
    <row r="899" spans="1:21" s="331" customFormat="1">
      <c r="A899" s="333"/>
      <c r="B899" s="333"/>
      <c r="D899" s="333"/>
      <c r="E899" s="333"/>
      <c r="F899" s="333"/>
      <c r="S899" s="334"/>
      <c r="T899" s="334"/>
      <c r="U899" s="335"/>
    </row>
    <row r="900" spans="1:21" s="331" customFormat="1">
      <c r="A900" s="333"/>
      <c r="B900" s="333"/>
      <c r="D900" s="333"/>
      <c r="E900" s="333"/>
      <c r="F900" s="333"/>
      <c r="S900" s="334"/>
      <c r="T900" s="334"/>
      <c r="U900" s="335"/>
    </row>
    <row r="901" spans="1:21" s="331" customFormat="1">
      <c r="A901" s="333"/>
      <c r="B901" s="333"/>
      <c r="D901" s="333"/>
      <c r="E901" s="333"/>
      <c r="F901" s="333"/>
      <c r="S901" s="334"/>
      <c r="T901" s="334"/>
      <c r="U901" s="335"/>
    </row>
    <row r="902" spans="1:21" s="331" customFormat="1">
      <c r="A902" s="333"/>
      <c r="B902" s="333"/>
      <c r="D902" s="333"/>
      <c r="E902" s="333"/>
      <c r="F902" s="333"/>
      <c r="S902" s="334"/>
      <c r="T902" s="334"/>
      <c r="U902" s="335"/>
    </row>
    <row r="903" spans="1:21" s="331" customFormat="1">
      <c r="A903" s="333"/>
      <c r="B903" s="333"/>
      <c r="D903" s="333"/>
      <c r="E903" s="333"/>
      <c r="F903" s="333"/>
      <c r="S903" s="334"/>
      <c r="T903" s="334"/>
      <c r="U903" s="335"/>
    </row>
    <row r="904" spans="1:21" s="331" customFormat="1">
      <c r="A904" s="333"/>
      <c r="B904" s="333"/>
      <c r="D904" s="333"/>
      <c r="E904" s="333"/>
      <c r="F904" s="333"/>
      <c r="S904" s="334"/>
      <c r="T904" s="334"/>
      <c r="U904" s="335"/>
    </row>
    <row r="905" spans="1:21" s="331" customFormat="1">
      <c r="A905" s="333"/>
      <c r="B905" s="333"/>
      <c r="D905" s="333"/>
      <c r="E905" s="333"/>
      <c r="F905" s="333"/>
      <c r="S905" s="334"/>
      <c r="T905" s="334"/>
      <c r="U905" s="335"/>
    </row>
    <row r="906" spans="1:21" s="331" customFormat="1">
      <c r="A906" s="333"/>
      <c r="B906" s="333"/>
      <c r="D906" s="333"/>
      <c r="E906" s="333"/>
      <c r="F906" s="333"/>
      <c r="S906" s="334"/>
      <c r="T906" s="334"/>
      <c r="U906" s="335"/>
    </row>
    <row r="907" spans="1:21" s="331" customFormat="1">
      <c r="A907" s="333"/>
      <c r="B907" s="333"/>
      <c r="D907" s="333"/>
      <c r="E907" s="333"/>
      <c r="F907" s="333"/>
      <c r="S907" s="334"/>
      <c r="T907" s="334"/>
      <c r="U907" s="335"/>
    </row>
    <row r="908" spans="1:21" s="331" customFormat="1">
      <c r="A908" s="333"/>
      <c r="B908" s="333"/>
      <c r="D908" s="333"/>
      <c r="E908" s="333"/>
      <c r="F908" s="333"/>
      <c r="S908" s="334"/>
      <c r="T908" s="334"/>
      <c r="U908" s="335"/>
    </row>
    <row r="909" spans="1:21" s="331" customFormat="1">
      <c r="A909" s="333"/>
      <c r="B909" s="333"/>
      <c r="D909" s="333"/>
      <c r="E909" s="333"/>
      <c r="F909" s="333"/>
      <c r="S909" s="334"/>
      <c r="T909" s="334"/>
      <c r="U909" s="335"/>
    </row>
    <row r="910" spans="1:21" s="331" customFormat="1">
      <c r="A910" s="333"/>
      <c r="B910" s="333"/>
      <c r="D910" s="333"/>
      <c r="E910" s="333"/>
      <c r="F910" s="333"/>
      <c r="S910" s="334"/>
      <c r="T910" s="334"/>
      <c r="U910" s="335"/>
    </row>
    <row r="911" spans="1:21" s="331" customFormat="1">
      <c r="A911" s="333"/>
      <c r="B911" s="333"/>
      <c r="D911" s="333"/>
      <c r="E911" s="333"/>
      <c r="F911" s="333"/>
      <c r="S911" s="334"/>
      <c r="T911" s="334"/>
      <c r="U911" s="335"/>
    </row>
    <row r="912" spans="1:21" s="331" customFormat="1">
      <c r="A912" s="333"/>
      <c r="B912" s="333"/>
      <c r="D912" s="333"/>
      <c r="E912" s="333"/>
      <c r="F912" s="333"/>
      <c r="S912" s="334"/>
      <c r="T912" s="334"/>
      <c r="U912" s="335"/>
    </row>
    <row r="913" spans="1:21" s="331" customFormat="1">
      <c r="A913" s="333"/>
      <c r="B913" s="333"/>
      <c r="D913" s="333"/>
      <c r="E913" s="333"/>
      <c r="F913" s="333"/>
      <c r="S913" s="334"/>
      <c r="T913" s="334"/>
      <c r="U913" s="335"/>
    </row>
    <row r="914" spans="1:21" s="331" customFormat="1">
      <c r="A914" s="333"/>
      <c r="B914" s="333"/>
      <c r="D914" s="333"/>
      <c r="E914" s="333"/>
      <c r="F914" s="333"/>
      <c r="S914" s="334"/>
      <c r="T914" s="334"/>
      <c r="U914" s="335"/>
    </row>
    <row r="915" spans="1:21" s="331" customFormat="1">
      <c r="A915" s="333"/>
      <c r="B915" s="333"/>
      <c r="D915" s="333"/>
      <c r="E915" s="333"/>
      <c r="F915" s="333"/>
      <c r="S915" s="334"/>
      <c r="T915" s="334"/>
      <c r="U915" s="335"/>
    </row>
    <row r="916" spans="1:21" s="331" customFormat="1">
      <c r="A916" s="333"/>
      <c r="B916" s="333"/>
      <c r="D916" s="333"/>
      <c r="E916" s="333"/>
      <c r="F916" s="333"/>
      <c r="S916" s="334"/>
      <c r="T916" s="334"/>
      <c r="U916" s="335"/>
    </row>
    <row r="917" spans="1:21" s="331" customFormat="1">
      <c r="A917" s="333"/>
      <c r="B917" s="333"/>
      <c r="D917" s="333"/>
      <c r="E917" s="333"/>
      <c r="F917" s="333"/>
      <c r="S917" s="334"/>
      <c r="T917" s="334"/>
      <c r="U917" s="335"/>
    </row>
    <row r="918" spans="1:21" s="331" customFormat="1">
      <c r="A918" s="333"/>
      <c r="B918" s="333"/>
      <c r="D918" s="333"/>
      <c r="E918" s="333"/>
      <c r="F918" s="333"/>
      <c r="S918" s="334"/>
      <c r="T918" s="334"/>
      <c r="U918" s="335"/>
    </row>
    <row r="919" spans="1:21" s="331" customFormat="1">
      <c r="A919" s="333"/>
      <c r="B919" s="333"/>
      <c r="D919" s="333"/>
      <c r="E919" s="333"/>
      <c r="F919" s="333"/>
      <c r="S919" s="334"/>
      <c r="T919" s="334"/>
      <c r="U919" s="335"/>
    </row>
    <row r="920" spans="1:21" s="331" customFormat="1">
      <c r="A920" s="333"/>
      <c r="B920" s="333"/>
      <c r="D920" s="333"/>
      <c r="E920" s="333"/>
      <c r="F920" s="333"/>
      <c r="S920" s="334"/>
      <c r="T920" s="334"/>
      <c r="U920" s="335"/>
    </row>
    <row r="921" spans="1:21" s="331" customFormat="1">
      <c r="A921" s="333"/>
      <c r="B921" s="333"/>
      <c r="D921" s="333"/>
      <c r="E921" s="333"/>
      <c r="F921" s="333"/>
      <c r="S921" s="334"/>
      <c r="T921" s="334"/>
      <c r="U921" s="335"/>
    </row>
    <row r="922" spans="1:21" s="331" customFormat="1">
      <c r="A922" s="333"/>
      <c r="B922" s="333"/>
      <c r="D922" s="333"/>
      <c r="E922" s="333"/>
      <c r="F922" s="333"/>
      <c r="S922" s="334"/>
      <c r="T922" s="334"/>
      <c r="U922" s="335"/>
    </row>
    <row r="923" spans="1:21" s="331" customFormat="1">
      <c r="A923" s="333"/>
      <c r="B923" s="333"/>
      <c r="D923" s="333"/>
      <c r="E923" s="333"/>
      <c r="F923" s="333"/>
      <c r="S923" s="334"/>
      <c r="T923" s="334"/>
      <c r="U923" s="335"/>
    </row>
    <row r="924" spans="1:21" s="331" customFormat="1">
      <c r="A924" s="333"/>
      <c r="B924" s="333"/>
      <c r="D924" s="333"/>
      <c r="E924" s="333"/>
      <c r="F924" s="333"/>
      <c r="S924" s="334"/>
      <c r="T924" s="334"/>
      <c r="U924" s="335"/>
    </row>
    <row r="925" spans="1:21" s="331" customFormat="1">
      <c r="A925" s="333"/>
      <c r="B925" s="333"/>
      <c r="D925" s="333"/>
      <c r="E925" s="333"/>
      <c r="F925" s="333"/>
      <c r="S925" s="334"/>
      <c r="T925" s="334"/>
      <c r="U925" s="335"/>
    </row>
    <row r="926" spans="1:21" s="331" customFormat="1">
      <c r="A926" s="333"/>
      <c r="B926" s="333"/>
      <c r="D926" s="333"/>
      <c r="E926" s="333"/>
      <c r="F926" s="333"/>
      <c r="S926" s="334"/>
      <c r="T926" s="334"/>
      <c r="U926" s="335"/>
    </row>
    <row r="927" spans="1:21" s="331" customFormat="1">
      <c r="A927" s="333"/>
      <c r="B927" s="333"/>
      <c r="D927" s="333"/>
      <c r="E927" s="333"/>
      <c r="F927" s="333"/>
      <c r="S927" s="334"/>
      <c r="T927" s="334"/>
      <c r="U927" s="335"/>
    </row>
    <row r="928" spans="1:21" s="331" customFormat="1">
      <c r="A928" s="333"/>
      <c r="B928" s="333"/>
      <c r="D928" s="333"/>
      <c r="E928" s="333"/>
      <c r="F928" s="333"/>
      <c r="S928" s="334"/>
      <c r="T928" s="334"/>
      <c r="U928" s="335"/>
    </row>
    <row r="929" spans="1:21" s="331" customFormat="1">
      <c r="A929" s="333"/>
      <c r="B929" s="333"/>
      <c r="D929" s="333"/>
      <c r="E929" s="333"/>
      <c r="F929" s="333"/>
      <c r="S929" s="334"/>
      <c r="T929" s="334"/>
      <c r="U929" s="335"/>
    </row>
    <row r="930" spans="1:21" s="331" customFormat="1">
      <c r="A930" s="333"/>
      <c r="B930" s="333"/>
      <c r="D930" s="333"/>
      <c r="E930" s="333"/>
      <c r="F930" s="333"/>
      <c r="S930" s="334"/>
      <c r="T930" s="334"/>
      <c r="U930" s="335"/>
    </row>
    <row r="931" spans="1:21" s="331" customFormat="1">
      <c r="A931" s="333"/>
      <c r="B931" s="333"/>
      <c r="D931" s="333"/>
      <c r="E931" s="333"/>
      <c r="F931" s="333"/>
      <c r="S931" s="334"/>
      <c r="T931" s="334"/>
      <c r="U931" s="335"/>
    </row>
    <row r="932" spans="1:21" s="331" customFormat="1">
      <c r="A932" s="333"/>
      <c r="B932" s="333"/>
      <c r="D932" s="333"/>
      <c r="E932" s="333"/>
      <c r="F932" s="333"/>
      <c r="S932" s="334"/>
      <c r="T932" s="334"/>
      <c r="U932" s="335"/>
    </row>
    <row r="933" spans="1:21" s="331" customFormat="1">
      <c r="A933" s="333"/>
      <c r="B933" s="333"/>
      <c r="D933" s="333"/>
      <c r="E933" s="333"/>
      <c r="F933" s="333"/>
      <c r="S933" s="334"/>
      <c r="T933" s="334"/>
      <c r="U933" s="335"/>
    </row>
    <row r="934" spans="1:21" s="331" customFormat="1">
      <c r="A934" s="333"/>
      <c r="B934" s="333"/>
      <c r="D934" s="333"/>
      <c r="E934" s="333"/>
      <c r="F934" s="333"/>
      <c r="S934" s="334"/>
      <c r="T934" s="334"/>
      <c r="U934" s="335"/>
    </row>
    <row r="935" spans="1:21" s="331" customFormat="1">
      <c r="A935" s="333"/>
      <c r="B935" s="333"/>
      <c r="D935" s="333"/>
      <c r="E935" s="333"/>
      <c r="F935" s="333"/>
      <c r="S935" s="334"/>
      <c r="T935" s="334"/>
      <c r="U935" s="335"/>
    </row>
    <row r="936" spans="1:21" s="331" customFormat="1">
      <c r="A936" s="333"/>
      <c r="B936" s="333"/>
      <c r="D936" s="333"/>
      <c r="E936" s="333"/>
      <c r="F936" s="333"/>
      <c r="S936" s="334"/>
      <c r="T936" s="334"/>
      <c r="U936" s="335"/>
    </row>
    <row r="937" spans="1:21" s="331" customFormat="1">
      <c r="A937" s="333"/>
      <c r="B937" s="333"/>
      <c r="D937" s="333"/>
      <c r="E937" s="333"/>
      <c r="F937" s="333"/>
      <c r="S937" s="334"/>
      <c r="T937" s="334"/>
      <c r="U937" s="335"/>
    </row>
    <row r="938" spans="1:21" s="331" customFormat="1">
      <c r="A938" s="333"/>
      <c r="B938" s="333"/>
      <c r="D938" s="333"/>
      <c r="E938" s="333"/>
      <c r="F938" s="333"/>
      <c r="S938" s="334"/>
      <c r="T938" s="334"/>
      <c r="U938" s="335"/>
    </row>
    <row r="939" spans="1:21" s="331" customFormat="1">
      <c r="A939" s="333"/>
      <c r="B939" s="333"/>
      <c r="D939" s="333"/>
      <c r="E939" s="333"/>
      <c r="F939" s="333"/>
      <c r="S939" s="334"/>
      <c r="T939" s="334"/>
      <c r="U939" s="335"/>
    </row>
    <row r="940" spans="1:21" s="331" customFormat="1">
      <c r="A940" s="333"/>
      <c r="B940" s="333"/>
      <c r="D940" s="333"/>
      <c r="E940" s="333"/>
      <c r="F940" s="333"/>
      <c r="S940" s="334"/>
      <c r="T940" s="334"/>
      <c r="U940" s="335"/>
    </row>
    <row r="941" spans="1:21" s="331" customFormat="1">
      <c r="A941" s="333"/>
      <c r="B941" s="333"/>
      <c r="D941" s="333"/>
      <c r="E941" s="333"/>
      <c r="F941" s="333"/>
      <c r="S941" s="334"/>
      <c r="T941" s="334"/>
      <c r="U941" s="335"/>
    </row>
    <row r="942" spans="1:21" s="331" customFormat="1">
      <c r="A942" s="333"/>
      <c r="B942" s="333"/>
      <c r="D942" s="333"/>
      <c r="E942" s="333"/>
      <c r="F942" s="333"/>
      <c r="S942" s="334"/>
      <c r="T942" s="334"/>
      <c r="U942" s="335"/>
    </row>
    <row r="943" spans="1:21" s="331" customFormat="1">
      <c r="A943" s="333"/>
      <c r="B943" s="333"/>
      <c r="D943" s="333"/>
      <c r="E943" s="333"/>
      <c r="F943" s="333"/>
      <c r="S943" s="334"/>
      <c r="T943" s="334"/>
      <c r="U943" s="335"/>
    </row>
    <row r="944" spans="1:21" s="331" customFormat="1">
      <c r="A944" s="333"/>
      <c r="B944" s="333"/>
      <c r="D944" s="333"/>
      <c r="E944" s="333"/>
      <c r="F944" s="333"/>
      <c r="S944" s="334"/>
      <c r="T944" s="334"/>
      <c r="U944" s="335"/>
    </row>
    <row r="945" spans="1:21" s="331" customFormat="1">
      <c r="A945" s="333"/>
      <c r="B945" s="333"/>
      <c r="D945" s="333"/>
      <c r="E945" s="333"/>
      <c r="F945" s="333"/>
      <c r="S945" s="334"/>
      <c r="T945" s="334"/>
      <c r="U945" s="335"/>
    </row>
    <row r="946" spans="1:21" s="331" customFormat="1">
      <c r="A946" s="333"/>
      <c r="B946" s="333"/>
      <c r="D946" s="333"/>
      <c r="E946" s="333"/>
      <c r="F946" s="333"/>
      <c r="S946" s="334"/>
      <c r="T946" s="334"/>
      <c r="U946" s="335"/>
    </row>
    <row r="947" spans="1:21" s="331" customFormat="1">
      <c r="A947" s="333"/>
      <c r="B947" s="333"/>
      <c r="D947" s="333"/>
      <c r="E947" s="333"/>
      <c r="F947" s="333"/>
      <c r="S947" s="334"/>
      <c r="T947" s="334"/>
      <c r="U947" s="335"/>
    </row>
    <row r="948" spans="1:21" s="331" customFormat="1">
      <c r="A948" s="333"/>
      <c r="B948" s="333"/>
      <c r="D948" s="333"/>
      <c r="E948" s="333"/>
      <c r="F948" s="333"/>
      <c r="S948" s="334"/>
      <c r="T948" s="334"/>
      <c r="U948" s="335"/>
    </row>
    <row r="949" spans="1:21" s="331" customFormat="1">
      <c r="A949" s="333"/>
      <c r="B949" s="333"/>
      <c r="D949" s="333"/>
      <c r="E949" s="333"/>
      <c r="F949" s="333"/>
      <c r="S949" s="334"/>
      <c r="T949" s="334"/>
      <c r="U949" s="335"/>
    </row>
    <row r="950" spans="1:21" s="331" customFormat="1">
      <c r="A950" s="333"/>
      <c r="B950" s="333"/>
      <c r="D950" s="333"/>
      <c r="E950" s="333"/>
      <c r="F950" s="333"/>
      <c r="S950" s="334"/>
      <c r="T950" s="334"/>
      <c r="U950" s="335"/>
    </row>
    <row r="951" spans="1:21" s="331" customFormat="1">
      <c r="A951" s="333"/>
      <c r="B951" s="333"/>
      <c r="D951" s="333"/>
      <c r="E951" s="333"/>
      <c r="F951" s="333"/>
      <c r="S951" s="334"/>
      <c r="T951" s="334"/>
      <c r="U951" s="335"/>
    </row>
    <row r="952" spans="1:21" s="331" customFormat="1">
      <c r="A952" s="333"/>
      <c r="B952" s="333"/>
      <c r="D952" s="333"/>
      <c r="E952" s="333"/>
      <c r="F952" s="333"/>
      <c r="S952" s="334"/>
      <c r="T952" s="334"/>
      <c r="U952" s="335"/>
    </row>
    <row r="953" spans="1:21" s="331" customFormat="1">
      <c r="A953" s="333"/>
      <c r="B953" s="333"/>
      <c r="D953" s="333"/>
      <c r="E953" s="333"/>
      <c r="F953" s="333"/>
      <c r="S953" s="334"/>
      <c r="T953" s="334"/>
      <c r="U953" s="335"/>
    </row>
    <row r="954" spans="1:21" s="331" customFormat="1">
      <c r="A954" s="333"/>
      <c r="B954" s="333"/>
      <c r="D954" s="333"/>
      <c r="E954" s="333"/>
      <c r="F954" s="333"/>
      <c r="S954" s="334"/>
      <c r="T954" s="334"/>
      <c r="U954" s="335"/>
    </row>
    <row r="955" spans="1:21" s="331" customFormat="1">
      <c r="A955" s="333"/>
      <c r="B955" s="333"/>
      <c r="D955" s="333"/>
      <c r="E955" s="333"/>
      <c r="F955" s="333"/>
      <c r="S955" s="334"/>
      <c r="T955" s="334"/>
      <c r="U955" s="335"/>
    </row>
    <row r="956" spans="1:21" s="331" customFormat="1">
      <c r="A956" s="333"/>
      <c r="B956" s="333"/>
      <c r="D956" s="333"/>
      <c r="E956" s="333"/>
      <c r="F956" s="333"/>
      <c r="S956" s="334"/>
      <c r="T956" s="334"/>
      <c r="U956" s="335"/>
    </row>
    <row r="957" spans="1:21" s="331" customFormat="1">
      <c r="A957" s="333"/>
      <c r="B957" s="333"/>
      <c r="D957" s="333"/>
      <c r="E957" s="333"/>
      <c r="F957" s="333"/>
      <c r="S957" s="334"/>
      <c r="T957" s="334"/>
      <c r="U957" s="335"/>
    </row>
    <row r="958" spans="1:21" s="331" customFormat="1">
      <c r="A958" s="333"/>
      <c r="B958" s="333"/>
      <c r="D958" s="333"/>
      <c r="E958" s="333"/>
      <c r="F958" s="333"/>
      <c r="S958" s="334"/>
      <c r="T958" s="334"/>
      <c r="U958" s="335"/>
    </row>
    <row r="959" spans="1:21" s="331" customFormat="1">
      <c r="A959" s="333"/>
      <c r="B959" s="333"/>
      <c r="D959" s="333"/>
      <c r="E959" s="333"/>
      <c r="F959" s="333"/>
      <c r="S959" s="334"/>
      <c r="T959" s="334"/>
      <c r="U959" s="335"/>
    </row>
    <row r="960" spans="1:21" s="331" customFormat="1">
      <c r="A960" s="333"/>
      <c r="B960" s="333"/>
      <c r="D960" s="333"/>
      <c r="E960" s="333"/>
      <c r="F960" s="333"/>
      <c r="S960" s="334"/>
      <c r="T960" s="334"/>
      <c r="U960" s="335"/>
    </row>
    <row r="961" spans="1:21" s="331" customFormat="1">
      <c r="A961" s="333"/>
      <c r="B961" s="333"/>
      <c r="D961" s="333"/>
      <c r="E961" s="333"/>
      <c r="F961" s="333"/>
      <c r="S961" s="334"/>
      <c r="T961" s="334"/>
      <c r="U961" s="335"/>
    </row>
    <row r="962" spans="1:21" s="331" customFormat="1">
      <c r="A962" s="333"/>
      <c r="B962" s="333"/>
      <c r="D962" s="333"/>
      <c r="E962" s="333"/>
      <c r="F962" s="333"/>
      <c r="S962" s="334"/>
      <c r="T962" s="334"/>
      <c r="U962" s="335"/>
    </row>
    <row r="963" spans="1:21" s="331" customFormat="1">
      <c r="A963" s="333"/>
      <c r="B963" s="333"/>
      <c r="D963" s="333"/>
      <c r="E963" s="333"/>
      <c r="F963" s="333"/>
      <c r="S963" s="334"/>
      <c r="T963" s="334"/>
      <c r="U963" s="335"/>
    </row>
    <row r="964" spans="1:21" s="331" customFormat="1">
      <c r="A964" s="333"/>
      <c r="B964" s="333"/>
      <c r="D964" s="333"/>
      <c r="E964" s="333"/>
      <c r="F964" s="333"/>
      <c r="S964" s="334"/>
      <c r="T964" s="334"/>
      <c r="U964" s="335"/>
    </row>
    <row r="965" spans="1:21" s="331" customFormat="1">
      <c r="A965" s="333"/>
      <c r="B965" s="333"/>
      <c r="D965" s="333"/>
      <c r="E965" s="333"/>
      <c r="F965" s="333"/>
      <c r="S965" s="334"/>
      <c r="T965" s="334"/>
      <c r="U965" s="335"/>
    </row>
    <row r="966" spans="1:21" s="331" customFormat="1">
      <c r="A966" s="333"/>
      <c r="B966" s="333"/>
      <c r="D966" s="333"/>
      <c r="E966" s="333"/>
      <c r="F966" s="333"/>
      <c r="S966" s="334"/>
      <c r="T966" s="334"/>
      <c r="U966" s="335"/>
    </row>
    <row r="967" spans="1:21" s="331" customFormat="1">
      <c r="A967" s="333"/>
      <c r="B967" s="333"/>
      <c r="D967" s="333"/>
      <c r="E967" s="333"/>
      <c r="F967" s="333"/>
      <c r="S967" s="334"/>
      <c r="T967" s="334"/>
      <c r="U967" s="335"/>
    </row>
    <row r="968" spans="1:21" s="331" customFormat="1">
      <c r="A968" s="333"/>
      <c r="B968" s="333"/>
      <c r="D968" s="333"/>
      <c r="E968" s="333"/>
      <c r="F968" s="333"/>
      <c r="S968" s="334"/>
      <c r="T968" s="334"/>
      <c r="U968" s="335"/>
    </row>
    <row r="969" spans="1:21" s="331" customFormat="1">
      <c r="A969" s="333"/>
      <c r="B969" s="333"/>
      <c r="D969" s="333"/>
      <c r="E969" s="333"/>
      <c r="F969" s="333"/>
      <c r="S969" s="334"/>
      <c r="T969" s="334"/>
      <c r="U969" s="335"/>
    </row>
    <row r="970" spans="1:21" s="331" customFormat="1">
      <c r="A970" s="333"/>
      <c r="B970" s="333"/>
      <c r="D970" s="333"/>
      <c r="E970" s="333"/>
      <c r="F970" s="333"/>
      <c r="S970" s="334"/>
      <c r="T970" s="334"/>
      <c r="U970" s="335"/>
    </row>
    <row r="971" spans="1:21" s="331" customFormat="1">
      <c r="A971" s="333"/>
      <c r="B971" s="333"/>
      <c r="D971" s="333"/>
      <c r="E971" s="333"/>
      <c r="F971" s="333"/>
      <c r="S971" s="334"/>
      <c r="T971" s="334"/>
      <c r="U971" s="335"/>
    </row>
    <row r="972" spans="1:21" s="331" customFormat="1">
      <c r="A972" s="333"/>
      <c r="B972" s="333"/>
      <c r="D972" s="333"/>
      <c r="E972" s="333"/>
      <c r="F972" s="333"/>
      <c r="S972" s="334"/>
      <c r="T972" s="334"/>
      <c r="U972" s="335"/>
    </row>
    <row r="973" spans="1:21" s="331" customFormat="1">
      <c r="A973" s="333"/>
      <c r="B973" s="333"/>
      <c r="D973" s="333"/>
      <c r="E973" s="333"/>
      <c r="F973" s="333"/>
      <c r="S973" s="334"/>
      <c r="T973" s="334"/>
      <c r="U973" s="335"/>
    </row>
    <row r="974" spans="1:21" s="331" customFormat="1">
      <c r="A974" s="333"/>
      <c r="B974" s="333"/>
      <c r="D974" s="333"/>
      <c r="E974" s="333"/>
      <c r="F974" s="333"/>
      <c r="S974" s="334"/>
      <c r="T974" s="334"/>
      <c r="U974" s="335"/>
    </row>
    <row r="975" spans="1:21" s="331" customFormat="1">
      <c r="A975" s="333"/>
      <c r="B975" s="333"/>
      <c r="D975" s="333"/>
      <c r="E975" s="333"/>
      <c r="F975" s="333"/>
      <c r="S975" s="334"/>
      <c r="T975" s="334"/>
      <c r="U975" s="335"/>
    </row>
    <row r="976" spans="1:21" s="331" customFormat="1">
      <c r="A976" s="333"/>
      <c r="B976" s="333"/>
      <c r="D976" s="333"/>
      <c r="E976" s="333"/>
      <c r="F976" s="333"/>
      <c r="S976" s="334"/>
      <c r="T976" s="334"/>
      <c r="U976" s="335"/>
    </row>
    <row r="977" spans="1:21" s="331" customFormat="1">
      <c r="A977" s="333"/>
      <c r="B977" s="333"/>
      <c r="D977" s="333"/>
      <c r="E977" s="333"/>
      <c r="F977" s="333"/>
      <c r="S977" s="334"/>
      <c r="T977" s="334"/>
      <c r="U977" s="335"/>
    </row>
    <row r="978" spans="1:21" s="331" customFormat="1">
      <c r="A978" s="333"/>
      <c r="B978" s="333"/>
      <c r="D978" s="333"/>
      <c r="E978" s="333"/>
      <c r="F978" s="333"/>
      <c r="S978" s="334"/>
      <c r="T978" s="334"/>
      <c r="U978" s="335"/>
    </row>
    <row r="979" spans="1:21" s="331" customFormat="1">
      <c r="A979" s="333"/>
      <c r="B979" s="333"/>
      <c r="D979" s="333"/>
      <c r="E979" s="333"/>
      <c r="F979" s="333"/>
      <c r="S979" s="334"/>
      <c r="T979" s="334"/>
      <c r="U979" s="335"/>
    </row>
    <row r="980" spans="1:21" s="331" customFormat="1">
      <c r="A980" s="333"/>
      <c r="B980" s="333"/>
      <c r="D980" s="333"/>
      <c r="E980" s="333"/>
      <c r="F980" s="333"/>
      <c r="S980" s="334"/>
      <c r="T980" s="334"/>
      <c r="U980" s="335"/>
    </row>
    <row r="981" spans="1:21" s="331" customFormat="1">
      <c r="A981" s="333"/>
      <c r="B981" s="333"/>
      <c r="D981" s="333"/>
      <c r="E981" s="333"/>
      <c r="F981" s="333"/>
      <c r="S981" s="334"/>
      <c r="T981" s="334"/>
      <c r="U981" s="335"/>
    </row>
    <row r="982" spans="1:21" s="331" customFormat="1">
      <c r="A982" s="333"/>
      <c r="B982" s="333"/>
      <c r="D982" s="333"/>
      <c r="E982" s="333"/>
      <c r="F982" s="333"/>
      <c r="S982" s="334"/>
      <c r="T982" s="334"/>
      <c r="U982" s="335"/>
    </row>
    <row r="983" spans="1:21" s="331" customFormat="1">
      <c r="A983" s="333"/>
      <c r="B983" s="333"/>
      <c r="D983" s="333"/>
      <c r="E983" s="333"/>
      <c r="F983" s="333"/>
      <c r="S983" s="334"/>
      <c r="T983" s="334"/>
      <c r="U983" s="335"/>
    </row>
    <row r="984" spans="1:21" s="331" customFormat="1">
      <c r="A984" s="333"/>
      <c r="B984" s="333"/>
      <c r="D984" s="333"/>
      <c r="E984" s="333"/>
      <c r="F984" s="333"/>
      <c r="S984" s="334"/>
      <c r="T984" s="334"/>
      <c r="U984" s="335"/>
    </row>
    <row r="985" spans="1:21" s="331" customFormat="1">
      <c r="A985" s="333"/>
      <c r="B985" s="333"/>
      <c r="D985" s="333"/>
      <c r="E985" s="333"/>
      <c r="F985" s="333"/>
      <c r="S985" s="334"/>
      <c r="T985" s="334"/>
      <c r="U985" s="335"/>
    </row>
    <row r="986" spans="1:21" s="331" customFormat="1">
      <c r="A986" s="333"/>
      <c r="B986" s="333"/>
      <c r="D986" s="333"/>
      <c r="E986" s="333"/>
      <c r="F986" s="333"/>
      <c r="S986" s="334"/>
      <c r="T986" s="334"/>
      <c r="U986" s="335"/>
    </row>
    <row r="987" spans="1:21" s="331" customFormat="1">
      <c r="A987" s="333"/>
      <c r="B987" s="333"/>
      <c r="D987" s="333"/>
      <c r="E987" s="333"/>
      <c r="F987" s="333"/>
      <c r="S987" s="334"/>
      <c r="T987" s="334"/>
      <c r="U987" s="335"/>
    </row>
    <row r="988" spans="1:21" s="331" customFormat="1">
      <c r="A988" s="333"/>
      <c r="B988" s="333"/>
      <c r="D988" s="333"/>
      <c r="E988" s="333"/>
      <c r="F988" s="333"/>
      <c r="S988" s="334"/>
      <c r="T988" s="334"/>
      <c r="U988" s="335"/>
    </row>
    <row r="989" spans="1:21" s="331" customFormat="1">
      <c r="A989" s="333"/>
      <c r="B989" s="333"/>
      <c r="D989" s="333"/>
      <c r="E989" s="333"/>
      <c r="F989" s="333"/>
      <c r="S989" s="334"/>
      <c r="T989" s="334"/>
      <c r="U989" s="335"/>
    </row>
    <row r="990" spans="1:21" s="331" customFormat="1">
      <c r="A990" s="333"/>
      <c r="B990" s="333"/>
      <c r="D990" s="333"/>
      <c r="E990" s="333"/>
      <c r="F990" s="333"/>
      <c r="S990" s="334"/>
      <c r="T990" s="334"/>
      <c r="U990" s="335"/>
    </row>
    <row r="991" spans="1:21" s="331" customFormat="1">
      <c r="A991" s="333"/>
      <c r="B991" s="333"/>
      <c r="D991" s="333"/>
      <c r="E991" s="333"/>
      <c r="F991" s="333"/>
      <c r="S991" s="334"/>
      <c r="T991" s="334"/>
      <c r="U991" s="335"/>
    </row>
    <row r="992" spans="1:21" s="331" customFormat="1">
      <c r="A992" s="333"/>
      <c r="B992" s="333"/>
      <c r="D992" s="333"/>
      <c r="E992" s="333"/>
      <c r="F992" s="333"/>
      <c r="S992" s="334"/>
      <c r="T992" s="334"/>
      <c r="U992" s="335"/>
    </row>
    <row r="993" spans="1:21" s="331" customFormat="1">
      <c r="A993" s="333"/>
      <c r="B993" s="333"/>
      <c r="D993" s="333"/>
      <c r="E993" s="333"/>
      <c r="F993" s="333"/>
      <c r="S993" s="334"/>
      <c r="T993" s="334"/>
      <c r="U993" s="335"/>
    </row>
    <row r="994" spans="1:21" s="331" customFormat="1">
      <c r="A994" s="333"/>
      <c r="B994" s="333"/>
      <c r="D994" s="333"/>
      <c r="E994" s="333"/>
      <c r="F994" s="333"/>
      <c r="S994" s="334"/>
      <c r="T994" s="334"/>
      <c r="U994" s="335"/>
    </row>
    <row r="995" spans="1:21" s="331" customFormat="1">
      <c r="A995" s="333"/>
      <c r="B995" s="333"/>
      <c r="D995" s="333"/>
      <c r="E995" s="333"/>
      <c r="F995" s="333"/>
      <c r="S995" s="334"/>
      <c r="T995" s="334"/>
      <c r="U995" s="335"/>
    </row>
    <row r="996" spans="1:21" s="331" customFormat="1">
      <c r="A996" s="333"/>
      <c r="B996" s="333"/>
      <c r="D996" s="333"/>
      <c r="E996" s="333"/>
      <c r="F996" s="333"/>
      <c r="S996" s="334"/>
      <c r="T996" s="334"/>
      <c r="U996" s="335"/>
    </row>
    <row r="997" spans="1:21" s="331" customFormat="1">
      <c r="A997" s="333"/>
      <c r="B997" s="333"/>
      <c r="D997" s="333"/>
      <c r="E997" s="333"/>
      <c r="F997" s="333"/>
      <c r="S997" s="334"/>
      <c r="T997" s="334"/>
      <c r="U997" s="335"/>
    </row>
    <row r="998" spans="1:21" s="331" customFormat="1">
      <c r="A998" s="333"/>
      <c r="B998" s="333"/>
      <c r="D998" s="333"/>
      <c r="E998" s="333"/>
      <c r="F998" s="333"/>
      <c r="S998" s="334"/>
      <c r="T998" s="334"/>
      <c r="U998" s="335"/>
    </row>
    <row r="999" spans="1:21" s="331" customFormat="1">
      <c r="A999" s="333"/>
      <c r="B999" s="333"/>
      <c r="D999" s="333"/>
      <c r="E999" s="333"/>
      <c r="F999" s="333"/>
      <c r="S999" s="334"/>
      <c r="T999" s="334"/>
      <c r="U999" s="335"/>
    </row>
    <row r="1000" spans="1:21" s="331" customFormat="1">
      <c r="A1000" s="333"/>
      <c r="B1000" s="333"/>
      <c r="D1000" s="333"/>
      <c r="E1000" s="333"/>
      <c r="F1000" s="333"/>
      <c r="S1000" s="334"/>
      <c r="T1000" s="334"/>
      <c r="U1000" s="335"/>
    </row>
    <row r="1001" spans="1:21" s="331" customFormat="1">
      <c r="A1001" s="333"/>
      <c r="B1001" s="333"/>
      <c r="D1001" s="333"/>
      <c r="E1001" s="333"/>
      <c r="F1001" s="333"/>
      <c r="S1001" s="334"/>
      <c r="T1001" s="334"/>
      <c r="U1001" s="335"/>
    </row>
  </sheetData>
  <sheetProtection formatRows="0" sort="0" autoFilter="0"/>
  <mergeCells count="14">
    <mergeCell ref="N15:N16"/>
    <mergeCell ref="M15:M16"/>
    <mergeCell ref="A1:C1"/>
    <mergeCell ref="B2:C2"/>
    <mergeCell ref="B3:C3"/>
    <mergeCell ref="B4:C4"/>
    <mergeCell ref="B5:C5"/>
    <mergeCell ref="B6:C6"/>
    <mergeCell ref="B7:C7"/>
    <mergeCell ref="B8:C8"/>
    <mergeCell ref="B9:C9"/>
    <mergeCell ref="B11:C11"/>
    <mergeCell ref="B12:C12"/>
    <mergeCell ref="K15:L15"/>
  </mergeCells>
  <dataValidations count="6">
    <dataValidation type="decimal" allowBlank="1" showInputMessage="1" showErrorMessage="1" sqref="D12 B12">
      <formula1>0</formula1>
      <formula2>10000</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 type="decimal" allowBlank="1" showErrorMessage="1" errorTitle="İstenen Aralıkta Değil!" error="İstenen Aralık: Minimum=-9223372036854775808 Maksimum=9223372036854775807" sqref="E17:N24">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7:D24">
      <formula1>0</formula1>
      <formula2>2147483647</formula2>
    </dataValidation>
  </dataValidations>
  <pageMargins left="0.75" right="0.75" top="0.74" bottom="1" header="1.37" footer="0.5"/>
  <pageSetup paperSize="9" scale="32"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04"/>
  <sheetViews>
    <sheetView workbookViewId="0">
      <selection sqref="A1:C1"/>
    </sheetView>
  </sheetViews>
  <sheetFormatPr defaultRowHeight="12.75"/>
  <cols>
    <col min="1" max="1" width="22.28515625" style="1125" customWidth="1"/>
    <col min="2" max="2" width="24.42578125" style="1125" customWidth="1"/>
    <col min="3" max="3" width="43.85546875" style="1126" customWidth="1"/>
    <col min="4" max="4" width="27.140625" style="1125" customWidth="1"/>
    <col min="5" max="8" width="25.28515625" style="1125" customWidth="1"/>
    <col min="9" max="17" width="24.42578125" style="1126" customWidth="1"/>
    <col min="18" max="19" width="24.42578125" style="1104" customWidth="1"/>
    <col min="20" max="20" width="21.5703125" style="1104" customWidth="1"/>
    <col min="21" max="21" width="12.28515625" style="1104" customWidth="1"/>
    <col min="22" max="22" width="13.140625" style="1055" customWidth="1"/>
    <col min="23" max="23" width="14.7109375" style="1104" customWidth="1"/>
    <col min="24" max="24" width="13.7109375" style="1104" customWidth="1"/>
    <col min="25" max="25" width="12.7109375" style="1104" customWidth="1"/>
    <col min="26" max="258" width="9.140625" style="1106"/>
    <col min="259" max="259" width="12.85546875" style="1106" customWidth="1"/>
    <col min="260" max="262" width="24.42578125" style="1106" customWidth="1"/>
    <col min="263" max="263" width="27.42578125" style="1106" customWidth="1"/>
    <col min="264" max="264" width="28.7109375" style="1106" customWidth="1"/>
    <col min="265" max="267" width="24.42578125" style="1106" customWidth="1"/>
    <col min="268" max="268" width="27.42578125" style="1106" customWidth="1"/>
    <col min="269" max="275" width="24.42578125" style="1106" customWidth="1"/>
    <col min="276" max="276" width="9.7109375" style="1106" customWidth="1"/>
    <col min="277" max="277" width="8.7109375" style="1106" customWidth="1"/>
    <col min="278" max="278" width="10.7109375" style="1106" customWidth="1"/>
    <col min="279" max="281" width="12.7109375" style="1106" customWidth="1"/>
    <col min="282" max="514" width="9.140625" style="1106"/>
    <col min="515" max="515" width="12.85546875" style="1106" customWidth="1"/>
    <col min="516" max="518" width="24.42578125" style="1106" customWidth="1"/>
    <col min="519" max="519" width="27.42578125" style="1106" customWidth="1"/>
    <col min="520" max="520" width="28.7109375" style="1106" customWidth="1"/>
    <col min="521" max="523" width="24.42578125" style="1106" customWidth="1"/>
    <col min="524" max="524" width="27.42578125" style="1106" customWidth="1"/>
    <col min="525" max="531" width="24.42578125" style="1106" customWidth="1"/>
    <col min="532" max="532" width="9.7109375" style="1106" customWidth="1"/>
    <col min="533" max="533" width="8.7109375" style="1106" customWidth="1"/>
    <col min="534" max="534" width="10.7109375" style="1106" customWidth="1"/>
    <col min="535" max="537" width="12.7109375" style="1106" customWidth="1"/>
    <col min="538" max="770" width="9.140625" style="1106"/>
    <col min="771" max="771" width="12.85546875" style="1106" customWidth="1"/>
    <col min="772" max="774" width="24.42578125" style="1106" customWidth="1"/>
    <col min="775" max="775" width="27.42578125" style="1106" customWidth="1"/>
    <col min="776" max="776" width="28.7109375" style="1106" customWidth="1"/>
    <col min="777" max="779" width="24.42578125" style="1106" customWidth="1"/>
    <col min="780" max="780" width="27.42578125" style="1106" customWidth="1"/>
    <col min="781" max="787" width="24.42578125" style="1106" customWidth="1"/>
    <col min="788" max="788" width="9.7109375" style="1106" customWidth="1"/>
    <col min="789" max="789" width="8.7109375" style="1106" customWidth="1"/>
    <col min="790" max="790" width="10.7109375" style="1106" customWidth="1"/>
    <col min="791" max="793" width="12.7109375" style="1106" customWidth="1"/>
    <col min="794" max="1026" width="9.140625" style="1106"/>
    <col min="1027" max="1027" width="12.85546875" style="1106" customWidth="1"/>
    <col min="1028" max="1030" width="24.42578125" style="1106" customWidth="1"/>
    <col min="1031" max="1031" width="27.42578125" style="1106" customWidth="1"/>
    <col min="1032" max="1032" width="28.7109375" style="1106" customWidth="1"/>
    <col min="1033" max="1035" width="24.42578125" style="1106" customWidth="1"/>
    <col min="1036" max="1036" width="27.42578125" style="1106" customWidth="1"/>
    <col min="1037" max="1043" width="24.42578125" style="1106" customWidth="1"/>
    <col min="1044" max="1044" width="9.7109375" style="1106" customWidth="1"/>
    <col min="1045" max="1045" width="8.7109375" style="1106" customWidth="1"/>
    <col min="1046" max="1046" width="10.7109375" style="1106" customWidth="1"/>
    <col min="1047" max="1049" width="12.7109375" style="1106" customWidth="1"/>
    <col min="1050" max="1282" width="9.140625" style="1106"/>
    <col min="1283" max="1283" width="12.85546875" style="1106" customWidth="1"/>
    <col min="1284" max="1286" width="24.42578125" style="1106" customWidth="1"/>
    <col min="1287" max="1287" width="27.42578125" style="1106" customWidth="1"/>
    <col min="1288" max="1288" width="28.7109375" style="1106" customWidth="1"/>
    <col min="1289" max="1291" width="24.42578125" style="1106" customWidth="1"/>
    <col min="1292" max="1292" width="27.42578125" style="1106" customWidth="1"/>
    <col min="1293" max="1299" width="24.42578125" style="1106" customWidth="1"/>
    <col min="1300" max="1300" width="9.7109375" style="1106" customWidth="1"/>
    <col min="1301" max="1301" width="8.7109375" style="1106" customWidth="1"/>
    <col min="1302" max="1302" width="10.7109375" style="1106" customWidth="1"/>
    <col min="1303" max="1305" width="12.7109375" style="1106" customWidth="1"/>
    <col min="1306" max="1538" width="9.140625" style="1106"/>
    <col min="1539" max="1539" width="12.85546875" style="1106" customWidth="1"/>
    <col min="1540" max="1542" width="24.42578125" style="1106" customWidth="1"/>
    <col min="1543" max="1543" width="27.42578125" style="1106" customWidth="1"/>
    <col min="1544" max="1544" width="28.7109375" style="1106" customWidth="1"/>
    <col min="1545" max="1547" width="24.42578125" style="1106" customWidth="1"/>
    <col min="1548" max="1548" width="27.42578125" style="1106" customWidth="1"/>
    <col min="1549" max="1555" width="24.42578125" style="1106" customWidth="1"/>
    <col min="1556" max="1556" width="9.7109375" style="1106" customWidth="1"/>
    <col min="1557" max="1557" width="8.7109375" style="1106" customWidth="1"/>
    <col min="1558" max="1558" width="10.7109375" style="1106" customWidth="1"/>
    <col min="1559" max="1561" width="12.7109375" style="1106" customWidth="1"/>
    <col min="1562" max="1794" width="9.140625" style="1106"/>
    <col min="1795" max="1795" width="12.85546875" style="1106" customWidth="1"/>
    <col min="1796" max="1798" width="24.42578125" style="1106" customWidth="1"/>
    <col min="1799" max="1799" width="27.42578125" style="1106" customWidth="1"/>
    <col min="1800" max="1800" width="28.7109375" style="1106" customWidth="1"/>
    <col min="1801" max="1803" width="24.42578125" style="1106" customWidth="1"/>
    <col min="1804" max="1804" width="27.42578125" style="1106" customWidth="1"/>
    <col min="1805" max="1811" width="24.42578125" style="1106" customWidth="1"/>
    <col min="1812" max="1812" width="9.7109375" style="1106" customWidth="1"/>
    <col min="1813" max="1813" width="8.7109375" style="1106" customWidth="1"/>
    <col min="1814" max="1814" width="10.7109375" style="1106" customWidth="1"/>
    <col min="1815" max="1817" width="12.7109375" style="1106" customWidth="1"/>
    <col min="1818" max="2050" width="9.140625" style="1106"/>
    <col min="2051" max="2051" width="12.85546875" style="1106" customWidth="1"/>
    <col min="2052" max="2054" width="24.42578125" style="1106" customWidth="1"/>
    <col min="2055" max="2055" width="27.42578125" style="1106" customWidth="1"/>
    <col min="2056" max="2056" width="28.7109375" style="1106" customWidth="1"/>
    <col min="2057" max="2059" width="24.42578125" style="1106" customWidth="1"/>
    <col min="2060" max="2060" width="27.42578125" style="1106" customWidth="1"/>
    <col min="2061" max="2067" width="24.42578125" style="1106" customWidth="1"/>
    <col min="2068" max="2068" width="9.7109375" style="1106" customWidth="1"/>
    <col min="2069" max="2069" width="8.7109375" style="1106" customWidth="1"/>
    <col min="2070" max="2070" width="10.7109375" style="1106" customWidth="1"/>
    <col min="2071" max="2073" width="12.7109375" style="1106" customWidth="1"/>
    <col min="2074" max="2306" width="9.140625" style="1106"/>
    <col min="2307" max="2307" width="12.85546875" style="1106" customWidth="1"/>
    <col min="2308" max="2310" width="24.42578125" style="1106" customWidth="1"/>
    <col min="2311" max="2311" width="27.42578125" style="1106" customWidth="1"/>
    <col min="2312" max="2312" width="28.7109375" style="1106" customWidth="1"/>
    <col min="2313" max="2315" width="24.42578125" style="1106" customWidth="1"/>
    <col min="2316" max="2316" width="27.42578125" style="1106" customWidth="1"/>
    <col min="2317" max="2323" width="24.42578125" style="1106" customWidth="1"/>
    <col min="2324" max="2324" width="9.7109375" style="1106" customWidth="1"/>
    <col min="2325" max="2325" width="8.7109375" style="1106" customWidth="1"/>
    <col min="2326" max="2326" width="10.7109375" style="1106" customWidth="1"/>
    <col min="2327" max="2329" width="12.7109375" style="1106" customWidth="1"/>
    <col min="2330" max="2562" width="9.140625" style="1106"/>
    <col min="2563" max="2563" width="12.85546875" style="1106" customWidth="1"/>
    <col min="2564" max="2566" width="24.42578125" style="1106" customWidth="1"/>
    <col min="2567" max="2567" width="27.42578125" style="1106" customWidth="1"/>
    <col min="2568" max="2568" width="28.7109375" style="1106" customWidth="1"/>
    <col min="2569" max="2571" width="24.42578125" style="1106" customWidth="1"/>
    <col min="2572" max="2572" width="27.42578125" style="1106" customWidth="1"/>
    <col min="2573" max="2579" width="24.42578125" style="1106" customWidth="1"/>
    <col min="2580" max="2580" width="9.7109375" style="1106" customWidth="1"/>
    <col min="2581" max="2581" width="8.7109375" style="1106" customWidth="1"/>
    <col min="2582" max="2582" width="10.7109375" style="1106" customWidth="1"/>
    <col min="2583" max="2585" width="12.7109375" style="1106" customWidth="1"/>
    <col min="2586" max="2818" width="9.140625" style="1106"/>
    <col min="2819" max="2819" width="12.85546875" style="1106" customWidth="1"/>
    <col min="2820" max="2822" width="24.42578125" style="1106" customWidth="1"/>
    <col min="2823" max="2823" width="27.42578125" style="1106" customWidth="1"/>
    <col min="2824" max="2824" width="28.7109375" style="1106" customWidth="1"/>
    <col min="2825" max="2827" width="24.42578125" style="1106" customWidth="1"/>
    <col min="2828" max="2828" width="27.42578125" style="1106" customWidth="1"/>
    <col min="2829" max="2835" width="24.42578125" style="1106" customWidth="1"/>
    <col min="2836" max="2836" width="9.7109375" style="1106" customWidth="1"/>
    <col min="2837" max="2837" width="8.7109375" style="1106" customWidth="1"/>
    <col min="2838" max="2838" width="10.7109375" style="1106" customWidth="1"/>
    <col min="2839" max="2841" width="12.7109375" style="1106" customWidth="1"/>
    <col min="2842" max="3074" width="9.140625" style="1106"/>
    <col min="3075" max="3075" width="12.85546875" style="1106" customWidth="1"/>
    <col min="3076" max="3078" width="24.42578125" style="1106" customWidth="1"/>
    <col min="3079" max="3079" width="27.42578125" style="1106" customWidth="1"/>
    <col min="3080" max="3080" width="28.7109375" style="1106" customWidth="1"/>
    <col min="3081" max="3083" width="24.42578125" style="1106" customWidth="1"/>
    <col min="3084" max="3084" width="27.42578125" style="1106" customWidth="1"/>
    <col min="3085" max="3091" width="24.42578125" style="1106" customWidth="1"/>
    <col min="3092" max="3092" width="9.7109375" style="1106" customWidth="1"/>
    <col min="3093" max="3093" width="8.7109375" style="1106" customWidth="1"/>
    <col min="3094" max="3094" width="10.7109375" style="1106" customWidth="1"/>
    <col min="3095" max="3097" width="12.7109375" style="1106" customWidth="1"/>
    <col min="3098" max="3330" width="9.140625" style="1106"/>
    <col min="3331" max="3331" width="12.85546875" style="1106" customWidth="1"/>
    <col min="3332" max="3334" width="24.42578125" style="1106" customWidth="1"/>
    <col min="3335" max="3335" width="27.42578125" style="1106" customWidth="1"/>
    <col min="3336" max="3336" width="28.7109375" style="1106" customWidth="1"/>
    <col min="3337" max="3339" width="24.42578125" style="1106" customWidth="1"/>
    <col min="3340" max="3340" width="27.42578125" style="1106" customWidth="1"/>
    <col min="3341" max="3347" width="24.42578125" style="1106" customWidth="1"/>
    <col min="3348" max="3348" width="9.7109375" style="1106" customWidth="1"/>
    <col min="3349" max="3349" width="8.7109375" style="1106" customWidth="1"/>
    <col min="3350" max="3350" width="10.7109375" style="1106" customWidth="1"/>
    <col min="3351" max="3353" width="12.7109375" style="1106" customWidth="1"/>
    <col min="3354" max="3586" width="9.140625" style="1106"/>
    <col min="3587" max="3587" width="12.85546875" style="1106" customWidth="1"/>
    <col min="3588" max="3590" width="24.42578125" style="1106" customWidth="1"/>
    <col min="3591" max="3591" width="27.42578125" style="1106" customWidth="1"/>
    <col min="3592" max="3592" width="28.7109375" style="1106" customWidth="1"/>
    <col min="3593" max="3595" width="24.42578125" style="1106" customWidth="1"/>
    <col min="3596" max="3596" width="27.42578125" style="1106" customWidth="1"/>
    <col min="3597" max="3603" width="24.42578125" style="1106" customWidth="1"/>
    <col min="3604" max="3604" width="9.7109375" style="1106" customWidth="1"/>
    <col min="3605" max="3605" width="8.7109375" style="1106" customWidth="1"/>
    <col min="3606" max="3606" width="10.7109375" style="1106" customWidth="1"/>
    <col min="3607" max="3609" width="12.7109375" style="1106" customWidth="1"/>
    <col min="3610" max="3842" width="9.140625" style="1106"/>
    <col min="3843" max="3843" width="12.85546875" style="1106" customWidth="1"/>
    <col min="3844" max="3846" width="24.42578125" style="1106" customWidth="1"/>
    <col min="3847" max="3847" width="27.42578125" style="1106" customWidth="1"/>
    <col min="3848" max="3848" width="28.7109375" style="1106" customWidth="1"/>
    <col min="3849" max="3851" width="24.42578125" style="1106" customWidth="1"/>
    <col min="3852" max="3852" width="27.42578125" style="1106" customWidth="1"/>
    <col min="3853" max="3859" width="24.42578125" style="1106" customWidth="1"/>
    <col min="3860" max="3860" width="9.7109375" style="1106" customWidth="1"/>
    <col min="3861" max="3861" width="8.7109375" style="1106" customWidth="1"/>
    <col min="3862" max="3862" width="10.7109375" style="1106" customWidth="1"/>
    <col min="3863" max="3865" width="12.7109375" style="1106" customWidth="1"/>
    <col min="3866" max="4098" width="9.140625" style="1106"/>
    <col min="4099" max="4099" width="12.85546875" style="1106" customWidth="1"/>
    <col min="4100" max="4102" width="24.42578125" style="1106" customWidth="1"/>
    <col min="4103" max="4103" width="27.42578125" style="1106" customWidth="1"/>
    <col min="4104" max="4104" width="28.7109375" style="1106" customWidth="1"/>
    <col min="4105" max="4107" width="24.42578125" style="1106" customWidth="1"/>
    <col min="4108" max="4108" width="27.42578125" style="1106" customWidth="1"/>
    <col min="4109" max="4115" width="24.42578125" style="1106" customWidth="1"/>
    <col min="4116" max="4116" width="9.7109375" style="1106" customWidth="1"/>
    <col min="4117" max="4117" width="8.7109375" style="1106" customWidth="1"/>
    <col min="4118" max="4118" width="10.7109375" style="1106" customWidth="1"/>
    <col min="4119" max="4121" width="12.7109375" style="1106" customWidth="1"/>
    <col min="4122" max="4354" width="9.140625" style="1106"/>
    <col min="4355" max="4355" width="12.85546875" style="1106" customWidth="1"/>
    <col min="4356" max="4358" width="24.42578125" style="1106" customWidth="1"/>
    <col min="4359" max="4359" width="27.42578125" style="1106" customWidth="1"/>
    <col min="4360" max="4360" width="28.7109375" style="1106" customWidth="1"/>
    <col min="4361" max="4363" width="24.42578125" style="1106" customWidth="1"/>
    <col min="4364" max="4364" width="27.42578125" style="1106" customWidth="1"/>
    <col min="4365" max="4371" width="24.42578125" style="1106" customWidth="1"/>
    <col min="4372" max="4372" width="9.7109375" style="1106" customWidth="1"/>
    <col min="4373" max="4373" width="8.7109375" style="1106" customWidth="1"/>
    <col min="4374" max="4374" width="10.7109375" style="1106" customWidth="1"/>
    <col min="4375" max="4377" width="12.7109375" style="1106" customWidth="1"/>
    <col min="4378" max="4610" width="9.140625" style="1106"/>
    <col min="4611" max="4611" width="12.85546875" style="1106" customWidth="1"/>
    <col min="4612" max="4614" width="24.42578125" style="1106" customWidth="1"/>
    <col min="4615" max="4615" width="27.42578125" style="1106" customWidth="1"/>
    <col min="4616" max="4616" width="28.7109375" style="1106" customWidth="1"/>
    <col min="4617" max="4619" width="24.42578125" style="1106" customWidth="1"/>
    <col min="4620" max="4620" width="27.42578125" style="1106" customWidth="1"/>
    <col min="4621" max="4627" width="24.42578125" style="1106" customWidth="1"/>
    <col min="4628" max="4628" width="9.7109375" style="1106" customWidth="1"/>
    <col min="4629" max="4629" width="8.7109375" style="1106" customWidth="1"/>
    <col min="4630" max="4630" width="10.7109375" style="1106" customWidth="1"/>
    <col min="4631" max="4633" width="12.7109375" style="1106" customWidth="1"/>
    <col min="4634" max="4866" width="9.140625" style="1106"/>
    <col min="4867" max="4867" width="12.85546875" style="1106" customWidth="1"/>
    <col min="4868" max="4870" width="24.42578125" style="1106" customWidth="1"/>
    <col min="4871" max="4871" width="27.42578125" style="1106" customWidth="1"/>
    <col min="4872" max="4872" width="28.7109375" style="1106" customWidth="1"/>
    <col min="4873" max="4875" width="24.42578125" style="1106" customWidth="1"/>
    <col min="4876" max="4876" width="27.42578125" style="1106" customWidth="1"/>
    <col min="4877" max="4883" width="24.42578125" style="1106" customWidth="1"/>
    <col min="4884" max="4884" width="9.7109375" style="1106" customWidth="1"/>
    <col min="4885" max="4885" width="8.7109375" style="1106" customWidth="1"/>
    <col min="4886" max="4886" width="10.7109375" style="1106" customWidth="1"/>
    <col min="4887" max="4889" width="12.7109375" style="1106" customWidth="1"/>
    <col min="4890" max="5122" width="9.140625" style="1106"/>
    <col min="5123" max="5123" width="12.85546875" style="1106" customWidth="1"/>
    <col min="5124" max="5126" width="24.42578125" style="1106" customWidth="1"/>
    <col min="5127" max="5127" width="27.42578125" style="1106" customWidth="1"/>
    <col min="5128" max="5128" width="28.7109375" style="1106" customWidth="1"/>
    <col min="5129" max="5131" width="24.42578125" style="1106" customWidth="1"/>
    <col min="5132" max="5132" width="27.42578125" style="1106" customWidth="1"/>
    <col min="5133" max="5139" width="24.42578125" style="1106" customWidth="1"/>
    <col min="5140" max="5140" width="9.7109375" style="1106" customWidth="1"/>
    <col min="5141" max="5141" width="8.7109375" style="1106" customWidth="1"/>
    <col min="5142" max="5142" width="10.7109375" style="1106" customWidth="1"/>
    <col min="5143" max="5145" width="12.7109375" style="1106" customWidth="1"/>
    <col min="5146" max="5378" width="9.140625" style="1106"/>
    <col min="5379" max="5379" width="12.85546875" style="1106" customWidth="1"/>
    <col min="5380" max="5382" width="24.42578125" style="1106" customWidth="1"/>
    <col min="5383" max="5383" width="27.42578125" style="1106" customWidth="1"/>
    <col min="5384" max="5384" width="28.7109375" style="1106" customWidth="1"/>
    <col min="5385" max="5387" width="24.42578125" style="1106" customWidth="1"/>
    <col min="5388" max="5388" width="27.42578125" style="1106" customWidth="1"/>
    <col min="5389" max="5395" width="24.42578125" style="1106" customWidth="1"/>
    <col min="5396" max="5396" width="9.7109375" style="1106" customWidth="1"/>
    <col min="5397" max="5397" width="8.7109375" style="1106" customWidth="1"/>
    <col min="5398" max="5398" width="10.7109375" style="1106" customWidth="1"/>
    <col min="5399" max="5401" width="12.7109375" style="1106" customWidth="1"/>
    <col min="5402" max="5634" width="9.140625" style="1106"/>
    <col min="5635" max="5635" width="12.85546875" style="1106" customWidth="1"/>
    <col min="5636" max="5638" width="24.42578125" style="1106" customWidth="1"/>
    <col min="5639" max="5639" width="27.42578125" style="1106" customWidth="1"/>
    <col min="5640" max="5640" width="28.7109375" style="1106" customWidth="1"/>
    <col min="5641" max="5643" width="24.42578125" style="1106" customWidth="1"/>
    <col min="5644" max="5644" width="27.42578125" style="1106" customWidth="1"/>
    <col min="5645" max="5651" width="24.42578125" style="1106" customWidth="1"/>
    <col min="5652" max="5652" width="9.7109375" style="1106" customWidth="1"/>
    <col min="5653" max="5653" width="8.7109375" style="1106" customWidth="1"/>
    <col min="5654" max="5654" width="10.7109375" style="1106" customWidth="1"/>
    <col min="5655" max="5657" width="12.7109375" style="1106" customWidth="1"/>
    <col min="5658" max="5890" width="9.140625" style="1106"/>
    <col min="5891" max="5891" width="12.85546875" style="1106" customWidth="1"/>
    <col min="5892" max="5894" width="24.42578125" style="1106" customWidth="1"/>
    <col min="5895" max="5895" width="27.42578125" style="1106" customWidth="1"/>
    <col min="5896" max="5896" width="28.7109375" style="1106" customWidth="1"/>
    <col min="5897" max="5899" width="24.42578125" style="1106" customWidth="1"/>
    <col min="5900" max="5900" width="27.42578125" style="1106" customWidth="1"/>
    <col min="5901" max="5907" width="24.42578125" style="1106" customWidth="1"/>
    <col min="5908" max="5908" width="9.7109375" style="1106" customWidth="1"/>
    <col min="5909" max="5909" width="8.7109375" style="1106" customWidth="1"/>
    <col min="5910" max="5910" width="10.7109375" style="1106" customWidth="1"/>
    <col min="5911" max="5913" width="12.7109375" style="1106" customWidth="1"/>
    <col min="5914" max="6146" width="9.140625" style="1106"/>
    <col min="6147" max="6147" width="12.85546875" style="1106" customWidth="1"/>
    <col min="6148" max="6150" width="24.42578125" style="1106" customWidth="1"/>
    <col min="6151" max="6151" width="27.42578125" style="1106" customWidth="1"/>
    <col min="6152" max="6152" width="28.7109375" style="1106" customWidth="1"/>
    <col min="6153" max="6155" width="24.42578125" style="1106" customWidth="1"/>
    <col min="6156" max="6156" width="27.42578125" style="1106" customWidth="1"/>
    <col min="6157" max="6163" width="24.42578125" style="1106" customWidth="1"/>
    <col min="6164" max="6164" width="9.7109375" style="1106" customWidth="1"/>
    <col min="6165" max="6165" width="8.7109375" style="1106" customWidth="1"/>
    <col min="6166" max="6166" width="10.7109375" style="1106" customWidth="1"/>
    <col min="6167" max="6169" width="12.7109375" style="1106" customWidth="1"/>
    <col min="6170" max="6402" width="9.140625" style="1106"/>
    <col min="6403" max="6403" width="12.85546875" style="1106" customWidth="1"/>
    <col min="6404" max="6406" width="24.42578125" style="1106" customWidth="1"/>
    <col min="6407" max="6407" width="27.42578125" style="1106" customWidth="1"/>
    <col min="6408" max="6408" width="28.7109375" style="1106" customWidth="1"/>
    <col min="6409" max="6411" width="24.42578125" style="1106" customWidth="1"/>
    <col min="6412" max="6412" width="27.42578125" style="1106" customWidth="1"/>
    <col min="6413" max="6419" width="24.42578125" style="1106" customWidth="1"/>
    <col min="6420" max="6420" width="9.7109375" style="1106" customWidth="1"/>
    <col min="6421" max="6421" width="8.7109375" style="1106" customWidth="1"/>
    <col min="6422" max="6422" width="10.7109375" style="1106" customWidth="1"/>
    <col min="6423" max="6425" width="12.7109375" style="1106" customWidth="1"/>
    <col min="6426" max="6658" width="9.140625" style="1106"/>
    <col min="6659" max="6659" width="12.85546875" style="1106" customWidth="1"/>
    <col min="6660" max="6662" width="24.42578125" style="1106" customWidth="1"/>
    <col min="6663" max="6663" width="27.42578125" style="1106" customWidth="1"/>
    <col min="6664" max="6664" width="28.7109375" style="1106" customWidth="1"/>
    <col min="6665" max="6667" width="24.42578125" style="1106" customWidth="1"/>
    <col min="6668" max="6668" width="27.42578125" style="1106" customWidth="1"/>
    <col min="6669" max="6675" width="24.42578125" style="1106" customWidth="1"/>
    <col min="6676" max="6676" width="9.7109375" style="1106" customWidth="1"/>
    <col min="6677" max="6677" width="8.7109375" style="1106" customWidth="1"/>
    <col min="6678" max="6678" width="10.7109375" style="1106" customWidth="1"/>
    <col min="6679" max="6681" width="12.7109375" style="1106" customWidth="1"/>
    <col min="6682" max="6914" width="9.140625" style="1106"/>
    <col min="6915" max="6915" width="12.85546875" style="1106" customWidth="1"/>
    <col min="6916" max="6918" width="24.42578125" style="1106" customWidth="1"/>
    <col min="6919" max="6919" width="27.42578125" style="1106" customWidth="1"/>
    <col min="6920" max="6920" width="28.7109375" style="1106" customWidth="1"/>
    <col min="6921" max="6923" width="24.42578125" style="1106" customWidth="1"/>
    <col min="6924" max="6924" width="27.42578125" style="1106" customWidth="1"/>
    <col min="6925" max="6931" width="24.42578125" style="1106" customWidth="1"/>
    <col min="6932" max="6932" width="9.7109375" style="1106" customWidth="1"/>
    <col min="6933" max="6933" width="8.7109375" style="1106" customWidth="1"/>
    <col min="6934" max="6934" width="10.7109375" style="1106" customWidth="1"/>
    <col min="6935" max="6937" width="12.7109375" style="1106" customWidth="1"/>
    <col min="6938" max="7170" width="9.140625" style="1106"/>
    <col min="7171" max="7171" width="12.85546875" style="1106" customWidth="1"/>
    <col min="7172" max="7174" width="24.42578125" style="1106" customWidth="1"/>
    <col min="7175" max="7175" width="27.42578125" style="1106" customWidth="1"/>
    <col min="7176" max="7176" width="28.7109375" style="1106" customWidth="1"/>
    <col min="7177" max="7179" width="24.42578125" style="1106" customWidth="1"/>
    <col min="7180" max="7180" width="27.42578125" style="1106" customWidth="1"/>
    <col min="7181" max="7187" width="24.42578125" style="1106" customWidth="1"/>
    <col min="7188" max="7188" width="9.7109375" style="1106" customWidth="1"/>
    <col min="7189" max="7189" width="8.7109375" style="1106" customWidth="1"/>
    <col min="7190" max="7190" width="10.7109375" style="1106" customWidth="1"/>
    <col min="7191" max="7193" width="12.7109375" style="1106" customWidth="1"/>
    <col min="7194" max="7426" width="9.140625" style="1106"/>
    <col min="7427" max="7427" width="12.85546875" style="1106" customWidth="1"/>
    <col min="7428" max="7430" width="24.42578125" style="1106" customWidth="1"/>
    <col min="7431" max="7431" width="27.42578125" style="1106" customWidth="1"/>
    <col min="7432" max="7432" width="28.7109375" style="1106" customWidth="1"/>
    <col min="7433" max="7435" width="24.42578125" style="1106" customWidth="1"/>
    <col min="7436" max="7436" width="27.42578125" style="1106" customWidth="1"/>
    <col min="7437" max="7443" width="24.42578125" style="1106" customWidth="1"/>
    <col min="7444" max="7444" width="9.7109375" style="1106" customWidth="1"/>
    <col min="7445" max="7445" width="8.7109375" style="1106" customWidth="1"/>
    <col min="7446" max="7446" width="10.7109375" style="1106" customWidth="1"/>
    <col min="7447" max="7449" width="12.7109375" style="1106" customWidth="1"/>
    <col min="7450" max="7682" width="9.140625" style="1106"/>
    <col min="7683" max="7683" width="12.85546875" style="1106" customWidth="1"/>
    <col min="7684" max="7686" width="24.42578125" style="1106" customWidth="1"/>
    <col min="7687" max="7687" width="27.42578125" style="1106" customWidth="1"/>
    <col min="7688" max="7688" width="28.7109375" style="1106" customWidth="1"/>
    <col min="7689" max="7691" width="24.42578125" style="1106" customWidth="1"/>
    <col min="7692" max="7692" width="27.42578125" style="1106" customWidth="1"/>
    <col min="7693" max="7699" width="24.42578125" style="1106" customWidth="1"/>
    <col min="7700" max="7700" width="9.7109375" style="1106" customWidth="1"/>
    <col min="7701" max="7701" width="8.7109375" style="1106" customWidth="1"/>
    <col min="7702" max="7702" width="10.7109375" style="1106" customWidth="1"/>
    <col min="7703" max="7705" width="12.7109375" style="1106" customWidth="1"/>
    <col min="7706" max="7938" width="9.140625" style="1106"/>
    <col min="7939" max="7939" width="12.85546875" style="1106" customWidth="1"/>
    <col min="7940" max="7942" width="24.42578125" style="1106" customWidth="1"/>
    <col min="7943" max="7943" width="27.42578125" style="1106" customWidth="1"/>
    <col min="7944" max="7944" width="28.7109375" style="1106" customWidth="1"/>
    <col min="7945" max="7947" width="24.42578125" style="1106" customWidth="1"/>
    <col min="7948" max="7948" width="27.42578125" style="1106" customWidth="1"/>
    <col min="7949" max="7955" width="24.42578125" style="1106" customWidth="1"/>
    <col min="7956" max="7956" width="9.7109375" style="1106" customWidth="1"/>
    <col min="7957" max="7957" width="8.7109375" style="1106" customWidth="1"/>
    <col min="7958" max="7958" width="10.7109375" style="1106" customWidth="1"/>
    <col min="7959" max="7961" width="12.7109375" style="1106" customWidth="1"/>
    <col min="7962" max="8194" width="9.140625" style="1106"/>
    <col min="8195" max="8195" width="12.85546875" style="1106" customWidth="1"/>
    <col min="8196" max="8198" width="24.42578125" style="1106" customWidth="1"/>
    <col min="8199" max="8199" width="27.42578125" style="1106" customWidth="1"/>
    <col min="8200" max="8200" width="28.7109375" style="1106" customWidth="1"/>
    <col min="8201" max="8203" width="24.42578125" style="1106" customWidth="1"/>
    <col min="8204" max="8204" width="27.42578125" style="1106" customWidth="1"/>
    <col min="8205" max="8211" width="24.42578125" style="1106" customWidth="1"/>
    <col min="8212" max="8212" width="9.7109375" style="1106" customWidth="1"/>
    <col min="8213" max="8213" width="8.7109375" style="1106" customWidth="1"/>
    <col min="8214" max="8214" width="10.7109375" style="1106" customWidth="1"/>
    <col min="8215" max="8217" width="12.7109375" style="1106" customWidth="1"/>
    <col min="8218" max="8450" width="9.140625" style="1106"/>
    <col min="8451" max="8451" width="12.85546875" style="1106" customWidth="1"/>
    <col min="8452" max="8454" width="24.42578125" style="1106" customWidth="1"/>
    <col min="8455" max="8455" width="27.42578125" style="1106" customWidth="1"/>
    <col min="8456" max="8456" width="28.7109375" style="1106" customWidth="1"/>
    <col min="8457" max="8459" width="24.42578125" style="1106" customWidth="1"/>
    <col min="8460" max="8460" width="27.42578125" style="1106" customWidth="1"/>
    <col min="8461" max="8467" width="24.42578125" style="1106" customWidth="1"/>
    <col min="8468" max="8468" width="9.7109375" style="1106" customWidth="1"/>
    <col min="8469" max="8469" width="8.7109375" style="1106" customWidth="1"/>
    <col min="8470" max="8470" width="10.7109375" style="1106" customWidth="1"/>
    <col min="8471" max="8473" width="12.7109375" style="1106" customWidth="1"/>
    <col min="8474" max="8706" width="9.140625" style="1106"/>
    <col min="8707" max="8707" width="12.85546875" style="1106" customWidth="1"/>
    <col min="8708" max="8710" width="24.42578125" style="1106" customWidth="1"/>
    <col min="8711" max="8711" width="27.42578125" style="1106" customWidth="1"/>
    <col min="8712" max="8712" width="28.7109375" style="1106" customWidth="1"/>
    <col min="8713" max="8715" width="24.42578125" style="1106" customWidth="1"/>
    <col min="8716" max="8716" width="27.42578125" style="1106" customWidth="1"/>
    <col min="8717" max="8723" width="24.42578125" style="1106" customWidth="1"/>
    <col min="8724" max="8724" width="9.7109375" style="1106" customWidth="1"/>
    <col min="8725" max="8725" width="8.7109375" style="1106" customWidth="1"/>
    <col min="8726" max="8726" width="10.7109375" style="1106" customWidth="1"/>
    <col min="8727" max="8729" width="12.7109375" style="1106" customWidth="1"/>
    <col min="8730" max="8962" width="9.140625" style="1106"/>
    <col min="8963" max="8963" width="12.85546875" style="1106" customWidth="1"/>
    <col min="8964" max="8966" width="24.42578125" style="1106" customWidth="1"/>
    <col min="8967" max="8967" width="27.42578125" style="1106" customWidth="1"/>
    <col min="8968" max="8968" width="28.7109375" style="1106" customWidth="1"/>
    <col min="8969" max="8971" width="24.42578125" style="1106" customWidth="1"/>
    <col min="8972" max="8972" width="27.42578125" style="1106" customWidth="1"/>
    <col min="8973" max="8979" width="24.42578125" style="1106" customWidth="1"/>
    <col min="8980" max="8980" width="9.7109375" style="1106" customWidth="1"/>
    <col min="8981" max="8981" width="8.7109375" style="1106" customWidth="1"/>
    <col min="8982" max="8982" width="10.7109375" style="1106" customWidth="1"/>
    <col min="8983" max="8985" width="12.7109375" style="1106" customWidth="1"/>
    <col min="8986" max="9218" width="9.140625" style="1106"/>
    <col min="9219" max="9219" width="12.85546875" style="1106" customWidth="1"/>
    <col min="9220" max="9222" width="24.42578125" style="1106" customWidth="1"/>
    <col min="9223" max="9223" width="27.42578125" style="1106" customWidth="1"/>
    <col min="9224" max="9224" width="28.7109375" style="1106" customWidth="1"/>
    <col min="9225" max="9227" width="24.42578125" style="1106" customWidth="1"/>
    <col min="9228" max="9228" width="27.42578125" style="1106" customWidth="1"/>
    <col min="9229" max="9235" width="24.42578125" style="1106" customWidth="1"/>
    <col min="9236" max="9236" width="9.7109375" style="1106" customWidth="1"/>
    <col min="9237" max="9237" width="8.7109375" style="1106" customWidth="1"/>
    <col min="9238" max="9238" width="10.7109375" style="1106" customWidth="1"/>
    <col min="9239" max="9241" width="12.7109375" style="1106" customWidth="1"/>
    <col min="9242" max="9474" width="9.140625" style="1106"/>
    <col min="9475" max="9475" width="12.85546875" style="1106" customWidth="1"/>
    <col min="9476" max="9478" width="24.42578125" style="1106" customWidth="1"/>
    <col min="9479" max="9479" width="27.42578125" style="1106" customWidth="1"/>
    <col min="9480" max="9480" width="28.7109375" style="1106" customWidth="1"/>
    <col min="9481" max="9483" width="24.42578125" style="1106" customWidth="1"/>
    <col min="9484" max="9484" width="27.42578125" style="1106" customWidth="1"/>
    <col min="9485" max="9491" width="24.42578125" style="1106" customWidth="1"/>
    <col min="9492" max="9492" width="9.7109375" style="1106" customWidth="1"/>
    <col min="9493" max="9493" width="8.7109375" style="1106" customWidth="1"/>
    <col min="9494" max="9494" width="10.7109375" style="1106" customWidth="1"/>
    <col min="9495" max="9497" width="12.7109375" style="1106" customWidth="1"/>
    <col min="9498" max="9730" width="9.140625" style="1106"/>
    <col min="9731" max="9731" width="12.85546875" style="1106" customWidth="1"/>
    <col min="9732" max="9734" width="24.42578125" style="1106" customWidth="1"/>
    <col min="9735" max="9735" width="27.42578125" style="1106" customWidth="1"/>
    <col min="9736" max="9736" width="28.7109375" style="1106" customWidth="1"/>
    <col min="9737" max="9739" width="24.42578125" style="1106" customWidth="1"/>
    <col min="9740" max="9740" width="27.42578125" style="1106" customWidth="1"/>
    <col min="9741" max="9747" width="24.42578125" style="1106" customWidth="1"/>
    <col min="9748" max="9748" width="9.7109375" style="1106" customWidth="1"/>
    <col min="9749" max="9749" width="8.7109375" style="1106" customWidth="1"/>
    <col min="9750" max="9750" width="10.7109375" style="1106" customWidth="1"/>
    <col min="9751" max="9753" width="12.7109375" style="1106" customWidth="1"/>
    <col min="9754" max="9986" width="9.140625" style="1106"/>
    <col min="9987" max="9987" width="12.85546875" style="1106" customWidth="1"/>
    <col min="9988" max="9990" width="24.42578125" style="1106" customWidth="1"/>
    <col min="9991" max="9991" width="27.42578125" style="1106" customWidth="1"/>
    <col min="9992" max="9992" width="28.7109375" style="1106" customWidth="1"/>
    <col min="9993" max="9995" width="24.42578125" style="1106" customWidth="1"/>
    <col min="9996" max="9996" width="27.42578125" style="1106" customWidth="1"/>
    <col min="9997" max="10003" width="24.42578125" style="1106" customWidth="1"/>
    <col min="10004" max="10004" width="9.7109375" style="1106" customWidth="1"/>
    <col min="10005" max="10005" width="8.7109375" style="1106" customWidth="1"/>
    <col min="10006" max="10006" width="10.7109375" style="1106" customWidth="1"/>
    <col min="10007" max="10009" width="12.7109375" style="1106" customWidth="1"/>
    <col min="10010" max="10242" width="9.140625" style="1106"/>
    <col min="10243" max="10243" width="12.85546875" style="1106" customWidth="1"/>
    <col min="10244" max="10246" width="24.42578125" style="1106" customWidth="1"/>
    <col min="10247" max="10247" width="27.42578125" style="1106" customWidth="1"/>
    <col min="10248" max="10248" width="28.7109375" style="1106" customWidth="1"/>
    <col min="10249" max="10251" width="24.42578125" style="1106" customWidth="1"/>
    <col min="10252" max="10252" width="27.42578125" style="1106" customWidth="1"/>
    <col min="10253" max="10259" width="24.42578125" style="1106" customWidth="1"/>
    <col min="10260" max="10260" width="9.7109375" style="1106" customWidth="1"/>
    <col min="10261" max="10261" width="8.7109375" style="1106" customWidth="1"/>
    <col min="10262" max="10262" width="10.7109375" style="1106" customWidth="1"/>
    <col min="10263" max="10265" width="12.7109375" style="1106" customWidth="1"/>
    <col min="10266" max="10498" width="9.140625" style="1106"/>
    <col min="10499" max="10499" width="12.85546875" style="1106" customWidth="1"/>
    <col min="10500" max="10502" width="24.42578125" style="1106" customWidth="1"/>
    <col min="10503" max="10503" width="27.42578125" style="1106" customWidth="1"/>
    <col min="10504" max="10504" width="28.7109375" style="1106" customWidth="1"/>
    <col min="10505" max="10507" width="24.42578125" style="1106" customWidth="1"/>
    <col min="10508" max="10508" width="27.42578125" style="1106" customWidth="1"/>
    <col min="10509" max="10515" width="24.42578125" style="1106" customWidth="1"/>
    <col min="10516" max="10516" width="9.7109375" style="1106" customWidth="1"/>
    <col min="10517" max="10517" width="8.7109375" style="1106" customWidth="1"/>
    <col min="10518" max="10518" width="10.7109375" style="1106" customWidth="1"/>
    <col min="10519" max="10521" width="12.7109375" style="1106" customWidth="1"/>
    <col min="10522" max="10754" width="9.140625" style="1106"/>
    <col min="10755" max="10755" width="12.85546875" style="1106" customWidth="1"/>
    <col min="10756" max="10758" width="24.42578125" style="1106" customWidth="1"/>
    <col min="10759" max="10759" width="27.42578125" style="1106" customWidth="1"/>
    <col min="10760" max="10760" width="28.7109375" style="1106" customWidth="1"/>
    <col min="10761" max="10763" width="24.42578125" style="1106" customWidth="1"/>
    <col min="10764" max="10764" width="27.42578125" style="1106" customWidth="1"/>
    <col min="10765" max="10771" width="24.42578125" style="1106" customWidth="1"/>
    <col min="10772" max="10772" width="9.7109375" style="1106" customWidth="1"/>
    <col min="10773" max="10773" width="8.7109375" style="1106" customWidth="1"/>
    <col min="10774" max="10774" width="10.7109375" style="1106" customWidth="1"/>
    <col min="10775" max="10777" width="12.7109375" style="1106" customWidth="1"/>
    <col min="10778" max="11010" width="9.140625" style="1106"/>
    <col min="11011" max="11011" width="12.85546875" style="1106" customWidth="1"/>
    <col min="11012" max="11014" width="24.42578125" style="1106" customWidth="1"/>
    <col min="11015" max="11015" width="27.42578125" style="1106" customWidth="1"/>
    <col min="11016" max="11016" width="28.7109375" style="1106" customWidth="1"/>
    <col min="11017" max="11019" width="24.42578125" style="1106" customWidth="1"/>
    <col min="11020" max="11020" width="27.42578125" style="1106" customWidth="1"/>
    <col min="11021" max="11027" width="24.42578125" style="1106" customWidth="1"/>
    <col min="11028" max="11028" width="9.7109375" style="1106" customWidth="1"/>
    <col min="11029" max="11029" width="8.7109375" style="1106" customWidth="1"/>
    <col min="11030" max="11030" width="10.7109375" style="1106" customWidth="1"/>
    <col min="11031" max="11033" width="12.7109375" style="1106" customWidth="1"/>
    <col min="11034" max="11266" width="9.140625" style="1106"/>
    <col min="11267" max="11267" width="12.85546875" style="1106" customWidth="1"/>
    <col min="11268" max="11270" width="24.42578125" style="1106" customWidth="1"/>
    <col min="11271" max="11271" width="27.42578125" style="1106" customWidth="1"/>
    <col min="11272" max="11272" width="28.7109375" style="1106" customWidth="1"/>
    <col min="11273" max="11275" width="24.42578125" style="1106" customWidth="1"/>
    <col min="11276" max="11276" width="27.42578125" style="1106" customWidth="1"/>
    <col min="11277" max="11283" width="24.42578125" style="1106" customWidth="1"/>
    <col min="11284" max="11284" width="9.7109375" style="1106" customWidth="1"/>
    <col min="11285" max="11285" width="8.7109375" style="1106" customWidth="1"/>
    <col min="11286" max="11286" width="10.7109375" style="1106" customWidth="1"/>
    <col min="11287" max="11289" width="12.7109375" style="1106" customWidth="1"/>
    <col min="11290" max="11522" width="9.140625" style="1106"/>
    <col min="11523" max="11523" width="12.85546875" style="1106" customWidth="1"/>
    <col min="11524" max="11526" width="24.42578125" style="1106" customWidth="1"/>
    <col min="11527" max="11527" width="27.42578125" style="1106" customWidth="1"/>
    <col min="11528" max="11528" width="28.7109375" style="1106" customWidth="1"/>
    <col min="11529" max="11531" width="24.42578125" style="1106" customWidth="1"/>
    <col min="11532" max="11532" width="27.42578125" style="1106" customWidth="1"/>
    <col min="11533" max="11539" width="24.42578125" style="1106" customWidth="1"/>
    <col min="11540" max="11540" width="9.7109375" style="1106" customWidth="1"/>
    <col min="11541" max="11541" width="8.7109375" style="1106" customWidth="1"/>
    <col min="11542" max="11542" width="10.7109375" style="1106" customWidth="1"/>
    <col min="11543" max="11545" width="12.7109375" style="1106" customWidth="1"/>
    <col min="11546" max="11778" width="9.140625" style="1106"/>
    <col min="11779" max="11779" width="12.85546875" style="1106" customWidth="1"/>
    <col min="11780" max="11782" width="24.42578125" style="1106" customWidth="1"/>
    <col min="11783" max="11783" width="27.42578125" style="1106" customWidth="1"/>
    <col min="11784" max="11784" width="28.7109375" style="1106" customWidth="1"/>
    <col min="11785" max="11787" width="24.42578125" style="1106" customWidth="1"/>
    <col min="11788" max="11788" width="27.42578125" style="1106" customWidth="1"/>
    <col min="11789" max="11795" width="24.42578125" style="1106" customWidth="1"/>
    <col min="11796" max="11796" width="9.7109375" style="1106" customWidth="1"/>
    <col min="11797" max="11797" width="8.7109375" style="1106" customWidth="1"/>
    <col min="11798" max="11798" width="10.7109375" style="1106" customWidth="1"/>
    <col min="11799" max="11801" width="12.7109375" style="1106" customWidth="1"/>
    <col min="11802" max="12034" width="9.140625" style="1106"/>
    <col min="12035" max="12035" width="12.85546875" style="1106" customWidth="1"/>
    <col min="12036" max="12038" width="24.42578125" style="1106" customWidth="1"/>
    <col min="12039" max="12039" width="27.42578125" style="1106" customWidth="1"/>
    <col min="12040" max="12040" width="28.7109375" style="1106" customWidth="1"/>
    <col min="12041" max="12043" width="24.42578125" style="1106" customWidth="1"/>
    <col min="12044" max="12044" width="27.42578125" style="1106" customWidth="1"/>
    <col min="12045" max="12051" width="24.42578125" style="1106" customWidth="1"/>
    <col min="12052" max="12052" width="9.7109375" style="1106" customWidth="1"/>
    <col min="12053" max="12053" width="8.7109375" style="1106" customWidth="1"/>
    <col min="12054" max="12054" width="10.7109375" style="1106" customWidth="1"/>
    <col min="12055" max="12057" width="12.7109375" style="1106" customWidth="1"/>
    <col min="12058" max="12290" width="9.140625" style="1106"/>
    <col min="12291" max="12291" width="12.85546875" style="1106" customWidth="1"/>
    <col min="12292" max="12294" width="24.42578125" style="1106" customWidth="1"/>
    <col min="12295" max="12295" width="27.42578125" style="1106" customWidth="1"/>
    <col min="12296" max="12296" width="28.7109375" style="1106" customWidth="1"/>
    <col min="12297" max="12299" width="24.42578125" style="1106" customWidth="1"/>
    <col min="12300" max="12300" width="27.42578125" style="1106" customWidth="1"/>
    <col min="12301" max="12307" width="24.42578125" style="1106" customWidth="1"/>
    <col min="12308" max="12308" width="9.7109375" style="1106" customWidth="1"/>
    <col min="12309" max="12309" width="8.7109375" style="1106" customWidth="1"/>
    <col min="12310" max="12310" width="10.7109375" style="1106" customWidth="1"/>
    <col min="12311" max="12313" width="12.7109375" style="1106" customWidth="1"/>
    <col min="12314" max="12546" width="9.140625" style="1106"/>
    <col min="12547" max="12547" width="12.85546875" style="1106" customWidth="1"/>
    <col min="12548" max="12550" width="24.42578125" style="1106" customWidth="1"/>
    <col min="12551" max="12551" width="27.42578125" style="1106" customWidth="1"/>
    <col min="12552" max="12552" width="28.7109375" style="1106" customWidth="1"/>
    <col min="12553" max="12555" width="24.42578125" style="1106" customWidth="1"/>
    <col min="12556" max="12556" width="27.42578125" style="1106" customWidth="1"/>
    <col min="12557" max="12563" width="24.42578125" style="1106" customWidth="1"/>
    <col min="12564" max="12564" width="9.7109375" style="1106" customWidth="1"/>
    <col min="12565" max="12565" width="8.7109375" style="1106" customWidth="1"/>
    <col min="12566" max="12566" width="10.7109375" style="1106" customWidth="1"/>
    <col min="12567" max="12569" width="12.7109375" style="1106" customWidth="1"/>
    <col min="12570" max="12802" width="9.140625" style="1106"/>
    <col min="12803" max="12803" width="12.85546875" style="1106" customWidth="1"/>
    <col min="12804" max="12806" width="24.42578125" style="1106" customWidth="1"/>
    <col min="12807" max="12807" width="27.42578125" style="1106" customWidth="1"/>
    <col min="12808" max="12808" width="28.7109375" style="1106" customWidth="1"/>
    <col min="12809" max="12811" width="24.42578125" style="1106" customWidth="1"/>
    <col min="12812" max="12812" width="27.42578125" style="1106" customWidth="1"/>
    <col min="12813" max="12819" width="24.42578125" style="1106" customWidth="1"/>
    <col min="12820" max="12820" width="9.7109375" style="1106" customWidth="1"/>
    <col min="12821" max="12821" width="8.7109375" style="1106" customWidth="1"/>
    <col min="12822" max="12822" width="10.7109375" style="1106" customWidth="1"/>
    <col min="12823" max="12825" width="12.7109375" style="1106" customWidth="1"/>
    <col min="12826" max="13058" width="9.140625" style="1106"/>
    <col min="13059" max="13059" width="12.85546875" style="1106" customWidth="1"/>
    <col min="13060" max="13062" width="24.42578125" style="1106" customWidth="1"/>
    <col min="13063" max="13063" width="27.42578125" style="1106" customWidth="1"/>
    <col min="13064" max="13064" width="28.7109375" style="1106" customWidth="1"/>
    <col min="13065" max="13067" width="24.42578125" style="1106" customWidth="1"/>
    <col min="13068" max="13068" width="27.42578125" style="1106" customWidth="1"/>
    <col min="13069" max="13075" width="24.42578125" style="1106" customWidth="1"/>
    <col min="13076" max="13076" width="9.7109375" style="1106" customWidth="1"/>
    <col min="13077" max="13077" width="8.7109375" style="1106" customWidth="1"/>
    <col min="13078" max="13078" width="10.7109375" style="1106" customWidth="1"/>
    <col min="13079" max="13081" width="12.7109375" style="1106" customWidth="1"/>
    <col min="13082" max="13314" width="9.140625" style="1106"/>
    <col min="13315" max="13315" width="12.85546875" style="1106" customWidth="1"/>
    <col min="13316" max="13318" width="24.42578125" style="1106" customWidth="1"/>
    <col min="13319" max="13319" width="27.42578125" style="1106" customWidth="1"/>
    <col min="13320" max="13320" width="28.7109375" style="1106" customWidth="1"/>
    <col min="13321" max="13323" width="24.42578125" style="1106" customWidth="1"/>
    <col min="13324" max="13324" width="27.42578125" style="1106" customWidth="1"/>
    <col min="13325" max="13331" width="24.42578125" style="1106" customWidth="1"/>
    <col min="13332" max="13332" width="9.7109375" style="1106" customWidth="1"/>
    <col min="13333" max="13333" width="8.7109375" style="1106" customWidth="1"/>
    <col min="13334" max="13334" width="10.7109375" style="1106" customWidth="1"/>
    <col min="13335" max="13337" width="12.7109375" style="1106" customWidth="1"/>
    <col min="13338" max="13570" width="9.140625" style="1106"/>
    <col min="13571" max="13571" width="12.85546875" style="1106" customWidth="1"/>
    <col min="13572" max="13574" width="24.42578125" style="1106" customWidth="1"/>
    <col min="13575" max="13575" width="27.42578125" style="1106" customWidth="1"/>
    <col min="13576" max="13576" width="28.7109375" style="1106" customWidth="1"/>
    <col min="13577" max="13579" width="24.42578125" style="1106" customWidth="1"/>
    <col min="13580" max="13580" width="27.42578125" style="1106" customWidth="1"/>
    <col min="13581" max="13587" width="24.42578125" style="1106" customWidth="1"/>
    <col min="13588" max="13588" width="9.7109375" style="1106" customWidth="1"/>
    <col min="13589" max="13589" width="8.7109375" style="1106" customWidth="1"/>
    <col min="13590" max="13590" width="10.7109375" style="1106" customWidth="1"/>
    <col min="13591" max="13593" width="12.7109375" style="1106" customWidth="1"/>
    <col min="13594" max="13826" width="9.140625" style="1106"/>
    <col min="13827" max="13827" width="12.85546875" style="1106" customWidth="1"/>
    <col min="13828" max="13830" width="24.42578125" style="1106" customWidth="1"/>
    <col min="13831" max="13831" width="27.42578125" style="1106" customWidth="1"/>
    <col min="13832" max="13832" width="28.7109375" style="1106" customWidth="1"/>
    <col min="13833" max="13835" width="24.42578125" style="1106" customWidth="1"/>
    <col min="13836" max="13836" width="27.42578125" style="1106" customWidth="1"/>
    <col min="13837" max="13843" width="24.42578125" style="1106" customWidth="1"/>
    <col min="13844" max="13844" width="9.7109375" style="1106" customWidth="1"/>
    <col min="13845" max="13845" width="8.7109375" style="1106" customWidth="1"/>
    <col min="13846" max="13846" width="10.7109375" style="1106" customWidth="1"/>
    <col min="13847" max="13849" width="12.7109375" style="1106" customWidth="1"/>
    <col min="13850" max="14082" width="9.140625" style="1106"/>
    <col min="14083" max="14083" width="12.85546875" style="1106" customWidth="1"/>
    <col min="14084" max="14086" width="24.42578125" style="1106" customWidth="1"/>
    <col min="14087" max="14087" width="27.42578125" style="1106" customWidth="1"/>
    <col min="14088" max="14088" width="28.7109375" style="1106" customWidth="1"/>
    <col min="14089" max="14091" width="24.42578125" style="1106" customWidth="1"/>
    <col min="14092" max="14092" width="27.42578125" style="1106" customWidth="1"/>
    <col min="14093" max="14099" width="24.42578125" style="1106" customWidth="1"/>
    <col min="14100" max="14100" width="9.7109375" style="1106" customWidth="1"/>
    <col min="14101" max="14101" width="8.7109375" style="1106" customWidth="1"/>
    <col min="14102" max="14102" width="10.7109375" style="1106" customWidth="1"/>
    <col min="14103" max="14105" width="12.7109375" style="1106" customWidth="1"/>
    <col min="14106" max="14338" width="9.140625" style="1106"/>
    <col min="14339" max="14339" width="12.85546875" style="1106" customWidth="1"/>
    <col min="14340" max="14342" width="24.42578125" style="1106" customWidth="1"/>
    <col min="14343" max="14343" width="27.42578125" style="1106" customWidth="1"/>
    <col min="14344" max="14344" width="28.7109375" style="1106" customWidth="1"/>
    <col min="14345" max="14347" width="24.42578125" style="1106" customWidth="1"/>
    <col min="14348" max="14348" width="27.42578125" style="1106" customWidth="1"/>
    <col min="14349" max="14355" width="24.42578125" style="1106" customWidth="1"/>
    <col min="14356" max="14356" width="9.7109375" style="1106" customWidth="1"/>
    <col min="14357" max="14357" width="8.7109375" style="1106" customWidth="1"/>
    <col min="14358" max="14358" width="10.7109375" style="1106" customWidth="1"/>
    <col min="14359" max="14361" width="12.7109375" style="1106" customWidth="1"/>
    <col min="14362" max="14594" width="9.140625" style="1106"/>
    <col min="14595" max="14595" width="12.85546875" style="1106" customWidth="1"/>
    <col min="14596" max="14598" width="24.42578125" style="1106" customWidth="1"/>
    <col min="14599" max="14599" width="27.42578125" style="1106" customWidth="1"/>
    <col min="14600" max="14600" width="28.7109375" style="1106" customWidth="1"/>
    <col min="14601" max="14603" width="24.42578125" style="1106" customWidth="1"/>
    <col min="14604" max="14604" width="27.42578125" style="1106" customWidth="1"/>
    <col min="14605" max="14611" width="24.42578125" style="1106" customWidth="1"/>
    <col min="14612" max="14612" width="9.7109375" style="1106" customWidth="1"/>
    <col min="14613" max="14613" width="8.7109375" style="1106" customWidth="1"/>
    <col min="14614" max="14614" width="10.7109375" style="1106" customWidth="1"/>
    <col min="14615" max="14617" width="12.7109375" style="1106" customWidth="1"/>
    <col min="14618" max="14850" width="9.140625" style="1106"/>
    <col min="14851" max="14851" width="12.85546875" style="1106" customWidth="1"/>
    <col min="14852" max="14854" width="24.42578125" style="1106" customWidth="1"/>
    <col min="14855" max="14855" width="27.42578125" style="1106" customWidth="1"/>
    <col min="14856" max="14856" width="28.7109375" style="1106" customWidth="1"/>
    <col min="14857" max="14859" width="24.42578125" style="1106" customWidth="1"/>
    <col min="14860" max="14860" width="27.42578125" style="1106" customWidth="1"/>
    <col min="14861" max="14867" width="24.42578125" style="1106" customWidth="1"/>
    <col min="14868" max="14868" width="9.7109375" style="1106" customWidth="1"/>
    <col min="14869" max="14869" width="8.7109375" style="1106" customWidth="1"/>
    <col min="14870" max="14870" width="10.7109375" style="1106" customWidth="1"/>
    <col min="14871" max="14873" width="12.7109375" style="1106" customWidth="1"/>
    <col min="14874" max="15106" width="9.140625" style="1106"/>
    <col min="15107" max="15107" width="12.85546875" style="1106" customWidth="1"/>
    <col min="15108" max="15110" width="24.42578125" style="1106" customWidth="1"/>
    <col min="15111" max="15111" width="27.42578125" style="1106" customWidth="1"/>
    <col min="15112" max="15112" width="28.7109375" style="1106" customWidth="1"/>
    <col min="15113" max="15115" width="24.42578125" style="1106" customWidth="1"/>
    <col min="15116" max="15116" width="27.42578125" style="1106" customWidth="1"/>
    <col min="15117" max="15123" width="24.42578125" style="1106" customWidth="1"/>
    <col min="15124" max="15124" width="9.7109375" style="1106" customWidth="1"/>
    <col min="15125" max="15125" width="8.7109375" style="1106" customWidth="1"/>
    <col min="15126" max="15126" width="10.7109375" style="1106" customWidth="1"/>
    <col min="15127" max="15129" width="12.7109375" style="1106" customWidth="1"/>
    <col min="15130" max="15362" width="9.140625" style="1106"/>
    <col min="15363" max="15363" width="12.85546875" style="1106" customWidth="1"/>
    <col min="15364" max="15366" width="24.42578125" style="1106" customWidth="1"/>
    <col min="15367" max="15367" width="27.42578125" style="1106" customWidth="1"/>
    <col min="15368" max="15368" width="28.7109375" style="1106" customWidth="1"/>
    <col min="15369" max="15371" width="24.42578125" style="1106" customWidth="1"/>
    <col min="15372" max="15372" width="27.42578125" style="1106" customWidth="1"/>
    <col min="15373" max="15379" width="24.42578125" style="1106" customWidth="1"/>
    <col min="15380" max="15380" width="9.7109375" style="1106" customWidth="1"/>
    <col min="15381" max="15381" width="8.7109375" style="1106" customWidth="1"/>
    <col min="15382" max="15382" width="10.7109375" style="1106" customWidth="1"/>
    <col min="15383" max="15385" width="12.7109375" style="1106" customWidth="1"/>
    <col min="15386" max="15618" width="9.140625" style="1106"/>
    <col min="15619" max="15619" width="12.85546875" style="1106" customWidth="1"/>
    <col min="15620" max="15622" width="24.42578125" style="1106" customWidth="1"/>
    <col min="15623" max="15623" width="27.42578125" style="1106" customWidth="1"/>
    <col min="15624" max="15624" width="28.7109375" style="1106" customWidth="1"/>
    <col min="15625" max="15627" width="24.42578125" style="1106" customWidth="1"/>
    <col min="15628" max="15628" width="27.42578125" style="1106" customWidth="1"/>
    <col min="15629" max="15635" width="24.42578125" style="1106" customWidth="1"/>
    <col min="15636" max="15636" width="9.7109375" style="1106" customWidth="1"/>
    <col min="15637" max="15637" width="8.7109375" style="1106" customWidth="1"/>
    <col min="15638" max="15638" width="10.7109375" style="1106" customWidth="1"/>
    <col min="15639" max="15641" width="12.7109375" style="1106" customWidth="1"/>
    <col min="15642" max="15874" width="9.140625" style="1106"/>
    <col min="15875" max="15875" width="12.85546875" style="1106" customWidth="1"/>
    <col min="15876" max="15878" width="24.42578125" style="1106" customWidth="1"/>
    <col min="15879" max="15879" width="27.42578125" style="1106" customWidth="1"/>
    <col min="15880" max="15880" width="28.7109375" style="1106" customWidth="1"/>
    <col min="15881" max="15883" width="24.42578125" style="1106" customWidth="1"/>
    <col min="15884" max="15884" width="27.42578125" style="1106" customWidth="1"/>
    <col min="15885" max="15891" width="24.42578125" style="1106" customWidth="1"/>
    <col min="15892" max="15892" width="9.7109375" style="1106" customWidth="1"/>
    <col min="15893" max="15893" width="8.7109375" style="1106" customWidth="1"/>
    <col min="15894" max="15894" width="10.7109375" style="1106" customWidth="1"/>
    <col min="15895" max="15897" width="12.7109375" style="1106" customWidth="1"/>
    <col min="15898" max="16130" width="9.140625" style="1106"/>
    <col min="16131" max="16131" width="12.85546875" style="1106" customWidth="1"/>
    <col min="16132" max="16134" width="24.42578125" style="1106" customWidth="1"/>
    <col min="16135" max="16135" width="27.42578125" style="1106" customWidth="1"/>
    <col min="16136" max="16136" width="28.7109375" style="1106" customWidth="1"/>
    <col min="16137" max="16139" width="24.42578125" style="1106" customWidth="1"/>
    <col min="16140" max="16140" width="27.42578125" style="1106" customWidth="1"/>
    <col min="16141" max="16147" width="24.42578125" style="1106" customWidth="1"/>
    <col min="16148" max="16148" width="9.7109375" style="1106" customWidth="1"/>
    <col min="16149" max="16149" width="8.7109375" style="1106" customWidth="1"/>
    <col min="16150" max="16150" width="10.7109375" style="1106" customWidth="1"/>
    <col min="16151" max="16153" width="12.7109375" style="1106" customWidth="1"/>
    <col min="16154" max="16384" width="9.140625" style="1106"/>
  </cols>
  <sheetData>
    <row r="1" spans="1:25" s="1095" customFormat="1">
      <c r="A1" s="3022" t="s">
        <v>29</v>
      </c>
      <c r="B1" s="3023"/>
      <c r="C1" s="3023"/>
      <c r="D1" s="1057"/>
      <c r="E1" s="1057"/>
      <c r="F1" s="1057"/>
      <c r="G1" s="1057"/>
      <c r="H1" s="1057"/>
      <c r="I1" s="1057"/>
      <c r="J1" s="1057"/>
      <c r="K1" s="1057"/>
      <c r="L1" s="1057"/>
      <c r="M1" s="1057"/>
      <c r="N1" s="998"/>
    </row>
    <row r="2" spans="1:25" s="1095" customFormat="1">
      <c r="A2" s="1003" t="s">
        <v>30</v>
      </c>
      <c r="B2" s="2929" t="s">
        <v>2313</v>
      </c>
      <c r="C2" s="2929"/>
      <c r="D2" s="1002"/>
      <c r="E2" s="1002"/>
      <c r="F2" s="1002"/>
      <c r="G2" s="1002"/>
      <c r="H2" s="1002"/>
      <c r="I2" s="1002"/>
      <c r="J2" s="1002"/>
      <c r="K2" s="1002"/>
      <c r="L2" s="1002"/>
      <c r="M2" s="1002"/>
      <c r="N2" s="1002"/>
    </row>
    <row r="3" spans="1:25" s="1095" customFormat="1" ht="41.25" customHeight="1">
      <c r="A3" s="1003" t="s">
        <v>31</v>
      </c>
      <c r="B3" s="2928" t="s">
        <v>2314</v>
      </c>
      <c r="C3" s="2928"/>
      <c r="D3" s="998"/>
      <c r="E3" s="998"/>
      <c r="F3" s="998"/>
      <c r="G3" s="998"/>
      <c r="H3" s="998"/>
      <c r="I3" s="998"/>
      <c r="J3" s="998"/>
      <c r="K3" s="998"/>
      <c r="L3" s="998"/>
      <c r="M3" s="998"/>
      <c r="N3" s="998"/>
    </row>
    <row r="4" spans="1:25" s="1095" customFormat="1">
      <c r="A4" s="1003" t="s">
        <v>32</v>
      </c>
      <c r="B4" s="2929">
        <v>1</v>
      </c>
      <c r="C4" s="2929"/>
      <c r="D4" s="1002"/>
      <c r="E4" s="1002"/>
      <c r="F4" s="1002"/>
      <c r="G4" s="1002"/>
      <c r="H4" s="1002"/>
      <c r="I4" s="1002"/>
      <c r="J4" s="1002"/>
      <c r="K4" s="1002"/>
      <c r="L4" s="1002"/>
      <c r="M4" s="1002"/>
      <c r="N4" s="1002"/>
    </row>
    <row r="5" spans="1:25" s="1095" customFormat="1">
      <c r="A5" s="1003" t="s">
        <v>33</v>
      </c>
      <c r="B5" s="2929"/>
      <c r="C5" s="2929"/>
      <c r="D5" s="1002"/>
      <c r="E5" s="1002"/>
      <c r="F5" s="1002"/>
      <c r="G5" s="1002"/>
      <c r="H5" s="1002"/>
      <c r="I5" s="1002"/>
      <c r="J5" s="1002"/>
      <c r="K5" s="1002"/>
      <c r="L5" s="1002"/>
      <c r="M5" s="1002"/>
      <c r="N5" s="1002"/>
    </row>
    <row r="6" spans="1:25" s="1095" customFormat="1">
      <c r="A6" s="1003" t="s">
        <v>34</v>
      </c>
      <c r="B6" s="2929"/>
      <c r="C6" s="2929"/>
      <c r="D6" s="1002"/>
      <c r="E6" s="1002"/>
      <c r="F6" s="1002"/>
      <c r="G6" s="1002"/>
      <c r="H6" s="1002"/>
      <c r="I6" s="1002"/>
      <c r="J6" s="1002"/>
      <c r="K6" s="1002"/>
      <c r="L6" s="1002"/>
      <c r="M6" s="1002"/>
      <c r="N6" s="1002"/>
    </row>
    <row r="7" spans="1:25" s="1095" customFormat="1">
      <c r="A7" s="1003" t="s">
        <v>35</v>
      </c>
      <c r="B7" s="2929"/>
      <c r="C7" s="2929"/>
      <c r="D7" s="1002"/>
      <c r="E7" s="1002"/>
      <c r="F7" s="1002"/>
      <c r="G7" s="1002"/>
      <c r="H7" s="1002"/>
      <c r="I7" s="1002"/>
      <c r="J7" s="1002"/>
      <c r="K7" s="1002"/>
      <c r="L7" s="1002"/>
      <c r="M7" s="1002"/>
      <c r="N7" s="1002"/>
    </row>
    <row r="8" spans="1:25" s="1095" customFormat="1">
      <c r="A8" s="1003" t="s">
        <v>814</v>
      </c>
      <c r="B8" s="2930"/>
      <c r="C8" s="2930"/>
      <c r="D8" s="1005"/>
      <c r="E8" s="1005"/>
      <c r="F8" s="1005"/>
      <c r="G8" s="1005"/>
      <c r="H8" s="1005"/>
      <c r="I8" s="1005"/>
      <c r="J8" s="1005"/>
      <c r="K8" s="1005"/>
      <c r="L8" s="1005"/>
      <c r="M8" s="1005"/>
      <c r="N8" s="1005"/>
    </row>
    <row r="9" spans="1:25" s="1095" customFormat="1" ht="18">
      <c r="A9" s="1003" t="s">
        <v>197</v>
      </c>
      <c r="B9" s="3024" t="s">
        <v>414</v>
      </c>
      <c r="C9" s="3025"/>
      <c r="D9" s="998"/>
      <c r="E9" s="998"/>
      <c r="F9" s="998"/>
      <c r="G9" s="998"/>
      <c r="H9" s="998"/>
      <c r="I9" s="998"/>
      <c r="J9" s="1131"/>
      <c r="K9" s="998"/>
      <c r="L9" s="998"/>
      <c r="M9" s="998"/>
      <c r="N9" s="1131"/>
    </row>
    <row r="10" spans="1:25" s="1099" customFormat="1"/>
    <row r="11" spans="1:25" s="730" customFormat="1" ht="15">
      <c r="A11" s="732" t="s">
        <v>815</v>
      </c>
      <c r="B11" s="3026"/>
      <c r="C11" s="3026"/>
    </row>
    <row r="12" spans="1:25" s="1095" customFormat="1">
      <c r="A12" s="998"/>
      <c r="B12" s="998"/>
      <c r="C12" s="998"/>
      <c r="D12" s="998"/>
      <c r="E12" s="998"/>
      <c r="F12" s="998"/>
      <c r="G12" s="998"/>
      <c r="H12" s="998"/>
      <c r="I12" s="998"/>
      <c r="J12" s="998"/>
      <c r="K12" s="998"/>
    </row>
    <row r="13" spans="1:25">
      <c r="A13" s="1132"/>
      <c r="B13" s="1133"/>
      <c r="C13" s="1133"/>
      <c r="D13" s="1133"/>
      <c r="E13" s="1133"/>
      <c r="F13" s="1133"/>
      <c r="G13" s="1133"/>
      <c r="H13" s="1133"/>
      <c r="I13" s="1133"/>
      <c r="J13" s="1133"/>
      <c r="K13" s="1133"/>
      <c r="L13" s="1133"/>
      <c r="M13" s="1133"/>
      <c r="N13" s="1133"/>
      <c r="O13" s="1133"/>
      <c r="P13" s="1133"/>
      <c r="Q13" s="1133"/>
      <c r="R13" s="1133"/>
      <c r="S13" s="1133"/>
      <c r="T13" s="1106"/>
      <c r="U13" s="1106"/>
      <c r="V13" s="1106"/>
      <c r="W13" s="1106"/>
      <c r="X13" s="1106"/>
      <c r="Y13" s="1106"/>
    </row>
    <row r="14" spans="1:25">
      <c r="A14" s="1133" t="s">
        <v>2315</v>
      </c>
      <c r="B14" s="1133"/>
      <c r="C14" s="1133"/>
      <c r="D14" s="1133"/>
      <c r="E14" s="1133"/>
      <c r="F14" s="1133"/>
      <c r="G14" s="1133"/>
      <c r="H14" s="1133"/>
      <c r="I14" s="1133"/>
      <c r="J14" s="1133"/>
      <c r="K14" s="1133"/>
      <c r="L14" s="1133"/>
      <c r="M14" s="1133"/>
      <c r="N14" s="1133"/>
      <c r="O14" s="1133"/>
      <c r="P14" s="1133"/>
      <c r="Q14" s="1133"/>
      <c r="R14" s="1133"/>
      <c r="S14" s="1133"/>
      <c r="T14" s="1106"/>
      <c r="U14" s="1106"/>
      <c r="V14" s="1106"/>
      <c r="W14" s="1106"/>
      <c r="X14" s="1106"/>
      <c r="Y14" s="1106"/>
    </row>
    <row r="15" spans="1:25">
      <c r="A15" s="1133" t="s">
        <v>2316</v>
      </c>
      <c r="B15" s="1133"/>
      <c r="C15" s="1133"/>
      <c r="D15" s="1133"/>
      <c r="E15" s="1133"/>
      <c r="F15" s="1133"/>
      <c r="G15" s="1133"/>
      <c r="H15" s="1133"/>
      <c r="I15" s="1133"/>
      <c r="J15" s="1133"/>
      <c r="K15" s="1133"/>
      <c r="L15" s="1133"/>
      <c r="M15" s="1133"/>
      <c r="N15" s="1133"/>
      <c r="O15" s="1133"/>
      <c r="P15" s="1133"/>
      <c r="Q15" s="1133"/>
      <c r="R15" s="1133"/>
      <c r="S15" s="1133"/>
      <c r="T15" s="1106"/>
      <c r="U15" s="1106"/>
      <c r="V15" s="1106"/>
      <c r="W15" s="1106"/>
      <c r="X15" s="1106"/>
      <c r="Y15" s="1106"/>
    </row>
    <row r="16" spans="1:25">
      <c r="A16" s="1133" t="s">
        <v>2317</v>
      </c>
      <c r="B16" s="1133"/>
      <c r="C16" s="1133"/>
      <c r="D16" s="1133"/>
      <c r="E16" s="1133"/>
      <c r="F16" s="1133"/>
      <c r="G16" s="1133"/>
      <c r="H16" s="1133"/>
      <c r="I16" s="1133"/>
      <c r="J16" s="1133"/>
      <c r="K16" s="1133"/>
      <c r="L16" s="1133"/>
      <c r="M16" s="1133"/>
      <c r="N16" s="1133"/>
      <c r="O16" s="1133"/>
      <c r="P16" s="1133"/>
      <c r="Q16" s="1133"/>
      <c r="R16" s="1133"/>
      <c r="S16" s="1133"/>
      <c r="T16" s="1106"/>
      <c r="U16" s="1106"/>
      <c r="V16" s="1106"/>
      <c r="W16" s="1106"/>
      <c r="X16" s="1106"/>
      <c r="Y16" s="1106"/>
    </row>
    <row r="17" spans="1:25" s="1104" customFormat="1" ht="16.5" thickBot="1">
      <c r="A17" s="2906" t="s">
        <v>2282</v>
      </c>
      <c r="B17" s="2906"/>
      <c r="C17" s="2906"/>
      <c r="D17" s="2906"/>
      <c r="E17" s="2906"/>
      <c r="F17" s="2906"/>
      <c r="G17" s="2906"/>
      <c r="H17" s="2906"/>
      <c r="T17" s="1105"/>
      <c r="U17" s="1105"/>
      <c r="V17" s="1014"/>
    </row>
    <row r="18" spans="1:25" s="1104" customFormat="1">
      <c r="A18" s="3057" t="s">
        <v>2223</v>
      </c>
      <c r="B18" s="3057" t="s">
        <v>1339</v>
      </c>
      <c r="C18" s="3059" t="s">
        <v>2288</v>
      </c>
      <c r="D18" s="3057" t="s">
        <v>2318</v>
      </c>
      <c r="E18" s="3061" t="s">
        <v>2290</v>
      </c>
      <c r="F18" s="3061" t="s">
        <v>2291</v>
      </c>
      <c r="G18" s="3061" t="s">
        <v>2292</v>
      </c>
      <c r="H18" s="3063" t="s">
        <v>2293</v>
      </c>
      <c r="I18" s="2863" t="s">
        <v>2319</v>
      </c>
      <c r="J18" s="2863" t="s">
        <v>2320</v>
      </c>
      <c r="K18" s="2865" t="s">
        <v>2321</v>
      </c>
      <c r="L18" s="2865" t="s">
        <v>2322</v>
      </c>
      <c r="M18" s="2865" t="s">
        <v>2323</v>
      </c>
      <c r="N18" s="2865" t="s">
        <v>2324</v>
      </c>
      <c r="O18" s="3065" t="s">
        <v>2325</v>
      </c>
      <c r="P18" s="3065" t="s">
        <v>2326</v>
      </c>
      <c r="Q18" s="2867" t="s">
        <v>2327</v>
      </c>
      <c r="W18" s="1105"/>
      <c r="X18" s="1105"/>
      <c r="Y18" s="1014"/>
    </row>
    <row r="19" spans="1:25" s="1104" customFormat="1" ht="13.5" thickBot="1">
      <c r="A19" s="3058"/>
      <c r="B19" s="3058"/>
      <c r="C19" s="3060"/>
      <c r="D19" s="3058"/>
      <c r="E19" s="3062"/>
      <c r="F19" s="3062"/>
      <c r="G19" s="3062"/>
      <c r="H19" s="3064"/>
      <c r="I19" s="2864"/>
      <c r="J19" s="2864"/>
      <c r="K19" s="2866"/>
      <c r="L19" s="2866"/>
      <c r="M19" s="2866"/>
      <c r="N19" s="2866"/>
      <c r="O19" s="3066"/>
      <c r="P19" s="3066"/>
      <c r="Q19" s="2868"/>
      <c r="W19" s="1105"/>
      <c r="X19" s="1105"/>
      <c r="Y19" s="1014"/>
    </row>
    <row r="20" spans="1:25" s="1104" customFormat="1" ht="15.75">
      <c r="A20" s="1134"/>
      <c r="B20" s="798"/>
      <c r="C20" s="1135"/>
      <c r="D20" s="1135"/>
      <c r="E20" s="798"/>
      <c r="F20" s="798"/>
      <c r="G20" s="798"/>
      <c r="H20" s="798"/>
      <c r="I20" s="1136"/>
      <c r="J20" s="1136"/>
      <c r="K20" s="1136"/>
      <c r="L20" s="1136"/>
      <c r="M20" s="1136"/>
      <c r="N20" s="1136"/>
      <c r="O20" s="1136"/>
      <c r="P20" s="1136"/>
      <c r="Q20" s="1137"/>
      <c r="W20" s="1105"/>
      <c r="X20" s="1105"/>
      <c r="Y20" s="1014"/>
    </row>
    <row r="21" spans="1:25" s="1104" customFormat="1" ht="15.75">
      <c r="A21" s="1138"/>
      <c r="B21" s="805"/>
      <c r="C21" s="1139"/>
      <c r="D21" s="1139"/>
      <c r="E21" s="805"/>
      <c r="F21" s="805"/>
      <c r="G21" s="805"/>
      <c r="H21" s="805"/>
      <c r="I21" s="806"/>
      <c r="J21" s="806"/>
      <c r="K21" s="806"/>
      <c r="L21" s="806"/>
      <c r="M21" s="806"/>
      <c r="N21" s="806"/>
      <c r="O21" s="806"/>
      <c r="P21" s="806"/>
      <c r="Q21" s="1140"/>
      <c r="W21" s="1105"/>
      <c r="X21" s="1105"/>
      <c r="Y21" s="1014"/>
    </row>
    <row r="22" spans="1:25" s="1104" customFormat="1" ht="16.5" thickBot="1">
      <c r="A22" s="1141"/>
      <c r="B22" s="833"/>
      <c r="C22" s="1142"/>
      <c r="D22" s="1142"/>
      <c r="E22" s="833"/>
      <c r="F22" s="833"/>
      <c r="G22" s="833"/>
      <c r="H22" s="833"/>
      <c r="I22" s="834"/>
      <c r="J22" s="834"/>
      <c r="K22" s="834"/>
      <c r="L22" s="834"/>
      <c r="M22" s="834"/>
      <c r="N22" s="834"/>
      <c r="O22" s="834"/>
      <c r="P22" s="834"/>
      <c r="Q22" s="1143"/>
      <c r="W22" s="1105"/>
      <c r="X22" s="1105"/>
      <c r="Y22" s="1014"/>
    </row>
    <row r="23" spans="1:25" s="1104" customFormat="1">
      <c r="A23" s="1125"/>
      <c r="B23" s="1125"/>
      <c r="C23" s="1126"/>
      <c r="D23" s="1125"/>
      <c r="E23" s="1125"/>
      <c r="F23" s="1125"/>
      <c r="G23" s="1125"/>
      <c r="H23" s="1125"/>
      <c r="I23" s="1126"/>
      <c r="J23" s="1126"/>
      <c r="K23" s="1126"/>
      <c r="L23" s="1126"/>
      <c r="M23" s="1126"/>
      <c r="N23" s="1126"/>
      <c r="O23" s="1126"/>
      <c r="P23" s="1126"/>
      <c r="Q23" s="1126"/>
      <c r="T23" s="1105"/>
      <c r="U23" s="1105"/>
      <c r="V23" s="1014"/>
    </row>
    <row r="24" spans="1:25" s="1104" customFormat="1">
      <c r="A24" s="1125"/>
      <c r="B24" s="1125"/>
      <c r="C24" s="1126"/>
      <c r="D24" s="1125"/>
      <c r="E24" s="1125"/>
      <c r="F24" s="1125"/>
      <c r="G24" s="1125"/>
      <c r="H24" s="1125"/>
      <c r="I24" s="1126"/>
      <c r="J24" s="1126"/>
      <c r="K24" s="1126"/>
      <c r="L24" s="1126"/>
      <c r="M24" s="1126"/>
      <c r="N24" s="1126"/>
      <c r="O24" s="1126"/>
      <c r="P24" s="1126"/>
      <c r="Q24" s="1126"/>
      <c r="T24" s="1105"/>
      <c r="U24" s="1105"/>
      <c r="V24" s="1014"/>
    </row>
    <row r="25" spans="1:25" s="1104" customFormat="1">
      <c r="A25" s="1125"/>
      <c r="B25" s="1125"/>
      <c r="C25" s="1126"/>
      <c r="D25" s="1125"/>
      <c r="E25" s="1125"/>
      <c r="F25" s="1125"/>
      <c r="G25" s="1125"/>
      <c r="H25" s="1125"/>
      <c r="I25" s="1126"/>
      <c r="J25" s="1126"/>
      <c r="K25" s="1126"/>
      <c r="L25" s="1126"/>
      <c r="M25" s="1126"/>
      <c r="N25" s="1126"/>
      <c r="O25" s="1126"/>
      <c r="P25" s="1126"/>
      <c r="Q25" s="1126"/>
      <c r="T25" s="1105"/>
      <c r="U25" s="1105"/>
      <c r="V25" s="1014"/>
    </row>
    <row r="26" spans="1:25" s="1104" customFormat="1">
      <c r="A26" s="1125"/>
      <c r="B26" s="1125"/>
      <c r="C26" s="1126"/>
      <c r="D26" s="1125"/>
      <c r="E26" s="1125"/>
      <c r="F26" s="1125"/>
      <c r="G26" s="1125"/>
      <c r="H26" s="1125"/>
      <c r="I26" s="1126"/>
      <c r="J26" s="1126"/>
      <c r="K26" s="1126"/>
      <c r="L26" s="1126"/>
      <c r="M26" s="1126"/>
      <c r="N26" s="1126"/>
      <c r="O26" s="1126"/>
      <c r="P26" s="1126"/>
      <c r="Q26" s="1126"/>
      <c r="T26" s="1105"/>
      <c r="U26" s="1105"/>
      <c r="V26" s="1014"/>
    </row>
    <row r="27" spans="1:25" s="1104" customFormat="1">
      <c r="A27" s="1125"/>
      <c r="B27" s="1125"/>
      <c r="C27" s="1126"/>
      <c r="D27" s="1125"/>
      <c r="E27" s="1125"/>
      <c r="F27" s="1125"/>
      <c r="G27" s="1125"/>
      <c r="H27" s="1125"/>
      <c r="I27" s="1126"/>
      <c r="J27" s="1126"/>
      <c r="K27" s="1126"/>
      <c r="L27" s="1126"/>
      <c r="M27" s="1126"/>
      <c r="N27" s="1126"/>
      <c r="O27" s="1126"/>
      <c r="P27" s="1126"/>
      <c r="Q27" s="1126"/>
      <c r="T27" s="1105"/>
      <c r="U27" s="1105"/>
      <c r="V27" s="1014"/>
    </row>
    <row r="28" spans="1:25" s="1104" customFormat="1">
      <c r="A28" s="1125"/>
      <c r="B28" s="1125"/>
      <c r="C28" s="1126"/>
      <c r="D28" s="1125"/>
      <c r="E28" s="1125"/>
      <c r="F28" s="1125"/>
      <c r="G28" s="1125"/>
      <c r="H28" s="1125"/>
      <c r="I28" s="1126"/>
      <c r="J28" s="1126"/>
      <c r="K28" s="1126"/>
      <c r="L28" s="1126"/>
      <c r="M28" s="1126"/>
      <c r="N28" s="1126"/>
      <c r="O28" s="1126"/>
      <c r="P28" s="1126"/>
      <c r="Q28" s="1126"/>
      <c r="T28" s="1105"/>
      <c r="U28" s="1105"/>
      <c r="V28" s="1014"/>
    </row>
    <row r="29" spans="1:25" s="1104" customFormat="1">
      <c r="A29" s="1125"/>
      <c r="B29" s="1125"/>
      <c r="C29" s="1126"/>
      <c r="D29" s="1125"/>
      <c r="E29" s="1125"/>
      <c r="F29" s="1125"/>
      <c r="G29" s="1125"/>
      <c r="H29" s="1125"/>
      <c r="I29" s="1126"/>
      <c r="J29" s="1126"/>
      <c r="K29" s="1126"/>
      <c r="L29" s="1126"/>
      <c r="M29" s="1126"/>
      <c r="N29" s="1126"/>
      <c r="O29" s="1126"/>
      <c r="P29" s="1126"/>
      <c r="Q29" s="1126"/>
      <c r="T29" s="1105"/>
      <c r="U29" s="1105"/>
      <c r="V29" s="1014"/>
    </row>
    <row r="30" spans="1:25" s="1104" customFormat="1">
      <c r="A30" s="1125"/>
      <c r="B30" s="1125"/>
      <c r="C30" s="1126"/>
      <c r="D30" s="1125"/>
      <c r="E30" s="1125"/>
      <c r="F30" s="1125"/>
      <c r="G30" s="1125"/>
      <c r="H30" s="1125"/>
      <c r="I30" s="1126"/>
      <c r="J30" s="1126"/>
      <c r="K30" s="1126"/>
      <c r="L30" s="1126"/>
      <c r="M30" s="1126"/>
      <c r="N30" s="1126"/>
      <c r="O30" s="1126"/>
      <c r="P30" s="1126"/>
      <c r="Q30" s="1126"/>
      <c r="T30" s="1105"/>
      <c r="U30" s="1105"/>
      <c r="V30" s="1014"/>
    </row>
    <row r="31" spans="1:25" s="1104" customFormat="1">
      <c r="A31" s="1125"/>
      <c r="B31" s="1125"/>
      <c r="C31" s="1126"/>
      <c r="D31" s="1125"/>
      <c r="E31" s="1125"/>
      <c r="F31" s="1125"/>
      <c r="G31" s="1125"/>
      <c r="H31" s="1125"/>
      <c r="I31" s="1126"/>
      <c r="J31" s="1126"/>
      <c r="K31" s="1126"/>
      <c r="L31" s="1126"/>
      <c r="M31" s="1126"/>
      <c r="N31" s="1126"/>
      <c r="O31" s="1126"/>
      <c r="P31" s="1126"/>
      <c r="Q31" s="1126"/>
      <c r="T31" s="1105"/>
      <c r="U31" s="1105"/>
      <c r="V31" s="1014"/>
    </row>
    <row r="32" spans="1:25" s="1104" customFormat="1">
      <c r="A32" s="1125"/>
      <c r="B32" s="1125"/>
      <c r="C32" s="1126"/>
      <c r="D32" s="1125"/>
      <c r="E32" s="1125"/>
      <c r="F32" s="1125"/>
      <c r="G32" s="1125"/>
      <c r="H32" s="1125"/>
      <c r="I32" s="1126"/>
      <c r="J32" s="1126"/>
      <c r="K32" s="1126"/>
      <c r="L32" s="1126"/>
      <c r="M32" s="1126"/>
      <c r="N32" s="1126"/>
      <c r="O32" s="1126"/>
      <c r="P32" s="1126"/>
      <c r="Q32" s="1126"/>
      <c r="T32" s="1105"/>
      <c r="U32" s="1105"/>
      <c r="V32" s="1014"/>
    </row>
    <row r="33" spans="1:22" s="1104" customFormat="1">
      <c r="A33" s="1125"/>
      <c r="B33" s="1125"/>
      <c r="C33" s="1126"/>
      <c r="D33" s="1125"/>
      <c r="E33" s="1125"/>
      <c r="F33" s="1125"/>
      <c r="G33" s="1125"/>
      <c r="H33" s="1125"/>
      <c r="I33" s="1126"/>
      <c r="J33" s="1126"/>
      <c r="K33" s="1126"/>
      <c r="L33" s="1126"/>
      <c r="M33" s="1126"/>
      <c r="N33" s="1126"/>
      <c r="O33" s="1126"/>
      <c r="P33" s="1126"/>
      <c r="Q33" s="1126"/>
      <c r="T33" s="1105"/>
      <c r="U33" s="1105"/>
      <c r="V33" s="1014"/>
    </row>
    <row r="34" spans="1:22" s="1104" customFormat="1">
      <c r="A34" s="1125"/>
      <c r="B34" s="1125"/>
      <c r="C34" s="1126"/>
      <c r="D34" s="1125"/>
      <c r="E34" s="1125"/>
      <c r="F34" s="1125"/>
      <c r="G34" s="1125"/>
      <c r="H34" s="1125"/>
      <c r="I34" s="1126"/>
      <c r="J34" s="1126"/>
      <c r="K34" s="1126"/>
      <c r="L34" s="1126"/>
      <c r="M34" s="1126"/>
      <c r="N34" s="1126"/>
      <c r="O34" s="1126"/>
      <c r="P34" s="1126"/>
      <c r="Q34" s="1126"/>
      <c r="T34" s="1105"/>
      <c r="U34" s="1105"/>
      <c r="V34" s="1014"/>
    </row>
    <row r="35" spans="1:22" s="1104" customFormat="1">
      <c r="A35" s="1125"/>
      <c r="B35" s="1125"/>
      <c r="C35" s="1126"/>
      <c r="D35" s="1125"/>
      <c r="E35" s="1125"/>
      <c r="F35" s="1125"/>
      <c r="G35" s="1125"/>
      <c r="H35" s="1125"/>
      <c r="I35" s="1126"/>
      <c r="J35" s="1126"/>
      <c r="K35" s="1126"/>
      <c r="L35" s="1126"/>
      <c r="M35" s="1126"/>
      <c r="N35" s="1126"/>
      <c r="O35" s="1126"/>
      <c r="P35" s="1126"/>
      <c r="Q35" s="1126"/>
      <c r="T35" s="1105"/>
      <c r="U35" s="1105"/>
      <c r="V35" s="1014"/>
    </row>
    <row r="36" spans="1:22" s="1104" customFormat="1">
      <c r="A36" s="1125"/>
      <c r="B36" s="1125"/>
      <c r="C36" s="1126"/>
      <c r="D36" s="1125"/>
      <c r="E36" s="1125"/>
      <c r="F36" s="1125"/>
      <c r="G36" s="1125"/>
      <c r="H36" s="1125"/>
      <c r="I36" s="1126"/>
      <c r="J36" s="1126"/>
      <c r="K36" s="1126"/>
      <c r="L36" s="1126"/>
      <c r="M36" s="1126"/>
      <c r="N36" s="1126"/>
      <c r="O36" s="1126"/>
      <c r="P36" s="1126"/>
      <c r="Q36" s="1126"/>
      <c r="T36" s="1105"/>
      <c r="U36" s="1105"/>
      <c r="V36" s="1014"/>
    </row>
    <row r="37" spans="1:22" s="1104" customFormat="1">
      <c r="A37" s="1125"/>
      <c r="B37" s="1125"/>
      <c r="C37" s="1126"/>
      <c r="D37" s="1125"/>
      <c r="E37" s="1125"/>
      <c r="F37" s="1125"/>
      <c r="G37" s="1125"/>
      <c r="H37" s="1125"/>
      <c r="I37" s="1126"/>
      <c r="J37" s="1126"/>
      <c r="K37" s="1126"/>
      <c r="L37" s="1126"/>
      <c r="M37" s="1126"/>
      <c r="N37" s="1126"/>
      <c r="O37" s="1126"/>
      <c r="P37" s="1126"/>
      <c r="Q37" s="1126"/>
      <c r="T37" s="1105"/>
      <c r="U37" s="1105"/>
      <c r="V37" s="1014"/>
    </row>
    <row r="38" spans="1:22" s="1104" customFormat="1">
      <c r="A38" s="1125"/>
      <c r="B38" s="1125"/>
      <c r="C38" s="1126"/>
      <c r="D38" s="1125"/>
      <c r="E38" s="1125"/>
      <c r="F38" s="1125"/>
      <c r="G38" s="1125"/>
      <c r="H38" s="1125"/>
      <c r="I38" s="1126"/>
      <c r="J38" s="1126"/>
      <c r="K38" s="1126"/>
      <c r="L38" s="1126"/>
      <c r="M38" s="1126"/>
      <c r="N38" s="1126"/>
      <c r="O38" s="1126"/>
      <c r="P38" s="1126"/>
      <c r="Q38" s="1126"/>
      <c r="T38" s="1105"/>
      <c r="U38" s="1105"/>
      <c r="V38" s="1014"/>
    </row>
    <row r="39" spans="1:22" s="1104" customFormat="1">
      <c r="A39" s="1125"/>
      <c r="B39" s="1125"/>
      <c r="C39" s="1126"/>
      <c r="D39" s="1125"/>
      <c r="E39" s="1125"/>
      <c r="F39" s="1125"/>
      <c r="G39" s="1125"/>
      <c r="H39" s="1125"/>
      <c r="I39" s="1126"/>
      <c r="J39" s="1126"/>
      <c r="K39" s="1126"/>
      <c r="L39" s="1126"/>
      <c r="M39" s="1126"/>
      <c r="N39" s="1126"/>
      <c r="O39" s="1126"/>
      <c r="P39" s="1126"/>
      <c r="Q39" s="1126"/>
      <c r="T39" s="1105"/>
      <c r="U39" s="1105"/>
      <c r="V39" s="1014"/>
    </row>
    <row r="40" spans="1:22" s="1104" customFormat="1">
      <c r="A40" s="1125"/>
      <c r="B40" s="1125"/>
      <c r="C40" s="1126"/>
      <c r="D40" s="1125"/>
      <c r="E40" s="1125"/>
      <c r="F40" s="1125"/>
      <c r="G40" s="1125"/>
      <c r="H40" s="1125"/>
      <c r="I40" s="1126"/>
      <c r="J40" s="1126"/>
      <c r="K40" s="1126"/>
      <c r="L40" s="1126"/>
      <c r="M40" s="1126"/>
      <c r="N40" s="1126"/>
      <c r="O40" s="1126"/>
      <c r="P40" s="1126"/>
      <c r="Q40" s="1126"/>
      <c r="T40" s="1105"/>
      <c r="U40" s="1105"/>
      <c r="V40" s="1014"/>
    </row>
    <row r="41" spans="1:22" s="1104" customFormat="1">
      <c r="A41" s="1125"/>
      <c r="B41" s="1125"/>
      <c r="C41" s="1126"/>
      <c r="D41" s="1125"/>
      <c r="E41" s="1125"/>
      <c r="F41" s="1125"/>
      <c r="G41" s="1125"/>
      <c r="H41" s="1125"/>
      <c r="I41" s="1126"/>
      <c r="J41" s="1126"/>
      <c r="K41" s="1126"/>
      <c r="L41" s="1126"/>
      <c r="M41" s="1126"/>
      <c r="N41" s="1126"/>
      <c r="O41" s="1126"/>
      <c r="P41" s="1126"/>
      <c r="Q41" s="1126"/>
      <c r="T41" s="1105"/>
      <c r="U41" s="1105"/>
      <c r="V41" s="1014"/>
    </row>
    <row r="42" spans="1:22" s="1104" customFormat="1">
      <c r="A42" s="1125"/>
      <c r="B42" s="1125"/>
      <c r="C42" s="1126"/>
      <c r="D42" s="1125"/>
      <c r="E42" s="1125"/>
      <c r="F42" s="1125"/>
      <c r="G42" s="1125"/>
      <c r="H42" s="1125"/>
      <c r="I42" s="1126"/>
      <c r="J42" s="1126"/>
      <c r="K42" s="1126"/>
      <c r="L42" s="1126"/>
      <c r="M42" s="1126"/>
      <c r="N42" s="1126"/>
      <c r="O42" s="1126"/>
      <c r="P42" s="1126"/>
      <c r="Q42" s="1126"/>
      <c r="T42" s="1105"/>
      <c r="U42" s="1105"/>
      <c r="V42" s="1014"/>
    </row>
    <row r="43" spans="1:22" s="1104" customFormat="1">
      <c r="A43" s="1125"/>
      <c r="B43" s="1125"/>
      <c r="C43" s="1126"/>
      <c r="D43" s="1125"/>
      <c r="E43" s="1125"/>
      <c r="F43" s="1125"/>
      <c r="G43" s="1125"/>
      <c r="H43" s="1125"/>
      <c r="I43" s="1126"/>
      <c r="J43" s="1126"/>
      <c r="K43" s="1126"/>
      <c r="L43" s="1126"/>
      <c r="M43" s="1126"/>
      <c r="N43" s="1126"/>
      <c r="O43" s="1126"/>
      <c r="P43" s="1126"/>
      <c r="Q43" s="1126"/>
      <c r="T43" s="1105"/>
      <c r="U43" s="1105"/>
      <c r="V43" s="1014"/>
    </row>
    <row r="44" spans="1:22" s="1104" customFormat="1">
      <c r="A44" s="1125"/>
      <c r="B44" s="1125"/>
      <c r="C44" s="1126"/>
      <c r="D44" s="1125"/>
      <c r="E44" s="1125"/>
      <c r="F44" s="1125"/>
      <c r="G44" s="1125"/>
      <c r="H44" s="1125"/>
      <c r="I44" s="1126"/>
      <c r="J44" s="1126"/>
      <c r="K44" s="1126"/>
      <c r="L44" s="1126"/>
      <c r="M44" s="1126"/>
      <c r="N44" s="1126"/>
      <c r="O44" s="1126"/>
      <c r="P44" s="1126"/>
      <c r="Q44" s="1126"/>
      <c r="T44" s="1105"/>
      <c r="U44" s="1105"/>
      <c r="V44" s="1014"/>
    </row>
    <row r="45" spans="1:22" s="1104" customFormat="1">
      <c r="A45" s="1125"/>
      <c r="B45" s="1125"/>
      <c r="C45" s="1126"/>
      <c r="D45" s="1125"/>
      <c r="E45" s="1125"/>
      <c r="F45" s="1125"/>
      <c r="G45" s="1125"/>
      <c r="H45" s="1125"/>
      <c r="I45" s="1126"/>
      <c r="J45" s="1126"/>
      <c r="K45" s="1126"/>
      <c r="L45" s="1126"/>
      <c r="M45" s="1126"/>
      <c r="N45" s="1126"/>
      <c r="O45" s="1126"/>
      <c r="P45" s="1126"/>
      <c r="Q45" s="1126"/>
      <c r="T45" s="1105"/>
      <c r="U45" s="1105"/>
      <c r="V45" s="1014"/>
    </row>
    <row r="46" spans="1:22" s="1104" customFormat="1">
      <c r="A46" s="1125"/>
      <c r="B46" s="1125"/>
      <c r="C46" s="1126"/>
      <c r="D46" s="1125"/>
      <c r="E46" s="1125"/>
      <c r="F46" s="1125"/>
      <c r="G46" s="1125"/>
      <c r="H46" s="1125"/>
      <c r="I46" s="1126"/>
      <c r="J46" s="1126"/>
      <c r="K46" s="1126"/>
      <c r="L46" s="1126"/>
      <c r="M46" s="1126"/>
      <c r="N46" s="1126"/>
      <c r="O46" s="1126"/>
      <c r="P46" s="1126"/>
      <c r="Q46" s="1126"/>
      <c r="T46" s="1105"/>
      <c r="U46" s="1105"/>
      <c r="V46" s="1014"/>
    </row>
    <row r="47" spans="1:22" s="1104" customFormat="1">
      <c r="A47" s="1125"/>
      <c r="B47" s="1125"/>
      <c r="C47" s="1126"/>
      <c r="D47" s="1125"/>
      <c r="E47" s="1125"/>
      <c r="F47" s="1125"/>
      <c r="G47" s="1125"/>
      <c r="H47" s="1125"/>
      <c r="I47" s="1126"/>
      <c r="J47" s="1126"/>
      <c r="K47" s="1126"/>
      <c r="L47" s="1126"/>
      <c r="M47" s="1126"/>
      <c r="N47" s="1126"/>
      <c r="O47" s="1126"/>
      <c r="P47" s="1126"/>
      <c r="Q47" s="1126"/>
      <c r="T47" s="1105"/>
      <c r="U47" s="1105"/>
      <c r="V47" s="1014"/>
    </row>
    <row r="48" spans="1:22" s="1104" customFormat="1">
      <c r="A48" s="1125"/>
      <c r="B48" s="1125"/>
      <c r="C48" s="1126"/>
      <c r="D48" s="1125"/>
      <c r="E48" s="1125"/>
      <c r="F48" s="1125"/>
      <c r="G48" s="1125"/>
      <c r="H48" s="1125"/>
      <c r="I48" s="1126"/>
      <c r="J48" s="1126"/>
      <c r="K48" s="1126"/>
      <c r="L48" s="1126"/>
      <c r="M48" s="1126"/>
      <c r="N48" s="1126"/>
      <c r="O48" s="1126"/>
      <c r="P48" s="1126"/>
      <c r="Q48" s="1126"/>
      <c r="T48" s="1105"/>
      <c r="U48" s="1105"/>
      <c r="V48" s="1014"/>
    </row>
    <row r="49" spans="1:22" s="1104" customFormat="1">
      <c r="A49" s="1125"/>
      <c r="B49" s="1125"/>
      <c r="C49" s="1126"/>
      <c r="D49" s="1125"/>
      <c r="E49" s="1125"/>
      <c r="F49" s="1125"/>
      <c r="G49" s="1125"/>
      <c r="H49" s="1125"/>
      <c r="I49" s="1126"/>
      <c r="J49" s="1126"/>
      <c r="K49" s="1126"/>
      <c r="L49" s="1126"/>
      <c r="M49" s="1126"/>
      <c r="N49" s="1126"/>
      <c r="O49" s="1126"/>
      <c r="P49" s="1126"/>
      <c r="Q49" s="1126"/>
      <c r="T49" s="1105"/>
      <c r="U49" s="1105"/>
      <c r="V49" s="1014"/>
    </row>
    <row r="50" spans="1:22" s="1104" customFormat="1">
      <c r="A50" s="1125"/>
      <c r="B50" s="1125"/>
      <c r="C50" s="1126"/>
      <c r="D50" s="1125"/>
      <c r="E50" s="1125"/>
      <c r="F50" s="1125"/>
      <c r="G50" s="1125"/>
      <c r="H50" s="1125"/>
      <c r="I50" s="1126"/>
      <c r="J50" s="1126"/>
      <c r="K50" s="1126"/>
      <c r="L50" s="1126"/>
      <c r="M50" s="1126"/>
      <c r="N50" s="1126"/>
      <c r="O50" s="1126"/>
      <c r="P50" s="1126"/>
      <c r="Q50" s="1126"/>
      <c r="T50" s="1105"/>
      <c r="U50" s="1105"/>
      <c r="V50" s="1014"/>
    </row>
    <row r="51" spans="1:22" s="1104" customFormat="1">
      <c r="A51" s="1125"/>
      <c r="B51" s="1125"/>
      <c r="C51" s="1126"/>
      <c r="D51" s="1125"/>
      <c r="E51" s="1125"/>
      <c r="F51" s="1125"/>
      <c r="G51" s="1125"/>
      <c r="H51" s="1125"/>
      <c r="I51" s="1126"/>
      <c r="J51" s="1126"/>
      <c r="K51" s="1126"/>
      <c r="L51" s="1126"/>
      <c r="M51" s="1126"/>
      <c r="N51" s="1126"/>
      <c r="O51" s="1126"/>
      <c r="P51" s="1126"/>
      <c r="Q51" s="1126"/>
      <c r="T51" s="1105"/>
      <c r="U51" s="1105"/>
      <c r="V51" s="1014"/>
    </row>
    <row r="52" spans="1:22" s="1104" customFormat="1">
      <c r="A52" s="1125"/>
      <c r="B52" s="1125"/>
      <c r="C52" s="1126"/>
      <c r="D52" s="1125"/>
      <c r="E52" s="1125"/>
      <c r="F52" s="1125"/>
      <c r="G52" s="1125"/>
      <c r="H52" s="1125"/>
      <c r="I52" s="1126"/>
      <c r="J52" s="1126"/>
      <c r="K52" s="1126"/>
      <c r="L52" s="1126"/>
      <c r="M52" s="1126"/>
      <c r="N52" s="1126"/>
      <c r="O52" s="1126"/>
      <c r="P52" s="1126"/>
      <c r="Q52" s="1126"/>
      <c r="T52" s="1105"/>
      <c r="U52" s="1105"/>
      <c r="V52" s="1014"/>
    </row>
    <row r="53" spans="1:22" s="1104" customFormat="1">
      <c r="A53" s="1125"/>
      <c r="B53" s="1125"/>
      <c r="C53" s="1126"/>
      <c r="D53" s="1125"/>
      <c r="E53" s="1125"/>
      <c r="F53" s="1125"/>
      <c r="G53" s="1125"/>
      <c r="H53" s="1125"/>
      <c r="I53" s="1126"/>
      <c r="J53" s="1126"/>
      <c r="K53" s="1126"/>
      <c r="L53" s="1126"/>
      <c r="M53" s="1126"/>
      <c r="N53" s="1126"/>
      <c r="O53" s="1126"/>
      <c r="P53" s="1126"/>
      <c r="Q53" s="1126"/>
      <c r="T53" s="1105"/>
      <c r="U53" s="1105"/>
      <c r="V53" s="1014"/>
    </row>
    <row r="54" spans="1:22" s="1104" customFormat="1">
      <c r="A54" s="1125"/>
      <c r="B54" s="1125"/>
      <c r="C54" s="1126"/>
      <c r="D54" s="1125"/>
      <c r="E54" s="1125"/>
      <c r="F54" s="1125"/>
      <c r="G54" s="1125"/>
      <c r="H54" s="1125"/>
      <c r="I54" s="1126"/>
      <c r="J54" s="1126"/>
      <c r="K54" s="1126"/>
      <c r="L54" s="1126"/>
      <c r="M54" s="1126"/>
      <c r="N54" s="1126"/>
      <c r="O54" s="1126"/>
      <c r="P54" s="1126"/>
      <c r="Q54" s="1126"/>
      <c r="T54" s="1105"/>
      <c r="U54" s="1105"/>
      <c r="V54" s="1014"/>
    </row>
    <row r="55" spans="1:22" s="1104" customFormat="1">
      <c r="A55" s="1125"/>
      <c r="B55" s="1125"/>
      <c r="C55" s="1126"/>
      <c r="D55" s="1125"/>
      <c r="E55" s="1125"/>
      <c r="F55" s="1125"/>
      <c r="G55" s="1125"/>
      <c r="H55" s="1125"/>
      <c r="I55" s="1126"/>
      <c r="J55" s="1126"/>
      <c r="K55" s="1126"/>
      <c r="L55" s="1126"/>
      <c r="M55" s="1126"/>
      <c r="N55" s="1126"/>
      <c r="O55" s="1126"/>
      <c r="P55" s="1126"/>
      <c r="Q55" s="1126"/>
      <c r="T55" s="1105"/>
      <c r="U55" s="1105"/>
      <c r="V55" s="1014"/>
    </row>
    <row r="56" spans="1:22" s="1104" customFormat="1">
      <c r="A56" s="1125"/>
      <c r="B56" s="1125"/>
      <c r="C56" s="1126"/>
      <c r="D56" s="1125"/>
      <c r="E56" s="1125"/>
      <c r="F56" s="1125"/>
      <c r="G56" s="1125"/>
      <c r="H56" s="1125"/>
      <c r="I56" s="1126"/>
      <c r="J56" s="1126"/>
      <c r="K56" s="1126"/>
      <c r="L56" s="1126"/>
      <c r="M56" s="1126"/>
      <c r="N56" s="1126"/>
      <c r="O56" s="1126"/>
      <c r="P56" s="1126"/>
      <c r="Q56" s="1126"/>
      <c r="T56" s="1105"/>
      <c r="U56" s="1105"/>
      <c r="V56" s="1014"/>
    </row>
    <row r="57" spans="1:22" s="1104" customFormat="1">
      <c r="A57" s="1125"/>
      <c r="B57" s="1125"/>
      <c r="C57" s="1126"/>
      <c r="D57" s="1125"/>
      <c r="E57" s="1125"/>
      <c r="F57" s="1125"/>
      <c r="G57" s="1125"/>
      <c r="H57" s="1125"/>
      <c r="I57" s="1126"/>
      <c r="J57" s="1126"/>
      <c r="K57" s="1126"/>
      <c r="L57" s="1126"/>
      <c r="M57" s="1126"/>
      <c r="N57" s="1126"/>
      <c r="O57" s="1126"/>
      <c r="P57" s="1126"/>
      <c r="Q57" s="1126"/>
      <c r="T57" s="1105"/>
      <c r="U57" s="1105"/>
      <c r="V57" s="1014"/>
    </row>
    <row r="58" spans="1:22" s="1104" customFormat="1">
      <c r="A58" s="1125"/>
      <c r="B58" s="1125"/>
      <c r="C58" s="1126"/>
      <c r="D58" s="1125"/>
      <c r="E58" s="1125"/>
      <c r="F58" s="1125"/>
      <c r="G58" s="1125"/>
      <c r="H58" s="1125"/>
      <c r="I58" s="1126"/>
      <c r="J58" s="1126"/>
      <c r="K58" s="1126"/>
      <c r="L58" s="1126"/>
      <c r="M58" s="1126"/>
      <c r="N58" s="1126"/>
      <c r="O58" s="1126"/>
      <c r="P58" s="1126"/>
      <c r="Q58" s="1126"/>
      <c r="T58" s="1105"/>
      <c r="U58" s="1105"/>
      <c r="V58" s="1014"/>
    </row>
    <row r="59" spans="1:22" s="1104" customFormat="1">
      <c r="A59" s="1125"/>
      <c r="B59" s="1125"/>
      <c r="C59" s="1126"/>
      <c r="D59" s="1125"/>
      <c r="E59" s="1125"/>
      <c r="F59" s="1125"/>
      <c r="G59" s="1125"/>
      <c r="H59" s="1125"/>
      <c r="I59" s="1126"/>
      <c r="J59" s="1126"/>
      <c r="K59" s="1126"/>
      <c r="L59" s="1126"/>
      <c r="M59" s="1126"/>
      <c r="N59" s="1126"/>
      <c r="O59" s="1126"/>
      <c r="P59" s="1126"/>
      <c r="Q59" s="1126"/>
      <c r="T59" s="1105"/>
      <c r="U59" s="1105"/>
      <c r="V59" s="1014"/>
    </row>
    <row r="60" spans="1:22" s="1104" customFormat="1">
      <c r="A60" s="1125"/>
      <c r="B60" s="1125"/>
      <c r="C60" s="1126"/>
      <c r="D60" s="1125"/>
      <c r="E60" s="1125"/>
      <c r="F60" s="1125"/>
      <c r="G60" s="1125"/>
      <c r="H60" s="1125"/>
      <c r="I60" s="1126"/>
      <c r="J60" s="1126"/>
      <c r="K60" s="1126"/>
      <c r="L60" s="1126"/>
      <c r="M60" s="1126"/>
      <c r="N60" s="1126"/>
      <c r="O60" s="1126"/>
      <c r="P60" s="1126"/>
      <c r="Q60" s="1126"/>
      <c r="T60" s="1105"/>
      <c r="U60" s="1105"/>
      <c r="V60" s="1014"/>
    </row>
    <row r="61" spans="1:22" s="1104" customFormat="1">
      <c r="A61" s="1125"/>
      <c r="B61" s="1125"/>
      <c r="C61" s="1126"/>
      <c r="D61" s="1125"/>
      <c r="E61" s="1125"/>
      <c r="F61" s="1125"/>
      <c r="G61" s="1125"/>
      <c r="H61" s="1125"/>
      <c r="I61" s="1126"/>
      <c r="J61" s="1126"/>
      <c r="K61" s="1126"/>
      <c r="L61" s="1126"/>
      <c r="M61" s="1126"/>
      <c r="N61" s="1126"/>
      <c r="O61" s="1126"/>
      <c r="P61" s="1126"/>
      <c r="Q61" s="1126"/>
      <c r="T61" s="1105"/>
      <c r="U61" s="1105"/>
      <c r="V61" s="1014"/>
    </row>
    <row r="62" spans="1:22" s="1104" customFormat="1">
      <c r="A62" s="1125"/>
      <c r="B62" s="1125"/>
      <c r="C62" s="1126"/>
      <c r="D62" s="1125"/>
      <c r="E62" s="1125"/>
      <c r="F62" s="1125"/>
      <c r="G62" s="1125"/>
      <c r="H62" s="1125"/>
      <c r="I62" s="1126"/>
      <c r="J62" s="1126"/>
      <c r="K62" s="1126"/>
      <c r="L62" s="1126"/>
      <c r="M62" s="1126"/>
      <c r="N62" s="1126"/>
      <c r="O62" s="1126"/>
      <c r="P62" s="1126"/>
      <c r="Q62" s="1126"/>
      <c r="T62" s="1105"/>
      <c r="U62" s="1105"/>
      <c r="V62" s="1014"/>
    </row>
    <row r="63" spans="1:22" s="1104" customFormat="1">
      <c r="A63" s="1125"/>
      <c r="B63" s="1125"/>
      <c r="C63" s="1126"/>
      <c r="D63" s="1125"/>
      <c r="E63" s="1125"/>
      <c r="F63" s="1125"/>
      <c r="G63" s="1125"/>
      <c r="H63" s="1125"/>
      <c r="I63" s="1126"/>
      <c r="J63" s="1126"/>
      <c r="K63" s="1126"/>
      <c r="L63" s="1126"/>
      <c r="M63" s="1126"/>
      <c r="N63" s="1126"/>
      <c r="O63" s="1126"/>
      <c r="P63" s="1126"/>
      <c r="Q63" s="1126"/>
      <c r="T63" s="1105"/>
      <c r="U63" s="1105"/>
      <c r="V63" s="1014"/>
    </row>
    <row r="64" spans="1:22" s="1104" customFormat="1">
      <c r="A64" s="1125"/>
      <c r="B64" s="1125"/>
      <c r="C64" s="1126"/>
      <c r="D64" s="1125"/>
      <c r="E64" s="1125"/>
      <c r="F64" s="1125"/>
      <c r="G64" s="1125"/>
      <c r="H64" s="1125"/>
      <c r="I64" s="1126"/>
      <c r="J64" s="1126"/>
      <c r="K64" s="1126"/>
      <c r="L64" s="1126"/>
      <c r="M64" s="1126"/>
      <c r="N64" s="1126"/>
      <c r="O64" s="1126"/>
      <c r="P64" s="1126"/>
      <c r="Q64" s="1126"/>
      <c r="T64" s="1105"/>
      <c r="U64" s="1105"/>
      <c r="V64" s="1014"/>
    </row>
    <row r="65" spans="1:22" s="1104" customFormat="1">
      <c r="A65" s="1125"/>
      <c r="B65" s="1125"/>
      <c r="C65" s="1126"/>
      <c r="D65" s="1125"/>
      <c r="E65" s="1125"/>
      <c r="F65" s="1125"/>
      <c r="G65" s="1125"/>
      <c r="H65" s="1125"/>
      <c r="I65" s="1126"/>
      <c r="J65" s="1126"/>
      <c r="K65" s="1126"/>
      <c r="L65" s="1126"/>
      <c r="M65" s="1126"/>
      <c r="N65" s="1126"/>
      <c r="O65" s="1126"/>
      <c r="P65" s="1126"/>
      <c r="Q65" s="1126"/>
      <c r="T65" s="1105"/>
      <c r="U65" s="1105"/>
      <c r="V65" s="1014"/>
    </row>
    <row r="66" spans="1:22" s="1104" customFormat="1">
      <c r="A66" s="1125"/>
      <c r="B66" s="1125"/>
      <c r="C66" s="1126"/>
      <c r="D66" s="1125"/>
      <c r="E66" s="1125"/>
      <c r="F66" s="1125"/>
      <c r="G66" s="1125"/>
      <c r="H66" s="1125"/>
      <c r="I66" s="1126"/>
      <c r="J66" s="1126"/>
      <c r="K66" s="1126"/>
      <c r="L66" s="1126"/>
      <c r="M66" s="1126"/>
      <c r="N66" s="1126"/>
      <c r="O66" s="1126"/>
      <c r="P66" s="1126"/>
      <c r="Q66" s="1126"/>
      <c r="T66" s="1105"/>
      <c r="U66" s="1105"/>
      <c r="V66" s="1014"/>
    </row>
    <row r="67" spans="1:22" s="1104" customFormat="1">
      <c r="A67" s="1125"/>
      <c r="B67" s="1125"/>
      <c r="C67" s="1126"/>
      <c r="D67" s="1125"/>
      <c r="E67" s="1125"/>
      <c r="F67" s="1125"/>
      <c r="G67" s="1125"/>
      <c r="H67" s="1125"/>
      <c r="I67" s="1126"/>
      <c r="J67" s="1126"/>
      <c r="K67" s="1126"/>
      <c r="L67" s="1126"/>
      <c r="M67" s="1126"/>
      <c r="N67" s="1126"/>
      <c r="O67" s="1126"/>
      <c r="P67" s="1126"/>
      <c r="Q67" s="1126"/>
      <c r="T67" s="1105"/>
      <c r="U67" s="1105"/>
      <c r="V67" s="1014"/>
    </row>
    <row r="68" spans="1:22" s="1104" customFormat="1">
      <c r="A68" s="1125"/>
      <c r="B68" s="1125"/>
      <c r="C68" s="1126"/>
      <c r="D68" s="1125"/>
      <c r="E68" s="1125"/>
      <c r="F68" s="1125"/>
      <c r="G68" s="1125"/>
      <c r="H68" s="1125"/>
      <c r="I68" s="1126"/>
      <c r="J68" s="1126"/>
      <c r="K68" s="1126"/>
      <c r="L68" s="1126"/>
      <c r="M68" s="1126"/>
      <c r="N68" s="1126"/>
      <c r="O68" s="1126"/>
      <c r="P68" s="1126"/>
      <c r="Q68" s="1126"/>
      <c r="T68" s="1105"/>
      <c r="U68" s="1105"/>
      <c r="V68" s="1014"/>
    </row>
    <row r="69" spans="1:22" s="1104" customFormat="1">
      <c r="A69" s="1125"/>
      <c r="B69" s="1125"/>
      <c r="C69" s="1126"/>
      <c r="D69" s="1125"/>
      <c r="E69" s="1125"/>
      <c r="F69" s="1125"/>
      <c r="G69" s="1125"/>
      <c r="H69" s="1125"/>
      <c r="I69" s="1126"/>
      <c r="J69" s="1126"/>
      <c r="K69" s="1126"/>
      <c r="L69" s="1126"/>
      <c r="M69" s="1126"/>
      <c r="N69" s="1126"/>
      <c r="O69" s="1126"/>
      <c r="P69" s="1126"/>
      <c r="Q69" s="1126"/>
      <c r="T69" s="1105"/>
      <c r="U69" s="1105"/>
      <c r="V69" s="1014"/>
    </row>
    <row r="70" spans="1:22" s="1104" customFormat="1">
      <c r="A70" s="1125"/>
      <c r="B70" s="1125"/>
      <c r="C70" s="1126"/>
      <c r="D70" s="1125"/>
      <c r="E70" s="1125"/>
      <c r="F70" s="1125"/>
      <c r="G70" s="1125"/>
      <c r="H70" s="1125"/>
      <c r="I70" s="1126"/>
      <c r="J70" s="1126"/>
      <c r="K70" s="1126"/>
      <c r="L70" s="1126"/>
      <c r="M70" s="1126"/>
      <c r="N70" s="1126"/>
      <c r="O70" s="1126"/>
      <c r="P70" s="1126"/>
      <c r="Q70" s="1126"/>
      <c r="T70" s="1105"/>
      <c r="U70" s="1105"/>
      <c r="V70" s="1014"/>
    </row>
    <row r="71" spans="1:22" s="1104" customFormat="1">
      <c r="A71" s="1125"/>
      <c r="B71" s="1125"/>
      <c r="C71" s="1126"/>
      <c r="D71" s="1125"/>
      <c r="E71" s="1125"/>
      <c r="F71" s="1125"/>
      <c r="G71" s="1125"/>
      <c r="H71" s="1125"/>
      <c r="I71" s="1126"/>
      <c r="J71" s="1126"/>
      <c r="K71" s="1126"/>
      <c r="L71" s="1126"/>
      <c r="M71" s="1126"/>
      <c r="N71" s="1126"/>
      <c r="O71" s="1126"/>
      <c r="P71" s="1126"/>
      <c r="Q71" s="1126"/>
      <c r="T71" s="1105"/>
      <c r="U71" s="1105"/>
      <c r="V71" s="1014"/>
    </row>
    <row r="72" spans="1:22" s="1104" customFormat="1">
      <c r="A72" s="1125"/>
      <c r="B72" s="1125"/>
      <c r="C72" s="1126"/>
      <c r="D72" s="1125"/>
      <c r="E72" s="1125"/>
      <c r="F72" s="1125"/>
      <c r="G72" s="1125"/>
      <c r="H72" s="1125"/>
      <c r="I72" s="1126"/>
      <c r="J72" s="1126"/>
      <c r="K72" s="1126"/>
      <c r="L72" s="1126"/>
      <c r="M72" s="1126"/>
      <c r="N72" s="1126"/>
      <c r="O72" s="1126"/>
      <c r="P72" s="1126"/>
      <c r="Q72" s="1126"/>
      <c r="T72" s="1105"/>
      <c r="U72" s="1105"/>
      <c r="V72" s="1014"/>
    </row>
    <row r="73" spans="1:22" s="1104" customFormat="1">
      <c r="A73" s="1125"/>
      <c r="B73" s="1125"/>
      <c r="C73" s="1126"/>
      <c r="D73" s="1125"/>
      <c r="E73" s="1125"/>
      <c r="F73" s="1125"/>
      <c r="G73" s="1125"/>
      <c r="H73" s="1125"/>
      <c r="I73" s="1126"/>
      <c r="J73" s="1126"/>
      <c r="K73" s="1126"/>
      <c r="L73" s="1126"/>
      <c r="M73" s="1126"/>
      <c r="N73" s="1126"/>
      <c r="O73" s="1126"/>
      <c r="P73" s="1126"/>
      <c r="Q73" s="1126"/>
      <c r="T73" s="1105"/>
      <c r="U73" s="1105"/>
      <c r="V73" s="1014"/>
    </row>
    <row r="74" spans="1:22" s="1104" customFormat="1">
      <c r="A74" s="1125"/>
      <c r="B74" s="1125"/>
      <c r="C74" s="1126"/>
      <c r="D74" s="1125"/>
      <c r="E74" s="1125"/>
      <c r="F74" s="1125"/>
      <c r="G74" s="1125"/>
      <c r="H74" s="1125"/>
      <c r="I74" s="1126"/>
      <c r="J74" s="1126"/>
      <c r="K74" s="1126"/>
      <c r="L74" s="1126"/>
      <c r="M74" s="1126"/>
      <c r="N74" s="1126"/>
      <c r="O74" s="1126"/>
      <c r="P74" s="1126"/>
      <c r="Q74" s="1126"/>
      <c r="T74" s="1105"/>
      <c r="U74" s="1105"/>
      <c r="V74" s="1014"/>
    </row>
    <row r="75" spans="1:22" s="1104" customFormat="1">
      <c r="A75" s="1125"/>
      <c r="B75" s="1125"/>
      <c r="C75" s="1126"/>
      <c r="D75" s="1125"/>
      <c r="E75" s="1125"/>
      <c r="F75" s="1125"/>
      <c r="G75" s="1125"/>
      <c r="H75" s="1125"/>
      <c r="I75" s="1126"/>
      <c r="J75" s="1126"/>
      <c r="K75" s="1126"/>
      <c r="L75" s="1126"/>
      <c r="M75" s="1126"/>
      <c r="N75" s="1126"/>
      <c r="O75" s="1126"/>
      <c r="P75" s="1126"/>
      <c r="Q75" s="1126"/>
      <c r="T75" s="1105"/>
      <c r="U75" s="1105"/>
      <c r="V75" s="1014"/>
    </row>
    <row r="76" spans="1:22" s="1104" customFormat="1">
      <c r="A76" s="1125"/>
      <c r="B76" s="1125"/>
      <c r="C76" s="1126"/>
      <c r="D76" s="1125"/>
      <c r="E76" s="1125"/>
      <c r="F76" s="1125"/>
      <c r="G76" s="1125"/>
      <c r="H76" s="1125"/>
      <c r="I76" s="1126"/>
      <c r="J76" s="1126"/>
      <c r="K76" s="1126"/>
      <c r="L76" s="1126"/>
      <c r="M76" s="1126"/>
      <c r="N76" s="1126"/>
      <c r="O76" s="1126"/>
      <c r="P76" s="1126"/>
      <c r="Q76" s="1126"/>
      <c r="T76" s="1105"/>
      <c r="U76" s="1105"/>
      <c r="V76" s="1014"/>
    </row>
    <row r="77" spans="1:22" s="1104" customFormat="1">
      <c r="A77" s="1125"/>
      <c r="B77" s="1125"/>
      <c r="C77" s="1126"/>
      <c r="D77" s="1125"/>
      <c r="E77" s="1125"/>
      <c r="F77" s="1125"/>
      <c r="G77" s="1125"/>
      <c r="H77" s="1125"/>
      <c r="I77" s="1126"/>
      <c r="J77" s="1126"/>
      <c r="K77" s="1126"/>
      <c r="L77" s="1126"/>
      <c r="M77" s="1126"/>
      <c r="N77" s="1126"/>
      <c r="O77" s="1126"/>
      <c r="P77" s="1126"/>
      <c r="Q77" s="1126"/>
      <c r="T77" s="1105"/>
      <c r="U77" s="1105"/>
      <c r="V77" s="1014"/>
    </row>
    <row r="78" spans="1:22" s="1104" customFormat="1">
      <c r="A78" s="1125"/>
      <c r="B78" s="1125"/>
      <c r="C78" s="1126"/>
      <c r="D78" s="1125"/>
      <c r="E78" s="1125"/>
      <c r="F78" s="1125"/>
      <c r="G78" s="1125"/>
      <c r="H78" s="1125"/>
      <c r="I78" s="1126"/>
      <c r="J78" s="1126"/>
      <c r="K78" s="1126"/>
      <c r="L78" s="1126"/>
      <c r="M78" s="1126"/>
      <c r="N78" s="1126"/>
      <c r="O78" s="1126"/>
      <c r="P78" s="1126"/>
      <c r="Q78" s="1126"/>
      <c r="T78" s="1105"/>
      <c r="U78" s="1105"/>
      <c r="V78" s="1014"/>
    </row>
    <row r="79" spans="1:22" s="1104" customFormat="1">
      <c r="A79" s="1125"/>
      <c r="B79" s="1125"/>
      <c r="C79" s="1126"/>
      <c r="D79" s="1125"/>
      <c r="E79" s="1125"/>
      <c r="F79" s="1125"/>
      <c r="G79" s="1125"/>
      <c r="H79" s="1125"/>
      <c r="I79" s="1126"/>
      <c r="J79" s="1126"/>
      <c r="K79" s="1126"/>
      <c r="L79" s="1126"/>
      <c r="M79" s="1126"/>
      <c r="N79" s="1126"/>
      <c r="O79" s="1126"/>
      <c r="P79" s="1126"/>
      <c r="Q79" s="1126"/>
      <c r="T79" s="1105"/>
      <c r="U79" s="1105"/>
      <c r="V79" s="1014"/>
    </row>
    <row r="80" spans="1:22" s="1104" customFormat="1">
      <c r="A80" s="1125"/>
      <c r="B80" s="1125"/>
      <c r="C80" s="1126"/>
      <c r="D80" s="1125"/>
      <c r="E80" s="1125"/>
      <c r="F80" s="1125"/>
      <c r="G80" s="1125"/>
      <c r="H80" s="1125"/>
      <c r="I80" s="1126"/>
      <c r="J80" s="1126"/>
      <c r="K80" s="1126"/>
      <c r="L80" s="1126"/>
      <c r="M80" s="1126"/>
      <c r="N80" s="1126"/>
      <c r="O80" s="1126"/>
      <c r="P80" s="1126"/>
      <c r="Q80" s="1126"/>
      <c r="T80" s="1105"/>
      <c r="U80" s="1105"/>
      <c r="V80" s="1014"/>
    </row>
    <row r="81" spans="1:22" s="1104" customFormat="1">
      <c r="A81" s="1125"/>
      <c r="B81" s="1125"/>
      <c r="C81" s="1126"/>
      <c r="D81" s="1125"/>
      <c r="E81" s="1125"/>
      <c r="F81" s="1125"/>
      <c r="G81" s="1125"/>
      <c r="H81" s="1125"/>
      <c r="I81" s="1126"/>
      <c r="J81" s="1126"/>
      <c r="K81" s="1126"/>
      <c r="L81" s="1126"/>
      <c r="M81" s="1126"/>
      <c r="N81" s="1126"/>
      <c r="O81" s="1126"/>
      <c r="P81" s="1126"/>
      <c r="Q81" s="1126"/>
      <c r="T81" s="1105"/>
      <c r="U81" s="1105"/>
      <c r="V81" s="1014"/>
    </row>
    <row r="82" spans="1:22" s="1104" customFormat="1">
      <c r="A82" s="1125"/>
      <c r="B82" s="1125"/>
      <c r="C82" s="1126"/>
      <c r="D82" s="1125"/>
      <c r="E82" s="1125"/>
      <c r="F82" s="1125"/>
      <c r="G82" s="1125"/>
      <c r="H82" s="1125"/>
      <c r="I82" s="1126"/>
      <c r="J82" s="1126"/>
      <c r="K82" s="1126"/>
      <c r="L82" s="1126"/>
      <c r="M82" s="1126"/>
      <c r="N82" s="1126"/>
      <c r="O82" s="1126"/>
      <c r="P82" s="1126"/>
      <c r="Q82" s="1126"/>
      <c r="T82" s="1105"/>
      <c r="U82" s="1105"/>
      <c r="V82" s="1014"/>
    </row>
    <row r="83" spans="1:22" s="1104" customFormat="1">
      <c r="A83" s="1125"/>
      <c r="B83" s="1125"/>
      <c r="C83" s="1126"/>
      <c r="D83" s="1125"/>
      <c r="E83" s="1125"/>
      <c r="F83" s="1125"/>
      <c r="G83" s="1125"/>
      <c r="H83" s="1125"/>
      <c r="I83" s="1126"/>
      <c r="J83" s="1126"/>
      <c r="K83" s="1126"/>
      <c r="L83" s="1126"/>
      <c r="M83" s="1126"/>
      <c r="N83" s="1126"/>
      <c r="O83" s="1126"/>
      <c r="P83" s="1126"/>
      <c r="Q83" s="1126"/>
      <c r="T83" s="1105"/>
      <c r="U83" s="1105"/>
      <c r="V83" s="1014"/>
    </row>
    <row r="84" spans="1:22" s="1104" customFormat="1">
      <c r="A84" s="1125"/>
      <c r="B84" s="1125"/>
      <c r="C84" s="1126"/>
      <c r="D84" s="1125"/>
      <c r="E84" s="1125"/>
      <c r="F84" s="1125"/>
      <c r="G84" s="1125"/>
      <c r="H84" s="1125"/>
      <c r="I84" s="1126"/>
      <c r="J84" s="1126"/>
      <c r="K84" s="1126"/>
      <c r="L84" s="1126"/>
      <c r="M84" s="1126"/>
      <c r="N84" s="1126"/>
      <c r="O84" s="1126"/>
      <c r="P84" s="1126"/>
      <c r="Q84" s="1126"/>
      <c r="T84" s="1105"/>
      <c r="U84" s="1105"/>
      <c r="V84" s="1014"/>
    </row>
    <row r="85" spans="1:22" s="1104" customFormat="1">
      <c r="A85" s="1125"/>
      <c r="B85" s="1125"/>
      <c r="C85" s="1126"/>
      <c r="D85" s="1125"/>
      <c r="E85" s="1125"/>
      <c r="F85" s="1125"/>
      <c r="G85" s="1125"/>
      <c r="H85" s="1125"/>
      <c r="I85" s="1126"/>
      <c r="J85" s="1126"/>
      <c r="K85" s="1126"/>
      <c r="L85" s="1126"/>
      <c r="M85" s="1126"/>
      <c r="N85" s="1126"/>
      <c r="O85" s="1126"/>
      <c r="P85" s="1126"/>
      <c r="Q85" s="1126"/>
      <c r="T85" s="1105"/>
      <c r="U85" s="1105"/>
      <c r="V85" s="1014"/>
    </row>
    <row r="86" spans="1:22" s="1104" customFormat="1">
      <c r="A86" s="1125"/>
      <c r="B86" s="1125"/>
      <c r="C86" s="1126"/>
      <c r="D86" s="1125"/>
      <c r="E86" s="1125"/>
      <c r="F86" s="1125"/>
      <c r="G86" s="1125"/>
      <c r="H86" s="1125"/>
      <c r="I86" s="1126"/>
      <c r="J86" s="1126"/>
      <c r="K86" s="1126"/>
      <c r="L86" s="1126"/>
      <c r="M86" s="1126"/>
      <c r="N86" s="1126"/>
      <c r="O86" s="1126"/>
      <c r="P86" s="1126"/>
      <c r="Q86" s="1126"/>
      <c r="T86" s="1105"/>
      <c r="U86" s="1105"/>
      <c r="V86" s="1014"/>
    </row>
    <row r="87" spans="1:22" s="1104" customFormat="1">
      <c r="A87" s="1125"/>
      <c r="B87" s="1125"/>
      <c r="C87" s="1126"/>
      <c r="D87" s="1125"/>
      <c r="E87" s="1125"/>
      <c r="F87" s="1125"/>
      <c r="G87" s="1125"/>
      <c r="H87" s="1125"/>
      <c r="I87" s="1126"/>
      <c r="J87" s="1126"/>
      <c r="K87" s="1126"/>
      <c r="L87" s="1126"/>
      <c r="M87" s="1126"/>
      <c r="N87" s="1126"/>
      <c r="O87" s="1126"/>
      <c r="P87" s="1126"/>
      <c r="Q87" s="1126"/>
      <c r="T87" s="1105"/>
      <c r="U87" s="1105"/>
      <c r="V87" s="1014"/>
    </row>
    <row r="88" spans="1:22" s="1104" customFormat="1">
      <c r="A88" s="1125"/>
      <c r="B88" s="1125"/>
      <c r="C88" s="1126"/>
      <c r="D88" s="1125"/>
      <c r="E88" s="1125"/>
      <c r="F88" s="1125"/>
      <c r="G88" s="1125"/>
      <c r="H88" s="1125"/>
      <c r="I88" s="1126"/>
      <c r="J88" s="1126"/>
      <c r="K88" s="1126"/>
      <c r="L88" s="1126"/>
      <c r="M88" s="1126"/>
      <c r="N88" s="1126"/>
      <c r="O88" s="1126"/>
      <c r="P88" s="1126"/>
      <c r="Q88" s="1126"/>
      <c r="T88" s="1105"/>
      <c r="U88" s="1105"/>
      <c r="V88" s="1014"/>
    </row>
    <row r="89" spans="1:22" s="1104" customFormat="1">
      <c r="A89" s="1125"/>
      <c r="B89" s="1125"/>
      <c r="C89" s="1126"/>
      <c r="D89" s="1125"/>
      <c r="E89" s="1125"/>
      <c r="F89" s="1125"/>
      <c r="G89" s="1125"/>
      <c r="H89" s="1125"/>
      <c r="I89" s="1126"/>
      <c r="J89" s="1126"/>
      <c r="K89" s="1126"/>
      <c r="L89" s="1126"/>
      <c r="M89" s="1126"/>
      <c r="N89" s="1126"/>
      <c r="O89" s="1126"/>
      <c r="P89" s="1126"/>
      <c r="Q89" s="1126"/>
      <c r="T89" s="1105"/>
      <c r="U89" s="1105"/>
      <c r="V89" s="1014"/>
    </row>
    <row r="90" spans="1:22" s="1104" customFormat="1">
      <c r="A90" s="1125"/>
      <c r="B90" s="1125"/>
      <c r="C90" s="1126"/>
      <c r="D90" s="1125"/>
      <c r="E90" s="1125"/>
      <c r="F90" s="1125"/>
      <c r="G90" s="1125"/>
      <c r="H90" s="1125"/>
      <c r="I90" s="1126"/>
      <c r="J90" s="1126"/>
      <c r="K90" s="1126"/>
      <c r="L90" s="1126"/>
      <c r="M90" s="1126"/>
      <c r="N90" s="1126"/>
      <c r="O90" s="1126"/>
      <c r="P90" s="1126"/>
      <c r="Q90" s="1126"/>
      <c r="T90" s="1105"/>
      <c r="U90" s="1105"/>
      <c r="V90" s="1014"/>
    </row>
    <row r="91" spans="1:22" s="1104" customFormat="1">
      <c r="A91" s="1125"/>
      <c r="B91" s="1125"/>
      <c r="C91" s="1126"/>
      <c r="D91" s="1125"/>
      <c r="E91" s="1125"/>
      <c r="F91" s="1125"/>
      <c r="G91" s="1125"/>
      <c r="H91" s="1125"/>
      <c r="I91" s="1126"/>
      <c r="J91" s="1126"/>
      <c r="K91" s="1126"/>
      <c r="L91" s="1126"/>
      <c r="M91" s="1126"/>
      <c r="N91" s="1126"/>
      <c r="O91" s="1126"/>
      <c r="P91" s="1126"/>
      <c r="Q91" s="1126"/>
      <c r="T91" s="1105"/>
      <c r="U91" s="1105"/>
      <c r="V91" s="1014"/>
    </row>
    <row r="92" spans="1:22" s="1104" customFormat="1">
      <c r="A92" s="1125"/>
      <c r="B92" s="1125"/>
      <c r="C92" s="1126"/>
      <c r="D92" s="1125"/>
      <c r="E92" s="1125"/>
      <c r="F92" s="1125"/>
      <c r="G92" s="1125"/>
      <c r="H92" s="1125"/>
      <c r="I92" s="1126"/>
      <c r="J92" s="1126"/>
      <c r="K92" s="1126"/>
      <c r="L92" s="1126"/>
      <c r="M92" s="1126"/>
      <c r="N92" s="1126"/>
      <c r="O92" s="1126"/>
      <c r="P92" s="1126"/>
      <c r="Q92" s="1126"/>
      <c r="T92" s="1105"/>
      <c r="U92" s="1105"/>
      <c r="V92" s="1014"/>
    </row>
    <row r="93" spans="1:22" s="1104" customFormat="1">
      <c r="A93" s="1125"/>
      <c r="B93" s="1125"/>
      <c r="C93" s="1126"/>
      <c r="D93" s="1125"/>
      <c r="E93" s="1125"/>
      <c r="F93" s="1125"/>
      <c r="G93" s="1125"/>
      <c r="H93" s="1125"/>
      <c r="I93" s="1126"/>
      <c r="J93" s="1126"/>
      <c r="K93" s="1126"/>
      <c r="L93" s="1126"/>
      <c r="M93" s="1126"/>
      <c r="N93" s="1126"/>
      <c r="O93" s="1126"/>
      <c r="P93" s="1126"/>
      <c r="Q93" s="1126"/>
      <c r="T93" s="1105"/>
      <c r="U93" s="1105"/>
      <c r="V93" s="1014"/>
    </row>
    <row r="94" spans="1:22" s="1104" customFormat="1">
      <c r="A94" s="1125"/>
      <c r="B94" s="1125"/>
      <c r="C94" s="1126"/>
      <c r="D94" s="1125"/>
      <c r="E94" s="1125"/>
      <c r="F94" s="1125"/>
      <c r="G94" s="1125"/>
      <c r="H94" s="1125"/>
      <c r="I94" s="1126"/>
      <c r="J94" s="1126"/>
      <c r="K94" s="1126"/>
      <c r="L94" s="1126"/>
      <c r="M94" s="1126"/>
      <c r="N94" s="1126"/>
      <c r="O94" s="1126"/>
      <c r="P94" s="1126"/>
      <c r="Q94" s="1126"/>
      <c r="T94" s="1105"/>
      <c r="U94" s="1105"/>
      <c r="V94" s="1014"/>
    </row>
    <row r="95" spans="1:22" s="1104" customFormat="1">
      <c r="A95" s="1125"/>
      <c r="B95" s="1125"/>
      <c r="C95" s="1126"/>
      <c r="D95" s="1125"/>
      <c r="E95" s="1125"/>
      <c r="F95" s="1125"/>
      <c r="G95" s="1125"/>
      <c r="H95" s="1125"/>
      <c r="I95" s="1126"/>
      <c r="J95" s="1126"/>
      <c r="K95" s="1126"/>
      <c r="L95" s="1126"/>
      <c r="M95" s="1126"/>
      <c r="N95" s="1126"/>
      <c r="O95" s="1126"/>
      <c r="P95" s="1126"/>
      <c r="Q95" s="1126"/>
      <c r="T95" s="1105"/>
      <c r="U95" s="1105"/>
      <c r="V95" s="1014"/>
    </row>
    <row r="96" spans="1:22" s="1104" customFormat="1">
      <c r="A96" s="1125"/>
      <c r="B96" s="1125"/>
      <c r="C96" s="1126"/>
      <c r="D96" s="1125"/>
      <c r="E96" s="1125"/>
      <c r="F96" s="1125"/>
      <c r="G96" s="1125"/>
      <c r="H96" s="1125"/>
      <c r="I96" s="1126"/>
      <c r="J96" s="1126"/>
      <c r="K96" s="1126"/>
      <c r="L96" s="1126"/>
      <c r="M96" s="1126"/>
      <c r="N96" s="1126"/>
      <c r="O96" s="1126"/>
      <c r="P96" s="1126"/>
      <c r="Q96" s="1126"/>
      <c r="T96" s="1105"/>
      <c r="U96" s="1105"/>
      <c r="V96" s="1014"/>
    </row>
    <row r="97" spans="1:22" s="1104" customFormat="1">
      <c r="A97" s="1125"/>
      <c r="B97" s="1125"/>
      <c r="C97" s="1126"/>
      <c r="D97" s="1125"/>
      <c r="E97" s="1125"/>
      <c r="F97" s="1125"/>
      <c r="G97" s="1125"/>
      <c r="H97" s="1125"/>
      <c r="I97" s="1126"/>
      <c r="J97" s="1126"/>
      <c r="K97" s="1126"/>
      <c r="L97" s="1126"/>
      <c r="M97" s="1126"/>
      <c r="N97" s="1126"/>
      <c r="O97" s="1126"/>
      <c r="P97" s="1126"/>
      <c r="Q97" s="1126"/>
      <c r="T97" s="1105"/>
      <c r="U97" s="1105"/>
      <c r="V97" s="1014"/>
    </row>
    <row r="98" spans="1:22" s="1104" customFormat="1">
      <c r="A98" s="1125"/>
      <c r="B98" s="1125"/>
      <c r="C98" s="1126"/>
      <c r="D98" s="1125"/>
      <c r="E98" s="1125"/>
      <c r="F98" s="1125"/>
      <c r="G98" s="1125"/>
      <c r="H98" s="1125"/>
      <c r="I98" s="1126"/>
      <c r="J98" s="1126"/>
      <c r="K98" s="1126"/>
      <c r="L98" s="1126"/>
      <c r="M98" s="1126"/>
      <c r="N98" s="1126"/>
      <c r="O98" s="1126"/>
      <c r="P98" s="1126"/>
      <c r="Q98" s="1126"/>
      <c r="T98" s="1105"/>
      <c r="U98" s="1105"/>
      <c r="V98" s="1014"/>
    </row>
    <row r="99" spans="1:22" s="1104" customFormat="1">
      <c r="A99" s="1125"/>
      <c r="B99" s="1125"/>
      <c r="C99" s="1126"/>
      <c r="D99" s="1125"/>
      <c r="E99" s="1125"/>
      <c r="F99" s="1125"/>
      <c r="G99" s="1125"/>
      <c r="H99" s="1125"/>
      <c r="I99" s="1126"/>
      <c r="J99" s="1126"/>
      <c r="K99" s="1126"/>
      <c r="L99" s="1126"/>
      <c r="M99" s="1126"/>
      <c r="N99" s="1126"/>
      <c r="O99" s="1126"/>
      <c r="P99" s="1126"/>
      <c r="Q99" s="1126"/>
      <c r="T99" s="1105"/>
      <c r="U99" s="1105"/>
      <c r="V99" s="1014"/>
    </row>
    <row r="100" spans="1:22" s="1104" customFormat="1">
      <c r="A100" s="1125"/>
      <c r="B100" s="1125"/>
      <c r="C100" s="1126"/>
      <c r="D100" s="1125"/>
      <c r="E100" s="1125"/>
      <c r="F100" s="1125"/>
      <c r="G100" s="1125"/>
      <c r="H100" s="1125"/>
      <c r="I100" s="1126"/>
      <c r="J100" s="1126"/>
      <c r="K100" s="1126"/>
      <c r="L100" s="1126"/>
      <c r="M100" s="1126"/>
      <c r="N100" s="1126"/>
      <c r="O100" s="1126"/>
      <c r="P100" s="1126"/>
      <c r="Q100" s="1126"/>
      <c r="T100" s="1105"/>
      <c r="U100" s="1105"/>
      <c r="V100" s="1014"/>
    </row>
    <row r="101" spans="1:22" s="1104" customFormat="1">
      <c r="A101" s="1125"/>
      <c r="B101" s="1125"/>
      <c r="C101" s="1126"/>
      <c r="D101" s="1125"/>
      <c r="E101" s="1125"/>
      <c r="F101" s="1125"/>
      <c r="G101" s="1125"/>
      <c r="H101" s="1125"/>
      <c r="I101" s="1126"/>
      <c r="J101" s="1126"/>
      <c r="K101" s="1126"/>
      <c r="L101" s="1126"/>
      <c r="M101" s="1126"/>
      <c r="N101" s="1126"/>
      <c r="O101" s="1126"/>
      <c r="P101" s="1126"/>
      <c r="Q101" s="1126"/>
      <c r="T101" s="1105"/>
      <c r="U101" s="1105"/>
      <c r="V101" s="1014"/>
    </row>
    <row r="102" spans="1:22" s="1104" customFormat="1">
      <c r="A102" s="1125"/>
      <c r="B102" s="1125"/>
      <c r="C102" s="1126"/>
      <c r="D102" s="1125"/>
      <c r="E102" s="1125"/>
      <c r="F102" s="1125"/>
      <c r="G102" s="1125"/>
      <c r="H102" s="1125"/>
      <c r="I102" s="1126"/>
      <c r="J102" s="1126"/>
      <c r="K102" s="1126"/>
      <c r="L102" s="1126"/>
      <c r="M102" s="1126"/>
      <c r="N102" s="1126"/>
      <c r="O102" s="1126"/>
      <c r="P102" s="1126"/>
      <c r="Q102" s="1126"/>
      <c r="T102" s="1105"/>
      <c r="U102" s="1105"/>
      <c r="V102" s="1014"/>
    </row>
    <row r="103" spans="1:22" s="1104" customFormat="1">
      <c r="A103" s="1125"/>
      <c r="B103" s="1125"/>
      <c r="C103" s="1126"/>
      <c r="D103" s="1125"/>
      <c r="E103" s="1125"/>
      <c r="F103" s="1125"/>
      <c r="G103" s="1125"/>
      <c r="H103" s="1125"/>
      <c r="I103" s="1126"/>
      <c r="J103" s="1126"/>
      <c r="K103" s="1126"/>
      <c r="L103" s="1126"/>
      <c r="M103" s="1126"/>
      <c r="N103" s="1126"/>
      <c r="O103" s="1126"/>
      <c r="P103" s="1126"/>
      <c r="Q103" s="1126"/>
      <c r="T103" s="1105"/>
      <c r="U103" s="1105"/>
      <c r="V103" s="1014"/>
    </row>
    <row r="104" spans="1:22" s="1104" customFormat="1">
      <c r="A104" s="1125"/>
      <c r="B104" s="1125"/>
      <c r="C104" s="1126"/>
      <c r="D104" s="1125"/>
      <c r="E104" s="1125"/>
      <c r="F104" s="1125"/>
      <c r="G104" s="1125"/>
      <c r="H104" s="1125"/>
      <c r="I104" s="1126"/>
      <c r="J104" s="1126"/>
      <c r="K104" s="1126"/>
      <c r="L104" s="1126"/>
      <c r="M104" s="1126"/>
      <c r="N104" s="1126"/>
      <c r="O104" s="1126"/>
      <c r="P104" s="1126"/>
      <c r="Q104" s="1126"/>
      <c r="T104" s="1105"/>
      <c r="U104" s="1105"/>
      <c r="V104" s="1014"/>
    </row>
    <row r="105" spans="1:22" s="1104" customFormat="1">
      <c r="A105" s="1125"/>
      <c r="B105" s="1125"/>
      <c r="C105" s="1126"/>
      <c r="D105" s="1125"/>
      <c r="E105" s="1125"/>
      <c r="F105" s="1125"/>
      <c r="G105" s="1125"/>
      <c r="H105" s="1125"/>
      <c r="I105" s="1126"/>
      <c r="J105" s="1126"/>
      <c r="K105" s="1126"/>
      <c r="L105" s="1126"/>
      <c r="M105" s="1126"/>
      <c r="N105" s="1126"/>
      <c r="O105" s="1126"/>
      <c r="P105" s="1126"/>
      <c r="Q105" s="1126"/>
      <c r="T105" s="1105"/>
      <c r="U105" s="1105"/>
      <c r="V105" s="1014"/>
    </row>
    <row r="106" spans="1:22" s="1104" customFormat="1">
      <c r="A106" s="1125"/>
      <c r="B106" s="1125"/>
      <c r="C106" s="1126"/>
      <c r="D106" s="1125"/>
      <c r="E106" s="1125"/>
      <c r="F106" s="1125"/>
      <c r="G106" s="1125"/>
      <c r="H106" s="1125"/>
      <c r="I106" s="1126"/>
      <c r="J106" s="1126"/>
      <c r="K106" s="1126"/>
      <c r="L106" s="1126"/>
      <c r="M106" s="1126"/>
      <c r="N106" s="1126"/>
      <c r="O106" s="1126"/>
      <c r="P106" s="1126"/>
      <c r="Q106" s="1126"/>
      <c r="T106" s="1105"/>
      <c r="U106" s="1105"/>
      <c r="V106" s="1014"/>
    </row>
    <row r="107" spans="1:22" s="1104" customFormat="1">
      <c r="A107" s="1125"/>
      <c r="B107" s="1125"/>
      <c r="C107" s="1126"/>
      <c r="D107" s="1125"/>
      <c r="E107" s="1125"/>
      <c r="F107" s="1125"/>
      <c r="G107" s="1125"/>
      <c r="H107" s="1125"/>
      <c r="I107" s="1126"/>
      <c r="J107" s="1126"/>
      <c r="K107" s="1126"/>
      <c r="L107" s="1126"/>
      <c r="M107" s="1126"/>
      <c r="N107" s="1126"/>
      <c r="O107" s="1126"/>
      <c r="P107" s="1126"/>
      <c r="Q107" s="1126"/>
      <c r="T107" s="1105"/>
      <c r="U107" s="1105"/>
      <c r="V107" s="1014"/>
    </row>
    <row r="108" spans="1:22" s="1104" customFormat="1">
      <c r="A108" s="1125"/>
      <c r="B108" s="1125"/>
      <c r="C108" s="1126"/>
      <c r="D108" s="1125"/>
      <c r="E108" s="1125"/>
      <c r="F108" s="1125"/>
      <c r="G108" s="1125"/>
      <c r="H108" s="1125"/>
      <c r="I108" s="1126"/>
      <c r="J108" s="1126"/>
      <c r="K108" s="1126"/>
      <c r="L108" s="1126"/>
      <c r="M108" s="1126"/>
      <c r="N108" s="1126"/>
      <c r="O108" s="1126"/>
      <c r="P108" s="1126"/>
      <c r="Q108" s="1126"/>
      <c r="T108" s="1105"/>
      <c r="U108" s="1105"/>
      <c r="V108" s="1014"/>
    </row>
    <row r="109" spans="1:22" s="1104" customFormat="1">
      <c r="A109" s="1125"/>
      <c r="B109" s="1125"/>
      <c r="C109" s="1126"/>
      <c r="D109" s="1125"/>
      <c r="E109" s="1125"/>
      <c r="F109" s="1125"/>
      <c r="G109" s="1125"/>
      <c r="H109" s="1125"/>
      <c r="I109" s="1126"/>
      <c r="J109" s="1126"/>
      <c r="K109" s="1126"/>
      <c r="L109" s="1126"/>
      <c r="M109" s="1126"/>
      <c r="N109" s="1126"/>
      <c r="O109" s="1126"/>
      <c r="P109" s="1126"/>
      <c r="Q109" s="1126"/>
      <c r="T109" s="1105"/>
      <c r="U109" s="1105"/>
      <c r="V109" s="1014"/>
    </row>
    <row r="110" spans="1:22" s="1104" customFormat="1">
      <c r="A110" s="1125"/>
      <c r="B110" s="1125"/>
      <c r="C110" s="1126"/>
      <c r="D110" s="1125"/>
      <c r="E110" s="1125"/>
      <c r="F110" s="1125"/>
      <c r="G110" s="1125"/>
      <c r="H110" s="1125"/>
      <c r="I110" s="1126"/>
      <c r="J110" s="1126"/>
      <c r="K110" s="1126"/>
      <c r="L110" s="1126"/>
      <c r="M110" s="1126"/>
      <c r="N110" s="1126"/>
      <c r="O110" s="1126"/>
      <c r="P110" s="1126"/>
      <c r="Q110" s="1126"/>
      <c r="T110" s="1105"/>
      <c r="U110" s="1105"/>
      <c r="V110" s="1014"/>
    </row>
    <row r="111" spans="1:22" s="1104" customFormat="1">
      <c r="A111" s="1125"/>
      <c r="B111" s="1125"/>
      <c r="C111" s="1126"/>
      <c r="D111" s="1125"/>
      <c r="E111" s="1125"/>
      <c r="F111" s="1125"/>
      <c r="G111" s="1125"/>
      <c r="H111" s="1125"/>
      <c r="I111" s="1126"/>
      <c r="J111" s="1126"/>
      <c r="K111" s="1126"/>
      <c r="L111" s="1126"/>
      <c r="M111" s="1126"/>
      <c r="N111" s="1126"/>
      <c r="O111" s="1126"/>
      <c r="P111" s="1126"/>
      <c r="Q111" s="1126"/>
      <c r="T111" s="1105"/>
      <c r="U111" s="1105"/>
      <c r="V111" s="1014"/>
    </row>
    <row r="112" spans="1:22" s="1104" customFormat="1">
      <c r="A112" s="1125"/>
      <c r="B112" s="1125"/>
      <c r="C112" s="1126"/>
      <c r="D112" s="1125"/>
      <c r="E112" s="1125"/>
      <c r="F112" s="1125"/>
      <c r="G112" s="1125"/>
      <c r="H112" s="1125"/>
      <c r="I112" s="1126"/>
      <c r="J112" s="1126"/>
      <c r="K112" s="1126"/>
      <c r="L112" s="1126"/>
      <c r="M112" s="1126"/>
      <c r="N112" s="1126"/>
      <c r="O112" s="1126"/>
      <c r="P112" s="1126"/>
      <c r="Q112" s="1126"/>
      <c r="T112" s="1105"/>
      <c r="U112" s="1105"/>
      <c r="V112" s="1014"/>
    </row>
    <row r="113" spans="1:22" s="1104" customFormat="1">
      <c r="A113" s="1125"/>
      <c r="B113" s="1125"/>
      <c r="C113" s="1126"/>
      <c r="D113" s="1125"/>
      <c r="E113" s="1125"/>
      <c r="F113" s="1125"/>
      <c r="G113" s="1125"/>
      <c r="H113" s="1125"/>
      <c r="I113" s="1126"/>
      <c r="J113" s="1126"/>
      <c r="K113" s="1126"/>
      <c r="L113" s="1126"/>
      <c r="M113" s="1126"/>
      <c r="N113" s="1126"/>
      <c r="O113" s="1126"/>
      <c r="P113" s="1126"/>
      <c r="Q113" s="1126"/>
      <c r="T113" s="1105"/>
      <c r="U113" s="1105"/>
      <c r="V113" s="1014"/>
    </row>
    <row r="114" spans="1:22" s="1104" customFormat="1">
      <c r="A114" s="1125"/>
      <c r="B114" s="1125"/>
      <c r="C114" s="1126"/>
      <c r="D114" s="1125"/>
      <c r="E114" s="1125"/>
      <c r="F114" s="1125"/>
      <c r="G114" s="1125"/>
      <c r="H114" s="1125"/>
      <c r="I114" s="1126"/>
      <c r="J114" s="1126"/>
      <c r="K114" s="1126"/>
      <c r="L114" s="1126"/>
      <c r="M114" s="1126"/>
      <c r="N114" s="1126"/>
      <c r="O114" s="1126"/>
      <c r="P114" s="1126"/>
      <c r="Q114" s="1126"/>
      <c r="T114" s="1105"/>
      <c r="U114" s="1105"/>
      <c r="V114" s="1014"/>
    </row>
    <row r="115" spans="1:22" s="1104" customFormat="1">
      <c r="A115" s="1125"/>
      <c r="B115" s="1125"/>
      <c r="C115" s="1126"/>
      <c r="D115" s="1125"/>
      <c r="E115" s="1125"/>
      <c r="F115" s="1125"/>
      <c r="G115" s="1125"/>
      <c r="H115" s="1125"/>
      <c r="I115" s="1126"/>
      <c r="J115" s="1126"/>
      <c r="K115" s="1126"/>
      <c r="L115" s="1126"/>
      <c r="M115" s="1126"/>
      <c r="N115" s="1126"/>
      <c r="O115" s="1126"/>
      <c r="P115" s="1126"/>
      <c r="Q115" s="1126"/>
      <c r="T115" s="1105"/>
      <c r="U115" s="1105"/>
      <c r="V115" s="1014"/>
    </row>
    <row r="116" spans="1:22" s="1104" customFormat="1">
      <c r="A116" s="1125"/>
      <c r="B116" s="1125"/>
      <c r="C116" s="1126"/>
      <c r="D116" s="1125"/>
      <c r="E116" s="1125"/>
      <c r="F116" s="1125"/>
      <c r="G116" s="1125"/>
      <c r="H116" s="1125"/>
      <c r="I116" s="1126"/>
      <c r="J116" s="1126"/>
      <c r="K116" s="1126"/>
      <c r="L116" s="1126"/>
      <c r="M116" s="1126"/>
      <c r="N116" s="1126"/>
      <c r="O116" s="1126"/>
      <c r="P116" s="1126"/>
      <c r="Q116" s="1126"/>
      <c r="T116" s="1105"/>
      <c r="U116" s="1105"/>
      <c r="V116" s="1014"/>
    </row>
    <row r="117" spans="1:22" s="1104" customFormat="1">
      <c r="A117" s="1125"/>
      <c r="B117" s="1125"/>
      <c r="C117" s="1126"/>
      <c r="D117" s="1125"/>
      <c r="E117" s="1125"/>
      <c r="F117" s="1125"/>
      <c r="G117" s="1125"/>
      <c r="H117" s="1125"/>
      <c r="I117" s="1126"/>
      <c r="J117" s="1126"/>
      <c r="K117" s="1126"/>
      <c r="L117" s="1126"/>
      <c r="M117" s="1126"/>
      <c r="N117" s="1126"/>
      <c r="O117" s="1126"/>
      <c r="P117" s="1126"/>
      <c r="Q117" s="1126"/>
      <c r="T117" s="1105"/>
      <c r="U117" s="1105"/>
      <c r="V117" s="1014"/>
    </row>
    <row r="118" spans="1:22" s="1104" customFormat="1">
      <c r="A118" s="1125"/>
      <c r="B118" s="1125"/>
      <c r="C118" s="1126"/>
      <c r="D118" s="1125"/>
      <c r="E118" s="1125"/>
      <c r="F118" s="1125"/>
      <c r="G118" s="1125"/>
      <c r="H118" s="1125"/>
      <c r="I118" s="1126"/>
      <c r="J118" s="1126"/>
      <c r="K118" s="1126"/>
      <c r="L118" s="1126"/>
      <c r="M118" s="1126"/>
      <c r="N118" s="1126"/>
      <c r="O118" s="1126"/>
      <c r="P118" s="1126"/>
      <c r="Q118" s="1126"/>
      <c r="T118" s="1105"/>
      <c r="U118" s="1105"/>
      <c r="V118" s="1014"/>
    </row>
    <row r="119" spans="1:22" s="1104" customFormat="1">
      <c r="A119" s="1125"/>
      <c r="B119" s="1125"/>
      <c r="C119" s="1126"/>
      <c r="D119" s="1125"/>
      <c r="E119" s="1125"/>
      <c r="F119" s="1125"/>
      <c r="G119" s="1125"/>
      <c r="H119" s="1125"/>
      <c r="I119" s="1126"/>
      <c r="J119" s="1126"/>
      <c r="K119" s="1126"/>
      <c r="L119" s="1126"/>
      <c r="M119" s="1126"/>
      <c r="N119" s="1126"/>
      <c r="O119" s="1126"/>
      <c r="P119" s="1126"/>
      <c r="Q119" s="1126"/>
      <c r="T119" s="1105"/>
      <c r="U119" s="1105"/>
      <c r="V119" s="1014"/>
    </row>
    <row r="120" spans="1:22" s="1104" customFormat="1">
      <c r="A120" s="1125"/>
      <c r="B120" s="1125"/>
      <c r="C120" s="1126"/>
      <c r="D120" s="1125"/>
      <c r="E120" s="1125"/>
      <c r="F120" s="1125"/>
      <c r="G120" s="1125"/>
      <c r="H120" s="1125"/>
      <c r="I120" s="1126"/>
      <c r="J120" s="1126"/>
      <c r="K120" s="1126"/>
      <c r="L120" s="1126"/>
      <c r="M120" s="1126"/>
      <c r="N120" s="1126"/>
      <c r="O120" s="1126"/>
      <c r="P120" s="1126"/>
      <c r="Q120" s="1126"/>
      <c r="T120" s="1105"/>
      <c r="U120" s="1105"/>
      <c r="V120" s="1014"/>
    </row>
    <row r="121" spans="1:22" s="1104" customFormat="1">
      <c r="A121" s="1125"/>
      <c r="B121" s="1125"/>
      <c r="C121" s="1126"/>
      <c r="D121" s="1125"/>
      <c r="E121" s="1125"/>
      <c r="F121" s="1125"/>
      <c r="G121" s="1125"/>
      <c r="H121" s="1125"/>
      <c r="I121" s="1126"/>
      <c r="J121" s="1126"/>
      <c r="K121" s="1126"/>
      <c r="L121" s="1126"/>
      <c r="M121" s="1126"/>
      <c r="N121" s="1126"/>
      <c r="O121" s="1126"/>
      <c r="P121" s="1126"/>
      <c r="Q121" s="1126"/>
      <c r="T121" s="1105"/>
      <c r="U121" s="1105"/>
      <c r="V121" s="1014"/>
    </row>
    <row r="122" spans="1:22" s="1104" customFormat="1">
      <c r="A122" s="1125"/>
      <c r="B122" s="1125"/>
      <c r="C122" s="1126"/>
      <c r="D122" s="1125"/>
      <c r="E122" s="1125"/>
      <c r="F122" s="1125"/>
      <c r="G122" s="1125"/>
      <c r="H122" s="1125"/>
      <c r="I122" s="1126"/>
      <c r="J122" s="1126"/>
      <c r="K122" s="1126"/>
      <c r="L122" s="1126"/>
      <c r="M122" s="1126"/>
      <c r="N122" s="1126"/>
      <c r="O122" s="1126"/>
      <c r="P122" s="1126"/>
      <c r="Q122" s="1126"/>
      <c r="T122" s="1105"/>
      <c r="U122" s="1105"/>
      <c r="V122" s="1014"/>
    </row>
    <row r="123" spans="1:22" s="1104" customFormat="1">
      <c r="A123" s="1125"/>
      <c r="B123" s="1125"/>
      <c r="C123" s="1126"/>
      <c r="D123" s="1125"/>
      <c r="E123" s="1125"/>
      <c r="F123" s="1125"/>
      <c r="G123" s="1125"/>
      <c r="H123" s="1125"/>
      <c r="I123" s="1126"/>
      <c r="J123" s="1126"/>
      <c r="K123" s="1126"/>
      <c r="L123" s="1126"/>
      <c r="M123" s="1126"/>
      <c r="N123" s="1126"/>
      <c r="O123" s="1126"/>
      <c r="P123" s="1126"/>
      <c r="Q123" s="1126"/>
      <c r="T123" s="1105"/>
      <c r="U123" s="1105"/>
      <c r="V123" s="1014"/>
    </row>
    <row r="124" spans="1:22" s="1104" customFormat="1">
      <c r="A124" s="1125"/>
      <c r="B124" s="1125"/>
      <c r="C124" s="1126"/>
      <c r="D124" s="1125"/>
      <c r="E124" s="1125"/>
      <c r="F124" s="1125"/>
      <c r="G124" s="1125"/>
      <c r="H124" s="1125"/>
      <c r="I124" s="1126"/>
      <c r="J124" s="1126"/>
      <c r="K124" s="1126"/>
      <c r="L124" s="1126"/>
      <c r="M124" s="1126"/>
      <c r="N124" s="1126"/>
      <c r="O124" s="1126"/>
      <c r="P124" s="1126"/>
      <c r="Q124" s="1126"/>
      <c r="T124" s="1105"/>
      <c r="U124" s="1105"/>
      <c r="V124" s="1014"/>
    </row>
    <row r="125" spans="1:22" s="1104" customFormat="1">
      <c r="A125" s="1125"/>
      <c r="B125" s="1125"/>
      <c r="C125" s="1126"/>
      <c r="D125" s="1125"/>
      <c r="E125" s="1125"/>
      <c r="F125" s="1125"/>
      <c r="G125" s="1125"/>
      <c r="H125" s="1125"/>
      <c r="I125" s="1126"/>
      <c r="J125" s="1126"/>
      <c r="K125" s="1126"/>
      <c r="L125" s="1126"/>
      <c r="M125" s="1126"/>
      <c r="N125" s="1126"/>
      <c r="O125" s="1126"/>
      <c r="P125" s="1126"/>
      <c r="Q125" s="1126"/>
      <c r="T125" s="1105"/>
      <c r="U125" s="1105"/>
      <c r="V125" s="1014"/>
    </row>
    <row r="126" spans="1:22" s="1104" customFormat="1">
      <c r="A126" s="1125"/>
      <c r="B126" s="1125"/>
      <c r="C126" s="1126"/>
      <c r="D126" s="1125"/>
      <c r="E126" s="1125"/>
      <c r="F126" s="1125"/>
      <c r="G126" s="1125"/>
      <c r="H126" s="1125"/>
      <c r="I126" s="1126"/>
      <c r="J126" s="1126"/>
      <c r="K126" s="1126"/>
      <c r="L126" s="1126"/>
      <c r="M126" s="1126"/>
      <c r="N126" s="1126"/>
      <c r="O126" s="1126"/>
      <c r="P126" s="1126"/>
      <c r="Q126" s="1126"/>
      <c r="T126" s="1105"/>
      <c r="U126" s="1105"/>
      <c r="V126" s="1014"/>
    </row>
    <row r="127" spans="1:22" s="1104" customFormat="1">
      <c r="A127" s="1125"/>
      <c r="B127" s="1125"/>
      <c r="C127" s="1126"/>
      <c r="D127" s="1125"/>
      <c r="E127" s="1125"/>
      <c r="F127" s="1125"/>
      <c r="G127" s="1125"/>
      <c r="H127" s="1125"/>
      <c r="I127" s="1126"/>
      <c r="J127" s="1126"/>
      <c r="K127" s="1126"/>
      <c r="L127" s="1126"/>
      <c r="M127" s="1126"/>
      <c r="N127" s="1126"/>
      <c r="O127" s="1126"/>
      <c r="P127" s="1126"/>
      <c r="Q127" s="1126"/>
      <c r="T127" s="1105"/>
      <c r="U127" s="1105"/>
      <c r="V127" s="1014"/>
    </row>
    <row r="128" spans="1:22" s="1104" customFormat="1">
      <c r="A128" s="1125"/>
      <c r="B128" s="1125"/>
      <c r="C128" s="1126"/>
      <c r="D128" s="1125"/>
      <c r="E128" s="1125"/>
      <c r="F128" s="1125"/>
      <c r="G128" s="1125"/>
      <c r="H128" s="1125"/>
      <c r="I128" s="1126"/>
      <c r="J128" s="1126"/>
      <c r="K128" s="1126"/>
      <c r="L128" s="1126"/>
      <c r="M128" s="1126"/>
      <c r="N128" s="1126"/>
      <c r="O128" s="1126"/>
      <c r="P128" s="1126"/>
      <c r="Q128" s="1126"/>
      <c r="T128" s="1105"/>
      <c r="U128" s="1105"/>
      <c r="V128" s="1014"/>
    </row>
    <row r="129" spans="1:22" s="1104" customFormat="1">
      <c r="A129" s="1125"/>
      <c r="B129" s="1125"/>
      <c r="C129" s="1126"/>
      <c r="D129" s="1125"/>
      <c r="E129" s="1125"/>
      <c r="F129" s="1125"/>
      <c r="G129" s="1125"/>
      <c r="H129" s="1125"/>
      <c r="I129" s="1126"/>
      <c r="J129" s="1126"/>
      <c r="K129" s="1126"/>
      <c r="L129" s="1126"/>
      <c r="M129" s="1126"/>
      <c r="N129" s="1126"/>
      <c r="O129" s="1126"/>
      <c r="P129" s="1126"/>
      <c r="Q129" s="1126"/>
      <c r="T129" s="1105"/>
      <c r="U129" s="1105"/>
      <c r="V129" s="1014"/>
    </row>
    <row r="130" spans="1:22" s="1104" customFormat="1">
      <c r="A130" s="1125"/>
      <c r="B130" s="1125"/>
      <c r="C130" s="1126"/>
      <c r="D130" s="1125"/>
      <c r="E130" s="1125"/>
      <c r="F130" s="1125"/>
      <c r="G130" s="1125"/>
      <c r="H130" s="1125"/>
      <c r="I130" s="1126"/>
      <c r="J130" s="1126"/>
      <c r="K130" s="1126"/>
      <c r="L130" s="1126"/>
      <c r="M130" s="1126"/>
      <c r="N130" s="1126"/>
      <c r="O130" s="1126"/>
      <c r="P130" s="1126"/>
      <c r="Q130" s="1126"/>
      <c r="T130" s="1105"/>
      <c r="U130" s="1105"/>
      <c r="V130" s="1014"/>
    </row>
    <row r="131" spans="1:22" s="1104" customFormat="1">
      <c r="A131" s="1125"/>
      <c r="B131" s="1125"/>
      <c r="C131" s="1126"/>
      <c r="D131" s="1125"/>
      <c r="E131" s="1125"/>
      <c r="F131" s="1125"/>
      <c r="G131" s="1125"/>
      <c r="H131" s="1125"/>
      <c r="I131" s="1126"/>
      <c r="J131" s="1126"/>
      <c r="K131" s="1126"/>
      <c r="L131" s="1126"/>
      <c r="M131" s="1126"/>
      <c r="N131" s="1126"/>
      <c r="O131" s="1126"/>
      <c r="P131" s="1126"/>
      <c r="Q131" s="1126"/>
      <c r="T131" s="1105"/>
      <c r="U131" s="1105"/>
      <c r="V131" s="1014"/>
    </row>
    <row r="132" spans="1:22" s="1104" customFormat="1">
      <c r="A132" s="1125"/>
      <c r="B132" s="1125"/>
      <c r="C132" s="1126"/>
      <c r="D132" s="1125"/>
      <c r="E132" s="1125"/>
      <c r="F132" s="1125"/>
      <c r="G132" s="1125"/>
      <c r="H132" s="1125"/>
      <c r="I132" s="1126"/>
      <c r="J132" s="1126"/>
      <c r="K132" s="1126"/>
      <c r="L132" s="1126"/>
      <c r="M132" s="1126"/>
      <c r="N132" s="1126"/>
      <c r="O132" s="1126"/>
      <c r="P132" s="1126"/>
      <c r="Q132" s="1126"/>
      <c r="T132" s="1105"/>
      <c r="U132" s="1105"/>
      <c r="V132" s="1014"/>
    </row>
    <row r="133" spans="1:22" s="1104" customFormat="1">
      <c r="A133" s="1125"/>
      <c r="B133" s="1125"/>
      <c r="C133" s="1126"/>
      <c r="D133" s="1125"/>
      <c r="E133" s="1125"/>
      <c r="F133" s="1125"/>
      <c r="G133" s="1125"/>
      <c r="H133" s="1125"/>
      <c r="I133" s="1126"/>
      <c r="J133" s="1126"/>
      <c r="K133" s="1126"/>
      <c r="L133" s="1126"/>
      <c r="M133" s="1126"/>
      <c r="N133" s="1126"/>
      <c r="O133" s="1126"/>
      <c r="P133" s="1126"/>
      <c r="Q133" s="1126"/>
      <c r="T133" s="1105"/>
      <c r="U133" s="1105"/>
      <c r="V133" s="1014"/>
    </row>
    <row r="134" spans="1:22" s="1104" customFormat="1">
      <c r="A134" s="1125"/>
      <c r="B134" s="1125"/>
      <c r="C134" s="1126"/>
      <c r="D134" s="1125"/>
      <c r="E134" s="1125"/>
      <c r="F134" s="1125"/>
      <c r="G134" s="1125"/>
      <c r="H134" s="1125"/>
      <c r="I134" s="1126"/>
      <c r="J134" s="1126"/>
      <c r="K134" s="1126"/>
      <c r="L134" s="1126"/>
      <c r="M134" s="1126"/>
      <c r="N134" s="1126"/>
      <c r="O134" s="1126"/>
      <c r="P134" s="1126"/>
      <c r="Q134" s="1126"/>
      <c r="T134" s="1105"/>
      <c r="U134" s="1105"/>
      <c r="V134" s="1014"/>
    </row>
    <row r="135" spans="1:22" s="1104" customFormat="1">
      <c r="A135" s="1125"/>
      <c r="B135" s="1125"/>
      <c r="C135" s="1126"/>
      <c r="D135" s="1125"/>
      <c r="E135" s="1125"/>
      <c r="F135" s="1125"/>
      <c r="G135" s="1125"/>
      <c r="H135" s="1125"/>
      <c r="I135" s="1126"/>
      <c r="J135" s="1126"/>
      <c r="K135" s="1126"/>
      <c r="L135" s="1126"/>
      <c r="M135" s="1126"/>
      <c r="N135" s="1126"/>
      <c r="O135" s="1126"/>
      <c r="P135" s="1126"/>
      <c r="Q135" s="1126"/>
      <c r="T135" s="1105"/>
      <c r="U135" s="1105"/>
      <c r="V135" s="1014"/>
    </row>
    <row r="136" spans="1:22" s="1104" customFormat="1">
      <c r="A136" s="1125"/>
      <c r="B136" s="1125"/>
      <c r="C136" s="1126"/>
      <c r="D136" s="1125"/>
      <c r="E136" s="1125"/>
      <c r="F136" s="1125"/>
      <c r="G136" s="1125"/>
      <c r="H136" s="1125"/>
      <c r="I136" s="1126"/>
      <c r="J136" s="1126"/>
      <c r="K136" s="1126"/>
      <c r="L136" s="1126"/>
      <c r="M136" s="1126"/>
      <c r="N136" s="1126"/>
      <c r="O136" s="1126"/>
      <c r="P136" s="1126"/>
      <c r="Q136" s="1126"/>
      <c r="T136" s="1105"/>
      <c r="U136" s="1105"/>
      <c r="V136" s="1014"/>
    </row>
    <row r="137" spans="1:22" s="1104" customFormat="1">
      <c r="A137" s="1125"/>
      <c r="B137" s="1125"/>
      <c r="C137" s="1126"/>
      <c r="D137" s="1125"/>
      <c r="E137" s="1125"/>
      <c r="F137" s="1125"/>
      <c r="G137" s="1125"/>
      <c r="H137" s="1125"/>
      <c r="I137" s="1126"/>
      <c r="J137" s="1126"/>
      <c r="K137" s="1126"/>
      <c r="L137" s="1126"/>
      <c r="M137" s="1126"/>
      <c r="N137" s="1126"/>
      <c r="O137" s="1126"/>
      <c r="P137" s="1126"/>
      <c r="Q137" s="1126"/>
      <c r="T137" s="1105"/>
      <c r="U137" s="1105"/>
      <c r="V137" s="1014"/>
    </row>
    <row r="138" spans="1:22" s="1104" customFormat="1">
      <c r="A138" s="1125"/>
      <c r="B138" s="1125"/>
      <c r="C138" s="1126"/>
      <c r="D138" s="1125"/>
      <c r="E138" s="1125"/>
      <c r="F138" s="1125"/>
      <c r="G138" s="1125"/>
      <c r="H138" s="1125"/>
      <c r="I138" s="1126"/>
      <c r="J138" s="1126"/>
      <c r="K138" s="1126"/>
      <c r="L138" s="1126"/>
      <c r="M138" s="1126"/>
      <c r="N138" s="1126"/>
      <c r="O138" s="1126"/>
      <c r="P138" s="1126"/>
      <c r="Q138" s="1126"/>
      <c r="T138" s="1105"/>
      <c r="U138" s="1105"/>
      <c r="V138" s="1014"/>
    </row>
    <row r="139" spans="1:22" s="1104" customFormat="1">
      <c r="A139" s="1125"/>
      <c r="B139" s="1125"/>
      <c r="C139" s="1126"/>
      <c r="D139" s="1125"/>
      <c r="E139" s="1125"/>
      <c r="F139" s="1125"/>
      <c r="G139" s="1125"/>
      <c r="H139" s="1125"/>
      <c r="I139" s="1126"/>
      <c r="J139" s="1126"/>
      <c r="K139" s="1126"/>
      <c r="L139" s="1126"/>
      <c r="M139" s="1126"/>
      <c r="N139" s="1126"/>
      <c r="O139" s="1126"/>
      <c r="P139" s="1126"/>
      <c r="Q139" s="1126"/>
      <c r="T139" s="1105"/>
      <c r="U139" s="1105"/>
      <c r="V139" s="1014"/>
    </row>
    <row r="140" spans="1:22" s="1104" customFormat="1">
      <c r="A140" s="1125"/>
      <c r="B140" s="1125"/>
      <c r="C140" s="1126"/>
      <c r="D140" s="1125"/>
      <c r="E140" s="1125"/>
      <c r="F140" s="1125"/>
      <c r="G140" s="1125"/>
      <c r="H140" s="1125"/>
      <c r="I140" s="1126"/>
      <c r="J140" s="1126"/>
      <c r="K140" s="1126"/>
      <c r="L140" s="1126"/>
      <c r="M140" s="1126"/>
      <c r="N140" s="1126"/>
      <c r="O140" s="1126"/>
      <c r="P140" s="1126"/>
      <c r="Q140" s="1126"/>
      <c r="T140" s="1105"/>
      <c r="U140" s="1105"/>
      <c r="V140" s="1014"/>
    </row>
    <row r="141" spans="1:22" s="1104" customFormat="1">
      <c r="A141" s="1125"/>
      <c r="B141" s="1125"/>
      <c r="C141" s="1126"/>
      <c r="D141" s="1125"/>
      <c r="E141" s="1125"/>
      <c r="F141" s="1125"/>
      <c r="G141" s="1125"/>
      <c r="H141" s="1125"/>
      <c r="I141" s="1126"/>
      <c r="J141" s="1126"/>
      <c r="K141" s="1126"/>
      <c r="L141" s="1126"/>
      <c r="M141" s="1126"/>
      <c r="N141" s="1126"/>
      <c r="O141" s="1126"/>
      <c r="P141" s="1126"/>
      <c r="Q141" s="1126"/>
      <c r="T141" s="1105"/>
      <c r="U141" s="1105"/>
      <c r="V141" s="1014"/>
    </row>
    <row r="142" spans="1:22" s="1104" customFormat="1">
      <c r="A142" s="1125"/>
      <c r="B142" s="1125"/>
      <c r="C142" s="1126"/>
      <c r="D142" s="1125"/>
      <c r="E142" s="1125"/>
      <c r="F142" s="1125"/>
      <c r="G142" s="1125"/>
      <c r="H142" s="1125"/>
      <c r="I142" s="1126"/>
      <c r="J142" s="1126"/>
      <c r="K142" s="1126"/>
      <c r="L142" s="1126"/>
      <c r="M142" s="1126"/>
      <c r="N142" s="1126"/>
      <c r="O142" s="1126"/>
      <c r="P142" s="1126"/>
      <c r="Q142" s="1126"/>
      <c r="T142" s="1105"/>
      <c r="U142" s="1105"/>
      <c r="V142" s="1014"/>
    </row>
    <row r="143" spans="1:22" s="1104" customFormat="1">
      <c r="A143" s="1125"/>
      <c r="B143" s="1125"/>
      <c r="C143" s="1126"/>
      <c r="D143" s="1125"/>
      <c r="E143" s="1125"/>
      <c r="F143" s="1125"/>
      <c r="G143" s="1125"/>
      <c r="H143" s="1125"/>
      <c r="I143" s="1126"/>
      <c r="J143" s="1126"/>
      <c r="K143" s="1126"/>
      <c r="L143" s="1126"/>
      <c r="M143" s="1126"/>
      <c r="N143" s="1126"/>
      <c r="O143" s="1126"/>
      <c r="P143" s="1126"/>
      <c r="Q143" s="1126"/>
      <c r="T143" s="1105"/>
      <c r="U143" s="1105"/>
      <c r="V143" s="1014"/>
    </row>
    <row r="144" spans="1:22" s="1104" customFormat="1">
      <c r="A144" s="1125"/>
      <c r="B144" s="1125"/>
      <c r="C144" s="1126"/>
      <c r="D144" s="1125"/>
      <c r="E144" s="1125"/>
      <c r="F144" s="1125"/>
      <c r="G144" s="1125"/>
      <c r="H144" s="1125"/>
      <c r="I144" s="1126"/>
      <c r="J144" s="1126"/>
      <c r="K144" s="1126"/>
      <c r="L144" s="1126"/>
      <c r="M144" s="1126"/>
      <c r="N144" s="1126"/>
      <c r="O144" s="1126"/>
      <c r="P144" s="1126"/>
      <c r="Q144" s="1126"/>
      <c r="T144" s="1105"/>
      <c r="U144" s="1105"/>
      <c r="V144" s="1014"/>
    </row>
    <row r="145" spans="1:22" s="1104" customFormat="1">
      <c r="A145" s="1125"/>
      <c r="B145" s="1125"/>
      <c r="C145" s="1126"/>
      <c r="D145" s="1125"/>
      <c r="E145" s="1125"/>
      <c r="F145" s="1125"/>
      <c r="G145" s="1125"/>
      <c r="H145" s="1125"/>
      <c r="I145" s="1126"/>
      <c r="J145" s="1126"/>
      <c r="K145" s="1126"/>
      <c r="L145" s="1126"/>
      <c r="M145" s="1126"/>
      <c r="N145" s="1126"/>
      <c r="O145" s="1126"/>
      <c r="P145" s="1126"/>
      <c r="Q145" s="1126"/>
      <c r="T145" s="1105"/>
      <c r="U145" s="1105"/>
      <c r="V145" s="1014"/>
    </row>
    <row r="146" spans="1:22" s="1104" customFormat="1">
      <c r="A146" s="1125"/>
      <c r="B146" s="1125"/>
      <c r="C146" s="1126"/>
      <c r="D146" s="1125"/>
      <c r="E146" s="1125"/>
      <c r="F146" s="1125"/>
      <c r="G146" s="1125"/>
      <c r="H146" s="1125"/>
      <c r="I146" s="1126"/>
      <c r="J146" s="1126"/>
      <c r="K146" s="1126"/>
      <c r="L146" s="1126"/>
      <c r="M146" s="1126"/>
      <c r="N146" s="1126"/>
      <c r="O146" s="1126"/>
      <c r="P146" s="1126"/>
      <c r="Q146" s="1126"/>
      <c r="T146" s="1105"/>
      <c r="U146" s="1105"/>
      <c r="V146" s="1014"/>
    </row>
    <row r="147" spans="1:22" s="1104" customFormat="1">
      <c r="A147" s="1125"/>
      <c r="B147" s="1125"/>
      <c r="C147" s="1126"/>
      <c r="D147" s="1125"/>
      <c r="E147" s="1125"/>
      <c r="F147" s="1125"/>
      <c r="G147" s="1125"/>
      <c r="H147" s="1125"/>
      <c r="I147" s="1126"/>
      <c r="J147" s="1126"/>
      <c r="K147" s="1126"/>
      <c r="L147" s="1126"/>
      <c r="M147" s="1126"/>
      <c r="N147" s="1126"/>
      <c r="O147" s="1126"/>
      <c r="P147" s="1126"/>
      <c r="Q147" s="1126"/>
      <c r="T147" s="1105"/>
      <c r="U147" s="1105"/>
      <c r="V147" s="1014"/>
    </row>
    <row r="148" spans="1:22" s="1104" customFormat="1">
      <c r="A148" s="1125"/>
      <c r="B148" s="1125"/>
      <c r="C148" s="1126"/>
      <c r="D148" s="1125"/>
      <c r="E148" s="1125"/>
      <c r="F148" s="1125"/>
      <c r="G148" s="1125"/>
      <c r="H148" s="1125"/>
      <c r="I148" s="1126"/>
      <c r="J148" s="1126"/>
      <c r="K148" s="1126"/>
      <c r="L148" s="1126"/>
      <c r="M148" s="1126"/>
      <c r="N148" s="1126"/>
      <c r="O148" s="1126"/>
      <c r="P148" s="1126"/>
      <c r="Q148" s="1126"/>
      <c r="T148" s="1105"/>
      <c r="U148" s="1105"/>
      <c r="V148" s="1014"/>
    </row>
    <row r="149" spans="1:22" s="1104" customFormat="1">
      <c r="A149" s="1125"/>
      <c r="B149" s="1125"/>
      <c r="C149" s="1126"/>
      <c r="D149" s="1125"/>
      <c r="E149" s="1125"/>
      <c r="F149" s="1125"/>
      <c r="G149" s="1125"/>
      <c r="H149" s="1125"/>
      <c r="I149" s="1126"/>
      <c r="J149" s="1126"/>
      <c r="K149" s="1126"/>
      <c r="L149" s="1126"/>
      <c r="M149" s="1126"/>
      <c r="N149" s="1126"/>
      <c r="O149" s="1126"/>
      <c r="P149" s="1126"/>
      <c r="Q149" s="1126"/>
      <c r="T149" s="1105"/>
      <c r="U149" s="1105"/>
      <c r="V149" s="1014"/>
    </row>
    <row r="150" spans="1:22" s="1104" customFormat="1">
      <c r="A150" s="1125"/>
      <c r="B150" s="1125"/>
      <c r="C150" s="1126"/>
      <c r="D150" s="1125"/>
      <c r="E150" s="1125"/>
      <c r="F150" s="1125"/>
      <c r="G150" s="1125"/>
      <c r="H150" s="1125"/>
      <c r="I150" s="1126"/>
      <c r="J150" s="1126"/>
      <c r="K150" s="1126"/>
      <c r="L150" s="1126"/>
      <c r="M150" s="1126"/>
      <c r="N150" s="1126"/>
      <c r="O150" s="1126"/>
      <c r="P150" s="1126"/>
      <c r="Q150" s="1126"/>
      <c r="T150" s="1105"/>
      <c r="U150" s="1105"/>
      <c r="V150" s="1014"/>
    </row>
    <row r="151" spans="1:22" s="1104" customFormat="1">
      <c r="A151" s="1125"/>
      <c r="B151" s="1125"/>
      <c r="C151" s="1126"/>
      <c r="D151" s="1125"/>
      <c r="E151" s="1125"/>
      <c r="F151" s="1125"/>
      <c r="G151" s="1125"/>
      <c r="H151" s="1125"/>
      <c r="I151" s="1126"/>
      <c r="J151" s="1126"/>
      <c r="K151" s="1126"/>
      <c r="L151" s="1126"/>
      <c r="M151" s="1126"/>
      <c r="N151" s="1126"/>
      <c r="O151" s="1126"/>
      <c r="P151" s="1126"/>
      <c r="Q151" s="1126"/>
      <c r="T151" s="1105"/>
      <c r="U151" s="1105"/>
      <c r="V151" s="1014"/>
    </row>
    <row r="152" spans="1:22" s="1104" customFormat="1">
      <c r="A152" s="1125"/>
      <c r="B152" s="1125"/>
      <c r="C152" s="1126"/>
      <c r="D152" s="1125"/>
      <c r="E152" s="1125"/>
      <c r="F152" s="1125"/>
      <c r="G152" s="1125"/>
      <c r="H152" s="1125"/>
      <c r="I152" s="1126"/>
      <c r="J152" s="1126"/>
      <c r="K152" s="1126"/>
      <c r="L152" s="1126"/>
      <c r="M152" s="1126"/>
      <c r="N152" s="1126"/>
      <c r="O152" s="1126"/>
      <c r="P152" s="1126"/>
      <c r="Q152" s="1126"/>
      <c r="T152" s="1105"/>
      <c r="U152" s="1105"/>
      <c r="V152" s="1014"/>
    </row>
    <row r="153" spans="1:22" s="1104" customFormat="1">
      <c r="A153" s="1125"/>
      <c r="B153" s="1125"/>
      <c r="C153" s="1126"/>
      <c r="D153" s="1125"/>
      <c r="E153" s="1125"/>
      <c r="F153" s="1125"/>
      <c r="G153" s="1125"/>
      <c r="H153" s="1125"/>
      <c r="I153" s="1126"/>
      <c r="J153" s="1126"/>
      <c r="K153" s="1126"/>
      <c r="L153" s="1126"/>
      <c r="M153" s="1126"/>
      <c r="N153" s="1126"/>
      <c r="O153" s="1126"/>
      <c r="P153" s="1126"/>
      <c r="Q153" s="1126"/>
      <c r="T153" s="1105"/>
      <c r="U153" s="1105"/>
      <c r="V153" s="1014"/>
    </row>
    <row r="154" spans="1:22" s="1104" customFormat="1">
      <c r="A154" s="1125"/>
      <c r="B154" s="1125"/>
      <c r="C154" s="1126"/>
      <c r="D154" s="1125"/>
      <c r="E154" s="1125"/>
      <c r="F154" s="1125"/>
      <c r="G154" s="1125"/>
      <c r="H154" s="1125"/>
      <c r="I154" s="1126"/>
      <c r="J154" s="1126"/>
      <c r="K154" s="1126"/>
      <c r="L154" s="1126"/>
      <c r="M154" s="1126"/>
      <c r="N154" s="1126"/>
      <c r="O154" s="1126"/>
      <c r="P154" s="1126"/>
      <c r="Q154" s="1126"/>
      <c r="T154" s="1105"/>
      <c r="U154" s="1105"/>
      <c r="V154" s="1014"/>
    </row>
    <row r="155" spans="1:22" s="1104" customFormat="1">
      <c r="A155" s="1125"/>
      <c r="B155" s="1125"/>
      <c r="C155" s="1126"/>
      <c r="D155" s="1125"/>
      <c r="E155" s="1125"/>
      <c r="F155" s="1125"/>
      <c r="G155" s="1125"/>
      <c r="H155" s="1125"/>
      <c r="I155" s="1126"/>
      <c r="J155" s="1126"/>
      <c r="K155" s="1126"/>
      <c r="L155" s="1126"/>
      <c r="M155" s="1126"/>
      <c r="N155" s="1126"/>
      <c r="O155" s="1126"/>
      <c r="P155" s="1126"/>
      <c r="Q155" s="1126"/>
      <c r="T155" s="1105"/>
      <c r="U155" s="1105"/>
      <c r="V155" s="1014"/>
    </row>
    <row r="156" spans="1:22" s="1104" customFormat="1">
      <c r="A156" s="1125"/>
      <c r="B156" s="1125"/>
      <c r="C156" s="1126"/>
      <c r="D156" s="1125"/>
      <c r="E156" s="1125"/>
      <c r="F156" s="1125"/>
      <c r="G156" s="1125"/>
      <c r="H156" s="1125"/>
      <c r="I156" s="1126"/>
      <c r="J156" s="1126"/>
      <c r="K156" s="1126"/>
      <c r="L156" s="1126"/>
      <c r="M156" s="1126"/>
      <c r="N156" s="1126"/>
      <c r="O156" s="1126"/>
      <c r="P156" s="1126"/>
      <c r="Q156" s="1126"/>
      <c r="T156" s="1105"/>
      <c r="U156" s="1105"/>
      <c r="V156" s="1014"/>
    </row>
    <row r="157" spans="1:22" s="1104" customFormat="1">
      <c r="A157" s="1125"/>
      <c r="B157" s="1125"/>
      <c r="C157" s="1126"/>
      <c r="D157" s="1125"/>
      <c r="E157" s="1125"/>
      <c r="F157" s="1125"/>
      <c r="G157" s="1125"/>
      <c r="H157" s="1125"/>
      <c r="I157" s="1126"/>
      <c r="J157" s="1126"/>
      <c r="K157" s="1126"/>
      <c r="L157" s="1126"/>
      <c r="M157" s="1126"/>
      <c r="N157" s="1126"/>
      <c r="O157" s="1126"/>
      <c r="P157" s="1126"/>
      <c r="Q157" s="1126"/>
      <c r="T157" s="1105"/>
      <c r="U157" s="1105"/>
      <c r="V157" s="1014"/>
    </row>
    <row r="158" spans="1:22" s="1104" customFormat="1">
      <c r="A158" s="1125"/>
      <c r="B158" s="1125"/>
      <c r="C158" s="1126"/>
      <c r="D158" s="1125"/>
      <c r="E158" s="1125"/>
      <c r="F158" s="1125"/>
      <c r="G158" s="1125"/>
      <c r="H158" s="1125"/>
      <c r="I158" s="1126"/>
      <c r="J158" s="1126"/>
      <c r="K158" s="1126"/>
      <c r="L158" s="1126"/>
      <c r="M158" s="1126"/>
      <c r="N158" s="1126"/>
      <c r="O158" s="1126"/>
      <c r="P158" s="1126"/>
      <c r="Q158" s="1126"/>
      <c r="T158" s="1105"/>
      <c r="U158" s="1105"/>
      <c r="V158" s="1014"/>
    </row>
    <row r="159" spans="1:22" s="1104" customFormat="1">
      <c r="A159" s="1125"/>
      <c r="B159" s="1125"/>
      <c r="C159" s="1126"/>
      <c r="D159" s="1125"/>
      <c r="E159" s="1125"/>
      <c r="F159" s="1125"/>
      <c r="G159" s="1125"/>
      <c r="H159" s="1125"/>
      <c r="I159" s="1126"/>
      <c r="J159" s="1126"/>
      <c r="K159" s="1126"/>
      <c r="L159" s="1126"/>
      <c r="M159" s="1126"/>
      <c r="N159" s="1126"/>
      <c r="O159" s="1126"/>
      <c r="P159" s="1126"/>
      <c r="Q159" s="1126"/>
      <c r="T159" s="1105"/>
      <c r="U159" s="1105"/>
      <c r="V159" s="1014"/>
    </row>
    <row r="160" spans="1:22" s="1104" customFormat="1">
      <c r="A160" s="1125"/>
      <c r="B160" s="1125"/>
      <c r="C160" s="1126"/>
      <c r="D160" s="1125"/>
      <c r="E160" s="1125"/>
      <c r="F160" s="1125"/>
      <c r="G160" s="1125"/>
      <c r="H160" s="1125"/>
      <c r="I160" s="1126"/>
      <c r="J160" s="1126"/>
      <c r="K160" s="1126"/>
      <c r="L160" s="1126"/>
      <c r="M160" s="1126"/>
      <c r="N160" s="1126"/>
      <c r="O160" s="1126"/>
      <c r="P160" s="1126"/>
      <c r="Q160" s="1126"/>
      <c r="T160" s="1105"/>
      <c r="U160" s="1105"/>
      <c r="V160" s="1014"/>
    </row>
    <row r="161" spans="1:22" s="1104" customFormat="1">
      <c r="A161" s="1125"/>
      <c r="B161" s="1125"/>
      <c r="C161" s="1126"/>
      <c r="D161" s="1125"/>
      <c r="E161" s="1125"/>
      <c r="F161" s="1125"/>
      <c r="G161" s="1125"/>
      <c r="H161" s="1125"/>
      <c r="I161" s="1126"/>
      <c r="J161" s="1126"/>
      <c r="K161" s="1126"/>
      <c r="L161" s="1126"/>
      <c r="M161" s="1126"/>
      <c r="N161" s="1126"/>
      <c r="O161" s="1126"/>
      <c r="P161" s="1126"/>
      <c r="Q161" s="1126"/>
      <c r="T161" s="1105"/>
      <c r="U161" s="1105"/>
      <c r="V161" s="1014"/>
    </row>
    <row r="162" spans="1:22" s="1104" customFormat="1">
      <c r="A162" s="1125"/>
      <c r="B162" s="1125"/>
      <c r="C162" s="1126"/>
      <c r="D162" s="1125"/>
      <c r="E162" s="1125"/>
      <c r="F162" s="1125"/>
      <c r="G162" s="1125"/>
      <c r="H162" s="1125"/>
      <c r="I162" s="1126"/>
      <c r="J162" s="1126"/>
      <c r="K162" s="1126"/>
      <c r="L162" s="1126"/>
      <c r="M162" s="1126"/>
      <c r="N162" s="1126"/>
      <c r="O162" s="1126"/>
      <c r="P162" s="1126"/>
      <c r="Q162" s="1126"/>
      <c r="T162" s="1105"/>
      <c r="U162" s="1105"/>
      <c r="V162" s="1014"/>
    </row>
    <row r="163" spans="1:22" s="1104" customFormat="1">
      <c r="A163" s="1125"/>
      <c r="B163" s="1125"/>
      <c r="C163" s="1126"/>
      <c r="D163" s="1125"/>
      <c r="E163" s="1125"/>
      <c r="F163" s="1125"/>
      <c r="G163" s="1125"/>
      <c r="H163" s="1125"/>
      <c r="I163" s="1126"/>
      <c r="J163" s="1126"/>
      <c r="K163" s="1126"/>
      <c r="L163" s="1126"/>
      <c r="M163" s="1126"/>
      <c r="N163" s="1126"/>
      <c r="O163" s="1126"/>
      <c r="P163" s="1126"/>
      <c r="Q163" s="1126"/>
      <c r="T163" s="1105"/>
      <c r="U163" s="1105"/>
      <c r="V163" s="1014"/>
    </row>
    <row r="164" spans="1:22" s="1104" customFormat="1">
      <c r="A164" s="1125"/>
      <c r="B164" s="1125"/>
      <c r="C164" s="1126"/>
      <c r="D164" s="1125"/>
      <c r="E164" s="1125"/>
      <c r="F164" s="1125"/>
      <c r="G164" s="1125"/>
      <c r="H164" s="1125"/>
      <c r="I164" s="1126"/>
      <c r="J164" s="1126"/>
      <c r="K164" s="1126"/>
      <c r="L164" s="1126"/>
      <c r="M164" s="1126"/>
      <c r="N164" s="1126"/>
      <c r="O164" s="1126"/>
      <c r="P164" s="1126"/>
      <c r="Q164" s="1126"/>
      <c r="T164" s="1105"/>
      <c r="U164" s="1105"/>
      <c r="V164" s="1014"/>
    </row>
    <row r="165" spans="1:22" s="1104" customFormat="1">
      <c r="A165" s="1125"/>
      <c r="B165" s="1125"/>
      <c r="C165" s="1126"/>
      <c r="D165" s="1125"/>
      <c r="E165" s="1125"/>
      <c r="F165" s="1125"/>
      <c r="G165" s="1125"/>
      <c r="H165" s="1125"/>
      <c r="I165" s="1126"/>
      <c r="J165" s="1126"/>
      <c r="K165" s="1126"/>
      <c r="L165" s="1126"/>
      <c r="M165" s="1126"/>
      <c r="N165" s="1126"/>
      <c r="O165" s="1126"/>
      <c r="P165" s="1126"/>
      <c r="Q165" s="1126"/>
      <c r="T165" s="1105"/>
      <c r="U165" s="1105"/>
      <c r="V165" s="1014"/>
    </row>
    <row r="166" spans="1:22" s="1104" customFormat="1">
      <c r="A166" s="1125"/>
      <c r="B166" s="1125"/>
      <c r="C166" s="1126"/>
      <c r="D166" s="1125"/>
      <c r="E166" s="1125"/>
      <c r="F166" s="1125"/>
      <c r="G166" s="1125"/>
      <c r="H166" s="1125"/>
      <c r="I166" s="1126"/>
      <c r="J166" s="1126"/>
      <c r="K166" s="1126"/>
      <c r="L166" s="1126"/>
      <c r="M166" s="1126"/>
      <c r="N166" s="1126"/>
      <c r="O166" s="1126"/>
      <c r="P166" s="1126"/>
      <c r="Q166" s="1126"/>
      <c r="T166" s="1105"/>
      <c r="U166" s="1105"/>
      <c r="V166" s="1014"/>
    </row>
    <row r="167" spans="1:22" s="1104" customFormat="1">
      <c r="A167" s="1125"/>
      <c r="B167" s="1125"/>
      <c r="C167" s="1126"/>
      <c r="D167" s="1125"/>
      <c r="E167" s="1125"/>
      <c r="F167" s="1125"/>
      <c r="G167" s="1125"/>
      <c r="H167" s="1125"/>
      <c r="I167" s="1126"/>
      <c r="J167" s="1126"/>
      <c r="K167" s="1126"/>
      <c r="L167" s="1126"/>
      <c r="M167" s="1126"/>
      <c r="N167" s="1126"/>
      <c r="O167" s="1126"/>
      <c r="P167" s="1126"/>
      <c r="Q167" s="1126"/>
      <c r="T167" s="1105"/>
      <c r="U167" s="1105"/>
      <c r="V167" s="1014"/>
    </row>
    <row r="168" spans="1:22" s="1104" customFormat="1">
      <c r="A168" s="1125"/>
      <c r="B168" s="1125"/>
      <c r="C168" s="1126"/>
      <c r="D168" s="1125"/>
      <c r="E168" s="1125"/>
      <c r="F168" s="1125"/>
      <c r="G168" s="1125"/>
      <c r="H168" s="1125"/>
      <c r="I168" s="1126"/>
      <c r="J168" s="1126"/>
      <c r="K168" s="1126"/>
      <c r="L168" s="1126"/>
      <c r="M168" s="1126"/>
      <c r="N168" s="1126"/>
      <c r="O168" s="1126"/>
      <c r="P168" s="1126"/>
      <c r="Q168" s="1126"/>
      <c r="T168" s="1105"/>
      <c r="U168" s="1105"/>
      <c r="V168" s="1014"/>
    </row>
    <row r="169" spans="1:22" s="1104" customFormat="1">
      <c r="A169" s="1125"/>
      <c r="B169" s="1125"/>
      <c r="C169" s="1126"/>
      <c r="D169" s="1125"/>
      <c r="E169" s="1125"/>
      <c r="F169" s="1125"/>
      <c r="G169" s="1125"/>
      <c r="H169" s="1125"/>
      <c r="I169" s="1126"/>
      <c r="J169" s="1126"/>
      <c r="K169" s="1126"/>
      <c r="L169" s="1126"/>
      <c r="M169" s="1126"/>
      <c r="N169" s="1126"/>
      <c r="O169" s="1126"/>
      <c r="P169" s="1126"/>
      <c r="Q169" s="1126"/>
      <c r="T169" s="1105"/>
      <c r="U169" s="1105"/>
      <c r="V169" s="1014"/>
    </row>
    <row r="170" spans="1:22" s="1104" customFormat="1">
      <c r="A170" s="1125"/>
      <c r="B170" s="1125"/>
      <c r="C170" s="1126"/>
      <c r="D170" s="1125"/>
      <c r="E170" s="1125"/>
      <c r="F170" s="1125"/>
      <c r="G170" s="1125"/>
      <c r="H170" s="1125"/>
      <c r="I170" s="1126"/>
      <c r="J170" s="1126"/>
      <c r="K170" s="1126"/>
      <c r="L170" s="1126"/>
      <c r="M170" s="1126"/>
      <c r="N170" s="1126"/>
      <c r="O170" s="1126"/>
      <c r="P170" s="1126"/>
      <c r="Q170" s="1126"/>
      <c r="T170" s="1105"/>
      <c r="U170" s="1105"/>
      <c r="V170" s="1014"/>
    </row>
    <row r="171" spans="1:22" s="1104" customFormat="1">
      <c r="A171" s="1125"/>
      <c r="B171" s="1125"/>
      <c r="C171" s="1126"/>
      <c r="D171" s="1125"/>
      <c r="E171" s="1125"/>
      <c r="F171" s="1125"/>
      <c r="G171" s="1125"/>
      <c r="H171" s="1125"/>
      <c r="I171" s="1126"/>
      <c r="J171" s="1126"/>
      <c r="K171" s="1126"/>
      <c r="L171" s="1126"/>
      <c r="M171" s="1126"/>
      <c r="N171" s="1126"/>
      <c r="O171" s="1126"/>
      <c r="P171" s="1126"/>
      <c r="Q171" s="1126"/>
      <c r="T171" s="1105"/>
      <c r="U171" s="1105"/>
      <c r="V171" s="1014"/>
    </row>
    <row r="172" spans="1:22" s="1104" customFormat="1">
      <c r="A172" s="1125"/>
      <c r="B172" s="1125"/>
      <c r="C172" s="1126"/>
      <c r="D172" s="1125"/>
      <c r="E172" s="1125"/>
      <c r="F172" s="1125"/>
      <c r="G172" s="1125"/>
      <c r="H172" s="1125"/>
      <c r="I172" s="1126"/>
      <c r="J172" s="1126"/>
      <c r="K172" s="1126"/>
      <c r="L172" s="1126"/>
      <c r="M172" s="1126"/>
      <c r="N172" s="1126"/>
      <c r="O172" s="1126"/>
      <c r="P172" s="1126"/>
      <c r="Q172" s="1126"/>
      <c r="T172" s="1105"/>
      <c r="U172" s="1105"/>
      <c r="V172" s="1014"/>
    </row>
    <row r="173" spans="1:22" s="1104" customFormat="1">
      <c r="A173" s="1125"/>
      <c r="B173" s="1125"/>
      <c r="C173" s="1126"/>
      <c r="D173" s="1125"/>
      <c r="E173" s="1125"/>
      <c r="F173" s="1125"/>
      <c r="G173" s="1125"/>
      <c r="H173" s="1125"/>
      <c r="I173" s="1126"/>
      <c r="J173" s="1126"/>
      <c r="K173" s="1126"/>
      <c r="L173" s="1126"/>
      <c r="M173" s="1126"/>
      <c r="N173" s="1126"/>
      <c r="O173" s="1126"/>
      <c r="P173" s="1126"/>
      <c r="Q173" s="1126"/>
      <c r="T173" s="1105"/>
      <c r="U173" s="1105"/>
      <c r="V173" s="1014"/>
    </row>
    <row r="174" spans="1:22" s="1104" customFormat="1">
      <c r="A174" s="1125"/>
      <c r="B174" s="1125"/>
      <c r="C174" s="1126"/>
      <c r="D174" s="1125"/>
      <c r="E174" s="1125"/>
      <c r="F174" s="1125"/>
      <c r="G174" s="1125"/>
      <c r="H174" s="1125"/>
      <c r="I174" s="1126"/>
      <c r="J174" s="1126"/>
      <c r="K174" s="1126"/>
      <c r="L174" s="1126"/>
      <c r="M174" s="1126"/>
      <c r="N174" s="1126"/>
      <c r="O174" s="1126"/>
      <c r="P174" s="1126"/>
      <c r="Q174" s="1126"/>
      <c r="T174" s="1105"/>
      <c r="U174" s="1105"/>
      <c r="V174" s="1014"/>
    </row>
    <row r="175" spans="1:22" s="1104" customFormat="1">
      <c r="A175" s="1125"/>
      <c r="B175" s="1125"/>
      <c r="C175" s="1126"/>
      <c r="D175" s="1125"/>
      <c r="E175" s="1125"/>
      <c r="F175" s="1125"/>
      <c r="G175" s="1125"/>
      <c r="H175" s="1125"/>
      <c r="I175" s="1126"/>
      <c r="J175" s="1126"/>
      <c r="K175" s="1126"/>
      <c r="L175" s="1126"/>
      <c r="M175" s="1126"/>
      <c r="N175" s="1126"/>
      <c r="O175" s="1126"/>
      <c r="P175" s="1126"/>
      <c r="Q175" s="1126"/>
      <c r="T175" s="1105"/>
      <c r="U175" s="1105"/>
      <c r="V175" s="1014"/>
    </row>
    <row r="176" spans="1:22" s="1104" customFormat="1">
      <c r="A176" s="1125"/>
      <c r="B176" s="1125"/>
      <c r="C176" s="1126"/>
      <c r="D176" s="1125"/>
      <c r="E176" s="1125"/>
      <c r="F176" s="1125"/>
      <c r="G176" s="1125"/>
      <c r="H176" s="1125"/>
      <c r="I176" s="1126"/>
      <c r="J176" s="1126"/>
      <c r="K176" s="1126"/>
      <c r="L176" s="1126"/>
      <c r="M176" s="1126"/>
      <c r="N176" s="1126"/>
      <c r="O176" s="1126"/>
      <c r="P176" s="1126"/>
      <c r="Q176" s="1126"/>
      <c r="T176" s="1105"/>
      <c r="U176" s="1105"/>
      <c r="V176" s="1014"/>
    </row>
    <row r="177" spans="1:22" s="1104" customFormat="1">
      <c r="A177" s="1125"/>
      <c r="B177" s="1125"/>
      <c r="C177" s="1126"/>
      <c r="D177" s="1125"/>
      <c r="E177" s="1125"/>
      <c r="F177" s="1125"/>
      <c r="G177" s="1125"/>
      <c r="H177" s="1125"/>
      <c r="I177" s="1126"/>
      <c r="J177" s="1126"/>
      <c r="K177" s="1126"/>
      <c r="L177" s="1126"/>
      <c r="M177" s="1126"/>
      <c r="N177" s="1126"/>
      <c r="O177" s="1126"/>
      <c r="P177" s="1126"/>
      <c r="Q177" s="1126"/>
      <c r="T177" s="1105"/>
      <c r="U177" s="1105"/>
      <c r="V177" s="1014"/>
    </row>
    <row r="178" spans="1:22" s="1104" customFormat="1">
      <c r="A178" s="1125"/>
      <c r="B178" s="1125"/>
      <c r="C178" s="1126"/>
      <c r="D178" s="1125"/>
      <c r="E178" s="1125"/>
      <c r="F178" s="1125"/>
      <c r="G178" s="1125"/>
      <c r="H178" s="1125"/>
      <c r="I178" s="1126"/>
      <c r="J178" s="1126"/>
      <c r="K178" s="1126"/>
      <c r="L178" s="1126"/>
      <c r="M178" s="1126"/>
      <c r="N178" s="1126"/>
      <c r="O178" s="1126"/>
      <c r="P178" s="1126"/>
      <c r="Q178" s="1126"/>
      <c r="T178" s="1105"/>
      <c r="U178" s="1105"/>
      <c r="V178" s="1014"/>
    </row>
    <row r="179" spans="1:22" s="1104" customFormat="1">
      <c r="A179" s="1125"/>
      <c r="B179" s="1125"/>
      <c r="C179" s="1126"/>
      <c r="D179" s="1125"/>
      <c r="E179" s="1125"/>
      <c r="F179" s="1125"/>
      <c r="G179" s="1125"/>
      <c r="H179" s="1125"/>
      <c r="I179" s="1126"/>
      <c r="J179" s="1126"/>
      <c r="K179" s="1126"/>
      <c r="L179" s="1126"/>
      <c r="M179" s="1126"/>
      <c r="N179" s="1126"/>
      <c r="O179" s="1126"/>
      <c r="P179" s="1126"/>
      <c r="Q179" s="1126"/>
      <c r="T179" s="1105"/>
      <c r="U179" s="1105"/>
      <c r="V179" s="1014"/>
    </row>
    <row r="180" spans="1:22" s="1104" customFormat="1">
      <c r="A180" s="1125"/>
      <c r="B180" s="1125"/>
      <c r="C180" s="1126"/>
      <c r="D180" s="1125"/>
      <c r="E180" s="1125"/>
      <c r="F180" s="1125"/>
      <c r="G180" s="1125"/>
      <c r="H180" s="1125"/>
      <c r="I180" s="1126"/>
      <c r="J180" s="1126"/>
      <c r="K180" s="1126"/>
      <c r="L180" s="1126"/>
      <c r="M180" s="1126"/>
      <c r="N180" s="1126"/>
      <c r="O180" s="1126"/>
      <c r="P180" s="1126"/>
      <c r="Q180" s="1126"/>
      <c r="T180" s="1105"/>
      <c r="U180" s="1105"/>
      <c r="V180" s="1014"/>
    </row>
    <row r="181" spans="1:22" s="1104" customFormat="1">
      <c r="A181" s="1125"/>
      <c r="B181" s="1125"/>
      <c r="C181" s="1126"/>
      <c r="D181" s="1125"/>
      <c r="E181" s="1125"/>
      <c r="F181" s="1125"/>
      <c r="G181" s="1125"/>
      <c r="H181" s="1125"/>
      <c r="I181" s="1126"/>
      <c r="J181" s="1126"/>
      <c r="K181" s="1126"/>
      <c r="L181" s="1126"/>
      <c r="M181" s="1126"/>
      <c r="N181" s="1126"/>
      <c r="O181" s="1126"/>
      <c r="P181" s="1126"/>
      <c r="Q181" s="1126"/>
      <c r="T181" s="1105"/>
      <c r="U181" s="1105"/>
      <c r="V181" s="1014"/>
    </row>
    <row r="182" spans="1:22" s="1104" customFormat="1">
      <c r="A182" s="1125"/>
      <c r="B182" s="1125"/>
      <c r="C182" s="1126"/>
      <c r="D182" s="1125"/>
      <c r="E182" s="1125"/>
      <c r="F182" s="1125"/>
      <c r="G182" s="1125"/>
      <c r="H182" s="1125"/>
      <c r="I182" s="1126"/>
      <c r="J182" s="1126"/>
      <c r="K182" s="1126"/>
      <c r="L182" s="1126"/>
      <c r="M182" s="1126"/>
      <c r="N182" s="1126"/>
      <c r="O182" s="1126"/>
      <c r="P182" s="1126"/>
      <c r="Q182" s="1126"/>
      <c r="T182" s="1105"/>
      <c r="U182" s="1105"/>
      <c r="V182" s="1014"/>
    </row>
    <row r="183" spans="1:22" s="1104" customFormat="1">
      <c r="A183" s="1125"/>
      <c r="B183" s="1125"/>
      <c r="C183" s="1126"/>
      <c r="D183" s="1125"/>
      <c r="E183" s="1125"/>
      <c r="F183" s="1125"/>
      <c r="G183" s="1125"/>
      <c r="H183" s="1125"/>
      <c r="I183" s="1126"/>
      <c r="J183" s="1126"/>
      <c r="K183" s="1126"/>
      <c r="L183" s="1126"/>
      <c r="M183" s="1126"/>
      <c r="N183" s="1126"/>
      <c r="O183" s="1126"/>
      <c r="P183" s="1126"/>
      <c r="Q183" s="1126"/>
      <c r="T183" s="1105"/>
      <c r="U183" s="1105"/>
      <c r="V183" s="1014"/>
    </row>
    <row r="184" spans="1:22" s="1104" customFormat="1">
      <c r="A184" s="1125"/>
      <c r="B184" s="1125"/>
      <c r="C184" s="1126"/>
      <c r="D184" s="1125"/>
      <c r="E184" s="1125"/>
      <c r="F184" s="1125"/>
      <c r="G184" s="1125"/>
      <c r="H184" s="1125"/>
      <c r="I184" s="1126"/>
      <c r="J184" s="1126"/>
      <c r="K184" s="1126"/>
      <c r="L184" s="1126"/>
      <c r="M184" s="1126"/>
      <c r="N184" s="1126"/>
      <c r="O184" s="1126"/>
      <c r="P184" s="1126"/>
      <c r="Q184" s="1126"/>
      <c r="T184" s="1105"/>
      <c r="U184" s="1105"/>
      <c r="V184" s="1014"/>
    </row>
    <row r="185" spans="1:22" s="1104" customFormat="1">
      <c r="A185" s="1125"/>
      <c r="B185" s="1125"/>
      <c r="C185" s="1126"/>
      <c r="D185" s="1125"/>
      <c r="E185" s="1125"/>
      <c r="F185" s="1125"/>
      <c r="G185" s="1125"/>
      <c r="H185" s="1125"/>
      <c r="I185" s="1126"/>
      <c r="J185" s="1126"/>
      <c r="K185" s="1126"/>
      <c r="L185" s="1126"/>
      <c r="M185" s="1126"/>
      <c r="N185" s="1126"/>
      <c r="O185" s="1126"/>
      <c r="P185" s="1126"/>
      <c r="Q185" s="1126"/>
      <c r="T185" s="1105"/>
      <c r="U185" s="1105"/>
      <c r="V185" s="1014"/>
    </row>
    <row r="186" spans="1:22" s="1104" customFormat="1">
      <c r="A186" s="1125"/>
      <c r="B186" s="1125"/>
      <c r="C186" s="1126"/>
      <c r="D186" s="1125"/>
      <c r="E186" s="1125"/>
      <c r="F186" s="1125"/>
      <c r="G186" s="1125"/>
      <c r="H186" s="1125"/>
      <c r="I186" s="1126"/>
      <c r="J186" s="1126"/>
      <c r="K186" s="1126"/>
      <c r="L186" s="1126"/>
      <c r="M186" s="1126"/>
      <c r="N186" s="1126"/>
      <c r="O186" s="1126"/>
      <c r="P186" s="1126"/>
      <c r="Q186" s="1126"/>
      <c r="T186" s="1105"/>
      <c r="U186" s="1105"/>
      <c r="V186" s="1014"/>
    </row>
    <row r="187" spans="1:22" s="1104" customFormat="1">
      <c r="A187" s="1125"/>
      <c r="B187" s="1125"/>
      <c r="C187" s="1126"/>
      <c r="D187" s="1125"/>
      <c r="E187" s="1125"/>
      <c r="F187" s="1125"/>
      <c r="G187" s="1125"/>
      <c r="H187" s="1125"/>
      <c r="I187" s="1126"/>
      <c r="J187" s="1126"/>
      <c r="K187" s="1126"/>
      <c r="L187" s="1126"/>
      <c r="M187" s="1126"/>
      <c r="N187" s="1126"/>
      <c r="O187" s="1126"/>
      <c r="P187" s="1126"/>
      <c r="Q187" s="1126"/>
      <c r="T187" s="1105"/>
      <c r="U187" s="1105"/>
      <c r="V187" s="1014"/>
    </row>
    <row r="188" spans="1:22" s="1104" customFormat="1">
      <c r="A188" s="1125"/>
      <c r="B188" s="1125"/>
      <c r="C188" s="1126"/>
      <c r="D188" s="1125"/>
      <c r="E188" s="1125"/>
      <c r="F188" s="1125"/>
      <c r="G188" s="1125"/>
      <c r="H188" s="1125"/>
      <c r="I188" s="1126"/>
      <c r="J188" s="1126"/>
      <c r="K188" s="1126"/>
      <c r="L188" s="1126"/>
      <c r="M188" s="1126"/>
      <c r="N188" s="1126"/>
      <c r="O188" s="1126"/>
      <c r="P188" s="1126"/>
      <c r="Q188" s="1126"/>
      <c r="T188" s="1105"/>
      <c r="U188" s="1105"/>
      <c r="V188" s="1014"/>
    </row>
    <row r="189" spans="1:22" s="1104" customFormat="1">
      <c r="A189" s="1125"/>
      <c r="B189" s="1125"/>
      <c r="C189" s="1126"/>
      <c r="D189" s="1125"/>
      <c r="E189" s="1125"/>
      <c r="F189" s="1125"/>
      <c r="G189" s="1125"/>
      <c r="H189" s="1125"/>
      <c r="I189" s="1126"/>
      <c r="J189" s="1126"/>
      <c r="K189" s="1126"/>
      <c r="L189" s="1126"/>
      <c r="M189" s="1126"/>
      <c r="N189" s="1126"/>
      <c r="O189" s="1126"/>
      <c r="P189" s="1126"/>
      <c r="Q189" s="1126"/>
      <c r="T189" s="1105"/>
      <c r="U189" s="1105"/>
      <c r="V189" s="1014"/>
    </row>
    <row r="190" spans="1:22" s="1104" customFormat="1">
      <c r="A190" s="1125"/>
      <c r="B190" s="1125"/>
      <c r="C190" s="1126"/>
      <c r="D190" s="1125"/>
      <c r="E190" s="1125"/>
      <c r="F190" s="1125"/>
      <c r="G190" s="1125"/>
      <c r="H190" s="1125"/>
      <c r="I190" s="1126"/>
      <c r="J190" s="1126"/>
      <c r="K190" s="1126"/>
      <c r="L190" s="1126"/>
      <c r="M190" s="1126"/>
      <c r="N190" s="1126"/>
      <c r="O190" s="1126"/>
      <c r="P190" s="1126"/>
      <c r="Q190" s="1126"/>
      <c r="T190" s="1105"/>
      <c r="U190" s="1105"/>
      <c r="V190" s="1014"/>
    </row>
    <row r="191" spans="1:22" s="1104" customFormat="1">
      <c r="A191" s="1125"/>
      <c r="B191" s="1125"/>
      <c r="C191" s="1126"/>
      <c r="D191" s="1125"/>
      <c r="E191" s="1125"/>
      <c r="F191" s="1125"/>
      <c r="G191" s="1125"/>
      <c r="H191" s="1125"/>
      <c r="I191" s="1126"/>
      <c r="J191" s="1126"/>
      <c r="K191" s="1126"/>
      <c r="L191" s="1126"/>
      <c r="M191" s="1126"/>
      <c r="N191" s="1126"/>
      <c r="O191" s="1126"/>
      <c r="P191" s="1126"/>
      <c r="Q191" s="1126"/>
      <c r="T191" s="1105"/>
      <c r="U191" s="1105"/>
      <c r="V191" s="1014"/>
    </row>
    <row r="192" spans="1:22" s="1104" customFormat="1">
      <c r="A192" s="1125"/>
      <c r="B192" s="1125"/>
      <c r="C192" s="1126"/>
      <c r="D192" s="1125"/>
      <c r="E192" s="1125"/>
      <c r="F192" s="1125"/>
      <c r="G192" s="1125"/>
      <c r="H192" s="1125"/>
      <c r="I192" s="1126"/>
      <c r="J192" s="1126"/>
      <c r="K192" s="1126"/>
      <c r="L192" s="1126"/>
      <c r="M192" s="1126"/>
      <c r="N192" s="1126"/>
      <c r="O192" s="1126"/>
      <c r="P192" s="1126"/>
      <c r="Q192" s="1126"/>
      <c r="T192" s="1105"/>
      <c r="U192" s="1105"/>
      <c r="V192" s="1014"/>
    </row>
    <row r="193" spans="1:22" s="1104" customFormat="1">
      <c r="A193" s="1125"/>
      <c r="B193" s="1125"/>
      <c r="C193" s="1126"/>
      <c r="D193" s="1125"/>
      <c r="E193" s="1125"/>
      <c r="F193" s="1125"/>
      <c r="G193" s="1125"/>
      <c r="H193" s="1125"/>
      <c r="I193" s="1126"/>
      <c r="J193" s="1126"/>
      <c r="K193" s="1126"/>
      <c r="L193" s="1126"/>
      <c r="M193" s="1126"/>
      <c r="N193" s="1126"/>
      <c r="O193" s="1126"/>
      <c r="P193" s="1126"/>
      <c r="Q193" s="1126"/>
      <c r="T193" s="1105"/>
      <c r="U193" s="1105"/>
      <c r="V193" s="1014"/>
    </row>
    <row r="194" spans="1:22" s="1104" customFormat="1">
      <c r="A194" s="1125"/>
      <c r="B194" s="1125"/>
      <c r="C194" s="1126"/>
      <c r="D194" s="1125"/>
      <c r="E194" s="1125"/>
      <c r="F194" s="1125"/>
      <c r="G194" s="1125"/>
      <c r="H194" s="1125"/>
      <c r="I194" s="1126"/>
      <c r="J194" s="1126"/>
      <c r="K194" s="1126"/>
      <c r="L194" s="1126"/>
      <c r="M194" s="1126"/>
      <c r="N194" s="1126"/>
      <c r="O194" s="1126"/>
      <c r="P194" s="1126"/>
      <c r="Q194" s="1126"/>
      <c r="T194" s="1105"/>
      <c r="U194" s="1105"/>
      <c r="V194" s="1014"/>
    </row>
    <row r="195" spans="1:22" s="1104" customFormat="1">
      <c r="A195" s="1125"/>
      <c r="B195" s="1125"/>
      <c r="C195" s="1126"/>
      <c r="D195" s="1125"/>
      <c r="E195" s="1125"/>
      <c r="F195" s="1125"/>
      <c r="G195" s="1125"/>
      <c r="H195" s="1125"/>
      <c r="I195" s="1126"/>
      <c r="J195" s="1126"/>
      <c r="K195" s="1126"/>
      <c r="L195" s="1126"/>
      <c r="M195" s="1126"/>
      <c r="N195" s="1126"/>
      <c r="O195" s="1126"/>
      <c r="P195" s="1126"/>
      <c r="Q195" s="1126"/>
      <c r="T195" s="1105"/>
      <c r="U195" s="1105"/>
      <c r="V195" s="1014"/>
    </row>
    <row r="196" spans="1:22" s="1104" customFormat="1">
      <c r="A196" s="1125"/>
      <c r="B196" s="1125"/>
      <c r="C196" s="1126"/>
      <c r="D196" s="1125"/>
      <c r="E196" s="1125"/>
      <c r="F196" s="1125"/>
      <c r="G196" s="1125"/>
      <c r="H196" s="1125"/>
      <c r="I196" s="1126"/>
      <c r="J196" s="1126"/>
      <c r="K196" s="1126"/>
      <c r="L196" s="1126"/>
      <c r="M196" s="1126"/>
      <c r="N196" s="1126"/>
      <c r="O196" s="1126"/>
      <c r="P196" s="1126"/>
      <c r="Q196" s="1126"/>
      <c r="T196" s="1105"/>
      <c r="U196" s="1105"/>
      <c r="V196" s="1014"/>
    </row>
    <row r="197" spans="1:22" s="1104" customFormat="1">
      <c r="A197" s="1125"/>
      <c r="B197" s="1125"/>
      <c r="C197" s="1126"/>
      <c r="D197" s="1125"/>
      <c r="E197" s="1125"/>
      <c r="F197" s="1125"/>
      <c r="G197" s="1125"/>
      <c r="H197" s="1125"/>
      <c r="I197" s="1126"/>
      <c r="J197" s="1126"/>
      <c r="K197" s="1126"/>
      <c r="L197" s="1126"/>
      <c r="M197" s="1126"/>
      <c r="N197" s="1126"/>
      <c r="O197" s="1126"/>
      <c r="P197" s="1126"/>
      <c r="Q197" s="1126"/>
      <c r="T197" s="1105"/>
      <c r="U197" s="1105"/>
      <c r="V197" s="1014"/>
    </row>
    <row r="198" spans="1:22" s="1104" customFormat="1">
      <c r="A198" s="1125"/>
      <c r="B198" s="1125"/>
      <c r="C198" s="1126"/>
      <c r="D198" s="1125"/>
      <c r="E198" s="1125"/>
      <c r="F198" s="1125"/>
      <c r="G198" s="1125"/>
      <c r="H198" s="1125"/>
      <c r="I198" s="1126"/>
      <c r="J198" s="1126"/>
      <c r="K198" s="1126"/>
      <c r="L198" s="1126"/>
      <c r="M198" s="1126"/>
      <c r="N198" s="1126"/>
      <c r="O198" s="1126"/>
      <c r="P198" s="1126"/>
      <c r="Q198" s="1126"/>
      <c r="T198" s="1105"/>
      <c r="U198" s="1105"/>
      <c r="V198" s="1014"/>
    </row>
    <row r="199" spans="1:22" s="1104" customFormat="1">
      <c r="A199" s="1125"/>
      <c r="B199" s="1125"/>
      <c r="C199" s="1126"/>
      <c r="D199" s="1125"/>
      <c r="E199" s="1125"/>
      <c r="F199" s="1125"/>
      <c r="G199" s="1125"/>
      <c r="H199" s="1125"/>
      <c r="I199" s="1126"/>
      <c r="J199" s="1126"/>
      <c r="K199" s="1126"/>
      <c r="L199" s="1126"/>
      <c r="M199" s="1126"/>
      <c r="N199" s="1126"/>
      <c r="O199" s="1126"/>
      <c r="P199" s="1126"/>
      <c r="Q199" s="1126"/>
      <c r="T199" s="1105"/>
      <c r="U199" s="1105"/>
      <c r="V199" s="1014"/>
    </row>
    <row r="200" spans="1:22" s="1104" customFormat="1">
      <c r="A200" s="1125"/>
      <c r="B200" s="1125"/>
      <c r="C200" s="1126"/>
      <c r="D200" s="1125"/>
      <c r="E200" s="1125"/>
      <c r="F200" s="1125"/>
      <c r="G200" s="1125"/>
      <c r="H200" s="1125"/>
      <c r="I200" s="1126"/>
      <c r="J200" s="1126"/>
      <c r="K200" s="1126"/>
      <c r="L200" s="1126"/>
      <c r="M200" s="1126"/>
      <c r="N200" s="1126"/>
      <c r="O200" s="1126"/>
      <c r="P200" s="1126"/>
      <c r="Q200" s="1126"/>
      <c r="T200" s="1105"/>
      <c r="U200" s="1105"/>
      <c r="V200" s="1014"/>
    </row>
    <row r="201" spans="1:22" s="1104" customFormat="1">
      <c r="A201" s="1125"/>
      <c r="B201" s="1125"/>
      <c r="C201" s="1126"/>
      <c r="D201" s="1125"/>
      <c r="E201" s="1125"/>
      <c r="F201" s="1125"/>
      <c r="G201" s="1125"/>
      <c r="H201" s="1125"/>
      <c r="I201" s="1126"/>
      <c r="J201" s="1126"/>
      <c r="K201" s="1126"/>
      <c r="L201" s="1126"/>
      <c r="M201" s="1126"/>
      <c r="N201" s="1126"/>
      <c r="O201" s="1126"/>
      <c r="P201" s="1126"/>
      <c r="Q201" s="1126"/>
      <c r="T201" s="1105"/>
      <c r="U201" s="1105"/>
      <c r="V201" s="1014"/>
    </row>
    <row r="202" spans="1:22" s="1104" customFormat="1">
      <c r="A202" s="1125"/>
      <c r="B202" s="1125"/>
      <c r="C202" s="1126"/>
      <c r="D202" s="1125"/>
      <c r="E202" s="1125"/>
      <c r="F202" s="1125"/>
      <c r="G202" s="1125"/>
      <c r="H202" s="1125"/>
      <c r="I202" s="1126"/>
      <c r="J202" s="1126"/>
      <c r="K202" s="1126"/>
      <c r="L202" s="1126"/>
      <c r="M202" s="1126"/>
      <c r="N202" s="1126"/>
      <c r="O202" s="1126"/>
      <c r="P202" s="1126"/>
      <c r="Q202" s="1126"/>
      <c r="T202" s="1105"/>
      <c r="U202" s="1105"/>
      <c r="V202" s="1014"/>
    </row>
    <row r="203" spans="1:22" s="1104" customFormat="1">
      <c r="A203" s="1125"/>
      <c r="B203" s="1125"/>
      <c r="C203" s="1126"/>
      <c r="D203" s="1125"/>
      <c r="E203" s="1125"/>
      <c r="F203" s="1125"/>
      <c r="G203" s="1125"/>
      <c r="H203" s="1125"/>
      <c r="I203" s="1126"/>
      <c r="J203" s="1126"/>
      <c r="K203" s="1126"/>
      <c r="L203" s="1126"/>
      <c r="M203" s="1126"/>
      <c r="N203" s="1126"/>
      <c r="O203" s="1126"/>
      <c r="P203" s="1126"/>
      <c r="Q203" s="1126"/>
      <c r="T203" s="1105"/>
      <c r="U203" s="1105"/>
      <c r="V203" s="1014"/>
    </row>
    <row r="204" spans="1:22" s="1104" customFormat="1">
      <c r="A204" s="1125"/>
      <c r="B204" s="1125"/>
      <c r="C204" s="1126"/>
      <c r="D204" s="1125"/>
      <c r="E204" s="1125"/>
      <c r="F204" s="1125"/>
      <c r="G204" s="1125"/>
      <c r="H204" s="1125"/>
      <c r="I204" s="1126"/>
      <c r="J204" s="1126"/>
      <c r="K204" s="1126"/>
      <c r="L204" s="1126"/>
      <c r="M204" s="1126"/>
      <c r="N204" s="1126"/>
      <c r="O204" s="1126"/>
      <c r="P204" s="1126"/>
      <c r="Q204" s="1126"/>
      <c r="T204" s="1105"/>
      <c r="U204" s="1105"/>
      <c r="V204" s="1014"/>
    </row>
    <row r="205" spans="1:22" s="1104" customFormat="1">
      <c r="A205" s="1125"/>
      <c r="B205" s="1125"/>
      <c r="C205" s="1126"/>
      <c r="D205" s="1125"/>
      <c r="E205" s="1125"/>
      <c r="F205" s="1125"/>
      <c r="G205" s="1125"/>
      <c r="H205" s="1125"/>
      <c r="I205" s="1126"/>
      <c r="J205" s="1126"/>
      <c r="K205" s="1126"/>
      <c r="L205" s="1126"/>
      <c r="M205" s="1126"/>
      <c r="N205" s="1126"/>
      <c r="O205" s="1126"/>
      <c r="P205" s="1126"/>
      <c r="Q205" s="1126"/>
      <c r="T205" s="1105"/>
      <c r="U205" s="1105"/>
      <c r="V205" s="1014"/>
    </row>
    <row r="206" spans="1:22" s="1104" customFormat="1">
      <c r="A206" s="1125"/>
      <c r="B206" s="1125"/>
      <c r="C206" s="1126"/>
      <c r="D206" s="1125"/>
      <c r="E206" s="1125"/>
      <c r="F206" s="1125"/>
      <c r="G206" s="1125"/>
      <c r="H206" s="1125"/>
      <c r="I206" s="1126"/>
      <c r="J206" s="1126"/>
      <c r="K206" s="1126"/>
      <c r="L206" s="1126"/>
      <c r="M206" s="1126"/>
      <c r="N206" s="1126"/>
      <c r="O206" s="1126"/>
      <c r="P206" s="1126"/>
      <c r="Q206" s="1126"/>
      <c r="T206" s="1105"/>
      <c r="U206" s="1105"/>
      <c r="V206" s="1014"/>
    </row>
    <row r="207" spans="1:22" s="1104" customFormat="1">
      <c r="A207" s="1125"/>
      <c r="B207" s="1125"/>
      <c r="C207" s="1126"/>
      <c r="D207" s="1125"/>
      <c r="E207" s="1125"/>
      <c r="F207" s="1125"/>
      <c r="G207" s="1125"/>
      <c r="H207" s="1125"/>
      <c r="I207" s="1126"/>
      <c r="J207" s="1126"/>
      <c r="K207" s="1126"/>
      <c r="L207" s="1126"/>
      <c r="M207" s="1126"/>
      <c r="N207" s="1126"/>
      <c r="O207" s="1126"/>
      <c r="P207" s="1126"/>
      <c r="Q207" s="1126"/>
      <c r="T207" s="1105"/>
      <c r="U207" s="1105"/>
      <c r="V207" s="1014"/>
    </row>
    <row r="208" spans="1:22" s="1104" customFormat="1">
      <c r="A208" s="1125"/>
      <c r="B208" s="1125"/>
      <c r="C208" s="1126"/>
      <c r="D208" s="1125"/>
      <c r="E208" s="1125"/>
      <c r="F208" s="1125"/>
      <c r="G208" s="1125"/>
      <c r="H208" s="1125"/>
      <c r="I208" s="1126"/>
      <c r="J208" s="1126"/>
      <c r="K208" s="1126"/>
      <c r="L208" s="1126"/>
      <c r="M208" s="1126"/>
      <c r="N208" s="1126"/>
      <c r="O208" s="1126"/>
      <c r="P208" s="1126"/>
      <c r="Q208" s="1126"/>
      <c r="T208" s="1105"/>
      <c r="U208" s="1105"/>
      <c r="V208" s="1014"/>
    </row>
    <row r="209" spans="1:22" s="1104" customFormat="1">
      <c r="A209" s="1125"/>
      <c r="B209" s="1125"/>
      <c r="C209" s="1126"/>
      <c r="D209" s="1125"/>
      <c r="E209" s="1125"/>
      <c r="F209" s="1125"/>
      <c r="G209" s="1125"/>
      <c r="H209" s="1125"/>
      <c r="I209" s="1126"/>
      <c r="J209" s="1126"/>
      <c r="K209" s="1126"/>
      <c r="L209" s="1126"/>
      <c r="M209" s="1126"/>
      <c r="N209" s="1126"/>
      <c r="O209" s="1126"/>
      <c r="P209" s="1126"/>
      <c r="Q209" s="1126"/>
      <c r="T209" s="1105"/>
      <c r="U209" s="1105"/>
      <c r="V209" s="1014"/>
    </row>
    <row r="210" spans="1:22" s="1104" customFormat="1">
      <c r="A210" s="1125"/>
      <c r="B210" s="1125"/>
      <c r="C210" s="1126"/>
      <c r="D210" s="1125"/>
      <c r="E210" s="1125"/>
      <c r="F210" s="1125"/>
      <c r="G210" s="1125"/>
      <c r="H210" s="1125"/>
      <c r="I210" s="1126"/>
      <c r="J210" s="1126"/>
      <c r="K210" s="1126"/>
      <c r="L210" s="1126"/>
      <c r="M210" s="1126"/>
      <c r="N210" s="1126"/>
      <c r="O210" s="1126"/>
      <c r="P210" s="1126"/>
      <c r="Q210" s="1126"/>
      <c r="T210" s="1105"/>
      <c r="U210" s="1105"/>
      <c r="V210" s="1014"/>
    </row>
    <row r="211" spans="1:22" s="1104" customFormat="1">
      <c r="A211" s="1125"/>
      <c r="B211" s="1125"/>
      <c r="C211" s="1126"/>
      <c r="D211" s="1125"/>
      <c r="E211" s="1125"/>
      <c r="F211" s="1125"/>
      <c r="G211" s="1125"/>
      <c r="H211" s="1125"/>
      <c r="I211" s="1126"/>
      <c r="J211" s="1126"/>
      <c r="K211" s="1126"/>
      <c r="L211" s="1126"/>
      <c r="M211" s="1126"/>
      <c r="N211" s="1126"/>
      <c r="O211" s="1126"/>
      <c r="P211" s="1126"/>
      <c r="Q211" s="1126"/>
      <c r="T211" s="1105"/>
      <c r="U211" s="1105"/>
      <c r="V211" s="1014"/>
    </row>
    <row r="212" spans="1:22" s="1104" customFormat="1">
      <c r="A212" s="1125"/>
      <c r="B212" s="1125"/>
      <c r="C212" s="1126"/>
      <c r="D212" s="1125"/>
      <c r="E212" s="1125"/>
      <c r="F212" s="1125"/>
      <c r="G212" s="1125"/>
      <c r="H212" s="1125"/>
      <c r="I212" s="1126"/>
      <c r="J212" s="1126"/>
      <c r="K212" s="1126"/>
      <c r="L212" s="1126"/>
      <c r="M212" s="1126"/>
      <c r="N212" s="1126"/>
      <c r="O212" s="1126"/>
      <c r="P212" s="1126"/>
      <c r="Q212" s="1126"/>
      <c r="T212" s="1105"/>
      <c r="U212" s="1105"/>
      <c r="V212" s="1014"/>
    </row>
    <row r="213" spans="1:22" s="1104" customFormat="1">
      <c r="A213" s="1125"/>
      <c r="B213" s="1125"/>
      <c r="C213" s="1126"/>
      <c r="D213" s="1125"/>
      <c r="E213" s="1125"/>
      <c r="F213" s="1125"/>
      <c r="G213" s="1125"/>
      <c r="H213" s="1125"/>
      <c r="I213" s="1126"/>
      <c r="J213" s="1126"/>
      <c r="K213" s="1126"/>
      <c r="L213" s="1126"/>
      <c r="M213" s="1126"/>
      <c r="N213" s="1126"/>
      <c r="O213" s="1126"/>
      <c r="P213" s="1126"/>
      <c r="Q213" s="1126"/>
      <c r="T213" s="1105"/>
      <c r="U213" s="1105"/>
      <c r="V213" s="1014"/>
    </row>
    <row r="214" spans="1:22" s="1104" customFormat="1">
      <c r="A214" s="1125"/>
      <c r="B214" s="1125"/>
      <c r="C214" s="1126"/>
      <c r="D214" s="1125"/>
      <c r="E214" s="1125"/>
      <c r="F214" s="1125"/>
      <c r="G214" s="1125"/>
      <c r="H214" s="1125"/>
      <c r="I214" s="1126"/>
      <c r="J214" s="1126"/>
      <c r="K214" s="1126"/>
      <c r="L214" s="1126"/>
      <c r="M214" s="1126"/>
      <c r="N214" s="1126"/>
      <c r="O214" s="1126"/>
      <c r="P214" s="1126"/>
      <c r="Q214" s="1126"/>
      <c r="T214" s="1105"/>
      <c r="U214" s="1105"/>
      <c r="V214" s="1014"/>
    </row>
    <row r="215" spans="1:22" s="1104" customFormat="1">
      <c r="A215" s="1125"/>
      <c r="B215" s="1125"/>
      <c r="C215" s="1126"/>
      <c r="D215" s="1125"/>
      <c r="E215" s="1125"/>
      <c r="F215" s="1125"/>
      <c r="G215" s="1125"/>
      <c r="H215" s="1125"/>
      <c r="I215" s="1126"/>
      <c r="J215" s="1126"/>
      <c r="K215" s="1126"/>
      <c r="L215" s="1126"/>
      <c r="M215" s="1126"/>
      <c r="N215" s="1126"/>
      <c r="O215" s="1126"/>
      <c r="P215" s="1126"/>
      <c r="Q215" s="1126"/>
      <c r="T215" s="1105"/>
      <c r="U215" s="1105"/>
      <c r="V215" s="1014"/>
    </row>
    <row r="216" spans="1:22" s="1104" customFormat="1">
      <c r="A216" s="1125"/>
      <c r="B216" s="1125"/>
      <c r="C216" s="1126"/>
      <c r="D216" s="1125"/>
      <c r="E216" s="1125"/>
      <c r="F216" s="1125"/>
      <c r="G216" s="1125"/>
      <c r="H216" s="1125"/>
      <c r="I216" s="1126"/>
      <c r="J216" s="1126"/>
      <c r="K216" s="1126"/>
      <c r="L216" s="1126"/>
      <c r="M216" s="1126"/>
      <c r="N216" s="1126"/>
      <c r="O216" s="1126"/>
      <c r="P216" s="1126"/>
      <c r="Q216" s="1126"/>
      <c r="T216" s="1105"/>
      <c r="U216" s="1105"/>
      <c r="V216" s="1014"/>
    </row>
    <row r="217" spans="1:22" s="1104" customFormat="1">
      <c r="A217" s="1125"/>
      <c r="B217" s="1125"/>
      <c r="C217" s="1126"/>
      <c r="D217" s="1125"/>
      <c r="E217" s="1125"/>
      <c r="F217" s="1125"/>
      <c r="G217" s="1125"/>
      <c r="H217" s="1125"/>
      <c r="I217" s="1126"/>
      <c r="J217" s="1126"/>
      <c r="K217" s="1126"/>
      <c r="L217" s="1126"/>
      <c r="M217" s="1126"/>
      <c r="N217" s="1126"/>
      <c r="O217" s="1126"/>
      <c r="P217" s="1126"/>
      <c r="Q217" s="1126"/>
      <c r="T217" s="1105"/>
      <c r="U217" s="1105"/>
      <c r="V217" s="1014"/>
    </row>
    <row r="218" spans="1:22" s="1104" customFormat="1">
      <c r="A218" s="1125"/>
      <c r="B218" s="1125"/>
      <c r="C218" s="1126"/>
      <c r="D218" s="1125"/>
      <c r="E218" s="1125"/>
      <c r="F218" s="1125"/>
      <c r="G218" s="1125"/>
      <c r="H218" s="1125"/>
      <c r="I218" s="1126"/>
      <c r="J218" s="1126"/>
      <c r="K218" s="1126"/>
      <c r="L218" s="1126"/>
      <c r="M218" s="1126"/>
      <c r="N218" s="1126"/>
      <c r="O218" s="1126"/>
      <c r="P218" s="1126"/>
      <c r="Q218" s="1126"/>
      <c r="T218" s="1105"/>
      <c r="U218" s="1105"/>
      <c r="V218" s="1014"/>
    </row>
    <row r="219" spans="1:22" s="1104" customFormat="1">
      <c r="A219" s="1125"/>
      <c r="B219" s="1125"/>
      <c r="C219" s="1126"/>
      <c r="D219" s="1125"/>
      <c r="E219" s="1125"/>
      <c r="F219" s="1125"/>
      <c r="G219" s="1125"/>
      <c r="H219" s="1125"/>
      <c r="I219" s="1126"/>
      <c r="J219" s="1126"/>
      <c r="K219" s="1126"/>
      <c r="L219" s="1126"/>
      <c r="M219" s="1126"/>
      <c r="N219" s="1126"/>
      <c r="O219" s="1126"/>
      <c r="P219" s="1126"/>
      <c r="Q219" s="1126"/>
      <c r="T219" s="1105"/>
      <c r="U219" s="1105"/>
      <c r="V219" s="1014"/>
    </row>
    <row r="220" spans="1:22" s="1104" customFormat="1">
      <c r="A220" s="1125"/>
      <c r="B220" s="1125"/>
      <c r="C220" s="1126"/>
      <c r="D220" s="1125"/>
      <c r="E220" s="1125"/>
      <c r="F220" s="1125"/>
      <c r="G220" s="1125"/>
      <c r="H220" s="1125"/>
      <c r="I220" s="1126"/>
      <c r="J220" s="1126"/>
      <c r="K220" s="1126"/>
      <c r="L220" s="1126"/>
      <c r="M220" s="1126"/>
      <c r="N220" s="1126"/>
      <c r="O220" s="1126"/>
      <c r="P220" s="1126"/>
      <c r="Q220" s="1126"/>
      <c r="T220" s="1105"/>
      <c r="U220" s="1105"/>
      <c r="V220" s="1014"/>
    </row>
    <row r="221" spans="1:22" s="1104" customFormat="1">
      <c r="A221" s="1125"/>
      <c r="B221" s="1125"/>
      <c r="C221" s="1126"/>
      <c r="D221" s="1125"/>
      <c r="E221" s="1125"/>
      <c r="F221" s="1125"/>
      <c r="G221" s="1125"/>
      <c r="H221" s="1125"/>
      <c r="I221" s="1126"/>
      <c r="J221" s="1126"/>
      <c r="K221" s="1126"/>
      <c r="L221" s="1126"/>
      <c r="M221" s="1126"/>
      <c r="N221" s="1126"/>
      <c r="O221" s="1126"/>
      <c r="P221" s="1126"/>
      <c r="Q221" s="1126"/>
      <c r="T221" s="1105"/>
      <c r="U221" s="1105"/>
      <c r="V221" s="1014"/>
    </row>
    <row r="222" spans="1:22" s="1104" customFormat="1">
      <c r="A222" s="1125"/>
      <c r="B222" s="1125"/>
      <c r="C222" s="1126"/>
      <c r="D222" s="1125"/>
      <c r="E222" s="1125"/>
      <c r="F222" s="1125"/>
      <c r="G222" s="1125"/>
      <c r="H222" s="1125"/>
      <c r="I222" s="1126"/>
      <c r="J222" s="1126"/>
      <c r="K222" s="1126"/>
      <c r="L222" s="1126"/>
      <c r="M222" s="1126"/>
      <c r="N222" s="1126"/>
      <c r="O222" s="1126"/>
      <c r="P222" s="1126"/>
      <c r="Q222" s="1126"/>
      <c r="T222" s="1105"/>
      <c r="U222" s="1105"/>
      <c r="V222" s="1014"/>
    </row>
    <row r="223" spans="1:22" s="1104" customFormat="1">
      <c r="A223" s="1125"/>
      <c r="B223" s="1125"/>
      <c r="C223" s="1126"/>
      <c r="D223" s="1125"/>
      <c r="E223" s="1125"/>
      <c r="F223" s="1125"/>
      <c r="G223" s="1125"/>
      <c r="H223" s="1125"/>
      <c r="I223" s="1126"/>
      <c r="J223" s="1126"/>
      <c r="K223" s="1126"/>
      <c r="L223" s="1126"/>
      <c r="M223" s="1126"/>
      <c r="N223" s="1126"/>
      <c r="O223" s="1126"/>
      <c r="P223" s="1126"/>
      <c r="Q223" s="1126"/>
      <c r="T223" s="1105"/>
      <c r="U223" s="1105"/>
      <c r="V223" s="1014"/>
    </row>
    <row r="224" spans="1:22" s="1104" customFormat="1">
      <c r="A224" s="1125"/>
      <c r="B224" s="1125"/>
      <c r="C224" s="1126"/>
      <c r="D224" s="1125"/>
      <c r="E224" s="1125"/>
      <c r="F224" s="1125"/>
      <c r="G224" s="1125"/>
      <c r="H224" s="1125"/>
      <c r="I224" s="1126"/>
      <c r="J224" s="1126"/>
      <c r="K224" s="1126"/>
      <c r="L224" s="1126"/>
      <c r="M224" s="1126"/>
      <c r="N224" s="1126"/>
      <c r="O224" s="1126"/>
      <c r="P224" s="1126"/>
      <c r="Q224" s="1126"/>
      <c r="T224" s="1105"/>
      <c r="U224" s="1105"/>
      <c r="V224" s="1014"/>
    </row>
    <row r="225" spans="1:22" s="1104" customFormat="1">
      <c r="A225" s="1125"/>
      <c r="B225" s="1125"/>
      <c r="C225" s="1126"/>
      <c r="D225" s="1125"/>
      <c r="E225" s="1125"/>
      <c r="F225" s="1125"/>
      <c r="G225" s="1125"/>
      <c r="H225" s="1125"/>
      <c r="I225" s="1126"/>
      <c r="J225" s="1126"/>
      <c r="K225" s="1126"/>
      <c r="L225" s="1126"/>
      <c r="M225" s="1126"/>
      <c r="N225" s="1126"/>
      <c r="O225" s="1126"/>
      <c r="P225" s="1126"/>
      <c r="Q225" s="1126"/>
      <c r="T225" s="1105"/>
      <c r="U225" s="1105"/>
      <c r="V225" s="1014"/>
    </row>
    <row r="226" spans="1:22" s="1104" customFormat="1">
      <c r="A226" s="1125"/>
      <c r="B226" s="1125"/>
      <c r="C226" s="1126"/>
      <c r="D226" s="1125"/>
      <c r="E226" s="1125"/>
      <c r="F226" s="1125"/>
      <c r="G226" s="1125"/>
      <c r="H226" s="1125"/>
      <c r="I226" s="1126"/>
      <c r="J226" s="1126"/>
      <c r="K226" s="1126"/>
      <c r="L226" s="1126"/>
      <c r="M226" s="1126"/>
      <c r="N226" s="1126"/>
      <c r="O226" s="1126"/>
      <c r="P226" s="1126"/>
      <c r="Q226" s="1126"/>
      <c r="T226" s="1105"/>
      <c r="U226" s="1105"/>
      <c r="V226" s="1014"/>
    </row>
    <row r="227" spans="1:22" s="1104" customFormat="1">
      <c r="A227" s="1125"/>
      <c r="B227" s="1125"/>
      <c r="C227" s="1126"/>
      <c r="D227" s="1125"/>
      <c r="E227" s="1125"/>
      <c r="F227" s="1125"/>
      <c r="G227" s="1125"/>
      <c r="H227" s="1125"/>
      <c r="I227" s="1126"/>
      <c r="J227" s="1126"/>
      <c r="K227" s="1126"/>
      <c r="L227" s="1126"/>
      <c r="M227" s="1126"/>
      <c r="N227" s="1126"/>
      <c r="O227" s="1126"/>
      <c r="P227" s="1126"/>
      <c r="Q227" s="1126"/>
      <c r="T227" s="1105"/>
      <c r="U227" s="1105"/>
      <c r="V227" s="1014"/>
    </row>
    <row r="228" spans="1:22" s="1104" customFormat="1">
      <c r="A228" s="1125"/>
      <c r="B228" s="1125"/>
      <c r="C228" s="1126"/>
      <c r="D228" s="1125"/>
      <c r="E228" s="1125"/>
      <c r="F228" s="1125"/>
      <c r="G228" s="1125"/>
      <c r="H228" s="1125"/>
      <c r="I228" s="1126"/>
      <c r="J228" s="1126"/>
      <c r="K228" s="1126"/>
      <c r="L228" s="1126"/>
      <c r="M228" s="1126"/>
      <c r="N228" s="1126"/>
      <c r="O228" s="1126"/>
      <c r="P228" s="1126"/>
      <c r="Q228" s="1126"/>
      <c r="T228" s="1105"/>
      <c r="U228" s="1105"/>
      <c r="V228" s="1014"/>
    </row>
    <row r="229" spans="1:22" s="1104" customFormat="1">
      <c r="A229" s="1125"/>
      <c r="B229" s="1125"/>
      <c r="C229" s="1126"/>
      <c r="D229" s="1125"/>
      <c r="E229" s="1125"/>
      <c r="F229" s="1125"/>
      <c r="G229" s="1125"/>
      <c r="H229" s="1125"/>
      <c r="I229" s="1126"/>
      <c r="J229" s="1126"/>
      <c r="K229" s="1126"/>
      <c r="L229" s="1126"/>
      <c r="M229" s="1126"/>
      <c r="N229" s="1126"/>
      <c r="O229" s="1126"/>
      <c r="P229" s="1126"/>
      <c r="Q229" s="1126"/>
      <c r="T229" s="1105"/>
      <c r="U229" s="1105"/>
      <c r="V229" s="1014"/>
    </row>
    <row r="230" spans="1:22" s="1104" customFormat="1">
      <c r="A230" s="1125"/>
      <c r="B230" s="1125"/>
      <c r="C230" s="1126"/>
      <c r="D230" s="1125"/>
      <c r="E230" s="1125"/>
      <c r="F230" s="1125"/>
      <c r="G230" s="1125"/>
      <c r="H230" s="1125"/>
      <c r="I230" s="1126"/>
      <c r="J230" s="1126"/>
      <c r="K230" s="1126"/>
      <c r="L230" s="1126"/>
      <c r="M230" s="1126"/>
      <c r="N230" s="1126"/>
      <c r="O230" s="1126"/>
      <c r="P230" s="1126"/>
      <c r="Q230" s="1126"/>
      <c r="T230" s="1105"/>
      <c r="U230" s="1105"/>
      <c r="V230" s="1014"/>
    </row>
    <row r="231" spans="1:22" s="1104" customFormat="1">
      <c r="A231" s="1125"/>
      <c r="B231" s="1125"/>
      <c r="C231" s="1126"/>
      <c r="D231" s="1125"/>
      <c r="E231" s="1125"/>
      <c r="F231" s="1125"/>
      <c r="G231" s="1125"/>
      <c r="H231" s="1125"/>
      <c r="I231" s="1126"/>
      <c r="J231" s="1126"/>
      <c r="K231" s="1126"/>
      <c r="L231" s="1126"/>
      <c r="M231" s="1126"/>
      <c r="N231" s="1126"/>
      <c r="O231" s="1126"/>
      <c r="P231" s="1126"/>
      <c r="Q231" s="1126"/>
      <c r="T231" s="1105"/>
      <c r="U231" s="1105"/>
      <c r="V231" s="1014"/>
    </row>
    <row r="232" spans="1:22" s="1104" customFormat="1">
      <c r="A232" s="1125"/>
      <c r="B232" s="1125"/>
      <c r="C232" s="1126"/>
      <c r="D232" s="1125"/>
      <c r="E232" s="1125"/>
      <c r="F232" s="1125"/>
      <c r="G232" s="1125"/>
      <c r="H232" s="1125"/>
      <c r="I232" s="1126"/>
      <c r="J232" s="1126"/>
      <c r="K232" s="1126"/>
      <c r="L232" s="1126"/>
      <c r="M232" s="1126"/>
      <c r="N232" s="1126"/>
      <c r="O232" s="1126"/>
      <c r="P232" s="1126"/>
      <c r="Q232" s="1126"/>
      <c r="T232" s="1105"/>
      <c r="U232" s="1105"/>
      <c r="V232" s="1014"/>
    </row>
    <row r="233" spans="1:22" s="1104" customFormat="1">
      <c r="A233" s="1125"/>
      <c r="B233" s="1125"/>
      <c r="C233" s="1126"/>
      <c r="D233" s="1125"/>
      <c r="E233" s="1125"/>
      <c r="F233" s="1125"/>
      <c r="G233" s="1125"/>
      <c r="H233" s="1125"/>
      <c r="I233" s="1126"/>
      <c r="J233" s="1126"/>
      <c r="K233" s="1126"/>
      <c r="L233" s="1126"/>
      <c r="M233" s="1126"/>
      <c r="N233" s="1126"/>
      <c r="O233" s="1126"/>
      <c r="P233" s="1126"/>
      <c r="Q233" s="1126"/>
      <c r="T233" s="1105"/>
      <c r="U233" s="1105"/>
      <c r="V233" s="1014"/>
    </row>
    <row r="234" spans="1:22" s="1104" customFormat="1">
      <c r="A234" s="1125"/>
      <c r="B234" s="1125"/>
      <c r="C234" s="1126"/>
      <c r="D234" s="1125"/>
      <c r="E234" s="1125"/>
      <c r="F234" s="1125"/>
      <c r="G234" s="1125"/>
      <c r="H234" s="1125"/>
      <c r="I234" s="1126"/>
      <c r="J234" s="1126"/>
      <c r="K234" s="1126"/>
      <c r="L234" s="1126"/>
      <c r="M234" s="1126"/>
      <c r="N234" s="1126"/>
      <c r="O234" s="1126"/>
      <c r="P234" s="1126"/>
      <c r="Q234" s="1126"/>
      <c r="T234" s="1105"/>
      <c r="U234" s="1105"/>
      <c r="V234" s="1014"/>
    </row>
    <row r="235" spans="1:22" s="1104" customFormat="1">
      <c r="A235" s="1125"/>
      <c r="B235" s="1125"/>
      <c r="C235" s="1126"/>
      <c r="D235" s="1125"/>
      <c r="E235" s="1125"/>
      <c r="F235" s="1125"/>
      <c r="G235" s="1125"/>
      <c r="H235" s="1125"/>
      <c r="I235" s="1126"/>
      <c r="J235" s="1126"/>
      <c r="K235" s="1126"/>
      <c r="L235" s="1126"/>
      <c r="M235" s="1126"/>
      <c r="N235" s="1126"/>
      <c r="O235" s="1126"/>
      <c r="P235" s="1126"/>
      <c r="Q235" s="1126"/>
      <c r="T235" s="1105"/>
      <c r="U235" s="1105"/>
      <c r="V235" s="1014"/>
    </row>
    <row r="236" spans="1:22" s="1104" customFormat="1">
      <c r="A236" s="1125"/>
      <c r="B236" s="1125"/>
      <c r="C236" s="1126"/>
      <c r="D236" s="1125"/>
      <c r="E236" s="1125"/>
      <c r="F236" s="1125"/>
      <c r="G236" s="1125"/>
      <c r="H236" s="1125"/>
      <c r="I236" s="1126"/>
      <c r="J236" s="1126"/>
      <c r="K236" s="1126"/>
      <c r="L236" s="1126"/>
      <c r="M236" s="1126"/>
      <c r="N236" s="1126"/>
      <c r="O236" s="1126"/>
      <c r="P236" s="1126"/>
      <c r="Q236" s="1126"/>
      <c r="T236" s="1105"/>
      <c r="U236" s="1105"/>
      <c r="V236" s="1014"/>
    </row>
    <row r="237" spans="1:22" s="1104" customFormat="1">
      <c r="A237" s="1125"/>
      <c r="B237" s="1125"/>
      <c r="C237" s="1126"/>
      <c r="D237" s="1125"/>
      <c r="E237" s="1125"/>
      <c r="F237" s="1125"/>
      <c r="G237" s="1125"/>
      <c r="H237" s="1125"/>
      <c r="I237" s="1126"/>
      <c r="J237" s="1126"/>
      <c r="K237" s="1126"/>
      <c r="L237" s="1126"/>
      <c r="M237" s="1126"/>
      <c r="N237" s="1126"/>
      <c r="O237" s="1126"/>
      <c r="P237" s="1126"/>
      <c r="Q237" s="1126"/>
      <c r="T237" s="1105"/>
      <c r="U237" s="1105"/>
      <c r="V237" s="1014"/>
    </row>
    <row r="238" spans="1:22" s="1104" customFormat="1">
      <c r="A238" s="1125"/>
      <c r="B238" s="1125"/>
      <c r="C238" s="1126"/>
      <c r="D238" s="1125"/>
      <c r="E238" s="1125"/>
      <c r="F238" s="1125"/>
      <c r="G238" s="1125"/>
      <c r="H238" s="1125"/>
      <c r="I238" s="1126"/>
      <c r="J238" s="1126"/>
      <c r="K238" s="1126"/>
      <c r="L238" s="1126"/>
      <c r="M238" s="1126"/>
      <c r="N238" s="1126"/>
      <c r="O238" s="1126"/>
      <c r="P238" s="1126"/>
      <c r="Q238" s="1126"/>
      <c r="T238" s="1105"/>
      <c r="U238" s="1105"/>
      <c r="V238" s="1014"/>
    </row>
    <row r="239" spans="1:22" s="1104" customFormat="1">
      <c r="A239" s="1125"/>
      <c r="B239" s="1125"/>
      <c r="C239" s="1126"/>
      <c r="D239" s="1125"/>
      <c r="E239" s="1125"/>
      <c r="F239" s="1125"/>
      <c r="G239" s="1125"/>
      <c r="H239" s="1125"/>
      <c r="I239" s="1126"/>
      <c r="J239" s="1126"/>
      <c r="K239" s="1126"/>
      <c r="L239" s="1126"/>
      <c r="M239" s="1126"/>
      <c r="N239" s="1126"/>
      <c r="O239" s="1126"/>
      <c r="P239" s="1126"/>
      <c r="Q239" s="1126"/>
      <c r="T239" s="1105"/>
      <c r="U239" s="1105"/>
      <c r="V239" s="1014"/>
    </row>
    <row r="240" spans="1:22" s="1104" customFormat="1">
      <c r="A240" s="1125"/>
      <c r="B240" s="1125"/>
      <c r="C240" s="1126"/>
      <c r="D240" s="1125"/>
      <c r="E240" s="1125"/>
      <c r="F240" s="1125"/>
      <c r="G240" s="1125"/>
      <c r="H240" s="1125"/>
      <c r="I240" s="1126"/>
      <c r="J240" s="1126"/>
      <c r="K240" s="1126"/>
      <c r="L240" s="1126"/>
      <c r="M240" s="1126"/>
      <c r="N240" s="1126"/>
      <c r="O240" s="1126"/>
      <c r="P240" s="1126"/>
      <c r="Q240" s="1126"/>
      <c r="T240" s="1105"/>
      <c r="U240" s="1105"/>
      <c r="V240" s="1014"/>
    </row>
    <row r="241" spans="1:22" s="1104" customFormat="1">
      <c r="A241" s="1125"/>
      <c r="B241" s="1125"/>
      <c r="C241" s="1126"/>
      <c r="D241" s="1125"/>
      <c r="E241" s="1125"/>
      <c r="F241" s="1125"/>
      <c r="G241" s="1125"/>
      <c r="H241" s="1125"/>
      <c r="I241" s="1126"/>
      <c r="J241" s="1126"/>
      <c r="K241" s="1126"/>
      <c r="L241" s="1126"/>
      <c r="M241" s="1126"/>
      <c r="N241" s="1126"/>
      <c r="O241" s="1126"/>
      <c r="P241" s="1126"/>
      <c r="Q241" s="1126"/>
      <c r="T241" s="1105"/>
      <c r="U241" s="1105"/>
      <c r="V241" s="1014"/>
    </row>
    <row r="242" spans="1:22" s="1104" customFormat="1">
      <c r="A242" s="1125"/>
      <c r="B242" s="1125"/>
      <c r="C242" s="1126"/>
      <c r="D242" s="1125"/>
      <c r="E242" s="1125"/>
      <c r="F242" s="1125"/>
      <c r="G242" s="1125"/>
      <c r="H242" s="1125"/>
      <c r="I242" s="1126"/>
      <c r="J242" s="1126"/>
      <c r="K242" s="1126"/>
      <c r="L242" s="1126"/>
      <c r="M242" s="1126"/>
      <c r="N242" s="1126"/>
      <c r="O242" s="1126"/>
      <c r="P242" s="1126"/>
      <c r="Q242" s="1126"/>
      <c r="T242" s="1105"/>
      <c r="U242" s="1105"/>
      <c r="V242" s="1014"/>
    </row>
    <row r="243" spans="1:22" s="1104" customFormat="1">
      <c r="A243" s="1125"/>
      <c r="B243" s="1125"/>
      <c r="C243" s="1126"/>
      <c r="D243" s="1125"/>
      <c r="E243" s="1125"/>
      <c r="F243" s="1125"/>
      <c r="G243" s="1125"/>
      <c r="H243" s="1125"/>
      <c r="I243" s="1126"/>
      <c r="J243" s="1126"/>
      <c r="K243" s="1126"/>
      <c r="L243" s="1126"/>
      <c r="M243" s="1126"/>
      <c r="N243" s="1126"/>
      <c r="O243" s="1126"/>
      <c r="P243" s="1126"/>
      <c r="Q243" s="1126"/>
      <c r="T243" s="1105"/>
      <c r="U243" s="1105"/>
      <c r="V243" s="1014"/>
    </row>
    <row r="244" spans="1:22" s="1104" customFormat="1">
      <c r="A244" s="1125"/>
      <c r="B244" s="1125"/>
      <c r="C244" s="1126"/>
      <c r="D244" s="1125"/>
      <c r="E244" s="1125"/>
      <c r="F244" s="1125"/>
      <c r="G244" s="1125"/>
      <c r="H244" s="1125"/>
      <c r="I244" s="1126"/>
      <c r="J244" s="1126"/>
      <c r="K244" s="1126"/>
      <c r="L244" s="1126"/>
      <c r="M244" s="1126"/>
      <c r="N244" s="1126"/>
      <c r="O244" s="1126"/>
      <c r="P244" s="1126"/>
      <c r="Q244" s="1126"/>
      <c r="T244" s="1105"/>
      <c r="U244" s="1105"/>
      <c r="V244" s="1014"/>
    </row>
    <row r="245" spans="1:22" s="1104" customFormat="1">
      <c r="A245" s="1125"/>
      <c r="B245" s="1125"/>
      <c r="C245" s="1126"/>
      <c r="D245" s="1125"/>
      <c r="E245" s="1125"/>
      <c r="F245" s="1125"/>
      <c r="G245" s="1125"/>
      <c r="H245" s="1125"/>
      <c r="I245" s="1126"/>
      <c r="J245" s="1126"/>
      <c r="K245" s="1126"/>
      <c r="L245" s="1126"/>
      <c r="M245" s="1126"/>
      <c r="N245" s="1126"/>
      <c r="O245" s="1126"/>
      <c r="P245" s="1126"/>
      <c r="Q245" s="1126"/>
      <c r="T245" s="1105"/>
      <c r="U245" s="1105"/>
      <c r="V245" s="1014"/>
    </row>
    <row r="246" spans="1:22" s="1104" customFormat="1">
      <c r="A246" s="1125"/>
      <c r="B246" s="1125"/>
      <c r="C246" s="1126"/>
      <c r="D246" s="1125"/>
      <c r="E246" s="1125"/>
      <c r="F246" s="1125"/>
      <c r="G246" s="1125"/>
      <c r="H246" s="1125"/>
      <c r="I246" s="1126"/>
      <c r="J246" s="1126"/>
      <c r="K246" s="1126"/>
      <c r="L246" s="1126"/>
      <c r="M246" s="1126"/>
      <c r="N246" s="1126"/>
      <c r="O246" s="1126"/>
      <c r="P246" s="1126"/>
      <c r="Q246" s="1126"/>
      <c r="T246" s="1105"/>
      <c r="U246" s="1105"/>
      <c r="V246" s="1014"/>
    </row>
    <row r="247" spans="1:22" s="1104" customFormat="1">
      <c r="A247" s="1125"/>
      <c r="B247" s="1125"/>
      <c r="C247" s="1126"/>
      <c r="D247" s="1125"/>
      <c r="E247" s="1125"/>
      <c r="F247" s="1125"/>
      <c r="G247" s="1125"/>
      <c r="H247" s="1125"/>
      <c r="I247" s="1126"/>
      <c r="J247" s="1126"/>
      <c r="K247" s="1126"/>
      <c r="L247" s="1126"/>
      <c r="M247" s="1126"/>
      <c r="N247" s="1126"/>
      <c r="O247" s="1126"/>
      <c r="P247" s="1126"/>
      <c r="Q247" s="1126"/>
      <c r="T247" s="1105"/>
      <c r="U247" s="1105"/>
      <c r="V247" s="1014"/>
    </row>
    <row r="248" spans="1:22" s="1104" customFormat="1">
      <c r="A248" s="1125"/>
      <c r="B248" s="1125"/>
      <c r="C248" s="1126"/>
      <c r="D248" s="1125"/>
      <c r="E248" s="1125"/>
      <c r="F248" s="1125"/>
      <c r="G248" s="1125"/>
      <c r="H248" s="1125"/>
      <c r="I248" s="1126"/>
      <c r="J248" s="1126"/>
      <c r="K248" s="1126"/>
      <c r="L248" s="1126"/>
      <c r="M248" s="1126"/>
      <c r="N248" s="1126"/>
      <c r="O248" s="1126"/>
      <c r="P248" s="1126"/>
      <c r="Q248" s="1126"/>
      <c r="T248" s="1105"/>
      <c r="U248" s="1105"/>
      <c r="V248" s="1014"/>
    </row>
    <row r="249" spans="1:22" s="1104" customFormat="1">
      <c r="A249" s="1125"/>
      <c r="B249" s="1125"/>
      <c r="C249" s="1126"/>
      <c r="D249" s="1125"/>
      <c r="E249" s="1125"/>
      <c r="F249" s="1125"/>
      <c r="G249" s="1125"/>
      <c r="H249" s="1125"/>
      <c r="I249" s="1126"/>
      <c r="J249" s="1126"/>
      <c r="K249" s="1126"/>
      <c r="L249" s="1126"/>
      <c r="M249" s="1126"/>
      <c r="N249" s="1126"/>
      <c r="O249" s="1126"/>
      <c r="P249" s="1126"/>
      <c r="Q249" s="1126"/>
      <c r="T249" s="1105"/>
      <c r="U249" s="1105"/>
      <c r="V249" s="1014"/>
    </row>
    <row r="250" spans="1:22" s="1104" customFormat="1">
      <c r="A250" s="1125"/>
      <c r="B250" s="1125"/>
      <c r="C250" s="1126"/>
      <c r="D250" s="1125"/>
      <c r="E250" s="1125"/>
      <c r="F250" s="1125"/>
      <c r="G250" s="1125"/>
      <c r="H250" s="1125"/>
      <c r="I250" s="1126"/>
      <c r="J250" s="1126"/>
      <c r="K250" s="1126"/>
      <c r="L250" s="1126"/>
      <c r="M250" s="1126"/>
      <c r="N250" s="1126"/>
      <c r="O250" s="1126"/>
      <c r="P250" s="1126"/>
      <c r="Q250" s="1126"/>
      <c r="T250" s="1105"/>
      <c r="U250" s="1105"/>
      <c r="V250" s="1014"/>
    </row>
    <row r="251" spans="1:22" s="1104" customFormat="1">
      <c r="A251" s="1125"/>
      <c r="B251" s="1125"/>
      <c r="C251" s="1126"/>
      <c r="D251" s="1125"/>
      <c r="E251" s="1125"/>
      <c r="F251" s="1125"/>
      <c r="G251" s="1125"/>
      <c r="H251" s="1125"/>
      <c r="I251" s="1126"/>
      <c r="J251" s="1126"/>
      <c r="K251" s="1126"/>
      <c r="L251" s="1126"/>
      <c r="M251" s="1126"/>
      <c r="N251" s="1126"/>
      <c r="O251" s="1126"/>
      <c r="P251" s="1126"/>
      <c r="Q251" s="1126"/>
      <c r="T251" s="1105"/>
      <c r="U251" s="1105"/>
      <c r="V251" s="1014"/>
    </row>
    <row r="252" spans="1:22" s="1104" customFormat="1">
      <c r="A252" s="1125"/>
      <c r="B252" s="1125"/>
      <c r="C252" s="1126"/>
      <c r="D252" s="1125"/>
      <c r="E252" s="1125"/>
      <c r="F252" s="1125"/>
      <c r="G252" s="1125"/>
      <c r="H252" s="1125"/>
      <c r="I252" s="1126"/>
      <c r="J252" s="1126"/>
      <c r="K252" s="1126"/>
      <c r="L252" s="1126"/>
      <c r="M252" s="1126"/>
      <c r="N252" s="1126"/>
      <c r="O252" s="1126"/>
      <c r="P252" s="1126"/>
      <c r="Q252" s="1126"/>
      <c r="T252" s="1105"/>
      <c r="U252" s="1105"/>
      <c r="V252" s="1014"/>
    </row>
    <row r="253" spans="1:22" s="1104" customFormat="1">
      <c r="A253" s="1125"/>
      <c r="B253" s="1125"/>
      <c r="C253" s="1126"/>
      <c r="D253" s="1125"/>
      <c r="E253" s="1125"/>
      <c r="F253" s="1125"/>
      <c r="G253" s="1125"/>
      <c r="H253" s="1125"/>
      <c r="I253" s="1126"/>
      <c r="J253" s="1126"/>
      <c r="K253" s="1126"/>
      <c r="L253" s="1126"/>
      <c r="M253" s="1126"/>
      <c r="N253" s="1126"/>
      <c r="O253" s="1126"/>
      <c r="P253" s="1126"/>
      <c r="Q253" s="1126"/>
      <c r="T253" s="1105"/>
      <c r="U253" s="1105"/>
      <c r="V253" s="1014"/>
    </row>
    <row r="254" spans="1:22" s="1104" customFormat="1">
      <c r="A254" s="1125"/>
      <c r="B254" s="1125"/>
      <c r="C254" s="1126"/>
      <c r="D254" s="1125"/>
      <c r="E254" s="1125"/>
      <c r="F254" s="1125"/>
      <c r="G254" s="1125"/>
      <c r="H254" s="1125"/>
      <c r="I254" s="1126"/>
      <c r="J254" s="1126"/>
      <c r="K254" s="1126"/>
      <c r="L254" s="1126"/>
      <c r="M254" s="1126"/>
      <c r="N254" s="1126"/>
      <c r="O254" s="1126"/>
      <c r="P254" s="1126"/>
      <c r="Q254" s="1126"/>
      <c r="T254" s="1105"/>
      <c r="U254" s="1105"/>
      <c r="V254" s="1014"/>
    </row>
    <row r="255" spans="1:22" s="1104" customFormat="1">
      <c r="A255" s="1125"/>
      <c r="B255" s="1125"/>
      <c r="C255" s="1126"/>
      <c r="D255" s="1125"/>
      <c r="E255" s="1125"/>
      <c r="F255" s="1125"/>
      <c r="G255" s="1125"/>
      <c r="H255" s="1125"/>
      <c r="I255" s="1126"/>
      <c r="J255" s="1126"/>
      <c r="K255" s="1126"/>
      <c r="L255" s="1126"/>
      <c r="M255" s="1126"/>
      <c r="N255" s="1126"/>
      <c r="O255" s="1126"/>
      <c r="P255" s="1126"/>
      <c r="Q255" s="1126"/>
      <c r="T255" s="1105"/>
      <c r="U255" s="1105"/>
      <c r="V255" s="1014"/>
    </row>
    <row r="256" spans="1:22" s="1104" customFormat="1">
      <c r="A256" s="1125"/>
      <c r="B256" s="1125"/>
      <c r="C256" s="1126"/>
      <c r="D256" s="1125"/>
      <c r="E256" s="1125"/>
      <c r="F256" s="1125"/>
      <c r="G256" s="1125"/>
      <c r="H256" s="1125"/>
      <c r="I256" s="1126"/>
      <c r="J256" s="1126"/>
      <c r="K256" s="1126"/>
      <c r="L256" s="1126"/>
      <c r="M256" s="1126"/>
      <c r="N256" s="1126"/>
      <c r="O256" s="1126"/>
      <c r="P256" s="1126"/>
      <c r="Q256" s="1126"/>
      <c r="T256" s="1105"/>
      <c r="U256" s="1105"/>
      <c r="V256" s="1014"/>
    </row>
    <row r="257" spans="1:22" s="1104" customFormat="1">
      <c r="A257" s="1125"/>
      <c r="B257" s="1125"/>
      <c r="C257" s="1126"/>
      <c r="D257" s="1125"/>
      <c r="E257" s="1125"/>
      <c r="F257" s="1125"/>
      <c r="G257" s="1125"/>
      <c r="H257" s="1125"/>
      <c r="I257" s="1126"/>
      <c r="J257" s="1126"/>
      <c r="K257" s="1126"/>
      <c r="L257" s="1126"/>
      <c r="M257" s="1126"/>
      <c r="N257" s="1126"/>
      <c r="O257" s="1126"/>
      <c r="P257" s="1126"/>
      <c r="Q257" s="1126"/>
      <c r="T257" s="1105"/>
      <c r="U257" s="1105"/>
      <c r="V257" s="1014"/>
    </row>
    <row r="258" spans="1:22" s="1104" customFormat="1">
      <c r="A258" s="1125"/>
      <c r="B258" s="1125"/>
      <c r="C258" s="1126"/>
      <c r="D258" s="1125"/>
      <c r="E258" s="1125"/>
      <c r="F258" s="1125"/>
      <c r="G258" s="1125"/>
      <c r="H258" s="1125"/>
      <c r="I258" s="1126"/>
      <c r="J258" s="1126"/>
      <c r="K258" s="1126"/>
      <c r="L258" s="1126"/>
      <c r="M258" s="1126"/>
      <c r="N258" s="1126"/>
      <c r="O258" s="1126"/>
      <c r="P258" s="1126"/>
      <c r="Q258" s="1126"/>
      <c r="T258" s="1105"/>
      <c r="U258" s="1105"/>
      <c r="V258" s="1014"/>
    </row>
    <row r="259" spans="1:22" s="1104" customFormat="1">
      <c r="A259" s="1125"/>
      <c r="B259" s="1125"/>
      <c r="C259" s="1126"/>
      <c r="D259" s="1125"/>
      <c r="E259" s="1125"/>
      <c r="F259" s="1125"/>
      <c r="G259" s="1125"/>
      <c r="H259" s="1125"/>
      <c r="I259" s="1126"/>
      <c r="J259" s="1126"/>
      <c r="K259" s="1126"/>
      <c r="L259" s="1126"/>
      <c r="M259" s="1126"/>
      <c r="N259" s="1126"/>
      <c r="O259" s="1126"/>
      <c r="P259" s="1126"/>
      <c r="Q259" s="1126"/>
      <c r="T259" s="1105"/>
      <c r="U259" s="1105"/>
      <c r="V259" s="1014"/>
    </row>
    <row r="260" spans="1:22" s="1104" customFormat="1">
      <c r="A260" s="1125"/>
      <c r="B260" s="1125"/>
      <c r="C260" s="1126"/>
      <c r="D260" s="1125"/>
      <c r="E260" s="1125"/>
      <c r="F260" s="1125"/>
      <c r="G260" s="1125"/>
      <c r="H260" s="1125"/>
      <c r="I260" s="1126"/>
      <c r="J260" s="1126"/>
      <c r="K260" s="1126"/>
      <c r="L260" s="1126"/>
      <c r="M260" s="1126"/>
      <c r="N260" s="1126"/>
      <c r="O260" s="1126"/>
      <c r="P260" s="1126"/>
      <c r="Q260" s="1126"/>
      <c r="T260" s="1105"/>
      <c r="U260" s="1105"/>
      <c r="V260" s="1014"/>
    </row>
    <row r="261" spans="1:22" s="1104" customFormat="1">
      <c r="A261" s="1125"/>
      <c r="B261" s="1125"/>
      <c r="C261" s="1126"/>
      <c r="D261" s="1125"/>
      <c r="E261" s="1125"/>
      <c r="F261" s="1125"/>
      <c r="G261" s="1125"/>
      <c r="H261" s="1125"/>
      <c r="I261" s="1126"/>
      <c r="J261" s="1126"/>
      <c r="K261" s="1126"/>
      <c r="L261" s="1126"/>
      <c r="M261" s="1126"/>
      <c r="N261" s="1126"/>
      <c r="O261" s="1126"/>
      <c r="P261" s="1126"/>
      <c r="Q261" s="1126"/>
      <c r="T261" s="1105"/>
      <c r="U261" s="1105"/>
      <c r="V261" s="1014"/>
    </row>
    <row r="262" spans="1:22" s="1104" customFormat="1">
      <c r="A262" s="1125"/>
      <c r="B262" s="1125"/>
      <c r="C262" s="1126"/>
      <c r="D262" s="1125"/>
      <c r="E262" s="1125"/>
      <c r="F262" s="1125"/>
      <c r="G262" s="1125"/>
      <c r="H262" s="1125"/>
      <c r="I262" s="1126"/>
      <c r="J262" s="1126"/>
      <c r="K262" s="1126"/>
      <c r="L262" s="1126"/>
      <c r="M262" s="1126"/>
      <c r="N262" s="1126"/>
      <c r="O262" s="1126"/>
      <c r="P262" s="1126"/>
      <c r="Q262" s="1126"/>
      <c r="T262" s="1105"/>
      <c r="U262" s="1105"/>
      <c r="V262" s="1014"/>
    </row>
    <row r="263" spans="1:22" s="1104" customFormat="1">
      <c r="A263" s="1125"/>
      <c r="B263" s="1125"/>
      <c r="C263" s="1126"/>
      <c r="D263" s="1125"/>
      <c r="E263" s="1125"/>
      <c r="F263" s="1125"/>
      <c r="G263" s="1125"/>
      <c r="H263" s="1125"/>
      <c r="I263" s="1126"/>
      <c r="J263" s="1126"/>
      <c r="K263" s="1126"/>
      <c r="L263" s="1126"/>
      <c r="M263" s="1126"/>
      <c r="N263" s="1126"/>
      <c r="O263" s="1126"/>
      <c r="P263" s="1126"/>
      <c r="Q263" s="1126"/>
      <c r="T263" s="1105"/>
      <c r="U263" s="1105"/>
      <c r="V263" s="1014"/>
    </row>
    <row r="264" spans="1:22" s="1104" customFormat="1">
      <c r="A264" s="1125"/>
      <c r="B264" s="1125"/>
      <c r="C264" s="1126"/>
      <c r="D264" s="1125"/>
      <c r="E264" s="1125"/>
      <c r="F264" s="1125"/>
      <c r="G264" s="1125"/>
      <c r="H264" s="1125"/>
      <c r="I264" s="1126"/>
      <c r="J264" s="1126"/>
      <c r="K264" s="1126"/>
      <c r="L264" s="1126"/>
      <c r="M264" s="1126"/>
      <c r="N264" s="1126"/>
      <c r="O264" s="1126"/>
      <c r="P264" s="1126"/>
      <c r="Q264" s="1126"/>
      <c r="T264" s="1105"/>
      <c r="U264" s="1105"/>
      <c r="V264" s="1014"/>
    </row>
    <row r="265" spans="1:22" s="1104" customFormat="1">
      <c r="A265" s="1125"/>
      <c r="B265" s="1125"/>
      <c r="C265" s="1126"/>
      <c r="D265" s="1125"/>
      <c r="E265" s="1125"/>
      <c r="F265" s="1125"/>
      <c r="G265" s="1125"/>
      <c r="H265" s="1125"/>
      <c r="I265" s="1126"/>
      <c r="J265" s="1126"/>
      <c r="K265" s="1126"/>
      <c r="L265" s="1126"/>
      <c r="M265" s="1126"/>
      <c r="N265" s="1126"/>
      <c r="O265" s="1126"/>
      <c r="P265" s="1126"/>
      <c r="Q265" s="1126"/>
      <c r="T265" s="1105"/>
      <c r="U265" s="1105"/>
      <c r="V265" s="1014"/>
    </row>
    <row r="266" spans="1:22" s="1104" customFormat="1">
      <c r="A266" s="1125"/>
      <c r="B266" s="1125"/>
      <c r="C266" s="1126"/>
      <c r="D266" s="1125"/>
      <c r="E266" s="1125"/>
      <c r="F266" s="1125"/>
      <c r="G266" s="1125"/>
      <c r="H266" s="1125"/>
      <c r="I266" s="1126"/>
      <c r="J266" s="1126"/>
      <c r="K266" s="1126"/>
      <c r="L266" s="1126"/>
      <c r="M266" s="1126"/>
      <c r="N266" s="1126"/>
      <c r="O266" s="1126"/>
      <c r="P266" s="1126"/>
      <c r="Q266" s="1126"/>
      <c r="T266" s="1105"/>
      <c r="U266" s="1105"/>
      <c r="V266" s="1014"/>
    </row>
    <row r="267" spans="1:22" s="1104" customFormat="1">
      <c r="A267" s="1125"/>
      <c r="B267" s="1125"/>
      <c r="C267" s="1126"/>
      <c r="D267" s="1125"/>
      <c r="E267" s="1125"/>
      <c r="F267" s="1125"/>
      <c r="G267" s="1125"/>
      <c r="H267" s="1125"/>
      <c r="I267" s="1126"/>
      <c r="J267" s="1126"/>
      <c r="K267" s="1126"/>
      <c r="L267" s="1126"/>
      <c r="M267" s="1126"/>
      <c r="N267" s="1126"/>
      <c r="O267" s="1126"/>
      <c r="P267" s="1126"/>
      <c r="Q267" s="1126"/>
      <c r="T267" s="1105"/>
      <c r="U267" s="1105"/>
      <c r="V267" s="1014"/>
    </row>
    <row r="268" spans="1:22" s="1104" customFormat="1">
      <c r="A268" s="1125"/>
      <c r="B268" s="1125"/>
      <c r="C268" s="1126"/>
      <c r="D268" s="1125"/>
      <c r="E268" s="1125"/>
      <c r="F268" s="1125"/>
      <c r="G268" s="1125"/>
      <c r="H268" s="1125"/>
      <c r="I268" s="1126"/>
      <c r="J268" s="1126"/>
      <c r="K268" s="1126"/>
      <c r="L268" s="1126"/>
      <c r="M268" s="1126"/>
      <c r="N268" s="1126"/>
      <c r="O268" s="1126"/>
      <c r="P268" s="1126"/>
      <c r="Q268" s="1126"/>
      <c r="T268" s="1105"/>
      <c r="U268" s="1105"/>
      <c r="V268" s="1014"/>
    </row>
    <row r="269" spans="1:22" s="1104" customFormat="1">
      <c r="A269" s="1125"/>
      <c r="B269" s="1125"/>
      <c r="C269" s="1126"/>
      <c r="D269" s="1125"/>
      <c r="E269" s="1125"/>
      <c r="F269" s="1125"/>
      <c r="G269" s="1125"/>
      <c r="H269" s="1125"/>
      <c r="I269" s="1126"/>
      <c r="J269" s="1126"/>
      <c r="K269" s="1126"/>
      <c r="L269" s="1126"/>
      <c r="M269" s="1126"/>
      <c r="N269" s="1126"/>
      <c r="O269" s="1126"/>
      <c r="P269" s="1126"/>
      <c r="Q269" s="1126"/>
      <c r="T269" s="1105"/>
      <c r="U269" s="1105"/>
      <c r="V269" s="1014"/>
    </row>
    <row r="270" spans="1:22" s="1104" customFormat="1">
      <c r="A270" s="1125"/>
      <c r="B270" s="1125"/>
      <c r="C270" s="1126"/>
      <c r="D270" s="1125"/>
      <c r="E270" s="1125"/>
      <c r="F270" s="1125"/>
      <c r="G270" s="1125"/>
      <c r="H270" s="1125"/>
      <c r="I270" s="1126"/>
      <c r="J270" s="1126"/>
      <c r="K270" s="1126"/>
      <c r="L270" s="1126"/>
      <c r="M270" s="1126"/>
      <c r="N270" s="1126"/>
      <c r="O270" s="1126"/>
      <c r="P270" s="1126"/>
      <c r="Q270" s="1126"/>
      <c r="T270" s="1105"/>
      <c r="U270" s="1105"/>
      <c r="V270" s="1014"/>
    </row>
    <row r="271" spans="1:22" s="1104" customFormat="1">
      <c r="A271" s="1125"/>
      <c r="B271" s="1125"/>
      <c r="C271" s="1126"/>
      <c r="D271" s="1125"/>
      <c r="E271" s="1125"/>
      <c r="F271" s="1125"/>
      <c r="G271" s="1125"/>
      <c r="H271" s="1125"/>
      <c r="I271" s="1126"/>
      <c r="J271" s="1126"/>
      <c r="K271" s="1126"/>
      <c r="L271" s="1126"/>
      <c r="M271" s="1126"/>
      <c r="N271" s="1126"/>
      <c r="O271" s="1126"/>
      <c r="P271" s="1126"/>
      <c r="Q271" s="1126"/>
      <c r="T271" s="1105"/>
      <c r="U271" s="1105"/>
      <c r="V271" s="1014"/>
    </row>
    <row r="272" spans="1:22" s="1104" customFormat="1">
      <c r="A272" s="1125"/>
      <c r="B272" s="1125"/>
      <c r="C272" s="1126"/>
      <c r="D272" s="1125"/>
      <c r="E272" s="1125"/>
      <c r="F272" s="1125"/>
      <c r="G272" s="1125"/>
      <c r="H272" s="1125"/>
      <c r="I272" s="1126"/>
      <c r="J272" s="1126"/>
      <c r="K272" s="1126"/>
      <c r="L272" s="1126"/>
      <c r="M272" s="1126"/>
      <c r="N272" s="1126"/>
      <c r="O272" s="1126"/>
      <c r="P272" s="1126"/>
      <c r="Q272" s="1126"/>
      <c r="T272" s="1105"/>
      <c r="U272" s="1105"/>
      <c r="V272" s="1014"/>
    </row>
    <row r="273" spans="1:22" s="1104" customFormat="1">
      <c r="A273" s="1125"/>
      <c r="B273" s="1125"/>
      <c r="C273" s="1126"/>
      <c r="D273" s="1125"/>
      <c r="E273" s="1125"/>
      <c r="F273" s="1125"/>
      <c r="G273" s="1125"/>
      <c r="H273" s="1125"/>
      <c r="I273" s="1126"/>
      <c r="J273" s="1126"/>
      <c r="K273" s="1126"/>
      <c r="L273" s="1126"/>
      <c r="M273" s="1126"/>
      <c r="N273" s="1126"/>
      <c r="O273" s="1126"/>
      <c r="P273" s="1126"/>
      <c r="Q273" s="1126"/>
      <c r="T273" s="1105"/>
      <c r="U273" s="1105"/>
      <c r="V273" s="1014"/>
    </row>
    <row r="274" spans="1:22" s="1104" customFormat="1">
      <c r="A274" s="1125"/>
      <c r="B274" s="1125"/>
      <c r="C274" s="1126"/>
      <c r="D274" s="1125"/>
      <c r="E274" s="1125"/>
      <c r="F274" s="1125"/>
      <c r="G274" s="1125"/>
      <c r="H274" s="1125"/>
      <c r="I274" s="1126"/>
      <c r="J274" s="1126"/>
      <c r="K274" s="1126"/>
      <c r="L274" s="1126"/>
      <c r="M274" s="1126"/>
      <c r="N274" s="1126"/>
      <c r="O274" s="1126"/>
      <c r="P274" s="1126"/>
      <c r="Q274" s="1126"/>
      <c r="T274" s="1105"/>
      <c r="U274" s="1105"/>
      <c r="V274" s="1014"/>
    </row>
    <row r="275" spans="1:22" s="1104" customFormat="1">
      <c r="A275" s="1125"/>
      <c r="B275" s="1125"/>
      <c r="C275" s="1126"/>
      <c r="D275" s="1125"/>
      <c r="E275" s="1125"/>
      <c r="F275" s="1125"/>
      <c r="G275" s="1125"/>
      <c r="H275" s="1125"/>
      <c r="I275" s="1126"/>
      <c r="J275" s="1126"/>
      <c r="K275" s="1126"/>
      <c r="L275" s="1126"/>
      <c r="M275" s="1126"/>
      <c r="N275" s="1126"/>
      <c r="O275" s="1126"/>
      <c r="P275" s="1126"/>
      <c r="Q275" s="1126"/>
      <c r="T275" s="1105"/>
      <c r="U275" s="1105"/>
      <c r="V275" s="1014"/>
    </row>
    <row r="276" spans="1:22" s="1104" customFormat="1">
      <c r="A276" s="1125"/>
      <c r="B276" s="1125"/>
      <c r="C276" s="1126"/>
      <c r="D276" s="1125"/>
      <c r="E276" s="1125"/>
      <c r="F276" s="1125"/>
      <c r="G276" s="1125"/>
      <c r="H276" s="1125"/>
      <c r="I276" s="1126"/>
      <c r="J276" s="1126"/>
      <c r="K276" s="1126"/>
      <c r="L276" s="1126"/>
      <c r="M276" s="1126"/>
      <c r="N276" s="1126"/>
      <c r="O276" s="1126"/>
      <c r="P276" s="1126"/>
      <c r="Q276" s="1126"/>
      <c r="T276" s="1105"/>
      <c r="U276" s="1105"/>
      <c r="V276" s="1014"/>
    </row>
    <row r="277" spans="1:22" s="1104" customFormat="1">
      <c r="A277" s="1125"/>
      <c r="B277" s="1125"/>
      <c r="C277" s="1126"/>
      <c r="D277" s="1125"/>
      <c r="E277" s="1125"/>
      <c r="F277" s="1125"/>
      <c r="G277" s="1125"/>
      <c r="H277" s="1125"/>
      <c r="I277" s="1126"/>
      <c r="J277" s="1126"/>
      <c r="K277" s="1126"/>
      <c r="L277" s="1126"/>
      <c r="M277" s="1126"/>
      <c r="N277" s="1126"/>
      <c r="O277" s="1126"/>
      <c r="P277" s="1126"/>
      <c r="Q277" s="1126"/>
      <c r="T277" s="1105"/>
      <c r="U277" s="1105"/>
      <c r="V277" s="1014"/>
    </row>
    <row r="278" spans="1:22" s="1104" customFormat="1">
      <c r="A278" s="1125"/>
      <c r="B278" s="1125"/>
      <c r="C278" s="1126"/>
      <c r="D278" s="1125"/>
      <c r="E278" s="1125"/>
      <c r="F278" s="1125"/>
      <c r="G278" s="1125"/>
      <c r="H278" s="1125"/>
      <c r="I278" s="1126"/>
      <c r="J278" s="1126"/>
      <c r="K278" s="1126"/>
      <c r="L278" s="1126"/>
      <c r="M278" s="1126"/>
      <c r="N278" s="1126"/>
      <c r="O278" s="1126"/>
      <c r="P278" s="1126"/>
      <c r="Q278" s="1126"/>
      <c r="T278" s="1105"/>
      <c r="U278" s="1105"/>
      <c r="V278" s="1014"/>
    </row>
    <row r="279" spans="1:22" s="1104" customFormat="1">
      <c r="A279" s="1125"/>
      <c r="B279" s="1125"/>
      <c r="C279" s="1126"/>
      <c r="D279" s="1125"/>
      <c r="E279" s="1125"/>
      <c r="F279" s="1125"/>
      <c r="G279" s="1125"/>
      <c r="H279" s="1125"/>
      <c r="I279" s="1126"/>
      <c r="J279" s="1126"/>
      <c r="K279" s="1126"/>
      <c r="L279" s="1126"/>
      <c r="M279" s="1126"/>
      <c r="N279" s="1126"/>
      <c r="O279" s="1126"/>
      <c r="P279" s="1126"/>
      <c r="Q279" s="1126"/>
      <c r="T279" s="1105"/>
      <c r="U279" s="1105"/>
      <c r="V279" s="1014"/>
    </row>
    <row r="280" spans="1:22" s="1104" customFormat="1">
      <c r="A280" s="1125"/>
      <c r="B280" s="1125"/>
      <c r="C280" s="1126"/>
      <c r="D280" s="1125"/>
      <c r="E280" s="1125"/>
      <c r="F280" s="1125"/>
      <c r="G280" s="1125"/>
      <c r="H280" s="1125"/>
      <c r="I280" s="1126"/>
      <c r="J280" s="1126"/>
      <c r="K280" s="1126"/>
      <c r="L280" s="1126"/>
      <c r="M280" s="1126"/>
      <c r="N280" s="1126"/>
      <c r="O280" s="1126"/>
      <c r="P280" s="1126"/>
      <c r="Q280" s="1126"/>
      <c r="T280" s="1105"/>
      <c r="U280" s="1105"/>
      <c r="V280" s="1014"/>
    </row>
    <row r="281" spans="1:22" s="1104" customFormat="1">
      <c r="A281" s="1125"/>
      <c r="B281" s="1125"/>
      <c r="C281" s="1126"/>
      <c r="D281" s="1125"/>
      <c r="E281" s="1125"/>
      <c r="F281" s="1125"/>
      <c r="G281" s="1125"/>
      <c r="H281" s="1125"/>
      <c r="I281" s="1126"/>
      <c r="J281" s="1126"/>
      <c r="K281" s="1126"/>
      <c r="L281" s="1126"/>
      <c r="M281" s="1126"/>
      <c r="N281" s="1126"/>
      <c r="O281" s="1126"/>
      <c r="P281" s="1126"/>
      <c r="Q281" s="1126"/>
      <c r="T281" s="1105"/>
      <c r="U281" s="1105"/>
      <c r="V281" s="1014"/>
    </row>
    <row r="282" spans="1:22" s="1104" customFormat="1">
      <c r="A282" s="1125"/>
      <c r="B282" s="1125"/>
      <c r="C282" s="1126"/>
      <c r="D282" s="1125"/>
      <c r="E282" s="1125"/>
      <c r="F282" s="1125"/>
      <c r="G282" s="1125"/>
      <c r="H282" s="1125"/>
      <c r="I282" s="1126"/>
      <c r="J282" s="1126"/>
      <c r="K282" s="1126"/>
      <c r="L282" s="1126"/>
      <c r="M282" s="1126"/>
      <c r="N282" s="1126"/>
      <c r="O282" s="1126"/>
      <c r="P282" s="1126"/>
      <c r="Q282" s="1126"/>
      <c r="T282" s="1105"/>
      <c r="U282" s="1105"/>
      <c r="V282" s="1014"/>
    </row>
    <row r="283" spans="1:22" s="1104" customFormat="1">
      <c r="A283" s="1125"/>
      <c r="B283" s="1125"/>
      <c r="C283" s="1126"/>
      <c r="D283" s="1125"/>
      <c r="E283" s="1125"/>
      <c r="F283" s="1125"/>
      <c r="G283" s="1125"/>
      <c r="H283" s="1125"/>
      <c r="I283" s="1126"/>
      <c r="J283" s="1126"/>
      <c r="K283" s="1126"/>
      <c r="L283" s="1126"/>
      <c r="M283" s="1126"/>
      <c r="N283" s="1126"/>
      <c r="O283" s="1126"/>
      <c r="P283" s="1126"/>
      <c r="Q283" s="1126"/>
      <c r="T283" s="1105"/>
      <c r="U283" s="1105"/>
      <c r="V283" s="1014"/>
    </row>
    <row r="284" spans="1:22" s="1104" customFormat="1">
      <c r="A284" s="1125"/>
      <c r="B284" s="1125"/>
      <c r="C284" s="1126"/>
      <c r="D284" s="1125"/>
      <c r="E284" s="1125"/>
      <c r="F284" s="1125"/>
      <c r="G284" s="1125"/>
      <c r="H284" s="1125"/>
      <c r="I284" s="1126"/>
      <c r="J284" s="1126"/>
      <c r="K284" s="1126"/>
      <c r="L284" s="1126"/>
      <c r="M284" s="1126"/>
      <c r="N284" s="1126"/>
      <c r="O284" s="1126"/>
      <c r="P284" s="1126"/>
      <c r="Q284" s="1126"/>
      <c r="T284" s="1105"/>
      <c r="U284" s="1105"/>
      <c r="V284" s="1014"/>
    </row>
    <row r="285" spans="1:22" s="1104" customFormat="1">
      <c r="A285" s="1125"/>
      <c r="B285" s="1125"/>
      <c r="C285" s="1126"/>
      <c r="D285" s="1125"/>
      <c r="E285" s="1125"/>
      <c r="F285" s="1125"/>
      <c r="G285" s="1125"/>
      <c r="H285" s="1125"/>
      <c r="I285" s="1126"/>
      <c r="J285" s="1126"/>
      <c r="K285" s="1126"/>
      <c r="L285" s="1126"/>
      <c r="M285" s="1126"/>
      <c r="N285" s="1126"/>
      <c r="O285" s="1126"/>
      <c r="P285" s="1126"/>
      <c r="Q285" s="1126"/>
      <c r="T285" s="1105"/>
      <c r="U285" s="1105"/>
      <c r="V285" s="1014"/>
    </row>
    <row r="286" spans="1:22" s="1104" customFormat="1">
      <c r="A286" s="1125"/>
      <c r="B286" s="1125"/>
      <c r="C286" s="1126"/>
      <c r="D286" s="1125"/>
      <c r="E286" s="1125"/>
      <c r="F286" s="1125"/>
      <c r="G286" s="1125"/>
      <c r="H286" s="1125"/>
      <c r="I286" s="1126"/>
      <c r="J286" s="1126"/>
      <c r="K286" s="1126"/>
      <c r="L286" s="1126"/>
      <c r="M286" s="1126"/>
      <c r="N286" s="1126"/>
      <c r="O286" s="1126"/>
      <c r="P286" s="1126"/>
      <c r="Q286" s="1126"/>
      <c r="T286" s="1105"/>
      <c r="U286" s="1105"/>
      <c r="V286" s="1014"/>
    </row>
    <row r="287" spans="1:22" s="1104" customFormat="1">
      <c r="A287" s="1125"/>
      <c r="B287" s="1125"/>
      <c r="C287" s="1126"/>
      <c r="D287" s="1125"/>
      <c r="E287" s="1125"/>
      <c r="F287" s="1125"/>
      <c r="G287" s="1125"/>
      <c r="H287" s="1125"/>
      <c r="I287" s="1126"/>
      <c r="J287" s="1126"/>
      <c r="K287" s="1126"/>
      <c r="L287" s="1126"/>
      <c r="M287" s="1126"/>
      <c r="N287" s="1126"/>
      <c r="O287" s="1126"/>
      <c r="P287" s="1126"/>
      <c r="Q287" s="1126"/>
      <c r="T287" s="1105"/>
      <c r="U287" s="1105"/>
      <c r="V287" s="1014"/>
    </row>
    <row r="288" spans="1:22" s="1104" customFormat="1">
      <c r="A288" s="1125"/>
      <c r="B288" s="1125"/>
      <c r="C288" s="1126"/>
      <c r="D288" s="1125"/>
      <c r="E288" s="1125"/>
      <c r="F288" s="1125"/>
      <c r="G288" s="1125"/>
      <c r="H288" s="1125"/>
      <c r="I288" s="1126"/>
      <c r="J288" s="1126"/>
      <c r="K288" s="1126"/>
      <c r="L288" s="1126"/>
      <c r="M288" s="1126"/>
      <c r="N288" s="1126"/>
      <c r="O288" s="1126"/>
      <c r="P288" s="1126"/>
      <c r="Q288" s="1126"/>
      <c r="T288" s="1105"/>
      <c r="U288" s="1105"/>
      <c r="V288" s="1014"/>
    </row>
    <row r="289" spans="1:22" s="1104" customFormat="1">
      <c r="A289" s="1125"/>
      <c r="B289" s="1125"/>
      <c r="C289" s="1126"/>
      <c r="D289" s="1125"/>
      <c r="E289" s="1125"/>
      <c r="F289" s="1125"/>
      <c r="G289" s="1125"/>
      <c r="H289" s="1125"/>
      <c r="I289" s="1126"/>
      <c r="J289" s="1126"/>
      <c r="K289" s="1126"/>
      <c r="L289" s="1126"/>
      <c r="M289" s="1126"/>
      <c r="N289" s="1126"/>
      <c r="O289" s="1126"/>
      <c r="P289" s="1126"/>
      <c r="Q289" s="1126"/>
      <c r="T289" s="1105"/>
      <c r="U289" s="1105"/>
      <c r="V289" s="1014"/>
    </row>
    <row r="290" spans="1:22" s="1104" customFormat="1">
      <c r="A290" s="1125"/>
      <c r="B290" s="1125"/>
      <c r="C290" s="1126"/>
      <c r="D290" s="1125"/>
      <c r="E290" s="1125"/>
      <c r="F290" s="1125"/>
      <c r="G290" s="1125"/>
      <c r="H290" s="1125"/>
      <c r="I290" s="1126"/>
      <c r="J290" s="1126"/>
      <c r="K290" s="1126"/>
      <c r="L290" s="1126"/>
      <c r="M290" s="1126"/>
      <c r="N290" s="1126"/>
      <c r="O290" s="1126"/>
      <c r="P290" s="1126"/>
      <c r="Q290" s="1126"/>
      <c r="T290" s="1105"/>
      <c r="U290" s="1105"/>
      <c r="V290" s="1014"/>
    </row>
    <row r="291" spans="1:22" s="1104" customFormat="1">
      <c r="A291" s="1125"/>
      <c r="B291" s="1125"/>
      <c r="C291" s="1126"/>
      <c r="D291" s="1125"/>
      <c r="E291" s="1125"/>
      <c r="F291" s="1125"/>
      <c r="G291" s="1125"/>
      <c r="H291" s="1125"/>
      <c r="I291" s="1126"/>
      <c r="J291" s="1126"/>
      <c r="K291" s="1126"/>
      <c r="L291" s="1126"/>
      <c r="M291" s="1126"/>
      <c r="N291" s="1126"/>
      <c r="O291" s="1126"/>
      <c r="P291" s="1126"/>
      <c r="Q291" s="1126"/>
      <c r="T291" s="1105"/>
      <c r="U291" s="1105"/>
      <c r="V291" s="1014"/>
    </row>
    <row r="292" spans="1:22" s="1104" customFormat="1">
      <c r="A292" s="1125"/>
      <c r="B292" s="1125"/>
      <c r="C292" s="1126"/>
      <c r="D292" s="1125"/>
      <c r="E292" s="1125"/>
      <c r="F292" s="1125"/>
      <c r="G292" s="1125"/>
      <c r="H292" s="1125"/>
      <c r="I292" s="1126"/>
      <c r="J292" s="1126"/>
      <c r="K292" s="1126"/>
      <c r="L292" s="1126"/>
      <c r="M292" s="1126"/>
      <c r="N292" s="1126"/>
      <c r="O292" s="1126"/>
      <c r="P292" s="1126"/>
      <c r="Q292" s="1126"/>
      <c r="T292" s="1105"/>
      <c r="U292" s="1105"/>
      <c r="V292" s="1014"/>
    </row>
    <row r="293" spans="1:22" s="1104" customFormat="1">
      <c r="A293" s="1125"/>
      <c r="B293" s="1125"/>
      <c r="C293" s="1126"/>
      <c r="D293" s="1125"/>
      <c r="E293" s="1125"/>
      <c r="F293" s="1125"/>
      <c r="G293" s="1125"/>
      <c r="H293" s="1125"/>
      <c r="I293" s="1126"/>
      <c r="J293" s="1126"/>
      <c r="K293" s="1126"/>
      <c r="L293" s="1126"/>
      <c r="M293" s="1126"/>
      <c r="N293" s="1126"/>
      <c r="O293" s="1126"/>
      <c r="P293" s="1126"/>
      <c r="Q293" s="1126"/>
      <c r="T293" s="1105"/>
      <c r="U293" s="1105"/>
      <c r="V293" s="1014"/>
    </row>
    <row r="294" spans="1:22" s="1104" customFormat="1">
      <c r="A294" s="1125"/>
      <c r="B294" s="1125"/>
      <c r="C294" s="1126"/>
      <c r="D294" s="1125"/>
      <c r="E294" s="1125"/>
      <c r="F294" s="1125"/>
      <c r="G294" s="1125"/>
      <c r="H294" s="1125"/>
      <c r="I294" s="1126"/>
      <c r="J294" s="1126"/>
      <c r="K294" s="1126"/>
      <c r="L294" s="1126"/>
      <c r="M294" s="1126"/>
      <c r="N294" s="1126"/>
      <c r="O294" s="1126"/>
      <c r="P294" s="1126"/>
      <c r="Q294" s="1126"/>
      <c r="T294" s="1105"/>
      <c r="U294" s="1105"/>
      <c r="V294" s="1014"/>
    </row>
    <row r="295" spans="1:22" s="1104" customFormat="1">
      <c r="A295" s="1125"/>
      <c r="B295" s="1125"/>
      <c r="C295" s="1126"/>
      <c r="D295" s="1125"/>
      <c r="E295" s="1125"/>
      <c r="F295" s="1125"/>
      <c r="G295" s="1125"/>
      <c r="H295" s="1125"/>
      <c r="I295" s="1126"/>
      <c r="J295" s="1126"/>
      <c r="K295" s="1126"/>
      <c r="L295" s="1126"/>
      <c r="M295" s="1126"/>
      <c r="N295" s="1126"/>
      <c r="O295" s="1126"/>
      <c r="P295" s="1126"/>
      <c r="Q295" s="1126"/>
      <c r="T295" s="1105"/>
      <c r="U295" s="1105"/>
      <c r="V295" s="1014"/>
    </row>
    <row r="296" spans="1:22" s="1104" customFormat="1">
      <c r="A296" s="1125"/>
      <c r="B296" s="1125"/>
      <c r="C296" s="1126"/>
      <c r="D296" s="1125"/>
      <c r="E296" s="1125"/>
      <c r="F296" s="1125"/>
      <c r="G296" s="1125"/>
      <c r="H296" s="1125"/>
      <c r="I296" s="1126"/>
      <c r="J296" s="1126"/>
      <c r="K296" s="1126"/>
      <c r="L296" s="1126"/>
      <c r="M296" s="1126"/>
      <c r="N296" s="1126"/>
      <c r="O296" s="1126"/>
      <c r="P296" s="1126"/>
      <c r="Q296" s="1126"/>
      <c r="T296" s="1105"/>
      <c r="U296" s="1105"/>
      <c r="V296" s="1014"/>
    </row>
    <row r="297" spans="1:22" s="1104" customFormat="1">
      <c r="A297" s="1125"/>
      <c r="B297" s="1125"/>
      <c r="C297" s="1126"/>
      <c r="D297" s="1125"/>
      <c r="E297" s="1125"/>
      <c r="F297" s="1125"/>
      <c r="G297" s="1125"/>
      <c r="H297" s="1125"/>
      <c r="I297" s="1126"/>
      <c r="J297" s="1126"/>
      <c r="K297" s="1126"/>
      <c r="L297" s="1126"/>
      <c r="M297" s="1126"/>
      <c r="N297" s="1126"/>
      <c r="O297" s="1126"/>
      <c r="P297" s="1126"/>
      <c r="Q297" s="1126"/>
      <c r="T297" s="1105"/>
      <c r="U297" s="1105"/>
      <c r="V297" s="1014"/>
    </row>
    <row r="298" spans="1:22" s="1104" customFormat="1">
      <c r="A298" s="1125"/>
      <c r="B298" s="1125"/>
      <c r="C298" s="1126"/>
      <c r="D298" s="1125"/>
      <c r="E298" s="1125"/>
      <c r="F298" s="1125"/>
      <c r="G298" s="1125"/>
      <c r="H298" s="1125"/>
      <c r="I298" s="1126"/>
      <c r="J298" s="1126"/>
      <c r="K298" s="1126"/>
      <c r="L298" s="1126"/>
      <c r="M298" s="1126"/>
      <c r="N298" s="1126"/>
      <c r="O298" s="1126"/>
      <c r="P298" s="1126"/>
      <c r="Q298" s="1126"/>
      <c r="T298" s="1105"/>
      <c r="U298" s="1105"/>
      <c r="V298" s="1014"/>
    </row>
    <row r="299" spans="1:22" s="1104" customFormat="1">
      <c r="A299" s="1125"/>
      <c r="B299" s="1125"/>
      <c r="C299" s="1126"/>
      <c r="D299" s="1125"/>
      <c r="E299" s="1125"/>
      <c r="F299" s="1125"/>
      <c r="G299" s="1125"/>
      <c r="H299" s="1125"/>
      <c r="I299" s="1126"/>
      <c r="J299" s="1126"/>
      <c r="K299" s="1126"/>
      <c r="L299" s="1126"/>
      <c r="M299" s="1126"/>
      <c r="N299" s="1126"/>
      <c r="O299" s="1126"/>
      <c r="P299" s="1126"/>
      <c r="Q299" s="1126"/>
      <c r="T299" s="1105"/>
      <c r="U299" s="1105"/>
      <c r="V299" s="1014"/>
    </row>
    <row r="300" spans="1:22" s="1104" customFormat="1">
      <c r="A300" s="1125"/>
      <c r="B300" s="1125"/>
      <c r="C300" s="1126"/>
      <c r="D300" s="1125"/>
      <c r="E300" s="1125"/>
      <c r="F300" s="1125"/>
      <c r="G300" s="1125"/>
      <c r="H300" s="1125"/>
      <c r="I300" s="1126"/>
      <c r="J300" s="1126"/>
      <c r="K300" s="1126"/>
      <c r="L300" s="1126"/>
      <c r="M300" s="1126"/>
      <c r="N300" s="1126"/>
      <c r="O300" s="1126"/>
      <c r="P300" s="1126"/>
      <c r="Q300" s="1126"/>
      <c r="T300" s="1105"/>
      <c r="U300" s="1105"/>
      <c r="V300" s="1014"/>
    </row>
    <row r="301" spans="1:22" s="1104" customFormat="1">
      <c r="A301" s="1125"/>
      <c r="B301" s="1125"/>
      <c r="C301" s="1126"/>
      <c r="D301" s="1125"/>
      <c r="E301" s="1125"/>
      <c r="F301" s="1125"/>
      <c r="G301" s="1125"/>
      <c r="H301" s="1125"/>
      <c r="I301" s="1126"/>
      <c r="J301" s="1126"/>
      <c r="K301" s="1126"/>
      <c r="L301" s="1126"/>
      <c r="M301" s="1126"/>
      <c r="N301" s="1126"/>
      <c r="O301" s="1126"/>
      <c r="P301" s="1126"/>
      <c r="Q301" s="1126"/>
      <c r="T301" s="1105"/>
      <c r="U301" s="1105"/>
      <c r="V301" s="1014"/>
    </row>
    <row r="302" spans="1:22" s="1104" customFormat="1">
      <c r="A302" s="1125"/>
      <c r="B302" s="1125"/>
      <c r="C302" s="1126"/>
      <c r="D302" s="1125"/>
      <c r="E302" s="1125"/>
      <c r="F302" s="1125"/>
      <c r="G302" s="1125"/>
      <c r="H302" s="1125"/>
      <c r="I302" s="1126"/>
      <c r="J302" s="1126"/>
      <c r="K302" s="1126"/>
      <c r="L302" s="1126"/>
      <c r="M302" s="1126"/>
      <c r="N302" s="1126"/>
      <c r="O302" s="1126"/>
      <c r="P302" s="1126"/>
      <c r="Q302" s="1126"/>
      <c r="T302" s="1105"/>
      <c r="U302" s="1105"/>
      <c r="V302" s="1014"/>
    </row>
    <row r="303" spans="1:22" s="1104" customFormat="1">
      <c r="A303" s="1125"/>
      <c r="B303" s="1125"/>
      <c r="C303" s="1126"/>
      <c r="D303" s="1125"/>
      <c r="E303" s="1125"/>
      <c r="F303" s="1125"/>
      <c r="G303" s="1125"/>
      <c r="H303" s="1125"/>
      <c r="I303" s="1126"/>
      <c r="J303" s="1126"/>
      <c r="K303" s="1126"/>
      <c r="L303" s="1126"/>
      <c r="M303" s="1126"/>
      <c r="N303" s="1126"/>
      <c r="O303" s="1126"/>
      <c r="P303" s="1126"/>
      <c r="Q303" s="1126"/>
      <c r="T303" s="1105"/>
      <c r="U303" s="1105"/>
      <c r="V303" s="1014"/>
    </row>
    <row r="304" spans="1:22" s="1104" customFormat="1">
      <c r="A304" s="1125"/>
      <c r="B304" s="1125"/>
      <c r="C304" s="1126"/>
      <c r="D304" s="1125"/>
      <c r="E304" s="1125"/>
      <c r="F304" s="1125"/>
      <c r="G304" s="1125"/>
      <c r="H304" s="1125"/>
      <c r="I304" s="1126"/>
      <c r="J304" s="1126"/>
      <c r="K304" s="1126"/>
      <c r="L304" s="1126"/>
      <c r="M304" s="1126"/>
      <c r="N304" s="1126"/>
      <c r="O304" s="1126"/>
      <c r="P304" s="1126"/>
      <c r="Q304" s="1126"/>
      <c r="T304" s="1105"/>
      <c r="U304" s="1105"/>
      <c r="V304" s="1014"/>
    </row>
    <row r="305" spans="1:22" s="1104" customFormat="1">
      <c r="A305" s="1125"/>
      <c r="B305" s="1125"/>
      <c r="C305" s="1126"/>
      <c r="D305" s="1125"/>
      <c r="E305" s="1125"/>
      <c r="F305" s="1125"/>
      <c r="G305" s="1125"/>
      <c r="H305" s="1125"/>
      <c r="I305" s="1126"/>
      <c r="J305" s="1126"/>
      <c r="K305" s="1126"/>
      <c r="L305" s="1126"/>
      <c r="M305" s="1126"/>
      <c r="N305" s="1126"/>
      <c r="O305" s="1126"/>
      <c r="P305" s="1126"/>
      <c r="Q305" s="1126"/>
      <c r="T305" s="1105"/>
      <c r="U305" s="1105"/>
      <c r="V305" s="1014"/>
    </row>
    <row r="306" spans="1:22" s="1104" customFormat="1">
      <c r="A306" s="1125"/>
      <c r="B306" s="1125"/>
      <c r="C306" s="1126"/>
      <c r="D306" s="1125"/>
      <c r="E306" s="1125"/>
      <c r="F306" s="1125"/>
      <c r="G306" s="1125"/>
      <c r="H306" s="1125"/>
      <c r="I306" s="1126"/>
      <c r="J306" s="1126"/>
      <c r="K306" s="1126"/>
      <c r="L306" s="1126"/>
      <c r="M306" s="1126"/>
      <c r="N306" s="1126"/>
      <c r="O306" s="1126"/>
      <c r="P306" s="1126"/>
      <c r="Q306" s="1126"/>
      <c r="T306" s="1105"/>
      <c r="U306" s="1105"/>
      <c r="V306" s="1014"/>
    </row>
    <row r="307" spans="1:22" s="1104" customFormat="1">
      <c r="A307" s="1125"/>
      <c r="B307" s="1125"/>
      <c r="C307" s="1126"/>
      <c r="D307" s="1125"/>
      <c r="E307" s="1125"/>
      <c r="F307" s="1125"/>
      <c r="G307" s="1125"/>
      <c r="H307" s="1125"/>
      <c r="I307" s="1126"/>
      <c r="J307" s="1126"/>
      <c r="K307" s="1126"/>
      <c r="L307" s="1126"/>
      <c r="M307" s="1126"/>
      <c r="N307" s="1126"/>
      <c r="O307" s="1126"/>
      <c r="P307" s="1126"/>
      <c r="Q307" s="1126"/>
      <c r="T307" s="1105"/>
      <c r="U307" s="1105"/>
      <c r="V307" s="1014"/>
    </row>
    <row r="308" spans="1:22" s="1104" customFormat="1">
      <c r="A308" s="1125"/>
      <c r="B308" s="1125"/>
      <c r="C308" s="1126"/>
      <c r="D308" s="1125"/>
      <c r="E308" s="1125"/>
      <c r="F308" s="1125"/>
      <c r="G308" s="1125"/>
      <c r="H308" s="1125"/>
      <c r="I308" s="1126"/>
      <c r="J308" s="1126"/>
      <c r="K308" s="1126"/>
      <c r="L308" s="1126"/>
      <c r="M308" s="1126"/>
      <c r="N308" s="1126"/>
      <c r="O308" s="1126"/>
      <c r="P308" s="1126"/>
      <c r="Q308" s="1126"/>
      <c r="T308" s="1105"/>
      <c r="U308" s="1105"/>
      <c r="V308" s="1014"/>
    </row>
    <row r="309" spans="1:22" s="1104" customFormat="1">
      <c r="A309" s="1125"/>
      <c r="B309" s="1125"/>
      <c r="C309" s="1126"/>
      <c r="D309" s="1125"/>
      <c r="E309" s="1125"/>
      <c r="F309" s="1125"/>
      <c r="G309" s="1125"/>
      <c r="H309" s="1125"/>
      <c r="I309" s="1126"/>
      <c r="J309" s="1126"/>
      <c r="K309" s="1126"/>
      <c r="L309" s="1126"/>
      <c r="M309" s="1126"/>
      <c r="N309" s="1126"/>
      <c r="O309" s="1126"/>
      <c r="P309" s="1126"/>
      <c r="Q309" s="1126"/>
      <c r="T309" s="1105"/>
      <c r="U309" s="1105"/>
      <c r="V309" s="1014"/>
    </row>
    <row r="310" spans="1:22" s="1104" customFormat="1">
      <c r="A310" s="1125"/>
      <c r="B310" s="1125"/>
      <c r="C310" s="1126"/>
      <c r="D310" s="1125"/>
      <c r="E310" s="1125"/>
      <c r="F310" s="1125"/>
      <c r="G310" s="1125"/>
      <c r="H310" s="1125"/>
      <c r="I310" s="1126"/>
      <c r="J310" s="1126"/>
      <c r="K310" s="1126"/>
      <c r="L310" s="1126"/>
      <c r="M310" s="1126"/>
      <c r="N310" s="1126"/>
      <c r="O310" s="1126"/>
      <c r="P310" s="1126"/>
      <c r="Q310" s="1126"/>
      <c r="T310" s="1105"/>
      <c r="U310" s="1105"/>
      <c r="V310" s="1014"/>
    </row>
    <row r="311" spans="1:22" s="1104" customFormat="1">
      <c r="A311" s="1125"/>
      <c r="B311" s="1125"/>
      <c r="C311" s="1126"/>
      <c r="D311" s="1125"/>
      <c r="E311" s="1125"/>
      <c r="F311" s="1125"/>
      <c r="G311" s="1125"/>
      <c r="H311" s="1125"/>
      <c r="I311" s="1126"/>
      <c r="J311" s="1126"/>
      <c r="K311" s="1126"/>
      <c r="L311" s="1126"/>
      <c r="M311" s="1126"/>
      <c r="N311" s="1126"/>
      <c r="O311" s="1126"/>
      <c r="P311" s="1126"/>
      <c r="Q311" s="1126"/>
      <c r="T311" s="1105"/>
      <c r="U311" s="1105"/>
      <c r="V311" s="1014"/>
    </row>
    <row r="312" spans="1:22" s="1104" customFormat="1">
      <c r="A312" s="1125"/>
      <c r="B312" s="1125"/>
      <c r="C312" s="1126"/>
      <c r="D312" s="1125"/>
      <c r="E312" s="1125"/>
      <c r="F312" s="1125"/>
      <c r="G312" s="1125"/>
      <c r="H312" s="1125"/>
      <c r="I312" s="1126"/>
      <c r="J312" s="1126"/>
      <c r="K312" s="1126"/>
      <c r="L312" s="1126"/>
      <c r="M312" s="1126"/>
      <c r="N312" s="1126"/>
      <c r="O312" s="1126"/>
      <c r="P312" s="1126"/>
      <c r="Q312" s="1126"/>
      <c r="T312" s="1105"/>
      <c r="U312" s="1105"/>
      <c r="V312" s="1014"/>
    </row>
    <row r="313" spans="1:22" s="1104" customFormat="1">
      <c r="A313" s="1125"/>
      <c r="B313" s="1125"/>
      <c r="C313" s="1126"/>
      <c r="D313" s="1125"/>
      <c r="E313" s="1125"/>
      <c r="F313" s="1125"/>
      <c r="G313" s="1125"/>
      <c r="H313" s="1125"/>
      <c r="I313" s="1126"/>
      <c r="J313" s="1126"/>
      <c r="K313" s="1126"/>
      <c r="L313" s="1126"/>
      <c r="M313" s="1126"/>
      <c r="N313" s="1126"/>
      <c r="O313" s="1126"/>
      <c r="P313" s="1126"/>
      <c r="Q313" s="1126"/>
      <c r="T313" s="1105"/>
      <c r="U313" s="1105"/>
      <c r="V313" s="1014"/>
    </row>
    <row r="314" spans="1:22" s="1104" customFormat="1">
      <c r="A314" s="1125"/>
      <c r="B314" s="1125"/>
      <c r="C314" s="1126"/>
      <c r="D314" s="1125"/>
      <c r="E314" s="1125"/>
      <c r="F314" s="1125"/>
      <c r="G314" s="1125"/>
      <c r="H314" s="1125"/>
      <c r="I314" s="1126"/>
      <c r="J314" s="1126"/>
      <c r="K314" s="1126"/>
      <c r="L314" s="1126"/>
      <c r="M314" s="1126"/>
      <c r="N314" s="1126"/>
      <c r="O314" s="1126"/>
      <c r="P314" s="1126"/>
      <c r="Q314" s="1126"/>
      <c r="T314" s="1105"/>
      <c r="U314" s="1105"/>
      <c r="V314" s="1014"/>
    </row>
    <row r="315" spans="1:22" s="1104" customFormat="1">
      <c r="A315" s="1125"/>
      <c r="B315" s="1125"/>
      <c r="C315" s="1126"/>
      <c r="D315" s="1125"/>
      <c r="E315" s="1125"/>
      <c r="F315" s="1125"/>
      <c r="G315" s="1125"/>
      <c r="H315" s="1125"/>
      <c r="I315" s="1126"/>
      <c r="J315" s="1126"/>
      <c r="K315" s="1126"/>
      <c r="L315" s="1126"/>
      <c r="M315" s="1126"/>
      <c r="N315" s="1126"/>
      <c r="O315" s="1126"/>
      <c r="P315" s="1126"/>
      <c r="Q315" s="1126"/>
      <c r="T315" s="1105"/>
      <c r="U315" s="1105"/>
      <c r="V315" s="1014"/>
    </row>
    <row r="316" spans="1:22" s="1104" customFormat="1">
      <c r="A316" s="1125"/>
      <c r="B316" s="1125"/>
      <c r="C316" s="1126"/>
      <c r="D316" s="1125"/>
      <c r="E316" s="1125"/>
      <c r="F316" s="1125"/>
      <c r="G316" s="1125"/>
      <c r="H316" s="1125"/>
      <c r="I316" s="1126"/>
      <c r="J316" s="1126"/>
      <c r="K316" s="1126"/>
      <c r="L316" s="1126"/>
      <c r="M316" s="1126"/>
      <c r="N316" s="1126"/>
      <c r="O316" s="1126"/>
      <c r="P316" s="1126"/>
      <c r="Q316" s="1126"/>
      <c r="T316" s="1105"/>
      <c r="U316" s="1105"/>
      <c r="V316" s="1014"/>
    </row>
    <row r="317" spans="1:22" s="1104" customFormat="1">
      <c r="A317" s="1125"/>
      <c r="B317" s="1125"/>
      <c r="C317" s="1126"/>
      <c r="D317" s="1125"/>
      <c r="E317" s="1125"/>
      <c r="F317" s="1125"/>
      <c r="G317" s="1125"/>
      <c r="H317" s="1125"/>
      <c r="I317" s="1126"/>
      <c r="J317" s="1126"/>
      <c r="K317" s="1126"/>
      <c r="L317" s="1126"/>
      <c r="M317" s="1126"/>
      <c r="N317" s="1126"/>
      <c r="O317" s="1126"/>
      <c r="P317" s="1126"/>
      <c r="Q317" s="1126"/>
      <c r="T317" s="1105"/>
      <c r="U317" s="1105"/>
      <c r="V317" s="1014"/>
    </row>
    <row r="318" spans="1:22" s="1104" customFormat="1">
      <c r="A318" s="1125"/>
      <c r="B318" s="1125"/>
      <c r="C318" s="1126"/>
      <c r="D318" s="1125"/>
      <c r="E318" s="1125"/>
      <c r="F318" s="1125"/>
      <c r="G318" s="1125"/>
      <c r="H318" s="1125"/>
      <c r="I318" s="1126"/>
      <c r="J318" s="1126"/>
      <c r="K318" s="1126"/>
      <c r="L318" s="1126"/>
      <c r="M318" s="1126"/>
      <c r="N318" s="1126"/>
      <c r="O318" s="1126"/>
      <c r="P318" s="1126"/>
      <c r="Q318" s="1126"/>
      <c r="T318" s="1105"/>
      <c r="U318" s="1105"/>
      <c r="V318" s="1014"/>
    </row>
    <row r="319" spans="1:22" s="1104" customFormat="1">
      <c r="A319" s="1125"/>
      <c r="B319" s="1125"/>
      <c r="C319" s="1126"/>
      <c r="D319" s="1125"/>
      <c r="E319" s="1125"/>
      <c r="F319" s="1125"/>
      <c r="G319" s="1125"/>
      <c r="H319" s="1125"/>
      <c r="I319" s="1126"/>
      <c r="J319" s="1126"/>
      <c r="K319" s="1126"/>
      <c r="L319" s="1126"/>
      <c r="M319" s="1126"/>
      <c r="N319" s="1126"/>
      <c r="O319" s="1126"/>
      <c r="P319" s="1126"/>
      <c r="Q319" s="1126"/>
      <c r="T319" s="1105"/>
      <c r="U319" s="1105"/>
      <c r="V319" s="1014"/>
    </row>
    <row r="320" spans="1:22" s="1104" customFormat="1">
      <c r="A320" s="1125"/>
      <c r="B320" s="1125"/>
      <c r="C320" s="1126"/>
      <c r="D320" s="1125"/>
      <c r="E320" s="1125"/>
      <c r="F320" s="1125"/>
      <c r="G320" s="1125"/>
      <c r="H320" s="1125"/>
      <c r="I320" s="1126"/>
      <c r="J320" s="1126"/>
      <c r="K320" s="1126"/>
      <c r="L320" s="1126"/>
      <c r="M320" s="1126"/>
      <c r="N320" s="1126"/>
      <c r="O320" s="1126"/>
      <c r="P320" s="1126"/>
      <c r="Q320" s="1126"/>
      <c r="T320" s="1105"/>
      <c r="U320" s="1105"/>
      <c r="V320" s="1014"/>
    </row>
    <row r="321" spans="1:22" s="1104" customFormat="1">
      <c r="A321" s="1125"/>
      <c r="B321" s="1125"/>
      <c r="C321" s="1126"/>
      <c r="D321" s="1125"/>
      <c r="E321" s="1125"/>
      <c r="F321" s="1125"/>
      <c r="G321" s="1125"/>
      <c r="H321" s="1125"/>
      <c r="I321" s="1126"/>
      <c r="J321" s="1126"/>
      <c r="K321" s="1126"/>
      <c r="L321" s="1126"/>
      <c r="M321" s="1126"/>
      <c r="N321" s="1126"/>
      <c r="O321" s="1126"/>
      <c r="P321" s="1126"/>
      <c r="Q321" s="1126"/>
      <c r="T321" s="1105"/>
      <c r="U321" s="1105"/>
      <c r="V321" s="1014"/>
    </row>
    <row r="322" spans="1:22" s="1104" customFormat="1">
      <c r="A322" s="1125"/>
      <c r="B322" s="1125"/>
      <c r="C322" s="1126"/>
      <c r="D322" s="1125"/>
      <c r="E322" s="1125"/>
      <c r="F322" s="1125"/>
      <c r="G322" s="1125"/>
      <c r="H322" s="1125"/>
      <c r="I322" s="1126"/>
      <c r="J322" s="1126"/>
      <c r="K322" s="1126"/>
      <c r="L322" s="1126"/>
      <c r="M322" s="1126"/>
      <c r="N322" s="1126"/>
      <c r="O322" s="1126"/>
      <c r="P322" s="1126"/>
      <c r="Q322" s="1126"/>
      <c r="T322" s="1105"/>
      <c r="U322" s="1105"/>
      <c r="V322" s="1014"/>
    </row>
    <row r="323" spans="1:22" s="1104" customFormat="1">
      <c r="A323" s="1125"/>
      <c r="B323" s="1125"/>
      <c r="C323" s="1126"/>
      <c r="D323" s="1125"/>
      <c r="E323" s="1125"/>
      <c r="F323" s="1125"/>
      <c r="G323" s="1125"/>
      <c r="H323" s="1125"/>
      <c r="I323" s="1126"/>
      <c r="J323" s="1126"/>
      <c r="K323" s="1126"/>
      <c r="L323" s="1126"/>
      <c r="M323" s="1126"/>
      <c r="N323" s="1126"/>
      <c r="O323" s="1126"/>
      <c r="P323" s="1126"/>
      <c r="Q323" s="1126"/>
      <c r="T323" s="1105"/>
      <c r="U323" s="1105"/>
      <c r="V323" s="1014"/>
    </row>
    <row r="324" spans="1:22" s="1104" customFormat="1">
      <c r="A324" s="1125"/>
      <c r="B324" s="1125"/>
      <c r="C324" s="1126"/>
      <c r="D324" s="1125"/>
      <c r="E324" s="1125"/>
      <c r="F324" s="1125"/>
      <c r="G324" s="1125"/>
      <c r="H324" s="1125"/>
      <c r="I324" s="1126"/>
      <c r="J324" s="1126"/>
      <c r="K324" s="1126"/>
      <c r="L324" s="1126"/>
      <c r="M324" s="1126"/>
      <c r="N324" s="1126"/>
      <c r="O324" s="1126"/>
      <c r="P324" s="1126"/>
      <c r="Q324" s="1126"/>
      <c r="T324" s="1105"/>
      <c r="U324" s="1105"/>
      <c r="V324" s="1014"/>
    </row>
    <row r="325" spans="1:22" s="1104" customFormat="1">
      <c r="A325" s="1125"/>
      <c r="B325" s="1125"/>
      <c r="C325" s="1126"/>
      <c r="D325" s="1125"/>
      <c r="E325" s="1125"/>
      <c r="F325" s="1125"/>
      <c r="G325" s="1125"/>
      <c r="H325" s="1125"/>
      <c r="I325" s="1126"/>
      <c r="J325" s="1126"/>
      <c r="K325" s="1126"/>
      <c r="L325" s="1126"/>
      <c r="M325" s="1126"/>
      <c r="N325" s="1126"/>
      <c r="O325" s="1126"/>
      <c r="P325" s="1126"/>
      <c r="Q325" s="1126"/>
      <c r="T325" s="1105"/>
      <c r="U325" s="1105"/>
      <c r="V325" s="1014"/>
    </row>
    <row r="326" spans="1:22" s="1104" customFormat="1">
      <c r="A326" s="1125"/>
      <c r="B326" s="1125"/>
      <c r="C326" s="1126"/>
      <c r="D326" s="1125"/>
      <c r="E326" s="1125"/>
      <c r="F326" s="1125"/>
      <c r="G326" s="1125"/>
      <c r="H326" s="1125"/>
      <c r="I326" s="1126"/>
      <c r="J326" s="1126"/>
      <c r="K326" s="1126"/>
      <c r="L326" s="1126"/>
      <c r="M326" s="1126"/>
      <c r="N326" s="1126"/>
      <c r="O326" s="1126"/>
      <c r="P326" s="1126"/>
      <c r="Q326" s="1126"/>
      <c r="T326" s="1105"/>
      <c r="U326" s="1105"/>
      <c r="V326" s="1014"/>
    </row>
    <row r="327" spans="1:22" s="1104" customFormat="1">
      <c r="A327" s="1125"/>
      <c r="B327" s="1125"/>
      <c r="C327" s="1126"/>
      <c r="D327" s="1125"/>
      <c r="E327" s="1125"/>
      <c r="F327" s="1125"/>
      <c r="G327" s="1125"/>
      <c r="H327" s="1125"/>
      <c r="I327" s="1126"/>
      <c r="J327" s="1126"/>
      <c r="K327" s="1126"/>
      <c r="L327" s="1126"/>
      <c r="M327" s="1126"/>
      <c r="N327" s="1126"/>
      <c r="O327" s="1126"/>
      <c r="P327" s="1126"/>
      <c r="Q327" s="1126"/>
      <c r="T327" s="1105"/>
      <c r="U327" s="1105"/>
      <c r="V327" s="1014"/>
    </row>
    <row r="328" spans="1:22" s="1104" customFormat="1">
      <c r="A328" s="1125"/>
      <c r="B328" s="1125"/>
      <c r="C328" s="1126"/>
      <c r="D328" s="1125"/>
      <c r="E328" s="1125"/>
      <c r="F328" s="1125"/>
      <c r="G328" s="1125"/>
      <c r="H328" s="1125"/>
      <c r="I328" s="1126"/>
      <c r="J328" s="1126"/>
      <c r="K328" s="1126"/>
      <c r="L328" s="1126"/>
      <c r="M328" s="1126"/>
      <c r="N328" s="1126"/>
      <c r="O328" s="1126"/>
      <c r="P328" s="1126"/>
      <c r="Q328" s="1126"/>
      <c r="T328" s="1105"/>
      <c r="U328" s="1105"/>
      <c r="V328" s="1014"/>
    </row>
    <row r="329" spans="1:22" s="1104" customFormat="1">
      <c r="A329" s="1125"/>
      <c r="B329" s="1125"/>
      <c r="C329" s="1126"/>
      <c r="D329" s="1125"/>
      <c r="E329" s="1125"/>
      <c r="F329" s="1125"/>
      <c r="G329" s="1125"/>
      <c r="H329" s="1125"/>
      <c r="I329" s="1126"/>
      <c r="J329" s="1126"/>
      <c r="K329" s="1126"/>
      <c r="L329" s="1126"/>
      <c r="M329" s="1126"/>
      <c r="N329" s="1126"/>
      <c r="O329" s="1126"/>
      <c r="P329" s="1126"/>
      <c r="Q329" s="1126"/>
      <c r="T329" s="1105"/>
      <c r="U329" s="1105"/>
      <c r="V329" s="1014"/>
    </row>
    <row r="330" spans="1:22" s="1104" customFormat="1">
      <c r="A330" s="1125"/>
      <c r="B330" s="1125"/>
      <c r="C330" s="1126"/>
      <c r="D330" s="1125"/>
      <c r="E330" s="1125"/>
      <c r="F330" s="1125"/>
      <c r="G330" s="1125"/>
      <c r="H330" s="1125"/>
      <c r="I330" s="1126"/>
      <c r="J330" s="1126"/>
      <c r="K330" s="1126"/>
      <c r="L330" s="1126"/>
      <c r="M330" s="1126"/>
      <c r="N330" s="1126"/>
      <c r="O330" s="1126"/>
      <c r="P330" s="1126"/>
      <c r="Q330" s="1126"/>
      <c r="T330" s="1105"/>
      <c r="U330" s="1105"/>
      <c r="V330" s="1014"/>
    </row>
    <row r="331" spans="1:22" s="1104" customFormat="1">
      <c r="A331" s="1125"/>
      <c r="B331" s="1125"/>
      <c r="C331" s="1126"/>
      <c r="D331" s="1125"/>
      <c r="E331" s="1125"/>
      <c r="F331" s="1125"/>
      <c r="G331" s="1125"/>
      <c r="H331" s="1125"/>
      <c r="I331" s="1126"/>
      <c r="J331" s="1126"/>
      <c r="K331" s="1126"/>
      <c r="L331" s="1126"/>
      <c r="M331" s="1126"/>
      <c r="N331" s="1126"/>
      <c r="O331" s="1126"/>
      <c r="P331" s="1126"/>
      <c r="Q331" s="1126"/>
      <c r="T331" s="1105"/>
      <c r="U331" s="1105"/>
      <c r="V331" s="1014"/>
    </row>
    <row r="332" spans="1:22" s="1104" customFormat="1">
      <c r="A332" s="1125"/>
      <c r="B332" s="1125"/>
      <c r="C332" s="1126"/>
      <c r="D332" s="1125"/>
      <c r="E332" s="1125"/>
      <c r="F332" s="1125"/>
      <c r="G332" s="1125"/>
      <c r="H332" s="1125"/>
      <c r="I332" s="1126"/>
      <c r="J332" s="1126"/>
      <c r="K332" s="1126"/>
      <c r="L332" s="1126"/>
      <c r="M332" s="1126"/>
      <c r="N332" s="1126"/>
      <c r="O332" s="1126"/>
      <c r="P332" s="1126"/>
      <c r="Q332" s="1126"/>
      <c r="T332" s="1105"/>
      <c r="U332" s="1105"/>
      <c r="V332" s="1014"/>
    </row>
    <row r="333" spans="1:22" s="1104" customFormat="1">
      <c r="A333" s="1125"/>
      <c r="B333" s="1125"/>
      <c r="C333" s="1126"/>
      <c r="D333" s="1125"/>
      <c r="E333" s="1125"/>
      <c r="F333" s="1125"/>
      <c r="G333" s="1125"/>
      <c r="H333" s="1125"/>
      <c r="I333" s="1126"/>
      <c r="J333" s="1126"/>
      <c r="K333" s="1126"/>
      <c r="L333" s="1126"/>
      <c r="M333" s="1126"/>
      <c r="N333" s="1126"/>
      <c r="O333" s="1126"/>
      <c r="P333" s="1126"/>
      <c r="Q333" s="1126"/>
      <c r="T333" s="1105"/>
      <c r="U333" s="1105"/>
      <c r="V333" s="1014"/>
    </row>
    <row r="334" spans="1:22" s="1104" customFormat="1">
      <c r="A334" s="1125"/>
      <c r="B334" s="1125"/>
      <c r="C334" s="1126"/>
      <c r="D334" s="1125"/>
      <c r="E334" s="1125"/>
      <c r="F334" s="1125"/>
      <c r="G334" s="1125"/>
      <c r="H334" s="1125"/>
      <c r="I334" s="1126"/>
      <c r="J334" s="1126"/>
      <c r="K334" s="1126"/>
      <c r="L334" s="1126"/>
      <c r="M334" s="1126"/>
      <c r="N334" s="1126"/>
      <c r="O334" s="1126"/>
      <c r="P334" s="1126"/>
      <c r="Q334" s="1126"/>
      <c r="T334" s="1105"/>
      <c r="U334" s="1105"/>
      <c r="V334" s="1014"/>
    </row>
    <row r="335" spans="1:22" s="1104" customFormat="1">
      <c r="A335" s="1125"/>
      <c r="B335" s="1125"/>
      <c r="C335" s="1126"/>
      <c r="D335" s="1125"/>
      <c r="E335" s="1125"/>
      <c r="F335" s="1125"/>
      <c r="G335" s="1125"/>
      <c r="H335" s="1125"/>
      <c r="I335" s="1126"/>
      <c r="J335" s="1126"/>
      <c r="K335" s="1126"/>
      <c r="L335" s="1126"/>
      <c r="M335" s="1126"/>
      <c r="N335" s="1126"/>
      <c r="O335" s="1126"/>
      <c r="P335" s="1126"/>
      <c r="Q335" s="1126"/>
      <c r="T335" s="1105"/>
      <c r="U335" s="1105"/>
      <c r="V335" s="1014"/>
    </row>
    <row r="336" spans="1:22" s="1104" customFormat="1">
      <c r="A336" s="1125"/>
      <c r="B336" s="1125"/>
      <c r="C336" s="1126"/>
      <c r="D336" s="1125"/>
      <c r="E336" s="1125"/>
      <c r="F336" s="1125"/>
      <c r="G336" s="1125"/>
      <c r="H336" s="1125"/>
      <c r="I336" s="1126"/>
      <c r="J336" s="1126"/>
      <c r="K336" s="1126"/>
      <c r="L336" s="1126"/>
      <c r="M336" s="1126"/>
      <c r="N336" s="1126"/>
      <c r="O336" s="1126"/>
      <c r="P336" s="1126"/>
      <c r="Q336" s="1126"/>
      <c r="T336" s="1105"/>
      <c r="U336" s="1105"/>
      <c r="V336" s="1014"/>
    </row>
    <row r="337" spans="1:22" s="1104" customFormat="1">
      <c r="A337" s="1125"/>
      <c r="B337" s="1125"/>
      <c r="C337" s="1126"/>
      <c r="D337" s="1125"/>
      <c r="E337" s="1125"/>
      <c r="F337" s="1125"/>
      <c r="G337" s="1125"/>
      <c r="H337" s="1125"/>
      <c r="I337" s="1126"/>
      <c r="J337" s="1126"/>
      <c r="K337" s="1126"/>
      <c r="L337" s="1126"/>
      <c r="M337" s="1126"/>
      <c r="N337" s="1126"/>
      <c r="O337" s="1126"/>
      <c r="P337" s="1126"/>
      <c r="Q337" s="1126"/>
      <c r="T337" s="1105"/>
      <c r="U337" s="1105"/>
      <c r="V337" s="1014"/>
    </row>
    <row r="338" spans="1:22" s="1104" customFormat="1">
      <c r="A338" s="1125"/>
      <c r="B338" s="1125"/>
      <c r="C338" s="1126"/>
      <c r="D338" s="1125"/>
      <c r="E338" s="1125"/>
      <c r="F338" s="1125"/>
      <c r="G338" s="1125"/>
      <c r="H338" s="1125"/>
      <c r="I338" s="1126"/>
      <c r="J338" s="1126"/>
      <c r="K338" s="1126"/>
      <c r="L338" s="1126"/>
      <c r="M338" s="1126"/>
      <c r="N338" s="1126"/>
      <c r="O338" s="1126"/>
      <c r="P338" s="1126"/>
      <c r="Q338" s="1126"/>
      <c r="T338" s="1105"/>
      <c r="U338" s="1105"/>
      <c r="V338" s="1014"/>
    </row>
    <row r="339" spans="1:22" s="1104" customFormat="1">
      <c r="A339" s="1125"/>
      <c r="B339" s="1125"/>
      <c r="C339" s="1126"/>
      <c r="D339" s="1125"/>
      <c r="E339" s="1125"/>
      <c r="F339" s="1125"/>
      <c r="G339" s="1125"/>
      <c r="H339" s="1125"/>
      <c r="I339" s="1126"/>
      <c r="J339" s="1126"/>
      <c r="K339" s="1126"/>
      <c r="L339" s="1126"/>
      <c r="M339" s="1126"/>
      <c r="N339" s="1126"/>
      <c r="O339" s="1126"/>
      <c r="P339" s="1126"/>
      <c r="Q339" s="1126"/>
      <c r="T339" s="1105"/>
      <c r="U339" s="1105"/>
      <c r="V339" s="1014"/>
    </row>
    <row r="340" spans="1:22" s="1104" customFormat="1">
      <c r="A340" s="1125"/>
      <c r="B340" s="1125"/>
      <c r="C340" s="1126"/>
      <c r="D340" s="1125"/>
      <c r="E340" s="1125"/>
      <c r="F340" s="1125"/>
      <c r="G340" s="1125"/>
      <c r="H340" s="1125"/>
      <c r="I340" s="1126"/>
      <c r="J340" s="1126"/>
      <c r="K340" s="1126"/>
      <c r="L340" s="1126"/>
      <c r="M340" s="1126"/>
      <c r="N340" s="1126"/>
      <c r="O340" s="1126"/>
      <c r="P340" s="1126"/>
      <c r="Q340" s="1126"/>
      <c r="T340" s="1105"/>
      <c r="U340" s="1105"/>
      <c r="V340" s="1014"/>
    </row>
    <row r="341" spans="1:22" s="1104" customFormat="1">
      <c r="A341" s="1125"/>
      <c r="B341" s="1125"/>
      <c r="C341" s="1126"/>
      <c r="D341" s="1125"/>
      <c r="E341" s="1125"/>
      <c r="F341" s="1125"/>
      <c r="G341" s="1125"/>
      <c r="H341" s="1125"/>
      <c r="I341" s="1126"/>
      <c r="J341" s="1126"/>
      <c r="K341" s="1126"/>
      <c r="L341" s="1126"/>
      <c r="M341" s="1126"/>
      <c r="N341" s="1126"/>
      <c r="O341" s="1126"/>
      <c r="P341" s="1126"/>
      <c r="Q341" s="1126"/>
      <c r="T341" s="1105"/>
      <c r="U341" s="1105"/>
      <c r="V341" s="1014"/>
    </row>
    <row r="342" spans="1:22" s="1104" customFormat="1">
      <c r="A342" s="1125"/>
      <c r="B342" s="1125"/>
      <c r="C342" s="1126"/>
      <c r="D342" s="1125"/>
      <c r="E342" s="1125"/>
      <c r="F342" s="1125"/>
      <c r="G342" s="1125"/>
      <c r="H342" s="1125"/>
      <c r="I342" s="1126"/>
      <c r="J342" s="1126"/>
      <c r="K342" s="1126"/>
      <c r="L342" s="1126"/>
      <c r="M342" s="1126"/>
      <c r="N342" s="1126"/>
      <c r="O342" s="1126"/>
      <c r="P342" s="1126"/>
      <c r="Q342" s="1126"/>
      <c r="T342" s="1105"/>
      <c r="U342" s="1105"/>
      <c r="V342" s="1014"/>
    </row>
    <row r="343" spans="1:22" s="1104" customFormat="1">
      <c r="A343" s="1125"/>
      <c r="B343" s="1125"/>
      <c r="C343" s="1126"/>
      <c r="D343" s="1125"/>
      <c r="E343" s="1125"/>
      <c r="F343" s="1125"/>
      <c r="G343" s="1125"/>
      <c r="H343" s="1125"/>
      <c r="I343" s="1126"/>
      <c r="J343" s="1126"/>
      <c r="K343" s="1126"/>
      <c r="L343" s="1126"/>
      <c r="M343" s="1126"/>
      <c r="N343" s="1126"/>
      <c r="O343" s="1126"/>
      <c r="P343" s="1126"/>
      <c r="Q343" s="1126"/>
      <c r="T343" s="1105"/>
      <c r="U343" s="1105"/>
      <c r="V343" s="1014"/>
    </row>
    <row r="344" spans="1:22" s="1104" customFormat="1">
      <c r="A344" s="1125"/>
      <c r="B344" s="1125"/>
      <c r="C344" s="1126"/>
      <c r="D344" s="1125"/>
      <c r="E344" s="1125"/>
      <c r="F344" s="1125"/>
      <c r="G344" s="1125"/>
      <c r="H344" s="1125"/>
      <c r="I344" s="1126"/>
      <c r="J344" s="1126"/>
      <c r="K344" s="1126"/>
      <c r="L344" s="1126"/>
      <c r="M344" s="1126"/>
      <c r="N344" s="1126"/>
      <c r="O344" s="1126"/>
      <c r="P344" s="1126"/>
      <c r="Q344" s="1126"/>
      <c r="T344" s="1105"/>
      <c r="U344" s="1105"/>
      <c r="V344" s="1014"/>
    </row>
    <row r="345" spans="1:22" s="1104" customFormat="1">
      <c r="A345" s="1125"/>
      <c r="B345" s="1125"/>
      <c r="C345" s="1126"/>
      <c r="D345" s="1125"/>
      <c r="E345" s="1125"/>
      <c r="F345" s="1125"/>
      <c r="G345" s="1125"/>
      <c r="H345" s="1125"/>
      <c r="I345" s="1126"/>
      <c r="J345" s="1126"/>
      <c r="K345" s="1126"/>
      <c r="L345" s="1126"/>
      <c r="M345" s="1126"/>
      <c r="N345" s="1126"/>
      <c r="O345" s="1126"/>
      <c r="P345" s="1126"/>
      <c r="Q345" s="1126"/>
      <c r="T345" s="1105"/>
      <c r="U345" s="1105"/>
      <c r="V345" s="1014"/>
    </row>
    <row r="346" spans="1:22" s="1104" customFormat="1">
      <c r="A346" s="1125"/>
      <c r="B346" s="1125"/>
      <c r="C346" s="1126"/>
      <c r="D346" s="1125"/>
      <c r="E346" s="1125"/>
      <c r="F346" s="1125"/>
      <c r="G346" s="1125"/>
      <c r="H346" s="1125"/>
      <c r="I346" s="1126"/>
      <c r="J346" s="1126"/>
      <c r="K346" s="1126"/>
      <c r="L346" s="1126"/>
      <c r="M346" s="1126"/>
      <c r="N346" s="1126"/>
      <c r="O346" s="1126"/>
      <c r="P346" s="1126"/>
      <c r="Q346" s="1126"/>
      <c r="T346" s="1105"/>
      <c r="U346" s="1105"/>
      <c r="V346" s="1014"/>
    </row>
    <row r="347" spans="1:22" s="1104" customFormat="1">
      <c r="A347" s="1125"/>
      <c r="B347" s="1125"/>
      <c r="C347" s="1126"/>
      <c r="D347" s="1125"/>
      <c r="E347" s="1125"/>
      <c r="F347" s="1125"/>
      <c r="G347" s="1125"/>
      <c r="H347" s="1125"/>
      <c r="I347" s="1126"/>
      <c r="J347" s="1126"/>
      <c r="K347" s="1126"/>
      <c r="L347" s="1126"/>
      <c r="M347" s="1126"/>
      <c r="N347" s="1126"/>
      <c r="O347" s="1126"/>
      <c r="P347" s="1126"/>
      <c r="Q347" s="1126"/>
      <c r="T347" s="1105"/>
      <c r="U347" s="1105"/>
      <c r="V347" s="1014"/>
    </row>
    <row r="348" spans="1:22" s="1104" customFormat="1">
      <c r="A348" s="1125"/>
      <c r="B348" s="1125"/>
      <c r="C348" s="1126"/>
      <c r="D348" s="1125"/>
      <c r="E348" s="1125"/>
      <c r="F348" s="1125"/>
      <c r="G348" s="1125"/>
      <c r="H348" s="1125"/>
      <c r="I348" s="1126"/>
      <c r="J348" s="1126"/>
      <c r="K348" s="1126"/>
      <c r="L348" s="1126"/>
      <c r="M348" s="1126"/>
      <c r="N348" s="1126"/>
      <c r="O348" s="1126"/>
      <c r="P348" s="1126"/>
      <c r="Q348" s="1126"/>
      <c r="T348" s="1105"/>
      <c r="U348" s="1105"/>
      <c r="V348" s="1014"/>
    </row>
    <row r="349" spans="1:22" s="1104" customFormat="1">
      <c r="A349" s="1125"/>
      <c r="B349" s="1125"/>
      <c r="C349" s="1126"/>
      <c r="D349" s="1125"/>
      <c r="E349" s="1125"/>
      <c r="F349" s="1125"/>
      <c r="G349" s="1125"/>
      <c r="H349" s="1125"/>
      <c r="I349" s="1126"/>
      <c r="J349" s="1126"/>
      <c r="K349" s="1126"/>
      <c r="L349" s="1126"/>
      <c r="M349" s="1126"/>
      <c r="N349" s="1126"/>
      <c r="O349" s="1126"/>
      <c r="P349" s="1126"/>
      <c r="Q349" s="1126"/>
      <c r="T349" s="1105"/>
      <c r="U349" s="1105"/>
      <c r="V349" s="1014"/>
    </row>
    <row r="350" spans="1:22" s="1104" customFormat="1">
      <c r="A350" s="1125"/>
      <c r="B350" s="1125"/>
      <c r="C350" s="1126"/>
      <c r="D350" s="1125"/>
      <c r="E350" s="1125"/>
      <c r="F350" s="1125"/>
      <c r="G350" s="1125"/>
      <c r="H350" s="1125"/>
      <c r="I350" s="1126"/>
      <c r="J350" s="1126"/>
      <c r="K350" s="1126"/>
      <c r="L350" s="1126"/>
      <c r="M350" s="1126"/>
      <c r="N350" s="1126"/>
      <c r="O350" s="1126"/>
      <c r="P350" s="1126"/>
      <c r="Q350" s="1126"/>
      <c r="T350" s="1105"/>
      <c r="U350" s="1105"/>
      <c r="V350" s="1014"/>
    </row>
    <row r="351" spans="1:22" s="1104" customFormat="1">
      <c r="A351" s="1125"/>
      <c r="B351" s="1125"/>
      <c r="C351" s="1126"/>
      <c r="D351" s="1125"/>
      <c r="E351" s="1125"/>
      <c r="F351" s="1125"/>
      <c r="G351" s="1125"/>
      <c r="H351" s="1125"/>
      <c r="I351" s="1126"/>
      <c r="J351" s="1126"/>
      <c r="K351" s="1126"/>
      <c r="L351" s="1126"/>
      <c r="M351" s="1126"/>
      <c r="N351" s="1126"/>
      <c r="O351" s="1126"/>
      <c r="P351" s="1126"/>
      <c r="Q351" s="1126"/>
      <c r="T351" s="1105"/>
      <c r="U351" s="1105"/>
      <c r="V351" s="1014"/>
    </row>
    <row r="352" spans="1:22" s="1104" customFormat="1">
      <c r="A352" s="1125"/>
      <c r="B352" s="1125"/>
      <c r="C352" s="1126"/>
      <c r="D352" s="1125"/>
      <c r="E352" s="1125"/>
      <c r="F352" s="1125"/>
      <c r="G352" s="1125"/>
      <c r="H352" s="1125"/>
      <c r="I352" s="1126"/>
      <c r="J352" s="1126"/>
      <c r="K352" s="1126"/>
      <c r="L352" s="1126"/>
      <c r="M352" s="1126"/>
      <c r="N352" s="1126"/>
      <c r="O352" s="1126"/>
      <c r="P352" s="1126"/>
      <c r="Q352" s="1126"/>
      <c r="T352" s="1105"/>
      <c r="U352" s="1105"/>
      <c r="V352" s="1014"/>
    </row>
    <row r="353" spans="1:22" s="1104" customFormat="1">
      <c r="A353" s="1125"/>
      <c r="B353" s="1125"/>
      <c r="C353" s="1126"/>
      <c r="D353" s="1125"/>
      <c r="E353" s="1125"/>
      <c r="F353" s="1125"/>
      <c r="G353" s="1125"/>
      <c r="H353" s="1125"/>
      <c r="I353" s="1126"/>
      <c r="J353" s="1126"/>
      <c r="K353" s="1126"/>
      <c r="L353" s="1126"/>
      <c r="M353" s="1126"/>
      <c r="N353" s="1126"/>
      <c r="O353" s="1126"/>
      <c r="P353" s="1126"/>
      <c r="Q353" s="1126"/>
      <c r="T353" s="1105"/>
      <c r="U353" s="1105"/>
      <c r="V353" s="1014"/>
    </row>
    <row r="354" spans="1:22" s="1104" customFormat="1">
      <c r="A354" s="1125"/>
      <c r="B354" s="1125"/>
      <c r="C354" s="1126"/>
      <c r="D354" s="1125"/>
      <c r="E354" s="1125"/>
      <c r="F354" s="1125"/>
      <c r="G354" s="1125"/>
      <c r="H354" s="1125"/>
      <c r="I354" s="1126"/>
      <c r="J354" s="1126"/>
      <c r="K354" s="1126"/>
      <c r="L354" s="1126"/>
      <c r="M354" s="1126"/>
      <c r="N354" s="1126"/>
      <c r="O354" s="1126"/>
      <c r="P354" s="1126"/>
      <c r="Q354" s="1126"/>
      <c r="T354" s="1105"/>
      <c r="U354" s="1105"/>
      <c r="V354" s="1014"/>
    </row>
    <row r="355" spans="1:22" s="1104" customFormat="1">
      <c r="A355" s="1125"/>
      <c r="B355" s="1125"/>
      <c r="C355" s="1126"/>
      <c r="D355" s="1125"/>
      <c r="E355" s="1125"/>
      <c r="F355" s="1125"/>
      <c r="G355" s="1125"/>
      <c r="H355" s="1125"/>
      <c r="I355" s="1126"/>
      <c r="J355" s="1126"/>
      <c r="K355" s="1126"/>
      <c r="L355" s="1126"/>
      <c r="M355" s="1126"/>
      <c r="N355" s="1126"/>
      <c r="O355" s="1126"/>
      <c r="P355" s="1126"/>
      <c r="Q355" s="1126"/>
      <c r="T355" s="1105"/>
      <c r="U355" s="1105"/>
      <c r="V355" s="1014"/>
    </row>
    <row r="356" spans="1:22" s="1104" customFormat="1">
      <c r="A356" s="1125"/>
      <c r="B356" s="1125"/>
      <c r="C356" s="1126"/>
      <c r="D356" s="1125"/>
      <c r="E356" s="1125"/>
      <c r="F356" s="1125"/>
      <c r="G356" s="1125"/>
      <c r="H356" s="1125"/>
      <c r="I356" s="1126"/>
      <c r="J356" s="1126"/>
      <c r="K356" s="1126"/>
      <c r="L356" s="1126"/>
      <c r="M356" s="1126"/>
      <c r="N356" s="1126"/>
      <c r="O356" s="1126"/>
      <c r="P356" s="1126"/>
      <c r="Q356" s="1126"/>
      <c r="T356" s="1105"/>
      <c r="U356" s="1105"/>
      <c r="V356" s="1014"/>
    </row>
    <row r="357" spans="1:22" s="1104" customFormat="1">
      <c r="A357" s="1125"/>
      <c r="B357" s="1125"/>
      <c r="C357" s="1126"/>
      <c r="D357" s="1125"/>
      <c r="E357" s="1125"/>
      <c r="F357" s="1125"/>
      <c r="G357" s="1125"/>
      <c r="H357" s="1125"/>
      <c r="I357" s="1126"/>
      <c r="J357" s="1126"/>
      <c r="K357" s="1126"/>
      <c r="L357" s="1126"/>
      <c r="M357" s="1126"/>
      <c r="N357" s="1126"/>
      <c r="O357" s="1126"/>
      <c r="P357" s="1126"/>
      <c r="Q357" s="1126"/>
      <c r="T357" s="1105"/>
      <c r="U357" s="1105"/>
      <c r="V357" s="1014"/>
    </row>
    <row r="358" spans="1:22" s="1104" customFormat="1">
      <c r="A358" s="1125"/>
      <c r="B358" s="1125"/>
      <c r="C358" s="1126"/>
      <c r="D358" s="1125"/>
      <c r="E358" s="1125"/>
      <c r="F358" s="1125"/>
      <c r="G358" s="1125"/>
      <c r="H358" s="1125"/>
      <c r="I358" s="1126"/>
      <c r="J358" s="1126"/>
      <c r="K358" s="1126"/>
      <c r="L358" s="1126"/>
      <c r="M358" s="1126"/>
      <c r="N358" s="1126"/>
      <c r="O358" s="1126"/>
      <c r="P358" s="1126"/>
      <c r="Q358" s="1126"/>
      <c r="T358" s="1105"/>
      <c r="U358" s="1105"/>
      <c r="V358" s="1014"/>
    </row>
    <row r="359" spans="1:22" s="1104" customFormat="1">
      <c r="A359" s="1125"/>
      <c r="B359" s="1125"/>
      <c r="C359" s="1126"/>
      <c r="D359" s="1125"/>
      <c r="E359" s="1125"/>
      <c r="F359" s="1125"/>
      <c r="G359" s="1125"/>
      <c r="H359" s="1125"/>
      <c r="I359" s="1126"/>
      <c r="J359" s="1126"/>
      <c r="K359" s="1126"/>
      <c r="L359" s="1126"/>
      <c r="M359" s="1126"/>
      <c r="N359" s="1126"/>
      <c r="O359" s="1126"/>
      <c r="P359" s="1126"/>
      <c r="Q359" s="1126"/>
      <c r="T359" s="1105"/>
      <c r="U359" s="1105"/>
      <c r="V359" s="1014"/>
    </row>
    <row r="360" spans="1:22" s="1104" customFormat="1">
      <c r="A360" s="1125"/>
      <c r="B360" s="1125"/>
      <c r="C360" s="1126"/>
      <c r="D360" s="1125"/>
      <c r="E360" s="1125"/>
      <c r="F360" s="1125"/>
      <c r="G360" s="1125"/>
      <c r="H360" s="1125"/>
      <c r="I360" s="1126"/>
      <c r="J360" s="1126"/>
      <c r="K360" s="1126"/>
      <c r="L360" s="1126"/>
      <c r="M360" s="1126"/>
      <c r="N360" s="1126"/>
      <c r="O360" s="1126"/>
      <c r="P360" s="1126"/>
      <c r="Q360" s="1126"/>
      <c r="T360" s="1105"/>
      <c r="U360" s="1105"/>
      <c r="V360" s="1014"/>
    </row>
    <row r="361" spans="1:22" s="1104" customFormat="1">
      <c r="A361" s="1125"/>
      <c r="B361" s="1125"/>
      <c r="C361" s="1126"/>
      <c r="D361" s="1125"/>
      <c r="E361" s="1125"/>
      <c r="F361" s="1125"/>
      <c r="G361" s="1125"/>
      <c r="H361" s="1125"/>
      <c r="I361" s="1126"/>
      <c r="J361" s="1126"/>
      <c r="K361" s="1126"/>
      <c r="L361" s="1126"/>
      <c r="M361" s="1126"/>
      <c r="N361" s="1126"/>
      <c r="O361" s="1126"/>
      <c r="P361" s="1126"/>
      <c r="Q361" s="1126"/>
      <c r="T361" s="1105"/>
      <c r="U361" s="1105"/>
      <c r="V361" s="1014"/>
    </row>
    <row r="362" spans="1:22" s="1104" customFormat="1">
      <c r="A362" s="1125"/>
      <c r="B362" s="1125"/>
      <c r="C362" s="1126"/>
      <c r="D362" s="1125"/>
      <c r="E362" s="1125"/>
      <c r="F362" s="1125"/>
      <c r="G362" s="1125"/>
      <c r="H362" s="1125"/>
      <c r="I362" s="1126"/>
      <c r="J362" s="1126"/>
      <c r="K362" s="1126"/>
      <c r="L362" s="1126"/>
      <c r="M362" s="1126"/>
      <c r="N362" s="1126"/>
      <c r="O362" s="1126"/>
      <c r="P362" s="1126"/>
      <c r="Q362" s="1126"/>
      <c r="T362" s="1105"/>
      <c r="U362" s="1105"/>
      <c r="V362" s="1014"/>
    </row>
    <row r="363" spans="1:22" s="1104" customFormat="1">
      <c r="A363" s="1125"/>
      <c r="B363" s="1125"/>
      <c r="C363" s="1126"/>
      <c r="D363" s="1125"/>
      <c r="E363" s="1125"/>
      <c r="F363" s="1125"/>
      <c r="G363" s="1125"/>
      <c r="H363" s="1125"/>
      <c r="I363" s="1126"/>
      <c r="J363" s="1126"/>
      <c r="K363" s="1126"/>
      <c r="L363" s="1126"/>
      <c r="M363" s="1126"/>
      <c r="N363" s="1126"/>
      <c r="O363" s="1126"/>
      <c r="P363" s="1126"/>
      <c r="Q363" s="1126"/>
      <c r="T363" s="1105"/>
      <c r="U363" s="1105"/>
      <c r="V363" s="1014"/>
    </row>
    <row r="364" spans="1:22" s="1104" customFormat="1">
      <c r="A364" s="1125"/>
      <c r="B364" s="1125"/>
      <c r="C364" s="1126"/>
      <c r="D364" s="1125"/>
      <c r="E364" s="1125"/>
      <c r="F364" s="1125"/>
      <c r="G364" s="1125"/>
      <c r="H364" s="1125"/>
      <c r="I364" s="1126"/>
      <c r="J364" s="1126"/>
      <c r="K364" s="1126"/>
      <c r="L364" s="1126"/>
      <c r="M364" s="1126"/>
      <c r="N364" s="1126"/>
      <c r="O364" s="1126"/>
      <c r="P364" s="1126"/>
      <c r="Q364" s="1126"/>
      <c r="T364" s="1105"/>
      <c r="U364" s="1105"/>
      <c r="V364" s="1014"/>
    </row>
    <row r="365" spans="1:22" s="1104" customFormat="1">
      <c r="A365" s="1125"/>
      <c r="B365" s="1125"/>
      <c r="C365" s="1126"/>
      <c r="D365" s="1125"/>
      <c r="E365" s="1125"/>
      <c r="F365" s="1125"/>
      <c r="G365" s="1125"/>
      <c r="H365" s="1125"/>
      <c r="I365" s="1126"/>
      <c r="J365" s="1126"/>
      <c r="K365" s="1126"/>
      <c r="L365" s="1126"/>
      <c r="M365" s="1126"/>
      <c r="N365" s="1126"/>
      <c r="O365" s="1126"/>
      <c r="P365" s="1126"/>
      <c r="Q365" s="1126"/>
      <c r="T365" s="1105"/>
      <c r="U365" s="1105"/>
      <c r="V365" s="1014"/>
    </row>
    <row r="366" spans="1:22" s="1104" customFormat="1">
      <c r="A366" s="1125"/>
      <c r="B366" s="1125"/>
      <c r="C366" s="1126"/>
      <c r="D366" s="1125"/>
      <c r="E366" s="1125"/>
      <c r="F366" s="1125"/>
      <c r="G366" s="1125"/>
      <c r="H366" s="1125"/>
      <c r="I366" s="1126"/>
      <c r="J366" s="1126"/>
      <c r="K366" s="1126"/>
      <c r="L366" s="1126"/>
      <c r="M366" s="1126"/>
      <c r="N366" s="1126"/>
      <c r="O366" s="1126"/>
      <c r="P366" s="1126"/>
      <c r="Q366" s="1126"/>
      <c r="T366" s="1105"/>
      <c r="U366" s="1105"/>
      <c r="V366" s="1014"/>
    </row>
    <row r="367" spans="1:22" s="1104" customFormat="1">
      <c r="A367" s="1125"/>
      <c r="B367" s="1125"/>
      <c r="C367" s="1126"/>
      <c r="D367" s="1125"/>
      <c r="E367" s="1125"/>
      <c r="F367" s="1125"/>
      <c r="G367" s="1125"/>
      <c r="H367" s="1125"/>
      <c r="I367" s="1126"/>
      <c r="J367" s="1126"/>
      <c r="K367" s="1126"/>
      <c r="L367" s="1126"/>
      <c r="M367" s="1126"/>
      <c r="N367" s="1126"/>
      <c r="O367" s="1126"/>
      <c r="P367" s="1126"/>
      <c r="Q367" s="1126"/>
      <c r="T367" s="1105"/>
      <c r="U367" s="1105"/>
      <c r="V367" s="1014"/>
    </row>
    <row r="368" spans="1:22" s="1104" customFormat="1">
      <c r="A368" s="1125"/>
      <c r="B368" s="1125"/>
      <c r="C368" s="1126"/>
      <c r="D368" s="1125"/>
      <c r="E368" s="1125"/>
      <c r="F368" s="1125"/>
      <c r="G368" s="1125"/>
      <c r="H368" s="1125"/>
      <c r="I368" s="1126"/>
      <c r="J368" s="1126"/>
      <c r="K368" s="1126"/>
      <c r="L368" s="1126"/>
      <c r="M368" s="1126"/>
      <c r="N368" s="1126"/>
      <c r="O368" s="1126"/>
      <c r="P368" s="1126"/>
      <c r="Q368" s="1126"/>
      <c r="T368" s="1105"/>
      <c r="U368" s="1105"/>
      <c r="V368" s="1014"/>
    </row>
    <row r="369" spans="1:22" s="1104" customFormat="1">
      <c r="A369" s="1125"/>
      <c r="B369" s="1125"/>
      <c r="C369" s="1126"/>
      <c r="D369" s="1125"/>
      <c r="E369" s="1125"/>
      <c r="F369" s="1125"/>
      <c r="G369" s="1125"/>
      <c r="H369" s="1125"/>
      <c r="I369" s="1126"/>
      <c r="J369" s="1126"/>
      <c r="K369" s="1126"/>
      <c r="L369" s="1126"/>
      <c r="M369" s="1126"/>
      <c r="N369" s="1126"/>
      <c r="O369" s="1126"/>
      <c r="P369" s="1126"/>
      <c r="Q369" s="1126"/>
      <c r="T369" s="1105"/>
      <c r="U369" s="1105"/>
      <c r="V369" s="1014"/>
    </row>
    <row r="370" spans="1:22" s="1104" customFormat="1">
      <c r="A370" s="1125"/>
      <c r="B370" s="1125"/>
      <c r="C370" s="1126"/>
      <c r="D370" s="1125"/>
      <c r="E370" s="1125"/>
      <c r="F370" s="1125"/>
      <c r="G370" s="1125"/>
      <c r="H370" s="1125"/>
      <c r="I370" s="1126"/>
      <c r="J370" s="1126"/>
      <c r="K370" s="1126"/>
      <c r="L370" s="1126"/>
      <c r="M370" s="1126"/>
      <c r="N370" s="1126"/>
      <c r="O370" s="1126"/>
      <c r="P370" s="1126"/>
      <c r="Q370" s="1126"/>
      <c r="T370" s="1105"/>
      <c r="U370" s="1105"/>
      <c r="V370" s="1014"/>
    </row>
    <row r="371" spans="1:22" s="1104" customFormat="1">
      <c r="A371" s="1125"/>
      <c r="B371" s="1125"/>
      <c r="C371" s="1126"/>
      <c r="D371" s="1125"/>
      <c r="E371" s="1125"/>
      <c r="F371" s="1125"/>
      <c r="G371" s="1125"/>
      <c r="H371" s="1125"/>
      <c r="I371" s="1126"/>
      <c r="J371" s="1126"/>
      <c r="K371" s="1126"/>
      <c r="L371" s="1126"/>
      <c r="M371" s="1126"/>
      <c r="N371" s="1126"/>
      <c r="O371" s="1126"/>
      <c r="P371" s="1126"/>
      <c r="Q371" s="1126"/>
      <c r="T371" s="1105"/>
      <c r="U371" s="1105"/>
      <c r="V371" s="1014"/>
    </row>
    <row r="372" spans="1:22" s="1104" customFormat="1">
      <c r="A372" s="1125"/>
      <c r="B372" s="1125"/>
      <c r="C372" s="1126"/>
      <c r="D372" s="1125"/>
      <c r="E372" s="1125"/>
      <c r="F372" s="1125"/>
      <c r="G372" s="1125"/>
      <c r="H372" s="1125"/>
      <c r="I372" s="1126"/>
      <c r="J372" s="1126"/>
      <c r="K372" s="1126"/>
      <c r="L372" s="1126"/>
      <c r="M372" s="1126"/>
      <c r="N372" s="1126"/>
      <c r="O372" s="1126"/>
      <c r="P372" s="1126"/>
      <c r="Q372" s="1126"/>
      <c r="T372" s="1105"/>
      <c r="U372" s="1105"/>
      <c r="V372" s="1014"/>
    </row>
    <row r="373" spans="1:22" s="1104" customFormat="1">
      <c r="A373" s="1125"/>
      <c r="B373" s="1125"/>
      <c r="C373" s="1126"/>
      <c r="D373" s="1125"/>
      <c r="E373" s="1125"/>
      <c r="F373" s="1125"/>
      <c r="G373" s="1125"/>
      <c r="H373" s="1125"/>
      <c r="I373" s="1126"/>
      <c r="J373" s="1126"/>
      <c r="K373" s="1126"/>
      <c r="L373" s="1126"/>
      <c r="M373" s="1126"/>
      <c r="N373" s="1126"/>
      <c r="O373" s="1126"/>
      <c r="P373" s="1126"/>
      <c r="Q373" s="1126"/>
      <c r="T373" s="1105"/>
      <c r="U373" s="1105"/>
      <c r="V373" s="1014"/>
    </row>
    <row r="374" spans="1:22" s="1104" customFormat="1">
      <c r="A374" s="1125"/>
      <c r="B374" s="1125"/>
      <c r="C374" s="1126"/>
      <c r="D374" s="1125"/>
      <c r="E374" s="1125"/>
      <c r="F374" s="1125"/>
      <c r="G374" s="1125"/>
      <c r="H374" s="1125"/>
      <c r="I374" s="1126"/>
      <c r="J374" s="1126"/>
      <c r="K374" s="1126"/>
      <c r="L374" s="1126"/>
      <c r="M374" s="1126"/>
      <c r="N374" s="1126"/>
      <c r="O374" s="1126"/>
      <c r="P374" s="1126"/>
      <c r="Q374" s="1126"/>
      <c r="T374" s="1105"/>
      <c r="U374" s="1105"/>
      <c r="V374" s="1014"/>
    </row>
    <row r="375" spans="1:22" s="1104" customFormat="1">
      <c r="A375" s="1125"/>
      <c r="B375" s="1125"/>
      <c r="C375" s="1126"/>
      <c r="D375" s="1125"/>
      <c r="E375" s="1125"/>
      <c r="F375" s="1125"/>
      <c r="G375" s="1125"/>
      <c r="H375" s="1125"/>
      <c r="I375" s="1126"/>
      <c r="J375" s="1126"/>
      <c r="K375" s="1126"/>
      <c r="L375" s="1126"/>
      <c r="M375" s="1126"/>
      <c r="N375" s="1126"/>
      <c r="O375" s="1126"/>
      <c r="P375" s="1126"/>
      <c r="Q375" s="1126"/>
      <c r="T375" s="1105"/>
      <c r="U375" s="1105"/>
      <c r="V375" s="1014"/>
    </row>
    <row r="376" spans="1:22" s="1104" customFormat="1">
      <c r="A376" s="1125"/>
      <c r="B376" s="1125"/>
      <c r="C376" s="1126"/>
      <c r="D376" s="1125"/>
      <c r="E376" s="1125"/>
      <c r="F376" s="1125"/>
      <c r="G376" s="1125"/>
      <c r="H376" s="1125"/>
      <c r="I376" s="1126"/>
      <c r="J376" s="1126"/>
      <c r="K376" s="1126"/>
      <c r="L376" s="1126"/>
      <c r="M376" s="1126"/>
      <c r="N376" s="1126"/>
      <c r="O376" s="1126"/>
      <c r="P376" s="1126"/>
      <c r="Q376" s="1126"/>
      <c r="T376" s="1105"/>
      <c r="U376" s="1105"/>
      <c r="V376" s="1014"/>
    </row>
    <row r="377" spans="1:22" s="1104" customFormat="1">
      <c r="A377" s="1125"/>
      <c r="B377" s="1125"/>
      <c r="C377" s="1126"/>
      <c r="D377" s="1125"/>
      <c r="E377" s="1125"/>
      <c r="F377" s="1125"/>
      <c r="G377" s="1125"/>
      <c r="H377" s="1125"/>
      <c r="I377" s="1126"/>
      <c r="J377" s="1126"/>
      <c r="K377" s="1126"/>
      <c r="L377" s="1126"/>
      <c r="M377" s="1126"/>
      <c r="N377" s="1126"/>
      <c r="O377" s="1126"/>
      <c r="P377" s="1126"/>
      <c r="Q377" s="1126"/>
      <c r="T377" s="1105"/>
      <c r="U377" s="1105"/>
      <c r="V377" s="1014"/>
    </row>
    <row r="378" spans="1:22" s="1104" customFormat="1">
      <c r="A378" s="1125"/>
      <c r="B378" s="1125"/>
      <c r="C378" s="1126"/>
      <c r="D378" s="1125"/>
      <c r="E378" s="1125"/>
      <c r="F378" s="1125"/>
      <c r="G378" s="1125"/>
      <c r="H378" s="1125"/>
      <c r="I378" s="1126"/>
      <c r="J378" s="1126"/>
      <c r="K378" s="1126"/>
      <c r="L378" s="1126"/>
      <c r="M378" s="1126"/>
      <c r="N378" s="1126"/>
      <c r="O378" s="1126"/>
      <c r="P378" s="1126"/>
      <c r="Q378" s="1126"/>
      <c r="T378" s="1105"/>
      <c r="U378" s="1105"/>
      <c r="V378" s="1014"/>
    </row>
    <row r="379" spans="1:22" s="1104" customFormat="1">
      <c r="A379" s="1125"/>
      <c r="B379" s="1125"/>
      <c r="C379" s="1126"/>
      <c r="D379" s="1125"/>
      <c r="E379" s="1125"/>
      <c r="F379" s="1125"/>
      <c r="G379" s="1125"/>
      <c r="H379" s="1125"/>
      <c r="I379" s="1126"/>
      <c r="J379" s="1126"/>
      <c r="K379" s="1126"/>
      <c r="L379" s="1126"/>
      <c r="M379" s="1126"/>
      <c r="N379" s="1126"/>
      <c r="O379" s="1126"/>
      <c r="P379" s="1126"/>
      <c r="Q379" s="1126"/>
      <c r="T379" s="1105"/>
      <c r="U379" s="1105"/>
      <c r="V379" s="1014"/>
    </row>
    <row r="380" spans="1:22" s="1104" customFormat="1">
      <c r="A380" s="1125"/>
      <c r="B380" s="1125"/>
      <c r="C380" s="1126"/>
      <c r="D380" s="1125"/>
      <c r="E380" s="1125"/>
      <c r="F380" s="1125"/>
      <c r="G380" s="1125"/>
      <c r="H380" s="1125"/>
      <c r="I380" s="1126"/>
      <c r="J380" s="1126"/>
      <c r="K380" s="1126"/>
      <c r="L380" s="1126"/>
      <c r="M380" s="1126"/>
      <c r="N380" s="1126"/>
      <c r="O380" s="1126"/>
      <c r="P380" s="1126"/>
      <c r="Q380" s="1126"/>
      <c r="T380" s="1105"/>
      <c r="U380" s="1105"/>
      <c r="V380" s="1014"/>
    </row>
    <row r="381" spans="1:22" s="1104" customFormat="1">
      <c r="A381" s="1125"/>
      <c r="B381" s="1125"/>
      <c r="C381" s="1126"/>
      <c r="D381" s="1125"/>
      <c r="E381" s="1125"/>
      <c r="F381" s="1125"/>
      <c r="G381" s="1125"/>
      <c r="H381" s="1125"/>
      <c r="I381" s="1126"/>
      <c r="J381" s="1126"/>
      <c r="K381" s="1126"/>
      <c r="L381" s="1126"/>
      <c r="M381" s="1126"/>
      <c r="N381" s="1126"/>
      <c r="O381" s="1126"/>
      <c r="P381" s="1126"/>
      <c r="Q381" s="1126"/>
      <c r="T381" s="1105"/>
      <c r="U381" s="1105"/>
      <c r="V381" s="1014"/>
    </row>
    <row r="382" spans="1:22" s="1104" customFormat="1">
      <c r="A382" s="1125"/>
      <c r="B382" s="1125"/>
      <c r="C382" s="1126"/>
      <c r="D382" s="1125"/>
      <c r="E382" s="1125"/>
      <c r="F382" s="1125"/>
      <c r="G382" s="1125"/>
      <c r="H382" s="1125"/>
      <c r="I382" s="1126"/>
      <c r="J382" s="1126"/>
      <c r="K382" s="1126"/>
      <c r="L382" s="1126"/>
      <c r="M382" s="1126"/>
      <c r="N382" s="1126"/>
      <c r="O382" s="1126"/>
      <c r="P382" s="1126"/>
      <c r="Q382" s="1126"/>
      <c r="T382" s="1105"/>
      <c r="U382" s="1105"/>
      <c r="V382" s="1014"/>
    </row>
    <row r="383" spans="1:22" s="1104" customFormat="1">
      <c r="A383" s="1125"/>
      <c r="B383" s="1125"/>
      <c r="C383" s="1126"/>
      <c r="D383" s="1125"/>
      <c r="E383" s="1125"/>
      <c r="F383" s="1125"/>
      <c r="G383" s="1125"/>
      <c r="H383" s="1125"/>
      <c r="I383" s="1126"/>
      <c r="J383" s="1126"/>
      <c r="K383" s="1126"/>
      <c r="L383" s="1126"/>
      <c r="M383" s="1126"/>
      <c r="N383" s="1126"/>
      <c r="O383" s="1126"/>
      <c r="P383" s="1126"/>
      <c r="Q383" s="1126"/>
      <c r="T383" s="1105"/>
      <c r="U383" s="1105"/>
      <c r="V383" s="1014"/>
    </row>
    <row r="384" spans="1:22" s="1104" customFormat="1">
      <c r="A384" s="1125"/>
      <c r="B384" s="1125"/>
      <c r="C384" s="1126"/>
      <c r="D384" s="1125"/>
      <c r="E384" s="1125"/>
      <c r="F384" s="1125"/>
      <c r="G384" s="1125"/>
      <c r="H384" s="1125"/>
      <c r="I384" s="1126"/>
      <c r="J384" s="1126"/>
      <c r="K384" s="1126"/>
      <c r="L384" s="1126"/>
      <c r="M384" s="1126"/>
      <c r="N384" s="1126"/>
      <c r="O384" s="1126"/>
      <c r="P384" s="1126"/>
      <c r="Q384" s="1126"/>
      <c r="T384" s="1105"/>
      <c r="U384" s="1105"/>
      <c r="V384" s="1014"/>
    </row>
    <row r="385" spans="1:22" s="1104" customFormat="1">
      <c r="A385" s="1125"/>
      <c r="B385" s="1125"/>
      <c r="C385" s="1126"/>
      <c r="D385" s="1125"/>
      <c r="E385" s="1125"/>
      <c r="F385" s="1125"/>
      <c r="G385" s="1125"/>
      <c r="H385" s="1125"/>
      <c r="I385" s="1126"/>
      <c r="J385" s="1126"/>
      <c r="K385" s="1126"/>
      <c r="L385" s="1126"/>
      <c r="M385" s="1126"/>
      <c r="N385" s="1126"/>
      <c r="O385" s="1126"/>
      <c r="P385" s="1126"/>
      <c r="Q385" s="1126"/>
      <c r="T385" s="1105"/>
      <c r="U385" s="1105"/>
      <c r="V385" s="1014"/>
    </row>
    <row r="386" spans="1:22" s="1104" customFormat="1">
      <c r="A386" s="1125"/>
      <c r="B386" s="1125"/>
      <c r="C386" s="1126"/>
      <c r="D386" s="1125"/>
      <c r="E386" s="1125"/>
      <c r="F386" s="1125"/>
      <c r="G386" s="1125"/>
      <c r="H386" s="1125"/>
      <c r="I386" s="1126"/>
      <c r="J386" s="1126"/>
      <c r="K386" s="1126"/>
      <c r="L386" s="1126"/>
      <c r="M386" s="1126"/>
      <c r="N386" s="1126"/>
      <c r="O386" s="1126"/>
      <c r="P386" s="1126"/>
      <c r="Q386" s="1126"/>
      <c r="T386" s="1105"/>
      <c r="U386" s="1105"/>
      <c r="V386" s="1014"/>
    </row>
    <row r="387" spans="1:22" s="1104" customFormat="1">
      <c r="A387" s="1125"/>
      <c r="B387" s="1125"/>
      <c r="C387" s="1126"/>
      <c r="D387" s="1125"/>
      <c r="E387" s="1125"/>
      <c r="F387" s="1125"/>
      <c r="G387" s="1125"/>
      <c r="H387" s="1125"/>
      <c r="I387" s="1126"/>
      <c r="J387" s="1126"/>
      <c r="K387" s="1126"/>
      <c r="L387" s="1126"/>
      <c r="M387" s="1126"/>
      <c r="N387" s="1126"/>
      <c r="O387" s="1126"/>
      <c r="P387" s="1126"/>
      <c r="Q387" s="1126"/>
      <c r="T387" s="1105"/>
      <c r="U387" s="1105"/>
      <c r="V387" s="1014"/>
    </row>
    <row r="388" spans="1:22" s="1104" customFormat="1">
      <c r="A388" s="1125"/>
      <c r="B388" s="1125"/>
      <c r="C388" s="1126"/>
      <c r="D388" s="1125"/>
      <c r="E388" s="1125"/>
      <c r="F388" s="1125"/>
      <c r="G388" s="1125"/>
      <c r="H388" s="1125"/>
      <c r="I388" s="1126"/>
      <c r="J388" s="1126"/>
      <c r="K388" s="1126"/>
      <c r="L388" s="1126"/>
      <c r="M388" s="1126"/>
      <c r="N388" s="1126"/>
      <c r="O388" s="1126"/>
      <c r="P388" s="1126"/>
      <c r="Q388" s="1126"/>
      <c r="T388" s="1105"/>
      <c r="U388" s="1105"/>
      <c r="V388" s="1014"/>
    </row>
    <row r="389" spans="1:22" s="1104" customFormat="1">
      <c r="A389" s="1125"/>
      <c r="B389" s="1125"/>
      <c r="C389" s="1126"/>
      <c r="D389" s="1125"/>
      <c r="E389" s="1125"/>
      <c r="F389" s="1125"/>
      <c r="G389" s="1125"/>
      <c r="H389" s="1125"/>
      <c r="I389" s="1126"/>
      <c r="J389" s="1126"/>
      <c r="K389" s="1126"/>
      <c r="L389" s="1126"/>
      <c r="M389" s="1126"/>
      <c r="N389" s="1126"/>
      <c r="O389" s="1126"/>
      <c r="P389" s="1126"/>
      <c r="Q389" s="1126"/>
      <c r="T389" s="1105"/>
      <c r="U389" s="1105"/>
      <c r="V389" s="1014"/>
    </row>
    <row r="390" spans="1:22" s="1104" customFormat="1">
      <c r="A390" s="1125"/>
      <c r="B390" s="1125"/>
      <c r="C390" s="1126"/>
      <c r="D390" s="1125"/>
      <c r="E390" s="1125"/>
      <c r="F390" s="1125"/>
      <c r="G390" s="1125"/>
      <c r="H390" s="1125"/>
      <c r="I390" s="1126"/>
      <c r="J390" s="1126"/>
      <c r="K390" s="1126"/>
      <c r="L390" s="1126"/>
      <c r="M390" s="1126"/>
      <c r="N390" s="1126"/>
      <c r="O390" s="1126"/>
      <c r="P390" s="1126"/>
      <c r="Q390" s="1126"/>
      <c r="T390" s="1105"/>
      <c r="U390" s="1105"/>
      <c r="V390" s="1014"/>
    </row>
    <row r="391" spans="1:22" s="1104" customFormat="1">
      <c r="A391" s="1125"/>
      <c r="B391" s="1125"/>
      <c r="C391" s="1126"/>
      <c r="D391" s="1125"/>
      <c r="E391" s="1125"/>
      <c r="F391" s="1125"/>
      <c r="G391" s="1125"/>
      <c r="H391" s="1125"/>
      <c r="I391" s="1126"/>
      <c r="J391" s="1126"/>
      <c r="K391" s="1126"/>
      <c r="L391" s="1126"/>
      <c r="M391" s="1126"/>
      <c r="N391" s="1126"/>
      <c r="O391" s="1126"/>
      <c r="P391" s="1126"/>
      <c r="Q391" s="1126"/>
      <c r="T391" s="1105"/>
      <c r="U391" s="1105"/>
      <c r="V391" s="1014"/>
    </row>
    <row r="392" spans="1:22" s="1104" customFormat="1">
      <c r="A392" s="1125"/>
      <c r="B392" s="1125"/>
      <c r="C392" s="1126"/>
      <c r="D392" s="1125"/>
      <c r="E392" s="1125"/>
      <c r="F392" s="1125"/>
      <c r="G392" s="1125"/>
      <c r="H392" s="1125"/>
      <c r="I392" s="1126"/>
      <c r="J392" s="1126"/>
      <c r="K392" s="1126"/>
      <c r="L392" s="1126"/>
      <c r="M392" s="1126"/>
      <c r="N392" s="1126"/>
      <c r="O392" s="1126"/>
      <c r="P392" s="1126"/>
      <c r="Q392" s="1126"/>
      <c r="T392" s="1105"/>
      <c r="U392" s="1105"/>
      <c r="V392" s="1014"/>
    </row>
    <row r="393" spans="1:22" s="1104" customFormat="1">
      <c r="A393" s="1125"/>
      <c r="B393" s="1125"/>
      <c r="C393" s="1126"/>
      <c r="D393" s="1125"/>
      <c r="E393" s="1125"/>
      <c r="F393" s="1125"/>
      <c r="G393" s="1125"/>
      <c r="H393" s="1125"/>
      <c r="I393" s="1126"/>
      <c r="J393" s="1126"/>
      <c r="K393" s="1126"/>
      <c r="L393" s="1126"/>
      <c r="M393" s="1126"/>
      <c r="N393" s="1126"/>
      <c r="O393" s="1126"/>
      <c r="P393" s="1126"/>
      <c r="Q393" s="1126"/>
      <c r="T393" s="1105"/>
      <c r="U393" s="1105"/>
      <c r="V393" s="1014"/>
    </row>
    <row r="394" spans="1:22" s="1104" customFormat="1">
      <c r="A394" s="1125"/>
      <c r="B394" s="1125"/>
      <c r="C394" s="1126"/>
      <c r="D394" s="1125"/>
      <c r="E394" s="1125"/>
      <c r="F394" s="1125"/>
      <c r="G394" s="1125"/>
      <c r="H394" s="1125"/>
      <c r="I394" s="1126"/>
      <c r="J394" s="1126"/>
      <c r="K394" s="1126"/>
      <c r="L394" s="1126"/>
      <c r="M394" s="1126"/>
      <c r="N394" s="1126"/>
      <c r="O394" s="1126"/>
      <c r="P394" s="1126"/>
      <c r="Q394" s="1126"/>
      <c r="T394" s="1105"/>
      <c r="U394" s="1105"/>
      <c r="V394" s="1014"/>
    </row>
    <row r="395" spans="1:22" s="1104" customFormat="1">
      <c r="A395" s="1125"/>
      <c r="B395" s="1125"/>
      <c r="C395" s="1126"/>
      <c r="D395" s="1125"/>
      <c r="E395" s="1125"/>
      <c r="F395" s="1125"/>
      <c r="G395" s="1125"/>
      <c r="H395" s="1125"/>
      <c r="I395" s="1126"/>
      <c r="J395" s="1126"/>
      <c r="K395" s="1126"/>
      <c r="L395" s="1126"/>
      <c r="M395" s="1126"/>
      <c r="N395" s="1126"/>
      <c r="O395" s="1126"/>
      <c r="P395" s="1126"/>
      <c r="Q395" s="1126"/>
      <c r="T395" s="1105"/>
      <c r="U395" s="1105"/>
      <c r="V395" s="1014"/>
    </row>
    <row r="396" spans="1:22" s="1104" customFormat="1">
      <c r="A396" s="1125"/>
      <c r="B396" s="1125"/>
      <c r="C396" s="1126"/>
      <c r="D396" s="1125"/>
      <c r="E396" s="1125"/>
      <c r="F396" s="1125"/>
      <c r="G396" s="1125"/>
      <c r="H396" s="1125"/>
      <c r="I396" s="1126"/>
      <c r="J396" s="1126"/>
      <c r="K396" s="1126"/>
      <c r="L396" s="1126"/>
      <c r="M396" s="1126"/>
      <c r="N396" s="1126"/>
      <c r="O396" s="1126"/>
      <c r="P396" s="1126"/>
      <c r="Q396" s="1126"/>
      <c r="T396" s="1105"/>
      <c r="U396" s="1105"/>
      <c r="V396" s="1014"/>
    </row>
    <row r="397" spans="1:22" s="1104" customFormat="1">
      <c r="A397" s="1125"/>
      <c r="B397" s="1125"/>
      <c r="C397" s="1126"/>
      <c r="D397" s="1125"/>
      <c r="E397" s="1125"/>
      <c r="F397" s="1125"/>
      <c r="G397" s="1125"/>
      <c r="H397" s="1125"/>
      <c r="I397" s="1126"/>
      <c r="J397" s="1126"/>
      <c r="K397" s="1126"/>
      <c r="L397" s="1126"/>
      <c r="M397" s="1126"/>
      <c r="N397" s="1126"/>
      <c r="O397" s="1126"/>
      <c r="P397" s="1126"/>
      <c r="Q397" s="1126"/>
      <c r="T397" s="1105"/>
      <c r="U397" s="1105"/>
      <c r="V397" s="1014"/>
    </row>
    <row r="398" spans="1:22" s="1104" customFormat="1">
      <c r="A398" s="1125"/>
      <c r="B398" s="1125"/>
      <c r="C398" s="1126"/>
      <c r="D398" s="1125"/>
      <c r="E398" s="1125"/>
      <c r="F398" s="1125"/>
      <c r="G398" s="1125"/>
      <c r="H398" s="1125"/>
      <c r="I398" s="1126"/>
      <c r="J398" s="1126"/>
      <c r="K398" s="1126"/>
      <c r="L398" s="1126"/>
      <c r="M398" s="1126"/>
      <c r="N398" s="1126"/>
      <c r="O398" s="1126"/>
      <c r="P398" s="1126"/>
      <c r="Q398" s="1126"/>
      <c r="T398" s="1105"/>
      <c r="U398" s="1105"/>
      <c r="V398" s="1014"/>
    </row>
    <row r="399" spans="1:22" s="1104" customFormat="1">
      <c r="A399" s="1125"/>
      <c r="B399" s="1125"/>
      <c r="C399" s="1126"/>
      <c r="D399" s="1125"/>
      <c r="E399" s="1125"/>
      <c r="F399" s="1125"/>
      <c r="G399" s="1125"/>
      <c r="H399" s="1125"/>
      <c r="I399" s="1126"/>
      <c r="J399" s="1126"/>
      <c r="K399" s="1126"/>
      <c r="L399" s="1126"/>
      <c r="M399" s="1126"/>
      <c r="N399" s="1126"/>
      <c r="O399" s="1126"/>
      <c r="P399" s="1126"/>
      <c r="Q399" s="1126"/>
      <c r="T399" s="1105"/>
      <c r="U399" s="1105"/>
      <c r="V399" s="1014"/>
    </row>
    <row r="400" spans="1:22" s="1104" customFormat="1">
      <c r="A400" s="1125"/>
      <c r="B400" s="1125"/>
      <c r="C400" s="1126"/>
      <c r="D400" s="1125"/>
      <c r="E400" s="1125"/>
      <c r="F400" s="1125"/>
      <c r="G400" s="1125"/>
      <c r="H400" s="1125"/>
      <c r="I400" s="1126"/>
      <c r="J400" s="1126"/>
      <c r="K400" s="1126"/>
      <c r="L400" s="1126"/>
      <c r="M400" s="1126"/>
      <c r="N400" s="1126"/>
      <c r="O400" s="1126"/>
      <c r="P400" s="1126"/>
      <c r="Q400" s="1126"/>
      <c r="T400" s="1105"/>
      <c r="U400" s="1105"/>
      <c r="V400" s="1014"/>
    </row>
    <row r="401" spans="1:22" s="1104" customFormat="1">
      <c r="A401" s="1125"/>
      <c r="B401" s="1125"/>
      <c r="C401" s="1126"/>
      <c r="D401" s="1125"/>
      <c r="E401" s="1125"/>
      <c r="F401" s="1125"/>
      <c r="G401" s="1125"/>
      <c r="H401" s="1125"/>
      <c r="I401" s="1126"/>
      <c r="J401" s="1126"/>
      <c r="K401" s="1126"/>
      <c r="L401" s="1126"/>
      <c r="M401" s="1126"/>
      <c r="N401" s="1126"/>
      <c r="O401" s="1126"/>
      <c r="P401" s="1126"/>
      <c r="Q401" s="1126"/>
      <c r="T401" s="1105"/>
      <c r="U401" s="1105"/>
      <c r="V401" s="1014"/>
    </row>
    <row r="402" spans="1:22" s="1104" customFormat="1">
      <c r="A402" s="1125"/>
      <c r="B402" s="1125"/>
      <c r="C402" s="1126"/>
      <c r="D402" s="1125"/>
      <c r="E402" s="1125"/>
      <c r="F402" s="1125"/>
      <c r="G402" s="1125"/>
      <c r="H402" s="1125"/>
      <c r="I402" s="1126"/>
      <c r="J402" s="1126"/>
      <c r="K402" s="1126"/>
      <c r="L402" s="1126"/>
      <c r="M402" s="1126"/>
      <c r="N402" s="1126"/>
      <c r="O402" s="1126"/>
      <c r="P402" s="1126"/>
      <c r="Q402" s="1126"/>
      <c r="T402" s="1105"/>
      <c r="U402" s="1105"/>
      <c r="V402" s="1014"/>
    </row>
    <row r="403" spans="1:22" s="1104" customFormat="1">
      <c r="A403" s="1125"/>
      <c r="B403" s="1125"/>
      <c r="C403" s="1126"/>
      <c r="D403" s="1125"/>
      <c r="E403" s="1125"/>
      <c r="F403" s="1125"/>
      <c r="G403" s="1125"/>
      <c r="H403" s="1125"/>
      <c r="I403" s="1126"/>
      <c r="J403" s="1126"/>
      <c r="K403" s="1126"/>
      <c r="L403" s="1126"/>
      <c r="M403" s="1126"/>
      <c r="N403" s="1126"/>
      <c r="O403" s="1126"/>
      <c r="P403" s="1126"/>
      <c r="Q403" s="1126"/>
      <c r="T403" s="1105"/>
      <c r="U403" s="1105"/>
      <c r="V403" s="1014"/>
    </row>
    <row r="404" spans="1:22" s="1104" customFormat="1">
      <c r="A404" s="1125"/>
      <c r="B404" s="1125"/>
      <c r="C404" s="1126"/>
      <c r="D404" s="1125"/>
      <c r="E404" s="1125"/>
      <c r="F404" s="1125"/>
      <c r="G404" s="1125"/>
      <c r="H404" s="1125"/>
      <c r="I404" s="1126"/>
      <c r="J404" s="1126"/>
      <c r="K404" s="1126"/>
      <c r="L404" s="1126"/>
      <c r="M404" s="1126"/>
      <c r="N404" s="1126"/>
      <c r="O404" s="1126"/>
      <c r="P404" s="1126"/>
      <c r="Q404" s="1126"/>
      <c r="T404" s="1105"/>
      <c r="U404" s="1105"/>
      <c r="V404" s="1014"/>
    </row>
    <row r="405" spans="1:22" s="1104" customFormat="1">
      <c r="A405" s="1125"/>
      <c r="B405" s="1125"/>
      <c r="C405" s="1126"/>
      <c r="D405" s="1125"/>
      <c r="E405" s="1125"/>
      <c r="F405" s="1125"/>
      <c r="G405" s="1125"/>
      <c r="H405" s="1125"/>
      <c r="I405" s="1126"/>
      <c r="J405" s="1126"/>
      <c r="K405" s="1126"/>
      <c r="L405" s="1126"/>
      <c r="M405" s="1126"/>
      <c r="N405" s="1126"/>
      <c r="O405" s="1126"/>
      <c r="P405" s="1126"/>
      <c r="Q405" s="1126"/>
      <c r="T405" s="1105"/>
      <c r="U405" s="1105"/>
      <c r="V405" s="1014"/>
    </row>
    <row r="406" spans="1:22" s="1104" customFormat="1">
      <c r="A406" s="1125"/>
      <c r="B406" s="1125"/>
      <c r="C406" s="1126"/>
      <c r="D406" s="1125"/>
      <c r="E406" s="1125"/>
      <c r="F406" s="1125"/>
      <c r="G406" s="1125"/>
      <c r="H406" s="1125"/>
      <c r="I406" s="1126"/>
      <c r="J406" s="1126"/>
      <c r="K406" s="1126"/>
      <c r="L406" s="1126"/>
      <c r="M406" s="1126"/>
      <c r="N406" s="1126"/>
      <c r="O406" s="1126"/>
      <c r="P406" s="1126"/>
      <c r="Q406" s="1126"/>
      <c r="T406" s="1105"/>
      <c r="U406" s="1105"/>
      <c r="V406" s="1014"/>
    </row>
    <row r="407" spans="1:22" s="1104" customFormat="1">
      <c r="A407" s="1125"/>
      <c r="B407" s="1125"/>
      <c r="C407" s="1126"/>
      <c r="D407" s="1125"/>
      <c r="E407" s="1125"/>
      <c r="F407" s="1125"/>
      <c r="G407" s="1125"/>
      <c r="H407" s="1125"/>
      <c r="I407" s="1126"/>
      <c r="J407" s="1126"/>
      <c r="K407" s="1126"/>
      <c r="L407" s="1126"/>
      <c r="M407" s="1126"/>
      <c r="N407" s="1126"/>
      <c r="O407" s="1126"/>
      <c r="P407" s="1126"/>
      <c r="Q407" s="1126"/>
      <c r="T407" s="1105"/>
      <c r="U407" s="1105"/>
      <c r="V407" s="1014"/>
    </row>
    <row r="408" spans="1:22" s="1104" customFormat="1">
      <c r="A408" s="1125"/>
      <c r="B408" s="1125"/>
      <c r="C408" s="1126"/>
      <c r="D408" s="1125"/>
      <c r="E408" s="1125"/>
      <c r="F408" s="1125"/>
      <c r="G408" s="1125"/>
      <c r="H408" s="1125"/>
      <c r="I408" s="1126"/>
      <c r="J408" s="1126"/>
      <c r="K408" s="1126"/>
      <c r="L408" s="1126"/>
      <c r="M408" s="1126"/>
      <c r="N408" s="1126"/>
      <c r="O408" s="1126"/>
      <c r="P408" s="1126"/>
      <c r="Q408" s="1126"/>
      <c r="T408" s="1105"/>
      <c r="U408" s="1105"/>
      <c r="V408" s="1014"/>
    </row>
    <row r="409" spans="1:22" s="1104" customFormat="1">
      <c r="A409" s="1125"/>
      <c r="B409" s="1125"/>
      <c r="C409" s="1126"/>
      <c r="D409" s="1125"/>
      <c r="E409" s="1125"/>
      <c r="F409" s="1125"/>
      <c r="G409" s="1125"/>
      <c r="H409" s="1125"/>
      <c r="I409" s="1126"/>
      <c r="J409" s="1126"/>
      <c r="K409" s="1126"/>
      <c r="L409" s="1126"/>
      <c r="M409" s="1126"/>
      <c r="N409" s="1126"/>
      <c r="O409" s="1126"/>
      <c r="P409" s="1126"/>
      <c r="Q409" s="1126"/>
      <c r="T409" s="1105"/>
      <c r="U409" s="1105"/>
      <c r="V409" s="1014"/>
    </row>
    <row r="410" spans="1:22" s="1104" customFormat="1">
      <c r="A410" s="1125"/>
      <c r="B410" s="1125"/>
      <c r="C410" s="1126"/>
      <c r="D410" s="1125"/>
      <c r="E410" s="1125"/>
      <c r="F410" s="1125"/>
      <c r="G410" s="1125"/>
      <c r="H410" s="1125"/>
      <c r="I410" s="1126"/>
      <c r="J410" s="1126"/>
      <c r="K410" s="1126"/>
      <c r="L410" s="1126"/>
      <c r="M410" s="1126"/>
      <c r="N410" s="1126"/>
      <c r="O410" s="1126"/>
      <c r="P410" s="1126"/>
      <c r="Q410" s="1126"/>
      <c r="T410" s="1105"/>
      <c r="U410" s="1105"/>
      <c r="V410" s="1014"/>
    </row>
    <row r="411" spans="1:22" s="1104" customFormat="1">
      <c r="A411" s="1125"/>
      <c r="B411" s="1125"/>
      <c r="C411" s="1126"/>
      <c r="D411" s="1125"/>
      <c r="E411" s="1125"/>
      <c r="F411" s="1125"/>
      <c r="G411" s="1125"/>
      <c r="H411" s="1125"/>
      <c r="I411" s="1126"/>
      <c r="J411" s="1126"/>
      <c r="K411" s="1126"/>
      <c r="L411" s="1126"/>
      <c r="M411" s="1126"/>
      <c r="N411" s="1126"/>
      <c r="O411" s="1126"/>
      <c r="P411" s="1126"/>
      <c r="Q411" s="1126"/>
      <c r="T411" s="1105"/>
      <c r="U411" s="1105"/>
      <c r="V411" s="1014"/>
    </row>
    <row r="412" spans="1:22" s="1104" customFormat="1">
      <c r="A412" s="1125"/>
      <c r="B412" s="1125"/>
      <c r="C412" s="1126"/>
      <c r="D412" s="1125"/>
      <c r="E412" s="1125"/>
      <c r="F412" s="1125"/>
      <c r="G412" s="1125"/>
      <c r="H412" s="1125"/>
      <c r="I412" s="1126"/>
      <c r="J412" s="1126"/>
      <c r="K412" s="1126"/>
      <c r="L412" s="1126"/>
      <c r="M412" s="1126"/>
      <c r="N412" s="1126"/>
      <c r="O412" s="1126"/>
      <c r="P412" s="1126"/>
      <c r="Q412" s="1126"/>
      <c r="T412" s="1105"/>
      <c r="U412" s="1105"/>
      <c r="V412" s="1014"/>
    </row>
    <row r="413" spans="1:22" s="1104" customFormat="1">
      <c r="A413" s="1125"/>
      <c r="B413" s="1125"/>
      <c r="C413" s="1126"/>
      <c r="D413" s="1125"/>
      <c r="E413" s="1125"/>
      <c r="F413" s="1125"/>
      <c r="G413" s="1125"/>
      <c r="H413" s="1125"/>
      <c r="I413" s="1126"/>
      <c r="J413" s="1126"/>
      <c r="K413" s="1126"/>
      <c r="L413" s="1126"/>
      <c r="M413" s="1126"/>
      <c r="N413" s="1126"/>
      <c r="O413" s="1126"/>
      <c r="P413" s="1126"/>
      <c r="Q413" s="1126"/>
      <c r="T413" s="1105"/>
      <c r="U413" s="1105"/>
      <c r="V413" s="1014"/>
    </row>
    <row r="414" spans="1:22" s="1104" customFormat="1">
      <c r="A414" s="1125"/>
      <c r="B414" s="1125"/>
      <c r="C414" s="1126"/>
      <c r="D414" s="1125"/>
      <c r="E414" s="1125"/>
      <c r="F414" s="1125"/>
      <c r="G414" s="1125"/>
      <c r="H414" s="1125"/>
      <c r="I414" s="1126"/>
      <c r="J414" s="1126"/>
      <c r="K414" s="1126"/>
      <c r="L414" s="1126"/>
      <c r="M414" s="1126"/>
      <c r="N414" s="1126"/>
      <c r="O414" s="1126"/>
      <c r="P414" s="1126"/>
      <c r="Q414" s="1126"/>
      <c r="T414" s="1105"/>
      <c r="U414" s="1105"/>
      <c r="V414" s="1014"/>
    </row>
    <row r="415" spans="1:22" s="1104" customFormat="1">
      <c r="A415" s="1125"/>
      <c r="B415" s="1125"/>
      <c r="C415" s="1126"/>
      <c r="D415" s="1125"/>
      <c r="E415" s="1125"/>
      <c r="F415" s="1125"/>
      <c r="G415" s="1125"/>
      <c r="H415" s="1125"/>
      <c r="I415" s="1126"/>
      <c r="J415" s="1126"/>
      <c r="K415" s="1126"/>
      <c r="L415" s="1126"/>
      <c r="M415" s="1126"/>
      <c r="N415" s="1126"/>
      <c r="O415" s="1126"/>
      <c r="P415" s="1126"/>
      <c r="Q415" s="1126"/>
      <c r="T415" s="1105"/>
      <c r="U415" s="1105"/>
      <c r="V415" s="1014"/>
    </row>
    <row r="416" spans="1:22" s="1104" customFormat="1">
      <c r="A416" s="1125"/>
      <c r="B416" s="1125"/>
      <c r="C416" s="1126"/>
      <c r="D416" s="1125"/>
      <c r="E416" s="1125"/>
      <c r="F416" s="1125"/>
      <c r="G416" s="1125"/>
      <c r="H416" s="1125"/>
      <c r="I416" s="1126"/>
      <c r="J416" s="1126"/>
      <c r="K416" s="1126"/>
      <c r="L416" s="1126"/>
      <c r="M416" s="1126"/>
      <c r="N416" s="1126"/>
      <c r="O416" s="1126"/>
      <c r="P416" s="1126"/>
      <c r="Q416" s="1126"/>
      <c r="T416" s="1105"/>
      <c r="U416" s="1105"/>
      <c r="V416" s="1014"/>
    </row>
    <row r="417" spans="1:22" s="1104" customFormat="1">
      <c r="A417" s="1125"/>
      <c r="B417" s="1125"/>
      <c r="C417" s="1126"/>
      <c r="D417" s="1125"/>
      <c r="E417" s="1125"/>
      <c r="F417" s="1125"/>
      <c r="G417" s="1125"/>
      <c r="H417" s="1125"/>
      <c r="I417" s="1126"/>
      <c r="J417" s="1126"/>
      <c r="K417" s="1126"/>
      <c r="L417" s="1126"/>
      <c r="M417" s="1126"/>
      <c r="N417" s="1126"/>
      <c r="O417" s="1126"/>
      <c r="P417" s="1126"/>
      <c r="Q417" s="1126"/>
      <c r="T417" s="1105"/>
      <c r="U417" s="1105"/>
      <c r="V417" s="1014"/>
    </row>
    <row r="418" spans="1:22" s="1104" customFormat="1">
      <c r="A418" s="1125"/>
      <c r="B418" s="1125"/>
      <c r="C418" s="1126"/>
      <c r="D418" s="1125"/>
      <c r="E418" s="1125"/>
      <c r="F418" s="1125"/>
      <c r="G418" s="1125"/>
      <c r="H418" s="1125"/>
      <c r="I418" s="1126"/>
      <c r="J418" s="1126"/>
      <c r="K418" s="1126"/>
      <c r="L418" s="1126"/>
      <c r="M418" s="1126"/>
      <c r="N418" s="1126"/>
      <c r="O418" s="1126"/>
      <c r="P418" s="1126"/>
      <c r="Q418" s="1126"/>
      <c r="T418" s="1105"/>
      <c r="U418" s="1105"/>
      <c r="V418" s="1014"/>
    </row>
    <row r="419" spans="1:22" s="1104" customFormat="1">
      <c r="A419" s="1125"/>
      <c r="B419" s="1125"/>
      <c r="C419" s="1126"/>
      <c r="D419" s="1125"/>
      <c r="E419" s="1125"/>
      <c r="F419" s="1125"/>
      <c r="G419" s="1125"/>
      <c r="H419" s="1125"/>
      <c r="I419" s="1126"/>
      <c r="J419" s="1126"/>
      <c r="K419" s="1126"/>
      <c r="L419" s="1126"/>
      <c r="M419" s="1126"/>
      <c r="N419" s="1126"/>
      <c r="O419" s="1126"/>
      <c r="P419" s="1126"/>
      <c r="Q419" s="1126"/>
      <c r="T419" s="1105"/>
      <c r="U419" s="1105"/>
      <c r="V419" s="1014"/>
    </row>
    <row r="420" spans="1:22" s="1104" customFormat="1">
      <c r="A420" s="1125"/>
      <c r="B420" s="1125"/>
      <c r="C420" s="1126"/>
      <c r="D420" s="1125"/>
      <c r="E420" s="1125"/>
      <c r="F420" s="1125"/>
      <c r="G420" s="1125"/>
      <c r="H420" s="1125"/>
      <c r="I420" s="1126"/>
      <c r="J420" s="1126"/>
      <c r="K420" s="1126"/>
      <c r="L420" s="1126"/>
      <c r="M420" s="1126"/>
      <c r="N420" s="1126"/>
      <c r="O420" s="1126"/>
      <c r="P420" s="1126"/>
      <c r="Q420" s="1126"/>
      <c r="T420" s="1105"/>
      <c r="U420" s="1105"/>
      <c r="V420" s="1014"/>
    </row>
    <row r="421" spans="1:22" s="1104" customFormat="1">
      <c r="A421" s="1125"/>
      <c r="B421" s="1125"/>
      <c r="C421" s="1126"/>
      <c r="D421" s="1125"/>
      <c r="E421" s="1125"/>
      <c r="F421" s="1125"/>
      <c r="G421" s="1125"/>
      <c r="H421" s="1125"/>
      <c r="I421" s="1126"/>
      <c r="J421" s="1126"/>
      <c r="K421" s="1126"/>
      <c r="L421" s="1126"/>
      <c r="M421" s="1126"/>
      <c r="N421" s="1126"/>
      <c r="O421" s="1126"/>
      <c r="P421" s="1126"/>
      <c r="Q421" s="1126"/>
      <c r="T421" s="1105"/>
      <c r="U421" s="1105"/>
      <c r="V421" s="1014"/>
    </row>
    <row r="422" spans="1:22" s="1104" customFormat="1">
      <c r="A422" s="1125"/>
      <c r="B422" s="1125"/>
      <c r="C422" s="1126"/>
      <c r="D422" s="1125"/>
      <c r="E422" s="1125"/>
      <c r="F422" s="1125"/>
      <c r="G422" s="1125"/>
      <c r="H422" s="1125"/>
      <c r="I422" s="1126"/>
      <c r="J422" s="1126"/>
      <c r="K422" s="1126"/>
      <c r="L422" s="1126"/>
      <c r="M422" s="1126"/>
      <c r="N422" s="1126"/>
      <c r="O422" s="1126"/>
      <c r="P422" s="1126"/>
      <c r="Q422" s="1126"/>
      <c r="T422" s="1105"/>
      <c r="U422" s="1105"/>
      <c r="V422" s="1014"/>
    </row>
    <row r="423" spans="1:22" s="1104" customFormat="1">
      <c r="A423" s="1125"/>
      <c r="B423" s="1125"/>
      <c r="C423" s="1126"/>
      <c r="D423" s="1125"/>
      <c r="E423" s="1125"/>
      <c r="F423" s="1125"/>
      <c r="G423" s="1125"/>
      <c r="H423" s="1125"/>
      <c r="I423" s="1126"/>
      <c r="J423" s="1126"/>
      <c r="K423" s="1126"/>
      <c r="L423" s="1126"/>
      <c r="M423" s="1126"/>
      <c r="N423" s="1126"/>
      <c r="O423" s="1126"/>
      <c r="P423" s="1126"/>
      <c r="Q423" s="1126"/>
      <c r="T423" s="1105"/>
      <c r="U423" s="1105"/>
      <c r="V423" s="1014"/>
    </row>
    <row r="424" spans="1:22" s="1104" customFormat="1">
      <c r="A424" s="1125"/>
      <c r="B424" s="1125"/>
      <c r="C424" s="1126"/>
      <c r="D424" s="1125"/>
      <c r="E424" s="1125"/>
      <c r="F424" s="1125"/>
      <c r="G424" s="1125"/>
      <c r="H424" s="1125"/>
      <c r="I424" s="1126"/>
      <c r="J424" s="1126"/>
      <c r="K424" s="1126"/>
      <c r="L424" s="1126"/>
      <c r="M424" s="1126"/>
      <c r="N424" s="1126"/>
      <c r="O424" s="1126"/>
      <c r="P424" s="1126"/>
      <c r="Q424" s="1126"/>
      <c r="T424" s="1105"/>
      <c r="U424" s="1105"/>
      <c r="V424" s="1014"/>
    </row>
    <row r="425" spans="1:22" s="1104" customFormat="1">
      <c r="A425" s="1125"/>
      <c r="B425" s="1125"/>
      <c r="C425" s="1126"/>
      <c r="D425" s="1125"/>
      <c r="E425" s="1125"/>
      <c r="F425" s="1125"/>
      <c r="G425" s="1125"/>
      <c r="H425" s="1125"/>
      <c r="I425" s="1126"/>
      <c r="J425" s="1126"/>
      <c r="K425" s="1126"/>
      <c r="L425" s="1126"/>
      <c r="M425" s="1126"/>
      <c r="N425" s="1126"/>
      <c r="O425" s="1126"/>
      <c r="P425" s="1126"/>
      <c r="Q425" s="1126"/>
      <c r="T425" s="1105"/>
      <c r="U425" s="1105"/>
      <c r="V425" s="1014"/>
    </row>
    <row r="426" spans="1:22" s="1104" customFormat="1">
      <c r="A426" s="1125"/>
      <c r="B426" s="1125"/>
      <c r="C426" s="1126"/>
      <c r="D426" s="1125"/>
      <c r="E426" s="1125"/>
      <c r="F426" s="1125"/>
      <c r="G426" s="1125"/>
      <c r="H426" s="1125"/>
      <c r="I426" s="1126"/>
      <c r="J426" s="1126"/>
      <c r="K426" s="1126"/>
      <c r="L426" s="1126"/>
      <c r="M426" s="1126"/>
      <c r="N426" s="1126"/>
      <c r="O426" s="1126"/>
      <c r="P426" s="1126"/>
      <c r="Q426" s="1126"/>
      <c r="T426" s="1105"/>
      <c r="U426" s="1105"/>
      <c r="V426" s="1014"/>
    </row>
    <row r="427" spans="1:22" s="1104" customFormat="1">
      <c r="A427" s="1125"/>
      <c r="B427" s="1125"/>
      <c r="C427" s="1126"/>
      <c r="D427" s="1125"/>
      <c r="E427" s="1125"/>
      <c r="F427" s="1125"/>
      <c r="G427" s="1125"/>
      <c r="H427" s="1125"/>
      <c r="I427" s="1126"/>
      <c r="J427" s="1126"/>
      <c r="K427" s="1126"/>
      <c r="L427" s="1126"/>
      <c r="M427" s="1126"/>
      <c r="N427" s="1126"/>
      <c r="O427" s="1126"/>
      <c r="P427" s="1126"/>
      <c r="Q427" s="1126"/>
      <c r="T427" s="1105"/>
      <c r="U427" s="1105"/>
      <c r="V427" s="1014"/>
    </row>
    <row r="428" spans="1:22" s="1104" customFormat="1">
      <c r="A428" s="1125"/>
      <c r="B428" s="1125"/>
      <c r="C428" s="1126"/>
      <c r="D428" s="1125"/>
      <c r="E428" s="1125"/>
      <c r="F428" s="1125"/>
      <c r="G428" s="1125"/>
      <c r="H428" s="1125"/>
      <c r="I428" s="1126"/>
      <c r="J428" s="1126"/>
      <c r="K428" s="1126"/>
      <c r="L428" s="1126"/>
      <c r="M428" s="1126"/>
      <c r="N428" s="1126"/>
      <c r="O428" s="1126"/>
      <c r="P428" s="1126"/>
      <c r="Q428" s="1126"/>
      <c r="T428" s="1105"/>
      <c r="U428" s="1105"/>
      <c r="V428" s="1014"/>
    </row>
    <row r="429" spans="1:22" s="1104" customFormat="1">
      <c r="A429" s="1125"/>
      <c r="B429" s="1125"/>
      <c r="C429" s="1126"/>
      <c r="D429" s="1125"/>
      <c r="E429" s="1125"/>
      <c r="F429" s="1125"/>
      <c r="G429" s="1125"/>
      <c r="H429" s="1125"/>
      <c r="I429" s="1126"/>
      <c r="J429" s="1126"/>
      <c r="K429" s="1126"/>
      <c r="L429" s="1126"/>
      <c r="M429" s="1126"/>
      <c r="N429" s="1126"/>
      <c r="O429" s="1126"/>
      <c r="P429" s="1126"/>
      <c r="Q429" s="1126"/>
      <c r="T429" s="1105"/>
      <c r="U429" s="1105"/>
      <c r="V429" s="1014"/>
    </row>
    <row r="430" spans="1:22" s="1104" customFormat="1">
      <c r="A430" s="1125"/>
      <c r="B430" s="1125"/>
      <c r="C430" s="1126"/>
      <c r="D430" s="1125"/>
      <c r="E430" s="1125"/>
      <c r="F430" s="1125"/>
      <c r="G430" s="1125"/>
      <c r="H430" s="1125"/>
      <c r="I430" s="1126"/>
      <c r="J430" s="1126"/>
      <c r="K430" s="1126"/>
      <c r="L430" s="1126"/>
      <c r="M430" s="1126"/>
      <c r="N430" s="1126"/>
      <c r="O430" s="1126"/>
      <c r="P430" s="1126"/>
      <c r="Q430" s="1126"/>
      <c r="T430" s="1105"/>
      <c r="U430" s="1105"/>
      <c r="V430" s="1014"/>
    </row>
    <row r="431" spans="1:22" s="1104" customFormat="1">
      <c r="A431" s="1125"/>
      <c r="B431" s="1125"/>
      <c r="C431" s="1126"/>
      <c r="D431" s="1125"/>
      <c r="E431" s="1125"/>
      <c r="F431" s="1125"/>
      <c r="G431" s="1125"/>
      <c r="H431" s="1125"/>
      <c r="I431" s="1126"/>
      <c r="J431" s="1126"/>
      <c r="K431" s="1126"/>
      <c r="L431" s="1126"/>
      <c r="M431" s="1126"/>
      <c r="N431" s="1126"/>
      <c r="O431" s="1126"/>
      <c r="P431" s="1126"/>
      <c r="Q431" s="1126"/>
      <c r="T431" s="1105"/>
      <c r="U431" s="1105"/>
      <c r="V431" s="1014"/>
    </row>
    <row r="432" spans="1:22" s="1104" customFormat="1">
      <c r="A432" s="1125"/>
      <c r="B432" s="1125"/>
      <c r="C432" s="1126"/>
      <c r="D432" s="1125"/>
      <c r="E432" s="1125"/>
      <c r="F432" s="1125"/>
      <c r="G432" s="1125"/>
      <c r="H432" s="1125"/>
      <c r="I432" s="1126"/>
      <c r="J432" s="1126"/>
      <c r="K432" s="1126"/>
      <c r="L432" s="1126"/>
      <c r="M432" s="1126"/>
      <c r="N432" s="1126"/>
      <c r="O432" s="1126"/>
      <c r="P432" s="1126"/>
      <c r="Q432" s="1126"/>
      <c r="T432" s="1105"/>
      <c r="U432" s="1105"/>
      <c r="V432" s="1014"/>
    </row>
    <row r="433" spans="1:22" s="1104" customFormat="1">
      <c r="A433" s="1125"/>
      <c r="B433" s="1125"/>
      <c r="C433" s="1126"/>
      <c r="D433" s="1125"/>
      <c r="E433" s="1125"/>
      <c r="F433" s="1125"/>
      <c r="G433" s="1125"/>
      <c r="H433" s="1125"/>
      <c r="I433" s="1126"/>
      <c r="J433" s="1126"/>
      <c r="K433" s="1126"/>
      <c r="L433" s="1126"/>
      <c r="M433" s="1126"/>
      <c r="N433" s="1126"/>
      <c r="O433" s="1126"/>
      <c r="P433" s="1126"/>
      <c r="Q433" s="1126"/>
      <c r="T433" s="1105"/>
      <c r="U433" s="1105"/>
      <c r="V433" s="1014"/>
    </row>
    <row r="434" spans="1:22" s="1104" customFormat="1">
      <c r="A434" s="1125"/>
      <c r="B434" s="1125"/>
      <c r="C434" s="1126"/>
      <c r="D434" s="1125"/>
      <c r="E434" s="1125"/>
      <c r="F434" s="1125"/>
      <c r="G434" s="1125"/>
      <c r="H434" s="1125"/>
      <c r="I434" s="1126"/>
      <c r="J434" s="1126"/>
      <c r="K434" s="1126"/>
      <c r="L434" s="1126"/>
      <c r="M434" s="1126"/>
      <c r="N434" s="1126"/>
      <c r="O434" s="1126"/>
      <c r="P434" s="1126"/>
      <c r="Q434" s="1126"/>
      <c r="T434" s="1105"/>
      <c r="U434" s="1105"/>
      <c r="V434" s="1014"/>
    </row>
    <row r="435" spans="1:22" s="1104" customFormat="1">
      <c r="A435" s="1125"/>
      <c r="B435" s="1125"/>
      <c r="C435" s="1126"/>
      <c r="D435" s="1125"/>
      <c r="E435" s="1125"/>
      <c r="F435" s="1125"/>
      <c r="G435" s="1125"/>
      <c r="H435" s="1125"/>
      <c r="I435" s="1126"/>
      <c r="J435" s="1126"/>
      <c r="K435" s="1126"/>
      <c r="L435" s="1126"/>
      <c r="M435" s="1126"/>
      <c r="N435" s="1126"/>
      <c r="O435" s="1126"/>
      <c r="P435" s="1126"/>
      <c r="Q435" s="1126"/>
      <c r="T435" s="1105"/>
      <c r="U435" s="1105"/>
      <c r="V435" s="1014"/>
    </row>
    <row r="436" spans="1:22" s="1104" customFormat="1">
      <c r="A436" s="1125"/>
      <c r="B436" s="1125"/>
      <c r="C436" s="1126"/>
      <c r="D436" s="1125"/>
      <c r="E436" s="1125"/>
      <c r="F436" s="1125"/>
      <c r="G436" s="1125"/>
      <c r="H436" s="1125"/>
      <c r="I436" s="1126"/>
      <c r="J436" s="1126"/>
      <c r="K436" s="1126"/>
      <c r="L436" s="1126"/>
      <c r="M436" s="1126"/>
      <c r="N436" s="1126"/>
      <c r="O436" s="1126"/>
      <c r="P436" s="1126"/>
      <c r="Q436" s="1126"/>
      <c r="T436" s="1105"/>
      <c r="U436" s="1105"/>
      <c r="V436" s="1014"/>
    </row>
    <row r="437" spans="1:22" s="1104" customFormat="1">
      <c r="A437" s="1125"/>
      <c r="B437" s="1125"/>
      <c r="C437" s="1126"/>
      <c r="D437" s="1125"/>
      <c r="E437" s="1125"/>
      <c r="F437" s="1125"/>
      <c r="G437" s="1125"/>
      <c r="H437" s="1125"/>
      <c r="I437" s="1126"/>
      <c r="J437" s="1126"/>
      <c r="K437" s="1126"/>
      <c r="L437" s="1126"/>
      <c r="M437" s="1126"/>
      <c r="N437" s="1126"/>
      <c r="O437" s="1126"/>
      <c r="P437" s="1126"/>
      <c r="Q437" s="1126"/>
      <c r="T437" s="1105"/>
      <c r="U437" s="1105"/>
      <c r="V437" s="1014"/>
    </row>
    <row r="438" spans="1:22" s="1104" customFormat="1">
      <c r="A438" s="1125"/>
      <c r="B438" s="1125"/>
      <c r="C438" s="1126"/>
      <c r="D438" s="1125"/>
      <c r="E438" s="1125"/>
      <c r="F438" s="1125"/>
      <c r="G438" s="1125"/>
      <c r="H438" s="1125"/>
      <c r="I438" s="1126"/>
      <c r="J438" s="1126"/>
      <c r="K438" s="1126"/>
      <c r="L438" s="1126"/>
      <c r="M438" s="1126"/>
      <c r="N438" s="1126"/>
      <c r="O438" s="1126"/>
      <c r="P438" s="1126"/>
      <c r="Q438" s="1126"/>
      <c r="T438" s="1105"/>
      <c r="U438" s="1105"/>
      <c r="V438" s="1014"/>
    </row>
    <row r="439" spans="1:22" s="1104" customFormat="1">
      <c r="A439" s="1125"/>
      <c r="B439" s="1125"/>
      <c r="C439" s="1126"/>
      <c r="D439" s="1125"/>
      <c r="E439" s="1125"/>
      <c r="F439" s="1125"/>
      <c r="G439" s="1125"/>
      <c r="H439" s="1125"/>
      <c r="I439" s="1126"/>
      <c r="J439" s="1126"/>
      <c r="K439" s="1126"/>
      <c r="L439" s="1126"/>
      <c r="M439" s="1126"/>
      <c r="N439" s="1126"/>
      <c r="O439" s="1126"/>
      <c r="P439" s="1126"/>
      <c r="Q439" s="1126"/>
      <c r="T439" s="1105"/>
      <c r="U439" s="1105"/>
      <c r="V439" s="1014"/>
    </row>
    <row r="440" spans="1:22" s="1104" customFormat="1">
      <c r="A440" s="1125"/>
      <c r="B440" s="1125"/>
      <c r="C440" s="1126"/>
      <c r="D440" s="1125"/>
      <c r="E440" s="1125"/>
      <c r="F440" s="1125"/>
      <c r="G440" s="1125"/>
      <c r="H440" s="1125"/>
      <c r="I440" s="1126"/>
      <c r="J440" s="1126"/>
      <c r="K440" s="1126"/>
      <c r="L440" s="1126"/>
      <c r="M440" s="1126"/>
      <c r="N440" s="1126"/>
      <c r="O440" s="1126"/>
      <c r="P440" s="1126"/>
      <c r="Q440" s="1126"/>
      <c r="T440" s="1105"/>
      <c r="U440" s="1105"/>
      <c r="V440" s="1014"/>
    </row>
    <row r="441" spans="1:22" s="1104" customFormat="1">
      <c r="A441" s="1125"/>
      <c r="B441" s="1125"/>
      <c r="C441" s="1126"/>
      <c r="D441" s="1125"/>
      <c r="E441" s="1125"/>
      <c r="F441" s="1125"/>
      <c r="G441" s="1125"/>
      <c r="H441" s="1125"/>
      <c r="I441" s="1126"/>
      <c r="J441" s="1126"/>
      <c r="K441" s="1126"/>
      <c r="L441" s="1126"/>
      <c r="M441" s="1126"/>
      <c r="N441" s="1126"/>
      <c r="O441" s="1126"/>
      <c r="P441" s="1126"/>
      <c r="Q441" s="1126"/>
      <c r="T441" s="1105"/>
      <c r="U441" s="1105"/>
      <c r="V441" s="1014"/>
    </row>
    <row r="442" spans="1:22" s="1104" customFormat="1">
      <c r="A442" s="1125"/>
      <c r="B442" s="1125"/>
      <c r="C442" s="1126"/>
      <c r="D442" s="1125"/>
      <c r="E442" s="1125"/>
      <c r="F442" s="1125"/>
      <c r="G442" s="1125"/>
      <c r="H442" s="1125"/>
      <c r="I442" s="1126"/>
      <c r="J442" s="1126"/>
      <c r="K442" s="1126"/>
      <c r="L442" s="1126"/>
      <c r="M442" s="1126"/>
      <c r="N442" s="1126"/>
      <c r="O442" s="1126"/>
      <c r="P442" s="1126"/>
      <c r="Q442" s="1126"/>
      <c r="T442" s="1105"/>
      <c r="U442" s="1105"/>
      <c r="V442" s="1014"/>
    </row>
    <row r="443" spans="1:22" s="1104" customFormat="1">
      <c r="A443" s="1125"/>
      <c r="B443" s="1125"/>
      <c r="C443" s="1126"/>
      <c r="D443" s="1125"/>
      <c r="E443" s="1125"/>
      <c r="F443" s="1125"/>
      <c r="G443" s="1125"/>
      <c r="H443" s="1125"/>
      <c r="I443" s="1126"/>
      <c r="J443" s="1126"/>
      <c r="K443" s="1126"/>
      <c r="L443" s="1126"/>
      <c r="M443" s="1126"/>
      <c r="N443" s="1126"/>
      <c r="O443" s="1126"/>
      <c r="P443" s="1126"/>
      <c r="Q443" s="1126"/>
      <c r="T443" s="1105"/>
      <c r="U443" s="1105"/>
      <c r="V443" s="1014"/>
    </row>
    <row r="444" spans="1:22" s="1104" customFormat="1">
      <c r="A444" s="1125"/>
      <c r="B444" s="1125"/>
      <c r="C444" s="1126"/>
      <c r="D444" s="1125"/>
      <c r="E444" s="1125"/>
      <c r="F444" s="1125"/>
      <c r="G444" s="1125"/>
      <c r="H444" s="1125"/>
      <c r="I444" s="1126"/>
      <c r="J444" s="1126"/>
      <c r="K444" s="1126"/>
      <c r="L444" s="1126"/>
      <c r="M444" s="1126"/>
      <c r="N444" s="1126"/>
      <c r="O444" s="1126"/>
      <c r="P444" s="1126"/>
      <c r="Q444" s="1126"/>
      <c r="T444" s="1105"/>
      <c r="U444" s="1105"/>
      <c r="V444" s="1014"/>
    </row>
    <row r="445" spans="1:22" s="1104" customFormat="1">
      <c r="A445" s="1125"/>
      <c r="B445" s="1125"/>
      <c r="C445" s="1126"/>
      <c r="D445" s="1125"/>
      <c r="E445" s="1125"/>
      <c r="F445" s="1125"/>
      <c r="G445" s="1125"/>
      <c r="H445" s="1125"/>
      <c r="I445" s="1126"/>
      <c r="J445" s="1126"/>
      <c r="K445" s="1126"/>
      <c r="L445" s="1126"/>
      <c r="M445" s="1126"/>
      <c r="N445" s="1126"/>
      <c r="O445" s="1126"/>
      <c r="P445" s="1126"/>
      <c r="Q445" s="1126"/>
      <c r="T445" s="1105"/>
      <c r="U445" s="1105"/>
      <c r="V445" s="1014"/>
    </row>
    <row r="446" spans="1:22" s="1104" customFormat="1">
      <c r="A446" s="1125"/>
      <c r="B446" s="1125"/>
      <c r="C446" s="1126"/>
      <c r="D446" s="1125"/>
      <c r="E446" s="1125"/>
      <c r="F446" s="1125"/>
      <c r="G446" s="1125"/>
      <c r="H446" s="1125"/>
      <c r="I446" s="1126"/>
      <c r="J446" s="1126"/>
      <c r="K446" s="1126"/>
      <c r="L446" s="1126"/>
      <c r="M446" s="1126"/>
      <c r="N446" s="1126"/>
      <c r="O446" s="1126"/>
      <c r="P446" s="1126"/>
      <c r="Q446" s="1126"/>
      <c r="T446" s="1105"/>
      <c r="U446" s="1105"/>
      <c r="V446" s="1014"/>
    </row>
    <row r="447" spans="1:22" s="1104" customFormat="1">
      <c r="A447" s="1125"/>
      <c r="B447" s="1125"/>
      <c r="C447" s="1126"/>
      <c r="D447" s="1125"/>
      <c r="E447" s="1125"/>
      <c r="F447" s="1125"/>
      <c r="G447" s="1125"/>
      <c r="H447" s="1125"/>
      <c r="I447" s="1126"/>
      <c r="J447" s="1126"/>
      <c r="K447" s="1126"/>
      <c r="L447" s="1126"/>
      <c r="M447" s="1126"/>
      <c r="N447" s="1126"/>
      <c r="O447" s="1126"/>
      <c r="P447" s="1126"/>
      <c r="Q447" s="1126"/>
      <c r="T447" s="1105"/>
      <c r="U447" s="1105"/>
      <c r="V447" s="1014"/>
    </row>
    <row r="448" spans="1:22" s="1104" customFormat="1">
      <c r="A448" s="1125"/>
      <c r="B448" s="1125"/>
      <c r="C448" s="1126"/>
      <c r="D448" s="1125"/>
      <c r="E448" s="1125"/>
      <c r="F448" s="1125"/>
      <c r="G448" s="1125"/>
      <c r="H448" s="1125"/>
      <c r="I448" s="1126"/>
      <c r="J448" s="1126"/>
      <c r="K448" s="1126"/>
      <c r="L448" s="1126"/>
      <c r="M448" s="1126"/>
      <c r="N448" s="1126"/>
      <c r="O448" s="1126"/>
      <c r="P448" s="1126"/>
      <c r="Q448" s="1126"/>
      <c r="T448" s="1105"/>
      <c r="U448" s="1105"/>
      <c r="V448" s="1014"/>
    </row>
    <row r="449" spans="1:22" s="1104" customFormat="1">
      <c r="A449" s="1125"/>
      <c r="B449" s="1125"/>
      <c r="C449" s="1126"/>
      <c r="D449" s="1125"/>
      <c r="E449" s="1125"/>
      <c r="F449" s="1125"/>
      <c r="G449" s="1125"/>
      <c r="H449" s="1125"/>
      <c r="I449" s="1126"/>
      <c r="J449" s="1126"/>
      <c r="K449" s="1126"/>
      <c r="L449" s="1126"/>
      <c r="M449" s="1126"/>
      <c r="N449" s="1126"/>
      <c r="O449" s="1126"/>
      <c r="P449" s="1126"/>
      <c r="Q449" s="1126"/>
      <c r="T449" s="1105"/>
      <c r="U449" s="1105"/>
      <c r="V449" s="1014"/>
    </row>
    <row r="450" spans="1:22" s="1104" customFormat="1">
      <c r="A450" s="1125"/>
      <c r="B450" s="1125"/>
      <c r="C450" s="1126"/>
      <c r="D450" s="1125"/>
      <c r="E450" s="1125"/>
      <c r="F450" s="1125"/>
      <c r="G450" s="1125"/>
      <c r="H450" s="1125"/>
      <c r="I450" s="1126"/>
      <c r="J450" s="1126"/>
      <c r="K450" s="1126"/>
      <c r="L450" s="1126"/>
      <c r="M450" s="1126"/>
      <c r="N450" s="1126"/>
      <c r="O450" s="1126"/>
      <c r="P450" s="1126"/>
      <c r="Q450" s="1126"/>
      <c r="T450" s="1105"/>
      <c r="U450" s="1105"/>
      <c r="V450" s="1014"/>
    </row>
    <row r="451" spans="1:22" s="1104" customFormat="1">
      <c r="A451" s="1125"/>
      <c r="B451" s="1125"/>
      <c r="C451" s="1126"/>
      <c r="D451" s="1125"/>
      <c r="E451" s="1125"/>
      <c r="F451" s="1125"/>
      <c r="G451" s="1125"/>
      <c r="H451" s="1125"/>
      <c r="I451" s="1126"/>
      <c r="J451" s="1126"/>
      <c r="K451" s="1126"/>
      <c r="L451" s="1126"/>
      <c r="M451" s="1126"/>
      <c r="N451" s="1126"/>
      <c r="O451" s="1126"/>
      <c r="P451" s="1126"/>
      <c r="Q451" s="1126"/>
      <c r="T451" s="1105"/>
      <c r="U451" s="1105"/>
      <c r="V451" s="1014"/>
    </row>
    <row r="452" spans="1:22" s="1104" customFormat="1">
      <c r="A452" s="1125"/>
      <c r="B452" s="1125"/>
      <c r="C452" s="1126"/>
      <c r="D452" s="1125"/>
      <c r="E452" s="1125"/>
      <c r="F452" s="1125"/>
      <c r="G452" s="1125"/>
      <c r="H452" s="1125"/>
      <c r="I452" s="1126"/>
      <c r="J452" s="1126"/>
      <c r="K452" s="1126"/>
      <c r="L452" s="1126"/>
      <c r="M452" s="1126"/>
      <c r="N452" s="1126"/>
      <c r="O452" s="1126"/>
      <c r="P452" s="1126"/>
      <c r="Q452" s="1126"/>
      <c r="T452" s="1105"/>
      <c r="U452" s="1105"/>
      <c r="V452" s="1014"/>
    </row>
    <row r="453" spans="1:22" s="1104" customFormat="1">
      <c r="A453" s="1125"/>
      <c r="B453" s="1125"/>
      <c r="C453" s="1126"/>
      <c r="D453" s="1125"/>
      <c r="E453" s="1125"/>
      <c r="F453" s="1125"/>
      <c r="G453" s="1125"/>
      <c r="H453" s="1125"/>
      <c r="I453" s="1126"/>
      <c r="J453" s="1126"/>
      <c r="K453" s="1126"/>
      <c r="L453" s="1126"/>
      <c r="M453" s="1126"/>
      <c r="N453" s="1126"/>
      <c r="O453" s="1126"/>
      <c r="P453" s="1126"/>
      <c r="Q453" s="1126"/>
      <c r="T453" s="1105"/>
      <c r="U453" s="1105"/>
      <c r="V453" s="1014"/>
    </row>
    <row r="454" spans="1:22" s="1104" customFormat="1">
      <c r="A454" s="1125"/>
      <c r="B454" s="1125"/>
      <c r="C454" s="1126"/>
      <c r="D454" s="1125"/>
      <c r="E454" s="1125"/>
      <c r="F454" s="1125"/>
      <c r="G454" s="1125"/>
      <c r="H454" s="1125"/>
      <c r="I454" s="1126"/>
      <c r="J454" s="1126"/>
      <c r="K454" s="1126"/>
      <c r="L454" s="1126"/>
      <c r="M454" s="1126"/>
      <c r="N454" s="1126"/>
      <c r="O454" s="1126"/>
      <c r="P454" s="1126"/>
      <c r="Q454" s="1126"/>
      <c r="T454" s="1105"/>
      <c r="U454" s="1105"/>
      <c r="V454" s="1014"/>
    </row>
    <row r="455" spans="1:22" s="1104" customFormat="1">
      <c r="A455" s="1125"/>
      <c r="B455" s="1125"/>
      <c r="C455" s="1126"/>
      <c r="D455" s="1125"/>
      <c r="E455" s="1125"/>
      <c r="F455" s="1125"/>
      <c r="G455" s="1125"/>
      <c r="H455" s="1125"/>
      <c r="I455" s="1126"/>
      <c r="J455" s="1126"/>
      <c r="K455" s="1126"/>
      <c r="L455" s="1126"/>
      <c r="M455" s="1126"/>
      <c r="N455" s="1126"/>
      <c r="O455" s="1126"/>
      <c r="P455" s="1126"/>
      <c r="Q455" s="1126"/>
      <c r="T455" s="1105"/>
      <c r="U455" s="1105"/>
      <c r="V455" s="1014"/>
    </row>
    <row r="456" spans="1:22" s="1104" customFormat="1">
      <c r="A456" s="1125"/>
      <c r="B456" s="1125"/>
      <c r="C456" s="1126"/>
      <c r="D456" s="1125"/>
      <c r="E456" s="1125"/>
      <c r="F456" s="1125"/>
      <c r="G456" s="1125"/>
      <c r="H456" s="1125"/>
      <c r="I456" s="1126"/>
      <c r="J456" s="1126"/>
      <c r="K456" s="1126"/>
      <c r="L456" s="1126"/>
      <c r="M456" s="1126"/>
      <c r="N456" s="1126"/>
      <c r="O456" s="1126"/>
      <c r="P456" s="1126"/>
      <c r="Q456" s="1126"/>
      <c r="T456" s="1105"/>
      <c r="U456" s="1105"/>
      <c r="V456" s="1014"/>
    </row>
    <row r="457" spans="1:22" s="1104" customFormat="1">
      <c r="A457" s="1125"/>
      <c r="B457" s="1125"/>
      <c r="C457" s="1126"/>
      <c r="D457" s="1125"/>
      <c r="E457" s="1125"/>
      <c r="F457" s="1125"/>
      <c r="G457" s="1125"/>
      <c r="H457" s="1125"/>
      <c r="I457" s="1126"/>
      <c r="J457" s="1126"/>
      <c r="K457" s="1126"/>
      <c r="L457" s="1126"/>
      <c r="M457" s="1126"/>
      <c r="N457" s="1126"/>
      <c r="O457" s="1126"/>
      <c r="P457" s="1126"/>
      <c r="Q457" s="1126"/>
      <c r="T457" s="1105"/>
      <c r="U457" s="1105"/>
      <c r="V457" s="1014"/>
    </row>
    <row r="458" spans="1:22" s="1104" customFormat="1">
      <c r="A458" s="1125"/>
      <c r="B458" s="1125"/>
      <c r="C458" s="1126"/>
      <c r="D458" s="1125"/>
      <c r="E458" s="1125"/>
      <c r="F458" s="1125"/>
      <c r="G458" s="1125"/>
      <c r="H458" s="1125"/>
      <c r="I458" s="1126"/>
      <c r="J458" s="1126"/>
      <c r="K458" s="1126"/>
      <c r="L458" s="1126"/>
      <c r="M458" s="1126"/>
      <c r="N458" s="1126"/>
      <c r="O458" s="1126"/>
      <c r="P458" s="1126"/>
      <c r="Q458" s="1126"/>
      <c r="T458" s="1105"/>
      <c r="U458" s="1105"/>
      <c r="V458" s="1014"/>
    </row>
    <row r="459" spans="1:22" s="1104" customFormat="1">
      <c r="A459" s="1125"/>
      <c r="B459" s="1125"/>
      <c r="C459" s="1126"/>
      <c r="D459" s="1125"/>
      <c r="E459" s="1125"/>
      <c r="F459" s="1125"/>
      <c r="G459" s="1125"/>
      <c r="H459" s="1125"/>
      <c r="I459" s="1126"/>
      <c r="J459" s="1126"/>
      <c r="K459" s="1126"/>
      <c r="L459" s="1126"/>
      <c r="M459" s="1126"/>
      <c r="N459" s="1126"/>
      <c r="O459" s="1126"/>
      <c r="P459" s="1126"/>
      <c r="Q459" s="1126"/>
      <c r="T459" s="1105"/>
      <c r="U459" s="1105"/>
      <c r="V459" s="1014"/>
    </row>
    <row r="460" spans="1:22" s="1104" customFormat="1">
      <c r="A460" s="1125"/>
      <c r="B460" s="1125"/>
      <c r="C460" s="1126"/>
      <c r="D460" s="1125"/>
      <c r="E460" s="1125"/>
      <c r="F460" s="1125"/>
      <c r="G460" s="1125"/>
      <c r="H460" s="1125"/>
      <c r="I460" s="1126"/>
      <c r="J460" s="1126"/>
      <c r="K460" s="1126"/>
      <c r="L460" s="1126"/>
      <c r="M460" s="1126"/>
      <c r="N460" s="1126"/>
      <c r="O460" s="1126"/>
      <c r="P460" s="1126"/>
      <c r="Q460" s="1126"/>
      <c r="T460" s="1105"/>
      <c r="U460" s="1105"/>
      <c r="V460" s="1014"/>
    </row>
    <row r="461" spans="1:22" s="1104" customFormat="1">
      <c r="A461" s="1125"/>
      <c r="B461" s="1125"/>
      <c r="C461" s="1126"/>
      <c r="D461" s="1125"/>
      <c r="E461" s="1125"/>
      <c r="F461" s="1125"/>
      <c r="G461" s="1125"/>
      <c r="H461" s="1125"/>
      <c r="I461" s="1126"/>
      <c r="J461" s="1126"/>
      <c r="K461" s="1126"/>
      <c r="L461" s="1126"/>
      <c r="M461" s="1126"/>
      <c r="N461" s="1126"/>
      <c r="O461" s="1126"/>
      <c r="P461" s="1126"/>
      <c r="Q461" s="1126"/>
      <c r="T461" s="1105"/>
      <c r="U461" s="1105"/>
      <c r="V461" s="1014"/>
    </row>
    <row r="462" spans="1:22" s="1104" customFormat="1">
      <c r="A462" s="1125"/>
      <c r="B462" s="1125"/>
      <c r="C462" s="1126"/>
      <c r="D462" s="1125"/>
      <c r="E462" s="1125"/>
      <c r="F462" s="1125"/>
      <c r="G462" s="1125"/>
      <c r="H462" s="1125"/>
      <c r="I462" s="1126"/>
      <c r="J462" s="1126"/>
      <c r="K462" s="1126"/>
      <c r="L462" s="1126"/>
      <c r="M462" s="1126"/>
      <c r="N462" s="1126"/>
      <c r="O462" s="1126"/>
      <c r="P462" s="1126"/>
      <c r="Q462" s="1126"/>
      <c r="T462" s="1105"/>
      <c r="U462" s="1105"/>
      <c r="V462" s="1014"/>
    </row>
    <row r="463" spans="1:22" s="1104" customFormat="1">
      <c r="A463" s="1125"/>
      <c r="B463" s="1125"/>
      <c r="C463" s="1126"/>
      <c r="D463" s="1125"/>
      <c r="E463" s="1125"/>
      <c r="F463" s="1125"/>
      <c r="G463" s="1125"/>
      <c r="H463" s="1125"/>
      <c r="I463" s="1126"/>
      <c r="J463" s="1126"/>
      <c r="K463" s="1126"/>
      <c r="L463" s="1126"/>
      <c r="M463" s="1126"/>
      <c r="N463" s="1126"/>
      <c r="O463" s="1126"/>
      <c r="P463" s="1126"/>
      <c r="Q463" s="1126"/>
      <c r="T463" s="1105"/>
      <c r="U463" s="1105"/>
      <c r="V463" s="1014"/>
    </row>
    <row r="464" spans="1:22" s="1104" customFormat="1">
      <c r="A464" s="1125"/>
      <c r="B464" s="1125"/>
      <c r="C464" s="1126"/>
      <c r="D464" s="1125"/>
      <c r="E464" s="1125"/>
      <c r="F464" s="1125"/>
      <c r="G464" s="1125"/>
      <c r="H464" s="1125"/>
      <c r="I464" s="1126"/>
      <c r="J464" s="1126"/>
      <c r="K464" s="1126"/>
      <c r="L464" s="1126"/>
      <c r="M464" s="1126"/>
      <c r="N464" s="1126"/>
      <c r="O464" s="1126"/>
      <c r="P464" s="1126"/>
      <c r="Q464" s="1126"/>
      <c r="T464" s="1105"/>
      <c r="U464" s="1105"/>
      <c r="V464" s="1014"/>
    </row>
    <row r="465" spans="1:22" s="1104" customFormat="1">
      <c r="A465" s="1125"/>
      <c r="B465" s="1125"/>
      <c r="C465" s="1126"/>
      <c r="D465" s="1125"/>
      <c r="E465" s="1125"/>
      <c r="F465" s="1125"/>
      <c r="G465" s="1125"/>
      <c r="H465" s="1125"/>
      <c r="I465" s="1126"/>
      <c r="J465" s="1126"/>
      <c r="K465" s="1126"/>
      <c r="L465" s="1126"/>
      <c r="M465" s="1126"/>
      <c r="N465" s="1126"/>
      <c r="O465" s="1126"/>
      <c r="P465" s="1126"/>
      <c r="Q465" s="1126"/>
      <c r="T465" s="1105"/>
      <c r="U465" s="1105"/>
      <c r="V465" s="1014"/>
    </row>
    <row r="466" spans="1:22" s="1104" customFormat="1">
      <c r="A466" s="1125"/>
      <c r="B466" s="1125"/>
      <c r="C466" s="1126"/>
      <c r="D466" s="1125"/>
      <c r="E466" s="1125"/>
      <c r="F466" s="1125"/>
      <c r="G466" s="1125"/>
      <c r="H466" s="1125"/>
      <c r="I466" s="1126"/>
      <c r="J466" s="1126"/>
      <c r="K466" s="1126"/>
      <c r="L466" s="1126"/>
      <c r="M466" s="1126"/>
      <c r="N466" s="1126"/>
      <c r="O466" s="1126"/>
      <c r="P466" s="1126"/>
      <c r="Q466" s="1126"/>
      <c r="T466" s="1105"/>
      <c r="U466" s="1105"/>
      <c r="V466" s="1014"/>
    </row>
    <row r="467" spans="1:22" s="1104" customFormat="1">
      <c r="A467" s="1125"/>
      <c r="B467" s="1125"/>
      <c r="C467" s="1126"/>
      <c r="D467" s="1125"/>
      <c r="E467" s="1125"/>
      <c r="F467" s="1125"/>
      <c r="G467" s="1125"/>
      <c r="H467" s="1125"/>
      <c r="I467" s="1126"/>
      <c r="J467" s="1126"/>
      <c r="K467" s="1126"/>
      <c r="L467" s="1126"/>
      <c r="M467" s="1126"/>
      <c r="N467" s="1126"/>
      <c r="O467" s="1126"/>
      <c r="P467" s="1126"/>
      <c r="Q467" s="1126"/>
      <c r="T467" s="1105"/>
      <c r="U467" s="1105"/>
      <c r="V467" s="1014"/>
    </row>
    <row r="468" spans="1:22" s="1104" customFormat="1">
      <c r="A468" s="1125"/>
      <c r="B468" s="1125"/>
      <c r="C468" s="1126"/>
      <c r="D468" s="1125"/>
      <c r="E468" s="1125"/>
      <c r="F468" s="1125"/>
      <c r="G468" s="1125"/>
      <c r="H468" s="1125"/>
      <c r="I468" s="1126"/>
      <c r="J468" s="1126"/>
      <c r="K468" s="1126"/>
      <c r="L468" s="1126"/>
      <c r="M468" s="1126"/>
      <c r="N468" s="1126"/>
      <c r="O468" s="1126"/>
      <c r="P468" s="1126"/>
      <c r="Q468" s="1126"/>
      <c r="T468" s="1105"/>
      <c r="U468" s="1105"/>
      <c r="V468" s="1014"/>
    </row>
    <row r="469" spans="1:22" s="1104" customFormat="1">
      <c r="A469" s="1125"/>
      <c r="B469" s="1125"/>
      <c r="C469" s="1126"/>
      <c r="D469" s="1125"/>
      <c r="E469" s="1125"/>
      <c r="F469" s="1125"/>
      <c r="G469" s="1125"/>
      <c r="H469" s="1125"/>
      <c r="I469" s="1126"/>
      <c r="J469" s="1126"/>
      <c r="K469" s="1126"/>
      <c r="L469" s="1126"/>
      <c r="M469" s="1126"/>
      <c r="N469" s="1126"/>
      <c r="O469" s="1126"/>
      <c r="P469" s="1126"/>
      <c r="Q469" s="1126"/>
      <c r="T469" s="1105"/>
      <c r="U469" s="1105"/>
      <c r="V469" s="1014"/>
    </row>
    <row r="470" spans="1:22" s="1104" customFormat="1">
      <c r="A470" s="1125"/>
      <c r="B470" s="1125"/>
      <c r="C470" s="1126"/>
      <c r="D470" s="1125"/>
      <c r="E470" s="1125"/>
      <c r="F470" s="1125"/>
      <c r="G470" s="1125"/>
      <c r="H470" s="1125"/>
      <c r="I470" s="1126"/>
      <c r="J470" s="1126"/>
      <c r="K470" s="1126"/>
      <c r="L470" s="1126"/>
      <c r="M470" s="1126"/>
      <c r="N470" s="1126"/>
      <c r="O470" s="1126"/>
      <c r="P470" s="1126"/>
      <c r="Q470" s="1126"/>
      <c r="T470" s="1105"/>
      <c r="U470" s="1105"/>
      <c r="V470" s="1014"/>
    </row>
    <row r="471" spans="1:22" s="1104" customFormat="1">
      <c r="A471" s="1125"/>
      <c r="B471" s="1125"/>
      <c r="C471" s="1126"/>
      <c r="D471" s="1125"/>
      <c r="E471" s="1125"/>
      <c r="F471" s="1125"/>
      <c r="G471" s="1125"/>
      <c r="H471" s="1125"/>
      <c r="I471" s="1126"/>
      <c r="J471" s="1126"/>
      <c r="K471" s="1126"/>
      <c r="L471" s="1126"/>
      <c r="M471" s="1126"/>
      <c r="N471" s="1126"/>
      <c r="O471" s="1126"/>
      <c r="P471" s="1126"/>
      <c r="Q471" s="1126"/>
      <c r="T471" s="1105"/>
      <c r="U471" s="1105"/>
      <c r="V471" s="1014"/>
    </row>
    <row r="472" spans="1:22" s="1104" customFormat="1">
      <c r="A472" s="1125"/>
      <c r="B472" s="1125"/>
      <c r="C472" s="1126"/>
      <c r="D472" s="1125"/>
      <c r="E472" s="1125"/>
      <c r="F472" s="1125"/>
      <c r="G472" s="1125"/>
      <c r="H472" s="1125"/>
      <c r="I472" s="1126"/>
      <c r="J472" s="1126"/>
      <c r="K472" s="1126"/>
      <c r="L472" s="1126"/>
      <c r="M472" s="1126"/>
      <c r="N472" s="1126"/>
      <c r="O472" s="1126"/>
      <c r="P472" s="1126"/>
      <c r="Q472" s="1126"/>
      <c r="T472" s="1105"/>
      <c r="U472" s="1105"/>
      <c r="V472" s="1014"/>
    </row>
    <row r="473" spans="1:22" s="1104" customFormat="1">
      <c r="A473" s="1125"/>
      <c r="B473" s="1125"/>
      <c r="C473" s="1126"/>
      <c r="D473" s="1125"/>
      <c r="E473" s="1125"/>
      <c r="F473" s="1125"/>
      <c r="G473" s="1125"/>
      <c r="H473" s="1125"/>
      <c r="I473" s="1126"/>
      <c r="J473" s="1126"/>
      <c r="K473" s="1126"/>
      <c r="L473" s="1126"/>
      <c r="M473" s="1126"/>
      <c r="N473" s="1126"/>
      <c r="O473" s="1126"/>
      <c r="P473" s="1126"/>
      <c r="Q473" s="1126"/>
      <c r="T473" s="1105"/>
      <c r="U473" s="1105"/>
      <c r="V473" s="1014"/>
    </row>
    <row r="474" spans="1:22" s="1104" customFormat="1">
      <c r="A474" s="1125"/>
      <c r="B474" s="1125"/>
      <c r="C474" s="1126"/>
      <c r="D474" s="1125"/>
      <c r="E474" s="1125"/>
      <c r="F474" s="1125"/>
      <c r="G474" s="1125"/>
      <c r="H474" s="1125"/>
      <c r="I474" s="1126"/>
      <c r="J474" s="1126"/>
      <c r="K474" s="1126"/>
      <c r="L474" s="1126"/>
      <c r="M474" s="1126"/>
      <c r="N474" s="1126"/>
      <c r="O474" s="1126"/>
      <c r="P474" s="1126"/>
      <c r="Q474" s="1126"/>
      <c r="T474" s="1105"/>
      <c r="U474" s="1105"/>
      <c r="V474" s="1014"/>
    </row>
    <row r="475" spans="1:22" s="1104" customFormat="1">
      <c r="A475" s="1125"/>
      <c r="B475" s="1125"/>
      <c r="C475" s="1126"/>
      <c r="D475" s="1125"/>
      <c r="E475" s="1125"/>
      <c r="F475" s="1125"/>
      <c r="G475" s="1125"/>
      <c r="H475" s="1125"/>
      <c r="I475" s="1126"/>
      <c r="J475" s="1126"/>
      <c r="K475" s="1126"/>
      <c r="L475" s="1126"/>
      <c r="M475" s="1126"/>
      <c r="N475" s="1126"/>
      <c r="O475" s="1126"/>
      <c r="P475" s="1126"/>
      <c r="Q475" s="1126"/>
      <c r="T475" s="1105"/>
      <c r="U475" s="1105"/>
      <c r="V475" s="1014"/>
    </row>
    <row r="476" spans="1:22" s="1104" customFormat="1">
      <c r="A476" s="1125"/>
      <c r="B476" s="1125"/>
      <c r="C476" s="1126"/>
      <c r="D476" s="1125"/>
      <c r="E476" s="1125"/>
      <c r="F476" s="1125"/>
      <c r="G476" s="1125"/>
      <c r="H476" s="1125"/>
      <c r="I476" s="1126"/>
      <c r="J476" s="1126"/>
      <c r="K476" s="1126"/>
      <c r="L476" s="1126"/>
      <c r="M476" s="1126"/>
      <c r="N476" s="1126"/>
      <c r="O476" s="1126"/>
      <c r="P476" s="1126"/>
      <c r="Q476" s="1126"/>
      <c r="T476" s="1105"/>
      <c r="U476" s="1105"/>
      <c r="V476" s="1014"/>
    </row>
    <row r="477" spans="1:22" s="1104" customFormat="1">
      <c r="A477" s="1125"/>
      <c r="B477" s="1125"/>
      <c r="C477" s="1126"/>
      <c r="D477" s="1125"/>
      <c r="E477" s="1125"/>
      <c r="F477" s="1125"/>
      <c r="G477" s="1125"/>
      <c r="H477" s="1125"/>
      <c r="I477" s="1126"/>
      <c r="J477" s="1126"/>
      <c r="K477" s="1126"/>
      <c r="L477" s="1126"/>
      <c r="M477" s="1126"/>
      <c r="N477" s="1126"/>
      <c r="O477" s="1126"/>
      <c r="P477" s="1126"/>
      <c r="Q477" s="1126"/>
      <c r="T477" s="1105"/>
      <c r="U477" s="1105"/>
      <c r="V477" s="1014"/>
    </row>
    <row r="478" spans="1:22" s="1104" customFormat="1">
      <c r="A478" s="1125"/>
      <c r="B478" s="1125"/>
      <c r="C478" s="1126"/>
      <c r="D478" s="1125"/>
      <c r="E478" s="1125"/>
      <c r="F478" s="1125"/>
      <c r="G478" s="1125"/>
      <c r="H478" s="1125"/>
      <c r="I478" s="1126"/>
      <c r="J478" s="1126"/>
      <c r="K478" s="1126"/>
      <c r="L478" s="1126"/>
      <c r="M478" s="1126"/>
      <c r="N478" s="1126"/>
      <c r="O478" s="1126"/>
      <c r="P478" s="1126"/>
      <c r="Q478" s="1126"/>
      <c r="T478" s="1105"/>
      <c r="U478" s="1105"/>
      <c r="V478" s="1014"/>
    </row>
    <row r="479" spans="1:22" s="1104" customFormat="1">
      <c r="A479" s="1125"/>
      <c r="B479" s="1125"/>
      <c r="C479" s="1126"/>
      <c r="D479" s="1125"/>
      <c r="E479" s="1125"/>
      <c r="F479" s="1125"/>
      <c r="G479" s="1125"/>
      <c r="H479" s="1125"/>
      <c r="I479" s="1126"/>
      <c r="J479" s="1126"/>
      <c r="K479" s="1126"/>
      <c r="L479" s="1126"/>
      <c r="M479" s="1126"/>
      <c r="N479" s="1126"/>
      <c r="O479" s="1126"/>
      <c r="P479" s="1126"/>
      <c r="Q479" s="1126"/>
      <c r="T479" s="1105"/>
      <c r="U479" s="1105"/>
      <c r="V479" s="1014"/>
    </row>
    <row r="480" spans="1:22" s="1104" customFormat="1">
      <c r="A480" s="1125"/>
      <c r="B480" s="1125"/>
      <c r="C480" s="1126"/>
      <c r="D480" s="1125"/>
      <c r="E480" s="1125"/>
      <c r="F480" s="1125"/>
      <c r="G480" s="1125"/>
      <c r="H480" s="1125"/>
      <c r="I480" s="1126"/>
      <c r="J480" s="1126"/>
      <c r="K480" s="1126"/>
      <c r="L480" s="1126"/>
      <c r="M480" s="1126"/>
      <c r="N480" s="1126"/>
      <c r="O480" s="1126"/>
      <c r="P480" s="1126"/>
      <c r="Q480" s="1126"/>
      <c r="T480" s="1105"/>
      <c r="U480" s="1105"/>
      <c r="V480" s="1014"/>
    </row>
    <row r="481" spans="1:22" s="1104" customFormat="1">
      <c r="A481" s="1125"/>
      <c r="B481" s="1125"/>
      <c r="C481" s="1126"/>
      <c r="D481" s="1125"/>
      <c r="E481" s="1125"/>
      <c r="F481" s="1125"/>
      <c r="G481" s="1125"/>
      <c r="H481" s="1125"/>
      <c r="I481" s="1126"/>
      <c r="J481" s="1126"/>
      <c r="K481" s="1126"/>
      <c r="L481" s="1126"/>
      <c r="M481" s="1126"/>
      <c r="N481" s="1126"/>
      <c r="O481" s="1126"/>
      <c r="P481" s="1126"/>
      <c r="Q481" s="1126"/>
      <c r="T481" s="1105"/>
      <c r="U481" s="1105"/>
      <c r="V481" s="1014"/>
    </row>
    <row r="482" spans="1:22" s="1104" customFormat="1">
      <c r="A482" s="1125"/>
      <c r="B482" s="1125"/>
      <c r="C482" s="1126"/>
      <c r="D482" s="1125"/>
      <c r="E482" s="1125"/>
      <c r="F482" s="1125"/>
      <c r="G482" s="1125"/>
      <c r="H482" s="1125"/>
      <c r="I482" s="1126"/>
      <c r="J482" s="1126"/>
      <c r="K482" s="1126"/>
      <c r="L482" s="1126"/>
      <c r="M482" s="1126"/>
      <c r="N482" s="1126"/>
      <c r="O482" s="1126"/>
      <c r="P482" s="1126"/>
      <c r="Q482" s="1126"/>
      <c r="T482" s="1105"/>
      <c r="U482" s="1105"/>
      <c r="V482" s="1014"/>
    </row>
    <row r="483" spans="1:22" s="1104" customFormat="1">
      <c r="A483" s="1125"/>
      <c r="B483" s="1125"/>
      <c r="C483" s="1126"/>
      <c r="D483" s="1125"/>
      <c r="E483" s="1125"/>
      <c r="F483" s="1125"/>
      <c r="G483" s="1125"/>
      <c r="H483" s="1125"/>
      <c r="I483" s="1126"/>
      <c r="J483" s="1126"/>
      <c r="K483" s="1126"/>
      <c r="L483" s="1126"/>
      <c r="M483" s="1126"/>
      <c r="N483" s="1126"/>
      <c r="O483" s="1126"/>
      <c r="P483" s="1126"/>
      <c r="Q483" s="1126"/>
      <c r="T483" s="1105"/>
      <c r="U483" s="1105"/>
      <c r="V483" s="1014"/>
    </row>
    <row r="484" spans="1:22" s="1104" customFormat="1">
      <c r="A484" s="1125"/>
      <c r="B484" s="1125"/>
      <c r="C484" s="1126"/>
      <c r="D484" s="1125"/>
      <c r="E484" s="1125"/>
      <c r="F484" s="1125"/>
      <c r="G484" s="1125"/>
      <c r="H484" s="1125"/>
      <c r="I484" s="1126"/>
      <c r="J484" s="1126"/>
      <c r="K484" s="1126"/>
      <c r="L484" s="1126"/>
      <c r="M484" s="1126"/>
      <c r="N484" s="1126"/>
      <c r="O484" s="1126"/>
      <c r="P484" s="1126"/>
      <c r="Q484" s="1126"/>
      <c r="T484" s="1105"/>
      <c r="U484" s="1105"/>
      <c r="V484" s="1014"/>
    </row>
    <row r="485" spans="1:22" s="1104" customFormat="1">
      <c r="A485" s="1125"/>
      <c r="B485" s="1125"/>
      <c r="C485" s="1126"/>
      <c r="D485" s="1125"/>
      <c r="E485" s="1125"/>
      <c r="F485" s="1125"/>
      <c r="G485" s="1125"/>
      <c r="H485" s="1125"/>
      <c r="I485" s="1126"/>
      <c r="J485" s="1126"/>
      <c r="K485" s="1126"/>
      <c r="L485" s="1126"/>
      <c r="M485" s="1126"/>
      <c r="N485" s="1126"/>
      <c r="O485" s="1126"/>
      <c r="P485" s="1126"/>
      <c r="Q485" s="1126"/>
      <c r="T485" s="1105"/>
      <c r="U485" s="1105"/>
      <c r="V485" s="1014"/>
    </row>
    <row r="486" spans="1:22" s="1104" customFormat="1">
      <c r="A486" s="1125"/>
      <c r="B486" s="1125"/>
      <c r="C486" s="1126"/>
      <c r="D486" s="1125"/>
      <c r="E486" s="1125"/>
      <c r="F486" s="1125"/>
      <c r="G486" s="1125"/>
      <c r="H486" s="1125"/>
      <c r="I486" s="1126"/>
      <c r="J486" s="1126"/>
      <c r="K486" s="1126"/>
      <c r="L486" s="1126"/>
      <c r="M486" s="1126"/>
      <c r="N486" s="1126"/>
      <c r="O486" s="1126"/>
      <c r="P486" s="1126"/>
      <c r="Q486" s="1126"/>
      <c r="T486" s="1105"/>
      <c r="U486" s="1105"/>
      <c r="V486" s="1014"/>
    </row>
    <row r="487" spans="1:22" s="1104" customFormat="1">
      <c r="A487" s="1125"/>
      <c r="B487" s="1125"/>
      <c r="C487" s="1126"/>
      <c r="D487" s="1125"/>
      <c r="E487" s="1125"/>
      <c r="F487" s="1125"/>
      <c r="G487" s="1125"/>
      <c r="H487" s="1125"/>
      <c r="I487" s="1126"/>
      <c r="J487" s="1126"/>
      <c r="K487" s="1126"/>
      <c r="L487" s="1126"/>
      <c r="M487" s="1126"/>
      <c r="N487" s="1126"/>
      <c r="O487" s="1126"/>
      <c r="P487" s="1126"/>
      <c r="Q487" s="1126"/>
      <c r="T487" s="1105"/>
      <c r="U487" s="1105"/>
      <c r="V487" s="1014"/>
    </row>
    <row r="488" spans="1:22" s="1104" customFormat="1">
      <c r="A488" s="1125"/>
      <c r="B488" s="1125"/>
      <c r="C488" s="1126"/>
      <c r="D488" s="1125"/>
      <c r="E488" s="1125"/>
      <c r="F488" s="1125"/>
      <c r="G488" s="1125"/>
      <c r="H488" s="1125"/>
      <c r="I488" s="1126"/>
      <c r="J488" s="1126"/>
      <c r="K488" s="1126"/>
      <c r="L488" s="1126"/>
      <c r="M488" s="1126"/>
      <c r="N488" s="1126"/>
      <c r="O488" s="1126"/>
      <c r="P488" s="1126"/>
      <c r="Q488" s="1126"/>
      <c r="T488" s="1105"/>
      <c r="U488" s="1105"/>
      <c r="V488" s="1014"/>
    </row>
    <row r="489" spans="1:22" s="1104" customFormat="1">
      <c r="A489" s="1125"/>
      <c r="B489" s="1125"/>
      <c r="C489" s="1126"/>
      <c r="D489" s="1125"/>
      <c r="E489" s="1125"/>
      <c r="F489" s="1125"/>
      <c r="G489" s="1125"/>
      <c r="H489" s="1125"/>
      <c r="I489" s="1126"/>
      <c r="J489" s="1126"/>
      <c r="K489" s="1126"/>
      <c r="L489" s="1126"/>
      <c r="M489" s="1126"/>
      <c r="N489" s="1126"/>
      <c r="O489" s="1126"/>
      <c r="P489" s="1126"/>
      <c r="Q489" s="1126"/>
      <c r="T489" s="1105"/>
      <c r="U489" s="1105"/>
      <c r="V489" s="1014"/>
    </row>
    <row r="490" spans="1:22" s="1104" customFormat="1">
      <c r="A490" s="1125"/>
      <c r="B490" s="1125"/>
      <c r="C490" s="1126"/>
      <c r="D490" s="1125"/>
      <c r="E490" s="1125"/>
      <c r="F490" s="1125"/>
      <c r="G490" s="1125"/>
      <c r="H490" s="1125"/>
      <c r="I490" s="1126"/>
      <c r="J490" s="1126"/>
      <c r="K490" s="1126"/>
      <c r="L490" s="1126"/>
      <c r="M490" s="1126"/>
      <c r="N490" s="1126"/>
      <c r="O490" s="1126"/>
      <c r="P490" s="1126"/>
      <c r="Q490" s="1126"/>
      <c r="T490" s="1105"/>
      <c r="U490" s="1105"/>
      <c r="V490" s="1014"/>
    </row>
    <row r="491" spans="1:22" s="1104" customFormat="1">
      <c r="A491" s="1125"/>
      <c r="B491" s="1125"/>
      <c r="C491" s="1126"/>
      <c r="D491" s="1125"/>
      <c r="E491" s="1125"/>
      <c r="F491" s="1125"/>
      <c r="G491" s="1125"/>
      <c r="H491" s="1125"/>
      <c r="I491" s="1126"/>
      <c r="J491" s="1126"/>
      <c r="K491" s="1126"/>
      <c r="L491" s="1126"/>
      <c r="M491" s="1126"/>
      <c r="N491" s="1126"/>
      <c r="O491" s="1126"/>
      <c r="P491" s="1126"/>
      <c r="Q491" s="1126"/>
      <c r="T491" s="1105"/>
      <c r="U491" s="1105"/>
      <c r="V491" s="1014"/>
    </row>
    <row r="492" spans="1:22" s="1104" customFormat="1">
      <c r="A492" s="1125"/>
      <c r="B492" s="1125"/>
      <c r="C492" s="1126"/>
      <c r="D492" s="1125"/>
      <c r="E492" s="1125"/>
      <c r="F492" s="1125"/>
      <c r="G492" s="1125"/>
      <c r="H492" s="1125"/>
      <c r="I492" s="1126"/>
      <c r="J492" s="1126"/>
      <c r="K492" s="1126"/>
      <c r="L492" s="1126"/>
      <c r="M492" s="1126"/>
      <c r="N492" s="1126"/>
      <c r="O492" s="1126"/>
      <c r="P492" s="1126"/>
      <c r="Q492" s="1126"/>
      <c r="T492" s="1105"/>
      <c r="U492" s="1105"/>
      <c r="V492" s="1014"/>
    </row>
    <row r="493" spans="1:22" s="1104" customFormat="1">
      <c r="A493" s="1125"/>
      <c r="B493" s="1125"/>
      <c r="C493" s="1126"/>
      <c r="D493" s="1125"/>
      <c r="E493" s="1125"/>
      <c r="F493" s="1125"/>
      <c r="G493" s="1125"/>
      <c r="H493" s="1125"/>
      <c r="I493" s="1126"/>
      <c r="J493" s="1126"/>
      <c r="K493" s="1126"/>
      <c r="L493" s="1126"/>
      <c r="M493" s="1126"/>
      <c r="N493" s="1126"/>
      <c r="O493" s="1126"/>
      <c r="P493" s="1126"/>
      <c r="Q493" s="1126"/>
      <c r="T493" s="1105"/>
      <c r="U493" s="1105"/>
      <c r="V493" s="1014"/>
    </row>
    <row r="494" spans="1:22" s="1104" customFormat="1">
      <c r="A494" s="1125"/>
      <c r="B494" s="1125"/>
      <c r="C494" s="1126"/>
      <c r="D494" s="1125"/>
      <c r="E494" s="1125"/>
      <c r="F494" s="1125"/>
      <c r="G494" s="1125"/>
      <c r="H494" s="1125"/>
      <c r="I494" s="1126"/>
      <c r="J494" s="1126"/>
      <c r="K494" s="1126"/>
      <c r="L494" s="1126"/>
      <c r="M494" s="1126"/>
      <c r="N494" s="1126"/>
      <c r="O494" s="1126"/>
      <c r="P494" s="1126"/>
      <c r="Q494" s="1126"/>
      <c r="T494" s="1105"/>
      <c r="U494" s="1105"/>
      <c r="V494" s="1014"/>
    </row>
    <row r="495" spans="1:22" s="1104" customFormat="1">
      <c r="A495" s="1125"/>
      <c r="B495" s="1125"/>
      <c r="C495" s="1126"/>
      <c r="D495" s="1125"/>
      <c r="E495" s="1125"/>
      <c r="F495" s="1125"/>
      <c r="G495" s="1125"/>
      <c r="H495" s="1125"/>
      <c r="I495" s="1126"/>
      <c r="J495" s="1126"/>
      <c r="K495" s="1126"/>
      <c r="L495" s="1126"/>
      <c r="M495" s="1126"/>
      <c r="N495" s="1126"/>
      <c r="O495" s="1126"/>
      <c r="P495" s="1126"/>
      <c r="Q495" s="1126"/>
      <c r="T495" s="1105"/>
      <c r="U495" s="1105"/>
      <c r="V495" s="1014"/>
    </row>
    <row r="496" spans="1:22" s="1104" customFormat="1">
      <c r="A496" s="1125"/>
      <c r="B496" s="1125"/>
      <c r="C496" s="1126"/>
      <c r="D496" s="1125"/>
      <c r="E496" s="1125"/>
      <c r="F496" s="1125"/>
      <c r="G496" s="1125"/>
      <c r="H496" s="1125"/>
      <c r="I496" s="1126"/>
      <c r="J496" s="1126"/>
      <c r="K496" s="1126"/>
      <c r="L496" s="1126"/>
      <c r="M496" s="1126"/>
      <c r="N496" s="1126"/>
      <c r="O496" s="1126"/>
      <c r="P496" s="1126"/>
      <c r="Q496" s="1126"/>
      <c r="T496" s="1105"/>
      <c r="U496" s="1105"/>
      <c r="V496" s="1014"/>
    </row>
    <row r="497" spans="1:25" s="1104" customFormat="1">
      <c r="A497" s="1125"/>
      <c r="B497" s="1125"/>
      <c r="C497" s="1126"/>
      <c r="D497" s="1125"/>
      <c r="E497" s="1125"/>
      <c r="F497" s="1125"/>
      <c r="G497" s="1125"/>
      <c r="H497" s="1125"/>
      <c r="I497" s="1126"/>
      <c r="J497" s="1126"/>
      <c r="K497" s="1126"/>
      <c r="L497" s="1126"/>
      <c r="M497" s="1126"/>
      <c r="N497" s="1126"/>
      <c r="O497" s="1126"/>
      <c r="P497" s="1126"/>
      <c r="Q497" s="1126"/>
      <c r="T497" s="1105"/>
      <c r="U497" s="1105"/>
      <c r="V497" s="1014"/>
    </row>
    <row r="498" spans="1:25" s="1104" customFormat="1">
      <c r="A498" s="1125"/>
      <c r="B498" s="1125"/>
      <c r="C498" s="1126"/>
      <c r="D498" s="1125"/>
      <c r="E498" s="1125"/>
      <c r="F498" s="1125"/>
      <c r="G498" s="1125"/>
      <c r="H498" s="1125"/>
      <c r="I498" s="1126"/>
      <c r="J498" s="1126"/>
      <c r="K498" s="1126"/>
      <c r="L498" s="1126"/>
      <c r="M498" s="1126"/>
      <c r="N498" s="1126"/>
      <c r="O498" s="1126"/>
      <c r="P498" s="1126"/>
      <c r="Q498" s="1126"/>
      <c r="T498" s="1105"/>
      <c r="U498" s="1105"/>
      <c r="V498" s="1014"/>
    </row>
    <row r="499" spans="1:25" s="1104" customFormat="1">
      <c r="A499" s="1125"/>
      <c r="B499" s="1125"/>
      <c r="C499" s="1126"/>
      <c r="D499" s="1125"/>
      <c r="E499" s="1125"/>
      <c r="F499" s="1125"/>
      <c r="G499" s="1125"/>
      <c r="H499" s="1125"/>
      <c r="I499" s="1126"/>
      <c r="J499" s="1126"/>
      <c r="K499" s="1126"/>
      <c r="L499" s="1126"/>
      <c r="M499" s="1126"/>
      <c r="N499" s="1126"/>
      <c r="O499" s="1126"/>
      <c r="P499" s="1126"/>
      <c r="Q499" s="1126"/>
      <c r="T499" s="1105"/>
      <c r="U499" s="1105"/>
      <c r="V499" s="1014"/>
    </row>
    <row r="500" spans="1:25" s="1104" customFormat="1">
      <c r="A500" s="1125"/>
      <c r="B500" s="1125"/>
      <c r="C500" s="1126"/>
      <c r="D500" s="1125"/>
      <c r="E500" s="1125"/>
      <c r="F500" s="1125"/>
      <c r="G500" s="1125"/>
      <c r="H500" s="1125"/>
      <c r="I500" s="1126"/>
      <c r="J500" s="1126"/>
      <c r="K500" s="1126"/>
      <c r="L500" s="1126"/>
      <c r="M500" s="1126"/>
      <c r="N500" s="1126"/>
      <c r="O500" s="1126"/>
      <c r="P500" s="1126"/>
      <c r="Q500" s="1126"/>
      <c r="T500" s="1105"/>
      <c r="U500" s="1105"/>
      <c r="V500" s="1014"/>
    </row>
    <row r="501" spans="1:25" s="1104" customFormat="1">
      <c r="A501" s="1125"/>
      <c r="B501" s="1125"/>
      <c r="C501" s="1126"/>
      <c r="D501" s="1125"/>
      <c r="E501" s="1125"/>
      <c r="F501" s="1125"/>
      <c r="G501" s="1125"/>
      <c r="H501" s="1125"/>
      <c r="I501" s="1126"/>
      <c r="J501" s="1126"/>
      <c r="K501" s="1126"/>
      <c r="L501" s="1126"/>
      <c r="M501" s="1126"/>
      <c r="N501" s="1126"/>
      <c r="O501" s="1126"/>
      <c r="P501" s="1126"/>
      <c r="Q501" s="1126"/>
      <c r="T501" s="1105"/>
      <c r="U501" s="1105"/>
      <c r="V501" s="1014"/>
    </row>
    <row r="502" spans="1:25" s="1104" customFormat="1">
      <c r="A502" s="1125"/>
      <c r="B502" s="1125"/>
      <c r="C502" s="1126"/>
      <c r="D502" s="1125"/>
      <c r="E502" s="1125"/>
      <c r="F502" s="1125"/>
      <c r="G502" s="1125"/>
      <c r="H502" s="1125"/>
      <c r="I502" s="1126"/>
      <c r="J502" s="1126"/>
      <c r="K502" s="1126"/>
      <c r="L502" s="1126"/>
      <c r="M502" s="1126"/>
      <c r="N502" s="1126"/>
      <c r="O502" s="1126"/>
      <c r="P502" s="1126"/>
      <c r="Q502" s="1126"/>
      <c r="T502" s="1105"/>
      <c r="U502" s="1105"/>
      <c r="V502" s="1014"/>
    </row>
    <row r="503" spans="1:25" s="1104" customFormat="1">
      <c r="A503" s="1125"/>
      <c r="B503" s="1125"/>
      <c r="C503" s="1126"/>
      <c r="D503" s="1125"/>
      <c r="E503" s="1125"/>
      <c r="F503" s="1125"/>
      <c r="G503" s="1125"/>
      <c r="H503" s="1125"/>
      <c r="I503" s="1126"/>
      <c r="J503" s="1126"/>
      <c r="K503" s="1126"/>
      <c r="L503" s="1126"/>
      <c r="M503" s="1126"/>
      <c r="N503" s="1126"/>
      <c r="O503" s="1126"/>
      <c r="P503" s="1126"/>
      <c r="Q503" s="1126"/>
      <c r="T503" s="1105"/>
      <c r="U503" s="1105"/>
      <c r="V503" s="1014"/>
    </row>
    <row r="504" spans="1:25" s="1104" customFormat="1">
      <c r="A504" s="1125"/>
      <c r="B504" s="1125"/>
      <c r="C504" s="1126"/>
      <c r="D504" s="1125"/>
      <c r="E504" s="1125"/>
      <c r="F504" s="1125"/>
      <c r="G504" s="1125"/>
      <c r="H504" s="1125"/>
      <c r="I504" s="1126"/>
      <c r="J504" s="1126"/>
      <c r="K504" s="1126"/>
      <c r="L504" s="1126"/>
      <c r="M504" s="1126"/>
      <c r="N504" s="1126"/>
      <c r="O504" s="1126"/>
      <c r="P504" s="1126"/>
      <c r="Q504" s="1126"/>
      <c r="T504" s="1105"/>
      <c r="U504" s="1105"/>
      <c r="V504" s="1014"/>
    </row>
    <row r="505" spans="1:25">
      <c r="T505" s="1105"/>
      <c r="U505" s="1105"/>
      <c r="V505" s="1014"/>
      <c r="W505" s="1106"/>
      <c r="X505" s="1106"/>
      <c r="Y505" s="1106"/>
    </row>
    <row r="506" spans="1:25">
      <c r="T506" s="1105"/>
      <c r="U506" s="1105"/>
      <c r="V506" s="1014"/>
      <c r="W506" s="1106"/>
      <c r="X506" s="1106"/>
      <c r="Y506" s="1106"/>
    </row>
    <row r="507" spans="1:25">
      <c r="T507" s="1105"/>
      <c r="U507" s="1105"/>
      <c r="V507" s="1014"/>
      <c r="W507" s="1106"/>
      <c r="X507" s="1106"/>
      <c r="Y507" s="1106"/>
    </row>
    <row r="508" spans="1:25">
      <c r="T508" s="1105"/>
      <c r="U508" s="1105"/>
      <c r="V508" s="1014"/>
      <c r="W508" s="1106"/>
      <c r="X508" s="1106"/>
      <c r="Y508" s="1106"/>
    </row>
    <row r="509" spans="1:25">
      <c r="T509" s="1105"/>
      <c r="U509" s="1105"/>
      <c r="V509" s="1014"/>
      <c r="W509" s="1106"/>
      <c r="X509" s="1106"/>
      <c r="Y509" s="1106"/>
    </row>
    <row r="510" spans="1:25">
      <c r="T510" s="1105"/>
      <c r="U510" s="1105"/>
      <c r="V510" s="1014"/>
      <c r="W510" s="1106"/>
      <c r="X510" s="1106"/>
      <c r="Y510" s="1106"/>
    </row>
    <row r="511" spans="1:25">
      <c r="T511" s="1105"/>
      <c r="U511" s="1105"/>
      <c r="V511" s="1014"/>
      <c r="W511" s="1106"/>
      <c r="X511" s="1106"/>
      <c r="Y511" s="1106"/>
    </row>
    <row r="512" spans="1:25">
      <c r="T512" s="1105"/>
      <c r="U512" s="1105"/>
      <c r="V512" s="1014"/>
      <c r="W512" s="1106"/>
      <c r="X512" s="1106"/>
      <c r="Y512" s="1106"/>
    </row>
    <row r="513" spans="1:25">
      <c r="T513" s="1105"/>
      <c r="U513" s="1105"/>
      <c r="V513" s="1014"/>
      <c r="W513" s="1106"/>
      <c r="X513" s="1106"/>
      <c r="Y513" s="1106"/>
    </row>
    <row r="514" spans="1:25">
      <c r="T514" s="1105"/>
      <c r="U514" s="1105"/>
      <c r="V514" s="1014"/>
      <c r="W514" s="1106"/>
      <c r="X514" s="1106"/>
      <c r="Y514" s="1106"/>
    </row>
    <row r="515" spans="1:25">
      <c r="T515" s="1105"/>
      <c r="U515" s="1105"/>
      <c r="V515" s="1014"/>
      <c r="W515" s="1106"/>
      <c r="X515" s="1106"/>
      <c r="Y515" s="1106"/>
    </row>
    <row r="516" spans="1:25">
      <c r="T516" s="1105"/>
      <c r="U516" s="1105"/>
      <c r="V516" s="1014"/>
      <c r="W516" s="1106"/>
      <c r="X516" s="1106"/>
      <c r="Y516" s="1106"/>
    </row>
    <row r="517" spans="1:25">
      <c r="T517" s="1105"/>
      <c r="U517" s="1105"/>
      <c r="V517" s="1014"/>
      <c r="W517" s="1106"/>
      <c r="X517" s="1106"/>
      <c r="Y517" s="1106"/>
    </row>
    <row r="518" spans="1:25">
      <c r="T518" s="1105"/>
      <c r="U518" s="1105"/>
      <c r="V518" s="1014"/>
      <c r="W518" s="1106"/>
      <c r="X518" s="1106"/>
      <c r="Y518" s="1106"/>
    </row>
    <row r="519" spans="1:25">
      <c r="T519" s="1105"/>
      <c r="U519" s="1105"/>
      <c r="V519" s="1014"/>
      <c r="W519" s="1106"/>
      <c r="X519" s="1106"/>
      <c r="Y519" s="1106"/>
    </row>
    <row r="520" spans="1:25">
      <c r="T520" s="1105"/>
      <c r="U520" s="1105"/>
      <c r="V520" s="1014"/>
      <c r="W520" s="1106"/>
      <c r="X520" s="1106"/>
      <c r="Y520" s="1106"/>
    </row>
    <row r="521" spans="1:25" s="1104" customFormat="1">
      <c r="A521" s="1125"/>
      <c r="B521" s="1125"/>
      <c r="C521" s="1126"/>
      <c r="D521" s="1125"/>
      <c r="E521" s="1125"/>
      <c r="F521" s="1125"/>
      <c r="G521" s="1125"/>
      <c r="H521" s="1125"/>
      <c r="I521" s="1126"/>
      <c r="J521" s="1126"/>
      <c r="K521" s="1126"/>
      <c r="L521" s="1126"/>
      <c r="M521" s="1126"/>
      <c r="N521" s="1126"/>
      <c r="O521" s="1126"/>
      <c r="P521" s="1126"/>
      <c r="Q521" s="1126"/>
      <c r="T521" s="1105"/>
      <c r="U521" s="1105"/>
      <c r="V521" s="1014"/>
    </row>
    <row r="522" spans="1:25" s="1104" customFormat="1">
      <c r="A522" s="1125"/>
      <c r="B522" s="1125"/>
      <c r="C522" s="1126"/>
      <c r="D522" s="1125"/>
      <c r="E522" s="1125"/>
      <c r="F522" s="1125"/>
      <c r="G522" s="1125"/>
      <c r="H522" s="1125"/>
      <c r="I522" s="1126"/>
      <c r="J522" s="1126"/>
      <c r="K522" s="1126"/>
      <c r="L522" s="1126"/>
      <c r="M522" s="1126"/>
      <c r="N522" s="1126"/>
      <c r="O522" s="1126"/>
      <c r="P522" s="1126"/>
      <c r="Q522" s="1126"/>
      <c r="T522" s="1105"/>
      <c r="U522" s="1105"/>
      <c r="V522" s="1014"/>
    </row>
    <row r="523" spans="1:25" s="1104" customFormat="1">
      <c r="A523" s="1125"/>
      <c r="B523" s="1125"/>
      <c r="C523" s="1126"/>
      <c r="D523" s="1125"/>
      <c r="E523" s="1125"/>
      <c r="F523" s="1125"/>
      <c r="G523" s="1125"/>
      <c r="H523" s="1125"/>
      <c r="I523" s="1126"/>
      <c r="J523" s="1126"/>
      <c r="K523" s="1126"/>
      <c r="L523" s="1126"/>
      <c r="M523" s="1126"/>
      <c r="N523" s="1126"/>
      <c r="O523" s="1126"/>
      <c r="P523" s="1126"/>
      <c r="Q523" s="1126"/>
      <c r="T523" s="1105"/>
      <c r="U523" s="1105"/>
      <c r="V523" s="1014"/>
    </row>
    <row r="524" spans="1:25" s="1104" customFormat="1">
      <c r="A524" s="1125"/>
      <c r="B524" s="1125"/>
      <c r="C524" s="1126"/>
      <c r="D524" s="1125"/>
      <c r="E524" s="1125"/>
      <c r="F524" s="1125"/>
      <c r="G524" s="1125"/>
      <c r="H524" s="1125"/>
      <c r="I524" s="1126"/>
      <c r="J524" s="1126"/>
      <c r="K524" s="1126"/>
      <c r="L524" s="1126"/>
      <c r="M524" s="1126"/>
      <c r="N524" s="1126"/>
      <c r="O524" s="1126"/>
      <c r="P524" s="1126"/>
      <c r="Q524" s="1126"/>
      <c r="T524" s="1105"/>
      <c r="U524" s="1105"/>
      <c r="V524" s="1014"/>
    </row>
    <row r="525" spans="1:25" s="1104" customFormat="1">
      <c r="A525" s="1125"/>
      <c r="B525" s="1125"/>
      <c r="C525" s="1126"/>
      <c r="D525" s="1125"/>
      <c r="E525" s="1125"/>
      <c r="F525" s="1125"/>
      <c r="G525" s="1125"/>
      <c r="H525" s="1125"/>
      <c r="I525" s="1126"/>
      <c r="J525" s="1126"/>
      <c r="K525" s="1126"/>
      <c r="L525" s="1126"/>
      <c r="M525" s="1126"/>
      <c r="N525" s="1126"/>
      <c r="O525" s="1126"/>
      <c r="P525" s="1126"/>
      <c r="Q525" s="1126"/>
      <c r="T525" s="1105"/>
      <c r="U525" s="1105"/>
      <c r="V525" s="1014"/>
    </row>
    <row r="526" spans="1:25" s="1104" customFormat="1">
      <c r="A526" s="1125"/>
      <c r="B526" s="1125"/>
      <c r="C526" s="1126"/>
      <c r="D526" s="1125"/>
      <c r="E526" s="1125"/>
      <c r="F526" s="1125"/>
      <c r="G526" s="1125"/>
      <c r="H526" s="1125"/>
      <c r="I526" s="1126"/>
      <c r="J526" s="1126"/>
      <c r="K526" s="1126"/>
      <c r="L526" s="1126"/>
      <c r="M526" s="1126"/>
      <c r="N526" s="1126"/>
      <c r="O526" s="1126"/>
      <c r="P526" s="1126"/>
      <c r="Q526" s="1126"/>
      <c r="T526" s="1105"/>
      <c r="U526" s="1105"/>
      <c r="V526" s="1014"/>
    </row>
    <row r="527" spans="1:25" s="1104" customFormat="1">
      <c r="A527" s="1125"/>
      <c r="B527" s="1125"/>
      <c r="C527" s="1126"/>
      <c r="D527" s="1125"/>
      <c r="E527" s="1125"/>
      <c r="F527" s="1125"/>
      <c r="G527" s="1125"/>
      <c r="H527" s="1125"/>
      <c r="I527" s="1126"/>
      <c r="J527" s="1126"/>
      <c r="K527" s="1126"/>
      <c r="L527" s="1126"/>
      <c r="M527" s="1126"/>
      <c r="N527" s="1126"/>
      <c r="O527" s="1126"/>
      <c r="P527" s="1126"/>
      <c r="Q527" s="1126"/>
      <c r="T527" s="1105"/>
      <c r="U527" s="1105"/>
      <c r="V527" s="1014"/>
    </row>
    <row r="528" spans="1:25" s="1104" customFormat="1">
      <c r="A528" s="1125"/>
      <c r="B528" s="1125"/>
      <c r="C528" s="1126"/>
      <c r="D528" s="1125"/>
      <c r="E528" s="1125"/>
      <c r="F528" s="1125"/>
      <c r="G528" s="1125"/>
      <c r="H528" s="1125"/>
      <c r="I528" s="1126"/>
      <c r="J528" s="1126"/>
      <c r="K528" s="1126"/>
      <c r="L528" s="1126"/>
      <c r="M528" s="1126"/>
      <c r="N528" s="1126"/>
      <c r="O528" s="1126"/>
      <c r="P528" s="1126"/>
      <c r="Q528" s="1126"/>
      <c r="T528" s="1105"/>
      <c r="U528" s="1105"/>
      <c r="V528" s="1014"/>
    </row>
    <row r="529" spans="1:22" s="1104" customFormat="1">
      <c r="A529" s="1125"/>
      <c r="B529" s="1125"/>
      <c r="C529" s="1126"/>
      <c r="D529" s="1125"/>
      <c r="E529" s="1125"/>
      <c r="F529" s="1125"/>
      <c r="G529" s="1125"/>
      <c r="H529" s="1125"/>
      <c r="I529" s="1126"/>
      <c r="J529" s="1126"/>
      <c r="K529" s="1126"/>
      <c r="L529" s="1126"/>
      <c r="M529" s="1126"/>
      <c r="N529" s="1126"/>
      <c r="O529" s="1126"/>
      <c r="P529" s="1126"/>
      <c r="Q529" s="1126"/>
      <c r="T529" s="1105"/>
      <c r="U529" s="1105"/>
      <c r="V529" s="1014"/>
    </row>
    <row r="530" spans="1:22" s="1104" customFormat="1">
      <c r="A530" s="1125"/>
      <c r="B530" s="1125"/>
      <c r="C530" s="1126"/>
      <c r="D530" s="1125"/>
      <c r="E530" s="1125"/>
      <c r="F530" s="1125"/>
      <c r="G530" s="1125"/>
      <c r="H530" s="1125"/>
      <c r="I530" s="1126"/>
      <c r="J530" s="1126"/>
      <c r="K530" s="1126"/>
      <c r="L530" s="1126"/>
      <c r="M530" s="1126"/>
      <c r="N530" s="1126"/>
      <c r="O530" s="1126"/>
      <c r="P530" s="1126"/>
      <c r="Q530" s="1126"/>
      <c r="T530" s="1105"/>
      <c r="U530" s="1105"/>
      <c r="V530" s="1014"/>
    </row>
    <row r="531" spans="1:22" s="1104" customFormat="1">
      <c r="A531" s="1125"/>
      <c r="B531" s="1125"/>
      <c r="C531" s="1126"/>
      <c r="D531" s="1125"/>
      <c r="E531" s="1125"/>
      <c r="F531" s="1125"/>
      <c r="G531" s="1125"/>
      <c r="H531" s="1125"/>
      <c r="I531" s="1126"/>
      <c r="J531" s="1126"/>
      <c r="K531" s="1126"/>
      <c r="L531" s="1126"/>
      <c r="M531" s="1126"/>
      <c r="N531" s="1126"/>
      <c r="O531" s="1126"/>
      <c r="P531" s="1126"/>
      <c r="Q531" s="1126"/>
      <c r="T531" s="1105"/>
      <c r="U531" s="1105"/>
      <c r="V531" s="1014"/>
    </row>
    <row r="532" spans="1:22" s="1104" customFormat="1">
      <c r="A532" s="1125"/>
      <c r="B532" s="1125"/>
      <c r="C532" s="1126"/>
      <c r="D532" s="1125"/>
      <c r="E532" s="1125"/>
      <c r="F532" s="1125"/>
      <c r="G532" s="1125"/>
      <c r="H532" s="1125"/>
      <c r="I532" s="1126"/>
      <c r="J532" s="1126"/>
      <c r="K532" s="1126"/>
      <c r="L532" s="1126"/>
      <c r="M532" s="1126"/>
      <c r="N532" s="1126"/>
      <c r="O532" s="1126"/>
      <c r="P532" s="1126"/>
      <c r="Q532" s="1126"/>
      <c r="T532" s="1105"/>
      <c r="U532" s="1105"/>
      <c r="V532" s="1014"/>
    </row>
    <row r="533" spans="1:22" s="1104" customFormat="1">
      <c r="A533" s="1125"/>
      <c r="B533" s="1125"/>
      <c r="C533" s="1126"/>
      <c r="D533" s="1125"/>
      <c r="E533" s="1125"/>
      <c r="F533" s="1125"/>
      <c r="G533" s="1125"/>
      <c r="H533" s="1125"/>
      <c r="I533" s="1126"/>
      <c r="J533" s="1126"/>
      <c r="K533" s="1126"/>
      <c r="L533" s="1126"/>
      <c r="M533" s="1126"/>
      <c r="N533" s="1126"/>
      <c r="O533" s="1126"/>
      <c r="P533" s="1126"/>
      <c r="Q533" s="1126"/>
      <c r="T533" s="1105"/>
      <c r="U533" s="1105"/>
      <c r="V533" s="1014"/>
    </row>
    <row r="534" spans="1:22" s="1104" customFormat="1">
      <c r="A534" s="1125"/>
      <c r="B534" s="1125"/>
      <c r="C534" s="1126"/>
      <c r="D534" s="1125"/>
      <c r="E534" s="1125"/>
      <c r="F534" s="1125"/>
      <c r="G534" s="1125"/>
      <c r="H534" s="1125"/>
      <c r="I534" s="1126"/>
      <c r="J534" s="1126"/>
      <c r="K534" s="1126"/>
      <c r="L534" s="1126"/>
      <c r="M534" s="1126"/>
      <c r="N534" s="1126"/>
      <c r="O534" s="1126"/>
      <c r="P534" s="1126"/>
      <c r="Q534" s="1126"/>
      <c r="T534" s="1105"/>
      <c r="U534" s="1105"/>
      <c r="V534" s="1014"/>
    </row>
    <row r="535" spans="1:22" s="1104" customFormat="1">
      <c r="A535" s="1125"/>
      <c r="B535" s="1125"/>
      <c r="C535" s="1126"/>
      <c r="D535" s="1125"/>
      <c r="E535" s="1125"/>
      <c r="F535" s="1125"/>
      <c r="G535" s="1125"/>
      <c r="H535" s="1125"/>
      <c r="I535" s="1126"/>
      <c r="J535" s="1126"/>
      <c r="K535" s="1126"/>
      <c r="L535" s="1126"/>
      <c r="M535" s="1126"/>
      <c r="N535" s="1126"/>
      <c r="O535" s="1126"/>
      <c r="P535" s="1126"/>
      <c r="Q535" s="1126"/>
      <c r="T535" s="1105"/>
      <c r="U535" s="1105"/>
      <c r="V535" s="1014"/>
    </row>
    <row r="536" spans="1:22" s="1104" customFormat="1">
      <c r="A536" s="1125"/>
      <c r="B536" s="1125"/>
      <c r="C536" s="1126"/>
      <c r="D536" s="1125"/>
      <c r="E536" s="1125"/>
      <c r="F536" s="1125"/>
      <c r="G536" s="1125"/>
      <c r="H536" s="1125"/>
      <c r="I536" s="1126"/>
      <c r="J536" s="1126"/>
      <c r="K536" s="1126"/>
      <c r="L536" s="1126"/>
      <c r="M536" s="1126"/>
      <c r="N536" s="1126"/>
      <c r="O536" s="1126"/>
      <c r="P536" s="1126"/>
      <c r="Q536" s="1126"/>
      <c r="T536" s="1105"/>
      <c r="U536" s="1105"/>
      <c r="V536" s="1014"/>
    </row>
    <row r="537" spans="1:22" s="1104" customFormat="1">
      <c r="A537" s="1125"/>
      <c r="B537" s="1125"/>
      <c r="C537" s="1126"/>
      <c r="D537" s="1125"/>
      <c r="E537" s="1125"/>
      <c r="F537" s="1125"/>
      <c r="G537" s="1125"/>
      <c r="H537" s="1125"/>
      <c r="I537" s="1126"/>
      <c r="J537" s="1126"/>
      <c r="K537" s="1126"/>
      <c r="L537" s="1126"/>
      <c r="M537" s="1126"/>
      <c r="N537" s="1126"/>
      <c r="O537" s="1126"/>
      <c r="P537" s="1126"/>
      <c r="Q537" s="1126"/>
      <c r="T537" s="1105"/>
      <c r="U537" s="1105"/>
      <c r="V537" s="1014"/>
    </row>
    <row r="538" spans="1:22" s="1104" customFormat="1">
      <c r="A538" s="1125"/>
      <c r="B538" s="1125"/>
      <c r="C538" s="1126"/>
      <c r="D538" s="1125"/>
      <c r="E538" s="1125"/>
      <c r="F538" s="1125"/>
      <c r="G538" s="1125"/>
      <c r="H538" s="1125"/>
      <c r="I538" s="1126"/>
      <c r="J538" s="1126"/>
      <c r="K538" s="1126"/>
      <c r="L538" s="1126"/>
      <c r="M538" s="1126"/>
      <c r="N538" s="1126"/>
      <c r="O538" s="1126"/>
      <c r="P538" s="1126"/>
      <c r="Q538" s="1126"/>
      <c r="T538" s="1105"/>
      <c r="U538" s="1105"/>
      <c r="V538" s="1014"/>
    </row>
    <row r="539" spans="1:22" s="1104" customFormat="1">
      <c r="A539" s="1125"/>
      <c r="B539" s="1125"/>
      <c r="C539" s="1126"/>
      <c r="D539" s="1125"/>
      <c r="E539" s="1125"/>
      <c r="F539" s="1125"/>
      <c r="G539" s="1125"/>
      <c r="H539" s="1125"/>
      <c r="I539" s="1126"/>
      <c r="J539" s="1126"/>
      <c r="K539" s="1126"/>
      <c r="L539" s="1126"/>
      <c r="M539" s="1126"/>
      <c r="N539" s="1126"/>
      <c r="O539" s="1126"/>
      <c r="P539" s="1126"/>
      <c r="Q539" s="1126"/>
      <c r="T539" s="1105"/>
      <c r="U539" s="1105"/>
      <c r="V539" s="1014"/>
    </row>
    <row r="540" spans="1:22" s="1104" customFormat="1">
      <c r="A540" s="1125"/>
      <c r="B540" s="1125"/>
      <c r="C540" s="1126"/>
      <c r="D540" s="1125"/>
      <c r="E540" s="1125"/>
      <c r="F540" s="1125"/>
      <c r="G540" s="1125"/>
      <c r="H540" s="1125"/>
      <c r="I540" s="1126"/>
      <c r="J540" s="1126"/>
      <c r="K540" s="1126"/>
      <c r="L540" s="1126"/>
      <c r="M540" s="1126"/>
      <c r="N540" s="1126"/>
      <c r="O540" s="1126"/>
      <c r="P540" s="1126"/>
      <c r="Q540" s="1126"/>
      <c r="T540" s="1105"/>
      <c r="U540" s="1105"/>
      <c r="V540" s="1014"/>
    </row>
    <row r="541" spans="1:22" s="1104" customFormat="1">
      <c r="A541" s="1125"/>
      <c r="B541" s="1125"/>
      <c r="C541" s="1126"/>
      <c r="D541" s="1125"/>
      <c r="E541" s="1125"/>
      <c r="F541" s="1125"/>
      <c r="G541" s="1125"/>
      <c r="H541" s="1125"/>
      <c r="I541" s="1126"/>
      <c r="J541" s="1126"/>
      <c r="K541" s="1126"/>
      <c r="L541" s="1126"/>
      <c r="M541" s="1126"/>
      <c r="N541" s="1126"/>
      <c r="O541" s="1126"/>
      <c r="P541" s="1126"/>
      <c r="Q541" s="1126"/>
      <c r="T541" s="1105"/>
      <c r="U541" s="1105"/>
      <c r="V541" s="1014"/>
    </row>
    <row r="542" spans="1:22" s="1104" customFormat="1">
      <c r="A542" s="1125"/>
      <c r="B542" s="1125"/>
      <c r="C542" s="1126"/>
      <c r="D542" s="1125"/>
      <c r="E542" s="1125"/>
      <c r="F542" s="1125"/>
      <c r="G542" s="1125"/>
      <c r="H542" s="1125"/>
      <c r="I542" s="1126"/>
      <c r="J542" s="1126"/>
      <c r="K542" s="1126"/>
      <c r="L542" s="1126"/>
      <c r="M542" s="1126"/>
      <c r="N542" s="1126"/>
      <c r="O542" s="1126"/>
      <c r="P542" s="1126"/>
      <c r="Q542" s="1126"/>
      <c r="T542" s="1105"/>
      <c r="U542" s="1105"/>
      <c r="V542" s="1014"/>
    </row>
    <row r="543" spans="1:22" s="1104" customFormat="1">
      <c r="A543" s="1125"/>
      <c r="B543" s="1125"/>
      <c r="C543" s="1126"/>
      <c r="D543" s="1125"/>
      <c r="E543" s="1125"/>
      <c r="F543" s="1125"/>
      <c r="G543" s="1125"/>
      <c r="H543" s="1125"/>
      <c r="I543" s="1126"/>
      <c r="J543" s="1126"/>
      <c r="K543" s="1126"/>
      <c r="L543" s="1126"/>
      <c r="M543" s="1126"/>
      <c r="N543" s="1126"/>
      <c r="O543" s="1126"/>
      <c r="P543" s="1126"/>
      <c r="Q543" s="1126"/>
      <c r="T543" s="1105"/>
      <c r="U543" s="1105"/>
      <c r="V543" s="1014"/>
    </row>
    <row r="544" spans="1:22" s="1104" customFormat="1">
      <c r="A544" s="1125"/>
      <c r="B544" s="1125"/>
      <c r="C544" s="1126"/>
      <c r="D544" s="1125"/>
      <c r="E544" s="1125"/>
      <c r="F544" s="1125"/>
      <c r="G544" s="1125"/>
      <c r="H544" s="1125"/>
      <c r="I544" s="1126"/>
      <c r="J544" s="1126"/>
      <c r="K544" s="1126"/>
      <c r="L544" s="1126"/>
      <c r="M544" s="1126"/>
      <c r="N544" s="1126"/>
      <c r="O544" s="1126"/>
      <c r="P544" s="1126"/>
      <c r="Q544" s="1126"/>
      <c r="T544" s="1105"/>
      <c r="U544" s="1105"/>
      <c r="V544" s="1014"/>
    </row>
    <row r="545" spans="1:22" s="1104" customFormat="1">
      <c r="A545" s="1125"/>
      <c r="B545" s="1125"/>
      <c r="C545" s="1126"/>
      <c r="D545" s="1125"/>
      <c r="E545" s="1125"/>
      <c r="F545" s="1125"/>
      <c r="G545" s="1125"/>
      <c r="H545" s="1125"/>
      <c r="I545" s="1126"/>
      <c r="J545" s="1126"/>
      <c r="K545" s="1126"/>
      <c r="L545" s="1126"/>
      <c r="M545" s="1126"/>
      <c r="N545" s="1126"/>
      <c r="O545" s="1126"/>
      <c r="P545" s="1126"/>
      <c r="Q545" s="1126"/>
      <c r="T545" s="1105"/>
      <c r="U545" s="1105"/>
      <c r="V545" s="1014"/>
    </row>
    <row r="546" spans="1:22" s="1104" customFormat="1">
      <c r="A546" s="1125"/>
      <c r="B546" s="1125"/>
      <c r="C546" s="1126"/>
      <c r="D546" s="1125"/>
      <c r="E546" s="1125"/>
      <c r="F546" s="1125"/>
      <c r="G546" s="1125"/>
      <c r="H546" s="1125"/>
      <c r="I546" s="1126"/>
      <c r="J546" s="1126"/>
      <c r="K546" s="1126"/>
      <c r="L546" s="1126"/>
      <c r="M546" s="1126"/>
      <c r="N546" s="1126"/>
      <c r="O546" s="1126"/>
      <c r="P546" s="1126"/>
      <c r="Q546" s="1126"/>
      <c r="T546" s="1105"/>
      <c r="U546" s="1105"/>
      <c r="V546" s="1014"/>
    </row>
    <row r="547" spans="1:22" s="1104" customFormat="1">
      <c r="A547" s="1125"/>
      <c r="B547" s="1125"/>
      <c r="C547" s="1126"/>
      <c r="D547" s="1125"/>
      <c r="E547" s="1125"/>
      <c r="F547" s="1125"/>
      <c r="G547" s="1125"/>
      <c r="H547" s="1125"/>
      <c r="I547" s="1126"/>
      <c r="J547" s="1126"/>
      <c r="K547" s="1126"/>
      <c r="L547" s="1126"/>
      <c r="M547" s="1126"/>
      <c r="N547" s="1126"/>
      <c r="O547" s="1126"/>
      <c r="P547" s="1126"/>
      <c r="Q547" s="1126"/>
      <c r="T547" s="1105"/>
      <c r="U547" s="1105"/>
      <c r="V547" s="1014"/>
    </row>
    <row r="548" spans="1:22" s="1104" customFormat="1">
      <c r="A548" s="1125"/>
      <c r="B548" s="1125"/>
      <c r="C548" s="1126"/>
      <c r="D548" s="1125"/>
      <c r="E548" s="1125"/>
      <c r="F548" s="1125"/>
      <c r="G548" s="1125"/>
      <c r="H548" s="1125"/>
      <c r="I548" s="1126"/>
      <c r="J548" s="1126"/>
      <c r="K548" s="1126"/>
      <c r="L548" s="1126"/>
      <c r="M548" s="1126"/>
      <c r="N548" s="1126"/>
      <c r="O548" s="1126"/>
      <c r="P548" s="1126"/>
      <c r="Q548" s="1126"/>
      <c r="T548" s="1105"/>
      <c r="U548" s="1105"/>
      <c r="V548" s="1014"/>
    </row>
    <row r="549" spans="1:22" s="1104" customFormat="1">
      <c r="A549" s="1125"/>
      <c r="B549" s="1125"/>
      <c r="C549" s="1126"/>
      <c r="D549" s="1125"/>
      <c r="E549" s="1125"/>
      <c r="F549" s="1125"/>
      <c r="G549" s="1125"/>
      <c r="H549" s="1125"/>
      <c r="I549" s="1126"/>
      <c r="J549" s="1126"/>
      <c r="K549" s="1126"/>
      <c r="L549" s="1126"/>
      <c r="M549" s="1126"/>
      <c r="N549" s="1126"/>
      <c r="O549" s="1126"/>
      <c r="P549" s="1126"/>
      <c r="Q549" s="1126"/>
      <c r="T549" s="1105"/>
      <c r="U549" s="1105"/>
      <c r="V549" s="1014"/>
    </row>
    <row r="550" spans="1:22" s="1104" customFormat="1">
      <c r="A550" s="1125"/>
      <c r="B550" s="1125"/>
      <c r="C550" s="1126"/>
      <c r="D550" s="1125"/>
      <c r="E550" s="1125"/>
      <c r="F550" s="1125"/>
      <c r="G550" s="1125"/>
      <c r="H550" s="1125"/>
      <c r="I550" s="1126"/>
      <c r="J550" s="1126"/>
      <c r="K550" s="1126"/>
      <c r="L550" s="1126"/>
      <c r="M550" s="1126"/>
      <c r="N550" s="1126"/>
      <c r="O550" s="1126"/>
      <c r="P550" s="1126"/>
      <c r="Q550" s="1126"/>
      <c r="T550" s="1105"/>
      <c r="U550" s="1105"/>
      <c r="V550" s="1014"/>
    </row>
    <row r="551" spans="1:22" s="1104" customFormat="1">
      <c r="A551" s="1125"/>
      <c r="B551" s="1125"/>
      <c r="C551" s="1126"/>
      <c r="D551" s="1125"/>
      <c r="E551" s="1125"/>
      <c r="F551" s="1125"/>
      <c r="G551" s="1125"/>
      <c r="H551" s="1125"/>
      <c r="I551" s="1126"/>
      <c r="J551" s="1126"/>
      <c r="K551" s="1126"/>
      <c r="L551" s="1126"/>
      <c r="M551" s="1126"/>
      <c r="N551" s="1126"/>
      <c r="O551" s="1126"/>
      <c r="P551" s="1126"/>
      <c r="Q551" s="1126"/>
      <c r="T551" s="1105"/>
      <c r="U551" s="1105"/>
      <c r="V551" s="1014"/>
    </row>
    <row r="552" spans="1:22" s="1104" customFormat="1">
      <c r="A552" s="1125"/>
      <c r="B552" s="1125"/>
      <c r="C552" s="1126"/>
      <c r="D552" s="1125"/>
      <c r="E552" s="1125"/>
      <c r="F552" s="1125"/>
      <c r="G552" s="1125"/>
      <c r="H552" s="1125"/>
      <c r="I552" s="1126"/>
      <c r="J552" s="1126"/>
      <c r="K552" s="1126"/>
      <c r="L552" s="1126"/>
      <c r="M552" s="1126"/>
      <c r="N552" s="1126"/>
      <c r="O552" s="1126"/>
      <c r="P552" s="1126"/>
      <c r="Q552" s="1126"/>
      <c r="T552" s="1105"/>
      <c r="U552" s="1105"/>
      <c r="V552" s="1014"/>
    </row>
    <row r="553" spans="1:22" s="1104" customFormat="1">
      <c r="A553" s="1125"/>
      <c r="B553" s="1125"/>
      <c r="C553" s="1126"/>
      <c r="D553" s="1125"/>
      <c r="E553" s="1125"/>
      <c r="F553" s="1125"/>
      <c r="G553" s="1125"/>
      <c r="H553" s="1125"/>
      <c r="I553" s="1126"/>
      <c r="J553" s="1126"/>
      <c r="K553" s="1126"/>
      <c r="L553" s="1126"/>
      <c r="M553" s="1126"/>
      <c r="N553" s="1126"/>
      <c r="O553" s="1126"/>
      <c r="P553" s="1126"/>
      <c r="Q553" s="1126"/>
      <c r="T553" s="1105"/>
      <c r="U553" s="1105"/>
      <c r="V553" s="1014"/>
    </row>
    <row r="554" spans="1:22" s="1104" customFormat="1">
      <c r="A554" s="1125"/>
      <c r="B554" s="1125"/>
      <c r="C554" s="1126"/>
      <c r="D554" s="1125"/>
      <c r="E554" s="1125"/>
      <c r="F554" s="1125"/>
      <c r="G554" s="1125"/>
      <c r="H554" s="1125"/>
      <c r="I554" s="1126"/>
      <c r="J554" s="1126"/>
      <c r="K554" s="1126"/>
      <c r="L554" s="1126"/>
      <c r="M554" s="1126"/>
      <c r="N554" s="1126"/>
      <c r="O554" s="1126"/>
      <c r="P554" s="1126"/>
      <c r="Q554" s="1126"/>
      <c r="T554" s="1105"/>
      <c r="U554" s="1105"/>
      <c r="V554" s="1014"/>
    </row>
    <row r="555" spans="1:22" s="1104" customFormat="1">
      <c r="A555" s="1125"/>
      <c r="B555" s="1125"/>
      <c r="C555" s="1126"/>
      <c r="D555" s="1125"/>
      <c r="E555" s="1125"/>
      <c r="F555" s="1125"/>
      <c r="G555" s="1125"/>
      <c r="H555" s="1125"/>
      <c r="I555" s="1126"/>
      <c r="J555" s="1126"/>
      <c r="K555" s="1126"/>
      <c r="L555" s="1126"/>
      <c r="M555" s="1126"/>
      <c r="N555" s="1126"/>
      <c r="O555" s="1126"/>
      <c r="P555" s="1126"/>
      <c r="Q555" s="1126"/>
      <c r="T555" s="1105"/>
      <c r="U555" s="1105"/>
      <c r="V555" s="1014"/>
    </row>
    <row r="556" spans="1:22" s="1104" customFormat="1">
      <c r="A556" s="1125"/>
      <c r="B556" s="1125"/>
      <c r="C556" s="1126"/>
      <c r="D556" s="1125"/>
      <c r="E556" s="1125"/>
      <c r="F556" s="1125"/>
      <c r="G556" s="1125"/>
      <c r="H556" s="1125"/>
      <c r="I556" s="1126"/>
      <c r="J556" s="1126"/>
      <c r="K556" s="1126"/>
      <c r="L556" s="1126"/>
      <c r="M556" s="1126"/>
      <c r="N556" s="1126"/>
      <c r="O556" s="1126"/>
      <c r="P556" s="1126"/>
      <c r="Q556" s="1126"/>
      <c r="T556" s="1105"/>
      <c r="U556" s="1105"/>
      <c r="V556" s="1014"/>
    </row>
    <row r="557" spans="1:22" s="1104" customFormat="1">
      <c r="A557" s="1125"/>
      <c r="B557" s="1125"/>
      <c r="C557" s="1126"/>
      <c r="D557" s="1125"/>
      <c r="E557" s="1125"/>
      <c r="F557" s="1125"/>
      <c r="G557" s="1125"/>
      <c r="H557" s="1125"/>
      <c r="I557" s="1126"/>
      <c r="J557" s="1126"/>
      <c r="K557" s="1126"/>
      <c r="L557" s="1126"/>
      <c r="M557" s="1126"/>
      <c r="N557" s="1126"/>
      <c r="O557" s="1126"/>
      <c r="P557" s="1126"/>
      <c r="Q557" s="1126"/>
      <c r="T557" s="1105"/>
      <c r="U557" s="1105"/>
      <c r="V557" s="1014"/>
    </row>
    <row r="558" spans="1:22" s="1104" customFormat="1">
      <c r="A558" s="1125"/>
      <c r="B558" s="1125"/>
      <c r="C558" s="1126"/>
      <c r="D558" s="1125"/>
      <c r="E558" s="1125"/>
      <c r="F558" s="1125"/>
      <c r="G558" s="1125"/>
      <c r="H558" s="1125"/>
      <c r="I558" s="1126"/>
      <c r="J558" s="1126"/>
      <c r="K558" s="1126"/>
      <c r="L558" s="1126"/>
      <c r="M558" s="1126"/>
      <c r="N558" s="1126"/>
      <c r="O558" s="1126"/>
      <c r="P558" s="1126"/>
      <c r="Q558" s="1126"/>
      <c r="T558" s="1105"/>
      <c r="U558" s="1105"/>
      <c r="V558" s="1014"/>
    </row>
    <row r="559" spans="1:22" s="1104" customFormat="1">
      <c r="A559" s="1125"/>
      <c r="B559" s="1125"/>
      <c r="C559" s="1126"/>
      <c r="D559" s="1125"/>
      <c r="E559" s="1125"/>
      <c r="F559" s="1125"/>
      <c r="G559" s="1125"/>
      <c r="H559" s="1125"/>
      <c r="I559" s="1126"/>
      <c r="J559" s="1126"/>
      <c r="K559" s="1126"/>
      <c r="L559" s="1126"/>
      <c r="M559" s="1126"/>
      <c r="N559" s="1126"/>
      <c r="O559" s="1126"/>
      <c r="P559" s="1126"/>
      <c r="Q559" s="1126"/>
      <c r="T559" s="1105"/>
      <c r="U559" s="1105"/>
      <c r="V559" s="1014"/>
    </row>
    <row r="560" spans="1:22" s="1104" customFormat="1">
      <c r="A560" s="1125"/>
      <c r="B560" s="1125"/>
      <c r="C560" s="1126"/>
      <c r="D560" s="1125"/>
      <c r="E560" s="1125"/>
      <c r="F560" s="1125"/>
      <c r="G560" s="1125"/>
      <c r="H560" s="1125"/>
      <c r="I560" s="1126"/>
      <c r="J560" s="1126"/>
      <c r="K560" s="1126"/>
      <c r="L560" s="1126"/>
      <c r="M560" s="1126"/>
      <c r="N560" s="1126"/>
      <c r="O560" s="1126"/>
      <c r="P560" s="1126"/>
      <c r="Q560" s="1126"/>
      <c r="T560" s="1105"/>
      <c r="U560" s="1105"/>
      <c r="V560" s="1014"/>
    </row>
    <row r="561" spans="1:22" s="1104" customFormat="1">
      <c r="A561" s="1125"/>
      <c r="B561" s="1125"/>
      <c r="C561" s="1126"/>
      <c r="D561" s="1125"/>
      <c r="E561" s="1125"/>
      <c r="F561" s="1125"/>
      <c r="G561" s="1125"/>
      <c r="H561" s="1125"/>
      <c r="I561" s="1126"/>
      <c r="J561" s="1126"/>
      <c r="K561" s="1126"/>
      <c r="L561" s="1126"/>
      <c r="M561" s="1126"/>
      <c r="N561" s="1126"/>
      <c r="O561" s="1126"/>
      <c r="P561" s="1126"/>
      <c r="Q561" s="1126"/>
      <c r="T561" s="1105"/>
      <c r="U561" s="1105"/>
      <c r="V561" s="1014"/>
    </row>
    <row r="562" spans="1:22" s="1104" customFormat="1">
      <c r="A562" s="1125"/>
      <c r="B562" s="1125"/>
      <c r="C562" s="1126"/>
      <c r="D562" s="1125"/>
      <c r="E562" s="1125"/>
      <c r="F562" s="1125"/>
      <c r="G562" s="1125"/>
      <c r="H562" s="1125"/>
      <c r="I562" s="1126"/>
      <c r="J562" s="1126"/>
      <c r="K562" s="1126"/>
      <c r="L562" s="1126"/>
      <c r="M562" s="1126"/>
      <c r="N562" s="1126"/>
      <c r="O562" s="1126"/>
      <c r="P562" s="1126"/>
      <c r="Q562" s="1126"/>
      <c r="T562" s="1105"/>
      <c r="U562" s="1105"/>
      <c r="V562" s="1014"/>
    </row>
    <row r="563" spans="1:22" s="1104" customFormat="1">
      <c r="A563" s="1125"/>
      <c r="B563" s="1125"/>
      <c r="C563" s="1126"/>
      <c r="D563" s="1125"/>
      <c r="E563" s="1125"/>
      <c r="F563" s="1125"/>
      <c r="G563" s="1125"/>
      <c r="H563" s="1125"/>
      <c r="I563" s="1126"/>
      <c r="J563" s="1126"/>
      <c r="K563" s="1126"/>
      <c r="L563" s="1126"/>
      <c r="M563" s="1126"/>
      <c r="N563" s="1126"/>
      <c r="O563" s="1126"/>
      <c r="P563" s="1126"/>
      <c r="Q563" s="1126"/>
      <c r="T563" s="1105"/>
      <c r="U563" s="1105"/>
      <c r="V563" s="1014"/>
    </row>
    <row r="564" spans="1:22" s="1104" customFormat="1">
      <c r="A564" s="1125"/>
      <c r="B564" s="1125"/>
      <c r="C564" s="1126"/>
      <c r="D564" s="1125"/>
      <c r="E564" s="1125"/>
      <c r="F564" s="1125"/>
      <c r="G564" s="1125"/>
      <c r="H564" s="1125"/>
      <c r="I564" s="1126"/>
      <c r="J564" s="1126"/>
      <c r="K564" s="1126"/>
      <c r="L564" s="1126"/>
      <c r="M564" s="1126"/>
      <c r="N564" s="1126"/>
      <c r="O564" s="1126"/>
      <c r="P564" s="1126"/>
      <c r="Q564" s="1126"/>
      <c r="T564" s="1105"/>
      <c r="U564" s="1105"/>
      <c r="V564" s="1014"/>
    </row>
    <row r="565" spans="1:22" s="1104" customFormat="1">
      <c r="A565" s="1125"/>
      <c r="B565" s="1125"/>
      <c r="C565" s="1126"/>
      <c r="D565" s="1125"/>
      <c r="E565" s="1125"/>
      <c r="F565" s="1125"/>
      <c r="G565" s="1125"/>
      <c r="H565" s="1125"/>
      <c r="I565" s="1126"/>
      <c r="J565" s="1126"/>
      <c r="K565" s="1126"/>
      <c r="L565" s="1126"/>
      <c r="M565" s="1126"/>
      <c r="N565" s="1126"/>
      <c r="O565" s="1126"/>
      <c r="P565" s="1126"/>
      <c r="Q565" s="1126"/>
      <c r="T565" s="1105"/>
      <c r="U565" s="1105"/>
      <c r="V565" s="1014"/>
    </row>
    <row r="566" spans="1:22" s="1104" customFormat="1">
      <c r="A566" s="1125"/>
      <c r="B566" s="1125"/>
      <c r="C566" s="1126"/>
      <c r="D566" s="1125"/>
      <c r="E566" s="1125"/>
      <c r="F566" s="1125"/>
      <c r="G566" s="1125"/>
      <c r="H566" s="1125"/>
      <c r="I566" s="1126"/>
      <c r="J566" s="1126"/>
      <c r="K566" s="1126"/>
      <c r="L566" s="1126"/>
      <c r="M566" s="1126"/>
      <c r="N566" s="1126"/>
      <c r="O566" s="1126"/>
      <c r="P566" s="1126"/>
      <c r="Q566" s="1126"/>
      <c r="T566" s="1105"/>
      <c r="U566" s="1105"/>
      <c r="V566" s="1014"/>
    </row>
    <row r="567" spans="1:22" s="1104" customFormat="1">
      <c r="A567" s="1125"/>
      <c r="B567" s="1125"/>
      <c r="C567" s="1126"/>
      <c r="D567" s="1125"/>
      <c r="E567" s="1125"/>
      <c r="F567" s="1125"/>
      <c r="G567" s="1125"/>
      <c r="H567" s="1125"/>
      <c r="I567" s="1126"/>
      <c r="J567" s="1126"/>
      <c r="K567" s="1126"/>
      <c r="L567" s="1126"/>
      <c r="M567" s="1126"/>
      <c r="N567" s="1126"/>
      <c r="O567" s="1126"/>
      <c r="P567" s="1126"/>
      <c r="Q567" s="1126"/>
      <c r="T567" s="1105"/>
      <c r="U567" s="1105"/>
      <c r="V567" s="1014"/>
    </row>
    <row r="568" spans="1:22" s="1104" customFormat="1">
      <c r="A568" s="1125"/>
      <c r="B568" s="1125"/>
      <c r="C568" s="1126"/>
      <c r="D568" s="1125"/>
      <c r="E568" s="1125"/>
      <c r="F568" s="1125"/>
      <c r="G568" s="1125"/>
      <c r="H568" s="1125"/>
      <c r="I568" s="1126"/>
      <c r="J568" s="1126"/>
      <c r="K568" s="1126"/>
      <c r="L568" s="1126"/>
      <c r="M568" s="1126"/>
      <c r="N568" s="1126"/>
      <c r="O568" s="1126"/>
      <c r="P568" s="1126"/>
      <c r="Q568" s="1126"/>
      <c r="T568" s="1105"/>
      <c r="U568" s="1105"/>
      <c r="V568" s="1014"/>
    </row>
    <row r="569" spans="1:22" s="1104" customFormat="1">
      <c r="A569" s="1125"/>
      <c r="B569" s="1125"/>
      <c r="C569" s="1126"/>
      <c r="D569" s="1125"/>
      <c r="E569" s="1125"/>
      <c r="F569" s="1125"/>
      <c r="G569" s="1125"/>
      <c r="H569" s="1125"/>
      <c r="I569" s="1126"/>
      <c r="J569" s="1126"/>
      <c r="K569" s="1126"/>
      <c r="L569" s="1126"/>
      <c r="M569" s="1126"/>
      <c r="N569" s="1126"/>
      <c r="O569" s="1126"/>
      <c r="P569" s="1126"/>
      <c r="Q569" s="1126"/>
      <c r="T569" s="1105"/>
      <c r="U569" s="1105"/>
      <c r="V569" s="1014"/>
    </row>
    <row r="570" spans="1:22" s="1104" customFormat="1">
      <c r="A570" s="1125"/>
      <c r="B570" s="1125"/>
      <c r="C570" s="1126"/>
      <c r="D570" s="1125"/>
      <c r="E570" s="1125"/>
      <c r="F570" s="1125"/>
      <c r="G570" s="1125"/>
      <c r="H570" s="1125"/>
      <c r="I570" s="1126"/>
      <c r="J570" s="1126"/>
      <c r="K570" s="1126"/>
      <c r="L570" s="1126"/>
      <c r="M570" s="1126"/>
      <c r="N570" s="1126"/>
      <c r="O570" s="1126"/>
      <c r="P570" s="1126"/>
      <c r="Q570" s="1126"/>
      <c r="T570" s="1105"/>
      <c r="U570" s="1105"/>
      <c r="V570" s="1014"/>
    </row>
    <row r="571" spans="1:22" s="1104" customFormat="1">
      <c r="A571" s="1125"/>
      <c r="B571" s="1125"/>
      <c r="C571" s="1126"/>
      <c r="D571" s="1125"/>
      <c r="E571" s="1125"/>
      <c r="F571" s="1125"/>
      <c r="G571" s="1125"/>
      <c r="H571" s="1125"/>
      <c r="I571" s="1126"/>
      <c r="J571" s="1126"/>
      <c r="K571" s="1126"/>
      <c r="L571" s="1126"/>
      <c r="M571" s="1126"/>
      <c r="N571" s="1126"/>
      <c r="O571" s="1126"/>
      <c r="P571" s="1126"/>
      <c r="Q571" s="1126"/>
      <c r="T571" s="1105"/>
      <c r="U571" s="1105"/>
      <c r="V571" s="1014"/>
    </row>
    <row r="572" spans="1:22" s="1104" customFormat="1">
      <c r="A572" s="1125"/>
      <c r="B572" s="1125"/>
      <c r="C572" s="1126"/>
      <c r="D572" s="1125"/>
      <c r="E572" s="1125"/>
      <c r="F572" s="1125"/>
      <c r="G572" s="1125"/>
      <c r="H572" s="1125"/>
      <c r="I572" s="1126"/>
      <c r="J572" s="1126"/>
      <c r="K572" s="1126"/>
      <c r="L572" s="1126"/>
      <c r="M572" s="1126"/>
      <c r="N572" s="1126"/>
      <c r="O572" s="1126"/>
      <c r="P572" s="1126"/>
      <c r="Q572" s="1126"/>
      <c r="T572" s="1105"/>
      <c r="U572" s="1105"/>
      <c r="V572" s="1014"/>
    </row>
    <row r="573" spans="1:22" s="1104" customFormat="1">
      <c r="A573" s="1125"/>
      <c r="B573" s="1125"/>
      <c r="C573" s="1126"/>
      <c r="D573" s="1125"/>
      <c r="E573" s="1125"/>
      <c r="F573" s="1125"/>
      <c r="G573" s="1125"/>
      <c r="H573" s="1125"/>
      <c r="I573" s="1126"/>
      <c r="J573" s="1126"/>
      <c r="K573" s="1126"/>
      <c r="L573" s="1126"/>
      <c r="M573" s="1126"/>
      <c r="N573" s="1126"/>
      <c r="O573" s="1126"/>
      <c r="P573" s="1126"/>
      <c r="Q573" s="1126"/>
      <c r="T573" s="1105"/>
      <c r="U573" s="1105"/>
      <c r="V573" s="1014"/>
    </row>
    <row r="574" spans="1:22" s="1104" customFormat="1">
      <c r="A574" s="1125"/>
      <c r="B574" s="1125"/>
      <c r="C574" s="1126"/>
      <c r="D574" s="1125"/>
      <c r="E574" s="1125"/>
      <c r="F574" s="1125"/>
      <c r="G574" s="1125"/>
      <c r="H574" s="1125"/>
      <c r="I574" s="1126"/>
      <c r="J574" s="1126"/>
      <c r="K574" s="1126"/>
      <c r="L574" s="1126"/>
      <c r="M574" s="1126"/>
      <c r="N574" s="1126"/>
      <c r="O574" s="1126"/>
      <c r="P574" s="1126"/>
      <c r="Q574" s="1126"/>
      <c r="T574" s="1105"/>
      <c r="U574" s="1105"/>
      <c r="V574" s="1014"/>
    </row>
    <row r="575" spans="1:22" s="1104" customFormat="1">
      <c r="A575" s="1125"/>
      <c r="B575" s="1125"/>
      <c r="C575" s="1126"/>
      <c r="D575" s="1125"/>
      <c r="E575" s="1125"/>
      <c r="F575" s="1125"/>
      <c r="G575" s="1125"/>
      <c r="H575" s="1125"/>
      <c r="I575" s="1126"/>
      <c r="J575" s="1126"/>
      <c r="K575" s="1126"/>
      <c r="L575" s="1126"/>
      <c r="M575" s="1126"/>
      <c r="N575" s="1126"/>
      <c r="O575" s="1126"/>
      <c r="P575" s="1126"/>
      <c r="Q575" s="1126"/>
      <c r="T575" s="1105"/>
      <c r="U575" s="1105"/>
      <c r="V575" s="1014"/>
    </row>
    <row r="576" spans="1:22" s="1104" customFormat="1">
      <c r="A576" s="1125"/>
      <c r="B576" s="1125"/>
      <c r="C576" s="1126"/>
      <c r="D576" s="1125"/>
      <c r="E576" s="1125"/>
      <c r="F576" s="1125"/>
      <c r="G576" s="1125"/>
      <c r="H576" s="1125"/>
      <c r="I576" s="1126"/>
      <c r="J576" s="1126"/>
      <c r="K576" s="1126"/>
      <c r="L576" s="1126"/>
      <c r="M576" s="1126"/>
      <c r="N576" s="1126"/>
      <c r="O576" s="1126"/>
      <c r="P576" s="1126"/>
      <c r="Q576" s="1126"/>
      <c r="T576" s="1105"/>
      <c r="U576" s="1105"/>
      <c r="V576" s="1014"/>
    </row>
    <row r="577" spans="1:22" s="1104" customFormat="1">
      <c r="A577" s="1125"/>
      <c r="B577" s="1125"/>
      <c r="C577" s="1126"/>
      <c r="D577" s="1125"/>
      <c r="E577" s="1125"/>
      <c r="F577" s="1125"/>
      <c r="G577" s="1125"/>
      <c r="H577" s="1125"/>
      <c r="I577" s="1126"/>
      <c r="J577" s="1126"/>
      <c r="K577" s="1126"/>
      <c r="L577" s="1126"/>
      <c r="M577" s="1126"/>
      <c r="N577" s="1126"/>
      <c r="O577" s="1126"/>
      <c r="P577" s="1126"/>
      <c r="Q577" s="1126"/>
      <c r="T577" s="1105"/>
      <c r="U577" s="1105"/>
      <c r="V577" s="1014"/>
    </row>
    <row r="578" spans="1:22" s="1104" customFormat="1">
      <c r="A578" s="1125"/>
      <c r="B578" s="1125"/>
      <c r="C578" s="1126"/>
      <c r="D578" s="1125"/>
      <c r="E578" s="1125"/>
      <c r="F578" s="1125"/>
      <c r="G578" s="1125"/>
      <c r="H578" s="1125"/>
      <c r="I578" s="1126"/>
      <c r="J578" s="1126"/>
      <c r="K578" s="1126"/>
      <c r="L578" s="1126"/>
      <c r="M578" s="1126"/>
      <c r="N578" s="1126"/>
      <c r="O578" s="1126"/>
      <c r="P578" s="1126"/>
      <c r="Q578" s="1126"/>
      <c r="T578" s="1105"/>
      <c r="U578" s="1105"/>
      <c r="V578" s="1014"/>
    </row>
    <row r="579" spans="1:22" s="1104" customFormat="1">
      <c r="A579" s="1125"/>
      <c r="B579" s="1125"/>
      <c r="C579" s="1126"/>
      <c r="D579" s="1125"/>
      <c r="E579" s="1125"/>
      <c r="F579" s="1125"/>
      <c r="G579" s="1125"/>
      <c r="H579" s="1125"/>
      <c r="I579" s="1126"/>
      <c r="J579" s="1126"/>
      <c r="K579" s="1126"/>
      <c r="L579" s="1126"/>
      <c r="M579" s="1126"/>
      <c r="N579" s="1126"/>
      <c r="O579" s="1126"/>
      <c r="P579" s="1126"/>
      <c r="Q579" s="1126"/>
      <c r="T579" s="1105"/>
      <c r="U579" s="1105"/>
      <c r="V579" s="1014"/>
    </row>
    <row r="580" spans="1:22" s="1104" customFormat="1">
      <c r="A580" s="1125"/>
      <c r="B580" s="1125"/>
      <c r="C580" s="1126"/>
      <c r="D580" s="1125"/>
      <c r="E580" s="1125"/>
      <c r="F580" s="1125"/>
      <c r="G580" s="1125"/>
      <c r="H580" s="1125"/>
      <c r="I580" s="1126"/>
      <c r="J580" s="1126"/>
      <c r="K580" s="1126"/>
      <c r="L580" s="1126"/>
      <c r="M580" s="1126"/>
      <c r="N580" s="1126"/>
      <c r="O580" s="1126"/>
      <c r="P580" s="1126"/>
      <c r="Q580" s="1126"/>
      <c r="T580" s="1105"/>
      <c r="U580" s="1105"/>
      <c r="V580" s="1014"/>
    </row>
    <row r="581" spans="1:22" s="1104" customFormat="1">
      <c r="A581" s="1125"/>
      <c r="B581" s="1125"/>
      <c r="C581" s="1126"/>
      <c r="D581" s="1125"/>
      <c r="E581" s="1125"/>
      <c r="F581" s="1125"/>
      <c r="G581" s="1125"/>
      <c r="H581" s="1125"/>
      <c r="I581" s="1126"/>
      <c r="J581" s="1126"/>
      <c r="K581" s="1126"/>
      <c r="L581" s="1126"/>
      <c r="M581" s="1126"/>
      <c r="N581" s="1126"/>
      <c r="O581" s="1126"/>
      <c r="P581" s="1126"/>
      <c r="Q581" s="1126"/>
      <c r="T581" s="1105"/>
      <c r="U581" s="1105"/>
      <c r="V581" s="1014"/>
    </row>
    <row r="582" spans="1:22" s="1104" customFormat="1">
      <c r="A582" s="1125"/>
      <c r="B582" s="1125"/>
      <c r="C582" s="1126"/>
      <c r="D582" s="1125"/>
      <c r="E582" s="1125"/>
      <c r="F582" s="1125"/>
      <c r="G582" s="1125"/>
      <c r="H582" s="1125"/>
      <c r="I582" s="1126"/>
      <c r="J582" s="1126"/>
      <c r="K582" s="1126"/>
      <c r="L582" s="1126"/>
      <c r="M582" s="1126"/>
      <c r="N582" s="1126"/>
      <c r="O582" s="1126"/>
      <c r="P582" s="1126"/>
      <c r="Q582" s="1126"/>
      <c r="T582" s="1105"/>
      <c r="U582" s="1105"/>
      <c r="V582" s="1014"/>
    </row>
    <row r="583" spans="1:22" s="1104" customFormat="1">
      <c r="A583" s="1125"/>
      <c r="B583" s="1125"/>
      <c r="C583" s="1126"/>
      <c r="D583" s="1125"/>
      <c r="E583" s="1125"/>
      <c r="F583" s="1125"/>
      <c r="G583" s="1125"/>
      <c r="H583" s="1125"/>
      <c r="I583" s="1126"/>
      <c r="J583" s="1126"/>
      <c r="K583" s="1126"/>
      <c r="L583" s="1126"/>
      <c r="M583" s="1126"/>
      <c r="N583" s="1126"/>
      <c r="O583" s="1126"/>
      <c r="P583" s="1126"/>
      <c r="Q583" s="1126"/>
      <c r="T583" s="1105"/>
      <c r="U583" s="1105"/>
      <c r="V583" s="1014"/>
    </row>
    <row r="584" spans="1:22" s="1104" customFormat="1">
      <c r="A584" s="1125"/>
      <c r="B584" s="1125"/>
      <c r="C584" s="1126"/>
      <c r="D584" s="1125"/>
      <c r="E584" s="1125"/>
      <c r="F584" s="1125"/>
      <c r="G584" s="1125"/>
      <c r="H584" s="1125"/>
      <c r="I584" s="1126"/>
      <c r="J584" s="1126"/>
      <c r="K584" s="1126"/>
      <c r="L584" s="1126"/>
      <c r="M584" s="1126"/>
      <c r="N584" s="1126"/>
      <c r="O584" s="1126"/>
      <c r="P584" s="1126"/>
      <c r="Q584" s="1126"/>
      <c r="T584" s="1105"/>
      <c r="U584" s="1105"/>
      <c r="V584" s="1014"/>
    </row>
    <row r="585" spans="1:22" s="1104" customFormat="1">
      <c r="A585" s="1125"/>
      <c r="B585" s="1125"/>
      <c r="C585" s="1126"/>
      <c r="D585" s="1125"/>
      <c r="E585" s="1125"/>
      <c r="F585" s="1125"/>
      <c r="G585" s="1125"/>
      <c r="H585" s="1125"/>
      <c r="I585" s="1126"/>
      <c r="J585" s="1126"/>
      <c r="K585" s="1126"/>
      <c r="L585" s="1126"/>
      <c r="M585" s="1126"/>
      <c r="N585" s="1126"/>
      <c r="O585" s="1126"/>
      <c r="P585" s="1126"/>
      <c r="Q585" s="1126"/>
      <c r="T585" s="1105"/>
      <c r="U585" s="1105"/>
      <c r="V585" s="1014"/>
    </row>
    <row r="586" spans="1:22" s="1104" customFormat="1">
      <c r="A586" s="1125"/>
      <c r="B586" s="1125"/>
      <c r="C586" s="1126"/>
      <c r="D586" s="1125"/>
      <c r="E586" s="1125"/>
      <c r="F586" s="1125"/>
      <c r="G586" s="1125"/>
      <c r="H586" s="1125"/>
      <c r="I586" s="1126"/>
      <c r="J586" s="1126"/>
      <c r="K586" s="1126"/>
      <c r="L586" s="1126"/>
      <c r="M586" s="1126"/>
      <c r="N586" s="1126"/>
      <c r="O586" s="1126"/>
      <c r="P586" s="1126"/>
      <c r="Q586" s="1126"/>
      <c r="T586" s="1105"/>
      <c r="U586" s="1105"/>
      <c r="V586" s="1014"/>
    </row>
    <row r="587" spans="1:22" s="1104" customFormat="1">
      <c r="A587" s="1125"/>
      <c r="B587" s="1125"/>
      <c r="C587" s="1126"/>
      <c r="D587" s="1125"/>
      <c r="E587" s="1125"/>
      <c r="F587" s="1125"/>
      <c r="G587" s="1125"/>
      <c r="H587" s="1125"/>
      <c r="I587" s="1126"/>
      <c r="J587" s="1126"/>
      <c r="K587" s="1126"/>
      <c r="L587" s="1126"/>
      <c r="M587" s="1126"/>
      <c r="N587" s="1126"/>
      <c r="O587" s="1126"/>
      <c r="P587" s="1126"/>
      <c r="Q587" s="1126"/>
      <c r="T587" s="1105"/>
      <c r="U587" s="1105"/>
      <c r="V587" s="1014"/>
    </row>
    <row r="588" spans="1:22" s="1104" customFormat="1">
      <c r="A588" s="1125"/>
      <c r="B588" s="1125"/>
      <c r="C588" s="1126"/>
      <c r="D588" s="1125"/>
      <c r="E588" s="1125"/>
      <c r="F588" s="1125"/>
      <c r="G588" s="1125"/>
      <c r="H588" s="1125"/>
      <c r="I588" s="1126"/>
      <c r="J588" s="1126"/>
      <c r="K588" s="1126"/>
      <c r="L588" s="1126"/>
      <c r="M588" s="1126"/>
      <c r="N588" s="1126"/>
      <c r="O588" s="1126"/>
      <c r="P588" s="1126"/>
      <c r="Q588" s="1126"/>
      <c r="T588" s="1105"/>
      <c r="U588" s="1105"/>
      <c r="V588" s="1014"/>
    </row>
    <row r="589" spans="1:22" s="1104" customFormat="1">
      <c r="A589" s="1125"/>
      <c r="B589" s="1125"/>
      <c r="C589" s="1126"/>
      <c r="D589" s="1125"/>
      <c r="E589" s="1125"/>
      <c r="F589" s="1125"/>
      <c r="G589" s="1125"/>
      <c r="H589" s="1125"/>
      <c r="I589" s="1126"/>
      <c r="J589" s="1126"/>
      <c r="K589" s="1126"/>
      <c r="L589" s="1126"/>
      <c r="M589" s="1126"/>
      <c r="N589" s="1126"/>
      <c r="O589" s="1126"/>
      <c r="P589" s="1126"/>
      <c r="Q589" s="1126"/>
      <c r="T589" s="1105"/>
      <c r="U589" s="1105"/>
      <c r="V589" s="1014"/>
    </row>
    <row r="590" spans="1:22" s="1104" customFormat="1">
      <c r="A590" s="1125"/>
      <c r="B590" s="1125"/>
      <c r="C590" s="1126"/>
      <c r="D590" s="1125"/>
      <c r="E590" s="1125"/>
      <c r="F590" s="1125"/>
      <c r="G590" s="1125"/>
      <c r="H590" s="1125"/>
      <c r="I590" s="1126"/>
      <c r="J590" s="1126"/>
      <c r="K590" s="1126"/>
      <c r="L590" s="1126"/>
      <c r="M590" s="1126"/>
      <c r="N590" s="1126"/>
      <c r="O590" s="1126"/>
      <c r="P590" s="1126"/>
      <c r="Q590" s="1126"/>
      <c r="T590" s="1105"/>
      <c r="U590" s="1105"/>
      <c r="V590" s="1014"/>
    </row>
    <row r="591" spans="1:22" s="1104" customFormat="1">
      <c r="A591" s="1125"/>
      <c r="B591" s="1125"/>
      <c r="C591" s="1126"/>
      <c r="D591" s="1125"/>
      <c r="E591" s="1125"/>
      <c r="F591" s="1125"/>
      <c r="G591" s="1125"/>
      <c r="H591" s="1125"/>
      <c r="I591" s="1126"/>
      <c r="J591" s="1126"/>
      <c r="K591" s="1126"/>
      <c r="L591" s="1126"/>
      <c r="M591" s="1126"/>
      <c r="N591" s="1126"/>
      <c r="O591" s="1126"/>
      <c r="P591" s="1126"/>
      <c r="Q591" s="1126"/>
      <c r="T591" s="1105"/>
      <c r="U591" s="1105"/>
      <c r="V591" s="1014"/>
    </row>
    <row r="592" spans="1:22" s="1104" customFormat="1">
      <c r="A592" s="1125"/>
      <c r="B592" s="1125"/>
      <c r="C592" s="1126"/>
      <c r="D592" s="1125"/>
      <c r="E592" s="1125"/>
      <c r="F592" s="1125"/>
      <c r="G592" s="1125"/>
      <c r="H592" s="1125"/>
      <c r="I592" s="1126"/>
      <c r="J592" s="1126"/>
      <c r="K592" s="1126"/>
      <c r="L592" s="1126"/>
      <c r="M592" s="1126"/>
      <c r="N592" s="1126"/>
      <c r="O592" s="1126"/>
      <c r="P592" s="1126"/>
      <c r="Q592" s="1126"/>
      <c r="T592" s="1105"/>
      <c r="U592" s="1105"/>
      <c r="V592" s="1014"/>
    </row>
    <row r="593" spans="1:22" s="1104" customFormat="1">
      <c r="A593" s="1125"/>
      <c r="B593" s="1125"/>
      <c r="C593" s="1126"/>
      <c r="D593" s="1125"/>
      <c r="E593" s="1125"/>
      <c r="F593" s="1125"/>
      <c r="G593" s="1125"/>
      <c r="H593" s="1125"/>
      <c r="I593" s="1126"/>
      <c r="J593" s="1126"/>
      <c r="K593" s="1126"/>
      <c r="L593" s="1126"/>
      <c r="M593" s="1126"/>
      <c r="N593" s="1126"/>
      <c r="O593" s="1126"/>
      <c r="P593" s="1126"/>
      <c r="Q593" s="1126"/>
      <c r="T593" s="1105"/>
      <c r="U593" s="1105"/>
      <c r="V593" s="1014"/>
    </row>
    <row r="594" spans="1:22" s="1104" customFormat="1">
      <c r="A594" s="1125"/>
      <c r="B594" s="1125"/>
      <c r="C594" s="1126"/>
      <c r="D594" s="1125"/>
      <c r="E594" s="1125"/>
      <c r="F594" s="1125"/>
      <c r="G594" s="1125"/>
      <c r="H594" s="1125"/>
      <c r="I594" s="1126"/>
      <c r="J594" s="1126"/>
      <c r="K594" s="1126"/>
      <c r="L594" s="1126"/>
      <c r="M594" s="1126"/>
      <c r="N594" s="1126"/>
      <c r="O594" s="1126"/>
      <c r="P594" s="1126"/>
      <c r="Q594" s="1126"/>
      <c r="T594" s="1105"/>
      <c r="U594" s="1105"/>
      <c r="V594" s="1014"/>
    </row>
    <row r="595" spans="1:22" s="1104" customFormat="1">
      <c r="A595" s="1125"/>
      <c r="B595" s="1125"/>
      <c r="C595" s="1126"/>
      <c r="D595" s="1125"/>
      <c r="E595" s="1125"/>
      <c r="F595" s="1125"/>
      <c r="G595" s="1125"/>
      <c r="H595" s="1125"/>
      <c r="I595" s="1126"/>
      <c r="J595" s="1126"/>
      <c r="K595" s="1126"/>
      <c r="L595" s="1126"/>
      <c r="M595" s="1126"/>
      <c r="N595" s="1126"/>
      <c r="O595" s="1126"/>
      <c r="P595" s="1126"/>
      <c r="Q595" s="1126"/>
      <c r="T595" s="1105"/>
      <c r="U595" s="1105"/>
      <c r="V595" s="1014"/>
    </row>
    <row r="596" spans="1:22" s="1104" customFormat="1">
      <c r="A596" s="1125"/>
      <c r="B596" s="1125"/>
      <c r="C596" s="1126"/>
      <c r="D596" s="1125"/>
      <c r="E596" s="1125"/>
      <c r="F596" s="1125"/>
      <c r="G596" s="1125"/>
      <c r="H596" s="1125"/>
      <c r="I596" s="1126"/>
      <c r="J596" s="1126"/>
      <c r="K596" s="1126"/>
      <c r="L596" s="1126"/>
      <c r="M596" s="1126"/>
      <c r="N596" s="1126"/>
      <c r="O596" s="1126"/>
      <c r="P596" s="1126"/>
      <c r="Q596" s="1126"/>
      <c r="T596" s="1105"/>
      <c r="U596" s="1105"/>
      <c r="V596" s="1014"/>
    </row>
    <row r="597" spans="1:22" s="1104" customFormat="1">
      <c r="A597" s="1125"/>
      <c r="B597" s="1125"/>
      <c r="C597" s="1126"/>
      <c r="D597" s="1125"/>
      <c r="E597" s="1125"/>
      <c r="F597" s="1125"/>
      <c r="G597" s="1125"/>
      <c r="H597" s="1125"/>
      <c r="I597" s="1126"/>
      <c r="J597" s="1126"/>
      <c r="K597" s="1126"/>
      <c r="L597" s="1126"/>
      <c r="M597" s="1126"/>
      <c r="N597" s="1126"/>
      <c r="O597" s="1126"/>
      <c r="P597" s="1126"/>
      <c r="Q597" s="1126"/>
      <c r="T597" s="1105"/>
      <c r="U597" s="1105"/>
      <c r="V597" s="1014"/>
    </row>
    <row r="598" spans="1:22" s="1104" customFormat="1">
      <c r="A598" s="1125"/>
      <c r="B598" s="1125"/>
      <c r="C598" s="1126"/>
      <c r="D598" s="1125"/>
      <c r="E598" s="1125"/>
      <c r="F598" s="1125"/>
      <c r="G598" s="1125"/>
      <c r="H598" s="1125"/>
      <c r="I598" s="1126"/>
      <c r="J598" s="1126"/>
      <c r="K598" s="1126"/>
      <c r="L598" s="1126"/>
      <c r="M598" s="1126"/>
      <c r="N598" s="1126"/>
      <c r="O598" s="1126"/>
      <c r="P598" s="1126"/>
      <c r="Q598" s="1126"/>
      <c r="T598" s="1105"/>
      <c r="U598" s="1105"/>
      <c r="V598" s="1014"/>
    </row>
    <row r="599" spans="1:22" s="1104" customFormat="1">
      <c r="A599" s="1125"/>
      <c r="B599" s="1125"/>
      <c r="C599" s="1126"/>
      <c r="D599" s="1125"/>
      <c r="E599" s="1125"/>
      <c r="F599" s="1125"/>
      <c r="G599" s="1125"/>
      <c r="H599" s="1125"/>
      <c r="I599" s="1126"/>
      <c r="J599" s="1126"/>
      <c r="K599" s="1126"/>
      <c r="L599" s="1126"/>
      <c r="M599" s="1126"/>
      <c r="N599" s="1126"/>
      <c r="O599" s="1126"/>
      <c r="P599" s="1126"/>
      <c r="Q599" s="1126"/>
      <c r="T599" s="1105"/>
      <c r="U599" s="1105"/>
      <c r="V599" s="1014"/>
    </row>
    <row r="600" spans="1:22" s="1104" customFormat="1">
      <c r="A600" s="1125"/>
      <c r="B600" s="1125"/>
      <c r="C600" s="1126"/>
      <c r="D600" s="1125"/>
      <c r="E600" s="1125"/>
      <c r="F600" s="1125"/>
      <c r="G600" s="1125"/>
      <c r="H600" s="1125"/>
      <c r="I600" s="1126"/>
      <c r="J600" s="1126"/>
      <c r="K600" s="1126"/>
      <c r="L600" s="1126"/>
      <c r="M600" s="1126"/>
      <c r="N600" s="1126"/>
      <c r="O600" s="1126"/>
      <c r="P600" s="1126"/>
      <c r="Q600" s="1126"/>
      <c r="T600" s="1105"/>
      <c r="U600" s="1105"/>
      <c r="V600" s="1014"/>
    </row>
    <row r="601" spans="1:22" s="1104" customFormat="1">
      <c r="A601" s="1125"/>
      <c r="B601" s="1125"/>
      <c r="C601" s="1126"/>
      <c r="D601" s="1125"/>
      <c r="E601" s="1125"/>
      <c r="F601" s="1125"/>
      <c r="G601" s="1125"/>
      <c r="H601" s="1125"/>
      <c r="I601" s="1126"/>
      <c r="J601" s="1126"/>
      <c r="K601" s="1126"/>
      <c r="L601" s="1126"/>
      <c r="M601" s="1126"/>
      <c r="N601" s="1126"/>
      <c r="O601" s="1126"/>
      <c r="P601" s="1126"/>
      <c r="Q601" s="1126"/>
      <c r="T601" s="1105"/>
      <c r="U601" s="1105"/>
      <c r="V601" s="1014"/>
    </row>
    <row r="602" spans="1:22" s="1104" customFormat="1">
      <c r="A602" s="1125"/>
      <c r="B602" s="1125"/>
      <c r="C602" s="1126"/>
      <c r="D602" s="1125"/>
      <c r="E602" s="1125"/>
      <c r="F602" s="1125"/>
      <c r="G602" s="1125"/>
      <c r="H602" s="1125"/>
      <c r="I602" s="1126"/>
      <c r="J602" s="1126"/>
      <c r="K602" s="1126"/>
      <c r="L602" s="1126"/>
      <c r="M602" s="1126"/>
      <c r="N602" s="1126"/>
      <c r="O602" s="1126"/>
      <c r="P602" s="1126"/>
      <c r="Q602" s="1126"/>
      <c r="T602" s="1105"/>
      <c r="U602" s="1105"/>
      <c r="V602" s="1014"/>
    </row>
    <row r="603" spans="1:22" s="1104" customFormat="1">
      <c r="A603" s="1125"/>
      <c r="B603" s="1125"/>
      <c r="C603" s="1126"/>
      <c r="D603" s="1125"/>
      <c r="E603" s="1125"/>
      <c r="F603" s="1125"/>
      <c r="G603" s="1125"/>
      <c r="H603" s="1125"/>
      <c r="I603" s="1126"/>
      <c r="J603" s="1126"/>
      <c r="K603" s="1126"/>
      <c r="L603" s="1126"/>
      <c r="M603" s="1126"/>
      <c r="N603" s="1126"/>
      <c r="O603" s="1126"/>
      <c r="P603" s="1126"/>
      <c r="Q603" s="1126"/>
      <c r="T603" s="1105"/>
      <c r="U603" s="1105"/>
      <c r="V603" s="1014"/>
    </row>
    <row r="604" spans="1:22" s="1104" customFormat="1">
      <c r="A604" s="1125"/>
      <c r="B604" s="1125"/>
      <c r="C604" s="1126"/>
      <c r="D604" s="1125"/>
      <c r="E604" s="1125"/>
      <c r="F604" s="1125"/>
      <c r="G604" s="1125"/>
      <c r="H604" s="1125"/>
      <c r="I604" s="1126"/>
      <c r="J604" s="1126"/>
      <c r="K604" s="1126"/>
      <c r="L604" s="1126"/>
      <c r="M604" s="1126"/>
      <c r="N604" s="1126"/>
      <c r="O604" s="1126"/>
      <c r="P604" s="1126"/>
      <c r="Q604" s="1126"/>
      <c r="T604" s="1105"/>
      <c r="U604" s="1105"/>
      <c r="V604" s="1014"/>
    </row>
    <row r="605" spans="1:22" s="1104" customFormat="1">
      <c r="A605" s="1125"/>
      <c r="B605" s="1125"/>
      <c r="C605" s="1126"/>
      <c r="D605" s="1125"/>
      <c r="E605" s="1125"/>
      <c r="F605" s="1125"/>
      <c r="G605" s="1125"/>
      <c r="H605" s="1125"/>
      <c r="I605" s="1126"/>
      <c r="J605" s="1126"/>
      <c r="K605" s="1126"/>
      <c r="L605" s="1126"/>
      <c r="M605" s="1126"/>
      <c r="N605" s="1126"/>
      <c r="O605" s="1126"/>
      <c r="P605" s="1126"/>
      <c r="Q605" s="1126"/>
      <c r="T605" s="1105"/>
      <c r="U605" s="1105"/>
      <c r="V605" s="1014"/>
    </row>
    <row r="606" spans="1:22" s="1104" customFormat="1">
      <c r="A606" s="1125"/>
      <c r="B606" s="1125"/>
      <c r="C606" s="1126"/>
      <c r="D606" s="1125"/>
      <c r="E606" s="1125"/>
      <c r="F606" s="1125"/>
      <c r="G606" s="1125"/>
      <c r="H606" s="1125"/>
      <c r="I606" s="1126"/>
      <c r="J606" s="1126"/>
      <c r="K606" s="1126"/>
      <c r="L606" s="1126"/>
      <c r="M606" s="1126"/>
      <c r="N606" s="1126"/>
      <c r="O606" s="1126"/>
      <c r="P606" s="1126"/>
      <c r="Q606" s="1126"/>
      <c r="T606" s="1105"/>
      <c r="U606" s="1105"/>
      <c r="V606" s="1014"/>
    </row>
    <row r="607" spans="1:22" s="1104" customFormat="1">
      <c r="A607" s="1125"/>
      <c r="B607" s="1125"/>
      <c r="C607" s="1126"/>
      <c r="D607" s="1125"/>
      <c r="E607" s="1125"/>
      <c r="F607" s="1125"/>
      <c r="G607" s="1125"/>
      <c r="H607" s="1125"/>
      <c r="I607" s="1126"/>
      <c r="J607" s="1126"/>
      <c r="K607" s="1126"/>
      <c r="L607" s="1126"/>
      <c r="M607" s="1126"/>
      <c r="N607" s="1126"/>
      <c r="O607" s="1126"/>
      <c r="P607" s="1126"/>
      <c r="Q607" s="1126"/>
      <c r="T607" s="1105"/>
      <c r="U607" s="1105"/>
      <c r="V607" s="1014"/>
    </row>
    <row r="608" spans="1:22" s="1104" customFormat="1">
      <c r="A608" s="1125"/>
      <c r="B608" s="1125"/>
      <c r="C608" s="1126"/>
      <c r="D608" s="1125"/>
      <c r="E608" s="1125"/>
      <c r="F608" s="1125"/>
      <c r="G608" s="1125"/>
      <c r="H608" s="1125"/>
      <c r="I608" s="1126"/>
      <c r="J608" s="1126"/>
      <c r="K608" s="1126"/>
      <c r="L608" s="1126"/>
      <c r="M608" s="1126"/>
      <c r="N608" s="1126"/>
      <c r="O608" s="1126"/>
      <c r="P608" s="1126"/>
      <c r="Q608" s="1126"/>
      <c r="T608" s="1105"/>
      <c r="U608" s="1105"/>
      <c r="V608" s="1014"/>
    </row>
    <row r="609" spans="1:22" s="1104" customFormat="1">
      <c r="A609" s="1125"/>
      <c r="B609" s="1125"/>
      <c r="C609" s="1126"/>
      <c r="D609" s="1125"/>
      <c r="E609" s="1125"/>
      <c r="F609" s="1125"/>
      <c r="G609" s="1125"/>
      <c r="H609" s="1125"/>
      <c r="I609" s="1126"/>
      <c r="J609" s="1126"/>
      <c r="K609" s="1126"/>
      <c r="L609" s="1126"/>
      <c r="M609" s="1126"/>
      <c r="N609" s="1126"/>
      <c r="O609" s="1126"/>
      <c r="P609" s="1126"/>
      <c r="Q609" s="1126"/>
      <c r="T609" s="1105"/>
      <c r="U609" s="1105"/>
      <c r="V609" s="1014"/>
    </row>
    <row r="610" spans="1:22" s="1104" customFormat="1">
      <c r="A610" s="1125"/>
      <c r="B610" s="1125"/>
      <c r="C610" s="1126"/>
      <c r="D610" s="1125"/>
      <c r="E610" s="1125"/>
      <c r="F610" s="1125"/>
      <c r="G610" s="1125"/>
      <c r="H610" s="1125"/>
      <c r="I610" s="1126"/>
      <c r="J610" s="1126"/>
      <c r="K610" s="1126"/>
      <c r="L610" s="1126"/>
      <c r="M610" s="1126"/>
      <c r="N610" s="1126"/>
      <c r="O610" s="1126"/>
      <c r="P610" s="1126"/>
      <c r="Q610" s="1126"/>
      <c r="T610" s="1105"/>
      <c r="U610" s="1105"/>
      <c r="V610" s="1014"/>
    </row>
    <row r="611" spans="1:22" s="1104" customFormat="1">
      <c r="A611" s="1125"/>
      <c r="B611" s="1125"/>
      <c r="C611" s="1126"/>
      <c r="D611" s="1125"/>
      <c r="E611" s="1125"/>
      <c r="F611" s="1125"/>
      <c r="G611" s="1125"/>
      <c r="H611" s="1125"/>
      <c r="I611" s="1126"/>
      <c r="J611" s="1126"/>
      <c r="K611" s="1126"/>
      <c r="L611" s="1126"/>
      <c r="M611" s="1126"/>
      <c r="N611" s="1126"/>
      <c r="O611" s="1126"/>
      <c r="P611" s="1126"/>
      <c r="Q611" s="1126"/>
      <c r="T611" s="1105"/>
      <c r="U611" s="1105"/>
      <c r="V611" s="1014"/>
    </row>
    <row r="612" spans="1:22" s="1104" customFormat="1">
      <c r="A612" s="1125"/>
      <c r="B612" s="1125"/>
      <c r="C612" s="1126"/>
      <c r="D612" s="1125"/>
      <c r="E612" s="1125"/>
      <c r="F612" s="1125"/>
      <c r="G612" s="1125"/>
      <c r="H612" s="1125"/>
      <c r="I612" s="1126"/>
      <c r="J612" s="1126"/>
      <c r="K612" s="1126"/>
      <c r="L612" s="1126"/>
      <c r="M612" s="1126"/>
      <c r="N612" s="1126"/>
      <c r="O612" s="1126"/>
      <c r="P612" s="1126"/>
      <c r="Q612" s="1126"/>
      <c r="T612" s="1105"/>
      <c r="U612" s="1105"/>
      <c r="V612" s="1014"/>
    </row>
    <row r="613" spans="1:22" s="1104" customFormat="1">
      <c r="A613" s="1125"/>
      <c r="B613" s="1125"/>
      <c r="C613" s="1126"/>
      <c r="D613" s="1125"/>
      <c r="E613" s="1125"/>
      <c r="F613" s="1125"/>
      <c r="G613" s="1125"/>
      <c r="H613" s="1125"/>
      <c r="I613" s="1126"/>
      <c r="J613" s="1126"/>
      <c r="K613" s="1126"/>
      <c r="L613" s="1126"/>
      <c r="M613" s="1126"/>
      <c r="N613" s="1126"/>
      <c r="O613" s="1126"/>
      <c r="P613" s="1126"/>
      <c r="Q613" s="1126"/>
      <c r="T613" s="1105"/>
      <c r="U613" s="1105"/>
      <c r="V613" s="1014"/>
    </row>
    <row r="614" spans="1:22" s="1104" customFormat="1">
      <c r="A614" s="1125"/>
      <c r="B614" s="1125"/>
      <c r="C614" s="1126"/>
      <c r="D614" s="1125"/>
      <c r="E614" s="1125"/>
      <c r="F614" s="1125"/>
      <c r="G614" s="1125"/>
      <c r="H614" s="1125"/>
      <c r="I614" s="1126"/>
      <c r="J614" s="1126"/>
      <c r="K614" s="1126"/>
      <c r="L614" s="1126"/>
      <c r="M614" s="1126"/>
      <c r="N614" s="1126"/>
      <c r="O614" s="1126"/>
      <c r="P614" s="1126"/>
      <c r="Q614" s="1126"/>
      <c r="T614" s="1105"/>
      <c r="U614" s="1105"/>
      <c r="V614" s="1014"/>
    </row>
    <row r="615" spans="1:22" s="1104" customFormat="1">
      <c r="A615" s="1125"/>
      <c r="B615" s="1125"/>
      <c r="C615" s="1126"/>
      <c r="D615" s="1125"/>
      <c r="E615" s="1125"/>
      <c r="F615" s="1125"/>
      <c r="G615" s="1125"/>
      <c r="H615" s="1125"/>
      <c r="I615" s="1126"/>
      <c r="J615" s="1126"/>
      <c r="K615" s="1126"/>
      <c r="L615" s="1126"/>
      <c r="M615" s="1126"/>
      <c r="N615" s="1126"/>
      <c r="O615" s="1126"/>
      <c r="P615" s="1126"/>
      <c r="Q615" s="1126"/>
      <c r="T615" s="1105"/>
      <c r="U615" s="1105"/>
      <c r="V615" s="1014"/>
    </row>
    <row r="616" spans="1:22" s="1104" customFormat="1">
      <c r="A616" s="1125"/>
      <c r="B616" s="1125"/>
      <c r="C616" s="1126"/>
      <c r="D616" s="1125"/>
      <c r="E616" s="1125"/>
      <c r="F616" s="1125"/>
      <c r="G616" s="1125"/>
      <c r="H616" s="1125"/>
      <c r="I616" s="1126"/>
      <c r="J616" s="1126"/>
      <c r="K616" s="1126"/>
      <c r="L616" s="1126"/>
      <c r="M616" s="1126"/>
      <c r="N616" s="1126"/>
      <c r="O616" s="1126"/>
      <c r="P616" s="1126"/>
      <c r="Q616" s="1126"/>
      <c r="T616" s="1105"/>
      <c r="U616" s="1105"/>
      <c r="V616" s="1014"/>
    </row>
    <row r="617" spans="1:22" s="1104" customFormat="1">
      <c r="A617" s="1125"/>
      <c r="B617" s="1125"/>
      <c r="C617" s="1126"/>
      <c r="D617" s="1125"/>
      <c r="E617" s="1125"/>
      <c r="F617" s="1125"/>
      <c r="G617" s="1125"/>
      <c r="H617" s="1125"/>
      <c r="I617" s="1126"/>
      <c r="J617" s="1126"/>
      <c r="K617" s="1126"/>
      <c r="L617" s="1126"/>
      <c r="M617" s="1126"/>
      <c r="N617" s="1126"/>
      <c r="O617" s="1126"/>
      <c r="P617" s="1126"/>
      <c r="Q617" s="1126"/>
      <c r="T617" s="1105"/>
      <c r="U617" s="1105"/>
      <c r="V617" s="1014"/>
    </row>
    <row r="618" spans="1:22" s="1104" customFormat="1">
      <c r="A618" s="1125"/>
      <c r="B618" s="1125"/>
      <c r="C618" s="1126"/>
      <c r="D618" s="1125"/>
      <c r="E618" s="1125"/>
      <c r="F618" s="1125"/>
      <c r="G618" s="1125"/>
      <c r="H618" s="1125"/>
      <c r="I618" s="1126"/>
      <c r="J618" s="1126"/>
      <c r="K618" s="1126"/>
      <c r="L618" s="1126"/>
      <c r="M618" s="1126"/>
      <c r="N618" s="1126"/>
      <c r="O618" s="1126"/>
      <c r="P618" s="1126"/>
      <c r="Q618" s="1126"/>
      <c r="T618" s="1105"/>
      <c r="U618" s="1105"/>
      <c r="V618" s="1014"/>
    </row>
    <row r="619" spans="1:22" s="1104" customFormat="1">
      <c r="A619" s="1125"/>
      <c r="B619" s="1125"/>
      <c r="C619" s="1126"/>
      <c r="D619" s="1125"/>
      <c r="E619" s="1125"/>
      <c r="F619" s="1125"/>
      <c r="G619" s="1125"/>
      <c r="H619" s="1125"/>
      <c r="I619" s="1126"/>
      <c r="J619" s="1126"/>
      <c r="K619" s="1126"/>
      <c r="L619" s="1126"/>
      <c r="M619" s="1126"/>
      <c r="N619" s="1126"/>
      <c r="O619" s="1126"/>
      <c r="P619" s="1126"/>
      <c r="Q619" s="1126"/>
      <c r="T619" s="1105"/>
      <c r="U619" s="1105"/>
      <c r="V619" s="1014"/>
    </row>
    <row r="620" spans="1:22" s="1104" customFormat="1">
      <c r="A620" s="1125"/>
      <c r="B620" s="1125"/>
      <c r="C620" s="1126"/>
      <c r="D620" s="1125"/>
      <c r="E620" s="1125"/>
      <c r="F620" s="1125"/>
      <c r="G620" s="1125"/>
      <c r="H620" s="1125"/>
      <c r="I620" s="1126"/>
      <c r="J620" s="1126"/>
      <c r="K620" s="1126"/>
      <c r="L620" s="1126"/>
      <c r="M620" s="1126"/>
      <c r="N620" s="1126"/>
      <c r="O620" s="1126"/>
      <c r="P620" s="1126"/>
      <c r="Q620" s="1126"/>
      <c r="T620" s="1105"/>
      <c r="U620" s="1105"/>
      <c r="V620" s="1014"/>
    </row>
    <row r="621" spans="1:22" s="1104" customFormat="1">
      <c r="A621" s="1125"/>
      <c r="B621" s="1125"/>
      <c r="C621" s="1126"/>
      <c r="D621" s="1125"/>
      <c r="E621" s="1125"/>
      <c r="F621" s="1125"/>
      <c r="G621" s="1125"/>
      <c r="H621" s="1125"/>
      <c r="I621" s="1126"/>
      <c r="J621" s="1126"/>
      <c r="K621" s="1126"/>
      <c r="L621" s="1126"/>
      <c r="M621" s="1126"/>
      <c r="N621" s="1126"/>
      <c r="O621" s="1126"/>
      <c r="P621" s="1126"/>
      <c r="Q621" s="1126"/>
      <c r="T621" s="1105"/>
      <c r="U621" s="1105"/>
      <c r="V621" s="1014"/>
    </row>
    <row r="622" spans="1:22" s="1104" customFormat="1">
      <c r="A622" s="1125"/>
      <c r="B622" s="1125"/>
      <c r="C622" s="1126"/>
      <c r="D622" s="1125"/>
      <c r="E622" s="1125"/>
      <c r="F622" s="1125"/>
      <c r="G622" s="1125"/>
      <c r="H622" s="1125"/>
      <c r="I622" s="1126"/>
      <c r="J622" s="1126"/>
      <c r="K622" s="1126"/>
      <c r="L622" s="1126"/>
      <c r="M622" s="1126"/>
      <c r="N622" s="1126"/>
      <c r="O622" s="1126"/>
      <c r="P622" s="1126"/>
      <c r="Q622" s="1126"/>
      <c r="T622" s="1105"/>
      <c r="U622" s="1105"/>
      <c r="V622" s="1014"/>
    </row>
    <row r="623" spans="1:22" s="1104" customFormat="1">
      <c r="A623" s="1125"/>
      <c r="B623" s="1125"/>
      <c r="C623" s="1126"/>
      <c r="D623" s="1125"/>
      <c r="E623" s="1125"/>
      <c r="F623" s="1125"/>
      <c r="G623" s="1125"/>
      <c r="H623" s="1125"/>
      <c r="I623" s="1126"/>
      <c r="J623" s="1126"/>
      <c r="K623" s="1126"/>
      <c r="L623" s="1126"/>
      <c r="M623" s="1126"/>
      <c r="N623" s="1126"/>
      <c r="O623" s="1126"/>
      <c r="P623" s="1126"/>
      <c r="Q623" s="1126"/>
      <c r="T623" s="1105"/>
      <c r="U623" s="1105"/>
      <c r="V623" s="1014"/>
    </row>
    <row r="624" spans="1:22" s="1104" customFormat="1">
      <c r="A624" s="1125"/>
      <c r="B624" s="1125"/>
      <c r="C624" s="1126"/>
      <c r="D624" s="1125"/>
      <c r="E624" s="1125"/>
      <c r="F624" s="1125"/>
      <c r="G624" s="1125"/>
      <c r="H624" s="1125"/>
      <c r="I624" s="1126"/>
      <c r="J624" s="1126"/>
      <c r="K624" s="1126"/>
      <c r="L624" s="1126"/>
      <c r="M624" s="1126"/>
      <c r="N624" s="1126"/>
      <c r="O624" s="1126"/>
      <c r="P624" s="1126"/>
      <c r="Q624" s="1126"/>
      <c r="T624" s="1105"/>
      <c r="U624" s="1105"/>
      <c r="V624" s="1014"/>
    </row>
    <row r="625" spans="1:22" s="1104" customFormat="1">
      <c r="A625" s="1125"/>
      <c r="B625" s="1125"/>
      <c r="C625" s="1126"/>
      <c r="D625" s="1125"/>
      <c r="E625" s="1125"/>
      <c r="F625" s="1125"/>
      <c r="G625" s="1125"/>
      <c r="H625" s="1125"/>
      <c r="I625" s="1126"/>
      <c r="J625" s="1126"/>
      <c r="K625" s="1126"/>
      <c r="L625" s="1126"/>
      <c r="M625" s="1126"/>
      <c r="N625" s="1126"/>
      <c r="O625" s="1126"/>
      <c r="P625" s="1126"/>
      <c r="Q625" s="1126"/>
      <c r="T625" s="1105"/>
      <c r="U625" s="1105"/>
      <c r="V625" s="1014"/>
    </row>
    <row r="626" spans="1:22" s="1104" customFormat="1">
      <c r="A626" s="1125"/>
      <c r="B626" s="1125"/>
      <c r="C626" s="1126"/>
      <c r="D626" s="1125"/>
      <c r="E626" s="1125"/>
      <c r="F626" s="1125"/>
      <c r="G626" s="1125"/>
      <c r="H626" s="1125"/>
      <c r="I626" s="1126"/>
      <c r="J626" s="1126"/>
      <c r="K626" s="1126"/>
      <c r="L626" s="1126"/>
      <c r="M626" s="1126"/>
      <c r="N626" s="1126"/>
      <c r="O626" s="1126"/>
      <c r="P626" s="1126"/>
      <c r="Q626" s="1126"/>
      <c r="T626" s="1105"/>
      <c r="U626" s="1105"/>
      <c r="V626" s="1014"/>
    </row>
    <row r="627" spans="1:22" s="1104" customFormat="1">
      <c r="A627" s="1125"/>
      <c r="B627" s="1125"/>
      <c r="C627" s="1126"/>
      <c r="D627" s="1125"/>
      <c r="E627" s="1125"/>
      <c r="F627" s="1125"/>
      <c r="G627" s="1125"/>
      <c r="H627" s="1125"/>
      <c r="I627" s="1126"/>
      <c r="J627" s="1126"/>
      <c r="K627" s="1126"/>
      <c r="L627" s="1126"/>
      <c r="M627" s="1126"/>
      <c r="N627" s="1126"/>
      <c r="O627" s="1126"/>
      <c r="P627" s="1126"/>
      <c r="Q627" s="1126"/>
      <c r="T627" s="1105"/>
      <c r="U627" s="1105"/>
      <c r="V627" s="1014"/>
    </row>
    <row r="628" spans="1:22" s="1104" customFormat="1">
      <c r="A628" s="1125"/>
      <c r="B628" s="1125"/>
      <c r="C628" s="1126"/>
      <c r="D628" s="1125"/>
      <c r="E628" s="1125"/>
      <c r="F628" s="1125"/>
      <c r="G628" s="1125"/>
      <c r="H628" s="1125"/>
      <c r="I628" s="1126"/>
      <c r="J628" s="1126"/>
      <c r="K628" s="1126"/>
      <c r="L628" s="1126"/>
      <c r="M628" s="1126"/>
      <c r="N628" s="1126"/>
      <c r="O628" s="1126"/>
      <c r="P628" s="1126"/>
      <c r="Q628" s="1126"/>
      <c r="T628" s="1105"/>
      <c r="U628" s="1105"/>
      <c r="V628" s="1014"/>
    </row>
    <row r="629" spans="1:22" s="1104" customFormat="1">
      <c r="A629" s="1125"/>
      <c r="B629" s="1125"/>
      <c r="C629" s="1126"/>
      <c r="D629" s="1125"/>
      <c r="E629" s="1125"/>
      <c r="F629" s="1125"/>
      <c r="G629" s="1125"/>
      <c r="H629" s="1125"/>
      <c r="I629" s="1126"/>
      <c r="J629" s="1126"/>
      <c r="K629" s="1126"/>
      <c r="L629" s="1126"/>
      <c r="M629" s="1126"/>
      <c r="N629" s="1126"/>
      <c r="O629" s="1126"/>
      <c r="P629" s="1126"/>
      <c r="Q629" s="1126"/>
      <c r="T629" s="1105"/>
      <c r="U629" s="1105"/>
      <c r="V629" s="1014"/>
    </row>
    <row r="630" spans="1:22" s="1104" customFormat="1">
      <c r="A630" s="1125"/>
      <c r="B630" s="1125"/>
      <c r="C630" s="1126"/>
      <c r="D630" s="1125"/>
      <c r="E630" s="1125"/>
      <c r="F630" s="1125"/>
      <c r="G630" s="1125"/>
      <c r="H630" s="1125"/>
      <c r="I630" s="1126"/>
      <c r="J630" s="1126"/>
      <c r="K630" s="1126"/>
      <c r="L630" s="1126"/>
      <c r="M630" s="1126"/>
      <c r="N630" s="1126"/>
      <c r="O630" s="1126"/>
      <c r="P630" s="1126"/>
      <c r="Q630" s="1126"/>
      <c r="T630" s="1105"/>
      <c r="U630" s="1105"/>
      <c r="V630" s="1014"/>
    </row>
    <row r="631" spans="1:22" s="1104" customFormat="1">
      <c r="A631" s="1125"/>
      <c r="B631" s="1125"/>
      <c r="C631" s="1126"/>
      <c r="D631" s="1125"/>
      <c r="E631" s="1125"/>
      <c r="F631" s="1125"/>
      <c r="G631" s="1125"/>
      <c r="H631" s="1125"/>
      <c r="I631" s="1126"/>
      <c r="J631" s="1126"/>
      <c r="K631" s="1126"/>
      <c r="L631" s="1126"/>
      <c r="M631" s="1126"/>
      <c r="N631" s="1126"/>
      <c r="O631" s="1126"/>
      <c r="P631" s="1126"/>
      <c r="Q631" s="1126"/>
      <c r="T631" s="1105"/>
      <c r="U631" s="1105"/>
      <c r="V631" s="1014"/>
    </row>
    <row r="632" spans="1:22" s="1104" customFormat="1">
      <c r="A632" s="1125"/>
      <c r="B632" s="1125"/>
      <c r="C632" s="1126"/>
      <c r="D632" s="1125"/>
      <c r="E632" s="1125"/>
      <c r="F632" s="1125"/>
      <c r="G632" s="1125"/>
      <c r="H632" s="1125"/>
      <c r="I632" s="1126"/>
      <c r="J632" s="1126"/>
      <c r="K632" s="1126"/>
      <c r="L632" s="1126"/>
      <c r="M632" s="1126"/>
      <c r="N632" s="1126"/>
      <c r="O632" s="1126"/>
      <c r="P632" s="1126"/>
      <c r="Q632" s="1126"/>
      <c r="T632" s="1105"/>
      <c r="U632" s="1105"/>
      <c r="V632" s="1014"/>
    </row>
    <row r="633" spans="1:22" s="1104" customFormat="1">
      <c r="A633" s="1125"/>
      <c r="B633" s="1125"/>
      <c r="C633" s="1126"/>
      <c r="D633" s="1125"/>
      <c r="E633" s="1125"/>
      <c r="F633" s="1125"/>
      <c r="G633" s="1125"/>
      <c r="H633" s="1125"/>
      <c r="I633" s="1126"/>
      <c r="J633" s="1126"/>
      <c r="K633" s="1126"/>
      <c r="L633" s="1126"/>
      <c r="M633" s="1126"/>
      <c r="N633" s="1126"/>
      <c r="O633" s="1126"/>
      <c r="P633" s="1126"/>
      <c r="Q633" s="1126"/>
      <c r="T633" s="1105"/>
      <c r="U633" s="1105"/>
      <c r="V633" s="1014"/>
    </row>
    <row r="634" spans="1:22" s="1104" customFormat="1">
      <c r="A634" s="1125"/>
      <c r="B634" s="1125"/>
      <c r="C634" s="1126"/>
      <c r="D634" s="1125"/>
      <c r="E634" s="1125"/>
      <c r="F634" s="1125"/>
      <c r="G634" s="1125"/>
      <c r="H634" s="1125"/>
      <c r="I634" s="1126"/>
      <c r="J634" s="1126"/>
      <c r="K634" s="1126"/>
      <c r="L634" s="1126"/>
      <c r="M634" s="1126"/>
      <c r="N634" s="1126"/>
      <c r="O634" s="1126"/>
      <c r="P634" s="1126"/>
      <c r="Q634" s="1126"/>
      <c r="T634" s="1105"/>
      <c r="U634" s="1105"/>
      <c r="V634" s="1014"/>
    </row>
    <row r="635" spans="1:22" s="1104" customFormat="1">
      <c r="A635" s="1125"/>
      <c r="B635" s="1125"/>
      <c r="C635" s="1126"/>
      <c r="D635" s="1125"/>
      <c r="E635" s="1125"/>
      <c r="F635" s="1125"/>
      <c r="G635" s="1125"/>
      <c r="H635" s="1125"/>
      <c r="I635" s="1126"/>
      <c r="J635" s="1126"/>
      <c r="K635" s="1126"/>
      <c r="L635" s="1126"/>
      <c r="M635" s="1126"/>
      <c r="N635" s="1126"/>
      <c r="O635" s="1126"/>
      <c r="P635" s="1126"/>
      <c r="Q635" s="1126"/>
      <c r="T635" s="1105"/>
      <c r="U635" s="1105"/>
      <c r="V635" s="1014"/>
    </row>
    <row r="636" spans="1:22" s="1104" customFormat="1">
      <c r="A636" s="1125"/>
      <c r="B636" s="1125"/>
      <c r="C636" s="1126"/>
      <c r="D636" s="1125"/>
      <c r="E636" s="1125"/>
      <c r="F636" s="1125"/>
      <c r="G636" s="1125"/>
      <c r="H636" s="1125"/>
      <c r="I636" s="1126"/>
      <c r="J636" s="1126"/>
      <c r="K636" s="1126"/>
      <c r="L636" s="1126"/>
      <c r="M636" s="1126"/>
      <c r="N636" s="1126"/>
      <c r="O636" s="1126"/>
      <c r="P636" s="1126"/>
      <c r="Q636" s="1126"/>
      <c r="T636" s="1105"/>
      <c r="U636" s="1105"/>
      <c r="V636" s="1014"/>
    </row>
    <row r="637" spans="1:22" s="1104" customFormat="1">
      <c r="A637" s="1125"/>
      <c r="B637" s="1125"/>
      <c r="C637" s="1126"/>
      <c r="D637" s="1125"/>
      <c r="E637" s="1125"/>
      <c r="F637" s="1125"/>
      <c r="G637" s="1125"/>
      <c r="H637" s="1125"/>
      <c r="I637" s="1126"/>
      <c r="J637" s="1126"/>
      <c r="K637" s="1126"/>
      <c r="L637" s="1126"/>
      <c r="M637" s="1126"/>
      <c r="N637" s="1126"/>
      <c r="O637" s="1126"/>
      <c r="P637" s="1126"/>
      <c r="Q637" s="1126"/>
      <c r="T637" s="1105"/>
      <c r="U637" s="1105"/>
      <c r="V637" s="1014"/>
    </row>
    <row r="638" spans="1:22" s="1104" customFormat="1">
      <c r="A638" s="1125"/>
      <c r="B638" s="1125"/>
      <c r="C638" s="1126"/>
      <c r="D638" s="1125"/>
      <c r="E638" s="1125"/>
      <c r="F638" s="1125"/>
      <c r="G638" s="1125"/>
      <c r="H638" s="1125"/>
      <c r="I638" s="1126"/>
      <c r="J638" s="1126"/>
      <c r="K638" s="1126"/>
      <c r="L638" s="1126"/>
      <c r="M638" s="1126"/>
      <c r="N638" s="1126"/>
      <c r="O638" s="1126"/>
      <c r="P638" s="1126"/>
      <c r="Q638" s="1126"/>
      <c r="T638" s="1105"/>
      <c r="U638" s="1105"/>
      <c r="V638" s="1014"/>
    </row>
    <row r="639" spans="1:22" s="1104" customFormat="1">
      <c r="A639" s="1125"/>
      <c r="B639" s="1125"/>
      <c r="C639" s="1126"/>
      <c r="D639" s="1125"/>
      <c r="E639" s="1125"/>
      <c r="F639" s="1125"/>
      <c r="G639" s="1125"/>
      <c r="H639" s="1125"/>
      <c r="I639" s="1126"/>
      <c r="J639" s="1126"/>
      <c r="K639" s="1126"/>
      <c r="L639" s="1126"/>
      <c r="M639" s="1126"/>
      <c r="N639" s="1126"/>
      <c r="O639" s="1126"/>
      <c r="P639" s="1126"/>
      <c r="Q639" s="1126"/>
      <c r="T639" s="1105"/>
      <c r="U639" s="1105"/>
      <c r="V639" s="1014"/>
    </row>
    <row r="640" spans="1:22" s="1104" customFormat="1">
      <c r="A640" s="1125"/>
      <c r="B640" s="1125"/>
      <c r="C640" s="1126"/>
      <c r="D640" s="1125"/>
      <c r="E640" s="1125"/>
      <c r="F640" s="1125"/>
      <c r="G640" s="1125"/>
      <c r="H640" s="1125"/>
      <c r="I640" s="1126"/>
      <c r="J640" s="1126"/>
      <c r="K640" s="1126"/>
      <c r="L640" s="1126"/>
      <c r="M640" s="1126"/>
      <c r="N640" s="1126"/>
      <c r="O640" s="1126"/>
      <c r="P640" s="1126"/>
      <c r="Q640" s="1126"/>
      <c r="T640" s="1105"/>
      <c r="U640" s="1105"/>
      <c r="V640" s="1014"/>
    </row>
    <row r="641" spans="1:22" s="1104" customFormat="1">
      <c r="A641" s="1125"/>
      <c r="B641" s="1125"/>
      <c r="C641" s="1126"/>
      <c r="D641" s="1125"/>
      <c r="E641" s="1125"/>
      <c r="F641" s="1125"/>
      <c r="G641" s="1125"/>
      <c r="H641" s="1125"/>
      <c r="I641" s="1126"/>
      <c r="J641" s="1126"/>
      <c r="K641" s="1126"/>
      <c r="L641" s="1126"/>
      <c r="M641" s="1126"/>
      <c r="N641" s="1126"/>
      <c r="O641" s="1126"/>
      <c r="P641" s="1126"/>
      <c r="Q641" s="1126"/>
      <c r="T641" s="1105"/>
      <c r="U641" s="1105"/>
      <c r="V641" s="1014"/>
    </row>
    <row r="642" spans="1:22" s="1104" customFormat="1">
      <c r="A642" s="1125"/>
      <c r="B642" s="1125"/>
      <c r="C642" s="1126"/>
      <c r="D642" s="1125"/>
      <c r="E642" s="1125"/>
      <c r="F642" s="1125"/>
      <c r="G642" s="1125"/>
      <c r="H642" s="1125"/>
      <c r="I642" s="1126"/>
      <c r="J642" s="1126"/>
      <c r="K642" s="1126"/>
      <c r="L642" s="1126"/>
      <c r="M642" s="1126"/>
      <c r="N642" s="1126"/>
      <c r="O642" s="1126"/>
      <c r="P642" s="1126"/>
      <c r="Q642" s="1126"/>
      <c r="T642" s="1105"/>
      <c r="U642" s="1105"/>
      <c r="V642" s="1014"/>
    </row>
    <row r="643" spans="1:22" s="1104" customFormat="1">
      <c r="A643" s="1125"/>
      <c r="B643" s="1125"/>
      <c r="C643" s="1126"/>
      <c r="D643" s="1125"/>
      <c r="E643" s="1125"/>
      <c r="F643" s="1125"/>
      <c r="G643" s="1125"/>
      <c r="H643" s="1125"/>
      <c r="I643" s="1126"/>
      <c r="J643" s="1126"/>
      <c r="K643" s="1126"/>
      <c r="L643" s="1126"/>
      <c r="M643" s="1126"/>
      <c r="N643" s="1126"/>
      <c r="O643" s="1126"/>
      <c r="P643" s="1126"/>
      <c r="Q643" s="1126"/>
      <c r="T643" s="1105"/>
      <c r="U643" s="1105"/>
      <c r="V643" s="1014"/>
    </row>
    <row r="644" spans="1:22" s="1104" customFormat="1">
      <c r="A644" s="1125"/>
      <c r="B644" s="1125"/>
      <c r="C644" s="1126"/>
      <c r="D644" s="1125"/>
      <c r="E644" s="1125"/>
      <c r="F644" s="1125"/>
      <c r="G644" s="1125"/>
      <c r="H644" s="1125"/>
      <c r="I644" s="1126"/>
      <c r="J644" s="1126"/>
      <c r="K644" s="1126"/>
      <c r="L644" s="1126"/>
      <c r="M644" s="1126"/>
      <c r="N644" s="1126"/>
      <c r="O644" s="1126"/>
      <c r="P644" s="1126"/>
      <c r="Q644" s="1126"/>
      <c r="T644" s="1105"/>
      <c r="U644" s="1105"/>
      <c r="V644" s="1014"/>
    </row>
    <row r="645" spans="1:22" s="1104" customFormat="1">
      <c r="A645" s="1125"/>
      <c r="B645" s="1125"/>
      <c r="C645" s="1126"/>
      <c r="D645" s="1125"/>
      <c r="E645" s="1125"/>
      <c r="F645" s="1125"/>
      <c r="G645" s="1125"/>
      <c r="H645" s="1125"/>
      <c r="I645" s="1126"/>
      <c r="J645" s="1126"/>
      <c r="K645" s="1126"/>
      <c r="L645" s="1126"/>
      <c r="M645" s="1126"/>
      <c r="N645" s="1126"/>
      <c r="O645" s="1126"/>
      <c r="P645" s="1126"/>
      <c r="Q645" s="1126"/>
      <c r="T645" s="1105"/>
      <c r="U645" s="1105"/>
      <c r="V645" s="1014"/>
    </row>
    <row r="646" spans="1:22" s="1104" customFormat="1">
      <c r="A646" s="1125"/>
      <c r="B646" s="1125"/>
      <c r="C646" s="1126"/>
      <c r="D646" s="1125"/>
      <c r="E646" s="1125"/>
      <c r="F646" s="1125"/>
      <c r="G646" s="1125"/>
      <c r="H646" s="1125"/>
      <c r="I646" s="1126"/>
      <c r="J646" s="1126"/>
      <c r="K646" s="1126"/>
      <c r="L646" s="1126"/>
      <c r="M646" s="1126"/>
      <c r="N646" s="1126"/>
      <c r="O646" s="1126"/>
      <c r="P646" s="1126"/>
      <c r="Q646" s="1126"/>
      <c r="T646" s="1105"/>
      <c r="U646" s="1105"/>
      <c r="V646" s="1014"/>
    </row>
    <row r="647" spans="1:22" s="1104" customFormat="1">
      <c r="A647" s="1125"/>
      <c r="B647" s="1125"/>
      <c r="C647" s="1126"/>
      <c r="D647" s="1125"/>
      <c r="E647" s="1125"/>
      <c r="F647" s="1125"/>
      <c r="G647" s="1125"/>
      <c r="H647" s="1125"/>
      <c r="I647" s="1126"/>
      <c r="J647" s="1126"/>
      <c r="K647" s="1126"/>
      <c r="L647" s="1126"/>
      <c r="M647" s="1126"/>
      <c r="N647" s="1126"/>
      <c r="O647" s="1126"/>
      <c r="P647" s="1126"/>
      <c r="Q647" s="1126"/>
      <c r="T647" s="1105"/>
      <c r="U647" s="1105"/>
      <c r="V647" s="1014"/>
    </row>
    <row r="648" spans="1:22" s="1104" customFormat="1">
      <c r="A648" s="1125"/>
      <c r="B648" s="1125"/>
      <c r="C648" s="1126"/>
      <c r="D648" s="1125"/>
      <c r="E648" s="1125"/>
      <c r="F648" s="1125"/>
      <c r="G648" s="1125"/>
      <c r="H648" s="1125"/>
      <c r="I648" s="1126"/>
      <c r="J648" s="1126"/>
      <c r="K648" s="1126"/>
      <c r="L648" s="1126"/>
      <c r="M648" s="1126"/>
      <c r="N648" s="1126"/>
      <c r="O648" s="1126"/>
      <c r="P648" s="1126"/>
      <c r="Q648" s="1126"/>
      <c r="T648" s="1105"/>
      <c r="U648" s="1105"/>
      <c r="V648" s="1014"/>
    </row>
    <row r="649" spans="1:22" s="1104" customFormat="1">
      <c r="A649" s="1125"/>
      <c r="B649" s="1125"/>
      <c r="C649" s="1126"/>
      <c r="D649" s="1125"/>
      <c r="E649" s="1125"/>
      <c r="F649" s="1125"/>
      <c r="G649" s="1125"/>
      <c r="H649" s="1125"/>
      <c r="I649" s="1126"/>
      <c r="J649" s="1126"/>
      <c r="K649" s="1126"/>
      <c r="L649" s="1126"/>
      <c r="M649" s="1126"/>
      <c r="N649" s="1126"/>
      <c r="O649" s="1126"/>
      <c r="P649" s="1126"/>
      <c r="Q649" s="1126"/>
      <c r="T649" s="1105"/>
      <c r="U649" s="1105"/>
      <c r="V649" s="1014"/>
    </row>
    <row r="650" spans="1:22" s="1104" customFormat="1">
      <c r="A650" s="1125"/>
      <c r="B650" s="1125"/>
      <c r="C650" s="1126"/>
      <c r="D650" s="1125"/>
      <c r="E650" s="1125"/>
      <c r="F650" s="1125"/>
      <c r="G650" s="1125"/>
      <c r="H650" s="1125"/>
      <c r="I650" s="1126"/>
      <c r="J650" s="1126"/>
      <c r="K650" s="1126"/>
      <c r="L650" s="1126"/>
      <c r="M650" s="1126"/>
      <c r="N650" s="1126"/>
      <c r="O650" s="1126"/>
      <c r="P650" s="1126"/>
      <c r="Q650" s="1126"/>
      <c r="T650" s="1105"/>
      <c r="U650" s="1105"/>
      <c r="V650" s="1014"/>
    </row>
    <row r="651" spans="1:22" s="1104" customFormat="1">
      <c r="A651" s="1125"/>
      <c r="B651" s="1125"/>
      <c r="C651" s="1126"/>
      <c r="D651" s="1125"/>
      <c r="E651" s="1125"/>
      <c r="F651" s="1125"/>
      <c r="G651" s="1125"/>
      <c r="H651" s="1125"/>
      <c r="I651" s="1126"/>
      <c r="J651" s="1126"/>
      <c r="K651" s="1126"/>
      <c r="L651" s="1126"/>
      <c r="M651" s="1126"/>
      <c r="N651" s="1126"/>
      <c r="O651" s="1126"/>
      <c r="P651" s="1126"/>
      <c r="Q651" s="1126"/>
      <c r="T651" s="1105"/>
      <c r="U651" s="1105"/>
      <c r="V651" s="1014"/>
    </row>
    <row r="652" spans="1:22" s="1104" customFormat="1">
      <c r="A652" s="1125"/>
      <c r="B652" s="1125"/>
      <c r="C652" s="1126"/>
      <c r="D652" s="1125"/>
      <c r="E652" s="1125"/>
      <c r="F652" s="1125"/>
      <c r="G652" s="1125"/>
      <c r="H652" s="1125"/>
      <c r="I652" s="1126"/>
      <c r="J652" s="1126"/>
      <c r="K652" s="1126"/>
      <c r="L652" s="1126"/>
      <c r="M652" s="1126"/>
      <c r="N652" s="1126"/>
      <c r="O652" s="1126"/>
      <c r="P652" s="1126"/>
      <c r="Q652" s="1126"/>
      <c r="T652" s="1105"/>
      <c r="U652" s="1105"/>
      <c r="V652" s="1014"/>
    </row>
    <row r="653" spans="1:22" s="1104" customFormat="1">
      <c r="A653" s="1125"/>
      <c r="B653" s="1125"/>
      <c r="C653" s="1126"/>
      <c r="D653" s="1125"/>
      <c r="E653" s="1125"/>
      <c r="F653" s="1125"/>
      <c r="G653" s="1125"/>
      <c r="H653" s="1125"/>
      <c r="I653" s="1126"/>
      <c r="J653" s="1126"/>
      <c r="K653" s="1126"/>
      <c r="L653" s="1126"/>
      <c r="M653" s="1126"/>
      <c r="N653" s="1126"/>
      <c r="O653" s="1126"/>
      <c r="P653" s="1126"/>
      <c r="Q653" s="1126"/>
      <c r="T653" s="1105"/>
      <c r="U653" s="1105"/>
      <c r="V653" s="1014"/>
    </row>
    <row r="654" spans="1:22" s="1104" customFormat="1">
      <c r="A654" s="1125"/>
      <c r="B654" s="1125"/>
      <c r="C654" s="1126"/>
      <c r="D654" s="1125"/>
      <c r="E654" s="1125"/>
      <c r="F654" s="1125"/>
      <c r="G654" s="1125"/>
      <c r="H654" s="1125"/>
      <c r="I654" s="1126"/>
      <c r="J654" s="1126"/>
      <c r="K654" s="1126"/>
      <c r="L654" s="1126"/>
      <c r="M654" s="1126"/>
      <c r="N654" s="1126"/>
      <c r="O654" s="1126"/>
      <c r="P654" s="1126"/>
      <c r="Q654" s="1126"/>
      <c r="T654" s="1105"/>
      <c r="U654" s="1105"/>
      <c r="V654" s="1014"/>
    </row>
    <row r="655" spans="1:22" s="1104" customFormat="1">
      <c r="A655" s="1125"/>
      <c r="B655" s="1125"/>
      <c r="C655" s="1126"/>
      <c r="D655" s="1125"/>
      <c r="E655" s="1125"/>
      <c r="F655" s="1125"/>
      <c r="G655" s="1125"/>
      <c r="H655" s="1125"/>
      <c r="I655" s="1126"/>
      <c r="J655" s="1126"/>
      <c r="K655" s="1126"/>
      <c r="L655" s="1126"/>
      <c r="M655" s="1126"/>
      <c r="N655" s="1126"/>
      <c r="O655" s="1126"/>
      <c r="P655" s="1126"/>
      <c r="Q655" s="1126"/>
      <c r="T655" s="1105"/>
      <c r="U655" s="1105"/>
      <c r="V655" s="1014"/>
    </row>
    <row r="656" spans="1:22" s="1104" customFormat="1">
      <c r="A656" s="1125"/>
      <c r="B656" s="1125"/>
      <c r="C656" s="1126"/>
      <c r="D656" s="1125"/>
      <c r="E656" s="1125"/>
      <c r="F656" s="1125"/>
      <c r="G656" s="1125"/>
      <c r="H656" s="1125"/>
      <c r="I656" s="1126"/>
      <c r="J656" s="1126"/>
      <c r="K656" s="1126"/>
      <c r="L656" s="1126"/>
      <c r="M656" s="1126"/>
      <c r="N656" s="1126"/>
      <c r="O656" s="1126"/>
      <c r="P656" s="1126"/>
      <c r="Q656" s="1126"/>
      <c r="T656" s="1105"/>
      <c r="U656" s="1105"/>
      <c r="V656" s="1014"/>
    </row>
    <row r="657" spans="1:22" s="1104" customFormat="1">
      <c r="A657" s="1125"/>
      <c r="B657" s="1125"/>
      <c r="C657" s="1126"/>
      <c r="D657" s="1125"/>
      <c r="E657" s="1125"/>
      <c r="F657" s="1125"/>
      <c r="G657" s="1125"/>
      <c r="H657" s="1125"/>
      <c r="I657" s="1126"/>
      <c r="J657" s="1126"/>
      <c r="K657" s="1126"/>
      <c r="L657" s="1126"/>
      <c r="M657" s="1126"/>
      <c r="N657" s="1126"/>
      <c r="O657" s="1126"/>
      <c r="P657" s="1126"/>
      <c r="Q657" s="1126"/>
      <c r="T657" s="1105"/>
      <c r="U657" s="1105"/>
      <c r="V657" s="1014"/>
    </row>
    <row r="658" spans="1:22" s="1104" customFormat="1">
      <c r="A658" s="1125"/>
      <c r="B658" s="1125"/>
      <c r="C658" s="1126"/>
      <c r="D658" s="1125"/>
      <c r="E658" s="1125"/>
      <c r="F658" s="1125"/>
      <c r="G658" s="1125"/>
      <c r="H658" s="1125"/>
      <c r="I658" s="1126"/>
      <c r="J658" s="1126"/>
      <c r="K658" s="1126"/>
      <c r="L658" s="1126"/>
      <c r="M658" s="1126"/>
      <c r="N658" s="1126"/>
      <c r="O658" s="1126"/>
      <c r="P658" s="1126"/>
      <c r="Q658" s="1126"/>
      <c r="T658" s="1105"/>
      <c r="U658" s="1105"/>
      <c r="V658" s="1014"/>
    </row>
    <row r="659" spans="1:22" s="1104" customFormat="1">
      <c r="A659" s="1125"/>
      <c r="B659" s="1125"/>
      <c r="C659" s="1126"/>
      <c r="D659" s="1125"/>
      <c r="E659" s="1125"/>
      <c r="F659" s="1125"/>
      <c r="G659" s="1125"/>
      <c r="H659" s="1125"/>
      <c r="I659" s="1126"/>
      <c r="J659" s="1126"/>
      <c r="K659" s="1126"/>
      <c r="L659" s="1126"/>
      <c r="M659" s="1126"/>
      <c r="N659" s="1126"/>
      <c r="O659" s="1126"/>
      <c r="P659" s="1126"/>
      <c r="Q659" s="1126"/>
      <c r="T659" s="1105"/>
      <c r="U659" s="1105"/>
      <c r="V659" s="1014"/>
    </row>
    <row r="660" spans="1:22" s="1104" customFormat="1">
      <c r="A660" s="1125"/>
      <c r="B660" s="1125"/>
      <c r="C660" s="1126"/>
      <c r="D660" s="1125"/>
      <c r="E660" s="1125"/>
      <c r="F660" s="1125"/>
      <c r="G660" s="1125"/>
      <c r="H660" s="1125"/>
      <c r="I660" s="1126"/>
      <c r="J660" s="1126"/>
      <c r="K660" s="1126"/>
      <c r="L660" s="1126"/>
      <c r="M660" s="1126"/>
      <c r="N660" s="1126"/>
      <c r="O660" s="1126"/>
      <c r="P660" s="1126"/>
      <c r="Q660" s="1126"/>
      <c r="T660" s="1105"/>
      <c r="U660" s="1105"/>
      <c r="V660" s="1014"/>
    </row>
    <row r="661" spans="1:22" s="1104" customFormat="1">
      <c r="A661" s="1125"/>
      <c r="B661" s="1125"/>
      <c r="C661" s="1126"/>
      <c r="D661" s="1125"/>
      <c r="E661" s="1125"/>
      <c r="F661" s="1125"/>
      <c r="G661" s="1125"/>
      <c r="H661" s="1125"/>
      <c r="I661" s="1126"/>
      <c r="J661" s="1126"/>
      <c r="K661" s="1126"/>
      <c r="L661" s="1126"/>
      <c r="M661" s="1126"/>
      <c r="N661" s="1126"/>
      <c r="O661" s="1126"/>
      <c r="P661" s="1126"/>
      <c r="Q661" s="1126"/>
      <c r="T661" s="1105"/>
      <c r="U661" s="1105"/>
      <c r="V661" s="1014"/>
    </row>
    <row r="662" spans="1:22" s="1104" customFormat="1">
      <c r="A662" s="1125"/>
      <c r="B662" s="1125"/>
      <c r="C662" s="1126"/>
      <c r="D662" s="1125"/>
      <c r="E662" s="1125"/>
      <c r="F662" s="1125"/>
      <c r="G662" s="1125"/>
      <c r="H662" s="1125"/>
      <c r="I662" s="1126"/>
      <c r="J662" s="1126"/>
      <c r="K662" s="1126"/>
      <c r="L662" s="1126"/>
      <c r="M662" s="1126"/>
      <c r="N662" s="1126"/>
      <c r="O662" s="1126"/>
      <c r="P662" s="1126"/>
      <c r="Q662" s="1126"/>
      <c r="T662" s="1105"/>
      <c r="U662" s="1105"/>
      <c r="V662" s="1014"/>
    </row>
    <row r="663" spans="1:22" s="1104" customFormat="1">
      <c r="A663" s="1125"/>
      <c r="B663" s="1125"/>
      <c r="C663" s="1126"/>
      <c r="D663" s="1125"/>
      <c r="E663" s="1125"/>
      <c r="F663" s="1125"/>
      <c r="G663" s="1125"/>
      <c r="H663" s="1125"/>
      <c r="I663" s="1126"/>
      <c r="J663" s="1126"/>
      <c r="K663" s="1126"/>
      <c r="L663" s="1126"/>
      <c r="M663" s="1126"/>
      <c r="N663" s="1126"/>
      <c r="O663" s="1126"/>
      <c r="P663" s="1126"/>
      <c r="Q663" s="1126"/>
      <c r="T663" s="1105"/>
      <c r="U663" s="1105"/>
      <c r="V663" s="1014"/>
    </row>
    <row r="664" spans="1:22" s="1104" customFormat="1">
      <c r="A664" s="1125"/>
      <c r="B664" s="1125"/>
      <c r="C664" s="1126"/>
      <c r="D664" s="1125"/>
      <c r="E664" s="1125"/>
      <c r="F664" s="1125"/>
      <c r="G664" s="1125"/>
      <c r="H664" s="1125"/>
      <c r="I664" s="1126"/>
      <c r="J664" s="1126"/>
      <c r="K664" s="1126"/>
      <c r="L664" s="1126"/>
      <c r="M664" s="1126"/>
      <c r="N664" s="1126"/>
      <c r="O664" s="1126"/>
      <c r="P664" s="1126"/>
      <c r="Q664" s="1126"/>
      <c r="T664" s="1105"/>
      <c r="U664" s="1105"/>
      <c r="V664" s="1014"/>
    </row>
    <row r="665" spans="1:22" s="1104" customFormat="1">
      <c r="A665" s="1125"/>
      <c r="B665" s="1125"/>
      <c r="C665" s="1126"/>
      <c r="D665" s="1125"/>
      <c r="E665" s="1125"/>
      <c r="F665" s="1125"/>
      <c r="G665" s="1125"/>
      <c r="H665" s="1125"/>
      <c r="I665" s="1126"/>
      <c r="J665" s="1126"/>
      <c r="K665" s="1126"/>
      <c r="L665" s="1126"/>
      <c r="M665" s="1126"/>
      <c r="N665" s="1126"/>
      <c r="O665" s="1126"/>
      <c r="P665" s="1126"/>
      <c r="Q665" s="1126"/>
      <c r="T665" s="1105"/>
      <c r="U665" s="1105"/>
      <c r="V665" s="1014"/>
    </row>
    <row r="666" spans="1:22" s="1104" customFormat="1">
      <c r="A666" s="1125"/>
      <c r="B666" s="1125"/>
      <c r="C666" s="1126"/>
      <c r="D666" s="1125"/>
      <c r="E666" s="1125"/>
      <c r="F666" s="1125"/>
      <c r="G666" s="1125"/>
      <c r="H666" s="1125"/>
      <c r="I666" s="1126"/>
      <c r="J666" s="1126"/>
      <c r="K666" s="1126"/>
      <c r="L666" s="1126"/>
      <c r="M666" s="1126"/>
      <c r="N666" s="1126"/>
      <c r="O666" s="1126"/>
      <c r="P666" s="1126"/>
      <c r="Q666" s="1126"/>
      <c r="T666" s="1105"/>
      <c r="U666" s="1105"/>
      <c r="V666" s="1014"/>
    </row>
    <row r="667" spans="1:22" s="1104" customFormat="1">
      <c r="A667" s="1125"/>
      <c r="B667" s="1125"/>
      <c r="C667" s="1126"/>
      <c r="D667" s="1125"/>
      <c r="E667" s="1125"/>
      <c r="F667" s="1125"/>
      <c r="G667" s="1125"/>
      <c r="H667" s="1125"/>
      <c r="I667" s="1126"/>
      <c r="J667" s="1126"/>
      <c r="K667" s="1126"/>
      <c r="L667" s="1126"/>
      <c r="M667" s="1126"/>
      <c r="N667" s="1126"/>
      <c r="O667" s="1126"/>
      <c r="P667" s="1126"/>
      <c r="Q667" s="1126"/>
      <c r="T667" s="1105"/>
      <c r="U667" s="1105"/>
      <c r="V667" s="1014"/>
    </row>
    <row r="668" spans="1:22" s="1104" customFormat="1">
      <c r="A668" s="1125"/>
      <c r="B668" s="1125"/>
      <c r="C668" s="1126"/>
      <c r="D668" s="1125"/>
      <c r="E668" s="1125"/>
      <c r="F668" s="1125"/>
      <c r="G668" s="1125"/>
      <c r="H668" s="1125"/>
      <c r="I668" s="1126"/>
      <c r="J668" s="1126"/>
      <c r="K668" s="1126"/>
      <c r="L668" s="1126"/>
      <c r="M668" s="1126"/>
      <c r="N668" s="1126"/>
      <c r="O668" s="1126"/>
      <c r="P668" s="1126"/>
      <c r="Q668" s="1126"/>
      <c r="T668" s="1105"/>
      <c r="U668" s="1105"/>
      <c r="V668" s="1014"/>
    </row>
    <row r="669" spans="1:22" s="1104" customFormat="1">
      <c r="A669" s="1125"/>
      <c r="B669" s="1125"/>
      <c r="C669" s="1126"/>
      <c r="D669" s="1125"/>
      <c r="E669" s="1125"/>
      <c r="F669" s="1125"/>
      <c r="G669" s="1125"/>
      <c r="H669" s="1125"/>
      <c r="I669" s="1126"/>
      <c r="J669" s="1126"/>
      <c r="K669" s="1126"/>
      <c r="L669" s="1126"/>
      <c r="M669" s="1126"/>
      <c r="N669" s="1126"/>
      <c r="O669" s="1126"/>
      <c r="P669" s="1126"/>
      <c r="Q669" s="1126"/>
      <c r="T669" s="1105"/>
      <c r="U669" s="1105"/>
      <c r="V669" s="1014"/>
    </row>
    <row r="670" spans="1:22" s="1104" customFormat="1">
      <c r="A670" s="1125"/>
      <c r="B670" s="1125"/>
      <c r="C670" s="1126"/>
      <c r="D670" s="1125"/>
      <c r="E670" s="1125"/>
      <c r="F670" s="1125"/>
      <c r="G670" s="1125"/>
      <c r="H670" s="1125"/>
      <c r="I670" s="1126"/>
      <c r="J670" s="1126"/>
      <c r="K670" s="1126"/>
      <c r="L670" s="1126"/>
      <c r="M670" s="1126"/>
      <c r="N670" s="1126"/>
      <c r="O670" s="1126"/>
      <c r="P670" s="1126"/>
      <c r="Q670" s="1126"/>
      <c r="T670" s="1105"/>
      <c r="U670" s="1105"/>
      <c r="V670" s="1014"/>
    </row>
    <row r="671" spans="1:22" s="1104" customFormat="1">
      <c r="A671" s="1125"/>
      <c r="B671" s="1125"/>
      <c r="C671" s="1126"/>
      <c r="D671" s="1125"/>
      <c r="E671" s="1125"/>
      <c r="F671" s="1125"/>
      <c r="G671" s="1125"/>
      <c r="H671" s="1125"/>
      <c r="I671" s="1126"/>
      <c r="J671" s="1126"/>
      <c r="K671" s="1126"/>
      <c r="L671" s="1126"/>
      <c r="M671" s="1126"/>
      <c r="N671" s="1126"/>
      <c r="O671" s="1126"/>
      <c r="P671" s="1126"/>
      <c r="Q671" s="1126"/>
      <c r="T671" s="1105"/>
      <c r="U671" s="1105"/>
      <c r="V671" s="1014"/>
    </row>
    <row r="672" spans="1:22" s="1104" customFormat="1">
      <c r="A672" s="1125"/>
      <c r="B672" s="1125"/>
      <c r="C672" s="1126"/>
      <c r="D672" s="1125"/>
      <c r="E672" s="1125"/>
      <c r="F672" s="1125"/>
      <c r="G672" s="1125"/>
      <c r="H672" s="1125"/>
      <c r="I672" s="1126"/>
      <c r="J672" s="1126"/>
      <c r="K672" s="1126"/>
      <c r="L672" s="1126"/>
      <c r="M672" s="1126"/>
      <c r="N672" s="1126"/>
      <c r="O672" s="1126"/>
      <c r="P672" s="1126"/>
      <c r="Q672" s="1126"/>
      <c r="T672" s="1105"/>
      <c r="U672" s="1105"/>
      <c r="V672" s="1014"/>
    </row>
    <row r="673" spans="1:22" s="1104" customFormat="1">
      <c r="A673" s="1125"/>
      <c r="B673" s="1125"/>
      <c r="C673" s="1126"/>
      <c r="D673" s="1125"/>
      <c r="E673" s="1125"/>
      <c r="F673" s="1125"/>
      <c r="G673" s="1125"/>
      <c r="H673" s="1125"/>
      <c r="I673" s="1126"/>
      <c r="J673" s="1126"/>
      <c r="K673" s="1126"/>
      <c r="L673" s="1126"/>
      <c r="M673" s="1126"/>
      <c r="N673" s="1126"/>
      <c r="O673" s="1126"/>
      <c r="P673" s="1126"/>
      <c r="Q673" s="1126"/>
      <c r="T673" s="1105"/>
      <c r="U673" s="1105"/>
      <c r="V673" s="1014"/>
    </row>
    <row r="674" spans="1:22" s="1104" customFormat="1">
      <c r="A674" s="1125"/>
      <c r="B674" s="1125"/>
      <c r="C674" s="1126"/>
      <c r="D674" s="1125"/>
      <c r="E674" s="1125"/>
      <c r="F674" s="1125"/>
      <c r="G674" s="1125"/>
      <c r="H674" s="1125"/>
      <c r="I674" s="1126"/>
      <c r="J674" s="1126"/>
      <c r="K674" s="1126"/>
      <c r="L674" s="1126"/>
      <c r="M674" s="1126"/>
      <c r="N674" s="1126"/>
      <c r="O674" s="1126"/>
      <c r="P674" s="1126"/>
      <c r="Q674" s="1126"/>
      <c r="T674" s="1105"/>
      <c r="U674" s="1105"/>
      <c r="V674" s="1014"/>
    </row>
    <row r="675" spans="1:22" s="1104" customFormat="1">
      <c r="A675" s="1125"/>
      <c r="B675" s="1125"/>
      <c r="C675" s="1126"/>
      <c r="D675" s="1125"/>
      <c r="E675" s="1125"/>
      <c r="F675" s="1125"/>
      <c r="G675" s="1125"/>
      <c r="H675" s="1125"/>
      <c r="I675" s="1126"/>
      <c r="J675" s="1126"/>
      <c r="K675" s="1126"/>
      <c r="L675" s="1126"/>
      <c r="M675" s="1126"/>
      <c r="N675" s="1126"/>
      <c r="O675" s="1126"/>
      <c r="P675" s="1126"/>
      <c r="Q675" s="1126"/>
      <c r="T675" s="1105"/>
      <c r="U675" s="1105"/>
      <c r="V675" s="1014"/>
    </row>
    <row r="676" spans="1:22" s="1104" customFormat="1">
      <c r="A676" s="1125"/>
      <c r="B676" s="1125"/>
      <c r="C676" s="1126"/>
      <c r="D676" s="1125"/>
      <c r="E676" s="1125"/>
      <c r="F676" s="1125"/>
      <c r="G676" s="1125"/>
      <c r="H676" s="1125"/>
      <c r="I676" s="1126"/>
      <c r="J676" s="1126"/>
      <c r="K676" s="1126"/>
      <c r="L676" s="1126"/>
      <c r="M676" s="1126"/>
      <c r="N676" s="1126"/>
      <c r="O676" s="1126"/>
      <c r="P676" s="1126"/>
      <c r="Q676" s="1126"/>
      <c r="T676" s="1105"/>
      <c r="U676" s="1105"/>
      <c r="V676" s="1014"/>
    </row>
    <row r="677" spans="1:22" s="1104" customFormat="1">
      <c r="A677" s="1125"/>
      <c r="B677" s="1125"/>
      <c r="C677" s="1126"/>
      <c r="D677" s="1125"/>
      <c r="E677" s="1125"/>
      <c r="F677" s="1125"/>
      <c r="G677" s="1125"/>
      <c r="H677" s="1125"/>
      <c r="I677" s="1126"/>
      <c r="J677" s="1126"/>
      <c r="K677" s="1126"/>
      <c r="L677" s="1126"/>
      <c r="M677" s="1126"/>
      <c r="N677" s="1126"/>
      <c r="O677" s="1126"/>
      <c r="P677" s="1126"/>
      <c r="Q677" s="1126"/>
      <c r="T677" s="1105"/>
      <c r="U677" s="1105"/>
      <c r="V677" s="1014"/>
    </row>
    <row r="678" spans="1:22" s="1104" customFormat="1">
      <c r="A678" s="1125"/>
      <c r="B678" s="1125"/>
      <c r="C678" s="1126"/>
      <c r="D678" s="1125"/>
      <c r="E678" s="1125"/>
      <c r="F678" s="1125"/>
      <c r="G678" s="1125"/>
      <c r="H678" s="1125"/>
      <c r="I678" s="1126"/>
      <c r="J678" s="1126"/>
      <c r="K678" s="1126"/>
      <c r="L678" s="1126"/>
      <c r="M678" s="1126"/>
      <c r="N678" s="1126"/>
      <c r="O678" s="1126"/>
      <c r="P678" s="1126"/>
      <c r="Q678" s="1126"/>
      <c r="T678" s="1105"/>
      <c r="U678" s="1105"/>
      <c r="V678" s="1014"/>
    </row>
    <row r="679" spans="1:22" s="1104" customFormat="1">
      <c r="A679" s="1125"/>
      <c r="B679" s="1125"/>
      <c r="C679" s="1126"/>
      <c r="D679" s="1125"/>
      <c r="E679" s="1125"/>
      <c r="F679" s="1125"/>
      <c r="G679" s="1125"/>
      <c r="H679" s="1125"/>
      <c r="I679" s="1126"/>
      <c r="J679" s="1126"/>
      <c r="K679" s="1126"/>
      <c r="L679" s="1126"/>
      <c r="M679" s="1126"/>
      <c r="N679" s="1126"/>
      <c r="O679" s="1126"/>
      <c r="P679" s="1126"/>
      <c r="Q679" s="1126"/>
      <c r="T679" s="1105"/>
      <c r="U679" s="1105"/>
      <c r="V679" s="1014"/>
    </row>
    <row r="680" spans="1:22" s="1104" customFormat="1">
      <c r="A680" s="1125"/>
      <c r="B680" s="1125"/>
      <c r="C680" s="1126"/>
      <c r="D680" s="1125"/>
      <c r="E680" s="1125"/>
      <c r="F680" s="1125"/>
      <c r="G680" s="1125"/>
      <c r="H680" s="1125"/>
      <c r="I680" s="1126"/>
      <c r="J680" s="1126"/>
      <c r="K680" s="1126"/>
      <c r="L680" s="1126"/>
      <c r="M680" s="1126"/>
      <c r="N680" s="1126"/>
      <c r="O680" s="1126"/>
      <c r="P680" s="1126"/>
      <c r="Q680" s="1126"/>
      <c r="T680" s="1105"/>
      <c r="U680" s="1105"/>
      <c r="V680" s="1014"/>
    </row>
    <row r="681" spans="1:22" s="1104" customFormat="1">
      <c r="A681" s="1125"/>
      <c r="B681" s="1125"/>
      <c r="C681" s="1126"/>
      <c r="D681" s="1125"/>
      <c r="E681" s="1125"/>
      <c r="F681" s="1125"/>
      <c r="G681" s="1125"/>
      <c r="H681" s="1125"/>
      <c r="I681" s="1126"/>
      <c r="J681" s="1126"/>
      <c r="K681" s="1126"/>
      <c r="L681" s="1126"/>
      <c r="M681" s="1126"/>
      <c r="N681" s="1126"/>
      <c r="O681" s="1126"/>
      <c r="P681" s="1126"/>
      <c r="Q681" s="1126"/>
      <c r="T681" s="1105"/>
      <c r="U681" s="1105"/>
      <c r="V681" s="1014"/>
    </row>
    <row r="682" spans="1:22" s="1104" customFormat="1">
      <c r="A682" s="1125"/>
      <c r="B682" s="1125"/>
      <c r="C682" s="1126"/>
      <c r="D682" s="1125"/>
      <c r="E682" s="1125"/>
      <c r="F682" s="1125"/>
      <c r="G682" s="1125"/>
      <c r="H682" s="1125"/>
      <c r="I682" s="1126"/>
      <c r="J682" s="1126"/>
      <c r="K682" s="1126"/>
      <c r="L682" s="1126"/>
      <c r="M682" s="1126"/>
      <c r="N682" s="1126"/>
      <c r="O682" s="1126"/>
      <c r="P682" s="1126"/>
      <c r="Q682" s="1126"/>
      <c r="T682" s="1105"/>
      <c r="U682" s="1105"/>
      <c r="V682" s="1014"/>
    </row>
    <row r="683" spans="1:22" s="1104" customFormat="1">
      <c r="A683" s="1125"/>
      <c r="B683" s="1125"/>
      <c r="C683" s="1126"/>
      <c r="D683" s="1125"/>
      <c r="E683" s="1125"/>
      <c r="F683" s="1125"/>
      <c r="G683" s="1125"/>
      <c r="H683" s="1125"/>
      <c r="I683" s="1126"/>
      <c r="J683" s="1126"/>
      <c r="K683" s="1126"/>
      <c r="L683" s="1126"/>
      <c r="M683" s="1126"/>
      <c r="N683" s="1126"/>
      <c r="O683" s="1126"/>
      <c r="P683" s="1126"/>
      <c r="Q683" s="1126"/>
      <c r="T683" s="1105"/>
      <c r="U683" s="1105"/>
      <c r="V683" s="1014"/>
    </row>
    <row r="684" spans="1:22" s="1104" customFormat="1">
      <c r="A684" s="1125"/>
      <c r="B684" s="1125"/>
      <c r="C684" s="1126"/>
      <c r="D684" s="1125"/>
      <c r="E684" s="1125"/>
      <c r="F684" s="1125"/>
      <c r="G684" s="1125"/>
      <c r="H684" s="1125"/>
      <c r="I684" s="1126"/>
      <c r="J684" s="1126"/>
      <c r="K684" s="1126"/>
      <c r="L684" s="1126"/>
      <c r="M684" s="1126"/>
      <c r="N684" s="1126"/>
      <c r="O684" s="1126"/>
      <c r="P684" s="1126"/>
      <c r="Q684" s="1126"/>
      <c r="T684" s="1105"/>
      <c r="U684" s="1105"/>
      <c r="V684" s="1014"/>
    </row>
    <row r="685" spans="1:22" s="1104" customFormat="1">
      <c r="A685" s="1125"/>
      <c r="B685" s="1125"/>
      <c r="C685" s="1126"/>
      <c r="D685" s="1125"/>
      <c r="E685" s="1125"/>
      <c r="F685" s="1125"/>
      <c r="G685" s="1125"/>
      <c r="H685" s="1125"/>
      <c r="I685" s="1126"/>
      <c r="J685" s="1126"/>
      <c r="K685" s="1126"/>
      <c r="L685" s="1126"/>
      <c r="M685" s="1126"/>
      <c r="N685" s="1126"/>
      <c r="O685" s="1126"/>
      <c r="P685" s="1126"/>
      <c r="Q685" s="1126"/>
      <c r="T685" s="1105"/>
      <c r="U685" s="1105"/>
      <c r="V685" s="1014"/>
    </row>
    <row r="686" spans="1:22" s="1104" customFormat="1">
      <c r="A686" s="1125"/>
      <c r="B686" s="1125"/>
      <c r="C686" s="1126"/>
      <c r="D686" s="1125"/>
      <c r="E686" s="1125"/>
      <c r="F686" s="1125"/>
      <c r="G686" s="1125"/>
      <c r="H686" s="1125"/>
      <c r="I686" s="1126"/>
      <c r="J686" s="1126"/>
      <c r="K686" s="1126"/>
      <c r="L686" s="1126"/>
      <c r="M686" s="1126"/>
      <c r="N686" s="1126"/>
      <c r="O686" s="1126"/>
      <c r="P686" s="1126"/>
      <c r="Q686" s="1126"/>
      <c r="T686" s="1105"/>
      <c r="U686" s="1105"/>
      <c r="V686" s="1014"/>
    </row>
    <row r="687" spans="1:22" s="1104" customFormat="1">
      <c r="A687" s="1125"/>
      <c r="B687" s="1125"/>
      <c r="C687" s="1126"/>
      <c r="D687" s="1125"/>
      <c r="E687" s="1125"/>
      <c r="F687" s="1125"/>
      <c r="G687" s="1125"/>
      <c r="H687" s="1125"/>
      <c r="I687" s="1126"/>
      <c r="J687" s="1126"/>
      <c r="K687" s="1126"/>
      <c r="L687" s="1126"/>
      <c r="M687" s="1126"/>
      <c r="N687" s="1126"/>
      <c r="O687" s="1126"/>
      <c r="P687" s="1126"/>
      <c r="Q687" s="1126"/>
      <c r="T687" s="1105"/>
      <c r="U687" s="1105"/>
      <c r="V687" s="1014"/>
    </row>
    <row r="688" spans="1:22" s="1104" customFormat="1">
      <c r="A688" s="1125"/>
      <c r="B688" s="1125"/>
      <c r="C688" s="1126"/>
      <c r="D688" s="1125"/>
      <c r="E688" s="1125"/>
      <c r="F688" s="1125"/>
      <c r="G688" s="1125"/>
      <c r="H688" s="1125"/>
      <c r="I688" s="1126"/>
      <c r="J688" s="1126"/>
      <c r="K688" s="1126"/>
      <c r="L688" s="1126"/>
      <c r="M688" s="1126"/>
      <c r="N688" s="1126"/>
      <c r="O688" s="1126"/>
      <c r="P688" s="1126"/>
      <c r="Q688" s="1126"/>
      <c r="T688" s="1105"/>
      <c r="U688" s="1105"/>
      <c r="V688" s="1014"/>
    </row>
    <row r="689" spans="1:22" s="1104" customFormat="1">
      <c r="A689" s="1125"/>
      <c r="B689" s="1125"/>
      <c r="C689" s="1126"/>
      <c r="D689" s="1125"/>
      <c r="E689" s="1125"/>
      <c r="F689" s="1125"/>
      <c r="G689" s="1125"/>
      <c r="H689" s="1125"/>
      <c r="I689" s="1126"/>
      <c r="J689" s="1126"/>
      <c r="K689" s="1126"/>
      <c r="L689" s="1126"/>
      <c r="M689" s="1126"/>
      <c r="N689" s="1126"/>
      <c r="O689" s="1126"/>
      <c r="P689" s="1126"/>
      <c r="Q689" s="1126"/>
      <c r="T689" s="1105"/>
      <c r="U689" s="1105"/>
      <c r="V689" s="1014"/>
    </row>
    <row r="690" spans="1:22" s="1104" customFormat="1">
      <c r="A690" s="1125"/>
      <c r="B690" s="1125"/>
      <c r="C690" s="1126"/>
      <c r="D690" s="1125"/>
      <c r="E690" s="1125"/>
      <c r="F690" s="1125"/>
      <c r="G690" s="1125"/>
      <c r="H690" s="1125"/>
      <c r="I690" s="1126"/>
      <c r="J690" s="1126"/>
      <c r="K690" s="1126"/>
      <c r="L690" s="1126"/>
      <c r="M690" s="1126"/>
      <c r="N690" s="1126"/>
      <c r="O690" s="1126"/>
      <c r="P690" s="1126"/>
      <c r="Q690" s="1126"/>
      <c r="T690" s="1105"/>
      <c r="U690" s="1105"/>
      <c r="V690" s="1014"/>
    </row>
    <row r="691" spans="1:22" s="1104" customFormat="1">
      <c r="A691" s="1125"/>
      <c r="B691" s="1125"/>
      <c r="C691" s="1126"/>
      <c r="D691" s="1125"/>
      <c r="E691" s="1125"/>
      <c r="F691" s="1125"/>
      <c r="G691" s="1125"/>
      <c r="H691" s="1125"/>
      <c r="I691" s="1126"/>
      <c r="J691" s="1126"/>
      <c r="K691" s="1126"/>
      <c r="L691" s="1126"/>
      <c r="M691" s="1126"/>
      <c r="N691" s="1126"/>
      <c r="O691" s="1126"/>
      <c r="P691" s="1126"/>
      <c r="Q691" s="1126"/>
      <c r="T691" s="1105"/>
      <c r="U691" s="1105"/>
      <c r="V691" s="1014"/>
    </row>
    <row r="692" spans="1:22" s="1104" customFormat="1">
      <c r="A692" s="1125"/>
      <c r="B692" s="1125"/>
      <c r="C692" s="1126"/>
      <c r="D692" s="1125"/>
      <c r="E692" s="1125"/>
      <c r="F692" s="1125"/>
      <c r="G692" s="1125"/>
      <c r="H692" s="1125"/>
      <c r="I692" s="1126"/>
      <c r="J692" s="1126"/>
      <c r="K692" s="1126"/>
      <c r="L692" s="1126"/>
      <c r="M692" s="1126"/>
      <c r="N692" s="1126"/>
      <c r="O692" s="1126"/>
      <c r="P692" s="1126"/>
      <c r="Q692" s="1126"/>
      <c r="T692" s="1105"/>
      <c r="U692" s="1105"/>
      <c r="V692" s="1014"/>
    </row>
    <row r="693" spans="1:22" s="1104" customFormat="1">
      <c r="A693" s="1125"/>
      <c r="B693" s="1125"/>
      <c r="C693" s="1126"/>
      <c r="D693" s="1125"/>
      <c r="E693" s="1125"/>
      <c r="F693" s="1125"/>
      <c r="G693" s="1125"/>
      <c r="H693" s="1125"/>
      <c r="I693" s="1126"/>
      <c r="J693" s="1126"/>
      <c r="K693" s="1126"/>
      <c r="L693" s="1126"/>
      <c r="M693" s="1126"/>
      <c r="N693" s="1126"/>
      <c r="O693" s="1126"/>
      <c r="P693" s="1126"/>
      <c r="Q693" s="1126"/>
      <c r="T693" s="1105"/>
      <c r="U693" s="1105"/>
      <c r="V693" s="1014"/>
    </row>
    <row r="694" spans="1:22" s="1104" customFormat="1">
      <c r="A694" s="1125"/>
      <c r="B694" s="1125"/>
      <c r="C694" s="1126"/>
      <c r="D694" s="1125"/>
      <c r="E694" s="1125"/>
      <c r="F694" s="1125"/>
      <c r="G694" s="1125"/>
      <c r="H694" s="1125"/>
      <c r="I694" s="1126"/>
      <c r="J694" s="1126"/>
      <c r="K694" s="1126"/>
      <c r="L694" s="1126"/>
      <c r="M694" s="1126"/>
      <c r="N694" s="1126"/>
      <c r="O694" s="1126"/>
      <c r="P694" s="1126"/>
      <c r="Q694" s="1126"/>
      <c r="T694" s="1105"/>
      <c r="U694" s="1105"/>
      <c r="V694" s="1014"/>
    </row>
    <row r="695" spans="1:22" s="1104" customFormat="1">
      <c r="A695" s="1125"/>
      <c r="B695" s="1125"/>
      <c r="C695" s="1126"/>
      <c r="D695" s="1125"/>
      <c r="E695" s="1125"/>
      <c r="F695" s="1125"/>
      <c r="G695" s="1125"/>
      <c r="H695" s="1125"/>
      <c r="I695" s="1126"/>
      <c r="J695" s="1126"/>
      <c r="K695" s="1126"/>
      <c r="L695" s="1126"/>
      <c r="M695" s="1126"/>
      <c r="N695" s="1126"/>
      <c r="O695" s="1126"/>
      <c r="P695" s="1126"/>
      <c r="Q695" s="1126"/>
      <c r="T695" s="1105"/>
      <c r="U695" s="1105"/>
      <c r="V695" s="1014"/>
    </row>
    <row r="696" spans="1:22" s="1104" customFormat="1">
      <c r="A696" s="1125"/>
      <c r="B696" s="1125"/>
      <c r="C696" s="1126"/>
      <c r="D696" s="1125"/>
      <c r="E696" s="1125"/>
      <c r="F696" s="1125"/>
      <c r="G696" s="1125"/>
      <c r="H696" s="1125"/>
      <c r="I696" s="1126"/>
      <c r="J696" s="1126"/>
      <c r="K696" s="1126"/>
      <c r="L696" s="1126"/>
      <c r="M696" s="1126"/>
      <c r="N696" s="1126"/>
      <c r="O696" s="1126"/>
      <c r="P696" s="1126"/>
      <c r="Q696" s="1126"/>
      <c r="T696" s="1105"/>
      <c r="U696" s="1105"/>
      <c r="V696" s="1014"/>
    </row>
    <row r="697" spans="1:22" s="1104" customFormat="1">
      <c r="A697" s="1125"/>
      <c r="B697" s="1125"/>
      <c r="C697" s="1126"/>
      <c r="D697" s="1125"/>
      <c r="E697" s="1125"/>
      <c r="F697" s="1125"/>
      <c r="G697" s="1125"/>
      <c r="H697" s="1125"/>
      <c r="I697" s="1126"/>
      <c r="J697" s="1126"/>
      <c r="K697" s="1126"/>
      <c r="L697" s="1126"/>
      <c r="M697" s="1126"/>
      <c r="N697" s="1126"/>
      <c r="O697" s="1126"/>
      <c r="P697" s="1126"/>
      <c r="Q697" s="1126"/>
      <c r="T697" s="1105"/>
      <c r="U697" s="1105"/>
      <c r="V697" s="1014"/>
    </row>
    <row r="698" spans="1:22" s="1104" customFormat="1">
      <c r="A698" s="1125"/>
      <c r="B698" s="1125"/>
      <c r="C698" s="1126"/>
      <c r="D698" s="1125"/>
      <c r="E698" s="1125"/>
      <c r="F698" s="1125"/>
      <c r="G698" s="1125"/>
      <c r="H698" s="1125"/>
      <c r="I698" s="1126"/>
      <c r="J698" s="1126"/>
      <c r="K698" s="1126"/>
      <c r="L698" s="1126"/>
      <c r="M698" s="1126"/>
      <c r="N698" s="1126"/>
      <c r="O698" s="1126"/>
      <c r="P698" s="1126"/>
      <c r="Q698" s="1126"/>
      <c r="T698" s="1105"/>
      <c r="U698" s="1105"/>
      <c r="V698" s="1014"/>
    </row>
    <row r="699" spans="1:22" s="1104" customFormat="1">
      <c r="A699" s="1125"/>
      <c r="B699" s="1125"/>
      <c r="C699" s="1126"/>
      <c r="D699" s="1125"/>
      <c r="E699" s="1125"/>
      <c r="F699" s="1125"/>
      <c r="G699" s="1125"/>
      <c r="H699" s="1125"/>
      <c r="I699" s="1126"/>
      <c r="J699" s="1126"/>
      <c r="K699" s="1126"/>
      <c r="L699" s="1126"/>
      <c r="M699" s="1126"/>
      <c r="N699" s="1126"/>
      <c r="O699" s="1126"/>
      <c r="P699" s="1126"/>
      <c r="Q699" s="1126"/>
      <c r="T699" s="1105"/>
      <c r="U699" s="1105"/>
      <c r="V699" s="1014"/>
    </row>
    <row r="700" spans="1:22" s="1104" customFormat="1">
      <c r="A700" s="1125"/>
      <c r="B700" s="1125"/>
      <c r="C700" s="1126"/>
      <c r="D700" s="1125"/>
      <c r="E700" s="1125"/>
      <c r="F700" s="1125"/>
      <c r="G700" s="1125"/>
      <c r="H700" s="1125"/>
      <c r="I700" s="1126"/>
      <c r="J700" s="1126"/>
      <c r="K700" s="1126"/>
      <c r="L700" s="1126"/>
      <c r="M700" s="1126"/>
      <c r="N700" s="1126"/>
      <c r="O700" s="1126"/>
      <c r="P700" s="1126"/>
      <c r="Q700" s="1126"/>
      <c r="T700" s="1105"/>
      <c r="U700" s="1105"/>
      <c r="V700" s="1014"/>
    </row>
    <row r="701" spans="1:22" s="1104" customFormat="1">
      <c r="A701" s="1125"/>
      <c r="B701" s="1125"/>
      <c r="C701" s="1126"/>
      <c r="D701" s="1125"/>
      <c r="E701" s="1125"/>
      <c r="F701" s="1125"/>
      <c r="G701" s="1125"/>
      <c r="H701" s="1125"/>
      <c r="I701" s="1126"/>
      <c r="J701" s="1126"/>
      <c r="K701" s="1126"/>
      <c r="L701" s="1126"/>
      <c r="M701" s="1126"/>
      <c r="N701" s="1126"/>
      <c r="O701" s="1126"/>
      <c r="P701" s="1126"/>
      <c r="Q701" s="1126"/>
      <c r="T701" s="1105"/>
      <c r="U701" s="1105"/>
      <c r="V701" s="1014"/>
    </row>
    <row r="702" spans="1:22" s="1104" customFormat="1">
      <c r="A702" s="1125"/>
      <c r="B702" s="1125"/>
      <c r="C702" s="1126"/>
      <c r="D702" s="1125"/>
      <c r="E702" s="1125"/>
      <c r="F702" s="1125"/>
      <c r="G702" s="1125"/>
      <c r="H702" s="1125"/>
      <c r="I702" s="1126"/>
      <c r="J702" s="1126"/>
      <c r="K702" s="1126"/>
      <c r="L702" s="1126"/>
      <c r="M702" s="1126"/>
      <c r="N702" s="1126"/>
      <c r="O702" s="1126"/>
      <c r="P702" s="1126"/>
      <c r="Q702" s="1126"/>
      <c r="T702" s="1105"/>
      <c r="U702" s="1105"/>
      <c r="V702" s="1014"/>
    </row>
    <row r="703" spans="1:22" s="1104" customFormat="1">
      <c r="A703" s="1125"/>
      <c r="B703" s="1125"/>
      <c r="C703" s="1126"/>
      <c r="D703" s="1125"/>
      <c r="E703" s="1125"/>
      <c r="F703" s="1125"/>
      <c r="G703" s="1125"/>
      <c r="H703" s="1125"/>
      <c r="I703" s="1126"/>
      <c r="J703" s="1126"/>
      <c r="K703" s="1126"/>
      <c r="L703" s="1126"/>
      <c r="M703" s="1126"/>
      <c r="N703" s="1126"/>
      <c r="O703" s="1126"/>
      <c r="P703" s="1126"/>
      <c r="Q703" s="1126"/>
      <c r="T703" s="1105"/>
      <c r="U703" s="1105"/>
      <c r="V703" s="1014"/>
    </row>
    <row r="704" spans="1:22" s="1104" customFormat="1">
      <c r="A704" s="1125"/>
      <c r="B704" s="1125"/>
      <c r="C704" s="1126"/>
      <c r="D704" s="1125"/>
      <c r="E704" s="1125"/>
      <c r="F704" s="1125"/>
      <c r="G704" s="1125"/>
      <c r="H704" s="1125"/>
      <c r="I704" s="1126"/>
      <c r="J704" s="1126"/>
      <c r="K704" s="1126"/>
      <c r="L704" s="1126"/>
      <c r="M704" s="1126"/>
      <c r="N704" s="1126"/>
      <c r="O704" s="1126"/>
      <c r="P704" s="1126"/>
      <c r="Q704" s="1126"/>
      <c r="T704" s="1105"/>
      <c r="U704" s="1105"/>
      <c r="V704" s="1014"/>
    </row>
    <row r="705" spans="1:22" s="1104" customFormat="1">
      <c r="A705" s="1125"/>
      <c r="B705" s="1125"/>
      <c r="C705" s="1126"/>
      <c r="D705" s="1125"/>
      <c r="E705" s="1125"/>
      <c r="F705" s="1125"/>
      <c r="G705" s="1125"/>
      <c r="H705" s="1125"/>
      <c r="I705" s="1126"/>
      <c r="J705" s="1126"/>
      <c r="K705" s="1126"/>
      <c r="L705" s="1126"/>
      <c r="M705" s="1126"/>
      <c r="N705" s="1126"/>
      <c r="O705" s="1126"/>
      <c r="P705" s="1126"/>
      <c r="Q705" s="1126"/>
      <c r="T705" s="1105"/>
      <c r="U705" s="1105"/>
      <c r="V705" s="1014"/>
    </row>
    <row r="706" spans="1:22" s="1104" customFormat="1">
      <c r="A706" s="1125"/>
      <c r="B706" s="1125"/>
      <c r="C706" s="1126"/>
      <c r="D706" s="1125"/>
      <c r="E706" s="1125"/>
      <c r="F706" s="1125"/>
      <c r="G706" s="1125"/>
      <c r="H706" s="1125"/>
      <c r="I706" s="1126"/>
      <c r="J706" s="1126"/>
      <c r="K706" s="1126"/>
      <c r="L706" s="1126"/>
      <c r="M706" s="1126"/>
      <c r="N706" s="1126"/>
      <c r="O706" s="1126"/>
      <c r="P706" s="1126"/>
      <c r="Q706" s="1126"/>
      <c r="T706" s="1105"/>
      <c r="U706" s="1105"/>
      <c r="V706" s="1014"/>
    </row>
    <row r="707" spans="1:22" s="1104" customFormat="1">
      <c r="A707" s="1125"/>
      <c r="B707" s="1125"/>
      <c r="C707" s="1126"/>
      <c r="D707" s="1125"/>
      <c r="E707" s="1125"/>
      <c r="F707" s="1125"/>
      <c r="G707" s="1125"/>
      <c r="H707" s="1125"/>
      <c r="I707" s="1126"/>
      <c r="J707" s="1126"/>
      <c r="K707" s="1126"/>
      <c r="L707" s="1126"/>
      <c r="M707" s="1126"/>
      <c r="N707" s="1126"/>
      <c r="O707" s="1126"/>
      <c r="P707" s="1126"/>
      <c r="Q707" s="1126"/>
      <c r="T707" s="1105"/>
      <c r="U707" s="1105"/>
      <c r="V707" s="1014"/>
    </row>
    <row r="708" spans="1:22" s="1104" customFormat="1">
      <c r="A708" s="1125"/>
      <c r="B708" s="1125"/>
      <c r="C708" s="1126"/>
      <c r="D708" s="1125"/>
      <c r="E708" s="1125"/>
      <c r="F708" s="1125"/>
      <c r="G708" s="1125"/>
      <c r="H708" s="1125"/>
      <c r="I708" s="1126"/>
      <c r="J708" s="1126"/>
      <c r="K708" s="1126"/>
      <c r="L708" s="1126"/>
      <c r="M708" s="1126"/>
      <c r="N708" s="1126"/>
      <c r="O708" s="1126"/>
      <c r="P708" s="1126"/>
      <c r="Q708" s="1126"/>
      <c r="T708" s="1105"/>
      <c r="U708" s="1105"/>
      <c r="V708" s="1014"/>
    </row>
    <row r="709" spans="1:22" s="1104" customFormat="1">
      <c r="A709" s="1125"/>
      <c r="B709" s="1125"/>
      <c r="C709" s="1126"/>
      <c r="D709" s="1125"/>
      <c r="E709" s="1125"/>
      <c r="F709" s="1125"/>
      <c r="G709" s="1125"/>
      <c r="H709" s="1125"/>
      <c r="I709" s="1126"/>
      <c r="J709" s="1126"/>
      <c r="K709" s="1126"/>
      <c r="L709" s="1126"/>
      <c r="M709" s="1126"/>
      <c r="N709" s="1126"/>
      <c r="O709" s="1126"/>
      <c r="P709" s="1126"/>
      <c r="Q709" s="1126"/>
      <c r="T709" s="1105"/>
      <c r="U709" s="1105"/>
      <c r="V709" s="1014"/>
    </row>
    <row r="710" spans="1:22" s="1104" customFormat="1">
      <c r="A710" s="1125"/>
      <c r="B710" s="1125"/>
      <c r="C710" s="1126"/>
      <c r="D710" s="1125"/>
      <c r="E710" s="1125"/>
      <c r="F710" s="1125"/>
      <c r="G710" s="1125"/>
      <c r="H710" s="1125"/>
      <c r="I710" s="1126"/>
      <c r="J710" s="1126"/>
      <c r="K710" s="1126"/>
      <c r="L710" s="1126"/>
      <c r="M710" s="1126"/>
      <c r="N710" s="1126"/>
      <c r="O710" s="1126"/>
      <c r="P710" s="1126"/>
      <c r="Q710" s="1126"/>
      <c r="T710" s="1105"/>
      <c r="U710" s="1105"/>
      <c r="V710" s="1014"/>
    </row>
    <row r="711" spans="1:22" s="1104" customFormat="1">
      <c r="A711" s="1125"/>
      <c r="B711" s="1125"/>
      <c r="C711" s="1126"/>
      <c r="D711" s="1125"/>
      <c r="E711" s="1125"/>
      <c r="F711" s="1125"/>
      <c r="G711" s="1125"/>
      <c r="H711" s="1125"/>
      <c r="I711" s="1126"/>
      <c r="J711" s="1126"/>
      <c r="K711" s="1126"/>
      <c r="L711" s="1126"/>
      <c r="M711" s="1126"/>
      <c r="N711" s="1126"/>
      <c r="O711" s="1126"/>
      <c r="P711" s="1126"/>
      <c r="Q711" s="1126"/>
      <c r="T711" s="1105"/>
      <c r="U711" s="1105"/>
      <c r="V711" s="1014"/>
    </row>
    <row r="712" spans="1:22" s="1104" customFormat="1">
      <c r="A712" s="1125"/>
      <c r="B712" s="1125"/>
      <c r="C712" s="1126"/>
      <c r="D712" s="1125"/>
      <c r="E712" s="1125"/>
      <c r="F712" s="1125"/>
      <c r="G712" s="1125"/>
      <c r="H712" s="1125"/>
      <c r="I712" s="1126"/>
      <c r="J712" s="1126"/>
      <c r="K712" s="1126"/>
      <c r="L712" s="1126"/>
      <c r="M712" s="1126"/>
      <c r="N712" s="1126"/>
      <c r="O712" s="1126"/>
      <c r="P712" s="1126"/>
      <c r="Q712" s="1126"/>
      <c r="T712" s="1105"/>
      <c r="U712" s="1105"/>
      <c r="V712" s="1014"/>
    </row>
    <row r="713" spans="1:22" s="1104" customFormat="1">
      <c r="A713" s="1125"/>
      <c r="B713" s="1125"/>
      <c r="C713" s="1126"/>
      <c r="D713" s="1125"/>
      <c r="E713" s="1125"/>
      <c r="F713" s="1125"/>
      <c r="G713" s="1125"/>
      <c r="H713" s="1125"/>
      <c r="I713" s="1126"/>
      <c r="J713" s="1126"/>
      <c r="K713" s="1126"/>
      <c r="L713" s="1126"/>
      <c r="M713" s="1126"/>
      <c r="N713" s="1126"/>
      <c r="O713" s="1126"/>
      <c r="P713" s="1126"/>
      <c r="Q713" s="1126"/>
      <c r="T713" s="1105"/>
      <c r="U713" s="1105"/>
      <c r="V713" s="1014"/>
    </row>
    <row r="714" spans="1:22" s="1104" customFormat="1">
      <c r="A714" s="1125"/>
      <c r="B714" s="1125"/>
      <c r="C714" s="1126"/>
      <c r="D714" s="1125"/>
      <c r="E714" s="1125"/>
      <c r="F714" s="1125"/>
      <c r="G714" s="1125"/>
      <c r="H714" s="1125"/>
      <c r="I714" s="1126"/>
      <c r="J714" s="1126"/>
      <c r="K714" s="1126"/>
      <c r="L714" s="1126"/>
      <c r="M714" s="1126"/>
      <c r="N714" s="1126"/>
      <c r="O714" s="1126"/>
      <c r="P714" s="1126"/>
      <c r="Q714" s="1126"/>
      <c r="T714" s="1105"/>
      <c r="U714" s="1105"/>
      <c r="V714" s="1014"/>
    </row>
    <row r="715" spans="1:22" s="1104" customFormat="1">
      <c r="A715" s="1125"/>
      <c r="B715" s="1125"/>
      <c r="C715" s="1126"/>
      <c r="D715" s="1125"/>
      <c r="E715" s="1125"/>
      <c r="F715" s="1125"/>
      <c r="G715" s="1125"/>
      <c r="H715" s="1125"/>
      <c r="I715" s="1126"/>
      <c r="J715" s="1126"/>
      <c r="K715" s="1126"/>
      <c r="L715" s="1126"/>
      <c r="M715" s="1126"/>
      <c r="N715" s="1126"/>
      <c r="O715" s="1126"/>
      <c r="P715" s="1126"/>
      <c r="Q715" s="1126"/>
      <c r="T715" s="1105"/>
      <c r="U715" s="1105"/>
      <c r="V715" s="1014"/>
    </row>
    <row r="716" spans="1:22" s="1104" customFormat="1">
      <c r="A716" s="1125"/>
      <c r="B716" s="1125"/>
      <c r="C716" s="1126"/>
      <c r="D716" s="1125"/>
      <c r="E716" s="1125"/>
      <c r="F716" s="1125"/>
      <c r="G716" s="1125"/>
      <c r="H716" s="1125"/>
      <c r="I716" s="1126"/>
      <c r="J716" s="1126"/>
      <c r="K716" s="1126"/>
      <c r="L716" s="1126"/>
      <c r="M716" s="1126"/>
      <c r="N716" s="1126"/>
      <c r="O716" s="1126"/>
      <c r="P716" s="1126"/>
      <c r="Q716" s="1126"/>
      <c r="T716" s="1105"/>
      <c r="U716" s="1105"/>
      <c r="V716" s="1014"/>
    </row>
    <row r="717" spans="1:22" s="1104" customFormat="1">
      <c r="A717" s="1125"/>
      <c r="B717" s="1125"/>
      <c r="C717" s="1126"/>
      <c r="D717" s="1125"/>
      <c r="E717" s="1125"/>
      <c r="F717" s="1125"/>
      <c r="G717" s="1125"/>
      <c r="H717" s="1125"/>
      <c r="I717" s="1126"/>
      <c r="J717" s="1126"/>
      <c r="K717" s="1126"/>
      <c r="L717" s="1126"/>
      <c r="M717" s="1126"/>
      <c r="N717" s="1126"/>
      <c r="O717" s="1126"/>
      <c r="P717" s="1126"/>
      <c r="Q717" s="1126"/>
      <c r="T717" s="1105"/>
      <c r="U717" s="1105"/>
      <c r="V717" s="1014"/>
    </row>
    <row r="718" spans="1:22" s="1104" customFormat="1">
      <c r="A718" s="1125"/>
      <c r="B718" s="1125"/>
      <c r="C718" s="1126"/>
      <c r="D718" s="1125"/>
      <c r="E718" s="1125"/>
      <c r="F718" s="1125"/>
      <c r="G718" s="1125"/>
      <c r="H718" s="1125"/>
      <c r="I718" s="1126"/>
      <c r="J718" s="1126"/>
      <c r="K718" s="1126"/>
      <c r="L718" s="1126"/>
      <c r="M718" s="1126"/>
      <c r="N718" s="1126"/>
      <c r="O718" s="1126"/>
      <c r="P718" s="1126"/>
      <c r="Q718" s="1126"/>
      <c r="T718" s="1105"/>
      <c r="U718" s="1105"/>
      <c r="V718" s="1014"/>
    </row>
    <row r="719" spans="1:22" s="1104" customFormat="1">
      <c r="A719" s="1125"/>
      <c r="B719" s="1125"/>
      <c r="C719" s="1126"/>
      <c r="D719" s="1125"/>
      <c r="E719" s="1125"/>
      <c r="F719" s="1125"/>
      <c r="G719" s="1125"/>
      <c r="H719" s="1125"/>
      <c r="I719" s="1126"/>
      <c r="J719" s="1126"/>
      <c r="K719" s="1126"/>
      <c r="L719" s="1126"/>
      <c r="M719" s="1126"/>
      <c r="N719" s="1126"/>
      <c r="O719" s="1126"/>
      <c r="P719" s="1126"/>
      <c r="Q719" s="1126"/>
      <c r="T719" s="1105"/>
      <c r="U719" s="1105"/>
      <c r="V719" s="1014"/>
    </row>
    <row r="720" spans="1:22" s="1104" customFormat="1">
      <c r="A720" s="1125"/>
      <c r="B720" s="1125"/>
      <c r="C720" s="1126"/>
      <c r="D720" s="1125"/>
      <c r="E720" s="1125"/>
      <c r="F720" s="1125"/>
      <c r="G720" s="1125"/>
      <c r="H720" s="1125"/>
      <c r="I720" s="1126"/>
      <c r="J720" s="1126"/>
      <c r="K720" s="1126"/>
      <c r="L720" s="1126"/>
      <c r="M720" s="1126"/>
      <c r="N720" s="1126"/>
      <c r="O720" s="1126"/>
      <c r="P720" s="1126"/>
      <c r="Q720" s="1126"/>
      <c r="T720" s="1105"/>
      <c r="U720" s="1105"/>
      <c r="V720" s="1014"/>
    </row>
    <row r="721" spans="1:22" s="1104" customFormat="1">
      <c r="A721" s="1125"/>
      <c r="B721" s="1125"/>
      <c r="C721" s="1126"/>
      <c r="D721" s="1125"/>
      <c r="E721" s="1125"/>
      <c r="F721" s="1125"/>
      <c r="G721" s="1125"/>
      <c r="H721" s="1125"/>
      <c r="I721" s="1126"/>
      <c r="J721" s="1126"/>
      <c r="K721" s="1126"/>
      <c r="L721" s="1126"/>
      <c r="M721" s="1126"/>
      <c r="N721" s="1126"/>
      <c r="O721" s="1126"/>
      <c r="P721" s="1126"/>
      <c r="Q721" s="1126"/>
      <c r="T721" s="1105"/>
      <c r="U721" s="1105"/>
      <c r="V721" s="1014"/>
    </row>
    <row r="722" spans="1:22" s="1104" customFormat="1">
      <c r="A722" s="1125"/>
      <c r="B722" s="1125"/>
      <c r="C722" s="1126"/>
      <c r="D722" s="1125"/>
      <c r="E722" s="1125"/>
      <c r="F722" s="1125"/>
      <c r="G722" s="1125"/>
      <c r="H722" s="1125"/>
      <c r="I722" s="1126"/>
      <c r="J722" s="1126"/>
      <c r="K722" s="1126"/>
      <c r="L722" s="1126"/>
      <c r="M722" s="1126"/>
      <c r="N722" s="1126"/>
      <c r="O722" s="1126"/>
      <c r="P722" s="1126"/>
      <c r="Q722" s="1126"/>
      <c r="T722" s="1105"/>
      <c r="U722" s="1105"/>
      <c r="V722" s="1014"/>
    </row>
    <row r="723" spans="1:22" s="1104" customFormat="1">
      <c r="A723" s="1125"/>
      <c r="B723" s="1125"/>
      <c r="C723" s="1126"/>
      <c r="D723" s="1125"/>
      <c r="E723" s="1125"/>
      <c r="F723" s="1125"/>
      <c r="G723" s="1125"/>
      <c r="H723" s="1125"/>
      <c r="I723" s="1126"/>
      <c r="J723" s="1126"/>
      <c r="K723" s="1126"/>
      <c r="L723" s="1126"/>
      <c r="M723" s="1126"/>
      <c r="N723" s="1126"/>
      <c r="O723" s="1126"/>
      <c r="P723" s="1126"/>
      <c r="Q723" s="1126"/>
      <c r="T723" s="1105"/>
      <c r="U723" s="1105"/>
      <c r="V723" s="1014"/>
    </row>
    <row r="724" spans="1:22" s="1104" customFormat="1">
      <c r="A724" s="1125"/>
      <c r="B724" s="1125"/>
      <c r="C724" s="1126"/>
      <c r="D724" s="1125"/>
      <c r="E724" s="1125"/>
      <c r="F724" s="1125"/>
      <c r="G724" s="1125"/>
      <c r="H724" s="1125"/>
      <c r="I724" s="1126"/>
      <c r="J724" s="1126"/>
      <c r="K724" s="1126"/>
      <c r="L724" s="1126"/>
      <c r="M724" s="1126"/>
      <c r="N724" s="1126"/>
      <c r="O724" s="1126"/>
      <c r="P724" s="1126"/>
      <c r="Q724" s="1126"/>
      <c r="T724" s="1105"/>
      <c r="U724" s="1105"/>
      <c r="V724" s="1014"/>
    </row>
    <row r="725" spans="1:22" s="1104" customFormat="1">
      <c r="A725" s="1125"/>
      <c r="B725" s="1125"/>
      <c r="C725" s="1126"/>
      <c r="D725" s="1125"/>
      <c r="E725" s="1125"/>
      <c r="F725" s="1125"/>
      <c r="G725" s="1125"/>
      <c r="H725" s="1125"/>
      <c r="I725" s="1126"/>
      <c r="J725" s="1126"/>
      <c r="K725" s="1126"/>
      <c r="L725" s="1126"/>
      <c r="M725" s="1126"/>
      <c r="N725" s="1126"/>
      <c r="O725" s="1126"/>
      <c r="P725" s="1126"/>
      <c r="Q725" s="1126"/>
      <c r="T725" s="1105"/>
      <c r="U725" s="1105"/>
      <c r="V725" s="1014"/>
    </row>
    <row r="726" spans="1:22" s="1104" customFormat="1">
      <c r="A726" s="1125"/>
      <c r="B726" s="1125"/>
      <c r="C726" s="1126"/>
      <c r="D726" s="1125"/>
      <c r="E726" s="1125"/>
      <c r="F726" s="1125"/>
      <c r="G726" s="1125"/>
      <c r="H726" s="1125"/>
      <c r="I726" s="1126"/>
      <c r="J726" s="1126"/>
      <c r="K726" s="1126"/>
      <c r="L726" s="1126"/>
      <c r="M726" s="1126"/>
      <c r="N726" s="1126"/>
      <c r="O726" s="1126"/>
      <c r="P726" s="1126"/>
      <c r="Q726" s="1126"/>
      <c r="T726" s="1105"/>
      <c r="U726" s="1105"/>
      <c r="V726" s="1014"/>
    </row>
    <row r="727" spans="1:22" s="1104" customFormat="1">
      <c r="A727" s="1125"/>
      <c r="B727" s="1125"/>
      <c r="C727" s="1126"/>
      <c r="D727" s="1125"/>
      <c r="E727" s="1125"/>
      <c r="F727" s="1125"/>
      <c r="G727" s="1125"/>
      <c r="H727" s="1125"/>
      <c r="I727" s="1126"/>
      <c r="J727" s="1126"/>
      <c r="K727" s="1126"/>
      <c r="L727" s="1126"/>
      <c r="M727" s="1126"/>
      <c r="N727" s="1126"/>
      <c r="O727" s="1126"/>
      <c r="P727" s="1126"/>
      <c r="Q727" s="1126"/>
      <c r="T727" s="1105"/>
      <c r="U727" s="1105"/>
      <c r="V727" s="1014"/>
    </row>
    <row r="728" spans="1:22" s="1104" customFormat="1">
      <c r="A728" s="1125"/>
      <c r="B728" s="1125"/>
      <c r="C728" s="1126"/>
      <c r="D728" s="1125"/>
      <c r="E728" s="1125"/>
      <c r="F728" s="1125"/>
      <c r="G728" s="1125"/>
      <c r="H728" s="1125"/>
      <c r="I728" s="1126"/>
      <c r="J728" s="1126"/>
      <c r="K728" s="1126"/>
      <c r="L728" s="1126"/>
      <c r="M728" s="1126"/>
      <c r="N728" s="1126"/>
      <c r="O728" s="1126"/>
      <c r="P728" s="1126"/>
      <c r="Q728" s="1126"/>
      <c r="T728" s="1105"/>
      <c r="U728" s="1105"/>
      <c r="V728" s="1014"/>
    </row>
    <row r="729" spans="1:22" s="1104" customFormat="1">
      <c r="A729" s="1125"/>
      <c r="B729" s="1125"/>
      <c r="C729" s="1126"/>
      <c r="D729" s="1125"/>
      <c r="E729" s="1125"/>
      <c r="F729" s="1125"/>
      <c r="G729" s="1125"/>
      <c r="H729" s="1125"/>
      <c r="I729" s="1126"/>
      <c r="J729" s="1126"/>
      <c r="K729" s="1126"/>
      <c r="L729" s="1126"/>
      <c r="M729" s="1126"/>
      <c r="N729" s="1126"/>
      <c r="O729" s="1126"/>
      <c r="P729" s="1126"/>
      <c r="Q729" s="1126"/>
      <c r="T729" s="1105"/>
      <c r="U729" s="1105"/>
      <c r="V729" s="1014"/>
    </row>
    <row r="730" spans="1:22" s="1104" customFormat="1">
      <c r="A730" s="1125"/>
      <c r="B730" s="1125"/>
      <c r="C730" s="1126"/>
      <c r="D730" s="1125"/>
      <c r="E730" s="1125"/>
      <c r="F730" s="1125"/>
      <c r="G730" s="1125"/>
      <c r="H730" s="1125"/>
      <c r="I730" s="1126"/>
      <c r="J730" s="1126"/>
      <c r="K730" s="1126"/>
      <c r="L730" s="1126"/>
      <c r="M730" s="1126"/>
      <c r="N730" s="1126"/>
      <c r="O730" s="1126"/>
      <c r="P730" s="1126"/>
      <c r="Q730" s="1126"/>
      <c r="T730" s="1105"/>
      <c r="U730" s="1105"/>
      <c r="V730" s="1014"/>
    </row>
    <row r="731" spans="1:22" s="1104" customFormat="1">
      <c r="A731" s="1125"/>
      <c r="B731" s="1125"/>
      <c r="C731" s="1126"/>
      <c r="D731" s="1125"/>
      <c r="E731" s="1125"/>
      <c r="F731" s="1125"/>
      <c r="G731" s="1125"/>
      <c r="H731" s="1125"/>
      <c r="I731" s="1126"/>
      <c r="J731" s="1126"/>
      <c r="K731" s="1126"/>
      <c r="L731" s="1126"/>
      <c r="M731" s="1126"/>
      <c r="N731" s="1126"/>
      <c r="O731" s="1126"/>
      <c r="P731" s="1126"/>
      <c r="Q731" s="1126"/>
      <c r="T731" s="1105"/>
      <c r="U731" s="1105"/>
      <c r="V731" s="1014"/>
    </row>
    <row r="732" spans="1:22" s="1104" customFormat="1">
      <c r="A732" s="1125"/>
      <c r="B732" s="1125"/>
      <c r="C732" s="1126"/>
      <c r="D732" s="1125"/>
      <c r="E732" s="1125"/>
      <c r="F732" s="1125"/>
      <c r="G732" s="1125"/>
      <c r="H732" s="1125"/>
      <c r="I732" s="1126"/>
      <c r="J732" s="1126"/>
      <c r="K732" s="1126"/>
      <c r="L732" s="1126"/>
      <c r="M732" s="1126"/>
      <c r="N732" s="1126"/>
      <c r="O732" s="1126"/>
      <c r="P732" s="1126"/>
      <c r="Q732" s="1126"/>
      <c r="T732" s="1105"/>
      <c r="U732" s="1105"/>
      <c r="V732" s="1014"/>
    </row>
    <row r="733" spans="1:22" s="1104" customFormat="1">
      <c r="A733" s="1125"/>
      <c r="B733" s="1125"/>
      <c r="C733" s="1126"/>
      <c r="D733" s="1125"/>
      <c r="E733" s="1125"/>
      <c r="F733" s="1125"/>
      <c r="G733" s="1125"/>
      <c r="H733" s="1125"/>
      <c r="I733" s="1126"/>
      <c r="J733" s="1126"/>
      <c r="K733" s="1126"/>
      <c r="L733" s="1126"/>
      <c r="M733" s="1126"/>
      <c r="N733" s="1126"/>
      <c r="O733" s="1126"/>
      <c r="P733" s="1126"/>
      <c r="Q733" s="1126"/>
      <c r="T733" s="1105"/>
      <c r="U733" s="1105"/>
      <c r="V733" s="1014"/>
    </row>
    <row r="734" spans="1:22" s="1104" customFormat="1">
      <c r="A734" s="1125"/>
      <c r="B734" s="1125"/>
      <c r="C734" s="1126"/>
      <c r="D734" s="1125"/>
      <c r="E734" s="1125"/>
      <c r="F734" s="1125"/>
      <c r="G734" s="1125"/>
      <c r="H734" s="1125"/>
      <c r="I734" s="1126"/>
      <c r="J734" s="1126"/>
      <c r="K734" s="1126"/>
      <c r="L734" s="1126"/>
      <c r="M734" s="1126"/>
      <c r="N734" s="1126"/>
      <c r="O734" s="1126"/>
      <c r="P734" s="1126"/>
      <c r="Q734" s="1126"/>
      <c r="T734" s="1105"/>
      <c r="U734" s="1105"/>
      <c r="V734" s="1014"/>
    </row>
    <row r="735" spans="1:22" s="1104" customFormat="1">
      <c r="A735" s="1125"/>
      <c r="B735" s="1125"/>
      <c r="C735" s="1126"/>
      <c r="D735" s="1125"/>
      <c r="E735" s="1125"/>
      <c r="F735" s="1125"/>
      <c r="G735" s="1125"/>
      <c r="H735" s="1125"/>
      <c r="I735" s="1126"/>
      <c r="J735" s="1126"/>
      <c r="K735" s="1126"/>
      <c r="L735" s="1126"/>
      <c r="M735" s="1126"/>
      <c r="N735" s="1126"/>
      <c r="O735" s="1126"/>
      <c r="P735" s="1126"/>
      <c r="Q735" s="1126"/>
      <c r="T735" s="1105"/>
      <c r="U735" s="1105"/>
      <c r="V735" s="1014"/>
    </row>
    <row r="736" spans="1:22" s="1104" customFormat="1">
      <c r="A736" s="1125"/>
      <c r="B736" s="1125"/>
      <c r="C736" s="1126"/>
      <c r="D736" s="1125"/>
      <c r="E736" s="1125"/>
      <c r="F736" s="1125"/>
      <c r="G736" s="1125"/>
      <c r="H736" s="1125"/>
      <c r="I736" s="1126"/>
      <c r="J736" s="1126"/>
      <c r="K736" s="1126"/>
      <c r="L736" s="1126"/>
      <c r="M736" s="1126"/>
      <c r="N736" s="1126"/>
      <c r="O736" s="1126"/>
      <c r="P736" s="1126"/>
      <c r="Q736" s="1126"/>
      <c r="T736" s="1105"/>
      <c r="U736" s="1105"/>
      <c r="V736" s="1014"/>
    </row>
    <row r="737" spans="1:22" s="1104" customFormat="1">
      <c r="A737" s="1125"/>
      <c r="B737" s="1125"/>
      <c r="C737" s="1126"/>
      <c r="D737" s="1125"/>
      <c r="E737" s="1125"/>
      <c r="F737" s="1125"/>
      <c r="G737" s="1125"/>
      <c r="H737" s="1125"/>
      <c r="I737" s="1126"/>
      <c r="J737" s="1126"/>
      <c r="K737" s="1126"/>
      <c r="L737" s="1126"/>
      <c r="M737" s="1126"/>
      <c r="N737" s="1126"/>
      <c r="O737" s="1126"/>
      <c r="P737" s="1126"/>
      <c r="Q737" s="1126"/>
      <c r="T737" s="1105"/>
      <c r="U737" s="1105"/>
      <c r="V737" s="1014"/>
    </row>
    <row r="738" spans="1:22" s="1104" customFormat="1">
      <c r="A738" s="1125"/>
      <c r="B738" s="1125"/>
      <c r="C738" s="1126"/>
      <c r="D738" s="1125"/>
      <c r="E738" s="1125"/>
      <c r="F738" s="1125"/>
      <c r="G738" s="1125"/>
      <c r="H738" s="1125"/>
      <c r="I738" s="1126"/>
      <c r="J738" s="1126"/>
      <c r="K738" s="1126"/>
      <c r="L738" s="1126"/>
      <c r="M738" s="1126"/>
      <c r="N738" s="1126"/>
      <c r="O738" s="1126"/>
      <c r="P738" s="1126"/>
      <c r="Q738" s="1126"/>
      <c r="T738" s="1105"/>
      <c r="U738" s="1105"/>
      <c r="V738" s="1014"/>
    </row>
    <row r="739" spans="1:22" s="1104" customFormat="1">
      <c r="A739" s="1125"/>
      <c r="B739" s="1125"/>
      <c r="C739" s="1126"/>
      <c r="D739" s="1125"/>
      <c r="E739" s="1125"/>
      <c r="F739" s="1125"/>
      <c r="G739" s="1125"/>
      <c r="H739" s="1125"/>
      <c r="I739" s="1126"/>
      <c r="J739" s="1126"/>
      <c r="K739" s="1126"/>
      <c r="L739" s="1126"/>
      <c r="M739" s="1126"/>
      <c r="N739" s="1126"/>
      <c r="O739" s="1126"/>
      <c r="P739" s="1126"/>
      <c r="Q739" s="1126"/>
      <c r="T739" s="1105"/>
      <c r="U739" s="1105"/>
      <c r="V739" s="1014"/>
    </row>
    <row r="740" spans="1:22" s="1104" customFormat="1">
      <c r="A740" s="1125"/>
      <c r="B740" s="1125"/>
      <c r="C740" s="1126"/>
      <c r="D740" s="1125"/>
      <c r="E740" s="1125"/>
      <c r="F740" s="1125"/>
      <c r="G740" s="1125"/>
      <c r="H740" s="1125"/>
      <c r="I740" s="1126"/>
      <c r="J740" s="1126"/>
      <c r="K740" s="1126"/>
      <c r="L740" s="1126"/>
      <c r="M740" s="1126"/>
      <c r="N740" s="1126"/>
      <c r="O740" s="1126"/>
      <c r="P740" s="1126"/>
      <c r="Q740" s="1126"/>
      <c r="T740" s="1105"/>
      <c r="U740" s="1105"/>
      <c r="V740" s="1014"/>
    </row>
    <row r="741" spans="1:22" s="1104" customFormat="1">
      <c r="A741" s="1125"/>
      <c r="B741" s="1125"/>
      <c r="C741" s="1126"/>
      <c r="D741" s="1125"/>
      <c r="E741" s="1125"/>
      <c r="F741" s="1125"/>
      <c r="G741" s="1125"/>
      <c r="H741" s="1125"/>
      <c r="I741" s="1126"/>
      <c r="J741" s="1126"/>
      <c r="K741" s="1126"/>
      <c r="L741" s="1126"/>
      <c r="M741" s="1126"/>
      <c r="N741" s="1126"/>
      <c r="O741" s="1126"/>
      <c r="P741" s="1126"/>
      <c r="Q741" s="1126"/>
      <c r="T741" s="1105"/>
      <c r="U741" s="1105"/>
      <c r="V741" s="1014"/>
    </row>
    <row r="742" spans="1:22" s="1104" customFormat="1">
      <c r="A742" s="1125"/>
      <c r="B742" s="1125"/>
      <c r="C742" s="1126"/>
      <c r="D742" s="1125"/>
      <c r="E742" s="1125"/>
      <c r="F742" s="1125"/>
      <c r="G742" s="1125"/>
      <c r="H742" s="1125"/>
      <c r="I742" s="1126"/>
      <c r="J742" s="1126"/>
      <c r="K742" s="1126"/>
      <c r="L742" s="1126"/>
      <c r="M742" s="1126"/>
      <c r="N742" s="1126"/>
      <c r="O742" s="1126"/>
      <c r="P742" s="1126"/>
      <c r="Q742" s="1126"/>
      <c r="T742" s="1105"/>
      <c r="U742" s="1105"/>
      <c r="V742" s="1014"/>
    </row>
    <row r="743" spans="1:22" s="1104" customFormat="1">
      <c r="A743" s="1125"/>
      <c r="B743" s="1125"/>
      <c r="C743" s="1126"/>
      <c r="D743" s="1125"/>
      <c r="E743" s="1125"/>
      <c r="F743" s="1125"/>
      <c r="G743" s="1125"/>
      <c r="H743" s="1125"/>
      <c r="I743" s="1126"/>
      <c r="J743" s="1126"/>
      <c r="K743" s="1126"/>
      <c r="L743" s="1126"/>
      <c r="M743" s="1126"/>
      <c r="N743" s="1126"/>
      <c r="O743" s="1126"/>
      <c r="P743" s="1126"/>
      <c r="Q743" s="1126"/>
      <c r="T743" s="1105"/>
      <c r="U743" s="1105"/>
      <c r="V743" s="1014"/>
    </row>
    <row r="744" spans="1:22" s="1104" customFormat="1">
      <c r="A744" s="1125"/>
      <c r="B744" s="1125"/>
      <c r="C744" s="1126"/>
      <c r="D744" s="1125"/>
      <c r="E744" s="1125"/>
      <c r="F744" s="1125"/>
      <c r="G744" s="1125"/>
      <c r="H744" s="1125"/>
      <c r="I744" s="1126"/>
      <c r="J744" s="1126"/>
      <c r="K744" s="1126"/>
      <c r="L744" s="1126"/>
      <c r="M744" s="1126"/>
      <c r="N744" s="1126"/>
      <c r="O744" s="1126"/>
      <c r="P744" s="1126"/>
      <c r="Q744" s="1126"/>
      <c r="T744" s="1105"/>
      <c r="U744" s="1105"/>
      <c r="V744" s="1014"/>
    </row>
    <row r="745" spans="1:22" s="1104" customFormat="1">
      <c r="A745" s="1125"/>
      <c r="B745" s="1125"/>
      <c r="C745" s="1126"/>
      <c r="D745" s="1125"/>
      <c r="E745" s="1125"/>
      <c r="F745" s="1125"/>
      <c r="G745" s="1125"/>
      <c r="H745" s="1125"/>
      <c r="I745" s="1126"/>
      <c r="J745" s="1126"/>
      <c r="K745" s="1126"/>
      <c r="L745" s="1126"/>
      <c r="M745" s="1126"/>
      <c r="N745" s="1126"/>
      <c r="O745" s="1126"/>
      <c r="P745" s="1126"/>
      <c r="Q745" s="1126"/>
      <c r="T745" s="1105"/>
      <c r="U745" s="1105"/>
      <c r="V745" s="1014"/>
    </row>
    <row r="746" spans="1:22" s="1104" customFormat="1">
      <c r="A746" s="1125"/>
      <c r="B746" s="1125"/>
      <c r="C746" s="1126"/>
      <c r="D746" s="1125"/>
      <c r="E746" s="1125"/>
      <c r="F746" s="1125"/>
      <c r="G746" s="1125"/>
      <c r="H746" s="1125"/>
      <c r="I746" s="1126"/>
      <c r="J746" s="1126"/>
      <c r="K746" s="1126"/>
      <c r="L746" s="1126"/>
      <c r="M746" s="1126"/>
      <c r="N746" s="1126"/>
      <c r="O746" s="1126"/>
      <c r="P746" s="1126"/>
      <c r="Q746" s="1126"/>
      <c r="T746" s="1105"/>
      <c r="U746" s="1105"/>
      <c r="V746" s="1014"/>
    </row>
    <row r="747" spans="1:22" s="1104" customFormat="1">
      <c r="A747" s="1125"/>
      <c r="B747" s="1125"/>
      <c r="C747" s="1126"/>
      <c r="D747" s="1125"/>
      <c r="E747" s="1125"/>
      <c r="F747" s="1125"/>
      <c r="G747" s="1125"/>
      <c r="H747" s="1125"/>
      <c r="I747" s="1126"/>
      <c r="J747" s="1126"/>
      <c r="K747" s="1126"/>
      <c r="L747" s="1126"/>
      <c r="M747" s="1126"/>
      <c r="N747" s="1126"/>
      <c r="O747" s="1126"/>
      <c r="P747" s="1126"/>
      <c r="Q747" s="1126"/>
      <c r="T747" s="1105"/>
      <c r="U747" s="1105"/>
      <c r="V747" s="1014"/>
    </row>
    <row r="748" spans="1:22" s="1104" customFormat="1">
      <c r="A748" s="1125"/>
      <c r="B748" s="1125"/>
      <c r="C748" s="1126"/>
      <c r="D748" s="1125"/>
      <c r="E748" s="1125"/>
      <c r="F748" s="1125"/>
      <c r="G748" s="1125"/>
      <c r="H748" s="1125"/>
      <c r="I748" s="1126"/>
      <c r="J748" s="1126"/>
      <c r="K748" s="1126"/>
      <c r="L748" s="1126"/>
      <c r="M748" s="1126"/>
      <c r="N748" s="1126"/>
      <c r="O748" s="1126"/>
      <c r="P748" s="1126"/>
      <c r="Q748" s="1126"/>
      <c r="T748" s="1105"/>
      <c r="U748" s="1105"/>
      <c r="V748" s="1014"/>
    </row>
    <row r="749" spans="1:22" s="1104" customFormat="1">
      <c r="A749" s="1125"/>
      <c r="B749" s="1125"/>
      <c r="C749" s="1126"/>
      <c r="D749" s="1125"/>
      <c r="E749" s="1125"/>
      <c r="F749" s="1125"/>
      <c r="G749" s="1125"/>
      <c r="H749" s="1125"/>
      <c r="I749" s="1126"/>
      <c r="J749" s="1126"/>
      <c r="K749" s="1126"/>
      <c r="L749" s="1126"/>
      <c r="M749" s="1126"/>
      <c r="N749" s="1126"/>
      <c r="O749" s="1126"/>
      <c r="P749" s="1126"/>
      <c r="Q749" s="1126"/>
      <c r="T749" s="1105"/>
      <c r="U749" s="1105"/>
      <c r="V749" s="1014"/>
    </row>
    <row r="750" spans="1:22" s="1104" customFormat="1">
      <c r="A750" s="1125"/>
      <c r="B750" s="1125"/>
      <c r="C750" s="1126"/>
      <c r="D750" s="1125"/>
      <c r="E750" s="1125"/>
      <c r="F750" s="1125"/>
      <c r="G750" s="1125"/>
      <c r="H750" s="1125"/>
      <c r="I750" s="1126"/>
      <c r="J750" s="1126"/>
      <c r="K750" s="1126"/>
      <c r="L750" s="1126"/>
      <c r="M750" s="1126"/>
      <c r="N750" s="1126"/>
      <c r="O750" s="1126"/>
      <c r="P750" s="1126"/>
      <c r="Q750" s="1126"/>
      <c r="T750" s="1105"/>
      <c r="U750" s="1105"/>
      <c r="V750" s="1014"/>
    </row>
    <row r="751" spans="1:22" s="1104" customFormat="1">
      <c r="A751" s="1125"/>
      <c r="B751" s="1125"/>
      <c r="C751" s="1126"/>
      <c r="D751" s="1125"/>
      <c r="E751" s="1125"/>
      <c r="F751" s="1125"/>
      <c r="G751" s="1125"/>
      <c r="H751" s="1125"/>
      <c r="I751" s="1126"/>
      <c r="J751" s="1126"/>
      <c r="K751" s="1126"/>
      <c r="L751" s="1126"/>
      <c r="M751" s="1126"/>
      <c r="N751" s="1126"/>
      <c r="O751" s="1126"/>
      <c r="P751" s="1126"/>
      <c r="Q751" s="1126"/>
      <c r="T751" s="1105"/>
      <c r="U751" s="1105"/>
      <c r="V751" s="1014"/>
    </row>
    <row r="752" spans="1:22" s="1104" customFormat="1">
      <c r="A752" s="1125"/>
      <c r="B752" s="1125"/>
      <c r="C752" s="1126"/>
      <c r="D752" s="1125"/>
      <c r="E752" s="1125"/>
      <c r="F752" s="1125"/>
      <c r="G752" s="1125"/>
      <c r="H752" s="1125"/>
      <c r="I752" s="1126"/>
      <c r="J752" s="1126"/>
      <c r="K752" s="1126"/>
      <c r="L752" s="1126"/>
      <c r="M752" s="1126"/>
      <c r="N752" s="1126"/>
      <c r="O752" s="1126"/>
      <c r="P752" s="1126"/>
      <c r="Q752" s="1126"/>
      <c r="T752" s="1105"/>
      <c r="U752" s="1105"/>
      <c r="V752" s="1014"/>
    </row>
    <row r="753" spans="1:22" s="1104" customFormat="1">
      <c r="A753" s="1125"/>
      <c r="B753" s="1125"/>
      <c r="C753" s="1126"/>
      <c r="D753" s="1125"/>
      <c r="E753" s="1125"/>
      <c r="F753" s="1125"/>
      <c r="G753" s="1125"/>
      <c r="H753" s="1125"/>
      <c r="I753" s="1126"/>
      <c r="J753" s="1126"/>
      <c r="K753" s="1126"/>
      <c r="L753" s="1126"/>
      <c r="M753" s="1126"/>
      <c r="N753" s="1126"/>
      <c r="O753" s="1126"/>
      <c r="P753" s="1126"/>
      <c r="Q753" s="1126"/>
      <c r="T753" s="1105"/>
      <c r="U753" s="1105"/>
      <c r="V753" s="1014"/>
    </row>
    <row r="754" spans="1:22" s="1104" customFormat="1">
      <c r="A754" s="1125"/>
      <c r="B754" s="1125"/>
      <c r="C754" s="1126"/>
      <c r="D754" s="1125"/>
      <c r="E754" s="1125"/>
      <c r="F754" s="1125"/>
      <c r="G754" s="1125"/>
      <c r="H754" s="1125"/>
      <c r="I754" s="1126"/>
      <c r="J754" s="1126"/>
      <c r="K754" s="1126"/>
      <c r="L754" s="1126"/>
      <c r="M754" s="1126"/>
      <c r="N754" s="1126"/>
      <c r="O754" s="1126"/>
      <c r="P754" s="1126"/>
      <c r="Q754" s="1126"/>
      <c r="T754" s="1105"/>
      <c r="U754" s="1105"/>
      <c r="V754" s="1014"/>
    </row>
    <row r="755" spans="1:22" s="1104" customFormat="1">
      <c r="A755" s="1125"/>
      <c r="B755" s="1125"/>
      <c r="C755" s="1126"/>
      <c r="D755" s="1125"/>
      <c r="E755" s="1125"/>
      <c r="F755" s="1125"/>
      <c r="G755" s="1125"/>
      <c r="H755" s="1125"/>
      <c r="I755" s="1126"/>
      <c r="J755" s="1126"/>
      <c r="K755" s="1126"/>
      <c r="L755" s="1126"/>
      <c r="M755" s="1126"/>
      <c r="N755" s="1126"/>
      <c r="O755" s="1126"/>
      <c r="P755" s="1126"/>
      <c r="Q755" s="1126"/>
      <c r="T755" s="1105"/>
      <c r="U755" s="1105"/>
      <c r="V755" s="1014"/>
    </row>
    <row r="756" spans="1:22" s="1104" customFormat="1">
      <c r="A756" s="1125"/>
      <c r="B756" s="1125"/>
      <c r="C756" s="1126"/>
      <c r="D756" s="1125"/>
      <c r="E756" s="1125"/>
      <c r="F756" s="1125"/>
      <c r="G756" s="1125"/>
      <c r="H756" s="1125"/>
      <c r="I756" s="1126"/>
      <c r="J756" s="1126"/>
      <c r="K756" s="1126"/>
      <c r="L756" s="1126"/>
      <c r="M756" s="1126"/>
      <c r="N756" s="1126"/>
      <c r="O756" s="1126"/>
      <c r="P756" s="1126"/>
      <c r="Q756" s="1126"/>
      <c r="T756" s="1105"/>
      <c r="U756" s="1105"/>
      <c r="V756" s="1014"/>
    </row>
    <row r="757" spans="1:22" s="1104" customFormat="1">
      <c r="A757" s="1125"/>
      <c r="B757" s="1125"/>
      <c r="C757" s="1126"/>
      <c r="D757" s="1125"/>
      <c r="E757" s="1125"/>
      <c r="F757" s="1125"/>
      <c r="G757" s="1125"/>
      <c r="H757" s="1125"/>
      <c r="I757" s="1126"/>
      <c r="J757" s="1126"/>
      <c r="K757" s="1126"/>
      <c r="L757" s="1126"/>
      <c r="M757" s="1126"/>
      <c r="N757" s="1126"/>
      <c r="O757" s="1126"/>
      <c r="P757" s="1126"/>
      <c r="Q757" s="1126"/>
      <c r="T757" s="1105"/>
      <c r="U757" s="1105"/>
      <c r="V757" s="1014"/>
    </row>
    <row r="758" spans="1:22" s="1104" customFormat="1">
      <c r="A758" s="1125"/>
      <c r="B758" s="1125"/>
      <c r="C758" s="1126"/>
      <c r="D758" s="1125"/>
      <c r="E758" s="1125"/>
      <c r="F758" s="1125"/>
      <c r="G758" s="1125"/>
      <c r="H758" s="1125"/>
      <c r="I758" s="1126"/>
      <c r="J758" s="1126"/>
      <c r="K758" s="1126"/>
      <c r="L758" s="1126"/>
      <c r="M758" s="1126"/>
      <c r="N758" s="1126"/>
      <c r="O758" s="1126"/>
      <c r="P758" s="1126"/>
      <c r="Q758" s="1126"/>
      <c r="T758" s="1105"/>
      <c r="U758" s="1105"/>
      <c r="V758" s="1014"/>
    </row>
    <row r="759" spans="1:22" s="1104" customFormat="1">
      <c r="A759" s="1125"/>
      <c r="B759" s="1125"/>
      <c r="C759" s="1126"/>
      <c r="D759" s="1125"/>
      <c r="E759" s="1125"/>
      <c r="F759" s="1125"/>
      <c r="G759" s="1125"/>
      <c r="H759" s="1125"/>
      <c r="I759" s="1126"/>
      <c r="J759" s="1126"/>
      <c r="K759" s="1126"/>
      <c r="L759" s="1126"/>
      <c r="M759" s="1126"/>
      <c r="N759" s="1126"/>
      <c r="O759" s="1126"/>
      <c r="P759" s="1126"/>
      <c r="Q759" s="1126"/>
      <c r="T759" s="1105"/>
      <c r="U759" s="1105"/>
      <c r="V759" s="1014"/>
    </row>
    <row r="760" spans="1:22" s="1104" customFormat="1">
      <c r="A760" s="1125"/>
      <c r="B760" s="1125"/>
      <c r="C760" s="1126"/>
      <c r="D760" s="1125"/>
      <c r="E760" s="1125"/>
      <c r="F760" s="1125"/>
      <c r="G760" s="1125"/>
      <c r="H760" s="1125"/>
      <c r="I760" s="1126"/>
      <c r="J760" s="1126"/>
      <c r="K760" s="1126"/>
      <c r="L760" s="1126"/>
      <c r="M760" s="1126"/>
      <c r="N760" s="1126"/>
      <c r="O760" s="1126"/>
      <c r="P760" s="1126"/>
      <c r="Q760" s="1126"/>
      <c r="T760" s="1105"/>
      <c r="U760" s="1105"/>
      <c r="V760" s="1014"/>
    </row>
    <row r="761" spans="1:22" s="1104" customFormat="1">
      <c r="A761" s="1125"/>
      <c r="B761" s="1125"/>
      <c r="C761" s="1126"/>
      <c r="D761" s="1125"/>
      <c r="E761" s="1125"/>
      <c r="F761" s="1125"/>
      <c r="G761" s="1125"/>
      <c r="H761" s="1125"/>
      <c r="I761" s="1126"/>
      <c r="J761" s="1126"/>
      <c r="K761" s="1126"/>
      <c r="L761" s="1126"/>
      <c r="M761" s="1126"/>
      <c r="N761" s="1126"/>
      <c r="O761" s="1126"/>
      <c r="P761" s="1126"/>
      <c r="Q761" s="1126"/>
      <c r="T761" s="1105"/>
      <c r="U761" s="1105"/>
      <c r="V761" s="1014"/>
    </row>
    <row r="762" spans="1:22" s="1104" customFormat="1">
      <c r="A762" s="1125"/>
      <c r="B762" s="1125"/>
      <c r="C762" s="1126"/>
      <c r="D762" s="1125"/>
      <c r="E762" s="1125"/>
      <c r="F762" s="1125"/>
      <c r="G762" s="1125"/>
      <c r="H762" s="1125"/>
      <c r="I762" s="1126"/>
      <c r="J762" s="1126"/>
      <c r="K762" s="1126"/>
      <c r="L762" s="1126"/>
      <c r="M762" s="1126"/>
      <c r="N762" s="1126"/>
      <c r="O762" s="1126"/>
      <c r="P762" s="1126"/>
      <c r="Q762" s="1126"/>
      <c r="T762" s="1105"/>
      <c r="U762" s="1105"/>
      <c r="V762" s="1014"/>
    </row>
    <row r="763" spans="1:22" s="1104" customFormat="1">
      <c r="A763" s="1125"/>
      <c r="B763" s="1125"/>
      <c r="C763" s="1126"/>
      <c r="D763" s="1125"/>
      <c r="E763" s="1125"/>
      <c r="F763" s="1125"/>
      <c r="G763" s="1125"/>
      <c r="H763" s="1125"/>
      <c r="I763" s="1126"/>
      <c r="J763" s="1126"/>
      <c r="K763" s="1126"/>
      <c r="L763" s="1126"/>
      <c r="M763" s="1126"/>
      <c r="N763" s="1126"/>
      <c r="O763" s="1126"/>
      <c r="P763" s="1126"/>
      <c r="Q763" s="1126"/>
      <c r="T763" s="1105"/>
      <c r="U763" s="1105"/>
      <c r="V763" s="1014"/>
    </row>
    <row r="764" spans="1:22" s="1104" customFormat="1">
      <c r="A764" s="1125"/>
      <c r="B764" s="1125"/>
      <c r="C764" s="1126"/>
      <c r="D764" s="1125"/>
      <c r="E764" s="1125"/>
      <c r="F764" s="1125"/>
      <c r="G764" s="1125"/>
      <c r="H764" s="1125"/>
      <c r="I764" s="1126"/>
      <c r="J764" s="1126"/>
      <c r="K764" s="1126"/>
      <c r="L764" s="1126"/>
      <c r="M764" s="1126"/>
      <c r="N764" s="1126"/>
      <c r="O764" s="1126"/>
      <c r="P764" s="1126"/>
      <c r="Q764" s="1126"/>
      <c r="T764" s="1105"/>
      <c r="U764" s="1105"/>
      <c r="V764" s="1014"/>
    </row>
    <row r="765" spans="1:22" s="1104" customFormat="1">
      <c r="A765" s="1125"/>
      <c r="B765" s="1125"/>
      <c r="C765" s="1126"/>
      <c r="D765" s="1125"/>
      <c r="E765" s="1125"/>
      <c r="F765" s="1125"/>
      <c r="G765" s="1125"/>
      <c r="H765" s="1125"/>
      <c r="I765" s="1126"/>
      <c r="J765" s="1126"/>
      <c r="K765" s="1126"/>
      <c r="L765" s="1126"/>
      <c r="M765" s="1126"/>
      <c r="N765" s="1126"/>
      <c r="O765" s="1126"/>
      <c r="P765" s="1126"/>
      <c r="Q765" s="1126"/>
      <c r="T765" s="1105"/>
      <c r="U765" s="1105"/>
      <c r="V765" s="1014"/>
    </row>
    <row r="766" spans="1:22" s="1104" customFormat="1">
      <c r="A766" s="1125"/>
      <c r="B766" s="1125"/>
      <c r="C766" s="1126"/>
      <c r="D766" s="1125"/>
      <c r="E766" s="1125"/>
      <c r="F766" s="1125"/>
      <c r="G766" s="1125"/>
      <c r="H766" s="1125"/>
      <c r="I766" s="1126"/>
      <c r="J766" s="1126"/>
      <c r="K766" s="1126"/>
      <c r="L766" s="1126"/>
      <c r="M766" s="1126"/>
      <c r="N766" s="1126"/>
      <c r="O766" s="1126"/>
      <c r="P766" s="1126"/>
      <c r="Q766" s="1126"/>
      <c r="T766" s="1105"/>
      <c r="U766" s="1105"/>
      <c r="V766" s="1014"/>
    </row>
    <row r="767" spans="1:22" s="1104" customFormat="1">
      <c r="A767" s="1125"/>
      <c r="B767" s="1125"/>
      <c r="C767" s="1126"/>
      <c r="D767" s="1125"/>
      <c r="E767" s="1125"/>
      <c r="F767" s="1125"/>
      <c r="G767" s="1125"/>
      <c r="H767" s="1125"/>
      <c r="I767" s="1126"/>
      <c r="J767" s="1126"/>
      <c r="K767" s="1126"/>
      <c r="L767" s="1126"/>
      <c r="M767" s="1126"/>
      <c r="N767" s="1126"/>
      <c r="O767" s="1126"/>
      <c r="P767" s="1126"/>
      <c r="Q767" s="1126"/>
      <c r="T767" s="1105"/>
      <c r="U767" s="1105"/>
      <c r="V767" s="1014"/>
    </row>
    <row r="768" spans="1:22" s="1104" customFormat="1">
      <c r="A768" s="1125"/>
      <c r="B768" s="1125"/>
      <c r="C768" s="1126"/>
      <c r="D768" s="1125"/>
      <c r="E768" s="1125"/>
      <c r="F768" s="1125"/>
      <c r="G768" s="1125"/>
      <c r="H768" s="1125"/>
      <c r="I768" s="1126"/>
      <c r="J768" s="1126"/>
      <c r="K768" s="1126"/>
      <c r="L768" s="1126"/>
      <c r="M768" s="1126"/>
      <c r="N768" s="1126"/>
      <c r="O768" s="1126"/>
      <c r="P768" s="1126"/>
      <c r="Q768" s="1126"/>
      <c r="T768" s="1105"/>
      <c r="U768" s="1105"/>
      <c r="V768" s="1014"/>
    </row>
    <row r="769" spans="1:22" s="1104" customFormat="1">
      <c r="A769" s="1125"/>
      <c r="B769" s="1125"/>
      <c r="C769" s="1126"/>
      <c r="D769" s="1125"/>
      <c r="E769" s="1125"/>
      <c r="F769" s="1125"/>
      <c r="G769" s="1125"/>
      <c r="H769" s="1125"/>
      <c r="I769" s="1126"/>
      <c r="J769" s="1126"/>
      <c r="K769" s="1126"/>
      <c r="L769" s="1126"/>
      <c r="M769" s="1126"/>
      <c r="N769" s="1126"/>
      <c r="O769" s="1126"/>
      <c r="P769" s="1126"/>
      <c r="Q769" s="1126"/>
      <c r="T769" s="1105"/>
      <c r="U769" s="1105"/>
      <c r="V769" s="1014"/>
    </row>
    <row r="770" spans="1:22" s="1104" customFormat="1">
      <c r="A770" s="1125"/>
      <c r="B770" s="1125"/>
      <c r="C770" s="1126"/>
      <c r="D770" s="1125"/>
      <c r="E770" s="1125"/>
      <c r="F770" s="1125"/>
      <c r="G770" s="1125"/>
      <c r="H770" s="1125"/>
      <c r="I770" s="1126"/>
      <c r="J770" s="1126"/>
      <c r="K770" s="1126"/>
      <c r="L770" s="1126"/>
      <c r="M770" s="1126"/>
      <c r="N770" s="1126"/>
      <c r="O770" s="1126"/>
      <c r="P770" s="1126"/>
      <c r="Q770" s="1126"/>
      <c r="T770" s="1105"/>
      <c r="U770" s="1105"/>
      <c r="V770" s="1014"/>
    </row>
    <row r="771" spans="1:22" s="1104" customFormat="1">
      <c r="A771" s="1125"/>
      <c r="B771" s="1125"/>
      <c r="C771" s="1126"/>
      <c r="D771" s="1125"/>
      <c r="E771" s="1125"/>
      <c r="F771" s="1125"/>
      <c r="G771" s="1125"/>
      <c r="H771" s="1125"/>
      <c r="I771" s="1126"/>
      <c r="J771" s="1126"/>
      <c r="K771" s="1126"/>
      <c r="L771" s="1126"/>
      <c r="M771" s="1126"/>
      <c r="N771" s="1126"/>
      <c r="O771" s="1126"/>
      <c r="P771" s="1126"/>
      <c r="Q771" s="1126"/>
      <c r="T771" s="1105"/>
      <c r="U771" s="1105"/>
      <c r="V771" s="1014"/>
    </row>
    <row r="772" spans="1:22" s="1104" customFormat="1">
      <c r="A772" s="1125"/>
      <c r="B772" s="1125"/>
      <c r="C772" s="1126"/>
      <c r="D772" s="1125"/>
      <c r="E772" s="1125"/>
      <c r="F772" s="1125"/>
      <c r="G772" s="1125"/>
      <c r="H772" s="1125"/>
      <c r="I772" s="1126"/>
      <c r="J772" s="1126"/>
      <c r="K772" s="1126"/>
      <c r="L772" s="1126"/>
      <c r="M772" s="1126"/>
      <c r="N772" s="1126"/>
      <c r="O772" s="1126"/>
      <c r="P772" s="1126"/>
      <c r="Q772" s="1126"/>
      <c r="T772" s="1105"/>
      <c r="U772" s="1105"/>
      <c r="V772" s="1014"/>
    </row>
    <row r="773" spans="1:22" s="1104" customFormat="1">
      <c r="A773" s="1125"/>
      <c r="B773" s="1125"/>
      <c r="C773" s="1126"/>
      <c r="D773" s="1125"/>
      <c r="E773" s="1125"/>
      <c r="F773" s="1125"/>
      <c r="G773" s="1125"/>
      <c r="H773" s="1125"/>
      <c r="I773" s="1126"/>
      <c r="J773" s="1126"/>
      <c r="K773" s="1126"/>
      <c r="L773" s="1126"/>
      <c r="M773" s="1126"/>
      <c r="N773" s="1126"/>
      <c r="O773" s="1126"/>
      <c r="P773" s="1126"/>
      <c r="Q773" s="1126"/>
      <c r="T773" s="1105"/>
      <c r="U773" s="1105"/>
      <c r="V773" s="1014"/>
    </row>
    <row r="774" spans="1:22" s="1104" customFormat="1">
      <c r="A774" s="1125"/>
      <c r="B774" s="1125"/>
      <c r="C774" s="1126"/>
      <c r="D774" s="1125"/>
      <c r="E774" s="1125"/>
      <c r="F774" s="1125"/>
      <c r="G774" s="1125"/>
      <c r="H774" s="1125"/>
      <c r="I774" s="1126"/>
      <c r="J774" s="1126"/>
      <c r="K774" s="1126"/>
      <c r="L774" s="1126"/>
      <c r="M774" s="1126"/>
      <c r="N774" s="1126"/>
      <c r="O774" s="1126"/>
      <c r="P774" s="1126"/>
      <c r="Q774" s="1126"/>
      <c r="T774" s="1105"/>
      <c r="U774" s="1105"/>
      <c r="V774" s="1014"/>
    </row>
    <row r="775" spans="1:22" s="1104" customFormat="1">
      <c r="A775" s="1125"/>
      <c r="B775" s="1125"/>
      <c r="C775" s="1126"/>
      <c r="D775" s="1125"/>
      <c r="E775" s="1125"/>
      <c r="F775" s="1125"/>
      <c r="G775" s="1125"/>
      <c r="H775" s="1125"/>
      <c r="I775" s="1126"/>
      <c r="J775" s="1126"/>
      <c r="K775" s="1126"/>
      <c r="L775" s="1126"/>
      <c r="M775" s="1126"/>
      <c r="N775" s="1126"/>
      <c r="O775" s="1126"/>
      <c r="P775" s="1126"/>
      <c r="Q775" s="1126"/>
      <c r="T775" s="1105"/>
      <c r="U775" s="1105"/>
      <c r="V775" s="1014"/>
    </row>
    <row r="776" spans="1:22" s="1104" customFormat="1">
      <c r="A776" s="1125"/>
      <c r="B776" s="1125"/>
      <c r="C776" s="1126"/>
      <c r="D776" s="1125"/>
      <c r="E776" s="1125"/>
      <c r="F776" s="1125"/>
      <c r="G776" s="1125"/>
      <c r="H776" s="1125"/>
      <c r="I776" s="1126"/>
      <c r="J776" s="1126"/>
      <c r="K776" s="1126"/>
      <c r="L776" s="1126"/>
      <c r="M776" s="1126"/>
      <c r="N776" s="1126"/>
      <c r="O776" s="1126"/>
      <c r="P776" s="1126"/>
      <c r="Q776" s="1126"/>
      <c r="T776" s="1105"/>
      <c r="U776" s="1105"/>
      <c r="V776" s="1014"/>
    </row>
    <row r="777" spans="1:22" s="1104" customFormat="1">
      <c r="A777" s="1125"/>
      <c r="B777" s="1125"/>
      <c r="C777" s="1126"/>
      <c r="D777" s="1125"/>
      <c r="E777" s="1125"/>
      <c r="F777" s="1125"/>
      <c r="G777" s="1125"/>
      <c r="H777" s="1125"/>
      <c r="I777" s="1126"/>
      <c r="J777" s="1126"/>
      <c r="K777" s="1126"/>
      <c r="L777" s="1126"/>
      <c r="M777" s="1126"/>
      <c r="N777" s="1126"/>
      <c r="O777" s="1126"/>
      <c r="P777" s="1126"/>
      <c r="Q777" s="1126"/>
      <c r="T777" s="1105"/>
      <c r="U777" s="1105"/>
      <c r="V777" s="1014"/>
    </row>
    <row r="778" spans="1:22" s="1104" customFormat="1">
      <c r="A778" s="1125"/>
      <c r="B778" s="1125"/>
      <c r="C778" s="1126"/>
      <c r="D778" s="1125"/>
      <c r="E778" s="1125"/>
      <c r="F778" s="1125"/>
      <c r="G778" s="1125"/>
      <c r="H778" s="1125"/>
      <c r="I778" s="1126"/>
      <c r="J778" s="1126"/>
      <c r="K778" s="1126"/>
      <c r="L778" s="1126"/>
      <c r="M778" s="1126"/>
      <c r="N778" s="1126"/>
      <c r="O778" s="1126"/>
      <c r="P778" s="1126"/>
      <c r="Q778" s="1126"/>
      <c r="T778" s="1105"/>
      <c r="U778" s="1105"/>
      <c r="V778" s="1014"/>
    </row>
    <row r="779" spans="1:22" s="1104" customFormat="1">
      <c r="A779" s="1125"/>
      <c r="B779" s="1125"/>
      <c r="C779" s="1126"/>
      <c r="D779" s="1125"/>
      <c r="E779" s="1125"/>
      <c r="F779" s="1125"/>
      <c r="G779" s="1125"/>
      <c r="H779" s="1125"/>
      <c r="I779" s="1126"/>
      <c r="J779" s="1126"/>
      <c r="K779" s="1126"/>
      <c r="L779" s="1126"/>
      <c r="M779" s="1126"/>
      <c r="N779" s="1126"/>
      <c r="O779" s="1126"/>
      <c r="P779" s="1126"/>
      <c r="Q779" s="1126"/>
      <c r="T779" s="1105"/>
      <c r="U779" s="1105"/>
      <c r="V779" s="1014"/>
    </row>
    <row r="780" spans="1:22" s="1104" customFormat="1">
      <c r="A780" s="1125"/>
      <c r="B780" s="1125"/>
      <c r="C780" s="1126"/>
      <c r="D780" s="1125"/>
      <c r="E780" s="1125"/>
      <c r="F780" s="1125"/>
      <c r="G780" s="1125"/>
      <c r="H780" s="1125"/>
      <c r="I780" s="1126"/>
      <c r="J780" s="1126"/>
      <c r="K780" s="1126"/>
      <c r="L780" s="1126"/>
      <c r="M780" s="1126"/>
      <c r="N780" s="1126"/>
      <c r="O780" s="1126"/>
      <c r="P780" s="1126"/>
      <c r="Q780" s="1126"/>
      <c r="T780" s="1105"/>
      <c r="U780" s="1105"/>
      <c r="V780" s="1014"/>
    </row>
    <row r="781" spans="1:22" s="1104" customFormat="1">
      <c r="A781" s="1125"/>
      <c r="B781" s="1125"/>
      <c r="C781" s="1126"/>
      <c r="D781" s="1125"/>
      <c r="E781" s="1125"/>
      <c r="F781" s="1125"/>
      <c r="G781" s="1125"/>
      <c r="H781" s="1125"/>
      <c r="I781" s="1126"/>
      <c r="J781" s="1126"/>
      <c r="K781" s="1126"/>
      <c r="L781" s="1126"/>
      <c r="M781" s="1126"/>
      <c r="N781" s="1126"/>
      <c r="O781" s="1126"/>
      <c r="P781" s="1126"/>
      <c r="Q781" s="1126"/>
      <c r="T781" s="1105"/>
      <c r="U781" s="1105"/>
      <c r="V781" s="1014"/>
    </row>
    <row r="782" spans="1:22" s="1104" customFormat="1">
      <c r="A782" s="1125"/>
      <c r="B782" s="1125"/>
      <c r="C782" s="1126"/>
      <c r="D782" s="1125"/>
      <c r="E782" s="1125"/>
      <c r="F782" s="1125"/>
      <c r="G782" s="1125"/>
      <c r="H782" s="1125"/>
      <c r="I782" s="1126"/>
      <c r="J782" s="1126"/>
      <c r="K782" s="1126"/>
      <c r="L782" s="1126"/>
      <c r="M782" s="1126"/>
      <c r="N782" s="1126"/>
      <c r="O782" s="1126"/>
      <c r="P782" s="1126"/>
      <c r="Q782" s="1126"/>
      <c r="T782" s="1105"/>
      <c r="U782" s="1105"/>
      <c r="V782" s="1014"/>
    </row>
    <row r="783" spans="1:22" s="1104" customFormat="1">
      <c r="A783" s="1125"/>
      <c r="B783" s="1125"/>
      <c r="C783" s="1126"/>
      <c r="D783" s="1125"/>
      <c r="E783" s="1125"/>
      <c r="F783" s="1125"/>
      <c r="G783" s="1125"/>
      <c r="H783" s="1125"/>
      <c r="I783" s="1126"/>
      <c r="J783" s="1126"/>
      <c r="K783" s="1126"/>
      <c r="L783" s="1126"/>
      <c r="M783" s="1126"/>
      <c r="N783" s="1126"/>
      <c r="O783" s="1126"/>
      <c r="P783" s="1126"/>
      <c r="Q783" s="1126"/>
      <c r="T783" s="1105"/>
      <c r="U783" s="1105"/>
      <c r="V783" s="1014"/>
    </row>
    <row r="784" spans="1:22" s="1104" customFormat="1">
      <c r="A784" s="1125"/>
      <c r="B784" s="1125"/>
      <c r="C784" s="1126"/>
      <c r="D784" s="1125"/>
      <c r="E784" s="1125"/>
      <c r="F784" s="1125"/>
      <c r="G784" s="1125"/>
      <c r="H784" s="1125"/>
      <c r="I784" s="1126"/>
      <c r="J784" s="1126"/>
      <c r="K784" s="1126"/>
      <c r="L784" s="1126"/>
      <c r="M784" s="1126"/>
      <c r="N784" s="1126"/>
      <c r="O784" s="1126"/>
      <c r="P784" s="1126"/>
      <c r="Q784" s="1126"/>
      <c r="T784" s="1105"/>
      <c r="U784" s="1105"/>
      <c r="V784" s="1014"/>
    </row>
    <row r="785" spans="1:22" s="1104" customFormat="1">
      <c r="A785" s="1125"/>
      <c r="B785" s="1125"/>
      <c r="C785" s="1126"/>
      <c r="D785" s="1125"/>
      <c r="E785" s="1125"/>
      <c r="F785" s="1125"/>
      <c r="G785" s="1125"/>
      <c r="H785" s="1125"/>
      <c r="I785" s="1126"/>
      <c r="J785" s="1126"/>
      <c r="K785" s="1126"/>
      <c r="L785" s="1126"/>
      <c r="M785" s="1126"/>
      <c r="N785" s="1126"/>
      <c r="O785" s="1126"/>
      <c r="P785" s="1126"/>
      <c r="Q785" s="1126"/>
      <c r="T785" s="1105"/>
      <c r="U785" s="1105"/>
      <c r="V785" s="1014"/>
    </row>
    <row r="786" spans="1:22" s="1104" customFormat="1">
      <c r="A786" s="1125"/>
      <c r="B786" s="1125"/>
      <c r="C786" s="1126"/>
      <c r="D786" s="1125"/>
      <c r="E786" s="1125"/>
      <c r="F786" s="1125"/>
      <c r="G786" s="1125"/>
      <c r="H786" s="1125"/>
      <c r="I786" s="1126"/>
      <c r="J786" s="1126"/>
      <c r="K786" s="1126"/>
      <c r="L786" s="1126"/>
      <c r="M786" s="1126"/>
      <c r="N786" s="1126"/>
      <c r="O786" s="1126"/>
      <c r="P786" s="1126"/>
      <c r="Q786" s="1126"/>
      <c r="T786" s="1105"/>
      <c r="U786" s="1105"/>
      <c r="V786" s="1014"/>
    </row>
    <row r="787" spans="1:22" s="1104" customFormat="1">
      <c r="A787" s="1125"/>
      <c r="B787" s="1125"/>
      <c r="C787" s="1126"/>
      <c r="D787" s="1125"/>
      <c r="E787" s="1125"/>
      <c r="F787" s="1125"/>
      <c r="G787" s="1125"/>
      <c r="H787" s="1125"/>
      <c r="I787" s="1126"/>
      <c r="J787" s="1126"/>
      <c r="K787" s="1126"/>
      <c r="L787" s="1126"/>
      <c r="M787" s="1126"/>
      <c r="N787" s="1126"/>
      <c r="O787" s="1126"/>
      <c r="P787" s="1126"/>
      <c r="Q787" s="1126"/>
      <c r="T787" s="1105"/>
      <c r="U787" s="1105"/>
      <c r="V787" s="1014"/>
    </row>
    <row r="788" spans="1:22" s="1104" customFormat="1">
      <c r="A788" s="1125"/>
      <c r="B788" s="1125"/>
      <c r="C788" s="1126"/>
      <c r="D788" s="1125"/>
      <c r="E788" s="1125"/>
      <c r="F788" s="1125"/>
      <c r="G788" s="1125"/>
      <c r="H788" s="1125"/>
      <c r="I788" s="1126"/>
      <c r="J788" s="1126"/>
      <c r="K788" s="1126"/>
      <c r="L788" s="1126"/>
      <c r="M788" s="1126"/>
      <c r="N788" s="1126"/>
      <c r="O788" s="1126"/>
      <c r="P788" s="1126"/>
      <c r="Q788" s="1126"/>
      <c r="T788" s="1105"/>
      <c r="U788" s="1105"/>
      <c r="V788" s="1014"/>
    </row>
    <row r="789" spans="1:22" s="1104" customFormat="1">
      <c r="A789" s="1125"/>
      <c r="B789" s="1125"/>
      <c r="C789" s="1126"/>
      <c r="D789" s="1125"/>
      <c r="E789" s="1125"/>
      <c r="F789" s="1125"/>
      <c r="G789" s="1125"/>
      <c r="H789" s="1125"/>
      <c r="I789" s="1126"/>
      <c r="J789" s="1126"/>
      <c r="K789" s="1126"/>
      <c r="L789" s="1126"/>
      <c r="M789" s="1126"/>
      <c r="N789" s="1126"/>
      <c r="O789" s="1126"/>
      <c r="P789" s="1126"/>
      <c r="Q789" s="1126"/>
      <c r="T789" s="1105"/>
      <c r="U789" s="1105"/>
      <c r="V789" s="1014"/>
    </row>
    <row r="790" spans="1:22" s="1104" customFormat="1">
      <c r="A790" s="1125"/>
      <c r="B790" s="1125"/>
      <c r="C790" s="1126"/>
      <c r="D790" s="1125"/>
      <c r="E790" s="1125"/>
      <c r="F790" s="1125"/>
      <c r="G790" s="1125"/>
      <c r="H790" s="1125"/>
      <c r="I790" s="1126"/>
      <c r="J790" s="1126"/>
      <c r="K790" s="1126"/>
      <c r="L790" s="1126"/>
      <c r="M790" s="1126"/>
      <c r="N790" s="1126"/>
      <c r="O790" s="1126"/>
      <c r="P790" s="1126"/>
      <c r="Q790" s="1126"/>
      <c r="T790" s="1105"/>
      <c r="U790" s="1105"/>
      <c r="V790" s="1014"/>
    </row>
    <row r="791" spans="1:22" s="1104" customFormat="1">
      <c r="A791" s="1125"/>
      <c r="B791" s="1125"/>
      <c r="C791" s="1126"/>
      <c r="D791" s="1125"/>
      <c r="E791" s="1125"/>
      <c r="F791" s="1125"/>
      <c r="G791" s="1125"/>
      <c r="H791" s="1125"/>
      <c r="I791" s="1126"/>
      <c r="J791" s="1126"/>
      <c r="K791" s="1126"/>
      <c r="L791" s="1126"/>
      <c r="M791" s="1126"/>
      <c r="N791" s="1126"/>
      <c r="O791" s="1126"/>
      <c r="P791" s="1126"/>
      <c r="Q791" s="1126"/>
      <c r="T791" s="1105"/>
      <c r="U791" s="1105"/>
      <c r="V791" s="1014"/>
    </row>
    <row r="792" spans="1:22" s="1104" customFormat="1">
      <c r="A792" s="1125"/>
      <c r="B792" s="1125"/>
      <c r="C792" s="1126"/>
      <c r="D792" s="1125"/>
      <c r="E792" s="1125"/>
      <c r="F792" s="1125"/>
      <c r="G792" s="1125"/>
      <c r="H792" s="1125"/>
      <c r="I792" s="1126"/>
      <c r="J792" s="1126"/>
      <c r="K792" s="1126"/>
      <c r="L792" s="1126"/>
      <c r="M792" s="1126"/>
      <c r="N792" s="1126"/>
      <c r="O792" s="1126"/>
      <c r="P792" s="1126"/>
      <c r="Q792" s="1126"/>
      <c r="T792" s="1105"/>
      <c r="U792" s="1105"/>
      <c r="V792" s="1014"/>
    </row>
    <row r="793" spans="1:22" s="1104" customFormat="1">
      <c r="A793" s="1125"/>
      <c r="B793" s="1125"/>
      <c r="C793" s="1126"/>
      <c r="D793" s="1125"/>
      <c r="E793" s="1125"/>
      <c r="F793" s="1125"/>
      <c r="G793" s="1125"/>
      <c r="H793" s="1125"/>
      <c r="I793" s="1126"/>
      <c r="J793" s="1126"/>
      <c r="K793" s="1126"/>
      <c r="L793" s="1126"/>
      <c r="M793" s="1126"/>
      <c r="N793" s="1126"/>
      <c r="O793" s="1126"/>
      <c r="P793" s="1126"/>
      <c r="Q793" s="1126"/>
      <c r="T793" s="1105"/>
      <c r="U793" s="1105"/>
      <c r="V793" s="1014"/>
    </row>
    <row r="794" spans="1:22" s="1104" customFormat="1">
      <c r="A794" s="1125"/>
      <c r="B794" s="1125"/>
      <c r="C794" s="1126"/>
      <c r="D794" s="1125"/>
      <c r="E794" s="1125"/>
      <c r="F794" s="1125"/>
      <c r="G794" s="1125"/>
      <c r="H794" s="1125"/>
      <c r="I794" s="1126"/>
      <c r="J794" s="1126"/>
      <c r="K794" s="1126"/>
      <c r="L794" s="1126"/>
      <c r="M794" s="1126"/>
      <c r="N794" s="1126"/>
      <c r="O794" s="1126"/>
      <c r="P794" s="1126"/>
      <c r="Q794" s="1126"/>
      <c r="T794" s="1105"/>
      <c r="U794" s="1105"/>
      <c r="V794" s="1014"/>
    </row>
    <row r="795" spans="1:22" s="1104" customFormat="1">
      <c r="A795" s="1125"/>
      <c r="B795" s="1125"/>
      <c r="C795" s="1126"/>
      <c r="D795" s="1125"/>
      <c r="E795" s="1125"/>
      <c r="F795" s="1125"/>
      <c r="G795" s="1125"/>
      <c r="H795" s="1125"/>
      <c r="I795" s="1126"/>
      <c r="J795" s="1126"/>
      <c r="K795" s="1126"/>
      <c r="L795" s="1126"/>
      <c r="M795" s="1126"/>
      <c r="N795" s="1126"/>
      <c r="O795" s="1126"/>
      <c r="P795" s="1126"/>
      <c r="Q795" s="1126"/>
      <c r="T795" s="1105"/>
      <c r="U795" s="1105"/>
      <c r="V795" s="1014"/>
    </row>
    <row r="796" spans="1:22" s="1104" customFormat="1">
      <c r="A796" s="1125"/>
      <c r="B796" s="1125"/>
      <c r="C796" s="1126"/>
      <c r="D796" s="1125"/>
      <c r="E796" s="1125"/>
      <c r="F796" s="1125"/>
      <c r="G796" s="1125"/>
      <c r="H796" s="1125"/>
      <c r="I796" s="1126"/>
      <c r="J796" s="1126"/>
      <c r="K796" s="1126"/>
      <c r="L796" s="1126"/>
      <c r="M796" s="1126"/>
      <c r="N796" s="1126"/>
      <c r="O796" s="1126"/>
      <c r="P796" s="1126"/>
      <c r="Q796" s="1126"/>
      <c r="T796" s="1105"/>
      <c r="U796" s="1105"/>
      <c r="V796" s="1014"/>
    </row>
    <row r="797" spans="1:22" s="1104" customFormat="1">
      <c r="A797" s="1125"/>
      <c r="B797" s="1125"/>
      <c r="C797" s="1126"/>
      <c r="D797" s="1125"/>
      <c r="E797" s="1125"/>
      <c r="F797" s="1125"/>
      <c r="G797" s="1125"/>
      <c r="H797" s="1125"/>
      <c r="I797" s="1126"/>
      <c r="J797" s="1126"/>
      <c r="K797" s="1126"/>
      <c r="L797" s="1126"/>
      <c r="M797" s="1126"/>
      <c r="N797" s="1126"/>
      <c r="O797" s="1126"/>
      <c r="P797" s="1126"/>
      <c r="Q797" s="1126"/>
      <c r="T797" s="1105"/>
      <c r="U797" s="1105"/>
      <c r="V797" s="1014"/>
    </row>
    <row r="798" spans="1:22" s="1104" customFormat="1">
      <c r="A798" s="1125"/>
      <c r="B798" s="1125"/>
      <c r="C798" s="1126"/>
      <c r="D798" s="1125"/>
      <c r="E798" s="1125"/>
      <c r="F798" s="1125"/>
      <c r="G798" s="1125"/>
      <c r="H798" s="1125"/>
      <c r="I798" s="1126"/>
      <c r="J798" s="1126"/>
      <c r="K798" s="1126"/>
      <c r="L798" s="1126"/>
      <c r="M798" s="1126"/>
      <c r="N798" s="1126"/>
      <c r="O798" s="1126"/>
      <c r="P798" s="1126"/>
      <c r="Q798" s="1126"/>
      <c r="T798" s="1105"/>
      <c r="U798" s="1105"/>
      <c r="V798" s="1014"/>
    </row>
    <row r="799" spans="1:22" s="1104" customFormat="1">
      <c r="A799" s="1125"/>
      <c r="B799" s="1125"/>
      <c r="C799" s="1126"/>
      <c r="D799" s="1125"/>
      <c r="E799" s="1125"/>
      <c r="F799" s="1125"/>
      <c r="G799" s="1125"/>
      <c r="H799" s="1125"/>
      <c r="I799" s="1126"/>
      <c r="J799" s="1126"/>
      <c r="K799" s="1126"/>
      <c r="L799" s="1126"/>
      <c r="M799" s="1126"/>
      <c r="N799" s="1126"/>
      <c r="O799" s="1126"/>
      <c r="P799" s="1126"/>
      <c r="Q799" s="1126"/>
      <c r="T799" s="1105"/>
      <c r="U799" s="1105"/>
      <c r="V799" s="1014"/>
    </row>
    <row r="800" spans="1:22" s="1104" customFormat="1">
      <c r="A800" s="1125"/>
      <c r="B800" s="1125"/>
      <c r="C800" s="1126"/>
      <c r="D800" s="1125"/>
      <c r="E800" s="1125"/>
      <c r="F800" s="1125"/>
      <c r="G800" s="1125"/>
      <c r="H800" s="1125"/>
      <c r="I800" s="1126"/>
      <c r="J800" s="1126"/>
      <c r="K800" s="1126"/>
      <c r="L800" s="1126"/>
      <c r="M800" s="1126"/>
      <c r="N800" s="1126"/>
      <c r="O800" s="1126"/>
      <c r="P800" s="1126"/>
      <c r="Q800" s="1126"/>
      <c r="T800" s="1105"/>
      <c r="U800" s="1105"/>
      <c r="V800" s="1014"/>
    </row>
    <row r="801" spans="1:22" s="1104" customFormat="1">
      <c r="A801" s="1125"/>
      <c r="B801" s="1125"/>
      <c r="C801" s="1126"/>
      <c r="D801" s="1125"/>
      <c r="E801" s="1125"/>
      <c r="F801" s="1125"/>
      <c r="G801" s="1125"/>
      <c r="H801" s="1125"/>
      <c r="I801" s="1126"/>
      <c r="J801" s="1126"/>
      <c r="K801" s="1126"/>
      <c r="L801" s="1126"/>
      <c r="M801" s="1126"/>
      <c r="N801" s="1126"/>
      <c r="O801" s="1126"/>
      <c r="P801" s="1126"/>
      <c r="Q801" s="1126"/>
      <c r="T801" s="1105"/>
      <c r="U801" s="1105"/>
      <c r="V801" s="1014"/>
    </row>
    <row r="802" spans="1:22" s="1104" customFormat="1">
      <c r="A802" s="1125"/>
      <c r="B802" s="1125"/>
      <c r="C802" s="1126"/>
      <c r="D802" s="1125"/>
      <c r="E802" s="1125"/>
      <c r="F802" s="1125"/>
      <c r="G802" s="1125"/>
      <c r="H802" s="1125"/>
      <c r="I802" s="1126"/>
      <c r="J802" s="1126"/>
      <c r="K802" s="1126"/>
      <c r="L802" s="1126"/>
      <c r="M802" s="1126"/>
      <c r="N802" s="1126"/>
      <c r="O802" s="1126"/>
      <c r="P802" s="1126"/>
      <c r="Q802" s="1126"/>
      <c r="T802" s="1105"/>
      <c r="U802" s="1105"/>
      <c r="V802" s="1014"/>
    </row>
    <row r="803" spans="1:22" s="1104" customFormat="1">
      <c r="A803" s="1125"/>
      <c r="B803" s="1125"/>
      <c r="C803" s="1126"/>
      <c r="D803" s="1125"/>
      <c r="E803" s="1125"/>
      <c r="F803" s="1125"/>
      <c r="G803" s="1125"/>
      <c r="H803" s="1125"/>
      <c r="I803" s="1126"/>
      <c r="J803" s="1126"/>
      <c r="K803" s="1126"/>
      <c r="L803" s="1126"/>
      <c r="M803" s="1126"/>
      <c r="N803" s="1126"/>
      <c r="O803" s="1126"/>
      <c r="P803" s="1126"/>
      <c r="Q803" s="1126"/>
      <c r="T803" s="1105"/>
      <c r="U803" s="1105"/>
      <c r="V803" s="1014"/>
    </row>
    <row r="804" spans="1:22" s="1104" customFormat="1">
      <c r="A804" s="1125"/>
      <c r="B804" s="1125"/>
      <c r="C804" s="1126"/>
      <c r="D804" s="1125"/>
      <c r="E804" s="1125"/>
      <c r="F804" s="1125"/>
      <c r="G804" s="1125"/>
      <c r="H804" s="1125"/>
      <c r="I804" s="1126"/>
      <c r="J804" s="1126"/>
      <c r="K804" s="1126"/>
      <c r="L804" s="1126"/>
      <c r="M804" s="1126"/>
      <c r="N804" s="1126"/>
      <c r="O804" s="1126"/>
      <c r="P804" s="1126"/>
      <c r="Q804" s="1126"/>
      <c r="T804" s="1105"/>
      <c r="U804" s="1105"/>
      <c r="V804" s="1014"/>
    </row>
    <row r="805" spans="1:22" s="1104" customFormat="1">
      <c r="A805" s="1125"/>
      <c r="B805" s="1125"/>
      <c r="C805" s="1126"/>
      <c r="D805" s="1125"/>
      <c r="E805" s="1125"/>
      <c r="F805" s="1125"/>
      <c r="G805" s="1125"/>
      <c r="H805" s="1125"/>
      <c r="I805" s="1126"/>
      <c r="J805" s="1126"/>
      <c r="K805" s="1126"/>
      <c r="L805" s="1126"/>
      <c r="M805" s="1126"/>
      <c r="N805" s="1126"/>
      <c r="O805" s="1126"/>
      <c r="P805" s="1126"/>
      <c r="Q805" s="1126"/>
      <c r="T805" s="1105"/>
      <c r="U805" s="1105"/>
      <c r="V805" s="1014"/>
    </row>
    <row r="806" spans="1:22" s="1104" customFormat="1">
      <c r="A806" s="1125"/>
      <c r="B806" s="1125"/>
      <c r="C806" s="1126"/>
      <c r="D806" s="1125"/>
      <c r="E806" s="1125"/>
      <c r="F806" s="1125"/>
      <c r="G806" s="1125"/>
      <c r="H806" s="1125"/>
      <c r="I806" s="1126"/>
      <c r="J806" s="1126"/>
      <c r="K806" s="1126"/>
      <c r="L806" s="1126"/>
      <c r="M806" s="1126"/>
      <c r="N806" s="1126"/>
      <c r="O806" s="1126"/>
      <c r="P806" s="1126"/>
      <c r="Q806" s="1126"/>
      <c r="T806" s="1105"/>
      <c r="U806" s="1105"/>
      <c r="V806" s="1014"/>
    </row>
    <row r="807" spans="1:22" s="1104" customFormat="1">
      <c r="A807" s="1125"/>
      <c r="B807" s="1125"/>
      <c r="C807" s="1126"/>
      <c r="D807" s="1125"/>
      <c r="E807" s="1125"/>
      <c r="F807" s="1125"/>
      <c r="G807" s="1125"/>
      <c r="H807" s="1125"/>
      <c r="I807" s="1126"/>
      <c r="J807" s="1126"/>
      <c r="K807" s="1126"/>
      <c r="L807" s="1126"/>
      <c r="M807" s="1126"/>
      <c r="N807" s="1126"/>
      <c r="O807" s="1126"/>
      <c r="P807" s="1126"/>
      <c r="Q807" s="1126"/>
      <c r="T807" s="1105"/>
      <c r="U807" s="1105"/>
      <c r="V807" s="1014"/>
    </row>
    <row r="808" spans="1:22" s="1104" customFormat="1">
      <c r="A808" s="1125"/>
      <c r="B808" s="1125"/>
      <c r="C808" s="1126"/>
      <c r="D808" s="1125"/>
      <c r="E808" s="1125"/>
      <c r="F808" s="1125"/>
      <c r="G808" s="1125"/>
      <c r="H808" s="1125"/>
      <c r="I808" s="1126"/>
      <c r="J808" s="1126"/>
      <c r="K808" s="1126"/>
      <c r="L808" s="1126"/>
      <c r="M808" s="1126"/>
      <c r="N808" s="1126"/>
      <c r="O808" s="1126"/>
      <c r="P808" s="1126"/>
      <c r="Q808" s="1126"/>
      <c r="T808" s="1105"/>
      <c r="U808" s="1105"/>
      <c r="V808" s="1014"/>
    </row>
    <row r="809" spans="1:22" s="1104" customFormat="1">
      <c r="A809" s="1125"/>
      <c r="B809" s="1125"/>
      <c r="C809" s="1126"/>
      <c r="D809" s="1125"/>
      <c r="E809" s="1125"/>
      <c r="F809" s="1125"/>
      <c r="G809" s="1125"/>
      <c r="H809" s="1125"/>
      <c r="I809" s="1126"/>
      <c r="J809" s="1126"/>
      <c r="K809" s="1126"/>
      <c r="L809" s="1126"/>
      <c r="M809" s="1126"/>
      <c r="N809" s="1126"/>
      <c r="O809" s="1126"/>
      <c r="P809" s="1126"/>
      <c r="Q809" s="1126"/>
      <c r="T809" s="1105"/>
      <c r="U809" s="1105"/>
      <c r="V809" s="1014"/>
    </row>
    <row r="810" spans="1:22" s="1104" customFormat="1">
      <c r="A810" s="1125"/>
      <c r="B810" s="1125"/>
      <c r="C810" s="1126"/>
      <c r="D810" s="1125"/>
      <c r="E810" s="1125"/>
      <c r="F810" s="1125"/>
      <c r="G810" s="1125"/>
      <c r="H810" s="1125"/>
      <c r="I810" s="1126"/>
      <c r="J810" s="1126"/>
      <c r="K810" s="1126"/>
      <c r="L810" s="1126"/>
      <c r="M810" s="1126"/>
      <c r="N810" s="1126"/>
      <c r="O810" s="1126"/>
      <c r="P810" s="1126"/>
      <c r="Q810" s="1126"/>
      <c r="T810" s="1105"/>
      <c r="U810" s="1105"/>
      <c r="V810" s="1014"/>
    </row>
    <row r="811" spans="1:22" s="1104" customFormat="1">
      <c r="A811" s="1125"/>
      <c r="B811" s="1125"/>
      <c r="C811" s="1126"/>
      <c r="D811" s="1125"/>
      <c r="E811" s="1125"/>
      <c r="F811" s="1125"/>
      <c r="G811" s="1125"/>
      <c r="H811" s="1125"/>
      <c r="I811" s="1126"/>
      <c r="J811" s="1126"/>
      <c r="K811" s="1126"/>
      <c r="L811" s="1126"/>
      <c r="M811" s="1126"/>
      <c r="N811" s="1126"/>
      <c r="O811" s="1126"/>
      <c r="P811" s="1126"/>
      <c r="Q811" s="1126"/>
      <c r="T811" s="1105"/>
      <c r="U811" s="1105"/>
      <c r="V811" s="1014"/>
    </row>
    <row r="812" spans="1:22" s="1104" customFormat="1">
      <c r="A812" s="1125"/>
      <c r="B812" s="1125"/>
      <c r="C812" s="1126"/>
      <c r="D812" s="1125"/>
      <c r="E812" s="1125"/>
      <c r="F812" s="1125"/>
      <c r="G812" s="1125"/>
      <c r="H812" s="1125"/>
      <c r="I812" s="1126"/>
      <c r="J812" s="1126"/>
      <c r="K812" s="1126"/>
      <c r="L812" s="1126"/>
      <c r="M812" s="1126"/>
      <c r="N812" s="1126"/>
      <c r="O812" s="1126"/>
      <c r="P812" s="1126"/>
      <c r="Q812" s="1126"/>
      <c r="T812" s="1105"/>
      <c r="U812" s="1105"/>
      <c r="V812" s="1014"/>
    </row>
    <row r="813" spans="1:22" s="1104" customFormat="1">
      <c r="A813" s="1125"/>
      <c r="B813" s="1125"/>
      <c r="C813" s="1126"/>
      <c r="D813" s="1125"/>
      <c r="E813" s="1125"/>
      <c r="F813" s="1125"/>
      <c r="G813" s="1125"/>
      <c r="H813" s="1125"/>
      <c r="I813" s="1126"/>
      <c r="J813" s="1126"/>
      <c r="K813" s="1126"/>
      <c r="L813" s="1126"/>
      <c r="M813" s="1126"/>
      <c r="N813" s="1126"/>
      <c r="O813" s="1126"/>
      <c r="P813" s="1126"/>
      <c r="Q813" s="1126"/>
      <c r="T813" s="1105"/>
      <c r="U813" s="1105"/>
      <c r="V813" s="1014"/>
    </row>
    <row r="814" spans="1:22" s="1104" customFormat="1">
      <c r="A814" s="1125"/>
      <c r="B814" s="1125"/>
      <c r="C814" s="1126"/>
      <c r="D814" s="1125"/>
      <c r="E814" s="1125"/>
      <c r="F814" s="1125"/>
      <c r="G814" s="1125"/>
      <c r="H814" s="1125"/>
      <c r="I814" s="1126"/>
      <c r="J814" s="1126"/>
      <c r="K814" s="1126"/>
      <c r="L814" s="1126"/>
      <c r="M814" s="1126"/>
      <c r="N814" s="1126"/>
      <c r="O814" s="1126"/>
      <c r="P814" s="1126"/>
      <c r="Q814" s="1126"/>
      <c r="T814" s="1105"/>
      <c r="U814" s="1105"/>
      <c r="V814" s="1014"/>
    </row>
    <row r="815" spans="1:22" s="1104" customFormat="1">
      <c r="A815" s="1125"/>
      <c r="B815" s="1125"/>
      <c r="C815" s="1126"/>
      <c r="D815" s="1125"/>
      <c r="E815" s="1125"/>
      <c r="F815" s="1125"/>
      <c r="G815" s="1125"/>
      <c r="H815" s="1125"/>
      <c r="I815" s="1126"/>
      <c r="J815" s="1126"/>
      <c r="K815" s="1126"/>
      <c r="L815" s="1126"/>
      <c r="M815" s="1126"/>
      <c r="N815" s="1126"/>
      <c r="O815" s="1126"/>
      <c r="P815" s="1126"/>
      <c r="Q815" s="1126"/>
      <c r="T815" s="1105"/>
      <c r="U815" s="1105"/>
      <c r="V815" s="1014"/>
    </row>
    <row r="816" spans="1:22" s="1104" customFormat="1">
      <c r="A816" s="1125"/>
      <c r="B816" s="1125"/>
      <c r="C816" s="1126"/>
      <c r="D816" s="1125"/>
      <c r="E816" s="1125"/>
      <c r="F816" s="1125"/>
      <c r="G816" s="1125"/>
      <c r="H816" s="1125"/>
      <c r="I816" s="1126"/>
      <c r="J816" s="1126"/>
      <c r="K816" s="1126"/>
      <c r="L816" s="1126"/>
      <c r="M816" s="1126"/>
      <c r="N816" s="1126"/>
      <c r="O816" s="1126"/>
      <c r="P816" s="1126"/>
      <c r="Q816" s="1126"/>
      <c r="T816" s="1105"/>
      <c r="U816" s="1105"/>
      <c r="V816" s="1014"/>
    </row>
    <row r="817" spans="1:22" s="1104" customFormat="1">
      <c r="A817" s="1125"/>
      <c r="B817" s="1125"/>
      <c r="C817" s="1126"/>
      <c r="D817" s="1125"/>
      <c r="E817" s="1125"/>
      <c r="F817" s="1125"/>
      <c r="G817" s="1125"/>
      <c r="H817" s="1125"/>
      <c r="I817" s="1126"/>
      <c r="J817" s="1126"/>
      <c r="K817" s="1126"/>
      <c r="L817" s="1126"/>
      <c r="M817" s="1126"/>
      <c r="N817" s="1126"/>
      <c r="O817" s="1126"/>
      <c r="P817" s="1126"/>
      <c r="Q817" s="1126"/>
      <c r="T817" s="1105"/>
      <c r="U817" s="1105"/>
      <c r="V817" s="1014"/>
    </row>
    <row r="818" spans="1:22" s="1104" customFormat="1">
      <c r="A818" s="1125"/>
      <c r="B818" s="1125"/>
      <c r="C818" s="1126"/>
      <c r="D818" s="1125"/>
      <c r="E818" s="1125"/>
      <c r="F818" s="1125"/>
      <c r="G818" s="1125"/>
      <c r="H818" s="1125"/>
      <c r="I818" s="1126"/>
      <c r="J818" s="1126"/>
      <c r="K818" s="1126"/>
      <c r="L818" s="1126"/>
      <c r="M818" s="1126"/>
      <c r="N818" s="1126"/>
      <c r="O818" s="1126"/>
      <c r="P818" s="1126"/>
      <c r="Q818" s="1126"/>
      <c r="T818" s="1105"/>
      <c r="U818" s="1105"/>
      <c r="V818" s="1014"/>
    </row>
    <row r="819" spans="1:22" s="1104" customFormat="1">
      <c r="A819" s="1125"/>
      <c r="B819" s="1125"/>
      <c r="C819" s="1126"/>
      <c r="D819" s="1125"/>
      <c r="E819" s="1125"/>
      <c r="F819" s="1125"/>
      <c r="G819" s="1125"/>
      <c r="H819" s="1125"/>
      <c r="I819" s="1126"/>
      <c r="J819" s="1126"/>
      <c r="K819" s="1126"/>
      <c r="L819" s="1126"/>
      <c r="M819" s="1126"/>
      <c r="N819" s="1126"/>
      <c r="O819" s="1126"/>
      <c r="P819" s="1126"/>
      <c r="Q819" s="1126"/>
      <c r="T819" s="1105"/>
      <c r="U819" s="1105"/>
      <c r="V819" s="1014"/>
    </row>
    <row r="820" spans="1:22" s="1104" customFormat="1">
      <c r="A820" s="1125"/>
      <c r="B820" s="1125"/>
      <c r="C820" s="1126"/>
      <c r="D820" s="1125"/>
      <c r="E820" s="1125"/>
      <c r="F820" s="1125"/>
      <c r="G820" s="1125"/>
      <c r="H820" s="1125"/>
      <c r="I820" s="1126"/>
      <c r="J820" s="1126"/>
      <c r="K820" s="1126"/>
      <c r="L820" s="1126"/>
      <c r="M820" s="1126"/>
      <c r="N820" s="1126"/>
      <c r="O820" s="1126"/>
      <c r="P820" s="1126"/>
      <c r="Q820" s="1126"/>
      <c r="T820" s="1105"/>
      <c r="U820" s="1105"/>
      <c r="V820" s="1014"/>
    </row>
    <row r="821" spans="1:22" s="1104" customFormat="1">
      <c r="A821" s="1125"/>
      <c r="B821" s="1125"/>
      <c r="C821" s="1126"/>
      <c r="D821" s="1125"/>
      <c r="E821" s="1125"/>
      <c r="F821" s="1125"/>
      <c r="G821" s="1125"/>
      <c r="H821" s="1125"/>
      <c r="I821" s="1126"/>
      <c r="J821" s="1126"/>
      <c r="K821" s="1126"/>
      <c r="L821" s="1126"/>
      <c r="M821" s="1126"/>
      <c r="N821" s="1126"/>
      <c r="O821" s="1126"/>
      <c r="P821" s="1126"/>
      <c r="Q821" s="1126"/>
      <c r="T821" s="1105"/>
      <c r="U821" s="1105"/>
      <c r="V821" s="1014"/>
    </row>
    <row r="822" spans="1:22" s="1104" customFormat="1">
      <c r="A822" s="1125"/>
      <c r="B822" s="1125"/>
      <c r="C822" s="1126"/>
      <c r="D822" s="1125"/>
      <c r="E822" s="1125"/>
      <c r="F822" s="1125"/>
      <c r="G822" s="1125"/>
      <c r="H822" s="1125"/>
      <c r="I822" s="1126"/>
      <c r="J822" s="1126"/>
      <c r="K822" s="1126"/>
      <c r="L822" s="1126"/>
      <c r="M822" s="1126"/>
      <c r="N822" s="1126"/>
      <c r="O822" s="1126"/>
      <c r="P822" s="1126"/>
      <c r="Q822" s="1126"/>
      <c r="T822" s="1105"/>
      <c r="U822" s="1105"/>
      <c r="V822" s="1014"/>
    </row>
    <row r="823" spans="1:22" s="1104" customFormat="1">
      <c r="A823" s="1125"/>
      <c r="B823" s="1125"/>
      <c r="C823" s="1126"/>
      <c r="D823" s="1125"/>
      <c r="E823" s="1125"/>
      <c r="F823" s="1125"/>
      <c r="G823" s="1125"/>
      <c r="H823" s="1125"/>
      <c r="I823" s="1126"/>
      <c r="J823" s="1126"/>
      <c r="K823" s="1126"/>
      <c r="L823" s="1126"/>
      <c r="M823" s="1126"/>
      <c r="N823" s="1126"/>
      <c r="O823" s="1126"/>
      <c r="P823" s="1126"/>
      <c r="Q823" s="1126"/>
      <c r="T823" s="1105"/>
      <c r="U823" s="1105"/>
      <c r="V823" s="1014"/>
    </row>
    <row r="824" spans="1:22" s="1104" customFormat="1">
      <c r="A824" s="1125"/>
      <c r="B824" s="1125"/>
      <c r="C824" s="1126"/>
      <c r="D824" s="1125"/>
      <c r="E824" s="1125"/>
      <c r="F824" s="1125"/>
      <c r="G824" s="1125"/>
      <c r="H824" s="1125"/>
      <c r="I824" s="1126"/>
      <c r="J824" s="1126"/>
      <c r="K824" s="1126"/>
      <c r="L824" s="1126"/>
      <c r="M824" s="1126"/>
      <c r="N824" s="1126"/>
      <c r="O824" s="1126"/>
      <c r="P824" s="1126"/>
      <c r="Q824" s="1126"/>
      <c r="T824" s="1105"/>
      <c r="U824" s="1105"/>
      <c r="V824" s="1014"/>
    </row>
    <row r="825" spans="1:22" s="1104" customFormat="1">
      <c r="A825" s="1125"/>
      <c r="B825" s="1125"/>
      <c r="C825" s="1126"/>
      <c r="D825" s="1125"/>
      <c r="E825" s="1125"/>
      <c r="F825" s="1125"/>
      <c r="G825" s="1125"/>
      <c r="H825" s="1125"/>
      <c r="I825" s="1126"/>
      <c r="J825" s="1126"/>
      <c r="K825" s="1126"/>
      <c r="L825" s="1126"/>
      <c r="M825" s="1126"/>
      <c r="N825" s="1126"/>
      <c r="O825" s="1126"/>
      <c r="P825" s="1126"/>
      <c r="Q825" s="1126"/>
      <c r="T825" s="1105"/>
      <c r="U825" s="1105"/>
      <c r="V825" s="1014"/>
    </row>
    <row r="826" spans="1:22" s="1104" customFormat="1">
      <c r="A826" s="1125"/>
      <c r="B826" s="1125"/>
      <c r="C826" s="1126"/>
      <c r="D826" s="1125"/>
      <c r="E826" s="1125"/>
      <c r="F826" s="1125"/>
      <c r="G826" s="1125"/>
      <c r="H826" s="1125"/>
      <c r="I826" s="1126"/>
      <c r="J826" s="1126"/>
      <c r="K826" s="1126"/>
      <c r="L826" s="1126"/>
      <c r="M826" s="1126"/>
      <c r="N826" s="1126"/>
      <c r="O826" s="1126"/>
      <c r="P826" s="1126"/>
      <c r="Q826" s="1126"/>
      <c r="T826" s="1105"/>
      <c r="U826" s="1105"/>
      <c r="V826" s="1014"/>
    </row>
    <row r="827" spans="1:22" s="1104" customFormat="1">
      <c r="A827" s="1125"/>
      <c r="B827" s="1125"/>
      <c r="C827" s="1126"/>
      <c r="D827" s="1125"/>
      <c r="E827" s="1125"/>
      <c r="F827" s="1125"/>
      <c r="G827" s="1125"/>
      <c r="H827" s="1125"/>
      <c r="I827" s="1126"/>
      <c r="J827" s="1126"/>
      <c r="K827" s="1126"/>
      <c r="L827" s="1126"/>
      <c r="M827" s="1126"/>
      <c r="N827" s="1126"/>
      <c r="O827" s="1126"/>
      <c r="P827" s="1126"/>
      <c r="Q827" s="1126"/>
      <c r="T827" s="1105"/>
      <c r="U827" s="1105"/>
      <c r="V827" s="1014"/>
    </row>
    <row r="828" spans="1:22" s="1104" customFormat="1">
      <c r="A828" s="1125"/>
      <c r="B828" s="1125"/>
      <c r="C828" s="1126"/>
      <c r="D828" s="1125"/>
      <c r="E828" s="1125"/>
      <c r="F828" s="1125"/>
      <c r="G828" s="1125"/>
      <c r="H828" s="1125"/>
      <c r="I828" s="1126"/>
      <c r="J828" s="1126"/>
      <c r="K828" s="1126"/>
      <c r="L828" s="1126"/>
      <c r="M828" s="1126"/>
      <c r="N828" s="1126"/>
      <c r="O828" s="1126"/>
      <c r="P828" s="1126"/>
      <c r="Q828" s="1126"/>
      <c r="T828" s="1105"/>
      <c r="U828" s="1105"/>
      <c r="V828" s="1014"/>
    </row>
    <row r="829" spans="1:22" s="1104" customFormat="1">
      <c r="A829" s="1125"/>
      <c r="B829" s="1125"/>
      <c r="C829" s="1126"/>
      <c r="D829" s="1125"/>
      <c r="E829" s="1125"/>
      <c r="F829" s="1125"/>
      <c r="G829" s="1125"/>
      <c r="H829" s="1125"/>
      <c r="I829" s="1126"/>
      <c r="J829" s="1126"/>
      <c r="K829" s="1126"/>
      <c r="L829" s="1126"/>
      <c r="M829" s="1126"/>
      <c r="N829" s="1126"/>
      <c r="O829" s="1126"/>
      <c r="P829" s="1126"/>
      <c r="Q829" s="1126"/>
      <c r="T829" s="1105"/>
      <c r="U829" s="1105"/>
      <c r="V829" s="1014"/>
    </row>
    <row r="830" spans="1:22" s="1104" customFormat="1">
      <c r="A830" s="1125"/>
      <c r="B830" s="1125"/>
      <c r="C830" s="1126"/>
      <c r="D830" s="1125"/>
      <c r="E830" s="1125"/>
      <c r="F830" s="1125"/>
      <c r="G830" s="1125"/>
      <c r="H830" s="1125"/>
      <c r="I830" s="1126"/>
      <c r="J830" s="1126"/>
      <c r="K830" s="1126"/>
      <c r="L830" s="1126"/>
      <c r="M830" s="1126"/>
      <c r="N830" s="1126"/>
      <c r="O830" s="1126"/>
      <c r="P830" s="1126"/>
      <c r="Q830" s="1126"/>
      <c r="T830" s="1105"/>
      <c r="U830" s="1105"/>
      <c r="V830" s="1014"/>
    </row>
    <row r="831" spans="1:22" s="1104" customFormat="1">
      <c r="A831" s="1125"/>
      <c r="B831" s="1125"/>
      <c r="C831" s="1126"/>
      <c r="D831" s="1125"/>
      <c r="E831" s="1125"/>
      <c r="F831" s="1125"/>
      <c r="G831" s="1125"/>
      <c r="H831" s="1125"/>
      <c r="I831" s="1126"/>
      <c r="J831" s="1126"/>
      <c r="K831" s="1126"/>
      <c r="L831" s="1126"/>
      <c r="M831" s="1126"/>
      <c r="N831" s="1126"/>
      <c r="O831" s="1126"/>
      <c r="P831" s="1126"/>
      <c r="Q831" s="1126"/>
      <c r="T831" s="1105"/>
      <c r="U831" s="1105"/>
      <c r="V831" s="1014"/>
    </row>
    <row r="832" spans="1:22" s="1104" customFormat="1">
      <c r="A832" s="1125"/>
      <c r="B832" s="1125"/>
      <c r="C832" s="1126"/>
      <c r="D832" s="1125"/>
      <c r="E832" s="1125"/>
      <c r="F832" s="1125"/>
      <c r="G832" s="1125"/>
      <c r="H832" s="1125"/>
      <c r="I832" s="1126"/>
      <c r="J832" s="1126"/>
      <c r="K832" s="1126"/>
      <c r="L832" s="1126"/>
      <c r="M832" s="1126"/>
      <c r="N832" s="1126"/>
      <c r="O832" s="1126"/>
      <c r="P832" s="1126"/>
      <c r="Q832" s="1126"/>
      <c r="T832" s="1105"/>
      <c r="U832" s="1105"/>
      <c r="V832" s="1014"/>
    </row>
    <row r="833" spans="1:22" s="1104" customFormat="1">
      <c r="A833" s="1125"/>
      <c r="B833" s="1125"/>
      <c r="C833" s="1126"/>
      <c r="D833" s="1125"/>
      <c r="E833" s="1125"/>
      <c r="F833" s="1125"/>
      <c r="G833" s="1125"/>
      <c r="H833" s="1125"/>
      <c r="I833" s="1126"/>
      <c r="J833" s="1126"/>
      <c r="K833" s="1126"/>
      <c r="L833" s="1126"/>
      <c r="M833" s="1126"/>
      <c r="N833" s="1126"/>
      <c r="O833" s="1126"/>
      <c r="P833" s="1126"/>
      <c r="Q833" s="1126"/>
      <c r="T833" s="1105"/>
      <c r="U833" s="1105"/>
      <c r="V833" s="1014"/>
    </row>
    <row r="834" spans="1:22" s="1104" customFormat="1">
      <c r="A834" s="1125"/>
      <c r="B834" s="1125"/>
      <c r="C834" s="1126"/>
      <c r="D834" s="1125"/>
      <c r="E834" s="1125"/>
      <c r="F834" s="1125"/>
      <c r="G834" s="1125"/>
      <c r="H834" s="1125"/>
      <c r="I834" s="1126"/>
      <c r="J834" s="1126"/>
      <c r="K834" s="1126"/>
      <c r="L834" s="1126"/>
      <c r="M834" s="1126"/>
      <c r="N834" s="1126"/>
      <c r="O834" s="1126"/>
      <c r="P834" s="1126"/>
      <c r="Q834" s="1126"/>
      <c r="T834" s="1105"/>
      <c r="U834" s="1105"/>
      <c r="V834" s="1014"/>
    </row>
    <row r="835" spans="1:22" s="1104" customFormat="1">
      <c r="A835" s="1125"/>
      <c r="B835" s="1125"/>
      <c r="C835" s="1126"/>
      <c r="D835" s="1125"/>
      <c r="E835" s="1125"/>
      <c r="F835" s="1125"/>
      <c r="G835" s="1125"/>
      <c r="H835" s="1125"/>
      <c r="I835" s="1126"/>
      <c r="J835" s="1126"/>
      <c r="K835" s="1126"/>
      <c r="L835" s="1126"/>
      <c r="M835" s="1126"/>
      <c r="N835" s="1126"/>
      <c r="O835" s="1126"/>
      <c r="P835" s="1126"/>
      <c r="Q835" s="1126"/>
      <c r="T835" s="1105"/>
      <c r="U835" s="1105"/>
      <c r="V835" s="1014"/>
    </row>
    <row r="836" spans="1:22" s="1104" customFormat="1">
      <c r="A836" s="1125"/>
      <c r="B836" s="1125"/>
      <c r="C836" s="1126"/>
      <c r="D836" s="1125"/>
      <c r="E836" s="1125"/>
      <c r="F836" s="1125"/>
      <c r="G836" s="1125"/>
      <c r="H836" s="1125"/>
      <c r="I836" s="1126"/>
      <c r="J836" s="1126"/>
      <c r="K836" s="1126"/>
      <c r="L836" s="1126"/>
      <c r="M836" s="1126"/>
      <c r="N836" s="1126"/>
      <c r="O836" s="1126"/>
      <c r="P836" s="1126"/>
      <c r="Q836" s="1126"/>
      <c r="T836" s="1105"/>
      <c r="U836" s="1105"/>
      <c r="V836" s="1014"/>
    </row>
    <row r="837" spans="1:22" s="1104" customFormat="1">
      <c r="A837" s="1125"/>
      <c r="B837" s="1125"/>
      <c r="C837" s="1126"/>
      <c r="D837" s="1125"/>
      <c r="E837" s="1125"/>
      <c r="F837" s="1125"/>
      <c r="G837" s="1125"/>
      <c r="H837" s="1125"/>
      <c r="I837" s="1126"/>
      <c r="J837" s="1126"/>
      <c r="K837" s="1126"/>
      <c r="L837" s="1126"/>
      <c r="M837" s="1126"/>
      <c r="N837" s="1126"/>
      <c r="O837" s="1126"/>
      <c r="P837" s="1126"/>
      <c r="Q837" s="1126"/>
      <c r="T837" s="1105"/>
      <c r="U837" s="1105"/>
      <c r="V837" s="1014"/>
    </row>
    <row r="838" spans="1:22" s="1104" customFormat="1">
      <c r="A838" s="1125"/>
      <c r="B838" s="1125"/>
      <c r="C838" s="1126"/>
      <c r="D838" s="1125"/>
      <c r="E838" s="1125"/>
      <c r="F838" s="1125"/>
      <c r="G838" s="1125"/>
      <c r="H838" s="1125"/>
      <c r="I838" s="1126"/>
      <c r="J838" s="1126"/>
      <c r="K838" s="1126"/>
      <c r="L838" s="1126"/>
      <c r="M838" s="1126"/>
      <c r="N838" s="1126"/>
      <c r="O838" s="1126"/>
      <c r="P838" s="1126"/>
      <c r="Q838" s="1126"/>
      <c r="T838" s="1105"/>
      <c r="U838" s="1105"/>
      <c r="V838" s="1014"/>
    </row>
    <row r="839" spans="1:22" s="1104" customFormat="1">
      <c r="A839" s="1125"/>
      <c r="B839" s="1125"/>
      <c r="C839" s="1126"/>
      <c r="D839" s="1125"/>
      <c r="E839" s="1125"/>
      <c r="F839" s="1125"/>
      <c r="G839" s="1125"/>
      <c r="H839" s="1125"/>
      <c r="I839" s="1126"/>
      <c r="J839" s="1126"/>
      <c r="K839" s="1126"/>
      <c r="L839" s="1126"/>
      <c r="M839" s="1126"/>
      <c r="N839" s="1126"/>
      <c r="O839" s="1126"/>
      <c r="P839" s="1126"/>
      <c r="Q839" s="1126"/>
      <c r="T839" s="1105"/>
      <c r="U839" s="1105"/>
      <c r="V839" s="1014"/>
    </row>
    <row r="840" spans="1:22" s="1104" customFormat="1">
      <c r="A840" s="1125"/>
      <c r="B840" s="1125"/>
      <c r="C840" s="1126"/>
      <c r="D840" s="1125"/>
      <c r="E840" s="1125"/>
      <c r="F840" s="1125"/>
      <c r="G840" s="1125"/>
      <c r="H840" s="1125"/>
      <c r="I840" s="1126"/>
      <c r="J840" s="1126"/>
      <c r="K840" s="1126"/>
      <c r="L840" s="1126"/>
      <c r="M840" s="1126"/>
      <c r="N840" s="1126"/>
      <c r="O840" s="1126"/>
      <c r="P840" s="1126"/>
      <c r="Q840" s="1126"/>
      <c r="T840" s="1105"/>
      <c r="U840" s="1105"/>
      <c r="V840" s="1014"/>
    </row>
    <row r="841" spans="1:22" s="1104" customFormat="1">
      <c r="A841" s="1125"/>
      <c r="B841" s="1125"/>
      <c r="C841" s="1126"/>
      <c r="D841" s="1125"/>
      <c r="E841" s="1125"/>
      <c r="F841" s="1125"/>
      <c r="G841" s="1125"/>
      <c r="H841" s="1125"/>
      <c r="I841" s="1126"/>
      <c r="J841" s="1126"/>
      <c r="K841" s="1126"/>
      <c r="L841" s="1126"/>
      <c r="M841" s="1126"/>
      <c r="N841" s="1126"/>
      <c r="O841" s="1126"/>
      <c r="P841" s="1126"/>
      <c r="Q841" s="1126"/>
      <c r="T841" s="1105"/>
      <c r="U841" s="1105"/>
      <c r="V841" s="1014"/>
    </row>
    <row r="842" spans="1:22" s="1104" customFormat="1">
      <c r="A842" s="1125"/>
      <c r="B842" s="1125"/>
      <c r="C842" s="1126"/>
      <c r="D842" s="1125"/>
      <c r="E842" s="1125"/>
      <c r="F842" s="1125"/>
      <c r="G842" s="1125"/>
      <c r="H842" s="1125"/>
      <c r="I842" s="1126"/>
      <c r="J842" s="1126"/>
      <c r="K842" s="1126"/>
      <c r="L842" s="1126"/>
      <c r="M842" s="1126"/>
      <c r="N842" s="1126"/>
      <c r="O842" s="1126"/>
      <c r="P842" s="1126"/>
      <c r="Q842" s="1126"/>
      <c r="T842" s="1105"/>
      <c r="U842" s="1105"/>
      <c r="V842" s="1014"/>
    </row>
    <row r="843" spans="1:22" s="1104" customFormat="1">
      <c r="A843" s="1125"/>
      <c r="B843" s="1125"/>
      <c r="C843" s="1126"/>
      <c r="D843" s="1125"/>
      <c r="E843" s="1125"/>
      <c r="F843" s="1125"/>
      <c r="G843" s="1125"/>
      <c r="H843" s="1125"/>
      <c r="I843" s="1126"/>
      <c r="J843" s="1126"/>
      <c r="K843" s="1126"/>
      <c r="L843" s="1126"/>
      <c r="M843" s="1126"/>
      <c r="N843" s="1126"/>
      <c r="O843" s="1126"/>
      <c r="P843" s="1126"/>
      <c r="Q843" s="1126"/>
      <c r="T843" s="1105"/>
      <c r="U843" s="1105"/>
      <c r="V843" s="1014"/>
    </row>
    <row r="844" spans="1:22" s="1104" customFormat="1">
      <c r="A844" s="1125"/>
      <c r="B844" s="1125"/>
      <c r="C844" s="1126"/>
      <c r="D844" s="1125"/>
      <c r="E844" s="1125"/>
      <c r="F844" s="1125"/>
      <c r="G844" s="1125"/>
      <c r="H844" s="1125"/>
      <c r="I844" s="1126"/>
      <c r="J844" s="1126"/>
      <c r="K844" s="1126"/>
      <c r="L844" s="1126"/>
      <c r="M844" s="1126"/>
      <c r="N844" s="1126"/>
      <c r="O844" s="1126"/>
      <c r="P844" s="1126"/>
      <c r="Q844" s="1126"/>
      <c r="T844" s="1105"/>
      <c r="U844" s="1105"/>
      <c r="V844" s="1014"/>
    </row>
    <row r="845" spans="1:22" s="1104" customFormat="1">
      <c r="A845" s="1125"/>
      <c r="B845" s="1125"/>
      <c r="C845" s="1126"/>
      <c r="D845" s="1125"/>
      <c r="E845" s="1125"/>
      <c r="F845" s="1125"/>
      <c r="G845" s="1125"/>
      <c r="H845" s="1125"/>
      <c r="I845" s="1126"/>
      <c r="J845" s="1126"/>
      <c r="K845" s="1126"/>
      <c r="L845" s="1126"/>
      <c r="M845" s="1126"/>
      <c r="N845" s="1126"/>
      <c r="O845" s="1126"/>
      <c r="P845" s="1126"/>
      <c r="Q845" s="1126"/>
      <c r="T845" s="1105"/>
      <c r="U845" s="1105"/>
      <c r="V845" s="1014"/>
    </row>
    <row r="846" spans="1:22" s="1104" customFormat="1">
      <c r="A846" s="1125"/>
      <c r="B846" s="1125"/>
      <c r="C846" s="1126"/>
      <c r="D846" s="1125"/>
      <c r="E846" s="1125"/>
      <c r="F846" s="1125"/>
      <c r="G846" s="1125"/>
      <c r="H846" s="1125"/>
      <c r="I846" s="1126"/>
      <c r="J846" s="1126"/>
      <c r="K846" s="1126"/>
      <c r="L846" s="1126"/>
      <c r="M846" s="1126"/>
      <c r="N846" s="1126"/>
      <c r="O846" s="1126"/>
      <c r="P846" s="1126"/>
      <c r="Q846" s="1126"/>
      <c r="T846" s="1105"/>
      <c r="U846" s="1105"/>
      <c r="V846" s="1014"/>
    </row>
    <row r="847" spans="1:22" s="1104" customFormat="1">
      <c r="A847" s="1125"/>
      <c r="B847" s="1125"/>
      <c r="C847" s="1126"/>
      <c r="D847" s="1125"/>
      <c r="E847" s="1125"/>
      <c r="F847" s="1125"/>
      <c r="G847" s="1125"/>
      <c r="H847" s="1125"/>
      <c r="I847" s="1126"/>
      <c r="J847" s="1126"/>
      <c r="K847" s="1126"/>
      <c r="L847" s="1126"/>
      <c r="M847" s="1126"/>
      <c r="N847" s="1126"/>
      <c r="O847" s="1126"/>
      <c r="P847" s="1126"/>
      <c r="Q847" s="1126"/>
      <c r="T847" s="1105"/>
      <c r="U847" s="1105"/>
      <c r="V847" s="1014"/>
    </row>
    <row r="848" spans="1:22" s="1104" customFormat="1">
      <c r="A848" s="1125"/>
      <c r="B848" s="1125"/>
      <c r="C848" s="1126"/>
      <c r="D848" s="1125"/>
      <c r="E848" s="1125"/>
      <c r="F848" s="1125"/>
      <c r="G848" s="1125"/>
      <c r="H848" s="1125"/>
      <c r="I848" s="1126"/>
      <c r="J848" s="1126"/>
      <c r="K848" s="1126"/>
      <c r="L848" s="1126"/>
      <c r="M848" s="1126"/>
      <c r="N848" s="1126"/>
      <c r="O848" s="1126"/>
      <c r="P848" s="1126"/>
      <c r="Q848" s="1126"/>
      <c r="T848" s="1105"/>
      <c r="U848" s="1105"/>
      <c r="V848" s="1014"/>
    </row>
    <row r="849" spans="1:22" s="1104" customFormat="1">
      <c r="A849" s="1125"/>
      <c r="B849" s="1125"/>
      <c r="C849" s="1126"/>
      <c r="D849" s="1125"/>
      <c r="E849" s="1125"/>
      <c r="F849" s="1125"/>
      <c r="G849" s="1125"/>
      <c r="H849" s="1125"/>
      <c r="I849" s="1126"/>
      <c r="J849" s="1126"/>
      <c r="K849" s="1126"/>
      <c r="L849" s="1126"/>
      <c r="M849" s="1126"/>
      <c r="N849" s="1126"/>
      <c r="O849" s="1126"/>
      <c r="P849" s="1126"/>
      <c r="Q849" s="1126"/>
      <c r="T849" s="1105"/>
      <c r="U849" s="1105"/>
      <c r="V849" s="1014"/>
    </row>
    <row r="850" spans="1:22" s="1104" customFormat="1">
      <c r="A850" s="1125"/>
      <c r="B850" s="1125"/>
      <c r="C850" s="1126"/>
      <c r="D850" s="1125"/>
      <c r="E850" s="1125"/>
      <c r="F850" s="1125"/>
      <c r="G850" s="1125"/>
      <c r="H850" s="1125"/>
      <c r="I850" s="1126"/>
      <c r="J850" s="1126"/>
      <c r="K850" s="1126"/>
      <c r="L850" s="1126"/>
      <c r="M850" s="1126"/>
      <c r="N850" s="1126"/>
      <c r="O850" s="1126"/>
      <c r="P850" s="1126"/>
      <c r="Q850" s="1126"/>
      <c r="T850" s="1105"/>
      <c r="U850" s="1105"/>
      <c r="V850" s="1014"/>
    </row>
    <row r="851" spans="1:22" s="1104" customFormat="1">
      <c r="A851" s="1125"/>
      <c r="B851" s="1125"/>
      <c r="C851" s="1126"/>
      <c r="D851" s="1125"/>
      <c r="E851" s="1125"/>
      <c r="F851" s="1125"/>
      <c r="G851" s="1125"/>
      <c r="H851" s="1125"/>
      <c r="I851" s="1126"/>
      <c r="J851" s="1126"/>
      <c r="K851" s="1126"/>
      <c r="L851" s="1126"/>
      <c r="M851" s="1126"/>
      <c r="N851" s="1126"/>
      <c r="O851" s="1126"/>
      <c r="P851" s="1126"/>
      <c r="Q851" s="1126"/>
      <c r="T851" s="1105"/>
      <c r="U851" s="1105"/>
      <c r="V851" s="1014"/>
    </row>
    <row r="852" spans="1:22" s="1104" customFormat="1">
      <c r="A852" s="1125"/>
      <c r="B852" s="1125"/>
      <c r="C852" s="1126"/>
      <c r="D852" s="1125"/>
      <c r="E852" s="1125"/>
      <c r="F852" s="1125"/>
      <c r="G852" s="1125"/>
      <c r="H852" s="1125"/>
      <c r="I852" s="1126"/>
      <c r="J852" s="1126"/>
      <c r="K852" s="1126"/>
      <c r="L852" s="1126"/>
      <c r="M852" s="1126"/>
      <c r="N852" s="1126"/>
      <c r="O852" s="1126"/>
      <c r="P852" s="1126"/>
      <c r="Q852" s="1126"/>
      <c r="T852" s="1105"/>
      <c r="U852" s="1105"/>
      <c r="V852" s="1014"/>
    </row>
    <row r="853" spans="1:22" s="1104" customFormat="1">
      <c r="A853" s="1125"/>
      <c r="B853" s="1125"/>
      <c r="C853" s="1126"/>
      <c r="D853" s="1125"/>
      <c r="E853" s="1125"/>
      <c r="F853" s="1125"/>
      <c r="G853" s="1125"/>
      <c r="H853" s="1125"/>
      <c r="I853" s="1126"/>
      <c r="J853" s="1126"/>
      <c r="K853" s="1126"/>
      <c r="L853" s="1126"/>
      <c r="M853" s="1126"/>
      <c r="N853" s="1126"/>
      <c r="O853" s="1126"/>
      <c r="P853" s="1126"/>
      <c r="Q853" s="1126"/>
      <c r="T853" s="1105"/>
      <c r="U853" s="1105"/>
      <c r="V853" s="1014"/>
    </row>
    <row r="854" spans="1:22" s="1104" customFormat="1">
      <c r="A854" s="1125"/>
      <c r="B854" s="1125"/>
      <c r="C854" s="1126"/>
      <c r="D854" s="1125"/>
      <c r="E854" s="1125"/>
      <c r="F854" s="1125"/>
      <c r="G854" s="1125"/>
      <c r="H854" s="1125"/>
      <c r="I854" s="1126"/>
      <c r="J854" s="1126"/>
      <c r="K854" s="1126"/>
      <c r="L854" s="1126"/>
      <c r="M854" s="1126"/>
      <c r="N854" s="1126"/>
      <c r="O854" s="1126"/>
      <c r="P854" s="1126"/>
      <c r="Q854" s="1126"/>
      <c r="T854" s="1105"/>
      <c r="U854" s="1105"/>
      <c r="V854" s="1014"/>
    </row>
    <row r="855" spans="1:22" s="1104" customFormat="1">
      <c r="A855" s="1125"/>
      <c r="B855" s="1125"/>
      <c r="C855" s="1126"/>
      <c r="D855" s="1125"/>
      <c r="E855" s="1125"/>
      <c r="F855" s="1125"/>
      <c r="G855" s="1125"/>
      <c r="H855" s="1125"/>
      <c r="I855" s="1126"/>
      <c r="J855" s="1126"/>
      <c r="K855" s="1126"/>
      <c r="L855" s="1126"/>
      <c r="M855" s="1126"/>
      <c r="N855" s="1126"/>
      <c r="O855" s="1126"/>
      <c r="P855" s="1126"/>
      <c r="Q855" s="1126"/>
      <c r="T855" s="1105"/>
      <c r="U855" s="1105"/>
      <c r="V855" s="1014"/>
    </row>
    <row r="856" spans="1:22" s="1104" customFormat="1">
      <c r="A856" s="1125"/>
      <c r="B856" s="1125"/>
      <c r="C856" s="1126"/>
      <c r="D856" s="1125"/>
      <c r="E856" s="1125"/>
      <c r="F856" s="1125"/>
      <c r="G856" s="1125"/>
      <c r="H856" s="1125"/>
      <c r="I856" s="1126"/>
      <c r="J856" s="1126"/>
      <c r="K856" s="1126"/>
      <c r="L856" s="1126"/>
      <c r="M856" s="1126"/>
      <c r="N856" s="1126"/>
      <c r="O856" s="1126"/>
      <c r="P856" s="1126"/>
      <c r="Q856" s="1126"/>
      <c r="T856" s="1105"/>
      <c r="U856" s="1105"/>
      <c r="V856" s="1014"/>
    </row>
    <row r="857" spans="1:22" s="1104" customFormat="1">
      <c r="A857" s="1125"/>
      <c r="B857" s="1125"/>
      <c r="C857" s="1126"/>
      <c r="D857" s="1125"/>
      <c r="E857" s="1125"/>
      <c r="F857" s="1125"/>
      <c r="G857" s="1125"/>
      <c r="H857" s="1125"/>
      <c r="I857" s="1126"/>
      <c r="J857" s="1126"/>
      <c r="K857" s="1126"/>
      <c r="L857" s="1126"/>
      <c r="M857" s="1126"/>
      <c r="N857" s="1126"/>
      <c r="O857" s="1126"/>
      <c r="P857" s="1126"/>
      <c r="Q857" s="1126"/>
      <c r="T857" s="1105"/>
      <c r="U857" s="1105"/>
      <c r="V857" s="1014"/>
    </row>
    <row r="858" spans="1:22" s="1104" customFormat="1">
      <c r="A858" s="1125"/>
      <c r="B858" s="1125"/>
      <c r="C858" s="1126"/>
      <c r="D858" s="1125"/>
      <c r="E858" s="1125"/>
      <c r="F858" s="1125"/>
      <c r="G858" s="1125"/>
      <c r="H858" s="1125"/>
      <c r="I858" s="1126"/>
      <c r="J858" s="1126"/>
      <c r="K858" s="1126"/>
      <c r="L858" s="1126"/>
      <c r="M858" s="1126"/>
      <c r="N858" s="1126"/>
      <c r="O858" s="1126"/>
      <c r="P858" s="1126"/>
      <c r="Q858" s="1126"/>
      <c r="T858" s="1105"/>
      <c r="U858" s="1105"/>
      <c r="V858" s="1014"/>
    </row>
    <row r="859" spans="1:22" s="1104" customFormat="1">
      <c r="A859" s="1125"/>
      <c r="B859" s="1125"/>
      <c r="C859" s="1126"/>
      <c r="D859" s="1125"/>
      <c r="E859" s="1125"/>
      <c r="F859" s="1125"/>
      <c r="G859" s="1125"/>
      <c r="H859" s="1125"/>
      <c r="I859" s="1126"/>
      <c r="J859" s="1126"/>
      <c r="K859" s="1126"/>
      <c r="L859" s="1126"/>
      <c r="M859" s="1126"/>
      <c r="N859" s="1126"/>
      <c r="O859" s="1126"/>
      <c r="P859" s="1126"/>
      <c r="Q859" s="1126"/>
      <c r="T859" s="1105"/>
      <c r="U859" s="1105"/>
      <c r="V859" s="1014"/>
    </row>
    <row r="860" spans="1:22" s="1104" customFormat="1">
      <c r="A860" s="1125"/>
      <c r="B860" s="1125"/>
      <c r="C860" s="1126"/>
      <c r="D860" s="1125"/>
      <c r="E860" s="1125"/>
      <c r="F860" s="1125"/>
      <c r="G860" s="1125"/>
      <c r="H860" s="1125"/>
      <c r="I860" s="1126"/>
      <c r="J860" s="1126"/>
      <c r="K860" s="1126"/>
      <c r="L860" s="1126"/>
      <c r="M860" s="1126"/>
      <c r="N860" s="1126"/>
      <c r="O860" s="1126"/>
      <c r="P860" s="1126"/>
      <c r="Q860" s="1126"/>
      <c r="T860" s="1105"/>
      <c r="U860" s="1105"/>
      <c r="V860" s="1014"/>
    </row>
    <row r="861" spans="1:22" s="1104" customFormat="1">
      <c r="A861" s="1125"/>
      <c r="B861" s="1125"/>
      <c r="C861" s="1126"/>
      <c r="D861" s="1125"/>
      <c r="E861" s="1125"/>
      <c r="F861" s="1125"/>
      <c r="G861" s="1125"/>
      <c r="H861" s="1125"/>
      <c r="I861" s="1126"/>
      <c r="J861" s="1126"/>
      <c r="K861" s="1126"/>
      <c r="L861" s="1126"/>
      <c r="M861" s="1126"/>
      <c r="N861" s="1126"/>
      <c r="O861" s="1126"/>
      <c r="P861" s="1126"/>
      <c r="Q861" s="1126"/>
      <c r="T861" s="1105"/>
      <c r="U861" s="1105"/>
      <c r="V861" s="1014"/>
    </row>
    <row r="862" spans="1:22" s="1104" customFormat="1">
      <c r="A862" s="1125"/>
      <c r="B862" s="1125"/>
      <c r="C862" s="1126"/>
      <c r="D862" s="1125"/>
      <c r="E862" s="1125"/>
      <c r="F862" s="1125"/>
      <c r="G862" s="1125"/>
      <c r="H862" s="1125"/>
      <c r="I862" s="1126"/>
      <c r="J862" s="1126"/>
      <c r="K862" s="1126"/>
      <c r="L862" s="1126"/>
      <c r="M862" s="1126"/>
      <c r="N862" s="1126"/>
      <c r="O862" s="1126"/>
      <c r="P862" s="1126"/>
      <c r="Q862" s="1126"/>
      <c r="T862" s="1105"/>
      <c r="U862" s="1105"/>
      <c r="V862" s="1014"/>
    </row>
    <row r="863" spans="1:22" s="1104" customFormat="1">
      <c r="A863" s="1125"/>
      <c r="B863" s="1125"/>
      <c r="C863" s="1126"/>
      <c r="D863" s="1125"/>
      <c r="E863" s="1125"/>
      <c r="F863" s="1125"/>
      <c r="G863" s="1125"/>
      <c r="H863" s="1125"/>
      <c r="I863" s="1126"/>
      <c r="J863" s="1126"/>
      <c r="K863" s="1126"/>
      <c r="L863" s="1126"/>
      <c r="M863" s="1126"/>
      <c r="N863" s="1126"/>
      <c r="O863" s="1126"/>
      <c r="P863" s="1126"/>
      <c r="Q863" s="1126"/>
      <c r="T863" s="1105"/>
      <c r="U863" s="1105"/>
      <c r="V863" s="1014"/>
    </row>
    <row r="864" spans="1:22" s="1104" customFormat="1">
      <c r="A864" s="1125"/>
      <c r="B864" s="1125"/>
      <c r="C864" s="1126"/>
      <c r="D864" s="1125"/>
      <c r="E864" s="1125"/>
      <c r="F864" s="1125"/>
      <c r="G864" s="1125"/>
      <c r="H864" s="1125"/>
      <c r="I864" s="1126"/>
      <c r="J864" s="1126"/>
      <c r="K864" s="1126"/>
      <c r="L864" s="1126"/>
      <c r="M864" s="1126"/>
      <c r="N864" s="1126"/>
      <c r="O864" s="1126"/>
      <c r="P864" s="1126"/>
      <c r="Q864" s="1126"/>
      <c r="T864" s="1105"/>
      <c r="U864" s="1105"/>
      <c r="V864" s="1014"/>
    </row>
    <row r="865" spans="1:22" s="1104" customFormat="1">
      <c r="A865" s="1125"/>
      <c r="B865" s="1125"/>
      <c r="C865" s="1126"/>
      <c r="D865" s="1125"/>
      <c r="E865" s="1125"/>
      <c r="F865" s="1125"/>
      <c r="G865" s="1125"/>
      <c r="H865" s="1125"/>
      <c r="I865" s="1126"/>
      <c r="J865" s="1126"/>
      <c r="K865" s="1126"/>
      <c r="L865" s="1126"/>
      <c r="M865" s="1126"/>
      <c r="N865" s="1126"/>
      <c r="O865" s="1126"/>
      <c r="P865" s="1126"/>
      <c r="Q865" s="1126"/>
      <c r="T865" s="1105"/>
      <c r="U865" s="1105"/>
      <c r="V865" s="1014"/>
    </row>
    <row r="866" spans="1:22" s="1104" customFormat="1">
      <c r="A866" s="1125"/>
      <c r="B866" s="1125"/>
      <c r="C866" s="1126"/>
      <c r="D866" s="1125"/>
      <c r="E866" s="1125"/>
      <c r="F866" s="1125"/>
      <c r="G866" s="1125"/>
      <c r="H866" s="1125"/>
      <c r="I866" s="1126"/>
      <c r="J866" s="1126"/>
      <c r="K866" s="1126"/>
      <c r="L866" s="1126"/>
      <c r="M866" s="1126"/>
      <c r="N866" s="1126"/>
      <c r="O866" s="1126"/>
      <c r="P866" s="1126"/>
      <c r="Q866" s="1126"/>
      <c r="T866" s="1105"/>
      <c r="U866" s="1105"/>
      <c r="V866" s="1014"/>
    </row>
    <row r="867" spans="1:22" s="1104" customFormat="1">
      <c r="A867" s="1125"/>
      <c r="B867" s="1125"/>
      <c r="C867" s="1126"/>
      <c r="D867" s="1125"/>
      <c r="E867" s="1125"/>
      <c r="F867" s="1125"/>
      <c r="G867" s="1125"/>
      <c r="H867" s="1125"/>
      <c r="I867" s="1126"/>
      <c r="J867" s="1126"/>
      <c r="K867" s="1126"/>
      <c r="L867" s="1126"/>
      <c r="M867" s="1126"/>
      <c r="N867" s="1126"/>
      <c r="O867" s="1126"/>
      <c r="P867" s="1126"/>
      <c r="Q867" s="1126"/>
      <c r="T867" s="1105"/>
      <c r="U867" s="1105"/>
      <c r="V867" s="1014"/>
    </row>
    <row r="868" spans="1:22" s="1104" customFormat="1">
      <c r="A868" s="1125"/>
      <c r="B868" s="1125"/>
      <c r="C868" s="1126"/>
      <c r="D868" s="1125"/>
      <c r="E868" s="1125"/>
      <c r="F868" s="1125"/>
      <c r="G868" s="1125"/>
      <c r="H868" s="1125"/>
      <c r="I868" s="1126"/>
      <c r="J868" s="1126"/>
      <c r="K868" s="1126"/>
      <c r="L868" s="1126"/>
      <c r="M868" s="1126"/>
      <c r="N868" s="1126"/>
      <c r="O868" s="1126"/>
      <c r="P868" s="1126"/>
      <c r="Q868" s="1126"/>
      <c r="T868" s="1105"/>
      <c r="U868" s="1105"/>
      <c r="V868" s="1014"/>
    </row>
    <row r="869" spans="1:22" s="1104" customFormat="1">
      <c r="A869" s="1125"/>
      <c r="B869" s="1125"/>
      <c r="C869" s="1126"/>
      <c r="D869" s="1125"/>
      <c r="E869" s="1125"/>
      <c r="F869" s="1125"/>
      <c r="G869" s="1125"/>
      <c r="H869" s="1125"/>
      <c r="I869" s="1126"/>
      <c r="J869" s="1126"/>
      <c r="K869" s="1126"/>
      <c r="L869" s="1126"/>
      <c r="M869" s="1126"/>
      <c r="N869" s="1126"/>
      <c r="O869" s="1126"/>
      <c r="P869" s="1126"/>
      <c r="Q869" s="1126"/>
      <c r="T869" s="1105"/>
      <c r="U869" s="1105"/>
      <c r="V869" s="1014"/>
    </row>
    <row r="870" spans="1:22" s="1104" customFormat="1">
      <c r="A870" s="1125"/>
      <c r="B870" s="1125"/>
      <c r="C870" s="1126"/>
      <c r="D870" s="1125"/>
      <c r="E870" s="1125"/>
      <c r="F870" s="1125"/>
      <c r="G870" s="1125"/>
      <c r="H870" s="1125"/>
      <c r="I870" s="1126"/>
      <c r="J870" s="1126"/>
      <c r="K870" s="1126"/>
      <c r="L870" s="1126"/>
      <c r="M870" s="1126"/>
      <c r="N870" s="1126"/>
      <c r="O870" s="1126"/>
      <c r="P870" s="1126"/>
      <c r="Q870" s="1126"/>
      <c r="T870" s="1105"/>
      <c r="U870" s="1105"/>
      <c r="V870" s="1014"/>
    </row>
    <row r="871" spans="1:22" s="1104" customFormat="1">
      <c r="A871" s="1125"/>
      <c r="B871" s="1125"/>
      <c r="C871" s="1126"/>
      <c r="D871" s="1125"/>
      <c r="E871" s="1125"/>
      <c r="F871" s="1125"/>
      <c r="G871" s="1125"/>
      <c r="H871" s="1125"/>
      <c r="I871" s="1126"/>
      <c r="J871" s="1126"/>
      <c r="K871" s="1126"/>
      <c r="L871" s="1126"/>
      <c r="M871" s="1126"/>
      <c r="N871" s="1126"/>
      <c r="O871" s="1126"/>
      <c r="P871" s="1126"/>
      <c r="Q871" s="1126"/>
      <c r="T871" s="1105"/>
      <c r="U871" s="1105"/>
      <c r="V871" s="1014"/>
    </row>
    <row r="872" spans="1:22" s="1104" customFormat="1">
      <c r="A872" s="1125"/>
      <c r="B872" s="1125"/>
      <c r="C872" s="1126"/>
      <c r="D872" s="1125"/>
      <c r="E872" s="1125"/>
      <c r="F872" s="1125"/>
      <c r="G872" s="1125"/>
      <c r="H872" s="1125"/>
      <c r="I872" s="1126"/>
      <c r="J872" s="1126"/>
      <c r="K872" s="1126"/>
      <c r="L872" s="1126"/>
      <c r="M872" s="1126"/>
      <c r="N872" s="1126"/>
      <c r="O872" s="1126"/>
      <c r="P872" s="1126"/>
      <c r="Q872" s="1126"/>
      <c r="T872" s="1105"/>
      <c r="U872" s="1105"/>
      <c r="V872" s="1014"/>
    </row>
    <row r="873" spans="1:22" s="1104" customFormat="1">
      <c r="A873" s="1125"/>
      <c r="B873" s="1125"/>
      <c r="C873" s="1126"/>
      <c r="D873" s="1125"/>
      <c r="E873" s="1125"/>
      <c r="F873" s="1125"/>
      <c r="G873" s="1125"/>
      <c r="H873" s="1125"/>
      <c r="I873" s="1126"/>
      <c r="J873" s="1126"/>
      <c r="K873" s="1126"/>
      <c r="L873" s="1126"/>
      <c r="M873" s="1126"/>
      <c r="N873" s="1126"/>
      <c r="O873" s="1126"/>
      <c r="P873" s="1126"/>
      <c r="Q873" s="1126"/>
      <c r="T873" s="1105"/>
      <c r="U873" s="1105"/>
      <c r="V873" s="1014"/>
    </row>
    <row r="874" spans="1:22" s="1104" customFormat="1">
      <c r="A874" s="1125"/>
      <c r="B874" s="1125"/>
      <c r="C874" s="1126"/>
      <c r="D874" s="1125"/>
      <c r="E874" s="1125"/>
      <c r="F874" s="1125"/>
      <c r="G874" s="1125"/>
      <c r="H874" s="1125"/>
      <c r="I874" s="1126"/>
      <c r="J874" s="1126"/>
      <c r="K874" s="1126"/>
      <c r="L874" s="1126"/>
      <c r="M874" s="1126"/>
      <c r="N874" s="1126"/>
      <c r="O874" s="1126"/>
      <c r="P874" s="1126"/>
      <c r="Q874" s="1126"/>
      <c r="T874" s="1105"/>
      <c r="U874" s="1105"/>
      <c r="V874" s="1014"/>
    </row>
    <row r="875" spans="1:22" s="1104" customFormat="1">
      <c r="A875" s="1125"/>
      <c r="B875" s="1125"/>
      <c r="C875" s="1126"/>
      <c r="D875" s="1125"/>
      <c r="E875" s="1125"/>
      <c r="F875" s="1125"/>
      <c r="G875" s="1125"/>
      <c r="H875" s="1125"/>
      <c r="I875" s="1126"/>
      <c r="J875" s="1126"/>
      <c r="K875" s="1126"/>
      <c r="L875" s="1126"/>
      <c r="M875" s="1126"/>
      <c r="N875" s="1126"/>
      <c r="O875" s="1126"/>
      <c r="P875" s="1126"/>
      <c r="Q875" s="1126"/>
      <c r="T875" s="1105"/>
      <c r="U875" s="1105"/>
      <c r="V875" s="1014"/>
    </row>
    <row r="876" spans="1:22" s="1104" customFormat="1">
      <c r="A876" s="1125"/>
      <c r="B876" s="1125"/>
      <c r="C876" s="1126"/>
      <c r="D876" s="1125"/>
      <c r="E876" s="1125"/>
      <c r="F876" s="1125"/>
      <c r="G876" s="1125"/>
      <c r="H876" s="1125"/>
      <c r="I876" s="1126"/>
      <c r="J876" s="1126"/>
      <c r="K876" s="1126"/>
      <c r="L876" s="1126"/>
      <c r="M876" s="1126"/>
      <c r="N876" s="1126"/>
      <c r="O876" s="1126"/>
      <c r="P876" s="1126"/>
      <c r="Q876" s="1126"/>
      <c r="T876" s="1105"/>
      <c r="U876" s="1105"/>
      <c r="V876" s="1014"/>
    </row>
    <row r="877" spans="1:22" s="1104" customFormat="1">
      <c r="A877" s="1125"/>
      <c r="B877" s="1125"/>
      <c r="C877" s="1126"/>
      <c r="D877" s="1125"/>
      <c r="E877" s="1125"/>
      <c r="F877" s="1125"/>
      <c r="G877" s="1125"/>
      <c r="H877" s="1125"/>
      <c r="I877" s="1126"/>
      <c r="J877" s="1126"/>
      <c r="K877" s="1126"/>
      <c r="L877" s="1126"/>
      <c r="M877" s="1126"/>
      <c r="N877" s="1126"/>
      <c r="O877" s="1126"/>
      <c r="P877" s="1126"/>
      <c r="Q877" s="1126"/>
      <c r="T877" s="1105"/>
      <c r="U877" s="1105"/>
      <c r="V877" s="1014"/>
    </row>
    <row r="878" spans="1:22" s="1104" customFormat="1">
      <c r="A878" s="1125"/>
      <c r="B878" s="1125"/>
      <c r="C878" s="1126"/>
      <c r="D878" s="1125"/>
      <c r="E878" s="1125"/>
      <c r="F878" s="1125"/>
      <c r="G878" s="1125"/>
      <c r="H878" s="1125"/>
      <c r="I878" s="1126"/>
      <c r="J878" s="1126"/>
      <c r="K878" s="1126"/>
      <c r="L878" s="1126"/>
      <c r="M878" s="1126"/>
      <c r="N878" s="1126"/>
      <c r="O878" s="1126"/>
      <c r="P878" s="1126"/>
      <c r="Q878" s="1126"/>
      <c r="T878" s="1105"/>
      <c r="U878" s="1105"/>
      <c r="V878" s="1014"/>
    </row>
    <row r="879" spans="1:22" s="1104" customFormat="1">
      <c r="A879" s="1125"/>
      <c r="B879" s="1125"/>
      <c r="C879" s="1126"/>
      <c r="D879" s="1125"/>
      <c r="E879" s="1125"/>
      <c r="F879" s="1125"/>
      <c r="G879" s="1125"/>
      <c r="H879" s="1125"/>
      <c r="I879" s="1126"/>
      <c r="J879" s="1126"/>
      <c r="K879" s="1126"/>
      <c r="L879" s="1126"/>
      <c r="M879" s="1126"/>
      <c r="N879" s="1126"/>
      <c r="O879" s="1126"/>
      <c r="P879" s="1126"/>
      <c r="Q879" s="1126"/>
      <c r="T879" s="1105"/>
      <c r="U879" s="1105"/>
      <c r="V879" s="1014"/>
    </row>
    <row r="880" spans="1:22" s="1104" customFormat="1">
      <c r="A880" s="1125"/>
      <c r="B880" s="1125"/>
      <c r="C880" s="1126"/>
      <c r="D880" s="1125"/>
      <c r="E880" s="1125"/>
      <c r="F880" s="1125"/>
      <c r="G880" s="1125"/>
      <c r="H880" s="1125"/>
      <c r="I880" s="1126"/>
      <c r="J880" s="1126"/>
      <c r="K880" s="1126"/>
      <c r="L880" s="1126"/>
      <c r="M880" s="1126"/>
      <c r="N880" s="1126"/>
      <c r="O880" s="1126"/>
      <c r="P880" s="1126"/>
      <c r="Q880" s="1126"/>
      <c r="T880" s="1105"/>
      <c r="U880" s="1105"/>
      <c r="V880" s="1014"/>
    </row>
    <row r="881" spans="1:22" s="1104" customFormat="1">
      <c r="A881" s="1125"/>
      <c r="B881" s="1125"/>
      <c r="C881" s="1126"/>
      <c r="D881" s="1125"/>
      <c r="E881" s="1125"/>
      <c r="F881" s="1125"/>
      <c r="G881" s="1125"/>
      <c r="H881" s="1125"/>
      <c r="I881" s="1126"/>
      <c r="J881" s="1126"/>
      <c r="K881" s="1126"/>
      <c r="L881" s="1126"/>
      <c r="M881" s="1126"/>
      <c r="N881" s="1126"/>
      <c r="O881" s="1126"/>
      <c r="P881" s="1126"/>
      <c r="Q881" s="1126"/>
      <c r="T881" s="1105"/>
      <c r="U881" s="1105"/>
      <c r="V881" s="1014"/>
    </row>
    <row r="882" spans="1:22" s="1104" customFormat="1">
      <c r="A882" s="1125"/>
      <c r="B882" s="1125"/>
      <c r="C882" s="1126"/>
      <c r="D882" s="1125"/>
      <c r="E882" s="1125"/>
      <c r="F882" s="1125"/>
      <c r="G882" s="1125"/>
      <c r="H882" s="1125"/>
      <c r="I882" s="1126"/>
      <c r="J882" s="1126"/>
      <c r="K882" s="1126"/>
      <c r="L882" s="1126"/>
      <c r="M882" s="1126"/>
      <c r="N882" s="1126"/>
      <c r="O882" s="1126"/>
      <c r="P882" s="1126"/>
      <c r="Q882" s="1126"/>
      <c r="T882" s="1105"/>
      <c r="U882" s="1105"/>
      <c r="V882" s="1014"/>
    </row>
    <row r="883" spans="1:22" s="1104" customFormat="1">
      <c r="A883" s="1125"/>
      <c r="B883" s="1125"/>
      <c r="C883" s="1126"/>
      <c r="D883" s="1125"/>
      <c r="E883" s="1125"/>
      <c r="F883" s="1125"/>
      <c r="G883" s="1125"/>
      <c r="H883" s="1125"/>
      <c r="I883" s="1126"/>
      <c r="J883" s="1126"/>
      <c r="K883" s="1126"/>
      <c r="L883" s="1126"/>
      <c r="M883" s="1126"/>
      <c r="N883" s="1126"/>
      <c r="O883" s="1126"/>
      <c r="P883" s="1126"/>
      <c r="Q883" s="1126"/>
      <c r="T883" s="1105"/>
      <c r="U883" s="1105"/>
      <c r="V883" s="1014"/>
    </row>
    <row r="884" spans="1:22" s="1104" customFormat="1">
      <c r="A884" s="1125"/>
      <c r="B884" s="1125"/>
      <c r="C884" s="1126"/>
      <c r="D884" s="1125"/>
      <c r="E884" s="1125"/>
      <c r="F884" s="1125"/>
      <c r="G884" s="1125"/>
      <c r="H884" s="1125"/>
      <c r="I884" s="1126"/>
      <c r="J884" s="1126"/>
      <c r="K884" s="1126"/>
      <c r="L884" s="1126"/>
      <c r="M884" s="1126"/>
      <c r="N884" s="1126"/>
      <c r="O884" s="1126"/>
      <c r="P884" s="1126"/>
      <c r="Q884" s="1126"/>
      <c r="T884" s="1105"/>
      <c r="U884" s="1105"/>
      <c r="V884" s="1014"/>
    </row>
    <row r="885" spans="1:22" s="1104" customFormat="1">
      <c r="A885" s="1125"/>
      <c r="B885" s="1125"/>
      <c r="C885" s="1126"/>
      <c r="D885" s="1125"/>
      <c r="E885" s="1125"/>
      <c r="F885" s="1125"/>
      <c r="G885" s="1125"/>
      <c r="H885" s="1125"/>
      <c r="I885" s="1126"/>
      <c r="J885" s="1126"/>
      <c r="K885" s="1126"/>
      <c r="L885" s="1126"/>
      <c r="M885" s="1126"/>
      <c r="N885" s="1126"/>
      <c r="O885" s="1126"/>
      <c r="P885" s="1126"/>
      <c r="Q885" s="1126"/>
      <c r="T885" s="1105"/>
      <c r="U885" s="1105"/>
      <c r="V885" s="1014"/>
    </row>
    <row r="886" spans="1:22" s="1104" customFormat="1">
      <c r="A886" s="1125"/>
      <c r="B886" s="1125"/>
      <c r="C886" s="1126"/>
      <c r="D886" s="1125"/>
      <c r="E886" s="1125"/>
      <c r="F886" s="1125"/>
      <c r="G886" s="1125"/>
      <c r="H886" s="1125"/>
      <c r="I886" s="1126"/>
      <c r="J886" s="1126"/>
      <c r="K886" s="1126"/>
      <c r="L886" s="1126"/>
      <c r="M886" s="1126"/>
      <c r="N886" s="1126"/>
      <c r="O886" s="1126"/>
      <c r="P886" s="1126"/>
      <c r="Q886" s="1126"/>
      <c r="T886" s="1105"/>
      <c r="U886" s="1105"/>
      <c r="V886" s="1014"/>
    </row>
    <row r="887" spans="1:22" s="1104" customFormat="1">
      <c r="A887" s="1125"/>
      <c r="B887" s="1125"/>
      <c r="C887" s="1126"/>
      <c r="D887" s="1125"/>
      <c r="E887" s="1125"/>
      <c r="F887" s="1125"/>
      <c r="G887" s="1125"/>
      <c r="H887" s="1125"/>
      <c r="I887" s="1126"/>
      <c r="J887" s="1126"/>
      <c r="K887" s="1126"/>
      <c r="L887" s="1126"/>
      <c r="M887" s="1126"/>
      <c r="N887" s="1126"/>
      <c r="O887" s="1126"/>
      <c r="P887" s="1126"/>
      <c r="Q887" s="1126"/>
      <c r="T887" s="1105"/>
      <c r="U887" s="1105"/>
      <c r="V887" s="1014"/>
    </row>
    <row r="888" spans="1:22" s="1104" customFormat="1">
      <c r="A888" s="1125"/>
      <c r="B888" s="1125"/>
      <c r="C888" s="1126"/>
      <c r="D888" s="1125"/>
      <c r="E888" s="1125"/>
      <c r="F888" s="1125"/>
      <c r="G888" s="1125"/>
      <c r="H888" s="1125"/>
      <c r="I888" s="1126"/>
      <c r="J888" s="1126"/>
      <c r="K888" s="1126"/>
      <c r="L888" s="1126"/>
      <c r="M888" s="1126"/>
      <c r="N888" s="1126"/>
      <c r="O888" s="1126"/>
      <c r="P888" s="1126"/>
      <c r="Q888" s="1126"/>
      <c r="T888" s="1105"/>
      <c r="U888" s="1105"/>
      <c r="V888" s="1014"/>
    </row>
    <row r="889" spans="1:22" s="1104" customFormat="1">
      <c r="A889" s="1125"/>
      <c r="B889" s="1125"/>
      <c r="C889" s="1126"/>
      <c r="D889" s="1125"/>
      <c r="E889" s="1125"/>
      <c r="F889" s="1125"/>
      <c r="G889" s="1125"/>
      <c r="H889" s="1125"/>
      <c r="I889" s="1126"/>
      <c r="J889" s="1126"/>
      <c r="K889" s="1126"/>
      <c r="L889" s="1126"/>
      <c r="M889" s="1126"/>
      <c r="N889" s="1126"/>
      <c r="O889" s="1126"/>
      <c r="P889" s="1126"/>
      <c r="Q889" s="1126"/>
      <c r="T889" s="1105"/>
      <c r="U889" s="1105"/>
      <c r="V889" s="1014"/>
    </row>
    <row r="890" spans="1:22" s="1104" customFormat="1">
      <c r="A890" s="1125"/>
      <c r="B890" s="1125"/>
      <c r="C890" s="1126"/>
      <c r="D890" s="1125"/>
      <c r="E890" s="1125"/>
      <c r="F890" s="1125"/>
      <c r="G890" s="1125"/>
      <c r="H890" s="1125"/>
      <c r="I890" s="1126"/>
      <c r="J890" s="1126"/>
      <c r="K890" s="1126"/>
      <c r="L890" s="1126"/>
      <c r="M890" s="1126"/>
      <c r="N890" s="1126"/>
      <c r="O890" s="1126"/>
      <c r="P890" s="1126"/>
      <c r="Q890" s="1126"/>
      <c r="T890" s="1105"/>
      <c r="U890" s="1105"/>
      <c r="V890" s="1014"/>
    </row>
    <row r="891" spans="1:22" s="1104" customFormat="1">
      <c r="A891" s="1125"/>
      <c r="B891" s="1125"/>
      <c r="C891" s="1126"/>
      <c r="D891" s="1125"/>
      <c r="E891" s="1125"/>
      <c r="F891" s="1125"/>
      <c r="G891" s="1125"/>
      <c r="H891" s="1125"/>
      <c r="I891" s="1126"/>
      <c r="J891" s="1126"/>
      <c r="K891" s="1126"/>
      <c r="L891" s="1126"/>
      <c r="M891" s="1126"/>
      <c r="N891" s="1126"/>
      <c r="O891" s="1126"/>
      <c r="P891" s="1126"/>
      <c r="Q891" s="1126"/>
      <c r="T891" s="1105"/>
      <c r="U891" s="1105"/>
      <c r="V891" s="1014"/>
    </row>
    <row r="892" spans="1:22" s="1104" customFormat="1">
      <c r="A892" s="1125"/>
      <c r="B892" s="1125"/>
      <c r="C892" s="1126"/>
      <c r="D892" s="1125"/>
      <c r="E892" s="1125"/>
      <c r="F892" s="1125"/>
      <c r="G892" s="1125"/>
      <c r="H892" s="1125"/>
      <c r="I892" s="1126"/>
      <c r="J892" s="1126"/>
      <c r="K892" s="1126"/>
      <c r="L892" s="1126"/>
      <c r="M892" s="1126"/>
      <c r="N892" s="1126"/>
      <c r="O892" s="1126"/>
      <c r="P892" s="1126"/>
      <c r="Q892" s="1126"/>
      <c r="T892" s="1105"/>
      <c r="U892" s="1105"/>
      <c r="V892" s="1014"/>
    </row>
    <row r="893" spans="1:22" s="1104" customFormat="1">
      <c r="A893" s="1125"/>
      <c r="B893" s="1125"/>
      <c r="C893" s="1126"/>
      <c r="D893" s="1125"/>
      <c r="E893" s="1125"/>
      <c r="F893" s="1125"/>
      <c r="G893" s="1125"/>
      <c r="H893" s="1125"/>
      <c r="I893" s="1126"/>
      <c r="J893" s="1126"/>
      <c r="K893" s="1126"/>
      <c r="L893" s="1126"/>
      <c r="M893" s="1126"/>
      <c r="N893" s="1126"/>
      <c r="O893" s="1126"/>
      <c r="P893" s="1126"/>
      <c r="Q893" s="1126"/>
      <c r="T893" s="1105"/>
      <c r="U893" s="1105"/>
      <c r="V893" s="1014"/>
    </row>
    <row r="894" spans="1:22" s="1104" customFormat="1">
      <c r="A894" s="1125"/>
      <c r="B894" s="1125"/>
      <c r="C894" s="1126"/>
      <c r="D894" s="1125"/>
      <c r="E894" s="1125"/>
      <c r="F894" s="1125"/>
      <c r="G894" s="1125"/>
      <c r="H894" s="1125"/>
      <c r="I894" s="1126"/>
      <c r="J894" s="1126"/>
      <c r="K894" s="1126"/>
      <c r="L894" s="1126"/>
      <c r="M894" s="1126"/>
      <c r="N894" s="1126"/>
      <c r="O894" s="1126"/>
      <c r="P894" s="1126"/>
      <c r="Q894" s="1126"/>
      <c r="T894" s="1105"/>
      <c r="U894" s="1105"/>
      <c r="V894" s="1014"/>
    </row>
    <row r="895" spans="1:22" s="1104" customFormat="1">
      <c r="A895" s="1125"/>
      <c r="B895" s="1125"/>
      <c r="C895" s="1126"/>
      <c r="D895" s="1125"/>
      <c r="E895" s="1125"/>
      <c r="F895" s="1125"/>
      <c r="G895" s="1125"/>
      <c r="H895" s="1125"/>
      <c r="I895" s="1126"/>
      <c r="J895" s="1126"/>
      <c r="K895" s="1126"/>
      <c r="L895" s="1126"/>
      <c r="M895" s="1126"/>
      <c r="N895" s="1126"/>
      <c r="O895" s="1126"/>
      <c r="P895" s="1126"/>
      <c r="Q895" s="1126"/>
      <c r="T895" s="1105"/>
      <c r="U895" s="1105"/>
      <c r="V895" s="1014"/>
    </row>
    <row r="896" spans="1:22" s="1104" customFormat="1">
      <c r="A896" s="1125"/>
      <c r="B896" s="1125"/>
      <c r="C896" s="1126"/>
      <c r="D896" s="1125"/>
      <c r="E896" s="1125"/>
      <c r="F896" s="1125"/>
      <c r="G896" s="1125"/>
      <c r="H896" s="1125"/>
      <c r="I896" s="1126"/>
      <c r="J896" s="1126"/>
      <c r="K896" s="1126"/>
      <c r="L896" s="1126"/>
      <c r="M896" s="1126"/>
      <c r="N896" s="1126"/>
      <c r="O896" s="1126"/>
      <c r="P896" s="1126"/>
      <c r="Q896" s="1126"/>
      <c r="T896" s="1105"/>
      <c r="U896" s="1105"/>
      <c r="V896" s="1014"/>
    </row>
    <row r="897" spans="1:22" s="1104" customFormat="1">
      <c r="A897" s="1125"/>
      <c r="B897" s="1125"/>
      <c r="C897" s="1126"/>
      <c r="D897" s="1125"/>
      <c r="E897" s="1125"/>
      <c r="F897" s="1125"/>
      <c r="G897" s="1125"/>
      <c r="H897" s="1125"/>
      <c r="I897" s="1126"/>
      <c r="J897" s="1126"/>
      <c r="K897" s="1126"/>
      <c r="L897" s="1126"/>
      <c r="M897" s="1126"/>
      <c r="N897" s="1126"/>
      <c r="O897" s="1126"/>
      <c r="P897" s="1126"/>
      <c r="Q897" s="1126"/>
      <c r="T897" s="1105"/>
      <c r="U897" s="1105"/>
      <c r="V897" s="1014"/>
    </row>
    <row r="898" spans="1:22" s="1104" customFormat="1">
      <c r="A898" s="1125"/>
      <c r="B898" s="1125"/>
      <c r="C898" s="1126"/>
      <c r="D898" s="1125"/>
      <c r="E898" s="1125"/>
      <c r="F898" s="1125"/>
      <c r="G898" s="1125"/>
      <c r="H898" s="1125"/>
      <c r="I898" s="1126"/>
      <c r="J898" s="1126"/>
      <c r="K898" s="1126"/>
      <c r="L898" s="1126"/>
      <c r="M898" s="1126"/>
      <c r="N898" s="1126"/>
      <c r="O898" s="1126"/>
      <c r="P898" s="1126"/>
      <c r="Q898" s="1126"/>
      <c r="T898" s="1105"/>
      <c r="U898" s="1105"/>
      <c r="V898" s="1014"/>
    </row>
    <row r="899" spans="1:22" s="1104" customFormat="1">
      <c r="A899" s="1125"/>
      <c r="B899" s="1125"/>
      <c r="C899" s="1126"/>
      <c r="D899" s="1125"/>
      <c r="E899" s="1125"/>
      <c r="F899" s="1125"/>
      <c r="G899" s="1125"/>
      <c r="H899" s="1125"/>
      <c r="I899" s="1126"/>
      <c r="J899" s="1126"/>
      <c r="K899" s="1126"/>
      <c r="L899" s="1126"/>
      <c r="M899" s="1126"/>
      <c r="N899" s="1126"/>
      <c r="O899" s="1126"/>
      <c r="P899" s="1126"/>
      <c r="Q899" s="1126"/>
      <c r="T899" s="1105"/>
      <c r="U899" s="1105"/>
      <c r="V899" s="1014"/>
    </row>
    <row r="900" spans="1:22" s="1104" customFormat="1">
      <c r="A900" s="1125"/>
      <c r="B900" s="1125"/>
      <c r="C900" s="1126"/>
      <c r="D900" s="1125"/>
      <c r="E900" s="1125"/>
      <c r="F900" s="1125"/>
      <c r="G900" s="1125"/>
      <c r="H900" s="1125"/>
      <c r="I900" s="1126"/>
      <c r="J900" s="1126"/>
      <c r="K900" s="1126"/>
      <c r="L900" s="1126"/>
      <c r="M900" s="1126"/>
      <c r="N900" s="1126"/>
      <c r="O900" s="1126"/>
      <c r="P900" s="1126"/>
      <c r="Q900" s="1126"/>
      <c r="T900" s="1105"/>
      <c r="U900" s="1105"/>
      <c r="V900" s="1014"/>
    </row>
    <row r="901" spans="1:22" s="1104" customFormat="1">
      <c r="A901" s="1125"/>
      <c r="B901" s="1125"/>
      <c r="C901" s="1126"/>
      <c r="D901" s="1125"/>
      <c r="E901" s="1125"/>
      <c r="F901" s="1125"/>
      <c r="G901" s="1125"/>
      <c r="H901" s="1125"/>
      <c r="I901" s="1126"/>
      <c r="J901" s="1126"/>
      <c r="K901" s="1126"/>
      <c r="L901" s="1126"/>
      <c r="M901" s="1126"/>
      <c r="N901" s="1126"/>
      <c r="O901" s="1126"/>
      <c r="P901" s="1126"/>
      <c r="Q901" s="1126"/>
      <c r="T901" s="1105"/>
      <c r="U901" s="1105"/>
      <c r="V901" s="1014"/>
    </row>
    <row r="902" spans="1:22" s="1104" customFormat="1">
      <c r="A902" s="1125"/>
      <c r="B902" s="1125"/>
      <c r="C902" s="1126"/>
      <c r="D902" s="1125"/>
      <c r="E902" s="1125"/>
      <c r="F902" s="1125"/>
      <c r="G902" s="1125"/>
      <c r="H902" s="1125"/>
      <c r="I902" s="1126"/>
      <c r="J902" s="1126"/>
      <c r="K902" s="1126"/>
      <c r="L902" s="1126"/>
      <c r="M902" s="1126"/>
      <c r="N902" s="1126"/>
      <c r="O902" s="1126"/>
      <c r="P902" s="1126"/>
      <c r="Q902" s="1126"/>
      <c r="T902" s="1105"/>
      <c r="U902" s="1105"/>
      <c r="V902" s="1014"/>
    </row>
    <row r="903" spans="1:22" s="1104" customFormat="1">
      <c r="A903" s="1125"/>
      <c r="B903" s="1125"/>
      <c r="C903" s="1126"/>
      <c r="D903" s="1125"/>
      <c r="E903" s="1125"/>
      <c r="F903" s="1125"/>
      <c r="G903" s="1125"/>
      <c r="H903" s="1125"/>
      <c r="I903" s="1126"/>
      <c r="J903" s="1126"/>
      <c r="K903" s="1126"/>
      <c r="L903" s="1126"/>
      <c r="M903" s="1126"/>
      <c r="N903" s="1126"/>
      <c r="O903" s="1126"/>
      <c r="P903" s="1126"/>
      <c r="Q903" s="1126"/>
      <c r="T903" s="1105"/>
      <c r="U903" s="1105"/>
      <c r="V903" s="1014"/>
    </row>
    <row r="904" spans="1:22" s="1104" customFormat="1">
      <c r="A904" s="1125"/>
      <c r="B904" s="1125"/>
      <c r="C904" s="1126"/>
      <c r="D904" s="1125"/>
      <c r="E904" s="1125"/>
      <c r="F904" s="1125"/>
      <c r="G904" s="1125"/>
      <c r="H904" s="1125"/>
      <c r="I904" s="1126"/>
      <c r="J904" s="1126"/>
      <c r="K904" s="1126"/>
      <c r="L904" s="1126"/>
      <c r="M904" s="1126"/>
      <c r="N904" s="1126"/>
      <c r="O904" s="1126"/>
      <c r="P904" s="1126"/>
      <c r="Q904" s="1126"/>
      <c r="T904" s="1105"/>
      <c r="U904" s="1105"/>
      <c r="V904" s="1014"/>
    </row>
    <row r="905" spans="1:22" s="1104" customFormat="1">
      <c r="A905" s="1125"/>
      <c r="B905" s="1125"/>
      <c r="C905" s="1126"/>
      <c r="D905" s="1125"/>
      <c r="E905" s="1125"/>
      <c r="F905" s="1125"/>
      <c r="G905" s="1125"/>
      <c r="H905" s="1125"/>
      <c r="I905" s="1126"/>
      <c r="J905" s="1126"/>
      <c r="K905" s="1126"/>
      <c r="L905" s="1126"/>
      <c r="M905" s="1126"/>
      <c r="N905" s="1126"/>
      <c r="O905" s="1126"/>
      <c r="P905" s="1126"/>
      <c r="Q905" s="1126"/>
      <c r="T905" s="1105"/>
      <c r="U905" s="1105"/>
      <c r="V905" s="1014"/>
    </row>
    <row r="906" spans="1:22" s="1104" customFormat="1">
      <c r="A906" s="1125"/>
      <c r="B906" s="1125"/>
      <c r="C906" s="1126"/>
      <c r="D906" s="1125"/>
      <c r="E906" s="1125"/>
      <c r="F906" s="1125"/>
      <c r="G906" s="1125"/>
      <c r="H906" s="1125"/>
      <c r="I906" s="1126"/>
      <c r="J906" s="1126"/>
      <c r="K906" s="1126"/>
      <c r="L906" s="1126"/>
      <c r="M906" s="1126"/>
      <c r="N906" s="1126"/>
      <c r="O906" s="1126"/>
      <c r="P906" s="1126"/>
      <c r="Q906" s="1126"/>
      <c r="T906" s="1105"/>
      <c r="U906" s="1105"/>
      <c r="V906" s="1014"/>
    </row>
    <row r="907" spans="1:22" s="1104" customFormat="1">
      <c r="A907" s="1125"/>
      <c r="B907" s="1125"/>
      <c r="C907" s="1126"/>
      <c r="D907" s="1125"/>
      <c r="E907" s="1125"/>
      <c r="F907" s="1125"/>
      <c r="G907" s="1125"/>
      <c r="H907" s="1125"/>
      <c r="I907" s="1126"/>
      <c r="J907" s="1126"/>
      <c r="K907" s="1126"/>
      <c r="L907" s="1126"/>
      <c r="M907" s="1126"/>
      <c r="N907" s="1126"/>
      <c r="O907" s="1126"/>
      <c r="P907" s="1126"/>
      <c r="Q907" s="1126"/>
      <c r="T907" s="1105"/>
      <c r="U907" s="1105"/>
      <c r="V907" s="1014"/>
    </row>
    <row r="908" spans="1:22" s="1104" customFormat="1">
      <c r="A908" s="1125"/>
      <c r="B908" s="1125"/>
      <c r="C908" s="1126"/>
      <c r="D908" s="1125"/>
      <c r="E908" s="1125"/>
      <c r="F908" s="1125"/>
      <c r="G908" s="1125"/>
      <c r="H908" s="1125"/>
      <c r="I908" s="1126"/>
      <c r="J908" s="1126"/>
      <c r="K908" s="1126"/>
      <c r="L908" s="1126"/>
      <c r="M908" s="1126"/>
      <c r="N908" s="1126"/>
      <c r="O908" s="1126"/>
      <c r="P908" s="1126"/>
      <c r="Q908" s="1126"/>
      <c r="T908" s="1105"/>
      <c r="U908" s="1105"/>
      <c r="V908" s="1014"/>
    </row>
    <row r="909" spans="1:22" s="1104" customFormat="1">
      <c r="A909" s="1125"/>
      <c r="B909" s="1125"/>
      <c r="C909" s="1126"/>
      <c r="D909" s="1125"/>
      <c r="E909" s="1125"/>
      <c r="F909" s="1125"/>
      <c r="G909" s="1125"/>
      <c r="H909" s="1125"/>
      <c r="I909" s="1126"/>
      <c r="J909" s="1126"/>
      <c r="K909" s="1126"/>
      <c r="L909" s="1126"/>
      <c r="M909" s="1126"/>
      <c r="N909" s="1126"/>
      <c r="O909" s="1126"/>
      <c r="P909" s="1126"/>
      <c r="Q909" s="1126"/>
      <c r="T909" s="1105"/>
      <c r="U909" s="1105"/>
      <c r="V909" s="1014"/>
    </row>
    <row r="910" spans="1:22" s="1104" customFormat="1">
      <c r="A910" s="1125"/>
      <c r="B910" s="1125"/>
      <c r="C910" s="1126"/>
      <c r="D910" s="1125"/>
      <c r="E910" s="1125"/>
      <c r="F910" s="1125"/>
      <c r="G910" s="1125"/>
      <c r="H910" s="1125"/>
      <c r="I910" s="1126"/>
      <c r="J910" s="1126"/>
      <c r="K910" s="1126"/>
      <c r="L910" s="1126"/>
      <c r="M910" s="1126"/>
      <c r="N910" s="1126"/>
      <c r="O910" s="1126"/>
      <c r="P910" s="1126"/>
      <c r="Q910" s="1126"/>
      <c r="T910" s="1105"/>
      <c r="U910" s="1105"/>
      <c r="V910" s="1014"/>
    </row>
    <row r="911" spans="1:22" s="1104" customFormat="1">
      <c r="A911" s="1125"/>
      <c r="B911" s="1125"/>
      <c r="C911" s="1126"/>
      <c r="D911" s="1125"/>
      <c r="E911" s="1125"/>
      <c r="F911" s="1125"/>
      <c r="G911" s="1125"/>
      <c r="H911" s="1125"/>
      <c r="I911" s="1126"/>
      <c r="J911" s="1126"/>
      <c r="K911" s="1126"/>
      <c r="L911" s="1126"/>
      <c r="M911" s="1126"/>
      <c r="N911" s="1126"/>
      <c r="O911" s="1126"/>
      <c r="P911" s="1126"/>
      <c r="Q911" s="1126"/>
      <c r="T911" s="1105"/>
      <c r="U911" s="1105"/>
      <c r="V911" s="1014"/>
    </row>
    <row r="912" spans="1:22" s="1104" customFormat="1">
      <c r="A912" s="1125"/>
      <c r="B912" s="1125"/>
      <c r="C912" s="1126"/>
      <c r="D912" s="1125"/>
      <c r="E912" s="1125"/>
      <c r="F912" s="1125"/>
      <c r="G912" s="1125"/>
      <c r="H912" s="1125"/>
      <c r="I912" s="1126"/>
      <c r="J912" s="1126"/>
      <c r="K912" s="1126"/>
      <c r="L912" s="1126"/>
      <c r="M912" s="1126"/>
      <c r="N912" s="1126"/>
      <c r="O912" s="1126"/>
      <c r="P912" s="1126"/>
      <c r="Q912" s="1126"/>
      <c r="T912" s="1105"/>
      <c r="U912" s="1105"/>
      <c r="V912" s="1014"/>
    </row>
    <row r="913" spans="1:22" s="1104" customFormat="1">
      <c r="A913" s="1125"/>
      <c r="B913" s="1125"/>
      <c r="C913" s="1126"/>
      <c r="D913" s="1125"/>
      <c r="E913" s="1125"/>
      <c r="F913" s="1125"/>
      <c r="G913" s="1125"/>
      <c r="H913" s="1125"/>
      <c r="I913" s="1126"/>
      <c r="J913" s="1126"/>
      <c r="K913" s="1126"/>
      <c r="L913" s="1126"/>
      <c r="M913" s="1126"/>
      <c r="N913" s="1126"/>
      <c r="O913" s="1126"/>
      <c r="P913" s="1126"/>
      <c r="Q913" s="1126"/>
      <c r="T913" s="1105"/>
      <c r="U913" s="1105"/>
      <c r="V913" s="1014"/>
    </row>
    <row r="914" spans="1:22" s="1104" customFormat="1">
      <c r="A914" s="1125"/>
      <c r="B914" s="1125"/>
      <c r="C914" s="1126"/>
      <c r="D914" s="1125"/>
      <c r="E914" s="1125"/>
      <c r="F914" s="1125"/>
      <c r="G914" s="1125"/>
      <c r="H914" s="1125"/>
      <c r="I914" s="1126"/>
      <c r="J914" s="1126"/>
      <c r="K914" s="1126"/>
      <c r="L914" s="1126"/>
      <c r="M914" s="1126"/>
      <c r="N914" s="1126"/>
      <c r="O914" s="1126"/>
      <c r="P914" s="1126"/>
      <c r="Q914" s="1126"/>
      <c r="T914" s="1105"/>
      <c r="U914" s="1105"/>
      <c r="V914" s="1014"/>
    </row>
    <row r="915" spans="1:22" s="1104" customFormat="1">
      <c r="A915" s="1125"/>
      <c r="B915" s="1125"/>
      <c r="C915" s="1126"/>
      <c r="D915" s="1125"/>
      <c r="E915" s="1125"/>
      <c r="F915" s="1125"/>
      <c r="G915" s="1125"/>
      <c r="H915" s="1125"/>
      <c r="I915" s="1126"/>
      <c r="J915" s="1126"/>
      <c r="K915" s="1126"/>
      <c r="L915" s="1126"/>
      <c r="M915" s="1126"/>
      <c r="N915" s="1126"/>
      <c r="O915" s="1126"/>
      <c r="P915" s="1126"/>
      <c r="Q915" s="1126"/>
      <c r="T915" s="1105"/>
      <c r="U915" s="1105"/>
      <c r="V915" s="1014"/>
    </row>
    <row r="916" spans="1:22" s="1104" customFormat="1">
      <c r="A916" s="1125"/>
      <c r="B916" s="1125"/>
      <c r="C916" s="1126"/>
      <c r="D916" s="1125"/>
      <c r="E916" s="1125"/>
      <c r="F916" s="1125"/>
      <c r="G916" s="1125"/>
      <c r="H916" s="1125"/>
      <c r="I916" s="1126"/>
      <c r="J916" s="1126"/>
      <c r="K916" s="1126"/>
      <c r="L916" s="1126"/>
      <c r="M916" s="1126"/>
      <c r="N916" s="1126"/>
      <c r="O916" s="1126"/>
      <c r="P916" s="1126"/>
      <c r="Q916" s="1126"/>
      <c r="T916" s="1105"/>
      <c r="U916" s="1105"/>
      <c r="V916" s="1014"/>
    </row>
    <row r="917" spans="1:22" s="1104" customFormat="1">
      <c r="A917" s="1125"/>
      <c r="B917" s="1125"/>
      <c r="C917" s="1126"/>
      <c r="D917" s="1125"/>
      <c r="E917" s="1125"/>
      <c r="F917" s="1125"/>
      <c r="G917" s="1125"/>
      <c r="H917" s="1125"/>
      <c r="I917" s="1126"/>
      <c r="J917" s="1126"/>
      <c r="K917" s="1126"/>
      <c r="L917" s="1126"/>
      <c r="M917" s="1126"/>
      <c r="N917" s="1126"/>
      <c r="O917" s="1126"/>
      <c r="P917" s="1126"/>
      <c r="Q917" s="1126"/>
      <c r="T917" s="1105"/>
      <c r="U917" s="1105"/>
      <c r="V917" s="1014"/>
    </row>
    <row r="918" spans="1:22" s="1104" customFormat="1">
      <c r="A918" s="1125"/>
      <c r="B918" s="1125"/>
      <c r="C918" s="1126"/>
      <c r="D918" s="1125"/>
      <c r="E918" s="1125"/>
      <c r="F918" s="1125"/>
      <c r="G918" s="1125"/>
      <c r="H918" s="1125"/>
      <c r="I918" s="1126"/>
      <c r="J918" s="1126"/>
      <c r="K918" s="1126"/>
      <c r="L918" s="1126"/>
      <c r="M918" s="1126"/>
      <c r="N918" s="1126"/>
      <c r="O918" s="1126"/>
      <c r="P918" s="1126"/>
      <c r="Q918" s="1126"/>
      <c r="T918" s="1105"/>
      <c r="U918" s="1105"/>
      <c r="V918" s="1014"/>
    </row>
    <row r="919" spans="1:22" s="1104" customFormat="1">
      <c r="A919" s="1125"/>
      <c r="B919" s="1125"/>
      <c r="C919" s="1126"/>
      <c r="D919" s="1125"/>
      <c r="E919" s="1125"/>
      <c r="F919" s="1125"/>
      <c r="G919" s="1125"/>
      <c r="H919" s="1125"/>
      <c r="I919" s="1126"/>
      <c r="J919" s="1126"/>
      <c r="K919" s="1126"/>
      <c r="L919" s="1126"/>
      <c r="M919" s="1126"/>
      <c r="N919" s="1126"/>
      <c r="O919" s="1126"/>
      <c r="P919" s="1126"/>
      <c r="Q919" s="1126"/>
      <c r="T919" s="1105"/>
      <c r="U919" s="1105"/>
      <c r="V919" s="1014"/>
    </row>
    <row r="920" spans="1:22" s="1104" customFormat="1">
      <c r="A920" s="1125"/>
      <c r="B920" s="1125"/>
      <c r="C920" s="1126"/>
      <c r="D920" s="1125"/>
      <c r="E920" s="1125"/>
      <c r="F920" s="1125"/>
      <c r="G920" s="1125"/>
      <c r="H920" s="1125"/>
      <c r="I920" s="1126"/>
      <c r="J920" s="1126"/>
      <c r="K920" s="1126"/>
      <c r="L920" s="1126"/>
      <c r="M920" s="1126"/>
      <c r="N920" s="1126"/>
      <c r="O920" s="1126"/>
      <c r="P920" s="1126"/>
      <c r="Q920" s="1126"/>
      <c r="T920" s="1105"/>
      <c r="U920" s="1105"/>
      <c r="V920" s="1014"/>
    </row>
    <row r="921" spans="1:22" s="1104" customFormat="1">
      <c r="A921" s="1125"/>
      <c r="B921" s="1125"/>
      <c r="C921" s="1126"/>
      <c r="D921" s="1125"/>
      <c r="E921" s="1125"/>
      <c r="F921" s="1125"/>
      <c r="G921" s="1125"/>
      <c r="H921" s="1125"/>
      <c r="I921" s="1126"/>
      <c r="J921" s="1126"/>
      <c r="K921" s="1126"/>
      <c r="L921" s="1126"/>
      <c r="M921" s="1126"/>
      <c r="N921" s="1126"/>
      <c r="O921" s="1126"/>
      <c r="P921" s="1126"/>
      <c r="Q921" s="1126"/>
      <c r="T921" s="1105"/>
      <c r="U921" s="1105"/>
      <c r="V921" s="1014"/>
    </row>
    <row r="922" spans="1:22" s="1104" customFormat="1">
      <c r="A922" s="1125"/>
      <c r="B922" s="1125"/>
      <c r="C922" s="1126"/>
      <c r="D922" s="1125"/>
      <c r="E922" s="1125"/>
      <c r="F922" s="1125"/>
      <c r="G922" s="1125"/>
      <c r="H922" s="1125"/>
      <c r="I922" s="1126"/>
      <c r="J922" s="1126"/>
      <c r="K922" s="1126"/>
      <c r="L922" s="1126"/>
      <c r="M922" s="1126"/>
      <c r="N922" s="1126"/>
      <c r="O922" s="1126"/>
      <c r="P922" s="1126"/>
      <c r="Q922" s="1126"/>
      <c r="T922" s="1105"/>
      <c r="U922" s="1105"/>
      <c r="V922" s="1014"/>
    </row>
    <row r="923" spans="1:22" s="1104" customFormat="1">
      <c r="A923" s="1125"/>
      <c r="B923" s="1125"/>
      <c r="C923" s="1126"/>
      <c r="D923" s="1125"/>
      <c r="E923" s="1125"/>
      <c r="F923" s="1125"/>
      <c r="G923" s="1125"/>
      <c r="H923" s="1125"/>
      <c r="I923" s="1126"/>
      <c r="J923" s="1126"/>
      <c r="K923" s="1126"/>
      <c r="L923" s="1126"/>
      <c r="M923" s="1126"/>
      <c r="N923" s="1126"/>
      <c r="O923" s="1126"/>
      <c r="P923" s="1126"/>
      <c r="Q923" s="1126"/>
      <c r="T923" s="1105"/>
      <c r="U923" s="1105"/>
      <c r="V923" s="1014"/>
    </row>
    <row r="924" spans="1:22" s="1104" customFormat="1">
      <c r="A924" s="1125"/>
      <c r="B924" s="1125"/>
      <c r="C924" s="1126"/>
      <c r="D924" s="1125"/>
      <c r="E924" s="1125"/>
      <c r="F924" s="1125"/>
      <c r="G924" s="1125"/>
      <c r="H924" s="1125"/>
      <c r="I924" s="1126"/>
      <c r="J924" s="1126"/>
      <c r="K924" s="1126"/>
      <c r="L924" s="1126"/>
      <c r="M924" s="1126"/>
      <c r="N924" s="1126"/>
      <c r="O924" s="1126"/>
      <c r="P924" s="1126"/>
      <c r="Q924" s="1126"/>
      <c r="T924" s="1105"/>
      <c r="U924" s="1105"/>
      <c r="V924" s="1014"/>
    </row>
    <row r="925" spans="1:22" s="1104" customFormat="1">
      <c r="A925" s="1125"/>
      <c r="B925" s="1125"/>
      <c r="C925" s="1126"/>
      <c r="D925" s="1125"/>
      <c r="E925" s="1125"/>
      <c r="F925" s="1125"/>
      <c r="G925" s="1125"/>
      <c r="H925" s="1125"/>
      <c r="I925" s="1126"/>
      <c r="J925" s="1126"/>
      <c r="K925" s="1126"/>
      <c r="L925" s="1126"/>
      <c r="M925" s="1126"/>
      <c r="N925" s="1126"/>
      <c r="O925" s="1126"/>
      <c r="P925" s="1126"/>
      <c r="Q925" s="1126"/>
      <c r="T925" s="1105"/>
      <c r="U925" s="1105"/>
      <c r="V925" s="1014"/>
    </row>
    <row r="926" spans="1:22" s="1104" customFormat="1">
      <c r="A926" s="1125"/>
      <c r="B926" s="1125"/>
      <c r="C926" s="1126"/>
      <c r="D926" s="1125"/>
      <c r="E926" s="1125"/>
      <c r="F926" s="1125"/>
      <c r="G926" s="1125"/>
      <c r="H926" s="1125"/>
      <c r="I926" s="1126"/>
      <c r="J926" s="1126"/>
      <c r="K926" s="1126"/>
      <c r="L926" s="1126"/>
      <c r="M926" s="1126"/>
      <c r="N926" s="1126"/>
      <c r="O926" s="1126"/>
      <c r="P926" s="1126"/>
      <c r="Q926" s="1126"/>
      <c r="T926" s="1105"/>
      <c r="U926" s="1105"/>
      <c r="V926" s="1014"/>
    </row>
    <row r="927" spans="1:22" s="1104" customFormat="1">
      <c r="A927" s="1125"/>
      <c r="B927" s="1125"/>
      <c r="C927" s="1126"/>
      <c r="D927" s="1125"/>
      <c r="E927" s="1125"/>
      <c r="F927" s="1125"/>
      <c r="G927" s="1125"/>
      <c r="H927" s="1125"/>
      <c r="I927" s="1126"/>
      <c r="J927" s="1126"/>
      <c r="K927" s="1126"/>
      <c r="L927" s="1126"/>
      <c r="M927" s="1126"/>
      <c r="N927" s="1126"/>
      <c r="O927" s="1126"/>
      <c r="P927" s="1126"/>
      <c r="Q927" s="1126"/>
      <c r="T927" s="1105"/>
      <c r="U927" s="1105"/>
      <c r="V927" s="1014"/>
    </row>
    <row r="928" spans="1:22" s="1104" customFormat="1">
      <c r="A928" s="1125"/>
      <c r="B928" s="1125"/>
      <c r="C928" s="1126"/>
      <c r="D928" s="1125"/>
      <c r="E928" s="1125"/>
      <c r="F928" s="1125"/>
      <c r="G928" s="1125"/>
      <c r="H928" s="1125"/>
      <c r="I928" s="1126"/>
      <c r="J928" s="1126"/>
      <c r="K928" s="1126"/>
      <c r="L928" s="1126"/>
      <c r="M928" s="1126"/>
      <c r="N928" s="1126"/>
      <c r="O928" s="1126"/>
      <c r="P928" s="1126"/>
      <c r="Q928" s="1126"/>
      <c r="T928" s="1105"/>
      <c r="U928" s="1105"/>
      <c r="V928" s="1014"/>
    </row>
    <row r="929" spans="1:22" s="1104" customFormat="1">
      <c r="A929" s="1125"/>
      <c r="B929" s="1125"/>
      <c r="C929" s="1126"/>
      <c r="D929" s="1125"/>
      <c r="E929" s="1125"/>
      <c r="F929" s="1125"/>
      <c r="G929" s="1125"/>
      <c r="H929" s="1125"/>
      <c r="I929" s="1126"/>
      <c r="J929" s="1126"/>
      <c r="K929" s="1126"/>
      <c r="L929" s="1126"/>
      <c r="M929" s="1126"/>
      <c r="N929" s="1126"/>
      <c r="O929" s="1126"/>
      <c r="P929" s="1126"/>
      <c r="Q929" s="1126"/>
      <c r="T929" s="1105"/>
      <c r="U929" s="1105"/>
      <c r="V929" s="1014"/>
    </row>
    <row r="930" spans="1:22" s="1104" customFormat="1">
      <c r="A930" s="1125"/>
      <c r="B930" s="1125"/>
      <c r="C930" s="1126"/>
      <c r="D930" s="1125"/>
      <c r="E930" s="1125"/>
      <c r="F930" s="1125"/>
      <c r="G930" s="1125"/>
      <c r="H930" s="1125"/>
      <c r="I930" s="1126"/>
      <c r="J930" s="1126"/>
      <c r="K930" s="1126"/>
      <c r="L930" s="1126"/>
      <c r="M930" s="1126"/>
      <c r="N930" s="1126"/>
      <c r="O930" s="1126"/>
      <c r="P930" s="1126"/>
      <c r="Q930" s="1126"/>
      <c r="T930" s="1105"/>
      <c r="U930" s="1105"/>
      <c r="V930" s="1014"/>
    </row>
    <row r="931" spans="1:22" s="1104" customFormat="1">
      <c r="A931" s="1125"/>
      <c r="B931" s="1125"/>
      <c r="C931" s="1126"/>
      <c r="D931" s="1125"/>
      <c r="E931" s="1125"/>
      <c r="F931" s="1125"/>
      <c r="G931" s="1125"/>
      <c r="H931" s="1125"/>
      <c r="I931" s="1126"/>
      <c r="J931" s="1126"/>
      <c r="K931" s="1126"/>
      <c r="L931" s="1126"/>
      <c r="M931" s="1126"/>
      <c r="N931" s="1126"/>
      <c r="O931" s="1126"/>
      <c r="P931" s="1126"/>
      <c r="Q931" s="1126"/>
      <c r="T931" s="1105"/>
      <c r="U931" s="1105"/>
      <c r="V931" s="1014"/>
    </row>
    <row r="932" spans="1:22" s="1104" customFormat="1">
      <c r="A932" s="1125"/>
      <c r="B932" s="1125"/>
      <c r="C932" s="1126"/>
      <c r="D932" s="1125"/>
      <c r="E932" s="1125"/>
      <c r="F932" s="1125"/>
      <c r="G932" s="1125"/>
      <c r="H932" s="1125"/>
      <c r="I932" s="1126"/>
      <c r="J932" s="1126"/>
      <c r="K932" s="1126"/>
      <c r="L932" s="1126"/>
      <c r="M932" s="1126"/>
      <c r="N932" s="1126"/>
      <c r="O932" s="1126"/>
      <c r="P932" s="1126"/>
      <c r="Q932" s="1126"/>
      <c r="T932" s="1105"/>
      <c r="U932" s="1105"/>
      <c r="V932" s="1014"/>
    </row>
    <row r="933" spans="1:22" s="1104" customFormat="1">
      <c r="A933" s="1125"/>
      <c r="B933" s="1125"/>
      <c r="C933" s="1126"/>
      <c r="D933" s="1125"/>
      <c r="E933" s="1125"/>
      <c r="F933" s="1125"/>
      <c r="G933" s="1125"/>
      <c r="H933" s="1125"/>
      <c r="I933" s="1126"/>
      <c r="J933" s="1126"/>
      <c r="K933" s="1126"/>
      <c r="L933" s="1126"/>
      <c r="M933" s="1126"/>
      <c r="N933" s="1126"/>
      <c r="O933" s="1126"/>
      <c r="P933" s="1126"/>
      <c r="Q933" s="1126"/>
      <c r="T933" s="1105"/>
      <c r="U933" s="1105"/>
      <c r="V933" s="1014"/>
    </row>
    <row r="934" spans="1:22" s="1104" customFormat="1">
      <c r="A934" s="1125"/>
      <c r="B934" s="1125"/>
      <c r="C934" s="1126"/>
      <c r="D934" s="1125"/>
      <c r="E934" s="1125"/>
      <c r="F934" s="1125"/>
      <c r="G934" s="1125"/>
      <c r="H934" s="1125"/>
      <c r="I934" s="1126"/>
      <c r="J934" s="1126"/>
      <c r="K934" s="1126"/>
      <c r="L934" s="1126"/>
      <c r="M934" s="1126"/>
      <c r="N934" s="1126"/>
      <c r="O934" s="1126"/>
      <c r="P934" s="1126"/>
      <c r="Q934" s="1126"/>
      <c r="T934" s="1105"/>
      <c r="U934" s="1105"/>
      <c r="V934" s="1014"/>
    </row>
    <row r="935" spans="1:22" s="1104" customFormat="1">
      <c r="A935" s="1125"/>
      <c r="B935" s="1125"/>
      <c r="C935" s="1126"/>
      <c r="D935" s="1125"/>
      <c r="E935" s="1125"/>
      <c r="F935" s="1125"/>
      <c r="G935" s="1125"/>
      <c r="H935" s="1125"/>
      <c r="I935" s="1126"/>
      <c r="J935" s="1126"/>
      <c r="K935" s="1126"/>
      <c r="L935" s="1126"/>
      <c r="M935" s="1126"/>
      <c r="N935" s="1126"/>
      <c r="O935" s="1126"/>
      <c r="P935" s="1126"/>
      <c r="Q935" s="1126"/>
      <c r="T935" s="1105"/>
      <c r="U935" s="1105"/>
      <c r="V935" s="1014"/>
    </row>
    <row r="936" spans="1:22" s="1104" customFormat="1">
      <c r="A936" s="1125"/>
      <c r="B936" s="1125"/>
      <c r="C936" s="1126"/>
      <c r="D936" s="1125"/>
      <c r="E936" s="1125"/>
      <c r="F936" s="1125"/>
      <c r="G936" s="1125"/>
      <c r="H936" s="1125"/>
      <c r="I936" s="1126"/>
      <c r="J936" s="1126"/>
      <c r="K936" s="1126"/>
      <c r="L936" s="1126"/>
      <c r="M936" s="1126"/>
      <c r="N936" s="1126"/>
      <c r="O936" s="1126"/>
      <c r="P936" s="1126"/>
      <c r="Q936" s="1126"/>
      <c r="T936" s="1105"/>
      <c r="U936" s="1105"/>
      <c r="V936" s="1014"/>
    </row>
    <row r="937" spans="1:22" s="1104" customFormat="1">
      <c r="A937" s="1125"/>
      <c r="B937" s="1125"/>
      <c r="C937" s="1126"/>
      <c r="D937" s="1125"/>
      <c r="E937" s="1125"/>
      <c r="F937" s="1125"/>
      <c r="G937" s="1125"/>
      <c r="H937" s="1125"/>
      <c r="I937" s="1126"/>
      <c r="J937" s="1126"/>
      <c r="K937" s="1126"/>
      <c r="L937" s="1126"/>
      <c r="M937" s="1126"/>
      <c r="N937" s="1126"/>
      <c r="O937" s="1126"/>
      <c r="P937" s="1126"/>
      <c r="Q937" s="1126"/>
      <c r="T937" s="1105"/>
      <c r="U937" s="1105"/>
      <c r="V937" s="1014"/>
    </row>
    <row r="938" spans="1:22" s="1104" customFormat="1">
      <c r="A938" s="1125"/>
      <c r="B938" s="1125"/>
      <c r="C938" s="1126"/>
      <c r="D938" s="1125"/>
      <c r="E938" s="1125"/>
      <c r="F938" s="1125"/>
      <c r="G938" s="1125"/>
      <c r="H938" s="1125"/>
      <c r="I938" s="1126"/>
      <c r="J938" s="1126"/>
      <c r="K938" s="1126"/>
      <c r="L938" s="1126"/>
      <c r="M938" s="1126"/>
      <c r="N938" s="1126"/>
      <c r="O938" s="1126"/>
      <c r="P938" s="1126"/>
      <c r="Q938" s="1126"/>
      <c r="T938" s="1105"/>
      <c r="U938" s="1105"/>
      <c r="V938" s="1014"/>
    </row>
    <row r="939" spans="1:22" s="1104" customFormat="1">
      <c r="A939" s="1125"/>
      <c r="B939" s="1125"/>
      <c r="C939" s="1126"/>
      <c r="D939" s="1125"/>
      <c r="E939" s="1125"/>
      <c r="F939" s="1125"/>
      <c r="G939" s="1125"/>
      <c r="H939" s="1125"/>
      <c r="I939" s="1126"/>
      <c r="J939" s="1126"/>
      <c r="K939" s="1126"/>
      <c r="L939" s="1126"/>
      <c r="M939" s="1126"/>
      <c r="N939" s="1126"/>
      <c r="O939" s="1126"/>
      <c r="P939" s="1126"/>
      <c r="Q939" s="1126"/>
      <c r="T939" s="1105"/>
      <c r="U939" s="1105"/>
      <c r="V939" s="1014"/>
    </row>
    <row r="940" spans="1:22" s="1104" customFormat="1">
      <c r="A940" s="1125"/>
      <c r="B940" s="1125"/>
      <c r="C940" s="1126"/>
      <c r="D940" s="1125"/>
      <c r="E940" s="1125"/>
      <c r="F940" s="1125"/>
      <c r="G940" s="1125"/>
      <c r="H940" s="1125"/>
      <c r="I940" s="1126"/>
      <c r="J940" s="1126"/>
      <c r="K940" s="1126"/>
      <c r="L940" s="1126"/>
      <c r="M940" s="1126"/>
      <c r="N940" s="1126"/>
      <c r="O940" s="1126"/>
      <c r="P940" s="1126"/>
      <c r="Q940" s="1126"/>
      <c r="T940" s="1105"/>
      <c r="U940" s="1105"/>
      <c r="V940" s="1014"/>
    </row>
    <row r="941" spans="1:22" s="1104" customFormat="1">
      <c r="A941" s="1125"/>
      <c r="B941" s="1125"/>
      <c r="C941" s="1126"/>
      <c r="D941" s="1125"/>
      <c r="E941" s="1125"/>
      <c r="F941" s="1125"/>
      <c r="G941" s="1125"/>
      <c r="H941" s="1125"/>
      <c r="I941" s="1126"/>
      <c r="J941" s="1126"/>
      <c r="K941" s="1126"/>
      <c r="L941" s="1126"/>
      <c r="M941" s="1126"/>
      <c r="N941" s="1126"/>
      <c r="O941" s="1126"/>
      <c r="P941" s="1126"/>
      <c r="Q941" s="1126"/>
      <c r="T941" s="1105"/>
      <c r="U941" s="1105"/>
      <c r="V941" s="1014"/>
    </row>
    <row r="942" spans="1:22" s="1104" customFormat="1">
      <c r="A942" s="1125"/>
      <c r="B942" s="1125"/>
      <c r="C942" s="1126"/>
      <c r="D942" s="1125"/>
      <c r="E942" s="1125"/>
      <c r="F942" s="1125"/>
      <c r="G942" s="1125"/>
      <c r="H942" s="1125"/>
      <c r="I942" s="1126"/>
      <c r="J942" s="1126"/>
      <c r="K942" s="1126"/>
      <c r="L942" s="1126"/>
      <c r="M942" s="1126"/>
      <c r="N942" s="1126"/>
      <c r="O942" s="1126"/>
      <c r="P942" s="1126"/>
      <c r="Q942" s="1126"/>
      <c r="T942" s="1105"/>
      <c r="U942" s="1105"/>
      <c r="V942" s="1014"/>
    </row>
    <row r="943" spans="1:22" s="1104" customFormat="1">
      <c r="A943" s="1125"/>
      <c r="B943" s="1125"/>
      <c r="C943" s="1126"/>
      <c r="D943" s="1125"/>
      <c r="E943" s="1125"/>
      <c r="F943" s="1125"/>
      <c r="G943" s="1125"/>
      <c r="H943" s="1125"/>
      <c r="I943" s="1126"/>
      <c r="J943" s="1126"/>
      <c r="K943" s="1126"/>
      <c r="L943" s="1126"/>
      <c r="M943" s="1126"/>
      <c r="N943" s="1126"/>
      <c r="O943" s="1126"/>
      <c r="P943" s="1126"/>
      <c r="Q943" s="1126"/>
      <c r="T943" s="1105"/>
      <c r="U943" s="1105"/>
      <c r="V943" s="1014"/>
    </row>
    <row r="944" spans="1:22" s="1104" customFormat="1">
      <c r="A944" s="1125"/>
      <c r="B944" s="1125"/>
      <c r="C944" s="1126"/>
      <c r="D944" s="1125"/>
      <c r="E944" s="1125"/>
      <c r="F944" s="1125"/>
      <c r="G944" s="1125"/>
      <c r="H944" s="1125"/>
      <c r="I944" s="1126"/>
      <c r="J944" s="1126"/>
      <c r="K944" s="1126"/>
      <c r="L944" s="1126"/>
      <c r="M944" s="1126"/>
      <c r="N944" s="1126"/>
      <c r="O944" s="1126"/>
      <c r="P944" s="1126"/>
      <c r="Q944" s="1126"/>
      <c r="T944" s="1105"/>
      <c r="U944" s="1105"/>
      <c r="V944" s="1014"/>
    </row>
    <row r="945" spans="1:22" s="1104" customFormat="1">
      <c r="A945" s="1125"/>
      <c r="B945" s="1125"/>
      <c r="C945" s="1126"/>
      <c r="D945" s="1125"/>
      <c r="E945" s="1125"/>
      <c r="F945" s="1125"/>
      <c r="G945" s="1125"/>
      <c r="H945" s="1125"/>
      <c r="I945" s="1126"/>
      <c r="J945" s="1126"/>
      <c r="K945" s="1126"/>
      <c r="L945" s="1126"/>
      <c r="M945" s="1126"/>
      <c r="N945" s="1126"/>
      <c r="O945" s="1126"/>
      <c r="P945" s="1126"/>
      <c r="Q945" s="1126"/>
      <c r="T945" s="1105"/>
      <c r="U945" s="1105"/>
      <c r="V945" s="1014"/>
    </row>
    <row r="946" spans="1:22" s="1104" customFormat="1">
      <c r="A946" s="1125"/>
      <c r="B946" s="1125"/>
      <c r="C946" s="1126"/>
      <c r="D946" s="1125"/>
      <c r="E946" s="1125"/>
      <c r="F946" s="1125"/>
      <c r="G946" s="1125"/>
      <c r="H946" s="1125"/>
      <c r="I946" s="1126"/>
      <c r="J946" s="1126"/>
      <c r="K946" s="1126"/>
      <c r="L946" s="1126"/>
      <c r="M946" s="1126"/>
      <c r="N946" s="1126"/>
      <c r="O946" s="1126"/>
      <c r="P946" s="1126"/>
      <c r="Q946" s="1126"/>
      <c r="T946" s="1105"/>
      <c r="U946" s="1105"/>
      <c r="V946" s="1014"/>
    </row>
    <row r="947" spans="1:22" s="1104" customFormat="1">
      <c r="A947" s="1125"/>
      <c r="B947" s="1125"/>
      <c r="C947" s="1126"/>
      <c r="D947" s="1125"/>
      <c r="E947" s="1125"/>
      <c r="F947" s="1125"/>
      <c r="G947" s="1125"/>
      <c r="H947" s="1125"/>
      <c r="I947" s="1126"/>
      <c r="J947" s="1126"/>
      <c r="K947" s="1126"/>
      <c r="L947" s="1126"/>
      <c r="M947" s="1126"/>
      <c r="N947" s="1126"/>
      <c r="O947" s="1126"/>
      <c r="P947" s="1126"/>
      <c r="Q947" s="1126"/>
      <c r="T947" s="1105"/>
      <c r="U947" s="1105"/>
      <c r="V947" s="1014"/>
    </row>
    <row r="948" spans="1:22" s="1104" customFormat="1">
      <c r="A948" s="1125"/>
      <c r="B948" s="1125"/>
      <c r="C948" s="1126"/>
      <c r="D948" s="1125"/>
      <c r="E948" s="1125"/>
      <c r="F948" s="1125"/>
      <c r="G948" s="1125"/>
      <c r="H948" s="1125"/>
      <c r="I948" s="1126"/>
      <c r="J948" s="1126"/>
      <c r="K948" s="1126"/>
      <c r="L948" s="1126"/>
      <c r="M948" s="1126"/>
      <c r="N948" s="1126"/>
      <c r="O948" s="1126"/>
      <c r="P948" s="1126"/>
      <c r="Q948" s="1126"/>
      <c r="T948" s="1105"/>
      <c r="U948" s="1105"/>
      <c r="V948" s="1014"/>
    </row>
    <row r="949" spans="1:22" s="1104" customFormat="1">
      <c r="A949" s="1125"/>
      <c r="B949" s="1125"/>
      <c r="C949" s="1126"/>
      <c r="D949" s="1125"/>
      <c r="E949" s="1125"/>
      <c r="F949" s="1125"/>
      <c r="G949" s="1125"/>
      <c r="H949" s="1125"/>
      <c r="I949" s="1126"/>
      <c r="J949" s="1126"/>
      <c r="K949" s="1126"/>
      <c r="L949" s="1126"/>
      <c r="M949" s="1126"/>
      <c r="N949" s="1126"/>
      <c r="O949" s="1126"/>
      <c r="P949" s="1126"/>
      <c r="Q949" s="1126"/>
      <c r="T949" s="1105"/>
      <c r="U949" s="1105"/>
      <c r="V949" s="1014"/>
    </row>
    <row r="950" spans="1:22" s="1104" customFormat="1">
      <c r="A950" s="1125"/>
      <c r="B950" s="1125"/>
      <c r="C950" s="1126"/>
      <c r="D950" s="1125"/>
      <c r="E950" s="1125"/>
      <c r="F950" s="1125"/>
      <c r="G950" s="1125"/>
      <c r="H950" s="1125"/>
      <c r="I950" s="1126"/>
      <c r="J950" s="1126"/>
      <c r="K950" s="1126"/>
      <c r="L950" s="1126"/>
      <c r="M950" s="1126"/>
      <c r="N950" s="1126"/>
      <c r="O950" s="1126"/>
      <c r="P950" s="1126"/>
      <c r="Q950" s="1126"/>
      <c r="T950" s="1105"/>
      <c r="U950" s="1105"/>
      <c r="V950" s="1014"/>
    </row>
    <row r="951" spans="1:22" s="1104" customFormat="1">
      <c r="A951" s="1125"/>
      <c r="B951" s="1125"/>
      <c r="C951" s="1126"/>
      <c r="D951" s="1125"/>
      <c r="E951" s="1125"/>
      <c r="F951" s="1125"/>
      <c r="G951" s="1125"/>
      <c r="H951" s="1125"/>
      <c r="I951" s="1126"/>
      <c r="J951" s="1126"/>
      <c r="K951" s="1126"/>
      <c r="L951" s="1126"/>
      <c r="M951" s="1126"/>
      <c r="N951" s="1126"/>
      <c r="O951" s="1126"/>
      <c r="P951" s="1126"/>
      <c r="Q951" s="1126"/>
      <c r="T951" s="1105"/>
      <c r="U951" s="1105"/>
      <c r="V951" s="1014"/>
    </row>
    <row r="952" spans="1:22" s="1104" customFormat="1">
      <c r="A952" s="1125"/>
      <c r="B952" s="1125"/>
      <c r="C952" s="1126"/>
      <c r="D952" s="1125"/>
      <c r="E952" s="1125"/>
      <c r="F952" s="1125"/>
      <c r="G952" s="1125"/>
      <c r="H952" s="1125"/>
      <c r="I952" s="1126"/>
      <c r="J952" s="1126"/>
      <c r="K952" s="1126"/>
      <c r="L952" s="1126"/>
      <c r="M952" s="1126"/>
      <c r="N952" s="1126"/>
      <c r="O952" s="1126"/>
      <c r="P952" s="1126"/>
      <c r="Q952" s="1126"/>
      <c r="T952" s="1105"/>
      <c r="U952" s="1105"/>
      <c r="V952" s="1014"/>
    </row>
    <row r="953" spans="1:22" s="1104" customFormat="1">
      <c r="A953" s="1125"/>
      <c r="B953" s="1125"/>
      <c r="C953" s="1126"/>
      <c r="D953" s="1125"/>
      <c r="E953" s="1125"/>
      <c r="F953" s="1125"/>
      <c r="G953" s="1125"/>
      <c r="H953" s="1125"/>
      <c r="I953" s="1126"/>
      <c r="J953" s="1126"/>
      <c r="K953" s="1126"/>
      <c r="L953" s="1126"/>
      <c r="M953" s="1126"/>
      <c r="N953" s="1126"/>
      <c r="O953" s="1126"/>
      <c r="P953" s="1126"/>
      <c r="Q953" s="1126"/>
      <c r="T953" s="1105"/>
      <c r="U953" s="1105"/>
      <c r="V953" s="1014"/>
    </row>
    <row r="954" spans="1:22" s="1104" customFormat="1">
      <c r="A954" s="1125"/>
      <c r="B954" s="1125"/>
      <c r="C954" s="1126"/>
      <c r="D954" s="1125"/>
      <c r="E954" s="1125"/>
      <c r="F954" s="1125"/>
      <c r="G954" s="1125"/>
      <c r="H954" s="1125"/>
      <c r="I954" s="1126"/>
      <c r="J954" s="1126"/>
      <c r="K954" s="1126"/>
      <c r="L954" s="1126"/>
      <c r="M954" s="1126"/>
      <c r="N954" s="1126"/>
      <c r="O954" s="1126"/>
      <c r="P954" s="1126"/>
      <c r="Q954" s="1126"/>
      <c r="T954" s="1105"/>
      <c r="U954" s="1105"/>
      <c r="V954" s="1014"/>
    </row>
    <row r="955" spans="1:22" s="1104" customFormat="1">
      <c r="A955" s="1125"/>
      <c r="B955" s="1125"/>
      <c r="C955" s="1126"/>
      <c r="D955" s="1125"/>
      <c r="E955" s="1125"/>
      <c r="F955" s="1125"/>
      <c r="G955" s="1125"/>
      <c r="H955" s="1125"/>
      <c r="I955" s="1126"/>
      <c r="J955" s="1126"/>
      <c r="K955" s="1126"/>
      <c r="L955" s="1126"/>
      <c r="M955" s="1126"/>
      <c r="N955" s="1126"/>
      <c r="O955" s="1126"/>
      <c r="P955" s="1126"/>
      <c r="Q955" s="1126"/>
      <c r="T955" s="1105"/>
      <c r="U955" s="1105"/>
      <c r="V955" s="1014"/>
    </row>
    <row r="956" spans="1:22" s="1104" customFormat="1">
      <c r="A956" s="1125"/>
      <c r="B956" s="1125"/>
      <c r="C956" s="1126"/>
      <c r="D956" s="1125"/>
      <c r="E956" s="1125"/>
      <c r="F956" s="1125"/>
      <c r="G956" s="1125"/>
      <c r="H956" s="1125"/>
      <c r="I956" s="1126"/>
      <c r="J956" s="1126"/>
      <c r="K956" s="1126"/>
      <c r="L956" s="1126"/>
      <c r="M956" s="1126"/>
      <c r="N956" s="1126"/>
      <c r="O956" s="1126"/>
      <c r="P956" s="1126"/>
      <c r="Q956" s="1126"/>
      <c r="T956" s="1105"/>
      <c r="U956" s="1105"/>
      <c r="V956" s="1014"/>
    </row>
    <row r="957" spans="1:22" s="1104" customFormat="1">
      <c r="A957" s="1125"/>
      <c r="B957" s="1125"/>
      <c r="C957" s="1126"/>
      <c r="D957" s="1125"/>
      <c r="E957" s="1125"/>
      <c r="F957" s="1125"/>
      <c r="G957" s="1125"/>
      <c r="H957" s="1125"/>
      <c r="I957" s="1126"/>
      <c r="J957" s="1126"/>
      <c r="K957" s="1126"/>
      <c r="L957" s="1126"/>
      <c r="M957" s="1126"/>
      <c r="N957" s="1126"/>
      <c r="O957" s="1126"/>
      <c r="P957" s="1126"/>
      <c r="Q957" s="1126"/>
      <c r="T957" s="1105"/>
      <c r="U957" s="1105"/>
      <c r="V957" s="1014"/>
    </row>
    <row r="958" spans="1:22" s="1104" customFormat="1">
      <c r="A958" s="1125"/>
      <c r="B958" s="1125"/>
      <c r="C958" s="1126"/>
      <c r="D958" s="1125"/>
      <c r="E958" s="1125"/>
      <c r="F958" s="1125"/>
      <c r="G958" s="1125"/>
      <c r="H958" s="1125"/>
      <c r="I958" s="1126"/>
      <c r="J958" s="1126"/>
      <c r="K958" s="1126"/>
      <c r="L958" s="1126"/>
      <c r="M958" s="1126"/>
      <c r="N958" s="1126"/>
      <c r="O958" s="1126"/>
      <c r="P958" s="1126"/>
      <c r="Q958" s="1126"/>
      <c r="T958" s="1105"/>
      <c r="U958" s="1105"/>
      <c r="V958" s="1014"/>
    </row>
    <row r="959" spans="1:22" s="1104" customFormat="1">
      <c r="A959" s="1125"/>
      <c r="B959" s="1125"/>
      <c r="C959" s="1126"/>
      <c r="D959" s="1125"/>
      <c r="E959" s="1125"/>
      <c r="F959" s="1125"/>
      <c r="G959" s="1125"/>
      <c r="H959" s="1125"/>
      <c r="I959" s="1126"/>
      <c r="J959" s="1126"/>
      <c r="K959" s="1126"/>
      <c r="L959" s="1126"/>
      <c r="M959" s="1126"/>
      <c r="N959" s="1126"/>
      <c r="O959" s="1126"/>
      <c r="P959" s="1126"/>
      <c r="Q959" s="1126"/>
      <c r="T959" s="1105"/>
      <c r="U959" s="1105"/>
      <c r="V959" s="1014"/>
    </row>
    <row r="960" spans="1:22" s="1104" customFormat="1">
      <c r="A960" s="1125"/>
      <c r="B960" s="1125"/>
      <c r="C960" s="1126"/>
      <c r="D960" s="1125"/>
      <c r="E960" s="1125"/>
      <c r="F960" s="1125"/>
      <c r="G960" s="1125"/>
      <c r="H960" s="1125"/>
      <c r="I960" s="1126"/>
      <c r="J960" s="1126"/>
      <c r="K960" s="1126"/>
      <c r="L960" s="1126"/>
      <c r="M960" s="1126"/>
      <c r="N960" s="1126"/>
      <c r="O960" s="1126"/>
      <c r="P960" s="1126"/>
      <c r="Q960" s="1126"/>
      <c r="T960" s="1105"/>
      <c r="U960" s="1105"/>
      <c r="V960" s="1014"/>
    </row>
    <row r="961" spans="1:22" s="1104" customFormat="1">
      <c r="A961" s="1125"/>
      <c r="B961" s="1125"/>
      <c r="C961" s="1126"/>
      <c r="D961" s="1125"/>
      <c r="E961" s="1125"/>
      <c r="F961" s="1125"/>
      <c r="G961" s="1125"/>
      <c r="H961" s="1125"/>
      <c r="I961" s="1126"/>
      <c r="J961" s="1126"/>
      <c r="K961" s="1126"/>
      <c r="L961" s="1126"/>
      <c r="M961" s="1126"/>
      <c r="N961" s="1126"/>
      <c r="O961" s="1126"/>
      <c r="P961" s="1126"/>
      <c r="Q961" s="1126"/>
      <c r="T961" s="1105"/>
      <c r="U961" s="1105"/>
      <c r="V961" s="1014"/>
    </row>
    <row r="962" spans="1:22" s="1104" customFormat="1">
      <c r="A962" s="1125"/>
      <c r="B962" s="1125"/>
      <c r="C962" s="1126"/>
      <c r="D962" s="1125"/>
      <c r="E962" s="1125"/>
      <c r="F962" s="1125"/>
      <c r="G962" s="1125"/>
      <c r="H962" s="1125"/>
      <c r="I962" s="1126"/>
      <c r="J962" s="1126"/>
      <c r="K962" s="1126"/>
      <c r="L962" s="1126"/>
      <c r="M962" s="1126"/>
      <c r="N962" s="1126"/>
      <c r="O962" s="1126"/>
      <c r="P962" s="1126"/>
      <c r="Q962" s="1126"/>
      <c r="T962" s="1105"/>
      <c r="U962" s="1105"/>
      <c r="V962" s="1014"/>
    </row>
    <row r="963" spans="1:22" s="1104" customFormat="1">
      <c r="A963" s="1125"/>
      <c r="B963" s="1125"/>
      <c r="C963" s="1126"/>
      <c r="D963" s="1125"/>
      <c r="E963" s="1125"/>
      <c r="F963" s="1125"/>
      <c r="G963" s="1125"/>
      <c r="H963" s="1125"/>
      <c r="I963" s="1126"/>
      <c r="J963" s="1126"/>
      <c r="K963" s="1126"/>
      <c r="L963" s="1126"/>
      <c r="M963" s="1126"/>
      <c r="N963" s="1126"/>
      <c r="O963" s="1126"/>
      <c r="P963" s="1126"/>
      <c r="Q963" s="1126"/>
      <c r="T963" s="1105"/>
      <c r="U963" s="1105"/>
      <c r="V963" s="1014"/>
    </row>
    <row r="964" spans="1:22" s="1104" customFormat="1">
      <c r="A964" s="1125"/>
      <c r="B964" s="1125"/>
      <c r="C964" s="1126"/>
      <c r="D964" s="1125"/>
      <c r="E964" s="1125"/>
      <c r="F964" s="1125"/>
      <c r="G964" s="1125"/>
      <c r="H964" s="1125"/>
      <c r="I964" s="1126"/>
      <c r="J964" s="1126"/>
      <c r="K964" s="1126"/>
      <c r="L964" s="1126"/>
      <c r="M964" s="1126"/>
      <c r="N964" s="1126"/>
      <c r="O964" s="1126"/>
      <c r="P964" s="1126"/>
      <c r="Q964" s="1126"/>
      <c r="T964" s="1105"/>
      <c r="U964" s="1105"/>
      <c r="V964" s="1014"/>
    </row>
    <row r="965" spans="1:22" s="1104" customFormat="1">
      <c r="A965" s="1125"/>
      <c r="B965" s="1125"/>
      <c r="C965" s="1126"/>
      <c r="D965" s="1125"/>
      <c r="E965" s="1125"/>
      <c r="F965" s="1125"/>
      <c r="G965" s="1125"/>
      <c r="H965" s="1125"/>
      <c r="I965" s="1126"/>
      <c r="J965" s="1126"/>
      <c r="K965" s="1126"/>
      <c r="L965" s="1126"/>
      <c r="M965" s="1126"/>
      <c r="N965" s="1126"/>
      <c r="O965" s="1126"/>
      <c r="P965" s="1126"/>
      <c r="Q965" s="1126"/>
      <c r="T965" s="1105"/>
      <c r="U965" s="1105"/>
      <c r="V965" s="1014"/>
    </row>
    <row r="966" spans="1:22" s="1104" customFormat="1">
      <c r="A966" s="1125"/>
      <c r="B966" s="1125"/>
      <c r="C966" s="1126"/>
      <c r="D966" s="1125"/>
      <c r="E966" s="1125"/>
      <c r="F966" s="1125"/>
      <c r="G966" s="1125"/>
      <c r="H966" s="1125"/>
      <c r="I966" s="1126"/>
      <c r="J966" s="1126"/>
      <c r="K966" s="1126"/>
      <c r="L966" s="1126"/>
      <c r="M966" s="1126"/>
      <c r="N966" s="1126"/>
      <c r="O966" s="1126"/>
      <c r="P966" s="1126"/>
      <c r="Q966" s="1126"/>
      <c r="T966" s="1105"/>
      <c r="U966" s="1105"/>
      <c r="V966" s="1014"/>
    </row>
    <row r="967" spans="1:22" s="1104" customFormat="1">
      <c r="A967" s="1125"/>
      <c r="B967" s="1125"/>
      <c r="C967" s="1126"/>
      <c r="D967" s="1125"/>
      <c r="E967" s="1125"/>
      <c r="F967" s="1125"/>
      <c r="G967" s="1125"/>
      <c r="H967" s="1125"/>
      <c r="I967" s="1126"/>
      <c r="J967" s="1126"/>
      <c r="K967" s="1126"/>
      <c r="L967" s="1126"/>
      <c r="M967" s="1126"/>
      <c r="N967" s="1126"/>
      <c r="O967" s="1126"/>
      <c r="P967" s="1126"/>
      <c r="Q967" s="1126"/>
      <c r="T967" s="1105"/>
      <c r="U967" s="1105"/>
      <c r="V967" s="1014"/>
    </row>
    <row r="968" spans="1:22" s="1104" customFormat="1">
      <c r="A968" s="1125"/>
      <c r="B968" s="1125"/>
      <c r="C968" s="1126"/>
      <c r="D968" s="1125"/>
      <c r="E968" s="1125"/>
      <c r="F968" s="1125"/>
      <c r="G968" s="1125"/>
      <c r="H968" s="1125"/>
      <c r="I968" s="1126"/>
      <c r="J968" s="1126"/>
      <c r="K968" s="1126"/>
      <c r="L968" s="1126"/>
      <c r="M968" s="1126"/>
      <c r="N968" s="1126"/>
      <c r="O968" s="1126"/>
      <c r="P968" s="1126"/>
      <c r="Q968" s="1126"/>
      <c r="T968" s="1105"/>
      <c r="U968" s="1105"/>
      <c r="V968" s="1014"/>
    </row>
    <row r="969" spans="1:22" s="1104" customFormat="1">
      <c r="A969" s="1125"/>
      <c r="B969" s="1125"/>
      <c r="C969" s="1126"/>
      <c r="D969" s="1125"/>
      <c r="E969" s="1125"/>
      <c r="F969" s="1125"/>
      <c r="G969" s="1125"/>
      <c r="H969" s="1125"/>
      <c r="I969" s="1126"/>
      <c r="J969" s="1126"/>
      <c r="K969" s="1126"/>
      <c r="L969" s="1126"/>
      <c r="M969" s="1126"/>
      <c r="N969" s="1126"/>
      <c r="O969" s="1126"/>
      <c r="P969" s="1126"/>
      <c r="Q969" s="1126"/>
      <c r="T969" s="1105"/>
      <c r="U969" s="1105"/>
      <c r="V969" s="1014"/>
    </row>
    <row r="970" spans="1:22" s="1104" customFormat="1">
      <c r="A970" s="1125"/>
      <c r="B970" s="1125"/>
      <c r="C970" s="1126"/>
      <c r="D970" s="1125"/>
      <c r="E970" s="1125"/>
      <c r="F970" s="1125"/>
      <c r="G970" s="1125"/>
      <c r="H970" s="1125"/>
      <c r="I970" s="1126"/>
      <c r="J970" s="1126"/>
      <c r="K970" s="1126"/>
      <c r="L970" s="1126"/>
      <c r="M970" s="1126"/>
      <c r="N970" s="1126"/>
      <c r="O970" s="1126"/>
      <c r="P970" s="1126"/>
      <c r="Q970" s="1126"/>
      <c r="T970" s="1105"/>
      <c r="U970" s="1105"/>
      <c r="V970" s="1014"/>
    </row>
    <row r="971" spans="1:22" s="1104" customFormat="1">
      <c r="A971" s="1125"/>
      <c r="B971" s="1125"/>
      <c r="C971" s="1126"/>
      <c r="D971" s="1125"/>
      <c r="E971" s="1125"/>
      <c r="F971" s="1125"/>
      <c r="G971" s="1125"/>
      <c r="H971" s="1125"/>
      <c r="I971" s="1126"/>
      <c r="J971" s="1126"/>
      <c r="K971" s="1126"/>
      <c r="L971" s="1126"/>
      <c r="M971" s="1126"/>
      <c r="N971" s="1126"/>
      <c r="O971" s="1126"/>
      <c r="P971" s="1126"/>
      <c r="Q971" s="1126"/>
      <c r="T971" s="1105"/>
      <c r="U971" s="1105"/>
      <c r="V971" s="1014"/>
    </row>
    <row r="972" spans="1:22" s="1104" customFormat="1">
      <c r="A972" s="1125"/>
      <c r="B972" s="1125"/>
      <c r="C972" s="1126"/>
      <c r="D972" s="1125"/>
      <c r="E972" s="1125"/>
      <c r="F972" s="1125"/>
      <c r="G972" s="1125"/>
      <c r="H972" s="1125"/>
      <c r="I972" s="1126"/>
      <c r="J972" s="1126"/>
      <c r="K972" s="1126"/>
      <c r="L972" s="1126"/>
      <c r="M972" s="1126"/>
      <c r="N972" s="1126"/>
      <c r="O972" s="1126"/>
      <c r="P972" s="1126"/>
      <c r="Q972" s="1126"/>
      <c r="T972" s="1105"/>
      <c r="U972" s="1105"/>
      <c r="V972" s="1014"/>
    </row>
    <row r="973" spans="1:22" s="1104" customFormat="1">
      <c r="A973" s="1125"/>
      <c r="B973" s="1125"/>
      <c r="C973" s="1126"/>
      <c r="D973" s="1125"/>
      <c r="E973" s="1125"/>
      <c r="F973" s="1125"/>
      <c r="G973" s="1125"/>
      <c r="H973" s="1125"/>
      <c r="I973" s="1126"/>
      <c r="J973" s="1126"/>
      <c r="K973" s="1126"/>
      <c r="L973" s="1126"/>
      <c r="M973" s="1126"/>
      <c r="N973" s="1126"/>
      <c r="O973" s="1126"/>
      <c r="P973" s="1126"/>
      <c r="Q973" s="1126"/>
      <c r="T973" s="1105"/>
      <c r="U973" s="1105"/>
      <c r="V973" s="1014"/>
    </row>
    <row r="974" spans="1:22" s="1104" customFormat="1">
      <c r="A974" s="1125"/>
      <c r="B974" s="1125"/>
      <c r="C974" s="1126"/>
      <c r="D974" s="1125"/>
      <c r="E974" s="1125"/>
      <c r="F974" s="1125"/>
      <c r="G974" s="1125"/>
      <c r="H974" s="1125"/>
      <c r="I974" s="1126"/>
      <c r="J974" s="1126"/>
      <c r="K974" s="1126"/>
      <c r="L974" s="1126"/>
      <c r="M974" s="1126"/>
      <c r="N974" s="1126"/>
      <c r="O974" s="1126"/>
      <c r="P974" s="1126"/>
      <c r="Q974" s="1126"/>
      <c r="T974" s="1105"/>
      <c r="U974" s="1105"/>
      <c r="V974" s="1014"/>
    </row>
    <row r="975" spans="1:22" s="1104" customFormat="1">
      <c r="A975" s="1125"/>
      <c r="B975" s="1125"/>
      <c r="C975" s="1126"/>
      <c r="D975" s="1125"/>
      <c r="E975" s="1125"/>
      <c r="F975" s="1125"/>
      <c r="G975" s="1125"/>
      <c r="H975" s="1125"/>
      <c r="I975" s="1126"/>
      <c r="J975" s="1126"/>
      <c r="K975" s="1126"/>
      <c r="L975" s="1126"/>
      <c r="M975" s="1126"/>
      <c r="N975" s="1126"/>
      <c r="O975" s="1126"/>
      <c r="P975" s="1126"/>
      <c r="Q975" s="1126"/>
      <c r="T975" s="1105"/>
      <c r="U975" s="1105"/>
      <c r="V975" s="1014"/>
    </row>
    <row r="976" spans="1:22" s="1104" customFormat="1">
      <c r="A976" s="1125"/>
      <c r="B976" s="1125"/>
      <c r="C976" s="1126"/>
      <c r="D976" s="1125"/>
      <c r="E976" s="1125"/>
      <c r="F976" s="1125"/>
      <c r="G976" s="1125"/>
      <c r="H976" s="1125"/>
      <c r="I976" s="1126"/>
      <c r="J976" s="1126"/>
      <c r="K976" s="1126"/>
      <c r="L976" s="1126"/>
      <c r="M976" s="1126"/>
      <c r="N976" s="1126"/>
      <c r="O976" s="1126"/>
      <c r="P976" s="1126"/>
      <c r="Q976" s="1126"/>
      <c r="T976" s="1105"/>
      <c r="U976" s="1105"/>
      <c r="V976" s="1014"/>
    </row>
    <row r="977" spans="1:22" s="1104" customFormat="1">
      <c r="A977" s="1125"/>
      <c r="B977" s="1125"/>
      <c r="C977" s="1126"/>
      <c r="D977" s="1125"/>
      <c r="E977" s="1125"/>
      <c r="F977" s="1125"/>
      <c r="G977" s="1125"/>
      <c r="H977" s="1125"/>
      <c r="I977" s="1126"/>
      <c r="J977" s="1126"/>
      <c r="K977" s="1126"/>
      <c r="L977" s="1126"/>
      <c r="M977" s="1126"/>
      <c r="N977" s="1126"/>
      <c r="O977" s="1126"/>
      <c r="P977" s="1126"/>
      <c r="Q977" s="1126"/>
      <c r="T977" s="1105"/>
      <c r="U977" s="1105"/>
      <c r="V977" s="1014"/>
    </row>
    <row r="978" spans="1:22" s="1104" customFormat="1">
      <c r="A978" s="1125"/>
      <c r="B978" s="1125"/>
      <c r="C978" s="1126"/>
      <c r="D978" s="1125"/>
      <c r="E978" s="1125"/>
      <c r="F978" s="1125"/>
      <c r="G978" s="1125"/>
      <c r="H978" s="1125"/>
      <c r="I978" s="1126"/>
      <c r="J978" s="1126"/>
      <c r="K978" s="1126"/>
      <c r="L978" s="1126"/>
      <c r="M978" s="1126"/>
      <c r="N978" s="1126"/>
      <c r="O978" s="1126"/>
      <c r="P978" s="1126"/>
      <c r="Q978" s="1126"/>
      <c r="T978" s="1105"/>
      <c r="U978" s="1105"/>
      <c r="V978" s="1014"/>
    </row>
    <row r="979" spans="1:22" s="1104" customFormat="1">
      <c r="A979" s="1125"/>
      <c r="B979" s="1125"/>
      <c r="C979" s="1126"/>
      <c r="D979" s="1125"/>
      <c r="E979" s="1125"/>
      <c r="F979" s="1125"/>
      <c r="G979" s="1125"/>
      <c r="H979" s="1125"/>
      <c r="I979" s="1126"/>
      <c r="J979" s="1126"/>
      <c r="K979" s="1126"/>
      <c r="L979" s="1126"/>
      <c r="M979" s="1126"/>
      <c r="N979" s="1126"/>
      <c r="O979" s="1126"/>
      <c r="P979" s="1126"/>
      <c r="Q979" s="1126"/>
      <c r="T979" s="1105"/>
      <c r="U979" s="1105"/>
      <c r="V979" s="1014"/>
    </row>
    <row r="980" spans="1:22" s="1104" customFormat="1">
      <c r="A980" s="1125"/>
      <c r="B980" s="1125"/>
      <c r="C980" s="1126"/>
      <c r="D980" s="1125"/>
      <c r="E980" s="1125"/>
      <c r="F980" s="1125"/>
      <c r="G980" s="1125"/>
      <c r="H980" s="1125"/>
      <c r="I980" s="1126"/>
      <c r="J980" s="1126"/>
      <c r="K980" s="1126"/>
      <c r="L980" s="1126"/>
      <c r="M980" s="1126"/>
      <c r="N980" s="1126"/>
      <c r="O980" s="1126"/>
      <c r="P980" s="1126"/>
      <c r="Q980" s="1126"/>
      <c r="T980" s="1105"/>
      <c r="U980" s="1105"/>
      <c r="V980" s="1014"/>
    </row>
    <row r="981" spans="1:22" s="1104" customFormat="1">
      <c r="A981" s="1125"/>
      <c r="B981" s="1125"/>
      <c r="C981" s="1126"/>
      <c r="D981" s="1125"/>
      <c r="E981" s="1125"/>
      <c r="F981" s="1125"/>
      <c r="G981" s="1125"/>
      <c r="H981" s="1125"/>
      <c r="I981" s="1126"/>
      <c r="J981" s="1126"/>
      <c r="K981" s="1126"/>
      <c r="L981" s="1126"/>
      <c r="M981" s="1126"/>
      <c r="N981" s="1126"/>
      <c r="O981" s="1126"/>
      <c r="P981" s="1126"/>
      <c r="Q981" s="1126"/>
      <c r="T981" s="1105"/>
      <c r="U981" s="1105"/>
      <c r="V981" s="1014"/>
    </row>
    <row r="982" spans="1:22" s="1104" customFormat="1">
      <c r="A982" s="1125"/>
      <c r="B982" s="1125"/>
      <c r="C982" s="1126"/>
      <c r="D982" s="1125"/>
      <c r="E982" s="1125"/>
      <c r="F982" s="1125"/>
      <c r="G982" s="1125"/>
      <c r="H982" s="1125"/>
      <c r="I982" s="1126"/>
      <c r="J982" s="1126"/>
      <c r="K982" s="1126"/>
      <c r="L982" s="1126"/>
      <c r="M982" s="1126"/>
      <c r="N982" s="1126"/>
      <c r="O982" s="1126"/>
      <c r="P982" s="1126"/>
      <c r="Q982" s="1126"/>
      <c r="T982" s="1105"/>
      <c r="U982" s="1105"/>
      <c r="V982" s="1014"/>
    </row>
    <row r="983" spans="1:22" s="1104" customFormat="1">
      <c r="A983" s="1125"/>
      <c r="B983" s="1125"/>
      <c r="C983" s="1126"/>
      <c r="D983" s="1125"/>
      <c r="E983" s="1125"/>
      <c r="F983" s="1125"/>
      <c r="G983" s="1125"/>
      <c r="H983" s="1125"/>
      <c r="I983" s="1126"/>
      <c r="J983" s="1126"/>
      <c r="K983" s="1126"/>
      <c r="L983" s="1126"/>
      <c r="M983" s="1126"/>
      <c r="N983" s="1126"/>
      <c r="O983" s="1126"/>
      <c r="P983" s="1126"/>
      <c r="Q983" s="1126"/>
      <c r="T983" s="1105"/>
      <c r="U983" s="1105"/>
      <c r="V983" s="1014"/>
    </row>
    <row r="984" spans="1:22" s="1104" customFormat="1">
      <c r="A984" s="1125"/>
      <c r="B984" s="1125"/>
      <c r="C984" s="1126"/>
      <c r="D984" s="1125"/>
      <c r="E984" s="1125"/>
      <c r="F984" s="1125"/>
      <c r="G984" s="1125"/>
      <c r="H984" s="1125"/>
      <c r="I984" s="1126"/>
      <c r="J984" s="1126"/>
      <c r="K984" s="1126"/>
      <c r="L984" s="1126"/>
      <c r="M984" s="1126"/>
      <c r="N984" s="1126"/>
      <c r="O984" s="1126"/>
      <c r="P984" s="1126"/>
      <c r="Q984" s="1126"/>
      <c r="T984" s="1105"/>
      <c r="U984" s="1105"/>
      <c r="V984" s="1014"/>
    </row>
    <row r="985" spans="1:22" s="1104" customFormat="1">
      <c r="A985" s="1125"/>
      <c r="B985" s="1125"/>
      <c r="C985" s="1126"/>
      <c r="D985" s="1125"/>
      <c r="E985" s="1125"/>
      <c r="F985" s="1125"/>
      <c r="G985" s="1125"/>
      <c r="H985" s="1125"/>
      <c r="I985" s="1126"/>
      <c r="J985" s="1126"/>
      <c r="K985" s="1126"/>
      <c r="L985" s="1126"/>
      <c r="M985" s="1126"/>
      <c r="N985" s="1126"/>
      <c r="O985" s="1126"/>
      <c r="P985" s="1126"/>
      <c r="Q985" s="1126"/>
      <c r="T985" s="1105"/>
      <c r="U985" s="1105"/>
      <c r="V985" s="1014"/>
    </row>
    <row r="986" spans="1:22" s="1104" customFormat="1">
      <c r="A986" s="1125"/>
      <c r="B986" s="1125"/>
      <c r="C986" s="1126"/>
      <c r="D986" s="1125"/>
      <c r="E986" s="1125"/>
      <c r="F986" s="1125"/>
      <c r="G986" s="1125"/>
      <c r="H986" s="1125"/>
      <c r="I986" s="1126"/>
      <c r="J986" s="1126"/>
      <c r="K986" s="1126"/>
      <c r="L986" s="1126"/>
      <c r="M986" s="1126"/>
      <c r="N986" s="1126"/>
      <c r="O986" s="1126"/>
      <c r="P986" s="1126"/>
      <c r="Q986" s="1126"/>
      <c r="T986" s="1105"/>
      <c r="U986" s="1105"/>
      <c r="V986" s="1014"/>
    </row>
    <row r="987" spans="1:22" s="1104" customFormat="1">
      <c r="A987" s="1125"/>
      <c r="B987" s="1125"/>
      <c r="C987" s="1126"/>
      <c r="D987" s="1125"/>
      <c r="E987" s="1125"/>
      <c r="F987" s="1125"/>
      <c r="G987" s="1125"/>
      <c r="H987" s="1125"/>
      <c r="I987" s="1126"/>
      <c r="J987" s="1126"/>
      <c r="K987" s="1126"/>
      <c r="L987" s="1126"/>
      <c r="M987" s="1126"/>
      <c r="N987" s="1126"/>
      <c r="O987" s="1126"/>
      <c r="P987" s="1126"/>
      <c r="Q987" s="1126"/>
      <c r="T987" s="1105"/>
      <c r="U987" s="1105"/>
      <c r="V987" s="1014"/>
    </row>
    <row r="988" spans="1:22" s="1104" customFormat="1">
      <c r="A988" s="1125"/>
      <c r="B988" s="1125"/>
      <c r="C988" s="1126"/>
      <c r="D988" s="1125"/>
      <c r="E988" s="1125"/>
      <c r="F988" s="1125"/>
      <c r="G988" s="1125"/>
      <c r="H988" s="1125"/>
      <c r="I988" s="1126"/>
      <c r="J988" s="1126"/>
      <c r="K988" s="1126"/>
      <c r="L988" s="1126"/>
      <c r="M988" s="1126"/>
      <c r="N988" s="1126"/>
      <c r="O988" s="1126"/>
      <c r="P988" s="1126"/>
      <c r="Q988" s="1126"/>
      <c r="T988" s="1105"/>
      <c r="U988" s="1105"/>
      <c r="V988" s="1014"/>
    </row>
    <row r="989" spans="1:22" s="1104" customFormat="1">
      <c r="A989" s="1125"/>
      <c r="B989" s="1125"/>
      <c r="C989" s="1126"/>
      <c r="D989" s="1125"/>
      <c r="E989" s="1125"/>
      <c r="F989" s="1125"/>
      <c r="G989" s="1125"/>
      <c r="H989" s="1125"/>
      <c r="I989" s="1126"/>
      <c r="J989" s="1126"/>
      <c r="K989" s="1126"/>
      <c r="L989" s="1126"/>
      <c r="M989" s="1126"/>
      <c r="N989" s="1126"/>
      <c r="O989" s="1126"/>
      <c r="P989" s="1126"/>
      <c r="Q989" s="1126"/>
      <c r="T989" s="1105"/>
      <c r="U989" s="1105"/>
      <c r="V989" s="1014"/>
    </row>
    <row r="990" spans="1:22" s="1104" customFormat="1">
      <c r="A990" s="1125"/>
      <c r="B990" s="1125"/>
      <c r="C990" s="1126"/>
      <c r="D990" s="1125"/>
      <c r="E990" s="1125"/>
      <c r="F990" s="1125"/>
      <c r="G990" s="1125"/>
      <c r="H990" s="1125"/>
      <c r="I990" s="1126"/>
      <c r="J990" s="1126"/>
      <c r="K990" s="1126"/>
      <c r="L990" s="1126"/>
      <c r="M990" s="1126"/>
      <c r="N990" s="1126"/>
      <c r="O990" s="1126"/>
      <c r="P990" s="1126"/>
      <c r="Q990" s="1126"/>
      <c r="T990" s="1105"/>
      <c r="U990" s="1105"/>
      <c r="V990" s="1014"/>
    </row>
    <row r="991" spans="1:22" s="1104" customFormat="1">
      <c r="A991" s="1125"/>
      <c r="B991" s="1125"/>
      <c r="C991" s="1126"/>
      <c r="D991" s="1125"/>
      <c r="E991" s="1125"/>
      <c r="F991" s="1125"/>
      <c r="G991" s="1125"/>
      <c r="H991" s="1125"/>
      <c r="I991" s="1126"/>
      <c r="J991" s="1126"/>
      <c r="K991" s="1126"/>
      <c r="L991" s="1126"/>
      <c r="M991" s="1126"/>
      <c r="N991" s="1126"/>
      <c r="O991" s="1126"/>
      <c r="P991" s="1126"/>
      <c r="Q991" s="1126"/>
      <c r="T991" s="1105"/>
      <c r="U991" s="1105"/>
      <c r="V991" s="1014"/>
    </row>
    <row r="992" spans="1:22" s="1104" customFormat="1">
      <c r="A992" s="1125"/>
      <c r="B992" s="1125"/>
      <c r="C992" s="1126"/>
      <c r="D992" s="1125"/>
      <c r="E992" s="1125"/>
      <c r="F992" s="1125"/>
      <c r="G992" s="1125"/>
      <c r="H992" s="1125"/>
      <c r="I992" s="1126"/>
      <c r="J992" s="1126"/>
      <c r="K992" s="1126"/>
      <c r="L992" s="1126"/>
      <c r="M992" s="1126"/>
      <c r="N992" s="1126"/>
      <c r="O992" s="1126"/>
      <c r="P992" s="1126"/>
      <c r="Q992" s="1126"/>
      <c r="T992" s="1105"/>
      <c r="U992" s="1105"/>
      <c r="V992" s="1014"/>
    </row>
    <row r="993" spans="1:22" s="1104" customFormat="1">
      <c r="A993" s="1125"/>
      <c r="B993" s="1125"/>
      <c r="C993" s="1126"/>
      <c r="D993" s="1125"/>
      <c r="E993" s="1125"/>
      <c r="F993" s="1125"/>
      <c r="G993" s="1125"/>
      <c r="H993" s="1125"/>
      <c r="I993" s="1126"/>
      <c r="J993" s="1126"/>
      <c r="K993" s="1126"/>
      <c r="L993" s="1126"/>
      <c r="M993" s="1126"/>
      <c r="N993" s="1126"/>
      <c r="O993" s="1126"/>
      <c r="P993" s="1126"/>
      <c r="Q993" s="1126"/>
      <c r="T993" s="1105"/>
      <c r="U993" s="1105"/>
      <c r="V993" s="1014"/>
    </row>
    <row r="994" spans="1:22" s="1104" customFormat="1">
      <c r="A994" s="1125"/>
      <c r="B994" s="1125"/>
      <c r="C994" s="1126"/>
      <c r="D994" s="1125"/>
      <c r="E994" s="1125"/>
      <c r="F994" s="1125"/>
      <c r="G994" s="1125"/>
      <c r="H994" s="1125"/>
      <c r="I994" s="1126"/>
      <c r="J994" s="1126"/>
      <c r="K994" s="1126"/>
      <c r="L994" s="1126"/>
      <c r="M994" s="1126"/>
      <c r="N994" s="1126"/>
      <c r="O994" s="1126"/>
      <c r="P994" s="1126"/>
      <c r="Q994" s="1126"/>
      <c r="T994" s="1105"/>
      <c r="U994" s="1105"/>
      <c r="V994" s="1014"/>
    </row>
    <row r="995" spans="1:22" s="1104" customFormat="1">
      <c r="A995" s="1125"/>
      <c r="B995" s="1125"/>
      <c r="C995" s="1126"/>
      <c r="D995" s="1125"/>
      <c r="E995" s="1125"/>
      <c r="F995" s="1125"/>
      <c r="G995" s="1125"/>
      <c r="H995" s="1125"/>
      <c r="I995" s="1126"/>
      <c r="J995" s="1126"/>
      <c r="K995" s="1126"/>
      <c r="L995" s="1126"/>
      <c r="M995" s="1126"/>
      <c r="N995" s="1126"/>
      <c r="O995" s="1126"/>
      <c r="P995" s="1126"/>
      <c r="Q995" s="1126"/>
      <c r="T995" s="1105"/>
      <c r="U995" s="1105"/>
      <c r="V995" s="1014"/>
    </row>
    <row r="996" spans="1:22" s="1104" customFormat="1">
      <c r="A996" s="1125"/>
      <c r="B996" s="1125"/>
      <c r="C996" s="1126"/>
      <c r="D996" s="1125"/>
      <c r="E996" s="1125"/>
      <c r="F996" s="1125"/>
      <c r="G996" s="1125"/>
      <c r="H996" s="1125"/>
      <c r="I996" s="1126"/>
      <c r="J996" s="1126"/>
      <c r="K996" s="1126"/>
      <c r="L996" s="1126"/>
      <c r="M996" s="1126"/>
      <c r="N996" s="1126"/>
      <c r="O996" s="1126"/>
      <c r="P996" s="1126"/>
      <c r="Q996" s="1126"/>
      <c r="T996" s="1105"/>
      <c r="U996" s="1105"/>
      <c r="V996" s="1014"/>
    </row>
    <row r="997" spans="1:22" s="1104" customFormat="1">
      <c r="A997" s="1125"/>
      <c r="B997" s="1125"/>
      <c r="C997" s="1126"/>
      <c r="D997" s="1125"/>
      <c r="E997" s="1125"/>
      <c r="F997" s="1125"/>
      <c r="G997" s="1125"/>
      <c r="H997" s="1125"/>
      <c r="I997" s="1126"/>
      <c r="J997" s="1126"/>
      <c r="K997" s="1126"/>
      <c r="L997" s="1126"/>
      <c r="M997" s="1126"/>
      <c r="N997" s="1126"/>
      <c r="O997" s="1126"/>
      <c r="P997" s="1126"/>
      <c r="Q997" s="1126"/>
      <c r="T997" s="1105"/>
      <c r="U997" s="1105"/>
      <c r="V997" s="1014"/>
    </row>
    <row r="998" spans="1:22" s="1104" customFormat="1">
      <c r="A998" s="1125"/>
      <c r="B998" s="1125"/>
      <c r="C998" s="1126"/>
      <c r="D998" s="1125"/>
      <c r="E998" s="1125"/>
      <c r="F998" s="1125"/>
      <c r="G998" s="1125"/>
      <c r="H998" s="1125"/>
      <c r="I998" s="1126"/>
      <c r="J998" s="1126"/>
      <c r="K998" s="1126"/>
      <c r="L998" s="1126"/>
      <c r="M998" s="1126"/>
      <c r="N998" s="1126"/>
      <c r="O998" s="1126"/>
      <c r="P998" s="1126"/>
      <c r="Q998" s="1126"/>
      <c r="T998" s="1105"/>
      <c r="U998" s="1105"/>
      <c r="V998" s="1014"/>
    </row>
    <row r="999" spans="1:22" s="1104" customFormat="1">
      <c r="A999" s="1125"/>
      <c r="B999" s="1125"/>
      <c r="C999" s="1126"/>
      <c r="D999" s="1125"/>
      <c r="E999" s="1125"/>
      <c r="F999" s="1125"/>
      <c r="G999" s="1125"/>
      <c r="H999" s="1125"/>
      <c r="I999" s="1126"/>
      <c r="J999" s="1126"/>
      <c r="K999" s="1126"/>
      <c r="L999" s="1126"/>
      <c r="M999" s="1126"/>
      <c r="N999" s="1126"/>
      <c r="O999" s="1126"/>
      <c r="P999" s="1126"/>
      <c r="Q999" s="1126"/>
      <c r="T999" s="1105"/>
      <c r="U999" s="1105"/>
      <c r="V999" s="1014"/>
    </row>
    <row r="1000" spans="1:22" s="1104" customFormat="1">
      <c r="A1000" s="1125"/>
      <c r="B1000" s="1125"/>
      <c r="C1000" s="1126"/>
      <c r="D1000" s="1125"/>
      <c r="E1000" s="1125"/>
      <c r="F1000" s="1125"/>
      <c r="G1000" s="1125"/>
      <c r="H1000" s="1125"/>
      <c r="I1000" s="1126"/>
      <c r="J1000" s="1126"/>
      <c r="K1000" s="1126"/>
      <c r="L1000" s="1126"/>
      <c r="M1000" s="1126"/>
      <c r="N1000" s="1126"/>
      <c r="O1000" s="1126"/>
      <c r="P1000" s="1126"/>
      <c r="Q1000" s="1126"/>
      <c r="T1000" s="1105"/>
      <c r="U1000" s="1105"/>
      <c r="V1000" s="1014"/>
    </row>
    <row r="1001" spans="1:22" s="1104" customFormat="1">
      <c r="A1001" s="1125"/>
      <c r="B1001" s="1125"/>
      <c r="C1001" s="1126"/>
      <c r="D1001" s="1125"/>
      <c r="E1001" s="1125"/>
      <c r="F1001" s="1125"/>
      <c r="G1001" s="1125"/>
      <c r="H1001" s="1125"/>
      <c r="I1001" s="1126"/>
      <c r="J1001" s="1126"/>
      <c r="K1001" s="1126"/>
      <c r="L1001" s="1126"/>
      <c r="M1001" s="1126"/>
      <c r="N1001" s="1126"/>
      <c r="O1001" s="1126"/>
      <c r="P1001" s="1126"/>
      <c r="Q1001" s="1126"/>
      <c r="T1001" s="1105"/>
      <c r="U1001" s="1105"/>
      <c r="V1001" s="1014"/>
    </row>
    <row r="1002" spans="1:22" s="1104" customFormat="1">
      <c r="A1002" s="1125"/>
      <c r="B1002" s="1125"/>
      <c r="C1002" s="1126"/>
      <c r="D1002" s="1125"/>
      <c r="E1002" s="1125"/>
      <c r="F1002" s="1125"/>
      <c r="G1002" s="1125"/>
      <c r="H1002" s="1125"/>
      <c r="I1002" s="1126"/>
      <c r="J1002" s="1126"/>
      <c r="K1002" s="1126"/>
      <c r="L1002" s="1126"/>
      <c r="M1002" s="1126"/>
      <c r="N1002" s="1126"/>
      <c r="O1002" s="1126"/>
      <c r="P1002" s="1126"/>
      <c r="Q1002" s="1126"/>
      <c r="T1002" s="1105"/>
      <c r="U1002" s="1105"/>
      <c r="V1002" s="1014"/>
    </row>
    <row r="1003" spans="1:22" s="1104" customFormat="1">
      <c r="A1003" s="1125"/>
      <c r="B1003" s="1125"/>
      <c r="C1003" s="1126"/>
      <c r="D1003" s="1125"/>
      <c r="E1003" s="1125"/>
      <c r="F1003" s="1125"/>
      <c r="G1003" s="1125"/>
      <c r="H1003" s="1125"/>
      <c r="I1003" s="1126"/>
      <c r="J1003" s="1126"/>
      <c r="K1003" s="1126"/>
      <c r="L1003" s="1126"/>
      <c r="M1003" s="1126"/>
      <c r="N1003" s="1126"/>
      <c r="O1003" s="1126"/>
      <c r="P1003" s="1126"/>
      <c r="Q1003" s="1126"/>
      <c r="T1003" s="1105"/>
      <c r="U1003" s="1105"/>
      <c r="V1003" s="1014"/>
    </row>
    <row r="1004" spans="1:22" s="1104" customFormat="1">
      <c r="A1004" s="1125"/>
      <c r="B1004" s="1125"/>
      <c r="C1004" s="1126"/>
      <c r="D1004" s="1125"/>
      <c r="E1004" s="1125"/>
      <c r="F1004" s="1125"/>
      <c r="G1004" s="1125"/>
      <c r="H1004" s="1125"/>
      <c r="I1004" s="1126"/>
      <c r="J1004" s="1126"/>
      <c r="K1004" s="1126"/>
      <c r="L1004" s="1126"/>
      <c r="M1004" s="1126"/>
      <c r="N1004" s="1126"/>
      <c r="O1004" s="1126"/>
      <c r="P1004" s="1126"/>
      <c r="Q1004" s="1126"/>
      <c r="T1004" s="1105"/>
      <c r="U1004" s="1105"/>
      <c r="V1004" s="1014"/>
    </row>
  </sheetData>
  <sheetProtection formatRows="0" sort="0" autoFilter="0"/>
  <mergeCells count="28">
    <mergeCell ref="Q18:Q19"/>
    <mergeCell ref="F18:F19"/>
    <mergeCell ref="G18:G19"/>
    <mergeCell ref="H18:H19"/>
    <mergeCell ref="I18:I19"/>
    <mergeCell ref="J18:J19"/>
    <mergeCell ref="K18:K19"/>
    <mergeCell ref="L18:L19"/>
    <mergeCell ref="M18:M19"/>
    <mergeCell ref="N18:N19"/>
    <mergeCell ref="O18:O19"/>
    <mergeCell ref="P18:P19"/>
    <mergeCell ref="B7:C7"/>
    <mergeCell ref="B8:C8"/>
    <mergeCell ref="B9:C9"/>
    <mergeCell ref="B11:C11"/>
    <mergeCell ref="A17:H17"/>
    <mergeCell ref="A18:A19"/>
    <mergeCell ref="B18:B19"/>
    <mergeCell ref="C18:C19"/>
    <mergeCell ref="D18:D19"/>
    <mergeCell ref="E18:E19"/>
    <mergeCell ref="B6:C6"/>
    <mergeCell ref="A1:C1"/>
    <mergeCell ref="B2:C2"/>
    <mergeCell ref="B3:C3"/>
    <mergeCell ref="B4:C4"/>
    <mergeCell ref="B5:C5"/>
  </mergeCells>
  <dataValidations count="3">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6">
    <tabColor rgb="FF00B0F0"/>
  </sheetPr>
  <dimension ref="A1:X998"/>
  <sheetViews>
    <sheetView zoomScale="90" zoomScaleNormal="90" zoomScaleSheetLayoutView="80" workbookViewId="0">
      <selection sqref="A1:C1"/>
    </sheetView>
  </sheetViews>
  <sheetFormatPr defaultRowHeight="12.75"/>
  <cols>
    <col min="1" max="1" width="20" style="333" customWidth="1"/>
    <col min="2" max="2" width="22.28515625" style="333" customWidth="1"/>
    <col min="3" max="3" width="24.42578125" style="331" customWidth="1"/>
    <col min="4" max="4" width="31.5703125" style="333" customWidth="1"/>
    <col min="5" max="5" width="31.140625" style="333" customWidth="1"/>
    <col min="6" max="6" width="28.28515625" style="333" customWidth="1"/>
    <col min="7" max="7" width="29" style="331" customWidth="1"/>
    <col min="8" max="8" width="28.7109375" style="331" customWidth="1"/>
    <col min="9" max="10" width="24.42578125" style="331" customWidth="1"/>
    <col min="11" max="11" width="27.42578125" style="331" customWidth="1"/>
    <col min="12" max="13" width="24.42578125" style="331" customWidth="1"/>
    <col min="14" max="14" width="25.7109375" style="331" customWidth="1"/>
    <col min="15" max="18" width="24.42578125" style="331" customWidth="1"/>
    <col min="19" max="19" width="21.5703125" style="331" customWidth="1"/>
    <col min="20" max="20" width="12.28515625" style="331" customWidth="1"/>
    <col min="21" max="21" width="13.140625" style="332" customWidth="1"/>
    <col min="22" max="22" width="14.7109375" style="331" customWidth="1"/>
    <col min="23" max="23" width="13.7109375" style="331" customWidth="1"/>
    <col min="24" max="24" width="12.7109375" style="331" customWidth="1"/>
    <col min="25" max="257" width="9.140625" style="336"/>
    <col min="258" max="258" width="12.85546875" style="336" customWidth="1"/>
    <col min="259" max="261" width="24.42578125" style="336" customWidth="1"/>
    <col min="262" max="262" width="27.42578125" style="336" customWidth="1"/>
    <col min="263" max="263" width="28.7109375" style="336" customWidth="1"/>
    <col min="264" max="266" width="24.42578125" style="336" customWidth="1"/>
    <col min="267" max="267" width="27.42578125" style="336" customWidth="1"/>
    <col min="268" max="274" width="24.42578125" style="336" customWidth="1"/>
    <col min="275" max="275" width="9.7109375" style="336" customWidth="1"/>
    <col min="276" max="276" width="8.7109375" style="336" customWidth="1"/>
    <col min="277" max="277" width="10.7109375" style="336" customWidth="1"/>
    <col min="278" max="280" width="12.7109375" style="336" customWidth="1"/>
    <col min="281" max="513" width="9.140625" style="336"/>
    <col min="514" max="514" width="12.85546875" style="336" customWidth="1"/>
    <col min="515" max="517" width="24.42578125" style="336" customWidth="1"/>
    <col min="518" max="518" width="27.42578125" style="336" customWidth="1"/>
    <col min="519" max="519" width="28.7109375" style="336" customWidth="1"/>
    <col min="520" max="522" width="24.42578125" style="336" customWidth="1"/>
    <col min="523" max="523" width="27.42578125" style="336" customWidth="1"/>
    <col min="524" max="530" width="24.42578125" style="336" customWidth="1"/>
    <col min="531" max="531" width="9.7109375" style="336" customWidth="1"/>
    <col min="532" max="532" width="8.7109375" style="336" customWidth="1"/>
    <col min="533" max="533" width="10.7109375" style="336" customWidth="1"/>
    <col min="534" max="536" width="12.7109375" style="336" customWidth="1"/>
    <col min="537" max="769" width="9.140625" style="336"/>
    <col min="770" max="770" width="12.85546875" style="336" customWidth="1"/>
    <col min="771" max="773" width="24.42578125" style="336" customWidth="1"/>
    <col min="774" max="774" width="27.42578125" style="336" customWidth="1"/>
    <col min="775" max="775" width="28.7109375" style="336" customWidth="1"/>
    <col min="776" max="778" width="24.42578125" style="336" customWidth="1"/>
    <col min="779" max="779" width="27.42578125" style="336" customWidth="1"/>
    <col min="780" max="786" width="24.42578125" style="336" customWidth="1"/>
    <col min="787" max="787" width="9.7109375" style="336" customWidth="1"/>
    <col min="788" max="788" width="8.7109375" style="336" customWidth="1"/>
    <col min="789" max="789" width="10.7109375" style="336" customWidth="1"/>
    <col min="790" max="792" width="12.7109375" style="336" customWidth="1"/>
    <col min="793" max="1025" width="9.140625" style="336"/>
    <col min="1026" max="1026" width="12.85546875" style="336" customWidth="1"/>
    <col min="1027" max="1029" width="24.42578125" style="336" customWidth="1"/>
    <col min="1030" max="1030" width="27.42578125" style="336" customWidth="1"/>
    <col min="1031" max="1031" width="28.7109375" style="336" customWidth="1"/>
    <col min="1032" max="1034" width="24.42578125" style="336" customWidth="1"/>
    <col min="1035" max="1035" width="27.42578125" style="336" customWidth="1"/>
    <col min="1036" max="1042" width="24.42578125" style="336" customWidth="1"/>
    <col min="1043" max="1043" width="9.7109375" style="336" customWidth="1"/>
    <col min="1044" max="1044" width="8.7109375" style="336" customWidth="1"/>
    <col min="1045" max="1045" width="10.7109375" style="336" customWidth="1"/>
    <col min="1046" max="1048" width="12.7109375" style="336" customWidth="1"/>
    <col min="1049" max="1281" width="9.140625" style="336"/>
    <col min="1282" max="1282" width="12.85546875" style="336" customWidth="1"/>
    <col min="1283" max="1285" width="24.42578125" style="336" customWidth="1"/>
    <col min="1286" max="1286" width="27.42578125" style="336" customWidth="1"/>
    <col min="1287" max="1287" width="28.7109375" style="336" customWidth="1"/>
    <col min="1288" max="1290" width="24.42578125" style="336" customWidth="1"/>
    <col min="1291" max="1291" width="27.42578125" style="336" customWidth="1"/>
    <col min="1292" max="1298" width="24.42578125" style="336" customWidth="1"/>
    <col min="1299" max="1299" width="9.7109375" style="336" customWidth="1"/>
    <col min="1300" max="1300" width="8.7109375" style="336" customWidth="1"/>
    <col min="1301" max="1301" width="10.7109375" style="336" customWidth="1"/>
    <col min="1302" max="1304" width="12.7109375" style="336" customWidth="1"/>
    <col min="1305" max="1537" width="9.140625" style="336"/>
    <col min="1538" max="1538" width="12.85546875" style="336" customWidth="1"/>
    <col min="1539" max="1541" width="24.42578125" style="336" customWidth="1"/>
    <col min="1542" max="1542" width="27.42578125" style="336" customWidth="1"/>
    <col min="1543" max="1543" width="28.7109375" style="336" customWidth="1"/>
    <col min="1544" max="1546" width="24.42578125" style="336" customWidth="1"/>
    <col min="1547" max="1547" width="27.42578125" style="336" customWidth="1"/>
    <col min="1548" max="1554" width="24.42578125" style="336" customWidth="1"/>
    <col min="1555" max="1555" width="9.7109375" style="336" customWidth="1"/>
    <col min="1556" max="1556" width="8.7109375" style="336" customWidth="1"/>
    <col min="1557" max="1557" width="10.7109375" style="336" customWidth="1"/>
    <col min="1558" max="1560" width="12.7109375" style="336" customWidth="1"/>
    <col min="1561" max="1793" width="9.140625" style="336"/>
    <col min="1794" max="1794" width="12.85546875" style="336" customWidth="1"/>
    <col min="1795" max="1797" width="24.42578125" style="336" customWidth="1"/>
    <col min="1798" max="1798" width="27.42578125" style="336" customWidth="1"/>
    <col min="1799" max="1799" width="28.7109375" style="336" customWidth="1"/>
    <col min="1800" max="1802" width="24.42578125" style="336" customWidth="1"/>
    <col min="1803" max="1803" width="27.42578125" style="336" customWidth="1"/>
    <col min="1804" max="1810" width="24.42578125" style="336" customWidth="1"/>
    <col min="1811" max="1811" width="9.7109375" style="336" customWidth="1"/>
    <col min="1812" max="1812" width="8.7109375" style="336" customWidth="1"/>
    <col min="1813" max="1813" width="10.7109375" style="336" customWidth="1"/>
    <col min="1814" max="1816" width="12.7109375" style="336" customWidth="1"/>
    <col min="1817" max="2049" width="9.140625" style="336"/>
    <col min="2050" max="2050" width="12.85546875" style="336" customWidth="1"/>
    <col min="2051" max="2053" width="24.42578125" style="336" customWidth="1"/>
    <col min="2054" max="2054" width="27.42578125" style="336" customWidth="1"/>
    <col min="2055" max="2055" width="28.7109375" style="336" customWidth="1"/>
    <col min="2056" max="2058" width="24.42578125" style="336" customWidth="1"/>
    <col min="2059" max="2059" width="27.42578125" style="336" customWidth="1"/>
    <col min="2060" max="2066" width="24.42578125" style="336" customWidth="1"/>
    <col min="2067" max="2067" width="9.7109375" style="336" customWidth="1"/>
    <col min="2068" max="2068" width="8.7109375" style="336" customWidth="1"/>
    <col min="2069" max="2069" width="10.7109375" style="336" customWidth="1"/>
    <col min="2070" max="2072" width="12.7109375" style="336" customWidth="1"/>
    <col min="2073" max="2305" width="9.140625" style="336"/>
    <col min="2306" max="2306" width="12.85546875" style="336" customWidth="1"/>
    <col min="2307" max="2309" width="24.42578125" style="336" customWidth="1"/>
    <col min="2310" max="2310" width="27.42578125" style="336" customWidth="1"/>
    <col min="2311" max="2311" width="28.7109375" style="336" customWidth="1"/>
    <col min="2312" max="2314" width="24.42578125" style="336" customWidth="1"/>
    <col min="2315" max="2315" width="27.42578125" style="336" customWidth="1"/>
    <col min="2316" max="2322" width="24.42578125" style="336" customWidth="1"/>
    <col min="2323" max="2323" width="9.7109375" style="336" customWidth="1"/>
    <col min="2324" max="2324" width="8.7109375" style="336" customWidth="1"/>
    <col min="2325" max="2325" width="10.7109375" style="336" customWidth="1"/>
    <col min="2326" max="2328" width="12.7109375" style="336" customWidth="1"/>
    <col min="2329" max="2561" width="9.140625" style="336"/>
    <col min="2562" max="2562" width="12.85546875" style="336" customWidth="1"/>
    <col min="2563" max="2565" width="24.42578125" style="336" customWidth="1"/>
    <col min="2566" max="2566" width="27.42578125" style="336" customWidth="1"/>
    <col min="2567" max="2567" width="28.7109375" style="336" customWidth="1"/>
    <col min="2568" max="2570" width="24.42578125" style="336" customWidth="1"/>
    <col min="2571" max="2571" width="27.42578125" style="336" customWidth="1"/>
    <col min="2572" max="2578" width="24.42578125" style="336" customWidth="1"/>
    <col min="2579" max="2579" width="9.7109375" style="336" customWidth="1"/>
    <col min="2580" max="2580" width="8.7109375" style="336" customWidth="1"/>
    <col min="2581" max="2581" width="10.7109375" style="336" customWidth="1"/>
    <col min="2582" max="2584" width="12.7109375" style="336" customWidth="1"/>
    <col min="2585" max="2817" width="9.140625" style="336"/>
    <col min="2818" max="2818" width="12.85546875" style="336" customWidth="1"/>
    <col min="2819" max="2821" width="24.42578125" style="336" customWidth="1"/>
    <col min="2822" max="2822" width="27.42578125" style="336" customWidth="1"/>
    <col min="2823" max="2823" width="28.7109375" style="336" customWidth="1"/>
    <col min="2824" max="2826" width="24.42578125" style="336" customWidth="1"/>
    <col min="2827" max="2827" width="27.42578125" style="336" customWidth="1"/>
    <col min="2828" max="2834" width="24.42578125" style="336" customWidth="1"/>
    <col min="2835" max="2835" width="9.7109375" style="336" customWidth="1"/>
    <col min="2836" max="2836" width="8.7109375" style="336" customWidth="1"/>
    <col min="2837" max="2837" width="10.7109375" style="336" customWidth="1"/>
    <col min="2838" max="2840" width="12.7109375" style="336" customWidth="1"/>
    <col min="2841" max="3073" width="9.140625" style="336"/>
    <col min="3074" max="3074" width="12.85546875" style="336" customWidth="1"/>
    <col min="3075" max="3077" width="24.42578125" style="336" customWidth="1"/>
    <col min="3078" max="3078" width="27.42578125" style="336" customWidth="1"/>
    <col min="3079" max="3079" width="28.7109375" style="336" customWidth="1"/>
    <col min="3080" max="3082" width="24.42578125" style="336" customWidth="1"/>
    <col min="3083" max="3083" width="27.42578125" style="336" customWidth="1"/>
    <col min="3084" max="3090" width="24.42578125" style="336" customWidth="1"/>
    <col min="3091" max="3091" width="9.7109375" style="336" customWidth="1"/>
    <col min="3092" max="3092" width="8.7109375" style="336" customWidth="1"/>
    <col min="3093" max="3093" width="10.7109375" style="336" customWidth="1"/>
    <col min="3094" max="3096" width="12.7109375" style="336" customWidth="1"/>
    <col min="3097" max="3329" width="9.140625" style="336"/>
    <col min="3330" max="3330" width="12.85546875" style="336" customWidth="1"/>
    <col min="3331" max="3333" width="24.42578125" style="336" customWidth="1"/>
    <col min="3334" max="3334" width="27.42578125" style="336" customWidth="1"/>
    <col min="3335" max="3335" width="28.7109375" style="336" customWidth="1"/>
    <col min="3336" max="3338" width="24.42578125" style="336" customWidth="1"/>
    <col min="3339" max="3339" width="27.42578125" style="336" customWidth="1"/>
    <col min="3340" max="3346" width="24.42578125" style="336" customWidth="1"/>
    <col min="3347" max="3347" width="9.7109375" style="336" customWidth="1"/>
    <col min="3348" max="3348" width="8.7109375" style="336" customWidth="1"/>
    <col min="3349" max="3349" width="10.7109375" style="336" customWidth="1"/>
    <col min="3350" max="3352" width="12.7109375" style="336" customWidth="1"/>
    <col min="3353" max="3585" width="9.140625" style="336"/>
    <col min="3586" max="3586" width="12.85546875" style="336" customWidth="1"/>
    <col min="3587" max="3589" width="24.42578125" style="336" customWidth="1"/>
    <col min="3590" max="3590" width="27.42578125" style="336" customWidth="1"/>
    <col min="3591" max="3591" width="28.7109375" style="336" customWidth="1"/>
    <col min="3592" max="3594" width="24.42578125" style="336" customWidth="1"/>
    <col min="3595" max="3595" width="27.42578125" style="336" customWidth="1"/>
    <col min="3596" max="3602" width="24.42578125" style="336" customWidth="1"/>
    <col min="3603" max="3603" width="9.7109375" style="336" customWidth="1"/>
    <col min="3604" max="3604" width="8.7109375" style="336" customWidth="1"/>
    <col min="3605" max="3605" width="10.7109375" style="336" customWidth="1"/>
    <col min="3606" max="3608" width="12.7109375" style="336" customWidth="1"/>
    <col min="3609" max="3841" width="9.140625" style="336"/>
    <col min="3842" max="3842" width="12.85546875" style="336" customWidth="1"/>
    <col min="3843" max="3845" width="24.42578125" style="336" customWidth="1"/>
    <col min="3846" max="3846" width="27.42578125" style="336" customWidth="1"/>
    <col min="3847" max="3847" width="28.7109375" style="336" customWidth="1"/>
    <col min="3848" max="3850" width="24.42578125" style="336" customWidth="1"/>
    <col min="3851" max="3851" width="27.42578125" style="336" customWidth="1"/>
    <col min="3852" max="3858" width="24.42578125" style="336" customWidth="1"/>
    <col min="3859" max="3859" width="9.7109375" style="336" customWidth="1"/>
    <col min="3860" max="3860" width="8.7109375" style="336" customWidth="1"/>
    <col min="3861" max="3861" width="10.7109375" style="336" customWidth="1"/>
    <col min="3862" max="3864" width="12.7109375" style="336" customWidth="1"/>
    <col min="3865" max="4097" width="9.140625" style="336"/>
    <col min="4098" max="4098" width="12.85546875" style="336" customWidth="1"/>
    <col min="4099" max="4101" width="24.42578125" style="336" customWidth="1"/>
    <col min="4102" max="4102" width="27.42578125" style="336" customWidth="1"/>
    <col min="4103" max="4103" width="28.7109375" style="336" customWidth="1"/>
    <col min="4104" max="4106" width="24.42578125" style="336" customWidth="1"/>
    <col min="4107" max="4107" width="27.42578125" style="336" customWidth="1"/>
    <col min="4108" max="4114" width="24.42578125" style="336" customWidth="1"/>
    <col min="4115" max="4115" width="9.7109375" style="336" customWidth="1"/>
    <col min="4116" max="4116" width="8.7109375" style="336" customWidth="1"/>
    <col min="4117" max="4117" width="10.7109375" style="336" customWidth="1"/>
    <col min="4118" max="4120" width="12.7109375" style="336" customWidth="1"/>
    <col min="4121" max="4353" width="9.140625" style="336"/>
    <col min="4354" max="4354" width="12.85546875" style="336" customWidth="1"/>
    <col min="4355" max="4357" width="24.42578125" style="336" customWidth="1"/>
    <col min="4358" max="4358" width="27.42578125" style="336" customWidth="1"/>
    <col min="4359" max="4359" width="28.7109375" style="336" customWidth="1"/>
    <col min="4360" max="4362" width="24.42578125" style="336" customWidth="1"/>
    <col min="4363" max="4363" width="27.42578125" style="336" customWidth="1"/>
    <col min="4364" max="4370" width="24.42578125" style="336" customWidth="1"/>
    <col min="4371" max="4371" width="9.7109375" style="336" customWidth="1"/>
    <col min="4372" max="4372" width="8.7109375" style="336" customWidth="1"/>
    <col min="4373" max="4373" width="10.7109375" style="336" customWidth="1"/>
    <col min="4374" max="4376" width="12.7109375" style="336" customWidth="1"/>
    <col min="4377" max="4609" width="9.140625" style="336"/>
    <col min="4610" max="4610" width="12.85546875" style="336" customWidth="1"/>
    <col min="4611" max="4613" width="24.42578125" style="336" customWidth="1"/>
    <col min="4614" max="4614" width="27.42578125" style="336" customWidth="1"/>
    <col min="4615" max="4615" width="28.7109375" style="336" customWidth="1"/>
    <col min="4616" max="4618" width="24.42578125" style="336" customWidth="1"/>
    <col min="4619" max="4619" width="27.42578125" style="336" customWidth="1"/>
    <col min="4620" max="4626" width="24.42578125" style="336" customWidth="1"/>
    <col min="4627" max="4627" width="9.7109375" style="336" customWidth="1"/>
    <col min="4628" max="4628" width="8.7109375" style="336" customWidth="1"/>
    <col min="4629" max="4629" width="10.7109375" style="336" customWidth="1"/>
    <col min="4630" max="4632" width="12.7109375" style="336" customWidth="1"/>
    <col min="4633" max="4865" width="9.140625" style="336"/>
    <col min="4866" max="4866" width="12.85546875" style="336" customWidth="1"/>
    <col min="4867" max="4869" width="24.42578125" style="336" customWidth="1"/>
    <col min="4870" max="4870" width="27.42578125" style="336" customWidth="1"/>
    <col min="4871" max="4871" width="28.7109375" style="336" customWidth="1"/>
    <col min="4872" max="4874" width="24.42578125" style="336" customWidth="1"/>
    <col min="4875" max="4875" width="27.42578125" style="336" customWidth="1"/>
    <col min="4876" max="4882" width="24.42578125" style="336" customWidth="1"/>
    <col min="4883" max="4883" width="9.7109375" style="336" customWidth="1"/>
    <col min="4884" max="4884" width="8.7109375" style="336" customWidth="1"/>
    <col min="4885" max="4885" width="10.7109375" style="336" customWidth="1"/>
    <col min="4886" max="4888" width="12.7109375" style="336" customWidth="1"/>
    <col min="4889" max="5121" width="9.140625" style="336"/>
    <col min="5122" max="5122" width="12.85546875" style="336" customWidth="1"/>
    <col min="5123" max="5125" width="24.42578125" style="336" customWidth="1"/>
    <col min="5126" max="5126" width="27.42578125" style="336" customWidth="1"/>
    <col min="5127" max="5127" width="28.7109375" style="336" customWidth="1"/>
    <col min="5128" max="5130" width="24.42578125" style="336" customWidth="1"/>
    <col min="5131" max="5131" width="27.42578125" style="336" customWidth="1"/>
    <col min="5132" max="5138" width="24.42578125" style="336" customWidth="1"/>
    <col min="5139" max="5139" width="9.7109375" style="336" customWidth="1"/>
    <col min="5140" max="5140" width="8.7109375" style="336" customWidth="1"/>
    <col min="5141" max="5141" width="10.7109375" style="336" customWidth="1"/>
    <col min="5142" max="5144" width="12.7109375" style="336" customWidth="1"/>
    <col min="5145" max="5377" width="9.140625" style="336"/>
    <col min="5378" max="5378" width="12.85546875" style="336" customWidth="1"/>
    <col min="5379" max="5381" width="24.42578125" style="336" customWidth="1"/>
    <col min="5382" max="5382" width="27.42578125" style="336" customWidth="1"/>
    <col min="5383" max="5383" width="28.7109375" style="336" customWidth="1"/>
    <col min="5384" max="5386" width="24.42578125" style="336" customWidth="1"/>
    <col min="5387" max="5387" width="27.42578125" style="336" customWidth="1"/>
    <col min="5388" max="5394" width="24.42578125" style="336" customWidth="1"/>
    <col min="5395" max="5395" width="9.7109375" style="336" customWidth="1"/>
    <col min="5396" max="5396" width="8.7109375" style="336" customWidth="1"/>
    <col min="5397" max="5397" width="10.7109375" style="336" customWidth="1"/>
    <col min="5398" max="5400" width="12.7109375" style="336" customWidth="1"/>
    <col min="5401" max="5633" width="9.140625" style="336"/>
    <col min="5634" max="5634" width="12.85546875" style="336" customWidth="1"/>
    <col min="5635" max="5637" width="24.42578125" style="336" customWidth="1"/>
    <col min="5638" max="5638" width="27.42578125" style="336" customWidth="1"/>
    <col min="5639" max="5639" width="28.7109375" style="336" customWidth="1"/>
    <col min="5640" max="5642" width="24.42578125" style="336" customWidth="1"/>
    <col min="5643" max="5643" width="27.42578125" style="336" customWidth="1"/>
    <col min="5644" max="5650" width="24.42578125" style="336" customWidth="1"/>
    <col min="5651" max="5651" width="9.7109375" style="336" customWidth="1"/>
    <col min="5652" max="5652" width="8.7109375" style="336" customWidth="1"/>
    <col min="5653" max="5653" width="10.7109375" style="336" customWidth="1"/>
    <col min="5654" max="5656" width="12.7109375" style="336" customWidth="1"/>
    <col min="5657" max="5889" width="9.140625" style="336"/>
    <col min="5890" max="5890" width="12.85546875" style="336" customWidth="1"/>
    <col min="5891" max="5893" width="24.42578125" style="336" customWidth="1"/>
    <col min="5894" max="5894" width="27.42578125" style="336" customWidth="1"/>
    <col min="5895" max="5895" width="28.7109375" style="336" customWidth="1"/>
    <col min="5896" max="5898" width="24.42578125" style="336" customWidth="1"/>
    <col min="5899" max="5899" width="27.42578125" style="336" customWidth="1"/>
    <col min="5900" max="5906" width="24.42578125" style="336" customWidth="1"/>
    <col min="5907" max="5907" width="9.7109375" style="336" customWidth="1"/>
    <col min="5908" max="5908" width="8.7109375" style="336" customWidth="1"/>
    <col min="5909" max="5909" width="10.7109375" style="336" customWidth="1"/>
    <col min="5910" max="5912" width="12.7109375" style="336" customWidth="1"/>
    <col min="5913" max="6145" width="9.140625" style="336"/>
    <col min="6146" max="6146" width="12.85546875" style="336" customWidth="1"/>
    <col min="6147" max="6149" width="24.42578125" style="336" customWidth="1"/>
    <col min="6150" max="6150" width="27.42578125" style="336" customWidth="1"/>
    <col min="6151" max="6151" width="28.7109375" style="336" customWidth="1"/>
    <col min="6152" max="6154" width="24.42578125" style="336" customWidth="1"/>
    <col min="6155" max="6155" width="27.42578125" style="336" customWidth="1"/>
    <col min="6156" max="6162" width="24.42578125" style="336" customWidth="1"/>
    <col min="6163" max="6163" width="9.7109375" style="336" customWidth="1"/>
    <col min="6164" max="6164" width="8.7109375" style="336" customWidth="1"/>
    <col min="6165" max="6165" width="10.7109375" style="336" customWidth="1"/>
    <col min="6166" max="6168" width="12.7109375" style="336" customWidth="1"/>
    <col min="6169" max="6401" width="9.140625" style="336"/>
    <col min="6402" max="6402" width="12.85546875" style="336" customWidth="1"/>
    <col min="6403" max="6405" width="24.42578125" style="336" customWidth="1"/>
    <col min="6406" max="6406" width="27.42578125" style="336" customWidth="1"/>
    <col min="6407" max="6407" width="28.7109375" style="336" customWidth="1"/>
    <col min="6408" max="6410" width="24.42578125" style="336" customWidth="1"/>
    <col min="6411" max="6411" width="27.42578125" style="336" customWidth="1"/>
    <col min="6412" max="6418" width="24.42578125" style="336" customWidth="1"/>
    <col min="6419" max="6419" width="9.7109375" style="336" customWidth="1"/>
    <col min="6420" max="6420" width="8.7109375" style="336" customWidth="1"/>
    <col min="6421" max="6421" width="10.7109375" style="336" customWidth="1"/>
    <col min="6422" max="6424" width="12.7109375" style="336" customWidth="1"/>
    <col min="6425" max="6657" width="9.140625" style="336"/>
    <col min="6658" max="6658" width="12.85546875" style="336" customWidth="1"/>
    <col min="6659" max="6661" width="24.42578125" style="336" customWidth="1"/>
    <col min="6662" max="6662" width="27.42578125" style="336" customWidth="1"/>
    <col min="6663" max="6663" width="28.7109375" style="336" customWidth="1"/>
    <col min="6664" max="6666" width="24.42578125" style="336" customWidth="1"/>
    <col min="6667" max="6667" width="27.42578125" style="336" customWidth="1"/>
    <col min="6668" max="6674" width="24.42578125" style="336" customWidth="1"/>
    <col min="6675" max="6675" width="9.7109375" style="336" customWidth="1"/>
    <col min="6676" max="6676" width="8.7109375" style="336" customWidth="1"/>
    <col min="6677" max="6677" width="10.7109375" style="336" customWidth="1"/>
    <col min="6678" max="6680" width="12.7109375" style="336" customWidth="1"/>
    <col min="6681" max="6913" width="9.140625" style="336"/>
    <col min="6914" max="6914" width="12.85546875" style="336" customWidth="1"/>
    <col min="6915" max="6917" width="24.42578125" style="336" customWidth="1"/>
    <col min="6918" max="6918" width="27.42578125" style="336" customWidth="1"/>
    <col min="6919" max="6919" width="28.7109375" style="336" customWidth="1"/>
    <col min="6920" max="6922" width="24.42578125" style="336" customWidth="1"/>
    <col min="6923" max="6923" width="27.42578125" style="336" customWidth="1"/>
    <col min="6924" max="6930" width="24.42578125" style="336" customWidth="1"/>
    <col min="6931" max="6931" width="9.7109375" style="336" customWidth="1"/>
    <col min="6932" max="6932" width="8.7109375" style="336" customWidth="1"/>
    <col min="6933" max="6933" width="10.7109375" style="336" customWidth="1"/>
    <col min="6934" max="6936" width="12.7109375" style="336" customWidth="1"/>
    <col min="6937" max="7169" width="9.140625" style="336"/>
    <col min="7170" max="7170" width="12.85546875" style="336" customWidth="1"/>
    <col min="7171" max="7173" width="24.42578125" style="336" customWidth="1"/>
    <col min="7174" max="7174" width="27.42578125" style="336" customWidth="1"/>
    <col min="7175" max="7175" width="28.7109375" style="336" customWidth="1"/>
    <col min="7176" max="7178" width="24.42578125" style="336" customWidth="1"/>
    <col min="7179" max="7179" width="27.42578125" style="336" customWidth="1"/>
    <col min="7180" max="7186" width="24.42578125" style="336" customWidth="1"/>
    <col min="7187" max="7187" width="9.7109375" style="336" customWidth="1"/>
    <col min="7188" max="7188" width="8.7109375" style="336" customWidth="1"/>
    <col min="7189" max="7189" width="10.7109375" style="336" customWidth="1"/>
    <col min="7190" max="7192" width="12.7109375" style="336" customWidth="1"/>
    <col min="7193" max="7425" width="9.140625" style="336"/>
    <col min="7426" max="7426" width="12.85546875" style="336" customWidth="1"/>
    <col min="7427" max="7429" width="24.42578125" style="336" customWidth="1"/>
    <col min="7430" max="7430" width="27.42578125" style="336" customWidth="1"/>
    <col min="7431" max="7431" width="28.7109375" style="336" customWidth="1"/>
    <col min="7432" max="7434" width="24.42578125" style="336" customWidth="1"/>
    <col min="7435" max="7435" width="27.42578125" style="336" customWidth="1"/>
    <col min="7436" max="7442" width="24.42578125" style="336" customWidth="1"/>
    <col min="7443" max="7443" width="9.7109375" style="336" customWidth="1"/>
    <col min="7444" max="7444" width="8.7109375" style="336" customWidth="1"/>
    <col min="7445" max="7445" width="10.7109375" style="336" customWidth="1"/>
    <col min="7446" max="7448" width="12.7109375" style="336" customWidth="1"/>
    <col min="7449" max="7681" width="9.140625" style="336"/>
    <col min="7682" max="7682" width="12.85546875" style="336" customWidth="1"/>
    <col min="7683" max="7685" width="24.42578125" style="336" customWidth="1"/>
    <col min="7686" max="7686" width="27.42578125" style="336" customWidth="1"/>
    <col min="7687" max="7687" width="28.7109375" style="336" customWidth="1"/>
    <col min="7688" max="7690" width="24.42578125" style="336" customWidth="1"/>
    <col min="7691" max="7691" width="27.42578125" style="336" customWidth="1"/>
    <col min="7692" max="7698" width="24.42578125" style="336" customWidth="1"/>
    <col min="7699" max="7699" width="9.7109375" style="336" customWidth="1"/>
    <col min="7700" max="7700" width="8.7109375" style="336" customWidth="1"/>
    <col min="7701" max="7701" width="10.7109375" style="336" customWidth="1"/>
    <col min="7702" max="7704" width="12.7109375" style="336" customWidth="1"/>
    <col min="7705" max="7937" width="9.140625" style="336"/>
    <col min="7938" max="7938" width="12.85546875" style="336" customWidth="1"/>
    <col min="7939" max="7941" width="24.42578125" style="336" customWidth="1"/>
    <col min="7942" max="7942" width="27.42578125" style="336" customWidth="1"/>
    <col min="7943" max="7943" width="28.7109375" style="336" customWidth="1"/>
    <col min="7944" max="7946" width="24.42578125" style="336" customWidth="1"/>
    <col min="7947" max="7947" width="27.42578125" style="336" customWidth="1"/>
    <col min="7948" max="7954" width="24.42578125" style="336" customWidth="1"/>
    <col min="7955" max="7955" width="9.7109375" style="336" customWidth="1"/>
    <col min="7956" max="7956" width="8.7109375" style="336" customWidth="1"/>
    <col min="7957" max="7957" width="10.7109375" style="336" customWidth="1"/>
    <col min="7958" max="7960" width="12.7109375" style="336" customWidth="1"/>
    <col min="7961" max="8193" width="9.140625" style="336"/>
    <col min="8194" max="8194" width="12.85546875" style="336" customWidth="1"/>
    <col min="8195" max="8197" width="24.42578125" style="336" customWidth="1"/>
    <col min="8198" max="8198" width="27.42578125" style="336" customWidth="1"/>
    <col min="8199" max="8199" width="28.7109375" style="336" customWidth="1"/>
    <col min="8200" max="8202" width="24.42578125" style="336" customWidth="1"/>
    <col min="8203" max="8203" width="27.42578125" style="336" customWidth="1"/>
    <col min="8204" max="8210" width="24.42578125" style="336" customWidth="1"/>
    <col min="8211" max="8211" width="9.7109375" style="336" customWidth="1"/>
    <col min="8212" max="8212" width="8.7109375" style="336" customWidth="1"/>
    <col min="8213" max="8213" width="10.7109375" style="336" customWidth="1"/>
    <col min="8214" max="8216" width="12.7109375" style="336" customWidth="1"/>
    <col min="8217" max="8449" width="9.140625" style="336"/>
    <col min="8450" max="8450" width="12.85546875" style="336" customWidth="1"/>
    <col min="8451" max="8453" width="24.42578125" style="336" customWidth="1"/>
    <col min="8454" max="8454" width="27.42578125" style="336" customWidth="1"/>
    <col min="8455" max="8455" width="28.7109375" style="336" customWidth="1"/>
    <col min="8456" max="8458" width="24.42578125" style="336" customWidth="1"/>
    <col min="8459" max="8459" width="27.42578125" style="336" customWidth="1"/>
    <col min="8460" max="8466" width="24.42578125" style="336" customWidth="1"/>
    <col min="8467" max="8467" width="9.7109375" style="336" customWidth="1"/>
    <col min="8468" max="8468" width="8.7109375" style="336" customWidth="1"/>
    <col min="8469" max="8469" width="10.7109375" style="336" customWidth="1"/>
    <col min="8470" max="8472" width="12.7109375" style="336" customWidth="1"/>
    <col min="8473" max="8705" width="9.140625" style="336"/>
    <col min="8706" max="8706" width="12.85546875" style="336" customWidth="1"/>
    <col min="8707" max="8709" width="24.42578125" style="336" customWidth="1"/>
    <col min="8710" max="8710" width="27.42578125" style="336" customWidth="1"/>
    <col min="8711" max="8711" width="28.7109375" style="336" customWidth="1"/>
    <col min="8712" max="8714" width="24.42578125" style="336" customWidth="1"/>
    <col min="8715" max="8715" width="27.42578125" style="336" customWidth="1"/>
    <col min="8716" max="8722" width="24.42578125" style="336" customWidth="1"/>
    <col min="8723" max="8723" width="9.7109375" style="336" customWidth="1"/>
    <col min="8724" max="8724" width="8.7109375" style="336" customWidth="1"/>
    <col min="8725" max="8725" width="10.7109375" style="336" customWidth="1"/>
    <col min="8726" max="8728" width="12.7109375" style="336" customWidth="1"/>
    <col min="8729" max="8961" width="9.140625" style="336"/>
    <col min="8962" max="8962" width="12.85546875" style="336" customWidth="1"/>
    <col min="8963" max="8965" width="24.42578125" style="336" customWidth="1"/>
    <col min="8966" max="8966" width="27.42578125" style="336" customWidth="1"/>
    <col min="8967" max="8967" width="28.7109375" style="336" customWidth="1"/>
    <col min="8968" max="8970" width="24.42578125" style="336" customWidth="1"/>
    <col min="8971" max="8971" width="27.42578125" style="336" customWidth="1"/>
    <col min="8972" max="8978" width="24.42578125" style="336" customWidth="1"/>
    <col min="8979" max="8979" width="9.7109375" style="336" customWidth="1"/>
    <col min="8980" max="8980" width="8.7109375" style="336" customWidth="1"/>
    <col min="8981" max="8981" width="10.7109375" style="336" customWidth="1"/>
    <col min="8982" max="8984" width="12.7109375" style="336" customWidth="1"/>
    <col min="8985" max="9217" width="9.140625" style="336"/>
    <col min="9218" max="9218" width="12.85546875" style="336" customWidth="1"/>
    <col min="9219" max="9221" width="24.42578125" style="336" customWidth="1"/>
    <col min="9222" max="9222" width="27.42578125" style="336" customWidth="1"/>
    <col min="9223" max="9223" width="28.7109375" style="336" customWidth="1"/>
    <col min="9224" max="9226" width="24.42578125" style="336" customWidth="1"/>
    <col min="9227" max="9227" width="27.42578125" style="336" customWidth="1"/>
    <col min="9228" max="9234" width="24.42578125" style="336" customWidth="1"/>
    <col min="9235" max="9235" width="9.7109375" style="336" customWidth="1"/>
    <col min="9236" max="9236" width="8.7109375" style="336" customWidth="1"/>
    <col min="9237" max="9237" width="10.7109375" style="336" customWidth="1"/>
    <col min="9238" max="9240" width="12.7109375" style="336" customWidth="1"/>
    <col min="9241" max="9473" width="9.140625" style="336"/>
    <col min="9474" max="9474" width="12.85546875" style="336" customWidth="1"/>
    <col min="9475" max="9477" width="24.42578125" style="336" customWidth="1"/>
    <col min="9478" max="9478" width="27.42578125" style="336" customWidth="1"/>
    <col min="9479" max="9479" width="28.7109375" style="336" customWidth="1"/>
    <col min="9480" max="9482" width="24.42578125" style="336" customWidth="1"/>
    <col min="9483" max="9483" width="27.42578125" style="336" customWidth="1"/>
    <col min="9484" max="9490" width="24.42578125" style="336" customWidth="1"/>
    <col min="9491" max="9491" width="9.7109375" style="336" customWidth="1"/>
    <col min="9492" max="9492" width="8.7109375" style="336" customWidth="1"/>
    <col min="9493" max="9493" width="10.7109375" style="336" customWidth="1"/>
    <col min="9494" max="9496" width="12.7109375" style="336" customWidth="1"/>
    <col min="9497" max="9729" width="9.140625" style="336"/>
    <col min="9730" max="9730" width="12.85546875" style="336" customWidth="1"/>
    <col min="9731" max="9733" width="24.42578125" style="336" customWidth="1"/>
    <col min="9734" max="9734" width="27.42578125" style="336" customWidth="1"/>
    <col min="9735" max="9735" width="28.7109375" style="336" customWidth="1"/>
    <col min="9736" max="9738" width="24.42578125" style="336" customWidth="1"/>
    <col min="9739" max="9739" width="27.42578125" style="336" customWidth="1"/>
    <col min="9740" max="9746" width="24.42578125" style="336" customWidth="1"/>
    <col min="9747" max="9747" width="9.7109375" style="336" customWidth="1"/>
    <col min="9748" max="9748" width="8.7109375" style="336" customWidth="1"/>
    <col min="9749" max="9749" width="10.7109375" style="336" customWidth="1"/>
    <col min="9750" max="9752" width="12.7109375" style="336" customWidth="1"/>
    <col min="9753" max="9985" width="9.140625" style="336"/>
    <col min="9986" max="9986" width="12.85546875" style="336" customWidth="1"/>
    <col min="9987" max="9989" width="24.42578125" style="336" customWidth="1"/>
    <col min="9990" max="9990" width="27.42578125" style="336" customWidth="1"/>
    <col min="9991" max="9991" width="28.7109375" style="336" customWidth="1"/>
    <col min="9992" max="9994" width="24.42578125" style="336" customWidth="1"/>
    <col min="9995" max="9995" width="27.42578125" style="336" customWidth="1"/>
    <col min="9996" max="10002" width="24.42578125" style="336" customWidth="1"/>
    <col min="10003" max="10003" width="9.7109375" style="336" customWidth="1"/>
    <col min="10004" max="10004" width="8.7109375" style="336" customWidth="1"/>
    <col min="10005" max="10005" width="10.7109375" style="336" customWidth="1"/>
    <col min="10006" max="10008" width="12.7109375" style="336" customWidth="1"/>
    <col min="10009" max="10241" width="9.140625" style="336"/>
    <col min="10242" max="10242" width="12.85546875" style="336" customWidth="1"/>
    <col min="10243" max="10245" width="24.42578125" style="336" customWidth="1"/>
    <col min="10246" max="10246" width="27.42578125" style="336" customWidth="1"/>
    <col min="10247" max="10247" width="28.7109375" style="336" customWidth="1"/>
    <col min="10248" max="10250" width="24.42578125" style="336" customWidth="1"/>
    <col min="10251" max="10251" width="27.42578125" style="336" customWidth="1"/>
    <col min="10252" max="10258" width="24.42578125" style="336" customWidth="1"/>
    <col min="10259" max="10259" width="9.7109375" style="336" customWidth="1"/>
    <col min="10260" max="10260" width="8.7109375" style="336" customWidth="1"/>
    <col min="10261" max="10261" width="10.7109375" style="336" customWidth="1"/>
    <col min="10262" max="10264" width="12.7109375" style="336" customWidth="1"/>
    <col min="10265" max="10497" width="9.140625" style="336"/>
    <col min="10498" max="10498" width="12.85546875" style="336" customWidth="1"/>
    <col min="10499" max="10501" width="24.42578125" style="336" customWidth="1"/>
    <col min="10502" max="10502" width="27.42578125" style="336" customWidth="1"/>
    <col min="10503" max="10503" width="28.7109375" style="336" customWidth="1"/>
    <col min="10504" max="10506" width="24.42578125" style="336" customWidth="1"/>
    <col min="10507" max="10507" width="27.42578125" style="336" customWidth="1"/>
    <col min="10508" max="10514" width="24.42578125" style="336" customWidth="1"/>
    <col min="10515" max="10515" width="9.7109375" style="336" customWidth="1"/>
    <col min="10516" max="10516" width="8.7109375" style="336" customWidth="1"/>
    <col min="10517" max="10517" width="10.7109375" style="336" customWidth="1"/>
    <col min="10518" max="10520" width="12.7109375" style="336" customWidth="1"/>
    <col min="10521" max="10753" width="9.140625" style="336"/>
    <col min="10754" max="10754" width="12.85546875" style="336" customWidth="1"/>
    <col min="10755" max="10757" width="24.42578125" style="336" customWidth="1"/>
    <col min="10758" max="10758" width="27.42578125" style="336" customWidth="1"/>
    <col min="10759" max="10759" width="28.7109375" style="336" customWidth="1"/>
    <col min="10760" max="10762" width="24.42578125" style="336" customWidth="1"/>
    <col min="10763" max="10763" width="27.42578125" style="336" customWidth="1"/>
    <col min="10764" max="10770" width="24.42578125" style="336" customWidth="1"/>
    <col min="10771" max="10771" width="9.7109375" style="336" customWidth="1"/>
    <col min="10772" max="10772" width="8.7109375" style="336" customWidth="1"/>
    <col min="10773" max="10773" width="10.7109375" style="336" customWidth="1"/>
    <col min="10774" max="10776" width="12.7109375" style="336" customWidth="1"/>
    <col min="10777" max="11009" width="9.140625" style="336"/>
    <col min="11010" max="11010" width="12.85546875" style="336" customWidth="1"/>
    <col min="11011" max="11013" width="24.42578125" style="336" customWidth="1"/>
    <col min="11014" max="11014" width="27.42578125" style="336" customWidth="1"/>
    <col min="11015" max="11015" width="28.7109375" style="336" customWidth="1"/>
    <col min="11016" max="11018" width="24.42578125" style="336" customWidth="1"/>
    <col min="11019" max="11019" width="27.42578125" style="336" customWidth="1"/>
    <col min="11020" max="11026" width="24.42578125" style="336" customWidth="1"/>
    <col min="11027" max="11027" width="9.7109375" style="336" customWidth="1"/>
    <col min="11028" max="11028" width="8.7109375" style="336" customWidth="1"/>
    <col min="11029" max="11029" width="10.7109375" style="336" customWidth="1"/>
    <col min="11030" max="11032" width="12.7109375" style="336" customWidth="1"/>
    <col min="11033" max="11265" width="9.140625" style="336"/>
    <col min="11266" max="11266" width="12.85546875" style="336" customWidth="1"/>
    <col min="11267" max="11269" width="24.42578125" style="336" customWidth="1"/>
    <col min="11270" max="11270" width="27.42578125" style="336" customWidth="1"/>
    <col min="11271" max="11271" width="28.7109375" style="336" customWidth="1"/>
    <col min="11272" max="11274" width="24.42578125" style="336" customWidth="1"/>
    <col min="11275" max="11275" width="27.42578125" style="336" customWidth="1"/>
    <col min="11276" max="11282" width="24.42578125" style="336" customWidth="1"/>
    <col min="11283" max="11283" width="9.7109375" style="336" customWidth="1"/>
    <col min="11284" max="11284" width="8.7109375" style="336" customWidth="1"/>
    <col min="11285" max="11285" width="10.7109375" style="336" customWidth="1"/>
    <col min="11286" max="11288" width="12.7109375" style="336" customWidth="1"/>
    <col min="11289" max="11521" width="9.140625" style="336"/>
    <col min="11522" max="11522" width="12.85546875" style="336" customWidth="1"/>
    <col min="11523" max="11525" width="24.42578125" style="336" customWidth="1"/>
    <col min="11526" max="11526" width="27.42578125" style="336" customWidth="1"/>
    <col min="11527" max="11527" width="28.7109375" style="336" customWidth="1"/>
    <col min="11528" max="11530" width="24.42578125" style="336" customWidth="1"/>
    <col min="11531" max="11531" width="27.42578125" style="336" customWidth="1"/>
    <col min="11532" max="11538" width="24.42578125" style="336" customWidth="1"/>
    <col min="11539" max="11539" width="9.7109375" style="336" customWidth="1"/>
    <col min="11540" max="11540" width="8.7109375" style="336" customWidth="1"/>
    <col min="11541" max="11541" width="10.7109375" style="336" customWidth="1"/>
    <col min="11542" max="11544" width="12.7109375" style="336" customWidth="1"/>
    <col min="11545" max="11777" width="9.140625" style="336"/>
    <col min="11778" max="11778" width="12.85546875" style="336" customWidth="1"/>
    <col min="11779" max="11781" width="24.42578125" style="336" customWidth="1"/>
    <col min="11782" max="11782" width="27.42578125" style="336" customWidth="1"/>
    <col min="11783" max="11783" width="28.7109375" style="336" customWidth="1"/>
    <col min="11784" max="11786" width="24.42578125" style="336" customWidth="1"/>
    <col min="11787" max="11787" width="27.42578125" style="336" customWidth="1"/>
    <col min="11788" max="11794" width="24.42578125" style="336" customWidth="1"/>
    <col min="11795" max="11795" width="9.7109375" style="336" customWidth="1"/>
    <col min="11796" max="11796" width="8.7109375" style="336" customWidth="1"/>
    <col min="11797" max="11797" width="10.7109375" style="336" customWidth="1"/>
    <col min="11798" max="11800" width="12.7109375" style="336" customWidth="1"/>
    <col min="11801" max="12033" width="9.140625" style="336"/>
    <col min="12034" max="12034" width="12.85546875" style="336" customWidth="1"/>
    <col min="12035" max="12037" width="24.42578125" style="336" customWidth="1"/>
    <col min="12038" max="12038" width="27.42578125" style="336" customWidth="1"/>
    <col min="12039" max="12039" width="28.7109375" style="336" customWidth="1"/>
    <col min="12040" max="12042" width="24.42578125" style="336" customWidth="1"/>
    <col min="12043" max="12043" width="27.42578125" style="336" customWidth="1"/>
    <col min="12044" max="12050" width="24.42578125" style="336" customWidth="1"/>
    <col min="12051" max="12051" width="9.7109375" style="336" customWidth="1"/>
    <col min="12052" max="12052" width="8.7109375" style="336" customWidth="1"/>
    <col min="12053" max="12053" width="10.7109375" style="336" customWidth="1"/>
    <col min="12054" max="12056" width="12.7109375" style="336" customWidth="1"/>
    <col min="12057" max="12289" width="9.140625" style="336"/>
    <col min="12290" max="12290" width="12.85546875" style="336" customWidth="1"/>
    <col min="12291" max="12293" width="24.42578125" style="336" customWidth="1"/>
    <col min="12294" max="12294" width="27.42578125" style="336" customWidth="1"/>
    <col min="12295" max="12295" width="28.7109375" style="336" customWidth="1"/>
    <col min="12296" max="12298" width="24.42578125" style="336" customWidth="1"/>
    <col min="12299" max="12299" width="27.42578125" style="336" customWidth="1"/>
    <col min="12300" max="12306" width="24.42578125" style="336" customWidth="1"/>
    <col min="12307" max="12307" width="9.7109375" style="336" customWidth="1"/>
    <col min="12308" max="12308" width="8.7109375" style="336" customWidth="1"/>
    <col min="12309" max="12309" width="10.7109375" style="336" customWidth="1"/>
    <col min="12310" max="12312" width="12.7109375" style="336" customWidth="1"/>
    <col min="12313" max="12545" width="9.140625" style="336"/>
    <col min="12546" max="12546" width="12.85546875" style="336" customWidth="1"/>
    <col min="12547" max="12549" width="24.42578125" style="336" customWidth="1"/>
    <col min="12550" max="12550" width="27.42578125" style="336" customWidth="1"/>
    <col min="12551" max="12551" width="28.7109375" style="336" customWidth="1"/>
    <col min="12552" max="12554" width="24.42578125" style="336" customWidth="1"/>
    <col min="12555" max="12555" width="27.42578125" style="336" customWidth="1"/>
    <col min="12556" max="12562" width="24.42578125" style="336" customWidth="1"/>
    <col min="12563" max="12563" width="9.7109375" style="336" customWidth="1"/>
    <col min="12564" max="12564" width="8.7109375" style="336" customWidth="1"/>
    <col min="12565" max="12565" width="10.7109375" style="336" customWidth="1"/>
    <col min="12566" max="12568" width="12.7109375" style="336" customWidth="1"/>
    <col min="12569" max="12801" width="9.140625" style="336"/>
    <col min="12802" max="12802" width="12.85546875" style="336" customWidth="1"/>
    <col min="12803" max="12805" width="24.42578125" style="336" customWidth="1"/>
    <col min="12806" max="12806" width="27.42578125" style="336" customWidth="1"/>
    <col min="12807" max="12807" width="28.7109375" style="336" customWidth="1"/>
    <col min="12808" max="12810" width="24.42578125" style="336" customWidth="1"/>
    <col min="12811" max="12811" width="27.42578125" style="336" customWidth="1"/>
    <col min="12812" max="12818" width="24.42578125" style="336" customWidth="1"/>
    <col min="12819" max="12819" width="9.7109375" style="336" customWidth="1"/>
    <col min="12820" max="12820" width="8.7109375" style="336" customWidth="1"/>
    <col min="12821" max="12821" width="10.7109375" style="336" customWidth="1"/>
    <col min="12822" max="12824" width="12.7109375" style="336" customWidth="1"/>
    <col min="12825" max="13057" width="9.140625" style="336"/>
    <col min="13058" max="13058" width="12.85546875" style="336" customWidth="1"/>
    <col min="13059" max="13061" width="24.42578125" style="336" customWidth="1"/>
    <col min="13062" max="13062" width="27.42578125" style="336" customWidth="1"/>
    <col min="13063" max="13063" width="28.7109375" style="336" customWidth="1"/>
    <col min="13064" max="13066" width="24.42578125" style="336" customWidth="1"/>
    <col min="13067" max="13067" width="27.42578125" style="336" customWidth="1"/>
    <col min="13068" max="13074" width="24.42578125" style="336" customWidth="1"/>
    <col min="13075" max="13075" width="9.7109375" style="336" customWidth="1"/>
    <col min="13076" max="13076" width="8.7109375" style="336" customWidth="1"/>
    <col min="13077" max="13077" width="10.7109375" style="336" customWidth="1"/>
    <col min="13078" max="13080" width="12.7109375" style="336" customWidth="1"/>
    <col min="13081" max="13313" width="9.140625" style="336"/>
    <col min="13314" max="13314" width="12.85546875" style="336" customWidth="1"/>
    <col min="13315" max="13317" width="24.42578125" style="336" customWidth="1"/>
    <col min="13318" max="13318" width="27.42578125" style="336" customWidth="1"/>
    <col min="13319" max="13319" width="28.7109375" style="336" customWidth="1"/>
    <col min="13320" max="13322" width="24.42578125" style="336" customWidth="1"/>
    <col min="13323" max="13323" width="27.42578125" style="336" customWidth="1"/>
    <col min="13324" max="13330" width="24.42578125" style="336" customWidth="1"/>
    <col min="13331" max="13331" width="9.7109375" style="336" customWidth="1"/>
    <col min="13332" max="13332" width="8.7109375" style="336" customWidth="1"/>
    <col min="13333" max="13333" width="10.7109375" style="336" customWidth="1"/>
    <col min="13334" max="13336" width="12.7109375" style="336" customWidth="1"/>
    <col min="13337" max="13569" width="9.140625" style="336"/>
    <col min="13570" max="13570" width="12.85546875" style="336" customWidth="1"/>
    <col min="13571" max="13573" width="24.42578125" style="336" customWidth="1"/>
    <col min="13574" max="13574" width="27.42578125" style="336" customWidth="1"/>
    <col min="13575" max="13575" width="28.7109375" style="336" customWidth="1"/>
    <col min="13576" max="13578" width="24.42578125" style="336" customWidth="1"/>
    <col min="13579" max="13579" width="27.42578125" style="336" customWidth="1"/>
    <col min="13580" max="13586" width="24.42578125" style="336" customWidth="1"/>
    <col min="13587" max="13587" width="9.7109375" style="336" customWidth="1"/>
    <col min="13588" max="13588" width="8.7109375" style="336" customWidth="1"/>
    <col min="13589" max="13589" width="10.7109375" style="336" customWidth="1"/>
    <col min="13590" max="13592" width="12.7109375" style="336" customWidth="1"/>
    <col min="13593" max="13825" width="9.140625" style="336"/>
    <col min="13826" max="13826" width="12.85546875" style="336" customWidth="1"/>
    <col min="13827" max="13829" width="24.42578125" style="336" customWidth="1"/>
    <col min="13830" max="13830" width="27.42578125" style="336" customWidth="1"/>
    <col min="13831" max="13831" width="28.7109375" style="336" customWidth="1"/>
    <col min="13832" max="13834" width="24.42578125" style="336" customWidth="1"/>
    <col min="13835" max="13835" width="27.42578125" style="336" customWidth="1"/>
    <col min="13836" max="13842" width="24.42578125" style="336" customWidth="1"/>
    <col min="13843" max="13843" width="9.7109375" style="336" customWidth="1"/>
    <col min="13844" max="13844" width="8.7109375" style="336" customWidth="1"/>
    <col min="13845" max="13845" width="10.7109375" style="336" customWidth="1"/>
    <col min="13846" max="13848" width="12.7109375" style="336" customWidth="1"/>
    <col min="13849" max="14081" width="9.140625" style="336"/>
    <col min="14082" max="14082" width="12.85546875" style="336" customWidth="1"/>
    <col min="14083" max="14085" width="24.42578125" style="336" customWidth="1"/>
    <col min="14086" max="14086" width="27.42578125" style="336" customWidth="1"/>
    <col min="14087" max="14087" width="28.7109375" style="336" customWidth="1"/>
    <col min="14088" max="14090" width="24.42578125" style="336" customWidth="1"/>
    <col min="14091" max="14091" width="27.42578125" style="336" customWidth="1"/>
    <col min="14092" max="14098" width="24.42578125" style="336" customWidth="1"/>
    <col min="14099" max="14099" width="9.7109375" style="336" customWidth="1"/>
    <col min="14100" max="14100" width="8.7109375" style="336" customWidth="1"/>
    <col min="14101" max="14101" width="10.7109375" style="336" customWidth="1"/>
    <col min="14102" max="14104" width="12.7109375" style="336" customWidth="1"/>
    <col min="14105" max="14337" width="9.140625" style="336"/>
    <col min="14338" max="14338" width="12.85546875" style="336" customWidth="1"/>
    <col min="14339" max="14341" width="24.42578125" style="336" customWidth="1"/>
    <col min="14342" max="14342" width="27.42578125" style="336" customWidth="1"/>
    <col min="14343" max="14343" width="28.7109375" style="336" customWidth="1"/>
    <col min="14344" max="14346" width="24.42578125" style="336" customWidth="1"/>
    <col min="14347" max="14347" width="27.42578125" style="336" customWidth="1"/>
    <col min="14348" max="14354" width="24.42578125" style="336" customWidth="1"/>
    <col min="14355" max="14355" width="9.7109375" style="336" customWidth="1"/>
    <col min="14356" max="14356" width="8.7109375" style="336" customWidth="1"/>
    <col min="14357" max="14357" width="10.7109375" style="336" customWidth="1"/>
    <col min="14358" max="14360" width="12.7109375" style="336" customWidth="1"/>
    <col min="14361" max="14593" width="9.140625" style="336"/>
    <col min="14594" max="14594" width="12.85546875" style="336" customWidth="1"/>
    <col min="14595" max="14597" width="24.42578125" style="336" customWidth="1"/>
    <col min="14598" max="14598" width="27.42578125" style="336" customWidth="1"/>
    <col min="14599" max="14599" width="28.7109375" style="336" customWidth="1"/>
    <col min="14600" max="14602" width="24.42578125" style="336" customWidth="1"/>
    <col min="14603" max="14603" width="27.42578125" style="336" customWidth="1"/>
    <col min="14604" max="14610" width="24.42578125" style="336" customWidth="1"/>
    <col min="14611" max="14611" width="9.7109375" style="336" customWidth="1"/>
    <col min="14612" max="14612" width="8.7109375" style="336" customWidth="1"/>
    <col min="14613" max="14613" width="10.7109375" style="336" customWidth="1"/>
    <col min="14614" max="14616" width="12.7109375" style="336" customWidth="1"/>
    <col min="14617" max="14849" width="9.140625" style="336"/>
    <col min="14850" max="14850" width="12.85546875" style="336" customWidth="1"/>
    <col min="14851" max="14853" width="24.42578125" style="336" customWidth="1"/>
    <col min="14854" max="14854" width="27.42578125" style="336" customWidth="1"/>
    <col min="14855" max="14855" width="28.7109375" style="336" customWidth="1"/>
    <col min="14856" max="14858" width="24.42578125" style="336" customWidth="1"/>
    <col min="14859" max="14859" width="27.42578125" style="336" customWidth="1"/>
    <col min="14860" max="14866" width="24.42578125" style="336" customWidth="1"/>
    <col min="14867" max="14867" width="9.7109375" style="336" customWidth="1"/>
    <col min="14868" max="14868" width="8.7109375" style="336" customWidth="1"/>
    <col min="14869" max="14869" width="10.7109375" style="336" customWidth="1"/>
    <col min="14870" max="14872" width="12.7109375" style="336" customWidth="1"/>
    <col min="14873" max="15105" width="9.140625" style="336"/>
    <col min="15106" max="15106" width="12.85546875" style="336" customWidth="1"/>
    <col min="15107" max="15109" width="24.42578125" style="336" customWidth="1"/>
    <col min="15110" max="15110" width="27.42578125" style="336" customWidth="1"/>
    <col min="15111" max="15111" width="28.7109375" style="336" customWidth="1"/>
    <col min="15112" max="15114" width="24.42578125" style="336" customWidth="1"/>
    <col min="15115" max="15115" width="27.42578125" style="336" customWidth="1"/>
    <col min="15116" max="15122" width="24.42578125" style="336" customWidth="1"/>
    <col min="15123" max="15123" width="9.7109375" style="336" customWidth="1"/>
    <col min="15124" max="15124" width="8.7109375" style="336" customWidth="1"/>
    <col min="15125" max="15125" width="10.7109375" style="336" customWidth="1"/>
    <col min="15126" max="15128" width="12.7109375" style="336" customWidth="1"/>
    <col min="15129" max="15361" width="9.140625" style="336"/>
    <col min="15362" max="15362" width="12.85546875" style="336" customWidth="1"/>
    <col min="15363" max="15365" width="24.42578125" style="336" customWidth="1"/>
    <col min="15366" max="15366" width="27.42578125" style="336" customWidth="1"/>
    <col min="15367" max="15367" width="28.7109375" style="336" customWidth="1"/>
    <col min="15368" max="15370" width="24.42578125" style="336" customWidth="1"/>
    <col min="15371" max="15371" width="27.42578125" style="336" customWidth="1"/>
    <col min="15372" max="15378" width="24.42578125" style="336" customWidth="1"/>
    <col min="15379" max="15379" width="9.7109375" style="336" customWidth="1"/>
    <col min="15380" max="15380" width="8.7109375" style="336" customWidth="1"/>
    <col min="15381" max="15381" width="10.7109375" style="336" customWidth="1"/>
    <col min="15382" max="15384" width="12.7109375" style="336" customWidth="1"/>
    <col min="15385" max="15617" width="9.140625" style="336"/>
    <col min="15618" max="15618" width="12.85546875" style="336" customWidth="1"/>
    <col min="15619" max="15621" width="24.42578125" style="336" customWidth="1"/>
    <col min="15622" max="15622" width="27.42578125" style="336" customWidth="1"/>
    <col min="15623" max="15623" width="28.7109375" style="336" customWidth="1"/>
    <col min="15624" max="15626" width="24.42578125" style="336" customWidth="1"/>
    <col min="15627" max="15627" width="27.42578125" style="336" customWidth="1"/>
    <col min="15628" max="15634" width="24.42578125" style="336" customWidth="1"/>
    <col min="15635" max="15635" width="9.7109375" style="336" customWidth="1"/>
    <col min="15636" max="15636" width="8.7109375" style="336" customWidth="1"/>
    <col min="15637" max="15637" width="10.7109375" style="336" customWidth="1"/>
    <col min="15638" max="15640" width="12.7109375" style="336" customWidth="1"/>
    <col min="15641" max="15873" width="9.140625" style="336"/>
    <col min="15874" max="15874" width="12.85546875" style="336" customWidth="1"/>
    <col min="15875" max="15877" width="24.42578125" style="336" customWidth="1"/>
    <col min="15878" max="15878" width="27.42578125" style="336" customWidth="1"/>
    <col min="15879" max="15879" width="28.7109375" style="336" customWidth="1"/>
    <col min="15880" max="15882" width="24.42578125" style="336" customWidth="1"/>
    <col min="15883" max="15883" width="27.42578125" style="336" customWidth="1"/>
    <col min="15884" max="15890" width="24.42578125" style="336" customWidth="1"/>
    <col min="15891" max="15891" width="9.7109375" style="336" customWidth="1"/>
    <col min="15892" max="15892" width="8.7109375" style="336" customWidth="1"/>
    <col min="15893" max="15893" width="10.7109375" style="336" customWidth="1"/>
    <col min="15894" max="15896" width="12.7109375" style="336" customWidth="1"/>
    <col min="15897" max="16129" width="9.140625" style="336"/>
    <col min="16130" max="16130" width="12.85546875" style="336" customWidth="1"/>
    <col min="16131" max="16133" width="24.42578125" style="336" customWidth="1"/>
    <col min="16134" max="16134" width="27.42578125" style="336" customWidth="1"/>
    <col min="16135" max="16135" width="28.7109375" style="336" customWidth="1"/>
    <col min="16136" max="16138" width="24.42578125" style="336" customWidth="1"/>
    <col min="16139" max="16139" width="27.42578125" style="336" customWidth="1"/>
    <col min="16140" max="16146" width="24.42578125" style="336" customWidth="1"/>
    <col min="16147" max="16147" width="9.7109375" style="336" customWidth="1"/>
    <col min="16148" max="16148" width="8.7109375" style="336" customWidth="1"/>
    <col min="16149" max="16149" width="10.7109375" style="336" customWidth="1"/>
    <col min="16150" max="16152" width="12.7109375" style="336" customWidth="1"/>
    <col min="16153" max="16384" width="9.140625" style="336"/>
  </cols>
  <sheetData>
    <row r="1" spans="1:21" s="261" customFormat="1" ht="15" customHeight="1">
      <c r="A1" s="3074" t="s">
        <v>29</v>
      </c>
      <c r="B1" s="3074"/>
      <c r="C1" s="3074"/>
      <c r="D1" s="1376"/>
      <c r="E1" s="1377"/>
      <c r="F1" s="1377"/>
      <c r="G1" s="1377"/>
      <c r="H1" s="1377"/>
      <c r="I1" s="1377"/>
      <c r="J1" s="12"/>
    </row>
    <row r="2" spans="1:21" s="261" customFormat="1">
      <c r="A2" s="1274" t="s">
        <v>30</v>
      </c>
      <c r="B2" s="3052" t="s">
        <v>1000</v>
      </c>
      <c r="C2" s="3052"/>
      <c r="D2" s="1275"/>
      <c r="E2" s="1275"/>
      <c r="F2" s="1275"/>
      <c r="G2" s="1275"/>
      <c r="H2" s="1275"/>
      <c r="I2" s="1275"/>
      <c r="J2" s="111"/>
    </row>
    <row r="3" spans="1:21" s="261" customFormat="1" ht="41.25" customHeight="1">
      <c r="A3" s="1274" t="s">
        <v>31</v>
      </c>
      <c r="B3" s="3053" t="s">
        <v>1001</v>
      </c>
      <c r="C3" s="3053"/>
      <c r="D3" s="1275"/>
      <c r="E3" s="1275"/>
      <c r="F3" s="1275"/>
      <c r="G3" s="1276"/>
      <c r="H3" s="1276"/>
      <c r="I3" s="1276"/>
      <c r="J3" s="12"/>
    </row>
    <row r="4" spans="1:21" s="261" customFormat="1">
      <c r="A4" s="1274" t="s">
        <v>32</v>
      </c>
      <c r="B4" s="3053">
        <v>2</v>
      </c>
      <c r="C4" s="3053"/>
      <c r="D4" s="1275"/>
      <c r="E4" s="1275"/>
      <c r="F4" s="1275"/>
      <c r="G4" s="1275"/>
      <c r="H4" s="1275"/>
      <c r="I4" s="1275"/>
      <c r="J4" s="111"/>
    </row>
    <row r="5" spans="1:21" s="261" customFormat="1">
      <c r="A5" s="1274" t="s">
        <v>33</v>
      </c>
      <c r="B5" s="3053"/>
      <c r="C5" s="3053"/>
      <c r="D5" s="1275"/>
      <c r="E5" s="1275"/>
      <c r="F5" s="1275"/>
      <c r="G5" s="1275"/>
      <c r="H5" s="1275"/>
      <c r="I5" s="1275"/>
      <c r="J5" s="117"/>
    </row>
    <row r="6" spans="1:21" s="261" customFormat="1">
      <c r="A6" s="1274" t="s">
        <v>34</v>
      </c>
      <c r="B6" s="3053"/>
      <c r="C6" s="3053"/>
      <c r="D6" s="1275"/>
      <c r="E6" s="1275"/>
      <c r="F6" s="1275"/>
      <c r="G6" s="1275"/>
      <c r="H6" s="1275"/>
      <c r="I6" s="1275"/>
      <c r="J6" s="117"/>
    </row>
    <row r="7" spans="1:21" s="261" customFormat="1">
      <c r="A7" s="1274" t="s">
        <v>35</v>
      </c>
      <c r="B7" s="3053"/>
      <c r="C7" s="3053"/>
      <c r="D7" s="1275"/>
      <c r="E7" s="1275"/>
      <c r="F7" s="1275"/>
      <c r="G7" s="1275"/>
      <c r="H7" s="1275"/>
      <c r="I7" s="1275"/>
      <c r="J7" s="117"/>
    </row>
    <row r="8" spans="1:21" s="261" customFormat="1">
      <c r="A8" s="1274" t="s">
        <v>814</v>
      </c>
      <c r="B8" s="3053"/>
      <c r="C8" s="3053"/>
      <c r="D8" s="1275"/>
      <c r="E8" s="1275"/>
      <c r="F8" s="1275"/>
      <c r="G8" s="1278"/>
      <c r="H8" s="1278"/>
      <c r="I8" s="1278"/>
      <c r="J8" s="118"/>
    </row>
    <row r="9" spans="1:21" s="261" customFormat="1">
      <c r="A9" s="1274" t="s">
        <v>197</v>
      </c>
      <c r="B9" s="3053" t="s">
        <v>414</v>
      </c>
      <c r="C9" s="3053"/>
      <c r="D9" s="1275"/>
      <c r="E9" s="1275"/>
      <c r="F9" s="1275"/>
      <c r="G9" s="1276"/>
      <c r="H9" s="1276"/>
      <c r="I9" s="1276"/>
      <c r="J9" s="260"/>
      <c r="K9" s="260"/>
    </row>
    <row r="10" spans="1:21" s="329" customFormat="1" ht="15">
      <c r="A10" s="1378"/>
      <c r="B10" s="1378"/>
      <c r="C10" s="1359"/>
      <c r="D10" s="1275"/>
      <c r="E10" s="1275"/>
      <c r="F10" s="1275"/>
      <c r="G10" s="1378"/>
      <c r="H10" s="1378"/>
      <c r="I10" s="1378"/>
    </row>
    <row r="11" spans="1:21" s="108" customFormat="1" ht="15">
      <c r="A11" s="1361" t="s">
        <v>815</v>
      </c>
      <c r="B11" s="3073"/>
      <c r="C11" s="3073"/>
      <c r="D11" s="1275"/>
      <c r="E11" s="1275"/>
      <c r="F11" s="1275"/>
      <c r="G11" s="1321"/>
      <c r="H11" s="1321"/>
      <c r="I11" s="1321"/>
    </row>
    <row r="12" spans="1:21" s="261" customFormat="1" ht="15">
      <c r="A12" s="1274" t="s">
        <v>37</v>
      </c>
      <c r="B12" s="3073"/>
      <c r="C12" s="3073"/>
      <c r="D12" s="1275"/>
      <c r="E12" s="1275"/>
      <c r="F12" s="1275"/>
      <c r="G12" s="1276"/>
      <c r="H12" s="1276"/>
      <c r="I12" s="1276"/>
      <c r="J12" s="260"/>
      <c r="K12" s="260"/>
    </row>
    <row r="13" spans="1:21" ht="15.75" thickBot="1">
      <c r="A13" s="1359"/>
      <c r="B13" s="1362"/>
      <c r="C13" s="1363"/>
      <c r="D13" s="1363"/>
      <c r="E13" s="1363"/>
      <c r="F13" s="1363"/>
      <c r="G13" s="1363"/>
      <c r="H13" s="1363"/>
      <c r="I13" s="1363"/>
      <c r="J13" s="330"/>
      <c r="K13" s="330"/>
      <c r="L13" s="330"/>
      <c r="M13" s="330"/>
      <c r="N13" s="330"/>
      <c r="O13" s="330"/>
      <c r="P13" s="330"/>
      <c r="Q13" s="330"/>
      <c r="R13" s="330"/>
    </row>
    <row r="14" spans="1:21" s="331" customFormat="1" ht="16.5" thickBot="1">
      <c r="A14" s="3068" t="s">
        <v>2223</v>
      </c>
      <c r="B14" s="3070" t="s">
        <v>2478</v>
      </c>
      <c r="C14" s="3070" t="s">
        <v>816</v>
      </c>
      <c r="D14" s="3070" t="s">
        <v>817</v>
      </c>
      <c r="E14" s="3055" t="s">
        <v>1002</v>
      </c>
      <c r="F14" s="3072"/>
      <c r="G14" s="3072"/>
      <c r="H14" s="3056"/>
      <c r="I14" s="3049" t="s">
        <v>1003</v>
      </c>
      <c r="S14" s="334"/>
      <c r="T14" s="334"/>
      <c r="U14" s="335"/>
    </row>
    <row r="15" spans="1:21" s="331" customFormat="1" ht="15.75">
      <c r="A15" s="3069"/>
      <c r="B15" s="3071"/>
      <c r="C15" s="3071"/>
      <c r="D15" s="3071"/>
      <c r="E15" s="1374" t="s">
        <v>1004</v>
      </c>
      <c r="F15" s="1379" t="s">
        <v>1005</v>
      </c>
      <c r="G15" s="1374" t="s">
        <v>1006</v>
      </c>
      <c r="H15" s="1374" t="s">
        <v>1007</v>
      </c>
      <c r="I15" s="3067"/>
      <c r="S15" s="334"/>
      <c r="T15" s="334"/>
      <c r="U15" s="335"/>
    </row>
    <row r="16" spans="1:21" s="331" customFormat="1" ht="32.25" customHeight="1">
      <c r="A16" s="1380"/>
      <c r="B16" s="1380"/>
      <c r="C16" s="1380"/>
      <c r="D16" s="1380"/>
      <c r="E16" s="1375"/>
      <c r="F16" s="1375"/>
      <c r="G16" s="1375"/>
      <c r="H16" s="1375"/>
      <c r="I16" s="1375"/>
      <c r="S16" s="334"/>
      <c r="T16" s="334"/>
      <c r="U16" s="335"/>
    </row>
    <row r="17" spans="1:21" s="331" customFormat="1" ht="15.75">
      <c r="A17" s="1380"/>
      <c r="B17" s="1380"/>
      <c r="C17" s="1380"/>
      <c r="D17" s="1380"/>
      <c r="E17" s="1375"/>
      <c r="F17" s="1375"/>
      <c r="G17" s="1375"/>
      <c r="H17" s="1375"/>
      <c r="I17" s="1375"/>
      <c r="S17" s="334"/>
      <c r="T17" s="334"/>
      <c r="U17" s="335"/>
    </row>
    <row r="18" spans="1:21" s="331" customFormat="1" ht="15">
      <c r="A18" s="1381"/>
      <c r="B18" s="1381"/>
      <c r="C18" s="1381"/>
      <c r="D18" s="1381"/>
      <c r="E18" s="1375"/>
      <c r="F18" s="1375"/>
      <c r="G18" s="1375"/>
      <c r="H18" s="1375"/>
      <c r="I18" s="1375"/>
      <c r="S18" s="334"/>
      <c r="T18" s="334"/>
      <c r="U18" s="335"/>
    </row>
    <row r="19" spans="1:21" s="331" customFormat="1" ht="15">
      <c r="A19" s="1381"/>
      <c r="B19" s="1381"/>
      <c r="C19" s="1381"/>
      <c r="D19" s="1381"/>
      <c r="E19" s="1375"/>
      <c r="F19" s="1375"/>
      <c r="G19" s="1375"/>
      <c r="H19" s="1375"/>
      <c r="I19" s="1375"/>
      <c r="S19" s="334"/>
      <c r="T19" s="334"/>
      <c r="U19" s="335"/>
    </row>
    <row r="20" spans="1:21" s="331" customFormat="1" ht="15.75">
      <c r="A20" s="1380"/>
      <c r="B20" s="1380"/>
      <c r="C20" s="1380"/>
      <c r="D20" s="1380"/>
      <c r="E20" s="1375"/>
      <c r="F20" s="1375"/>
      <c r="G20" s="1375"/>
      <c r="H20" s="1375"/>
      <c r="I20" s="1375"/>
      <c r="S20" s="334"/>
      <c r="T20" s="334"/>
      <c r="U20" s="335"/>
    </row>
    <row r="21" spans="1:21" s="331" customFormat="1" ht="15.75">
      <c r="A21" s="1380"/>
      <c r="B21" s="1380"/>
      <c r="C21" s="1380"/>
      <c r="D21" s="1380"/>
      <c r="E21" s="1375"/>
      <c r="F21" s="1375"/>
      <c r="G21" s="1375"/>
      <c r="H21" s="1375"/>
      <c r="I21" s="1375"/>
      <c r="S21" s="334"/>
      <c r="T21" s="334"/>
      <c r="U21" s="335"/>
    </row>
    <row r="22" spans="1:21" s="331" customFormat="1" ht="15">
      <c r="A22" s="1381"/>
      <c r="B22" s="1381"/>
      <c r="C22" s="1381"/>
      <c r="D22" s="1381"/>
      <c r="E22" s="1375"/>
      <c r="F22" s="1375"/>
      <c r="G22" s="1375"/>
      <c r="H22" s="1375"/>
      <c r="I22" s="1375"/>
      <c r="S22" s="334"/>
      <c r="T22" s="334"/>
      <c r="U22" s="335"/>
    </row>
    <row r="23" spans="1:21" s="331" customFormat="1" ht="15">
      <c r="A23" s="1381"/>
      <c r="B23" s="1381"/>
      <c r="C23" s="1381"/>
      <c r="D23" s="1381"/>
      <c r="E23" s="1375"/>
      <c r="F23" s="1375"/>
      <c r="G23" s="1375"/>
      <c r="H23" s="1375"/>
      <c r="I23" s="1375"/>
      <c r="S23" s="334"/>
      <c r="T23" s="334"/>
      <c r="U23" s="335"/>
    </row>
    <row r="24" spans="1:21" s="331" customFormat="1" ht="15.75">
      <c r="A24" s="1380"/>
      <c r="B24" s="1380"/>
      <c r="C24" s="1380"/>
      <c r="D24" s="1380"/>
      <c r="E24" s="1375"/>
      <c r="F24" s="1375"/>
      <c r="G24" s="1375"/>
      <c r="H24" s="1375"/>
      <c r="I24" s="1375"/>
      <c r="S24" s="334"/>
      <c r="T24" s="334"/>
      <c r="U24" s="335"/>
    </row>
    <row r="25" spans="1:21" s="331" customFormat="1" ht="15.75">
      <c r="A25" s="1380"/>
      <c r="B25" s="1380"/>
      <c r="C25" s="1380"/>
      <c r="D25" s="1380"/>
      <c r="E25" s="1375"/>
      <c r="F25" s="1375"/>
      <c r="G25" s="1375"/>
      <c r="H25" s="1375"/>
      <c r="I25" s="1375"/>
      <c r="S25" s="334"/>
      <c r="T25" s="334"/>
      <c r="U25" s="335"/>
    </row>
    <row r="26" spans="1:21" s="331" customFormat="1">
      <c r="A26" s="333"/>
      <c r="B26" s="333"/>
      <c r="D26" s="333"/>
      <c r="E26" s="333"/>
      <c r="F26" s="333"/>
      <c r="S26" s="334"/>
      <c r="T26" s="334"/>
      <c r="U26" s="335"/>
    </row>
    <row r="27" spans="1:21" s="331" customFormat="1">
      <c r="A27" s="333"/>
      <c r="B27" s="333"/>
      <c r="D27" s="333"/>
      <c r="E27" s="333"/>
      <c r="F27" s="333"/>
      <c r="S27" s="334"/>
      <c r="T27" s="334"/>
      <c r="U27" s="335"/>
    </row>
    <row r="28" spans="1:21" s="331" customFormat="1">
      <c r="A28" s="333"/>
      <c r="B28" s="333"/>
      <c r="D28" s="333"/>
      <c r="E28" s="333"/>
      <c r="F28" s="333"/>
      <c r="S28" s="334"/>
      <c r="T28" s="334"/>
      <c r="U28" s="335"/>
    </row>
    <row r="29" spans="1:21" s="331" customFormat="1">
      <c r="A29" s="333"/>
      <c r="B29" s="333"/>
      <c r="D29" s="333"/>
      <c r="E29" s="333"/>
      <c r="F29" s="333"/>
      <c r="S29" s="334"/>
      <c r="T29" s="334"/>
      <c r="U29" s="335"/>
    </row>
    <row r="30" spans="1:21" s="331" customFormat="1">
      <c r="A30" s="333"/>
      <c r="B30" s="333"/>
      <c r="D30" s="333"/>
      <c r="E30" s="333"/>
      <c r="F30" s="333"/>
      <c r="S30" s="334"/>
      <c r="T30" s="334"/>
      <c r="U30" s="335"/>
    </row>
    <row r="31" spans="1:21" s="331" customFormat="1">
      <c r="A31" s="333"/>
      <c r="B31" s="333"/>
      <c r="D31" s="333"/>
      <c r="E31" s="333"/>
      <c r="F31" s="333"/>
      <c r="S31" s="334"/>
      <c r="T31" s="334"/>
      <c r="U31" s="335"/>
    </row>
    <row r="32" spans="1:21" s="331" customFormat="1">
      <c r="A32" s="333"/>
      <c r="B32" s="333"/>
      <c r="D32" s="333"/>
      <c r="E32" s="333"/>
      <c r="F32" s="333"/>
      <c r="S32" s="334"/>
      <c r="T32" s="334"/>
      <c r="U32" s="335"/>
    </row>
    <row r="33" spans="1:21" s="331" customFormat="1">
      <c r="A33" s="333"/>
      <c r="B33" s="333"/>
      <c r="D33" s="333"/>
      <c r="E33" s="333"/>
      <c r="F33" s="333"/>
      <c r="S33" s="334"/>
      <c r="T33" s="334"/>
      <c r="U33" s="335"/>
    </row>
    <row r="34" spans="1:21" s="331" customFormat="1">
      <c r="A34" s="333"/>
      <c r="B34" s="333"/>
      <c r="D34" s="333"/>
      <c r="E34" s="333"/>
      <c r="F34" s="333"/>
      <c r="S34" s="334"/>
      <c r="T34" s="334"/>
      <c r="U34" s="335"/>
    </row>
    <row r="35" spans="1:21" s="331" customFormat="1">
      <c r="A35" s="333"/>
      <c r="B35" s="333"/>
      <c r="D35" s="333"/>
      <c r="E35" s="333"/>
      <c r="F35" s="333"/>
      <c r="S35" s="334"/>
      <c r="T35" s="334"/>
      <c r="U35" s="335"/>
    </row>
    <row r="36" spans="1:21" s="331" customFormat="1">
      <c r="A36" s="333"/>
      <c r="B36" s="333"/>
      <c r="D36" s="333"/>
      <c r="E36" s="333"/>
      <c r="F36" s="333"/>
      <c r="S36" s="334"/>
      <c r="T36" s="334"/>
      <c r="U36" s="335"/>
    </row>
    <row r="37" spans="1:21" s="331" customFormat="1">
      <c r="A37" s="333"/>
      <c r="B37" s="333"/>
      <c r="D37" s="333"/>
      <c r="E37" s="333"/>
      <c r="F37" s="333"/>
      <c r="S37" s="334"/>
      <c r="T37" s="334"/>
      <c r="U37" s="335"/>
    </row>
    <row r="38" spans="1:21" s="331" customFormat="1">
      <c r="A38" s="333"/>
      <c r="B38" s="333"/>
      <c r="D38" s="333"/>
      <c r="E38" s="333"/>
      <c r="F38" s="333"/>
      <c r="S38" s="334"/>
      <c r="T38" s="334"/>
      <c r="U38" s="335"/>
    </row>
    <row r="39" spans="1:21" s="331" customFormat="1">
      <c r="A39" s="333"/>
      <c r="B39" s="333"/>
      <c r="D39" s="333"/>
      <c r="E39" s="333"/>
      <c r="F39" s="333"/>
      <c r="S39" s="334"/>
      <c r="T39" s="334"/>
      <c r="U39" s="335"/>
    </row>
    <row r="40" spans="1:21" s="331" customFormat="1">
      <c r="A40" s="333"/>
      <c r="B40" s="333"/>
      <c r="D40" s="333"/>
      <c r="E40" s="333"/>
      <c r="F40" s="333"/>
      <c r="S40" s="334"/>
      <c r="T40" s="334"/>
      <c r="U40" s="335"/>
    </row>
    <row r="41" spans="1:21" s="331" customFormat="1">
      <c r="A41" s="333"/>
      <c r="B41" s="333"/>
      <c r="D41" s="333"/>
      <c r="E41" s="333"/>
      <c r="F41" s="333"/>
      <c r="S41" s="334"/>
      <c r="T41" s="334"/>
      <c r="U41" s="335"/>
    </row>
    <row r="42" spans="1:21" s="331" customFormat="1">
      <c r="A42" s="333"/>
      <c r="B42" s="333"/>
      <c r="D42" s="333"/>
      <c r="E42" s="333"/>
      <c r="F42" s="333"/>
      <c r="S42" s="334"/>
      <c r="T42" s="334"/>
      <c r="U42" s="335"/>
    </row>
    <row r="43" spans="1:21" s="331" customFormat="1">
      <c r="A43" s="333"/>
      <c r="B43" s="333"/>
      <c r="D43" s="333"/>
      <c r="E43" s="333"/>
      <c r="F43" s="333"/>
      <c r="S43" s="334"/>
      <c r="T43" s="334"/>
      <c r="U43" s="335"/>
    </row>
    <row r="44" spans="1:21" s="331" customFormat="1">
      <c r="A44" s="333"/>
      <c r="B44" s="333"/>
      <c r="D44" s="333"/>
      <c r="E44" s="333"/>
      <c r="F44" s="333"/>
      <c r="S44" s="334"/>
      <c r="T44" s="334"/>
      <c r="U44" s="335"/>
    </row>
    <row r="45" spans="1:21" s="331" customFormat="1">
      <c r="A45" s="333"/>
      <c r="B45" s="333"/>
      <c r="D45" s="333"/>
      <c r="E45" s="333"/>
      <c r="F45" s="333"/>
      <c r="S45" s="334"/>
      <c r="T45" s="334"/>
      <c r="U45" s="335"/>
    </row>
    <row r="46" spans="1:21" s="331" customFormat="1">
      <c r="A46" s="333"/>
      <c r="B46" s="333"/>
      <c r="D46" s="333"/>
      <c r="E46" s="333"/>
      <c r="F46" s="333"/>
      <c r="S46" s="334"/>
      <c r="T46" s="334"/>
      <c r="U46" s="335"/>
    </row>
    <row r="47" spans="1:21" s="331" customFormat="1">
      <c r="A47" s="333"/>
      <c r="B47" s="333"/>
      <c r="D47" s="333"/>
      <c r="E47" s="333"/>
      <c r="F47" s="333"/>
      <c r="S47" s="334"/>
      <c r="T47" s="334"/>
      <c r="U47" s="335"/>
    </row>
    <row r="48" spans="1:21" s="331" customFormat="1">
      <c r="A48" s="333"/>
      <c r="B48" s="333"/>
      <c r="D48" s="333"/>
      <c r="E48" s="333"/>
      <c r="F48" s="333"/>
      <c r="S48" s="334"/>
      <c r="T48" s="334"/>
      <c r="U48" s="335"/>
    </row>
    <row r="49" spans="1:21" s="331" customFormat="1">
      <c r="A49" s="333"/>
      <c r="B49" s="333"/>
      <c r="D49" s="333"/>
      <c r="E49" s="333"/>
      <c r="F49" s="333"/>
      <c r="S49" s="334"/>
      <c r="T49" s="334"/>
      <c r="U49" s="335"/>
    </row>
    <row r="50" spans="1:21" s="331" customFormat="1">
      <c r="A50" s="333"/>
      <c r="B50" s="333"/>
      <c r="D50" s="333"/>
      <c r="E50" s="333"/>
      <c r="F50" s="333"/>
      <c r="S50" s="334"/>
      <c r="T50" s="334"/>
      <c r="U50" s="335"/>
    </row>
    <row r="51" spans="1:21" s="331" customFormat="1">
      <c r="A51" s="333"/>
      <c r="B51" s="333"/>
      <c r="D51" s="333"/>
      <c r="E51" s="333"/>
      <c r="F51" s="333"/>
      <c r="S51" s="334"/>
      <c r="T51" s="334"/>
      <c r="U51" s="335"/>
    </row>
    <row r="52" spans="1:21" s="331" customFormat="1">
      <c r="A52" s="333"/>
      <c r="B52" s="333"/>
      <c r="D52" s="333"/>
      <c r="E52" s="333"/>
      <c r="F52" s="333"/>
      <c r="S52" s="334"/>
      <c r="T52" s="334"/>
      <c r="U52" s="335"/>
    </row>
    <row r="53" spans="1:21" s="331" customFormat="1">
      <c r="A53" s="333"/>
      <c r="B53" s="333"/>
      <c r="D53" s="333"/>
      <c r="E53" s="333"/>
      <c r="F53" s="333"/>
      <c r="S53" s="334"/>
      <c r="T53" s="334"/>
      <c r="U53" s="335"/>
    </row>
    <row r="54" spans="1:21" s="331" customFormat="1">
      <c r="A54" s="333"/>
      <c r="B54" s="333"/>
      <c r="D54" s="333"/>
      <c r="E54" s="333"/>
      <c r="F54" s="333"/>
      <c r="S54" s="334"/>
      <c r="T54" s="334"/>
      <c r="U54" s="335"/>
    </row>
    <row r="55" spans="1:21" s="331" customFormat="1">
      <c r="A55" s="333"/>
      <c r="B55" s="333"/>
      <c r="D55" s="333"/>
      <c r="E55" s="333"/>
      <c r="F55" s="333"/>
      <c r="S55" s="334"/>
      <c r="T55" s="334"/>
      <c r="U55" s="335"/>
    </row>
    <row r="56" spans="1:21" s="331" customFormat="1">
      <c r="A56" s="333"/>
      <c r="B56" s="333"/>
      <c r="D56" s="333"/>
      <c r="E56" s="333"/>
      <c r="F56" s="333"/>
      <c r="S56" s="334"/>
      <c r="T56" s="334"/>
      <c r="U56" s="335"/>
    </row>
    <row r="57" spans="1:21" s="331" customFormat="1">
      <c r="A57" s="333"/>
      <c r="B57" s="333"/>
      <c r="D57" s="333"/>
      <c r="E57" s="333"/>
      <c r="F57" s="333"/>
      <c r="S57" s="334"/>
      <c r="T57" s="334"/>
      <c r="U57" s="335"/>
    </row>
    <row r="58" spans="1:21" s="331" customFormat="1">
      <c r="A58" s="333"/>
      <c r="B58" s="333"/>
      <c r="D58" s="333"/>
      <c r="E58" s="333"/>
      <c r="F58" s="333"/>
      <c r="S58" s="334"/>
      <c r="T58" s="334"/>
      <c r="U58" s="335"/>
    </row>
    <row r="59" spans="1:21" s="331" customFormat="1">
      <c r="A59" s="333"/>
      <c r="B59" s="333"/>
      <c r="D59" s="333"/>
      <c r="E59" s="333"/>
      <c r="F59" s="333"/>
      <c r="S59" s="334"/>
      <c r="T59" s="334"/>
      <c r="U59" s="335"/>
    </row>
    <row r="60" spans="1:21" s="331" customFormat="1">
      <c r="A60" s="333"/>
      <c r="B60" s="333"/>
      <c r="D60" s="333"/>
      <c r="E60" s="333"/>
      <c r="F60" s="333"/>
      <c r="S60" s="334"/>
      <c r="T60" s="334"/>
      <c r="U60" s="335"/>
    </row>
    <row r="61" spans="1:21" s="331" customFormat="1">
      <c r="A61" s="333"/>
      <c r="B61" s="333"/>
      <c r="D61" s="333"/>
      <c r="E61" s="333"/>
      <c r="F61" s="333"/>
      <c r="S61" s="334"/>
      <c r="T61" s="334"/>
      <c r="U61" s="335"/>
    </row>
    <row r="62" spans="1:21" s="331" customFormat="1">
      <c r="A62" s="333"/>
      <c r="B62" s="333"/>
      <c r="D62" s="333"/>
      <c r="E62" s="333"/>
      <c r="F62" s="333"/>
      <c r="S62" s="334"/>
      <c r="T62" s="334"/>
      <c r="U62" s="335"/>
    </row>
    <row r="63" spans="1:21" s="331" customFormat="1">
      <c r="A63" s="333"/>
      <c r="B63" s="333"/>
      <c r="D63" s="333"/>
      <c r="E63" s="333"/>
      <c r="F63" s="333"/>
      <c r="S63" s="334"/>
      <c r="T63" s="334"/>
      <c r="U63" s="335"/>
    </row>
    <row r="64" spans="1:21" s="331" customFormat="1">
      <c r="A64" s="333"/>
      <c r="B64" s="333"/>
      <c r="D64" s="333"/>
      <c r="E64" s="333"/>
      <c r="F64" s="333"/>
      <c r="S64" s="334"/>
      <c r="T64" s="334"/>
      <c r="U64" s="335"/>
    </row>
    <row r="65" spans="1:21" s="331" customFormat="1">
      <c r="A65" s="333"/>
      <c r="B65" s="333"/>
      <c r="D65" s="333"/>
      <c r="E65" s="333"/>
      <c r="F65" s="333"/>
      <c r="S65" s="334"/>
      <c r="T65" s="334"/>
      <c r="U65" s="335"/>
    </row>
    <row r="66" spans="1:21" s="331" customFormat="1">
      <c r="A66" s="333"/>
      <c r="B66" s="333"/>
      <c r="D66" s="333"/>
      <c r="E66" s="333"/>
      <c r="F66" s="333"/>
      <c r="S66" s="334"/>
      <c r="T66" s="334"/>
      <c r="U66" s="335"/>
    </row>
    <row r="67" spans="1:21" s="331" customFormat="1">
      <c r="A67" s="333"/>
      <c r="B67" s="333"/>
      <c r="D67" s="333"/>
      <c r="E67" s="333"/>
      <c r="F67" s="333"/>
      <c r="S67" s="334"/>
      <c r="T67" s="334"/>
      <c r="U67" s="335"/>
    </row>
    <row r="68" spans="1:21" s="331" customFormat="1">
      <c r="A68" s="333"/>
      <c r="B68" s="333"/>
      <c r="D68" s="333"/>
      <c r="E68" s="333"/>
      <c r="F68" s="333"/>
      <c r="S68" s="334"/>
      <c r="T68" s="334"/>
      <c r="U68" s="335"/>
    </row>
    <row r="69" spans="1:21" s="331" customFormat="1">
      <c r="A69" s="333"/>
      <c r="B69" s="333"/>
      <c r="D69" s="333"/>
      <c r="E69" s="333"/>
      <c r="F69" s="333"/>
      <c r="S69" s="334"/>
      <c r="T69" s="334"/>
      <c r="U69" s="335"/>
    </row>
    <row r="70" spans="1:21" s="331" customFormat="1">
      <c r="A70" s="333"/>
      <c r="B70" s="333"/>
      <c r="D70" s="333"/>
      <c r="E70" s="333"/>
      <c r="F70" s="333"/>
      <c r="S70" s="334"/>
      <c r="T70" s="334"/>
      <c r="U70" s="335"/>
    </row>
    <row r="71" spans="1:21" s="331" customFormat="1">
      <c r="A71" s="333"/>
      <c r="B71" s="333"/>
      <c r="D71" s="333"/>
      <c r="E71" s="333"/>
      <c r="F71" s="333"/>
      <c r="S71" s="334"/>
      <c r="T71" s="334"/>
      <c r="U71" s="335"/>
    </row>
    <row r="72" spans="1:21" s="331" customFormat="1">
      <c r="A72" s="333"/>
      <c r="B72" s="333"/>
      <c r="D72" s="333"/>
      <c r="E72" s="333"/>
      <c r="F72" s="333"/>
      <c r="S72" s="334"/>
      <c r="T72" s="334"/>
      <c r="U72" s="335"/>
    </row>
    <row r="73" spans="1:21" s="331" customFormat="1">
      <c r="A73" s="333"/>
      <c r="B73" s="333"/>
      <c r="D73" s="333"/>
      <c r="E73" s="333"/>
      <c r="F73" s="333"/>
      <c r="S73" s="334"/>
      <c r="T73" s="334"/>
      <c r="U73" s="335"/>
    </row>
    <row r="74" spans="1:21" s="331" customFormat="1">
      <c r="A74" s="333"/>
      <c r="B74" s="333"/>
      <c r="D74" s="333"/>
      <c r="E74" s="333"/>
      <c r="F74" s="333"/>
      <c r="S74" s="334"/>
      <c r="T74" s="334"/>
      <c r="U74" s="335"/>
    </row>
    <row r="75" spans="1:21" s="331" customFormat="1">
      <c r="A75" s="333"/>
      <c r="B75" s="333"/>
      <c r="D75" s="333"/>
      <c r="E75" s="333"/>
      <c r="F75" s="333"/>
      <c r="S75" s="334"/>
      <c r="T75" s="334"/>
      <c r="U75" s="335"/>
    </row>
    <row r="76" spans="1:21" s="331" customFormat="1">
      <c r="A76" s="333"/>
      <c r="B76" s="333"/>
      <c r="D76" s="333"/>
      <c r="E76" s="333"/>
      <c r="F76" s="333"/>
      <c r="S76" s="334"/>
      <c r="T76" s="334"/>
      <c r="U76" s="335"/>
    </row>
    <row r="77" spans="1:21" s="331" customFormat="1">
      <c r="A77" s="333"/>
      <c r="B77" s="333"/>
      <c r="D77" s="333"/>
      <c r="E77" s="333"/>
      <c r="F77" s="333"/>
      <c r="S77" s="334"/>
      <c r="T77" s="334"/>
      <c r="U77" s="335"/>
    </row>
    <row r="78" spans="1:21" s="331" customFormat="1">
      <c r="A78" s="333"/>
      <c r="B78" s="333"/>
      <c r="D78" s="333"/>
      <c r="E78" s="333"/>
      <c r="F78" s="333"/>
      <c r="S78" s="334"/>
      <c r="T78" s="334"/>
      <c r="U78" s="335"/>
    </row>
    <row r="79" spans="1:21" s="331" customFormat="1">
      <c r="A79" s="333"/>
      <c r="B79" s="333"/>
      <c r="D79" s="333"/>
      <c r="E79" s="333"/>
      <c r="F79" s="333"/>
      <c r="S79" s="334"/>
      <c r="T79" s="334"/>
      <c r="U79" s="335"/>
    </row>
    <row r="80" spans="1:21" s="331" customFormat="1">
      <c r="A80" s="333"/>
      <c r="B80" s="333"/>
      <c r="D80" s="333"/>
      <c r="E80" s="333"/>
      <c r="F80" s="333"/>
      <c r="S80" s="334"/>
      <c r="T80" s="334"/>
      <c r="U80" s="335"/>
    </row>
    <row r="81" spans="1:21" s="331" customFormat="1">
      <c r="A81" s="333"/>
      <c r="B81" s="333"/>
      <c r="D81" s="333"/>
      <c r="E81" s="333"/>
      <c r="F81" s="333"/>
      <c r="S81" s="334"/>
      <c r="T81" s="334"/>
      <c r="U81" s="335"/>
    </row>
    <row r="82" spans="1:21" s="331" customFormat="1">
      <c r="A82" s="333"/>
      <c r="B82" s="333"/>
      <c r="D82" s="333"/>
      <c r="E82" s="333"/>
      <c r="F82" s="333"/>
      <c r="S82" s="334"/>
      <c r="T82" s="334"/>
      <c r="U82" s="335"/>
    </row>
    <row r="83" spans="1:21" s="331" customFormat="1">
      <c r="A83" s="333"/>
      <c r="B83" s="333"/>
      <c r="D83" s="333"/>
      <c r="E83" s="333"/>
      <c r="F83" s="333"/>
      <c r="S83" s="334"/>
      <c r="T83" s="334"/>
      <c r="U83" s="335"/>
    </row>
    <row r="84" spans="1:21" s="331" customFormat="1">
      <c r="A84" s="333"/>
      <c r="B84" s="333"/>
      <c r="D84" s="333"/>
      <c r="E84" s="333"/>
      <c r="F84" s="333"/>
      <c r="S84" s="334"/>
      <c r="T84" s="334"/>
      <c r="U84" s="335"/>
    </row>
    <row r="85" spans="1:21" s="331" customFormat="1">
      <c r="A85" s="333"/>
      <c r="B85" s="333"/>
      <c r="D85" s="333"/>
      <c r="E85" s="333"/>
      <c r="F85" s="333"/>
      <c r="S85" s="334"/>
      <c r="T85" s="334"/>
      <c r="U85" s="335"/>
    </row>
    <row r="86" spans="1:21" s="331" customFormat="1">
      <c r="A86" s="333"/>
      <c r="B86" s="333"/>
      <c r="D86" s="333"/>
      <c r="E86" s="333"/>
      <c r="F86" s="333"/>
      <c r="S86" s="334"/>
      <c r="T86" s="334"/>
      <c r="U86" s="335"/>
    </row>
    <row r="87" spans="1:21" s="331" customFormat="1">
      <c r="A87" s="333"/>
      <c r="B87" s="333"/>
      <c r="D87" s="333"/>
      <c r="E87" s="333"/>
      <c r="F87" s="333"/>
      <c r="S87" s="334"/>
      <c r="T87" s="334"/>
      <c r="U87" s="335"/>
    </row>
    <row r="88" spans="1:21" s="331" customFormat="1">
      <c r="A88" s="333"/>
      <c r="B88" s="333"/>
      <c r="D88" s="333"/>
      <c r="E88" s="333"/>
      <c r="F88" s="333"/>
      <c r="S88" s="334"/>
      <c r="T88" s="334"/>
      <c r="U88" s="335"/>
    </row>
    <row r="89" spans="1:21" s="331" customFormat="1">
      <c r="A89" s="333"/>
      <c r="B89" s="333"/>
      <c r="D89" s="333"/>
      <c r="E89" s="333"/>
      <c r="F89" s="333"/>
      <c r="S89" s="334"/>
      <c r="T89" s="334"/>
      <c r="U89" s="335"/>
    </row>
    <row r="90" spans="1:21" s="331" customFormat="1">
      <c r="A90" s="333"/>
      <c r="B90" s="333"/>
      <c r="D90" s="333"/>
      <c r="E90" s="333"/>
      <c r="F90" s="333"/>
      <c r="S90" s="334"/>
      <c r="T90" s="334"/>
      <c r="U90" s="335"/>
    </row>
    <row r="91" spans="1:21" s="331" customFormat="1">
      <c r="A91" s="333"/>
      <c r="B91" s="333"/>
      <c r="D91" s="333"/>
      <c r="E91" s="333"/>
      <c r="F91" s="333"/>
      <c r="S91" s="334"/>
      <c r="T91" s="334"/>
      <c r="U91" s="335"/>
    </row>
    <row r="92" spans="1:21" s="331" customFormat="1">
      <c r="A92" s="333"/>
      <c r="B92" s="333"/>
      <c r="D92" s="333"/>
      <c r="E92" s="333"/>
      <c r="F92" s="333"/>
      <c r="S92" s="334"/>
      <c r="T92" s="334"/>
      <c r="U92" s="335"/>
    </row>
    <row r="93" spans="1:21" s="331" customFormat="1">
      <c r="A93" s="333"/>
      <c r="B93" s="333"/>
      <c r="D93" s="333"/>
      <c r="E93" s="333"/>
      <c r="F93" s="333"/>
      <c r="S93" s="334"/>
      <c r="T93" s="334"/>
      <c r="U93" s="335"/>
    </row>
    <row r="94" spans="1:21" s="331" customFormat="1">
      <c r="A94" s="333"/>
      <c r="B94" s="333"/>
      <c r="D94" s="333"/>
      <c r="E94" s="333"/>
      <c r="F94" s="333"/>
      <c r="S94" s="334"/>
      <c r="T94" s="334"/>
      <c r="U94" s="335"/>
    </row>
    <row r="95" spans="1:21" s="331" customFormat="1">
      <c r="A95" s="333"/>
      <c r="B95" s="333"/>
      <c r="D95" s="333"/>
      <c r="E95" s="333"/>
      <c r="F95" s="333"/>
      <c r="S95" s="334"/>
      <c r="T95" s="334"/>
      <c r="U95" s="335"/>
    </row>
    <row r="96" spans="1:21" s="331" customFormat="1">
      <c r="A96" s="333"/>
      <c r="B96" s="333"/>
      <c r="D96" s="333"/>
      <c r="E96" s="333"/>
      <c r="F96" s="333"/>
      <c r="S96" s="334"/>
      <c r="T96" s="334"/>
      <c r="U96" s="335"/>
    </row>
    <row r="97" spans="1:21" s="331" customFormat="1">
      <c r="A97" s="333"/>
      <c r="B97" s="333"/>
      <c r="D97" s="333"/>
      <c r="E97" s="333"/>
      <c r="F97" s="333"/>
      <c r="S97" s="334"/>
      <c r="T97" s="334"/>
      <c r="U97" s="335"/>
    </row>
    <row r="98" spans="1:21" s="331" customFormat="1">
      <c r="A98" s="333"/>
      <c r="B98" s="333"/>
      <c r="D98" s="333"/>
      <c r="E98" s="333"/>
      <c r="F98" s="333"/>
      <c r="S98" s="334"/>
      <c r="T98" s="334"/>
      <c r="U98" s="335"/>
    </row>
    <row r="99" spans="1:21" s="331" customFormat="1">
      <c r="A99" s="333"/>
      <c r="B99" s="333"/>
      <c r="D99" s="333"/>
      <c r="E99" s="333"/>
      <c r="F99" s="333"/>
      <c r="S99" s="334"/>
      <c r="T99" s="334"/>
      <c r="U99" s="335"/>
    </row>
    <row r="100" spans="1:21" s="331" customFormat="1">
      <c r="A100" s="333"/>
      <c r="B100" s="333"/>
      <c r="D100" s="333"/>
      <c r="E100" s="333"/>
      <c r="F100" s="333"/>
      <c r="S100" s="334"/>
      <c r="T100" s="334"/>
      <c r="U100" s="335"/>
    </row>
    <row r="101" spans="1:21" s="331" customFormat="1">
      <c r="A101" s="333"/>
      <c r="B101" s="333"/>
      <c r="D101" s="333"/>
      <c r="E101" s="333"/>
      <c r="F101" s="333"/>
      <c r="S101" s="334"/>
      <c r="T101" s="334"/>
      <c r="U101" s="335"/>
    </row>
    <row r="102" spans="1:21" s="331" customFormat="1">
      <c r="A102" s="333"/>
      <c r="B102" s="333"/>
      <c r="D102" s="333"/>
      <c r="E102" s="333"/>
      <c r="F102" s="333"/>
      <c r="S102" s="334"/>
      <c r="T102" s="334"/>
      <c r="U102" s="335"/>
    </row>
    <row r="103" spans="1:21" s="331" customFormat="1">
      <c r="A103" s="333"/>
      <c r="B103" s="333"/>
      <c r="D103" s="333"/>
      <c r="E103" s="333"/>
      <c r="F103" s="333"/>
      <c r="S103" s="334"/>
      <c r="T103" s="334"/>
      <c r="U103" s="335"/>
    </row>
    <row r="104" spans="1:21" s="331" customFormat="1">
      <c r="A104" s="333"/>
      <c r="B104" s="333"/>
      <c r="D104" s="333"/>
      <c r="E104" s="333"/>
      <c r="F104" s="333"/>
      <c r="S104" s="334"/>
      <c r="T104" s="334"/>
      <c r="U104" s="335"/>
    </row>
    <row r="105" spans="1:21" s="331" customFormat="1">
      <c r="A105" s="333"/>
      <c r="B105" s="333"/>
      <c r="D105" s="333"/>
      <c r="E105" s="333"/>
      <c r="F105" s="333"/>
      <c r="S105" s="334"/>
      <c r="T105" s="334"/>
      <c r="U105" s="335"/>
    </row>
    <row r="106" spans="1:21" s="331" customFormat="1">
      <c r="A106" s="333"/>
      <c r="B106" s="333"/>
      <c r="D106" s="333"/>
      <c r="E106" s="333"/>
      <c r="F106" s="333"/>
      <c r="S106" s="334"/>
      <c r="T106" s="334"/>
      <c r="U106" s="335"/>
    </row>
    <row r="107" spans="1:21" s="331" customFormat="1">
      <c r="A107" s="333"/>
      <c r="B107" s="333"/>
      <c r="D107" s="333"/>
      <c r="E107" s="333"/>
      <c r="F107" s="333"/>
      <c r="S107" s="334"/>
      <c r="T107" s="334"/>
      <c r="U107" s="335"/>
    </row>
    <row r="108" spans="1:21" s="331" customFormat="1">
      <c r="A108" s="333"/>
      <c r="B108" s="333"/>
      <c r="D108" s="333"/>
      <c r="E108" s="333"/>
      <c r="F108" s="333"/>
      <c r="S108" s="334"/>
      <c r="T108" s="334"/>
      <c r="U108" s="335"/>
    </row>
    <row r="109" spans="1:21" s="331" customFormat="1">
      <c r="A109" s="333"/>
      <c r="B109" s="333"/>
      <c r="D109" s="333"/>
      <c r="E109" s="333"/>
      <c r="F109" s="333"/>
      <c r="S109" s="334"/>
      <c r="T109" s="334"/>
      <c r="U109" s="335"/>
    </row>
    <row r="110" spans="1:21" s="331" customFormat="1">
      <c r="A110" s="333"/>
      <c r="B110" s="333"/>
      <c r="D110" s="333"/>
      <c r="E110" s="333"/>
      <c r="F110" s="333"/>
      <c r="S110" s="334"/>
      <c r="T110" s="334"/>
      <c r="U110" s="335"/>
    </row>
    <row r="111" spans="1:21" s="331" customFormat="1">
      <c r="A111" s="333"/>
      <c r="B111" s="333"/>
      <c r="D111" s="333"/>
      <c r="E111" s="333"/>
      <c r="F111" s="333"/>
      <c r="S111" s="334"/>
      <c r="T111" s="334"/>
      <c r="U111" s="335"/>
    </row>
    <row r="112" spans="1:21" s="331" customFormat="1">
      <c r="A112" s="333"/>
      <c r="B112" s="333"/>
      <c r="D112" s="333"/>
      <c r="E112" s="333"/>
      <c r="F112" s="333"/>
      <c r="S112" s="334"/>
      <c r="T112" s="334"/>
      <c r="U112" s="335"/>
    </row>
    <row r="113" spans="1:21" s="331" customFormat="1">
      <c r="A113" s="333"/>
      <c r="B113" s="333"/>
      <c r="D113" s="333"/>
      <c r="E113" s="333"/>
      <c r="F113" s="333"/>
      <c r="S113" s="334"/>
      <c r="T113" s="334"/>
      <c r="U113" s="335"/>
    </row>
    <row r="114" spans="1:21" s="331" customFormat="1">
      <c r="A114" s="333"/>
      <c r="B114" s="333"/>
      <c r="D114" s="333"/>
      <c r="E114" s="333"/>
      <c r="F114" s="333"/>
      <c r="S114" s="334"/>
      <c r="T114" s="334"/>
      <c r="U114" s="335"/>
    </row>
    <row r="115" spans="1:21" s="331" customFormat="1">
      <c r="A115" s="333"/>
      <c r="B115" s="333"/>
      <c r="D115" s="333"/>
      <c r="E115" s="333"/>
      <c r="F115" s="333"/>
      <c r="S115" s="334"/>
      <c r="T115" s="334"/>
      <c r="U115" s="335"/>
    </row>
    <row r="116" spans="1:21" s="331" customFormat="1">
      <c r="A116" s="333"/>
      <c r="B116" s="333"/>
      <c r="D116" s="333"/>
      <c r="E116" s="333"/>
      <c r="F116" s="333"/>
      <c r="S116" s="334"/>
      <c r="T116" s="334"/>
      <c r="U116" s="335"/>
    </row>
    <row r="117" spans="1:21" s="331" customFormat="1">
      <c r="A117" s="333"/>
      <c r="B117" s="333"/>
      <c r="D117" s="333"/>
      <c r="E117" s="333"/>
      <c r="F117" s="333"/>
      <c r="S117" s="334"/>
      <c r="T117" s="334"/>
      <c r="U117" s="335"/>
    </row>
    <row r="118" spans="1:21" s="331" customFormat="1">
      <c r="A118" s="333"/>
      <c r="B118" s="333"/>
      <c r="D118" s="333"/>
      <c r="E118" s="333"/>
      <c r="F118" s="333"/>
      <c r="S118" s="334"/>
      <c r="T118" s="334"/>
      <c r="U118" s="335"/>
    </row>
    <row r="119" spans="1:21" s="331" customFormat="1">
      <c r="A119" s="333"/>
      <c r="B119" s="333"/>
      <c r="D119" s="333"/>
      <c r="E119" s="333"/>
      <c r="F119" s="333"/>
      <c r="S119" s="334"/>
      <c r="T119" s="334"/>
      <c r="U119" s="335"/>
    </row>
    <row r="120" spans="1:21" s="331" customFormat="1">
      <c r="A120" s="333"/>
      <c r="B120" s="333"/>
      <c r="D120" s="333"/>
      <c r="E120" s="333"/>
      <c r="F120" s="333"/>
      <c r="S120" s="334"/>
      <c r="T120" s="334"/>
      <c r="U120" s="335"/>
    </row>
    <row r="121" spans="1:21" s="331" customFormat="1">
      <c r="A121" s="333"/>
      <c r="B121" s="333"/>
      <c r="D121" s="333"/>
      <c r="E121" s="333"/>
      <c r="F121" s="333"/>
      <c r="S121" s="334"/>
      <c r="T121" s="334"/>
      <c r="U121" s="335"/>
    </row>
    <row r="122" spans="1:21" s="331" customFormat="1">
      <c r="A122" s="333"/>
      <c r="B122" s="333"/>
      <c r="D122" s="333"/>
      <c r="E122" s="333"/>
      <c r="F122" s="333"/>
      <c r="S122" s="334"/>
      <c r="T122" s="334"/>
      <c r="U122" s="335"/>
    </row>
    <row r="123" spans="1:21" s="331" customFormat="1">
      <c r="A123" s="333"/>
      <c r="B123" s="333"/>
      <c r="D123" s="333"/>
      <c r="E123" s="333"/>
      <c r="F123" s="333"/>
      <c r="S123" s="334"/>
      <c r="T123" s="334"/>
      <c r="U123" s="335"/>
    </row>
    <row r="124" spans="1:21" s="331" customFormat="1">
      <c r="A124" s="333"/>
      <c r="B124" s="333"/>
      <c r="D124" s="333"/>
      <c r="E124" s="333"/>
      <c r="F124" s="333"/>
      <c r="S124" s="334"/>
      <c r="T124" s="334"/>
      <c r="U124" s="335"/>
    </row>
    <row r="125" spans="1:21" s="331" customFormat="1">
      <c r="A125" s="333"/>
      <c r="B125" s="333"/>
      <c r="D125" s="333"/>
      <c r="E125" s="333"/>
      <c r="F125" s="333"/>
      <c r="S125" s="334"/>
      <c r="T125" s="334"/>
      <c r="U125" s="335"/>
    </row>
    <row r="126" spans="1:21" s="331" customFormat="1">
      <c r="A126" s="333"/>
      <c r="B126" s="333"/>
      <c r="D126" s="333"/>
      <c r="E126" s="333"/>
      <c r="F126" s="333"/>
      <c r="S126" s="334"/>
      <c r="T126" s="334"/>
      <c r="U126" s="335"/>
    </row>
    <row r="127" spans="1:21" s="331" customFormat="1">
      <c r="A127" s="333"/>
      <c r="B127" s="333"/>
      <c r="D127" s="333"/>
      <c r="E127" s="333"/>
      <c r="F127" s="333"/>
      <c r="S127" s="334"/>
      <c r="T127" s="334"/>
      <c r="U127" s="335"/>
    </row>
    <row r="128" spans="1:21" s="331" customFormat="1">
      <c r="A128" s="333"/>
      <c r="B128" s="333"/>
      <c r="D128" s="333"/>
      <c r="E128" s="333"/>
      <c r="F128" s="333"/>
      <c r="S128" s="334"/>
      <c r="T128" s="334"/>
      <c r="U128" s="335"/>
    </row>
    <row r="129" spans="1:21" s="331" customFormat="1">
      <c r="A129" s="333"/>
      <c r="B129" s="333"/>
      <c r="D129" s="333"/>
      <c r="E129" s="333"/>
      <c r="F129" s="333"/>
      <c r="S129" s="334"/>
      <c r="T129" s="334"/>
      <c r="U129" s="335"/>
    </row>
    <row r="130" spans="1:21" s="331" customFormat="1">
      <c r="A130" s="333"/>
      <c r="B130" s="333"/>
      <c r="D130" s="333"/>
      <c r="E130" s="333"/>
      <c r="F130" s="333"/>
      <c r="S130" s="334"/>
      <c r="T130" s="334"/>
      <c r="U130" s="335"/>
    </row>
    <row r="131" spans="1:21" s="331" customFormat="1">
      <c r="A131" s="333"/>
      <c r="B131" s="333"/>
      <c r="D131" s="333"/>
      <c r="E131" s="333"/>
      <c r="F131" s="333"/>
      <c r="S131" s="334"/>
      <c r="T131" s="334"/>
      <c r="U131" s="335"/>
    </row>
    <row r="132" spans="1:21" s="331" customFormat="1">
      <c r="A132" s="333"/>
      <c r="B132" s="333"/>
      <c r="D132" s="333"/>
      <c r="E132" s="333"/>
      <c r="F132" s="333"/>
      <c r="S132" s="334"/>
      <c r="T132" s="334"/>
      <c r="U132" s="335"/>
    </row>
    <row r="133" spans="1:21" s="331" customFormat="1">
      <c r="A133" s="333"/>
      <c r="B133" s="333"/>
      <c r="D133" s="333"/>
      <c r="E133" s="333"/>
      <c r="F133" s="333"/>
      <c r="S133" s="334"/>
      <c r="T133" s="334"/>
      <c r="U133" s="335"/>
    </row>
    <row r="134" spans="1:21" s="331" customFormat="1">
      <c r="A134" s="333"/>
      <c r="B134" s="333"/>
      <c r="D134" s="333"/>
      <c r="E134" s="333"/>
      <c r="F134" s="333"/>
      <c r="S134" s="334"/>
      <c r="T134" s="334"/>
      <c r="U134" s="335"/>
    </row>
    <row r="135" spans="1:21" s="331" customFormat="1">
      <c r="A135" s="333"/>
      <c r="B135" s="333"/>
      <c r="D135" s="333"/>
      <c r="E135" s="333"/>
      <c r="F135" s="333"/>
      <c r="S135" s="334"/>
      <c r="T135" s="334"/>
      <c r="U135" s="335"/>
    </row>
    <row r="136" spans="1:21" s="331" customFormat="1">
      <c r="A136" s="333"/>
      <c r="B136" s="333"/>
      <c r="D136" s="333"/>
      <c r="E136" s="333"/>
      <c r="F136" s="333"/>
      <c r="S136" s="334"/>
      <c r="T136" s="334"/>
      <c r="U136" s="335"/>
    </row>
    <row r="137" spans="1:21" s="331" customFormat="1">
      <c r="A137" s="333"/>
      <c r="B137" s="333"/>
      <c r="D137" s="333"/>
      <c r="E137" s="333"/>
      <c r="F137" s="333"/>
      <c r="S137" s="334"/>
      <c r="T137" s="334"/>
      <c r="U137" s="335"/>
    </row>
    <row r="138" spans="1:21" s="331" customFormat="1">
      <c r="A138" s="333"/>
      <c r="B138" s="333"/>
      <c r="D138" s="333"/>
      <c r="E138" s="333"/>
      <c r="F138" s="333"/>
      <c r="S138" s="334"/>
      <c r="T138" s="334"/>
      <c r="U138" s="335"/>
    </row>
    <row r="139" spans="1:21" s="331" customFormat="1">
      <c r="A139" s="333"/>
      <c r="B139" s="333"/>
      <c r="D139" s="333"/>
      <c r="E139" s="333"/>
      <c r="F139" s="333"/>
      <c r="S139" s="334"/>
      <c r="T139" s="334"/>
      <c r="U139" s="335"/>
    </row>
    <row r="140" spans="1:21" s="331" customFormat="1">
      <c r="A140" s="333"/>
      <c r="B140" s="333"/>
      <c r="D140" s="333"/>
      <c r="E140" s="333"/>
      <c r="F140" s="333"/>
      <c r="S140" s="334"/>
      <c r="T140" s="334"/>
      <c r="U140" s="335"/>
    </row>
    <row r="141" spans="1:21" s="331" customFormat="1">
      <c r="A141" s="333"/>
      <c r="B141" s="333"/>
      <c r="D141" s="333"/>
      <c r="E141" s="333"/>
      <c r="F141" s="333"/>
      <c r="S141" s="334"/>
      <c r="T141" s="334"/>
      <c r="U141" s="335"/>
    </row>
    <row r="142" spans="1:21" s="331" customFormat="1">
      <c r="A142" s="333"/>
      <c r="B142" s="333"/>
      <c r="D142" s="333"/>
      <c r="E142" s="333"/>
      <c r="F142" s="333"/>
      <c r="S142" s="334"/>
      <c r="T142" s="334"/>
      <c r="U142" s="335"/>
    </row>
    <row r="143" spans="1:21" s="331" customFormat="1">
      <c r="A143" s="333"/>
      <c r="B143" s="333"/>
      <c r="D143" s="333"/>
      <c r="E143" s="333"/>
      <c r="F143" s="333"/>
      <c r="S143" s="334"/>
      <c r="T143" s="334"/>
      <c r="U143" s="335"/>
    </row>
    <row r="144" spans="1:21" s="331" customFormat="1">
      <c r="A144" s="333"/>
      <c r="B144" s="333"/>
      <c r="D144" s="333"/>
      <c r="E144" s="333"/>
      <c r="F144" s="333"/>
      <c r="S144" s="334"/>
      <c r="T144" s="334"/>
      <c r="U144" s="335"/>
    </row>
    <row r="145" spans="1:21" s="331" customFormat="1">
      <c r="A145" s="333"/>
      <c r="B145" s="333"/>
      <c r="D145" s="333"/>
      <c r="E145" s="333"/>
      <c r="F145" s="333"/>
      <c r="S145" s="334"/>
      <c r="T145" s="334"/>
      <c r="U145" s="335"/>
    </row>
    <row r="146" spans="1:21" s="331" customFormat="1">
      <c r="A146" s="333"/>
      <c r="B146" s="333"/>
      <c r="D146" s="333"/>
      <c r="E146" s="333"/>
      <c r="F146" s="333"/>
      <c r="S146" s="334"/>
      <c r="T146" s="334"/>
      <c r="U146" s="335"/>
    </row>
    <row r="147" spans="1:21" s="331" customFormat="1">
      <c r="A147" s="333"/>
      <c r="B147" s="333"/>
      <c r="D147" s="333"/>
      <c r="E147" s="333"/>
      <c r="F147" s="333"/>
      <c r="S147" s="334"/>
      <c r="T147" s="334"/>
      <c r="U147" s="335"/>
    </row>
    <row r="148" spans="1:21" s="331" customFormat="1">
      <c r="A148" s="333"/>
      <c r="B148" s="333"/>
      <c r="D148" s="333"/>
      <c r="E148" s="333"/>
      <c r="F148" s="333"/>
      <c r="S148" s="334"/>
      <c r="T148" s="334"/>
      <c r="U148" s="335"/>
    </row>
    <row r="149" spans="1:21" s="331" customFormat="1">
      <c r="A149" s="333"/>
      <c r="B149" s="333"/>
      <c r="D149" s="333"/>
      <c r="E149" s="333"/>
      <c r="F149" s="333"/>
      <c r="S149" s="334"/>
      <c r="T149" s="334"/>
      <c r="U149" s="335"/>
    </row>
    <row r="150" spans="1:21" s="331" customFormat="1">
      <c r="A150" s="333"/>
      <c r="B150" s="333"/>
      <c r="D150" s="333"/>
      <c r="E150" s="333"/>
      <c r="F150" s="333"/>
      <c r="S150" s="334"/>
      <c r="T150" s="334"/>
      <c r="U150" s="335"/>
    </row>
    <row r="151" spans="1:21" s="331" customFormat="1">
      <c r="A151" s="333"/>
      <c r="B151" s="333"/>
      <c r="D151" s="333"/>
      <c r="E151" s="333"/>
      <c r="F151" s="333"/>
      <c r="S151" s="334"/>
      <c r="T151" s="334"/>
      <c r="U151" s="335"/>
    </row>
    <row r="152" spans="1:21" s="331" customFormat="1">
      <c r="A152" s="333"/>
      <c r="B152" s="333"/>
      <c r="D152" s="333"/>
      <c r="E152" s="333"/>
      <c r="F152" s="333"/>
      <c r="S152" s="334"/>
      <c r="T152" s="334"/>
      <c r="U152" s="335"/>
    </row>
    <row r="153" spans="1:21" s="331" customFormat="1">
      <c r="A153" s="333"/>
      <c r="B153" s="333"/>
      <c r="D153" s="333"/>
      <c r="E153" s="333"/>
      <c r="F153" s="333"/>
      <c r="S153" s="334"/>
      <c r="T153" s="334"/>
      <c r="U153" s="335"/>
    </row>
    <row r="154" spans="1:21" s="331" customFormat="1">
      <c r="A154" s="333"/>
      <c r="B154" s="333"/>
      <c r="D154" s="333"/>
      <c r="E154" s="333"/>
      <c r="F154" s="333"/>
      <c r="S154" s="334"/>
      <c r="T154" s="334"/>
      <c r="U154" s="335"/>
    </row>
    <row r="155" spans="1:21" s="331" customFormat="1">
      <c r="A155" s="333"/>
      <c r="B155" s="333"/>
      <c r="D155" s="333"/>
      <c r="E155" s="333"/>
      <c r="F155" s="333"/>
      <c r="S155" s="334"/>
      <c r="T155" s="334"/>
      <c r="U155" s="335"/>
    </row>
    <row r="156" spans="1:21" s="331" customFormat="1">
      <c r="A156" s="333"/>
      <c r="B156" s="333"/>
      <c r="D156" s="333"/>
      <c r="E156" s="333"/>
      <c r="F156" s="333"/>
      <c r="S156" s="334"/>
      <c r="T156" s="334"/>
      <c r="U156" s="335"/>
    </row>
    <row r="157" spans="1:21" s="331" customFormat="1">
      <c r="A157" s="333"/>
      <c r="B157" s="333"/>
      <c r="D157" s="333"/>
      <c r="E157" s="333"/>
      <c r="F157" s="333"/>
      <c r="S157" s="334"/>
      <c r="T157" s="334"/>
      <c r="U157" s="335"/>
    </row>
    <row r="158" spans="1:21" s="331" customFormat="1">
      <c r="A158" s="333"/>
      <c r="B158" s="333"/>
      <c r="D158" s="333"/>
      <c r="E158" s="333"/>
      <c r="F158" s="333"/>
      <c r="S158" s="334"/>
      <c r="T158" s="334"/>
      <c r="U158" s="335"/>
    </row>
    <row r="159" spans="1:21" s="331" customFormat="1">
      <c r="A159" s="333"/>
      <c r="B159" s="333"/>
      <c r="D159" s="333"/>
      <c r="E159" s="333"/>
      <c r="F159" s="333"/>
      <c r="S159" s="334"/>
      <c r="T159" s="334"/>
      <c r="U159" s="335"/>
    </row>
    <row r="160" spans="1:21" s="331" customFormat="1">
      <c r="A160" s="333"/>
      <c r="B160" s="333"/>
      <c r="D160" s="333"/>
      <c r="E160" s="333"/>
      <c r="F160" s="333"/>
      <c r="S160" s="334"/>
      <c r="T160" s="334"/>
      <c r="U160" s="335"/>
    </row>
    <row r="161" spans="1:21" s="331" customFormat="1">
      <c r="A161" s="333"/>
      <c r="B161" s="333"/>
      <c r="D161" s="333"/>
      <c r="E161" s="333"/>
      <c r="F161" s="333"/>
      <c r="S161" s="334"/>
      <c r="T161" s="334"/>
      <c r="U161" s="335"/>
    </row>
    <row r="162" spans="1:21" s="331" customFormat="1">
      <c r="A162" s="333"/>
      <c r="B162" s="333"/>
      <c r="D162" s="333"/>
      <c r="E162" s="333"/>
      <c r="F162" s="333"/>
      <c r="S162" s="334"/>
      <c r="T162" s="334"/>
      <c r="U162" s="335"/>
    </row>
    <row r="163" spans="1:21" s="331" customFormat="1">
      <c r="A163" s="333"/>
      <c r="B163" s="333"/>
      <c r="D163" s="333"/>
      <c r="E163" s="333"/>
      <c r="F163" s="333"/>
      <c r="S163" s="334"/>
      <c r="T163" s="334"/>
      <c r="U163" s="335"/>
    </row>
    <row r="164" spans="1:21" s="331" customFormat="1">
      <c r="A164" s="333"/>
      <c r="B164" s="333"/>
      <c r="D164" s="333"/>
      <c r="E164" s="333"/>
      <c r="F164" s="333"/>
      <c r="S164" s="334"/>
      <c r="T164" s="334"/>
      <c r="U164" s="335"/>
    </row>
    <row r="165" spans="1:21" s="331" customFormat="1">
      <c r="A165" s="333"/>
      <c r="B165" s="333"/>
      <c r="D165" s="333"/>
      <c r="E165" s="333"/>
      <c r="F165" s="333"/>
      <c r="S165" s="334"/>
      <c r="T165" s="334"/>
      <c r="U165" s="335"/>
    </row>
    <row r="166" spans="1:21" s="331" customFormat="1">
      <c r="A166" s="333"/>
      <c r="B166" s="333"/>
      <c r="D166" s="333"/>
      <c r="E166" s="333"/>
      <c r="F166" s="333"/>
      <c r="S166" s="334"/>
      <c r="T166" s="334"/>
      <c r="U166" s="335"/>
    </row>
    <row r="167" spans="1:21" s="331" customFormat="1">
      <c r="A167" s="333"/>
      <c r="B167" s="333"/>
      <c r="D167" s="333"/>
      <c r="E167" s="333"/>
      <c r="F167" s="333"/>
      <c r="S167" s="334"/>
      <c r="T167" s="334"/>
      <c r="U167" s="335"/>
    </row>
    <row r="168" spans="1:21" s="331" customFormat="1">
      <c r="A168" s="333"/>
      <c r="B168" s="333"/>
      <c r="D168" s="333"/>
      <c r="E168" s="333"/>
      <c r="F168" s="333"/>
      <c r="S168" s="334"/>
      <c r="T168" s="334"/>
      <c r="U168" s="335"/>
    </row>
    <row r="169" spans="1:21" s="331" customFormat="1">
      <c r="A169" s="333"/>
      <c r="B169" s="333"/>
      <c r="D169" s="333"/>
      <c r="E169" s="333"/>
      <c r="F169" s="333"/>
      <c r="S169" s="334"/>
      <c r="T169" s="334"/>
      <c r="U169" s="335"/>
    </row>
    <row r="170" spans="1:21" s="331" customFormat="1">
      <c r="A170" s="333"/>
      <c r="B170" s="333"/>
      <c r="D170" s="333"/>
      <c r="E170" s="333"/>
      <c r="F170" s="333"/>
      <c r="S170" s="334"/>
      <c r="T170" s="334"/>
      <c r="U170" s="335"/>
    </row>
    <row r="171" spans="1:21" s="331" customFormat="1">
      <c r="A171" s="333"/>
      <c r="B171" s="333"/>
      <c r="D171" s="333"/>
      <c r="E171" s="333"/>
      <c r="F171" s="333"/>
      <c r="S171" s="334"/>
      <c r="T171" s="334"/>
      <c r="U171" s="335"/>
    </row>
    <row r="172" spans="1:21" s="331" customFormat="1">
      <c r="A172" s="333"/>
      <c r="B172" s="333"/>
      <c r="D172" s="333"/>
      <c r="E172" s="333"/>
      <c r="F172" s="333"/>
      <c r="S172" s="334"/>
      <c r="T172" s="334"/>
      <c r="U172" s="335"/>
    </row>
    <row r="173" spans="1:21" s="331" customFormat="1">
      <c r="A173" s="333"/>
      <c r="B173" s="333"/>
      <c r="D173" s="333"/>
      <c r="E173" s="333"/>
      <c r="F173" s="333"/>
      <c r="S173" s="334"/>
      <c r="T173" s="334"/>
      <c r="U173" s="335"/>
    </row>
    <row r="174" spans="1:21" s="331" customFormat="1">
      <c r="A174" s="333"/>
      <c r="B174" s="333"/>
      <c r="D174" s="333"/>
      <c r="E174" s="333"/>
      <c r="F174" s="333"/>
      <c r="S174" s="334"/>
      <c r="T174" s="334"/>
      <c r="U174" s="335"/>
    </row>
    <row r="175" spans="1:21" s="331" customFormat="1">
      <c r="A175" s="333"/>
      <c r="B175" s="333"/>
      <c r="D175" s="333"/>
      <c r="E175" s="333"/>
      <c r="F175" s="333"/>
      <c r="S175" s="334"/>
      <c r="T175" s="334"/>
      <c r="U175" s="335"/>
    </row>
    <row r="176" spans="1:21" s="331" customFormat="1">
      <c r="A176" s="333"/>
      <c r="B176" s="333"/>
      <c r="D176" s="333"/>
      <c r="E176" s="333"/>
      <c r="F176" s="333"/>
      <c r="S176" s="334"/>
      <c r="T176" s="334"/>
      <c r="U176" s="335"/>
    </row>
    <row r="177" spans="1:21" s="331" customFormat="1">
      <c r="A177" s="333"/>
      <c r="B177" s="333"/>
      <c r="D177" s="333"/>
      <c r="E177" s="333"/>
      <c r="F177" s="333"/>
      <c r="S177" s="334"/>
      <c r="T177" s="334"/>
      <c r="U177" s="335"/>
    </row>
    <row r="178" spans="1:21" s="331" customFormat="1">
      <c r="A178" s="333"/>
      <c r="B178" s="333"/>
      <c r="D178" s="333"/>
      <c r="E178" s="333"/>
      <c r="F178" s="333"/>
      <c r="S178" s="334"/>
      <c r="T178" s="334"/>
      <c r="U178" s="335"/>
    </row>
    <row r="179" spans="1:21" s="331" customFormat="1">
      <c r="A179" s="333"/>
      <c r="B179" s="333"/>
      <c r="D179" s="333"/>
      <c r="E179" s="333"/>
      <c r="F179" s="333"/>
      <c r="S179" s="334"/>
      <c r="T179" s="334"/>
      <c r="U179" s="335"/>
    </row>
    <row r="180" spans="1:21" s="331" customFormat="1">
      <c r="A180" s="333"/>
      <c r="B180" s="333"/>
      <c r="D180" s="333"/>
      <c r="E180" s="333"/>
      <c r="F180" s="333"/>
      <c r="S180" s="334"/>
      <c r="T180" s="334"/>
      <c r="U180" s="335"/>
    </row>
    <row r="181" spans="1:21" s="331" customFormat="1">
      <c r="A181" s="333"/>
      <c r="B181" s="333"/>
      <c r="D181" s="333"/>
      <c r="E181" s="333"/>
      <c r="F181" s="333"/>
      <c r="S181" s="334"/>
      <c r="T181" s="334"/>
      <c r="U181" s="335"/>
    </row>
    <row r="182" spans="1:21" s="331" customFormat="1">
      <c r="A182" s="333"/>
      <c r="B182" s="333"/>
      <c r="D182" s="333"/>
      <c r="E182" s="333"/>
      <c r="F182" s="333"/>
      <c r="S182" s="334"/>
      <c r="T182" s="334"/>
      <c r="U182" s="335"/>
    </row>
    <row r="183" spans="1:21" s="331" customFormat="1">
      <c r="A183" s="333"/>
      <c r="B183" s="333"/>
      <c r="D183" s="333"/>
      <c r="E183" s="333"/>
      <c r="F183" s="333"/>
      <c r="S183" s="334"/>
      <c r="T183" s="334"/>
      <c r="U183" s="335"/>
    </row>
    <row r="184" spans="1:21" s="331" customFormat="1">
      <c r="A184" s="333"/>
      <c r="B184" s="333"/>
      <c r="D184" s="333"/>
      <c r="E184" s="333"/>
      <c r="F184" s="333"/>
      <c r="S184" s="334"/>
      <c r="T184" s="334"/>
      <c r="U184" s="335"/>
    </row>
    <row r="185" spans="1:21" s="331" customFormat="1">
      <c r="A185" s="333"/>
      <c r="B185" s="333"/>
      <c r="D185" s="333"/>
      <c r="E185" s="333"/>
      <c r="F185" s="333"/>
      <c r="S185" s="334"/>
      <c r="T185" s="334"/>
      <c r="U185" s="335"/>
    </row>
    <row r="186" spans="1:21" s="331" customFormat="1">
      <c r="A186" s="333"/>
      <c r="B186" s="333"/>
      <c r="D186" s="333"/>
      <c r="E186" s="333"/>
      <c r="F186" s="333"/>
      <c r="S186" s="334"/>
      <c r="T186" s="334"/>
      <c r="U186" s="335"/>
    </row>
    <row r="187" spans="1:21" s="331" customFormat="1">
      <c r="A187" s="333"/>
      <c r="B187" s="333"/>
      <c r="D187" s="333"/>
      <c r="E187" s="333"/>
      <c r="F187" s="333"/>
      <c r="S187" s="334"/>
      <c r="T187" s="334"/>
      <c r="U187" s="335"/>
    </row>
    <row r="188" spans="1:21" s="331" customFormat="1">
      <c r="A188" s="333"/>
      <c r="B188" s="333"/>
      <c r="D188" s="333"/>
      <c r="E188" s="333"/>
      <c r="F188" s="333"/>
      <c r="S188" s="334"/>
      <c r="T188" s="334"/>
      <c r="U188" s="335"/>
    </row>
    <row r="189" spans="1:21" s="331" customFormat="1">
      <c r="A189" s="333"/>
      <c r="B189" s="333"/>
      <c r="D189" s="333"/>
      <c r="E189" s="333"/>
      <c r="F189" s="333"/>
      <c r="S189" s="334"/>
      <c r="T189" s="334"/>
      <c r="U189" s="335"/>
    </row>
    <row r="190" spans="1:21" s="331" customFormat="1">
      <c r="A190" s="333"/>
      <c r="B190" s="333"/>
      <c r="D190" s="333"/>
      <c r="E190" s="333"/>
      <c r="F190" s="333"/>
      <c r="S190" s="334"/>
      <c r="T190" s="334"/>
      <c r="U190" s="335"/>
    </row>
    <row r="191" spans="1:21" s="331" customFormat="1">
      <c r="A191" s="333"/>
      <c r="B191" s="333"/>
      <c r="D191" s="333"/>
      <c r="E191" s="333"/>
      <c r="F191" s="333"/>
      <c r="S191" s="334"/>
      <c r="T191" s="334"/>
      <c r="U191" s="335"/>
    </row>
    <row r="192" spans="1:21" s="331" customFormat="1">
      <c r="A192" s="333"/>
      <c r="B192" s="333"/>
      <c r="D192" s="333"/>
      <c r="E192" s="333"/>
      <c r="F192" s="333"/>
      <c r="S192" s="334"/>
      <c r="T192" s="334"/>
      <c r="U192" s="335"/>
    </row>
    <row r="193" spans="1:21" s="331" customFormat="1">
      <c r="A193" s="333"/>
      <c r="B193" s="333"/>
      <c r="D193" s="333"/>
      <c r="E193" s="333"/>
      <c r="F193" s="333"/>
      <c r="S193" s="334"/>
      <c r="T193" s="334"/>
      <c r="U193" s="335"/>
    </row>
    <row r="194" spans="1:21" s="331" customFormat="1">
      <c r="A194" s="333"/>
      <c r="B194" s="333"/>
      <c r="D194" s="333"/>
      <c r="E194" s="333"/>
      <c r="F194" s="333"/>
      <c r="S194" s="334"/>
      <c r="T194" s="334"/>
      <c r="U194" s="335"/>
    </row>
    <row r="195" spans="1:21" s="331" customFormat="1">
      <c r="A195" s="333"/>
      <c r="B195" s="333"/>
      <c r="D195" s="333"/>
      <c r="E195" s="333"/>
      <c r="F195" s="333"/>
      <c r="S195" s="334"/>
      <c r="T195" s="334"/>
      <c r="U195" s="335"/>
    </row>
    <row r="196" spans="1:21" s="331" customFormat="1">
      <c r="A196" s="333"/>
      <c r="B196" s="333"/>
      <c r="D196" s="333"/>
      <c r="E196" s="333"/>
      <c r="F196" s="333"/>
      <c r="S196" s="334"/>
      <c r="T196" s="334"/>
      <c r="U196" s="335"/>
    </row>
    <row r="197" spans="1:21" s="331" customFormat="1">
      <c r="A197" s="333"/>
      <c r="B197" s="333"/>
      <c r="D197" s="333"/>
      <c r="E197" s="333"/>
      <c r="F197" s="333"/>
      <c r="S197" s="334"/>
      <c r="T197" s="334"/>
      <c r="U197" s="335"/>
    </row>
    <row r="198" spans="1:21" s="331" customFormat="1">
      <c r="A198" s="333"/>
      <c r="B198" s="333"/>
      <c r="D198" s="333"/>
      <c r="E198" s="333"/>
      <c r="F198" s="333"/>
      <c r="S198" s="334"/>
      <c r="T198" s="334"/>
      <c r="U198" s="335"/>
    </row>
    <row r="199" spans="1:21" s="331" customFormat="1">
      <c r="A199" s="333"/>
      <c r="B199" s="333"/>
      <c r="D199" s="333"/>
      <c r="E199" s="333"/>
      <c r="F199" s="333"/>
      <c r="S199" s="334"/>
      <c r="T199" s="334"/>
      <c r="U199" s="335"/>
    </row>
    <row r="200" spans="1:21" s="331" customFormat="1">
      <c r="A200" s="333"/>
      <c r="B200" s="333"/>
      <c r="D200" s="333"/>
      <c r="E200" s="333"/>
      <c r="F200" s="333"/>
      <c r="S200" s="334"/>
      <c r="T200" s="334"/>
      <c r="U200" s="335"/>
    </row>
    <row r="201" spans="1:21" s="331" customFormat="1">
      <c r="A201" s="333"/>
      <c r="B201" s="333"/>
      <c r="D201" s="333"/>
      <c r="E201" s="333"/>
      <c r="F201" s="333"/>
      <c r="S201" s="334"/>
      <c r="T201" s="334"/>
      <c r="U201" s="335"/>
    </row>
    <row r="202" spans="1:21" s="331" customFormat="1">
      <c r="A202" s="333"/>
      <c r="B202" s="333"/>
      <c r="D202" s="333"/>
      <c r="E202" s="333"/>
      <c r="F202" s="333"/>
      <c r="S202" s="334"/>
      <c r="T202" s="334"/>
      <c r="U202" s="335"/>
    </row>
    <row r="203" spans="1:21" s="331" customFormat="1">
      <c r="A203" s="333"/>
      <c r="B203" s="333"/>
      <c r="D203" s="333"/>
      <c r="E203" s="333"/>
      <c r="F203" s="333"/>
      <c r="S203" s="334"/>
      <c r="T203" s="334"/>
      <c r="U203" s="335"/>
    </row>
    <row r="204" spans="1:21" s="331" customFormat="1">
      <c r="A204" s="333"/>
      <c r="B204" s="333"/>
      <c r="D204" s="333"/>
      <c r="E204" s="333"/>
      <c r="F204" s="333"/>
      <c r="S204" s="334"/>
      <c r="T204" s="334"/>
      <c r="U204" s="335"/>
    </row>
    <row r="205" spans="1:21" s="331" customFormat="1">
      <c r="A205" s="333"/>
      <c r="B205" s="333"/>
      <c r="D205" s="333"/>
      <c r="E205" s="333"/>
      <c r="F205" s="333"/>
      <c r="S205" s="334"/>
      <c r="T205" s="334"/>
      <c r="U205" s="335"/>
    </row>
    <row r="206" spans="1:21" s="331" customFormat="1">
      <c r="A206" s="333"/>
      <c r="B206" s="333"/>
      <c r="D206" s="333"/>
      <c r="E206" s="333"/>
      <c r="F206" s="333"/>
      <c r="S206" s="334"/>
      <c r="T206" s="334"/>
      <c r="U206" s="335"/>
    </row>
    <row r="207" spans="1:21" s="331" customFormat="1">
      <c r="A207" s="333"/>
      <c r="B207" s="333"/>
      <c r="D207" s="333"/>
      <c r="E207" s="333"/>
      <c r="F207" s="333"/>
      <c r="S207" s="334"/>
      <c r="T207" s="334"/>
      <c r="U207" s="335"/>
    </row>
    <row r="208" spans="1:21" s="331" customFormat="1">
      <c r="A208" s="333"/>
      <c r="B208" s="333"/>
      <c r="D208" s="333"/>
      <c r="E208" s="333"/>
      <c r="F208" s="333"/>
      <c r="S208" s="334"/>
      <c r="T208" s="334"/>
      <c r="U208" s="335"/>
    </row>
    <row r="209" spans="1:21" s="331" customFormat="1">
      <c r="A209" s="333"/>
      <c r="B209" s="333"/>
      <c r="D209" s="333"/>
      <c r="E209" s="333"/>
      <c r="F209" s="333"/>
      <c r="S209" s="334"/>
      <c r="T209" s="334"/>
      <c r="U209" s="335"/>
    </row>
    <row r="210" spans="1:21" s="331" customFormat="1">
      <c r="A210" s="333"/>
      <c r="B210" s="333"/>
      <c r="D210" s="333"/>
      <c r="E210" s="333"/>
      <c r="F210" s="333"/>
      <c r="S210" s="334"/>
      <c r="T210" s="334"/>
      <c r="U210" s="335"/>
    </row>
    <row r="211" spans="1:21" s="331" customFormat="1">
      <c r="A211" s="333"/>
      <c r="B211" s="333"/>
      <c r="D211" s="333"/>
      <c r="E211" s="333"/>
      <c r="F211" s="333"/>
      <c r="S211" s="334"/>
      <c r="T211" s="334"/>
      <c r="U211" s="335"/>
    </row>
    <row r="212" spans="1:21" s="331" customFormat="1">
      <c r="A212" s="333"/>
      <c r="B212" s="333"/>
      <c r="D212" s="333"/>
      <c r="E212" s="333"/>
      <c r="F212" s="333"/>
      <c r="S212" s="334"/>
      <c r="T212" s="334"/>
      <c r="U212" s="335"/>
    </row>
    <row r="213" spans="1:21" s="331" customFormat="1">
      <c r="A213" s="333"/>
      <c r="B213" s="333"/>
      <c r="D213" s="333"/>
      <c r="E213" s="333"/>
      <c r="F213" s="333"/>
      <c r="S213" s="334"/>
      <c r="T213" s="334"/>
      <c r="U213" s="335"/>
    </row>
    <row r="214" spans="1:21" s="331" customFormat="1">
      <c r="A214" s="333"/>
      <c r="B214" s="333"/>
      <c r="D214" s="333"/>
      <c r="E214" s="333"/>
      <c r="F214" s="333"/>
      <c r="S214" s="334"/>
      <c r="T214" s="334"/>
      <c r="U214" s="335"/>
    </row>
    <row r="215" spans="1:21" s="331" customFormat="1">
      <c r="A215" s="333"/>
      <c r="B215" s="333"/>
      <c r="D215" s="333"/>
      <c r="E215" s="333"/>
      <c r="F215" s="333"/>
      <c r="S215" s="334"/>
      <c r="T215" s="334"/>
      <c r="U215" s="335"/>
    </row>
    <row r="216" spans="1:21" s="331" customFormat="1">
      <c r="A216" s="333"/>
      <c r="B216" s="333"/>
      <c r="D216" s="333"/>
      <c r="E216" s="333"/>
      <c r="F216" s="333"/>
      <c r="S216" s="334"/>
      <c r="T216" s="334"/>
      <c r="U216" s="335"/>
    </row>
    <row r="217" spans="1:21" s="331" customFormat="1">
      <c r="A217" s="333"/>
      <c r="B217" s="333"/>
      <c r="D217" s="333"/>
      <c r="E217" s="333"/>
      <c r="F217" s="333"/>
      <c r="S217" s="334"/>
      <c r="T217" s="334"/>
      <c r="U217" s="335"/>
    </row>
    <row r="218" spans="1:21" s="331" customFormat="1">
      <c r="A218" s="333"/>
      <c r="B218" s="333"/>
      <c r="D218" s="333"/>
      <c r="E218" s="333"/>
      <c r="F218" s="333"/>
      <c r="S218" s="334"/>
      <c r="T218" s="334"/>
      <c r="U218" s="335"/>
    </row>
    <row r="219" spans="1:21" s="331" customFormat="1">
      <c r="A219" s="333"/>
      <c r="B219" s="333"/>
      <c r="D219" s="333"/>
      <c r="E219" s="333"/>
      <c r="F219" s="333"/>
      <c r="S219" s="334"/>
      <c r="T219" s="334"/>
      <c r="U219" s="335"/>
    </row>
    <row r="220" spans="1:21" s="331" customFormat="1">
      <c r="A220" s="333"/>
      <c r="B220" s="333"/>
      <c r="D220" s="333"/>
      <c r="E220" s="333"/>
      <c r="F220" s="333"/>
      <c r="S220" s="334"/>
      <c r="T220" s="334"/>
      <c r="U220" s="335"/>
    </row>
    <row r="221" spans="1:21" s="331" customFormat="1">
      <c r="A221" s="333"/>
      <c r="B221" s="333"/>
      <c r="D221" s="333"/>
      <c r="E221" s="333"/>
      <c r="F221" s="333"/>
      <c r="S221" s="334"/>
      <c r="T221" s="334"/>
      <c r="U221" s="335"/>
    </row>
    <row r="222" spans="1:21" s="331" customFormat="1">
      <c r="A222" s="333"/>
      <c r="B222" s="333"/>
      <c r="D222" s="333"/>
      <c r="E222" s="333"/>
      <c r="F222" s="333"/>
      <c r="S222" s="334"/>
      <c r="T222" s="334"/>
      <c r="U222" s="335"/>
    </row>
    <row r="223" spans="1:21" s="331" customFormat="1">
      <c r="A223" s="333"/>
      <c r="B223" s="333"/>
      <c r="D223" s="333"/>
      <c r="E223" s="333"/>
      <c r="F223" s="333"/>
      <c r="S223" s="334"/>
      <c r="T223" s="334"/>
      <c r="U223" s="335"/>
    </row>
    <row r="224" spans="1:21" s="331" customFormat="1">
      <c r="A224" s="333"/>
      <c r="B224" s="333"/>
      <c r="D224" s="333"/>
      <c r="E224" s="333"/>
      <c r="F224" s="333"/>
      <c r="S224" s="334"/>
      <c r="T224" s="334"/>
      <c r="U224" s="335"/>
    </row>
    <row r="225" spans="1:21" s="331" customFormat="1">
      <c r="A225" s="333"/>
      <c r="B225" s="333"/>
      <c r="D225" s="333"/>
      <c r="E225" s="333"/>
      <c r="F225" s="333"/>
      <c r="S225" s="334"/>
      <c r="T225" s="334"/>
      <c r="U225" s="335"/>
    </row>
    <row r="226" spans="1:21" s="331" customFormat="1">
      <c r="A226" s="333"/>
      <c r="B226" s="333"/>
      <c r="D226" s="333"/>
      <c r="E226" s="333"/>
      <c r="F226" s="333"/>
      <c r="S226" s="334"/>
      <c r="T226" s="334"/>
      <c r="U226" s="335"/>
    </row>
    <row r="227" spans="1:21" s="331" customFormat="1">
      <c r="A227" s="333"/>
      <c r="B227" s="333"/>
      <c r="D227" s="333"/>
      <c r="E227" s="333"/>
      <c r="F227" s="333"/>
      <c r="S227" s="334"/>
      <c r="T227" s="334"/>
      <c r="U227" s="335"/>
    </row>
    <row r="228" spans="1:21" s="331" customFormat="1">
      <c r="A228" s="333"/>
      <c r="B228" s="333"/>
      <c r="D228" s="333"/>
      <c r="E228" s="333"/>
      <c r="F228" s="333"/>
      <c r="S228" s="334"/>
      <c r="T228" s="334"/>
      <c r="U228" s="335"/>
    </row>
    <row r="229" spans="1:21" s="331" customFormat="1">
      <c r="A229" s="333"/>
      <c r="B229" s="333"/>
      <c r="D229" s="333"/>
      <c r="E229" s="333"/>
      <c r="F229" s="333"/>
      <c r="S229" s="334"/>
      <c r="T229" s="334"/>
      <c r="U229" s="335"/>
    </row>
    <row r="230" spans="1:21" s="331" customFormat="1">
      <c r="A230" s="333"/>
      <c r="B230" s="333"/>
      <c r="D230" s="333"/>
      <c r="E230" s="333"/>
      <c r="F230" s="333"/>
      <c r="S230" s="334"/>
      <c r="T230" s="334"/>
      <c r="U230" s="335"/>
    </row>
    <row r="231" spans="1:21" s="331" customFormat="1">
      <c r="A231" s="333"/>
      <c r="B231" s="333"/>
      <c r="D231" s="333"/>
      <c r="E231" s="333"/>
      <c r="F231" s="333"/>
      <c r="S231" s="334"/>
      <c r="T231" s="334"/>
      <c r="U231" s="335"/>
    </row>
    <row r="232" spans="1:21" s="331" customFormat="1">
      <c r="A232" s="333"/>
      <c r="B232" s="333"/>
      <c r="D232" s="333"/>
      <c r="E232" s="333"/>
      <c r="F232" s="333"/>
      <c r="S232" s="334"/>
      <c r="T232" s="334"/>
      <c r="U232" s="335"/>
    </row>
    <row r="233" spans="1:21" s="331" customFormat="1">
      <c r="A233" s="333"/>
      <c r="B233" s="333"/>
      <c r="D233" s="333"/>
      <c r="E233" s="333"/>
      <c r="F233" s="333"/>
      <c r="S233" s="334"/>
      <c r="T233" s="334"/>
      <c r="U233" s="335"/>
    </row>
    <row r="234" spans="1:21" s="331" customFormat="1">
      <c r="A234" s="333"/>
      <c r="B234" s="333"/>
      <c r="D234" s="333"/>
      <c r="E234" s="333"/>
      <c r="F234" s="333"/>
      <c r="S234" s="334"/>
      <c r="T234" s="334"/>
      <c r="U234" s="335"/>
    </row>
    <row r="235" spans="1:21" s="331" customFormat="1">
      <c r="A235" s="333"/>
      <c r="B235" s="333"/>
      <c r="D235" s="333"/>
      <c r="E235" s="333"/>
      <c r="F235" s="333"/>
      <c r="S235" s="334"/>
      <c r="T235" s="334"/>
      <c r="U235" s="335"/>
    </row>
    <row r="236" spans="1:21" s="331" customFormat="1">
      <c r="A236" s="333"/>
      <c r="B236" s="333"/>
      <c r="D236" s="333"/>
      <c r="E236" s="333"/>
      <c r="F236" s="333"/>
      <c r="S236" s="334"/>
      <c r="T236" s="334"/>
      <c r="U236" s="335"/>
    </row>
    <row r="237" spans="1:21" s="331" customFormat="1">
      <c r="A237" s="333"/>
      <c r="B237" s="333"/>
      <c r="D237" s="333"/>
      <c r="E237" s="333"/>
      <c r="F237" s="333"/>
      <c r="S237" s="334"/>
      <c r="T237" s="334"/>
      <c r="U237" s="335"/>
    </row>
    <row r="238" spans="1:21" s="331" customFormat="1">
      <c r="A238" s="333"/>
      <c r="B238" s="333"/>
      <c r="D238" s="333"/>
      <c r="E238" s="333"/>
      <c r="F238" s="333"/>
      <c r="S238" s="334"/>
      <c r="T238" s="334"/>
      <c r="U238" s="335"/>
    </row>
    <row r="239" spans="1:21" s="331" customFormat="1">
      <c r="A239" s="333"/>
      <c r="B239" s="333"/>
      <c r="D239" s="333"/>
      <c r="E239" s="333"/>
      <c r="F239" s="333"/>
      <c r="S239" s="334"/>
      <c r="T239" s="334"/>
      <c r="U239" s="335"/>
    </row>
    <row r="240" spans="1:21" s="331" customFormat="1">
      <c r="A240" s="333"/>
      <c r="B240" s="333"/>
      <c r="D240" s="333"/>
      <c r="E240" s="333"/>
      <c r="F240" s="333"/>
      <c r="S240" s="334"/>
      <c r="T240" s="334"/>
      <c r="U240" s="335"/>
    </row>
    <row r="241" spans="1:21" s="331" customFormat="1">
      <c r="A241" s="333"/>
      <c r="B241" s="333"/>
      <c r="D241" s="333"/>
      <c r="E241" s="333"/>
      <c r="F241" s="333"/>
      <c r="S241" s="334"/>
      <c r="T241" s="334"/>
      <c r="U241" s="335"/>
    </row>
    <row r="242" spans="1:21" s="331" customFormat="1">
      <c r="A242" s="333"/>
      <c r="B242" s="333"/>
      <c r="D242" s="333"/>
      <c r="E242" s="333"/>
      <c r="F242" s="333"/>
      <c r="S242" s="334"/>
      <c r="T242" s="334"/>
      <c r="U242" s="335"/>
    </row>
    <row r="243" spans="1:21" s="331" customFormat="1">
      <c r="A243" s="333"/>
      <c r="B243" s="333"/>
      <c r="D243" s="333"/>
      <c r="E243" s="333"/>
      <c r="F243" s="333"/>
      <c r="S243" s="334"/>
      <c r="T243" s="334"/>
      <c r="U243" s="335"/>
    </row>
    <row r="244" spans="1:21" s="331" customFormat="1">
      <c r="A244" s="333"/>
      <c r="B244" s="333"/>
      <c r="D244" s="333"/>
      <c r="E244" s="333"/>
      <c r="F244" s="333"/>
      <c r="S244" s="334"/>
      <c r="T244" s="334"/>
      <c r="U244" s="335"/>
    </row>
    <row r="245" spans="1:21" s="331" customFormat="1">
      <c r="A245" s="333"/>
      <c r="B245" s="333"/>
      <c r="D245" s="333"/>
      <c r="E245" s="333"/>
      <c r="F245" s="333"/>
      <c r="S245" s="334"/>
      <c r="T245" s="334"/>
      <c r="U245" s="335"/>
    </row>
    <row r="246" spans="1:21" s="331" customFormat="1">
      <c r="A246" s="333"/>
      <c r="B246" s="333"/>
      <c r="D246" s="333"/>
      <c r="E246" s="333"/>
      <c r="F246" s="333"/>
      <c r="S246" s="334"/>
      <c r="T246" s="334"/>
      <c r="U246" s="335"/>
    </row>
    <row r="247" spans="1:21" s="331" customFormat="1">
      <c r="A247" s="333"/>
      <c r="B247" s="333"/>
      <c r="D247" s="333"/>
      <c r="E247" s="333"/>
      <c r="F247" s="333"/>
      <c r="S247" s="334"/>
      <c r="T247" s="334"/>
      <c r="U247" s="335"/>
    </row>
    <row r="248" spans="1:21" s="331" customFormat="1">
      <c r="A248" s="333"/>
      <c r="B248" s="333"/>
      <c r="D248" s="333"/>
      <c r="E248" s="333"/>
      <c r="F248" s="333"/>
      <c r="S248" s="334"/>
      <c r="T248" s="334"/>
      <c r="U248" s="335"/>
    </row>
    <row r="249" spans="1:21" s="331" customFormat="1">
      <c r="A249" s="333"/>
      <c r="B249" s="333"/>
      <c r="D249" s="333"/>
      <c r="E249" s="333"/>
      <c r="F249" s="333"/>
      <c r="S249" s="334"/>
      <c r="T249" s="334"/>
      <c r="U249" s="335"/>
    </row>
    <row r="250" spans="1:21" s="331" customFormat="1">
      <c r="A250" s="333"/>
      <c r="B250" s="333"/>
      <c r="D250" s="333"/>
      <c r="E250" s="333"/>
      <c r="F250" s="333"/>
      <c r="S250" s="334"/>
      <c r="T250" s="334"/>
      <c r="U250" s="335"/>
    </row>
    <row r="251" spans="1:21" s="331" customFormat="1">
      <c r="A251" s="333"/>
      <c r="B251" s="333"/>
      <c r="D251" s="333"/>
      <c r="E251" s="333"/>
      <c r="F251" s="333"/>
      <c r="S251" s="334"/>
      <c r="T251" s="334"/>
      <c r="U251" s="335"/>
    </row>
    <row r="252" spans="1:21" s="331" customFormat="1">
      <c r="A252" s="333"/>
      <c r="B252" s="333"/>
      <c r="D252" s="333"/>
      <c r="E252" s="333"/>
      <c r="F252" s="333"/>
      <c r="S252" s="334"/>
      <c r="T252" s="334"/>
      <c r="U252" s="335"/>
    </row>
    <row r="253" spans="1:21" s="331" customFormat="1">
      <c r="A253" s="333"/>
      <c r="B253" s="333"/>
      <c r="D253" s="333"/>
      <c r="E253" s="333"/>
      <c r="F253" s="333"/>
      <c r="S253" s="334"/>
      <c r="T253" s="334"/>
      <c r="U253" s="335"/>
    </row>
    <row r="254" spans="1:21" s="331" customFormat="1">
      <c r="A254" s="333"/>
      <c r="B254" s="333"/>
      <c r="D254" s="333"/>
      <c r="E254" s="333"/>
      <c r="F254" s="333"/>
      <c r="S254" s="334"/>
      <c r="T254" s="334"/>
      <c r="U254" s="335"/>
    </row>
    <row r="255" spans="1:21" s="331" customFormat="1">
      <c r="A255" s="333"/>
      <c r="B255" s="333"/>
      <c r="D255" s="333"/>
      <c r="E255" s="333"/>
      <c r="F255" s="333"/>
      <c r="S255" s="334"/>
      <c r="T255" s="334"/>
      <c r="U255" s="335"/>
    </row>
    <row r="256" spans="1:21" s="331" customFormat="1">
      <c r="A256" s="333"/>
      <c r="B256" s="333"/>
      <c r="D256" s="333"/>
      <c r="E256" s="333"/>
      <c r="F256" s="333"/>
      <c r="S256" s="334"/>
      <c r="T256" s="334"/>
      <c r="U256" s="335"/>
    </row>
    <row r="257" spans="1:21" s="331" customFormat="1">
      <c r="A257" s="333"/>
      <c r="B257" s="333"/>
      <c r="D257" s="333"/>
      <c r="E257" s="333"/>
      <c r="F257" s="333"/>
      <c r="S257" s="334"/>
      <c r="T257" s="334"/>
      <c r="U257" s="335"/>
    </row>
    <row r="258" spans="1:21" s="331" customFormat="1">
      <c r="A258" s="333"/>
      <c r="B258" s="333"/>
      <c r="D258" s="333"/>
      <c r="E258" s="333"/>
      <c r="F258" s="333"/>
      <c r="S258" s="334"/>
      <c r="T258" s="334"/>
      <c r="U258" s="335"/>
    </row>
    <row r="259" spans="1:21" s="331" customFormat="1">
      <c r="A259" s="333"/>
      <c r="B259" s="333"/>
      <c r="D259" s="333"/>
      <c r="E259" s="333"/>
      <c r="F259" s="333"/>
      <c r="S259" s="334"/>
      <c r="T259" s="334"/>
      <c r="U259" s="335"/>
    </row>
    <row r="260" spans="1:21" s="331" customFormat="1">
      <c r="A260" s="333"/>
      <c r="B260" s="333"/>
      <c r="D260" s="333"/>
      <c r="E260" s="333"/>
      <c r="F260" s="333"/>
      <c r="S260" s="334"/>
      <c r="T260" s="334"/>
      <c r="U260" s="335"/>
    </row>
    <row r="261" spans="1:21" s="331" customFormat="1">
      <c r="A261" s="333"/>
      <c r="B261" s="333"/>
      <c r="D261" s="333"/>
      <c r="E261" s="333"/>
      <c r="F261" s="333"/>
      <c r="S261" s="334"/>
      <c r="T261" s="334"/>
      <c r="U261" s="335"/>
    </row>
    <row r="262" spans="1:21" s="331" customFormat="1">
      <c r="A262" s="333"/>
      <c r="B262" s="333"/>
      <c r="D262" s="333"/>
      <c r="E262" s="333"/>
      <c r="F262" s="333"/>
      <c r="S262" s="334"/>
      <c r="T262" s="334"/>
      <c r="U262" s="335"/>
    </row>
    <row r="263" spans="1:21" s="331" customFormat="1">
      <c r="A263" s="333"/>
      <c r="B263" s="333"/>
      <c r="D263" s="333"/>
      <c r="E263" s="333"/>
      <c r="F263" s="333"/>
      <c r="S263" s="334"/>
      <c r="T263" s="334"/>
      <c r="U263" s="335"/>
    </row>
    <row r="264" spans="1:21" s="331" customFormat="1">
      <c r="A264" s="333"/>
      <c r="B264" s="333"/>
      <c r="D264" s="333"/>
      <c r="E264" s="333"/>
      <c r="F264" s="333"/>
      <c r="S264" s="334"/>
      <c r="T264" s="334"/>
      <c r="U264" s="335"/>
    </row>
    <row r="265" spans="1:21" s="331" customFormat="1">
      <c r="A265" s="333"/>
      <c r="B265" s="333"/>
      <c r="D265" s="333"/>
      <c r="E265" s="333"/>
      <c r="F265" s="333"/>
      <c r="S265" s="334"/>
      <c r="T265" s="334"/>
      <c r="U265" s="335"/>
    </row>
    <row r="266" spans="1:21" s="331" customFormat="1">
      <c r="A266" s="333"/>
      <c r="B266" s="333"/>
      <c r="D266" s="333"/>
      <c r="E266" s="333"/>
      <c r="F266" s="333"/>
      <c r="S266" s="334"/>
      <c r="T266" s="334"/>
      <c r="U266" s="335"/>
    </row>
    <row r="267" spans="1:21" s="331" customFormat="1">
      <c r="A267" s="333"/>
      <c r="B267" s="333"/>
      <c r="D267" s="333"/>
      <c r="E267" s="333"/>
      <c r="F267" s="333"/>
      <c r="S267" s="334"/>
      <c r="T267" s="334"/>
      <c r="U267" s="335"/>
    </row>
    <row r="268" spans="1:21" s="331" customFormat="1">
      <c r="A268" s="333"/>
      <c r="B268" s="333"/>
      <c r="D268" s="333"/>
      <c r="E268" s="333"/>
      <c r="F268" s="333"/>
      <c r="S268" s="334"/>
      <c r="T268" s="334"/>
      <c r="U268" s="335"/>
    </row>
    <row r="269" spans="1:21" s="331" customFormat="1">
      <c r="A269" s="333"/>
      <c r="B269" s="333"/>
      <c r="D269" s="333"/>
      <c r="E269" s="333"/>
      <c r="F269" s="333"/>
      <c r="S269" s="334"/>
      <c r="T269" s="334"/>
      <c r="U269" s="335"/>
    </row>
    <row r="270" spans="1:21" s="331" customFormat="1">
      <c r="A270" s="333"/>
      <c r="B270" s="333"/>
      <c r="D270" s="333"/>
      <c r="E270" s="333"/>
      <c r="F270" s="333"/>
      <c r="S270" s="334"/>
      <c r="T270" s="334"/>
      <c r="U270" s="335"/>
    </row>
    <row r="271" spans="1:21" s="331" customFormat="1">
      <c r="A271" s="333"/>
      <c r="B271" s="333"/>
      <c r="D271" s="333"/>
      <c r="E271" s="333"/>
      <c r="F271" s="333"/>
      <c r="S271" s="334"/>
      <c r="T271" s="334"/>
      <c r="U271" s="335"/>
    </row>
    <row r="272" spans="1:21" s="331" customFormat="1">
      <c r="A272" s="333"/>
      <c r="B272" s="333"/>
      <c r="D272" s="333"/>
      <c r="E272" s="333"/>
      <c r="F272" s="333"/>
      <c r="S272" s="334"/>
      <c r="T272" s="334"/>
      <c r="U272" s="335"/>
    </row>
    <row r="273" spans="1:21" s="331" customFormat="1">
      <c r="A273" s="333"/>
      <c r="B273" s="333"/>
      <c r="D273" s="333"/>
      <c r="E273" s="333"/>
      <c r="F273" s="333"/>
      <c r="S273" s="334"/>
      <c r="T273" s="334"/>
      <c r="U273" s="335"/>
    </row>
    <row r="274" spans="1:21" s="331" customFormat="1">
      <c r="A274" s="333"/>
      <c r="B274" s="333"/>
      <c r="D274" s="333"/>
      <c r="E274" s="333"/>
      <c r="F274" s="333"/>
      <c r="S274" s="334"/>
      <c r="T274" s="334"/>
      <c r="U274" s="335"/>
    </row>
    <row r="275" spans="1:21" s="331" customFormat="1">
      <c r="A275" s="333"/>
      <c r="B275" s="333"/>
      <c r="D275" s="333"/>
      <c r="E275" s="333"/>
      <c r="F275" s="333"/>
      <c r="S275" s="334"/>
      <c r="T275" s="334"/>
      <c r="U275" s="335"/>
    </row>
    <row r="276" spans="1:21" s="331" customFormat="1">
      <c r="A276" s="333"/>
      <c r="B276" s="333"/>
      <c r="D276" s="333"/>
      <c r="E276" s="333"/>
      <c r="F276" s="333"/>
      <c r="S276" s="334"/>
      <c r="T276" s="334"/>
      <c r="U276" s="335"/>
    </row>
    <row r="277" spans="1:21" s="331" customFormat="1">
      <c r="A277" s="333"/>
      <c r="B277" s="333"/>
      <c r="D277" s="333"/>
      <c r="E277" s="333"/>
      <c r="F277" s="333"/>
      <c r="S277" s="334"/>
      <c r="T277" s="334"/>
      <c r="U277" s="335"/>
    </row>
    <row r="278" spans="1:21" s="331" customFormat="1">
      <c r="A278" s="333"/>
      <c r="B278" s="333"/>
      <c r="D278" s="333"/>
      <c r="E278" s="333"/>
      <c r="F278" s="333"/>
      <c r="S278" s="334"/>
      <c r="T278" s="334"/>
      <c r="U278" s="335"/>
    </row>
    <row r="279" spans="1:21" s="331" customFormat="1">
      <c r="A279" s="333"/>
      <c r="B279" s="333"/>
      <c r="D279" s="333"/>
      <c r="E279" s="333"/>
      <c r="F279" s="333"/>
      <c r="S279" s="334"/>
      <c r="T279" s="334"/>
      <c r="U279" s="335"/>
    </row>
    <row r="280" spans="1:21" s="331" customFormat="1">
      <c r="A280" s="333"/>
      <c r="B280" s="333"/>
      <c r="D280" s="333"/>
      <c r="E280" s="333"/>
      <c r="F280" s="333"/>
      <c r="S280" s="334"/>
      <c r="T280" s="334"/>
      <c r="U280" s="335"/>
    </row>
    <row r="281" spans="1:21" s="331" customFormat="1">
      <c r="A281" s="333"/>
      <c r="B281" s="333"/>
      <c r="D281" s="333"/>
      <c r="E281" s="333"/>
      <c r="F281" s="333"/>
      <c r="S281" s="334"/>
      <c r="T281" s="334"/>
      <c r="U281" s="335"/>
    </row>
    <row r="282" spans="1:21" s="331" customFormat="1">
      <c r="A282" s="333"/>
      <c r="B282" s="333"/>
      <c r="D282" s="333"/>
      <c r="E282" s="333"/>
      <c r="F282" s="333"/>
      <c r="S282" s="334"/>
      <c r="T282" s="334"/>
      <c r="U282" s="335"/>
    </row>
    <row r="283" spans="1:21" s="331" customFormat="1">
      <c r="A283" s="333"/>
      <c r="B283" s="333"/>
      <c r="D283" s="333"/>
      <c r="E283" s="333"/>
      <c r="F283" s="333"/>
      <c r="S283" s="334"/>
      <c r="T283" s="334"/>
      <c r="U283" s="335"/>
    </row>
    <row r="284" spans="1:21" s="331" customFormat="1">
      <c r="A284" s="333"/>
      <c r="B284" s="333"/>
      <c r="D284" s="333"/>
      <c r="E284" s="333"/>
      <c r="F284" s="333"/>
      <c r="S284" s="334"/>
      <c r="T284" s="334"/>
      <c r="U284" s="335"/>
    </row>
    <row r="285" spans="1:21" s="331" customFormat="1">
      <c r="A285" s="333"/>
      <c r="B285" s="333"/>
      <c r="D285" s="333"/>
      <c r="E285" s="333"/>
      <c r="F285" s="333"/>
      <c r="S285" s="334"/>
      <c r="T285" s="334"/>
      <c r="U285" s="335"/>
    </row>
    <row r="286" spans="1:21" s="331" customFormat="1">
      <c r="A286" s="333"/>
      <c r="B286" s="333"/>
      <c r="D286" s="333"/>
      <c r="E286" s="333"/>
      <c r="F286" s="333"/>
      <c r="S286" s="334"/>
      <c r="T286" s="334"/>
      <c r="U286" s="335"/>
    </row>
    <row r="287" spans="1:21" s="331" customFormat="1">
      <c r="A287" s="333"/>
      <c r="B287" s="333"/>
      <c r="D287" s="333"/>
      <c r="E287" s="333"/>
      <c r="F287" s="333"/>
      <c r="S287" s="334"/>
      <c r="T287" s="334"/>
      <c r="U287" s="335"/>
    </row>
    <row r="288" spans="1:21" s="331" customFormat="1">
      <c r="A288" s="333"/>
      <c r="B288" s="333"/>
      <c r="D288" s="333"/>
      <c r="E288" s="333"/>
      <c r="F288" s="333"/>
      <c r="S288" s="334"/>
      <c r="T288" s="334"/>
      <c r="U288" s="335"/>
    </row>
    <row r="289" spans="1:21" s="331" customFormat="1">
      <c r="A289" s="333"/>
      <c r="B289" s="333"/>
      <c r="D289" s="333"/>
      <c r="E289" s="333"/>
      <c r="F289" s="333"/>
      <c r="S289" s="334"/>
      <c r="T289" s="334"/>
      <c r="U289" s="335"/>
    </row>
    <row r="290" spans="1:21" s="331" customFormat="1">
      <c r="A290" s="333"/>
      <c r="B290" s="333"/>
      <c r="D290" s="333"/>
      <c r="E290" s="333"/>
      <c r="F290" s="333"/>
      <c r="S290" s="334"/>
      <c r="T290" s="334"/>
      <c r="U290" s="335"/>
    </row>
    <row r="291" spans="1:21" s="331" customFormat="1">
      <c r="A291" s="333"/>
      <c r="B291" s="333"/>
      <c r="D291" s="333"/>
      <c r="E291" s="333"/>
      <c r="F291" s="333"/>
      <c r="S291" s="334"/>
      <c r="T291" s="334"/>
      <c r="U291" s="335"/>
    </row>
    <row r="292" spans="1:21" s="331" customFormat="1">
      <c r="A292" s="333"/>
      <c r="B292" s="333"/>
      <c r="D292" s="333"/>
      <c r="E292" s="333"/>
      <c r="F292" s="333"/>
      <c r="S292" s="334"/>
      <c r="T292" s="334"/>
      <c r="U292" s="335"/>
    </row>
    <row r="293" spans="1:21" s="331" customFormat="1">
      <c r="A293" s="333"/>
      <c r="B293" s="333"/>
      <c r="D293" s="333"/>
      <c r="E293" s="333"/>
      <c r="F293" s="333"/>
      <c r="S293" s="334"/>
      <c r="T293" s="334"/>
      <c r="U293" s="335"/>
    </row>
    <row r="294" spans="1:21" s="331" customFormat="1">
      <c r="A294" s="333"/>
      <c r="B294" s="333"/>
      <c r="D294" s="333"/>
      <c r="E294" s="333"/>
      <c r="F294" s="333"/>
      <c r="S294" s="334"/>
      <c r="T294" s="334"/>
      <c r="U294" s="335"/>
    </row>
    <row r="295" spans="1:21" s="331" customFormat="1">
      <c r="A295" s="333"/>
      <c r="B295" s="333"/>
      <c r="D295" s="333"/>
      <c r="E295" s="333"/>
      <c r="F295" s="333"/>
      <c r="S295" s="334"/>
      <c r="T295" s="334"/>
      <c r="U295" s="335"/>
    </row>
    <row r="296" spans="1:21" s="331" customFormat="1">
      <c r="A296" s="333"/>
      <c r="B296" s="333"/>
      <c r="D296" s="333"/>
      <c r="E296" s="333"/>
      <c r="F296" s="333"/>
      <c r="S296" s="334"/>
      <c r="T296" s="334"/>
      <c r="U296" s="335"/>
    </row>
    <row r="297" spans="1:21" s="331" customFormat="1">
      <c r="A297" s="333"/>
      <c r="B297" s="333"/>
      <c r="D297" s="333"/>
      <c r="E297" s="333"/>
      <c r="F297" s="333"/>
      <c r="S297" s="334"/>
      <c r="T297" s="334"/>
      <c r="U297" s="335"/>
    </row>
    <row r="298" spans="1:21" s="331" customFormat="1">
      <c r="A298" s="333"/>
      <c r="B298" s="333"/>
      <c r="D298" s="333"/>
      <c r="E298" s="333"/>
      <c r="F298" s="333"/>
      <c r="S298" s="334"/>
      <c r="T298" s="334"/>
      <c r="U298" s="335"/>
    </row>
    <row r="299" spans="1:21" s="331" customFormat="1">
      <c r="A299" s="333"/>
      <c r="B299" s="333"/>
      <c r="D299" s="333"/>
      <c r="E299" s="333"/>
      <c r="F299" s="333"/>
      <c r="S299" s="334"/>
      <c r="T299" s="334"/>
      <c r="U299" s="335"/>
    </row>
    <row r="300" spans="1:21" s="331" customFormat="1">
      <c r="A300" s="333"/>
      <c r="B300" s="333"/>
      <c r="D300" s="333"/>
      <c r="E300" s="333"/>
      <c r="F300" s="333"/>
      <c r="S300" s="334"/>
      <c r="T300" s="334"/>
      <c r="U300" s="335"/>
    </row>
    <row r="301" spans="1:21" s="331" customFormat="1">
      <c r="A301" s="333"/>
      <c r="B301" s="333"/>
      <c r="D301" s="333"/>
      <c r="E301" s="333"/>
      <c r="F301" s="333"/>
      <c r="S301" s="334"/>
      <c r="T301" s="334"/>
      <c r="U301" s="335"/>
    </row>
    <row r="302" spans="1:21" s="331" customFormat="1">
      <c r="A302" s="333"/>
      <c r="B302" s="333"/>
      <c r="D302" s="333"/>
      <c r="E302" s="333"/>
      <c r="F302" s="333"/>
      <c r="S302" s="334"/>
      <c r="T302" s="334"/>
      <c r="U302" s="335"/>
    </row>
    <row r="303" spans="1:21" s="331" customFormat="1">
      <c r="A303" s="333"/>
      <c r="B303" s="333"/>
      <c r="D303" s="333"/>
      <c r="E303" s="333"/>
      <c r="F303" s="333"/>
      <c r="S303" s="334"/>
      <c r="T303" s="334"/>
      <c r="U303" s="335"/>
    </row>
    <row r="304" spans="1:21" s="331" customFormat="1">
      <c r="A304" s="333"/>
      <c r="B304" s="333"/>
      <c r="D304" s="333"/>
      <c r="E304" s="333"/>
      <c r="F304" s="333"/>
      <c r="S304" s="334"/>
      <c r="T304" s="334"/>
      <c r="U304" s="335"/>
    </row>
    <row r="305" spans="1:21" s="331" customFormat="1">
      <c r="A305" s="333"/>
      <c r="B305" s="333"/>
      <c r="D305" s="333"/>
      <c r="E305" s="333"/>
      <c r="F305" s="333"/>
      <c r="S305" s="334"/>
      <c r="T305" s="334"/>
      <c r="U305" s="335"/>
    </row>
    <row r="306" spans="1:21" s="331" customFormat="1">
      <c r="A306" s="333"/>
      <c r="B306" s="333"/>
      <c r="D306" s="333"/>
      <c r="E306" s="333"/>
      <c r="F306" s="333"/>
      <c r="S306" s="334"/>
      <c r="T306" s="334"/>
      <c r="U306" s="335"/>
    </row>
    <row r="307" spans="1:21" s="331" customFormat="1">
      <c r="A307" s="333"/>
      <c r="B307" s="333"/>
      <c r="D307" s="333"/>
      <c r="E307" s="333"/>
      <c r="F307" s="333"/>
      <c r="S307" s="334"/>
      <c r="T307" s="334"/>
      <c r="U307" s="335"/>
    </row>
    <row r="308" spans="1:21" s="331" customFormat="1">
      <c r="A308" s="333"/>
      <c r="B308" s="333"/>
      <c r="D308" s="333"/>
      <c r="E308" s="333"/>
      <c r="F308" s="333"/>
      <c r="S308" s="334"/>
      <c r="T308" s="334"/>
      <c r="U308" s="335"/>
    </row>
    <row r="309" spans="1:21" s="331" customFormat="1">
      <c r="A309" s="333"/>
      <c r="B309" s="333"/>
      <c r="D309" s="333"/>
      <c r="E309" s="333"/>
      <c r="F309" s="333"/>
      <c r="S309" s="334"/>
      <c r="T309" s="334"/>
      <c r="U309" s="335"/>
    </row>
    <row r="310" spans="1:21" s="331" customFormat="1">
      <c r="A310" s="333"/>
      <c r="B310" s="333"/>
      <c r="D310" s="333"/>
      <c r="E310" s="333"/>
      <c r="F310" s="333"/>
      <c r="S310" s="334"/>
      <c r="T310" s="334"/>
      <c r="U310" s="335"/>
    </row>
    <row r="311" spans="1:21" s="331" customFormat="1">
      <c r="A311" s="333"/>
      <c r="B311" s="333"/>
      <c r="D311" s="333"/>
      <c r="E311" s="333"/>
      <c r="F311" s="333"/>
      <c r="S311" s="334"/>
      <c r="T311" s="334"/>
      <c r="U311" s="335"/>
    </row>
    <row r="312" spans="1:21" s="331" customFormat="1">
      <c r="A312" s="333"/>
      <c r="B312" s="333"/>
      <c r="D312" s="333"/>
      <c r="E312" s="333"/>
      <c r="F312" s="333"/>
      <c r="S312" s="334"/>
      <c r="T312" s="334"/>
      <c r="U312" s="335"/>
    </row>
    <row r="313" spans="1:21" s="331" customFormat="1">
      <c r="A313" s="333"/>
      <c r="B313" s="333"/>
      <c r="D313" s="333"/>
      <c r="E313" s="333"/>
      <c r="F313" s="333"/>
      <c r="S313" s="334"/>
      <c r="T313" s="334"/>
      <c r="U313" s="335"/>
    </row>
    <row r="314" spans="1:21" s="331" customFormat="1">
      <c r="A314" s="333"/>
      <c r="B314" s="333"/>
      <c r="D314" s="333"/>
      <c r="E314" s="333"/>
      <c r="F314" s="333"/>
      <c r="S314" s="334"/>
      <c r="T314" s="334"/>
      <c r="U314" s="335"/>
    </row>
    <row r="315" spans="1:21" s="331" customFormat="1">
      <c r="A315" s="333"/>
      <c r="B315" s="333"/>
      <c r="D315" s="333"/>
      <c r="E315" s="333"/>
      <c r="F315" s="333"/>
      <c r="S315" s="334"/>
      <c r="T315" s="334"/>
      <c r="U315" s="335"/>
    </row>
    <row r="316" spans="1:21" s="331" customFormat="1">
      <c r="A316" s="333"/>
      <c r="B316" s="333"/>
      <c r="D316" s="333"/>
      <c r="E316" s="333"/>
      <c r="F316" s="333"/>
      <c r="S316" s="334"/>
      <c r="T316" s="334"/>
      <c r="U316" s="335"/>
    </row>
    <row r="317" spans="1:21" s="331" customFormat="1">
      <c r="A317" s="333"/>
      <c r="B317" s="333"/>
      <c r="D317" s="333"/>
      <c r="E317" s="333"/>
      <c r="F317" s="333"/>
      <c r="S317" s="334"/>
      <c r="T317" s="334"/>
      <c r="U317" s="335"/>
    </row>
    <row r="318" spans="1:21" s="331" customFormat="1">
      <c r="A318" s="333"/>
      <c r="B318" s="333"/>
      <c r="D318" s="333"/>
      <c r="E318" s="333"/>
      <c r="F318" s="333"/>
      <c r="S318" s="334"/>
      <c r="T318" s="334"/>
      <c r="U318" s="335"/>
    </row>
    <row r="319" spans="1:21" s="331" customFormat="1">
      <c r="A319" s="333"/>
      <c r="B319" s="333"/>
      <c r="D319" s="333"/>
      <c r="E319" s="333"/>
      <c r="F319" s="333"/>
      <c r="S319" s="334"/>
      <c r="T319" s="334"/>
      <c r="U319" s="335"/>
    </row>
    <row r="320" spans="1:21" s="331" customFormat="1">
      <c r="A320" s="333"/>
      <c r="B320" s="333"/>
      <c r="D320" s="333"/>
      <c r="E320" s="333"/>
      <c r="F320" s="333"/>
      <c r="S320" s="334"/>
      <c r="T320" s="334"/>
      <c r="U320" s="335"/>
    </row>
    <row r="321" spans="1:21" s="331" customFormat="1">
      <c r="A321" s="333"/>
      <c r="B321" s="333"/>
      <c r="D321" s="333"/>
      <c r="E321" s="333"/>
      <c r="F321" s="333"/>
      <c r="S321" s="334"/>
      <c r="T321" s="334"/>
      <c r="U321" s="335"/>
    </row>
    <row r="322" spans="1:21" s="331" customFormat="1">
      <c r="A322" s="333"/>
      <c r="B322" s="333"/>
      <c r="D322" s="333"/>
      <c r="E322" s="333"/>
      <c r="F322" s="333"/>
      <c r="S322" s="334"/>
      <c r="T322" s="334"/>
      <c r="U322" s="335"/>
    </row>
    <row r="323" spans="1:21" s="331" customFormat="1">
      <c r="A323" s="333"/>
      <c r="B323" s="333"/>
      <c r="D323" s="333"/>
      <c r="E323" s="333"/>
      <c r="F323" s="333"/>
      <c r="S323" s="334"/>
      <c r="T323" s="334"/>
      <c r="U323" s="335"/>
    </row>
    <row r="324" spans="1:21" s="331" customFormat="1">
      <c r="A324" s="333"/>
      <c r="B324" s="333"/>
      <c r="D324" s="333"/>
      <c r="E324" s="333"/>
      <c r="F324" s="333"/>
      <c r="S324" s="334"/>
      <c r="T324" s="334"/>
      <c r="U324" s="335"/>
    </row>
    <row r="325" spans="1:21" s="331" customFormat="1">
      <c r="A325" s="333"/>
      <c r="B325" s="333"/>
      <c r="D325" s="333"/>
      <c r="E325" s="333"/>
      <c r="F325" s="333"/>
      <c r="S325" s="334"/>
      <c r="T325" s="334"/>
      <c r="U325" s="335"/>
    </row>
    <row r="326" spans="1:21" s="331" customFormat="1">
      <c r="A326" s="333"/>
      <c r="B326" s="333"/>
      <c r="D326" s="333"/>
      <c r="E326" s="333"/>
      <c r="F326" s="333"/>
      <c r="S326" s="334"/>
      <c r="T326" s="334"/>
      <c r="U326" s="335"/>
    </row>
    <row r="327" spans="1:21" s="331" customFormat="1">
      <c r="A327" s="333"/>
      <c r="B327" s="333"/>
      <c r="D327" s="333"/>
      <c r="E327" s="333"/>
      <c r="F327" s="333"/>
      <c r="S327" s="334"/>
      <c r="T327" s="334"/>
      <c r="U327" s="335"/>
    </row>
    <row r="328" spans="1:21" s="331" customFormat="1">
      <c r="A328" s="333"/>
      <c r="B328" s="333"/>
      <c r="D328" s="333"/>
      <c r="E328" s="333"/>
      <c r="F328" s="333"/>
      <c r="S328" s="334"/>
      <c r="T328" s="334"/>
      <c r="U328" s="335"/>
    </row>
    <row r="329" spans="1:21" s="331" customFormat="1">
      <c r="A329" s="333"/>
      <c r="B329" s="333"/>
      <c r="D329" s="333"/>
      <c r="E329" s="333"/>
      <c r="F329" s="333"/>
      <c r="S329" s="334"/>
      <c r="T329" s="334"/>
      <c r="U329" s="335"/>
    </row>
    <row r="330" spans="1:21" s="331" customFormat="1">
      <c r="A330" s="333"/>
      <c r="B330" s="333"/>
      <c r="D330" s="333"/>
      <c r="E330" s="333"/>
      <c r="F330" s="333"/>
      <c r="S330" s="334"/>
      <c r="T330" s="334"/>
      <c r="U330" s="335"/>
    </row>
    <row r="331" spans="1:21" s="331" customFormat="1">
      <c r="A331" s="333"/>
      <c r="B331" s="333"/>
      <c r="D331" s="333"/>
      <c r="E331" s="333"/>
      <c r="F331" s="333"/>
      <c r="S331" s="334"/>
      <c r="T331" s="334"/>
      <c r="U331" s="335"/>
    </row>
    <row r="332" spans="1:21" s="331" customFormat="1">
      <c r="A332" s="333"/>
      <c r="B332" s="333"/>
      <c r="D332" s="333"/>
      <c r="E332" s="333"/>
      <c r="F332" s="333"/>
      <c r="S332" s="334"/>
      <c r="T332" s="334"/>
      <c r="U332" s="335"/>
    </row>
    <row r="333" spans="1:21" s="331" customFormat="1">
      <c r="A333" s="333"/>
      <c r="B333" s="333"/>
      <c r="D333" s="333"/>
      <c r="E333" s="333"/>
      <c r="F333" s="333"/>
      <c r="S333" s="334"/>
      <c r="T333" s="334"/>
      <c r="U333" s="335"/>
    </row>
    <row r="334" spans="1:21" s="331" customFormat="1">
      <c r="A334" s="333"/>
      <c r="B334" s="333"/>
      <c r="D334" s="333"/>
      <c r="E334" s="333"/>
      <c r="F334" s="333"/>
      <c r="S334" s="334"/>
      <c r="T334" s="334"/>
      <c r="U334" s="335"/>
    </row>
    <row r="335" spans="1:21" s="331" customFormat="1">
      <c r="A335" s="333"/>
      <c r="B335" s="333"/>
      <c r="D335" s="333"/>
      <c r="E335" s="333"/>
      <c r="F335" s="333"/>
      <c r="S335" s="334"/>
      <c r="T335" s="334"/>
      <c r="U335" s="335"/>
    </row>
    <row r="336" spans="1:21" s="331" customFormat="1">
      <c r="A336" s="333"/>
      <c r="B336" s="333"/>
      <c r="D336" s="333"/>
      <c r="E336" s="333"/>
      <c r="F336" s="333"/>
      <c r="S336" s="334"/>
      <c r="T336" s="334"/>
      <c r="U336" s="335"/>
    </row>
    <row r="337" spans="1:21" s="331" customFormat="1">
      <c r="A337" s="333"/>
      <c r="B337" s="333"/>
      <c r="D337" s="333"/>
      <c r="E337" s="333"/>
      <c r="F337" s="333"/>
      <c r="S337" s="334"/>
      <c r="T337" s="334"/>
      <c r="U337" s="335"/>
    </row>
    <row r="338" spans="1:21" s="331" customFormat="1">
      <c r="A338" s="333"/>
      <c r="B338" s="333"/>
      <c r="D338" s="333"/>
      <c r="E338" s="333"/>
      <c r="F338" s="333"/>
      <c r="S338" s="334"/>
      <c r="T338" s="334"/>
      <c r="U338" s="335"/>
    </row>
    <row r="339" spans="1:21" s="331" customFormat="1">
      <c r="A339" s="333"/>
      <c r="B339" s="333"/>
      <c r="D339" s="333"/>
      <c r="E339" s="333"/>
      <c r="F339" s="333"/>
      <c r="S339" s="334"/>
      <c r="T339" s="334"/>
      <c r="U339" s="335"/>
    </row>
    <row r="340" spans="1:21" s="331" customFormat="1">
      <c r="A340" s="333"/>
      <c r="B340" s="333"/>
      <c r="D340" s="333"/>
      <c r="E340" s="333"/>
      <c r="F340" s="333"/>
      <c r="S340" s="334"/>
      <c r="T340" s="334"/>
      <c r="U340" s="335"/>
    </row>
    <row r="341" spans="1:21" s="331" customFormat="1">
      <c r="A341" s="333"/>
      <c r="B341" s="333"/>
      <c r="D341" s="333"/>
      <c r="E341" s="333"/>
      <c r="F341" s="333"/>
      <c r="S341" s="334"/>
      <c r="T341" s="334"/>
      <c r="U341" s="335"/>
    </row>
    <row r="342" spans="1:21" s="331" customFormat="1">
      <c r="A342" s="333"/>
      <c r="B342" s="333"/>
      <c r="D342" s="333"/>
      <c r="E342" s="333"/>
      <c r="F342" s="333"/>
      <c r="S342" s="334"/>
      <c r="T342" s="334"/>
      <c r="U342" s="335"/>
    </row>
    <row r="343" spans="1:21" s="331" customFormat="1">
      <c r="A343" s="333"/>
      <c r="B343" s="333"/>
      <c r="D343" s="333"/>
      <c r="E343" s="333"/>
      <c r="F343" s="333"/>
      <c r="S343" s="334"/>
      <c r="T343" s="334"/>
      <c r="U343" s="335"/>
    </row>
    <row r="344" spans="1:21" s="331" customFormat="1">
      <c r="A344" s="333"/>
      <c r="B344" s="333"/>
      <c r="D344" s="333"/>
      <c r="E344" s="333"/>
      <c r="F344" s="333"/>
      <c r="S344" s="334"/>
      <c r="T344" s="334"/>
      <c r="U344" s="335"/>
    </row>
    <row r="345" spans="1:21" s="331" customFormat="1">
      <c r="A345" s="333"/>
      <c r="B345" s="333"/>
      <c r="D345" s="333"/>
      <c r="E345" s="333"/>
      <c r="F345" s="333"/>
      <c r="S345" s="334"/>
      <c r="T345" s="334"/>
      <c r="U345" s="335"/>
    </row>
    <row r="346" spans="1:21" s="331" customFormat="1">
      <c r="A346" s="333"/>
      <c r="B346" s="333"/>
      <c r="D346" s="333"/>
      <c r="E346" s="333"/>
      <c r="F346" s="333"/>
      <c r="S346" s="334"/>
      <c r="T346" s="334"/>
      <c r="U346" s="335"/>
    </row>
    <row r="347" spans="1:21" s="331" customFormat="1">
      <c r="A347" s="333"/>
      <c r="B347" s="333"/>
      <c r="D347" s="333"/>
      <c r="E347" s="333"/>
      <c r="F347" s="333"/>
      <c r="S347" s="334"/>
      <c r="T347" s="334"/>
      <c r="U347" s="335"/>
    </row>
    <row r="348" spans="1:21" s="331" customFormat="1">
      <c r="A348" s="333"/>
      <c r="B348" s="333"/>
      <c r="D348" s="333"/>
      <c r="E348" s="333"/>
      <c r="F348" s="333"/>
      <c r="S348" s="334"/>
      <c r="T348" s="334"/>
      <c r="U348" s="335"/>
    </row>
    <row r="349" spans="1:21" s="331" customFormat="1">
      <c r="A349" s="333"/>
      <c r="B349" s="333"/>
      <c r="D349" s="333"/>
      <c r="E349" s="333"/>
      <c r="F349" s="333"/>
      <c r="S349" s="334"/>
      <c r="T349" s="334"/>
      <c r="U349" s="335"/>
    </row>
    <row r="350" spans="1:21" s="331" customFormat="1">
      <c r="A350" s="333"/>
      <c r="B350" s="333"/>
      <c r="D350" s="333"/>
      <c r="E350" s="333"/>
      <c r="F350" s="333"/>
      <c r="S350" s="334"/>
      <c r="T350" s="334"/>
      <c r="U350" s="335"/>
    </row>
    <row r="351" spans="1:21" s="331" customFormat="1">
      <c r="A351" s="333"/>
      <c r="B351" s="333"/>
      <c r="D351" s="333"/>
      <c r="E351" s="333"/>
      <c r="F351" s="333"/>
      <c r="S351" s="334"/>
      <c r="T351" s="334"/>
      <c r="U351" s="335"/>
    </row>
    <row r="352" spans="1:21" s="331" customFormat="1">
      <c r="A352" s="333"/>
      <c r="B352" s="333"/>
      <c r="D352" s="333"/>
      <c r="E352" s="333"/>
      <c r="F352" s="333"/>
      <c r="S352" s="334"/>
      <c r="T352" s="334"/>
      <c r="U352" s="335"/>
    </row>
    <row r="353" spans="1:21" s="331" customFormat="1">
      <c r="A353" s="333"/>
      <c r="B353" s="333"/>
      <c r="D353" s="333"/>
      <c r="E353" s="333"/>
      <c r="F353" s="333"/>
      <c r="S353" s="334"/>
      <c r="T353" s="334"/>
      <c r="U353" s="335"/>
    </row>
    <row r="354" spans="1:21" s="331" customFormat="1">
      <c r="A354" s="333"/>
      <c r="B354" s="333"/>
      <c r="D354" s="333"/>
      <c r="E354" s="333"/>
      <c r="F354" s="333"/>
      <c r="S354" s="334"/>
      <c r="T354" s="334"/>
      <c r="U354" s="335"/>
    </row>
    <row r="355" spans="1:21" s="331" customFormat="1">
      <c r="A355" s="333"/>
      <c r="B355" s="333"/>
      <c r="D355" s="333"/>
      <c r="E355" s="333"/>
      <c r="F355" s="333"/>
      <c r="S355" s="334"/>
      <c r="T355" s="334"/>
      <c r="U355" s="335"/>
    </row>
    <row r="356" spans="1:21" s="331" customFormat="1">
      <c r="A356" s="333"/>
      <c r="B356" s="333"/>
      <c r="D356" s="333"/>
      <c r="E356" s="333"/>
      <c r="F356" s="333"/>
      <c r="S356" s="334"/>
      <c r="T356" s="334"/>
      <c r="U356" s="335"/>
    </row>
    <row r="357" spans="1:21" s="331" customFormat="1">
      <c r="A357" s="333"/>
      <c r="B357" s="333"/>
      <c r="D357" s="333"/>
      <c r="E357" s="333"/>
      <c r="F357" s="333"/>
      <c r="S357" s="334"/>
      <c r="T357" s="334"/>
      <c r="U357" s="335"/>
    </row>
    <row r="358" spans="1:21" s="331" customFormat="1">
      <c r="A358" s="333"/>
      <c r="B358" s="333"/>
      <c r="D358" s="333"/>
      <c r="E358" s="333"/>
      <c r="F358" s="333"/>
      <c r="S358" s="334"/>
      <c r="T358" s="334"/>
      <c r="U358" s="335"/>
    </row>
    <row r="359" spans="1:21" s="331" customFormat="1">
      <c r="A359" s="333"/>
      <c r="B359" s="333"/>
      <c r="D359" s="333"/>
      <c r="E359" s="333"/>
      <c r="F359" s="333"/>
      <c r="S359" s="334"/>
      <c r="T359" s="334"/>
      <c r="U359" s="335"/>
    </row>
    <row r="360" spans="1:21" s="331" customFormat="1">
      <c r="A360" s="333"/>
      <c r="B360" s="333"/>
      <c r="D360" s="333"/>
      <c r="E360" s="333"/>
      <c r="F360" s="333"/>
      <c r="S360" s="334"/>
      <c r="T360" s="334"/>
      <c r="U360" s="335"/>
    </row>
    <row r="361" spans="1:21" s="331" customFormat="1">
      <c r="A361" s="333"/>
      <c r="B361" s="333"/>
      <c r="D361" s="333"/>
      <c r="E361" s="333"/>
      <c r="F361" s="333"/>
      <c r="S361" s="334"/>
      <c r="T361" s="334"/>
      <c r="U361" s="335"/>
    </row>
    <row r="362" spans="1:21" s="331" customFormat="1">
      <c r="A362" s="333"/>
      <c r="B362" s="333"/>
      <c r="D362" s="333"/>
      <c r="E362" s="333"/>
      <c r="F362" s="333"/>
      <c r="S362" s="334"/>
      <c r="T362" s="334"/>
      <c r="U362" s="335"/>
    </row>
    <row r="363" spans="1:21" s="331" customFormat="1">
      <c r="A363" s="333"/>
      <c r="B363" s="333"/>
      <c r="D363" s="333"/>
      <c r="E363" s="333"/>
      <c r="F363" s="333"/>
      <c r="S363" s="334"/>
      <c r="T363" s="334"/>
      <c r="U363" s="335"/>
    </row>
    <row r="364" spans="1:21" s="331" customFormat="1">
      <c r="A364" s="333"/>
      <c r="B364" s="333"/>
      <c r="D364" s="333"/>
      <c r="E364" s="333"/>
      <c r="F364" s="333"/>
      <c r="S364" s="334"/>
      <c r="T364" s="334"/>
      <c r="U364" s="335"/>
    </row>
    <row r="365" spans="1:21" s="331" customFormat="1">
      <c r="A365" s="333"/>
      <c r="B365" s="333"/>
      <c r="D365" s="333"/>
      <c r="E365" s="333"/>
      <c r="F365" s="333"/>
      <c r="S365" s="334"/>
      <c r="T365" s="334"/>
      <c r="U365" s="335"/>
    </row>
    <row r="366" spans="1:21" s="331" customFormat="1">
      <c r="A366" s="333"/>
      <c r="B366" s="333"/>
      <c r="D366" s="333"/>
      <c r="E366" s="333"/>
      <c r="F366" s="333"/>
      <c r="S366" s="334"/>
      <c r="T366" s="334"/>
      <c r="U366" s="335"/>
    </row>
    <row r="367" spans="1:21" s="331" customFormat="1">
      <c r="A367" s="333"/>
      <c r="B367" s="333"/>
      <c r="D367" s="333"/>
      <c r="E367" s="333"/>
      <c r="F367" s="333"/>
      <c r="S367" s="334"/>
      <c r="T367" s="334"/>
      <c r="U367" s="335"/>
    </row>
    <row r="368" spans="1:21" s="331" customFormat="1">
      <c r="A368" s="333"/>
      <c r="B368" s="333"/>
      <c r="D368" s="333"/>
      <c r="E368" s="333"/>
      <c r="F368" s="333"/>
      <c r="S368" s="334"/>
      <c r="T368" s="334"/>
      <c r="U368" s="335"/>
    </row>
    <row r="369" spans="1:21" s="331" customFormat="1">
      <c r="A369" s="333"/>
      <c r="B369" s="333"/>
      <c r="D369" s="333"/>
      <c r="E369" s="333"/>
      <c r="F369" s="333"/>
      <c r="S369" s="334"/>
      <c r="T369" s="334"/>
      <c r="U369" s="335"/>
    </row>
    <row r="370" spans="1:21" s="331" customFormat="1">
      <c r="A370" s="333"/>
      <c r="B370" s="333"/>
      <c r="D370" s="333"/>
      <c r="E370" s="333"/>
      <c r="F370" s="333"/>
      <c r="S370" s="334"/>
      <c r="T370" s="334"/>
      <c r="U370" s="335"/>
    </row>
    <row r="371" spans="1:21" s="331" customFormat="1">
      <c r="A371" s="333"/>
      <c r="B371" s="333"/>
      <c r="D371" s="333"/>
      <c r="E371" s="333"/>
      <c r="F371" s="333"/>
      <c r="S371" s="334"/>
      <c r="T371" s="334"/>
      <c r="U371" s="335"/>
    </row>
    <row r="372" spans="1:21" s="331" customFormat="1">
      <c r="A372" s="333"/>
      <c r="B372" s="333"/>
      <c r="D372" s="333"/>
      <c r="E372" s="333"/>
      <c r="F372" s="333"/>
      <c r="S372" s="334"/>
      <c r="T372" s="334"/>
      <c r="U372" s="335"/>
    </row>
    <row r="373" spans="1:21" s="331" customFormat="1">
      <c r="A373" s="333"/>
      <c r="B373" s="333"/>
      <c r="D373" s="333"/>
      <c r="E373" s="333"/>
      <c r="F373" s="333"/>
      <c r="S373" s="334"/>
      <c r="T373" s="334"/>
      <c r="U373" s="335"/>
    </row>
    <row r="374" spans="1:21" s="331" customFormat="1">
      <c r="A374" s="333"/>
      <c r="B374" s="333"/>
      <c r="D374" s="333"/>
      <c r="E374" s="333"/>
      <c r="F374" s="333"/>
      <c r="S374" s="334"/>
      <c r="T374" s="334"/>
      <c r="U374" s="335"/>
    </row>
    <row r="375" spans="1:21" s="331" customFormat="1">
      <c r="A375" s="333"/>
      <c r="B375" s="333"/>
      <c r="D375" s="333"/>
      <c r="E375" s="333"/>
      <c r="F375" s="333"/>
      <c r="S375" s="334"/>
      <c r="T375" s="334"/>
      <c r="U375" s="335"/>
    </row>
    <row r="376" spans="1:21" s="331" customFormat="1">
      <c r="A376" s="333"/>
      <c r="B376" s="333"/>
      <c r="D376" s="333"/>
      <c r="E376" s="333"/>
      <c r="F376" s="333"/>
      <c r="S376" s="334"/>
      <c r="T376" s="334"/>
      <c r="U376" s="335"/>
    </row>
    <row r="377" spans="1:21" s="331" customFormat="1">
      <c r="A377" s="333"/>
      <c r="B377" s="333"/>
      <c r="D377" s="333"/>
      <c r="E377" s="333"/>
      <c r="F377" s="333"/>
      <c r="S377" s="334"/>
      <c r="T377" s="334"/>
      <c r="U377" s="335"/>
    </row>
    <row r="378" spans="1:21" s="331" customFormat="1">
      <c r="A378" s="333"/>
      <c r="B378" s="333"/>
      <c r="D378" s="333"/>
      <c r="E378" s="333"/>
      <c r="F378" s="333"/>
      <c r="S378" s="334"/>
      <c r="T378" s="334"/>
      <c r="U378" s="335"/>
    </row>
    <row r="379" spans="1:21" s="331" customFormat="1">
      <c r="A379" s="333"/>
      <c r="B379" s="333"/>
      <c r="D379" s="333"/>
      <c r="E379" s="333"/>
      <c r="F379" s="333"/>
      <c r="S379" s="334"/>
      <c r="T379" s="334"/>
      <c r="U379" s="335"/>
    </row>
    <row r="380" spans="1:21" s="331" customFormat="1">
      <c r="A380" s="333"/>
      <c r="B380" s="333"/>
      <c r="D380" s="333"/>
      <c r="E380" s="333"/>
      <c r="F380" s="333"/>
      <c r="S380" s="334"/>
      <c r="T380" s="334"/>
      <c r="U380" s="335"/>
    </row>
    <row r="381" spans="1:21" s="331" customFormat="1">
      <c r="A381" s="333"/>
      <c r="B381" s="333"/>
      <c r="D381" s="333"/>
      <c r="E381" s="333"/>
      <c r="F381" s="333"/>
      <c r="S381" s="334"/>
      <c r="T381" s="334"/>
      <c r="U381" s="335"/>
    </row>
    <row r="382" spans="1:21" s="331" customFormat="1">
      <c r="A382" s="333"/>
      <c r="B382" s="333"/>
      <c r="D382" s="333"/>
      <c r="E382" s="333"/>
      <c r="F382" s="333"/>
      <c r="S382" s="334"/>
      <c r="T382" s="334"/>
      <c r="U382" s="335"/>
    </row>
    <row r="383" spans="1:21" s="331" customFormat="1">
      <c r="A383" s="333"/>
      <c r="B383" s="333"/>
      <c r="D383" s="333"/>
      <c r="E383" s="333"/>
      <c r="F383" s="333"/>
      <c r="S383" s="334"/>
      <c r="T383" s="334"/>
      <c r="U383" s="335"/>
    </row>
    <row r="384" spans="1:21" s="331" customFormat="1">
      <c r="A384" s="333"/>
      <c r="B384" s="333"/>
      <c r="D384" s="333"/>
      <c r="E384" s="333"/>
      <c r="F384" s="333"/>
      <c r="S384" s="334"/>
      <c r="T384" s="334"/>
      <c r="U384" s="335"/>
    </row>
    <row r="385" spans="1:21" s="331" customFormat="1">
      <c r="A385" s="333"/>
      <c r="B385" s="333"/>
      <c r="D385" s="333"/>
      <c r="E385" s="333"/>
      <c r="F385" s="333"/>
      <c r="S385" s="334"/>
      <c r="T385" s="334"/>
      <c r="U385" s="335"/>
    </row>
    <row r="386" spans="1:21" s="331" customFormat="1">
      <c r="A386" s="333"/>
      <c r="B386" s="333"/>
      <c r="D386" s="333"/>
      <c r="E386" s="333"/>
      <c r="F386" s="333"/>
      <c r="S386" s="334"/>
      <c r="T386" s="334"/>
      <c r="U386" s="335"/>
    </row>
    <row r="387" spans="1:21" s="331" customFormat="1">
      <c r="A387" s="333"/>
      <c r="B387" s="333"/>
      <c r="D387" s="333"/>
      <c r="E387" s="333"/>
      <c r="F387" s="333"/>
      <c r="S387" s="334"/>
      <c r="T387" s="334"/>
      <c r="U387" s="335"/>
    </row>
    <row r="388" spans="1:21" s="331" customFormat="1">
      <c r="A388" s="333"/>
      <c r="B388" s="333"/>
      <c r="D388" s="333"/>
      <c r="E388" s="333"/>
      <c r="F388" s="333"/>
      <c r="S388" s="334"/>
      <c r="T388" s="334"/>
      <c r="U388" s="335"/>
    </row>
    <row r="389" spans="1:21" s="331" customFormat="1">
      <c r="A389" s="333"/>
      <c r="B389" s="333"/>
      <c r="D389" s="333"/>
      <c r="E389" s="333"/>
      <c r="F389" s="333"/>
      <c r="S389" s="334"/>
      <c r="T389" s="334"/>
      <c r="U389" s="335"/>
    </row>
    <row r="390" spans="1:21" s="331" customFormat="1">
      <c r="A390" s="333"/>
      <c r="B390" s="333"/>
      <c r="D390" s="333"/>
      <c r="E390" s="333"/>
      <c r="F390" s="333"/>
      <c r="S390" s="334"/>
      <c r="T390" s="334"/>
      <c r="U390" s="335"/>
    </row>
    <row r="391" spans="1:21" s="331" customFormat="1">
      <c r="A391" s="333"/>
      <c r="B391" s="333"/>
      <c r="D391" s="333"/>
      <c r="E391" s="333"/>
      <c r="F391" s="333"/>
      <c r="S391" s="334"/>
      <c r="T391" s="334"/>
      <c r="U391" s="335"/>
    </row>
    <row r="392" spans="1:21" s="331" customFormat="1">
      <c r="A392" s="333"/>
      <c r="B392" s="333"/>
      <c r="D392" s="333"/>
      <c r="E392" s="333"/>
      <c r="F392" s="333"/>
      <c r="S392" s="334"/>
      <c r="T392" s="334"/>
      <c r="U392" s="335"/>
    </row>
    <row r="393" spans="1:21" s="331" customFormat="1">
      <c r="A393" s="333"/>
      <c r="B393" s="333"/>
      <c r="D393" s="333"/>
      <c r="E393" s="333"/>
      <c r="F393" s="333"/>
      <c r="S393" s="334"/>
      <c r="T393" s="334"/>
      <c r="U393" s="335"/>
    </row>
    <row r="394" spans="1:21" s="331" customFormat="1">
      <c r="A394" s="333"/>
      <c r="B394" s="333"/>
      <c r="D394" s="333"/>
      <c r="E394" s="333"/>
      <c r="F394" s="333"/>
      <c r="S394" s="334"/>
      <c r="T394" s="334"/>
      <c r="U394" s="335"/>
    </row>
    <row r="395" spans="1:21" s="331" customFormat="1">
      <c r="A395" s="333"/>
      <c r="B395" s="333"/>
      <c r="D395" s="333"/>
      <c r="E395" s="333"/>
      <c r="F395" s="333"/>
      <c r="S395" s="334"/>
      <c r="T395" s="334"/>
      <c r="U395" s="335"/>
    </row>
    <row r="396" spans="1:21" s="331" customFormat="1">
      <c r="A396" s="333"/>
      <c r="B396" s="333"/>
      <c r="D396" s="333"/>
      <c r="E396" s="333"/>
      <c r="F396" s="333"/>
      <c r="S396" s="334"/>
      <c r="T396" s="334"/>
      <c r="U396" s="335"/>
    </row>
    <row r="397" spans="1:21" s="331" customFormat="1">
      <c r="A397" s="333"/>
      <c r="B397" s="333"/>
      <c r="D397" s="333"/>
      <c r="E397" s="333"/>
      <c r="F397" s="333"/>
      <c r="S397" s="334"/>
      <c r="T397" s="334"/>
      <c r="U397" s="335"/>
    </row>
    <row r="398" spans="1:21" s="331" customFormat="1">
      <c r="A398" s="333"/>
      <c r="B398" s="333"/>
      <c r="D398" s="333"/>
      <c r="E398" s="333"/>
      <c r="F398" s="333"/>
      <c r="S398" s="334"/>
      <c r="T398" s="334"/>
      <c r="U398" s="335"/>
    </row>
    <row r="399" spans="1:21" s="331" customFormat="1">
      <c r="A399" s="333"/>
      <c r="B399" s="333"/>
      <c r="D399" s="333"/>
      <c r="E399" s="333"/>
      <c r="F399" s="333"/>
      <c r="S399" s="334"/>
      <c r="T399" s="334"/>
      <c r="U399" s="335"/>
    </row>
    <row r="400" spans="1:21" s="331" customFormat="1">
      <c r="A400" s="333"/>
      <c r="B400" s="333"/>
      <c r="D400" s="333"/>
      <c r="E400" s="333"/>
      <c r="F400" s="333"/>
      <c r="S400" s="334"/>
      <c r="T400" s="334"/>
      <c r="U400" s="335"/>
    </row>
    <row r="401" spans="1:21" s="331" customFormat="1">
      <c r="A401" s="333"/>
      <c r="B401" s="333"/>
      <c r="D401" s="333"/>
      <c r="E401" s="333"/>
      <c r="F401" s="333"/>
      <c r="S401" s="334"/>
      <c r="T401" s="334"/>
      <c r="U401" s="335"/>
    </row>
    <row r="402" spans="1:21" s="331" customFormat="1">
      <c r="A402" s="333"/>
      <c r="B402" s="333"/>
      <c r="D402" s="333"/>
      <c r="E402" s="333"/>
      <c r="F402" s="333"/>
      <c r="S402" s="334"/>
      <c r="T402" s="334"/>
      <c r="U402" s="335"/>
    </row>
    <row r="403" spans="1:21" s="331" customFormat="1">
      <c r="A403" s="333"/>
      <c r="B403" s="333"/>
      <c r="D403" s="333"/>
      <c r="E403" s="333"/>
      <c r="F403" s="333"/>
      <c r="S403" s="334"/>
      <c r="T403" s="334"/>
      <c r="U403" s="335"/>
    </row>
    <row r="404" spans="1:21" s="331" customFormat="1">
      <c r="A404" s="333"/>
      <c r="B404" s="333"/>
      <c r="D404" s="333"/>
      <c r="E404" s="333"/>
      <c r="F404" s="333"/>
      <c r="S404" s="334"/>
      <c r="T404" s="334"/>
      <c r="U404" s="335"/>
    </row>
    <row r="405" spans="1:21" s="331" customFormat="1">
      <c r="A405" s="333"/>
      <c r="B405" s="333"/>
      <c r="D405" s="333"/>
      <c r="E405" s="333"/>
      <c r="F405" s="333"/>
      <c r="S405" s="334"/>
      <c r="T405" s="334"/>
      <c r="U405" s="335"/>
    </row>
    <row r="406" spans="1:21" s="331" customFormat="1">
      <c r="A406" s="333"/>
      <c r="B406" s="333"/>
      <c r="D406" s="333"/>
      <c r="E406" s="333"/>
      <c r="F406" s="333"/>
      <c r="S406" s="334"/>
      <c r="T406" s="334"/>
      <c r="U406" s="335"/>
    </row>
    <row r="407" spans="1:21" s="331" customFormat="1">
      <c r="A407" s="333"/>
      <c r="B407" s="333"/>
      <c r="D407" s="333"/>
      <c r="E407" s="333"/>
      <c r="F407" s="333"/>
      <c r="S407" s="334"/>
      <c r="T407" s="334"/>
      <c r="U407" s="335"/>
    </row>
    <row r="408" spans="1:21" s="331" customFormat="1">
      <c r="A408" s="333"/>
      <c r="B408" s="333"/>
      <c r="D408" s="333"/>
      <c r="E408" s="333"/>
      <c r="F408" s="333"/>
      <c r="S408" s="334"/>
      <c r="T408" s="334"/>
      <c r="U408" s="335"/>
    </row>
    <row r="409" spans="1:21" s="331" customFormat="1">
      <c r="A409" s="333"/>
      <c r="B409" s="333"/>
      <c r="D409" s="333"/>
      <c r="E409" s="333"/>
      <c r="F409" s="333"/>
      <c r="S409" s="334"/>
      <c r="T409" s="334"/>
      <c r="U409" s="335"/>
    </row>
    <row r="410" spans="1:21" s="331" customFormat="1">
      <c r="A410" s="333"/>
      <c r="B410" s="333"/>
      <c r="D410" s="333"/>
      <c r="E410" s="333"/>
      <c r="F410" s="333"/>
      <c r="S410" s="334"/>
      <c r="T410" s="334"/>
      <c r="U410" s="335"/>
    </row>
    <row r="411" spans="1:21" s="331" customFormat="1">
      <c r="A411" s="333"/>
      <c r="B411" s="333"/>
      <c r="D411" s="333"/>
      <c r="E411" s="333"/>
      <c r="F411" s="333"/>
      <c r="S411" s="334"/>
      <c r="T411" s="334"/>
      <c r="U411" s="335"/>
    </row>
    <row r="412" spans="1:21" s="331" customFormat="1">
      <c r="A412" s="333"/>
      <c r="B412" s="333"/>
      <c r="D412" s="333"/>
      <c r="E412" s="333"/>
      <c r="F412" s="333"/>
      <c r="S412" s="334"/>
      <c r="T412" s="334"/>
      <c r="U412" s="335"/>
    </row>
    <row r="413" spans="1:21" s="331" customFormat="1">
      <c r="A413" s="333"/>
      <c r="B413" s="333"/>
      <c r="D413" s="333"/>
      <c r="E413" s="333"/>
      <c r="F413" s="333"/>
      <c r="S413" s="334"/>
      <c r="T413" s="334"/>
      <c r="U413" s="335"/>
    </row>
    <row r="414" spans="1:21" s="331" customFormat="1">
      <c r="A414" s="333"/>
      <c r="B414" s="333"/>
      <c r="D414" s="333"/>
      <c r="E414" s="333"/>
      <c r="F414" s="333"/>
      <c r="S414" s="334"/>
      <c r="T414" s="334"/>
      <c r="U414" s="335"/>
    </row>
    <row r="415" spans="1:21" s="331" customFormat="1">
      <c r="A415" s="333"/>
      <c r="B415" s="333"/>
      <c r="D415" s="333"/>
      <c r="E415" s="333"/>
      <c r="F415" s="333"/>
      <c r="S415" s="334"/>
      <c r="T415" s="334"/>
      <c r="U415" s="335"/>
    </row>
    <row r="416" spans="1:21" s="331" customFormat="1">
      <c r="A416" s="333"/>
      <c r="B416" s="333"/>
      <c r="D416" s="333"/>
      <c r="E416" s="333"/>
      <c r="F416" s="333"/>
      <c r="S416" s="334"/>
      <c r="T416" s="334"/>
      <c r="U416" s="335"/>
    </row>
    <row r="417" spans="1:21" s="331" customFormat="1">
      <c r="A417" s="333"/>
      <c r="B417" s="333"/>
      <c r="D417" s="333"/>
      <c r="E417" s="333"/>
      <c r="F417" s="333"/>
      <c r="S417" s="334"/>
      <c r="T417" s="334"/>
      <c r="U417" s="335"/>
    </row>
    <row r="418" spans="1:21" s="331" customFormat="1">
      <c r="A418" s="333"/>
      <c r="B418" s="333"/>
      <c r="D418" s="333"/>
      <c r="E418" s="333"/>
      <c r="F418" s="333"/>
      <c r="S418" s="334"/>
      <c r="T418" s="334"/>
      <c r="U418" s="335"/>
    </row>
    <row r="419" spans="1:21" s="331" customFormat="1">
      <c r="A419" s="333"/>
      <c r="B419" s="333"/>
      <c r="D419" s="333"/>
      <c r="E419" s="333"/>
      <c r="F419" s="333"/>
      <c r="S419" s="334"/>
      <c r="T419" s="334"/>
      <c r="U419" s="335"/>
    </row>
    <row r="420" spans="1:21" s="331" customFormat="1">
      <c r="A420" s="333"/>
      <c r="B420" s="333"/>
      <c r="D420" s="333"/>
      <c r="E420" s="333"/>
      <c r="F420" s="333"/>
      <c r="S420" s="334"/>
      <c r="T420" s="334"/>
      <c r="U420" s="335"/>
    </row>
    <row r="421" spans="1:21" s="331" customFormat="1">
      <c r="A421" s="333"/>
      <c r="B421" s="333"/>
      <c r="D421" s="333"/>
      <c r="E421" s="333"/>
      <c r="F421" s="333"/>
      <c r="S421" s="334"/>
      <c r="T421" s="334"/>
      <c r="U421" s="335"/>
    </row>
    <row r="422" spans="1:21" s="331" customFormat="1">
      <c r="A422" s="333"/>
      <c r="B422" s="333"/>
      <c r="D422" s="333"/>
      <c r="E422" s="333"/>
      <c r="F422" s="333"/>
      <c r="S422" s="334"/>
      <c r="T422" s="334"/>
      <c r="U422" s="335"/>
    </row>
    <row r="423" spans="1:21" s="331" customFormat="1">
      <c r="A423" s="333"/>
      <c r="B423" s="333"/>
      <c r="D423" s="333"/>
      <c r="E423" s="333"/>
      <c r="F423" s="333"/>
      <c r="S423" s="334"/>
      <c r="T423" s="334"/>
      <c r="U423" s="335"/>
    </row>
    <row r="424" spans="1:21" s="331" customFormat="1">
      <c r="A424" s="333"/>
      <c r="B424" s="333"/>
      <c r="D424" s="333"/>
      <c r="E424" s="333"/>
      <c r="F424" s="333"/>
      <c r="S424" s="334"/>
      <c r="T424" s="334"/>
      <c r="U424" s="335"/>
    </row>
    <row r="425" spans="1:21" s="331" customFormat="1">
      <c r="A425" s="333"/>
      <c r="B425" s="333"/>
      <c r="D425" s="333"/>
      <c r="E425" s="333"/>
      <c r="F425" s="333"/>
      <c r="S425" s="334"/>
      <c r="T425" s="334"/>
      <c r="U425" s="335"/>
    </row>
    <row r="426" spans="1:21" s="331" customFormat="1">
      <c r="A426" s="333"/>
      <c r="B426" s="333"/>
      <c r="D426" s="333"/>
      <c r="E426" s="333"/>
      <c r="F426" s="333"/>
      <c r="S426" s="334"/>
      <c r="T426" s="334"/>
      <c r="U426" s="335"/>
    </row>
    <row r="427" spans="1:21" s="331" customFormat="1">
      <c r="A427" s="333"/>
      <c r="B427" s="333"/>
      <c r="D427" s="333"/>
      <c r="E427" s="333"/>
      <c r="F427" s="333"/>
      <c r="S427" s="334"/>
      <c r="T427" s="334"/>
      <c r="U427" s="335"/>
    </row>
    <row r="428" spans="1:21" s="331" customFormat="1">
      <c r="A428" s="333"/>
      <c r="B428" s="333"/>
      <c r="D428" s="333"/>
      <c r="E428" s="333"/>
      <c r="F428" s="333"/>
      <c r="S428" s="334"/>
      <c r="T428" s="334"/>
      <c r="U428" s="335"/>
    </row>
    <row r="429" spans="1:21" s="331" customFormat="1">
      <c r="A429" s="333"/>
      <c r="B429" s="333"/>
      <c r="D429" s="333"/>
      <c r="E429" s="333"/>
      <c r="F429" s="333"/>
      <c r="S429" s="334"/>
      <c r="T429" s="334"/>
      <c r="U429" s="335"/>
    </row>
    <row r="430" spans="1:21" s="331" customFormat="1">
      <c r="A430" s="333"/>
      <c r="B430" s="333"/>
      <c r="D430" s="333"/>
      <c r="E430" s="333"/>
      <c r="F430" s="333"/>
      <c r="S430" s="334"/>
      <c r="T430" s="334"/>
      <c r="U430" s="335"/>
    </row>
    <row r="431" spans="1:21" s="331" customFormat="1">
      <c r="A431" s="333"/>
      <c r="B431" s="333"/>
      <c r="D431" s="333"/>
      <c r="E431" s="333"/>
      <c r="F431" s="333"/>
      <c r="S431" s="334"/>
      <c r="T431" s="334"/>
      <c r="U431" s="335"/>
    </row>
    <row r="432" spans="1:21" s="331" customFormat="1">
      <c r="A432" s="333"/>
      <c r="B432" s="333"/>
      <c r="D432" s="333"/>
      <c r="E432" s="333"/>
      <c r="F432" s="333"/>
      <c r="S432" s="334"/>
      <c r="T432" s="334"/>
      <c r="U432" s="335"/>
    </row>
    <row r="433" spans="1:21" s="331" customFormat="1">
      <c r="A433" s="333"/>
      <c r="B433" s="333"/>
      <c r="D433" s="333"/>
      <c r="E433" s="333"/>
      <c r="F433" s="333"/>
      <c r="S433" s="334"/>
      <c r="T433" s="334"/>
      <c r="U433" s="335"/>
    </row>
    <row r="434" spans="1:21" s="331" customFormat="1">
      <c r="A434" s="333"/>
      <c r="B434" s="333"/>
      <c r="D434" s="333"/>
      <c r="E434" s="333"/>
      <c r="F434" s="333"/>
      <c r="S434" s="334"/>
      <c r="T434" s="334"/>
      <c r="U434" s="335"/>
    </row>
    <row r="435" spans="1:21" s="331" customFormat="1">
      <c r="A435" s="333"/>
      <c r="B435" s="333"/>
      <c r="D435" s="333"/>
      <c r="E435" s="333"/>
      <c r="F435" s="333"/>
      <c r="S435" s="334"/>
      <c r="T435" s="334"/>
      <c r="U435" s="335"/>
    </row>
    <row r="436" spans="1:21" s="331" customFormat="1">
      <c r="A436" s="333"/>
      <c r="B436" s="333"/>
      <c r="D436" s="333"/>
      <c r="E436" s="333"/>
      <c r="F436" s="333"/>
      <c r="S436" s="334"/>
      <c r="T436" s="334"/>
      <c r="U436" s="335"/>
    </row>
    <row r="437" spans="1:21" s="331" customFormat="1">
      <c r="A437" s="333"/>
      <c r="B437" s="333"/>
      <c r="D437" s="333"/>
      <c r="E437" s="333"/>
      <c r="F437" s="333"/>
      <c r="S437" s="334"/>
      <c r="T437" s="334"/>
      <c r="U437" s="335"/>
    </row>
    <row r="438" spans="1:21" s="331" customFormat="1">
      <c r="A438" s="333"/>
      <c r="B438" s="333"/>
      <c r="D438" s="333"/>
      <c r="E438" s="333"/>
      <c r="F438" s="333"/>
      <c r="S438" s="334"/>
      <c r="T438" s="334"/>
      <c r="U438" s="335"/>
    </row>
    <row r="439" spans="1:21" s="331" customFormat="1">
      <c r="A439" s="333"/>
      <c r="B439" s="333"/>
      <c r="D439" s="333"/>
      <c r="E439" s="333"/>
      <c r="F439" s="333"/>
      <c r="S439" s="334"/>
      <c r="T439" s="334"/>
      <c r="U439" s="335"/>
    </row>
    <row r="440" spans="1:21" s="331" customFormat="1">
      <c r="A440" s="333"/>
      <c r="B440" s="333"/>
      <c r="D440" s="333"/>
      <c r="E440" s="333"/>
      <c r="F440" s="333"/>
      <c r="S440" s="334"/>
      <c r="T440" s="334"/>
      <c r="U440" s="335"/>
    </row>
    <row r="441" spans="1:21" s="331" customFormat="1">
      <c r="A441" s="333"/>
      <c r="B441" s="333"/>
      <c r="D441" s="333"/>
      <c r="E441" s="333"/>
      <c r="F441" s="333"/>
      <c r="S441" s="334"/>
      <c r="T441" s="334"/>
      <c r="U441" s="335"/>
    </row>
    <row r="442" spans="1:21" s="331" customFormat="1">
      <c r="A442" s="333"/>
      <c r="B442" s="333"/>
      <c r="D442" s="333"/>
      <c r="E442" s="333"/>
      <c r="F442" s="333"/>
      <c r="S442" s="334"/>
      <c r="T442" s="334"/>
      <c r="U442" s="335"/>
    </row>
    <row r="443" spans="1:21" s="331" customFormat="1">
      <c r="A443" s="333"/>
      <c r="B443" s="333"/>
      <c r="D443" s="333"/>
      <c r="E443" s="333"/>
      <c r="F443" s="333"/>
      <c r="S443" s="334"/>
      <c r="T443" s="334"/>
      <c r="U443" s="335"/>
    </row>
    <row r="444" spans="1:21" s="331" customFormat="1">
      <c r="A444" s="333"/>
      <c r="B444" s="333"/>
      <c r="D444" s="333"/>
      <c r="E444" s="333"/>
      <c r="F444" s="333"/>
      <c r="S444" s="334"/>
      <c r="T444" s="334"/>
      <c r="U444" s="335"/>
    </row>
    <row r="445" spans="1:21" s="331" customFormat="1">
      <c r="A445" s="333"/>
      <c r="B445" s="333"/>
      <c r="D445" s="333"/>
      <c r="E445" s="333"/>
      <c r="F445" s="333"/>
      <c r="S445" s="334"/>
      <c r="T445" s="334"/>
      <c r="U445" s="335"/>
    </row>
    <row r="446" spans="1:21" s="331" customFormat="1">
      <c r="A446" s="333"/>
      <c r="B446" s="333"/>
      <c r="D446" s="333"/>
      <c r="E446" s="333"/>
      <c r="F446" s="333"/>
      <c r="S446" s="334"/>
      <c r="T446" s="334"/>
      <c r="U446" s="335"/>
    </row>
    <row r="447" spans="1:21" s="331" customFormat="1">
      <c r="A447" s="333"/>
      <c r="B447" s="333"/>
      <c r="D447" s="333"/>
      <c r="E447" s="333"/>
      <c r="F447" s="333"/>
      <c r="S447" s="334"/>
      <c r="T447" s="334"/>
      <c r="U447" s="335"/>
    </row>
    <row r="448" spans="1:21" s="331" customFormat="1">
      <c r="A448" s="333"/>
      <c r="B448" s="333"/>
      <c r="D448" s="333"/>
      <c r="E448" s="333"/>
      <c r="F448" s="333"/>
      <c r="S448" s="334"/>
      <c r="T448" s="334"/>
      <c r="U448" s="335"/>
    </row>
    <row r="449" spans="1:21" s="331" customFormat="1">
      <c r="A449" s="333"/>
      <c r="B449" s="333"/>
      <c r="D449" s="333"/>
      <c r="E449" s="333"/>
      <c r="F449" s="333"/>
      <c r="S449" s="334"/>
      <c r="T449" s="334"/>
      <c r="U449" s="335"/>
    </row>
    <row r="450" spans="1:21" s="331" customFormat="1">
      <c r="A450" s="333"/>
      <c r="B450" s="333"/>
      <c r="D450" s="333"/>
      <c r="E450" s="333"/>
      <c r="F450" s="333"/>
      <c r="S450" s="334"/>
      <c r="T450" s="334"/>
      <c r="U450" s="335"/>
    </row>
    <row r="451" spans="1:21" s="331" customFormat="1">
      <c r="A451" s="333"/>
      <c r="B451" s="333"/>
      <c r="D451" s="333"/>
      <c r="E451" s="333"/>
      <c r="F451" s="333"/>
      <c r="S451" s="334"/>
      <c r="T451" s="334"/>
      <c r="U451" s="335"/>
    </row>
    <row r="452" spans="1:21" s="331" customFormat="1">
      <c r="A452" s="333"/>
      <c r="B452" s="333"/>
      <c r="D452" s="333"/>
      <c r="E452" s="333"/>
      <c r="F452" s="333"/>
      <c r="S452" s="334"/>
      <c r="T452" s="334"/>
      <c r="U452" s="335"/>
    </row>
    <row r="453" spans="1:21" s="331" customFormat="1">
      <c r="A453" s="333"/>
      <c r="B453" s="333"/>
      <c r="D453" s="333"/>
      <c r="E453" s="333"/>
      <c r="F453" s="333"/>
      <c r="S453" s="334"/>
      <c r="T453" s="334"/>
      <c r="U453" s="335"/>
    </row>
    <row r="454" spans="1:21" s="331" customFormat="1">
      <c r="A454" s="333"/>
      <c r="B454" s="333"/>
      <c r="D454" s="333"/>
      <c r="E454" s="333"/>
      <c r="F454" s="333"/>
      <c r="S454" s="334"/>
      <c r="T454" s="334"/>
      <c r="U454" s="335"/>
    </row>
    <row r="455" spans="1:21" s="331" customFormat="1">
      <c r="A455" s="333"/>
      <c r="B455" s="333"/>
      <c r="D455" s="333"/>
      <c r="E455" s="333"/>
      <c r="F455" s="333"/>
      <c r="S455" s="334"/>
      <c r="T455" s="334"/>
      <c r="U455" s="335"/>
    </row>
    <row r="456" spans="1:21" s="331" customFormat="1">
      <c r="A456" s="333"/>
      <c r="B456" s="333"/>
      <c r="D456" s="333"/>
      <c r="E456" s="333"/>
      <c r="F456" s="333"/>
      <c r="S456" s="334"/>
      <c r="T456" s="334"/>
      <c r="U456" s="335"/>
    </row>
    <row r="457" spans="1:21" s="331" customFormat="1">
      <c r="A457" s="333"/>
      <c r="B457" s="333"/>
      <c r="D457" s="333"/>
      <c r="E457" s="333"/>
      <c r="F457" s="333"/>
      <c r="S457" s="334"/>
      <c r="T457" s="334"/>
      <c r="U457" s="335"/>
    </row>
    <row r="458" spans="1:21" s="331" customFormat="1">
      <c r="A458" s="333"/>
      <c r="B458" s="333"/>
      <c r="D458" s="333"/>
      <c r="E458" s="333"/>
      <c r="F458" s="333"/>
      <c r="S458" s="334"/>
      <c r="T458" s="334"/>
      <c r="U458" s="335"/>
    </row>
    <row r="459" spans="1:21" s="331" customFormat="1">
      <c r="A459" s="333"/>
      <c r="B459" s="333"/>
      <c r="D459" s="333"/>
      <c r="E459" s="333"/>
      <c r="F459" s="333"/>
      <c r="S459" s="334"/>
      <c r="T459" s="334"/>
      <c r="U459" s="335"/>
    </row>
    <row r="460" spans="1:21" s="331" customFormat="1">
      <c r="A460" s="333"/>
      <c r="B460" s="333"/>
      <c r="D460" s="333"/>
      <c r="E460" s="333"/>
      <c r="F460" s="333"/>
      <c r="S460" s="334"/>
      <c r="T460" s="334"/>
      <c r="U460" s="335"/>
    </row>
    <row r="461" spans="1:21" s="331" customFormat="1">
      <c r="A461" s="333"/>
      <c r="B461" s="333"/>
      <c r="D461" s="333"/>
      <c r="E461" s="333"/>
      <c r="F461" s="333"/>
      <c r="S461" s="334"/>
      <c r="T461" s="334"/>
      <c r="U461" s="335"/>
    </row>
    <row r="462" spans="1:21" s="331" customFormat="1">
      <c r="A462" s="333"/>
      <c r="B462" s="333"/>
      <c r="D462" s="333"/>
      <c r="E462" s="333"/>
      <c r="F462" s="333"/>
      <c r="S462" s="334"/>
      <c r="T462" s="334"/>
      <c r="U462" s="335"/>
    </row>
    <row r="463" spans="1:21" s="331" customFormat="1">
      <c r="A463" s="333"/>
      <c r="B463" s="333"/>
      <c r="D463" s="333"/>
      <c r="E463" s="333"/>
      <c r="F463" s="333"/>
      <c r="S463" s="334"/>
      <c r="T463" s="334"/>
      <c r="U463" s="335"/>
    </row>
    <row r="464" spans="1:21" s="331" customFormat="1">
      <c r="A464" s="333"/>
      <c r="B464" s="333"/>
      <c r="D464" s="333"/>
      <c r="E464" s="333"/>
      <c r="F464" s="333"/>
      <c r="S464" s="334"/>
      <c r="T464" s="334"/>
      <c r="U464" s="335"/>
    </row>
    <row r="465" spans="1:21" s="331" customFormat="1">
      <c r="A465" s="333"/>
      <c r="B465" s="333"/>
      <c r="D465" s="333"/>
      <c r="E465" s="333"/>
      <c r="F465" s="333"/>
      <c r="S465" s="334"/>
      <c r="T465" s="334"/>
      <c r="U465" s="335"/>
    </row>
    <row r="466" spans="1:21" s="331" customFormat="1">
      <c r="A466" s="333"/>
      <c r="B466" s="333"/>
      <c r="D466" s="333"/>
      <c r="E466" s="333"/>
      <c r="F466" s="333"/>
      <c r="S466" s="334"/>
      <c r="T466" s="334"/>
      <c r="U466" s="335"/>
    </row>
    <row r="467" spans="1:21" s="331" customFormat="1">
      <c r="A467" s="333"/>
      <c r="B467" s="333"/>
      <c r="D467" s="333"/>
      <c r="E467" s="333"/>
      <c r="F467" s="333"/>
      <c r="S467" s="334"/>
      <c r="T467" s="334"/>
      <c r="U467" s="335"/>
    </row>
    <row r="468" spans="1:21" s="331" customFormat="1">
      <c r="A468" s="333"/>
      <c r="B468" s="333"/>
      <c r="D468" s="333"/>
      <c r="E468" s="333"/>
      <c r="F468" s="333"/>
      <c r="S468" s="334"/>
      <c r="T468" s="334"/>
      <c r="U468" s="335"/>
    </row>
    <row r="469" spans="1:21" s="331" customFormat="1">
      <c r="A469" s="333"/>
      <c r="B469" s="333"/>
      <c r="D469" s="333"/>
      <c r="E469" s="333"/>
      <c r="F469" s="333"/>
      <c r="S469" s="334"/>
      <c r="T469" s="334"/>
      <c r="U469" s="335"/>
    </row>
    <row r="470" spans="1:21" s="331" customFormat="1">
      <c r="A470" s="333"/>
      <c r="B470" s="333"/>
      <c r="D470" s="333"/>
      <c r="E470" s="333"/>
      <c r="F470" s="333"/>
      <c r="S470" s="334"/>
      <c r="T470" s="334"/>
      <c r="U470" s="335"/>
    </row>
    <row r="471" spans="1:21" s="331" customFormat="1">
      <c r="A471" s="333"/>
      <c r="B471" s="333"/>
      <c r="D471" s="333"/>
      <c r="E471" s="333"/>
      <c r="F471" s="333"/>
      <c r="S471" s="334"/>
      <c r="T471" s="334"/>
      <c r="U471" s="335"/>
    </row>
    <row r="472" spans="1:21" s="331" customFormat="1">
      <c r="A472" s="333"/>
      <c r="B472" s="333"/>
      <c r="D472" s="333"/>
      <c r="E472" s="333"/>
      <c r="F472" s="333"/>
      <c r="S472" s="334"/>
      <c r="T472" s="334"/>
      <c r="U472" s="335"/>
    </row>
    <row r="473" spans="1:21" s="331" customFormat="1">
      <c r="A473" s="333"/>
      <c r="B473" s="333"/>
      <c r="D473" s="333"/>
      <c r="E473" s="333"/>
      <c r="F473" s="333"/>
      <c r="S473" s="334"/>
      <c r="T473" s="334"/>
      <c r="U473" s="335"/>
    </row>
    <row r="474" spans="1:21" s="331" customFormat="1">
      <c r="A474" s="333"/>
      <c r="B474" s="333"/>
      <c r="D474" s="333"/>
      <c r="E474" s="333"/>
      <c r="F474" s="333"/>
      <c r="S474" s="334"/>
      <c r="T474" s="334"/>
      <c r="U474" s="335"/>
    </row>
    <row r="475" spans="1:21" s="331" customFormat="1">
      <c r="A475" s="333"/>
      <c r="B475" s="333"/>
      <c r="D475" s="333"/>
      <c r="E475" s="333"/>
      <c r="F475" s="333"/>
      <c r="S475" s="334"/>
      <c r="T475" s="334"/>
      <c r="U475" s="335"/>
    </row>
    <row r="476" spans="1:21" s="331" customFormat="1">
      <c r="A476" s="333"/>
      <c r="B476" s="333"/>
      <c r="D476" s="333"/>
      <c r="E476" s="333"/>
      <c r="F476" s="333"/>
      <c r="S476" s="334"/>
      <c r="T476" s="334"/>
      <c r="U476" s="335"/>
    </row>
    <row r="477" spans="1:21" s="331" customFormat="1">
      <c r="A477" s="333"/>
      <c r="B477" s="333"/>
      <c r="D477" s="333"/>
      <c r="E477" s="333"/>
      <c r="F477" s="333"/>
      <c r="S477" s="334"/>
      <c r="T477" s="334"/>
      <c r="U477" s="335"/>
    </row>
    <row r="478" spans="1:21" s="331" customFormat="1">
      <c r="A478" s="333"/>
      <c r="B478" s="333"/>
      <c r="D478" s="333"/>
      <c r="E478" s="333"/>
      <c r="F478" s="333"/>
      <c r="S478" s="334"/>
      <c r="T478" s="334"/>
      <c r="U478" s="335"/>
    </row>
    <row r="479" spans="1:21" s="331" customFormat="1">
      <c r="A479" s="333"/>
      <c r="B479" s="333"/>
      <c r="D479" s="333"/>
      <c r="E479" s="333"/>
      <c r="F479" s="333"/>
      <c r="S479" s="334"/>
      <c r="T479" s="334"/>
      <c r="U479" s="335"/>
    </row>
    <row r="480" spans="1:21" s="331" customFormat="1">
      <c r="A480" s="333"/>
      <c r="B480" s="333"/>
      <c r="D480" s="333"/>
      <c r="E480" s="333"/>
      <c r="F480" s="333"/>
      <c r="S480" s="334"/>
      <c r="T480" s="334"/>
      <c r="U480" s="335"/>
    </row>
    <row r="481" spans="1:21" s="331" customFormat="1">
      <c r="A481" s="333"/>
      <c r="B481" s="333"/>
      <c r="D481" s="333"/>
      <c r="E481" s="333"/>
      <c r="F481" s="333"/>
      <c r="S481" s="334"/>
      <c r="T481" s="334"/>
      <c r="U481" s="335"/>
    </row>
    <row r="482" spans="1:21" s="331" customFormat="1">
      <c r="A482" s="333"/>
      <c r="B482" s="333"/>
      <c r="D482" s="333"/>
      <c r="E482" s="333"/>
      <c r="F482" s="333"/>
      <c r="S482" s="334"/>
      <c r="T482" s="334"/>
      <c r="U482" s="335"/>
    </row>
    <row r="483" spans="1:21" s="331" customFormat="1">
      <c r="A483" s="333"/>
      <c r="B483" s="333"/>
      <c r="D483" s="333"/>
      <c r="E483" s="333"/>
      <c r="F483" s="333"/>
      <c r="S483" s="334"/>
      <c r="T483" s="334"/>
      <c r="U483" s="335"/>
    </row>
    <row r="484" spans="1:21" s="331" customFormat="1">
      <c r="A484" s="333"/>
      <c r="B484" s="333"/>
      <c r="D484" s="333"/>
      <c r="E484" s="333"/>
      <c r="F484" s="333"/>
      <c r="S484" s="334"/>
      <c r="T484" s="334"/>
      <c r="U484" s="335"/>
    </row>
    <row r="485" spans="1:21" s="331" customFormat="1">
      <c r="A485" s="333"/>
      <c r="B485" s="333"/>
      <c r="D485" s="333"/>
      <c r="E485" s="333"/>
      <c r="F485" s="333"/>
      <c r="S485" s="334"/>
      <c r="T485" s="334"/>
      <c r="U485" s="335"/>
    </row>
    <row r="486" spans="1:21" s="331" customFormat="1">
      <c r="A486" s="333"/>
      <c r="B486" s="333"/>
      <c r="D486" s="333"/>
      <c r="E486" s="333"/>
      <c r="F486" s="333"/>
      <c r="S486" s="334"/>
      <c r="T486" s="334"/>
      <c r="U486" s="335"/>
    </row>
    <row r="487" spans="1:21" s="331" customFormat="1">
      <c r="A487" s="333"/>
      <c r="B487" s="333"/>
      <c r="D487" s="333"/>
      <c r="E487" s="333"/>
      <c r="F487" s="333"/>
      <c r="S487" s="334"/>
      <c r="T487" s="334"/>
      <c r="U487" s="335"/>
    </row>
    <row r="488" spans="1:21" s="331" customFormat="1">
      <c r="A488" s="333"/>
      <c r="B488" s="333"/>
      <c r="D488" s="333"/>
      <c r="E488" s="333"/>
      <c r="F488" s="333"/>
      <c r="S488" s="334"/>
      <c r="T488" s="334"/>
      <c r="U488" s="335"/>
    </row>
    <row r="489" spans="1:21" s="331" customFormat="1">
      <c r="A489" s="333"/>
      <c r="B489" s="333"/>
      <c r="D489" s="333"/>
      <c r="E489" s="333"/>
      <c r="F489" s="333"/>
      <c r="S489" s="334"/>
      <c r="T489" s="334"/>
      <c r="U489" s="335"/>
    </row>
    <row r="490" spans="1:21" s="331" customFormat="1">
      <c r="A490" s="333"/>
      <c r="B490" s="333"/>
      <c r="D490" s="333"/>
      <c r="E490" s="333"/>
      <c r="F490" s="333"/>
      <c r="S490" s="334"/>
      <c r="T490" s="334"/>
      <c r="U490" s="335"/>
    </row>
    <row r="491" spans="1:21" s="331" customFormat="1">
      <c r="A491" s="333"/>
      <c r="B491" s="333"/>
      <c r="D491" s="333"/>
      <c r="E491" s="333"/>
      <c r="F491" s="333"/>
      <c r="S491" s="334"/>
      <c r="T491" s="334"/>
      <c r="U491" s="335"/>
    </row>
    <row r="492" spans="1:21" s="331" customFormat="1">
      <c r="A492" s="333"/>
      <c r="B492" s="333"/>
      <c r="D492" s="333"/>
      <c r="E492" s="333"/>
      <c r="F492" s="333"/>
      <c r="S492" s="334"/>
      <c r="T492" s="334"/>
      <c r="U492" s="335"/>
    </row>
    <row r="493" spans="1:21" s="331" customFormat="1">
      <c r="A493" s="333"/>
      <c r="B493" s="333"/>
      <c r="D493" s="333"/>
      <c r="E493" s="333"/>
      <c r="F493" s="333"/>
      <c r="S493" s="334"/>
      <c r="T493" s="334"/>
      <c r="U493" s="335"/>
    </row>
    <row r="494" spans="1:21" s="331" customFormat="1">
      <c r="A494" s="333"/>
      <c r="B494" s="333"/>
      <c r="D494" s="333"/>
      <c r="E494" s="333"/>
      <c r="F494" s="333"/>
      <c r="S494" s="334"/>
      <c r="T494" s="334"/>
      <c r="U494" s="335"/>
    </row>
    <row r="495" spans="1:21" s="331" customFormat="1">
      <c r="A495" s="333"/>
      <c r="B495" s="333"/>
      <c r="D495" s="333"/>
      <c r="E495" s="333"/>
      <c r="F495" s="333"/>
      <c r="S495" s="334"/>
      <c r="T495" s="334"/>
      <c r="U495" s="335"/>
    </row>
    <row r="496" spans="1:21" s="331" customFormat="1">
      <c r="A496" s="333"/>
      <c r="B496" s="333"/>
      <c r="D496" s="333"/>
      <c r="E496" s="333"/>
      <c r="F496" s="333"/>
      <c r="S496" s="334"/>
      <c r="T496" s="334"/>
      <c r="U496" s="335"/>
    </row>
    <row r="497" spans="1:21" s="331" customFormat="1">
      <c r="A497" s="333"/>
      <c r="B497" s="333"/>
      <c r="D497" s="333"/>
      <c r="E497" s="333"/>
      <c r="F497" s="333"/>
      <c r="S497" s="334"/>
      <c r="T497" s="334"/>
      <c r="U497" s="335"/>
    </row>
    <row r="498" spans="1:21" s="331" customFormat="1">
      <c r="A498" s="333"/>
      <c r="B498" s="333"/>
      <c r="D498" s="333"/>
      <c r="E498" s="333"/>
      <c r="F498" s="333"/>
      <c r="S498" s="334"/>
      <c r="T498" s="334"/>
      <c r="U498" s="335"/>
    </row>
    <row r="499" spans="1:21">
      <c r="S499" s="334"/>
      <c r="T499" s="334"/>
      <c r="U499" s="335"/>
    </row>
    <row r="500" spans="1:21">
      <c r="S500" s="334"/>
      <c r="T500" s="334"/>
      <c r="U500" s="335"/>
    </row>
    <row r="501" spans="1:21">
      <c r="S501" s="334"/>
      <c r="T501" s="334"/>
      <c r="U501" s="335"/>
    </row>
    <row r="502" spans="1:21">
      <c r="S502" s="334"/>
      <c r="T502" s="334"/>
      <c r="U502" s="335"/>
    </row>
    <row r="503" spans="1:21">
      <c r="S503" s="334"/>
      <c r="T503" s="334"/>
      <c r="U503" s="335"/>
    </row>
    <row r="504" spans="1:21">
      <c r="S504" s="334"/>
      <c r="T504" s="334"/>
      <c r="U504" s="335"/>
    </row>
    <row r="505" spans="1:21">
      <c r="S505" s="334"/>
      <c r="T505" s="334"/>
      <c r="U505" s="335"/>
    </row>
    <row r="506" spans="1:21">
      <c r="S506" s="334"/>
      <c r="T506" s="334"/>
      <c r="U506" s="335"/>
    </row>
    <row r="507" spans="1:21">
      <c r="S507" s="334"/>
      <c r="T507" s="334"/>
      <c r="U507" s="335"/>
    </row>
    <row r="508" spans="1:21">
      <c r="S508" s="334"/>
      <c r="T508" s="334"/>
      <c r="U508" s="335"/>
    </row>
    <row r="509" spans="1:21">
      <c r="S509" s="334"/>
      <c r="T509" s="334"/>
      <c r="U509" s="335"/>
    </row>
    <row r="510" spans="1:21">
      <c r="S510" s="334"/>
      <c r="T510" s="334"/>
      <c r="U510" s="335"/>
    </row>
    <row r="511" spans="1:21">
      <c r="S511" s="334"/>
      <c r="T511" s="334"/>
      <c r="U511" s="335"/>
    </row>
    <row r="512" spans="1:21">
      <c r="S512" s="334"/>
      <c r="T512" s="334"/>
      <c r="U512" s="335"/>
    </row>
    <row r="513" spans="1:21">
      <c r="S513" s="334"/>
      <c r="T513" s="334"/>
      <c r="U513" s="335"/>
    </row>
    <row r="514" spans="1:21">
      <c r="S514" s="334"/>
      <c r="T514" s="334"/>
      <c r="U514" s="335"/>
    </row>
    <row r="515" spans="1:21" s="331" customFormat="1">
      <c r="A515" s="333"/>
      <c r="B515" s="333"/>
      <c r="D515" s="333"/>
      <c r="E515" s="333"/>
      <c r="F515" s="333"/>
      <c r="S515" s="334"/>
      <c r="T515" s="334"/>
      <c r="U515" s="335"/>
    </row>
    <row r="516" spans="1:21" s="331" customFormat="1">
      <c r="A516" s="333"/>
      <c r="B516" s="333"/>
      <c r="D516" s="333"/>
      <c r="E516" s="333"/>
      <c r="F516" s="333"/>
      <c r="S516" s="334"/>
      <c r="T516" s="334"/>
      <c r="U516" s="335"/>
    </row>
    <row r="517" spans="1:21" s="331" customFormat="1">
      <c r="A517" s="333"/>
      <c r="B517" s="333"/>
      <c r="D517" s="333"/>
      <c r="E517" s="333"/>
      <c r="F517" s="333"/>
      <c r="S517" s="334"/>
      <c r="T517" s="334"/>
      <c r="U517" s="335"/>
    </row>
    <row r="518" spans="1:21" s="331" customFormat="1">
      <c r="A518" s="333"/>
      <c r="B518" s="333"/>
      <c r="D518" s="333"/>
      <c r="E518" s="333"/>
      <c r="F518" s="333"/>
      <c r="S518" s="334"/>
      <c r="T518" s="334"/>
      <c r="U518" s="335"/>
    </row>
    <row r="519" spans="1:21" s="331" customFormat="1">
      <c r="A519" s="333"/>
      <c r="B519" s="333"/>
      <c r="D519" s="333"/>
      <c r="E519" s="333"/>
      <c r="F519" s="333"/>
      <c r="S519" s="334"/>
      <c r="T519" s="334"/>
      <c r="U519" s="335"/>
    </row>
    <row r="520" spans="1:21" s="331" customFormat="1">
      <c r="A520" s="333"/>
      <c r="B520" s="333"/>
      <c r="D520" s="333"/>
      <c r="E520" s="333"/>
      <c r="F520" s="333"/>
      <c r="S520" s="334"/>
      <c r="T520" s="334"/>
      <c r="U520" s="335"/>
    </row>
    <row r="521" spans="1:21" s="331" customFormat="1">
      <c r="A521" s="333"/>
      <c r="B521" s="333"/>
      <c r="D521" s="333"/>
      <c r="E521" s="333"/>
      <c r="F521" s="333"/>
      <c r="S521" s="334"/>
      <c r="T521" s="334"/>
      <c r="U521" s="335"/>
    </row>
    <row r="522" spans="1:21" s="331" customFormat="1">
      <c r="A522" s="333"/>
      <c r="B522" s="333"/>
      <c r="D522" s="333"/>
      <c r="E522" s="333"/>
      <c r="F522" s="333"/>
      <c r="S522" s="334"/>
      <c r="T522" s="334"/>
      <c r="U522" s="335"/>
    </row>
    <row r="523" spans="1:21" s="331" customFormat="1">
      <c r="A523" s="333"/>
      <c r="B523" s="333"/>
      <c r="D523" s="333"/>
      <c r="E523" s="333"/>
      <c r="F523" s="333"/>
      <c r="S523" s="334"/>
      <c r="T523" s="334"/>
      <c r="U523" s="335"/>
    </row>
    <row r="524" spans="1:21" s="331" customFormat="1">
      <c r="A524" s="333"/>
      <c r="B524" s="333"/>
      <c r="D524" s="333"/>
      <c r="E524" s="333"/>
      <c r="F524" s="333"/>
      <c r="S524" s="334"/>
      <c r="T524" s="334"/>
      <c r="U524" s="335"/>
    </row>
    <row r="525" spans="1:21" s="331" customFormat="1">
      <c r="A525" s="333"/>
      <c r="B525" s="333"/>
      <c r="D525" s="333"/>
      <c r="E525" s="333"/>
      <c r="F525" s="333"/>
      <c r="S525" s="334"/>
      <c r="T525" s="334"/>
      <c r="U525" s="335"/>
    </row>
    <row r="526" spans="1:21" s="331" customFormat="1">
      <c r="A526" s="333"/>
      <c r="B526" s="333"/>
      <c r="D526" s="333"/>
      <c r="E526" s="333"/>
      <c r="F526" s="333"/>
      <c r="S526" s="334"/>
      <c r="T526" s="334"/>
      <c r="U526" s="335"/>
    </row>
    <row r="527" spans="1:21" s="331" customFormat="1">
      <c r="A527" s="333"/>
      <c r="B527" s="333"/>
      <c r="D527" s="333"/>
      <c r="E527" s="333"/>
      <c r="F527" s="333"/>
      <c r="S527" s="334"/>
      <c r="T527" s="334"/>
      <c r="U527" s="335"/>
    </row>
    <row r="528" spans="1:21" s="331" customFormat="1">
      <c r="A528" s="333"/>
      <c r="B528" s="333"/>
      <c r="D528" s="333"/>
      <c r="E528" s="333"/>
      <c r="F528" s="333"/>
      <c r="S528" s="334"/>
      <c r="T528" s="334"/>
      <c r="U528" s="335"/>
    </row>
    <row r="529" spans="1:21" s="331" customFormat="1">
      <c r="A529" s="333"/>
      <c r="B529" s="333"/>
      <c r="D529" s="333"/>
      <c r="E529" s="333"/>
      <c r="F529" s="333"/>
      <c r="S529" s="334"/>
      <c r="T529" s="334"/>
      <c r="U529" s="335"/>
    </row>
    <row r="530" spans="1:21" s="331" customFormat="1">
      <c r="A530" s="333"/>
      <c r="B530" s="333"/>
      <c r="D530" s="333"/>
      <c r="E530" s="333"/>
      <c r="F530" s="333"/>
      <c r="S530" s="334"/>
      <c r="T530" s="334"/>
      <c r="U530" s="335"/>
    </row>
    <row r="531" spans="1:21" s="331" customFormat="1">
      <c r="A531" s="333"/>
      <c r="B531" s="333"/>
      <c r="D531" s="333"/>
      <c r="E531" s="333"/>
      <c r="F531" s="333"/>
      <c r="S531" s="334"/>
      <c r="T531" s="334"/>
      <c r="U531" s="335"/>
    </row>
    <row r="532" spans="1:21" s="331" customFormat="1">
      <c r="A532" s="333"/>
      <c r="B532" s="333"/>
      <c r="D532" s="333"/>
      <c r="E532" s="333"/>
      <c r="F532" s="333"/>
      <c r="S532" s="334"/>
      <c r="T532" s="334"/>
      <c r="U532" s="335"/>
    </row>
    <row r="533" spans="1:21" s="331" customFormat="1">
      <c r="A533" s="333"/>
      <c r="B533" s="333"/>
      <c r="D533" s="333"/>
      <c r="E533" s="333"/>
      <c r="F533" s="333"/>
      <c r="S533" s="334"/>
      <c r="T533" s="334"/>
      <c r="U533" s="335"/>
    </row>
    <row r="534" spans="1:21" s="331" customFormat="1">
      <c r="A534" s="333"/>
      <c r="B534" s="333"/>
      <c r="D534" s="333"/>
      <c r="E534" s="333"/>
      <c r="F534" s="333"/>
      <c r="S534" s="334"/>
      <c r="T534" s="334"/>
      <c r="U534" s="335"/>
    </row>
    <row r="535" spans="1:21" s="331" customFormat="1">
      <c r="A535" s="333"/>
      <c r="B535" s="333"/>
      <c r="D535" s="333"/>
      <c r="E535" s="333"/>
      <c r="F535" s="333"/>
      <c r="S535" s="334"/>
      <c r="T535" s="334"/>
      <c r="U535" s="335"/>
    </row>
    <row r="536" spans="1:21" s="331" customFormat="1">
      <c r="A536" s="333"/>
      <c r="B536" s="333"/>
      <c r="D536" s="333"/>
      <c r="E536" s="333"/>
      <c r="F536" s="333"/>
      <c r="S536" s="334"/>
      <c r="T536" s="334"/>
      <c r="U536" s="335"/>
    </row>
    <row r="537" spans="1:21" s="331" customFormat="1">
      <c r="A537" s="333"/>
      <c r="B537" s="333"/>
      <c r="D537" s="333"/>
      <c r="E537" s="333"/>
      <c r="F537" s="333"/>
      <c r="S537" s="334"/>
      <c r="T537" s="334"/>
      <c r="U537" s="335"/>
    </row>
    <row r="538" spans="1:21" s="331" customFormat="1">
      <c r="A538" s="333"/>
      <c r="B538" s="333"/>
      <c r="D538" s="333"/>
      <c r="E538" s="333"/>
      <c r="F538" s="333"/>
      <c r="S538" s="334"/>
      <c r="T538" s="334"/>
      <c r="U538" s="335"/>
    </row>
    <row r="539" spans="1:21" s="331" customFormat="1">
      <c r="A539" s="333"/>
      <c r="B539" s="333"/>
      <c r="D539" s="333"/>
      <c r="E539" s="333"/>
      <c r="F539" s="333"/>
      <c r="S539" s="334"/>
      <c r="T539" s="334"/>
      <c r="U539" s="335"/>
    </row>
    <row r="540" spans="1:21" s="331" customFormat="1">
      <c r="A540" s="333"/>
      <c r="B540" s="333"/>
      <c r="D540" s="333"/>
      <c r="E540" s="333"/>
      <c r="F540" s="333"/>
      <c r="S540" s="334"/>
      <c r="T540" s="334"/>
      <c r="U540" s="335"/>
    </row>
    <row r="541" spans="1:21" s="331" customFormat="1">
      <c r="A541" s="333"/>
      <c r="B541" s="333"/>
      <c r="D541" s="333"/>
      <c r="E541" s="333"/>
      <c r="F541" s="333"/>
      <c r="S541" s="334"/>
      <c r="T541" s="334"/>
      <c r="U541" s="335"/>
    </row>
    <row r="542" spans="1:21" s="331" customFormat="1">
      <c r="A542" s="333"/>
      <c r="B542" s="333"/>
      <c r="D542" s="333"/>
      <c r="E542" s="333"/>
      <c r="F542" s="333"/>
      <c r="S542" s="334"/>
      <c r="T542" s="334"/>
      <c r="U542" s="335"/>
    </row>
    <row r="543" spans="1:21" s="331" customFormat="1">
      <c r="A543" s="333"/>
      <c r="B543" s="333"/>
      <c r="D543" s="333"/>
      <c r="E543" s="333"/>
      <c r="F543" s="333"/>
      <c r="S543" s="334"/>
      <c r="T543" s="334"/>
      <c r="U543" s="335"/>
    </row>
    <row r="544" spans="1:21" s="331" customFormat="1">
      <c r="A544" s="333"/>
      <c r="B544" s="333"/>
      <c r="D544" s="333"/>
      <c r="E544" s="333"/>
      <c r="F544" s="333"/>
      <c r="S544" s="334"/>
      <c r="T544" s="334"/>
      <c r="U544" s="335"/>
    </row>
    <row r="545" spans="1:21" s="331" customFormat="1">
      <c r="A545" s="333"/>
      <c r="B545" s="333"/>
      <c r="D545" s="333"/>
      <c r="E545" s="333"/>
      <c r="F545" s="333"/>
      <c r="S545" s="334"/>
      <c r="T545" s="334"/>
      <c r="U545" s="335"/>
    </row>
    <row r="546" spans="1:21" s="331" customFormat="1">
      <c r="A546" s="333"/>
      <c r="B546" s="333"/>
      <c r="D546" s="333"/>
      <c r="E546" s="333"/>
      <c r="F546" s="333"/>
      <c r="S546" s="334"/>
      <c r="T546" s="334"/>
      <c r="U546" s="335"/>
    </row>
    <row r="547" spans="1:21" s="331" customFormat="1">
      <c r="A547" s="333"/>
      <c r="B547" s="333"/>
      <c r="D547" s="333"/>
      <c r="E547" s="333"/>
      <c r="F547" s="333"/>
      <c r="S547" s="334"/>
      <c r="T547" s="334"/>
      <c r="U547" s="335"/>
    </row>
    <row r="548" spans="1:21" s="331" customFormat="1">
      <c r="A548" s="333"/>
      <c r="B548" s="333"/>
      <c r="D548" s="333"/>
      <c r="E548" s="333"/>
      <c r="F548" s="333"/>
      <c r="S548" s="334"/>
      <c r="T548" s="334"/>
      <c r="U548" s="335"/>
    </row>
    <row r="549" spans="1:21" s="331" customFormat="1">
      <c r="A549" s="333"/>
      <c r="B549" s="333"/>
      <c r="D549" s="333"/>
      <c r="E549" s="333"/>
      <c r="F549" s="333"/>
      <c r="S549" s="334"/>
      <c r="T549" s="334"/>
      <c r="U549" s="335"/>
    </row>
    <row r="550" spans="1:21" s="331" customFormat="1">
      <c r="A550" s="333"/>
      <c r="B550" s="333"/>
      <c r="D550" s="333"/>
      <c r="E550" s="333"/>
      <c r="F550" s="333"/>
      <c r="S550" s="334"/>
      <c r="T550" s="334"/>
      <c r="U550" s="335"/>
    </row>
    <row r="551" spans="1:21" s="331" customFormat="1">
      <c r="A551" s="333"/>
      <c r="B551" s="333"/>
      <c r="D551" s="333"/>
      <c r="E551" s="333"/>
      <c r="F551" s="333"/>
      <c r="S551" s="334"/>
      <c r="T551" s="334"/>
      <c r="U551" s="335"/>
    </row>
    <row r="552" spans="1:21" s="331" customFormat="1">
      <c r="A552" s="333"/>
      <c r="B552" s="333"/>
      <c r="D552" s="333"/>
      <c r="E552" s="333"/>
      <c r="F552" s="333"/>
      <c r="S552" s="334"/>
      <c r="T552" s="334"/>
      <c r="U552" s="335"/>
    </row>
    <row r="553" spans="1:21" s="331" customFormat="1">
      <c r="A553" s="333"/>
      <c r="B553" s="333"/>
      <c r="D553" s="333"/>
      <c r="E553" s="333"/>
      <c r="F553" s="333"/>
      <c r="S553" s="334"/>
      <c r="T553" s="334"/>
      <c r="U553" s="335"/>
    </row>
    <row r="554" spans="1:21" s="331" customFormat="1">
      <c r="A554" s="333"/>
      <c r="B554" s="333"/>
      <c r="D554" s="333"/>
      <c r="E554" s="333"/>
      <c r="F554" s="333"/>
      <c r="S554" s="334"/>
      <c r="T554" s="334"/>
      <c r="U554" s="335"/>
    </row>
    <row r="555" spans="1:21" s="331" customFormat="1">
      <c r="A555" s="333"/>
      <c r="B555" s="333"/>
      <c r="D555" s="333"/>
      <c r="E555" s="333"/>
      <c r="F555" s="333"/>
      <c r="S555" s="334"/>
      <c r="T555" s="334"/>
      <c r="U555" s="335"/>
    </row>
    <row r="556" spans="1:21" s="331" customFormat="1">
      <c r="A556" s="333"/>
      <c r="B556" s="333"/>
      <c r="D556" s="333"/>
      <c r="E556" s="333"/>
      <c r="F556" s="333"/>
      <c r="S556" s="334"/>
      <c r="T556" s="334"/>
      <c r="U556" s="335"/>
    </row>
    <row r="557" spans="1:21" s="331" customFormat="1">
      <c r="A557" s="333"/>
      <c r="B557" s="333"/>
      <c r="D557" s="333"/>
      <c r="E557" s="333"/>
      <c r="F557" s="333"/>
      <c r="S557" s="334"/>
      <c r="T557" s="334"/>
      <c r="U557" s="335"/>
    </row>
    <row r="558" spans="1:21" s="331" customFormat="1">
      <c r="A558" s="333"/>
      <c r="B558" s="333"/>
      <c r="D558" s="333"/>
      <c r="E558" s="333"/>
      <c r="F558" s="333"/>
      <c r="S558" s="334"/>
      <c r="T558" s="334"/>
      <c r="U558" s="335"/>
    </row>
    <row r="559" spans="1:21" s="331" customFormat="1">
      <c r="A559" s="333"/>
      <c r="B559" s="333"/>
      <c r="D559" s="333"/>
      <c r="E559" s="333"/>
      <c r="F559" s="333"/>
      <c r="S559" s="334"/>
      <c r="T559" s="334"/>
      <c r="U559" s="335"/>
    </row>
    <row r="560" spans="1:21" s="331" customFormat="1">
      <c r="A560" s="333"/>
      <c r="B560" s="333"/>
      <c r="D560" s="333"/>
      <c r="E560" s="333"/>
      <c r="F560" s="333"/>
      <c r="S560" s="334"/>
      <c r="T560" s="334"/>
      <c r="U560" s="335"/>
    </row>
    <row r="561" spans="1:21" s="331" customFormat="1">
      <c r="A561" s="333"/>
      <c r="B561" s="333"/>
      <c r="D561" s="333"/>
      <c r="E561" s="333"/>
      <c r="F561" s="333"/>
      <c r="S561" s="334"/>
      <c r="T561" s="334"/>
      <c r="U561" s="335"/>
    </row>
    <row r="562" spans="1:21" s="331" customFormat="1">
      <c r="A562" s="333"/>
      <c r="B562" s="333"/>
      <c r="D562" s="333"/>
      <c r="E562" s="333"/>
      <c r="F562" s="333"/>
      <c r="S562" s="334"/>
      <c r="T562" s="334"/>
      <c r="U562" s="335"/>
    </row>
    <row r="563" spans="1:21" s="331" customFormat="1">
      <c r="A563" s="333"/>
      <c r="B563" s="333"/>
      <c r="D563" s="333"/>
      <c r="E563" s="333"/>
      <c r="F563" s="333"/>
      <c r="S563" s="334"/>
      <c r="T563" s="334"/>
      <c r="U563" s="335"/>
    </row>
    <row r="564" spans="1:21" s="331" customFormat="1">
      <c r="A564" s="333"/>
      <c r="B564" s="333"/>
      <c r="D564" s="333"/>
      <c r="E564" s="333"/>
      <c r="F564" s="333"/>
      <c r="S564" s="334"/>
      <c r="T564" s="334"/>
      <c r="U564" s="335"/>
    </row>
    <row r="565" spans="1:21" s="331" customFormat="1">
      <c r="A565" s="333"/>
      <c r="B565" s="333"/>
      <c r="D565" s="333"/>
      <c r="E565" s="333"/>
      <c r="F565" s="333"/>
      <c r="S565" s="334"/>
      <c r="T565" s="334"/>
      <c r="U565" s="335"/>
    </row>
    <row r="566" spans="1:21" s="331" customFormat="1">
      <c r="A566" s="333"/>
      <c r="B566" s="333"/>
      <c r="D566" s="333"/>
      <c r="E566" s="333"/>
      <c r="F566" s="333"/>
      <c r="S566" s="334"/>
      <c r="T566" s="334"/>
      <c r="U566" s="335"/>
    </row>
    <row r="567" spans="1:21" s="331" customFormat="1">
      <c r="A567" s="333"/>
      <c r="B567" s="333"/>
      <c r="D567" s="333"/>
      <c r="E567" s="333"/>
      <c r="F567" s="333"/>
      <c r="S567" s="334"/>
      <c r="T567" s="334"/>
      <c r="U567" s="335"/>
    </row>
    <row r="568" spans="1:21" s="331" customFormat="1">
      <c r="A568" s="333"/>
      <c r="B568" s="333"/>
      <c r="D568" s="333"/>
      <c r="E568" s="333"/>
      <c r="F568" s="333"/>
      <c r="S568" s="334"/>
      <c r="T568" s="334"/>
      <c r="U568" s="335"/>
    </row>
    <row r="569" spans="1:21" s="331" customFormat="1">
      <c r="A569" s="333"/>
      <c r="B569" s="333"/>
      <c r="D569" s="333"/>
      <c r="E569" s="333"/>
      <c r="F569" s="333"/>
      <c r="S569" s="334"/>
      <c r="T569" s="334"/>
      <c r="U569" s="335"/>
    </row>
    <row r="570" spans="1:21" s="331" customFormat="1">
      <c r="A570" s="333"/>
      <c r="B570" s="333"/>
      <c r="D570" s="333"/>
      <c r="E570" s="333"/>
      <c r="F570" s="333"/>
      <c r="S570" s="334"/>
      <c r="T570" s="334"/>
      <c r="U570" s="335"/>
    </row>
    <row r="571" spans="1:21" s="331" customFormat="1">
      <c r="A571" s="333"/>
      <c r="B571" s="333"/>
      <c r="D571" s="333"/>
      <c r="E571" s="333"/>
      <c r="F571" s="333"/>
      <c r="S571" s="334"/>
      <c r="T571" s="334"/>
      <c r="U571" s="335"/>
    </row>
    <row r="572" spans="1:21" s="331" customFormat="1">
      <c r="A572" s="333"/>
      <c r="B572" s="333"/>
      <c r="D572" s="333"/>
      <c r="E572" s="333"/>
      <c r="F572" s="333"/>
      <c r="S572" s="334"/>
      <c r="T572" s="334"/>
      <c r="U572" s="335"/>
    </row>
    <row r="573" spans="1:21" s="331" customFormat="1">
      <c r="A573" s="333"/>
      <c r="B573" s="333"/>
      <c r="D573" s="333"/>
      <c r="E573" s="333"/>
      <c r="F573" s="333"/>
      <c r="S573" s="334"/>
      <c r="T573" s="334"/>
      <c r="U573" s="335"/>
    </row>
    <row r="574" spans="1:21" s="331" customFormat="1">
      <c r="A574" s="333"/>
      <c r="B574" s="333"/>
      <c r="D574" s="333"/>
      <c r="E574" s="333"/>
      <c r="F574" s="333"/>
      <c r="S574" s="334"/>
      <c r="T574" s="334"/>
      <c r="U574" s="335"/>
    </row>
    <row r="575" spans="1:21" s="331" customFormat="1">
      <c r="A575" s="333"/>
      <c r="B575" s="333"/>
      <c r="D575" s="333"/>
      <c r="E575" s="333"/>
      <c r="F575" s="333"/>
      <c r="S575" s="334"/>
      <c r="T575" s="334"/>
      <c r="U575" s="335"/>
    </row>
    <row r="576" spans="1:21" s="331" customFormat="1">
      <c r="A576" s="333"/>
      <c r="B576" s="333"/>
      <c r="D576" s="333"/>
      <c r="E576" s="333"/>
      <c r="F576" s="333"/>
      <c r="S576" s="334"/>
      <c r="T576" s="334"/>
      <c r="U576" s="335"/>
    </row>
    <row r="577" spans="1:21" s="331" customFormat="1">
      <c r="A577" s="333"/>
      <c r="B577" s="333"/>
      <c r="D577" s="333"/>
      <c r="E577" s="333"/>
      <c r="F577" s="333"/>
      <c r="S577" s="334"/>
      <c r="T577" s="334"/>
      <c r="U577" s="335"/>
    </row>
    <row r="578" spans="1:21" s="331" customFormat="1">
      <c r="A578" s="333"/>
      <c r="B578" s="333"/>
      <c r="D578" s="333"/>
      <c r="E578" s="333"/>
      <c r="F578" s="333"/>
      <c r="S578" s="334"/>
      <c r="T578" s="334"/>
      <c r="U578" s="335"/>
    </row>
    <row r="579" spans="1:21" s="331" customFormat="1">
      <c r="A579" s="333"/>
      <c r="B579" s="333"/>
      <c r="D579" s="333"/>
      <c r="E579" s="333"/>
      <c r="F579" s="333"/>
      <c r="S579" s="334"/>
      <c r="T579" s="334"/>
      <c r="U579" s="335"/>
    </row>
    <row r="580" spans="1:21" s="331" customFormat="1">
      <c r="A580" s="333"/>
      <c r="B580" s="333"/>
      <c r="D580" s="333"/>
      <c r="E580" s="333"/>
      <c r="F580" s="333"/>
      <c r="S580" s="334"/>
      <c r="T580" s="334"/>
      <c r="U580" s="335"/>
    </row>
    <row r="581" spans="1:21" s="331" customFormat="1">
      <c r="A581" s="333"/>
      <c r="B581" s="333"/>
      <c r="D581" s="333"/>
      <c r="E581" s="333"/>
      <c r="F581" s="333"/>
      <c r="S581" s="334"/>
      <c r="T581" s="334"/>
      <c r="U581" s="335"/>
    </row>
    <row r="582" spans="1:21" s="331" customFormat="1">
      <c r="A582" s="333"/>
      <c r="B582" s="333"/>
      <c r="D582" s="333"/>
      <c r="E582" s="333"/>
      <c r="F582" s="333"/>
      <c r="S582" s="334"/>
      <c r="T582" s="334"/>
      <c r="U582" s="335"/>
    </row>
    <row r="583" spans="1:21" s="331" customFormat="1">
      <c r="A583" s="333"/>
      <c r="B583" s="333"/>
      <c r="D583" s="333"/>
      <c r="E583" s="333"/>
      <c r="F583" s="333"/>
      <c r="S583" s="334"/>
      <c r="T583" s="334"/>
      <c r="U583" s="335"/>
    </row>
    <row r="584" spans="1:21" s="331" customFormat="1">
      <c r="A584" s="333"/>
      <c r="B584" s="333"/>
      <c r="D584" s="333"/>
      <c r="E584" s="333"/>
      <c r="F584" s="333"/>
      <c r="S584" s="334"/>
      <c r="T584" s="334"/>
      <c r="U584" s="335"/>
    </row>
    <row r="585" spans="1:21" s="331" customFormat="1">
      <c r="A585" s="333"/>
      <c r="B585" s="333"/>
      <c r="D585" s="333"/>
      <c r="E585" s="333"/>
      <c r="F585" s="333"/>
      <c r="S585" s="334"/>
      <c r="T585" s="334"/>
      <c r="U585" s="335"/>
    </row>
    <row r="586" spans="1:21" s="331" customFormat="1">
      <c r="A586" s="333"/>
      <c r="B586" s="333"/>
      <c r="D586" s="333"/>
      <c r="E586" s="333"/>
      <c r="F586" s="333"/>
      <c r="S586" s="334"/>
      <c r="T586" s="334"/>
      <c r="U586" s="335"/>
    </row>
    <row r="587" spans="1:21" s="331" customFormat="1">
      <c r="A587" s="333"/>
      <c r="B587" s="333"/>
      <c r="D587" s="333"/>
      <c r="E587" s="333"/>
      <c r="F587" s="333"/>
      <c r="S587" s="334"/>
      <c r="T587" s="334"/>
      <c r="U587" s="335"/>
    </row>
    <row r="588" spans="1:21" s="331" customFormat="1">
      <c r="A588" s="333"/>
      <c r="B588" s="333"/>
      <c r="D588" s="333"/>
      <c r="E588" s="333"/>
      <c r="F588" s="333"/>
      <c r="S588" s="334"/>
      <c r="T588" s="334"/>
      <c r="U588" s="335"/>
    </row>
    <row r="589" spans="1:21" s="331" customFormat="1">
      <c r="A589" s="333"/>
      <c r="B589" s="333"/>
      <c r="D589" s="333"/>
      <c r="E589" s="333"/>
      <c r="F589" s="333"/>
      <c r="S589" s="334"/>
      <c r="T589" s="334"/>
      <c r="U589" s="335"/>
    </row>
    <row r="590" spans="1:21" s="331" customFormat="1">
      <c r="A590" s="333"/>
      <c r="B590" s="333"/>
      <c r="D590" s="333"/>
      <c r="E590" s="333"/>
      <c r="F590" s="333"/>
      <c r="S590" s="334"/>
      <c r="T590" s="334"/>
      <c r="U590" s="335"/>
    </row>
    <row r="591" spans="1:21" s="331" customFormat="1">
      <c r="A591" s="333"/>
      <c r="B591" s="333"/>
      <c r="D591" s="333"/>
      <c r="E591" s="333"/>
      <c r="F591" s="333"/>
      <c r="S591" s="334"/>
      <c r="T591" s="334"/>
      <c r="U591" s="335"/>
    </row>
    <row r="592" spans="1:21" s="331" customFormat="1">
      <c r="A592" s="333"/>
      <c r="B592" s="333"/>
      <c r="D592" s="333"/>
      <c r="E592" s="333"/>
      <c r="F592" s="333"/>
      <c r="S592" s="334"/>
      <c r="T592" s="334"/>
      <c r="U592" s="335"/>
    </row>
    <row r="593" spans="1:21" s="331" customFormat="1">
      <c r="A593" s="333"/>
      <c r="B593" s="333"/>
      <c r="D593" s="333"/>
      <c r="E593" s="333"/>
      <c r="F593" s="333"/>
      <c r="S593" s="334"/>
      <c r="T593" s="334"/>
      <c r="U593" s="335"/>
    </row>
    <row r="594" spans="1:21" s="331" customFormat="1">
      <c r="A594" s="333"/>
      <c r="B594" s="333"/>
      <c r="D594" s="333"/>
      <c r="E594" s="333"/>
      <c r="F594" s="333"/>
      <c r="S594" s="334"/>
      <c r="T594" s="334"/>
      <c r="U594" s="335"/>
    </row>
    <row r="595" spans="1:21" s="331" customFormat="1">
      <c r="A595" s="333"/>
      <c r="B595" s="333"/>
      <c r="D595" s="333"/>
      <c r="E595" s="333"/>
      <c r="F595" s="333"/>
      <c r="S595" s="334"/>
      <c r="T595" s="334"/>
      <c r="U595" s="335"/>
    </row>
    <row r="596" spans="1:21" s="331" customFormat="1">
      <c r="A596" s="333"/>
      <c r="B596" s="333"/>
      <c r="D596" s="333"/>
      <c r="E596" s="333"/>
      <c r="F596" s="333"/>
      <c r="S596" s="334"/>
      <c r="T596" s="334"/>
      <c r="U596" s="335"/>
    </row>
    <row r="597" spans="1:21" s="331" customFormat="1">
      <c r="A597" s="333"/>
      <c r="B597" s="333"/>
      <c r="D597" s="333"/>
      <c r="E597" s="333"/>
      <c r="F597" s="333"/>
      <c r="S597" s="334"/>
      <c r="T597" s="334"/>
      <c r="U597" s="335"/>
    </row>
    <row r="598" spans="1:21" s="331" customFormat="1">
      <c r="A598" s="333"/>
      <c r="B598" s="333"/>
      <c r="D598" s="333"/>
      <c r="E598" s="333"/>
      <c r="F598" s="333"/>
      <c r="S598" s="334"/>
      <c r="T598" s="334"/>
      <c r="U598" s="335"/>
    </row>
    <row r="599" spans="1:21" s="331" customFormat="1">
      <c r="A599" s="333"/>
      <c r="B599" s="333"/>
      <c r="D599" s="333"/>
      <c r="E599" s="333"/>
      <c r="F599" s="333"/>
      <c r="S599" s="334"/>
      <c r="T599" s="334"/>
      <c r="U599" s="335"/>
    </row>
    <row r="600" spans="1:21" s="331" customFormat="1">
      <c r="A600" s="333"/>
      <c r="B600" s="333"/>
      <c r="D600" s="333"/>
      <c r="E600" s="333"/>
      <c r="F600" s="333"/>
      <c r="S600" s="334"/>
      <c r="T600" s="334"/>
      <c r="U600" s="335"/>
    </row>
    <row r="601" spans="1:21" s="331" customFormat="1">
      <c r="A601" s="333"/>
      <c r="B601" s="333"/>
      <c r="D601" s="333"/>
      <c r="E601" s="333"/>
      <c r="F601" s="333"/>
      <c r="S601" s="334"/>
      <c r="T601" s="334"/>
      <c r="U601" s="335"/>
    </row>
    <row r="602" spans="1:21" s="331" customFormat="1">
      <c r="A602" s="333"/>
      <c r="B602" s="333"/>
      <c r="D602" s="333"/>
      <c r="E602" s="333"/>
      <c r="F602" s="333"/>
      <c r="S602" s="334"/>
      <c r="T602" s="334"/>
      <c r="U602" s="335"/>
    </row>
    <row r="603" spans="1:21" s="331" customFormat="1">
      <c r="A603" s="333"/>
      <c r="B603" s="333"/>
      <c r="D603" s="333"/>
      <c r="E603" s="333"/>
      <c r="F603" s="333"/>
      <c r="S603" s="334"/>
      <c r="T603" s="334"/>
      <c r="U603" s="335"/>
    </row>
    <row r="604" spans="1:21" s="331" customFormat="1">
      <c r="A604" s="333"/>
      <c r="B604" s="333"/>
      <c r="D604" s="333"/>
      <c r="E604" s="333"/>
      <c r="F604" s="333"/>
      <c r="S604" s="334"/>
      <c r="T604" s="334"/>
      <c r="U604" s="335"/>
    </row>
    <row r="605" spans="1:21" s="331" customFormat="1">
      <c r="A605" s="333"/>
      <c r="B605" s="333"/>
      <c r="D605" s="333"/>
      <c r="E605" s="333"/>
      <c r="F605" s="333"/>
      <c r="S605" s="334"/>
      <c r="T605" s="334"/>
      <c r="U605" s="335"/>
    </row>
    <row r="606" spans="1:21" s="331" customFormat="1">
      <c r="A606" s="333"/>
      <c r="B606" s="333"/>
      <c r="D606" s="333"/>
      <c r="E606" s="333"/>
      <c r="F606" s="333"/>
      <c r="S606" s="334"/>
      <c r="T606" s="334"/>
      <c r="U606" s="335"/>
    </row>
    <row r="607" spans="1:21" s="331" customFormat="1">
      <c r="A607" s="333"/>
      <c r="B607" s="333"/>
      <c r="D607" s="333"/>
      <c r="E607" s="333"/>
      <c r="F607" s="333"/>
      <c r="S607" s="334"/>
      <c r="T607" s="334"/>
      <c r="U607" s="335"/>
    </row>
    <row r="608" spans="1:21" s="331" customFormat="1">
      <c r="A608" s="333"/>
      <c r="B608" s="333"/>
      <c r="D608" s="333"/>
      <c r="E608" s="333"/>
      <c r="F608" s="333"/>
      <c r="S608" s="334"/>
      <c r="T608" s="334"/>
      <c r="U608" s="335"/>
    </row>
    <row r="609" spans="1:21" s="331" customFormat="1">
      <c r="A609" s="333"/>
      <c r="B609" s="333"/>
      <c r="D609" s="333"/>
      <c r="E609" s="333"/>
      <c r="F609" s="333"/>
      <c r="S609" s="334"/>
      <c r="T609" s="334"/>
      <c r="U609" s="335"/>
    </row>
    <row r="610" spans="1:21" s="331" customFormat="1">
      <c r="A610" s="333"/>
      <c r="B610" s="333"/>
      <c r="D610" s="333"/>
      <c r="E610" s="333"/>
      <c r="F610" s="333"/>
      <c r="S610" s="334"/>
      <c r="T610" s="334"/>
      <c r="U610" s="335"/>
    </row>
    <row r="611" spans="1:21" s="331" customFormat="1">
      <c r="A611" s="333"/>
      <c r="B611" s="333"/>
      <c r="D611" s="333"/>
      <c r="E611" s="333"/>
      <c r="F611" s="333"/>
      <c r="S611" s="334"/>
      <c r="T611" s="334"/>
      <c r="U611" s="335"/>
    </row>
    <row r="612" spans="1:21" s="331" customFormat="1">
      <c r="A612" s="333"/>
      <c r="B612" s="333"/>
      <c r="D612" s="333"/>
      <c r="E612" s="333"/>
      <c r="F612" s="333"/>
      <c r="S612" s="334"/>
      <c r="T612" s="334"/>
      <c r="U612" s="335"/>
    </row>
    <row r="613" spans="1:21" s="331" customFormat="1">
      <c r="A613" s="333"/>
      <c r="B613" s="333"/>
      <c r="D613" s="333"/>
      <c r="E613" s="333"/>
      <c r="F613" s="333"/>
      <c r="S613" s="334"/>
      <c r="T613" s="334"/>
      <c r="U613" s="335"/>
    </row>
    <row r="614" spans="1:21" s="331" customFormat="1">
      <c r="A614" s="333"/>
      <c r="B614" s="333"/>
      <c r="D614" s="333"/>
      <c r="E614" s="333"/>
      <c r="F614" s="333"/>
      <c r="S614" s="334"/>
      <c r="T614" s="334"/>
      <c r="U614" s="335"/>
    </row>
    <row r="615" spans="1:21" s="331" customFormat="1">
      <c r="A615" s="333"/>
      <c r="B615" s="333"/>
      <c r="D615" s="333"/>
      <c r="E615" s="333"/>
      <c r="F615" s="333"/>
      <c r="S615" s="334"/>
      <c r="T615" s="334"/>
      <c r="U615" s="335"/>
    </row>
    <row r="616" spans="1:21" s="331" customFormat="1">
      <c r="A616" s="333"/>
      <c r="B616" s="333"/>
      <c r="D616" s="333"/>
      <c r="E616" s="333"/>
      <c r="F616" s="333"/>
      <c r="S616" s="334"/>
      <c r="T616" s="334"/>
      <c r="U616" s="335"/>
    </row>
    <row r="617" spans="1:21" s="331" customFormat="1">
      <c r="A617" s="333"/>
      <c r="B617" s="333"/>
      <c r="D617" s="333"/>
      <c r="E617" s="333"/>
      <c r="F617" s="333"/>
      <c r="S617" s="334"/>
      <c r="T617" s="334"/>
      <c r="U617" s="335"/>
    </row>
    <row r="618" spans="1:21" s="331" customFormat="1">
      <c r="A618" s="333"/>
      <c r="B618" s="333"/>
      <c r="D618" s="333"/>
      <c r="E618" s="333"/>
      <c r="F618" s="333"/>
      <c r="S618" s="334"/>
      <c r="T618" s="334"/>
      <c r="U618" s="335"/>
    </row>
    <row r="619" spans="1:21" s="331" customFormat="1">
      <c r="A619" s="333"/>
      <c r="B619" s="333"/>
      <c r="D619" s="333"/>
      <c r="E619" s="333"/>
      <c r="F619" s="333"/>
      <c r="S619" s="334"/>
      <c r="T619" s="334"/>
      <c r="U619" s="335"/>
    </row>
    <row r="620" spans="1:21" s="331" customFormat="1">
      <c r="A620" s="333"/>
      <c r="B620" s="333"/>
      <c r="D620" s="333"/>
      <c r="E620" s="333"/>
      <c r="F620" s="333"/>
      <c r="S620" s="334"/>
      <c r="T620" s="334"/>
      <c r="U620" s="335"/>
    </row>
    <row r="621" spans="1:21" s="331" customFormat="1">
      <c r="A621" s="333"/>
      <c r="B621" s="333"/>
      <c r="D621" s="333"/>
      <c r="E621" s="333"/>
      <c r="F621" s="333"/>
      <c r="S621" s="334"/>
      <c r="T621" s="334"/>
      <c r="U621" s="335"/>
    </row>
    <row r="622" spans="1:21" s="331" customFormat="1">
      <c r="A622" s="333"/>
      <c r="B622" s="333"/>
      <c r="D622" s="333"/>
      <c r="E622" s="333"/>
      <c r="F622" s="333"/>
      <c r="S622" s="334"/>
      <c r="T622" s="334"/>
      <c r="U622" s="335"/>
    </row>
    <row r="623" spans="1:21" s="331" customFormat="1">
      <c r="A623" s="333"/>
      <c r="B623" s="333"/>
      <c r="D623" s="333"/>
      <c r="E623" s="333"/>
      <c r="F623" s="333"/>
      <c r="S623" s="334"/>
      <c r="T623" s="334"/>
      <c r="U623" s="335"/>
    </row>
    <row r="624" spans="1:21" s="331" customFormat="1">
      <c r="A624" s="333"/>
      <c r="B624" s="333"/>
      <c r="D624" s="333"/>
      <c r="E624" s="333"/>
      <c r="F624" s="333"/>
      <c r="S624" s="334"/>
      <c r="T624" s="334"/>
      <c r="U624" s="335"/>
    </row>
    <row r="625" spans="1:21" s="331" customFormat="1">
      <c r="A625" s="333"/>
      <c r="B625" s="333"/>
      <c r="D625" s="333"/>
      <c r="E625" s="333"/>
      <c r="F625" s="333"/>
      <c r="S625" s="334"/>
      <c r="T625" s="334"/>
      <c r="U625" s="335"/>
    </row>
    <row r="626" spans="1:21" s="331" customFormat="1">
      <c r="A626" s="333"/>
      <c r="B626" s="333"/>
      <c r="D626" s="333"/>
      <c r="E626" s="333"/>
      <c r="F626" s="333"/>
      <c r="S626" s="334"/>
      <c r="T626" s="334"/>
      <c r="U626" s="335"/>
    </row>
    <row r="627" spans="1:21" s="331" customFormat="1">
      <c r="A627" s="333"/>
      <c r="B627" s="333"/>
      <c r="D627" s="333"/>
      <c r="E627" s="333"/>
      <c r="F627" s="333"/>
      <c r="S627" s="334"/>
      <c r="T627" s="334"/>
      <c r="U627" s="335"/>
    </row>
    <row r="628" spans="1:21" s="331" customFormat="1">
      <c r="A628" s="333"/>
      <c r="B628" s="333"/>
      <c r="D628" s="333"/>
      <c r="E628" s="333"/>
      <c r="F628" s="333"/>
      <c r="S628" s="334"/>
      <c r="T628" s="334"/>
      <c r="U628" s="335"/>
    </row>
    <row r="629" spans="1:21" s="331" customFormat="1">
      <c r="A629" s="333"/>
      <c r="B629" s="333"/>
      <c r="D629" s="333"/>
      <c r="E629" s="333"/>
      <c r="F629" s="333"/>
      <c r="S629" s="334"/>
      <c r="T629" s="334"/>
      <c r="U629" s="335"/>
    </row>
    <row r="630" spans="1:21" s="331" customFormat="1">
      <c r="A630" s="333"/>
      <c r="B630" s="333"/>
      <c r="D630" s="333"/>
      <c r="E630" s="333"/>
      <c r="F630" s="333"/>
      <c r="S630" s="334"/>
      <c r="T630" s="334"/>
      <c r="U630" s="335"/>
    </row>
    <row r="631" spans="1:21" s="331" customFormat="1">
      <c r="A631" s="333"/>
      <c r="B631" s="333"/>
      <c r="D631" s="333"/>
      <c r="E631" s="333"/>
      <c r="F631" s="333"/>
      <c r="S631" s="334"/>
      <c r="T631" s="334"/>
      <c r="U631" s="335"/>
    </row>
    <row r="632" spans="1:21" s="331" customFormat="1">
      <c r="A632" s="333"/>
      <c r="B632" s="333"/>
      <c r="D632" s="333"/>
      <c r="E632" s="333"/>
      <c r="F632" s="333"/>
      <c r="S632" s="334"/>
      <c r="T632" s="334"/>
      <c r="U632" s="335"/>
    </row>
    <row r="633" spans="1:21" s="331" customFormat="1">
      <c r="A633" s="333"/>
      <c r="B633" s="333"/>
      <c r="D633" s="333"/>
      <c r="E633" s="333"/>
      <c r="F633" s="333"/>
      <c r="S633" s="334"/>
      <c r="T633" s="334"/>
      <c r="U633" s="335"/>
    </row>
    <row r="634" spans="1:21" s="331" customFormat="1">
      <c r="A634" s="333"/>
      <c r="B634" s="333"/>
      <c r="D634" s="333"/>
      <c r="E634" s="333"/>
      <c r="F634" s="333"/>
      <c r="S634" s="334"/>
      <c r="T634" s="334"/>
      <c r="U634" s="335"/>
    </row>
    <row r="635" spans="1:21" s="331" customFormat="1">
      <c r="A635" s="333"/>
      <c r="B635" s="333"/>
      <c r="D635" s="333"/>
      <c r="E635" s="333"/>
      <c r="F635" s="333"/>
      <c r="S635" s="334"/>
      <c r="T635" s="334"/>
      <c r="U635" s="335"/>
    </row>
    <row r="636" spans="1:21" s="331" customFormat="1">
      <c r="A636" s="333"/>
      <c r="B636" s="333"/>
      <c r="D636" s="333"/>
      <c r="E636" s="333"/>
      <c r="F636" s="333"/>
      <c r="S636" s="334"/>
      <c r="T636" s="334"/>
      <c r="U636" s="335"/>
    </row>
    <row r="637" spans="1:21" s="331" customFormat="1">
      <c r="A637" s="333"/>
      <c r="B637" s="333"/>
      <c r="D637" s="333"/>
      <c r="E637" s="333"/>
      <c r="F637" s="333"/>
      <c r="S637" s="334"/>
      <c r="T637" s="334"/>
      <c r="U637" s="335"/>
    </row>
    <row r="638" spans="1:21" s="331" customFormat="1">
      <c r="A638" s="333"/>
      <c r="B638" s="333"/>
      <c r="D638" s="333"/>
      <c r="E638" s="333"/>
      <c r="F638" s="333"/>
      <c r="S638" s="334"/>
      <c r="T638" s="334"/>
      <c r="U638" s="335"/>
    </row>
    <row r="639" spans="1:21" s="331" customFormat="1">
      <c r="A639" s="333"/>
      <c r="B639" s="333"/>
      <c r="D639" s="333"/>
      <c r="E639" s="333"/>
      <c r="F639" s="333"/>
      <c r="S639" s="334"/>
      <c r="T639" s="334"/>
      <c r="U639" s="335"/>
    </row>
    <row r="640" spans="1:21" s="331" customFormat="1">
      <c r="A640" s="333"/>
      <c r="B640" s="333"/>
      <c r="D640" s="333"/>
      <c r="E640" s="333"/>
      <c r="F640" s="333"/>
      <c r="S640" s="334"/>
      <c r="T640" s="334"/>
      <c r="U640" s="335"/>
    </row>
    <row r="641" spans="1:21" s="331" customFormat="1">
      <c r="A641" s="333"/>
      <c r="B641" s="333"/>
      <c r="D641" s="333"/>
      <c r="E641" s="333"/>
      <c r="F641" s="333"/>
      <c r="S641" s="334"/>
      <c r="T641" s="334"/>
      <c r="U641" s="335"/>
    </row>
    <row r="642" spans="1:21" s="331" customFormat="1">
      <c r="A642" s="333"/>
      <c r="B642" s="333"/>
      <c r="D642" s="333"/>
      <c r="E642" s="333"/>
      <c r="F642" s="333"/>
      <c r="S642" s="334"/>
      <c r="T642" s="334"/>
      <c r="U642" s="335"/>
    </row>
    <row r="643" spans="1:21" s="331" customFormat="1">
      <c r="A643" s="333"/>
      <c r="B643" s="333"/>
      <c r="D643" s="333"/>
      <c r="E643" s="333"/>
      <c r="F643" s="333"/>
      <c r="S643" s="334"/>
      <c r="T643" s="334"/>
      <c r="U643" s="335"/>
    </row>
    <row r="644" spans="1:21" s="331" customFormat="1">
      <c r="A644" s="333"/>
      <c r="B644" s="333"/>
      <c r="D644" s="333"/>
      <c r="E644" s="333"/>
      <c r="F644" s="333"/>
      <c r="S644" s="334"/>
      <c r="T644" s="334"/>
      <c r="U644" s="335"/>
    </row>
    <row r="645" spans="1:21" s="331" customFormat="1">
      <c r="A645" s="333"/>
      <c r="B645" s="333"/>
      <c r="D645" s="333"/>
      <c r="E645" s="333"/>
      <c r="F645" s="333"/>
      <c r="S645" s="334"/>
      <c r="T645" s="334"/>
      <c r="U645" s="335"/>
    </row>
    <row r="646" spans="1:21" s="331" customFormat="1">
      <c r="A646" s="333"/>
      <c r="B646" s="333"/>
      <c r="D646" s="333"/>
      <c r="E646" s="333"/>
      <c r="F646" s="333"/>
      <c r="S646" s="334"/>
      <c r="T646" s="334"/>
      <c r="U646" s="335"/>
    </row>
    <row r="647" spans="1:21" s="331" customFormat="1">
      <c r="A647" s="333"/>
      <c r="B647" s="333"/>
      <c r="D647" s="333"/>
      <c r="E647" s="333"/>
      <c r="F647" s="333"/>
      <c r="S647" s="334"/>
      <c r="T647" s="334"/>
      <c r="U647" s="335"/>
    </row>
    <row r="648" spans="1:21" s="331" customFormat="1">
      <c r="A648" s="333"/>
      <c r="B648" s="333"/>
      <c r="D648" s="333"/>
      <c r="E648" s="333"/>
      <c r="F648" s="333"/>
      <c r="S648" s="334"/>
      <c r="T648" s="334"/>
      <c r="U648" s="335"/>
    </row>
    <row r="649" spans="1:21" s="331" customFormat="1">
      <c r="A649" s="333"/>
      <c r="B649" s="333"/>
      <c r="D649" s="333"/>
      <c r="E649" s="333"/>
      <c r="F649" s="333"/>
      <c r="S649" s="334"/>
      <c r="T649" s="334"/>
      <c r="U649" s="335"/>
    </row>
    <row r="650" spans="1:21" s="331" customFormat="1">
      <c r="A650" s="333"/>
      <c r="B650" s="333"/>
      <c r="D650" s="333"/>
      <c r="E650" s="333"/>
      <c r="F650" s="333"/>
      <c r="S650" s="334"/>
      <c r="T650" s="334"/>
      <c r="U650" s="335"/>
    </row>
    <row r="651" spans="1:21" s="331" customFormat="1">
      <c r="A651" s="333"/>
      <c r="B651" s="333"/>
      <c r="D651" s="333"/>
      <c r="E651" s="333"/>
      <c r="F651" s="333"/>
      <c r="S651" s="334"/>
      <c r="T651" s="334"/>
      <c r="U651" s="335"/>
    </row>
    <row r="652" spans="1:21" s="331" customFormat="1">
      <c r="A652" s="333"/>
      <c r="B652" s="333"/>
      <c r="D652" s="333"/>
      <c r="E652" s="333"/>
      <c r="F652" s="333"/>
      <c r="S652" s="334"/>
      <c r="T652" s="334"/>
      <c r="U652" s="335"/>
    </row>
    <row r="653" spans="1:21" s="331" customFormat="1">
      <c r="A653" s="333"/>
      <c r="B653" s="333"/>
      <c r="D653" s="333"/>
      <c r="E653" s="333"/>
      <c r="F653" s="333"/>
      <c r="S653" s="334"/>
      <c r="T653" s="334"/>
      <c r="U653" s="335"/>
    </row>
    <row r="654" spans="1:21" s="331" customFormat="1">
      <c r="A654" s="333"/>
      <c r="B654" s="333"/>
      <c r="D654" s="333"/>
      <c r="E654" s="333"/>
      <c r="F654" s="333"/>
      <c r="S654" s="334"/>
      <c r="T654" s="334"/>
      <c r="U654" s="335"/>
    </row>
    <row r="655" spans="1:21" s="331" customFormat="1">
      <c r="A655" s="333"/>
      <c r="B655" s="333"/>
      <c r="D655" s="333"/>
      <c r="E655" s="333"/>
      <c r="F655" s="333"/>
      <c r="S655" s="334"/>
      <c r="T655" s="334"/>
      <c r="U655" s="335"/>
    </row>
    <row r="656" spans="1:21" s="331" customFormat="1">
      <c r="A656" s="333"/>
      <c r="B656" s="333"/>
      <c r="D656" s="333"/>
      <c r="E656" s="333"/>
      <c r="F656" s="333"/>
      <c r="S656" s="334"/>
      <c r="T656" s="334"/>
      <c r="U656" s="335"/>
    </row>
    <row r="657" spans="1:21" s="331" customFormat="1">
      <c r="A657" s="333"/>
      <c r="B657" s="333"/>
      <c r="D657" s="333"/>
      <c r="E657" s="333"/>
      <c r="F657" s="333"/>
      <c r="S657" s="334"/>
      <c r="T657" s="334"/>
      <c r="U657" s="335"/>
    </row>
    <row r="658" spans="1:21" s="331" customFormat="1">
      <c r="A658" s="333"/>
      <c r="B658" s="333"/>
      <c r="D658" s="333"/>
      <c r="E658" s="333"/>
      <c r="F658" s="333"/>
      <c r="S658" s="334"/>
      <c r="T658" s="334"/>
      <c r="U658" s="335"/>
    </row>
    <row r="659" spans="1:21" s="331" customFormat="1">
      <c r="A659" s="333"/>
      <c r="B659" s="333"/>
      <c r="D659" s="333"/>
      <c r="E659" s="333"/>
      <c r="F659" s="333"/>
      <c r="S659" s="334"/>
      <c r="T659" s="334"/>
      <c r="U659" s="335"/>
    </row>
    <row r="660" spans="1:21" s="331" customFormat="1">
      <c r="A660" s="333"/>
      <c r="B660" s="333"/>
      <c r="D660" s="333"/>
      <c r="E660" s="333"/>
      <c r="F660" s="333"/>
      <c r="S660" s="334"/>
      <c r="T660" s="334"/>
      <c r="U660" s="335"/>
    </row>
    <row r="661" spans="1:21" s="331" customFormat="1">
      <c r="A661" s="333"/>
      <c r="B661" s="333"/>
      <c r="D661" s="333"/>
      <c r="E661" s="333"/>
      <c r="F661" s="333"/>
      <c r="S661" s="334"/>
      <c r="T661" s="334"/>
      <c r="U661" s="335"/>
    </row>
    <row r="662" spans="1:21" s="331" customFormat="1">
      <c r="A662" s="333"/>
      <c r="B662" s="333"/>
      <c r="D662" s="333"/>
      <c r="E662" s="333"/>
      <c r="F662" s="333"/>
      <c r="S662" s="334"/>
      <c r="T662" s="334"/>
      <c r="U662" s="335"/>
    </row>
    <row r="663" spans="1:21" s="331" customFormat="1">
      <c r="A663" s="333"/>
      <c r="B663" s="333"/>
      <c r="D663" s="333"/>
      <c r="E663" s="333"/>
      <c r="F663" s="333"/>
      <c r="S663" s="334"/>
      <c r="T663" s="334"/>
      <c r="U663" s="335"/>
    </row>
    <row r="664" spans="1:21" s="331" customFormat="1">
      <c r="A664" s="333"/>
      <c r="B664" s="333"/>
      <c r="D664" s="333"/>
      <c r="E664" s="333"/>
      <c r="F664" s="333"/>
      <c r="S664" s="334"/>
      <c r="T664" s="334"/>
      <c r="U664" s="335"/>
    </row>
    <row r="665" spans="1:21" s="331" customFormat="1">
      <c r="A665" s="333"/>
      <c r="B665" s="333"/>
      <c r="D665" s="333"/>
      <c r="E665" s="333"/>
      <c r="F665" s="333"/>
      <c r="S665" s="334"/>
      <c r="T665" s="334"/>
      <c r="U665" s="335"/>
    </row>
    <row r="666" spans="1:21" s="331" customFormat="1">
      <c r="A666" s="333"/>
      <c r="B666" s="333"/>
      <c r="D666" s="333"/>
      <c r="E666" s="333"/>
      <c r="F666" s="333"/>
      <c r="S666" s="334"/>
      <c r="T666" s="334"/>
      <c r="U666" s="335"/>
    </row>
    <row r="667" spans="1:21" s="331" customFormat="1">
      <c r="A667" s="333"/>
      <c r="B667" s="333"/>
      <c r="D667" s="333"/>
      <c r="E667" s="333"/>
      <c r="F667" s="333"/>
      <c r="S667" s="334"/>
      <c r="T667" s="334"/>
      <c r="U667" s="335"/>
    </row>
    <row r="668" spans="1:21" s="331" customFormat="1">
      <c r="A668" s="333"/>
      <c r="B668" s="333"/>
      <c r="D668" s="333"/>
      <c r="E668" s="333"/>
      <c r="F668" s="333"/>
      <c r="S668" s="334"/>
      <c r="T668" s="334"/>
      <c r="U668" s="335"/>
    </row>
    <row r="669" spans="1:21" s="331" customFormat="1">
      <c r="A669" s="333"/>
      <c r="B669" s="333"/>
      <c r="D669" s="333"/>
      <c r="E669" s="333"/>
      <c r="F669" s="333"/>
      <c r="S669" s="334"/>
      <c r="T669" s="334"/>
      <c r="U669" s="335"/>
    </row>
    <row r="670" spans="1:21" s="331" customFormat="1">
      <c r="A670" s="333"/>
      <c r="B670" s="333"/>
      <c r="D670" s="333"/>
      <c r="E670" s="333"/>
      <c r="F670" s="333"/>
      <c r="S670" s="334"/>
      <c r="T670" s="334"/>
      <c r="U670" s="335"/>
    </row>
    <row r="671" spans="1:21" s="331" customFormat="1">
      <c r="A671" s="333"/>
      <c r="B671" s="333"/>
      <c r="D671" s="333"/>
      <c r="E671" s="333"/>
      <c r="F671" s="333"/>
      <c r="S671" s="334"/>
      <c r="T671" s="334"/>
      <c r="U671" s="335"/>
    </row>
    <row r="672" spans="1:21" s="331" customFormat="1">
      <c r="A672" s="333"/>
      <c r="B672" s="333"/>
      <c r="D672" s="333"/>
      <c r="E672" s="333"/>
      <c r="F672" s="333"/>
      <c r="S672" s="334"/>
      <c r="T672" s="334"/>
      <c r="U672" s="335"/>
    </row>
    <row r="673" spans="1:21" s="331" customFormat="1">
      <c r="A673" s="333"/>
      <c r="B673" s="333"/>
      <c r="D673" s="333"/>
      <c r="E673" s="333"/>
      <c r="F673" s="333"/>
      <c r="S673" s="334"/>
      <c r="T673" s="334"/>
      <c r="U673" s="335"/>
    </row>
    <row r="674" spans="1:21" s="331" customFormat="1">
      <c r="A674" s="333"/>
      <c r="B674" s="333"/>
      <c r="D674" s="333"/>
      <c r="E674" s="333"/>
      <c r="F674" s="333"/>
      <c r="S674" s="334"/>
      <c r="T674" s="334"/>
      <c r="U674" s="335"/>
    </row>
    <row r="675" spans="1:21" s="331" customFormat="1">
      <c r="A675" s="333"/>
      <c r="B675" s="333"/>
      <c r="D675" s="333"/>
      <c r="E675" s="333"/>
      <c r="F675" s="333"/>
      <c r="S675" s="334"/>
      <c r="T675" s="334"/>
      <c r="U675" s="335"/>
    </row>
    <row r="676" spans="1:21" s="331" customFormat="1">
      <c r="A676" s="333"/>
      <c r="B676" s="333"/>
      <c r="D676" s="333"/>
      <c r="E676" s="333"/>
      <c r="F676" s="333"/>
      <c r="S676" s="334"/>
      <c r="T676" s="334"/>
      <c r="U676" s="335"/>
    </row>
    <row r="677" spans="1:21" s="331" customFormat="1">
      <c r="A677" s="333"/>
      <c r="B677" s="333"/>
      <c r="D677" s="333"/>
      <c r="E677" s="333"/>
      <c r="F677" s="333"/>
      <c r="S677" s="334"/>
      <c r="T677" s="334"/>
      <c r="U677" s="335"/>
    </row>
    <row r="678" spans="1:21" s="331" customFormat="1">
      <c r="A678" s="333"/>
      <c r="B678" s="333"/>
      <c r="D678" s="333"/>
      <c r="E678" s="333"/>
      <c r="F678" s="333"/>
      <c r="S678" s="334"/>
      <c r="T678" s="334"/>
      <c r="U678" s="335"/>
    </row>
    <row r="679" spans="1:21" s="331" customFormat="1">
      <c r="A679" s="333"/>
      <c r="B679" s="333"/>
      <c r="D679" s="333"/>
      <c r="E679" s="333"/>
      <c r="F679" s="333"/>
      <c r="S679" s="334"/>
      <c r="T679" s="334"/>
      <c r="U679" s="335"/>
    </row>
    <row r="680" spans="1:21" s="331" customFormat="1">
      <c r="A680" s="333"/>
      <c r="B680" s="333"/>
      <c r="D680" s="333"/>
      <c r="E680" s="333"/>
      <c r="F680" s="333"/>
      <c r="S680" s="334"/>
      <c r="T680" s="334"/>
      <c r="U680" s="335"/>
    </row>
    <row r="681" spans="1:21" s="331" customFormat="1">
      <c r="A681" s="333"/>
      <c r="B681" s="333"/>
      <c r="D681" s="333"/>
      <c r="E681" s="333"/>
      <c r="F681" s="333"/>
      <c r="S681" s="334"/>
      <c r="T681" s="334"/>
      <c r="U681" s="335"/>
    </row>
    <row r="682" spans="1:21" s="331" customFormat="1">
      <c r="A682" s="333"/>
      <c r="B682" s="333"/>
      <c r="D682" s="333"/>
      <c r="E682" s="333"/>
      <c r="F682" s="333"/>
      <c r="S682" s="334"/>
      <c r="T682" s="334"/>
      <c r="U682" s="335"/>
    </row>
    <row r="683" spans="1:21" s="331" customFormat="1">
      <c r="A683" s="333"/>
      <c r="B683" s="333"/>
      <c r="D683" s="333"/>
      <c r="E683" s="333"/>
      <c r="F683" s="333"/>
      <c r="S683" s="334"/>
      <c r="T683" s="334"/>
      <c r="U683" s="335"/>
    </row>
    <row r="684" spans="1:21" s="331" customFormat="1">
      <c r="A684" s="333"/>
      <c r="B684" s="333"/>
      <c r="D684" s="333"/>
      <c r="E684" s="333"/>
      <c r="F684" s="333"/>
      <c r="S684" s="334"/>
      <c r="T684" s="334"/>
      <c r="U684" s="335"/>
    </row>
    <row r="685" spans="1:21" s="331" customFormat="1">
      <c r="A685" s="333"/>
      <c r="B685" s="333"/>
      <c r="D685" s="333"/>
      <c r="E685" s="333"/>
      <c r="F685" s="333"/>
      <c r="S685" s="334"/>
      <c r="T685" s="334"/>
      <c r="U685" s="335"/>
    </row>
    <row r="686" spans="1:21" s="331" customFormat="1">
      <c r="A686" s="333"/>
      <c r="B686" s="333"/>
      <c r="D686" s="333"/>
      <c r="E686" s="333"/>
      <c r="F686" s="333"/>
      <c r="S686" s="334"/>
      <c r="T686" s="334"/>
      <c r="U686" s="335"/>
    </row>
    <row r="687" spans="1:21" s="331" customFormat="1">
      <c r="A687" s="333"/>
      <c r="B687" s="333"/>
      <c r="D687" s="333"/>
      <c r="E687" s="333"/>
      <c r="F687" s="333"/>
      <c r="S687" s="334"/>
      <c r="T687" s="334"/>
      <c r="U687" s="335"/>
    </row>
    <row r="688" spans="1:21" s="331" customFormat="1">
      <c r="A688" s="333"/>
      <c r="B688" s="333"/>
      <c r="D688" s="333"/>
      <c r="E688" s="333"/>
      <c r="F688" s="333"/>
      <c r="S688" s="334"/>
      <c r="T688" s="334"/>
      <c r="U688" s="335"/>
    </row>
    <row r="689" spans="1:21" s="331" customFormat="1">
      <c r="A689" s="333"/>
      <c r="B689" s="333"/>
      <c r="D689" s="333"/>
      <c r="E689" s="333"/>
      <c r="F689" s="333"/>
      <c r="S689" s="334"/>
      <c r="T689" s="334"/>
      <c r="U689" s="335"/>
    </row>
    <row r="690" spans="1:21" s="331" customFormat="1">
      <c r="A690" s="333"/>
      <c r="B690" s="333"/>
      <c r="D690" s="333"/>
      <c r="E690" s="333"/>
      <c r="F690" s="333"/>
      <c r="S690" s="334"/>
      <c r="T690" s="334"/>
      <c r="U690" s="335"/>
    </row>
    <row r="691" spans="1:21" s="331" customFormat="1">
      <c r="A691" s="333"/>
      <c r="B691" s="333"/>
      <c r="D691" s="333"/>
      <c r="E691" s="333"/>
      <c r="F691" s="333"/>
      <c r="S691" s="334"/>
      <c r="T691" s="334"/>
      <c r="U691" s="335"/>
    </row>
    <row r="692" spans="1:21" s="331" customFormat="1">
      <c r="A692" s="333"/>
      <c r="B692" s="333"/>
      <c r="D692" s="333"/>
      <c r="E692" s="333"/>
      <c r="F692" s="333"/>
      <c r="S692" s="334"/>
      <c r="T692" s="334"/>
      <c r="U692" s="335"/>
    </row>
    <row r="693" spans="1:21" s="331" customFormat="1">
      <c r="A693" s="333"/>
      <c r="B693" s="333"/>
      <c r="D693" s="333"/>
      <c r="E693" s="333"/>
      <c r="F693" s="333"/>
      <c r="S693" s="334"/>
      <c r="T693" s="334"/>
      <c r="U693" s="335"/>
    </row>
    <row r="694" spans="1:21" s="331" customFormat="1">
      <c r="A694" s="333"/>
      <c r="B694" s="333"/>
      <c r="D694" s="333"/>
      <c r="E694" s="333"/>
      <c r="F694" s="333"/>
      <c r="S694" s="334"/>
      <c r="T694" s="334"/>
      <c r="U694" s="335"/>
    </row>
    <row r="695" spans="1:21" s="331" customFormat="1">
      <c r="A695" s="333"/>
      <c r="B695" s="333"/>
      <c r="D695" s="333"/>
      <c r="E695" s="333"/>
      <c r="F695" s="333"/>
      <c r="S695" s="334"/>
      <c r="T695" s="334"/>
      <c r="U695" s="335"/>
    </row>
    <row r="696" spans="1:21" s="331" customFormat="1">
      <c r="A696" s="333"/>
      <c r="B696" s="333"/>
      <c r="D696" s="333"/>
      <c r="E696" s="333"/>
      <c r="F696" s="333"/>
      <c r="S696" s="334"/>
      <c r="T696" s="334"/>
      <c r="U696" s="335"/>
    </row>
    <row r="697" spans="1:21" s="331" customFormat="1">
      <c r="A697" s="333"/>
      <c r="B697" s="333"/>
      <c r="D697" s="333"/>
      <c r="E697" s="333"/>
      <c r="F697" s="333"/>
      <c r="S697" s="334"/>
      <c r="T697" s="334"/>
      <c r="U697" s="335"/>
    </row>
    <row r="698" spans="1:21" s="331" customFormat="1">
      <c r="A698" s="333"/>
      <c r="B698" s="333"/>
      <c r="D698" s="333"/>
      <c r="E698" s="333"/>
      <c r="F698" s="333"/>
      <c r="S698" s="334"/>
      <c r="T698" s="334"/>
      <c r="U698" s="335"/>
    </row>
    <row r="699" spans="1:21" s="331" customFormat="1">
      <c r="A699" s="333"/>
      <c r="B699" s="333"/>
      <c r="D699" s="333"/>
      <c r="E699" s="333"/>
      <c r="F699" s="333"/>
      <c r="S699" s="334"/>
      <c r="T699" s="334"/>
      <c r="U699" s="335"/>
    </row>
    <row r="700" spans="1:21" s="331" customFormat="1">
      <c r="A700" s="333"/>
      <c r="B700" s="333"/>
      <c r="D700" s="333"/>
      <c r="E700" s="333"/>
      <c r="F700" s="333"/>
      <c r="S700" s="334"/>
      <c r="T700" s="334"/>
      <c r="U700" s="335"/>
    </row>
    <row r="701" spans="1:21" s="331" customFormat="1">
      <c r="A701" s="333"/>
      <c r="B701" s="333"/>
      <c r="D701" s="333"/>
      <c r="E701" s="333"/>
      <c r="F701" s="333"/>
      <c r="S701" s="334"/>
      <c r="T701" s="334"/>
      <c r="U701" s="335"/>
    </row>
    <row r="702" spans="1:21" s="331" customFormat="1">
      <c r="A702" s="333"/>
      <c r="B702" s="333"/>
      <c r="D702" s="333"/>
      <c r="E702" s="333"/>
      <c r="F702" s="333"/>
      <c r="S702" s="334"/>
      <c r="T702" s="334"/>
      <c r="U702" s="335"/>
    </row>
    <row r="703" spans="1:21" s="331" customFormat="1">
      <c r="A703" s="333"/>
      <c r="B703" s="333"/>
      <c r="D703" s="333"/>
      <c r="E703" s="333"/>
      <c r="F703" s="333"/>
      <c r="S703" s="334"/>
      <c r="T703" s="334"/>
      <c r="U703" s="335"/>
    </row>
    <row r="704" spans="1:21" s="331" customFormat="1">
      <c r="A704" s="333"/>
      <c r="B704" s="333"/>
      <c r="D704" s="333"/>
      <c r="E704" s="333"/>
      <c r="F704" s="333"/>
      <c r="S704" s="334"/>
      <c r="T704" s="334"/>
      <c r="U704" s="335"/>
    </row>
    <row r="705" spans="1:21" s="331" customFormat="1">
      <c r="A705" s="333"/>
      <c r="B705" s="333"/>
      <c r="D705" s="333"/>
      <c r="E705" s="333"/>
      <c r="F705" s="333"/>
      <c r="S705" s="334"/>
      <c r="T705" s="334"/>
      <c r="U705" s="335"/>
    </row>
    <row r="706" spans="1:21" s="331" customFormat="1">
      <c r="A706" s="333"/>
      <c r="B706" s="333"/>
      <c r="D706" s="333"/>
      <c r="E706" s="333"/>
      <c r="F706" s="333"/>
      <c r="S706" s="334"/>
      <c r="T706" s="334"/>
      <c r="U706" s="335"/>
    </row>
    <row r="707" spans="1:21" s="331" customFormat="1">
      <c r="A707" s="333"/>
      <c r="B707" s="333"/>
      <c r="D707" s="333"/>
      <c r="E707" s="333"/>
      <c r="F707" s="333"/>
      <c r="S707" s="334"/>
      <c r="T707" s="334"/>
      <c r="U707" s="335"/>
    </row>
    <row r="708" spans="1:21" s="331" customFormat="1">
      <c r="A708" s="333"/>
      <c r="B708" s="333"/>
      <c r="D708" s="333"/>
      <c r="E708" s="333"/>
      <c r="F708" s="333"/>
      <c r="S708" s="334"/>
      <c r="T708" s="334"/>
      <c r="U708" s="335"/>
    </row>
    <row r="709" spans="1:21" s="331" customFormat="1">
      <c r="A709" s="333"/>
      <c r="B709" s="333"/>
      <c r="D709" s="333"/>
      <c r="E709" s="333"/>
      <c r="F709" s="333"/>
      <c r="S709" s="334"/>
      <c r="T709" s="334"/>
      <c r="U709" s="335"/>
    </row>
    <row r="710" spans="1:21" s="331" customFormat="1">
      <c r="A710" s="333"/>
      <c r="B710" s="333"/>
      <c r="D710" s="333"/>
      <c r="E710" s="333"/>
      <c r="F710" s="333"/>
      <c r="S710" s="334"/>
      <c r="T710" s="334"/>
      <c r="U710" s="335"/>
    </row>
    <row r="711" spans="1:21" s="331" customFormat="1">
      <c r="A711" s="333"/>
      <c r="B711" s="333"/>
      <c r="D711" s="333"/>
      <c r="E711" s="333"/>
      <c r="F711" s="333"/>
      <c r="S711" s="334"/>
      <c r="T711" s="334"/>
      <c r="U711" s="335"/>
    </row>
    <row r="712" spans="1:21" s="331" customFormat="1">
      <c r="A712" s="333"/>
      <c r="B712" s="333"/>
      <c r="D712" s="333"/>
      <c r="E712" s="333"/>
      <c r="F712" s="333"/>
      <c r="S712" s="334"/>
      <c r="T712" s="334"/>
      <c r="U712" s="335"/>
    </row>
    <row r="713" spans="1:21" s="331" customFormat="1">
      <c r="A713" s="333"/>
      <c r="B713" s="333"/>
      <c r="D713" s="333"/>
      <c r="E713" s="333"/>
      <c r="F713" s="333"/>
      <c r="S713" s="334"/>
      <c r="T713" s="334"/>
      <c r="U713" s="335"/>
    </row>
    <row r="714" spans="1:21" s="331" customFormat="1">
      <c r="A714" s="333"/>
      <c r="B714" s="333"/>
      <c r="D714" s="333"/>
      <c r="E714" s="333"/>
      <c r="F714" s="333"/>
      <c r="S714" s="334"/>
      <c r="T714" s="334"/>
      <c r="U714" s="335"/>
    </row>
    <row r="715" spans="1:21" s="331" customFormat="1">
      <c r="A715" s="333"/>
      <c r="B715" s="333"/>
      <c r="D715" s="333"/>
      <c r="E715" s="333"/>
      <c r="F715" s="333"/>
      <c r="S715" s="334"/>
      <c r="T715" s="334"/>
      <c r="U715" s="335"/>
    </row>
    <row r="716" spans="1:21" s="331" customFormat="1">
      <c r="A716" s="333"/>
      <c r="B716" s="333"/>
      <c r="D716" s="333"/>
      <c r="E716" s="333"/>
      <c r="F716" s="333"/>
      <c r="S716" s="334"/>
      <c r="T716" s="334"/>
      <c r="U716" s="335"/>
    </row>
    <row r="717" spans="1:21" s="331" customFormat="1">
      <c r="A717" s="333"/>
      <c r="B717" s="333"/>
      <c r="D717" s="333"/>
      <c r="E717" s="333"/>
      <c r="F717" s="333"/>
      <c r="S717" s="334"/>
      <c r="T717" s="334"/>
      <c r="U717" s="335"/>
    </row>
    <row r="718" spans="1:21" s="331" customFormat="1">
      <c r="A718" s="333"/>
      <c r="B718" s="333"/>
      <c r="D718" s="333"/>
      <c r="E718" s="333"/>
      <c r="F718" s="333"/>
      <c r="S718" s="334"/>
      <c r="T718" s="334"/>
      <c r="U718" s="335"/>
    </row>
    <row r="719" spans="1:21" s="331" customFormat="1">
      <c r="A719" s="333"/>
      <c r="B719" s="333"/>
      <c r="D719" s="333"/>
      <c r="E719" s="333"/>
      <c r="F719" s="333"/>
      <c r="S719" s="334"/>
      <c r="T719" s="334"/>
      <c r="U719" s="335"/>
    </row>
    <row r="720" spans="1:21" s="331" customFormat="1">
      <c r="A720" s="333"/>
      <c r="B720" s="333"/>
      <c r="D720" s="333"/>
      <c r="E720" s="333"/>
      <c r="F720" s="333"/>
      <c r="S720" s="334"/>
      <c r="T720" s="334"/>
      <c r="U720" s="335"/>
    </row>
    <row r="721" spans="1:21" s="331" customFormat="1">
      <c r="A721" s="333"/>
      <c r="B721" s="333"/>
      <c r="D721" s="333"/>
      <c r="E721" s="333"/>
      <c r="F721" s="333"/>
      <c r="S721" s="334"/>
      <c r="T721" s="334"/>
      <c r="U721" s="335"/>
    </row>
    <row r="722" spans="1:21" s="331" customFormat="1">
      <c r="A722" s="333"/>
      <c r="B722" s="333"/>
      <c r="D722" s="333"/>
      <c r="E722" s="333"/>
      <c r="F722" s="333"/>
      <c r="S722" s="334"/>
      <c r="T722" s="334"/>
      <c r="U722" s="335"/>
    </row>
    <row r="723" spans="1:21" s="331" customFormat="1">
      <c r="A723" s="333"/>
      <c r="B723" s="333"/>
      <c r="D723" s="333"/>
      <c r="E723" s="333"/>
      <c r="F723" s="333"/>
      <c r="S723" s="334"/>
      <c r="T723" s="334"/>
      <c r="U723" s="335"/>
    </row>
    <row r="724" spans="1:21" s="331" customFormat="1">
      <c r="A724" s="333"/>
      <c r="B724" s="333"/>
      <c r="D724" s="333"/>
      <c r="E724" s="333"/>
      <c r="F724" s="333"/>
      <c r="S724" s="334"/>
      <c r="T724" s="334"/>
      <c r="U724" s="335"/>
    </row>
    <row r="725" spans="1:21" s="331" customFormat="1">
      <c r="A725" s="333"/>
      <c r="B725" s="333"/>
      <c r="D725" s="333"/>
      <c r="E725" s="333"/>
      <c r="F725" s="333"/>
      <c r="S725" s="334"/>
      <c r="T725" s="334"/>
      <c r="U725" s="335"/>
    </row>
    <row r="726" spans="1:21" s="331" customFormat="1">
      <c r="A726" s="333"/>
      <c r="B726" s="333"/>
      <c r="D726" s="333"/>
      <c r="E726" s="333"/>
      <c r="F726" s="333"/>
      <c r="S726" s="334"/>
      <c r="T726" s="334"/>
      <c r="U726" s="335"/>
    </row>
    <row r="727" spans="1:21" s="331" customFormat="1">
      <c r="A727" s="333"/>
      <c r="B727" s="333"/>
      <c r="D727" s="333"/>
      <c r="E727" s="333"/>
      <c r="F727" s="333"/>
      <c r="S727" s="334"/>
      <c r="T727" s="334"/>
      <c r="U727" s="335"/>
    </row>
    <row r="728" spans="1:21" s="331" customFormat="1">
      <c r="A728" s="333"/>
      <c r="B728" s="333"/>
      <c r="D728" s="333"/>
      <c r="E728" s="333"/>
      <c r="F728" s="333"/>
      <c r="S728" s="334"/>
      <c r="T728" s="334"/>
      <c r="U728" s="335"/>
    </row>
    <row r="729" spans="1:21" s="331" customFormat="1">
      <c r="A729" s="333"/>
      <c r="B729" s="333"/>
      <c r="D729" s="333"/>
      <c r="E729" s="333"/>
      <c r="F729" s="333"/>
      <c r="S729" s="334"/>
      <c r="T729" s="334"/>
      <c r="U729" s="335"/>
    </row>
    <row r="730" spans="1:21" s="331" customFormat="1">
      <c r="A730" s="333"/>
      <c r="B730" s="333"/>
      <c r="D730" s="333"/>
      <c r="E730" s="333"/>
      <c r="F730" s="333"/>
      <c r="S730" s="334"/>
      <c r="T730" s="334"/>
      <c r="U730" s="335"/>
    </row>
    <row r="731" spans="1:21" s="331" customFormat="1">
      <c r="A731" s="333"/>
      <c r="B731" s="333"/>
      <c r="D731" s="333"/>
      <c r="E731" s="333"/>
      <c r="F731" s="333"/>
      <c r="S731" s="334"/>
      <c r="T731" s="334"/>
      <c r="U731" s="335"/>
    </row>
    <row r="732" spans="1:21" s="331" customFormat="1">
      <c r="A732" s="333"/>
      <c r="B732" s="333"/>
      <c r="D732" s="333"/>
      <c r="E732" s="333"/>
      <c r="F732" s="333"/>
      <c r="S732" s="334"/>
      <c r="T732" s="334"/>
      <c r="U732" s="335"/>
    </row>
    <row r="733" spans="1:21" s="331" customFormat="1">
      <c r="A733" s="333"/>
      <c r="B733" s="333"/>
      <c r="D733" s="333"/>
      <c r="E733" s="333"/>
      <c r="F733" s="333"/>
      <c r="S733" s="334"/>
      <c r="T733" s="334"/>
      <c r="U733" s="335"/>
    </row>
    <row r="734" spans="1:21" s="331" customFormat="1">
      <c r="A734" s="333"/>
      <c r="B734" s="333"/>
      <c r="D734" s="333"/>
      <c r="E734" s="333"/>
      <c r="F734" s="333"/>
      <c r="S734" s="334"/>
      <c r="T734" s="334"/>
      <c r="U734" s="335"/>
    </row>
    <row r="735" spans="1:21" s="331" customFormat="1">
      <c r="A735" s="333"/>
      <c r="B735" s="333"/>
      <c r="D735" s="333"/>
      <c r="E735" s="333"/>
      <c r="F735" s="333"/>
      <c r="S735" s="334"/>
      <c r="T735" s="334"/>
      <c r="U735" s="335"/>
    </row>
    <row r="736" spans="1:21" s="331" customFormat="1">
      <c r="A736" s="333"/>
      <c r="B736" s="333"/>
      <c r="D736" s="333"/>
      <c r="E736" s="333"/>
      <c r="F736" s="333"/>
      <c r="S736" s="334"/>
      <c r="T736" s="334"/>
      <c r="U736" s="335"/>
    </row>
    <row r="737" spans="1:21" s="331" customFormat="1">
      <c r="A737" s="333"/>
      <c r="B737" s="333"/>
      <c r="D737" s="333"/>
      <c r="E737" s="333"/>
      <c r="F737" s="333"/>
      <c r="S737" s="334"/>
      <c r="T737" s="334"/>
      <c r="U737" s="335"/>
    </row>
    <row r="738" spans="1:21" s="331" customFormat="1">
      <c r="A738" s="333"/>
      <c r="B738" s="333"/>
      <c r="D738" s="333"/>
      <c r="E738" s="333"/>
      <c r="F738" s="333"/>
      <c r="S738" s="334"/>
      <c r="T738" s="334"/>
      <c r="U738" s="335"/>
    </row>
    <row r="739" spans="1:21" s="331" customFormat="1">
      <c r="A739" s="333"/>
      <c r="B739" s="333"/>
      <c r="D739" s="333"/>
      <c r="E739" s="333"/>
      <c r="F739" s="333"/>
      <c r="S739" s="334"/>
      <c r="T739" s="334"/>
      <c r="U739" s="335"/>
    </row>
    <row r="740" spans="1:21" s="331" customFormat="1">
      <c r="A740" s="333"/>
      <c r="B740" s="333"/>
      <c r="D740" s="333"/>
      <c r="E740" s="333"/>
      <c r="F740" s="333"/>
      <c r="S740" s="334"/>
      <c r="T740" s="334"/>
      <c r="U740" s="335"/>
    </row>
    <row r="741" spans="1:21" s="331" customFormat="1">
      <c r="A741" s="333"/>
      <c r="B741" s="333"/>
      <c r="D741" s="333"/>
      <c r="E741" s="333"/>
      <c r="F741" s="333"/>
      <c r="S741" s="334"/>
      <c r="T741" s="334"/>
      <c r="U741" s="335"/>
    </row>
    <row r="742" spans="1:21" s="331" customFormat="1">
      <c r="A742" s="333"/>
      <c r="B742" s="333"/>
      <c r="D742" s="333"/>
      <c r="E742" s="333"/>
      <c r="F742" s="333"/>
      <c r="S742" s="334"/>
      <c r="T742" s="334"/>
      <c r="U742" s="335"/>
    </row>
    <row r="743" spans="1:21" s="331" customFormat="1">
      <c r="A743" s="333"/>
      <c r="B743" s="333"/>
      <c r="D743" s="333"/>
      <c r="E743" s="333"/>
      <c r="F743" s="333"/>
      <c r="S743" s="334"/>
      <c r="T743" s="334"/>
      <c r="U743" s="335"/>
    </row>
    <row r="744" spans="1:21" s="331" customFormat="1">
      <c r="A744" s="333"/>
      <c r="B744" s="333"/>
      <c r="D744" s="333"/>
      <c r="E744" s="333"/>
      <c r="F744" s="333"/>
      <c r="S744" s="334"/>
      <c r="T744" s="334"/>
      <c r="U744" s="335"/>
    </row>
    <row r="745" spans="1:21" s="331" customFormat="1">
      <c r="A745" s="333"/>
      <c r="B745" s="333"/>
      <c r="D745" s="333"/>
      <c r="E745" s="333"/>
      <c r="F745" s="333"/>
      <c r="S745" s="334"/>
      <c r="T745" s="334"/>
      <c r="U745" s="335"/>
    </row>
    <row r="746" spans="1:21" s="331" customFormat="1">
      <c r="A746" s="333"/>
      <c r="B746" s="333"/>
      <c r="D746" s="333"/>
      <c r="E746" s="333"/>
      <c r="F746" s="333"/>
      <c r="S746" s="334"/>
      <c r="T746" s="334"/>
      <c r="U746" s="335"/>
    </row>
    <row r="747" spans="1:21" s="331" customFormat="1">
      <c r="A747" s="333"/>
      <c r="B747" s="333"/>
      <c r="D747" s="333"/>
      <c r="E747" s="333"/>
      <c r="F747" s="333"/>
      <c r="S747" s="334"/>
      <c r="T747" s="334"/>
      <c r="U747" s="335"/>
    </row>
    <row r="748" spans="1:21" s="331" customFormat="1">
      <c r="A748" s="333"/>
      <c r="B748" s="333"/>
      <c r="D748" s="333"/>
      <c r="E748" s="333"/>
      <c r="F748" s="333"/>
      <c r="S748" s="334"/>
      <c r="T748" s="334"/>
      <c r="U748" s="335"/>
    </row>
    <row r="749" spans="1:21" s="331" customFormat="1">
      <c r="A749" s="333"/>
      <c r="B749" s="333"/>
      <c r="D749" s="333"/>
      <c r="E749" s="333"/>
      <c r="F749" s="333"/>
      <c r="S749" s="334"/>
      <c r="T749" s="334"/>
      <c r="U749" s="335"/>
    </row>
    <row r="750" spans="1:21" s="331" customFormat="1">
      <c r="A750" s="333"/>
      <c r="B750" s="333"/>
      <c r="D750" s="333"/>
      <c r="E750" s="333"/>
      <c r="F750" s="333"/>
      <c r="S750" s="334"/>
      <c r="T750" s="334"/>
      <c r="U750" s="335"/>
    </row>
    <row r="751" spans="1:21" s="331" customFormat="1">
      <c r="A751" s="333"/>
      <c r="B751" s="333"/>
      <c r="D751" s="333"/>
      <c r="E751" s="333"/>
      <c r="F751" s="333"/>
      <c r="S751" s="334"/>
      <c r="T751" s="334"/>
      <c r="U751" s="335"/>
    </row>
    <row r="752" spans="1:21" s="331" customFormat="1">
      <c r="A752" s="333"/>
      <c r="B752" s="333"/>
      <c r="D752" s="333"/>
      <c r="E752" s="333"/>
      <c r="F752" s="333"/>
      <c r="S752" s="334"/>
      <c r="T752" s="334"/>
      <c r="U752" s="335"/>
    </row>
    <row r="753" spans="1:21" s="331" customFormat="1">
      <c r="A753" s="333"/>
      <c r="B753" s="333"/>
      <c r="D753" s="333"/>
      <c r="E753" s="333"/>
      <c r="F753" s="333"/>
      <c r="S753" s="334"/>
      <c r="T753" s="334"/>
      <c r="U753" s="335"/>
    </row>
    <row r="754" spans="1:21" s="331" customFormat="1">
      <c r="A754" s="333"/>
      <c r="B754" s="333"/>
      <c r="D754" s="333"/>
      <c r="E754" s="333"/>
      <c r="F754" s="333"/>
      <c r="S754" s="334"/>
      <c r="T754" s="334"/>
      <c r="U754" s="335"/>
    </row>
    <row r="755" spans="1:21" s="331" customFormat="1">
      <c r="A755" s="333"/>
      <c r="B755" s="333"/>
      <c r="D755" s="333"/>
      <c r="E755" s="333"/>
      <c r="F755" s="333"/>
      <c r="S755" s="334"/>
      <c r="T755" s="334"/>
      <c r="U755" s="335"/>
    </row>
    <row r="756" spans="1:21" s="331" customFormat="1">
      <c r="A756" s="333"/>
      <c r="B756" s="333"/>
      <c r="D756" s="333"/>
      <c r="E756" s="333"/>
      <c r="F756" s="333"/>
      <c r="S756" s="334"/>
      <c r="T756" s="334"/>
      <c r="U756" s="335"/>
    </row>
    <row r="757" spans="1:21" s="331" customFormat="1">
      <c r="A757" s="333"/>
      <c r="B757" s="333"/>
      <c r="D757" s="333"/>
      <c r="E757" s="333"/>
      <c r="F757" s="333"/>
      <c r="S757" s="334"/>
      <c r="T757" s="334"/>
      <c r="U757" s="335"/>
    </row>
    <row r="758" spans="1:21" s="331" customFormat="1">
      <c r="A758" s="333"/>
      <c r="B758" s="333"/>
      <c r="D758" s="333"/>
      <c r="E758" s="333"/>
      <c r="F758" s="333"/>
      <c r="S758" s="334"/>
      <c r="T758" s="334"/>
      <c r="U758" s="335"/>
    </row>
    <row r="759" spans="1:21" s="331" customFormat="1">
      <c r="A759" s="333"/>
      <c r="B759" s="333"/>
      <c r="D759" s="333"/>
      <c r="E759" s="333"/>
      <c r="F759" s="333"/>
      <c r="S759" s="334"/>
      <c r="T759" s="334"/>
      <c r="U759" s="335"/>
    </row>
    <row r="760" spans="1:21" s="331" customFormat="1">
      <c r="A760" s="333"/>
      <c r="B760" s="333"/>
      <c r="D760" s="333"/>
      <c r="E760" s="333"/>
      <c r="F760" s="333"/>
      <c r="S760" s="334"/>
      <c r="T760" s="334"/>
      <c r="U760" s="335"/>
    </row>
    <row r="761" spans="1:21" s="331" customFormat="1">
      <c r="A761" s="333"/>
      <c r="B761" s="333"/>
      <c r="D761" s="333"/>
      <c r="E761" s="333"/>
      <c r="F761" s="333"/>
      <c r="S761" s="334"/>
      <c r="T761" s="334"/>
      <c r="U761" s="335"/>
    </row>
    <row r="762" spans="1:21" s="331" customFormat="1">
      <c r="A762" s="333"/>
      <c r="B762" s="333"/>
      <c r="D762" s="333"/>
      <c r="E762" s="333"/>
      <c r="F762" s="333"/>
      <c r="S762" s="334"/>
      <c r="T762" s="334"/>
      <c r="U762" s="335"/>
    </row>
    <row r="763" spans="1:21" s="331" customFormat="1">
      <c r="A763" s="333"/>
      <c r="B763" s="333"/>
      <c r="D763" s="333"/>
      <c r="E763" s="333"/>
      <c r="F763" s="333"/>
      <c r="S763" s="334"/>
      <c r="T763" s="334"/>
      <c r="U763" s="335"/>
    </row>
    <row r="764" spans="1:21" s="331" customFormat="1">
      <c r="A764" s="333"/>
      <c r="B764" s="333"/>
      <c r="D764" s="333"/>
      <c r="E764" s="333"/>
      <c r="F764" s="333"/>
      <c r="S764" s="334"/>
      <c r="T764" s="334"/>
      <c r="U764" s="335"/>
    </row>
    <row r="765" spans="1:21" s="331" customFormat="1">
      <c r="A765" s="333"/>
      <c r="B765" s="333"/>
      <c r="D765" s="333"/>
      <c r="E765" s="333"/>
      <c r="F765" s="333"/>
      <c r="S765" s="334"/>
      <c r="T765" s="334"/>
      <c r="U765" s="335"/>
    </row>
    <row r="766" spans="1:21" s="331" customFormat="1">
      <c r="A766" s="333"/>
      <c r="B766" s="333"/>
      <c r="D766" s="333"/>
      <c r="E766" s="333"/>
      <c r="F766" s="333"/>
      <c r="S766" s="334"/>
      <c r="T766" s="334"/>
      <c r="U766" s="335"/>
    </row>
    <row r="767" spans="1:21" s="331" customFormat="1">
      <c r="A767" s="333"/>
      <c r="B767" s="333"/>
      <c r="D767" s="333"/>
      <c r="E767" s="333"/>
      <c r="F767" s="333"/>
      <c r="S767" s="334"/>
      <c r="T767" s="334"/>
      <c r="U767" s="335"/>
    </row>
    <row r="768" spans="1:21" s="331" customFormat="1">
      <c r="A768" s="333"/>
      <c r="B768" s="333"/>
      <c r="D768" s="333"/>
      <c r="E768" s="333"/>
      <c r="F768" s="333"/>
      <c r="S768" s="334"/>
      <c r="T768" s="334"/>
      <c r="U768" s="335"/>
    </row>
    <row r="769" spans="1:21" s="331" customFormat="1">
      <c r="A769" s="333"/>
      <c r="B769" s="333"/>
      <c r="D769" s="333"/>
      <c r="E769" s="333"/>
      <c r="F769" s="333"/>
      <c r="S769" s="334"/>
      <c r="T769" s="334"/>
      <c r="U769" s="335"/>
    </row>
    <row r="770" spans="1:21" s="331" customFormat="1">
      <c r="A770" s="333"/>
      <c r="B770" s="333"/>
      <c r="D770" s="333"/>
      <c r="E770" s="333"/>
      <c r="F770" s="333"/>
      <c r="S770" s="334"/>
      <c r="T770" s="334"/>
      <c r="U770" s="335"/>
    </row>
    <row r="771" spans="1:21" s="331" customFormat="1">
      <c r="A771" s="333"/>
      <c r="B771" s="333"/>
      <c r="D771" s="333"/>
      <c r="E771" s="333"/>
      <c r="F771" s="333"/>
      <c r="S771" s="334"/>
      <c r="T771" s="334"/>
      <c r="U771" s="335"/>
    </row>
    <row r="772" spans="1:21" s="331" customFormat="1">
      <c r="A772" s="333"/>
      <c r="B772" s="333"/>
      <c r="D772" s="333"/>
      <c r="E772" s="333"/>
      <c r="F772" s="333"/>
      <c r="S772" s="334"/>
      <c r="T772" s="334"/>
      <c r="U772" s="335"/>
    </row>
    <row r="773" spans="1:21" s="331" customFormat="1">
      <c r="A773" s="333"/>
      <c r="B773" s="333"/>
      <c r="D773" s="333"/>
      <c r="E773" s="333"/>
      <c r="F773" s="333"/>
      <c r="S773" s="334"/>
      <c r="T773" s="334"/>
      <c r="U773" s="335"/>
    </row>
    <row r="774" spans="1:21" s="331" customFormat="1">
      <c r="A774" s="333"/>
      <c r="B774" s="333"/>
      <c r="D774" s="333"/>
      <c r="E774" s="333"/>
      <c r="F774" s="333"/>
      <c r="S774" s="334"/>
      <c r="T774" s="334"/>
      <c r="U774" s="335"/>
    </row>
    <row r="775" spans="1:21" s="331" customFormat="1">
      <c r="A775" s="333"/>
      <c r="B775" s="333"/>
      <c r="D775" s="333"/>
      <c r="E775" s="333"/>
      <c r="F775" s="333"/>
      <c r="S775" s="334"/>
      <c r="T775" s="334"/>
      <c r="U775" s="335"/>
    </row>
    <row r="776" spans="1:21" s="331" customFormat="1">
      <c r="A776" s="333"/>
      <c r="B776" s="333"/>
      <c r="D776" s="333"/>
      <c r="E776" s="333"/>
      <c r="F776" s="333"/>
      <c r="S776" s="334"/>
      <c r="T776" s="334"/>
      <c r="U776" s="335"/>
    </row>
    <row r="777" spans="1:21" s="331" customFormat="1">
      <c r="A777" s="333"/>
      <c r="B777" s="333"/>
      <c r="D777" s="333"/>
      <c r="E777" s="333"/>
      <c r="F777" s="333"/>
      <c r="S777" s="334"/>
      <c r="T777" s="334"/>
      <c r="U777" s="335"/>
    </row>
    <row r="778" spans="1:21" s="331" customFormat="1">
      <c r="A778" s="333"/>
      <c r="B778" s="333"/>
      <c r="D778" s="333"/>
      <c r="E778" s="333"/>
      <c r="F778" s="333"/>
      <c r="S778" s="334"/>
      <c r="T778" s="334"/>
      <c r="U778" s="335"/>
    </row>
    <row r="779" spans="1:21" s="331" customFormat="1">
      <c r="A779" s="333"/>
      <c r="B779" s="333"/>
      <c r="D779" s="333"/>
      <c r="E779" s="333"/>
      <c r="F779" s="333"/>
      <c r="S779" s="334"/>
      <c r="T779" s="334"/>
      <c r="U779" s="335"/>
    </row>
    <row r="780" spans="1:21" s="331" customFormat="1">
      <c r="A780" s="333"/>
      <c r="B780" s="333"/>
      <c r="D780" s="333"/>
      <c r="E780" s="333"/>
      <c r="F780" s="333"/>
      <c r="S780" s="334"/>
      <c r="T780" s="334"/>
      <c r="U780" s="335"/>
    </row>
    <row r="781" spans="1:21" s="331" customFormat="1">
      <c r="A781" s="333"/>
      <c r="B781" s="333"/>
      <c r="D781" s="333"/>
      <c r="E781" s="333"/>
      <c r="F781" s="333"/>
      <c r="S781" s="334"/>
      <c r="T781" s="334"/>
      <c r="U781" s="335"/>
    </row>
    <row r="782" spans="1:21" s="331" customFormat="1">
      <c r="A782" s="333"/>
      <c r="B782" s="333"/>
      <c r="D782" s="333"/>
      <c r="E782" s="333"/>
      <c r="F782" s="333"/>
      <c r="S782" s="334"/>
      <c r="T782" s="334"/>
      <c r="U782" s="335"/>
    </row>
    <row r="783" spans="1:21" s="331" customFormat="1">
      <c r="A783" s="333"/>
      <c r="B783" s="333"/>
      <c r="D783" s="333"/>
      <c r="E783" s="333"/>
      <c r="F783" s="333"/>
      <c r="S783" s="334"/>
      <c r="T783" s="334"/>
      <c r="U783" s="335"/>
    </row>
    <row r="784" spans="1:21" s="331" customFormat="1">
      <c r="A784" s="333"/>
      <c r="B784" s="333"/>
      <c r="D784" s="333"/>
      <c r="E784" s="333"/>
      <c r="F784" s="333"/>
      <c r="S784" s="334"/>
      <c r="T784" s="334"/>
      <c r="U784" s="335"/>
    </row>
    <row r="785" spans="1:21" s="331" customFormat="1">
      <c r="A785" s="333"/>
      <c r="B785" s="333"/>
      <c r="D785" s="333"/>
      <c r="E785" s="333"/>
      <c r="F785" s="333"/>
      <c r="S785" s="334"/>
      <c r="T785" s="334"/>
      <c r="U785" s="335"/>
    </row>
    <row r="786" spans="1:21" s="331" customFormat="1">
      <c r="A786" s="333"/>
      <c r="B786" s="333"/>
      <c r="D786" s="333"/>
      <c r="E786" s="333"/>
      <c r="F786" s="333"/>
      <c r="S786" s="334"/>
      <c r="T786" s="334"/>
      <c r="U786" s="335"/>
    </row>
    <row r="787" spans="1:21" s="331" customFormat="1">
      <c r="A787" s="333"/>
      <c r="B787" s="333"/>
      <c r="D787" s="333"/>
      <c r="E787" s="333"/>
      <c r="F787" s="333"/>
      <c r="S787" s="334"/>
      <c r="T787" s="334"/>
      <c r="U787" s="335"/>
    </row>
    <row r="788" spans="1:21" s="331" customFormat="1">
      <c r="A788" s="333"/>
      <c r="B788" s="333"/>
      <c r="D788" s="333"/>
      <c r="E788" s="333"/>
      <c r="F788" s="333"/>
      <c r="S788" s="334"/>
      <c r="T788" s="334"/>
      <c r="U788" s="335"/>
    </row>
    <row r="789" spans="1:21" s="331" customFormat="1">
      <c r="A789" s="333"/>
      <c r="B789" s="333"/>
      <c r="D789" s="333"/>
      <c r="E789" s="333"/>
      <c r="F789" s="333"/>
      <c r="S789" s="334"/>
      <c r="T789" s="334"/>
      <c r="U789" s="335"/>
    </row>
    <row r="790" spans="1:21" s="331" customFormat="1">
      <c r="A790" s="333"/>
      <c r="B790" s="333"/>
      <c r="D790" s="333"/>
      <c r="E790" s="333"/>
      <c r="F790" s="333"/>
      <c r="S790" s="334"/>
      <c r="T790" s="334"/>
      <c r="U790" s="335"/>
    </row>
    <row r="791" spans="1:21" s="331" customFormat="1">
      <c r="A791" s="333"/>
      <c r="B791" s="333"/>
      <c r="D791" s="333"/>
      <c r="E791" s="333"/>
      <c r="F791" s="333"/>
      <c r="S791" s="334"/>
      <c r="T791" s="334"/>
      <c r="U791" s="335"/>
    </row>
    <row r="792" spans="1:21" s="331" customFormat="1">
      <c r="A792" s="333"/>
      <c r="B792" s="333"/>
      <c r="D792" s="333"/>
      <c r="E792" s="333"/>
      <c r="F792" s="333"/>
      <c r="S792" s="334"/>
      <c r="T792" s="334"/>
      <c r="U792" s="335"/>
    </row>
    <row r="793" spans="1:21" s="331" customFormat="1">
      <c r="A793" s="333"/>
      <c r="B793" s="333"/>
      <c r="D793" s="333"/>
      <c r="E793" s="333"/>
      <c r="F793" s="333"/>
      <c r="S793" s="334"/>
      <c r="T793" s="334"/>
      <c r="U793" s="335"/>
    </row>
    <row r="794" spans="1:21" s="331" customFormat="1">
      <c r="A794" s="333"/>
      <c r="B794" s="333"/>
      <c r="D794" s="333"/>
      <c r="E794" s="333"/>
      <c r="F794" s="333"/>
      <c r="S794" s="334"/>
      <c r="T794" s="334"/>
      <c r="U794" s="335"/>
    </row>
    <row r="795" spans="1:21" s="331" customFormat="1">
      <c r="A795" s="333"/>
      <c r="B795" s="333"/>
      <c r="D795" s="333"/>
      <c r="E795" s="333"/>
      <c r="F795" s="333"/>
      <c r="S795" s="334"/>
      <c r="T795" s="334"/>
      <c r="U795" s="335"/>
    </row>
    <row r="796" spans="1:21" s="331" customFormat="1">
      <c r="A796" s="333"/>
      <c r="B796" s="333"/>
      <c r="D796" s="333"/>
      <c r="E796" s="333"/>
      <c r="F796" s="333"/>
      <c r="S796" s="334"/>
      <c r="T796" s="334"/>
      <c r="U796" s="335"/>
    </row>
    <row r="797" spans="1:21" s="331" customFormat="1">
      <c r="A797" s="333"/>
      <c r="B797" s="333"/>
      <c r="D797" s="333"/>
      <c r="E797" s="333"/>
      <c r="F797" s="333"/>
      <c r="S797" s="334"/>
      <c r="T797" s="334"/>
      <c r="U797" s="335"/>
    </row>
    <row r="798" spans="1:21" s="331" customFormat="1">
      <c r="A798" s="333"/>
      <c r="B798" s="333"/>
      <c r="D798" s="333"/>
      <c r="E798" s="333"/>
      <c r="F798" s="333"/>
      <c r="S798" s="334"/>
      <c r="T798" s="334"/>
      <c r="U798" s="335"/>
    </row>
    <row r="799" spans="1:21" s="331" customFormat="1">
      <c r="A799" s="333"/>
      <c r="B799" s="333"/>
      <c r="D799" s="333"/>
      <c r="E799" s="333"/>
      <c r="F799" s="333"/>
      <c r="S799" s="334"/>
      <c r="T799" s="334"/>
      <c r="U799" s="335"/>
    </row>
    <row r="800" spans="1:21" s="331" customFormat="1">
      <c r="A800" s="333"/>
      <c r="B800" s="333"/>
      <c r="D800" s="333"/>
      <c r="E800" s="333"/>
      <c r="F800" s="333"/>
      <c r="S800" s="334"/>
      <c r="T800" s="334"/>
      <c r="U800" s="335"/>
    </row>
    <row r="801" spans="1:21" s="331" customFormat="1">
      <c r="A801" s="333"/>
      <c r="B801" s="333"/>
      <c r="D801" s="333"/>
      <c r="E801" s="333"/>
      <c r="F801" s="333"/>
      <c r="S801" s="334"/>
      <c r="T801" s="334"/>
      <c r="U801" s="335"/>
    </row>
    <row r="802" spans="1:21" s="331" customFormat="1">
      <c r="A802" s="333"/>
      <c r="B802" s="333"/>
      <c r="D802" s="333"/>
      <c r="E802" s="333"/>
      <c r="F802" s="333"/>
      <c r="S802" s="334"/>
      <c r="T802" s="334"/>
      <c r="U802" s="335"/>
    </row>
    <row r="803" spans="1:21" s="331" customFormat="1">
      <c r="A803" s="333"/>
      <c r="B803" s="333"/>
      <c r="D803" s="333"/>
      <c r="E803" s="333"/>
      <c r="F803" s="333"/>
      <c r="S803" s="334"/>
      <c r="T803" s="334"/>
      <c r="U803" s="335"/>
    </row>
    <row r="804" spans="1:21" s="331" customFormat="1">
      <c r="A804" s="333"/>
      <c r="B804" s="333"/>
      <c r="D804" s="333"/>
      <c r="E804" s="333"/>
      <c r="F804" s="333"/>
      <c r="S804" s="334"/>
      <c r="T804" s="334"/>
      <c r="U804" s="335"/>
    </row>
    <row r="805" spans="1:21" s="331" customFormat="1">
      <c r="A805" s="333"/>
      <c r="B805" s="333"/>
      <c r="D805" s="333"/>
      <c r="E805" s="333"/>
      <c r="F805" s="333"/>
      <c r="S805" s="334"/>
      <c r="T805" s="334"/>
      <c r="U805" s="335"/>
    </row>
    <row r="806" spans="1:21" s="331" customFormat="1">
      <c r="A806" s="333"/>
      <c r="B806" s="333"/>
      <c r="D806" s="333"/>
      <c r="E806" s="333"/>
      <c r="F806" s="333"/>
      <c r="S806" s="334"/>
      <c r="T806" s="334"/>
      <c r="U806" s="335"/>
    </row>
    <row r="807" spans="1:21" s="331" customFormat="1">
      <c r="A807" s="333"/>
      <c r="B807" s="333"/>
      <c r="D807" s="333"/>
      <c r="E807" s="333"/>
      <c r="F807" s="333"/>
      <c r="S807" s="334"/>
      <c r="T807" s="334"/>
      <c r="U807" s="335"/>
    </row>
    <row r="808" spans="1:21" s="331" customFormat="1">
      <c r="A808" s="333"/>
      <c r="B808" s="333"/>
      <c r="D808" s="333"/>
      <c r="E808" s="333"/>
      <c r="F808" s="333"/>
      <c r="S808" s="334"/>
      <c r="T808" s="334"/>
      <c r="U808" s="335"/>
    </row>
    <row r="809" spans="1:21" s="331" customFormat="1">
      <c r="A809" s="333"/>
      <c r="B809" s="333"/>
      <c r="D809" s="333"/>
      <c r="E809" s="333"/>
      <c r="F809" s="333"/>
      <c r="S809" s="334"/>
      <c r="T809" s="334"/>
      <c r="U809" s="335"/>
    </row>
    <row r="810" spans="1:21" s="331" customFormat="1">
      <c r="A810" s="333"/>
      <c r="B810" s="333"/>
      <c r="D810" s="333"/>
      <c r="E810" s="333"/>
      <c r="F810" s="333"/>
      <c r="S810" s="334"/>
      <c r="T810" s="334"/>
      <c r="U810" s="335"/>
    </row>
    <row r="811" spans="1:21" s="331" customFormat="1">
      <c r="A811" s="333"/>
      <c r="B811" s="333"/>
      <c r="D811" s="333"/>
      <c r="E811" s="333"/>
      <c r="F811" s="333"/>
      <c r="S811" s="334"/>
      <c r="T811" s="334"/>
      <c r="U811" s="335"/>
    </row>
    <row r="812" spans="1:21" s="331" customFormat="1">
      <c r="A812" s="333"/>
      <c r="B812" s="333"/>
      <c r="D812" s="333"/>
      <c r="E812" s="333"/>
      <c r="F812" s="333"/>
      <c r="S812" s="334"/>
      <c r="T812" s="334"/>
      <c r="U812" s="335"/>
    </row>
    <row r="813" spans="1:21" s="331" customFormat="1">
      <c r="A813" s="333"/>
      <c r="B813" s="333"/>
      <c r="D813" s="333"/>
      <c r="E813" s="333"/>
      <c r="F813" s="333"/>
      <c r="S813" s="334"/>
      <c r="T813" s="334"/>
      <c r="U813" s="335"/>
    </row>
    <row r="814" spans="1:21" s="331" customFormat="1">
      <c r="A814" s="333"/>
      <c r="B814" s="333"/>
      <c r="D814" s="333"/>
      <c r="E814" s="333"/>
      <c r="F814" s="333"/>
      <c r="S814" s="334"/>
      <c r="T814" s="334"/>
      <c r="U814" s="335"/>
    </row>
    <row r="815" spans="1:21" s="331" customFormat="1">
      <c r="A815" s="333"/>
      <c r="B815" s="333"/>
      <c r="D815" s="333"/>
      <c r="E815" s="333"/>
      <c r="F815" s="333"/>
      <c r="S815" s="334"/>
      <c r="T815" s="334"/>
      <c r="U815" s="335"/>
    </row>
    <row r="816" spans="1:21" s="331" customFormat="1">
      <c r="A816" s="333"/>
      <c r="B816" s="333"/>
      <c r="D816" s="333"/>
      <c r="E816" s="333"/>
      <c r="F816" s="333"/>
      <c r="S816" s="334"/>
      <c r="T816" s="334"/>
      <c r="U816" s="335"/>
    </row>
    <row r="817" spans="1:21" s="331" customFormat="1">
      <c r="A817" s="333"/>
      <c r="B817" s="333"/>
      <c r="D817" s="333"/>
      <c r="E817" s="333"/>
      <c r="F817" s="333"/>
      <c r="S817" s="334"/>
      <c r="T817" s="334"/>
      <c r="U817" s="335"/>
    </row>
    <row r="818" spans="1:21" s="331" customFormat="1">
      <c r="A818" s="333"/>
      <c r="B818" s="333"/>
      <c r="D818" s="333"/>
      <c r="E818" s="333"/>
      <c r="F818" s="333"/>
      <c r="S818" s="334"/>
      <c r="T818" s="334"/>
      <c r="U818" s="335"/>
    </row>
    <row r="819" spans="1:21" s="331" customFormat="1">
      <c r="A819" s="333"/>
      <c r="B819" s="333"/>
      <c r="D819" s="333"/>
      <c r="E819" s="333"/>
      <c r="F819" s="333"/>
      <c r="S819" s="334"/>
      <c r="T819" s="334"/>
      <c r="U819" s="335"/>
    </row>
    <row r="820" spans="1:21" s="331" customFormat="1">
      <c r="A820" s="333"/>
      <c r="B820" s="333"/>
      <c r="D820" s="333"/>
      <c r="E820" s="333"/>
      <c r="F820" s="333"/>
      <c r="S820" s="334"/>
      <c r="T820" s="334"/>
      <c r="U820" s="335"/>
    </row>
    <row r="821" spans="1:21" s="331" customFormat="1">
      <c r="A821" s="333"/>
      <c r="B821" s="333"/>
      <c r="D821" s="333"/>
      <c r="E821" s="333"/>
      <c r="F821" s="333"/>
      <c r="S821" s="334"/>
      <c r="T821" s="334"/>
      <c r="U821" s="335"/>
    </row>
    <row r="822" spans="1:21" s="331" customFormat="1">
      <c r="A822" s="333"/>
      <c r="B822" s="333"/>
      <c r="D822" s="333"/>
      <c r="E822" s="333"/>
      <c r="F822" s="333"/>
      <c r="S822" s="334"/>
      <c r="T822" s="334"/>
      <c r="U822" s="335"/>
    </row>
    <row r="823" spans="1:21" s="331" customFormat="1">
      <c r="A823" s="333"/>
      <c r="B823" s="333"/>
      <c r="D823" s="333"/>
      <c r="E823" s="333"/>
      <c r="F823" s="333"/>
      <c r="S823" s="334"/>
      <c r="T823" s="334"/>
      <c r="U823" s="335"/>
    </row>
    <row r="824" spans="1:21" s="331" customFormat="1">
      <c r="A824" s="333"/>
      <c r="B824" s="333"/>
      <c r="D824" s="333"/>
      <c r="E824" s="333"/>
      <c r="F824" s="333"/>
      <c r="S824" s="334"/>
      <c r="T824" s="334"/>
      <c r="U824" s="335"/>
    </row>
    <row r="825" spans="1:21" s="331" customFormat="1">
      <c r="A825" s="333"/>
      <c r="B825" s="333"/>
      <c r="D825" s="333"/>
      <c r="E825" s="333"/>
      <c r="F825" s="333"/>
      <c r="S825" s="334"/>
      <c r="T825" s="334"/>
      <c r="U825" s="335"/>
    </row>
    <row r="826" spans="1:21" s="331" customFormat="1">
      <c r="A826" s="333"/>
      <c r="B826" s="333"/>
      <c r="D826" s="333"/>
      <c r="E826" s="333"/>
      <c r="F826" s="333"/>
      <c r="S826" s="334"/>
      <c r="T826" s="334"/>
      <c r="U826" s="335"/>
    </row>
    <row r="827" spans="1:21" s="331" customFormat="1">
      <c r="A827" s="333"/>
      <c r="B827" s="333"/>
      <c r="D827" s="333"/>
      <c r="E827" s="333"/>
      <c r="F827" s="333"/>
      <c r="S827" s="334"/>
      <c r="T827" s="334"/>
      <c r="U827" s="335"/>
    </row>
    <row r="828" spans="1:21" s="331" customFormat="1">
      <c r="A828" s="333"/>
      <c r="B828" s="333"/>
      <c r="D828" s="333"/>
      <c r="E828" s="333"/>
      <c r="F828" s="333"/>
      <c r="S828" s="334"/>
      <c r="T828" s="334"/>
      <c r="U828" s="335"/>
    </row>
    <row r="829" spans="1:21" s="331" customFormat="1">
      <c r="A829" s="333"/>
      <c r="B829" s="333"/>
      <c r="D829" s="333"/>
      <c r="E829" s="333"/>
      <c r="F829" s="333"/>
      <c r="S829" s="334"/>
      <c r="T829" s="334"/>
      <c r="U829" s="335"/>
    </row>
    <row r="830" spans="1:21" s="331" customFormat="1">
      <c r="A830" s="333"/>
      <c r="B830" s="333"/>
      <c r="D830" s="333"/>
      <c r="E830" s="333"/>
      <c r="F830" s="333"/>
      <c r="S830" s="334"/>
      <c r="T830" s="334"/>
      <c r="U830" s="335"/>
    </row>
    <row r="831" spans="1:21" s="331" customFormat="1">
      <c r="A831" s="333"/>
      <c r="B831" s="333"/>
      <c r="D831" s="333"/>
      <c r="E831" s="333"/>
      <c r="F831" s="333"/>
      <c r="S831" s="334"/>
      <c r="T831" s="334"/>
      <c r="U831" s="335"/>
    </row>
    <row r="832" spans="1:21" s="331" customFormat="1">
      <c r="A832" s="333"/>
      <c r="B832" s="333"/>
      <c r="D832" s="333"/>
      <c r="E832" s="333"/>
      <c r="F832" s="333"/>
      <c r="S832" s="334"/>
      <c r="T832" s="334"/>
      <c r="U832" s="335"/>
    </row>
    <row r="833" spans="1:21" s="331" customFormat="1">
      <c r="A833" s="333"/>
      <c r="B833" s="333"/>
      <c r="D833" s="333"/>
      <c r="E833" s="333"/>
      <c r="F833" s="333"/>
      <c r="S833" s="334"/>
      <c r="T833" s="334"/>
      <c r="U833" s="335"/>
    </row>
    <row r="834" spans="1:21" s="331" customFormat="1">
      <c r="A834" s="333"/>
      <c r="B834" s="333"/>
      <c r="D834" s="333"/>
      <c r="E834" s="333"/>
      <c r="F834" s="333"/>
      <c r="S834" s="334"/>
      <c r="T834" s="334"/>
      <c r="U834" s="335"/>
    </row>
    <row r="835" spans="1:21" s="331" customFormat="1">
      <c r="A835" s="333"/>
      <c r="B835" s="333"/>
      <c r="D835" s="333"/>
      <c r="E835" s="333"/>
      <c r="F835" s="333"/>
      <c r="S835" s="334"/>
      <c r="T835" s="334"/>
      <c r="U835" s="335"/>
    </row>
    <row r="836" spans="1:21" s="331" customFormat="1">
      <c r="A836" s="333"/>
      <c r="B836" s="333"/>
      <c r="D836" s="333"/>
      <c r="E836" s="333"/>
      <c r="F836" s="333"/>
      <c r="S836" s="334"/>
      <c r="T836" s="334"/>
      <c r="U836" s="335"/>
    </row>
    <row r="837" spans="1:21" s="331" customFormat="1">
      <c r="A837" s="333"/>
      <c r="B837" s="333"/>
      <c r="D837" s="333"/>
      <c r="E837" s="333"/>
      <c r="F837" s="333"/>
      <c r="S837" s="334"/>
      <c r="T837" s="334"/>
      <c r="U837" s="335"/>
    </row>
    <row r="838" spans="1:21" s="331" customFormat="1">
      <c r="A838" s="333"/>
      <c r="B838" s="333"/>
      <c r="D838" s="333"/>
      <c r="E838" s="333"/>
      <c r="F838" s="333"/>
      <c r="S838" s="334"/>
      <c r="T838" s="334"/>
      <c r="U838" s="335"/>
    </row>
    <row r="839" spans="1:21" s="331" customFormat="1">
      <c r="A839" s="333"/>
      <c r="B839" s="333"/>
      <c r="D839" s="333"/>
      <c r="E839" s="333"/>
      <c r="F839" s="333"/>
      <c r="S839" s="334"/>
      <c r="T839" s="334"/>
      <c r="U839" s="335"/>
    </row>
    <row r="840" spans="1:21" s="331" customFormat="1">
      <c r="A840" s="333"/>
      <c r="B840" s="333"/>
      <c r="D840" s="333"/>
      <c r="E840" s="333"/>
      <c r="F840" s="333"/>
      <c r="S840" s="334"/>
      <c r="T840" s="334"/>
      <c r="U840" s="335"/>
    </row>
    <row r="841" spans="1:21" s="331" customFormat="1">
      <c r="A841" s="333"/>
      <c r="B841" s="333"/>
      <c r="D841" s="333"/>
      <c r="E841" s="333"/>
      <c r="F841" s="333"/>
      <c r="S841" s="334"/>
      <c r="T841" s="334"/>
      <c r="U841" s="335"/>
    </row>
    <row r="842" spans="1:21" s="331" customFormat="1">
      <c r="A842" s="333"/>
      <c r="B842" s="333"/>
      <c r="D842" s="333"/>
      <c r="E842" s="333"/>
      <c r="F842" s="333"/>
      <c r="S842" s="334"/>
      <c r="T842" s="334"/>
      <c r="U842" s="335"/>
    </row>
    <row r="843" spans="1:21" s="331" customFormat="1">
      <c r="A843" s="333"/>
      <c r="B843" s="333"/>
      <c r="D843" s="333"/>
      <c r="E843" s="333"/>
      <c r="F843" s="333"/>
      <c r="S843" s="334"/>
      <c r="T843" s="334"/>
      <c r="U843" s="335"/>
    </row>
    <row r="844" spans="1:21" s="331" customFormat="1">
      <c r="A844" s="333"/>
      <c r="B844" s="333"/>
      <c r="D844" s="333"/>
      <c r="E844" s="333"/>
      <c r="F844" s="333"/>
      <c r="S844" s="334"/>
      <c r="T844" s="334"/>
      <c r="U844" s="335"/>
    </row>
    <row r="845" spans="1:21" s="331" customFormat="1">
      <c r="A845" s="333"/>
      <c r="B845" s="333"/>
      <c r="D845" s="333"/>
      <c r="E845" s="333"/>
      <c r="F845" s="333"/>
      <c r="S845" s="334"/>
      <c r="T845" s="334"/>
      <c r="U845" s="335"/>
    </row>
    <row r="846" spans="1:21" s="331" customFormat="1">
      <c r="A846" s="333"/>
      <c r="B846" s="333"/>
      <c r="D846" s="333"/>
      <c r="E846" s="333"/>
      <c r="F846" s="333"/>
      <c r="S846" s="334"/>
      <c r="T846" s="334"/>
      <c r="U846" s="335"/>
    </row>
    <row r="847" spans="1:21" s="331" customFormat="1">
      <c r="A847" s="333"/>
      <c r="B847" s="333"/>
      <c r="D847" s="333"/>
      <c r="E847" s="333"/>
      <c r="F847" s="333"/>
      <c r="S847" s="334"/>
      <c r="T847" s="334"/>
      <c r="U847" s="335"/>
    </row>
    <row r="848" spans="1:21" s="331" customFormat="1">
      <c r="A848" s="333"/>
      <c r="B848" s="333"/>
      <c r="D848" s="333"/>
      <c r="E848" s="333"/>
      <c r="F848" s="333"/>
      <c r="S848" s="334"/>
      <c r="T848" s="334"/>
      <c r="U848" s="335"/>
    </row>
    <row r="849" spans="1:21" s="331" customFormat="1">
      <c r="A849" s="333"/>
      <c r="B849" s="333"/>
      <c r="D849" s="333"/>
      <c r="E849" s="333"/>
      <c r="F849" s="333"/>
      <c r="S849" s="334"/>
      <c r="T849" s="334"/>
      <c r="U849" s="335"/>
    </row>
    <row r="850" spans="1:21" s="331" customFormat="1">
      <c r="A850" s="333"/>
      <c r="B850" s="333"/>
      <c r="D850" s="333"/>
      <c r="E850" s="333"/>
      <c r="F850" s="333"/>
      <c r="S850" s="334"/>
      <c r="T850" s="334"/>
      <c r="U850" s="335"/>
    </row>
    <row r="851" spans="1:21" s="331" customFormat="1">
      <c r="A851" s="333"/>
      <c r="B851" s="333"/>
      <c r="D851" s="333"/>
      <c r="E851" s="333"/>
      <c r="F851" s="333"/>
      <c r="S851" s="334"/>
      <c r="T851" s="334"/>
      <c r="U851" s="335"/>
    </row>
    <row r="852" spans="1:21" s="331" customFormat="1">
      <c r="A852" s="333"/>
      <c r="B852" s="333"/>
      <c r="D852" s="333"/>
      <c r="E852" s="333"/>
      <c r="F852" s="333"/>
      <c r="S852" s="334"/>
      <c r="T852" s="334"/>
      <c r="U852" s="335"/>
    </row>
    <row r="853" spans="1:21" s="331" customFormat="1">
      <c r="A853" s="333"/>
      <c r="B853" s="333"/>
      <c r="D853" s="333"/>
      <c r="E853" s="333"/>
      <c r="F853" s="333"/>
      <c r="S853" s="334"/>
      <c r="T853" s="334"/>
      <c r="U853" s="335"/>
    </row>
    <row r="854" spans="1:21" s="331" customFormat="1">
      <c r="A854" s="333"/>
      <c r="B854" s="333"/>
      <c r="D854" s="333"/>
      <c r="E854" s="333"/>
      <c r="F854" s="333"/>
      <c r="S854" s="334"/>
      <c r="T854" s="334"/>
      <c r="U854" s="335"/>
    </row>
    <row r="855" spans="1:21" s="331" customFormat="1">
      <c r="A855" s="333"/>
      <c r="B855" s="333"/>
      <c r="D855" s="333"/>
      <c r="E855" s="333"/>
      <c r="F855" s="333"/>
      <c r="S855" s="334"/>
      <c r="T855" s="334"/>
      <c r="U855" s="335"/>
    </row>
    <row r="856" spans="1:21" s="331" customFormat="1">
      <c r="A856" s="333"/>
      <c r="B856" s="333"/>
      <c r="D856" s="333"/>
      <c r="E856" s="333"/>
      <c r="F856" s="333"/>
      <c r="S856" s="334"/>
      <c r="T856" s="334"/>
      <c r="U856" s="335"/>
    </row>
    <row r="857" spans="1:21" s="331" customFormat="1">
      <c r="A857" s="333"/>
      <c r="B857" s="333"/>
      <c r="D857" s="333"/>
      <c r="E857" s="333"/>
      <c r="F857" s="333"/>
      <c r="S857" s="334"/>
      <c r="T857" s="334"/>
      <c r="U857" s="335"/>
    </row>
    <row r="858" spans="1:21" s="331" customFormat="1">
      <c r="A858" s="333"/>
      <c r="B858" s="333"/>
      <c r="D858" s="333"/>
      <c r="E858" s="333"/>
      <c r="F858" s="333"/>
      <c r="S858" s="334"/>
      <c r="T858" s="334"/>
      <c r="U858" s="335"/>
    </row>
    <row r="859" spans="1:21" s="331" customFormat="1">
      <c r="A859" s="333"/>
      <c r="B859" s="333"/>
      <c r="D859" s="333"/>
      <c r="E859" s="333"/>
      <c r="F859" s="333"/>
      <c r="S859" s="334"/>
      <c r="T859" s="334"/>
      <c r="U859" s="335"/>
    </row>
    <row r="860" spans="1:21" s="331" customFormat="1">
      <c r="A860" s="333"/>
      <c r="B860" s="333"/>
      <c r="D860" s="333"/>
      <c r="E860" s="333"/>
      <c r="F860" s="333"/>
      <c r="S860" s="334"/>
      <c r="T860" s="334"/>
      <c r="U860" s="335"/>
    </row>
    <row r="861" spans="1:21" s="331" customFormat="1">
      <c r="A861" s="333"/>
      <c r="B861" s="333"/>
      <c r="D861" s="333"/>
      <c r="E861" s="333"/>
      <c r="F861" s="333"/>
      <c r="S861" s="334"/>
      <c r="T861" s="334"/>
      <c r="U861" s="335"/>
    </row>
    <row r="862" spans="1:21" s="331" customFormat="1">
      <c r="A862" s="333"/>
      <c r="B862" s="333"/>
      <c r="D862" s="333"/>
      <c r="E862" s="333"/>
      <c r="F862" s="333"/>
      <c r="S862" s="334"/>
      <c r="T862" s="334"/>
      <c r="U862" s="335"/>
    </row>
    <row r="863" spans="1:21" s="331" customFormat="1">
      <c r="A863" s="333"/>
      <c r="B863" s="333"/>
      <c r="D863" s="333"/>
      <c r="E863" s="333"/>
      <c r="F863" s="333"/>
      <c r="S863" s="334"/>
      <c r="T863" s="334"/>
      <c r="U863" s="335"/>
    </row>
    <row r="864" spans="1:21" s="331" customFormat="1">
      <c r="A864" s="333"/>
      <c r="B864" s="333"/>
      <c r="D864" s="333"/>
      <c r="E864" s="333"/>
      <c r="F864" s="333"/>
      <c r="S864" s="334"/>
      <c r="T864" s="334"/>
      <c r="U864" s="335"/>
    </row>
    <row r="865" spans="1:21" s="331" customFormat="1">
      <c r="A865" s="333"/>
      <c r="B865" s="333"/>
      <c r="D865" s="333"/>
      <c r="E865" s="333"/>
      <c r="F865" s="333"/>
      <c r="S865" s="334"/>
      <c r="T865" s="334"/>
      <c r="U865" s="335"/>
    </row>
    <row r="866" spans="1:21" s="331" customFormat="1">
      <c r="A866" s="333"/>
      <c r="B866" s="333"/>
      <c r="D866" s="333"/>
      <c r="E866" s="333"/>
      <c r="F866" s="333"/>
      <c r="S866" s="334"/>
      <c r="T866" s="334"/>
      <c r="U866" s="335"/>
    </row>
    <row r="867" spans="1:21" s="331" customFormat="1">
      <c r="A867" s="333"/>
      <c r="B867" s="333"/>
      <c r="D867" s="333"/>
      <c r="E867" s="333"/>
      <c r="F867" s="333"/>
      <c r="S867" s="334"/>
      <c r="T867" s="334"/>
      <c r="U867" s="335"/>
    </row>
    <row r="868" spans="1:21" s="331" customFormat="1">
      <c r="A868" s="333"/>
      <c r="B868" s="333"/>
      <c r="D868" s="333"/>
      <c r="E868" s="333"/>
      <c r="F868" s="333"/>
      <c r="S868" s="334"/>
      <c r="T868" s="334"/>
      <c r="U868" s="335"/>
    </row>
    <row r="869" spans="1:21" s="331" customFormat="1">
      <c r="A869" s="333"/>
      <c r="B869" s="333"/>
      <c r="D869" s="333"/>
      <c r="E869" s="333"/>
      <c r="F869" s="333"/>
      <c r="S869" s="334"/>
      <c r="T869" s="334"/>
      <c r="U869" s="335"/>
    </row>
    <row r="870" spans="1:21" s="331" customFormat="1">
      <c r="A870" s="333"/>
      <c r="B870" s="333"/>
      <c r="D870" s="333"/>
      <c r="E870" s="333"/>
      <c r="F870" s="333"/>
      <c r="S870" s="334"/>
      <c r="T870" s="334"/>
      <c r="U870" s="335"/>
    </row>
    <row r="871" spans="1:21" s="331" customFormat="1">
      <c r="A871" s="333"/>
      <c r="B871" s="333"/>
      <c r="D871" s="333"/>
      <c r="E871" s="333"/>
      <c r="F871" s="333"/>
      <c r="S871" s="334"/>
      <c r="T871" s="334"/>
      <c r="U871" s="335"/>
    </row>
    <row r="872" spans="1:21" s="331" customFormat="1">
      <c r="A872" s="333"/>
      <c r="B872" s="333"/>
      <c r="D872" s="333"/>
      <c r="E872" s="333"/>
      <c r="F872" s="333"/>
      <c r="S872" s="334"/>
      <c r="T872" s="334"/>
      <c r="U872" s="335"/>
    </row>
    <row r="873" spans="1:21" s="331" customFormat="1">
      <c r="A873" s="333"/>
      <c r="B873" s="333"/>
      <c r="D873" s="333"/>
      <c r="E873" s="333"/>
      <c r="F873" s="333"/>
      <c r="S873" s="334"/>
      <c r="T873" s="334"/>
      <c r="U873" s="335"/>
    </row>
    <row r="874" spans="1:21" s="331" customFormat="1">
      <c r="A874" s="333"/>
      <c r="B874" s="333"/>
      <c r="D874" s="333"/>
      <c r="E874" s="333"/>
      <c r="F874" s="333"/>
      <c r="S874" s="334"/>
      <c r="T874" s="334"/>
      <c r="U874" s="335"/>
    </row>
    <row r="875" spans="1:21" s="331" customFormat="1">
      <c r="A875" s="333"/>
      <c r="B875" s="333"/>
      <c r="D875" s="333"/>
      <c r="E875" s="333"/>
      <c r="F875" s="333"/>
      <c r="S875" s="334"/>
      <c r="T875" s="334"/>
      <c r="U875" s="335"/>
    </row>
    <row r="876" spans="1:21" s="331" customFormat="1">
      <c r="A876" s="333"/>
      <c r="B876" s="333"/>
      <c r="D876" s="333"/>
      <c r="E876" s="333"/>
      <c r="F876" s="333"/>
      <c r="S876" s="334"/>
      <c r="T876" s="334"/>
      <c r="U876" s="335"/>
    </row>
    <row r="877" spans="1:21" s="331" customFormat="1">
      <c r="A877" s="333"/>
      <c r="B877" s="333"/>
      <c r="D877" s="333"/>
      <c r="E877" s="333"/>
      <c r="F877" s="333"/>
      <c r="S877" s="334"/>
      <c r="T877" s="334"/>
      <c r="U877" s="335"/>
    </row>
    <row r="878" spans="1:21" s="331" customFormat="1">
      <c r="A878" s="333"/>
      <c r="B878" s="333"/>
      <c r="D878" s="333"/>
      <c r="E878" s="333"/>
      <c r="F878" s="333"/>
      <c r="S878" s="334"/>
      <c r="T878" s="334"/>
      <c r="U878" s="335"/>
    </row>
    <row r="879" spans="1:21" s="331" customFormat="1">
      <c r="A879" s="333"/>
      <c r="B879" s="333"/>
      <c r="D879" s="333"/>
      <c r="E879" s="333"/>
      <c r="F879" s="333"/>
      <c r="S879" s="334"/>
      <c r="T879" s="334"/>
      <c r="U879" s="335"/>
    </row>
    <row r="880" spans="1:21" s="331" customFormat="1">
      <c r="A880" s="333"/>
      <c r="B880" s="333"/>
      <c r="D880" s="333"/>
      <c r="E880" s="333"/>
      <c r="F880" s="333"/>
      <c r="S880" s="334"/>
      <c r="T880" s="334"/>
      <c r="U880" s="335"/>
    </row>
    <row r="881" spans="1:21" s="331" customFormat="1">
      <c r="A881" s="333"/>
      <c r="B881" s="333"/>
      <c r="D881" s="333"/>
      <c r="E881" s="333"/>
      <c r="F881" s="333"/>
      <c r="S881" s="334"/>
      <c r="T881" s="334"/>
      <c r="U881" s="335"/>
    </row>
    <row r="882" spans="1:21" s="331" customFormat="1">
      <c r="A882" s="333"/>
      <c r="B882" s="333"/>
      <c r="D882" s="333"/>
      <c r="E882" s="333"/>
      <c r="F882" s="333"/>
      <c r="S882" s="334"/>
      <c r="T882" s="334"/>
      <c r="U882" s="335"/>
    </row>
    <row r="883" spans="1:21" s="331" customFormat="1">
      <c r="A883" s="333"/>
      <c r="B883" s="333"/>
      <c r="D883" s="333"/>
      <c r="E883" s="333"/>
      <c r="F883" s="333"/>
      <c r="S883" s="334"/>
      <c r="T883" s="334"/>
      <c r="U883" s="335"/>
    </row>
    <row r="884" spans="1:21" s="331" customFormat="1">
      <c r="A884" s="333"/>
      <c r="B884" s="333"/>
      <c r="D884" s="333"/>
      <c r="E884" s="333"/>
      <c r="F884" s="333"/>
      <c r="S884" s="334"/>
      <c r="T884" s="334"/>
      <c r="U884" s="335"/>
    </row>
    <row r="885" spans="1:21" s="331" customFormat="1">
      <c r="A885" s="333"/>
      <c r="B885" s="333"/>
      <c r="D885" s="333"/>
      <c r="E885" s="333"/>
      <c r="F885" s="333"/>
      <c r="S885" s="334"/>
      <c r="T885" s="334"/>
      <c r="U885" s="335"/>
    </row>
    <row r="886" spans="1:21" s="331" customFormat="1">
      <c r="A886" s="333"/>
      <c r="B886" s="333"/>
      <c r="D886" s="333"/>
      <c r="E886" s="333"/>
      <c r="F886" s="333"/>
      <c r="S886" s="334"/>
      <c r="T886" s="334"/>
      <c r="U886" s="335"/>
    </row>
    <row r="887" spans="1:21" s="331" customFormat="1">
      <c r="A887" s="333"/>
      <c r="B887" s="333"/>
      <c r="D887" s="333"/>
      <c r="E887" s="333"/>
      <c r="F887" s="333"/>
      <c r="S887" s="334"/>
      <c r="T887" s="334"/>
      <c r="U887" s="335"/>
    </row>
    <row r="888" spans="1:21" s="331" customFormat="1">
      <c r="A888" s="333"/>
      <c r="B888" s="333"/>
      <c r="D888" s="333"/>
      <c r="E888" s="333"/>
      <c r="F888" s="333"/>
      <c r="S888" s="334"/>
      <c r="T888" s="334"/>
      <c r="U888" s="335"/>
    </row>
    <row r="889" spans="1:21" s="331" customFormat="1">
      <c r="A889" s="333"/>
      <c r="B889" s="333"/>
      <c r="D889" s="333"/>
      <c r="E889" s="333"/>
      <c r="F889" s="333"/>
      <c r="S889" s="334"/>
      <c r="T889" s="334"/>
      <c r="U889" s="335"/>
    </row>
    <row r="890" spans="1:21" s="331" customFormat="1">
      <c r="A890" s="333"/>
      <c r="B890" s="333"/>
      <c r="D890" s="333"/>
      <c r="E890" s="333"/>
      <c r="F890" s="333"/>
      <c r="S890" s="334"/>
      <c r="T890" s="334"/>
      <c r="U890" s="335"/>
    </row>
    <row r="891" spans="1:21" s="331" customFormat="1">
      <c r="A891" s="333"/>
      <c r="B891" s="333"/>
      <c r="D891" s="333"/>
      <c r="E891" s="333"/>
      <c r="F891" s="333"/>
      <c r="S891" s="334"/>
      <c r="T891" s="334"/>
      <c r="U891" s="335"/>
    </row>
    <row r="892" spans="1:21" s="331" customFormat="1">
      <c r="A892" s="333"/>
      <c r="B892" s="333"/>
      <c r="D892" s="333"/>
      <c r="E892" s="333"/>
      <c r="F892" s="333"/>
      <c r="S892" s="334"/>
      <c r="T892" s="334"/>
      <c r="U892" s="335"/>
    </row>
    <row r="893" spans="1:21" s="331" customFormat="1">
      <c r="A893" s="333"/>
      <c r="B893" s="333"/>
      <c r="D893" s="333"/>
      <c r="E893" s="333"/>
      <c r="F893" s="333"/>
      <c r="S893" s="334"/>
      <c r="T893" s="334"/>
      <c r="U893" s="335"/>
    </row>
    <row r="894" spans="1:21" s="331" customFormat="1">
      <c r="A894" s="333"/>
      <c r="B894" s="333"/>
      <c r="D894" s="333"/>
      <c r="E894" s="333"/>
      <c r="F894" s="333"/>
      <c r="S894" s="334"/>
      <c r="T894" s="334"/>
      <c r="U894" s="335"/>
    </row>
    <row r="895" spans="1:21" s="331" customFormat="1">
      <c r="A895" s="333"/>
      <c r="B895" s="333"/>
      <c r="D895" s="333"/>
      <c r="E895" s="333"/>
      <c r="F895" s="333"/>
      <c r="S895" s="334"/>
      <c r="T895" s="334"/>
      <c r="U895" s="335"/>
    </row>
    <row r="896" spans="1:21" s="331" customFormat="1">
      <c r="A896" s="333"/>
      <c r="B896" s="333"/>
      <c r="D896" s="333"/>
      <c r="E896" s="333"/>
      <c r="F896" s="333"/>
      <c r="S896" s="334"/>
      <c r="T896" s="334"/>
      <c r="U896" s="335"/>
    </row>
    <row r="897" spans="1:21" s="331" customFormat="1">
      <c r="A897" s="333"/>
      <c r="B897" s="333"/>
      <c r="D897" s="333"/>
      <c r="E897" s="333"/>
      <c r="F897" s="333"/>
      <c r="S897" s="334"/>
      <c r="T897" s="334"/>
      <c r="U897" s="335"/>
    </row>
    <row r="898" spans="1:21" s="331" customFormat="1">
      <c r="A898" s="333"/>
      <c r="B898" s="333"/>
      <c r="D898" s="333"/>
      <c r="E898" s="333"/>
      <c r="F898" s="333"/>
      <c r="S898" s="334"/>
      <c r="T898" s="334"/>
      <c r="U898" s="335"/>
    </row>
    <row r="899" spans="1:21" s="331" customFormat="1">
      <c r="A899" s="333"/>
      <c r="B899" s="333"/>
      <c r="D899" s="333"/>
      <c r="E899" s="333"/>
      <c r="F899" s="333"/>
      <c r="S899" s="334"/>
      <c r="T899" s="334"/>
      <c r="U899" s="335"/>
    </row>
    <row r="900" spans="1:21" s="331" customFormat="1">
      <c r="A900" s="333"/>
      <c r="B900" s="333"/>
      <c r="D900" s="333"/>
      <c r="E900" s="333"/>
      <c r="F900" s="333"/>
      <c r="S900" s="334"/>
      <c r="T900" s="334"/>
      <c r="U900" s="335"/>
    </row>
    <row r="901" spans="1:21" s="331" customFormat="1">
      <c r="A901" s="333"/>
      <c r="B901" s="333"/>
      <c r="D901" s="333"/>
      <c r="E901" s="333"/>
      <c r="F901" s="333"/>
      <c r="S901" s="334"/>
      <c r="T901" s="334"/>
      <c r="U901" s="335"/>
    </row>
    <row r="902" spans="1:21" s="331" customFormat="1">
      <c r="A902" s="333"/>
      <c r="B902" s="333"/>
      <c r="D902" s="333"/>
      <c r="E902" s="333"/>
      <c r="F902" s="333"/>
      <c r="S902" s="334"/>
      <c r="T902" s="334"/>
      <c r="U902" s="335"/>
    </row>
    <row r="903" spans="1:21" s="331" customFormat="1">
      <c r="A903" s="333"/>
      <c r="B903" s="333"/>
      <c r="D903" s="333"/>
      <c r="E903" s="333"/>
      <c r="F903" s="333"/>
      <c r="S903" s="334"/>
      <c r="T903" s="334"/>
      <c r="U903" s="335"/>
    </row>
    <row r="904" spans="1:21" s="331" customFormat="1">
      <c r="A904" s="333"/>
      <c r="B904" s="333"/>
      <c r="D904" s="333"/>
      <c r="E904" s="333"/>
      <c r="F904" s="333"/>
      <c r="S904" s="334"/>
      <c r="T904" s="334"/>
      <c r="U904" s="335"/>
    </row>
    <row r="905" spans="1:21" s="331" customFormat="1">
      <c r="A905" s="333"/>
      <c r="B905" s="333"/>
      <c r="D905" s="333"/>
      <c r="E905" s="333"/>
      <c r="F905" s="333"/>
      <c r="S905" s="334"/>
      <c r="T905" s="334"/>
      <c r="U905" s="335"/>
    </row>
    <row r="906" spans="1:21" s="331" customFormat="1">
      <c r="A906" s="333"/>
      <c r="B906" s="333"/>
      <c r="D906" s="333"/>
      <c r="E906" s="333"/>
      <c r="F906" s="333"/>
      <c r="S906" s="334"/>
      <c r="T906" s="334"/>
      <c r="U906" s="335"/>
    </row>
    <row r="907" spans="1:21" s="331" customFormat="1">
      <c r="A907" s="333"/>
      <c r="B907" s="333"/>
      <c r="D907" s="333"/>
      <c r="E907" s="333"/>
      <c r="F907" s="333"/>
      <c r="S907" s="334"/>
      <c r="T907" s="334"/>
      <c r="U907" s="335"/>
    </row>
    <row r="908" spans="1:21" s="331" customFormat="1">
      <c r="A908" s="333"/>
      <c r="B908" s="333"/>
      <c r="D908" s="333"/>
      <c r="E908" s="333"/>
      <c r="F908" s="333"/>
      <c r="S908" s="334"/>
      <c r="T908" s="334"/>
      <c r="U908" s="335"/>
    </row>
    <row r="909" spans="1:21" s="331" customFormat="1">
      <c r="A909" s="333"/>
      <c r="B909" s="333"/>
      <c r="D909" s="333"/>
      <c r="E909" s="333"/>
      <c r="F909" s="333"/>
      <c r="S909" s="334"/>
      <c r="T909" s="334"/>
      <c r="U909" s="335"/>
    </row>
    <row r="910" spans="1:21" s="331" customFormat="1">
      <c r="A910" s="333"/>
      <c r="B910" s="333"/>
      <c r="D910" s="333"/>
      <c r="E910" s="333"/>
      <c r="F910" s="333"/>
      <c r="S910" s="334"/>
      <c r="T910" s="334"/>
      <c r="U910" s="335"/>
    </row>
    <row r="911" spans="1:21" s="331" customFormat="1">
      <c r="A911" s="333"/>
      <c r="B911" s="333"/>
      <c r="D911" s="333"/>
      <c r="E911" s="333"/>
      <c r="F911" s="333"/>
      <c r="S911" s="334"/>
      <c r="T911" s="334"/>
      <c r="U911" s="335"/>
    </row>
    <row r="912" spans="1:21" s="331" customFormat="1">
      <c r="A912" s="333"/>
      <c r="B912" s="333"/>
      <c r="D912" s="333"/>
      <c r="E912" s="333"/>
      <c r="F912" s="333"/>
      <c r="S912" s="334"/>
      <c r="T912" s="334"/>
      <c r="U912" s="335"/>
    </row>
    <row r="913" spans="1:21" s="331" customFormat="1">
      <c r="A913" s="333"/>
      <c r="B913" s="333"/>
      <c r="D913" s="333"/>
      <c r="E913" s="333"/>
      <c r="F913" s="333"/>
      <c r="S913" s="334"/>
      <c r="T913" s="334"/>
      <c r="U913" s="335"/>
    </row>
    <row r="914" spans="1:21" s="331" customFormat="1">
      <c r="A914" s="333"/>
      <c r="B914" s="333"/>
      <c r="D914" s="333"/>
      <c r="E914" s="333"/>
      <c r="F914" s="333"/>
      <c r="S914" s="334"/>
      <c r="T914" s="334"/>
      <c r="U914" s="335"/>
    </row>
    <row r="915" spans="1:21" s="331" customFormat="1">
      <c r="A915" s="333"/>
      <c r="B915" s="333"/>
      <c r="D915" s="333"/>
      <c r="E915" s="333"/>
      <c r="F915" s="333"/>
      <c r="S915" s="334"/>
      <c r="T915" s="334"/>
      <c r="U915" s="335"/>
    </row>
    <row r="916" spans="1:21" s="331" customFormat="1">
      <c r="A916" s="333"/>
      <c r="B916" s="333"/>
      <c r="D916" s="333"/>
      <c r="E916" s="333"/>
      <c r="F916" s="333"/>
      <c r="S916" s="334"/>
      <c r="T916" s="334"/>
      <c r="U916" s="335"/>
    </row>
    <row r="917" spans="1:21" s="331" customFormat="1">
      <c r="A917" s="333"/>
      <c r="B917" s="333"/>
      <c r="D917" s="333"/>
      <c r="E917" s="333"/>
      <c r="F917" s="333"/>
      <c r="S917" s="334"/>
      <c r="T917" s="334"/>
      <c r="U917" s="335"/>
    </row>
    <row r="918" spans="1:21" s="331" customFormat="1">
      <c r="A918" s="333"/>
      <c r="B918" s="333"/>
      <c r="D918" s="333"/>
      <c r="E918" s="333"/>
      <c r="F918" s="333"/>
      <c r="S918" s="334"/>
      <c r="T918" s="334"/>
      <c r="U918" s="335"/>
    </row>
    <row r="919" spans="1:21" s="331" customFormat="1">
      <c r="A919" s="333"/>
      <c r="B919" s="333"/>
      <c r="D919" s="333"/>
      <c r="E919" s="333"/>
      <c r="F919" s="333"/>
      <c r="S919" s="334"/>
      <c r="T919" s="334"/>
      <c r="U919" s="335"/>
    </row>
    <row r="920" spans="1:21" s="331" customFormat="1">
      <c r="A920" s="333"/>
      <c r="B920" s="333"/>
      <c r="D920" s="333"/>
      <c r="E920" s="333"/>
      <c r="F920" s="333"/>
      <c r="S920" s="334"/>
      <c r="T920" s="334"/>
      <c r="U920" s="335"/>
    </row>
    <row r="921" spans="1:21" s="331" customFormat="1">
      <c r="A921" s="333"/>
      <c r="B921" s="333"/>
      <c r="D921" s="333"/>
      <c r="E921" s="333"/>
      <c r="F921" s="333"/>
      <c r="S921" s="334"/>
      <c r="T921" s="334"/>
      <c r="U921" s="335"/>
    </row>
    <row r="922" spans="1:21" s="331" customFormat="1">
      <c r="A922" s="333"/>
      <c r="B922" s="333"/>
      <c r="D922" s="333"/>
      <c r="E922" s="333"/>
      <c r="F922" s="333"/>
      <c r="S922" s="334"/>
      <c r="T922" s="334"/>
      <c r="U922" s="335"/>
    </row>
    <row r="923" spans="1:21" s="331" customFormat="1">
      <c r="A923" s="333"/>
      <c r="B923" s="333"/>
      <c r="D923" s="333"/>
      <c r="E923" s="333"/>
      <c r="F923" s="333"/>
      <c r="S923" s="334"/>
      <c r="T923" s="334"/>
      <c r="U923" s="335"/>
    </row>
    <row r="924" spans="1:21" s="331" customFormat="1">
      <c r="A924" s="333"/>
      <c r="B924" s="333"/>
      <c r="D924" s="333"/>
      <c r="E924" s="333"/>
      <c r="F924" s="333"/>
      <c r="S924" s="334"/>
      <c r="T924" s="334"/>
      <c r="U924" s="335"/>
    </row>
    <row r="925" spans="1:21" s="331" customFormat="1">
      <c r="A925" s="333"/>
      <c r="B925" s="333"/>
      <c r="D925" s="333"/>
      <c r="E925" s="333"/>
      <c r="F925" s="333"/>
      <c r="S925" s="334"/>
      <c r="T925" s="334"/>
      <c r="U925" s="335"/>
    </row>
    <row r="926" spans="1:21" s="331" customFormat="1">
      <c r="A926" s="333"/>
      <c r="B926" s="333"/>
      <c r="D926" s="333"/>
      <c r="E926" s="333"/>
      <c r="F926" s="333"/>
      <c r="S926" s="334"/>
      <c r="T926" s="334"/>
      <c r="U926" s="335"/>
    </row>
    <row r="927" spans="1:21" s="331" customFormat="1">
      <c r="A927" s="333"/>
      <c r="B927" s="333"/>
      <c r="D927" s="333"/>
      <c r="E927" s="333"/>
      <c r="F927" s="333"/>
      <c r="S927" s="334"/>
      <c r="T927" s="334"/>
      <c r="U927" s="335"/>
    </row>
    <row r="928" spans="1:21" s="331" customFormat="1">
      <c r="A928" s="333"/>
      <c r="B928" s="333"/>
      <c r="D928" s="333"/>
      <c r="E928" s="333"/>
      <c r="F928" s="333"/>
      <c r="S928" s="334"/>
      <c r="T928" s="334"/>
      <c r="U928" s="335"/>
    </row>
    <row r="929" spans="1:21" s="331" customFormat="1">
      <c r="A929" s="333"/>
      <c r="B929" s="333"/>
      <c r="D929" s="333"/>
      <c r="E929" s="333"/>
      <c r="F929" s="333"/>
      <c r="S929" s="334"/>
      <c r="T929" s="334"/>
      <c r="U929" s="335"/>
    </row>
    <row r="930" spans="1:21" s="331" customFormat="1">
      <c r="A930" s="333"/>
      <c r="B930" s="333"/>
      <c r="D930" s="333"/>
      <c r="E930" s="333"/>
      <c r="F930" s="333"/>
      <c r="S930" s="334"/>
      <c r="T930" s="334"/>
      <c r="U930" s="335"/>
    </row>
    <row r="931" spans="1:21" s="331" customFormat="1">
      <c r="A931" s="333"/>
      <c r="B931" s="333"/>
      <c r="D931" s="333"/>
      <c r="E931" s="333"/>
      <c r="F931" s="333"/>
      <c r="S931" s="334"/>
      <c r="T931" s="334"/>
      <c r="U931" s="335"/>
    </row>
    <row r="932" spans="1:21" s="331" customFormat="1">
      <c r="A932" s="333"/>
      <c r="B932" s="333"/>
      <c r="D932" s="333"/>
      <c r="E932" s="333"/>
      <c r="F932" s="333"/>
      <c r="S932" s="334"/>
      <c r="T932" s="334"/>
      <c r="U932" s="335"/>
    </row>
    <row r="933" spans="1:21" s="331" customFormat="1">
      <c r="A933" s="333"/>
      <c r="B933" s="333"/>
      <c r="D933" s="333"/>
      <c r="E933" s="333"/>
      <c r="F933" s="333"/>
      <c r="S933" s="334"/>
      <c r="T933" s="334"/>
      <c r="U933" s="335"/>
    </row>
    <row r="934" spans="1:21" s="331" customFormat="1">
      <c r="A934" s="333"/>
      <c r="B934" s="333"/>
      <c r="D934" s="333"/>
      <c r="E934" s="333"/>
      <c r="F934" s="333"/>
      <c r="S934" s="334"/>
      <c r="T934" s="334"/>
      <c r="U934" s="335"/>
    </row>
    <row r="935" spans="1:21" s="331" customFormat="1">
      <c r="A935" s="333"/>
      <c r="B935" s="333"/>
      <c r="D935" s="333"/>
      <c r="E935" s="333"/>
      <c r="F935" s="333"/>
      <c r="S935" s="334"/>
      <c r="T935" s="334"/>
      <c r="U935" s="335"/>
    </row>
    <row r="936" spans="1:21" s="331" customFormat="1">
      <c r="A936" s="333"/>
      <c r="B936" s="333"/>
      <c r="D936" s="333"/>
      <c r="E936" s="333"/>
      <c r="F936" s="333"/>
      <c r="S936" s="334"/>
      <c r="T936" s="334"/>
      <c r="U936" s="335"/>
    </row>
    <row r="937" spans="1:21" s="331" customFormat="1">
      <c r="A937" s="333"/>
      <c r="B937" s="333"/>
      <c r="D937" s="333"/>
      <c r="E937" s="333"/>
      <c r="F937" s="333"/>
      <c r="S937" s="334"/>
      <c r="T937" s="334"/>
      <c r="U937" s="335"/>
    </row>
    <row r="938" spans="1:21" s="331" customFormat="1">
      <c r="A938" s="333"/>
      <c r="B938" s="333"/>
      <c r="D938" s="333"/>
      <c r="E938" s="333"/>
      <c r="F938" s="333"/>
      <c r="S938" s="334"/>
      <c r="T938" s="334"/>
      <c r="U938" s="335"/>
    </row>
    <row r="939" spans="1:21" s="331" customFormat="1">
      <c r="A939" s="333"/>
      <c r="B939" s="333"/>
      <c r="D939" s="333"/>
      <c r="E939" s="333"/>
      <c r="F939" s="333"/>
      <c r="S939" s="334"/>
      <c r="T939" s="334"/>
      <c r="U939" s="335"/>
    </row>
    <row r="940" spans="1:21" s="331" customFormat="1">
      <c r="A940" s="333"/>
      <c r="B940" s="333"/>
      <c r="D940" s="333"/>
      <c r="E940" s="333"/>
      <c r="F940" s="333"/>
      <c r="S940" s="334"/>
      <c r="T940" s="334"/>
      <c r="U940" s="335"/>
    </row>
    <row r="941" spans="1:21" s="331" customFormat="1">
      <c r="A941" s="333"/>
      <c r="B941" s="333"/>
      <c r="D941" s="333"/>
      <c r="E941" s="333"/>
      <c r="F941" s="333"/>
      <c r="S941" s="334"/>
      <c r="T941" s="334"/>
      <c r="U941" s="335"/>
    </row>
    <row r="942" spans="1:21" s="331" customFormat="1">
      <c r="A942" s="333"/>
      <c r="B942" s="333"/>
      <c r="D942" s="333"/>
      <c r="E942" s="333"/>
      <c r="F942" s="333"/>
      <c r="S942" s="334"/>
      <c r="T942" s="334"/>
      <c r="U942" s="335"/>
    </row>
    <row r="943" spans="1:21" s="331" customFormat="1">
      <c r="A943" s="333"/>
      <c r="B943" s="333"/>
      <c r="D943" s="333"/>
      <c r="E943" s="333"/>
      <c r="F943" s="333"/>
      <c r="S943" s="334"/>
      <c r="T943" s="334"/>
      <c r="U943" s="335"/>
    </row>
    <row r="944" spans="1:21" s="331" customFormat="1">
      <c r="A944" s="333"/>
      <c r="B944" s="333"/>
      <c r="D944" s="333"/>
      <c r="E944" s="333"/>
      <c r="F944" s="333"/>
      <c r="S944" s="334"/>
      <c r="T944" s="334"/>
      <c r="U944" s="335"/>
    </row>
    <row r="945" spans="1:21" s="331" customFormat="1">
      <c r="A945" s="333"/>
      <c r="B945" s="333"/>
      <c r="D945" s="333"/>
      <c r="E945" s="333"/>
      <c r="F945" s="333"/>
      <c r="S945" s="334"/>
      <c r="T945" s="334"/>
      <c r="U945" s="335"/>
    </row>
    <row r="946" spans="1:21" s="331" customFormat="1">
      <c r="A946" s="333"/>
      <c r="B946" s="333"/>
      <c r="D946" s="333"/>
      <c r="E946" s="333"/>
      <c r="F946" s="333"/>
      <c r="S946" s="334"/>
      <c r="T946" s="334"/>
      <c r="U946" s="335"/>
    </row>
    <row r="947" spans="1:21" s="331" customFormat="1">
      <c r="A947" s="333"/>
      <c r="B947" s="333"/>
      <c r="D947" s="333"/>
      <c r="E947" s="333"/>
      <c r="F947" s="333"/>
      <c r="S947" s="334"/>
      <c r="T947" s="334"/>
      <c r="U947" s="335"/>
    </row>
    <row r="948" spans="1:21" s="331" customFormat="1">
      <c r="A948" s="333"/>
      <c r="B948" s="333"/>
      <c r="D948" s="333"/>
      <c r="E948" s="333"/>
      <c r="F948" s="333"/>
      <c r="S948" s="334"/>
      <c r="T948" s="334"/>
      <c r="U948" s="335"/>
    </row>
    <row r="949" spans="1:21" s="331" customFormat="1">
      <c r="A949" s="333"/>
      <c r="B949" s="333"/>
      <c r="D949" s="333"/>
      <c r="E949" s="333"/>
      <c r="F949" s="333"/>
      <c r="S949" s="334"/>
      <c r="T949" s="334"/>
      <c r="U949" s="335"/>
    </row>
    <row r="950" spans="1:21" s="331" customFormat="1">
      <c r="A950" s="333"/>
      <c r="B950" s="333"/>
      <c r="D950" s="333"/>
      <c r="E950" s="333"/>
      <c r="F950" s="333"/>
      <c r="S950" s="334"/>
      <c r="T950" s="334"/>
      <c r="U950" s="335"/>
    </row>
    <row r="951" spans="1:21" s="331" customFormat="1">
      <c r="A951" s="333"/>
      <c r="B951" s="333"/>
      <c r="D951" s="333"/>
      <c r="E951" s="333"/>
      <c r="F951" s="333"/>
      <c r="S951" s="334"/>
      <c r="T951" s="334"/>
      <c r="U951" s="335"/>
    </row>
    <row r="952" spans="1:21" s="331" customFormat="1">
      <c r="A952" s="333"/>
      <c r="B952" s="333"/>
      <c r="D952" s="333"/>
      <c r="E952" s="333"/>
      <c r="F952" s="333"/>
      <c r="S952" s="334"/>
      <c r="T952" s="334"/>
      <c r="U952" s="335"/>
    </row>
    <row r="953" spans="1:21" s="331" customFormat="1">
      <c r="A953" s="333"/>
      <c r="B953" s="333"/>
      <c r="D953" s="333"/>
      <c r="E953" s="333"/>
      <c r="F953" s="333"/>
      <c r="S953" s="334"/>
      <c r="T953" s="334"/>
      <c r="U953" s="335"/>
    </row>
    <row r="954" spans="1:21" s="331" customFormat="1">
      <c r="A954" s="333"/>
      <c r="B954" s="333"/>
      <c r="D954" s="333"/>
      <c r="E954" s="333"/>
      <c r="F954" s="333"/>
      <c r="S954" s="334"/>
      <c r="T954" s="334"/>
      <c r="U954" s="335"/>
    </row>
    <row r="955" spans="1:21" s="331" customFormat="1">
      <c r="A955" s="333"/>
      <c r="B955" s="333"/>
      <c r="D955" s="333"/>
      <c r="E955" s="333"/>
      <c r="F955" s="333"/>
      <c r="S955" s="334"/>
      <c r="T955" s="334"/>
      <c r="U955" s="335"/>
    </row>
    <row r="956" spans="1:21" s="331" customFormat="1">
      <c r="A956" s="333"/>
      <c r="B956" s="333"/>
      <c r="D956" s="333"/>
      <c r="E956" s="333"/>
      <c r="F956" s="333"/>
      <c r="S956" s="334"/>
      <c r="T956" s="334"/>
      <c r="U956" s="335"/>
    </row>
    <row r="957" spans="1:21" s="331" customFormat="1">
      <c r="A957" s="333"/>
      <c r="B957" s="333"/>
      <c r="D957" s="333"/>
      <c r="E957" s="333"/>
      <c r="F957" s="333"/>
      <c r="S957" s="334"/>
      <c r="T957" s="334"/>
      <c r="U957" s="335"/>
    </row>
    <row r="958" spans="1:21" s="331" customFormat="1">
      <c r="A958" s="333"/>
      <c r="B958" s="333"/>
      <c r="D958" s="333"/>
      <c r="E958" s="333"/>
      <c r="F958" s="333"/>
      <c r="S958" s="334"/>
      <c r="T958" s="334"/>
      <c r="U958" s="335"/>
    </row>
    <row r="959" spans="1:21" s="331" customFormat="1">
      <c r="A959" s="333"/>
      <c r="B959" s="333"/>
      <c r="D959" s="333"/>
      <c r="E959" s="333"/>
      <c r="F959" s="333"/>
      <c r="S959" s="334"/>
      <c r="T959" s="334"/>
      <c r="U959" s="335"/>
    </row>
    <row r="960" spans="1:21" s="331" customFormat="1">
      <c r="A960" s="333"/>
      <c r="B960" s="333"/>
      <c r="D960" s="333"/>
      <c r="E960" s="333"/>
      <c r="F960" s="333"/>
      <c r="S960" s="334"/>
      <c r="T960" s="334"/>
      <c r="U960" s="335"/>
    </row>
    <row r="961" spans="1:21" s="331" customFormat="1">
      <c r="A961" s="333"/>
      <c r="B961" s="333"/>
      <c r="D961" s="333"/>
      <c r="E961" s="333"/>
      <c r="F961" s="333"/>
      <c r="S961" s="334"/>
      <c r="T961" s="334"/>
      <c r="U961" s="335"/>
    </row>
    <row r="962" spans="1:21" s="331" customFormat="1">
      <c r="A962" s="333"/>
      <c r="B962" s="333"/>
      <c r="D962" s="333"/>
      <c r="E962" s="333"/>
      <c r="F962" s="333"/>
      <c r="S962" s="334"/>
      <c r="T962" s="334"/>
      <c r="U962" s="335"/>
    </row>
    <row r="963" spans="1:21" s="331" customFormat="1">
      <c r="A963" s="333"/>
      <c r="B963" s="333"/>
      <c r="D963" s="333"/>
      <c r="E963" s="333"/>
      <c r="F963" s="333"/>
      <c r="S963" s="334"/>
      <c r="T963" s="334"/>
      <c r="U963" s="335"/>
    </row>
    <row r="964" spans="1:21" s="331" customFormat="1">
      <c r="A964" s="333"/>
      <c r="B964" s="333"/>
      <c r="D964" s="333"/>
      <c r="E964" s="333"/>
      <c r="F964" s="333"/>
      <c r="S964" s="334"/>
      <c r="T964" s="334"/>
      <c r="U964" s="335"/>
    </row>
    <row r="965" spans="1:21" s="331" customFormat="1">
      <c r="A965" s="333"/>
      <c r="B965" s="333"/>
      <c r="D965" s="333"/>
      <c r="E965" s="333"/>
      <c r="F965" s="333"/>
      <c r="S965" s="334"/>
      <c r="T965" s="334"/>
      <c r="U965" s="335"/>
    </row>
    <row r="966" spans="1:21" s="331" customFormat="1">
      <c r="A966" s="333"/>
      <c r="B966" s="333"/>
      <c r="D966" s="333"/>
      <c r="E966" s="333"/>
      <c r="F966" s="333"/>
      <c r="S966" s="334"/>
      <c r="T966" s="334"/>
      <c r="U966" s="335"/>
    </row>
    <row r="967" spans="1:21" s="331" customFormat="1">
      <c r="A967" s="333"/>
      <c r="B967" s="333"/>
      <c r="D967" s="333"/>
      <c r="E967" s="333"/>
      <c r="F967" s="333"/>
      <c r="S967" s="334"/>
      <c r="T967" s="334"/>
      <c r="U967" s="335"/>
    </row>
    <row r="968" spans="1:21" s="331" customFormat="1">
      <c r="A968" s="333"/>
      <c r="B968" s="333"/>
      <c r="D968" s="333"/>
      <c r="E968" s="333"/>
      <c r="F968" s="333"/>
      <c r="S968" s="334"/>
      <c r="T968" s="334"/>
      <c r="U968" s="335"/>
    </row>
    <row r="969" spans="1:21" s="331" customFormat="1">
      <c r="A969" s="333"/>
      <c r="B969" s="333"/>
      <c r="D969" s="333"/>
      <c r="E969" s="333"/>
      <c r="F969" s="333"/>
      <c r="S969" s="334"/>
      <c r="T969" s="334"/>
      <c r="U969" s="335"/>
    </row>
    <row r="970" spans="1:21" s="331" customFormat="1">
      <c r="A970" s="333"/>
      <c r="B970" s="333"/>
      <c r="D970" s="333"/>
      <c r="E970" s="333"/>
      <c r="F970" s="333"/>
      <c r="S970" s="334"/>
      <c r="T970" s="334"/>
      <c r="U970" s="335"/>
    </row>
    <row r="971" spans="1:21" s="331" customFormat="1">
      <c r="A971" s="333"/>
      <c r="B971" s="333"/>
      <c r="D971" s="333"/>
      <c r="E971" s="333"/>
      <c r="F971" s="333"/>
      <c r="S971" s="334"/>
      <c r="T971" s="334"/>
      <c r="U971" s="335"/>
    </row>
    <row r="972" spans="1:21" s="331" customFormat="1">
      <c r="A972" s="333"/>
      <c r="B972" s="333"/>
      <c r="D972" s="333"/>
      <c r="E972" s="333"/>
      <c r="F972" s="333"/>
      <c r="S972" s="334"/>
      <c r="T972" s="334"/>
      <c r="U972" s="335"/>
    </row>
    <row r="973" spans="1:21" s="331" customFormat="1">
      <c r="A973" s="333"/>
      <c r="B973" s="333"/>
      <c r="D973" s="333"/>
      <c r="E973" s="333"/>
      <c r="F973" s="333"/>
      <c r="S973" s="334"/>
      <c r="T973" s="334"/>
      <c r="U973" s="335"/>
    </row>
    <row r="974" spans="1:21" s="331" customFormat="1">
      <c r="A974" s="333"/>
      <c r="B974" s="333"/>
      <c r="D974" s="333"/>
      <c r="E974" s="333"/>
      <c r="F974" s="333"/>
      <c r="S974" s="334"/>
      <c r="T974" s="334"/>
      <c r="U974" s="335"/>
    </row>
    <row r="975" spans="1:21" s="331" customFormat="1">
      <c r="A975" s="333"/>
      <c r="B975" s="333"/>
      <c r="D975" s="333"/>
      <c r="E975" s="333"/>
      <c r="F975" s="333"/>
      <c r="S975" s="334"/>
      <c r="T975" s="334"/>
      <c r="U975" s="335"/>
    </row>
    <row r="976" spans="1:21" s="331" customFormat="1">
      <c r="A976" s="333"/>
      <c r="B976" s="333"/>
      <c r="D976" s="333"/>
      <c r="E976" s="333"/>
      <c r="F976" s="333"/>
      <c r="S976" s="334"/>
      <c r="T976" s="334"/>
      <c r="U976" s="335"/>
    </row>
    <row r="977" spans="1:21" s="331" customFormat="1">
      <c r="A977" s="333"/>
      <c r="B977" s="333"/>
      <c r="D977" s="333"/>
      <c r="E977" s="333"/>
      <c r="F977" s="333"/>
      <c r="S977" s="334"/>
      <c r="T977" s="334"/>
      <c r="U977" s="335"/>
    </row>
    <row r="978" spans="1:21" s="331" customFormat="1">
      <c r="A978" s="333"/>
      <c r="B978" s="333"/>
      <c r="D978" s="333"/>
      <c r="E978" s="333"/>
      <c r="F978" s="333"/>
      <c r="S978" s="334"/>
      <c r="T978" s="334"/>
      <c r="U978" s="335"/>
    </row>
    <row r="979" spans="1:21" s="331" customFormat="1">
      <c r="A979" s="333"/>
      <c r="B979" s="333"/>
      <c r="D979" s="333"/>
      <c r="E979" s="333"/>
      <c r="F979" s="333"/>
      <c r="S979" s="334"/>
      <c r="T979" s="334"/>
      <c r="U979" s="335"/>
    </row>
    <row r="980" spans="1:21" s="331" customFormat="1">
      <c r="A980" s="333"/>
      <c r="B980" s="333"/>
      <c r="D980" s="333"/>
      <c r="E980" s="333"/>
      <c r="F980" s="333"/>
      <c r="S980" s="334"/>
      <c r="T980" s="334"/>
      <c r="U980" s="335"/>
    </row>
    <row r="981" spans="1:21" s="331" customFormat="1">
      <c r="A981" s="333"/>
      <c r="B981" s="333"/>
      <c r="D981" s="333"/>
      <c r="E981" s="333"/>
      <c r="F981" s="333"/>
      <c r="S981" s="334"/>
      <c r="T981" s="334"/>
      <c r="U981" s="335"/>
    </row>
    <row r="982" spans="1:21" s="331" customFormat="1">
      <c r="A982" s="333"/>
      <c r="B982" s="333"/>
      <c r="D982" s="333"/>
      <c r="E982" s="333"/>
      <c r="F982" s="333"/>
      <c r="S982" s="334"/>
      <c r="T982" s="334"/>
      <c r="U982" s="335"/>
    </row>
    <row r="983" spans="1:21" s="331" customFormat="1">
      <c r="A983" s="333"/>
      <c r="B983" s="333"/>
      <c r="D983" s="333"/>
      <c r="E983" s="333"/>
      <c r="F983" s="333"/>
      <c r="S983" s="334"/>
      <c r="T983" s="334"/>
      <c r="U983" s="335"/>
    </row>
    <row r="984" spans="1:21" s="331" customFormat="1">
      <c r="A984" s="333"/>
      <c r="B984" s="333"/>
      <c r="D984" s="333"/>
      <c r="E984" s="333"/>
      <c r="F984" s="333"/>
      <c r="S984" s="334"/>
      <c r="T984" s="334"/>
      <c r="U984" s="335"/>
    </row>
    <row r="985" spans="1:21" s="331" customFormat="1">
      <c r="A985" s="333"/>
      <c r="B985" s="333"/>
      <c r="D985" s="333"/>
      <c r="E985" s="333"/>
      <c r="F985" s="333"/>
      <c r="S985" s="334"/>
      <c r="T985" s="334"/>
      <c r="U985" s="335"/>
    </row>
    <row r="986" spans="1:21" s="331" customFormat="1">
      <c r="A986" s="333"/>
      <c r="B986" s="333"/>
      <c r="D986" s="333"/>
      <c r="E986" s="333"/>
      <c r="F986" s="333"/>
      <c r="S986" s="334"/>
      <c r="T986" s="334"/>
      <c r="U986" s="335"/>
    </row>
    <row r="987" spans="1:21" s="331" customFormat="1">
      <c r="A987" s="333"/>
      <c r="B987" s="333"/>
      <c r="D987" s="333"/>
      <c r="E987" s="333"/>
      <c r="F987" s="333"/>
      <c r="S987" s="334"/>
      <c r="T987" s="334"/>
      <c r="U987" s="335"/>
    </row>
    <row r="988" spans="1:21" s="331" customFormat="1">
      <c r="A988" s="333"/>
      <c r="B988" s="333"/>
      <c r="D988" s="333"/>
      <c r="E988" s="333"/>
      <c r="F988" s="333"/>
      <c r="S988" s="334"/>
      <c r="T988" s="334"/>
      <c r="U988" s="335"/>
    </row>
    <row r="989" spans="1:21" s="331" customFormat="1">
      <c r="A989" s="333"/>
      <c r="B989" s="333"/>
      <c r="D989" s="333"/>
      <c r="E989" s="333"/>
      <c r="F989" s="333"/>
      <c r="S989" s="334"/>
      <c r="T989" s="334"/>
      <c r="U989" s="335"/>
    </row>
    <row r="990" spans="1:21" s="331" customFormat="1">
      <c r="A990" s="333"/>
      <c r="B990" s="333"/>
      <c r="D990" s="333"/>
      <c r="E990" s="333"/>
      <c r="F990" s="333"/>
      <c r="S990" s="334"/>
      <c r="T990" s="334"/>
      <c r="U990" s="335"/>
    </row>
    <row r="991" spans="1:21" s="331" customFormat="1">
      <c r="A991" s="333"/>
      <c r="B991" s="333"/>
      <c r="D991" s="333"/>
      <c r="E991" s="333"/>
      <c r="F991" s="333"/>
      <c r="S991" s="334"/>
      <c r="T991" s="334"/>
      <c r="U991" s="335"/>
    </row>
    <row r="992" spans="1:21" s="331" customFormat="1">
      <c r="A992" s="333"/>
      <c r="B992" s="333"/>
      <c r="D992" s="333"/>
      <c r="E992" s="333"/>
      <c r="F992" s="333"/>
      <c r="S992" s="334"/>
      <c r="T992" s="334"/>
      <c r="U992" s="335"/>
    </row>
    <row r="993" spans="1:21" s="331" customFormat="1">
      <c r="A993" s="333"/>
      <c r="B993" s="333"/>
      <c r="D993" s="333"/>
      <c r="E993" s="333"/>
      <c r="F993" s="333"/>
      <c r="S993" s="334"/>
      <c r="T993" s="334"/>
      <c r="U993" s="335"/>
    </row>
    <row r="994" spans="1:21" s="331" customFormat="1">
      <c r="A994" s="333"/>
      <c r="B994" s="333"/>
      <c r="D994" s="333"/>
      <c r="E994" s="333"/>
      <c r="F994" s="333"/>
      <c r="S994" s="334"/>
      <c r="T994" s="334"/>
      <c r="U994" s="335"/>
    </row>
    <row r="995" spans="1:21" s="331" customFormat="1">
      <c r="A995" s="333"/>
      <c r="B995" s="333"/>
      <c r="D995" s="333"/>
      <c r="E995" s="333"/>
      <c r="F995" s="333"/>
      <c r="S995" s="334"/>
      <c r="T995" s="334"/>
      <c r="U995" s="335"/>
    </row>
    <row r="996" spans="1:21" s="331" customFormat="1">
      <c r="A996" s="333"/>
      <c r="B996" s="333"/>
      <c r="D996" s="333"/>
      <c r="E996" s="333"/>
      <c r="F996" s="333"/>
      <c r="S996" s="334"/>
      <c r="T996" s="334"/>
      <c r="U996" s="335"/>
    </row>
    <row r="997" spans="1:21" s="331" customFormat="1">
      <c r="A997" s="333"/>
      <c r="B997" s="333"/>
      <c r="D997" s="333"/>
      <c r="E997" s="333"/>
      <c r="F997" s="333"/>
      <c r="S997" s="334"/>
      <c r="T997" s="334"/>
      <c r="U997" s="335"/>
    </row>
    <row r="998" spans="1:21" s="331" customFormat="1">
      <c r="A998" s="333"/>
      <c r="B998" s="333"/>
      <c r="D998" s="333"/>
      <c r="E998" s="333"/>
      <c r="F998" s="333"/>
      <c r="S998" s="334"/>
      <c r="T998" s="334"/>
      <c r="U998" s="335"/>
    </row>
  </sheetData>
  <sheetProtection formatRows="0" sort="0" autoFilter="0"/>
  <mergeCells count="17">
    <mergeCell ref="B6:C6"/>
    <mergeCell ref="A1:C1"/>
    <mergeCell ref="B2:C2"/>
    <mergeCell ref="B3:C3"/>
    <mergeCell ref="B4:C4"/>
    <mergeCell ref="B5:C5"/>
    <mergeCell ref="B7:C7"/>
    <mergeCell ref="B8:C8"/>
    <mergeCell ref="B9:C9"/>
    <mergeCell ref="B11:C11"/>
    <mergeCell ref="B12:C12"/>
    <mergeCell ref="I14:I15"/>
    <mergeCell ref="A14:A15"/>
    <mergeCell ref="B14:B15"/>
    <mergeCell ref="C14:C15"/>
    <mergeCell ref="D14:D15"/>
    <mergeCell ref="E14:H14"/>
  </mergeCells>
  <dataValidations count="7">
    <dataValidation type="decimal" allowBlank="1" showInputMessage="1" showErrorMessage="1" sqref="D12 B12">
      <formula1>0</formula1>
      <formula2>10000</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 type="decimal" allowBlank="1" showErrorMessage="1" errorTitle="İstenen Aralıkta Değil!" error="İstenen Aralık: Minimum=0.0 Maksimum=9223372036854775807" sqref="I16:I25">
      <formula1>0</formula1>
      <formula2>9223372036854770000</formula2>
    </dataValidation>
    <dataValidation type="decimal" allowBlank="1" showErrorMessage="1" errorTitle="İstenen Aralıkta Değil!" error="İstenen Aralık: Minimum=-9223372036854775808 Maksimum=9223372036854775807" sqref="E16:H25">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6:D25">
      <formula1>0</formula1>
      <formula2>2147483647</formula2>
    </dataValidation>
  </dataValidations>
  <pageMargins left="0.75" right="0.75" top="0.74" bottom="1" header="1.37" footer="0.5"/>
  <pageSetup paperSize="9" scale="32"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014"/>
  <sheetViews>
    <sheetView workbookViewId="0">
      <selection sqref="A1:C1"/>
    </sheetView>
  </sheetViews>
  <sheetFormatPr defaultRowHeight="15"/>
  <cols>
    <col min="1" max="1" width="22.28515625" style="1125" customWidth="1"/>
    <col min="2" max="2" width="24.42578125" style="1125" customWidth="1"/>
    <col min="3" max="3" width="46.5703125" style="1126" customWidth="1"/>
    <col min="4" max="4" width="22.7109375" style="736" customWidth="1" collapsed="1"/>
    <col min="5" max="5" width="22.7109375" style="736" customWidth="1"/>
    <col min="6" max="7" width="33.140625" style="736" customWidth="1" collapsed="1"/>
    <col min="8" max="14" width="40.28515625" style="736" customWidth="1"/>
    <col min="15" max="15" width="31.140625" style="1125" customWidth="1"/>
    <col min="16" max="16" width="28.28515625" style="1125" customWidth="1"/>
    <col min="17" max="17" width="29" style="1125" customWidth="1"/>
    <col min="18" max="18" width="28.7109375" style="1126" customWidth="1"/>
    <col min="19" max="19" width="31.140625" style="1125" customWidth="1"/>
    <col min="20" max="20" width="28.28515625" style="1125" customWidth="1"/>
    <col min="21" max="21" width="29" style="1125" customWidth="1"/>
    <col min="22" max="22" width="28.7109375" style="1126" customWidth="1"/>
    <col min="23" max="23" width="24.42578125" style="1126" customWidth="1"/>
    <col min="24" max="25" width="24.42578125" style="1104" customWidth="1"/>
    <col min="26" max="26" width="27.42578125" style="1104" customWidth="1"/>
    <col min="27" max="28" width="24.42578125" style="1104" customWidth="1"/>
    <col min="29" max="29" width="25.7109375" style="1104" customWidth="1"/>
    <col min="30" max="33" width="24.42578125" style="1104" customWidth="1"/>
    <col min="34" max="34" width="21.5703125" style="1104" customWidth="1"/>
    <col min="35" max="35" width="12.28515625" style="1104" customWidth="1"/>
    <col min="36" max="36" width="13.140625" style="1055" customWidth="1"/>
    <col min="37" max="37" width="14.7109375" style="1104" customWidth="1"/>
    <col min="38" max="38" width="13.7109375" style="1104" customWidth="1"/>
    <col min="39" max="39" width="12.7109375" style="1104" customWidth="1"/>
    <col min="40" max="272" width="9.140625" style="1106"/>
    <col min="273" max="273" width="12.85546875" style="1106" customWidth="1"/>
    <col min="274" max="276" width="24.42578125" style="1106" customWidth="1"/>
    <col min="277" max="277" width="27.42578125" style="1106" customWidth="1"/>
    <col min="278" max="278" width="28.7109375" style="1106" customWidth="1"/>
    <col min="279" max="281" width="24.42578125" style="1106" customWidth="1"/>
    <col min="282" max="282" width="27.42578125" style="1106" customWidth="1"/>
    <col min="283" max="289" width="24.42578125" style="1106" customWidth="1"/>
    <col min="290" max="290" width="9.7109375" style="1106" customWidth="1"/>
    <col min="291" max="291" width="8.7109375" style="1106" customWidth="1"/>
    <col min="292" max="292" width="10.7109375" style="1106" customWidth="1"/>
    <col min="293" max="295" width="12.7109375" style="1106" customWidth="1"/>
    <col min="296" max="528" width="9.140625" style="1106"/>
    <col min="529" max="529" width="12.85546875" style="1106" customWidth="1"/>
    <col min="530" max="532" width="24.42578125" style="1106" customWidth="1"/>
    <col min="533" max="533" width="27.42578125" style="1106" customWidth="1"/>
    <col min="534" max="534" width="28.7109375" style="1106" customWidth="1"/>
    <col min="535" max="537" width="24.42578125" style="1106" customWidth="1"/>
    <col min="538" max="538" width="27.42578125" style="1106" customWidth="1"/>
    <col min="539" max="545" width="24.42578125" style="1106" customWidth="1"/>
    <col min="546" max="546" width="9.7109375" style="1106" customWidth="1"/>
    <col min="547" max="547" width="8.7109375" style="1106" customWidth="1"/>
    <col min="548" max="548" width="10.7109375" style="1106" customWidth="1"/>
    <col min="549" max="551" width="12.7109375" style="1106" customWidth="1"/>
    <col min="552" max="784" width="9.140625" style="1106"/>
    <col min="785" max="785" width="12.85546875" style="1106" customWidth="1"/>
    <col min="786" max="788" width="24.42578125" style="1106" customWidth="1"/>
    <col min="789" max="789" width="27.42578125" style="1106" customWidth="1"/>
    <col min="790" max="790" width="28.7109375" style="1106" customWidth="1"/>
    <col min="791" max="793" width="24.42578125" style="1106" customWidth="1"/>
    <col min="794" max="794" width="27.42578125" style="1106" customWidth="1"/>
    <col min="795" max="801" width="24.42578125" style="1106" customWidth="1"/>
    <col min="802" max="802" width="9.7109375" style="1106" customWidth="1"/>
    <col min="803" max="803" width="8.7109375" style="1106" customWidth="1"/>
    <col min="804" max="804" width="10.7109375" style="1106" customWidth="1"/>
    <col min="805" max="807" width="12.7109375" style="1106" customWidth="1"/>
    <col min="808" max="1040" width="9.140625" style="1106"/>
    <col min="1041" max="1041" width="12.85546875" style="1106" customWidth="1"/>
    <col min="1042" max="1044" width="24.42578125" style="1106" customWidth="1"/>
    <col min="1045" max="1045" width="27.42578125" style="1106" customWidth="1"/>
    <col min="1046" max="1046" width="28.7109375" style="1106" customWidth="1"/>
    <col min="1047" max="1049" width="24.42578125" style="1106" customWidth="1"/>
    <col min="1050" max="1050" width="27.42578125" style="1106" customWidth="1"/>
    <col min="1051" max="1057" width="24.42578125" style="1106" customWidth="1"/>
    <col min="1058" max="1058" width="9.7109375" style="1106" customWidth="1"/>
    <col min="1059" max="1059" width="8.7109375" style="1106" customWidth="1"/>
    <col min="1060" max="1060" width="10.7109375" style="1106" customWidth="1"/>
    <col min="1061" max="1063" width="12.7109375" style="1106" customWidth="1"/>
    <col min="1064" max="1296" width="9.140625" style="1106"/>
    <col min="1297" max="1297" width="12.85546875" style="1106" customWidth="1"/>
    <col min="1298" max="1300" width="24.42578125" style="1106" customWidth="1"/>
    <col min="1301" max="1301" width="27.42578125" style="1106" customWidth="1"/>
    <col min="1302" max="1302" width="28.7109375" style="1106" customWidth="1"/>
    <col min="1303" max="1305" width="24.42578125" style="1106" customWidth="1"/>
    <col min="1306" max="1306" width="27.42578125" style="1106" customWidth="1"/>
    <col min="1307" max="1313" width="24.42578125" style="1106" customWidth="1"/>
    <col min="1314" max="1314" width="9.7109375" style="1106" customWidth="1"/>
    <col min="1315" max="1315" width="8.7109375" style="1106" customWidth="1"/>
    <col min="1316" max="1316" width="10.7109375" style="1106" customWidth="1"/>
    <col min="1317" max="1319" width="12.7109375" style="1106" customWidth="1"/>
    <col min="1320" max="1552" width="9.140625" style="1106"/>
    <col min="1553" max="1553" width="12.85546875" style="1106" customWidth="1"/>
    <col min="1554" max="1556" width="24.42578125" style="1106" customWidth="1"/>
    <col min="1557" max="1557" width="27.42578125" style="1106" customWidth="1"/>
    <col min="1558" max="1558" width="28.7109375" style="1106" customWidth="1"/>
    <col min="1559" max="1561" width="24.42578125" style="1106" customWidth="1"/>
    <col min="1562" max="1562" width="27.42578125" style="1106" customWidth="1"/>
    <col min="1563" max="1569" width="24.42578125" style="1106" customWidth="1"/>
    <col min="1570" max="1570" width="9.7109375" style="1106" customWidth="1"/>
    <col min="1571" max="1571" width="8.7109375" style="1106" customWidth="1"/>
    <col min="1572" max="1572" width="10.7109375" style="1106" customWidth="1"/>
    <col min="1573" max="1575" width="12.7109375" style="1106" customWidth="1"/>
    <col min="1576" max="1808" width="9.140625" style="1106"/>
    <col min="1809" max="1809" width="12.85546875" style="1106" customWidth="1"/>
    <col min="1810" max="1812" width="24.42578125" style="1106" customWidth="1"/>
    <col min="1813" max="1813" width="27.42578125" style="1106" customWidth="1"/>
    <col min="1814" max="1814" width="28.7109375" style="1106" customWidth="1"/>
    <col min="1815" max="1817" width="24.42578125" style="1106" customWidth="1"/>
    <col min="1818" max="1818" width="27.42578125" style="1106" customWidth="1"/>
    <col min="1819" max="1825" width="24.42578125" style="1106" customWidth="1"/>
    <col min="1826" max="1826" width="9.7109375" style="1106" customWidth="1"/>
    <col min="1827" max="1827" width="8.7109375" style="1106" customWidth="1"/>
    <col min="1828" max="1828" width="10.7109375" style="1106" customWidth="1"/>
    <col min="1829" max="1831" width="12.7109375" style="1106" customWidth="1"/>
    <col min="1832" max="2064" width="9.140625" style="1106"/>
    <col min="2065" max="2065" width="12.85546875" style="1106" customWidth="1"/>
    <col min="2066" max="2068" width="24.42578125" style="1106" customWidth="1"/>
    <col min="2069" max="2069" width="27.42578125" style="1106" customWidth="1"/>
    <col min="2070" max="2070" width="28.7109375" style="1106" customWidth="1"/>
    <col min="2071" max="2073" width="24.42578125" style="1106" customWidth="1"/>
    <col min="2074" max="2074" width="27.42578125" style="1106" customWidth="1"/>
    <col min="2075" max="2081" width="24.42578125" style="1106" customWidth="1"/>
    <col min="2082" max="2082" width="9.7109375" style="1106" customWidth="1"/>
    <col min="2083" max="2083" width="8.7109375" style="1106" customWidth="1"/>
    <col min="2084" max="2084" width="10.7109375" style="1106" customWidth="1"/>
    <col min="2085" max="2087" width="12.7109375" style="1106" customWidth="1"/>
    <col min="2088" max="2320" width="9.140625" style="1106"/>
    <col min="2321" max="2321" width="12.85546875" style="1106" customWidth="1"/>
    <col min="2322" max="2324" width="24.42578125" style="1106" customWidth="1"/>
    <col min="2325" max="2325" width="27.42578125" style="1106" customWidth="1"/>
    <col min="2326" max="2326" width="28.7109375" style="1106" customWidth="1"/>
    <col min="2327" max="2329" width="24.42578125" style="1106" customWidth="1"/>
    <col min="2330" max="2330" width="27.42578125" style="1106" customWidth="1"/>
    <col min="2331" max="2337" width="24.42578125" style="1106" customWidth="1"/>
    <col min="2338" max="2338" width="9.7109375" style="1106" customWidth="1"/>
    <col min="2339" max="2339" width="8.7109375" style="1106" customWidth="1"/>
    <col min="2340" max="2340" width="10.7109375" style="1106" customWidth="1"/>
    <col min="2341" max="2343" width="12.7109375" style="1106" customWidth="1"/>
    <col min="2344" max="2576" width="9.140625" style="1106"/>
    <col min="2577" max="2577" width="12.85546875" style="1106" customWidth="1"/>
    <col min="2578" max="2580" width="24.42578125" style="1106" customWidth="1"/>
    <col min="2581" max="2581" width="27.42578125" style="1106" customWidth="1"/>
    <col min="2582" max="2582" width="28.7109375" style="1106" customWidth="1"/>
    <col min="2583" max="2585" width="24.42578125" style="1106" customWidth="1"/>
    <col min="2586" max="2586" width="27.42578125" style="1106" customWidth="1"/>
    <col min="2587" max="2593" width="24.42578125" style="1106" customWidth="1"/>
    <col min="2594" max="2594" width="9.7109375" style="1106" customWidth="1"/>
    <col min="2595" max="2595" width="8.7109375" style="1106" customWidth="1"/>
    <col min="2596" max="2596" width="10.7109375" style="1106" customWidth="1"/>
    <col min="2597" max="2599" width="12.7109375" style="1106" customWidth="1"/>
    <col min="2600" max="2832" width="9.140625" style="1106"/>
    <col min="2833" max="2833" width="12.85546875" style="1106" customWidth="1"/>
    <col min="2834" max="2836" width="24.42578125" style="1106" customWidth="1"/>
    <col min="2837" max="2837" width="27.42578125" style="1106" customWidth="1"/>
    <col min="2838" max="2838" width="28.7109375" style="1106" customWidth="1"/>
    <col min="2839" max="2841" width="24.42578125" style="1106" customWidth="1"/>
    <col min="2842" max="2842" width="27.42578125" style="1106" customWidth="1"/>
    <col min="2843" max="2849" width="24.42578125" style="1106" customWidth="1"/>
    <col min="2850" max="2850" width="9.7109375" style="1106" customWidth="1"/>
    <col min="2851" max="2851" width="8.7109375" style="1106" customWidth="1"/>
    <col min="2852" max="2852" width="10.7109375" style="1106" customWidth="1"/>
    <col min="2853" max="2855" width="12.7109375" style="1106" customWidth="1"/>
    <col min="2856" max="3088" width="9.140625" style="1106"/>
    <col min="3089" max="3089" width="12.85546875" style="1106" customWidth="1"/>
    <col min="3090" max="3092" width="24.42578125" style="1106" customWidth="1"/>
    <col min="3093" max="3093" width="27.42578125" style="1106" customWidth="1"/>
    <col min="3094" max="3094" width="28.7109375" style="1106" customWidth="1"/>
    <col min="3095" max="3097" width="24.42578125" style="1106" customWidth="1"/>
    <col min="3098" max="3098" width="27.42578125" style="1106" customWidth="1"/>
    <col min="3099" max="3105" width="24.42578125" style="1106" customWidth="1"/>
    <col min="3106" max="3106" width="9.7109375" style="1106" customWidth="1"/>
    <col min="3107" max="3107" width="8.7109375" style="1106" customWidth="1"/>
    <col min="3108" max="3108" width="10.7109375" style="1106" customWidth="1"/>
    <col min="3109" max="3111" width="12.7109375" style="1106" customWidth="1"/>
    <col min="3112" max="3344" width="9.140625" style="1106"/>
    <col min="3345" max="3345" width="12.85546875" style="1106" customWidth="1"/>
    <col min="3346" max="3348" width="24.42578125" style="1106" customWidth="1"/>
    <col min="3349" max="3349" width="27.42578125" style="1106" customWidth="1"/>
    <col min="3350" max="3350" width="28.7109375" style="1106" customWidth="1"/>
    <col min="3351" max="3353" width="24.42578125" style="1106" customWidth="1"/>
    <col min="3354" max="3354" width="27.42578125" style="1106" customWidth="1"/>
    <col min="3355" max="3361" width="24.42578125" style="1106" customWidth="1"/>
    <col min="3362" max="3362" width="9.7109375" style="1106" customWidth="1"/>
    <col min="3363" max="3363" width="8.7109375" style="1106" customWidth="1"/>
    <col min="3364" max="3364" width="10.7109375" style="1106" customWidth="1"/>
    <col min="3365" max="3367" width="12.7109375" style="1106" customWidth="1"/>
    <col min="3368" max="3600" width="9.140625" style="1106"/>
    <col min="3601" max="3601" width="12.85546875" style="1106" customWidth="1"/>
    <col min="3602" max="3604" width="24.42578125" style="1106" customWidth="1"/>
    <col min="3605" max="3605" width="27.42578125" style="1106" customWidth="1"/>
    <col min="3606" max="3606" width="28.7109375" style="1106" customWidth="1"/>
    <col min="3607" max="3609" width="24.42578125" style="1106" customWidth="1"/>
    <col min="3610" max="3610" width="27.42578125" style="1106" customWidth="1"/>
    <col min="3611" max="3617" width="24.42578125" style="1106" customWidth="1"/>
    <col min="3618" max="3618" width="9.7109375" style="1106" customWidth="1"/>
    <col min="3619" max="3619" width="8.7109375" style="1106" customWidth="1"/>
    <col min="3620" max="3620" width="10.7109375" style="1106" customWidth="1"/>
    <col min="3621" max="3623" width="12.7109375" style="1106" customWidth="1"/>
    <col min="3624" max="3856" width="9.140625" style="1106"/>
    <col min="3857" max="3857" width="12.85546875" style="1106" customWidth="1"/>
    <col min="3858" max="3860" width="24.42578125" style="1106" customWidth="1"/>
    <col min="3861" max="3861" width="27.42578125" style="1106" customWidth="1"/>
    <col min="3862" max="3862" width="28.7109375" style="1106" customWidth="1"/>
    <col min="3863" max="3865" width="24.42578125" style="1106" customWidth="1"/>
    <col min="3866" max="3866" width="27.42578125" style="1106" customWidth="1"/>
    <col min="3867" max="3873" width="24.42578125" style="1106" customWidth="1"/>
    <col min="3874" max="3874" width="9.7109375" style="1106" customWidth="1"/>
    <col min="3875" max="3875" width="8.7109375" style="1106" customWidth="1"/>
    <col min="3876" max="3876" width="10.7109375" style="1106" customWidth="1"/>
    <col min="3877" max="3879" width="12.7109375" style="1106" customWidth="1"/>
    <col min="3880" max="4112" width="9.140625" style="1106"/>
    <col min="4113" max="4113" width="12.85546875" style="1106" customWidth="1"/>
    <col min="4114" max="4116" width="24.42578125" style="1106" customWidth="1"/>
    <col min="4117" max="4117" width="27.42578125" style="1106" customWidth="1"/>
    <col min="4118" max="4118" width="28.7109375" style="1106" customWidth="1"/>
    <col min="4119" max="4121" width="24.42578125" style="1106" customWidth="1"/>
    <col min="4122" max="4122" width="27.42578125" style="1106" customWidth="1"/>
    <col min="4123" max="4129" width="24.42578125" style="1106" customWidth="1"/>
    <col min="4130" max="4130" width="9.7109375" style="1106" customWidth="1"/>
    <col min="4131" max="4131" width="8.7109375" style="1106" customWidth="1"/>
    <col min="4132" max="4132" width="10.7109375" style="1106" customWidth="1"/>
    <col min="4133" max="4135" width="12.7109375" style="1106" customWidth="1"/>
    <col min="4136" max="4368" width="9.140625" style="1106"/>
    <col min="4369" max="4369" width="12.85546875" style="1106" customWidth="1"/>
    <col min="4370" max="4372" width="24.42578125" style="1106" customWidth="1"/>
    <col min="4373" max="4373" width="27.42578125" style="1106" customWidth="1"/>
    <col min="4374" max="4374" width="28.7109375" style="1106" customWidth="1"/>
    <col min="4375" max="4377" width="24.42578125" style="1106" customWidth="1"/>
    <col min="4378" max="4378" width="27.42578125" style="1106" customWidth="1"/>
    <col min="4379" max="4385" width="24.42578125" style="1106" customWidth="1"/>
    <col min="4386" max="4386" width="9.7109375" style="1106" customWidth="1"/>
    <col min="4387" max="4387" width="8.7109375" style="1106" customWidth="1"/>
    <col min="4388" max="4388" width="10.7109375" style="1106" customWidth="1"/>
    <col min="4389" max="4391" width="12.7109375" style="1106" customWidth="1"/>
    <col min="4392" max="4624" width="9.140625" style="1106"/>
    <col min="4625" max="4625" width="12.85546875" style="1106" customWidth="1"/>
    <col min="4626" max="4628" width="24.42578125" style="1106" customWidth="1"/>
    <col min="4629" max="4629" width="27.42578125" style="1106" customWidth="1"/>
    <col min="4630" max="4630" width="28.7109375" style="1106" customWidth="1"/>
    <col min="4631" max="4633" width="24.42578125" style="1106" customWidth="1"/>
    <col min="4634" max="4634" width="27.42578125" style="1106" customWidth="1"/>
    <col min="4635" max="4641" width="24.42578125" style="1106" customWidth="1"/>
    <col min="4642" max="4642" width="9.7109375" style="1106" customWidth="1"/>
    <col min="4643" max="4643" width="8.7109375" style="1106" customWidth="1"/>
    <col min="4644" max="4644" width="10.7109375" style="1106" customWidth="1"/>
    <col min="4645" max="4647" width="12.7109375" style="1106" customWidth="1"/>
    <col min="4648" max="4880" width="9.140625" style="1106"/>
    <col min="4881" max="4881" width="12.85546875" style="1106" customWidth="1"/>
    <col min="4882" max="4884" width="24.42578125" style="1106" customWidth="1"/>
    <col min="4885" max="4885" width="27.42578125" style="1106" customWidth="1"/>
    <col min="4886" max="4886" width="28.7109375" style="1106" customWidth="1"/>
    <col min="4887" max="4889" width="24.42578125" style="1106" customWidth="1"/>
    <col min="4890" max="4890" width="27.42578125" style="1106" customWidth="1"/>
    <col min="4891" max="4897" width="24.42578125" style="1106" customWidth="1"/>
    <col min="4898" max="4898" width="9.7109375" style="1106" customWidth="1"/>
    <col min="4899" max="4899" width="8.7109375" style="1106" customWidth="1"/>
    <col min="4900" max="4900" width="10.7109375" style="1106" customWidth="1"/>
    <col min="4901" max="4903" width="12.7109375" style="1106" customWidth="1"/>
    <col min="4904" max="5136" width="9.140625" style="1106"/>
    <col min="5137" max="5137" width="12.85546875" style="1106" customWidth="1"/>
    <col min="5138" max="5140" width="24.42578125" style="1106" customWidth="1"/>
    <col min="5141" max="5141" width="27.42578125" style="1106" customWidth="1"/>
    <col min="5142" max="5142" width="28.7109375" style="1106" customWidth="1"/>
    <col min="5143" max="5145" width="24.42578125" style="1106" customWidth="1"/>
    <col min="5146" max="5146" width="27.42578125" style="1106" customWidth="1"/>
    <col min="5147" max="5153" width="24.42578125" style="1106" customWidth="1"/>
    <col min="5154" max="5154" width="9.7109375" style="1106" customWidth="1"/>
    <col min="5155" max="5155" width="8.7109375" style="1106" customWidth="1"/>
    <col min="5156" max="5156" width="10.7109375" style="1106" customWidth="1"/>
    <col min="5157" max="5159" width="12.7109375" style="1106" customWidth="1"/>
    <col min="5160" max="5392" width="9.140625" style="1106"/>
    <col min="5393" max="5393" width="12.85546875" style="1106" customWidth="1"/>
    <col min="5394" max="5396" width="24.42578125" style="1106" customWidth="1"/>
    <col min="5397" max="5397" width="27.42578125" style="1106" customWidth="1"/>
    <col min="5398" max="5398" width="28.7109375" style="1106" customWidth="1"/>
    <col min="5399" max="5401" width="24.42578125" style="1106" customWidth="1"/>
    <col min="5402" max="5402" width="27.42578125" style="1106" customWidth="1"/>
    <col min="5403" max="5409" width="24.42578125" style="1106" customWidth="1"/>
    <col min="5410" max="5410" width="9.7109375" style="1106" customWidth="1"/>
    <col min="5411" max="5411" width="8.7109375" style="1106" customWidth="1"/>
    <col min="5412" max="5412" width="10.7109375" style="1106" customWidth="1"/>
    <col min="5413" max="5415" width="12.7109375" style="1106" customWidth="1"/>
    <col min="5416" max="5648" width="9.140625" style="1106"/>
    <col min="5649" max="5649" width="12.85546875" style="1106" customWidth="1"/>
    <col min="5650" max="5652" width="24.42578125" style="1106" customWidth="1"/>
    <col min="5653" max="5653" width="27.42578125" style="1106" customWidth="1"/>
    <col min="5654" max="5654" width="28.7109375" style="1106" customWidth="1"/>
    <col min="5655" max="5657" width="24.42578125" style="1106" customWidth="1"/>
    <col min="5658" max="5658" width="27.42578125" style="1106" customWidth="1"/>
    <col min="5659" max="5665" width="24.42578125" style="1106" customWidth="1"/>
    <col min="5666" max="5666" width="9.7109375" style="1106" customWidth="1"/>
    <col min="5667" max="5667" width="8.7109375" style="1106" customWidth="1"/>
    <col min="5668" max="5668" width="10.7109375" style="1106" customWidth="1"/>
    <col min="5669" max="5671" width="12.7109375" style="1106" customWidth="1"/>
    <col min="5672" max="5904" width="9.140625" style="1106"/>
    <col min="5905" max="5905" width="12.85546875" style="1106" customWidth="1"/>
    <col min="5906" max="5908" width="24.42578125" style="1106" customWidth="1"/>
    <col min="5909" max="5909" width="27.42578125" style="1106" customWidth="1"/>
    <col min="5910" max="5910" width="28.7109375" style="1106" customWidth="1"/>
    <col min="5911" max="5913" width="24.42578125" style="1106" customWidth="1"/>
    <col min="5914" max="5914" width="27.42578125" style="1106" customWidth="1"/>
    <col min="5915" max="5921" width="24.42578125" style="1106" customWidth="1"/>
    <col min="5922" max="5922" width="9.7109375" style="1106" customWidth="1"/>
    <col min="5923" max="5923" width="8.7109375" style="1106" customWidth="1"/>
    <col min="5924" max="5924" width="10.7109375" style="1106" customWidth="1"/>
    <col min="5925" max="5927" width="12.7109375" style="1106" customWidth="1"/>
    <col min="5928" max="6160" width="9.140625" style="1106"/>
    <col min="6161" max="6161" width="12.85546875" style="1106" customWidth="1"/>
    <col min="6162" max="6164" width="24.42578125" style="1106" customWidth="1"/>
    <col min="6165" max="6165" width="27.42578125" style="1106" customWidth="1"/>
    <col min="6166" max="6166" width="28.7109375" style="1106" customWidth="1"/>
    <col min="6167" max="6169" width="24.42578125" style="1106" customWidth="1"/>
    <col min="6170" max="6170" width="27.42578125" style="1106" customWidth="1"/>
    <col min="6171" max="6177" width="24.42578125" style="1106" customWidth="1"/>
    <col min="6178" max="6178" width="9.7109375" style="1106" customWidth="1"/>
    <col min="6179" max="6179" width="8.7109375" style="1106" customWidth="1"/>
    <col min="6180" max="6180" width="10.7109375" style="1106" customWidth="1"/>
    <col min="6181" max="6183" width="12.7109375" style="1106" customWidth="1"/>
    <col min="6184" max="6416" width="9.140625" style="1106"/>
    <col min="6417" max="6417" width="12.85546875" style="1106" customWidth="1"/>
    <col min="6418" max="6420" width="24.42578125" style="1106" customWidth="1"/>
    <col min="6421" max="6421" width="27.42578125" style="1106" customWidth="1"/>
    <col min="6422" max="6422" width="28.7109375" style="1106" customWidth="1"/>
    <col min="6423" max="6425" width="24.42578125" style="1106" customWidth="1"/>
    <col min="6426" max="6426" width="27.42578125" style="1106" customWidth="1"/>
    <col min="6427" max="6433" width="24.42578125" style="1106" customWidth="1"/>
    <col min="6434" max="6434" width="9.7109375" style="1106" customWidth="1"/>
    <col min="6435" max="6435" width="8.7109375" style="1106" customWidth="1"/>
    <col min="6436" max="6436" width="10.7109375" style="1106" customWidth="1"/>
    <col min="6437" max="6439" width="12.7109375" style="1106" customWidth="1"/>
    <col min="6440" max="6672" width="9.140625" style="1106"/>
    <col min="6673" max="6673" width="12.85546875" style="1106" customWidth="1"/>
    <col min="6674" max="6676" width="24.42578125" style="1106" customWidth="1"/>
    <col min="6677" max="6677" width="27.42578125" style="1106" customWidth="1"/>
    <col min="6678" max="6678" width="28.7109375" style="1106" customWidth="1"/>
    <col min="6679" max="6681" width="24.42578125" style="1106" customWidth="1"/>
    <col min="6682" max="6682" width="27.42578125" style="1106" customWidth="1"/>
    <col min="6683" max="6689" width="24.42578125" style="1106" customWidth="1"/>
    <col min="6690" max="6690" width="9.7109375" style="1106" customWidth="1"/>
    <col min="6691" max="6691" width="8.7109375" style="1106" customWidth="1"/>
    <col min="6692" max="6692" width="10.7109375" style="1106" customWidth="1"/>
    <col min="6693" max="6695" width="12.7109375" style="1106" customWidth="1"/>
    <col min="6696" max="6928" width="9.140625" style="1106"/>
    <col min="6929" max="6929" width="12.85546875" style="1106" customWidth="1"/>
    <col min="6930" max="6932" width="24.42578125" style="1106" customWidth="1"/>
    <col min="6933" max="6933" width="27.42578125" style="1106" customWidth="1"/>
    <col min="6934" max="6934" width="28.7109375" style="1106" customWidth="1"/>
    <col min="6935" max="6937" width="24.42578125" style="1106" customWidth="1"/>
    <col min="6938" max="6938" width="27.42578125" style="1106" customWidth="1"/>
    <col min="6939" max="6945" width="24.42578125" style="1106" customWidth="1"/>
    <col min="6946" max="6946" width="9.7109375" style="1106" customWidth="1"/>
    <col min="6947" max="6947" width="8.7109375" style="1106" customWidth="1"/>
    <col min="6948" max="6948" width="10.7109375" style="1106" customWidth="1"/>
    <col min="6949" max="6951" width="12.7109375" style="1106" customWidth="1"/>
    <col min="6952" max="7184" width="9.140625" style="1106"/>
    <col min="7185" max="7185" width="12.85546875" style="1106" customWidth="1"/>
    <col min="7186" max="7188" width="24.42578125" style="1106" customWidth="1"/>
    <col min="7189" max="7189" width="27.42578125" style="1106" customWidth="1"/>
    <col min="7190" max="7190" width="28.7109375" style="1106" customWidth="1"/>
    <col min="7191" max="7193" width="24.42578125" style="1106" customWidth="1"/>
    <col min="7194" max="7194" width="27.42578125" style="1106" customWidth="1"/>
    <col min="7195" max="7201" width="24.42578125" style="1106" customWidth="1"/>
    <col min="7202" max="7202" width="9.7109375" style="1106" customWidth="1"/>
    <col min="7203" max="7203" width="8.7109375" style="1106" customWidth="1"/>
    <col min="7204" max="7204" width="10.7109375" style="1106" customWidth="1"/>
    <col min="7205" max="7207" width="12.7109375" style="1106" customWidth="1"/>
    <col min="7208" max="7440" width="9.140625" style="1106"/>
    <col min="7441" max="7441" width="12.85546875" style="1106" customWidth="1"/>
    <col min="7442" max="7444" width="24.42578125" style="1106" customWidth="1"/>
    <col min="7445" max="7445" width="27.42578125" style="1106" customWidth="1"/>
    <col min="7446" max="7446" width="28.7109375" style="1106" customWidth="1"/>
    <col min="7447" max="7449" width="24.42578125" style="1106" customWidth="1"/>
    <col min="7450" max="7450" width="27.42578125" style="1106" customWidth="1"/>
    <col min="7451" max="7457" width="24.42578125" style="1106" customWidth="1"/>
    <col min="7458" max="7458" width="9.7109375" style="1106" customWidth="1"/>
    <col min="7459" max="7459" width="8.7109375" style="1106" customWidth="1"/>
    <col min="7460" max="7460" width="10.7109375" style="1106" customWidth="1"/>
    <col min="7461" max="7463" width="12.7109375" style="1106" customWidth="1"/>
    <col min="7464" max="7696" width="9.140625" style="1106"/>
    <col min="7697" max="7697" width="12.85546875" style="1106" customWidth="1"/>
    <col min="7698" max="7700" width="24.42578125" style="1106" customWidth="1"/>
    <col min="7701" max="7701" width="27.42578125" style="1106" customWidth="1"/>
    <col min="7702" max="7702" width="28.7109375" style="1106" customWidth="1"/>
    <col min="7703" max="7705" width="24.42578125" style="1106" customWidth="1"/>
    <col min="7706" max="7706" width="27.42578125" style="1106" customWidth="1"/>
    <col min="7707" max="7713" width="24.42578125" style="1106" customWidth="1"/>
    <col min="7714" max="7714" width="9.7109375" style="1106" customWidth="1"/>
    <col min="7715" max="7715" width="8.7109375" style="1106" customWidth="1"/>
    <col min="7716" max="7716" width="10.7109375" style="1106" customWidth="1"/>
    <col min="7717" max="7719" width="12.7109375" style="1106" customWidth="1"/>
    <col min="7720" max="7952" width="9.140625" style="1106"/>
    <col min="7953" max="7953" width="12.85546875" style="1106" customWidth="1"/>
    <col min="7954" max="7956" width="24.42578125" style="1106" customWidth="1"/>
    <col min="7957" max="7957" width="27.42578125" style="1106" customWidth="1"/>
    <col min="7958" max="7958" width="28.7109375" style="1106" customWidth="1"/>
    <col min="7959" max="7961" width="24.42578125" style="1106" customWidth="1"/>
    <col min="7962" max="7962" width="27.42578125" style="1106" customWidth="1"/>
    <col min="7963" max="7969" width="24.42578125" style="1106" customWidth="1"/>
    <col min="7970" max="7970" width="9.7109375" style="1106" customWidth="1"/>
    <col min="7971" max="7971" width="8.7109375" style="1106" customWidth="1"/>
    <col min="7972" max="7972" width="10.7109375" style="1106" customWidth="1"/>
    <col min="7973" max="7975" width="12.7109375" style="1106" customWidth="1"/>
    <col min="7976" max="8208" width="9.140625" style="1106"/>
    <col min="8209" max="8209" width="12.85546875" style="1106" customWidth="1"/>
    <col min="8210" max="8212" width="24.42578125" style="1106" customWidth="1"/>
    <col min="8213" max="8213" width="27.42578125" style="1106" customWidth="1"/>
    <col min="8214" max="8214" width="28.7109375" style="1106" customWidth="1"/>
    <col min="8215" max="8217" width="24.42578125" style="1106" customWidth="1"/>
    <col min="8218" max="8218" width="27.42578125" style="1106" customWidth="1"/>
    <col min="8219" max="8225" width="24.42578125" style="1106" customWidth="1"/>
    <col min="8226" max="8226" width="9.7109375" style="1106" customWidth="1"/>
    <col min="8227" max="8227" width="8.7109375" style="1106" customWidth="1"/>
    <col min="8228" max="8228" width="10.7109375" style="1106" customWidth="1"/>
    <col min="8229" max="8231" width="12.7109375" style="1106" customWidth="1"/>
    <col min="8232" max="8464" width="9.140625" style="1106"/>
    <col min="8465" max="8465" width="12.85546875" style="1106" customWidth="1"/>
    <col min="8466" max="8468" width="24.42578125" style="1106" customWidth="1"/>
    <col min="8469" max="8469" width="27.42578125" style="1106" customWidth="1"/>
    <col min="8470" max="8470" width="28.7109375" style="1106" customWidth="1"/>
    <col min="8471" max="8473" width="24.42578125" style="1106" customWidth="1"/>
    <col min="8474" max="8474" width="27.42578125" style="1106" customWidth="1"/>
    <col min="8475" max="8481" width="24.42578125" style="1106" customWidth="1"/>
    <col min="8482" max="8482" width="9.7109375" style="1106" customWidth="1"/>
    <col min="8483" max="8483" width="8.7109375" style="1106" customWidth="1"/>
    <col min="8484" max="8484" width="10.7109375" style="1106" customWidth="1"/>
    <col min="8485" max="8487" width="12.7109375" style="1106" customWidth="1"/>
    <col min="8488" max="8720" width="9.140625" style="1106"/>
    <col min="8721" max="8721" width="12.85546875" style="1106" customWidth="1"/>
    <col min="8722" max="8724" width="24.42578125" style="1106" customWidth="1"/>
    <col min="8725" max="8725" width="27.42578125" style="1106" customWidth="1"/>
    <col min="8726" max="8726" width="28.7109375" style="1106" customWidth="1"/>
    <col min="8727" max="8729" width="24.42578125" style="1106" customWidth="1"/>
    <col min="8730" max="8730" width="27.42578125" style="1106" customWidth="1"/>
    <col min="8731" max="8737" width="24.42578125" style="1106" customWidth="1"/>
    <col min="8738" max="8738" width="9.7109375" style="1106" customWidth="1"/>
    <col min="8739" max="8739" width="8.7109375" style="1106" customWidth="1"/>
    <col min="8740" max="8740" width="10.7109375" style="1106" customWidth="1"/>
    <col min="8741" max="8743" width="12.7109375" style="1106" customWidth="1"/>
    <col min="8744" max="8976" width="9.140625" style="1106"/>
    <col min="8977" max="8977" width="12.85546875" style="1106" customWidth="1"/>
    <col min="8978" max="8980" width="24.42578125" style="1106" customWidth="1"/>
    <col min="8981" max="8981" width="27.42578125" style="1106" customWidth="1"/>
    <col min="8982" max="8982" width="28.7109375" style="1106" customWidth="1"/>
    <col min="8983" max="8985" width="24.42578125" style="1106" customWidth="1"/>
    <col min="8986" max="8986" width="27.42578125" style="1106" customWidth="1"/>
    <col min="8987" max="8993" width="24.42578125" style="1106" customWidth="1"/>
    <col min="8994" max="8994" width="9.7109375" style="1106" customWidth="1"/>
    <col min="8995" max="8995" width="8.7109375" style="1106" customWidth="1"/>
    <col min="8996" max="8996" width="10.7109375" style="1106" customWidth="1"/>
    <col min="8997" max="8999" width="12.7109375" style="1106" customWidth="1"/>
    <col min="9000" max="9232" width="9.140625" style="1106"/>
    <col min="9233" max="9233" width="12.85546875" style="1106" customWidth="1"/>
    <col min="9234" max="9236" width="24.42578125" style="1106" customWidth="1"/>
    <col min="9237" max="9237" width="27.42578125" style="1106" customWidth="1"/>
    <col min="9238" max="9238" width="28.7109375" style="1106" customWidth="1"/>
    <col min="9239" max="9241" width="24.42578125" style="1106" customWidth="1"/>
    <col min="9242" max="9242" width="27.42578125" style="1106" customWidth="1"/>
    <col min="9243" max="9249" width="24.42578125" style="1106" customWidth="1"/>
    <col min="9250" max="9250" width="9.7109375" style="1106" customWidth="1"/>
    <col min="9251" max="9251" width="8.7109375" style="1106" customWidth="1"/>
    <col min="9252" max="9252" width="10.7109375" style="1106" customWidth="1"/>
    <col min="9253" max="9255" width="12.7109375" style="1106" customWidth="1"/>
    <col min="9256" max="9488" width="9.140625" style="1106"/>
    <col min="9489" max="9489" width="12.85546875" style="1106" customWidth="1"/>
    <col min="9490" max="9492" width="24.42578125" style="1106" customWidth="1"/>
    <col min="9493" max="9493" width="27.42578125" style="1106" customWidth="1"/>
    <col min="9494" max="9494" width="28.7109375" style="1106" customWidth="1"/>
    <col min="9495" max="9497" width="24.42578125" style="1106" customWidth="1"/>
    <col min="9498" max="9498" width="27.42578125" style="1106" customWidth="1"/>
    <col min="9499" max="9505" width="24.42578125" style="1106" customWidth="1"/>
    <col min="9506" max="9506" width="9.7109375" style="1106" customWidth="1"/>
    <col min="9507" max="9507" width="8.7109375" style="1106" customWidth="1"/>
    <col min="9508" max="9508" width="10.7109375" style="1106" customWidth="1"/>
    <col min="9509" max="9511" width="12.7109375" style="1106" customWidth="1"/>
    <col min="9512" max="9744" width="9.140625" style="1106"/>
    <col min="9745" max="9745" width="12.85546875" style="1106" customWidth="1"/>
    <col min="9746" max="9748" width="24.42578125" style="1106" customWidth="1"/>
    <col min="9749" max="9749" width="27.42578125" style="1106" customWidth="1"/>
    <col min="9750" max="9750" width="28.7109375" style="1106" customWidth="1"/>
    <col min="9751" max="9753" width="24.42578125" style="1106" customWidth="1"/>
    <col min="9754" max="9754" width="27.42578125" style="1106" customWidth="1"/>
    <col min="9755" max="9761" width="24.42578125" style="1106" customWidth="1"/>
    <col min="9762" max="9762" width="9.7109375" style="1106" customWidth="1"/>
    <col min="9763" max="9763" width="8.7109375" style="1106" customWidth="1"/>
    <col min="9764" max="9764" width="10.7109375" style="1106" customWidth="1"/>
    <col min="9765" max="9767" width="12.7109375" style="1106" customWidth="1"/>
    <col min="9768" max="10000" width="9.140625" style="1106"/>
    <col min="10001" max="10001" width="12.85546875" style="1106" customWidth="1"/>
    <col min="10002" max="10004" width="24.42578125" style="1106" customWidth="1"/>
    <col min="10005" max="10005" width="27.42578125" style="1106" customWidth="1"/>
    <col min="10006" max="10006" width="28.7109375" style="1106" customWidth="1"/>
    <col min="10007" max="10009" width="24.42578125" style="1106" customWidth="1"/>
    <col min="10010" max="10010" width="27.42578125" style="1106" customWidth="1"/>
    <col min="10011" max="10017" width="24.42578125" style="1106" customWidth="1"/>
    <col min="10018" max="10018" width="9.7109375" style="1106" customWidth="1"/>
    <col min="10019" max="10019" width="8.7109375" style="1106" customWidth="1"/>
    <col min="10020" max="10020" width="10.7109375" style="1106" customWidth="1"/>
    <col min="10021" max="10023" width="12.7109375" style="1106" customWidth="1"/>
    <col min="10024" max="10256" width="9.140625" style="1106"/>
    <col min="10257" max="10257" width="12.85546875" style="1106" customWidth="1"/>
    <col min="10258" max="10260" width="24.42578125" style="1106" customWidth="1"/>
    <col min="10261" max="10261" width="27.42578125" style="1106" customWidth="1"/>
    <col min="10262" max="10262" width="28.7109375" style="1106" customWidth="1"/>
    <col min="10263" max="10265" width="24.42578125" style="1106" customWidth="1"/>
    <col min="10266" max="10266" width="27.42578125" style="1106" customWidth="1"/>
    <col min="10267" max="10273" width="24.42578125" style="1106" customWidth="1"/>
    <col min="10274" max="10274" width="9.7109375" style="1106" customWidth="1"/>
    <col min="10275" max="10275" width="8.7109375" style="1106" customWidth="1"/>
    <col min="10276" max="10276" width="10.7109375" style="1106" customWidth="1"/>
    <col min="10277" max="10279" width="12.7109375" style="1106" customWidth="1"/>
    <col min="10280" max="10512" width="9.140625" style="1106"/>
    <col min="10513" max="10513" width="12.85546875" style="1106" customWidth="1"/>
    <col min="10514" max="10516" width="24.42578125" style="1106" customWidth="1"/>
    <col min="10517" max="10517" width="27.42578125" style="1106" customWidth="1"/>
    <col min="10518" max="10518" width="28.7109375" style="1106" customWidth="1"/>
    <col min="10519" max="10521" width="24.42578125" style="1106" customWidth="1"/>
    <col min="10522" max="10522" width="27.42578125" style="1106" customWidth="1"/>
    <col min="10523" max="10529" width="24.42578125" style="1106" customWidth="1"/>
    <col min="10530" max="10530" width="9.7109375" style="1106" customWidth="1"/>
    <col min="10531" max="10531" width="8.7109375" style="1106" customWidth="1"/>
    <col min="10532" max="10532" width="10.7109375" style="1106" customWidth="1"/>
    <col min="10533" max="10535" width="12.7109375" style="1106" customWidth="1"/>
    <col min="10536" max="10768" width="9.140625" style="1106"/>
    <col min="10769" max="10769" width="12.85546875" style="1106" customWidth="1"/>
    <col min="10770" max="10772" width="24.42578125" style="1106" customWidth="1"/>
    <col min="10773" max="10773" width="27.42578125" style="1106" customWidth="1"/>
    <col min="10774" max="10774" width="28.7109375" style="1106" customWidth="1"/>
    <col min="10775" max="10777" width="24.42578125" style="1106" customWidth="1"/>
    <col min="10778" max="10778" width="27.42578125" style="1106" customWidth="1"/>
    <col min="10779" max="10785" width="24.42578125" style="1106" customWidth="1"/>
    <col min="10786" max="10786" width="9.7109375" style="1106" customWidth="1"/>
    <col min="10787" max="10787" width="8.7109375" style="1106" customWidth="1"/>
    <col min="10788" max="10788" width="10.7109375" style="1106" customWidth="1"/>
    <col min="10789" max="10791" width="12.7109375" style="1106" customWidth="1"/>
    <col min="10792" max="11024" width="9.140625" style="1106"/>
    <col min="11025" max="11025" width="12.85546875" style="1106" customWidth="1"/>
    <col min="11026" max="11028" width="24.42578125" style="1106" customWidth="1"/>
    <col min="11029" max="11029" width="27.42578125" style="1106" customWidth="1"/>
    <col min="11030" max="11030" width="28.7109375" style="1106" customWidth="1"/>
    <col min="11031" max="11033" width="24.42578125" style="1106" customWidth="1"/>
    <col min="11034" max="11034" width="27.42578125" style="1106" customWidth="1"/>
    <col min="11035" max="11041" width="24.42578125" style="1106" customWidth="1"/>
    <col min="11042" max="11042" width="9.7109375" style="1106" customWidth="1"/>
    <col min="11043" max="11043" width="8.7109375" style="1106" customWidth="1"/>
    <col min="11044" max="11044" width="10.7109375" style="1106" customWidth="1"/>
    <col min="11045" max="11047" width="12.7109375" style="1106" customWidth="1"/>
    <col min="11048" max="11280" width="9.140625" style="1106"/>
    <col min="11281" max="11281" width="12.85546875" style="1106" customWidth="1"/>
    <col min="11282" max="11284" width="24.42578125" style="1106" customWidth="1"/>
    <col min="11285" max="11285" width="27.42578125" style="1106" customWidth="1"/>
    <col min="11286" max="11286" width="28.7109375" style="1106" customWidth="1"/>
    <col min="11287" max="11289" width="24.42578125" style="1106" customWidth="1"/>
    <col min="11290" max="11290" width="27.42578125" style="1106" customWidth="1"/>
    <col min="11291" max="11297" width="24.42578125" style="1106" customWidth="1"/>
    <col min="11298" max="11298" width="9.7109375" style="1106" customWidth="1"/>
    <col min="11299" max="11299" width="8.7109375" style="1106" customWidth="1"/>
    <col min="11300" max="11300" width="10.7109375" style="1106" customWidth="1"/>
    <col min="11301" max="11303" width="12.7109375" style="1106" customWidth="1"/>
    <col min="11304" max="11536" width="9.140625" style="1106"/>
    <col min="11537" max="11537" width="12.85546875" style="1106" customWidth="1"/>
    <col min="11538" max="11540" width="24.42578125" style="1106" customWidth="1"/>
    <col min="11541" max="11541" width="27.42578125" style="1106" customWidth="1"/>
    <col min="11542" max="11542" width="28.7109375" style="1106" customWidth="1"/>
    <col min="11543" max="11545" width="24.42578125" style="1106" customWidth="1"/>
    <col min="11546" max="11546" width="27.42578125" style="1106" customWidth="1"/>
    <col min="11547" max="11553" width="24.42578125" style="1106" customWidth="1"/>
    <col min="11554" max="11554" width="9.7109375" style="1106" customWidth="1"/>
    <col min="11555" max="11555" width="8.7109375" style="1106" customWidth="1"/>
    <col min="11556" max="11556" width="10.7109375" style="1106" customWidth="1"/>
    <col min="11557" max="11559" width="12.7109375" style="1106" customWidth="1"/>
    <col min="11560" max="11792" width="9.140625" style="1106"/>
    <col min="11793" max="11793" width="12.85546875" style="1106" customWidth="1"/>
    <col min="11794" max="11796" width="24.42578125" style="1106" customWidth="1"/>
    <col min="11797" max="11797" width="27.42578125" style="1106" customWidth="1"/>
    <col min="11798" max="11798" width="28.7109375" style="1106" customWidth="1"/>
    <col min="11799" max="11801" width="24.42578125" style="1106" customWidth="1"/>
    <col min="11802" max="11802" width="27.42578125" style="1106" customWidth="1"/>
    <col min="11803" max="11809" width="24.42578125" style="1106" customWidth="1"/>
    <col min="11810" max="11810" width="9.7109375" style="1106" customWidth="1"/>
    <col min="11811" max="11811" width="8.7109375" style="1106" customWidth="1"/>
    <col min="11812" max="11812" width="10.7109375" style="1106" customWidth="1"/>
    <col min="11813" max="11815" width="12.7109375" style="1106" customWidth="1"/>
    <col min="11816" max="12048" width="9.140625" style="1106"/>
    <col min="12049" max="12049" width="12.85546875" style="1106" customWidth="1"/>
    <col min="12050" max="12052" width="24.42578125" style="1106" customWidth="1"/>
    <col min="12053" max="12053" width="27.42578125" style="1106" customWidth="1"/>
    <col min="12054" max="12054" width="28.7109375" style="1106" customWidth="1"/>
    <col min="12055" max="12057" width="24.42578125" style="1106" customWidth="1"/>
    <col min="12058" max="12058" width="27.42578125" style="1106" customWidth="1"/>
    <col min="12059" max="12065" width="24.42578125" style="1106" customWidth="1"/>
    <col min="12066" max="12066" width="9.7109375" style="1106" customWidth="1"/>
    <col min="12067" max="12067" width="8.7109375" style="1106" customWidth="1"/>
    <col min="12068" max="12068" width="10.7109375" style="1106" customWidth="1"/>
    <col min="12069" max="12071" width="12.7109375" style="1106" customWidth="1"/>
    <col min="12072" max="12304" width="9.140625" style="1106"/>
    <col min="12305" max="12305" width="12.85546875" style="1106" customWidth="1"/>
    <col min="12306" max="12308" width="24.42578125" style="1106" customWidth="1"/>
    <col min="12309" max="12309" width="27.42578125" style="1106" customWidth="1"/>
    <col min="12310" max="12310" width="28.7109375" style="1106" customWidth="1"/>
    <col min="12311" max="12313" width="24.42578125" style="1106" customWidth="1"/>
    <col min="12314" max="12314" width="27.42578125" style="1106" customWidth="1"/>
    <col min="12315" max="12321" width="24.42578125" style="1106" customWidth="1"/>
    <col min="12322" max="12322" width="9.7109375" style="1106" customWidth="1"/>
    <col min="12323" max="12323" width="8.7109375" style="1106" customWidth="1"/>
    <col min="12324" max="12324" width="10.7109375" style="1106" customWidth="1"/>
    <col min="12325" max="12327" width="12.7109375" style="1106" customWidth="1"/>
    <col min="12328" max="12560" width="9.140625" style="1106"/>
    <col min="12561" max="12561" width="12.85546875" style="1106" customWidth="1"/>
    <col min="12562" max="12564" width="24.42578125" style="1106" customWidth="1"/>
    <col min="12565" max="12565" width="27.42578125" style="1106" customWidth="1"/>
    <col min="12566" max="12566" width="28.7109375" style="1106" customWidth="1"/>
    <col min="12567" max="12569" width="24.42578125" style="1106" customWidth="1"/>
    <col min="12570" max="12570" width="27.42578125" style="1106" customWidth="1"/>
    <col min="12571" max="12577" width="24.42578125" style="1106" customWidth="1"/>
    <col min="12578" max="12578" width="9.7109375" style="1106" customWidth="1"/>
    <col min="12579" max="12579" width="8.7109375" style="1106" customWidth="1"/>
    <col min="12580" max="12580" width="10.7109375" style="1106" customWidth="1"/>
    <col min="12581" max="12583" width="12.7109375" style="1106" customWidth="1"/>
    <col min="12584" max="12816" width="9.140625" style="1106"/>
    <col min="12817" max="12817" width="12.85546875" style="1106" customWidth="1"/>
    <col min="12818" max="12820" width="24.42578125" style="1106" customWidth="1"/>
    <col min="12821" max="12821" width="27.42578125" style="1106" customWidth="1"/>
    <col min="12822" max="12822" width="28.7109375" style="1106" customWidth="1"/>
    <col min="12823" max="12825" width="24.42578125" style="1106" customWidth="1"/>
    <col min="12826" max="12826" width="27.42578125" style="1106" customWidth="1"/>
    <col min="12827" max="12833" width="24.42578125" style="1106" customWidth="1"/>
    <col min="12834" max="12834" width="9.7109375" style="1106" customWidth="1"/>
    <col min="12835" max="12835" width="8.7109375" style="1106" customWidth="1"/>
    <col min="12836" max="12836" width="10.7109375" style="1106" customWidth="1"/>
    <col min="12837" max="12839" width="12.7109375" style="1106" customWidth="1"/>
    <col min="12840" max="13072" width="9.140625" style="1106"/>
    <col min="13073" max="13073" width="12.85546875" style="1106" customWidth="1"/>
    <col min="13074" max="13076" width="24.42578125" style="1106" customWidth="1"/>
    <col min="13077" max="13077" width="27.42578125" style="1106" customWidth="1"/>
    <col min="13078" max="13078" width="28.7109375" style="1106" customWidth="1"/>
    <col min="13079" max="13081" width="24.42578125" style="1106" customWidth="1"/>
    <col min="13082" max="13082" width="27.42578125" style="1106" customWidth="1"/>
    <col min="13083" max="13089" width="24.42578125" style="1106" customWidth="1"/>
    <col min="13090" max="13090" width="9.7109375" style="1106" customWidth="1"/>
    <col min="13091" max="13091" width="8.7109375" style="1106" customWidth="1"/>
    <col min="13092" max="13092" width="10.7109375" style="1106" customWidth="1"/>
    <col min="13093" max="13095" width="12.7109375" style="1106" customWidth="1"/>
    <col min="13096" max="13328" width="9.140625" style="1106"/>
    <col min="13329" max="13329" width="12.85546875" style="1106" customWidth="1"/>
    <col min="13330" max="13332" width="24.42578125" style="1106" customWidth="1"/>
    <col min="13333" max="13333" width="27.42578125" style="1106" customWidth="1"/>
    <col min="13334" max="13334" width="28.7109375" style="1106" customWidth="1"/>
    <col min="13335" max="13337" width="24.42578125" style="1106" customWidth="1"/>
    <col min="13338" max="13338" width="27.42578125" style="1106" customWidth="1"/>
    <col min="13339" max="13345" width="24.42578125" style="1106" customWidth="1"/>
    <col min="13346" max="13346" width="9.7109375" style="1106" customWidth="1"/>
    <col min="13347" max="13347" width="8.7109375" style="1106" customWidth="1"/>
    <col min="13348" max="13348" width="10.7109375" style="1106" customWidth="1"/>
    <col min="13349" max="13351" width="12.7109375" style="1106" customWidth="1"/>
    <col min="13352" max="13584" width="9.140625" style="1106"/>
    <col min="13585" max="13585" width="12.85546875" style="1106" customWidth="1"/>
    <col min="13586" max="13588" width="24.42578125" style="1106" customWidth="1"/>
    <col min="13589" max="13589" width="27.42578125" style="1106" customWidth="1"/>
    <col min="13590" max="13590" width="28.7109375" style="1106" customWidth="1"/>
    <col min="13591" max="13593" width="24.42578125" style="1106" customWidth="1"/>
    <col min="13594" max="13594" width="27.42578125" style="1106" customWidth="1"/>
    <col min="13595" max="13601" width="24.42578125" style="1106" customWidth="1"/>
    <col min="13602" max="13602" width="9.7109375" style="1106" customWidth="1"/>
    <col min="13603" max="13603" width="8.7109375" style="1106" customWidth="1"/>
    <col min="13604" max="13604" width="10.7109375" style="1106" customWidth="1"/>
    <col min="13605" max="13607" width="12.7109375" style="1106" customWidth="1"/>
    <col min="13608" max="13840" width="9.140625" style="1106"/>
    <col min="13841" max="13841" width="12.85546875" style="1106" customWidth="1"/>
    <col min="13842" max="13844" width="24.42578125" style="1106" customWidth="1"/>
    <col min="13845" max="13845" width="27.42578125" style="1106" customWidth="1"/>
    <col min="13846" max="13846" width="28.7109375" style="1106" customWidth="1"/>
    <col min="13847" max="13849" width="24.42578125" style="1106" customWidth="1"/>
    <col min="13850" max="13850" width="27.42578125" style="1106" customWidth="1"/>
    <col min="13851" max="13857" width="24.42578125" style="1106" customWidth="1"/>
    <col min="13858" max="13858" width="9.7109375" style="1106" customWidth="1"/>
    <col min="13859" max="13859" width="8.7109375" style="1106" customWidth="1"/>
    <col min="13860" max="13860" width="10.7109375" style="1106" customWidth="1"/>
    <col min="13861" max="13863" width="12.7109375" style="1106" customWidth="1"/>
    <col min="13864" max="14096" width="9.140625" style="1106"/>
    <col min="14097" max="14097" width="12.85546875" style="1106" customWidth="1"/>
    <col min="14098" max="14100" width="24.42578125" style="1106" customWidth="1"/>
    <col min="14101" max="14101" width="27.42578125" style="1106" customWidth="1"/>
    <col min="14102" max="14102" width="28.7109375" style="1106" customWidth="1"/>
    <col min="14103" max="14105" width="24.42578125" style="1106" customWidth="1"/>
    <col min="14106" max="14106" width="27.42578125" style="1106" customWidth="1"/>
    <col min="14107" max="14113" width="24.42578125" style="1106" customWidth="1"/>
    <col min="14114" max="14114" width="9.7109375" style="1106" customWidth="1"/>
    <col min="14115" max="14115" width="8.7109375" style="1106" customWidth="1"/>
    <col min="14116" max="14116" width="10.7109375" style="1106" customWidth="1"/>
    <col min="14117" max="14119" width="12.7109375" style="1106" customWidth="1"/>
    <col min="14120" max="14352" width="9.140625" style="1106"/>
    <col min="14353" max="14353" width="12.85546875" style="1106" customWidth="1"/>
    <col min="14354" max="14356" width="24.42578125" style="1106" customWidth="1"/>
    <col min="14357" max="14357" width="27.42578125" style="1106" customWidth="1"/>
    <col min="14358" max="14358" width="28.7109375" style="1106" customWidth="1"/>
    <col min="14359" max="14361" width="24.42578125" style="1106" customWidth="1"/>
    <col min="14362" max="14362" width="27.42578125" style="1106" customWidth="1"/>
    <col min="14363" max="14369" width="24.42578125" style="1106" customWidth="1"/>
    <col min="14370" max="14370" width="9.7109375" style="1106" customWidth="1"/>
    <col min="14371" max="14371" width="8.7109375" style="1106" customWidth="1"/>
    <col min="14372" max="14372" width="10.7109375" style="1106" customWidth="1"/>
    <col min="14373" max="14375" width="12.7109375" style="1106" customWidth="1"/>
    <col min="14376" max="14608" width="9.140625" style="1106"/>
    <col min="14609" max="14609" width="12.85546875" style="1106" customWidth="1"/>
    <col min="14610" max="14612" width="24.42578125" style="1106" customWidth="1"/>
    <col min="14613" max="14613" width="27.42578125" style="1106" customWidth="1"/>
    <col min="14614" max="14614" width="28.7109375" style="1106" customWidth="1"/>
    <col min="14615" max="14617" width="24.42578125" style="1106" customWidth="1"/>
    <col min="14618" max="14618" width="27.42578125" style="1106" customWidth="1"/>
    <col min="14619" max="14625" width="24.42578125" style="1106" customWidth="1"/>
    <col min="14626" max="14626" width="9.7109375" style="1106" customWidth="1"/>
    <col min="14627" max="14627" width="8.7109375" style="1106" customWidth="1"/>
    <col min="14628" max="14628" width="10.7109375" style="1106" customWidth="1"/>
    <col min="14629" max="14631" width="12.7109375" style="1106" customWidth="1"/>
    <col min="14632" max="14864" width="9.140625" style="1106"/>
    <col min="14865" max="14865" width="12.85546875" style="1106" customWidth="1"/>
    <col min="14866" max="14868" width="24.42578125" style="1106" customWidth="1"/>
    <col min="14869" max="14869" width="27.42578125" style="1106" customWidth="1"/>
    <col min="14870" max="14870" width="28.7109375" style="1106" customWidth="1"/>
    <col min="14871" max="14873" width="24.42578125" style="1106" customWidth="1"/>
    <col min="14874" max="14874" width="27.42578125" style="1106" customWidth="1"/>
    <col min="14875" max="14881" width="24.42578125" style="1106" customWidth="1"/>
    <col min="14882" max="14882" width="9.7109375" style="1106" customWidth="1"/>
    <col min="14883" max="14883" width="8.7109375" style="1106" customWidth="1"/>
    <col min="14884" max="14884" width="10.7109375" style="1106" customWidth="1"/>
    <col min="14885" max="14887" width="12.7109375" style="1106" customWidth="1"/>
    <col min="14888" max="15120" width="9.140625" style="1106"/>
    <col min="15121" max="15121" width="12.85546875" style="1106" customWidth="1"/>
    <col min="15122" max="15124" width="24.42578125" style="1106" customWidth="1"/>
    <col min="15125" max="15125" width="27.42578125" style="1106" customWidth="1"/>
    <col min="15126" max="15126" width="28.7109375" style="1106" customWidth="1"/>
    <col min="15127" max="15129" width="24.42578125" style="1106" customWidth="1"/>
    <col min="15130" max="15130" width="27.42578125" style="1106" customWidth="1"/>
    <col min="15131" max="15137" width="24.42578125" style="1106" customWidth="1"/>
    <col min="15138" max="15138" width="9.7109375" style="1106" customWidth="1"/>
    <col min="15139" max="15139" width="8.7109375" style="1106" customWidth="1"/>
    <col min="15140" max="15140" width="10.7109375" style="1106" customWidth="1"/>
    <col min="15141" max="15143" width="12.7109375" style="1106" customWidth="1"/>
    <col min="15144" max="15376" width="9.140625" style="1106"/>
    <col min="15377" max="15377" width="12.85546875" style="1106" customWidth="1"/>
    <col min="15378" max="15380" width="24.42578125" style="1106" customWidth="1"/>
    <col min="15381" max="15381" width="27.42578125" style="1106" customWidth="1"/>
    <col min="15382" max="15382" width="28.7109375" style="1106" customWidth="1"/>
    <col min="15383" max="15385" width="24.42578125" style="1106" customWidth="1"/>
    <col min="15386" max="15386" width="27.42578125" style="1106" customWidth="1"/>
    <col min="15387" max="15393" width="24.42578125" style="1106" customWidth="1"/>
    <col min="15394" max="15394" width="9.7109375" style="1106" customWidth="1"/>
    <col min="15395" max="15395" width="8.7109375" style="1106" customWidth="1"/>
    <col min="15396" max="15396" width="10.7109375" style="1106" customWidth="1"/>
    <col min="15397" max="15399" width="12.7109375" style="1106" customWidth="1"/>
    <col min="15400" max="15632" width="9.140625" style="1106"/>
    <col min="15633" max="15633" width="12.85546875" style="1106" customWidth="1"/>
    <col min="15634" max="15636" width="24.42578125" style="1106" customWidth="1"/>
    <col min="15637" max="15637" width="27.42578125" style="1106" customWidth="1"/>
    <col min="15638" max="15638" width="28.7109375" style="1106" customWidth="1"/>
    <col min="15639" max="15641" width="24.42578125" style="1106" customWidth="1"/>
    <col min="15642" max="15642" width="27.42578125" style="1106" customWidth="1"/>
    <col min="15643" max="15649" width="24.42578125" style="1106" customWidth="1"/>
    <col min="15650" max="15650" width="9.7109375" style="1106" customWidth="1"/>
    <col min="15651" max="15651" width="8.7109375" style="1106" customWidth="1"/>
    <col min="15652" max="15652" width="10.7109375" style="1106" customWidth="1"/>
    <col min="15653" max="15655" width="12.7109375" style="1106" customWidth="1"/>
    <col min="15656" max="15888" width="9.140625" style="1106"/>
    <col min="15889" max="15889" width="12.85546875" style="1106" customWidth="1"/>
    <col min="15890" max="15892" width="24.42578125" style="1106" customWidth="1"/>
    <col min="15893" max="15893" width="27.42578125" style="1106" customWidth="1"/>
    <col min="15894" max="15894" width="28.7109375" style="1106" customWidth="1"/>
    <col min="15895" max="15897" width="24.42578125" style="1106" customWidth="1"/>
    <col min="15898" max="15898" width="27.42578125" style="1106" customWidth="1"/>
    <col min="15899" max="15905" width="24.42578125" style="1106" customWidth="1"/>
    <col min="15906" max="15906" width="9.7109375" style="1106" customWidth="1"/>
    <col min="15907" max="15907" width="8.7109375" style="1106" customWidth="1"/>
    <col min="15908" max="15908" width="10.7109375" style="1106" customWidth="1"/>
    <col min="15909" max="15911" width="12.7109375" style="1106" customWidth="1"/>
    <col min="15912" max="16144" width="9.140625" style="1106"/>
    <col min="16145" max="16145" width="12.85546875" style="1106" customWidth="1"/>
    <col min="16146" max="16148" width="24.42578125" style="1106" customWidth="1"/>
    <col min="16149" max="16149" width="27.42578125" style="1106" customWidth="1"/>
    <col min="16150" max="16150" width="28.7109375" style="1106" customWidth="1"/>
    <col min="16151" max="16153" width="24.42578125" style="1106" customWidth="1"/>
    <col min="16154" max="16154" width="27.42578125" style="1106" customWidth="1"/>
    <col min="16155" max="16161" width="24.42578125" style="1106" customWidth="1"/>
    <col min="16162" max="16162" width="9.7109375" style="1106" customWidth="1"/>
    <col min="16163" max="16163" width="8.7109375" style="1106" customWidth="1"/>
    <col min="16164" max="16164" width="10.7109375" style="1106" customWidth="1"/>
    <col min="16165" max="16167" width="12.7109375" style="1106" customWidth="1"/>
    <col min="16168" max="16384" width="9.140625" style="1106"/>
  </cols>
  <sheetData>
    <row r="1" spans="1:36" s="1095" customFormat="1" ht="12.75">
      <c r="A1" s="3022" t="s">
        <v>29</v>
      </c>
      <c r="B1" s="3023"/>
      <c r="C1" s="3023"/>
      <c r="D1" s="1056"/>
      <c r="E1" s="1056"/>
      <c r="F1" s="1056"/>
      <c r="G1" s="1056"/>
      <c r="H1" s="1056"/>
      <c r="I1" s="1056"/>
      <c r="J1" s="1056"/>
      <c r="K1" s="1056"/>
      <c r="L1" s="1056"/>
      <c r="M1" s="1056"/>
      <c r="N1" s="1056"/>
      <c r="O1" s="1057"/>
      <c r="P1" s="1057"/>
      <c r="Q1" s="1057"/>
      <c r="R1" s="1057"/>
      <c r="S1" s="1057"/>
      <c r="T1" s="1057"/>
      <c r="U1" s="1057"/>
      <c r="V1" s="1057"/>
      <c r="W1" s="1057"/>
      <c r="X1" s="1057"/>
      <c r="Y1" s="998"/>
    </row>
    <row r="2" spans="1:36" s="1095" customFormat="1" ht="12.75">
      <c r="A2" s="1003" t="s">
        <v>30</v>
      </c>
      <c r="B2" s="2929" t="s">
        <v>2328</v>
      </c>
      <c r="C2" s="2929"/>
      <c r="D2" s="1059"/>
      <c r="E2" s="1059"/>
      <c r="F2" s="1059"/>
      <c r="G2" s="1059"/>
      <c r="H2" s="1059"/>
      <c r="I2" s="1059"/>
      <c r="J2" s="1059"/>
      <c r="K2" s="1059"/>
      <c r="L2" s="1059"/>
      <c r="M2" s="1059"/>
      <c r="N2" s="1059"/>
      <c r="O2" s="1002"/>
      <c r="P2" s="1002"/>
      <c r="Q2" s="1002"/>
      <c r="R2" s="1002"/>
      <c r="S2" s="1002"/>
      <c r="T2" s="1002"/>
      <c r="U2" s="1002"/>
      <c r="V2" s="1002"/>
      <c r="W2" s="1002"/>
      <c r="X2" s="1002"/>
      <c r="Y2" s="1002"/>
    </row>
    <row r="3" spans="1:36" s="1095" customFormat="1" ht="41.25" customHeight="1">
      <c r="A3" s="1003" t="s">
        <v>31</v>
      </c>
      <c r="B3" s="2928" t="s">
        <v>2329</v>
      </c>
      <c r="C3" s="2928"/>
      <c r="D3" s="1060"/>
      <c r="E3" s="1060"/>
      <c r="F3" s="1060"/>
      <c r="G3" s="1060"/>
      <c r="H3" s="1060"/>
      <c r="I3" s="1060"/>
      <c r="J3" s="1060"/>
      <c r="K3" s="1060"/>
      <c r="L3" s="1060"/>
      <c r="M3" s="1060"/>
      <c r="N3" s="1060"/>
      <c r="O3" s="998"/>
      <c r="P3" s="998"/>
      <c r="Q3" s="1004"/>
      <c r="R3" s="998"/>
      <c r="S3" s="998"/>
      <c r="T3" s="998"/>
      <c r="U3" s="1004"/>
      <c r="V3" s="998"/>
      <c r="W3" s="998"/>
      <c r="X3" s="998"/>
      <c r="Y3" s="998"/>
    </row>
    <row r="4" spans="1:36" s="1095" customFormat="1" ht="12.75">
      <c r="A4" s="1003" t="s">
        <v>32</v>
      </c>
      <c r="B4" s="2929">
        <v>1</v>
      </c>
      <c r="C4" s="2929"/>
      <c r="D4" s="1059"/>
      <c r="E4" s="1059"/>
      <c r="F4" s="1059"/>
      <c r="G4" s="1059"/>
      <c r="H4" s="1059"/>
      <c r="I4" s="1059"/>
      <c r="J4" s="1059"/>
      <c r="K4" s="1059"/>
      <c r="L4" s="1059"/>
      <c r="M4" s="1059"/>
      <c r="N4" s="1059"/>
      <c r="O4" s="1002"/>
      <c r="P4" s="1002"/>
      <c r="Q4" s="1002"/>
      <c r="R4" s="1002"/>
      <c r="S4" s="1002"/>
      <c r="T4" s="1002"/>
      <c r="U4" s="1002"/>
      <c r="V4" s="1002"/>
      <c r="W4" s="1002"/>
      <c r="X4" s="1002"/>
      <c r="Y4" s="1002"/>
    </row>
    <row r="5" spans="1:36" s="1095" customFormat="1" ht="12.75">
      <c r="A5" s="1003" t="s">
        <v>33</v>
      </c>
      <c r="B5" s="2929"/>
      <c r="C5" s="2929"/>
      <c r="D5" s="1059"/>
      <c r="E5" s="1059"/>
      <c r="F5" s="1059"/>
      <c r="G5" s="1059"/>
      <c r="H5" s="1059"/>
      <c r="I5" s="1059"/>
      <c r="J5" s="1059"/>
      <c r="K5" s="1059"/>
      <c r="L5" s="1059"/>
      <c r="M5" s="1059"/>
      <c r="N5" s="1059"/>
      <c r="O5" s="1002"/>
      <c r="P5" s="1002"/>
      <c r="Q5" s="1002"/>
      <c r="R5" s="1002"/>
      <c r="S5" s="1002"/>
      <c r="T5" s="1002"/>
      <c r="U5" s="1002"/>
      <c r="V5" s="1002"/>
      <c r="W5" s="1002"/>
      <c r="X5" s="1002"/>
      <c r="Y5" s="1002"/>
    </row>
    <row r="6" spans="1:36" s="1095" customFormat="1" ht="12.75">
      <c r="A6" s="1003" t="s">
        <v>34</v>
      </c>
      <c r="B6" s="2929"/>
      <c r="C6" s="2929"/>
      <c r="D6" s="1059"/>
      <c r="E6" s="1059"/>
      <c r="F6" s="1059"/>
      <c r="G6" s="1059"/>
      <c r="H6" s="1059"/>
      <c r="I6" s="1059"/>
      <c r="J6" s="1059"/>
      <c r="K6" s="1059"/>
      <c r="L6" s="1059"/>
      <c r="M6" s="1059"/>
      <c r="N6" s="1059"/>
      <c r="O6" s="1002"/>
      <c r="P6" s="1002"/>
      <c r="Q6" s="1002"/>
      <c r="R6" s="1002"/>
      <c r="S6" s="1002"/>
      <c r="T6" s="1002"/>
      <c r="U6" s="1002"/>
      <c r="V6" s="1002"/>
      <c r="W6" s="1002"/>
      <c r="X6" s="1002"/>
      <c r="Y6" s="1002"/>
    </row>
    <row r="7" spans="1:36" s="1095" customFormat="1" ht="12.75">
      <c r="A7" s="1003" t="s">
        <v>35</v>
      </c>
      <c r="B7" s="2929"/>
      <c r="C7" s="2929"/>
      <c r="D7" s="1059"/>
      <c r="E7" s="1059"/>
      <c r="F7" s="1059"/>
      <c r="G7" s="1059"/>
      <c r="H7" s="1059"/>
      <c r="I7" s="1059"/>
      <c r="J7" s="1059"/>
      <c r="K7" s="1059"/>
      <c r="L7" s="1059"/>
      <c r="M7" s="1059"/>
      <c r="N7" s="1059"/>
      <c r="O7" s="1002"/>
      <c r="P7" s="1002"/>
      <c r="Q7" s="1002"/>
      <c r="R7" s="1002"/>
      <c r="S7" s="1002"/>
      <c r="T7" s="1002"/>
      <c r="U7" s="1002"/>
      <c r="V7" s="1002"/>
      <c r="W7" s="1002"/>
      <c r="X7" s="1002"/>
      <c r="Y7" s="1002"/>
    </row>
    <row r="8" spans="1:36" s="1095" customFormat="1" ht="12.75">
      <c r="A8" s="1003" t="s">
        <v>814</v>
      </c>
      <c r="B8" s="2930"/>
      <c r="C8" s="2930"/>
      <c r="D8" s="1061"/>
      <c r="E8" s="1061"/>
      <c r="F8" s="1061"/>
      <c r="G8" s="1061"/>
      <c r="H8" s="1061"/>
      <c r="I8" s="1061"/>
      <c r="J8" s="1061"/>
      <c r="K8" s="1061"/>
      <c r="L8" s="1061"/>
      <c r="M8" s="1061"/>
      <c r="N8" s="1061"/>
      <c r="O8" s="1005"/>
      <c r="P8" s="1005"/>
      <c r="Q8" s="1005"/>
      <c r="R8" s="1005"/>
      <c r="S8" s="1005"/>
      <c r="T8" s="1005"/>
      <c r="U8" s="1005"/>
      <c r="V8" s="1005"/>
      <c r="W8" s="1005"/>
      <c r="X8" s="1005"/>
      <c r="Y8" s="1005"/>
    </row>
    <row r="9" spans="1:36" s="1095" customFormat="1" ht="12.75">
      <c r="A9" s="1003" t="s">
        <v>197</v>
      </c>
      <c r="B9" s="3024" t="s">
        <v>414</v>
      </c>
      <c r="C9" s="3025"/>
      <c r="D9" s="1062"/>
      <c r="E9" s="1062"/>
      <c r="F9" s="1060"/>
      <c r="G9" s="1060"/>
      <c r="H9" s="1060"/>
      <c r="I9" s="1060"/>
      <c r="J9" s="1060"/>
      <c r="K9" s="1060"/>
      <c r="L9" s="1060"/>
      <c r="M9" s="1060"/>
      <c r="N9" s="1060"/>
      <c r="O9" s="998"/>
      <c r="P9" s="998"/>
      <c r="Q9" s="998"/>
      <c r="R9" s="998"/>
      <c r="S9" s="998"/>
      <c r="T9" s="998"/>
      <c r="U9" s="998"/>
      <c r="V9" s="998"/>
      <c r="W9" s="998"/>
      <c r="X9" s="998"/>
      <c r="Y9" s="998"/>
      <c r="Z9" s="998"/>
    </row>
    <row r="10" spans="1:36" s="1099" customFormat="1">
      <c r="D10" s="224"/>
      <c r="E10" s="224"/>
      <c r="F10" s="224"/>
      <c r="G10" s="224"/>
      <c r="H10" s="224"/>
      <c r="I10" s="224"/>
      <c r="J10" s="224"/>
      <c r="K10" s="224"/>
      <c r="L10" s="224"/>
      <c r="M10" s="224"/>
      <c r="N10" s="224"/>
    </row>
    <row r="11" spans="1:36" s="730" customFormat="1">
      <c r="A11" s="732" t="s">
        <v>815</v>
      </c>
      <c r="B11" s="3026"/>
      <c r="C11" s="3026"/>
      <c r="D11" s="224"/>
      <c r="E11" s="224"/>
      <c r="F11" s="224"/>
      <c r="G11" s="224"/>
      <c r="H11" s="224"/>
      <c r="I11" s="224"/>
      <c r="J11" s="224"/>
      <c r="K11" s="224"/>
      <c r="L11" s="224"/>
      <c r="M11" s="224"/>
      <c r="N11" s="224"/>
    </row>
    <row r="12" spans="1:36" s="1095" customFormat="1" ht="12.75">
      <c r="A12" s="1144"/>
      <c r="B12" s="3027"/>
      <c r="C12" s="3027"/>
      <c r="D12" s="1060"/>
      <c r="E12" s="1060"/>
      <c r="F12" s="1060"/>
      <c r="G12" s="1060"/>
      <c r="H12" s="1060"/>
      <c r="I12" s="1060"/>
      <c r="J12" s="1060"/>
      <c r="K12" s="1060"/>
      <c r="L12" s="1060"/>
      <c r="M12" s="1060"/>
      <c r="N12" s="1060"/>
      <c r="O12" s="998"/>
      <c r="P12" s="998"/>
      <c r="Q12" s="998"/>
      <c r="R12" s="998"/>
      <c r="S12" s="998"/>
      <c r="T12" s="998"/>
      <c r="U12" s="998"/>
      <c r="V12" s="998"/>
      <c r="W12" s="998"/>
      <c r="X12" s="998"/>
      <c r="Y12" s="998"/>
      <c r="Z12" s="998"/>
    </row>
    <row r="13" spans="1:36" s="1104" customFormat="1" ht="12.75">
      <c r="A13" s="1132"/>
      <c r="B13" s="1133"/>
      <c r="C13" s="1133"/>
      <c r="D13" s="1065"/>
      <c r="E13" s="1065"/>
      <c r="F13" s="1065"/>
      <c r="G13" s="1065"/>
      <c r="H13" s="1065"/>
      <c r="I13" s="1065"/>
      <c r="J13" s="1065"/>
      <c r="K13" s="1065"/>
      <c r="L13" s="1065"/>
      <c r="M13" s="1065"/>
      <c r="N13" s="1065"/>
      <c r="O13" s="1133"/>
      <c r="P13" s="1133"/>
      <c r="Q13" s="1133"/>
      <c r="R13" s="1133"/>
      <c r="S13" s="1133"/>
      <c r="T13" s="1133"/>
      <c r="U13" s="1133"/>
      <c r="V13" s="1133"/>
      <c r="W13" s="1133"/>
      <c r="X13" s="1133"/>
      <c r="Y13" s="1133"/>
      <c r="Z13" s="1133"/>
      <c r="AA13" s="1133"/>
      <c r="AB13" s="1133"/>
      <c r="AC13" s="1133"/>
      <c r="AD13" s="1133"/>
      <c r="AE13" s="1133"/>
      <c r="AF13" s="1133"/>
      <c r="AG13" s="1133"/>
      <c r="AJ13" s="1055"/>
    </row>
    <row r="14" spans="1:36" s="1104" customFormat="1" ht="12.75">
      <c r="A14" s="1145" t="s">
        <v>2330</v>
      </c>
      <c r="B14" s="1133"/>
      <c r="C14" s="1133"/>
      <c r="D14" s="1065"/>
      <c r="E14" s="1065"/>
      <c r="F14" s="1065"/>
      <c r="G14" s="1065"/>
      <c r="H14" s="1065"/>
      <c r="I14" s="1065"/>
      <c r="J14" s="1065"/>
      <c r="K14" s="1065"/>
      <c r="L14" s="1065"/>
      <c r="M14" s="1065"/>
      <c r="N14" s="1065"/>
      <c r="O14" s="1133"/>
      <c r="P14" s="1133"/>
      <c r="Q14" s="1133"/>
      <c r="R14" s="1133"/>
      <c r="S14" s="1133"/>
      <c r="T14" s="1133"/>
      <c r="U14" s="1133"/>
      <c r="V14" s="1133"/>
      <c r="W14" s="1133"/>
      <c r="X14" s="1133"/>
      <c r="Y14" s="1133"/>
      <c r="Z14" s="1133"/>
      <c r="AA14" s="1133"/>
      <c r="AB14" s="1133"/>
      <c r="AC14" s="1133"/>
      <c r="AD14" s="1133"/>
      <c r="AE14" s="1133"/>
      <c r="AF14" s="1133"/>
      <c r="AG14" s="1133"/>
      <c r="AJ14" s="1055"/>
    </row>
    <row r="15" spans="1:36" s="1104" customFormat="1" ht="16.5" thickBot="1">
      <c r="A15" s="2906" t="s">
        <v>2282</v>
      </c>
      <c r="B15" s="2906"/>
      <c r="C15" s="2906"/>
      <c r="D15" s="2906"/>
      <c r="E15" s="2906"/>
      <c r="F15" s="2906"/>
      <c r="G15" s="2906"/>
      <c r="H15" s="2906"/>
      <c r="I15" s="1065"/>
      <c r="J15" s="1065"/>
      <c r="K15" s="1065"/>
      <c r="L15" s="1065"/>
      <c r="M15" s="1065"/>
      <c r="N15" s="1065"/>
      <c r="O15" s="1146"/>
      <c r="P15" s="1103"/>
      <c r="Q15" s="1103"/>
      <c r="S15" s="1146"/>
      <c r="T15" s="1103"/>
      <c r="U15" s="1103"/>
      <c r="AH15" s="1105"/>
      <c r="AI15" s="1105"/>
      <c r="AJ15" s="1014"/>
    </row>
    <row r="16" spans="1:36" s="1104" customFormat="1" ht="16.5" thickBot="1">
      <c r="A16" s="786" t="s">
        <v>1387</v>
      </c>
      <c r="B16" s="781"/>
      <c r="C16" s="781"/>
      <c r="D16" s="1066"/>
      <c r="E16" s="1066"/>
      <c r="F16" s="1066"/>
      <c r="G16" s="1066"/>
      <c r="H16" s="1066"/>
      <c r="I16" s="1066"/>
      <c r="J16" s="1066"/>
      <c r="K16" s="1066"/>
      <c r="L16" s="1066"/>
      <c r="M16" s="1066"/>
      <c r="N16" s="1066"/>
      <c r="O16" s="781"/>
      <c r="P16" s="780"/>
      <c r="Q16" s="780"/>
      <c r="R16" s="780"/>
      <c r="S16" s="781"/>
      <c r="T16" s="780"/>
      <c r="U16" s="780"/>
      <c r="V16" s="780"/>
      <c r="W16" s="1147"/>
      <c r="AH16" s="1105"/>
      <c r="AI16" s="1105"/>
      <c r="AJ16" s="1014"/>
    </row>
    <row r="17" spans="1:36" s="1104" customFormat="1" ht="16.5" thickBot="1">
      <c r="A17" s="2865" t="s">
        <v>2223</v>
      </c>
      <c r="B17" s="2863" t="s">
        <v>1339</v>
      </c>
      <c r="C17" s="3075" t="s">
        <v>2288</v>
      </c>
      <c r="D17" s="3061" t="s">
        <v>2289</v>
      </c>
      <c r="E17" s="3061" t="s">
        <v>2290</v>
      </c>
      <c r="F17" s="3077" t="s">
        <v>2291</v>
      </c>
      <c r="G17" s="3077" t="s">
        <v>2292</v>
      </c>
      <c r="H17" s="3063" t="s">
        <v>2293</v>
      </c>
      <c r="I17" s="3063" t="s">
        <v>2331</v>
      </c>
      <c r="J17" s="3063" t="s">
        <v>2332</v>
      </c>
      <c r="K17" s="3063" t="s">
        <v>2333</v>
      </c>
      <c r="L17" s="3063" t="s">
        <v>2334</v>
      </c>
      <c r="M17" s="3063" t="s">
        <v>2335</v>
      </c>
      <c r="N17" s="3063" t="s">
        <v>2336</v>
      </c>
      <c r="O17" s="2861" t="s">
        <v>2337</v>
      </c>
      <c r="P17" s="2862"/>
      <c r="Q17" s="2862"/>
      <c r="R17" s="2871"/>
      <c r="S17" s="2861" t="s">
        <v>2338</v>
      </c>
      <c r="T17" s="2862"/>
      <c r="U17" s="2862"/>
      <c r="V17" s="2871"/>
      <c r="W17" s="2867" t="s">
        <v>1003</v>
      </c>
      <c r="AH17" s="1105"/>
      <c r="AI17" s="1105"/>
      <c r="AJ17" s="1014"/>
    </row>
    <row r="18" spans="1:36" s="1104" customFormat="1" ht="16.5" thickBot="1">
      <c r="A18" s="2866"/>
      <c r="B18" s="2864"/>
      <c r="C18" s="3076"/>
      <c r="D18" s="3062"/>
      <c r="E18" s="3062"/>
      <c r="F18" s="3078"/>
      <c r="G18" s="3078"/>
      <c r="H18" s="3064"/>
      <c r="I18" s="3064"/>
      <c r="J18" s="3064"/>
      <c r="K18" s="3064"/>
      <c r="L18" s="3064"/>
      <c r="M18" s="3064"/>
      <c r="N18" s="3064"/>
      <c r="O18" s="996" t="s">
        <v>1004</v>
      </c>
      <c r="P18" s="1148" t="s">
        <v>1005</v>
      </c>
      <c r="Q18" s="996" t="s">
        <v>1006</v>
      </c>
      <c r="R18" s="996" t="s">
        <v>1007</v>
      </c>
      <c r="S18" s="996" t="s">
        <v>1004</v>
      </c>
      <c r="T18" s="1148" t="s">
        <v>1005</v>
      </c>
      <c r="U18" s="996" t="s">
        <v>1006</v>
      </c>
      <c r="V18" s="996" t="s">
        <v>1007</v>
      </c>
      <c r="W18" s="2868"/>
      <c r="AH18" s="1105"/>
      <c r="AI18" s="1105"/>
      <c r="AJ18" s="1014"/>
    </row>
    <row r="19" spans="1:36" s="1104" customFormat="1" ht="15.75">
      <c r="A19" s="994"/>
      <c r="B19" s="991"/>
      <c r="C19" s="995"/>
      <c r="D19" s="798"/>
      <c r="E19" s="798"/>
      <c r="F19" s="798"/>
      <c r="G19" s="798"/>
      <c r="H19" s="798"/>
      <c r="I19" s="798"/>
      <c r="J19" s="798"/>
      <c r="K19" s="798"/>
      <c r="L19" s="798"/>
      <c r="M19" s="798"/>
      <c r="N19" s="798"/>
      <c r="O19" s="1149"/>
      <c r="P19" s="1150"/>
      <c r="Q19" s="1151"/>
      <c r="R19" s="1152"/>
      <c r="S19" s="1149"/>
      <c r="T19" s="1150"/>
      <c r="U19" s="1151"/>
      <c r="V19" s="1152"/>
      <c r="W19" s="1153"/>
      <c r="AH19" s="1105"/>
      <c r="AI19" s="1105"/>
      <c r="AJ19" s="1014"/>
    </row>
    <row r="20" spans="1:36" s="1104" customFormat="1" ht="15.75">
      <c r="A20" s="1138"/>
      <c r="B20" s="805"/>
      <c r="C20" s="805"/>
      <c r="D20" s="821"/>
      <c r="E20" s="821"/>
      <c r="F20" s="821"/>
      <c r="G20" s="821"/>
      <c r="H20" s="821"/>
      <c r="I20" s="821"/>
      <c r="J20" s="821"/>
      <c r="K20" s="821"/>
      <c r="L20" s="821"/>
      <c r="M20" s="821"/>
      <c r="N20" s="821"/>
      <c r="O20" s="805"/>
      <c r="P20" s="805"/>
      <c r="Q20" s="806"/>
      <c r="R20" s="808"/>
      <c r="S20" s="805"/>
      <c r="T20" s="805"/>
      <c r="U20" s="806"/>
      <c r="V20" s="808"/>
      <c r="W20" s="1154"/>
      <c r="AH20" s="1105"/>
      <c r="AI20" s="1105"/>
      <c r="AJ20" s="1014"/>
    </row>
    <row r="21" spans="1:36" s="1104" customFormat="1" ht="15.75">
      <c r="A21" s="1155"/>
      <c r="B21" s="1156"/>
      <c r="C21" s="1156"/>
      <c r="D21" s="805"/>
      <c r="E21" s="805"/>
      <c r="F21" s="805"/>
      <c r="G21" s="805"/>
      <c r="H21" s="805"/>
      <c r="I21" s="805"/>
      <c r="J21" s="805"/>
      <c r="K21" s="805"/>
      <c r="L21" s="805"/>
      <c r="M21" s="805"/>
      <c r="N21" s="805"/>
      <c r="O21" s="805"/>
      <c r="P21" s="805"/>
      <c r="Q21" s="806"/>
      <c r="R21" s="808"/>
      <c r="S21" s="805"/>
      <c r="T21" s="805"/>
      <c r="U21" s="806"/>
      <c r="V21" s="808"/>
      <c r="W21" s="1157"/>
      <c r="AH21" s="1105"/>
      <c r="AI21" s="1105"/>
      <c r="AJ21" s="1014"/>
    </row>
    <row r="22" spans="1:36" s="1104" customFormat="1" ht="16.5" thickBot="1">
      <c r="A22" s="1158"/>
      <c r="B22" s="1159"/>
      <c r="C22" s="1159"/>
      <c r="D22" s="833"/>
      <c r="E22" s="833"/>
      <c r="F22" s="833"/>
      <c r="G22" s="833"/>
      <c r="H22" s="833"/>
      <c r="I22" s="833"/>
      <c r="J22" s="833"/>
      <c r="K22" s="833"/>
      <c r="L22" s="833"/>
      <c r="M22" s="833"/>
      <c r="N22" s="833"/>
      <c r="O22" s="833"/>
      <c r="P22" s="833"/>
      <c r="Q22" s="834"/>
      <c r="R22" s="836"/>
      <c r="S22" s="833"/>
      <c r="T22" s="833"/>
      <c r="U22" s="834"/>
      <c r="V22" s="836"/>
      <c r="W22" s="1160"/>
      <c r="AH22" s="1105"/>
      <c r="AI22" s="1105"/>
      <c r="AJ22" s="1014"/>
    </row>
    <row r="23" spans="1:36" s="1104" customFormat="1" ht="12.75">
      <c r="A23" s="1125"/>
      <c r="B23" s="1125"/>
      <c r="C23" s="1126"/>
      <c r="D23" s="1161"/>
      <c r="E23" s="1161"/>
      <c r="F23" s="1161"/>
      <c r="G23" s="1161"/>
      <c r="H23" s="1161"/>
      <c r="I23" s="1161"/>
      <c r="J23" s="1161"/>
      <c r="K23" s="1161"/>
      <c r="L23" s="1161"/>
      <c r="M23" s="1161"/>
      <c r="N23" s="1161"/>
      <c r="O23" s="1125"/>
      <c r="P23" s="1125"/>
      <c r="Q23" s="1125"/>
      <c r="R23" s="1126"/>
      <c r="S23" s="1125"/>
      <c r="T23" s="1125"/>
      <c r="U23" s="1125"/>
      <c r="V23" s="1126"/>
      <c r="W23" s="1126"/>
      <c r="AH23" s="1105"/>
      <c r="AI23" s="1105"/>
      <c r="AJ23" s="1014"/>
    </row>
    <row r="24" spans="1:36" s="1104" customFormat="1" ht="12.75">
      <c r="A24" s="1125"/>
      <c r="B24" s="1125"/>
      <c r="C24" s="1126"/>
      <c r="D24" s="1161"/>
      <c r="E24" s="1161"/>
      <c r="F24" s="1161"/>
      <c r="G24" s="1161"/>
      <c r="H24" s="1161"/>
      <c r="I24" s="1161"/>
      <c r="J24" s="1161"/>
      <c r="K24" s="1161"/>
      <c r="L24" s="1161"/>
      <c r="M24" s="1161"/>
      <c r="N24" s="1161"/>
      <c r="O24" s="1125"/>
      <c r="P24" s="1125"/>
      <c r="Q24" s="1125"/>
      <c r="R24" s="1126"/>
      <c r="S24" s="1125"/>
      <c r="T24" s="1125"/>
      <c r="U24" s="1125"/>
      <c r="V24" s="1126"/>
      <c r="W24" s="1126"/>
      <c r="AH24" s="1105"/>
      <c r="AI24" s="1105"/>
      <c r="AJ24" s="1014"/>
    </row>
    <row r="25" spans="1:36" s="1104" customFormat="1" ht="12.75">
      <c r="A25" s="1125"/>
      <c r="B25" s="1125"/>
      <c r="C25" s="1126"/>
      <c r="D25" s="1161"/>
      <c r="E25" s="1161"/>
      <c r="F25" s="1161"/>
      <c r="G25" s="1161"/>
      <c r="H25" s="1161"/>
      <c r="I25" s="1161"/>
      <c r="J25" s="1161"/>
      <c r="K25" s="1161"/>
      <c r="L25" s="1161"/>
      <c r="M25" s="1161"/>
      <c r="N25" s="1161"/>
      <c r="O25" s="1125"/>
      <c r="P25" s="1125"/>
      <c r="Q25" s="1125"/>
      <c r="R25" s="1126"/>
      <c r="S25" s="1125"/>
      <c r="T25" s="1125"/>
      <c r="U25" s="1125"/>
      <c r="V25" s="1126"/>
      <c r="W25" s="1126"/>
      <c r="AH25" s="1105"/>
      <c r="AI25" s="1105"/>
      <c r="AJ25" s="1014"/>
    </row>
    <row r="26" spans="1:36" s="1104" customFormat="1" ht="12.75">
      <c r="A26" s="1125"/>
      <c r="B26" s="1125"/>
      <c r="C26" s="1126"/>
      <c r="D26" s="1161"/>
      <c r="E26" s="1161"/>
      <c r="F26" s="1161"/>
      <c r="G26" s="1161"/>
      <c r="H26" s="1161"/>
      <c r="I26" s="1161"/>
      <c r="J26" s="1161"/>
      <c r="K26" s="1161"/>
      <c r="L26" s="1161"/>
      <c r="M26" s="1161"/>
      <c r="N26" s="1161"/>
      <c r="O26" s="1125"/>
      <c r="P26" s="1125"/>
      <c r="Q26" s="1125"/>
      <c r="R26" s="1126"/>
      <c r="S26" s="1125"/>
      <c r="T26" s="1125"/>
      <c r="U26" s="1125"/>
      <c r="V26" s="1126"/>
      <c r="W26" s="1126"/>
      <c r="AH26" s="1105"/>
      <c r="AI26" s="1105"/>
      <c r="AJ26" s="1014"/>
    </row>
    <row r="27" spans="1:36" s="1104" customFormat="1" ht="12.75">
      <c r="A27" s="1125"/>
      <c r="B27" s="1125"/>
      <c r="C27" s="1126"/>
      <c r="D27" s="1161"/>
      <c r="E27" s="1161"/>
      <c r="F27" s="1161"/>
      <c r="G27" s="1161"/>
      <c r="H27" s="1161"/>
      <c r="I27" s="1161"/>
      <c r="J27" s="1161"/>
      <c r="K27" s="1161"/>
      <c r="L27" s="1161"/>
      <c r="M27" s="1161"/>
      <c r="N27" s="1161"/>
      <c r="O27" s="1125"/>
      <c r="P27" s="1125"/>
      <c r="Q27" s="1125"/>
      <c r="R27" s="1126"/>
      <c r="S27" s="1125"/>
      <c r="T27" s="1125"/>
      <c r="U27" s="1125"/>
      <c r="V27" s="1126"/>
      <c r="W27" s="1126"/>
      <c r="AH27" s="1105"/>
      <c r="AI27" s="1105"/>
      <c r="AJ27" s="1014"/>
    </row>
    <row r="28" spans="1:36" s="1104" customFormat="1" ht="12.75">
      <c r="A28" s="1125"/>
      <c r="B28" s="1125"/>
      <c r="C28" s="1126"/>
      <c r="D28" s="1161"/>
      <c r="E28" s="1161"/>
      <c r="F28" s="1161"/>
      <c r="G28" s="1161"/>
      <c r="H28" s="1161"/>
      <c r="I28" s="1161"/>
      <c r="J28" s="1161"/>
      <c r="K28" s="1161"/>
      <c r="L28" s="1161"/>
      <c r="M28" s="1161"/>
      <c r="N28" s="1161"/>
      <c r="O28" s="1125"/>
      <c r="P28" s="1125"/>
      <c r="Q28" s="1125"/>
      <c r="R28" s="1126"/>
      <c r="S28" s="1125"/>
      <c r="T28" s="1125"/>
      <c r="U28" s="1125"/>
      <c r="V28" s="1126"/>
      <c r="W28" s="1126"/>
      <c r="AH28" s="1105"/>
      <c r="AI28" s="1105"/>
      <c r="AJ28" s="1014"/>
    </row>
    <row r="29" spans="1:36" s="1104" customFormat="1" ht="12.75">
      <c r="A29" s="1125"/>
      <c r="B29" s="1125"/>
      <c r="C29" s="1126"/>
      <c r="D29" s="1161"/>
      <c r="E29" s="1161"/>
      <c r="F29" s="1161"/>
      <c r="G29" s="1161"/>
      <c r="H29" s="1161"/>
      <c r="I29" s="1161"/>
      <c r="J29" s="1161"/>
      <c r="K29" s="1161"/>
      <c r="L29" s="1161"/>
      <c r="M29" s="1161"/>
      <c r="N29" s="1161"/>
      <c r="O29" s="1162"/>
      <c r="P29" s="1125"/>
      <c r="Q29" s="1125"/>
      <c r="R29" s="1126"/>
      <c r="S29" s="1162"/>
      <c r="T29" s="1125"/>
      <c r="U29" s="1125"/>
      <c r="V29" s="1126"/>
      <c r="W29" s="1126"/>
      <c r="AH29" s="1105"/>
      <c r="AI29" s="1105"/>
      <c r="AJ29" s="1014"/>
    </row>
    <row r="30" spans="1:36" s="1104" customFormat="1" ht="12.75">
      <c r="A30" s="1125"/>
      <c r="B30" s="1125"/>
      <c r="C30" s="1126"/>
      <c r="D30" s="1161"/>
      <c r="E30" s="1161"/>
      <c r="F30" s="1161"/>
      <c r="G30" s="1161"/>
      <c r="H30" s="1161"/>
      <c r="I30" s="1161"/>
      <c r="J30" s="1161"/>
      <c r="K30" s="1161"/>
      <c r="L30" s="1161"/>
      <c r="M30" s="1161"/>
      <c r="N30" s="1161"/>
      <c r="O30" s="1125"/>
      <c r="P30" s="1125"/>
      <c r="Q30" s="1125"/>
      <c r="R30" s="1126"/>
      <c r="S30" s="1125"/>
      <c r="T30" s="1125"/>
      <c r="U30" s="1125"/>
      <c r="V30" s="1126"/>
      <c r="W30" s="1126"/>
      <c r="AH30" s="1105"/>
      <c r="AI30" s="1105"/>
      <c r="AJ30" s="1014"/>
    </row>
    <row r="31" spans="1:36" s="1104" customFormat="1" ht="12.75">
      <c r="A31" s="1125"/>
      <c r="B31" s="1125"/>
      <c r="C31" s="1126"/>
      <c r="D31" s="1161"/>
      <c r="E31" s="1161"/>
      <c r="F31" s="1161"/>
      <c r="G31" s="1161"/>
      <c r="H31" s="1161"/>
      <c r="I31" s="1161"/>
      <c r="J31" s="1161"/>
      <c r="K31" s="1161"/>
      <c r="L31" s="1161"/>
      <c r="M31" s="1161"/>
      <c r="N31" s="1161"/>
      <c r="O31" s="1125"/>
      <c r="P31" s="1125"/>
      <c r="Q31" s="1125"/>
      <c r="R31" s="1126"/>
      <c r="S31" s="1125"/>
      <c r="T31" s="1125"/>
      <c r="U31" s="1125"/>
      <c r="V31" s="1126"/>
      <c r="W31" s="1126"/>
      <c r="AH31" s="1105"/>
      <c r="AI31" s="1105"/>
      <c r="AJ31" s="1014"/>
    </row>
    <row r="32" spans="1:36" s="1104" customFormat="1" ht="12.75">
      <c r="A32" s="1125"/>
      <c r="B32" s="1125"/>
      <c r="C32" s="1126"/>
      <c r="D32" s="1161"/>
      <c r="E32" s="1161"/>
      <c r="F32" s="1161"/>
      <c r="G32" s="1161"/>
      <c r="H32" s="1161"/>
      <c r="I32" s="1161"/>
      <c r="J32" s="1161"/>
      <c r="K32" s="1161"/>
      <c r="L32" s="1161"/>
      <c r="M32" s="1161"/>
      <c r="N32" s="1161"/>
      <c r="O32" s="1125"/>
      <c r="P32" s="1125"/>
      <c r="Q32" s="1125"/>
      <c r="R32" s="1126"/>
      <c r="S32" s="1125"/>
      <c r="T32" s="1125"/>
      <c r="U32" s="1125"/>
      <c r="V32" s="1126"/>
      <c r="W32" s="1126"/>
      <c r="AH32" s="1105"/>
      <c r="AI32" s="1105"/>
      <c r="AJ32" s="1014"/>
    </row>
    <row r="33" spans="1:36" s="1104" customFormat="1" ht="12.75">
      <c r="A33" s="1125"/>
      <c r="B33" s="1125"/>
      <c r="C33" s="1126"/>
      <c r="D33" s="1161"/>
      <c r="E33" s="1161"/>
      <c r="F33" s="1161"/>
      <c r="G33" s="1161"/>
      <c r="H33" s="1161"/>
      <c r="I33" s="1161"/>
      <c r="J33" s="1161"/>
      <c r="K33" s="1161"/>
      <c r="L33" s="1161"/>
      <c r="M33" s="1161"/>
      <c r="N33" s="1161"/>
      <c r="O33" s="1125"/>
      <c r="P33" s="1125"/>
      <c r="Q33" s="1125"/>
      <c r="R33" s="1126"/>
      <c r="S33" s="1125"/>
      <c r="T33" s="1125"/>
      <c r="U33" s="1125"/>
      <c r="V33" s="1126"/>
      <c r="W33" s="1126"/>
      <c r="AH33" s="1105"/>
      <c r="AI33" s="1105"/>
      <c r="AJ33" s="1014"/>
    </row>
    <row r="34" spans="1:36" s="1104" customFormat="1" ht="12.75">
      <c r="A34" s="1125"/>
      <c r="B34" s="1125"/>
      <c r="C34" s="1126"/>
      <c r="D34" s="1161"/>
      <c r="E34" s="1161"/>
      <c r="F34" s="1161"/>
      <c r="G34" s="1161"/>
      <c r="H34" s="1161"/>
      <c r="I34" s="1161"/>
      <c r="J34" s="1161"/>
      <c r="K34" s="1161"/>
      <c r="L34" s="1161"/>
      <c r="M34" s="1161"/>
      <c r="N34" s="1161"/>
      <c r="O34" s="1125"/>
      <c r="P34" s="1125"/>
      <c r="Q34" s="1125"/>
      <c r="R34" s="1126"/>
      <c r="S34" s="1125"/>
      <c r="T34" s="1125"/>
      <c r="U34" s="1125"/>
      <c r="V34" s="1126"/>
      <c r="W34" s="1126"/>
      <c r="AH34" s="1105"/>
      <c r="AI34" s="1105"/>
      <c r="AJ34" s="1014"/>
    </row>
    <row r="35" spans="1:36" s="1104" customFormat="1" ht="12.75">
      <c r="A35" s="1125"/>
      <c r="B35" s="1125"/>
      <c r="C35" s="1126"/>
      <c r="D35" s="1161"/>
      <c r="E35" s="1161"/>
      <c r="F35" s="1161"/>
      <c r="G35" s="1161"/>
      <c r="H35" s="1161"/>
      <c r="I35" s="1161"/>
      <c r="J35" s="1161"/>
      <c r="K35" s="1161"/>
      <c r="L35" s="1161"/>
      <c r="M35" s="1161"/>
      <c r="N35" s="1161"/>
      <c r="O35" s="1125"/>
      <c r="P35" s="1125"/>
      <c r="Q35" s="1125"/>
      <c r="R35" s="1126"/>
      <c r="S35" s="1125"/>
      <c r="T35" s="1125"/>
      <c r="U35" s="1125"/>
      <c r="V35" s="1126"/>
      <c r="W35" s="1126"/>
      <c r="AH35" s="1105"/>
      <c r="AI35" s="1105"/>
      <c r="AJ35" s="1014"/>
    </row>
    <row r="36" spans="1:36" s="1104" customFormat="1" ht="12.75">
      <c r="A36" s="1125"/>
      <c r="B36" s="1125"/>
      <c r="C36" s="1126"/>
      <c r="D36" s="1161"/>
      <c r="E36" s="1161"/>
      <c r="F36" s="1161"/>
      <c r="G36" s="1161"/>
      <c r="H36" s="1161"/>
      <c r="I36" s="1161"/>
      <c r="J36" s="1161"/>
      <c r="K36" s="1161"/>
      <c r="L36" s="1161"/>
      <c r="M36" s="1161"/>
      <c r="N36" s="1161"/>
      <c r="O36" s="1125"/>
      <c r="P36" s="1125"/>
      <c r="Q36" s="1125"/>
      <c r="R36" s="1126"/>
      <c r="S36" s="1125"/>
      <c r="T36" s="1125"/>
      <c r="U36" s="1125"/>
      <c r="V36" s="1126"/>
      <c r="W36" s="1126"/>
      <c r="AH36" s="1105"/>
      <c r="AI36" s="1105"/>
      <c r="AJ36" s="1014"/>
    </row>
    <row r="37" spans="1:36" s="1104" customFormat="1" ht="12.75">
      <c r="A37" s="1125"/>
      <c r="B37" s="1125"/>
      <c r="C37" s="1126"/>
      <c r="D37" s="1161"/>
      <c r="E37" s="1161"/>
      <c r="F37" s="1161"/>
      <c r="G37" s="1161"/>
      <c r="H37" s="1161"/>
      <c r="I37" s="1161"/>
      <c r="J37" s="1161"/>
      <c r="K37" s="1161"/>
      <c r="L37" s="1161"/>
      <c r="M37" s="1161"/>
      <c r="N37" s="1161"/>
      <c r="O37" s="1125"/>
      <c r="P37" s="1125"/>
      <c r="Q37" s="1125"/>
      <c r="R37" s="1126"/>
      <c r="S37" s="1125"/>
      <c r="T37" s="1125"/>
      <c r="U37" s="1125"/>
      <c r="V37" s="1126"/>
      <c r="W37" s="1126"/>
      <c r="AH37" s="1105"/>
      <c r="AI37" s="1105"/>
      <c r="AJ37" s="1014"/>
    </row>
    <row r="38" spans="1:36" s="1104" customFormat="1" ht="12.75">
      <c r="A38" s="1125"/>
      <c r="B38" s="1125"/>
      <c r="C38" s="1126"/>
      <c r="D38" s="1161"/>
      <c r="E38" s="1161"/>
      <c r="F38" s="1161"/>
      <c r="G38" s="1161"/>
      <c r="H38" s="1161"/>
      <c r="I38" s="1161"/>
      <c r="J38" s="1161"/>
      <c r="K38" s="1161"/>
      <c r="L38" s="1161"/>
      <c r="M38" s="1161"/>
      <c r="N38" s="1161"/>
      <c r="O38" s="1125"/>
      <c r="P38" s="1125"/>
      <c r="Q38" s="1125"/>
      <c r="R38" s="1126"/>
      <c r="S38" s="1125"/>
      <c r="T38" s="1125"/>
      <c r="U38" s="1125"/>
      <c r="V38" s="1126"/>
      <c r="W38" s="1126"/>
      <c r="AH38" s="1105"/>
      <c r="AI38" s="1105"/>
      <c r="AJ38" s="1014"/>
    </row>
    <row r="39" spans="1:36" s="1104" customFormat="1" ht="12.75">
      <c r="A39" s="1125"/>
      <c r="B39" s="1125"/>
      <c r="C39" s="1126"/>
      <c r="D39" s="1161"/>
      <c r="E39" s="1161"/>
      <c r="F39" s="1161"/>
      <c r="G39" s="1161"/>
      <c r="H39" s="1161"/>
      <c r="I39" s="1161"/>
      <c r="J39" s="1161"/>
      <c r="K39" s="1161"/>
      <c r="L39" s="1161"/>
      <c r="M39" s="1161"/>
      <c r="N39" s="1161"/>
      <c r="O39" s="1125"/>
      <c r="P39" s="1125"/>
      <c r="Q39" s="1125"/>
      <c r="R39" s="1126"/>
      <c r="S39" s="1125"/>
      <c r="T39" s="1125"/>
      <c r="U39" s="1125"/>
      <c r="V39" s="1126"/>
      <c r="W39" s="1126"/>
      <c r="AH39" s="1105"/>
      <c r="AI39" s="1105"/>
      <c r="AJ39" s="1014"/>
    </row>
    <row r="40" spans="1:36" s="1104" customFormat="1" ht="12.75">
      <c r="A40" s="1125"/>
      <c r="B40" s="1125"/>
      <c r="C40" s="1126"/>
      <c r="D40" s="1161"/>
      <c r="E40" s="1161"/>
      <c r="F40" s="1161"/>
      <c r="G40" s="1161"/>
      <c r="H40" s="1161"/>
      <c r="I40" s="1161"/>
      <c r="J40" s="1161"/>
      <c r="K40" s="1161"/>
      <c r="L40" s="1161"/>
      <c r="M40" s="1161"/>
      <c r="N40" s="1161"/>
      <c r="O40" s="1125"/>
      <c r="P40" s="1125"/>
      <c r="Q40" s="1125"/>
      <c r="R40" s="1126"/>
      <c r="S40" s="1125"/>
      <c r="T40" s="1125"/>
      <c r="U40" s="1125"/>
      <c r="V40" s="1126"/>
      <c r="W40" s="1126"/>
      <c r="AH40" s="1105"/>
      <c r="AI40" s="1105"/>
      <c r="AJ40" s="1014"/>
    </row>
    <row r="41" spans="1:36" s="1104" customFormat="1" ht="12.75">
      <c r="A41" s="1125"/>
      <c r="B41" s="1125"/>
      <c r="C41" s="1126"/>
      <c r="D41" s="1161"/>
      <c r="E41" s="1161"/>
      <c r="F41" s="1161"/>
      <c r="G41" s="1161"/>
      <c r="H41" s="1161"/>
      <c r="I41" s="1161"/>
      <c r="J41" s="1161"/>
      <c r="K41" s="1161"/>
      <c r="L41" s="1161"/>
      <c r="M41" s="1161"/>
      <c r="N41" s="1161"/>
      <c r="O41" s="1125"/>
      <c r="P41" s="1125"/>
      <c r="Q41" s="1125"/>
      <c r="R41" s="1126"/>
      <c r="S41" s="1125"/>
      <c r="T41" s="1125"/>
      <c r="U41" s="1125"/>
      <c r="V41" s="1126"/>
      <c r="W41" s="1126"/>
      <c r="AH41" s="1105"/>
      <c r="AI41" s="1105"/>
      <c r="AJ41" s="1014"/>
    </row>
    <row r="42" spans="1:36" s="1104" customFormat="1" ht="12.75">
      <c r="A42" s="1125"/>
      <c r="B42" s="1125"/>
      <c r="C42" s="1126"/>
      <c r="D42" s="1161"/>
      <c r="E42" s="1161"/>
      <c r="F42" s="1161"/>
      <c r="G42" s="1161"/>
      <c r="H42" s="1161"/>
      <c r="I42" s="1161"/>
      <c r="J42" s="1161"/>
      <c r="K42" s="1161"/>
      <c r="L42" s="1161"/>
      <c r="M42" s="1161"/>
      <c r="N42" s="1161"/>
      <c r="O42" s="1125"/>
      <c r="P42" s="1125"/>
      <c r="Q42" s="1125"/>
      <c r="R42" s="1126"/>
      <c r="S42" s="1125"/>
      <c r="T42" s="1125"/>
      <c r="U42" s="1125"/>
      <c r="V42" s="1126"/>
      <c r="W42" s="1126"/>
      <c r="AH42" s="1105"/>
      <c r="AI42" s="1105"/>
      <c r="AJ42" s="1014"/>
    </row>
    <row r="43" spans="1:36" s="1104" customFormat="1" ht="12.75">
      <c r="A43" s="1125"/>
      <c r="B43" s="1125"/>
      <c r="C43" s="1126"/>
      <c r="D43" s="1161"/>
      <c r="E43" s="1161"/>
      <c r="F43" s="1161"/>
      <c r="G43" s="1161"/>
      <c r="H43" s="1161"/>
      <c r="I43" s="1161"/>
      <c r="J43" s="1161"/>
      <c r="K43" s="1161"/>
      <c r="L43" s="1161"/>
      <c r="M43" s="1161"/>
      <c r="N43" s="1161"/>
      <c r="O43" s="1125"/>
      <c r="P43" s="1125"/>
      <c r="Q43" s="1125"/>
      <c r="R43" s="1126"/>
      <c r="S43" s="1125"/>
      <c r="T43" s="1125"/>
      <c r="U43" s="1125"/>
      <c r="V43" s="1126"/>
      <c r="W43" s="1126"/>
      <c r="AH43" s="1105"/>
      <c r="AI43" s="1105"/>
      <c r="AJ43" s="1014"/>
    </row>
    <row r="44" spans="1:36" s="1104" customFormat="1" ht="12.75">
      <c r="A44" s="1125"/>
      <c r="B44" s="1125"/>
      <c r="C44" s="1126"/>
      <c r="D44" s="1161"/>
      <c r="E44" s="1161"/>
      <c r="F44" s="1161"/>
      <c r="G44" s="1161"/>
      <c r="H44" s="1161"/>
      <c r="I44" s="1161"/>
      <c r="J44" s="1161"/>
      <c r="K44" s="1161"/>
      <c r="L44" s="1161"/>
      <c r="M44" s="1161"/>
      <c r="N44" s="1161"/>
      <c r="O44" s="1125"/>
      <c r="P44" s="1125"/>
      <c r="Q44" s="1125"/>
      <c r="R44" s="1126"/>
      <c r="S44" s="1125"/>
      <c r="T44" s="1125"/>
      <c r="U44" s="1125"/>
      <c r="V44" s="1126"/>
      <c r="W44" s="1126"/>
      <c r="AH44" s="1105"/>
      <c r="AI44" s="1105"/>
      <c r="AJ44" s="1014"/>
    </row>
    <row r="45" spans="1:36" s="1104" customFormat="1" ht="12.75">
      <c r="A45" s="1125"/>
      <c r="B45" s="1125"/>
      <c r="C45" s="1126"/>
      <c r="D45" s="1161"/>
      <c r="E45" s="1161"/>
      <c r="F45" s="1161"/>
      <c r="G45" s="1161"/>
      <c r="H45" s="1161"/>
      <c r="I45" s="1161"/>
      <c r="J45" s="1161"/>
      <c r="K45" s="1161"/>
      <c r="L45" s="1161"/>
      <c r="M45" s="1161"/>
      <c r="N45" s="1161"/>
      <c r="O45" s="1125"/>
      <c r="P45" s="1125"/>
      <c r="Q45" s="1125"/>
      <c r="R45" s="1126"/>
      <c r="S45" s="1125"/>
      <c r="T45" s="1125"/>
      <c r="U45" s="1125"/>
      <c r="V45" s="1126"/>
      <c r="W45" s="1126"/>
      <c r="AH45" s="1105"/>
      <c r="AI45" s="1105"/>
      <c r="AJ45" s="1014"/>
    </row>
    <row r="46" spans="1:36" s="1104" customFormat="1" ht="12.75">
      <c r="A46" s="1125"/>
      <c r="B46" s="1125"/>
      <c r="C46" s="1126"/>
      <c r="D46" s="1161"/>
      <c r="E46" s="1161"/>
      <c r="F46" s="1161"/>
      <c r="G46" s="1161"/>
      <c r="H46" s="1161"/>
      <c r="I46" s="1161"/>
      <c r="J46" s="1161"/>
      <c r="K46" s="1161"/>
      <c r="L46" s="1161"/>
      <c r="M46" s="1161"/>
      <c r="N46" s="1161"/>
      <c r="O46" s="1125"/>
      <c r="P46" s="1125"/>
      <c r="Q46" s="1125"/>
      <c r="R46" s="1126"/>
      <c r="S46" s="1125"/>
      <c r="T46" s="1125"/>
      <c r="U46" s="1125"/>
      <c r="V46" s="1126"/>
      <c r="W46" s="1126"/>
      <c r="AH46" s="1105"/>
      <c r="AI46" s="1105"/>
      <c r="AJ46" s="1014"/>
    </row>
    <row r="47" spans="1:36" s="1104" customFormat="1" ht="12.75">
      <c r="A47" s="1125"/>
      <c r="B47" s="1125"/>
      <c r="C47" s="1126"/>
      <c r="D47" s="1161"/>
      <c r="E47" s="1161"/>
      <c r="F47" s="1161"/>
      <c r="G47" s="1161"/>
      <c r="H47" s="1161"/>
      <c r="I47" s="1161"/>
      <c r="J47" s="1161"/>
      <c r="K47" s="1161"/>
      <c r="L47" s="1161"/>
      <c r="M47" s="1161"/>
      <c r="N47" s="1161"/>
      <c r="O47" s="1125"/>
      <c r="P47" s="1125"/>
      <c r="Q47" s="1125"/>
      <c r="R47" s="1126"/>
      <c r="S47" s="1125"/>
      <c r="T47" s="1125"/>
      <c r="U47" s="1125"/>
      <c r="V47" s="1126"/>
      <c r="W47" s="1126"/>
      <c r="AH47" s="1105"/>
      <c r="AI47" s="1105"/>
      <c r="AJ47" s="1014"/>
    </row>
    <row r="48" spans="1:36" s="1104" customFormat="1" ht="12.75">
      <c r="A48" s="1125"/>
      <c r="B48" s="1125"/>
      <c r="C48" s="1126"/>
      <c r="D48" s="1161"/>
      <c r="E48" s="1161"/>
      <c r="F48" s="1161"/>
      <c r="G48" s="1161"/>
      <c r="H48" s="1161"/>
      <c r="I48" s="1161"/>
      <c r="J48" s="1161"/>
      <c r="K48" s="1161"/>
      <c r="L48" s="1161"/>
      <c r="M48" s="1161"/>
      <c r="N48" s="1161"/>
      <c r="O48" s="1125"/>
      <c r="P48" s="1125"/>
      <c r="Q48" s="1125"/>
      <c r="R48" s="1126"/>
      <c r="S48" s="1125"/>
      <c r="T48" s="1125"/>
      <c r="U48" s="1125"/>
      <c r="V48" s="1126"/>
      <c r="W48" s="1126"/>
      <c r="AH48" s="1105"/>
      <c r="AI48" s="1105"/>
      <c r="AJ48" s="1014"/>
    </row>
    <row r="49" spans="1:36" s="1104" customFormat="1" ht="12.75">
      <c r="A49" s="1125"/>
      <c r="B49" s="1125"/>
      <c r="C49" s="1126"/>
      <c r="D49" s="1091"/>
      <c r="E49" s="1091"/>
      <c r="F49" s="1091"/>
      <c r="G49" s="1091"/>
      <c r="H49" s="1091"/>
      <c r="I49" s="1091"/>
      <c r="J49" s="1091"/>
      <c r="K49" s="1091"/>
      <c r="L49" s="1091"/>
      <c r="M49" s="1091"/>
      <c r="N49" s="1091"/>
      <c r="O49" s="1125"/>
      <c r="P49" s="1125"/>
      <c r="Q49" s="1125"/>
      <c r="R49" s="1126"/>
      <c r="S49" s="1125"/>
      <c r="T49" s="1125"/>
      <c r="U49" s="1125"/>
      <c r="V49" s="1126"/>
      <c r="W49" s="1126"/>
      <c r="AH49" s="1105"/>
      <c r="AI49" s="1105"/>
      <c r="AJ49" s="1014"/>
    </row>
    <row r="50" spans="1:36" s="1104" customFormat="1" ht="12.75">
      <c r="A50" s="1125"/>
      <c r="B50" s="1125"/>
      <c r="C50" s="1126"/>
      <c r="D50" s="1091"/>
      <c r="E50" s="1091"/>
      <c r="F50" s="1091"/>
      <c r="G50" s="1091"/>
      <c r="H50" s="1091"/>
      <c r="I50" s="1091"/>
      <c r="J50" s="1091"/>
      <c r="K50" s="1091"/>
      <c r="L50" s="1091"/>
      <c r="M50" s="1091"/>
      <c r="N50" s="1091"/>
      <c r="O50" s="1125"/>
      <c r="P50" s="1125"/>
      <c r="Q50" s="1125"/>
      <c r="R50" s="1126"/>
      <c r="S50" s="1125"/>
      <c r="T50" s="1125"/>
      <c r="U50" s="1125"/>
      <c r="V50" s="1126"/>
      <c r="W50" s="1126"/>
      <c r="AH50" s="1105"/>
      <c r="AI50" s="1105"/>
      <c r="AJ50" s="1014"/>
    </row>
    <row r="51" spans="1:36" s="1104" customFormat="1" ht="12.75">
      <c r="A51" s="1125"/>
      <c r="B51" s="1125"/>
      <c r="C51" s="1126"/>
      <c r="D51" s="1091"/>
      <c r="E51" s="1091"/>
      <c r="F51" s="1091"/>
      <c r="G51" s="1091"/>
      <c r="H51" s="1091"/>
      <c r="I51" s="1091"/>
      <c r="J51" s="1091"/>
      <c r="K51" s="1091"/>
      <c r="L51" s="1091"/>
      <c r="M51" s="1091"/>
      <c r="N51" s="1091"/>
      <c r="O51" s="1125"/>
      <c r="P51" s="1125"/>
      <c r="Q51" s="1125"/>
      <c r="R51" s="1126"/>
      <c r="S51" s="1125"/>
      <c r="T51" s="1125"/>
      <c r="U51" s="1125"/>
      <c r="V51" s="1126"/>
      <c r="W51" s="1126"/>
      <c r="AH51" s="1105"/>
      <c r="AI51" s="1105"/>
      <c r="AJ51" s="1014"/>
    </row>
    <row r="52" spans="1:36" s="1104" customFormat="1" ht="12.75">
      <c r="A52" s="1125"/>
      <c r="B52" s="1125"/>
      <c r="C52" s="1126"/>
      <c r="D52" s="1091"/>
      <c r="E52" s="1091"/>
      <c r="F52" s="1091"/>
      <c r="G52" s="1091"/>
      <c r="H52" s="1091"/>
      <c r="I52" s="1091"/>
      <c r="J52" s="1091"/>
      <c r="K52" s="1091"/>
      <c r="L52" s="1091"/>
      <c r="M52" s="1091"/>
      <c r="N52" s="1091"/>
      <c r="O52" s="1125"/>
      <c r="P52" s="1125"/>
      <c r="Q52" s="1125"/>
      <c r="R52" s="1126"/>
      <c r="S52" s="1125"/>
      <c r="T52" s="1125"/>
      <c r="U52" s="1125"/>
      <c r="V52" s="1126"/>
      <c r="W52" s="1126"/>
      <c r="AH52" s="1105"/>
      <c r="AI52" s="1105"/>
      <c r="AJ52" s="1014"/>
    </row>
    <row r="53" spans="1:36" s="1104" customFormat="1" ht="12.75">
      <c r="A53" s="1125"/>
      <c r="B53" s="1125"/>
      <c r="C53" s="1126"/>
      <c r="D53" s="1091"/>
      <c r="E53" s="1091"/>
      <c r="F53" s="1091"/>
      <c r="G53" s="1091"/>
      <c r="H53" s="1091"/>
      <c r="I53" s="1091"/>
      <c r="J53" s="1091"/>
      <c r="K53" s="1091"/>
      <c r="L53" s="1091"/>
      <c r="M53" s="1091"/>
      <c r="N53" s="1091"/>
      <c r="O53" s="1125"/>
      <c r="P53" s="1125"/>
      <c r="Q53" s="1125"/>
      <c r="R53" s="1126"/>
      <c r="S53" s="1125"/>
      <c r="T53" s="1125"/>
      <c r="U53" s="1125"/>
      <c r="V53" s="1126"/>
      <c r="W53" s="1126"/>
      <c r="AH53" s="1105"/>
      <c r="AI53" s="1105"/>
      <c r="AJ53" s="1014"/>
    </row>
    <row r="54" spans="1:36" s="1104" customFormat="1" ht="12.75">
      <c r="A54" s="1125"/>
      <c r="B54" s="1125"/>
      <c r="C54" s="1126"/>
      <c r="D54" s="1091"/>
      <c r="E54" s="1091"/>
      <c r="F54" s="1091"/>
      <c r="G54" s="1091"/>
      <c r="H54" s="1091"/>
      <c r="I54" s="1091"/>
      <c r="J54" s="1091"/>
      <c r="K54" s="1091"/>
      <c r="L54" s="1091"/>
      <c r="M54" s="1091"/>
      <c r="N54" s="1091"/>
      <c r="O54" s="1125"/>
      <c r="P54" s="1125"/>
      <c r="Q54" s="1125"/>
      <c r="R54" s="1126"/>
      <c r="S54" s="1125"/>
      <c r="T54" s="1125"/>
      <c r="U54" s="1125"/>
      <c r="V54" s="1126"/>
      <c r="W54" s="1126"/>
      <c r="AH54" s="1105"/>
      <c r="AI54" s="1105"/>
      <c r="AJ54" s="1014"/>
    </row>
    <row r="55" spans="1:36" s="1104" customFormat="1" ht="12.75">
      <c r="A55" s="1125"/>
      <c r="B55" s="1125"/>
      <c r="C55" s="1126"/>
      <c r="D55" s="1091"/>
      <c r="E55" s="1091"/>
      <c r="F55" s="1091"/>
      <c r="G55" s="1091"/>
      <c r="H55" s="1091"/>
      <c r="I55" s="1091"/>
      <c r="J55" s="1091"/>
      <c r="K55" s="1091"/>
      <c r="L55" s="1091"/>
      <c r="M55" s="1091"/>
      <c r="N55" s="1091"/>
      <c r="O55" s="1125"/>
      <c r="P55" s="1125"/>
      <c r="Q55" s="1125"/>
      <c r="R55" s="1126"/>
      <c r="S55" s="1125"/>
      <c r="T55" s="1125"/>
      <c r="U55" s="1125"/>
      <c r="V55" s="1126"/>
      <c r="W55" s="1126"/>
      <c r="AH55" s="1105"/>
      <c r="AI55" s="1105"/>
      <c r="AJ55" s="1014"/>
    </row>
    <row r="56" spans="1:36" s="1104" customFormat="1" ht="12.75">
      <c r="A56" s="1125"/>
      <c r="B56" s="1125"/>
      <c r="C56" s="1126"/>
      <c r="D56" s="1091"/>
      <c r="E56" s="1091"/>
      <c r="F56" s="1091"/>
      <c r="G56" s="1091"/>
      <c r="H56" s="1091"/>
      <c r="I56" s="1091"/>
      <c r="J56" s="1091"/>
      <c r="K56" s="1091"/>
      <c r="L56" s="1091"/>
      <c r="M56" s="1091"/>
      <c r="N56" s="1091"/>
      <c r="O56" s="1125"/>
      <c r="P56" s="1125"/>
      <c r="Q56" s="1125"/>
      <c r="R56" s="1126"/>
      <c r="S56" s="1125"/>
      <c r="T56" s="1125"/>
      <c r="U56" s="1125"/>
      <c r="V56" s="1126"/>
      <c r="W56" s="1126"/>
      <c r="AH56" s="1105"/>
      <c r="AI56" s="1105"/>
      <c r="AJ56" s="1014"/>
    </row>
    <row r="57" spans="1:36" s="1104" customFormat="1" ht="12.75">
      <c r="A57" s="1125"/>
      <c r="B57" s="1125"/>
      <c r="C57" s="1126"/>
      <c r="D57" s="1091"/>
      <c r="E57" s="1091"/>
      <c r="F57" s="1091"/>
      <c r="G57" s="1091"/>
      <c r="H57" s="1091"/>
      <c r="I57" s="1091"/>
      <c r="J57" s="1091"/>
      <c r="K57" s="1091"/>
      <c r="L57" s="1091"/>
      <c r="M57" s="1091"/>
      <c r="N57" s="1091"/>
      <c r="O57" s="1125"/>
      <c r="P57" s="1125"/>
      <c r="Q57" s="1125"/>
      <c r="R57" s="1126"/>
      <c r="S57" s="1125"/>
      <c r="T57" s="1125"/>
      <c r="U57" s="1125"/>
      <c r="V57" s="1126"/>
      <c r="W57" s="1126"/>
      <c r="AH57" s="1105"/>
      <c r="AI57" s="1105"/>
      <c r="AJ57" s="1014"/>
    </row>
    <row r="58" spans="1:36" s="1104" customFormat="1" ht="12.75">
      <c r="A58" s="1125"/>
      <c r="B58" s="1125"/>
      <c r="C58" s="1126"/>
      <c r="D58" s="1091"/>
      <c r="E58" s="1091"/>
      <c r="F58" s="1091"/>
      <c r="G58" s="1091"/>
      <c r="H58" s="1091"/>
      <c r="I58" s="1091"/>
      <c r="J58" s="1091"/>
      <c r="K58" s="1091"/>
      <c r="L58" s="1091"/>
      <c r="M58" s="1091"/>
      <c r="N58" s="1091"/>
      <c r="O58" s="1125"/>
      <c r="P58" s="1125"/>
      <c r="Q58" s="1125"/>
      <c r="R58" s="1126"/>
      <c r="S58" s="1125"/>
      <c r="T58" s="1125"/>
      <c r="U58" s="1125"/>
      <c r="V58" s="1126"/>
      <c r="W58" s="1126"/>
      <c r="AH58" s="1105"/>
      <c r="AI58" s="1105"/>
      <c r="AJ58" s="1014"/>
    </row>
    <row r="59" spans="1:36" s="1104" customFormat="1" ht="12.75">
      <c r="A59" s="1125"/>
      <c r="B59" s="1125"/>
      <c r="C59" s="1126"/>
      <c r="D59" s="1091"/>
      <c r="E59" s="1091"/>
      <c r="F59" s="1091"/>
      <c r="G59" s="1091"/>
      <c r="H59" s="1091"/>
      <c r="I59" s="1091"/>
      <c r="J59" s="1091"/>
      <c r="K59" s="1091"/>
      <c r="L59" s="1091"/>
      <c r="M59" s="1091"/>
      <c r="N59" s="1091"/>
      <c r="O59" s="1125"/>
      <c r="P59" s="1125"/>
      <c r="Q59" s="1125"/>
      <c r="R59" s="1126"/>
      <c r="S59" s="1125"/>
      <c r="T59" s="1125"/>
      <c r="U59" s="1125"/>
      <c r="V59" s="1126"/>
      <c r="W59" s="1126"/>
      <c r="AH59" s="1105"/>
      <c r="AI59" s="1105"/>
      <c r="AJ59" s="1014"/>
    </row>
    <row r="60" spans="1:36" s="1104" customFormat="1" ht="12.75">
      <c r="A60" s="1125"/>
      <c r="B60" s="1125"/>
      <c r="C60" s="1126"/>
      <c r="D60" s="1091"/>
      <c r="E60" s="1091"/>
      <c r="F60" s="1091"/>
      <c r="G60" s="1091"/>
      <c r="H60" s="1091"/>
      <c r="I60" s="1091"/>
      <c r="J60" s="1091"/>
      <c r="K60" s="1091"/>
      <c r="L60" s="1091"/>
      <c r="M60" s="1091"/>
      <c r="N60" s="1091"/>
      <c r="O60" s="1125"/>
      <c r="P60" s="1125"/>
      <c r="Q60" s="1125"/>
      <c r="R60" s="1126"/>
      <c r="S60" s="1125"/>
      <c r="T60" s="1125"/>
      <c r="U60" s="1125"/>
      <c r="V60" s="1126"/>
      <c r="W60" s="1126"/>
      <c r="AH60" s="1105"/>
      <c r="AI60" s="1105"/>
      <c r="AJ60" s="1014"/>
    </row>
    <row r="61" spans="1:36" s="1104" customFormat="1" ht="12.75">
      <c r="A61" s="1125"/>
      <c r="B61" s="1125"/>
      <c r="C61" s="1126"/>
      <c r="D61" s="1091"/>
      <c r="E61" s="1091"/>
      <c r="F61" s="1091"/>
      <c r="G61" s="1091"/>
      <c r="H61" s="1091"/>
      <c r="I61" s="1091"/>
      <c r="J61" s="1091"/>
      <c r="K61" s="1091"/>
      <c r="L61" s="1091"/>
      <c r="M61" s="1091"/>
      <c r="N61" s="1091"/>
      <c r="O61" s="1125"/>
      <c r="P61" s="1125"/>
      <c r="Q61" s="1125"/>
      <c r="R61" s="1126"/>
      <c r="S61" s="1125"/>
      <c r="T61" s="1125"/>
      <c r="U61" s="1125"/>
      <c r="V61" s="1126"/>
      <c r="W61" s="1126"/>
      <c r="AH61" s="1105"/>
      <c r="AI61" s="1105"/>
      <c r="AJ61" s="1014"/>
    </row>
    <row r="62" spans="1:36" s="1104" customFormat="1" ht="12.75">
      <c r="A62" s="1125"/>
      <c r="B62" s="1125"/>
      <c r="C62" s="1126"/>
      <c r="D62" s="1091"/>
      <c r="E62" s="1091"/>
      <c r="F62" s="1091"/>
      <c r="G62" s="1091"/>
      <c r="H62" s="1091"/>
      <c r="I62" s="1091"/>
      <c r="J62" s="1091"/>
      <c r="K62" s="1091"/>
      <c r="L62" s="1091"/>
      <c r="M62" s="1091"/>
      <c r="N62" s="1091"/>
      <c r="O62" s="1125"/>
      <c r="P62" s="1125"/>
      <c r="Q62" s="1125"/>
      <c r="R62" s="1126"/>
      <c r="S62" s="1125"/>
      <c r="T62" s="1125"/>
      <c r="U62" s="1125"/>
      <c r="V62" s="1126"/>
      <c r="W62" s="1126"/>
      <c r="AH62" s="1105"/>
      <c r="AI62" s="1105"/>
      <c r="AJ62" s="1014"/>
    </row>
    <row r="63" spans="1:36" s="1104" customFormat="1" ht="12.75">
      <c r="A63" s="1125"/>
      <c r="B63" s="1125"/>
      <c r="C63" s="1126"/>
      <c r="D63" s="1091"/>
      <c r="E63" s="1091"/>
      <c r="F63" s="1091"/>
      <c r="G63" s="1091"/>
      <c r="H63" s="1091"/>
      <c r="I63" s="1091"/>
      <c r="J63" s="1091"/>
      <c r="K63" s="1091"/>
      <c r="L63" s="1091"/>
      <c r="M63" s="1091"/>
      <c r="N63" s="1091"/>
      <c r="O63" s="1125"/>
      <c r="P63" s="1125"/>
      <c r="Q63" s="1125"/>
      <c r="R63" s="1126"/>
      <c r="S63" s="1125"/>
      <c r="T63" s="1125"/>
      <c r="U63" s="1125"/>
      <c r="V63" s="1126"/>
      <c r="W63" s="1126"/>
      <c r="AH63" s="1105"/>
      <c r="AI63" s="1105"/>
      <c r="AJ63" s="1014"/>
    </row>
    <row r="64" spans="1:36" s="1104" customFormat="1" ht="12.75">
      <c r="A64" s="1125"/>
      <c r="B64" s="1125"/>
      <c r="C64" s="1126"/>
      <c r="D64" s="1091"/>
      <c r="E64" s="1091"/>
      <c r="F64" s="1091"/>
      <c r="G64" s="1091"/>
      <c r="H64" s="1091"/>
      <c r="I64" s="1091"/>
      <c r="J64" s="1091"/>
      <c r="K64" s="1091"/>
      <c r="L64" s="1091"/>
      <c r="M64" s="1091"/>
      <c r="N64" s="1091"/>
      <c r="O64" s="1125"/>
      <c r="P64" s="1125"/>
      <c r="Q64" s="1125"/>
      <c r="R64" s="1126"/>
      <c r="S64" s="1125"/>
      <c r="T64" s="1125"/>
      <c r="U64" s="1125"/>
      <c r="V64" s="1126"/>
      <c r="W64" s="1126"/>
      <c r="AH64" s="1105"/>
      <c r="AI64" s="1105"/>
      <c r="AJ64" s="1014"/>
    </row>
    <row r="65" spans="1:36" s="1104" customFormat="1" ht="12.75">
      <c r="A65" s="1125"/>
      <c r="B65" s="1125"/>
      <c r="C65" s="1126"/>
      <c r="D65" s="1091"/>
      <c r="E65" s="1091"/>
      <c r="F65" s="1091"/>
      <c r="G65" s="1091"/>
      <c r="H65" s="1091"/>
      <c r="I65" s="1091"/>
      <c r="J65" s="1091"/>
      <c r="K65" s="1091"/>
      <c r="L65" s="1091"/>
      <c r="M65" s="1091"/>
      <c r="N65" s="1091"/>
      <c r="O65" s="1125"/>
      <c r="P65" s="1125"/>
      <c r="Q65" s="1125"/>
      <c r="R65" s="1126"/>
      <c r="S65" s="1125"/>
      <c r="T65" s="1125"/>
      <c r="U65" s="1125"/>
      <c r="V65" s="1126"/>
      <c r="W65" s="1126"/>
      <c r="AH65" s="1105"/>
      <c r="AI65" s="1105"/>
      <c r="AJ65" s="1014"/>
    </row>
    <row r="66" spans="1:36" s="1104" customFormat="1" ht="12.75">
      <c r="A66" s="1125"/>
      <c r="B66" s="1125"/>
      <c r="C66" s="1126"/>
      <c r="D66" s="1091"/>
      <c r="E66" s="1091"/>
      <c r="F66" s="1091"/>
      <c r="G66" s="1091"/>
      <c r="H66" s="1091"/>
      <c r="I66" s="1091"/>
      <c r="J66" s="1091"/>
      <c r="K66" s="1091"/>
      <c r="L66" s="1091"/>
      <c r="M66" s="1091"/>
      <c r="N66" s="1091"/>
      <c r="O66" s="1125"/>
      <c r="P66" s="1125"/>
      <c r="Q66" s="1125"/>
      <c r="R66" s="1126"/>
      <c r="S66" s="1125"/>
      <c r="T66" s="1125"/>
      <c r="U66" s="1125"/>
      <c r="V66" s="1126"/>
      <c r="W66" s="1126"/>
      <c r="AH66" s="1105"/>
      <c r="AI66" s="1105"/>
      <c r="AJ66" s="1014"/>
    </row>
    <row r="67" spans="1:36" s="1104" customFormat="1" ht="12.75">
      <c r="A67" s="1125"/>
      <c r="B67" s="1125"/>
      <c r="C67" s="1126"/>
      <c r="D67" s="1091"/>
      <c r="E67" s="1091"/>
      <c r="F67" s="1091"/>
      <c r="G67" s="1091"/>
      <c r="H67" s="1091"/>
      <c r="I67" s="1091"/>
      <c r="J67" s="1091"/>
      <c r="K67" s="1091"/>
      <c r="L67" s="1091"/>
      <c r="M67" s="1091"/>
      <c r="N67" s="1091"/>
      <c r="O67" s="1125"/>
      <c r="P67" s="1125"/>
      <c r="Q67" s="1125"/>
      <c r="R67" s="1126"/>
      <c r="S67" s="1125"/>
      <c r="T67" s="1125"/>
      <c r="U67" s="1125"/>
      <c r="V67" s="1126"/>
      <c r="W67" s="1126"/>
      <c r="AH67" s="1105"/>
      <c r="AI67" s="1105"/>
      <c r="AJ67" s="1014"/>
    </row>
    <row r="68" spans="1:36" s="1104" customFormat="1" ht="12.75">
      <c r="A68" s="1125"/>
      <c r="B68" s="1125"/>
      <c r="C68" s="1126"/>
      <c r="D68" s="1091"/>
      <c r="E68" s="1091"/>
      <c r="F68" s="1091"/>
      <c r="G68" s="1091"/>
      <c r="H68" s="1091"/>
      <c r="I68" s="1091"/>
      <c r="J68" s="1091"/>
      <c r="K68" s="1091"/>
      <c r="L68" s="1091"/>
      <c r="M68" s="1091"/>
      <c r="N68" s="1091"/>
      <c r="O68" s="1125"/>
      <c r="P68" s="1125"/>
      <c r="Q68" s="1125"/>
      <c r="R68" s="1126"/>
      <c r="S68" s="1125"/>
      <c r="T68" s="1125"/>
      <c r="U68" s="1125"/>
      <c r="V68" s="1126"/>
      <c r="W68" s="1126"/>
      <c r="AH68" s="1105"/>
      <c r="AI68" s="1105"/>
      <c r="AJ68" s="1014"/>
    </row>
    <row r="69" spans="1:36" s="1104" customFormat="1" ht="12.75">
      <c r="A69" s="1125"/>
      <c r="B69" s="1125"/>
      <c r="C69" s="1126"/>
      <c r="D69" s="1091"/>
      <c r="E69" s="1091"/>
      <c r="F69" s="1091"/>
      <c r="G69" s="1091"/>
      <c r="H69" s="1091"/>
      <c r="I69" s="1091"/>
      <c r="J69" s="1091"/>
      <c r="K69" s="1091"/>
      <c r="L69" s="1091"/>
      <c r="M69" s="1091"/>
      <c r="N69" s="1091"/>
      <c r="O69" s="1125"/>
      <c r="P69" s="1125"/>
      <c r="Q69" s="1125"/>
      <c r="R69" s="1126"/>
      <c r="S69" s="1125"/>
      <c r="T69" s="1125"/>
      <c r="U69" s="1125"/>
      <c r="V69" s="1126"/>
      <c r="W69" s="1126"/>
      <c r="AH69" s="1105"/>
      <c r="AI69" s="1105"/>
      <c r="AJ69" s="1014"/>
    </row>
    <row r="70" spans="1:36" s="1104" customFormat="1" ht="12.75">
      <c r="A70" s="1125"/>
      <c r="B70" s="1125"/>
      <c r="C70" s="1126"/>
      <c r="D70" s="1091"/>
      <c r="E70" s="1091"/>
      <c r="F70" s="1091"/>
      <c r="G70" s="1091"/>
      <c r="H70" s="1091"/>
      <c r="I70" s="1091"/>
      <c r="J70" s="1091"/>
      <c r="K70" s="1091"/>
      <c r="L70" s="1091"/>
      <c r="M70" s="1091"/>
      <c r="N70" s="1091"/>
      <c r="O70" s="1125"/>
      <c r="P70" s="1125"/>
      <c r="Q70" s="1125"/>
      <c r="R70" s="1126"/>
      <c r="S70" s="1125"/>
      <c r="T70" s="1125"/>
      <c r="U70" s="1125"/>
      <c r="V70" s="1126"/>
      <c r="W70" s="1126"/>
      <c r="AH70" s="1105"/>
      <c r="AI70" s="1105"/>
      <c r="AJ70" s="1014"/>
    </row>
    <row r="71" spans="1:36" s="1104" customFormat="1" ht="12.75">
      <c r="A71" s="1125"/>
      <c r="B71" s="1125"/>
      <c r="C71" s="1126"/>
      <c r="D71" s="1091"/>
      <c r="E71" s="1091"/>
      <c r="F71" s="1091"/>
      <c r="G71" s="1091"/>
      <c r="H71" s="1091"/>
      <c r="I71" s="1091"/>
      <c r="J71" s="1091"/>
      <c r="K71" s="1091"/>
      <c r="L71" s="1091"/>
      <c r="M71" s="1091"/>
      <c r="N71" s="1091"/>
      <c r="O71" s="1125"/>
      <c r="P71" s="1125"/>
      <c r="Q71" s="1125"/>
      <c r="R71" s="1126"/>
      <c r="S71" s="1125"/>
      <c r="T71" s="1125"/>
      <c r="U71" s="1125"/>
      <c r="V71" s="1126"/>
      <c r="W71" s="1126"/>
      <c r="AH71" s="1105"/>
      <c r="AI71" s="1105"/>
      <c r="AJ71" s="1014"/>
    </row>
    <row r="72" spans="1:36" s="1104" customFormat="1" ht="12.75">
      <c r="A72" s="1125"/>
      <c r="B72" s="1125"/>
      <c r="C72" s="1126"/>
      <c r="D72" s="1091"/>
      <c r="E72" s="1091"/>
      <c r="F72" s="1091"/>
      <c r="G72" s="1091"/>
      <c r="H72" s="1091"/>
      <c r="I72" s="1091"/>
      <c r="J72" s="1091"/>
      <c r="K72" s="1091"/>
      <c r="L72" s="1091"/>
      <c r="M72" s="1091"/>
      <c r="N72" s="1091"/>
      <c r="O72" s="1125"/>
      <c r="P72" s="1125"/>
      <c r="Q72" s="1125"/>
      <c r="R72" s="1126"/>
      <c r="S72" s="1125"/>
      <c r="T72" s="1125"/>
      <c r="U72" s="1125"/>
      <c r="V72" s="1126"/>
      <c r="W72" s="1126"/>
      <c r="AH72" s="1105"/>
      <c r="AI72" s="1105"/>
      <c r="AJ72" s="1014"/>
    </row>
    <row r="73" spans="1:36" s="1104" customFormat="1" ht="12.75">
      <c r="A73" s="1125"/>
      <c r="B73" s="1125"/>
      <c r="C73" s="1126"/>
      <c r="D73" s="1091"/>
      <c r="E73" s="1091"/>
      <c r="F73" s="1091"/>
      <c r="G73" s="1091"/>
      <c r="H73" s="1091"/>
      <c r="I73" s="1091"/>
      <c r="J73" s="1091"/>
      <c r="K73" s="1091"/>
      <c r="L73" s="1091"/>
      <c r="M73" s="1091"/>
      <c r="N73" s="1091"/>
      <c r="O73" s="1125"/>
      <c r="P73" s="1125"/>
      <c r="Q73" s="1125"/>
      <c r="R73" s="1126"/>
      <c r="S73" s="1125"/>
      <c r="T73" s="1125"/>
      <c r="U73" s="1125"/>
      <c r="V73" s="1126"/>
      <c r="W73" s="1126"/>
      <c r="AH73" s="1105"/>
      <c r="AI73" s="1105"/>
      <c r="AJ73" s="1014"/>
    </row>
    <row r="74" spans="1:36" s="1104" customFormat="1" ht="12.75">
      <c r="A74" s="1125"/>
      <c r="B74" s="1125"/>
      <c r="C74" s="1126"/>
      <c r="D74" s="1091"/>
      <c r="E74" s="1091"/>
      <c r="F74" s="1091"/>
      <c r="G74" s="1091"/>
      <c r="H74" s="1091"/>
      <c r="I74" s="1091"/>
      <c r="J74" s="1091"/>
      <c r="K74" s="1091"/>
      <c r="L74" s="1091"/>
      <c r="M74" s="1091"/>
      <c r="N74" s="1091"/>
      <c r="O74" s="1125"/>
      <c r="P74" s="1125"/>
      <c r="Q74" s="1125"/>
      <c r="R74" s="1126"/>
      <c r="S74" s="1125"/>
      <c r="T74" s="1125"/>
      <c r="U74" s="1125"/>
      <c r="V74" s="1126"/>
      <c r="W74" s="1126"/>
      <c r="AH74" s="1105"/>
      <c r="AI74" s="1105"/>
      <c r="AJ74" s="1014"/>
    </row>
    <row r="75" spans="1:36" s="1104" customFormat="1" ht="12.75">
      <c r="A75" s="1125"/>
      <c r="B75" s="1125"/>
      <c r="C75" s="1126"/>
      <c r="D75" s="1091"/>
      <c r="E75" s="1091"/>
      <c r="F75" s="1091"/>
      <c r="G75" s="1091"/>
      <c r="H75" s="1091"/>
      <c r="I75" s="1091"/>
      <c r="J75" s="1091"/>
      <c r="K75" s="1091"/>
      <c r="L75" s="1091"/>
      <c r="M75" s="1091"/>
      <c r="N75" s="1091"/>
      <c r="O75" s="1125"/>
      <c r="P75" s="1125"/>
      <c r="Q75" s="1125"/>
      <c r="R75" s="1126"/>
      <c r="S75" s="1125"/>
      <c r="T75" s="1125"/>
      <c r="U75" s="1125"/>
      <c r="V75" s="1126"/>
      <c r="W75" s="1126"/>
      <c r="AH75" s="1105"/>
      <c r="AI75" s="1105"/>
      <c r="AJ75" s="1014"/>
    </row>
    <row r="76" spans="1:36" s="1104" customFormat="1" ht="12.75">
      <c r="A76" s="1125"/>
      <c r="B76" s="1125"/>
      <c r="C76" s="1126"/>
      <c r="D76" s="1091"/>
      <c r="E76" s="1091"/>
      <c r="F76" s="1091"/>
      <c r="G76" s="1091"/>
      <c r="H76" s="1091"/>
      <c r="I76" s="1091"/>
      <c r="J76" s="1091"/>
      <c r="K76" s="1091"/>
      <c r="L76" s="1091"/>
      <c r="M76" s="1091"/>
      <c r="N76" s="1091"/>
      <c r="O76" s="1125"/>
      <c r="P76" s="1125"/>
      <c r="Q76" s="1125"/>
      <c r="R76" s="1126"/>
      <c r="S76" s="1125"/>
      <c r="T76" s="1125"/>
      <c r="U76" s="1125"/>
      <c r="V76" s="1126"/>
      <c r="W76" s="1126"/>
      <c r="AH76" s="1105"/>
      <c r="AI76" s="1105"/>
      <c r="AJ76" s="1014"/>
    </row>
    <row r="77" spans="1:36" s="1104" customFormat="1" ht="12.75">
      <c r="A77" s="1125"/>
      <c r="B77" s="1125"/>
      <c r="C77" s="1126"/>
      <c r="D77" s="1091"/>
      <c r="E77" s="1091"/>
      <c r="F77" s="1091"/>
      <c r="G77" s="1091"/>
      <c r="H77" s="1091"/>
      <c r="I77" s="1091"/>
      <c r="J77" s="1091"/>
      <c r="K77" s="1091"/>
      <c r="L77" s="1091"/>
      <c r="M77" s="1091"/>
      <c r="N77" s="1091"/>
      <c r="O77" s="1125"/>
      <c r="P77" s="1125"/>
      <c r="Q77" s="1125"/>
      <c r="R77" s="1126"/>
      <c r="S77" s="1125"/>
      <c r="T77" s="1125"/>
      <c r="U77" s="1125"/>
      <c r="V77" s="1126"/>
      <c r="W77" s="1126"/>
      <c r="AH77" s="1105"/>
      <c r="AI77" s="1105"/>
      <c r="AJ77" s="1014"/>
    </row>
    <row r="78" spans="1:36" s="1104" customFormat="1" ht="12.75">
      <c r="A78" s="1125"/>
      <c r="B78" s="1125"/>
      <c r="C78" s="1126"/>
      <c r="D78" s="1091"/>
      <c r="E78" s="1091"/>
      <c r="F78" s="1091"/>
      <c r="G78" s="1091"/>
      <c r="H78" s="1091"/>
      <c r="I78" s="1091"/>
      <c r="J78" s="1091"/>
      <c r="K78" s="1091"/>
      <c r="L78" s="1091"/>
      <c r="M78" s="1091"/>
      <c r="N78" s="1091"/>
      <c r="O78" s="1125"/>
      <c r="P78" s="1125"/>
      <c r="Q78" s="1125"/>
      <c r="R78" s="1126"/>
      <c r="S78" s="1125"/>
      <c r="T78" s="1125"/>
      <c r="U78" s="1125"/>
      <c r="V78" s="1126"/>
      <c r="W78" s="1126"/>
      <c r="AH78" s="1105"/>
      <c r="AI78" s="1105"/>
      <c r="AJ78" s="1014"/>
    </row>
    <row r="79" spans="1:36" s="1104" customFormat="1" ht="12.75">
      <c r="A79" s="1125"/>
      <c r="B79" s="1125"/>
      <c r="C79" s="1126"/>
      <c r="D79" s="1091"/>
      <c r="E79" s="1091"/>
      <c r="F79" s="1091"/>
      <c r="G79" s="1091"/>
      <c r="H79" s="1091"/>
      <c r="I79" s="1091"/>
      <c r="J79" s="1091"/>
      <c r="K79" s="1091"/>
      <c r="L79" s="1091"/>
      <c r="M79" s="1091"/>
      <c r="N79" s="1091"/>
      <c r="O79" s="1125"/>
      <c r="P79" s="1125"/>
      <c r="Q79" s="1125"/>
      <c r="R79" s="1126"/>
      <c r="S79" s="1125"/>
      <c r="T79" s="1125"/>
      <c r="U79" s="1125"/>
      <c r="V79" s="1126"/>
      <c r="W79" s="1126"/>
      <c r="AH79" s="1105"/>
      <c r="AI79" s="1105"/>
      <c r="AJ79" s="1014"/>
    </row>
    <row r="80" spans="1:36" s="1104" customFormat="1" ht="12.75">
      <c r="A80" s="1125"/>
      <c r="B80" s="1125"/>
      <c r="C80" s="1126"/>
      <c r="D80" s="1091"/>
      <c r="E80" s="1091"/>
      <c r="F80" s="1091"/>
      <c r="G80" s="1091"/>
      <c r="H80" s="1091"/>
      <c r="I80" s="1091"/>
      <c r="J80" s="1091"/>
      <c r="K80" s="1091"/>
      <c r="L80" s="1091"/>
      <c r="M80" s="1091"/>
      <c r="N80" s="1091"/>
      <c r="O80" s="1125"/>
      <c r="P80" s="1125"/>
      <c r="Q80" s="1125"/>
      <c r="R80" s="1126"/>
      <c r="S80" s="1125"/>
      <c r="T80" s="1125"/>
      <c r="U80" s="1125"/>
      <c r="V80" s="1126"/>
      <c r="W80" s="1126"/>
      <c r="AH80" s="1105"/>
      <c r="AI80" s="1105"/>
      <c r="AJ80" s="1014"/>
    </row>
    <row r="81" spans="1:36" s="1104" customFormat="1" ht="12.75">
      <c r="A81" s="1125"/>
      <c r="B81" s="1125"/>
      <c r="C81" s="1126"/>
      <c r="D81" s="1091"/>
      <c r="E81" s="1091"/>
      <c r="F81" s="1091"/>
      <c r="G81" s="1091"/>
      <c r="H81" s="1091"/>
      <c r="I81" s="1091"/>
      <c r="J81" s="1091"/>
      <c r="K81" s="1091"/>
      <c r="L81" s="1091"/>
      <c r="M81" s="1091"/>
      <c r="N81" s="1091"/>
      <c r="O81" s="1125"/>
      <c r="P81" s="1125"/>
      <c r="Q81" s="1125"/>
      <c r="R81" s="1126"/>
      <c r="S81" s="1125"/>
      <c r="T81" s="1125"/>
      <c r="U81" s="1125"/>
      <c r="V81" s="1126"/>
      <c r="W81" s="1126"/>
      <c r="AH81" s="1105"/>
      <c r="AI81" s="1105"/>
      <c r="AJ81" s="1014"/>
    </row>
    <row r="82" spans="1:36" s="1104" customFormat="1" ht="12.75">
      <c r="A82" s="1125"/>
      <c r="B82" s="1125"/>
      <c r="C82" s="1126"/>
      <c r="D82" s="1091"/>
      <c r="E82" s="1091"/>
      <c r="F82" s="1091"/>
      <c r="G82" s="1091"/>
      <c r="H82" s="1091"/>
      <c r="I82" s="1091"/>
      <c r="J82" s="1091"/>
      <c r="K82" s="1091"/>
      <c r="L82" s="1091"/>
      <c r="M82" s="1091"/>
      <c r="N82" s="1091"/>
      <c r="O82" s="1125"/>
      <c r="P82" s="1125"/>
      <c r="Q82" s="1125"/>
      <c r="R82" s="1126"/>
      <c r="S82" s="1125"/>
      <c r="T82" s="1125"/>
      <c r="U82" s="1125"/>
      <c r="V82" s="1126"/>
      <c r="W82" s="1126"/>
      <c r="AH82" s="1105"/>
      <c r="AI82" s="1105"/>
      <c r="AJ82" s="1014"/>
    </row>
    <row r="83" spans="1:36" s="1104" customFormat="1" ht="12.75">
      <c r="A83" s="1125"/>
      <c r="B83" s="1125"/>
      <c r="C83" s="1126"/>
      <c r="D83" s="1091"/>
      <c r="E83" s="1091"/>
      <c r="F83" s="1091"/>
      <c r="G83" s="1091"/>
      <c r="H83" s="1091"/>
      <c r="I83" s="1091"/>
      <c r="J83" s="1091"/>
      <c r="K83" s="1091"/>
      <c r="L83" s="1091"/>
      <c r="M83" s="1091"/>
      <c r="N83" s="1091"/>
      <c r="O83" s="1125"/>
      <c r="P83" s="1125"/>
      <c r="Q83" s="1125"/>
      <c r="R83" s="1126"/>
      <c r="S83" s="1125"/>
      <c r="T83" s="1125"/>
      <c r="U83" s="1125"/>
      <c r="V83" s="1126"/>
      <c r="W83" s="1126"/>
      <c r="AH83" s="1105"/>
      <c r="AI83" s="1105"/>
      <c r="AJ83" s="1014"/>
    </row>
    <row r="84" spans="1:36" s="1104" customFormat="1" ht="12.75">
      <c r="A84" s="1125"/>
      <c r="B84" s="1125"/>
      <c r="C84" s="1126"/>
      <c r="D84" s="1091"/>
      <c r="E84" s="1091"/>
      <c r="F84" s="1091"/>
      <c r="G84" s="1091"/>
      <c r="H84" s="1091"/>
      <c r="I84" s="1091"/>
      <c r="J84" s="1091"/>
      <c r="K84" s="1091"/>
      <c r="L84" s="1091"/>
      <c r="M84" s="1091"/>
      <c r="N84" s="1091"/>
      <c r="O84" s="1125"/>
      <c r="P84" s="1125"/>
      <c r="Q84" s="1125"/>
      <c r="R84" s="1126"/>
      <c r="S84" s="1125"/>
      <c r="T84" s="1125"/>
      <c r="U84" s="1125"/>
      <c r="V84" s="1126"/>
      <c r="W84" s="1126"/>
      <c r="AH84" s="1105"/>
      <c r="AI84" s="1105"/>
      <c r="AJ84" s="1014"/>
    </row>
    <row r="85" spans="1:36" s="1104" customFormat="1" ht="12.75">
      <c r="A85" s="1125"/>
      <c r="B85" s="1125"/>
      <c r="C85" s="1126"/>
      <c r="D85" s="1091"/>
      <c r="E85" s="1091"/>
      <c r="F85" s="1091"/>
      <c r="G85" s="1091"/>
      <c r="H85" s="1091"/>
      <c r="I85" s="1091"/>
      <c r="J85" s="1091"/>
      <c r="K85" s="1091"/>
      <c r="L85" s="1091"/>
      <c r="M85" s="1091"/>
      <c r="N85" s="1091"/>
      <c r="O85" s="1125"/>
      <c r="P85" s="1125"/>
      <c r="Q85" s="1125"/>
      <c r="R85" s="1126"/>
      <c r="S85" s="1125"/>
      <c r="T85" s="1125"/>
      <c r="U85" s="1125"/>
      <c r="V85" s="1126"/>
      <c r="W85" s="1126"/>
      <c r="AH85" s="1105"/>
      <c r="AI85" s="1105"/>
      <c r="AJ85" s="1014"/>
    </row>
    <row r="86" spans="1:36" s="1104" customFormat="1" ht="12.75">
      <c r="A86" s="1125"/>
      <c r="B86" s="1125"/>
      <c r="C86" s="1126"/>
      <c r="D86" s="1091"/>
      <c r="E86" s="1091"/>
      <c r="F86" s="1091"/>
      <c r="G86" s="1091"/>
      <c r="H86" s="1091"/>
      <c r="I86" s="1091"/>
      <c r="J86" s="1091"/>
      <c r="K86" s="1091"/>
      <c r="L86" s="1091"/>
      <c r="M86" s="1091"/>
      <c r="N86" s="1091"/>
      <c r="O86" s="1125"/>
      <c r="P86" s="1125"/>
      <c r="Q86" s="1125"/>
      <c r="R86" s="1126"/>
      <c r="S86" s="1125"/>
      <c r="T86" s="1125"/>
      <c r="U86" s="1125"/>
      <c r="V86" s="1126"/>
      <c r="W86" s="1126"/>
      <c r="AH86" s="1105"/>
      <c r="AI86" s="1105"/>
      <c r="AJ86" s="1014"/>
    </row>
    <row r="87" spans="1:36" s="1104" customFormat="1" ht="12.75">
      <c r="A87" s="1125"/>
      <c r="B87" s="1125"/>
      <c r="C87" s="1126"/>
      <c r="D87" s="1091"/>
      <c r="E87" s="1091"/>
      <c r="F87" s="1091"/>
      <c r="G87" s="1091"/>
      <c r="H87" s="1091"/>
      <c r="I87" s="1091"/>
      <c r="J87" s="1091"/>
      <c r="K87" s="1091"/>
      <c r="L87" s="1091"/>
      <c r="M87" s="1091"/>
      <c r="N87" s="1091"/>
      <c r="O87" s="1125"/>
      <c r="P87" s="1125"/>
      <c r="Q87" s="1125"/>
      <c r="R87" s="1126"/>
      <c r="S87" s="1125"/>
      <c r="T87" s="1125"/>
      <c r="U87" s="1125"/>
      <c r="V87" s="1126"/>
      <c r="W87" s="1126"/>
      <c r="AH87" s="1105"/>
      <c r="AI87" s="1105"/>
      <c r="AJ87" s="1014"/>
    </row>
    <row r="88" spans="1:36" s="1104" customFormat="1" ht="12.75">
      <c r="A88" s="1125"/>
      <c r="B88" s="1125"/>
      <c r="C88" s="1126"/>
      <c r="D88" s="1091"/>
      <c r="E88" s="1091"/>
      <c r="F88" s="1091"/>
      <c r="G88" s="1091"/>
      <c r="H88" s="1091"/>
      <c r="I88" s="1091"/>
      <c r="J88" s="1091"/>
      <c r="K88" s="1091"/>
      <c r="L88" s="1091"/>
      <c r="M88" s="1091"/>
      <c r="N88" s="1091"/>
      <c r="O88" s="1125"/>
      <c r="P88" s="1125"/>
      <c r="Q88" s="1125"/>
      <c r="R88" s="1126"/>
      <c r="S88" s="1125"/>
      <c r="T88" s="1125"/>
      <c r="U88" s="1125"/>
      <c r="V88" s="1126"/>
      <c r="W88" s="1126"/>
      <c r="AH88" s="1105"/>
      <c r="AI88" s="1105"/>
      <c r="AJ88" s="1014"/>
    </row>
    <row r="89" spans="1:36" s="1104" customFormat="1" ht="12.75">
      <c r="A89" s="1125"/>
      <c r="B89" s="1125"/>
      <c r="C89" s="1126"/>
      <c r="D89" s="1091"/>
      <c r="E89" s="1091"/>
      <c r="F89" s="1091"/>
      <c r="G89" s="1091"/>
      <c r="H89" s="1091"/>
      <c r="I89" s="1091"/>
      <c r="J89" s="1091"/>
      <c r="K89" s="1091"/>
      <c r="L89" s="1091"/>
      <c r="M89" s="1091"/>
      <c r="N89" s="1091"/>
      <c r="O89" s="1125"/>
      <c r="P89" s="1125"/>
      <c r="Q89" s="1125"/>
      <c r="R89" s="1126"/>
      <c r="S89" s="1125"/>
      <c r="T89" s="1125"/>
      <c r="U89" s="1125"/>
      <c r="V89" s="1126"/>
      <c r="W89" s="1126"/>
      <c r="AH89" s="1105"/>
      <c r="AI89" s="1105"/>
      <c r="AJ89" s="1014"/>
    </row>
    <row r="90" spans="1:36" s="1104" customFormat="1" ht="12.75">
      <c r="A90" s="1125"/>
      <c r="B90" s="1125"/>
      <c r="C90" s="1126"/>
      <c r="D90" s="1091"/>
      <c r="E90" s="1091"/>
      <c r="F90" s="1091"/>
      <c r="G90" s="1091"/>
      <c r="H90" s="1091"/>
      <c r="I90" s="1091"/>
      <c r="J90" s="1091"/>
      <c r="K90" s="1091"/>
      <c r="L90" s="1091"/>
      <c r="M90" s="1091"/>
      <c r="N90" s="1091"/>
      <c r="O90" s="1125"/>
      <c r="P90" s="1125"/>
      <c r="Q90" s="1125"/>
      <c r="R90" s="1126"/>
      <c r="S90" s="1125"/>
      <c r="T90" s="1125"/>
      <c r="U90" s="1125"/>
      <c r="V90" s="1126"/>
      <c r="W90" s="1126"/>
      <c r="AH90" s="1105"/>
      <c r="AI90" s="1105"/>
      <c r="AJ90" s="1014"/>
    </row>
    <row r="91" spans="1:36" s="1104" customFormat="1" ht="12.75">
      <c r="A91" s="1125"/>
      <c r="B91" s="1125"/>
      <c r="C91" s="1126"/>
      <c r="D91" s="1091"/>
      <c r="E91" s="1091"/>
      <c r="F91" s="1091"/>
      <c r="G91" s="1091"/>
      <c r="H91" s="1091"/>
      <c r="I91" s="1091"/>
      <c r="J91" s="1091"/>
      <c r="K91" s="1091"/>
      <c r="L91" s="1091"/>
      <c r="M91" s="1091"/>
      <c r="N91" s="1091"/>
      <c r="O91" s="1125"/>
      <c r="P91" s="1125"/>
      <c r="Q91" s="1125"/>
      <c r="R91" s="1126"/>
      <c r="S91" s="1125"/>
      <c r="T91" s="1125"/>
      <c r="U91" s="1125"/>
      <c r="V91" s="1126"/>
      <c r="W91" s="1126"/>
      <c r="AH91" s="1105"/>
      <c r="AI91" s="1105"/>
      <c r="AJ91" s="1014"/>
    </row>
    <row r="92" spans="1:36" s="1104" customFormat="1" ht="12.75">
      <c r="A92" s="1125"/>
      <c r="B92" s="1125"/>
      <c r="C92" s="1126"/>
      <c r="D92" s="1091"/>
      <c r="E92" s="1091"/>
      <c r="F92" s="1091"/>
      <c r="G92" s="1091"/>
      <c r="H92" s="1091"/>
      <c r="I92" s="1091"/>
      <c r="J92" s="1091"/>
      <c r="K92" s="1091"/>
      <c r="L92" s="1091"/>
      <c r="M92" s="1091"/>
      <c r="N92" s="1091"/>
      <c r="O92" s="1125"/>
      <c r="P92" s="1125"/>
      <c r="Q92" s="1125"/>
      <c r="R92" s="1126"/>
      <c r="S92" s="1125"/>
      <c r="T92" s="1125"/>
      <c r="U92" s="1125"/>
      <c r="V92" s="1126"/>
      <c r="W92" s="1126"/>
      <c r="AH92" s="1105"/>
      <c r="AI92" s="1105"/>
      <c r="AJ92" s="1014"/>
    </row>
    <row r="93" spans="1:36" s="1104" customFormat="1" ht="12.75">
      <c r="A93" s="1125"/>
      <c r="B93" s="1125"/>
      <c r="C93" s="1126"/>
      <c r="D93" s="1091"/>
      <c r="E93" s="1091"/>
      <c r="F93" s="1091"/>
      <c r="G93" s="1091"/>
      <c r="H93" s="1091"/>
      <c r="I93" s="1091"/>
      <c r="J93" s="1091"/>
      <c r="K93" s="1091"/>
      <c r="L93" s="1091"/>
      <c r="M93" s="1091"/>
      <c r="N93" s="1091"/>
      <c r="O93" s="1125"/>
      <c r="P93" s="1125"/>
      <c r="Q93" s="1125"/>
      <c r="R93" s="1126"/>
      <c r="S93" s="1125"/>
      <c r="T93" s="1125"/>
      <c r="U93" s="1125"/>
      <c r="V93" s="1126"/>
      <c r="W93" s="1126"/>
      <c r="AH93" s="1105"/>
      <c r="AI93" s="1105"/>
      <c r="AJ93" s="1014"/>
    </row>
    <row r="94" spans="1:36" s="1104" customFormat="1" ht="12.75">
      <c r="A94" s="1125"/>
      <c r="B94" s="1125"/>
      <c r="C94" s="1126"/>
      <c r="D94" s="1091"/>
      <c r="E94" s="1091"/>
      <c r="F94" s="1091"/>
      <c r="G94" s="1091"/>
      <c r="H94" s="1091"/>
      <c r="I94" s="1091"/>
      <c r="J94" s="1091"/>
      <c r="K94" s="1091"/>
      <c r="L94" s="1091"/>
      <c r="M94" s="1091"/>
      <c r="N94" s="1091"/>
      <c r="O94" s="1125"/>
      <c r="P94" s="1125"/>
      <c r="Q94" s="1125"/>
      <c r="R94" s="1126"/>
      <c r="S94" s="1125"/>
      <c r="T94" s="1125"/>
      <c r="U94" s="1125"/>
      <c r="V94" s="1126"/>
      <c r="W94" s="1126"/>
      <c r="AH94" s="1105"/>
      <c r="AI94" s="1105"/>
      <c r="AJ94" s="1014"/>
    </row>
    <row r="95" spans="1:36" s="1104" customFormat="1" ht="12.75">
      <c r="A95" s="1125"/>
      <c r="B95" s="1125"/>
      <c r="C95" s="1126"/>
      <c r="D95" s="1091"/>
      <c r="E95" s="1091"/>
      <c r="F95" s="1091"/>
      <c r="G95" s="1091"/>
      <c r="H95" s="1091"/>
      <c r="I95" s="1091"/>
      <c r="J95" s="1091"/>
      <c r="K95" s="1091"/>
      <c r="L95" s="1091"/>
      <c r="M95" s="1091"/>
      <c r="N95" s="1091"/>
      <c r="O95" s="1125"/>
      <c r="P95" s="1125"/>
      <c r="Q95" s="1125"/>
      <c r="R95" s="1126"/>
      <c r="S95" s="1125"/>
      <c r="T95" s="1125"/>
      <c r="U95" s="1125"/>
      <c r="V95" s="1126"/>
      <c r="W95" s="1126"/>
      <c r="AH95" s="1105"/>
      <c r="AI95" s="1105"/>
      <c r="AJ95" s="1014"/>
    </row>
    <row r="96" spans="1:36" s="1104" customFormat="1" ht="12.75">
      <c r="A96" s="1125"/>
      <c r="B96" s="1125"/>
      <c r="C96" s="1126"/>
      <c r="D96" s="1091"/>
      <c r="E96" s="1091"/>
      <c r="F96" s="1091"/>
      <c r="G96" s="1091"/>
      <c r="H96" s="1091"/>
      <c r="I96" s="1091"/>
      <c r="J96" s="1091"/>
      <c r="K96" s="1091"/>
      <c r="L96" s="1091"/>
      <c r="M96" s="1091"/>
      <c r="N96" s="1091"/>
      <c r="O96" s="1125"/>
      <c r="P96" s="1125"/>
      <c r="Q96" s="1125"/>
      <c r="R96" s="1126"/>
      <c r="S96" s="1125"/>
      <c r="T96" s="1125"/>
      <c r="U96" s="1125"/>
      <c r="V96" s="1126"/>
      <c r="W96" s="1126"/>
      <c r="AH96" s="1105"/>
      <c r="AI96" s="1105"/>
      <c r="AJ96" s="1014"/>
    </row>
    <row r="97" spans="1:36" s="1104" customFormat="1" ht="12.75">
      <c r="A97" s="1125"/>
      <c r="B97" s="1125"/>
      <c r="C97" s="1126"/>
      <c r="D97" s="1091"/>
      <c r="E97" s="1091"/>
      <c r="F97" s="1091"/>
      <c r="G97" s="1091"/>
      <c r="H97" s="1091"/>
      <c r="I97" s="1091"/>
      <c r="J97" s="1091"/>
      <c r="K97" s="1091"/>
      <c r="L97" s="1091"/>
      <c r="M97" s="1091"/>
      <c r="N97" s="1091"/>
      <c r="O97" s="1125"/>
      <c r="P97" s="1125"/>
      <c r="Q97" s="1125"/>
      <c r="R97" s="1126"/>
      <c r="S97" s="1125"/>
      <c r="T97" s="1125"/>
      <c r="U97" s="1125"/>
      <c r="V97" s="1126"/>
      <c r="W97" s="1126"/>
      <c r="AH97" s="1105"/>
      <c r="AI97" s="1105"/>
      <c r="AJ97" s="1014"/>
    </row>
    <row r="98" spans="1:36" s="1104" customFormat="1" ht="12.75">
      <c r="A98" s="1125"/>
      <c r="B98" s="1125"/>
      <c r="C98" s="1126"/>
      <c r="D98" s="1091"/>
      <c r="E98" s="1091"/>
      <c r="F98" s="1091"/>
      <c r="G98" s="1091"/>
      <c r="H98" s="1091"/>
      <c r="I98" s="1091"/>
      <c r="J98" s="1091"/>
      <c r="K98" s="1091"/>
      <c r="L98" s="1091"/>
      <c r="M98" s="1091"/>
      <c r="N98" s="1091"/>
      <c r="O98" s="1125"/>
      <c r="P98" s="1125"/>
      <c r="Q98" s="1125"/>
      <c r="R98" s="1126"/>
      <c r="S98" s="1125"/>
      <c r="T98" s="1125"/>
      <c r="U98" s="1125"/>
      <c r="V98" s="1126"/>
      <c r="W98" s="1126"/>
      <c r="AH98" s="1105"/>
      <c r="AI98" s="1105"/>
      <c r="AJ98" s="1014"/>
    </row>
    <row r="99" spans="1:36" s="1104" customFormat="1" ht="12.75">
      <c r="A99" s="1125"/>
      <c r="B99" s="1125"/>
      <c r="C99" s="1126"/>
      <c r="D99" s="1091"/>
      <c r="E99" s="1091"/>
      <c r="F99" s="1091"/>
      <c r="G99" s="1091"/>
      <c r="H99" s="1091"/>
      <c r="I99" s="1091"/>
      <c r="J99" s="1091"/>
      <c r="K99" s="1091"/>
      <c r="L99" s="1091"/>
      <c r="M99" s="1091"/>
      <c r="N99" s="1091"/>
      <c r="O99" s="1125"/>
      <c r="P99" s="1125"/>
      <c r="Q99" s="1125"/>
      <c r="R99" s="1126"/>
      <c r="S99" s="1125"/>
      <c r="T99" s="1125"/>
      <c r="U99" s="1125"/>
      <c r="V99" s="1126"/>
      <c r="W99" s="1126"/>
      <c r="AH99" s="1105"/>
      <c r="AI99" s="1105"/>
      <c r="AJ99" s="1014"/>
    </row>
    <row r="100" spans="1:36" s="1104" customFormat="1" ht="12.75">
      <c r="A100" s="1125"/>
      <c r="B100" s="1125"/>
      <c r="C100" s="1126"/>
      <c r="D100" s="1091"/>
      <c r="E100" s="1091"/>
      <c r="F100" s="1091"/>
      <c r="G100" s="1091"/>
      <c r="H100" s="1091"/>
      <c r="I100" s="1091"/>
      <c r="J100" s="1091"/>
      <c r="K100" s="1091"/>
      <c r="L100" s="1091"/>
      <c r="M100" s="1091"/>
      <c r="N100" s="1091"/>
      <c r="O100" s="1125"/>
      <c r="P100" s="1125"/>
      <c r="Q100" s="1125"/>
      <c r="R100" s="1126"/>
      <c r="S100" s="1125"/>
      <c r="T100" s="1125"/>
      <c r="U100" s="1125"/>
      <c r="V100" s="1126"/>
      <c r="W100" s="1126"/>
      <c r="AH100" s="1105"/>
      <c r="AI100" s="1105"/>
      <c r="AJ100" s="1014"/>
    </row>
    <row r="101" spans="1:36" s="1104" customFormat="1" ht="12.75">
      <c r="A101" s="1125"/>
      <c r="B101" s="1125"/>
      <c r="C101" s="1126"/>
      <c r="D101" s="1091"/>
      <c r="E101" s="1091"/>
      <c r="F101" s="1091"/>
      <c r="G101" s="1091"/>
      <c r="H101" s="1091"/>
      <c r="I101" s="1091"/>
      <c r="J101" s="1091"/>
      <c r="K101" s="1091"/>
      <c r="L101" s="1091"/>
      <c r="M101" s="1091"/>
      <c r="N101" s="1091"/>
      <c r="O101" s="1125"/>
      <c r="P101" s="1125"/>
      <c r="Q101" s="1125"/>
      <c r="R101" s="1126"/>
      <c r="S101" s="1125"/>
      <c r="T101" s="1125"/>
      <c r="U101" s="1125"/>
      <c r="V101" s="1126"/>
      <c r="W101" s="1126"/>
      <c r="AH101" s="1105"/>
      <c r="AI101" s="1105"/>
      <c r="AJ101" s="1014"/>
    </row>
    <row r="102" spans="1:36" s="1104" customFormat="1" ht="12.75">
      <c r="A102" s="1125"/>
      <c r="B102" s="1125"/>
      <c r="C102" s="1126"/>
      <c r="D102" s="1091"/>
      <c r="E102" s="1091"/>
      <c r="F102" s="1091"/>
      <c r="G102" s="1091"/>
      <c r="H102" s="1091"/>
      <c r="I102" s="1091"/>
      <c r="J102" s="1091"/>
      <c r="K102" s="1091"/>
      <c r="L102" s="1091"/>
      <c r="M102" s="1091"/>
      <c r="N102" s="1091"/>
      <c r="O102" s="1125"/>
      <c r="P102" s="1125"/>
      <c r="Q102" s="1125"/>
      <c r="R102" s="1126"/>
      <c r="S102" s="1125"/>
      <c r="T102" s="1125"/>
      <c r="U102" s="1125"/>
      <c r="V102" s="1126"/>
      <c r="W102" s="1126"/>
      <c r="AH102" s="1105"/>
      <c r="AI102" s="1105"/>
      <c r="AJ102" s="1014"/>
    </row>
    <row r="103" spans="1:36" s="1104" customFormat="1" ht="12.75">
      <c r="A103" s="1125"/>
      <c r="B103" s="1125"/>
      <c r="C103" s="1126"/>
      <c r="D103" s="1091"/>
      <c r="E103" s="1091"/>
      <c r="F103" s="1091"/>
      <c r="G103" s="1091"/>
      <c r="H103" s="1091"/>
      <c r="I103" s="1091"/>
      <c r="J103" s="1091"/>
      <c r="K103" s="1091"/>
      <c r="L103" s="1091"/>
      <c r="M103" s="1091"/>
      <c r="N103" s="1091"/>
      <c r="O103" s="1125"/>
      <c r="P103" s="1125"/>
      <c r="Q103" s="1125"/>
      <c r="R103" s="1126"/>
      <c r="S103" s="1125"/>
      <c r="T103" s="1125"/>
      <c r="U103" s="1125"/>
      <c r="V103" s="1126"/>
      <c r="W103" s="1126"/>
      <c r="AH103" s="1105"/>
      <c r="AI103" s="1105"/>
      <c r="AJ103" s="1014"/>
    </row>
    <row r="104" spans="1:36" s="1104" customFormat="1" ht="12.75">
      <c r="A104" s="1125"/>
      <c r="B104" s="1125"/>
      <c r="C104" s="1126"/>
      <c r="D104" s="1091"/>
      <c r="E104" s="1091"/>
      <c r="F104" s="1091"/>
      <c r="G104" s="1091"/>
      <c r="H104" s="1091"/>
      <c r="I104" s="1091"/>
      <c r="J104" s="1091"/>
      <c r="K104" s="1091"/>
      <c r="L104" s="1091"/>
      <c r="M104" s="1091"/>
      <c r="N104" s="1091"/>
      <c r="O104" s="1125"/>
      <c r="P104" s="1125"/>
      <c r="Q104" s="1125"/>
      <c r="R104" s="1126"/>
      <c r="S104" s="1125"/>
      <c r="T104" s="1125"/>
      <c r="U104" s="1125"/>
      <c r="V104" s="1126"/>
      <c r="W104" s="1126"/>
      <c r="AH104" s="1105"/>
      <c r="AI104" s="1105"/>
      <c r="AJ104" s="1014"/>
    </row>
    <row r="105" spans="1:36" s="1104" customFormat="1" ht="12.75">
      <c r="A105" s="1125"/>
      <c r="B105" s="1125"/>
      <c r="C105" s="1126"/>
      <c r="D105" s="1091"/>
      <c r="E105" s="1091"/>
      <c r="F105" s="1091"/>
      <c r="G105" s="1091"/>
      <c r="H105" s="1091"/>
      <c r="I105" s="1091"/>
      <c r="J105" s="1091"/>
      <c r="K105" s="1091"/>
      <c r="L105" s="1091"/>
      <c r="M105" s="1091"/>
      <c r="N105" s="1091"/>
      <c r="O105" s="1125"/>
      <c r="P105" s="1125"/>
      <c r="Q105" s="1125"/>
      <c r="R105" s="1126"/>
      <c r="S105" s="1125"/>
      <c r="T105" s="1125"/>
      <c r="U105" s="1125"/>
      <c r="V105" s="1126"/>
      <c r="W105" s="1126"/>
      <c r="AH105" s="1105"/>
      <c r="AI105" s="1105"/>
      <c r="AJ105" s="1014"/>
    </row>
    <row r="106" spans="1:36" s="1104" customFormat="1" ht="12.75">
      <c r="A106" s="1125"/>
      <c r="B106" s="1125"/>
      <c r="C106" s="1126"/>
      <c r="D106" s="1091"/>
      <c r="E106" s="1091"/>
      <c r="F106" s="1091"/>
      <c r="G106" s="1091"/>
      <c r="H106" s="1091"/>
      <c r="I106" s="1091"/>
      <c r="J106" s="1091"/>
      <c r="K106" s="1091"/>
      <c r="L106" s="1091"/>
      <c r="M106" s="1091"/>
      <c r="N106" s="1091"/>
      <c r="O106" s="1125"/>
      <c r="P106" s="1125"/>
      <c r="Q106" s="1125"/>
      <c r="R106" s="1126"/>
      <c r="S106" s="1125"/>
      <c r="T106" s="1125"/>
      <c r="U106" s="1125"/>
      <c r="V106" s="1126"/>
      <c r="W106" s="1126"/>
      <c r="AH106" s="1105"/>
      <c r="AI106" s="1105"/>
      <c r="AJ106" s="1014"/>
    </row>
    <row r="107" spans="1:36" s="1104" customFormat="1" ht="12.75">
      <c r="A107" s="1125"/>
      <c r="B107" s="1125"/>
      <c r="C107" s="1126"/>
      <c r="D107" s="1091"/>
      <c r="E107" s="1091"/>
      <c r="F107" s="1091"/>
      <c r="G107" s="1091"/>
      <c r="H107" s="1091"/>
      <c r="I107" s="1091"/>
      <c r="J107" s="1091"/>
      <c r="K107" s="1091"/>
      <c r="L107" s="1091"/>
      <c r="M107" s="1091"/>
      <c r="N107" s="1091"/>
      <c r="O107" s="1125"/>
      <c r="P107" s="1125"/>
      <c r="Q107" s="1125"/>
      <c r="R107" s="1126"/>
      <c r="S107" s="1125"/>
      <c r="T107" s="1125"/>
      <c r="U107" s="1125"/>
      <c r="V107" s="1126"/>
      <c r="W107" s="1126"/>
      <c r="AH107" s="1105"/>
      <c r="AI107" s="1105"/>
      <c r="AJ107" s="1014"/>
    </row>
    <row r="108" spans="1:36" s="1104" customFormat="1" ht="12.75">
      <c r="A108" s="1125"/>
      <c r="B108" s="1125"/>
      <c r="C108" s="1126"/>
      <c r="D108" s="1091"/>
      <c r="E108" s="1091"/>
      <c r="F108" s="1091"/>
      <c r="G108" s="1091"/>
      <c r="H108" s="1091"/>
      <c r="I108" s="1091"/>
      <c r="J108" s="1091"/>
      <c r="K108" s="1091"/>
      <c r="L108" s="1091"/>
      <c r="M108" s="1091"/>
      <c r="N108" s="1091"/>
      <c r="O108" s="1125"/>
      <c r="P108" s="1125"/>
      <c r="Q108" s="1125"/>
      <c r="R108" s="1126"/>
      <c r="S108" s="1125"/>
      <c r="T108" s="1125"/>
      <c r="U108" s="1125"/>
      <c r="V108" s="1126"/>
      <c r="W108" s="1126"/>
      <c r="AH108" s="1105"/>
      <c r="AI108" s="1105"/>
      <c r="AJ108" s="1014"/>
    </row>
    <row r="109" spans="1:36" s="1104" customFormat="1" ht="12.75">
      <c r="A109" s="1125"/>
      <c r="B109" s="1125"/>
      <c r="C109" s="1126"/>
      <c r="D109" s="1091"/>
      <c r="E109" s="1091"/>
      <c r="F109" s="1091"/>
      <c r="G109" s="1091"/>
      <c r="H109" s="1091"/>
      <c r="I109" s="1091"/>
      <c r="J109" s="1091"/>
      <c r="K109" s="1091"/>
      <c r="L109" s="1091"/>
      <c r="M109" s="1091"/>
      <c r="N109" s="1091"/>
      <c r="O109" s="1125"/>
      <c r="P109" s="1125"/>
      <c r="Q109" s="1125"/>
      <c r="R109" s="1126"/>
      <c r="S109" s="1125"/>
      <c r="T109" s="1125"/>
      <c r="U109" s="1125"/>
      <c r="V109" s="1126"/>
      <c r="W109" s="1126"/>
      <c r="AH109" s="1105"/>
      <c r="AI109" s="1105"/>
      <c r="AJ109" s="1014"/>
    </row>
    <row r="110" spans="1:36" s="1104" customFormat="1" ht="12.75">
      <c r="A110" s="1125"/>
      <c r="B110" s="1125"/>
      <c r="C110" s="1126"/>
      <c r="D110" s="1091"/>
      <c r="E110" s="1091"/>
      <c r="F110" s="1091"/>
      <c r="G110" s="1091"/>
      <c r="H110" s="1091"/>
      <c r="I110" s="1091"/>
      <c r="J110" s="1091"/>
      <c r="K110" s="1091"/>
      <c r="L110" s="1091"/>
      <c r="M110" s="1091"/>
      <c r="N110" s="1091"/>
      <c r="O110" s="1125"/>
      <c r="P110" s="1125"/>
      <c r="Q110" s="1125"/>
      <c r="R110" s="1126"/>
      <c r="S110" s="1125"/>
      <c r="T110" s="1125"/>
      <c r="U110" s="1125"/>
      <c r="V110" s="1126"/>
      <c r="W110" s="1126"/>
      <c r="AH110" s="1105"/>
      <c r="AI110" s="1105"/>
      <c r="AJ110" s="1014"/>
    </row>
    <row r="111" spans="1:36" s="1104" customFormat="1" ht="12.75">
      <c r="A111" s="1125"/>
      <c r="B111" s="1125"/>
      <c r="C111" s="1126"/>
      <c r="D111" s="1091"/>
      <c r="E111" s="1091"/>
      <c r="F111" s="1091"/>
      <c r="G111" s="1091"/>
      <c r="H111" s="1091"/>
      <c r="I111" s="1091"/>
      <c r="J111" s="1091"/>
      <c r="K111" s="1091"/>
      <c r="L111" s="1091"/>
      <c r="M111" s="1091"/>
      <c r="N111" s="1091"/>
      <c r="O111" s="1125"/>
      <c r="P111" s="1125"/>
      <c r="Q111" s="1125"/>
      <c r="R111" s="1126"/>
      <c r="S111" s="1125"/>
      <c r="T111" s="1125"/>
      <c r="U111" s="1125"/>
      <c r="V111" s="1126"/>
      <c r="W111" s="1126"/>
      <c r="AH111" s="1105"/>
      <c r="AI111" s="1105"/>
      <c r="AJ111" s="1014"/>
    </row>
    <row r="112" spans="1:36" s="1104" customFormat="1" ht="12.75">
      <c r="A112" s="1125"/>
      <c r="B112" s="1125"/>
      <c r="C112" s="1126"/>
      <c r="D112" s="1091"/>
      <c r="E112" s="1091"/>
      <c r="F112" s="1091"/>
      <c r="G112" s="1091"/>
      <c r="H112" s="1091"/>
      <c r="I112" s="1091"/>
      <c r="J112" s="1091"/>
      <c r="K112" s="1091"/>
      <c r="L112" s="1091"/>
      <c r="M112" s="1091"/>
      <c r="N112" s="1091"/>
      <c r="O112" s="1125"/>
      <c r="P112" s="1125"/>
      <c r="Q112" s="1125"/>
      <c r="R112" s="1126"/>
      <c r="S112" s="1125"/>
      <c r="T112" s="1125"/>
      <c r="U112" s="1125"/>
      <c r="V112" s="1126"/>
      <c r="W112" s="1126"/>
      <c r="AH112" s="1105"/>
      <c r="AI112" s="1105"/>
      <c r="AJ112" s="1014"/>
    </row>
    <row r="113" spans="1:36" s="1104" customFormat="1" ht="12.75">
      <c r="A113" s="1125"/>
      <c r="B113" s="1125"/>
      <c r="C113" s="1126"/>
      <c r="D113" s="1091"/>
      <c r="E113" s="1091"/>
      <c r="F113" s="1091"/>
      <c r="G113" s="1091"/>
      <c r="H113" s="1091"/>
      <c r="I113" s="1091"/>
      <c r="J113" s="1091"/>
      <c r="K113" s="1091"/>
      <c r="L113" s="1091"/>
      <c r="M113" s="1091"/>
      <c r="N113" s="1091"/>
      <c r="O113" s="1125"/>
      <c r="P113" s="1125"/>
      <c r="Q113" s="1125"/>
      <c r="R113" s="1126"/>
      <c r="S113" s="1125"/>
      <c r="T113" s="1125"/>
      <c r="U113" s="1125"/>
      <c r="V113" s="1126"/>
      <c r="W113" s="1126"/>
      <c r="AH113" s="1105"/>
      <c r="AI113" s="1105"/>
      <c r="AJ113" s="1014"/>
    </row>
    <row r="114" spans="1:36" s="1104" customFormat="1" ht="12.75">
      <c r="A114" s="1125"/>
      <c r="B114" s="1125"/>
      <c r="C114" s="1126"/>
      <c r="D114" s="1091"/>
      <c r="E114" s="1091"/>
      <c r="F114" s="1091"/>
      <c r="G114" s="1091"/>
      <c r="H114" s="1091"/>
      <c r="I114" s="1091"/>
      <c r="J114" s="1091"/>
      <c r="K114" s="1091"/>
      <c r="L114" s="1091"/>
      <c r="M114" s="1091"/>
      <c r="N114" s="1091"/>
      <c r="O114" s="1125"/>
      <c r="P114" s="1125"/>
      <c r="Q114" s="1125"/>
      <c r="R114" s="1126"/>
      <c r="S114" s="1125"/>
      <c r="T114" s="1125"/>
      <c r="U114" s="1125"/>
      <c r="V114" s="1126"/>
      <c r="W114" s="1126"/>
      <c r="AH114" s="1105"/>
      <c r="AI114" s="1105"/>
      <c r="AJ114" s="1014"/>
    </row>
    <row r="115" spans="1:36" s="1104" customFormat="1" ht="12.75">
      <c r="A115" s="1125"/>
      <c r="B115" s="1125"/>
      <c r="C115" s="1126"/>
      <c r="D115" s="1091"/>
      <c r="E115" s="1091"/>
      <c r="F115" s="1091"/>
      <c r="G115" s="1091"/>
      <c r="H115" s="1091"/>
      <c r="I115" s="1091"/>
      <c r="J115" s="1091"/>
      <c r="K115" s="1091"/>
      <c r="L115" s="1091"/>
      <c r="M115" s="1091"/>
      <c r="N115" s="1091"/>
      <c r="O115" s="1125"/>
      <c r="P115" s="1125"/>
      <c r="Q115" s="1125"/>
      <c r="R115" s="1126"/>
      <c r="S115" s="1125"/>
      <c r="T115" s="1125"/>
      <c r="U115" s="1125"/>
      <c r="V115" s="1126"/>
      <c r="W115" s="1126"/>
      <c r="AH115" s="1105"/>
      <c r="AI115" s="1105"/>
      <c r="AJ115" s="1014"/>
    </row>
    <row r="116" spans="1:36" s="1104" customFormat="1" ht="12.75">
      <c r="A116" s="1125"/>
      <c r="B116" s="1125"/>
      <c r="C116" s="1126"/>
      <c r="D116" s="1091"/>
      <c r="E116" s="1091"/>
      <c r="F116" s="1091"/>
      <c r="G116" s="1091"/>
      <c r="H116" s="1091"/>
      <c r="I116" s="1091"/>
      <c r="J116" s="1091"/>
      <c r="K116" s="1091"/>
      <c r="L116" s="1091"/>
      <c r="M116" s="1091"/>
      <c r="N116" s="1091"/>
      <c r="O116" s="1125"/>
      <c r="P116" s="1125"/>
      <c r="Q116" s="1125"/>
      <c r="R116" s="1126"/>
      <c r="S116" s="1125"/>
      <c r="T116" s="1125"/>
      <c r="U116" s="1125"/>
      <c r="V116" s="1126"/>
      <c r="W116" s="1126"/>
      <c r="AH116" s="1105"/>
      <c r="AI116" s="1105"/>
      <c r="AJ116" s="1014"/>
    </row>
    <row r="117" spans="1:36" s="1104" customFormat="1" ht="12.75">
      <c r="A117" s="1125"/>
      <c r="B117" s="1125"/>
      <c r="C117" s="1126"/>
      <c r="D117" s="1091"/>
      <c r="E117" s="1091"/>
      <c r="F117" s="1091"/>
      <c r="G117" s="1091"/>
      <c r="H117" s="1091"/>
      <c r="I117" s="1091"/>
      <c r="J117" s="1091"/>
      <c r="K117" s="1091"/>
      <c r="L117" s="1091"/>
      <c r="M117" s="1091"/>
      <c r="N117" s="1091"/>
      <c r="O117" s="1125"/>
      <c r="P117" s="1125"/>
      <c r="Q117" s="1125"/>
      <c r="R117" s="1126"/>
      <c r="S117" s="1125"/>
      <c r="T117" s="1125"/>
      <c r="U117" s="1125"/>
      <c r="V117" s="1126"/>
      <c r="W117" s="1126"/>
      <c r="AH117" s="1105"/>
      <c r="AI117" s="1105"/>
      <c r="AJ117" s="1014"/>
    </row>
    <row r="118" spans="1:36" s="1104" customFormat="1" ht="12.75">
      <c r="A118" s="1125"/>
      <c r="B118" s="1125"/>
      <c r="C118" s="1126"/>
      <c r="D118" s="1091"/>
      <c r="E118" s="1091"/>
      <c r="F118" s="1091"/>
      <c r="G118" s="1091"/>
      <c r="H118" s="1091"/>
      <c r="I118" s="1091"/>
      <c r="J118" s="1091"/>
      <c r="K118" s="1091"/>
      <c r="L118" s="1091"/>
      <c r="M118" s="1091"/>
      <c r="N118" s="1091"/>
      <c r="O118" s="1125"/>
      <c r="P118" s="1125"/>
      <c r="Q118" s="1125"/>
      <c r="R118" s="1126"/>
      <c r="S118" s="1125"/>
      <c r="T118" s="1125"/>
      <c r="U118" s="1125"/>
      <c r="V118" s="1126"/>
      <c r="W118" s="1126"/>
      <c r="AH118" s="1105"/>
      <c r="AI118" s="1105"/>
      <c r="AJ118" s="1014"/>
    </row>
    <row r="119" spans="1:36" s="1104" customFormat="1" ht="12.75">
      <c r="A119" s="1125"/>
      <c r="B119" s="1125"/>
      <c r="C119" s="1126"/>
      <c r="D119" s="1091"/>
      <c r="E119" s="1091"/>
      <c r="F119" s="1091"/>
      <c r="G119" s="1091"/>
      <c r="H119" s="1091"/>
      <c r="I119" s="1091"/>
      <c r="J119" s="1091"/>
      <c r="K119" s="1091"/>
      <c r="L119" s="1091"/>
      <c r="M119" s="1091"/>
      <c r="N119" s="1091"/>
      <c r="O119" s="1125"/>
      <c r="P119" s="1125"/>
      <c r="Q119" s="1125"/>
      <c r="R119" s="1126"/>
      <c r="S119" s="1125"/>
      <c r="T119" s="1125"/>
      <c r="U119" s="1125"/>
      <c r="V119" s="1126"/>
      <c r="W119" s="1126"/>
      <c r="AH119" s="1105"/>
      <c r="AI119" s="1105"/>
      <c r="AJ119" s="1014"/>
    </row>
    <row r="120" spans="1:36" s="1104" customFormat="1" ht="12.75">
      <c r="A120" s="1125"/>
      <c r="B120" s="1125"/>
      <c r="C120" s="1126"/>
      <c r="D120" s="1091"/>
      <c r="E120" s="1091"/>
      <c r="F120" s="1091"/>
      <c r="G120" s="1091"/>
      <c r="H120" s="1091"/>
      <c r="I120" s="1091"/>
      <c r="J120" s="1091"/>
      <c r="K120" s="1091"/>
      <c r="L120" s="1091"/>
      <c r="M120" s="1091"/>
      <c r="N120" s="1091"/>
      <c r="O120" s="1125"/>
      <c r="P120" s="1125"/>
      <c r="Q120" s="1125"/>
      <c r="R120" s="1126"/>
      <c r="S120" s="1125"/>
      <c r="T120" s="1125"/>
      <c r="U120" s="1125"/>
      <c r="V120" s="1126"/>
      <c r="W120" s="1126"/>
      <c r="AH120" s="1105"/>
      <c r="AI120" s="1105"/>
      <c r="AJ120" s="1014"/>
    </row>
    <row r="121" spans="1:36" s="1104" customFormat="1" ht="12.75">
      <c r="A121" s="1125"/>
      <c r="B121" s="1125"/>
      <c r="C121" s="1126"/>
      <c r="D121" s="1091"/>
      <c r="E121" s="1091"/>
      <c r="F121" s="1091"/>
      <c r="G121" s="1091"/>
      <c r="H121" s="1091"/>
      <c r="I121" s="1091"/>
      <c r="J121" s="1091"/>
      <c r="K121" s="1091"/>
      <c r="L121" s="1091"/>
      <c r="M121" s="1091"/>
      <c r="N121" s="1091"/>
      <c r="O121" s="1125"/>
      <c r="P121" s="1125"/>
      <c r="Q121" s="1125"/>
      <c r="R121" s="1126"/>
      <c r="S121" s="1125"/>
      <c r="T121" s="1125"/>
      <c r="U121" s="1125"/>
      <c r="V121" s="1126"/>
      <c r="W121" s="1126"/>
      <c r="AH121" s="1105"/>
      <c r="AI121" s="1105"/>
      <c r="AJ121" s="1014"/>
    </row>
    <row r="122" spans="1:36" s="1104" customFormat="1" ht="12.75">
      <c r="A122" s="1125"/>
      <c r="B122" s="1125"/>
      <c r="C122" s="1126"/>
      <c r="D122" s="1091"/>
      <c r="E122" s="1091"/>
      <c r="F122" s="1091"/>
      <c r="G122" s="1091"/>
      <c r="H122" s="1091"/>
      <c r="I122" s="1091"/>
      <c r="J122" s="1091"/>
      <c r="K122" s="1091"/>
      <c r="L122" s="1091"/>
      <c r="M122" s="1091"/>
      <c r="N122" s="1091"/>
      <c r="O122" s="1125"/>
      <c r="P122" s="1125"/>
      <c r="Q122" s="1125"/>
      <c r="R122" s="1126"/>
      <c r="S122" s="1125"/>
      <c r="T122" s="1125"/>
      <c r="U122" s="1125"/>
      <c r="V122" s="1126"/>
      <c r="W122" s="1126"/>
      <c r="AH122" s="1105"/>
      <c r="AI122" s="1105"/>
      <c r="AJ122" s="1014"/>
    </row>
    <row r="123" spans="1:36" s="1104" customFormat="1" ht="12.75">
      <c r="A123" s="1125"/>
      <c r="B123" s="1125"/>
      <c r="C123" s="1126"/>
      <c r="D123" s="1091"/>
      <c r="E123" s="1091"/>
      <c r="F123" s="1091"/>
      <c r="G123" s="1091"/>
      <c r="H123" s="1091"/>
      <c r="I123" s="1091"/>
      <c r="J123" s="1091"/>
      <c r="K123" s="1091"/>
      <c r="L123" s="1091"/>
      <c r="M123" s="1091"/>
      <c r="N123" s="1091"/>
      <c r="O123" s="1125"/>
      <c r="P123" s="1125"/>
      <c r="Q123" s="1125"/>
      <c r="R123" s="1126"/>
      <c r="S123" s="1125"/>
      <c r="T123" s="1125"/>
      <c r="U123" s="1125"/>
      <c r="V123" s="1126"/>
      <c r="W123" s="1126"/>
      <c r="AH123" s="1105"/>
      <c r="AI123" s="1105"/>
      <c r="AJ123" s="1014"/>
    </row>
    <row r="124" spans="1:36" s="1104" customFormat="1" ht="12.75">
      <c r="A124" s="1125"/>
      <c r="B124" s="1125"/>
      <c r="C124" s="1126"/>
      <c r="D124" s="1091"/>
      <c r="E124" s="1091"/>
      <c r="F124" s="1091"/>
      <c r="G124" s="1091"/>
      <c r="H124" s="1091"/>
      <c r="I124" s="1091"/>
      <c r="J124" s="1091"/>
      <c r="K124" s="1091"/>
      <c r="L124" s="1091"/>
      <c r="M124" s="1091"/>
      <c r="N124" s="1091"/>
      <c r="O124" s="1125"/>
      <c r="P124" s="1125"/>
      <c r="Q124" s="1125"/>
      <c r="R124" s="1126"/>
      <c r="S124" s="1125"/>
      <c r="T124" s="1125"/>
      <c r="U124" s="1125"/>
      <c r="V124" s="1126"/>
      <c r="W124" s="1126"/>
      <c r="AH124" s="1105"/>
      <c r="AI124" s="1105"/>
      <c r="AJ124" s="1014"/>
    </row>
    <row r="125" spans="1:36" s="1104" customFormat="1" ht="12.75">
      <c r="A125" s="1125"/>
      <c r="B125" s="1125"/>
      <c r="C125" s="1126"/>
      <c r="D125" s="1091"/>
      <c r="E125" s="1091"/>
      <c r="F125" s="1091"/>
      <c r="G125" s="1091"/>
      <c r="H125" s="1091"/>
      <c r="I125" s="1091"/>
      <c r="J125" s="1091"/>
      <c r="K125" s="1091"/>
      <c r="L125" s="1091"/>
      <c r="M125" s="1091"/>
      <c r="N125" s="1091"/>
      <c r="O125" s="1125"/>
      <c r="P125" s="1125"/>
      <c r="Q125" s="1125"/>
      <c r="R125" s="1126"/>
      <c r="S125" s="1125"/>
      <c r="T125" s="1125"/>
      <c r="U125" s="1125"/>
      <c r="V125" s="1126"/>
      <c r="W125" s="1126"/>
      <c r="AH125" s="1105"/>
      <c r="AI125" s="1105"/>
      <c r="AJ125" s="1014"/>
    </row>
    <row r="126" spans="1:36" s="1104" customFormat="1" ht="12.75">
      <c r="A126" s="1125"/>
      <c r="B126" s="1125"/>
      <c r="C126" s="1126"/>
      <c r="D126" s="1091"/>
      <c r="E126" s="1091"/>
      <c r="F126" s="1091"/>
      <c r="G126" s="1091"/>
      <c r="H126" s="1091"/>
      <c r="I126" s="1091"/>
      <c r="J126" s="1091"/>
      <c r="K126" s="1091"/>
      <c r="L126" s="1091"/>
      <c r="M126" s="1091"/>
      <c r="N126" s="1091"/>
      <c r="O126" s="1125"/>
      <c r="P126" s="1125"/>
      <c r="Q126" s="1125"/>
      <c r="R126" s="1126"/>
      <c r="S126" s="1125"/>
      <c r="T126" s="1125"/>
      <c r="U126" s="1125"/>
      <c r="V126" s="1126"/>
      <c r="W126" s="1126"/>
      <c r="AH126" s="1105"/>
      <c r="AI126" s="1105"/>
      <c r="AJ126" s="1014"/>
    </row>
    <row r="127" spans="1:36" s="1104" customFormat="1" ht="12.75">
      <c r="A127" s="1125"/>
      <c r="B127" s="1125"/>
      <c r="C127" s="1126"/>
      <c r="D127" s="1091"/>
      <c r="E127" s="1091"/>
      <c r="F127" s="1091"/>
      <c r="G127" s="1091"/>
      <c r="H127" s="1091"/>
      <c r="I127" s="1091"/>
      <c r="J127" s="1091"/>
      <c r="K127" s="1091"/>
      <c r="L127" s="1091"/>
      <c r="M127" s="1091"/>
      <c r="N127" s="1091"/>
      <c r="O127" s="1125"/>
      <c r="P127" s="1125"/>
      <c r="Q127" s="1125"/>
      <c r="R127" s="1126"/>
      <c r="S127" s="1125"/>
      <c r="T127" s="1125"/>
      <c r="U127" s="1125"/>
      <c r="V127" s="1126"/>
      <c r="W127" s="1126"/>
      <c r="AH127" s="1105"/>
      <c r="AI127" s="1105"/>
      <c r="AJ127" s="1014"/>
    </row>
    <row r="128" spans="1:36" s="1104" customFormat="1" ht="12.75">
      <c r="A128" s="1125"/>
      <c r="B128" s="1125"/>
      <c r="C128" s="1126"/>
      <c r="D128" s="1091"/>
      <c r="E128" s="1091"/>
      <c r="F128" s="1091"/>
      <c r="G128" s="1091"/>
      <c r="H128" s="1091"/>
      <c r="I128" s="1091"/>
      <c r="J128" s="1091"/>
      <c r="K128" s="1091"/>
      <c r="L128" s="1091"/>
      <c r="M128" s="1091"/>
      <c r="N128" s="1091"/>
      <c r="O128" s="1125"/>
      <c r="P128" s="1125"/>
      <c r="Q128" s="1125"/>
      <c r="R128" s="1126"/>
      <c r="S128" s="1125"/>
      <c r="T128" s="1125"/>
      <c r="U128" s="1125"/>
      <c r="V128" s="1126"/>
      <c r="W128" s="1126"/>
      <c r="AH128" s="1105"/>
      <c r="AI128" s="1105"/>
      <c r="AJ128" s="1014"/>
    </row>
    <row r="129" spans="1:36" s="1104" customFormat="1" ht="12.75">
      <c r="A129" s="1125"/>
      <c r="B129" s="1125"/>
      <c r="C129" s="1126"/>
      <c r="D129" s="1091"/>
      <c r="E129" s="1091"/>
      <c r="F129" s="1091"/>
      <c r="G129" s="1091"/>
      <c r="H129" s="1091"/>
      <c r="I129" s="1091"/>
      <c r="J129" s="1091"/>
      <c r="K129" s="1091"/>
      <c r="L129" s="1091"/>
      <c r="M129" s="1091"/>
      <c r="N129" s="1091"/>
      <c r="O129" s="1125"/>
      <c r="P129" s="1125"/>
      <c r="Q129" s="1125"/>
      <c r="R129" s="1126"/>
      <c r="S129" s="1125"/>
      <c r="T129" s="1125"/>
      <c r="U129" s="1125"/>
      <c r="V129" s="1126"/>
      <c r="W129" s="1126"/>
      <c r="AH129" s="1105"/>
      <c r="AI129" s="1105"/>
      <c r="AJ129" s="1014"/>
    </row>
    <row r="130" spans="1:36" s="1104" customFormat="1" ht="12.75">
      <c r="A130" s="1125"/>
      <c r="B130" s="1125"/>
      <c r="C130" s="1126"/>
      <c r="D130" s="1091"/>
      <c r="E130" s="1091"/>
      <c r="F130" s="1091"/>
      <c r="G130" s="1091"/>
      <c r="H130" s="1091"/>
      <c r="I130" s="1091"/>
      <c r="J130" s="1091"/>
      <c r="K130" s="1091"/>
      <c r="L130" s="1091"/>
      <c r="M130" s="1091"/>
      <c r="N130" s="1091"/>
      <c r="O130" s="1125"/>
      <c r="P130" s="1125"/>
      <c r="Q130" s="1125"/>
      <c r="R130" s="1126"/>
      <c r="S130" s="1125"/>
      <c r="T130" s="1125"/>
      <c r="U130" s="1125"/>
      <c r="V130" s="1126"/>
      <c r="W130" s="1126"/>
      <c r="AH130" s="1105"/>
      <c r="AI130" s="1105"/>
      <c r="AJ130" s="1014"/>
    </row>
    <row r="131" spans="1:36" s="1104" customFormat="1" ht="12.75">
      <c r="A131" s="1125"/>
      <c r="B131" s="1125"/>
      <c r="C131" s="1126"/>
      <c r="D131" s="1091"/>
      <c r="E131" s="1091"/>
      <c r="F131" s="1091"/>
      <c r="G131" s="1091"/>
      <c r="H131" s="1091"/>
      <c r="I131" s="1091"/>
      <c r="J131" s="1091"/>
      <c r="K131" s="1091"/>
      <c r="L131" s="1091"/>
      <c r="M131" s="1091"/>
      <c r="N131" s="1091"/>
      <c r="O131" s="1125"/>
      <c r="P131" s="1125"/>
      <c r="Q131" s="1125"/>
      <c r="R131" s="1126"/>
      <c r="S131" s="1125"/>
      <c r="T131" s="1125"/>
      <c r="U131" s="1125"/>
      <c r="V131" s="1126"/>
      <c r="W131" s="1126"/>
      <c r="AH131" s="1105"/>
      <c r="AI131" s="1105"/>
      <c r="AJ131" s="1014"/>
    </row>
    <row r="132" spans="1:36" s="1104" customFormat="1" ht="12.75">
      <c r="A132" s="1125"/>
      <c r="B132" s="1125"/>
      <c r="C132" s="1126"/>
      <c r="D132" s="1091"/>
      <c r="E132" s="1091"/>
      <c r="F132" s="1091"/>
      <c r="G132" s="1091"/>
      <c r="H132" s="1091"/>
      <c r="I132" s="1091"/>
      <c r="J132" s="1091"/>
      <c r="K132" s="1091"/>
      <c r="L132" s="1091"/>
      <c r="M132" s="1091"/>
      <c r="N132" s="1091"/>
      <c r="O132" s="1125"/>
      <c r="P132" s="1125"/>
      <c r="Q132" s="1125"/>
      <c r="R132" s="1126"/>
      <c r="S132" s="1125"/>
      <c r="T132" s="1125"/>
      <c r="U132" s="1125"/>
      <c r="V132" s="1126"/>
      <c r="W132" s="1126"/>
      <c r="AH132" s="1105"/>
      <c r="AI132" s="1105"/>
      <c r="AJ132" s="1014"/>
    </row>
    <row r="133" spans="1:36" s="1104" customFormat="1" ht="12.75">
      <c r="A133" s="1125"/>
      <c r="B133" s="1125"/>
      <c r="C133" s="1126"/>
      <c r="D133" s="1091"/>
      <c r="E133" s="1091"/>
      <c r="F133" s="1091"/>
      <c r="G133" s="1091"/>
      <c r="H133" s="1091"/>
      <c r="I133" s="1091"/>
      <c r="J133" s="1091"/>
      <c r="K133" s="1091"/>
      <c r="L133" s="1091"/>
      <c r="M133" s="1091"/>
      <c r="N133" s="1091"/>
      <c r="O133" s="1125"/>
      <c r="P133" s="1125"/>
      <c r="Q133" s="1125"/>
      <c r="R133" s="1126"/>
      <c r="S133" s="1125"/>
      <c r="T133" s="1125"/>
      <c r="U133" s="1125"/>
      <c r="V133" s="1126"/>
      <c r="W133" s="1126"/>
      <c r="AH133" s="1105"/>
      <c r="AI133" s="1105"/>
      <c r="AJ133" s="1014"/>
    </row>
    <row r="134" spans="1:36" s="1104" customFormat="1" ht="12.75">
      <c r="A134" s="1125"/>
      <c r="B134" s="1125"/>
      <c r="C134" s="1126"/>
      <c r="D134" s="1091"/>
      <c r="E134" s="1091"/>
      <c r="F134" s="1091"/>
      <c r="G134" s="1091"/>
      <c r="H134" s="1091"/>
      <c r="I134" s="1091"/>
      <c r="J134" s="1091"/>
      <c r="K134" s="1091"/>
      <c r="L134" s="1091"/>
      <c r="M134" s="1091"/>
      <c r="N134" s="1091"/>
      <c r="O134" s="1125"/>
      <c r="P134" s="1125"/>
      <c r="Q134" s="1125"/>
      <c r="R134" s="1126"/>
      <c r="S134" s="1125"/>
      <c r="T134" s="1125"/>
      <c r="U134" s="1125"/>
      <c r="V134" s="1126"/>
      <c r="W134" s="1126"/>
      <c r="AH134" s="1105"/>
      <c r="AI134" s="1105"/>
      <c r="AJ134" s="1014"/>
    </row>
    <row r="135" spans="1:36" s="1104" customFormat="1" ht="12.75">
      <c r="A135" s="1125"/>
      <c r="B135" s="1125"/>
      <c r="C135" s="1126"/>
      <c r="D135" s="1091"/>
      <c r="E135" s="1091"/>
      <c r="F135" s="1091"/>
      <c r="G135" s="1091"/>
      <c r="H135" s="1091"/>
      <c r="I135" s="1091"/>
      <c r="J135" s="1091"/>
      <c r="K135" s="1091"/>
      <c r="L135" s="1091"/>
      <c r="M135" s="1091"/>
      <c r="N135" s="1091"/>
      <c r="O135" s="1125"/>
      <c r="P135" s="1125"/>
      <c r="Q135" s="1125"/>
      <c r="R135" s="1126"/>
      <c r="S135" s="1125"/>
      <c r="T135" s="1125"/>
      <c r="U135" s="1125"/>
      <c r="V135" s="1126"/>
      <c r="W135" s="1126"/>
      <c r="AH135" s="1105"/>
      <c r="AI135" s="1105"/>
      <c r="AJ135" s="1014"/>
    </row>
    <row r="136" spans="1:36" s="1104" customFormat="1" ht="12.75">
      <c r="A136" s="1125"/>
      <c r="B136" s="1125"/>
      <c r="C136" s="1126"/>
      <c r="D136" s="1091"/>
      <c r="E136" s="1091"/>
      <c r="F136" s="1091"/>
      <c r="G136" s="1091"/>
      <c r="H136" s="1091"/>
      <c r="I136" s="1091"/>
      <c r="J136" s="1091"/>
      <c r="K136" s="1091"/>
      <c r="L136" s="1091"/>
      <c r="M136" s="1091"/>
      <c r="N136" s="1091"/>
      <c r="O136" s="1125"/>
      <c r="P136" s="1125"/>
      <c r="Q136" s="1125"/>
      <c r="R136" s="1126"/>
      <c r="S136" s="1125"/>
      <c r="T136" s="1125"/>
      <c r="U136" s="1125"/>
      <c r="V136" s="1126"/>
      <c r="W136" s="1126"/>
      <c r="AH136" s="1105"/>
      <c r="AI136" s="1105"/>
      <c r="AJ136" s="1014"/>
    </row>
    <row r="137" spans="1:36" s="1104" customFormat="1" ht="12.75">
      <c r="A137" s="1125"/>
      <c r="B137" s="1125"/>
      <c r="C137" s="1126"/>
      <c r="D137" s="1091"/>
      <c r="E137" s="1091"/>
      <c r="F137" s="1091"/>
      <c r="G137" s="1091"/>
      <c r="H137" s="1091"/>
      <c r="I137" s="1091"/>
      <c r="J137" s="1091"/>
      <c r="K137" s="1091"/>
      <c r="L137" s="1091"/>
      <c r="M137" s="1091"/>
      <c r="N137" s="1091"/>
      <c r="O137" s="1125"/>
      <c r="P137" s="1125"/>
      <c r="Q137" s="1125"/>
      <c r="R137" s="1126"/>
      <c r="S137" s="1125"/>
      <c r="T137" s="1125"/>
      <c r="U137" s="1125"/>
      <c r="V137" s="1126"/>
      <c r="W137" s="1126"/>
      <c r="AH137" s="1105"/>
      <c r="AI137" s="1105"/>
      <c r="AJ137" s="1014"/>
    </row>
    <row r="138" spans="1:36" s="1104" customFormat="1" ht="12.75">
      <c r="A138" s="1125"/>
      <c r="B138" s="1125"/>
      <c r="C138" s="1126"/>
      <c r="D138" s="1091"/>
      <c r="E138" s="1091"/>
      <c r="F138" s="1091"/>
      <c r="G138" s="1091"/>
      <c r="H138" s="1091"/>
      <c r="I138" s="1091"/>
      <c r="J138" s="1091"/>
      <c r="K138" s="1091"/>
      <c r="L138" s="1091"/>
      <c r="M138" s="1091"/>
      <c r="N138" s="1091"/>
      <c r="O138" s="1125"/>
      <c r="P138" s="1125"/>
      <c r="Q138" s="1125"/>
      <c r="R138" s="1126"/>
      <c r="S138" s="1125"/>
      <c r="T138" s="1125"/>
      <c r="U138" s="1125"/>
      <c r="V138" s="1126"/>
      <c r="W138" s="1126"/>
      <c r="AH138" s="1105"/>
      <c r="AI138" s="1105"/>
      <c r="AJ138" s="1014"/>
    </row>
    <row r="139" spans="1:36" s="1104" customFormat="1" ht="12.75">
      <c r="A139" s="1125"/>
      <c r="B139" s="1125"/>
      <c r="C139" s="1126"/>
      <c r="D139" s="1091"/>
      <c r="E139" s="1091"/>
      <c r="F139" s="1091"/>
      <c r="G139" s="1091"/>
      <c r="H139" s="1091"/>
      <c r="I139" s="1091"/>
      <c r="J139" s="1091"/>
      <c r="K139" s="1091"/>
      <c r="L139" s="1091"/>
      <c r="M139" s="1091"/>
      <c r="N139" s="1091"/>
      <c r="O139" s="1125"/>
      <c r="P139" s="1125"/>
      <c r="Q139" s="1125"/>
      <c r="R139" s="1126"/>
      <c r="S139" s="1125"/>
      <c r="T139" s="1125"/>
      <c r="U139" s="1125"/>
      <c r="V139" s="1126"/>
      <c r="W139" s="1126"/>
      <c r="AH139" s="1105"/>
      <c r="AI139" s="1105"/>
      <c r="AJ139" s="1014"/>
    </row>
    <row r="140" spans="1:36" s="1104" customFormat="1" ht="12.75">
      <c r="A140" s="1125"/>
      <c r="B140" s="1125"/>
      <c r="C140" s="1126"/>
      <c r="D140" s="1091"/>
      <c r="E140" s="1091"/>
      <c r="F140" s="1091"/>
      <c r="G140" s="1091"/>
      <c r="H140" s="1091"/>
      <c r="I140" s="1091"/>
      <c r="J140" s="1091"/>
      <c r="K140" s="1091"/>
      <c r="L140" s="1091"/>
      <c r="M140" s="1091"/>
      <c r="N140" s="1091"/>
      <c r="O140" s="1125"/>
      <c r="P140" s="1125"/>
      <c r="Q140" s="1125"/>
      <c r="R140" s="1126"/>
      <c r="S140" s="1125"/>
      <c r="T140" s="1125"/>
      <c r="U140" s="1125"/>
      <c r="V140" s="1126"/>
      <c r="W140" s="1126"/>
      <c r="AH140" s="1105"/>
      <c r="AI140" s="1105"/>
      <c r="AJ140" s="1014"/>
    </row>
    <row r="141" spans="1:36" s="1104" customFormat="1" ht="12.75">
      <c r="A141" s="1125"/>
      <c r="B141" s="1125"/>
      <c r="C141" s="1126"/>
      <c r="D141" s="1091"/>
      <c r="E141" s="1091"/>
      <c r="F141" s="1091"/>
      <c r="G141" s="1091"/>
      <c r="H141" s="1091"/>
      <c r="I141" s="1091"/>
      <c r="J141" s="1091"/>
      <c r="K141" s="1091"/>
      <c r="L141" s="1091"/>
      <c r="M141" s="1091"/>
      <c r="N141" s="1091"/>
      <c r="O141" s="1125"/>
      <c r="P141" s="1125"/>
      <c r="Q141" s="1125"/>
      <c r="R141" s="1126"/>
      <c r="S141" s="1125"/>
      <c r="T141" s="1125"/>
      <c r="U141" s="1125"/>
      <c r="V141" s="1126"/>
      <c r="W141" s="1126"/>
      <c r="AH141" s="1105"/>
      <c r="AI141" s="1105"/>
      <c r="AJ141" s="1014"/>
    </row>
    <row r="142" spans="1:36" s="1104" customFormat="1" ht="12.75">
      <c r="A142" s="1125"/>
      <c r="B142" s="1125"/>
      <c r="C142" s="1126"/>
      <c r="D142" s="1091"/>
      <c r="E142" s="1091"/>
      <c r="F142" s="1091"/>
      <c r="G142" s="1091"/>
      <c r="H142" s="1091"/>
      <c r="I142" s="1091"/>
      <c r="J142" s="1091"/>
      <c r="K142" s="1091"/>
      <c r="L142" s="1091"/>
      <c r="M142" s="1091"/>
      <c r="N142" s="1091"/>
      <c r="O142" s="1125"/>
      <c r="P142" s="1125"/>
      <c r="Q142" s="1125"/>
      <c r="R142" s="1126"/>
      <c r="S142" s="1125"/>
      <c r="T142" s="1125"/>
      <c r="U142" s="1125"/>
      <c r="V142" s="1126"/>
      <c r="W142" s="1126"/>
      <c r="AH142" s="1105"/>
      <c r="AI142" s="1105"/>
      <c r="AJ142" s="1014"/>
    </row>
    <row r="143" spans="1:36" s="1104" customFormat="1" ht="12.75">
      <c r="A143" s="1125"/>
      <c r="B143" s="1125"/>
      <c r="C143" s="1126"/>
      <c r="D143" s="1091"/>
      <c r="E143" s="1091"/>
      <c r="F143" s="1091"/>
      <c r="G143" s="1091"/>
      <c r="H143" s="1091"/>
      <c r="I143" s="1091"/>
      <c r="J143" s="1091"/>
      <c r="K143" s="1091"/>
      <c r="L143" s="1091"/>
      <c r="M143" s="1091"/>
      <c r="N143" s="1091"/>
      <c r="O143" s="1125"/>
      <c r="P143" s="1125"/>
      <c r="Q143" s="1125"/>
      <c r="R143" s="1126"/>
      <c r="S143" s="1125"/>
      <c r="T143" s="1125"/>
      <c r="U143" s="1125"/>
      <c r="V143" s="1126"/>
      <c r="W143" s="1126"/>
      <c r="AH143" s="1105"/>
      <c r="AI143" s="1105"/>
      <c r="AJ143" s="1014"/>
    </row>
    <row r="144" spans="1:36" s="1104" customFormat="1" ht="12.75">
      <c r="A144" s="1125"/>
      <c r="B144" s="1125"/>
      <c r="C144" s="1126"/>
      <c r="D144" s="1091"/>
      <c r="E144" s="1091"/>
      <c r="F144" s="1091"/>
      <c r="G144" s="1091"/>
      <c r="H144" s="1091"/>
      <c r="I144" s="1091"/>
      <c r="J144" s="1091"/>
      <c r="K144" s="1091"/>
      <c r="L144" s="1091"/>
      <c r="M144" s="1091"/>
      <c r="N144" s="1091"/>
      <c r="O144" s="1125"/>
      <c r="P144" s="1125"/>
      <c r="Q144" s="1125"/>
      <c r="R144" s="1126"/>
      <c r="S144" s="1125"/>
      <c r="T144" s="1125"/>
      <c r="U144" s="1125"/>
      <c r="V144" s="1126"/>
      <c r="W144" s="1126"/>
      <c r="AH144" s="1105"/>
      <c r="AI144" s="1105"/>
      <c r="AJ144" s="1014"/>
    </row>
    <row r="145" spans="1:36" s="1104" customFormat="1" ht="12.75">
      <c r="A145" s="1125"/>
      <c r="B145" s="1125"/>
      <c r="C145" s="1126"/>
      <c r="D145" s="1091"/>
      <c r="E145" s="1091"/>
      <c r="F145" s="1091"/>
      <c r="G145" s="1091"/>
      <c r="H145" s="1091"/>
      <c r="I145" s="1091"/>
      <c r="J145" s="1091"/>
      <c r="K145" s="1091"/>
      <c r="L145" s="1091"/>
      <c r="M145" s="1091"/>
      <c r="N145" s="1091"/>
      <c r="O145" s="1125"/>
      <c r="P145" s="1125"/>
      <c r="Q145" s="1125"/>
      <c r="R145" s="1126"/>
      <c r="S145" s="1125"/>
      <c r="T145" s="1125"/>
      <c r="U145" s="1125"/>
      <c r="V145" s="1126"/>
      <c r="W145" s="1126"/>
      <c r="AH145" s="1105"/>
      <c r="AI145" s="1105"/>
      <c r="AJ145" s="1014"/>
    </row>
    <row r="146" spans="1:36" s="1104" customFormat="1" ht="12.75">
      <c r="A146" s="1125"/>
      <c r="B146" s="1125"/>
      <c r="C146" s="1126"/>
      <c r="D146" s="1091"/>
      <c r="E146" s="1091"/>
      <c r="F146" s="1091"/>
      <c r="G146" s="1091"/>
      <c r="H146" s="1091"/>
      <c r="I146" s="1091"/>
      <c r="J146" s="1091"/>
      <c r="K146" s="1091"/>
      <c r="L146" s="1091"/>
      <c r="M146" s="1091"/>
      <c r="N146" s="1091"/>
      <c r="O146" s="1125"/>
      <c r="P146" s="1125"/>
      <c r="Q146" s="1125"/>
      <c r="R146" s="1126"/>
      <c r="S146" s="1125"/>
      <c r="T146" s="1125"/>
      <c r="U146" s="1125"/>
      <c r="V146" s="1126"/>
      <c r="W146" s="1126"/>
      <c r="AH146" s="1105"/>
      <c r="AI146" s="1105"/>
      <c r="AJ146" s="1014"/>
    </row>
    <row r="147" spans="1:36" s="1104" customFormat="1" ht="12.75">
      <c r="A147" s="1125"/>
      <c r="B147" s="1125"/>
      <c r="C147" s="1126"/>
      <c r="D147" s="1091"/>
      <c r="E147" s="1091"/>
      <c r="F147" s="1091"/>
      <c r="G147" s="1091"/>
      <c r="H147" s="1091"/>
      <c r="I147" s="1091"/>
      <c r="J147" s="1091"/>
      <c r="K147" s="1091"/>
      <c r="L147" s="1091"/>
      <c r="M147" s="1091"/>
      <c r="N147" s="1091"/>
      <c r="O147" s="1125"/>
      <c r="P147" s="1125"/>
      <c r="Q147" s="1125"/>
      <c r="R147" s="1126"/>
      <c r="S147" s="1125"/>
      <c r="T147" s="1125"/>
      <c r="U147" s="1125"/>
      <c r="V147" s="1126"/>
      <c r="W147" s="1126"/>
      <c r="AH147" s="1105"/>
      <c r="AI147" s="1105"/>
      <c r="AJ147" s="1014"/>
    </row>
    <row r="148" spans="1:36" s="1104" customFormat="1" ht="12.75">
      <c r="A148" s="1125"/>
      <c r="B148" s="1125"/>
      <c r="C148" s="1126"/>
      <c r="D148" s="1091"/>
      <c r="E148" s="1091"/>
      <c r="F148" s="1091"/>
      <c r="G148" s="1091"/>
      <c r="H148" s="1091"/>
      <c r="I148" s="1091"/>
      <c r="J148" s="1091"/>
      <c r="K148" s="1091"/>
      <c r="L148" s="1091"/>
      <c r="M148" s="1091"/>
      <c r="N148" s="1091"/>
      <c r="O148" s="1125"/>
      <c r="P148" s="1125"/>
      <c r="Q148" s="1125"/>
      <c r="R148" s="1126"/>
      <c r="S148" s="1125"/>
      <c r="T148" s="1125"/>
      <c r="U148" s="1125"/>
      <c r="V148" s="1126"/>
      <c r="W148" s="1126"/>
      <c r="AH148" s="1105"/>
      <c r="AI148" s="1105"/>
      <c r="AJ148" s="1014"/>
    </row>
    <row r="149" spans="1:36" s="1104" customFormat="1" ht="12.75">
      <c r="A149" s="1125"/>
      <c r="B149" s="1125"/>
      <c r="C149" s="1126"/>
      <c r="D149" s="1091"/>
      <c r="E149" s="1091"/>
      <c r="F149" s="1091"/>
      <c r="G149" s="1091"/>
      <c r="H149" s="1091"/>
      <c r="I149" s="1091"/>
      <c r="J149" s="1091"/>
      <c r="K149" s="1091"/>
      <c r="L149" s="1091"/>
      <c r="M149" s="1091"/>
      <c r="N149" s="1091"/>
      <c r="O149" s="1125"/>
      <c r="P149" s="1125"/>
      <c r="Q149" s="1125"/>
      <c r="R149" s="1126"/>
      <c r="S149" s="1125"/>
      <c r="T149" s="1125"/>
      <c r="U149" s="1125"/>
      <c r="V149" s="1126"/>
      <c r="W149" s="1126"/>
      <c r="AH149" s="1105"/>
      <c r="AI149" s="1105"/>
      <c r="AJ149" s="1014"/>
    </row>
    <row r="150" spans="1:36" s="1104" customFormat="1" ht="12.75">
      <c r="A150" s="1125"/>
      <c r="B150" s="1125"/>
      <c r="C150" s="1126"/>
      <c r="D150" s="1091"/>
      <c r="E150" s="1091"/>
      <c r="F150" s="1091"/>
      <c r="G150" s="1091"/>
      <c r="H150" s="1091"/>
      <c r="I150" s="1091"/>
      <c r="J150" s="1091"/>
      <c r="K150" s="1091"/>
      <c r="L150" s="1091"/>
      <c r="M150" s="1091"/>
      <c r="N150" s="1091"/>
      <c r="O150" s="1125"/>
      <c r="P150" s="1125"/>
      <c r="Q150" s="1125"/>
      <c r="R150" s="1126"/>
      <c r="S150" s="1125"/>
      <c r="T150" s="1125"/>
      <c r="U150" s="1125"/>
      <c r="V150" s="1126"/>
      <c r="W150" s="1126"/>
      <c r="AH150" s="1105"/>
      <c r="AI150" s="1105"/>
      <c r="AJ150" s="1014"/>
    </row>
    <row r="151" spans="1:36" s="1104" customFormat="1" ht="12.75">
      <c r="A151" s="1125"/>
      <c r="B151" s="1125"/>
      <c r="C151" s="1126"/>
      <c r="D151" s="1091"/>
      <c r="E151" s="1091"/>
      <c r="F151" s="1091"/>
      <c r="G151" s="1091"/>
      <c r="H151" s="1091"/>
      <c r="I151" s="1091"/>
      <c r="J151" s="1091"/>
      <c r="K151" s="1091"/>
      <c r="L151" s="1091"/>
      <c r="M151" s="1091"/>
      <c r="N151" s="1091"/>
      <c r="O151" s="1125"/>
      <c r="P151" s="1125"/>
      <c r="Q151" s="1125"/>
      <c r="R151" s="1126"/>
      <c r="S151" s="1125"/>
      <c r="T151" s="1125"/>
      <c r="U151" s="1125"/>
      <c r="V151" s="1126"/>
      <c r="W151" s="1126"/>
      <c r="AH151" s="1105"/>
      <c r="AI151" s="1105"/>
      <c r="AJ151" s="1014"/>
    </row>
    <row r="152" spans="1:36" s="1104" customFormat="1" ht="12.75">
      <c r="A152" s="1125"/>
      <c r="B152" s="1125"/>
      <c r="C152" s="1126"/>
      <c r="D152" s="1091"/>
      <c r="E152" s="1091"/>
      <c r="F152" s="1091"/>
      <c r="G152" s="1091"/>
      <c r="H152" s="1091"/>
      <c r="I152" s="1091"/>
      <c r="J152" s="1091"/>
      <c r="K152" s="1091"/>
      <c r="L152" s="1091"/>
      <c r="M152" s="1091"/>
      <c r="N152" s="1091"/>
      <c r="O152" s="1125"/>
      <c r="P152" s="1125"/>
      <c r="Q152" s="1125"/>
      <c r="R152" s="1126"/>
      <c r="S152" s="1125"/>
      <c r="T152" s="1125"/>
      <c r="U152" s="1125"/>
      <c r="V152" s="1126"/>
      <c r="W152" s="1126"/>
      <c r="AH152" s="1105"/>
      <c r="AI152" s="1105"/>
      <c r="AJ152" s="1014"/>
    </row>
    <row r="153" spans="1:36" s="1104" customFormat="1" ht="12.75">
      <c r="A153" s="1125"/>
      <c r="B153" s="1125"/>
      <c r="C153" s="1126"/>
      <c r="D153" s="1091"/>
      <c r="E153" s="1091"/>
      <c r="F153" s="1091"/>
      <c r="G153" s="1091"/>
      <c r="H153" s="1091"/>
      <c r="I153" s="1091"/>
      <c r="J153" s="1091"/>
      <c r="K153" s="1091"/>
      <c r="L153" s="1091"/>
      <c r="M153" s="1091"/>
      <c r="N153" s="1091"/>
      <c r="O153" s="1125"/>
      <c r="P153" s="1125"/>
      <c r="Q153" s="1125"/>
      <c r="R153" s="1126"/>
      <c r="S153" s="1125"/>
      <c r="T153" s="1125"/>
      <c r="U153" s="1125"/>
      <c r="V153" s="1126"/>
      <c r="W153" s="1126"/>
      <c r="AH153" s="1105"/>
      <c r="AI153" s="1105"/>
      <c r="AJ153" s="1014"/>
    </row>
    <row r="154" spans="1:36" s="1104" customFormat="1" ht="12.75">
      <c r="A154" s="1125"/>
      <c r="B154" s="1125"/>
      <c r="C154" s="1126"/>
      <c r="D154" s="1091"/>
      <c r="E154" s="1091"/>
      <c r="F154" s="1091"/>
      <c r="G154" s="1091"/>
      <c r="H154" s="1091"/>
      <c r="I154" s="1091"/>
      <c r="J154" s="1091"/>
      <c r="K154" s="1091"/>
      <c r="L154" s="1091"/>
      <c r="M154" s="1091"/>
      <c r="N154" s="1091"/>
      <c r="O154" s="1125"/>
      <c r="P154" s="1125"/>
      <c r="Q154" s="1125"/>
      <c r="R154" s="1126"/>
      <c r="S154" s="1125"/>
      <c r="T154" s="1125"/>
      <c r="U154" s="1125"/>
      <c r="V154" s="1126"/>
      <c r="W154" s="1126"/>
      <c r="AH154" s="1105"/>
      <c r="AI154" s="1105"/>
      <c r="AJ154" s="1014"/>
    </row>
    <row r="155" spans="1:36" s="1104" customFormat="1" ht="12.75">
      <c r="A155" s="1125"/>
      <c r="B155" s="1125"/>
      <c r="C155" s="1126"/>
      <c r="D155" s="1091"/>
      <c r="E155" s="1091"/>
      <c r="F155" s="1091"/>
      <c r="G155" s="1091"/>
      <c r="H155" s="1091"/>
      <c r="I155" s="1091"/>
      <c r="J155" s="1091"/>
      <c r="K155" s="1091"/>
      <c r="L155" s="1091"/>
      <c r="M155" s="1091"/>
      <c r="N155" s="1091"/>
      <c r="O155" s="1125"/>
      <c r="P155" s="1125"/>
      <c r="Q155" s="1125"/>
      <c r="R155" s="1126"/>
      <c r="S155" s="1125"/>
      <c r="T155" s="1125"/>
      <c r="U155" s="1125"/>
      <c r="V155" s="1126"/>
      <c r="W155" s="1126"/>
      <c r="AH155" s="1105"/>
      <c r="AI155" s="1105"/>
      <c r="AJ155" s="1014"/>
    </row>
    <row r="156" spans="1:36" s="1104" customFormat="1" ht="12.75">
      <c r="A156" s="1125"/>
      <c r="B156" s="1125"/>
      <c r="C156" s="1126"/>
      <c r="D156" s="1091"/>
      <c r="E156" s="1091"/>
      <c r="F156" s="1091"/>
      <c r="G156" s="1091"/>
      <c r="H156" s="1091"/>
      <c r="I156" s="1091"/>
      <c r="J156" s="1091"/>
      <c r="K156" s="1091"/>
      <c r="L156" s="1091"/>
      <c r="M156" s="1091"/>
      <c r="N156" s="1091"/>
      <c r="O156" s="1125"/>
      <c r="P156" s="1125"/>
      <c r="Q156" s="1125"/>
      <c r="R156" s="1126"/>
      <c r="S156" s="1125"/>
      <c r="T156" s="1125"/>
      <c r="U156" s="1125"/>
      <c r="V156" s="1126"/>
      <c r="W156" s="1126"/>
      <c r="AH156" s="1105"/>
      <c r="AI156" s="1105"/>
      <c r="AJ156" s="1014"/>
    </row>
    <row r="157" spans="1:36" s="1104" customFormat="1" ht="12.75">
      <c r="A157" s="1125"/>
      <c r="B157" s="1125"/>
      <c r="C157" s="1126"/>
      <c r="D157" s="1091"/>
      <c r="E157" s="1091"/>
      <c r="F157" s="1091"/>
      <c r="G157" s="1091"/>
      <c r="H157" s="1091"/>
      <c r="I157" s="1091"/>
      <c r="J157" s="1091"/>
      <c r="K157" s="1091"/>
      <c r="L157" s="1091"/>
      <c r="M157" s="1091"/>
      <c r="N157" s="1091"/>
      <c r="O157" s="1125"/>
      <c r="P157" s="1125"/>
      <c r="Q157" s="1125"/>
      <c r="R157" s="1126"/>
      <c r="S157" s="1125"/>
      <c r="T157" s="1125"/>
      <c r="U157" s="1125"/>
      <c r="V157" s="1126"/>
      <c r="W157" s="1126"/>
      <c r="AH157" s="1105"/>
      <c r="AI157" s="1105"/>
      <c r="AJ157" s="1014"/>
    </row>
    <row r="158" spans="1:36" s="1104" customFormat="1" ht="12.75">
      <c r="A158" s="1125"/>
      <c r="B158" s="1125"/>
      <c r="C158" s="1126"/>
      <c r="D158" s="1091"/>
      <c r="E158" s="1091"/>
      <c r="F158" s="1091"/>
      <c r="G158" s="1091"/>
      <c r="H158" s="1091"/>
      <c r="I158" s="1091"/>
      <c r="J158" s="1091"/>
      <c r="K158" s="1091"/>
      <c r="L158" s="1091"/>
      <c r="M158" s="1091"/>
      <c r="N158" s="1091"/>
      <c r="O158" s="1125"/>
      <c r="P158" s="1125"/>
      <c r="Q158" s="1125"/>
      <c r="R158" s="1126"/>
      <c r="S158" s="1125"/>
      <c r="T158" s="1125"/>
      <c r="U158" s="1125"/>
      <c r="V158" s="1126"/>
      <c r="W158" s="1126"/>
      <c r="AH158" s="1105"/>
      <c r="AI158" s="1105"/>
      <c r="AJ158" s="1014"/>
    </row>
    <row r="159" spans="1:36" s="1104" customFormat="1" ht="12.75">
      <c r="A159" s="1125"/>
      <c r="B159" s="1125"/>
      <c r="C159" s="1126"/>
      <c r="D159" s="1091"/>
      <c r="E159" s="1091"/>
      <c r="F159" s="1091"/>
      <c r="G159" s="1091"/>
      <c r="H159" s="1091"/>
      <c r="I159" s="1091"/>
      <c r="J159" s="1091"/>
      <c r="K159" s="1091"/>
      <c r="L159" s="1091"/>
      <c r="M159" s="1091"/>
      <c r="N159" s="1091"/>
      <c r="O159" s="1125"/>
      <c r="P159" s="1125"/>
      <c r="Q159" s="1125"/>
      <c r="R159" s="1126"/>
      <c r="S159" s="1125"/>
      <c r="T159" s="1125"/>
      <c r="U159" s="1125"/>
      <c r="V159" s="1126"/>
      <c r="W159" s="1126"/>
      <c r="AH159" s="1105"/>
      <c r="AI159" s="1105"/>
      <c r="AJ159" s="1014"/>
    </row>
    <row r="160" spans="1:36" s="1104" customFormat="1" ht="12.75">
      <c r="A160" s="1125"/>
      <c r="B160" s="1125"/>
      <c r="C160" s="1126"/>
      <c r="D160" s="1091"/>
      <c r="E160" s="1091"/>
      <c r="F160" s="1091"/>
      <c r="G160" s="1091"/>
      <c r="H160" s="1091"/>
      <c r="I160" s="1091"/>
      <c r="J160" s="1091"/>
      <c r="K160" s="1091"/>
      <c r="L160" s="1091"/>
      <c r="M160" s="1091"/>
      <c r="N160" s="1091"/>
      <c r="O160" s="1125"/>
      <c r="P160" s="1125"/>
      <c r="Q160" s="1125"/>
      <c r="R160" s="1126"/>
      <c r="S160" s="1125"/>
      <c r="T160" s="1125"/>
      <c r="U160" s="1125"/>
      <c r="V160" s="1126"/>
      <c r="W160" s="1126"/>
      <c r="AH160" s="1105"/>
      <c r="AI160" s="1105"/>
      <c r="AJ160" s="1014"/>
    </row>
    <row r="161" spans="1:36" s="1104" customFormat="1" ht="12.75">
      <c r="A161" s="1125"/>
      <c r="B161" s="1125"/>
      <c r="C161" s="1126"/>
      <c r="D161" s="1091"/>
      <c r="E161" s="1091"/>
      <c r="F161" s="1091"/>
      <c r="G161" s="1091"/>
      <c r="H161" s="1091"/>
      <c r="I161" s="1091"/>
      <c r="J161" s="1091"/>
      <c r="K161" s="1091"/>
      <c r="L161" s="1091"/>
      <c r="M161" s="1091"/>
      <c r="N161" s="1091"/>
      <c r="O161" s="1125"/>
      <c r="P161" s="1125"/>
      <c r="Q161" s="1125"/>
      <c r="R161" s="1126"/>
      <c r="S161" s="1125"/>
      <c r="T161" s="1125"/>
      <c r="U161" s="1125"/>
      <c r="V161" s="1126"/>
      <c r="W161" s="1126"/>
      <c r="AH161" s="1105"/>
      <c r="AI161" s="1105"/>
      <c r="AJ161" s="1014"/>
    </row>
    <row r="162" spans="1:36" s="1104" customFormat="1" ht="12.75">
      <c r="A162" s="1125"/>
      <c r="B162" s="1125"/>
      <c r="C162" s="1126"/>
      <c r="D162" s="1091"/>
      <c r="E162" s="1091"/>
      <c r="F162" s="1091"/>
      <c r="G162" s="1091"/>
      <c r="H162" s="1091"/>
      <c r="I162" s="1091"/>
      <c r="J162" s="1091"/>
      <c r="K162" s="1091"/>
      <c r="L162" s="1091"/>
      <c r="M162" s="1091"/>
      <c r="N162" s="1091"/>
      <c r="O162" s="1125"/>
      <c r="P162" s="1125"/>
      <c r="Q162" s="1125"/>
      <c r="R162" s="1126"/>
      <c r="S162" s="1125"/>
      <c r="T162" s="1125"/>
      <c r="U162" s="1125"/>
      <c r="V162" s="1126"/>
      <c r="W162" s="1126"/>
      <c r="AH162" s="1105"/>
      <c r="AI162" s="1105"/>
      <c r="AJ162" s="1014"/>
    </row>
    <row r="163" spans="1:36" s="1104" customFormat="1" ht="12.75">
      <c r="A163" s="1125"/>
      <c r="B163" s="1125"/>
      <c r="C163" s="1126"/>
      <c r="D163" s="1091"/>
      <c r="E163" s="1091"/>
      <c r="F163" s="1091"/>
      <c r="G163" s="1091"/>
      <c r="H163" s="1091"/>
      <c r="I163" s="1091"/>
      <c r="J163" s="1091"/>
      <c r="K163" s="1091"/>
      <c r="L163" s="1091"/>
      <c r="M163" s="1091"/>
      <c r="N163" s="1091"/>
      <c r="O163" s="1125"/>
      <c r="P163" s="1125"/>
      <c r="Q163" s="1125"/>
      <c r="R163" s="1126"/>
      <c r="S163" s="1125"/>
      <c r="T163" s="1125"/>
      <c r="U163" s="1125"/>
      <c r="V163" s="1126"/>
      <c r="W163" s="1126"/>
      <c r="AH163" s="1105"/>
      <c r="AI163" s="1105"/>
      <c r="AJ163" s="1014"/>
    </row>
    <row r="164" spans="1:36" s="1104" customFormat="1" ht="12.75">
      <c r="A164" s="1125"/>
      <c r="B164" s="1125"/>
      <c r="C164" s="1126"/>
      <c r="D164" s="1091"/>
      <c r="E164" s="1091"/>
      <c r="F164" s="1091"/>
      <c r="G164" s="1091"/>
      <c r="H164" s="1091"/>
      <c r="I164" s="1091"/>
      <c r="J164" s="1091"/>
      <c r="K164" s="1091"/>
      <c r="L164" s="1091"/>
      <c r="M164" s="1091"/>
      <c r="N164" s="1091"/>
      <c r="O164" s="1125"/>
      <c r="P164" s="1125"/>
      <c r="Q164" s="1125"/>
      <c r="R164" s="1126"/>
      <c r="S164" s="1125"/>
      <c r="T164" s="1125"/>
      <c r="U164" s="1125"/>
      <c r="V164" s="1126"/>
      <c r="W164" s="1126"/>
      <c r="AH164" s="1105"/>
      <c r="AI164" s="1105"/>
      <c r="AJ164" s="1014"/>
    </row>
    <row r="165" spans="1:36" s="1104" customFormat="1" ht="12.75">
      <c r="A165" s="1125"/>
      <c r="B165" s="1125"/>
      <c r="C165" s="1126"/>
      <c r="D165" s="1091"/>
      <c r="E165" s="1091"/>
      <c r="F165" s="1091"/>
      <c r="G165" s="1091"/>
      <c r="H165" s="1091"/>
      <c r="I165" s="1091"/>
      <c r="J165" s="1091"/>
      <c r="K165" s="1091"/>
      <c r="L165" s="1091"/>
      <c r="M165" s="1091"/>
      <c r="N165" s="1091"/>
      <c r="O165" s="1125"/>
      <c r="P165" s="1125"/>
      <c r="Q165" s="1125"/>
      <c r="R165" s="1126"/>
      <c r="S165" s="1125"/>
      <c r="T165" s="1125"/>
      <c r="U165" s="1125"/>
      <c r="V165" s="1126"/>
      <c r="W165" s="1126"/>
      <c r="AH165" s="1105"/>
      <c r="AI165" s="1105"/>
      <c r="AJ165" s="1014"/>
    </row>
    <row r="166" spans="1:36" s="1104" customFormat="1" ht="12.75">
      <c r="A166" s="1125"/>
      <c r="B166" s="1125"/>
      <c r="C166" s="1126"/>
      <c r="D166" s="1091"/>
      <c r="E166" s="1091"/>
      <c r="F166" s="1091"/>
      <c r="G166" s="1091"/>
      <c r="H166" s="1091"/>
      <c r="I166" s="1091"/>
      <c r="J166" s="1091"/>
      <c r="K166" s="1091"/>
      <c r="L166" s="1091"/>
      <c r="M166" s="1091"/>
      <c r="N166" s="1091"/>
      <c r="O166" s="1125"/>
      <c r="P166" s="1125"/>
      <c r="Q166" s="1125"/>
      <c r="R166" s="1126"/>
      <c r="S166" s="1125"/>
      <c r="T166" s="1125"/>
      <c r="U166" s="1125"/>
      <c r="V166" s="1126"/>
      <c r="W166" s="1126"/>
      <c r="AH166" s="1105"/>
      <c r="AI166" s="1105"/>
      <c r="AJ166" s="1014"/>
    </row>
    <row r="167" spans="1:36" s="1104" customFormat="1" ht="12.75">
      <c r="A167" s="1125"/>
      <c r="B167" s="1125"/>
      <c r="C167" s="1126"/>
      <c r="D167" s="1091"/>
      <c r="E167" s="1091"/>
      <c r="F167" s="1091"/>
      <c r="G167" s="1091"/>
      <c r="H167" s="1091"/>
      <c r="I167" s="1091"/>
      <c r="J167" s="1091"/>
      <c r="K167" s="1091"/>
      <c r="L167" s="1091"/>
      <c r="M167" s="1091"/>
      <c r="N167" s="1091"/>
      <c r="O167" s="1125"/>
      <c r="P167" s="1125"/>
      <c r="Q167" s="1125"/>
      <c r="R167" s="1126"/>
      <c r="S167" s="1125"/>
      <c r="T167" s="1125"/>
      <c r="U167" s="1125"/>
      <c r="V167" s="1126"/>
      <c r="W167" s="1126"/>
      <c r="AH167" s="1105"/>
      <c r="AI167" s="1105"/>
      <c r="AJ167" s="1014"/>
    </row>
    <row r="168" spans="1:36" s="1104" customFormat="1" ht="12.75">
      <c r="A168" s="1125"/>
      <c r="B168" s="1125"/>
      <c r="C168" s="1126"/>
      <c r="D168" s="1091"/>
      <c r="E168" s="1091"/>
      <c r="F168" s="1091"/>
      <c r="G168" s="1091"/>
      <c r="H168" s="1091"/>
      <c r="I168" s="1091"/>
      <c r="J168" s="1091"/>
      <c r="K168" s="1091"/>
      <c r="L168" s="1091"/>
      <c r="M168" s="1091"/>
      <c r="N168" s="1091"/>
      <c r="O168" s="1125"/>
      <c r="P168" s="1125"/>
      <c r="Q168" s="1125"/>
      <c r="R168" s="1126"/>
      <c r="S168" s="1125"/>
      <c r="T168" s="1125"/>
      <c r="U168" s="1125"/>
      <c r="V168" s="1126"/>
      <c r="W168" s="1126"/>
      <c r="AH168" s="1105"/>
      <c r="AI168" s="1105"/>
      <c r="AJ168" s="1014"/>
    </row>
    <row r="169" spans="1:36" s="1104" customFormat="1" ht="12.75">
      <c r="A169" s="1125"/>
      <c r="B169" s="1125"/>
      <c r="C169" s="1126"/>
      <c r="D169" s="1091"/>
      <c r="E169" s="1091"/>
      <c r="F169" s="1091"/>
      <c r="G169" s="1091"/>
      <c r="H169" s="1091"/>
      <c r="I169" s="1091"/>
      <c r="J169" s="1091"/>
      <c r="K169" s="1091"/>
      <c r="L169" s="1091"/>
      <c r="M169" s="1091"/>
      <c r="N169" s="1091"/>
      <c r="O169" s="1125"/>
      <c r="P169" s="1125"/>
      <c r="Q169" s="1125"/>
      <c r="R169" s="1126"/>
      <c r="S169" s="1125"/>
      <c r="T169" s="1125"/>
      <c r="U169" s="1125"/>
      <c r="V169" s="1126"/>
      <c r="W169" s="1126"/>
      <c r="AH169" s="1105"/>
      <c r="AI169" s="1105"/>
      <c r="AJ169" s="1014"/>
    </row>
    <row r="170" spans="1:36" s="1104" customFormat="1" ht="12.75">
      <c r="A170" s="1125"/>
      <c r="B170" s="1125"/>
      <c r="C170" s="1126"/>
      <c r="D170" s="1091"/>
      <c r="E170" s="1091"/>
      <c r="F170" s="1091"/>
      <c r="G170" s="1091"/>
      <c r="H170" s="1091"/>
      <c r="I170" s="1091"/>
      <c r="J170" s="1091"/>
      <c r="K170" s="1091"/>
      <c r="L170" s="1091"/>
      <c r="M170" s="1091"/>
      <c r="N170" s="1091"/>
      <c r="O170" s="1125"/>
      <c r="P170" s="1125"/>
      <c r="Q170" s="1125"/>
      <c r="R170" s="1126"/>
      <c r="S170" s="1125"/>
      <c r="T170" s="1125"/>
      <c r="U170" s="1125"/>
      <c r="V170" s="1126"/>
      <c r="W170" s="1126"/>
      <c r="AH170" s="1105"/>
      <c r="AI170" s="1105"/>
      <c r="AJ170" s="1014"/>
    </row>
    <row r="171" spans="1:36" s="1104" customFormat="1" ht="12.75">
      <c r="A171" s="1125"/>
      <c r="B171" s="1125"/>
      <c r="C171" s="1126"/>
      <c r="D171" s="1091"/>
      <c r="E171" s="1091"/>
      <c r="F171" s="1091"/>
      <c r="G171" s="1091"/>
      <c r="H171" s="1091"/>
      <c r="I171" s="1091"/>
      <c r="J171" s="1091"/>
      <c r="K171" s="1091"/>
      <c r="L171" s="1091"/>
      <c r="M171" s="1091"/>
      <c r="N171" s="1091"/>
      <c r="O171" s="1125"/>
      <c r="P171" s="1125"/>
      <c r="Q171" s="1125"/>
      <c r="R171" s="1126"/>
      <c r="S171" s="1125"/>
      <c r="T171" s="1125"/>
      <c r="U171" s="1125"/>
      <c r="V171" s="1126"/>
      <c r="W171" s="1126"/>
      <c r="AH171" s="1105"/>
      <c r="AI171" s="1105"/>
      <c r="AJ171" s="1014"/>
    </row>
    <row r="172" spans="1:36" s="1104" customFormat="1" ht="12.75">
      <c r="A172" s="1125"/>
      <c r="B172" s="1125"/>
      <c r="C172" s="1126"/>
      <c r="D172" s="1091"/>
      <c r="E172" s="1091"/>
      <c r="F172" s="1091"/>
      <c r="G172" s="1091"/>
      <c r="H172" s="1091"/>
      <c r="I172" s="1091"/>
      <c r="J172" s="1091"/>
      <c r="K172" s="1091"/>
      <c r="L172" s="1091"/>
      <c r="M172" s="1091"/>
      <c r="N172" s="1091"/>
      <c r="O172" s="1125"/>
      <c r="P172" s="1125"/>
      <c r="Q172" s="1125"/>
      <c r="R172" s="1126"/>
      <c r="S172" s="1125"/>
      <c r="T172" s="1125"/>
      <c r="U172" s="1125"/>
      <c r="V172" s="1126"/>
      <c r="W172" s="1126"/>
      <c r="AH172" s="1105"/>
      <c r="AI172" s="1105"/>
      <c r="AJ172" s="1014"/>
    </row>
    <row r="173" spans="1:36" s="1104" customFormat="1" ht="12.75">
      <c r="A173" s="1125"/>
      <c r="B173" s="1125"/>
      <c r="C173" s="1126"/>
      <c r="D173" s="1091"/>
      <c r="E173" s="1091"/>
      <c r="F173" s="1091"/>
      <c r="G173" s="1091"/>
      <c r="H173" s="1091"/>
      <c r="I173" s="1091"/>
      <c r="J173" s="1091"/>
      <c r="K173" s="1091"/>
      <c r="L173" s="1091"/>
      <c r="M173" s="1091"/>
      <c r="N173" s="1091"/>
      <c r="O173" s="1125"/>
      <c r="P173" s="1125"/>
      <c r="Q173" s="1125"/>
      <c r="R173" s="1126"/>
      <c r="S173" s="1125"/>
      <c r="T173" s="1125"/>
      <c r="U173" s="1125"/>
      <c r="V173" s="1126"/>
      <c r="W173" s="1126"/>
      <c r="AH173" s="1105"/>
      <c r="AI173" s="1105"/>
      <c r="AJ173" s="1014"/>
    </row>
    <row r="174" spans="1:36" s="1104" customFormat="1" ht="12.75">
      <c r="A174" s="1125"/>
      <c r="B174" s="1125"/>
      <c r="C174" s="1126"/>
      <c r="D174" s="1091"/>
      <c r="E174" s="1091"/>
      <c r="F174" s="1091"/>
      <c r="G174" s="1091"/>
      <c r="H174" s="1091"/>
      <c r="I174" s="1091"/>
      <c r="J174" s="1091"/>
      <c r="K174" s="1091"/>
      <c r="L174" s="1091"/>
      <c r="M174" s="1091"/>
      <c r="N174" s="1091"/>
      <c r="O174" s="1125"/>
      <c r="P174" s="1125"/>
      <c r="Q174" s="1125"/>
      <c r="R174" s="1126"/>
      <c r="S174" s="1125"/>
      <c r="T174" s="1125"/>
      <c r="U174" s="1125"/>
      <c r="V174" s="1126"/>
      <c r="W174" s="1126"/>
      <c r="AH174" s="1105"/>
      <c r="AI174" s="1105"/>
      <c r="AJ174" s="1014"/>
    </row>
    <row r="175" spans="1:36" s="1104" customFormat="1" ht="12.75">
      <c r="A175" s="1125"/>
      <c r="B175" s="1125"/>
      <c r="C175" s="1126"/>
      <c r="D175" s="1091"/>
      <c r="E175" s="1091"/>
      <c r="F175" s="1091"/>
      <c r="G175" s="1091"/>
      <c r="H175" s="1091"/>
      <c r="I175" s="1091"/>
      <c r="J175" s="1091"/>
      <c r="K175" s="1091"/>
      <c r="L175" s="1091"/>
      <c r="M175" s="1091"/>
      <c r="N175" s="1091"/>
      <c r="O175" s="1125"/>
      <c r="P175" s="1125"/>
      <c r="Q175" s="1125"/>
      <c r="R175" s="1126"/>
      <c r="S175" s="1125"/>
      <c r="T175" s="1125"/>
      <c r="U175" s="1125"/>
      <c r="V175" s="1126"/>
      <c r="W175" s="1126"/>
      <c r="AH175" s="1105"/>
      <c r="AI175" s="1105"/>
      <c r="AJ175" s="1014"/>
    </row>
    <row r="176" spans="1:36" s="1104" customFormat="1" ht="12.75">
      <c r="A176" s="1125"/>
      <c r="B176" s="1125"/>
      <c r="C176" s="1126"/>
      <c r="D176" s="1091"/>
      <c r="E176" s="1091"/>
      <c r="F176" s="1091"/>
      <c r="G176" s="1091"/>
      <c r="H176" s="1091"/>
      <c r="I176" s="1091"/>
      <c r="J176" s="1091"/>
      <c r="K176" s="1091"/>
      <c r="L176" s="1091"/>
      <c r="M176" s="1091"/>
      <c r="N176" s="1091"/>
      <c r="O176" s="1125"/>
      <c r="P176" s="1125"/>
      <c r="Q176" s="1125"/>
      <c r="R176" s="1126"/>
      <c r="S176" s="1125"/>
      <c r="T176" s="1125"/>
      <c r="U176" s="1125"/>
      <c r="V176" s="1126"/>
      <c r="W176" s="1126"/>
      <c r="AH176" s="1105"/>
      <c r="AI176" s="1105"/>
      <c r="AJ176" s="1014"/>
    </row>
    <row r="177" spans="1:36" s="1104" customFormat="1" ht="12.75">
      <c r="A177" s="1125"/>
      <c r="B177" s="1125"/>
      <c r="C177" s="1126"/>
      <c r="D177" s="1091"/>
      <c r="E177" s="1091"/>
      <c r="F177" s="1091"/>
      <c r="G177" s="1091"/>
      <c r="H177" s="1091"/>
      <c r="I177" s="1091"/>
      <c r="J177" s="1091"/>
      <c r="K177" s="1091"/>
      <c r="L177" s="1091"/>
      <c r="M177" s="1091"/>
      <c r="N177" s="1091"/>
      <c r="O177" s="1125"/>
      <c r="P177" s="1125"/>
      <c r="Q177" s="1125"/>
      <c r="R177" s="1126"/>
      <c r="S177" s="1125"/>
      <c r="T177" s="1125"/>
      <c r="U177" s="1125"/>
      <c r="V177" s="1126"/>
      <c r="W177" s="1126"/>
      <c r="AH177" s="1105"/>
      <c r="AI177" s="1105"/>
      <c r="AJ177" s="1014"/>
    </row>
    <row r="178" spans="1:36" s="1104" customFormat="1" ht="12.75">
      <c r="A178" s="1125"/>
      <c r="B178" s="1125"/>
      <c r="C178" s="1126"/>
      <c r="D178" s="1091"/>
      <c r="E178" s="1091"/>
      <c r="F178" s="1091"/>
      <c r="G178" s="1091"/>
      <c r="H178" s="1091"/>
      <c r="I178" s="1091"/>
      <c r="J178" s="1091"/>
      <c r="K178" s="1091"/>
      <c r="L178" s="1091"/>
      <c r="M178" s="1091"/>
      <c r="N178" s="1091"/>
      <c r="O178" s="1125"/>
      <c r="P178" s="1125"/>
      <c r="Q178" s="1125"/>
      <c r="R178" s="1126"/>
      <c r="S178" s="1125"/>
      <c r="T178" s="1125"/>
      <c r="U178" s="1125"/>
      <c r="V178" s="1126"/>
      <c r="W178" s="1126"/>
      <c r="AH178" s="1105"/>
      <c r="AI178" s="1105"/>
      <c r="AJ178" s="1014"/>
    </row>
    <row r="179" spans="1:36" s="1104" customFormat="1" ht="12.75">
      <c r="A179" s="1125"/>
      <c r="B179" s="1125"/>
      <c r="C179" s="1126"/>
      <c r="D179" s="1091"/>
      <c r="E179" s="1091"/>
      <c r="F179" s="1091"/>
      <c r="G179" s="1091"/>
      <c r="H179" s="1091"/>
      <c r="I179" s="1091"/>
      <c r="J179" s="1091"/>
      <c r="K179" s="1091"/>
      <c r="L179" s="1091"/>
      <c r="M179" s="1091"/>
      <c r="N179" s="1091"/>
      <c r="O179" s="1125"/>
      <c r="P179" s="1125"/>
      <c r="Q179" s="1125"/>
      <c r="R179" s="1126"/>
      <c r="S179" s="1125"/>
      <c r="T179" s="1125"/>
      <c r="U179" s="1125"/>
      <c r="V179" s="1126"/>
      <c r="W179" s="1126"/>
      <c r="AH179" s="1105"/>
      <c r="AI179" s="1105"/>
      <c r="AJ179" s="1014"/>
    </row>
    <row r="180" spans="1:36" s="1104" customFormat="1" ht="12.75">
      <c r="A180" s="1125"/>
      <c r="B180" s="1125"/>
      <c r="C180" s="1126"/>
      <c r="D180" s="1091"/>
      <c r="E180" s="1091"/>
      <c r="F180" s="1091"/>
      <c r="G180" s="1091"/>
      <c r="H180" s="1091"/>
      <c r="I180" s="1091"/>
      <c r="J180" s="1091"/>
      <c r="K180" s="1091"/>
      <c r="L180" s="1091"/>
      <c r="M180" s="1091"/>
      <c r="N180" s="1091"/>
      <c r="O180" s="1125"/>
      <c r="P180" s="1125"/>
      <c r="Q180" s="1125"/>
      <c r="R180" s="1126"/>
      <c r="S180" s="1125"/>
      <c r="T180" s="1125"/>
      <c r="U180" s="1125"/>
      <c r="V180" s="1126"/>
      <c r="W180" s="1126"/>
      <c r="AH180" s="1105"/>
      <c r="AI180" s="1105"/>
      <c r="AJ180" s="1014"/>
    </row>
    <row r="181" spans="1:36" s="1104" customFormat="1" ht="12.75">
      <c r="A181" s="1125"/>
      <c r="B181" s="1125"/>
      <c r="C181" s="1126"/>
      <c r="D181" s="1091"/>
      <c r="E181" s="1091"/>
      <c r="F181" s="1091"/>
      <c r="G181" s="1091"/>
      <c r="H181" s="1091"/>
      <c r="I181" s="1091"/>
      <c r="J181" s="1091"/>
      <c r="K181" s="1091"/>
      <c r="L181" s="1091"/>
      <c r="M181" s="1091"/>
      <c r="N181" s="1091"/>
      <c r="O181" s="1125"/>
      <c r="P181" s="1125"/>
      <c r="Q181" s="1125"/>
      <c r="R181" s="1126"/>
      <c r="S181" s="1125"/>
      <c r="T181" s="1125"/>
      <c r="U181" s="1125"/>
      <c r="V181" s="1126"/>
      <c r="W181" s="1126"/>
      <c r="AH181" s="1105"/>
      <c r="AI181" s="1105"/>
      <c r="AJ181" s="1014"/>
    </row>
    <row r="182" spans="1:36" s="1104" customFormat="1" ht="12.75">
      <c r="A182" s="1125"/>
      <c r="B182" s="1125"/>
      <c r="C182" s="1126"/>
      <c r="D182" s="1091"/>
      <c r="E182" s="1091"/>
      <c r="F182" s="1091"/>
      <c r="G182" s="1091"/>
      <c r="H182" s="1091"/>
      <c r="I182" s="1091"/>
      <c r="J182" s="1091"/>
      <c r="K182" s="1091"/>
      <c r="L182" s="1091"/>
      <c r="M182" s="1091"/>
      <c r="N182" s="1091"/>
      <c r="O182" s="1125"/>
      <c r="P182" s="1125"/>
      <c r="Q182" s="1125"/>
      <c r="R182" s="1126"/>
      <c r="S182" s="1125"/>
      <c r="T182" s="1125"/>
      <c r="U182" s="1125"/>
      <c r="V182" s="1126"/>
      <c r="W182" s="1126"/>
      <c r="AH182" s="1105"/>
      <c r="AI182" s="1105"/>
      <c r="AJ182" s="1014"/>
    </row>
    <row r="183" spans="1:36" s="1104" customFormat="1" ht="12.75">
      <c r="A183" s="1125"/>
      <c r="B183" s="1125"/>
      <c r="C183" s="1126"/>
      <c r="D183" s="1091"/>
      <c r="E183" s="1091"/>
      <c r="F183" s="1091"/>
      <c r="G183" s="1091"/>
      <c r="H183" s="1091"/>
      <c r="I183" s="1091"/>
      <c r="J183" s="1091"/>
      <c r="K183" s="1091"/>
      <c r="L183" s="1091"/>
      <c r="M183" s="1091"/>
      <c r="N183" s="1091"/>
      <c r="O183" s="1125"/>
      <c r="P183" s="1125"/>
      <c r="Q183" s="1125"/>
      <c r="R183" s="1126"/>
      <c r="S183" s="1125"/>
      <c r="T183" s="1125"/>
      <c r="U183" s="1125"/>
      <c r="V183" s="1126"/>
      <c r="W183" s="1126"/>
      <c r="AH183" s="1105"/>
      <c r="AI183" s="1105"/>
      <c r="AJ183" s="1014"/>
    </row>
    <row r="184" spans="1:36" s="1104" customFormat="1" ht="12.75">
      <c r="A184" s="1125"/>
      <c r="B184" s="1125"/>
      <c r="C184" s="1126"/>
      <c r="D184" s="1091"/>
      <c r="E184" s="1091"/>
      <c r="F184" s="1091"/>
      <c r="G184" s="1091"/>
      <c r="H184" s="1091"/>
      <c r="I184" s="1091"/>
      <c r="J184" s="1091"/>
      <c r="K184" s="1091"/>
      <c r="L184" s="1091"/>
      <c r="M184" s="1091"/>
      <c r="N184" s="1091"/>
      <c r="O184" s="1125"/>
      <c r="P184" s="1125"/>
      <c r="Q184" s="1125"/>
      <c r="R184" s="1126"/>
      <c r="S184" s="1125"/>
      <c r="T184" s="1125"/>
      <c r="U184" s="1125"/>
      <c r="V184" s="1126"/>
      <c r="W184" s="1126"/>
      <c r="AH184" s="1105"/>
      <c r="AI184" s="1105"/>
      <c r="AJ184" s="1014"/>
    </row>
    <row r="185" spans="1:36" s="1104" customFormat="1" ht="12.75">
      <c r="A185" s="1125"/>
      <c r="B185" s="1125"/>
      <c r="C185" s="1126"/>
      <c r="D185" s="1091"/>
      <c r="E185" s="1091"/>
      <c r="F185" s="1091"/>
      <c r="G185" s="1091"/>
      <c r="H185" s="1091"/>
      <c r="I185" s="1091"/>
      <c r="J185" s="1091"/>
      <c r="K185" s="1091"/>
      <c r="L185" s="1091"/>
      <c r="M185" s="1091"/>
      <c r="N185" s="1091"/>
      <c r="O185" s="1125"/>
      <c r="P185" s="1125"/>
      <c r="Q185" s="1125"/>
      <c r="R185" s="1126"/>
      <c r="S185" s="1125"/>
      <c r="T185" s="1125"/>
      <c r="U185" s="1125"/>
      <c r="V185" s="1126"/>
      <c r="W185" s="1126"/>
      <c r="AH185" s="1105"/>
      <c r="AI185" s="1105"/>
      <c r="AJ185" s="1014"/>
    </row>
    <row r="186" spans="1:36" s="1104" customFormat="1" ht="12.75">
      <c r="A186" s="1125"/>
      <c r="B186" s="1125"/>
      <c r="C186" s="1126"/>
      <c r="D186" s="1091"/>
      <c r="E186" s="1091"/>
      <c r="F186" s="1091"/>
      <c r="G186" s="1091"/>
      <c r="H186" s="1091"/>
      <c r="I186" s="1091"/>
      <c r="J186" s="1091"/>
      <c r="K186" s="1091"/>
      <c r="L186" s="1091"/>
      <c r="M186" s="1091"/>
      <c r="N186" s="1091"/>
      <c r="O186" s="1125"/>
      <c r="P186" s="1125"/>
      <c r="Q186" s="1125"/>
      <c r="R186" s="1126"/>
      <c r="S186" s="1125"/>
      <c r="T186" s="1125"/>
      <c r="U186" s="1125"/>
      <c r="V186" s="1126"/>
      <c r="W186" s="1126"/>
      <c r="AH186" s="1105"/>
      <c r="AI186" s="1105"/>
      <c r="AJ186" s="1014"/>
    </row>
    <row r="187" spans="1:36" s="1104" customFormat="1" ht="12.75">
      <c r="A187" s="1125"/>
      <c r="B187" s="1125"/>
      <c r="C187" s="1126"/>
      <c r="D187" s="1091"/>
      <c r="E187" s="1091"/>
      <c r="F187" s="1091"/>
      <c r="G187" s="1091"/>
      <c r="H187" s="1091"/>
      <c r="I187" s="1091"/>
      <c r="J187" s="1091"/>
      <c r="K187" s="1091"/>
      <c r="L187" s="1091"/>
      <c r="M187" s="1091"/>
      <c r="N187" s="1091"/>
      <c r="O187" s="1125"/>
      <c r="P187" s="1125"/>
      <c r="Q187" s="1125"/>
      <c r="R187" s="1126"/>
      <c r="S187" s="1125"/>
      <c r="T187" s="1125"/>
      <c r="U187" s="1125"/>
      <c r="V187" s="1126"/>
      <c r="W187" s="1126"/>
      <c r="AH187" s="1105"/>
      <c r="AI187" s="1105"/>
      <c r="AJ187" s="1014"/>
    </row>
    <row r="188" spans="1:36" s="1104" customFormat="1" ht="12.75">
      <c r="A188" s="1125"/>
      <c r="B188" s="1125"/>
      <c r="C188" s="1126"/>
      <c r="D188" s="1091"/>
      <c r="E188" s="1091"/>
      <c r="F188" s="1091"/>
      <c r="G188" s="1091"/>
      <c r="H188" s="1091"/>
      <c r="I188" s="1091"/>
      <c r="J188" s="1091"/>
      <c r="K188" s="1091"/>
      <c r="L188" s="1091"/>
      <c r="M188" s="1091"/>
      <c r="N188" s="1091"/>
      <c r="O188" s="1125"/>
      <c r="P188" s="1125"/>
      <c r="Q188" s="1125"/>
      <c r="R188" s="1126"/>
      <c r="S188" s="1125"/>
      <c r="T188" s="1125"/>
      <c r="U188" s="1125"/>
      <c r="V188" s="1126"/>
      <c r="W188" s="1126"/>
      <c r="AH188" s="1105"/>
      <c r="AI188" s="1105"/>
      <c r="AJ188" s="1014"/>
    </row>
    <row r="189" spans="1:36" s="1104" customFormat="1" ht="12.75">
      <c r="A189" s="1125"/>
      <c r="B189" s="1125"/>
      <c r="C189" s="1126"/>
      <c r="D189" s="1091"/>
      <c r="E189" s="1091"/>
      <c r="F189" s="1091"/>
      <c r="G189" s="1091"/>
      <c r="H189" s="1091"/>
      <c r="I189" s="1091"/>
      <c r="J189" s="1091"/>
      <c r="K189" s="1091"/>
      <c r="L189" s="1091"/>
      <c r="M189" s="1091"/>
      <c r="N189" s="1091"/>
      <c r="O189" s="1125"/>
      <c r="P189" s="1125"/>
      <c r="Q189" s="1125"/>
      <c r="R189" s="1126"/>
      <c r="S189" s="1125"/>
      <c r="T189" s="1125"/>
      <c r="U189" s="1125"/>
      <c r="V189" s="1126"/>
      <c r="W189" s="1126"/>
      <c r="AH189" s="1105"/>
      <c r="AI189" s="1105"/>
      <c r="AJ189" s="1014"/>
    </row>
    <row r="190" spans="1:36" s="1104" customFormat="1" ht="12.75">
      <c r="A190" s="1125"/>
      <c r="B190" s="1125"/>
      <c r="C190" s="1126"/>
      <c r="D190" s="1091"/>
      <c r="E190" s="1091"/>
      <c r="F190" s="1091"/>
      <c r="G190" s="1091"/>
      <c r="H190" s="1091"/>
      <c r="I190" s="1091"/>
      <c r="J190" s="1091"/>
      <c r="K190" s="1091"/>
      <c r="L190" s="1091"/>
      <c r="M190" s="1091"/>
      <c r="N190" s="1091"/>
      <c r="O190" s="1125"/>
      <c r="P190" s="1125"/>
      <c r="Q190" s="1125"/>
      <c r="R190" s="1126"/>
      <c r="S190" s="1125"/>
      <c r="T190" s="1125"/>
      <c r="U190" s="1125"/>
      <c r="V190" s="1126"/>
      <c r="W190" s="1126"/>
      <c r="AH190" s="1105"/>
      <c r="AI190" s="1105"/>
      <c r="AJ190" s="1014"/>
    </row>
    <row r="191" spans="1:36" s="1104" customFormat="1" ht="12.75">
      <c r="A191" s="1125"/>
      <c r="B191" s="1125"/>
      <c r="C191" s="1126"/>
      <c r="D191" s="1091"/>
      <c r="E191" s="1091"/>
      <c r="F191" s="1091"/>
      <c r="G191" s="1091"/>
      <c r="H191" s="1091"/>
      <c r="I191" s="1091"/>
      <c r="J191" s="1091"/>
      <c r="K191" s="1091"/>
      <c r="L191" s="1091"/>
      <c r="M191" s="1091"/>
      <c r="N191" s="1091"/>
      <c r="O191" s="1125"/>
      <c r="P191" s="1125"/>
      <c r="Q191" s="1125"/>
      <c r="R191" s="1126"/>
      <c r="S191" s="1125"/>
      <c r="T191" s="1125"/>
      <c r="U191" s="1125"/>
      <c r="V191" s="1126"/>
      <c r="W191" s="1126"/>
      <c r="AH191" s="1105"/>
      <c r="AI191" s="1105"/>
      <c r="AJ191" s="1014"/>
    </row>
    <row r="192" spans="1:36" s="1104" customFormat="1" ht="12.75">
      <c r="A192" s="1125"/>
      <c r="B192" s="1125"/>
      <c r="C192" s="1126"/>
      <c r="D192" s="1091"/>
      <c r="E192" s="1091"/>
      <c r="F192" s="1091"/>
      <c r="G192" s="1091"/>
      <c r="H192" s="1091"/>
      <c r="I192" s="1091"/>
      <c r="J192" s="1091"/>
      <c r="K192" s="1091"/>
      <c r="L192" s="1091"/>
      <c r="M192" s="1091"/>
      <c r="N192" s="1091"/>
      <c r="O192" s="1125"/>
      <c r="P192" s="1125"/>
      <c r="Q192" s="1125"/>
      <c r="R192" s="1126"/>
      <c r="S192" s="1125"/>
      <c r="T192" s="1125"/>
      <c r="U192" s="1125"/>
      <c r="V192" s="1126"/>
      <c r="W192" s="1126"/>
      <c r="AH192" s="1105"/>
      <c r="AI192" s="1105"/>
      <c r="AJ192" s="1014"/>
    </row>
    <row r="193" spans="1:36" s="1104" customFormat="1" ht="12.75">
      <c r="A193" s="1125"/>
      <c r="B193" s="1125"/>
      <c r="C193" s="1126"/>
      <c r="D193" s="1091"/>
      <c r="E193" s="1091"/>
      <c r="F193" s="1091"/>
      <c r="G193" s="1091"/>
      <c r="H193" s="1091"/>
      <c r="I193" s="1091"/>
      <c r="J193" s="1091"/>
      <c r="K193" s="1091"/>
      <c r="L193" s="1091"/>
      <c r="M193" s="1091"/>
      <c r="N193" s="1091"/>
      <c r="O193" s="1125"/>
      <c r="P193" s="1125"/>
      <c r="Q193" s="1125"/>
      <c r="R193" s="1126"/>
      <c r="S193" s="1125"/>
      <c r="T193" s="1125"/>
      <c r="U193" s="1125"/>
      <c r="V193" s="1126"/>
      <c r="W193" s="1126"/>
      <c r="AH193" s="1105"/>
      <c r="AI193" s="1105"/>
      <c r="AJ193" s="1014"/>
    </row>
    <row r="194" spans="1:36" s="1104" customFormat="1" ht="12.75">
      <c r="A194" s="1125"/>
      <c r="B194" s="1125"/>
      <c r="C194" s="1126"/>
      <c r="D194" s="1091"/>
      <c r="E194" s="1091"/>
      <c r="F194" s="1091"/>
      <c r="G194" s="1091"/>
      <c r="H194" s="1091"/>
      <c r="I194" s="1091"/>
      <c r="J194" s="1091"/>
      <c r="K194" s="1091"/>
      <c r="L194" s="1091"/>
      <c r="M194" s="1091"/>
      <c r="N194" s="1091"/>
      <c r="O194" s="1125"/>
      <c r="P194" s="1125"/>
      <c r="Q194" s="1125"/>
      <c r="R194" s="1126"/>
      <c r="S194" s="1125"/>
      <c r="T194" s="1125"/>
      <c r="U194" s="1125"/>
      <c r="V194" s="1126"/>
      <c r="W194" s="1126"/>
      <c r="AH194" s="1105"/>
      <c r="AI194" s="1105"/>
      <c r="AJ194" s="1014"/>
    </row>
    <row r="195" spans="1:36" s="1104" customFormat="1" ht="12.75">
      <c r="A195" s="1125"/>
      <c r="B195" s="1125"/>
      <c r="C195" s="1126"/>
      <c r="D195" s="1091"/>
      <c r="E195" s="1091"/>
      <c r="F195" s="1091"/>
      <c r="G195" s="1091"/>
      <c r="H195" s="1091"/>
      <c r="I195" s="1091"/>
      <c r="J195" s="1091"/>
      <c r="K195" s="1091"/>
      <c r="L195" s="1091"/>
      <c r="M195" s="1091"/>
      <c r="N195" s="1091"/>
      <c r="O195" s="1125"/>
      <c r="P195" s="1125"/>
      <c r="Q195" s="1125"/>
      <c r="R195" s="1126"/>
      <c r="S195" s="1125"/>
      <c r="T195" s="1125"/>
      <c r="U195" s="1125"/>
      <c r="V195" s="1126"/>
      <c r="W195" s="1126"/>
      <c r="AH195" s="1105"/>
      <c r="AI195" s="1105"/>
      <c r="AJ195" s="1014"/>
    </row>
    <row r="196" spans="1:36" s="1104" customFormat="1" ht="12.75">
      <c r="A196" s="1125"/>
      <c r="B196" s="1125"/>
      <c r="C196" s="1126"/>
      <c r="D196" s="1091"/>
      <c r="E196" s="1091"/>
      <c r="F196" s="1091"/>
      <c r="G196" s="1091"/>
      <c r="H196" s="1091"/>
      <c r="I196" s="1091"/>
      <c r="J196" s="1091"/>
      <c r="K196" s="1091"/>
      <c r="L196" s="1091"/>
      <c r="M196" s="1091"/>
      <c r="N196" s="1091"/>
      <c r="O196" s="1125"/>
      <c r="P196" s="1125"/>
      <c r="Q196" s="1125"/>
      <c r="R196" s="1126"/>
      <c r="S196" s="1125"/>
      <c r="T196" s="1125"/>
      <c r="U196" s="1125"/>
      <c r="V196" s="1126"/>
      <c r="W196" s="1126"/>
      <c r="AH196" s="1105"/>
      <c r="AI196" s="1105"/>
      <c r="AJ196" s="1014"/>
    </row>
    <row r="197" spans="1:36" s="1104" customFormat="1" ht="12.75">
      <c r="A197" s="1125"/>
      <c r="B197" s="1125"/>
      <c r="C197" s="1126"/>
      <c r="D197" s="1091"/>
      <c r="E197" s="1091"/>
      <c r="F197" s="1091"/>
      <c r="G197" s="1091"/>
      <c r="H197" s="1091"/>
      <c r="I197" s="1091"/>
      <c r="J197" s="1091"/>
      <c r="K197" s="1091"/>
      <c r="L197" s="1091"/>
      <c r="M197" s="1091"/>
      <c r="N197" s="1091"/>
      <c r="O197" s="1125"/>
      <c r="P197" s="1125"/>
      <c r="Q197" s="1125"/>
      <c r="R197" s="1126"/>
      <c r="S197" s="1125"/>
      <c r="T197" s="1125"/>
      <c r="U197" s="1125"/>
      <c r="V197" s="1126"/>
      <c r="W197" s="1126"/>
      <c r="AH197" s="1105"/>
      <c r="AI197" s="1105"/>
      <c r="AJ197" s="1014"/>
    </row>
    <row r="198" spans="1:36" s="1104" customFormat="1" ht="12.75">
      <c r="A198" s="1125"/>
      <c r="B198" s="1125"/>
      <c r="C198" s="1126"/>
      <c r="D198" s="1091"/>
      <c r="E198" s="1091"/>
      <c r="F198" s="1091"/>
      <c r="G198" s="1091"/>
      <c r="H198" s="1091"/>
      <c r="I198" s="1091"/>
      <c r="J198" s="1091"/>
      <c r="K198" s="1091"/>
      <c r="L198" s="1091"/>
      <c r="M198" s="1091"/>
      <c r="N198" s="1091"/>
      <c r="O198" s="1125"/>
      <c r="P198" s="1125"/>
      <c r="Q198" s="1125"/>
      <c r="R198" s="1126"/>
      <c r="S198" s="1125"/>
      <c r="T198" s="1125"/>
      <c r="U198" s="1125"/>
      <c r="V198" s="1126"/>
      <c r="W198" s="1126"/>
      <c r="AH198" s="1105"/>
      <c r="AI198" s="1105"/>
      <c r="AJ198" s="1014"/>
    </row>
    <row r="199" spans="1:36" s="1104" customFormat="1" ht="12.75">
      <c r="A199" s="1125"/>
      <c r="B199" s="1125"/>
      <c r="C199" s="1126"/>
      <c r="D199" s="1091"/>
      <c r="E199" s="1091"/>
      <c r="F199" s="1091"/>
      <c r="G199" s="1091"/>
      <c r="H199" s="1091"/>
      <c r="I199" s="1091"/>
      <c r="J199" s="1091"/>
      <c r="K199" s="1091"/>
      <c r="L199" s="1091"/>
      <c r="M199" s="1091"/>
      <c r="N199" s="1091"/>
      <c r="O199" s="1125"/>
      <c r="P199" s="1125"/>
      <c r="Q199" s="1125"/>
      <c r="R199" s="1126"/>
      <c r="S199" s="1125"/>
      <c r="T199" s="1125"/>
      <c r="U199" s="1125"/>
      <c r="V199" s="1126"/>
      <c r="W199" s="1126"/>
      <c r="AH199" s="1105"/>
      <c r="AI199" s="1105"/>
      <c r="AJ199" s="1014"/>
    </row>
    <row r="200" spans="1:36" s="1104" customFormat="1" ht="12.75">
      <c r="A200" s="1125"/>
      <c r="B200" s="1125"/>
      <c r="C200" s="1126"/>
      <c r="D200" s="1091"/>
      <c r="E200" s="1091"/>
      <c r="F200" s="1091"/>
      <c r="G200" s="1091"/>
      <c r="H200" s="1091"/>
      <c r="I200" s="1091"/>
      <c r="J200" s="1091"/>
      <c r="K200" s="1091"/>
      <c r="L200" s="1091"/>
      <c r="M200" s="1091"/>
      <c r="N200" s="1091"/>
      <c r="O200" s="1125"/>
      <c r="P200" s="1125"/>
      <c r="Q200" s="1125"/>
      <c r="R200" s="1126"/>
      <c r="S200" s="1125"/>
      <c r="T200" s="1125"/>
      <c r="U200" s="1125"/>
      <c r="V200" s="1126"/>
      <c r="W200" s="1126"/>
      <c r="AH200" s="1105"/>
      <c r="AI200" s="1105"/>
      <c r="AJ200" s="1014"/>
    </row>
    <row r="201" spans="1:36" s="1104" customFormat="1" ht="12.75">
      <c r="A201" s="1125"/>
      <c r="B201" s="1125"/>
      <c r="C201" s="1126"/>
      <c r="D201" s="1091"/>
      <c r="E201" s="1091"/>
      <c r="F201" s="1091"/>
      <c r="G201" s="1091"/>
      <c r="H201" s="1091"/>
      <c r="I201" s="1091"/>
      <c r="J201" s="1091"/>
      <c r="K201" s="1091"/>
      <c r="L201" s="1091"/>
      <c r="M201" s="1091"/>
      <c r="N201" s="1091"/>
      <c r="O201" s="1125"/>
      <c r="P201" s="1125"/>
      <c r="Q201" s="1125"/>
      <c r="R201" s="1126"/>
      <c r="S201" s="1125"/>
      <c r="T201" s="1125"/>
      <c r="U201" s="1125"/>
      <c r="V201" s="1126"/>
      <c r="W201" s="1126"/>
      <c r="AH201" s="1105"/>
      <c r="AI201" s="1105"/>
      <c r="AJ201" s="1014"/>
    </row>
    <row r="202" spans="1:36" s="1104" customFormat="1" ht="12.75">
      <c r="A202" s="1125"/>
      <c r="B202" s="1125"/>
      <c r="C202" s="1126"/>
      <c r="D202" s="1091"/>
      <c r="E202" s="1091"/>
      <c r="F202" s="1091"/>
      <c r="G202" s="1091"/>
      <c r="H202" s="1091"/>
      <c r="I202" s="1091"/>
      <c r="J202" s="1091"/>
      <c r="K202" s="1091"/>
      <c r="L202" s="1091"/>
      <c r="M202" s="1091"/>
      <c r="N202" s="1091"/>
      <c r="O202" s="1125"/>
      <c r="P202" s="1125"/>
      <c r="Q202" s="1125"/>
      <c r="R202" s="1126"/>
      <c r="S202" s="1125"/>
      <c r="T202" s="1125"/>
      <c r="U202" s="1125"/>
      <c r="V202" s="1126"/>
      <c r="W202" s="1126"/>
      <c r="AH202" s="1105"/>
      <c r="AI202" s="1105"/>
      <c r="AJ202" s="1014"/>
    </row>
    <row r="203" spans="1:36" s="1104" customFormat="1" ht="12.75">
      <c r="A203" s="1125"/>
      <c r="B203" s="1125"/>
      <c r="C203" s="1126"/>
      <c r="D203" s="1091"/>
      <c r="E203" s="1091"/>
      <c r="F203" s="1091"/>
      <c r="G203" s="1091"/>
      <c r="H203" s="1091"/>
      <c r="I203" s="1091"/>
      <c r="J203" s="1091"/>
      <c r="K203" s="1091"/>
      <c r="L203" s="1091"/>
      <c r="M203" s="1091"/>
      <c r="N203" s="1091"/>
      <c r="O203" s="1125"/>
      <c r="P203" s="1125"/>
      <c r="Q203" s="1125"/>
      <c r="R203" s="1126"/>
      <c r="S203" s="1125"/>
      <c r="T203" s="1125"/>
      <c r="U203" s="1125"/>
      <c r="V203" s="1126"/>
      <c r="W203" s="1126"/>
      <c r="AH203" s="1105"/>
      <c r="AI203" s="1105"/>
      <c r="AJ203" s="1014"/>
    </row>
    <row r="204" spans="1:36" s="1104" customFormat="1" ht="12.75">
      <c r="A204" s="1125"/>
      <c r="B204" s="1125"/>
      <c r="C204" s="1126"/>
      <c r="D204" s="1091"/>
      <c r="E204" s="1091"/>
      <c r="F204" s="1091"/>
      <c r="G204" s="1091"/>
      <c r="H204" s="1091"/>
      <c r="I204" s="1091"/>
      <c r="J204" s="1091"/>
      <c r="K204" s="1091"/>
      <c r="L204" s="1091"/>
      <c r="M204" s="1091"/>
      <c r="N204" s="1091"/>
      <c r="O204" s="1125"/>
      <c r="P204" s="1125"/>
      <c r="Q204" s="1125"/>
      <c r="R204" s="1126"/>
      <c r="S204" s="1125"/>
      <c r="T204" s="1125"/>
      <c r="U204" s="1125"/>
      <c r="V204" s="1126"/>
      <c r="W204" s="1126"/>
      <c r="AH204" s="1105"/>
      <c r="AI204" s="1105"/>
      <c r="AJ204" s="1014"/>
    </row>
    <row r="205" spans="1:36" s="1104" customFormat="1" ht="12.75">
      <c r="A205" s="1125"/>
      <c r="B205" s="1125"/>
      <c r="C205" s="1126"/>
      <c r="D205" s="1091"/>
      <c r="E205" s="1091"/>
      <c r="F205" s="1091"/>
      <c r="G205" s="1091"/>
      <c r="H205" s="1091"/>
      <c r="I205" s="1091"/>
      <c r="J205" s="1091"/>
      <c r="K205" s="1091"/>
      <c r="L205" s="1091"/>
      <c r="M205" s="1091"/>
      <c r="N205" s="1091"/>
      <c r="O205" s="1125"/>
      <c r="P205" s="1125"/>
      <c r="Q205" s="1125"/>
      <c r="R205" s="1126"/>
      <c r="S205" s="1125"/>
      <c r="T205" s="1125"/>
      <c r="U205" s="1125"/>
      <c r="V205" s="1126"/>
      <c r="W205" s="1126"/>
      <c r="AH205" s="1105"/>
      <c r="AI205" s="1105"/>
      <c r="AJ205" s="1014"/>
    </row>
    <row r="206" spans="1:36" s="1104" customFormat="1" ht="12.75">
      <c r="A206" s="1125"/>
      <c r="B206" s="1125"/>
      <c r="C206" s="1126"/>
      <c r="D206" s="1091"/>
      <c r="E206" s="1091"/>
      <c r="F206" s="1091"/>
      <c r="G206" s="1091"/>
      <c r="H206" s="1091"/>
      <c r="I206" s="1091"/>
      <c r="J206" s="1091"/>
      <c r="K206" s="1091"/>
      <c r="L206" s="1091"/>
      <c r="M206" s="1091"/>
      <c r="N206" s="1091"/>
      <c r="O206" s="1125"/>
      <c r="P206" s="1125"/>
      <c r="Q206" s="1125"/>
      <c r="R206" s="1126"/>
      <c r="S206" s="1125"/>
      <c r="T206" s="1125"/>
      <c r="U206" s="1125"/>
      <c r="V206" s="1126"/>
      <c r="W206" s="1126"/>
      <c r="AH206" s="1105"/>
      <c r="AI206" s="1105"/>
      <c r="AJ206" s="1014"/>
    </row>
    <row r="207" spans="1:36" s="1104" customFormat="1" ht="12.75">
      <c r="A207" s="1125"/>
      <c r="B207" s="1125"/>
      <c r="C207" s="1126"/>
      <c r="D207" s="1091"/>
      <c r="E207" s="1091"/>
      <c r="F207" s="1091"/>
      <c r="G207" s="1091"/>
      <c r="H207" s="1091"/>
      <c r="I207" s="1091"/>
      <c r="J207" s="1091"/>
      <c r="K207" s="1091"/>
      <c r="L207" s="1091"/>
      <c r="M207" s="1091"/>
      <c r="N207" s="1091"/>
      <c r="O207" s="1125"/>
      <c r="P207" s="1125"/>
      <c r="Q207" s="1125"/>
      <c r="R207" s="1126"/>
      <c r="S207" s="1125"/>
      <c r="T207" s="1125"/>
      <c r="U207" s="1125"/>
      <c r="V207" s="1126"/>
      <c r="W207" s="1126"/>
      <c r="AH207" s="1105"/>
      <c r="AI207" s="1105"/>
      <c r="AJ207" s="1014"/>
    </row>
    <row r="208" spans="1:36" s="1104" customFormat="1" ht="12.75">
      <c r="A208" s="1125"/>
      <c r="B208" s="1125"/>
      <c r="C208" s="1126"/>
      <c r="D208" s="1091"/>
      <c r="E208" s="1091"/>
      <c r="F208" s="1091"/>
      <c r="G208" s="1091"/>
      <c r="H208" s="1091"/>
      <c r="I208" s="1091"/>
      <c r="J208" s="1091"/>
      <c r="K208" s="1091"/>
      <c r="L208" s="1091"/>
      <c r="M208" s="1091"/>
      <c r="N208" s="1091"/>
      <c r="O208" s="1125"/>
      <c r="P208" s="1125"/>
      <c r="Q208" s="1125"/>
      <c r="R208" s="1126"/>
      <c r="S208" s="1125"/>
      <c r="T208" s="1125"/>
      <c r="U208" s="1125"/>
      <c r="V208" s="1126"/>
      <c r="W208" s="1126"/>
      <c r="AH208" s="1105"/>
      <c r="AI208" s="1105"/>
      <c r="AJ208" s="1014"/>
    </row>
    <row r="209" spans="1:36" s="1104" customFormat="1" ht="12.75">
      <c r="A209" s="1125"/>
      <c r="B209" s="1125"/>
      <c r="C209" s="1126"/>
      <c r="D209" s="1091"/>
      <c r="E209" s="1091"/>
      <c r="F209" s="1091"/>
      <c r="G209" s="1091"/>
      <c r="H209" s="1091"/>
      <c r="I209" s="1091"/>
      <c r="J209" s="1091"/>
      <c r="K209" s="1091"/>
      <c r="L209" s="1091"/>
      <c r="M209" s="1091"/>
      <c r="N209" s="1091"/>
      <c r="O209" s="1125"/>
      <c r="P209" s="1125"/>
      <c r="Q209" s="1125"/>
      <c r="R209" s="1126"/>
      <c r="S209" s="1125"/>
      <c r="T209" s="1125"/>
      <c r="U209" s="1125"/>
      <c r="V209" s="1126"/>
      <c r="W209" s="1126"/>
      <c r="AH209" s="1105"/>
      <c r="AI209" s="1105"/>
      <c r="AJ209" s="1014"/>
    </row>
    <row r="210" spans="1:36" s="1104" customFormat="1" ht="12.75">
      <c r="A210" s="1125"/>
      <c r="B210" s="1125"/>
      <c r="C210" s="1126"/>
      <c r="D210" s="1091"/>
      <c r="E210" s="1091"/>
      <c r="F210" s="1091"/>
      <c r="G210" s="1091"/>
      <c r="H210" s="1091"/>
      <c r="I210" s="1091"/>
      <c r="J210" s="1091"/>
      <c r="K210" s="1091"/>
      <c r="L210" s="1091"/>
      <c r="M210" s="1091"/>
      <c r="N210" s="1091"/>
      <c r="O210" s="1125"/>
      <c r="P210" s="1125"/>
      <c r="Q210" s="1125"/>
      <c r="R210" s="1126"/>
      <c r="S210" s="1125"/>
      <c r="T210" s="1125"/>
      <c r="U210" s="1125"/>
      <c r="V210" s="1126"/>
      <c r="W210" s="1126"/>
      <c r="AH210" s="1105"/>
      <c r="AI210" s="1105"/>
      <c r="AJ210" s="1014"/>
    </row>
    <row r="211" spans="1:36" s="1104" customFormat="1" ht="12.75">
      <c r="A211" s="1125"/>
      <c r="B211" s="1125"/>
      <c r="C211" s="1126"/>
      <c r="D211" s="1091"/>
      <c r="E211" s="1091"/>
      <c r="F211" s="1091"/>
      <c r="G211" s="1091"/>
      <c r="H211" s="1091"/>
      <c r="I211" s="1091"/>
      <c r="J211" s="1091"/>
      <c r="K211" s="1091"/>
      <c r="L211" s="1091"/>
      <c r="M211" s="1091"/>
      <c r="N211" s="1091"/>
      <c r="O211" s="1125"/>
      <c r="P211" s="1125"/>
      <c r="Q211" s="1125"/>
      <c r="R211" s="1126"/>
      <c r="S211" s="1125"/>
      <c r="T211" s="1125"/>
      <c r="U211" s="1125"/>
      <c r="V211" s="1126"/>
      <c r="W211" s="1126"/>
      <c r="AH211" s="1105"/>
      <c r="AI211" s="1105"/>
      <c r="AJ211" s="1014"/>
    </row>
    <row r="212" spans="1:36" s="1104" customFormat="1" ht="12.75">
      <c r="A212" s="1125"/>
      <c r="B212" s="1125"/>
      <c r="C212" s="1126"/>
      <c r="D212" s="1091"/>
      <c r="E212" s="1091"/>
      <c r="F212" s="1091"/>
      <c r="G212" s="1091"/>
      <c r="H212" s="1091"/>
      <c r="I212" s="1091"/>
      <c r="J212" s="1091"/>
      <c r="K212" s="1091"/>
      <c r="L212" s="1091"/>
      <c r="M212" s="1091"/>
      <c r="N212" s="1091"/>
      <c r="O212" s="1125"/>
      <c r="P212" s="1125"/>
      <c r="Q212" s="1125"/>
      <c r="R212" s="1126"/>
      <c r="S212" s="1125"/>
      <c r="T212" s="1125"/>
      <c r="U212" s="1125"/>
      <c r="V212" s="1126"/>
      <c r="W212" s="1126"/>
      <c r="AH212" s="1105"/>
      <c r="AI212" s="1105"/>
      <c r="AJ212" s="1014"/>
    </row>
    <row r="213" spans="1:36" s="1104" customFormat="1" ht="12.75">
      <c r="A213" s="1125"/>
      <c r="B213" s="1125"/>
      <c r="C213" s="1126"/>
      <c r="D213" s="1091"/>
      <c r="E213" s="1091"/>
      <c r="F213" s="1091"/>
      <c r="G213" s="1091"/>
      <c r="H213" s="1091"/>
      <c r="I213" s="1091"/>
      <c r="J213" s="1091"/>
      <c r="K213" s="1091"/>
      <c r="L213" s="1091"/>
      <c r="M213" s="1091"/>
      <c r="N213" s="1091"/>
      <c r="O213" s="1125"/>
      <c r="P213" s="1125"/>
      <c r="Q213" s="1125"/>
      <c r="R213" s="1126"/>
      <c r="S213" s="1125"/>
      <c r="T213" s="1125"/>
      <c r="U213" s="1125"/>
      <c r="V213" s="1126"/>
      <c r="W213" s="1126"/>
      <c r="AH213" s="1105"/>
      <c r="AI213" s="1105"/>
      <c r="AJ213" s="1014"/>
    </row>
    <row r="214" spans="1:36" s="1104" customFormat="1" ht="12.75">
      <c r="A214" s="1125"/>
      <c r="B214" s="1125"/>
      <c r="C214" s="1126"/>
      <c r="D214" s="1091"/>
      <c r="E214" s="1091"/>
      <c r="F214" s="1091"/>
      <c r="G214" s="1091"/>
      <c r="H214" s="1091"/>
      <c r="I214" s="1091"/>
      <c r="J214" s="1091"/>
      <c r="K214" s="1091"/>
      <c r="L214" s="1091"/>
      <c r="M214" s="1091"/>
      <c r="N214" s="1091"/>
      <c r="O214" s="1125"/>
      <c r="P214" s="1125"/>
      <c r="Q214" s="1125"/>
      <c r="R214" s="1126"/>
      <c r="S214" s="1125"/>
      <c r="T214" s="1125"/>
      <c r="U214" s="1125"/>
      <c r="V214" s="1126"/>
      <c r="W214" s="1126"/>
      <c r="AH214" s="1105"/>
      <c r="AI214" s="1105"/>
      <c r="AJ214" s="1014"/>
    </row>
    <row r="215" spans="1:36" s="1104" customFormat="1" ht="12.75">
      <c r="A215" s="1125"/>
      <c r="B215" s="1125"/>
      <c r="C215" s="1126"/>
      <c r="D215" s="1091"/>
      <c r="E215" s="1091"/>
      <c r="F215" s="1091"/>
      <c r="G215" s="1091"/>
      <c r="H215" s="1091"/>
      <c r="I215" s="1091"/>
      <c r="J215" s="1091"/>
      <c r="K215" s="1091"/>
      <c r="L215" s="1091"/>
      <c r="M215" s="1091"/>
      <c r="N215" s="1091"/>
      <c r="O215" s="1125"/>
      <c r="P215" s="1125"/>
      <c r="Q215" s="1125"/>
      <c r="R215" s="1126"/>
      <c r="S215" s="1125"/>
      <c r="T215" s="1125"/>
      <c r="U215" s="1125"/>
      <c r="V215" s="1126"/>
      <c r="W215" s="1126"/>
      <c r="AH215" s="1105"/>
      <c r="AI215" s="1105"/>
      <c r="AJ215" s="1014"/>
    </row>
    <row r="216" spans="1:36" s="1104" customFormat="1" ht="12.75">
      <c r="A216" s="1125"/>
      <c r="B216" s="1125"/>
      <c r="C216" s="1126"/>
      <c r="D216" s="1091"/>
      <c r="E216" s="1091"/>
      <c r="F216" s="1091"/>
      <c r="G216" s="1091"/>
      <c r="H216" s="1091"/>
      <c r="I216" s="1091"/>
      <c r="J216" s="1091"/>
      <c r="K216" s="1091"/>
      <c r="L216" s="1091"/>
      <c r="M216" s="1091"/>
      <c r="N216" s="1091"/>
      <c r="O216" s="1125"/>
      <c r="P216" s="1125"/>
      <c r="Q216" s="1125"/>
      <c r="R216" s="1126"/>
      <c r="S216" s="1125"/>
      <c r="T216" s="1125"/>
      <c r="U216" s="1125"/>
      <c r="V216" s="1126"/>
      <c r="W216" s="1126"/>
      <c r="AH216" s="1105"/>
      <c r="AI216" s="1105"/>
      <c r="AJ216" s="1014"/>
    </row>
    <row r="217" spans="1:36" s="1104" customFormat="1" ht="12.75">
      <c r="A217" s="1125"/>
      <c r="B217" s="1125"/>
      <c r="C217" s="1126"/>
      <c r="D217" s="1091"/>
      <c r="E217" s="1091"/>
      <c r="F217" s="1091"/>
      <c r="G217" s="1091"/>
      <c r="H217" s="1091"/>
      <c r="I217" s="1091"/>
      <c r="J217" s="1091"/>
      <c r="K217" s="1091"/>
      <c r="L217" s="1091"/>
      <c r="M217" s="1091"/>
      <c r="N217" s="1091"/>
      <c r="O217" s="1125"/>
      <c r="P217" s="1125"/>
      <c r="Q217" s="1125"/>
      <c r="R217" s="1126"/>
      <c r="S217" s="1125"/>
      <c r="T217" s="1125"/>
      <c r="U217" s="1125"/>
      <c r="V217" s="1126"/>
      <c r="W217" s="1126"/>
      <c r="AH217" s="1105"/>
      <c r="AI217" s="1105"/>
      <c r="AJ217" s="1014"/>
    </row>
    <row r="218" spans="1:36" s="1104" customFormat="1" ht="12.75">
      <c r="A218" s="1125"/>
      <c r="B218" s="1125"/>
      <c r="C218" s="1126"/>
      <c r="D218" s="1091"/>
      <c r="E218" s="1091"/>
      <c r="F218" s="1091"/>
      <c r="G218" s="1091"/>
      <c r="H218" s="1091"/>
      <c r="I218" s="1091"/>
      <c r="J218" s="1091"/>
      <c r="K218" s="1091"/>
      <c r="L218" s="1091"/>
      <c r="M218" s="1091"/>
      <c r="N218" s="1091"/>
      <c r="O218" s="1125"/>
      <c r="P218" s="1125"/>
      <c r="Q218" s="1125"/>
      <c r="R218" s="1126"/>
      <c r="S218" s="1125"/>
      <c r="T218" s="1125"/>
      <c r="U218" s="1125"/>
      <c r="V218" s="1126"/>
      <c r="W218" s="1126"/>
      <c r="AH218" s="1105"/>
      <c r="AI218" s="1105"/>
      <c r="AJ218" s="1014"/>
    </row>
    <row r="219" spans="1:36" s="1104" customFormat="1" ht="12.75">
      <c r="A219" s="1125"/>
      <c r="B219" s="1125"/>
      <c r="C219" s="1126"/>
      <c r="D219" s="1091"/>
      <c r="E219" s="1091"/>
      <c r="F219" s="1091"/>
      <c r="G219" s="1091"/>
      <c r="H219" s="1091"/>
      <c r="I219" s="1091"/>
      <c r="J219" s="1091"/>
      <c r="K219" s="1091"/>
      <c r="L219" s="1091"/>
      <c r="M219" s="1091"/>
      <c r="N219" s="1091"/>
      <c r="O219" s="1125"/>
      <c r="P219" s="1125"/>
      <c r="Q219" s="1125"/>
      <c r="R219" s="1126"/>
      <c r="S219" s="1125"/>
      <c r="T219" s="1125"/>
      <c r="U219" s="1125"/>
      <c r="V219" s="1126"/>
      <c r="W219" s="1126"/>
      <c r="AH219" s="1105"/>
      <c r="AI219" s="1105"/>
      <c r="AJ219" s="1014"/>
    </row>
    <row r="220" spans="1:36" s="1104" customFormat="1" ht="12.75">
      <c r="A220" s="1125"/>
      <c r="B220" s="1125"/>
      <c r="C220" s="1126"/>
      <c r="D220" s="1091"/>
      <c r="E220" s="1091"/>
      <c r="F220" s="1091"/>
      <c r="G220" s="1091"/>
      <c r="H220" s="1091"/>
      <c r="I220" s="1091"/>
      <c r="J220" s="1091"/>
      <c r="K220" s="1091"/>
      <c r="L220" s="1091"/>
      <c r="M220" s="1091"/>
      <c r="N220" s="1091"/>
      <c r="O220" s="1125"/>
      <c r="P220" s="1125"/>
      <c r="Q220" s="1125"/>
      <c r="R220" s="1126"/>
      <c r="S220" s="1125"/>
      <c r="T220" s="1125"/>
      <c r="U220" s="1125"/>
      <c r="V220" s="1126"/>
      <c r="W220" s="1126"/>
      <c r="AH220" s="1105"/>
      <c r="AI220" s="1105"/>
      <c r="AJ220" s="1014"/>
    </row>
    <row r="221" spans="1:36" s="1104" customFormat="1" ht="12.75">
      <c r="A221" s="1125"/>
      <c r="B221" s="1125"/>
      <c r="C221" s="1126"/>
      <c r="D221" s="1091"/>
      <c r="E221" s="1091"/>
      <c r="F221" s="1091"/>
      <c r="G221" s="1091"/>
      <c r="H221" s="1091"/>
      <c r="I221" s="1091"/>
      <c r="J221" s="1091"/>
      <c r="K221" s="1091"/>
      <c r="L221" s="1091"/>
      <c r="M221" s="1091"/>
      <c r="N221" s="1091"/>
      <c r="O221" s="1125"/>
      <c r="P221" s="1125"/>
      <c r="Q221" s="1125"/>
      <c r="R221" s="1126"/>
      <c r="S221" s="1125"/>
      <c r="T221" s="1125"/>
      <c r="U221" s="1125"/>
      <c r="V221" s="1126"/>
      <c r="W221" s="1126"/>
      <c r="AH221" s="1105"/>
      <c r="AI221" s="1105"/>
      <c r="AJ221" s="1014"/>
    </row>
    <row r="222" spans="1:36" s="1104" customFormat="1" ht="12.75">
      <c r="A222" s="1125"/>
      <c r="B222" s="1125"/>
      <c r="C222" s="1126"/>
      <c r="D222" s="1091"/>
      <c r="E222" s="1091"/>
      <c r="F222" s="1091"/>
      <c r="G222" s="1091"/>
      <c r="H222" s="1091"/>
      <c r="I222" s="1091"/>
      <c r="J222" s="1091"/>
      <c r="K222" s="1091"/>
      <c r="L222" s="1091"/>
      <c r="M222" s="1091"/>
      <c r="N222" s="1091"/>
      <c r="O222" s="1125"/>
      <c r="P222" s="1125"/>
      <c r="Q222" s="1125"/>
      <c r="R222" s="1126"/>
      <c r="S222" s="1125"/>
      <c r="T222" s="1125"/>
      <c r="U222" s="1125"/>
      <c r="V222" s="1126"/>
      <c r="W222" s="1126"/>
      <c r="AH222" s="1105"/>
      <c r="AI222" s="1105"/>
      <c r="AJ222" s="1014"/>
    </row>
    <row r="223" spans="1:36" s="1104" customFormat="1" ht="12.75">
      <c r="A223" s="1125"/>
      <c r="B223" s="1125"/>
      <c r="C223" s="1126"/>
      <c r="D223" s="1091"/>
      <c r="E223" s="1091"/>
      <c r="F223" s="1091"/>
      <c r="G223" s="1091"/>
      <c r="H223" s="1091"/>
      <c r="I223" s="1091"/>
      <c r="J223" s="1091"/>
      <c r="K223" s="1091"/>
      <c r="L223" s="1091"/>
      <c r="M223" s="1091"/>
      <c r="N223" s="1091"/>
      <c r="O223" s="1125"/>
      <c r="P223" s="1125"/>
      <c r="Q223" s="1125"/>
      <c r="R223" s="1126"/>
      <c r="S223" s="1125"/>
      <c r="T223" s="1125"/>
      <c r="U223" s="1125"/>
      <c r="V223" s="1126"/>
      <c r="W223" s="1126"/>
      <c r="AH223" s="1105"/>
      <c r="AI223" s="1105"/>
      <c r="AJ223" s="1014"/>
    </row>
    <row r="224" spans="1:36" s="1104" customFormat="1" ht="12.75">
      <c r="A224" s="1125"/>
      <c r="B224" s="1125"/>
      <c r="C224" s="1126"/>
      <c r="D224" s="1091"/>
      <c r="E224" s="1091"/>
      <c r="F224" s="1091"/>
      <c r="G224" s="1091"/>
      <c r="H224" s="1091"/>
      <c r="I224" s="1091"/>
      <c r="J224" s="1091"/>
      <c r="K224" s="1091"/>
      <c r="L224" s="1091"/>
      <c r="M224" s="1091"/>
      <c r="N224" s="1091"/>
      <c r="O224" s="1125"/>
      <c r="P224" s="1125"/>
      <c r="Q224" s="1125"/>
      <c r="R224" s="1126"/>
      <c r="S224" s="1125"/>
      <c r="T224" s="1125"/>
      <c r="U224" s="1125"/>
      <c r="V224" s="1126"/>
      <c r="W224" s="1126"/>
      <c r="AH224" s="1105"/>
      <c r="AI224" s="1105"/>
      <c r="AJ224" s="1014"/>
    </row>
    <row r="225" spans="1:36" s="1104" customFormat="1" ht="12.75">
      <c r="A225" s="1125"/>
      <c r="B225" s="1125"/>
      <c r="C225" s="1126"/>
      <c r="D225" s="1091"/>
      <c r="E225" s="1091"/>
      <c r="F225" s="1091"/>
      <c r="G225" s="1091"/>
      <c r="H225" s="1091"/>
      <c r="I225" s="1091"/>
      <c r="J225" s="1091"/>
      <c r="K225" s="1091"/>
      <c r="L225" s="1091"/>
      <c r="M225" s="1091"/>
      <c r="N225" s="1091"/>
      <c r="O225" s="1125"/>
      <c r="P225" s="1125"/>
      <c r="Q225" s="1125"/>
      <c r="R225" s="1126"/>
      <c r="S225" s="1125"/>
      <c r="T225" s="1125"/>
      <c r="U225" s="1125"/>
      <c r="V225" s="1126"/>
      <c r="W225" s="1126"/>
      <c r="AH225" s="1105"/>
      <c r="AI225" s="1105"/>
      <c r="AJ225" s="1014"/>
    </row>
    <row r="226" spans="1:36" s="1104" customFormat="1" ht="12.75">
      <c r="A226" s="1125"/>
      <c r="B226" s="1125"/>
      <c r="C226" s="1126"/>
      <c r="D226" s="1091"/>
      <c r="E226" s="1091"/>
      <c r="F226" s="1091"/>
      <c r="G226" s="1091"/>
      <c r="H226" s="1091"/>
      <c r="I226" s="1091"/>
      <c r="J226" s="1091"/>
      <c r="K226" s="1091"/>
      <c r="L226" s="1091"/>
      <c r="M226" s="1091"/>
      <c r="N226" s="1091"/>
      <c r="O226" s="1125"/>
      <c r="P226" s="1125"/>
      <c r="Q226" s="1125"/>
      <c r="R226" s="1126"/>
      <c r="S226" s="1125"/>
      <c r="T226" s="1125"/>
      <c r="U226" s="1125"/>
      <c r="V226" s="1126"/>
      <c r="W226" s="1126"/>
      <c r="AH226" s="1105"/>
      <c r="AI226" s="1105"/>
      <c r="AJ226" s="1014"/>
    </row>
    <row r="227" spans="1:36" s="1104" customFormat="1" ht="12.75">
      <c r="A227" s="1125"/>
      <c r="B227" s="1125"/>
      <c r="C227" s="1126"/>
      <c r="D227" s="1091"/>
      <c r="E227" s="1091"/>
      <c r="F227" s="1091"/>
      <c r="G227" s="1091"/>
      <c r="H227" s="1091"/>
      <c r="I227" s="1091"/>
      <c r="J227" s="1091"/>
      <c r="K227" s="1091"/>
      <c r="L227" s="1091"/>
      <c r="M227" s="1091"/>
      <c r="N227" s="1091"/>
      <c r="O227" s="1125"/>
      <c r="P227" s="1125"/>
      <c r="Q227" s="1125"/>
      <c r="R227" s="1126"/>
      <c r="S227" s="1125"/>
      <c r="T227" s="1125"/>
      <c r="U227" s="1125"/>
      <c r="V227" s="1126"/>
      <c r="W227" s="1126"/>
      <c r="AH227" s="1105"/>
      <c r="AI227" s="1105"/>
      <c r="AJ227" s="1014"/>
    </row>
    <row r="228" spans="1:36" s="1104" customFormat="1" ht="12.75">
      <c r="A228" s="1125"/>
      <c r="B228" s="1125"/>
      <c r="C228" s="1126"/>
      <c r="D228" s="1091"/>
      <c r="E228" s="1091"/>
      <c r="F228" s="1091"/>
      <c r="G228" s="1091"/>
      <c r="H228" s="1091"/>
      <c r="I228" s="1091"/>
      <c r="J228" s="1091"/>
      <c r="K228" s="1091"/>
      <c r="L228" s="1091"/>
      <c r="M228" s="1091"/>
      <c r="N228" s="1091"/>
      <c r="O228" s="1125"/>
      <c r="P228" s="1125"/>
      <c r="Q228" s="1125"/>
      <c r="R228" s="1126"/>
      <c r="S228" s="1125"/>
      <c r="T228" s="1125"/>
      <c r="U228" s="1125"/>
      <c r="V228" s="1126"/>
      <c r="W228" s="1126"/>
      <c r="AH228" s="1105"/>
      <c r="AI228" s="1105"/>
      <c r="AJ228" s="1014"/>
    </row>
    <row r="229" spans="1:36" s="1104" customFormat="1" ht="12.75">
      <c r="A229" s="1125"/>
      <c r="B229" s="1125"/>
      <c r="C229" s="1126"/>
      <c r="D229" s="1091"/>
      <c r="E229" s="1091"/>
      <c r="F229" s="1091"/>
      <c r="G229" s="1091"/>
      <c r="H229" s="1091"/>
      <c r="I229" s="1091"/>
      <c r="J229" s="1091"/>
      <c r="K229" s="1091"/>
      <c r="L229" s="1091"/>
      <c r="M229" s="1091"/>
      <c r="N229" s="1091"/>
      <c r="O229" s="1125"/>
      <c r="P229" s="1125"/>
      <c r="Q229" s="1125"/>
      <c r="R229" s="1126"/>
      <c r="S229" s="1125"/>
      <c r="T229" s="1125"/>
      <c r="U229" s="1125"/>
      <c r="V229" s="1126"/>
      <c r="W229" s="1126"/>
      <c r="AH229" s="1105"/>
      <c r="AI229" s="1105"/>
      <c r="AJ229" s="1014"/>
    </row>
    <row r="230" spans="1:36" s="1104" customFormat="1" ht="12.75">
      <c r="A230" s="1125"/>
      <c r="B230" s="1125"/>
      <c r="C230" s="1126"/>
      <c r="D230" s="1091"/>
      <c r="E230" s="1091"/>
      <c r="F230" s="1091"/>
      <c r="G230" s="1091"/>
      <c r="H230" s="1091"/>
      <c r="I230" s="1091"/>
      <c r="J230" s="1091"/>
      <c r="K230" s="1091"/>
      <c r="L230" s="1091"/>
      <c r="M230" s="1091"/>
      <c r="N230" s="1091"/>
      <c r="O230" s="1125"/>
      <c r="P230" s="1125"/>
      <c r="Q230" s="1125"/>
      <c r="R230" s="1126"/>
      <c r="S230" s="1125"/>
      <c r="T230" s="1125"/>
      <c r="U230" s="1125"/>
      <c r="V230" s="1126"/>
      <c r="W230" s="1126"/>
      <c r="AH230" s="1105"/>
      <c r="AI230" s="1105"/>
      <c r="AJ230" s="1014"/>
    </row>
    <row r="231" spans="1:36" s="1104" customFormat="1" ht="12.75">
      <c r="A231" s="1125"/>
      <c r="B231" s="1125"/>
      <c r="C231" s="1126"/>
      <c r="D231" s="1091"/>
      <c r="E231" s="1091"/>
      <c r="F231" s="1091"/>
      <c r="G231" s="1091"/>
      <c r="H231" s="1091"/>
      <c r="I231" s="1091"/>
      <c r="J231" s="1091"/>
      <c r="K231" s="1091"/>
      <c r="L231" s="1091"/>
      <c r="M231" s="1091"/>
      <c r="N231" s="1091"/>
      <c r="O231" s="1125"/>
      <c r="P231" s="1125"/>
      <c r="Q231" s="1125"/>
      <c r="R231" s="1126"/>
      <c r="S231" s="1125"/>
      <c r="T231" s="1125"/>
      <c r="U231" s="1125"/>
      <c r="V231" s="1126"/>
      <c r="W231" s="1126"/>
      <c r="AH231" s="1105"/>
      <c r="AI231" s="1105"/>
      <c r="AJ231" s="1014"/>
    </row>
    <row r="232" spans="1:36" s="1104" customFormat="1" ht="12.75">
      <c r="A232" s="1125"/>
      <c r="B232" s="1125"/>
      <c r="C232" s="1126"/>
      <c r="D232" s="1091"/>
      <c r="E232" s="1091"/>
      <c r="F232" s="1091"/>
      <c r="G232" s="1091"/>
      <c r="H232" s="1091"/>
      <c r="I232" s="1091"/>
      <c r="J232" s="1091"/>
      <c r="K232" s="1091"/>
      <c r="L232" s="1091"/>
      <c r="M232" s="1091"/>
      <c r="N232" s="1091"/>
      <c r="O232" s="1125"/>
      <c r="P232" s="1125"/>
      <c r="Q232" s="1125"/>
      <c r="R232" s="1126"/>
      <c r="S232" s="1125"/>
      <c r="T232" s="1125"/>
      <c r="U232" s="1125"/>
      <c r="V232" s="1126"/>
      <c r="W232" s="1126"/>
      <c r="AH232" s="1105"/>
      <c r="AI232" s="1105"/>
      <c r="AJ232" s="1014"/>
    </row>
    <row r="233" spans="1:36" s="1104" customFormat="1" ht="12.75">
      <c r="A233" s="1125"/>
      <c r="B233" s="1125"/>
      <c r="C233" s="1126"/>
      <c r="D233" s="1091"/>
      <c r="E233" s="1091"/>
      <c r="F233" s="1091"/>
      <c r="G233" s="1091"/>
      <c r="H233" s="1091"/>
      <c r="I233" s="1091"/>
      <c r="J233" s="1091"/>
      <c r="K233" s="1091"/>
      <c r="L233" s="1091"/>
      <c r="M233" s="1091"/>
      <c r="N233" s="1091"/>
      <c r="O233" s="1125"/>
      <c r="P233" s="1125"/>
      <c r="Q233" s="1125"/>
      <c r="R233" s="1126"/>
      <c r="S233" s="1125"/>
      <c r="T233" s="1125"/>
      <c r="U233" s="1125"/>
      <c r="V233" s="1126"/>
      <c r="W233" s="1126"/>
      <c r="AH233" s="1105"/>
      <c r="AI233" s="1105"/>
      <c r="AJ233" s="1014"/>
    </row>
    <row r="234" spans="1:36" s="1104" customFormat="1" ht="12.75">
      <c r="A234" s="1125"/>
      <c r="B234" s="1125"/>
      <c r="C234" s="1126"/>
      <c r="D234" s="1091"/>
      <c r="E234" s="1091"/>
      <c r="F234" s="1091"/>
      <c r="G234" s="1091"/>
      <c r="H234" s="1091"/>
      <c r="I234" s="1091"/>
      <c r="J234" s="1091"/>
      <c r="K234" s="1091"/>
      <c r="L234" s="1091"/>
      <c r="M234" s="1091"/>
      <c r="N234" s="1091"/>
      <c r="O234" s="1125"/>
      <c r="P234" s="1125"/>
      <c r="Q234" s="1125"/>
      <c r="R234" s="1126"/>
      <c r="S234" s="1125"/>
      <c r="T234" s="1125"/>
      <c r="U234" s="1125"/>
      <c r="V234" s="1126"/>
      <c r="W234" s="1126"/>
      <c r="AH234" s="1105"/>
      <c r="AI234" s="1105"/>
      <c r="AJ234" s="1014"/>
    </row>
    <row r="235" spans="1:36" s="1104" customFormat="1" ht="12.75">
      <c r="A235" s="1125"/>
      <c r="B235" s="1125"/>
      <c r="C235" s="1126"/>
      <c r="D235" s="1091"/>
      <c r="E235" s="1091"/>
      <c r="F235" s="1091"/>
      <c r="G235" s="1091"/>
      <c r="H235" s="1091"/>
      <c r="I235" s="1091"/>
      <c r="J235" s="1091"/>
      <c r="K235" s="1091"/>
      <c r="L235" s="1091"/>
      <c r="M235" s="1091"/>
      <c r="N235" s="1091"/>
      <c r="O235" s="1125"/>
      <c r="P235" s="1125"/>
      <c r="Q235" s="1125"/>
      <c r="R235" s="1126"/>
      <c r="S235" s="1125"/>
      <c r="T235" s="1125"/>
      <c r="U235" s="1125"/>
      <c r="V235" s="1126"/>
      <c r="W235" s="1126"/>
      <c r="AH235" s="1105"/>
      <c r="AI235" s="1105"/>
      <c r="AJ235" s="1014"/>
    </row>
    <row r="236" spans="1:36" s="1104" customFormat="1" ht="12.75">
      <c r="A236" s="1125"/>
      <c r="B236" s="1125"/>
      <c r="C236" s="1126"/>
      <c r="D236" s="1091"/>
      <c r="E236" s="1091"/>
      <c r="F236" s="1091"/>
      <c r="G236" s="1091"/>
      <c r="H236" s="1091"/>
      <c r="I236" s="1091"/>
      <c r="J236" s="1091"/>
      <c r="K236" s="1091"/>
      <c r="L236" s="1091"/>
      <c r="M236" s="1091"/>
      <c r="N236" s="1091"/>
      <c r="O236" s="1125"/>
      <c r="P236" s="1125"/>
      <c r="Q236" s="1125"/>
      <c r="R236" s="1126"/>
      <c r="S236" s="1125"/>
      <c r="T236" s="1125"/>
      <c r="U236" s="1125"/>
      <c r="V236" s="1126"/>
      <c r="W236" s="1126"/>
      <c r="AH236" s="1105"/>
      <c r="AI236" s="1105"/>
      <c r="AJ236" s="1014"/>
    </row>
    <row r="237" spans="1:36" s="1104" customFormat="1" ht="12.75">
      <c r="A237" s="1125"/>
      <c r="B237" s="1125"/>
      <c r="C237" s="1126"/>
      <c r="D237" s="1091"/>
      <c r="E237" s="1091"/>
      <c r="F237" s="1091"/>
      <c r="G237" s="1091"/>
      <c r="H237" s="1091"/>
      <c r="I237" s="1091"/>
      <c r="J237" s="1091"/>
      <c r="K237" s="1091"/>
      <c r="L237" s="1091"/>
      <c r="M237" s="1091"/>
      <c r="N237" s="1091"/>
      <c r="O237" s="1125"/>
      <c r="P237" s="1125"/>
      <c r="Q237" s="1125"/>
      <c r="R237" s="1126"/>
      <c r="S237" s="1125"/>
      <c r="T237" s="1125"/>
      <c r="U237" s="1125"/>
      <c r="V237" s="1126"/>
      <c r="W237" s="1126"/>
      <c r="AH237" s="1105"/>
      <c r="AI237" s="1105"/>
      <c r="AJ237" s="1014"/>
    </row>
    <row r="238" spans="1:36" s="1104" customFormat="1" ht="12.75">
      <c r="A238" s="1125"/>
      <c r="B238" s="1125"/>
      <c r="C238" s="1126"/>
      <c r="D238" s="1091"/>
      <c r="E238" s="1091"/>
      <c r="F238" s="1091"/>
      <c r="G238" s="1091"/>
      <c r="H238" s="1091"/>
      <c r="I238" s="1091"/>
      <c r="J238" s="1091"/>
      <c r="K238" s="1091"/>
      <c r="L238" s="1091"/>
      <c r="M238" s="1091"/>
      <c r="N238" s="1091"/>
      <c r="O238" s="1125"/>
      <c r="P238" s="1125"/>
      <c r="Q238" s="1125"/>
      <c r="R238" s="1126"/>
      <c r="S238" s="1125"/>
      <c r="T238" s="1125"/>
      <c r="U238" s="1125"/>
      <c r="V238" s="1126"/>
      <c r="W238" s="1126"/>
      <c r="AH238" s="1105"/>
      <c r="AI238" s="1105"/>
      <c r="AJ238" s="1014"/>
    </row>
    <row r="239" spans="1:36" s="1104" customFormat="1" ht="12.75">
      <c r="A239" s="1125"/>
      <c r="B239" s="1125"/>
      <c r="C239" s="1126"/>
      <c r="D239" s="1091"/>
      <c r="E239" s="1091"/>
      <c r="F239" s="1091"/>
      <c r="G239" s="1091"/>
      <c r="H239" s="1091"/>
      <c r="I239" s="1091"/>
      <c r="J239" s="1091"/>
      <c r="K239" s="1091"/>
      <c r="L239" s="1091"/>
      <c r="M239" s="1091"/>
      <c r="N239" s="1091"/>
      <c r="O239" s="1125"/>
      <c r="P239" s="1125"/>
      <c r="Q239" s="1125"/>
      <c r="R239" s="1126"/>
      <c r="S239" s="1125"/>
      <c r="T239" s="1125"/>
      <c r="U239" s="1125"/>
      <c r="V239" s="1126"/>
      <c r="W239" s="1126"/>
      <c r="AH239" s="1105"/>
      <c r="AI239" s="1105"/>
      <c r="AJ239" s="1014"/>
    </row>
    <row r="240" spans="1:36" s="1104" customFormat="1" ht="12.75">
      <c r="A240" s="1125"/>
      <c r="B240" s="1125"/>
      <c r="C240" s="1126"/>
      <c r="D240" s="1091"/>
      <c r="E240" s="1091"/>
      <c r="F240" s="1091"/>
      <c r="G240" s="1091"/>
      <c r="H240" s="1091"/>
      <c r="I240" s="1091"/>
      <c r="J240" s="1091"/>
      <c r="K240" s="1091"/>
      <c r="L240" s="1091"/>
      <c r="M240" s="1091"/>
      <c r="N240" s="1091"/>
      <c r="O240" s="1125"/>
      <c r="P240" s="1125"/>
      <c r="Q240" s="1125"/>
      <c r="R240" s="1126"/>
      <c r="S240" s="1125"/>
      <c r="T240" s="1125"/>
      <c r="U240" s="1125"/>
      <c r="V240" s="1126"/>
      <c r="W240" s="1126"/>
      <c r="AH240" s="1105"/>
      <c r="AI240" s="1105"/>
      <c r="AJ240" s="1014"/>
    </row>
    <row r="241" spans="1:36" s="1104" customFormat="1" ht="12.75">
      <c r="A241" s="1125"/>
      <c r="B241" s="1125"/>
      <c r="C241" s="1126"/>
      <c r="D241" s="1091"/>
      <c r="E241" s="1091"/>
      <c r="F241" s="1091"/>
      <c r="G241" s="1091"/>
      <c r="H241" s="1091"/>
      <c r="I241" s="1091"/>
      <c r="J241" s="1091"/>
      <c r="K241" s="1091"/>
      <c r="L241" s="1091"/>
      <c r="M241" s="1091"/>
      <c r="N241" s="1091"/>
      <c r="O241" s="1125"/>
      <c r="P241" s="1125"/>
      <c r="Q241" s="1125"/>
      <c r="R241" s="1126"/>
      <c r="S241" s="1125"/>
      <c r="T241" s="1125"/>
      <c r="U241" s="1125"/>
      <c r="V241" s="1126"/>
      <c r="W241" s="1126"/>
      <c r="AH241" s="1105"/>
      <c r="AI241" s="1105"/>
      <c r="AJ241" s="1014"/>
    </row>
    <row r="242" spans="1:36" s="1104" customFormat="1" ht="12.75">
      <c r="A242" s="1125"/>
      <c r="B242" s="1125"/>
      <c r="C242" s="1126"/>
      <c r="D242" s="1091"/>
      <c r="E242" s="1091"/>
      <c r="F242" s="1091"/>
      <c r="G242" s="1091"/>
      <c r="H242" s="1091"/>
      <c r="I242" s="1091"/>
      <c r="J242" s="1091"/>
      <c r="K242" s="1091"/>
      <c r="L242" s="1091"/>
      <c r="M242" s="1091"/>
      <c r="N242" s="1091"/>
      <c r="O242" s="1125"/>
      <c r="P242" s="1125"/>
      <c r="Q242" s="1125"/>
      <c r="R242" s="1126"/>
      <c r="S242" s="1125"/>
      <c r="T242" s="1125"/>
      <c r="U242" s="1125"/>
      <c r="V242" s="1126"/>
      <c r="W242" s="1126"/>
      <c r="AH242" s="1105"/>
      <c r="AI242" s="1105"/>
      <c r="AJ242" s="1014"/>
    </row>
    <row r="243" spans="1:36" s="1104" customFormat="1" ht="12.75">
      <c r="A243" s="1125"/>
      <c r="B243" s="1125"/>
      <c r="C243" s="1126"/>
      <c r="D243" s="1091"/>
      <c r="E243" s="1091"/>
      <c r="F243" s="1091"/>
      <c r="G243" s="1091"/>
      <c r="H243" s="1091"/>
      <c r="I243" s="1091"/>
      <c r="J243" s="1091"/>
      <c r="K243" s="1091"/>
      <c r="L243" s="1091"/>
      <c r="M243" s="1091"/>
      <c r="N243" s="1091"/>
      <c r="O243" s="1125"/>
      <c r="P243" s="1125"/>
      <c r="Q243" s="1125"/>
      <c r="R243" s="1126"/>
      <c r="S243" s="1125"/>
      <c r="T243" s="1125"/>
      <c r="U243" s="1125"/>
      <c r="V243" s="1126"/>
      <c r="W243" s="1126"/>
      <c r="AH243" s="1105"/>
      <c r="AI243" s="1105"/>
      <c r="AJ243" s="1014"/>
    </row>
    <row r="244" spans="1:36" s="1104" customFormat="1" ht="12.75">
      <c r="A244" s="1125"/>
      <c r="B244" s="1125"/>
      <c r="C244" s="1126"/>
      <c r="D244" s="1091"/>
      <c r="E244" s="1091"/>
      <c r="F244" s="1091"/>
      <c r="G244" s="1091"/>
      <c r="H244" s="1091"/>
      <c r="I244" s="1091"/>
      <c r="J244" s="1091"/>
      <c r="K244" s="1091"/>
      <c r="L244" s="1091"/>
      <c r="M244" s="1091"/>
      <c r="N244" s="1091"/>
      <c r="O244" s="1125"/>
      <c r="P244" s="1125"/>
      <c r="Q244" s="1125"/>
      <c r="R244" s="1126"/>
      <c r="S244" s="1125"/>
      <c r="T244" s="1125"/>
      <c r="U244" s="1125"/>
      <c r="V244" s="1126"/>
      <c r="W244" s="1126"/>
      <c r="AH244" s="1105"/>
      <c r="AI244" s="1105"/>
      <c r="AJ244" s="1014"/>
    </row>
    <row r="245" spans="1:36" s="1104" customFormat="1" ht="12.75">
      <c r="A245" s="1125"/>
      <c r="B245" s="1125"/>
      <c r="C245" s="1126"/>
      <c r="D245" s="1091"/>
      <c r="E245" s="1091"/>
      <c r="F245" s="1091"/>
      <c r="G245" s="1091"/>
      <c r="H245" s="1091"/>
      <c r="I245" s="1091"/>
      <c r="J245" s="1091"/>
      <c r="K245" s="1091"/>
      <c r="L245" s="1091"/>
      <c r="M245" s="1091"/>
      <c r="N245" s="1091"/>
      <c r="O245" s="1125"/>
      <c r="P245" s="1125"/>
      <c r="Q245" s="1125"/>
      <c r="R245" s="1126"/>
      <c r="S245" s="1125"/>
      <c r="T245" s="1125"/>
      <c r="U245" s="1125"/>
      <c r="V245" s="1126"/>
      <c r="W245" s="1126"/>
      <c r="AH245" s="1105"/>
      <c r="AI245" s="1105"/>
      <c r="AJ245" s="1014"/>
    </row>
    <row r="246" spans="1:36" s="1104" customFormat="1" ht="12.75">
      <c r="A246" s="1125"/>
      <c r="B246" s="1125"/>
      <c r="C246" s="1126"/>
      <c r="D246" s="1091"/>
      <c r="E246" s="1091"/>
      <c r="F246" s="1091"/>
      <c r="G246" s="1091"/>
      <c r="H246" s="1091"/>
      <c r="I246" s="1091"/>
      <c r="J246" s="1091"/>
      <c r="K246" s="1091"/>
      <c r="L246" s="1091"/>
      <c r="M246" s="1091"/>
      <c r="N246" s="1091"/>
      <c r="O246" s="1125"/>
      <c r="P246" s="1125"/>
      <c r="Q246" s="1125"/>
      <c r="R246" s="1126"/>
      <c r="S246" s="1125"/>
      <c r="T246" s="1125"/>
      <c r="U246" s="1125"/>
      <c r="V246" s="1126"/>
      <c r="W246" s="1126"/>
      <c r="AH246" s="1105"/>
      <c r="AI246" s="1105"/>
      <c r="AJ246" s="1014"/>
    </row>
    <row r="247" spans="1:36" s="1104" customFormat="1" ht="12.75">
      <c r="A247" s="1125"/>
      <c r="B247" s="1125"/>
      <c r="C247" s="1126"/>
      <c r="D247" s="1091"/>
      <c r="E247" s="1091"/>
      <c r="F247" s="1091"/>
      <c r="G247" s="1091"/>
      <c r="H247" s="1091"/>
      <c r="I247" s="1091"/>
      <c r="J247" s="1091"/>
      <c r="K247" s="1091"/>
      <c r="L247" s="1091"/>
      <c r="M247" s="1091"/>
      <c r="N247" s="1091"/>
      <c r="O247" s="1125"/>
      <c r="P247" s="1125"/>
      <c r="Q247" s="1125"/>
      <c r="R247" s="1126"/>
      <c r="S247" s="1125"/>
      <c r="T247" s="1125"/>
      <c r="U247" s="1125"/>
      <c r="V247" s="1126"/>
      <c r="W247" s="1126"/>
      <c r="AH247" s="1105"/>
      <c r="AI247" s="1105"/>
      <c r="AJ247" s="1014"/>
    </row>
    <row r="248" spans="1:36" s="1104" customFormat="1" ht="12.75">
      <c r="A248" s="1125"/>
      <c r="B248" s="1125"/>
      <c r="C248" s="1126"/>
      <c r="D248" s="1091"/>
      <c r="E248" s="1091"/>
      <c r="F248" s="1091"/>
      <c r="G248" s="1091"/>
      <c r="H248" s="1091"/>
      <c r="I248" s="1091"/>
      <c r="J248" s="1091"/>
      <c r="K248" s="1091"/>
      <c r="L248" s="1091"/>
      <c r="M248" s="1091"/>
      <c r="N248" s="1091"/>
      <c r="O248" s="1125"/>
      <c r="P248" s="1125"/>
      <c r="Q248" s="1125"/>
      <c r="R248" s="1126"/>
      <c r="S248" s="1125"/>
      <c r="T248" s="1125"/>
      <c r="U248" s="1125"/>
      <c r="V248" s="1126"/>
      <c r="W248" s="1126"/>
      <c r="AH248" s="1105"/>
      <c r="AI248" s="1105"/>
      <c r="AJ248" s="1014"/>
    </row>
    <row r="249" spans="1:36" s="1104" customFormat="1" ht="12.75">
      <c r="A249" s="1125"/>
      <c r="B249" s="1125"/>
      <c r="C249" s="1126"/>
      <c r="D249" s="1091"/>
      <c r="E249" s="1091"/>
      <c r="F249" s="1091"/>
      <c r="G249" s="1091"/>
      <c r="H249" s="1091"/>
      <c r="I249" s="1091"/>
      <c r="J249" s="1091"/>
      <c r="K249" s="1091"/>
      <c r="L249" s="1091"/>
      <c r="M249" s="1091"/>
      <c r="N249" s="1091"/>
      <c r="O249" s="1125"/>
      <c r="P249" s="1125"/>
      <c r="Q249" s="1125"/>
      <c r="R249" s="1126"/>
      <c r="S249" s="1125"/>
      <c r="T249" s="1125"/>
      <c r="U249" s="1125"/>
      <c r="V249" s="1126"/>
      <c r="W249" s="1126"/>
      <c r="AH249" s="1105"/>
      <c r="AI249" s="1105"/>
      <c r="AJ249" s="1014"/>
    </row>
    <row r="250" spans="1:36" s="1104" customFormat="1" ht="12.75">
      <c r="A250" s="1125"/>
      <c r="B250" s="1125"/>
      <c r="C250" s="1126"/>
      <c r="D250" s="1091"/>
      <c r="E250" s="1091"/>
      <c r="F250" s="1091"/>
      <c r="G250" s="1091"/>
      <c r="H250" s="1091"/>
      <c r="I250" s="1091"/>
      <c r="J250" s="1091"/>
      <c r="K250" s="1091"/>
      <c r="L250" s="1091"/>
      <c r="M250" s="1091"/>
      <c r="N250" s="1091"/>
      <c r="O250" s="1125"/>
      <c r="P250" s="1125"/>
      <c r="Q250" s="1125"/>
      <c r="R250" s="1126"/>
      <c r="S250" s="1125"/>
      <c r="T250" s="1125"/>
      <c r="U250" s="1125"/>
      <c r="V250" s="1126"/>
      <c r="W250" s="1126"/>
      <c r="AH250" s="1105"/>
      <c r="AI250" s="1105"/>
      <c r="AJ250" s="1014"/>
    </row>
    <row r="251" spans="1:36" s="1104" customFormat="1" ht="12.75">
      <c r="A251" s="1125"/>
      <c r="B251" s="1125"/>
      <c r="C251" s="1126"/>
      <c r="D251" s="1091"/>
      <c r="E251" s="1091"/>
      <c r="F251" s="1091"/>
      <c r="G251" s="1091"/>
      <c r="H251" s="1091"/>
      <c r="I251" s="1091"/>
      <c r="J251" s="1091"/>
      <c r="K251" s="1091"/>
      <c r="L251" s="1091"/>
      <c r="M251" s="1091"/>
      <c r="N251" s="1091"/>
      <c r="O251" s="1125"/>
      <c r="P251" s="1125"/>
      <c r="Q251" s="1125"/>
      <c r="R251" s="1126"/>
      <c r="S251" s="1125"/>
      <c r="T251" s="1125"/>
      <c r="U251" s="1125"/>
      <c r="V251" s="1126"/>
      <c r="W251" s="1126"/>
      <c r="AH251" s="1105"/>
      <c r="AI251" s="1105"/>
      <c r="AJ251" s="1014"/>
    </row>
    <row r="252" spans="1:36" s="1104" customFormat="1" ht="12.75">
      <c r="A252" s="1125"/>
      <c r="B252" s="1125"/>
      <c r="C252" s="1126"/>
      <c r="D252" s="1091"/>
      <c r="E252" s="1091"/>
      <c r="F252" s="1091"/>
      <c r="G252" s="1091"/>
      <c r="H252" s="1091"/>
      <c r="I252" s="1091"/>
      <c r="J252" s="1091"/>
      <c r="K252" s="1091"/>
      <c r="L252" s="1091"/>
      <c r="M252" s="1091"/>
      <c r="N252" s="1091"/>
      <c r="O252" s="1125"/>
      <c r="P252" s="1125"/>
      <c r="Q252" s="1125"/>
      <c r="R252" s="1126"/>
      <c r="S252" s="1125"/>
      <c r="T252" s="1125"/>
      <c r="U252" s="1125"/>
      <c r="V252" s="1126"/>
      <c r="W252" s="1126"/>
      <c r="AH252" s="1105"/>
      <c r="AI252" s="1105"/>
      <c r="AJ252" s="1014"/>
    </row>
    <row r="253" spans="1:36" s="1104" customFormat="1" ht="12.75">
      <c r="A253" s="1125"/>
      <c r="B253" s="1125"/>
      <c r="C253" s="1126"/>
      <c r="D253" s="1091"/>
      <c r="E253" s="1091"/>
      <c r="F253" s="1091"/>
      <c r="G253" s="1091"/>
      <c r="H253" s="1091"/>
      <c r="I253" s="1091"/>
      <c r="J253" s="1091"/>
      <c r="K253" s="1091"/>
      <c r="L253" s="1091"/>
      <c r="M253" s="1091"/>
      <c r="N253" s="1091"/>
      <c r="O253" s="1125"/>
      <c r="P253" s="1125"/>
      <c r="Q253" s="1125"/>
      <c r="R253" s="1126"/>
      <c r="S253" s="1125"/>
      <c r="T253" s="1125"/>
      <c r="U253" s="1125"/>
      <c r="V253" s="1126"/>
      <c r="W253" s="1126"/>
      <c r="AH253" s="1105"/>
      <c r="AI253" s="1105"/>
      <c r="AJ253" s="1014"/>
    </row>
    <row r="254" spans="1:36" s="1104" customFormat="1" ht="12.75">
      <c r="A254" s="1125"/>
      <c r="B254" s="1125"/>
      <c r="C254" s="1126"/>
      <c r="D254" s="1091"/>
      <c r="E254" s="1091"/>
      <c r="F254" s="1091"/>
      <c r="G254" s="1091"/>
      <c r="H254" s="1091"/>
      <c r="I254" s="1091"/>
      <c r="J254" s="1091"/>
      <c r="K254" s="1091"/>
      <c r="L254" s="1091"/>
      <c r="M254" s="1091"/>
      <c r="N254" s="1091"/>
      <c r="O254" s="1125"/>
      <c r="P254" s="1125"/>
      <c r="Q254" s="1125"/>
      <c r="R254" s="1126"/>
      <c r="S254" s="1125"/>
      <c r="T254" s="1125"/>
      <c r="U254" s="1125"/>
      <c r="V254" s="1126"/>
      <c r="W254" s="1126"/>
      <c r="AH254" s="1105"/>
      <c r="AI254" s="1105"/>
      <c r="AJ254" s="1014"/>
    </row>
    <row r="255" spans="1:36" s="1104" customFormat="1" ht="12.75">
      <c r="A255" s="1125"/>
      <c r="B255" s="1125"/>
      <c r="C255" s="1126"/>
      <c r="D255" s="1091"/>
      <c r="E255" s="1091"/>
      <c r="F255" s="1091"/>
      <c r="G255" s="1091"/>
      <c r="H255" s="1091"/>
      <c r="I255" s="1091"/>
      <c r="J255" s="1091"/>
      <c r="K255" s="1091"/>
      <c r="L255" s="1091"/>
      <c r="M255" s="1091"/>
      <c r="N255" s="1091"/>
      <c r="O255" s="1125"/>
      <c r="P255" s="1125"/>
      <c r="Q255" s="1125"/>
      <c r="R255" s="1126"/>
      <c r="S255" s="1125"/>
      <c r="T255" s="1125"/>
      <c r="U255" s="1125"/>
      <c r="V255" s="1126"/>
      <c r="W255" s="1126"/>
      <c r="AH255" s="1105"/>
      <c r="AI255" s="1105"/>
      <c r="AJ255" s="1014"/>
    </row>
    <row r="256" spans="1:36" s="1104" customFormat="1" ht="12.75">
      <c r="A256" s="1125"/>
      <c r="B256" s="1125"/>
      <c r="C256" s="1126"/>
      <c r="D256" s="1091"/>
      <c r="E256" s="1091"/>
      <c r="F256" s="1091"/>
      <c r="G256" s="1091"/>
      <c r="H256" s="1091"/>
      <c r="I256" s="1091"/>
      <c r="J256" s="1091"/>
      <c r="K256" s="1091"/>
      <c r="L256" s="1091"/>
      <c r="M256" s="1091"/>
      <c r="N256" s="1091"/>
      <c r="O256" s="1125"/>
      <c r="P256" s="1125"/>
      <c r="Q256" s="1125"/>
      <c r="R256" s="1126"/>
      <c r="S256" s="1125"/>
      <c r="T256" s="1125"/>
      <c r="U256" s="1125"/>
      <c r="V256" s="1126"/>
      <c r="W256" s="1126"/>
      <c r="AH256" s="1105"/>
      <c r="AI256" s="1105"/>
      <c r="AJ256" s="1014"/>
    </row>
    <row r="257" spans="1:36" s="1104" customFormat="1" ht="12.75">
      <c r="A257" s="1125"/>
      <c r="B257" s="1125"/>
      <c r="C257" s="1126"/>
      <c r="D257" s="1091"/>
      <c r="E257" s="1091"/>
      <c r="F257" s="1091"/>
      <c r="G257" s="1091"/>
      <c r="H257" s="1091"/>
      <c r="I257" s="1091"/>
      <c r="J257" s="1091"/>
      <c r="K257" s="1091"/>
      <c r="L257" s="1091"/>
      <c r="M257" s="1091"/>
      <c r="N257" s="1091"/>
      <c r="O257" s="1125"/>
      <c r="P257" s="1125"/>
      <c r="Q257" s="1125"/>
      <c r="R257" s="1126"/>
      <c r="S257" s="1125"/>
      <c r="T257" s="1125"/>
      <c r="U257" s="1125"/>
      <c r="V257" s="1126"/>
      <c r="W257" s="1126"/>
      <c r="AH257" s="1105"/>
      <c r="AI257" s="1105"/>
      <c r="AJ257" s="1014"/>
    </row>
    <row r="258" spans="1:36" s="1104" customFormat="1" ht="12.75">
      <c r="A258" s="1125"/>
      <c r="B258" s="1125"/>
      <c r="C258" s="1126"/>
      <c r="D258" s="1091"/>
      <c r="E258" s="1091"/>
      <c r="F258" s="1091"/>
      <c r="G258" s="1091"/>
      <c r="H258" s="1091"/>
      <c r="I258" s="1091"/>
      <c r="J258" s="1091"/>
      <c r="K258" s="1091"/>
      <c r="L258" s="1091"/>
      <c r="M258" s="1091"/>
      <c r="N258" s="1091"/>
      <c r="O258" s="1125"/>
      <c r="P258" s="1125"/>
      <c r="Q258" s="1125"/>
      <c r="R258" s="1126"/>
      <c r="S258" s="1125"/>
      <c r="T258" s="1125"/>
      <c r="U258" s="1125"/>
      <c r="V258" s="1126"/>
      <c r="W258" s="1126"/>
      <c r="AH258" s="1105"/>
      <c r="AI258" s="1105"/>
      <c r="AJ258" s="1014"/>
    </row>
    <row r="259" spans="1:36" s="1104" customFormat="1" ht="12.75">
      <c r="A259" s="1125"/>
      <c r="B259" s="1125"/>
      <c r="C259" s="1126"/>
      <c r="D259" s="1091"/>
      <c r="E259" s="1091"/>
      <c r="F259" s="1091"/>
      <c r="G259" s="1091"/>
      <c r="H259" s="1091"/>
      <c r="I259" s="1091"/>
      <c r="J259" s="1091"/>
      <c r="K259" s="1091"/>
      <c r="L259" s="1091"/>
      <c r="M259" s="1091"/>
      <c r="N259" s="1091"/>
      <c r="O259" s="1125"/>
      <c r="P259" s="1125"/>
      <c r="Q259" s="1125"/>
      <c r="R259" s="1126"/>
      <c r="S259" s="1125"/>
      <c r="T259" s="1125"/>
      <c r="U259" s="1125"/>
      <c r="V259" s="1126"/>
      <c r="W259" s="1126"/>
      <c r="AH259" s="1105"/>
      <c r="AI259" s="1105"/>
      <c r="AJ259" s="1014"/>
    </row>
    <row r="260" spans="1:36" s="1104" customFormat="1" ht="12.75">
      <c r="A260" s="1125"/>
      <c r="B260" s="1125"/>
      <c r="C260" s="1126"/>
      <c r="D260" s="1091"/>
      <c r="E260" s="1091"/>
      <c r="F260" s="1091"/>
      <c r="G260" s="1091"/>
      <c r="H260" s="1091"/>
      <c r="I260" s="1091"/>
      <c r="J260" s="1091"/>
      <c r="K260" s="1091"/>
      <c r="L260" s="1091"/>
      <c r="M260" s="1091"/>
      <c r="N260" s="1091"/>
      <c r="O260" s="1125"/>
      <c r="P260" s="1125"/>
      <c r="Q260" s="1125"/>
      <c r="R260" s="1126"/>
      <c r="S260" s="1125"/>
      <c r="T260" s="1125"/>
      <c r="U260" s="1125"/>
      <c r="V260" s="1126"/>
      <c r="W260" s="1126"/>
      <c r="AH260" s="1105"/>
      <c r="AI260" s="1105"/>
      <c r="AJ260" s="1014"/>
    </row>
    <row r="261" spans="1:36" s="1104" customFormat="1" ht="12.75">
      <c r="A261" s="1125"/>
      <c r="B261" s="1125"/>
      <c r="C261" s="1126"/>
      <c r="D261" s="1091"/>
      <c r="E261" s="1091"/>
      <c r="F261" s="1091"/>
      <c r="G261" s="1091"/>
      <c r="H261" s="1091"/>
      <c r="I261" s="1091"/>
      <c r="J261" s="1091"/>
      <c r="K261" s="1091"/>
      <c r="L261" s="1091"/>
      <c r="M261" s="1091"/>
      <c r="N261" s="1091"/>
      <c r="O261" s="1125"/>
      <c r="P261" s="1125"/>
      <c r="Q261" s="1125"/>
      <c r="R261" s="1126"/>
      <c r="S261" s="1125"/>
      <c r="T261" s="1125"/>
      <c r="U261" s="1125"/>
      <c r="V261" s="1126"/>
      <c r="W261" s="1126"/>
      <c r="AH261" s="1105"/>
      <c r="AI261" s="1105"/>
      <c r="AJ261" s="1014"/>
    </row>
    <row r="262" spans="1:36" s="1104" customFormat="1" ht="12.75">
      <c r="A262" s="1125"/>
      <c r="B262" s="1125"/>
      <c r="C262" s="1126"/>
      <c r="D262" s="1091"/>
      <c r="E262" s="1091"/>
      <c r="F262" s="1091"/>
      <c r="G262" s="1091"/>
      <c r="H262" s="1091"/>
      <c r="I262" s="1091"/>
      <c r="J262" s="1091"/>
      <c r="K262" s="1091"/>
      <c r="L262" s="1091"/>
      <c r="M262" s="1091"/>
      <c r="N262" s="1091"/>
      <c r="O262" s="1125"/>
      <c r="P262" s="1125"/>
      <c r="Q262" s="1125"/>
      <c r="R262" s="1126"/>
      <c r="S262" s="1125"/>
      <c r="T262" s="1125"/>
      <c r="U262" s="1125"/>
      <c r="V262" s="1126"/>
      <c r="W262" s="1126"/>
      <c r="AH262" s="1105"/>
      <c r="AI262" s="1105"/>
      <c r="AJ262" s="1014"/>
    </row>
    <row r="263" spans="1:36" s="1104" customFormat="1" ht="12.75">
      <c r="A263" s="1125"/>
      <c r="B263" s="1125"/>
      <c r="C263" s="1126"/>
      <c r="D263" s="1091"/>
      <c r="E263" s="1091"/>
      <c r="F263" s="1091"/>
      <c r="G263" s="1091"/>
      <c r="H263" s="1091"/>
      <c r="I263" s="1091"/>
      <c r="J263" s="1091"/>
      <c r="K263" s="1091"/>
      <c r="L263" s="1091"/>
      <c r="M263" s="1091"/>
      <c r="N263" s="1091"/>
      <c r="O263" s="1125"/>
      <c r="P263" s="1125"/>
      <c r="Q263" s="1125"/>
      <c r="R263" s="1126"/>
      <c r="S263" s="1125"/>
      <c r="T263" s="1125"/>
      <c r="U263" s="1125"/>
      <c r="V263" s="1126"/>
      <c r="W263" s="1126"/>
      <c r="AH263" s="1105"/>
      <c r="AI263" s="1105"/>
      <c r="AJ263" s="1014"/>
    </row>
    <row r="264" spans="1:36" s="1104" customFormat="1" ht="12.75">
      <c r="A264" s="1125"/>
      <c r="B264" s="1125"/>
      <c r="C264" s="1126"/>
      <c r="D264" s="1091"/>
      <c r="E264" s="1091"/>
      <c r="F264" s="1091"/>
      <c r="G264" s="1091"/>
      <c r="H264" s="1091"/>
      <c r="I264" s="1091"/>
      <c r="J264" s="1091"/>
      <c r="K264" s="1091"/>
      <c r="L264" s="1091"/>
      <c r="M264" s="1091"/>
      <c r="N264" s="1091"/>
      <c r="O264" s="1125"/>
      <c r="P264" s="1125"/>
      <c r="Q264" s="1125"/>
      <c r="R264" s="1126"/>
      <c r="S264" s="1125"/>
      <c r="T264" s="1125"/>
      <c r="U264" s="1125"/>
      <c r="V264" s="1126"/>
      <c r="W264" s="1126"/>
      <c r="AH264" s="1105"/>
      <c r="AI264" s="1105"/>
      <c r="AJ264" s="1014"/>
    </row>
    <row r="265" spans="1:36" s="1104" customFormat="1" ht="12.75">
      <c r="A265" s="1125"/>
      <c r="B265" s="1125"/>
      <c r="C265" s="1126"/>
      <c r="D265" s="1091"/>
      <c r="E265" s="1091"/>
      <c r="F265" s="1091"/>
      <c r="G265" s="1091"/>
      <c r="H265" s="1091"/>
      <c r="I265" s="1091"/>
      <c r="J265" s="1091"/>
      <c r="K265" s="1091"/>
      <c r="L265" s="1091"/>
      <c r="M265" s="1091"/>
      <c r="N265" s="1091"/>
      <c r="O265" s="1125"/>
      <c r="P265" s="1125"/>
      <c r="Q265" s="1125"/>
      <c r="R265" s="1126"/>
      <c r="S265" s="1125"/>
      <c r="T265" s="1125"/>
      <c r="U265" s="1125"/>
      <c r="V265" s="1126"/>
      <c r="W265" s="1126"/>
      <c r="AH265" s="1105"/>
      <c r="AI265" s="1105"/>
      <c r="AJ265" s="1014"/>
    </row>
    <row r="266" spans="1:36" s="1104" customFormat="1" ht="12.75">
      <c r="A266" s="1125"/>
      <c r="B266" s="1125"/>
      <c r="C266" s="1126"/>
      <c r="D266" s="1091"/>
      <c r="E266" s="1091"/>
      <c r="F266" s="1091"/>
      <c r="G266" s="1091"/>
      <c r="H266" s="1091"/>
      <c r="I266" s="1091"/>
      <c r="J266" s="1091"/>
      <c r="K266" s="1091"/>
      <c r="L266" s="1091"/>
      <c r="M266" s="1091"/>
      <c r="N266" s="1091"/>
      <c r="O266" s="1125"/>
      <c r="P266" s="1125"/>
      <c r="Q266" s="1125"/>
      <c r="R266" s="1126"/>
      <c r="S266" s="1125"/>
      <c r="T266" s="1125"/>
      <c r="U266" s="1125"/>
      <c r="V266" s="1126"/>
      <c r="W266" s="1126"/>
      <c r="AH266" s="1105"/>
      <c r="AI266" s="1105"/>
      <c r="AJ266" s="1014"/>
    </row>
    <row r="267" spans="1:36" s="1104" customFormat="1" ht="12.75">
      <c r="A267" s="1125"/>
      <c r="B267" s="1125"/>
      <c r="C267" s="1126"/>
      <c r="D267" s="1091"/>
      <c r="E267" s="1091"/>
      <c r="F267" s="1091"/>
      <c r="G267" s="1091"/>
      <c r="H267" s="1091"/>
      <c r="I267" s="1091"/>
      <c r="J267" s="1091"/>
      <c r="K267" s="1091"/>
      <c r="L267" s="1091"/>
      <c r="M267" s="1091"/>
      <c r="N267" s="1091"/>
      <c r="O267" s="1125"/>
      <c r="P267" s="1125"/>
      <c r="Q267" s="1125"/>
      <c r="R267" s="1126"/>
      <c r="S267" s="1125"/>
      <c r="T267" s="1125"/>
      <c r="U267" s="1125"/>
      <c r="V267" s="1126"/>
      <c r="W267" s="1126"/>
      <c r="AH267" s="1105"/>
      <c r="AI267" s="1105"/>
      <c r="AJ267" s="1014"/>
    </row>
    <row r="268" spans="1:36" s="1104" customFormat="1" ht="12.75">
      <c r="A268" s="1125"/>
      <c r="B268" s="1125"/>
      <c r="C268" s="1126"/>
      <c r="D268" s="1091"/>
      <c r="E268" s="1091"/>
      <c r="F268" s="1091"/>
      <c r="G268" s="1091"/>
      <c r="H268" s="1091"/>
      <c r="I268" s="1091"/>
      <c r="J268" s="1091"/>
      <c r="K268" s="1091"/>
      <c r="L268" s="1091"/>
      <c r="M268" s="1091"/>
      <c r="N268" s="1091"/>
      <c r="O268" s="1125"/>
      <c r="P268" s="1125"/>
      <c r="Q268" s="1125"/>
      <c r="R268" s="1126"/>
      <c r="S268" s="1125"/>
      <c r="T268" s="1125"/>
      <c r="U268" s="1125"/>
      <c r="V268" s="1126"/>
      <c r="W268" s="1126"/>
      <c r="AH268" s="1105"/>
      <c r="AI268" s="1105"/>
      <c r="AJ268" s="1014"/>
    </row>
    <row r="269" spans="1:36" s="1104" customFormat="1" ht="12.75">
      <c r="A269" s="1125"/>
      <c r="B269" s="1125"/>
      <c r="C269" s="1126"/>
      <c r="D269" s="1091"/>
      <c r="E269" s="1091"/>
      <c r="F269" s="1091"/>
      <c r="G269" s="1091"/>
      <c r="H269" s="1091"/>
      <c r="I269" s="1091"/>
      <c r="J269" s="1091"/>
      <c r="K269" s="1091"/>
      <c r="L269" s="1091"/>
      <c r="M269" s="1091"/>
      <c r="N269" s="1091"/>
      <c r="O269" s="1125"/>
      <c r="P269" s="1125"/>
      <c r="Q269" s="1125"/>
      <c r="R269" s="1126"/>
      <c r="S269" s="1125"/>
      <c r="T269" s="1125"/>
      <c r="U269" s="1125"/>
      <c r="V269" s="1126"/>
      <c r="W269" s="1126"/>
      <c r="AH269" s="1105"/>
      <c r="AI269" s="1105"/>
      <c r="AJ269" s="1014"/>
    </row>
    <row r="270" spans="1:36" s="1104" customFormat="1" ht="12.75">
      <c r="A270" s="1125"/>
      <c r="B270" s="1125"/>
      <c r="C270" s="1126"/>
      <c r="D270" s="1091"/>
      <c r="E270" s="1091"/>
      <c r="F270" s="1091"/>
      <c r="G270" s="1091"/>
      <c r="H270" s="1091"/>
      <c r="I270" s="1091"/>
      <c r="J270" s="1091"/>
      <c r="K270" s="1091"/>
      <c r="L270" s="1091"/>
      <c r="M270" s="1091"/>
      <c r="N270" s="1091"/>
      <c r="O270" s="1125"/>
      <c r="P270" s="1125"/>
      <c r="Q270" s="1125"/>
      <c r="R270" s="1126"/>
      <c r="S270" s="1125"/>
      <c r="T270" s="1125"/>
      <c r="U270" s="1125"/>
      <c r="V270" s="1126"/>
      <c r="W270" s="1126"/>
      <c r="AH270" s="1105"/>
      <c r="AI270" s="1105"/>
      <c r="AJ270" s="1014"/>
    </row>
    <row r="271" spans="1:36" s="1104" customFormat="1" ht="12.75">
      <c r="A271" s="1125"/>
      <c r="B271" s="1125"/>
      <c r="C271" s="1126"/>
      <c r="D271" s="1091"/>
      <c r="E271" s="1091"/>
      <c r="F271" s="1091"/>
      <c r="G271" s="1091"/>
      <c r="H271" s="1091"/>
      <c r="I271" s="1091"/>
      <c r="J271" s="1091"/>
      <c r="K271" s="1091"/>
      <c r="L271" s="1091"/>
      <c r="M271" s="1091"/>
      <c r="N271" s="1091"/>
      <c r="O271" s="1125"/>
      <c r="P271" s="1125"/>
      <c r="Q271" s="1125"/>
      <c r="R271" s="1126"/>
      <c r="S271" s="1125"/>
      <c r="T271" s="1125"/>
      <c r="U271" s="1125"/>
      <c r="V271" s="1126"/>
      <c r="W271" s="1126"/>
      <c r="AH271" s="1105"/>
      <c r="AI271" s="1105"/>
      <c r="AJ271" s="1014"/>
    </row>
    <row r="272" spans="1:36" s="1104" customFormat="1" ht="12.75">
      <c r="A272" s="1125"/>
      <c r="B272" s="1125"/>
      <c r="C272" s="1126"/>
      <c r="D272" s="1091"/>
      <c r="E272" s="1091"/>
      <c r="F272" s="1091"/>
      <c r="G272" s="1091"/>
      <c r="H272" s="1091"/>
      <c r="I272" s="1091"/>
      <c r="J272" s="1091"/>
      <c r="K272" s="1091"/>
      <c r="L272" s="1091"/>
      <c r="M272" s="1091"/>
      <c r="N272" s="1091"/>
      <c r="O272" s="1125"/>
      <c r="P272" s="1125"/>
      <c r="Q272" s="1125"/>
      <c r="R272" s="1126"/>
      <c r="S272" s="1125"/>
      <c r="T272" s="1125"/>
      <c r="U272" s="1125"/>
      <c r="V272" s="1126"/>
      <c r="W272" s="1126"/>
      <c r="AH272" s="1105"/>
      <c r="AI272" s="1105"/>
      <c r="AJ272" s="1014"/>
    </row>
    <row r="273" spans="1:36" s="1104" customFormat="1" ht="12.75">
      <c r="A273" s="1125"/>
      <c r="B273" s="1125"/>
      <c r="C273" s="1126"/>
      <c r="D273" s="1091"/>
      <c r="E273" s="1091"/>
      <c r="F273" s="1091"/>
      <c r="G273" s="1091"/>
      <c r="H273" s="1091"/>
      <c r="I273" s="1091"/>
      <c r="J273" s="1091"/>
      <c r="K273" s="1091"/>
      <c r="L273" s="1091"/>
      <c r="M273" s="1091"/>
      <c r="N273" s="1091"/>
      <c r="O273" s="1125"/>
      <c r="P273" s="1125"/>
      <c r="Q273" s="1125"/>
      <c r="R273" s="1126"/>
      <c r="S273" s="1125"/>
      <c r="T273" s="1125"/>
      <c r="U273" s="1125"/>
      <c r="V273" s="1126"/>
      <c r="W273" s="1126"/>
      <c r="AH273" s="1105"/>
      <c r="AI273" s="1105"/>
      <c r="AJ273" s="1014"/>
    </row>
    <row r="274" spans="1:36" s="1104" customFormat="1" ht="12.75">
      <c r="A274" s="1125"/>
      <c r="B274" s="1125"/>
      <c r="C274" s="1126"/>
      <c r="D274" s="1091"/>
      <c r="E274" s="1091"/>
      <c r="F274" s="1091"/>
      <c r="G274" s="1091"/>
      <c r="H274" s="1091"/>
      <c r="I274" s="1091"/>
      <c r="J274" s="1091"/>
      <c r="K274" s="1091"/>
      <c r="L274" s="1091"/>
      <c r="M274" s="1091"/>
      <c r="N274" s="1091"/>
      <c r="O274" s="1125"/>
      <c r="P274" s="1125"/>
      <c r="Q274" s="1125"/>
      <c r="R274" s="1126"/>
      <c r="S274" s="1125"/>
      <c r="T274" s="1125"/>
      <c r="U274" s="1125"/>
      <c r="V274" s="1126"/>
      <c r="W274" s="1126"/>
      <c r="AH274" s="1105"/>
      <c r="AI274" s="1105"/>
      <c r="AJ274" s="1014"/>
    </row>
    <row r="275" spans="1:36" s="1104" customFormat="1" ht="12.75">
      <c r="A275" s="1125"/>
      <c r="B275" s="1125"/>
      <c r="C275" s="1126"/>
      <c r="D275" s="1091"/>
      <c r="E275" s="1091"/>
      <c r="F275" s="1091"/>
      <c r="G275" s="1091"/>
      <c r="H275" s="1091"/>
      <c r="I275" s="1091"/>
      <c r="J275" s="1091"/>
      <c r="K275" s="1091"/>
      <c r="L275" s="1091"/>
      <c r="M275" s="1091"/>
      <c r="N275" s="1091"/>
      <c r="O275" s="1125"/>
      <c r="P275" s="1125"/>
      <c r="Q275" s="1125"/>
      <c r="R275" s="1126"/>
      <c r="S275" s="1125"/>
      <c r="T275" s="1125"/>
      <c r="U275" s="1125"/>
      <c r="V275" s="1126"/>
      <c r="W275" s="1126"/>
      <c r="AH275" s="1105"/>
      <c r="AI275" s="1105"/>
      <c r="AJ275" s="1014"/>
    </row>
    <row r="276" spans="1:36" s="1104" customFormat="1" ht="12.75">
      <c r="A276" s="1125"/>
      <c r="B276" s="1125"/>
      <c r="C276" s="1126"/>
      <c r="D276" s="1091"/>
      <c r="E276" s="1091"/>
      <c r="F276" s="1091"/>
      <c r="G276" s="1091"/>
      <c r="H276" s="1091"/>
      <c r="I276" s="1091"/>
      <c r="J276" s="1091"/>
      <c r="K276" s="1091"/>
      <c r="L276" s="1091"/>
      <c r="M276" s="1091"/>
      <c r="N276" s="1091"/>
      <c r="O276" s="1125"/>
      <c r="P276" s="1125"/>
      <c r="Q276" s="1125"/>
      <c r="R276" s="1126"/>
      <c r="S276" s="1125"/>
      <c r="T276" s="1125"/>
      <c r="U276" s="1125"/>
      <c r="V276" s="1126"/>
      <c r="W276" s="1126"/>
      <c r="AH276" s="1105"/>
      <c r="AI276" s="1105"/>
      <c r="AJ276" s="1014"/>
    </row>
    <row r="277" spans="1:36" s="1104" customFormat="1" ht="12.75">
      <c r="A277" s="1125"/>
      <c r="B277" s="1125"/>
      <c r="C277" s="1126"/>
      <c r="D277" s="1091"/>
      <c r="E277" s="1091"/>
      <c r="F277" s="1091"/>
      <c r="G277" s="1091"/>
      <c r="H277" s="1091"/>
      <c r="I277" s="1091"/>
      <c r="J277" s="1091"/>
      <c r="K277" s="1091"/>
      <c r="L277" s="1091"/>
      <c r="M277" s="1091"/>
      <c r="N277" s="1091"/>
      <c r="O277" s="1125"/>
      <c r="P277" s="1125"/>
      <c r="Q277" s="1125"/>
      <c r="R277" s="1126"/>
      <c r="S277" s="1125"/>
      <c r="T277" s="1125"/>
      <c r="U277" s="1125"/>
      <c r="V277" s="1126"/>
      <c r="W277" s="1126"/>
      <c r="AH277" s="1105"/>
      <c r="AI277" s="1105"/>
      <c r="AJ277" s="1014"/>
    </row>
    <row r="278" spans="1:36" s="1104" customFormat="1" ht="12.75">
      <c r="A278" s="1125"/>
      <c r="B278" s="1125"/>
      <c r="C278" s="1126"/>
      <c r="D278" s="1091"/>
      <c r="E278" s="1091"/>
      <c r="F278" s="1091"/>
      <c r="G278" s="1091"/>
      <c r="H278" s="1091"/>
      <c r="I278" s="1091"/>
      <c r="J278" s="1091"/>
      <c r="K278" s="1091"/>
      <c r="L278" s="1091"/>
      <c r="M278" s="1091"/>
      <c r="N278" s="1091"/>
      <c r="O278" s="1125"/>
      <c r="P278" s="1125"/>
      <c r="Q278" s="1125"/>
      <c r="R278" s="1126"/>
      <c r="S278" s="1125"/>
      <c r="T278" s="1125"/>
      <c r="U278" s="1125"/>
      <c r="V278" s="1126"/>
      <c r="W278" s="1126"/>
      <c r="AH278" s="1105"/>
      <c r="AI278" s="1105"/>
      <c r="AJ278" s="1014"/>
    </row>
    <row r="279" spans="1:36" s="1104" customFormat="1" ht="12.75">
      <c r="A279" s="1125"/>
      <c r="B279" s="1125"/>
      <c r="C279" s="1126"/>
      <c r="D279" s="1091"/>
      <c r="E279" s="1091"/>
      <c r="F279" s="1091"/>
      <c r="G279" s="1091"/>
      <c r="H279" s="1091"/>
      <c r="I279" s="1091"/>
      <c r="J279" s="1091"/>
      <c r="K279" s="1091"/>
      <c r="L279" s="1091"/>
      <c r="M279" s="1091"/>
      <c r="N279" s="1091"/>
      <c r="O279" s="1125"/>
      <c r="P279" s="1125"/>
      <c r="Q279" s="1125"/>
      <c r="R279" s="1126"/>
      <c r="S279" s="1125"/>
      <c r="T279" s="1125"/>
      <c r="U279" s="1125"/>
      <c r="V279" s="1126"/>
      <c r="W279" s="1126"/>
      <c r="AH279" s="1105"/>
      <c r="AI279" s="1105"/>
      <c r="AJ279" s="1014"/>
    </row>
    <row r="280" spans="1:36" s="1104" customFormat="1" ht="12.75">
      <c r="A280" s="1125"/>
      <c r="B280" s="1125"/>
      <c r="C280" s="1126"/>
      <c r="D280" s="1091"/>
      <c r="E280" s="1091"/>
      <c r="F280" s="1091"/>
      <c r="G280" s="1091"/>
      <c r="H280" s="1091"/>
      <c r="I280" s="1091"/>
      <c r="J280" s="1091"/>
      <c r="K280" s="1091"/>
      <c r="L280" s="1091"/>
      <c r="M280" s="1091"/>
      <c r="N280" s="1091"/>
      <c r="O280" s="1125"/>
      <c r="P280" s="1125"/>
      <c r="Q280" s="1125"/>
      <c r="R280" s="1126"/>
      <c r="S280" s="1125"/>
      <c r="T280" s="1125"/>
      <c r="U280" s="1125"/>
      <c r="V280" s="1126"/>
      <c r="W280" s="1126"/>
      <c r="AH280" s="1105"/>
      <c r="AI280" s="1105"/>
      <c r="AJ280" s="1014"/>
    </row>
    <row r="281" spans="1:36" s="1104" customFormat="1" ht="12.75">
      <c r="A281" s="1125"/>
      <c r="B281" s="1125"/>
      <c r="C281" s="1126"/>
      <c r="D281" s="1091"/>
      <c r="E281" s="1091"/>
      <c r="F281" s="1091"/>
      <c r="G281" s="1091"/>
      <c r="H281" s="1091"/>
      <c r="I281" s="1091"/>
      <c r="J281" s="1091"/>
      <c r="K281" s="1091"/>
      <c r="L281" s="1091"/>
      <c r="M281" s="1091"/>
      <c r="N281" s="1091"/>
      <c r="O281" s="1125"/>
      <c r="P281" s="1125"/>
      <c r="Q281" s="1125"/>
      <c r="R281" s="1126"/>
      <c r="S281" s="1125"/>
      <c r="T281" s="1125"/>
      <c r="U281" s="1125"/>
      <c r="V281" s="1126"/>
      <c r="W281" s="1126"/>
      <c r="AH281" s="1105"/>
      <c r="AI281" s="1105"/>
      <c r="AJ281" s="1014"/>
    </row>
    <row r="282" spans="1:36" s="1104" customFormat="1" ht="12.75">
      <c r="A282" s="1125"/>
      <c r="B282" s="1125"/>
      <c r="C282" s="1126"/>
      <c r="D282" s="1091"/>
      <c r="E282" s="1091"/>
      <c r="F282" s="1091"/>
      <c r="G282" s="1091"/>
      <c r="H282" s="1091"/>
      <c r="I282" s="1091"/>
      <c r="J282" s="1091"/>
      <c r="K282" s="1091"/>
      <c r="L282" s="1091"/>
      <c r="M282" s="1091"/>
      <c r="N282" s="1091"/>
      <c r="O282" s="1125"/>
      <c r="P282" s="1125"/>
      <c r="Q282" s="1125"/>
      <c r="R282" s="1126"/>
      <c r="S282" s="1125"/>
      <c r="T282" s="1125"/>
      <c r="U282" s="1125"/>
      <c r="V282" s="1126"/>
      <c r="W282" s="1126"/>
      <c r="AH282" s="1105"/>
      <c r="AI282" s="1105"/>
      <c r="AJ282" s="1014"/>
    </row>
    <row r="283" spans="1:36" s="1104" customFormat="1" ht="12.75">
      <c r="A283" s="1125"/>
      <c r="B283" s="1125"/>
      <c r="C283" s="1126"/>
      <c r="D283" s="1091"/>
      <c r="E283" s="1091"/>
      <c r="F283" s="1091"/>
      <c r="G283" s="1091"/>
      <c r="H283" s="1091"/>
      <c r="I283" s="1091"/>
      <c r="J283" s="1091"/>
      <c r="K283" s="1091"/>
      <c r="L283" s="1091"/>
      <c r="M283" s="1091"/>
      <c r="N283" s="1091"/>
      <c r="O283" s="1125"/>
      <c r="P283" s="1125"/>
      <c r="Q283" s="1125"/>
      <c r="R283" s="1126"/>
      <c r="S283" s="1125"/>
      <c r="T283" s="1125"/>
      <c r="U283" s="1125"/>
      <c r="V283" s="1126"/>
      <c r="W283" s="1126"/>
      <c r="AH283" s="1105"/>
      <c r="AI283" s="1105"/>
      <c r="AJ283" s="1014"/>
    </row>
    <row r="284" spans="1:36" s="1104" customFormat="1" ht="12.75">
      <c r="A284" s="1125"/>
      <c r="B284" s="1125"/>
      <c r="C284" s="1126"/>
      <c r="D284" s="1091"/>
      <c r="E284" s="1091"/>
      <c r="F284" s="1091"/>
      <c r="G284" s="1091"/>
      <c r="H284" s="1091"/>
      <c r="I284" s="1091"/>
      <c r="J284" s="1091"/>
      <c r="K284" s="1091"/>
      <c r="L284" s="1091"/>
      <c r="M284" s="1091"/>
      <c r="N284" s="1091"/>
      <c r="O284" s="1125"/>
      <c r="P284" s="1125"/>
      <c r="Q284" s="1125"/>
      <c r="R284" s="1126"/>
      <c r="S284" s="1125"/>
      <c r="T284" s="1125"/>
      <c r="U284" s="1125"/>
      <c r="V284" s="1126"/>
      <c r="W284" s="1126"/>
      <c r="AH284" s="1105"/>
      <c r="AI284" s="1105"/>
      <c r="AJ284" s="1014"/>
    </row>
    <row r="285" spans="1:36" s="1104" customFormat="1" ht="12.75">
      <c r="A285" s="1125"/>
      <c r="B285" s="1125"/>
      <c r="C285" s="1126"/>
      <c r="D285" s="1091"/>
      <c r="E285" s="1091"/>
      <c r="F285" s="1091"/>
      <c r="G285" s="1091"/>
      <c r="H285" s="1091"/>
      <c r="I285" s="1091"/>
      <c r="J285" s="1091"/>
      <c r="K285" s="1091"/>
      <c r="L285" s="1091"/>
      <c r="M285" s="1091"/>
      <c r="N285" s="1091"/>
      <c r="O285" s="1125"/>
      <c r="P285" s="1125"/>
      <c r="Q285" s="1125"/>
      <c r="R285" s="1126"/>
      <c r="S285" s="1125"/>
      <c r="T285" s="1125"/>
      <c r="U285" s="1125"/>
      <c r="V285" s="1126"/>
      <c r="W285" s="1126"/>
      <c r="AH285" s="1105"/>
      <c r="AI285" s="1105"/>
      <c r="AJ285" s="1014"/>
    </row>
    <row r="286" spans="1:36" s="1104" customFormat="1" ht="12.75">
      <c r="A286" s="1125"/>
      <c r="B286" s="1125"/>
      <c r="C286" s="1126"/>
      <c r="D286" s="1091"/>
      <c r="E286" s="1091"/>
      <c r="F286" s="1091"/>
      <c r="G286" s="1091"/>
      <c r="H286" s="1091"/>
      <c r="I286" s="1091"/>
      <c r="J286" s="1091"/>
      <c r="K286" s="1091"/>
      <c r="L286" s="1091"/>
      <c r="M286" s="1091"/>
      <c r="N286" s="1091"/>
      <c r="O286" s="1125"/>
      <c r="P286" s="1125"/>
      <c r="Q286" s="1125"/>
      <c r="R286" s="1126"/>
      <c r="S286" s="1125"/>
      <c r="T286" s="1125"/>
      <c r="U286" s="1125"/>
      <c r="V286" s="1126"/>
      <c r="W286" s="1126"/>
      <c r="AH286" s="1105"/>
      <c r="AI286" s="1105"/>
      <c r="AJ286" s="1014"/>
    </row>
    <row r="287" spans="1:36" s="1104" customFormat="1" ht="12.75">
      <c r="A287" s="1125"/>
      <c r="B287" s="1125"/>
      <c r="C287" s="1126"/>
      <c r="D287" s="1091"/>
      <c r="E287" s="1091"/>
      <c r="F287" s="1091"/>
      <c r="G287" s="1091"/>
      <c r="H287" s="1091"/>
      <c r="I287" s="1091"/>
      <c r="J287" s="1091"/>
      <c r="K287" s="1091"/>
      <c r="L287" s="1091"/>
      <c r="M287" s="1091"/>
      <c r="N287" s="1091"/>
      <c r="O287" s="1125"/>
      <c r="P287" s="1125"/>
      <c r="Q287" s="1125"/>
      <c r="R287" s="1126"/>
      <c r="S287" s="1125"/>
      <c r="T287" s="1125"/>
      <c r="U287" s="1125"/>
      <c r="V287" s="1126"/>
      <c r="W287" s="1126"/>
      <c r="AH287" s="1105"/>
      <c r="AI287" s="1105"/>
      <c r="AJ287" s="1014"/>
    </row>
    <row r="288" spans="1:36" s="1104" customFormat="1" ht="12.75">
      <c r="A288" s="1125"/>
      <c r="B288" s="1125"/>
      <c r="C288" s="1126"/>
      <c r="D288" s="1091"/>
      <c r="E288" s="1091"/>
      <c r="F288" s="1091"/>
      <c r="G288" s="1091"/>
      <c r="H288" s="1091"/>
      <c r="I288" s="1091"/>
      <c r="J288" s="1091"/>
      <c r="K288" s="1091"/>
      <c r="L288" s="1091"/>
      <c r="M288" s="1091"/>
      <c r="N288" s="1091"/>
      <c r="O288" s="1125"/>
      <c r="P288" s="1125"/>
      <c r="Q288" s="1125"/>
      <c r="R288" s="1126"/>
      <c r="S288" s="1125"/>
      <c r="T288" s="1125"/>
      <c r="U288" s="1125"/>
      <c r="V288" s="1126"/>
      <c r="W288" s="1126"/>
      <c r="AH288" s="1105"/>
      <c r="AI288" s="1105"/>
      <c r="AJ288" s="1014"/>
    </row>
    <row r="289" spans="1:36" s="1104" customFormat="1" ht="12.75">
      <c r="A289" s="1125"/>
      <c r="B289" s="1125"/>
      <c r="C289" s="1126"/>
      <c r="D289" s="1091"/>
      <c r="E289" s="1091"/>
      <c r="F289" s="1091"/>
      <c r="G289" s="1091"/>
      <c r="H289" s="1091"/>
      <c r="I289" s="1091"/>
      <c r="J289" s="1091"/>
      <c r="K289" s="1091"/>
      <c r="L289" s="1091"/>
      <c r="M289" s="1091"/>
      <c r="N289" s="1091"/>
      <c r="O289" s="1125"/>
      <c r="P289" s="1125"/>
      <c r="Q289" s="1125"/>
      <c r="R289" s="1126"/>
      <c r="S289" s="1125"/>
      <c r="T289" s="1125"/>
      <c r="U289" s="1125"/>
      <c r="V289" s="1126"/>
      <c r="W289" s="1126"/>
      <c r="AH289" s="1105"/>
      <c r="AI289" s="1105"/>
      <c r="AJ289" s="1014"/>
    </row>
    <row r="290" spans="1:36" s="1104" customFormat="1" ht="12.75">
      <c r="A290" s="1125"/>
      <c r="B290" s="1125"/>
      <c r="C290" s="1126"/>
      <c r="D290" s="1091"/>
      <c r="E290" s="1091"/>
      <c r="F290" s="1091"/>
      <c r="G290" s="1091"/>
      <c r="H290" s="1091"/>
      <c r="I290" s="1091"/>
      <c r="J290" s="1091"/>
      <c r="K290" s="1091"/>
      <c r="L290" s="1091"/>
      <c r="M290" s="1091"/>
      <c r="N290" s="1091"/>
      <c r="O290" s="1125"/>
      <c r="P290" s="1125"/>
      <c r="Q290" s="1125"/>
      <c r="R290" s="1126"/>
      <c r="S290" s="1125"/>
      <c r="T290" s="1125"/>
      <c r="U290" s="1125"/>
      <c r="V290" s="1126"/>
      <c r="W290" s="1126"/>
      <c r="AH290" s="1105"/>
      <c r="AI290" s="1105"/>
      <c r="AJ290" s="1014"/>
    </row>
    <row r="291" spans="1:36" s="1104" customFormat="1" ht="12.75">
      <c r="A291" s="1125"/>
      <c r="B291" s="1125"/>
      <c r="C291" s="1126"/>
      <c r="D291" s="1091"/>
      <c r="E291" s="1091"/>
      <c r="F291" s="1091"/>
      <c r="G291" s="1091"/>
      <c r="H291" s="1091"/>
      <c r="I291" s="1091"/>
      <c r="J291" s="1091"/>
      <c r="K291" s="1091"/>
      <c r="L291" s="1091"/>
      <c r="M291" s="1091"/>
      <c r="N291" s="1091"/>
      <c r="O291" s="1125"/>
      <c r="P291" s="1125"/>
      <c r="Q291" s="1125"/>
      <c r="R291" s="1126"/>
      <c r="S291" s="1125"/>
      <c r="T291" s="1125"/>
      <c r="U291" s="1125"/>
      <c r="V291" s="1126"/>
      <c r="W291" s="1126"/>
      <c r="AH291" s="1105"/>
      <c r="AI291" s="1105"/>
      <c r="AJ291" s="1014"/>
    </row>
    <row r="292" spans="1:36" s="1104" customFormat="1" ht="12.75">
      <c r="A292" s="1125"/>
      <c r="B292" s="1125"/>
      <c r="C292" s="1126"/>
      <c r="D292" s="1091"/>
      <c r="E292" s="1091"/>
      <c r="F292" s="1091"/>
      <c r="G292" s="1091"/>
      <c r="H292" s="1091"/>
      <c r="I292" s="1091"/>
      <c r="J292" s="1091"/>
      <c r="K292" s="1091"/>
      <c r="L292" s="1091"/>
      <c r="M292" s="1091"/>
      <c r="N292" s="1091"/>
      <c r="O292" s="1125"/>
      <c r="P292" s="1125"/>
      <c r="Q292" s="1125"/>
      <c r="R292" s="1126"/>
      <c r="S292" s="1125"/>
      <c r="T292" s="1125"/>
      <c r="U292" s="1125"/>
      <c r="V292" s="1126"/>
      <c r="W292" s="1126"/>
      <c r="AH292" s="1105"/>
      <c r="AI292" s="1105"/>
      <c r="AJ292" s="1014"/>
    </row>
    <row r="293" spans="1:36" s="1104" customFormat="1" ht="12.75">
      <c r="A293" s="1125"/>
      <c r="B293" s="1125"/>
      <c r="C293" s="1126"/>
      <c r="D293" s="1091"/>
      <c r="E293" s="1091"/>
      <c r="F293" s="1091"/>
      <c r="G293" s="1091"/>
      <c r="H293" s="1091"/>
      <c r="I293" s="1091"/>
      <c r="J293" s="1091"/>
      <c r="K293" s="1091"/>
      <c r="L293" s="1091"/>
      <c r="M293" s="1091"/>
      <c r="N293" s="1091"/>
      <c r="O293" s="1125"/>
      <c r="P293" s="1125"/>
      <c r="Q293" s="1125"/>
      <c r="R293" s="1126"/>
      <c r="S293" s="1125"/>
      <c r="T293" s="1125"/>
      <c r="U293" s="1125"/>
      <c r="V293" s="1126"/>
      <c r="W293" s="1126"/>
      <c r="AH293" s="1105"/>
      <c r="AI293" s="1105"/>
      <c r="AJ293" s="1014"/>
    </row>
    <row r="294" spans="1:36" s="1104" customFormat="1" ht="12.75">
      <c r="A294" s="1125"/>
      <c r="B294" s="1125"/>
      <c r="C294" s="1126"/>
      <c r="D294" s="1091"/>
      <c r="E294" s="1091"/>
      <c r="F294" s="1091"/>
      <c r="G294" s="1091"/>
      <c r="H294" s="1091"/>
      <c r="I294" s="1091"/>
      <c r="J294" s="1091"/>
      <c r="K294" s="1091"/>
      <c r="L294" s="1091"/>
      <c r="M294" s="1091"/>
      <c r="N294" s="1091"/>
      <c r="O294" s="1125"/>
      <c r="P294" s="1125"/>
      <c r="Q294" s="1125"/>
      <c r="R294" s="1126"/>
      <c r="S294" s="1125"/>
      <c r="T294" s="1125"/>
      <c r="U294" s="1125"/>
      <c r="V294" s="1126"/>
      <c r="W294" s="1126"/>
      <c r="AH294" s="1105"/>
      <c r="AI294" s="1105"/>
      <c r="AJ294" s="1014"/>
    </row>
    <row r="295" spans="1:36" s="1104" customFormat="1" ht="12.75">
      <c r="A295" s="1125"/>
      <c r="B295" s="1125"/>
      <c r="C295" s="1126"/>
      <c r="D295" s="1091"/>
      <c r="E295" s="1091"/>
      <c r="F295" s="1091"/>
      <c r="G295" s="1091"/>
      <c r="H295" s="1091"/>
      <c r="I295" s="1091"/>
      <c r="J295" s="1091"/>
      <c r="K295" s="1091"/>
      <c r="L295" s="1091"/>
      <c r="M295" s="1091"/>
      <c r="N295" s="1091"/>
      <c r="O295" s="1125"/>
      <c r="P295" s="1125"/>
      <c r="Q295" s="1125"/>
      <c r="R295" s="1126"/>
      <c r="S295" s="1125"/>
      <c r="T295" s="1125"/>
      <c r="U295" s="1125"/>
      <c r="V295" s="1126"/>
      <c r="W295" s="1126"/>
      <c r="AH295" s="1105"/>
      <c r="AI295" s="1105"/>
      <c r="AJ295" s="1014"/>
    </row>
    <row r="296" spans="1:36" s="1104" customFormat="1" ht="12.75">
      <c r="A296" s="1125"/>
      <c r="B296" s="1125"/>
      <c r="C296" s="1126"/>
      <c r="D296" s="1091"/>
      <c r="E296" s="1091"/>
      <c r="F296" s="1091"/>
      <c r="G296" s="1091"/>
      <c r="H296" s="1091"/>
      <c r="I296" s="1091"/>
      <c r="J296" s="1091"/>
      <c r="K296" s="1091"/>
      <c r="L296" s="1091"/>
      <c r="M296" s="1091"/>
      <c r="N296" s="1091"/>
      <c r="O296" s="1125"/>
      <c r="P296" s="1125"/>
      <c r="Q296" s="1125"/>
      <c r="R296" s="1126"/>
      <c r="S296" s="1125"/>
      <c r="T296" s="1125"/>
      <c r="U296" s="1125"/>
      <c r="V296" s="1126"/>
      <c r="W296" s="1126"/>
      <c r="AH296" s="1105"/>
      <c r="AI296" s="1105"/>
      <c r="AJ296" s="1014"/>
    </row>
    <row r="297" spans="1:36" s="1104" customFormat="1" ht="12.75">
      <c r="A297" s="1125"/>
      <c r="B297" s="1125"/>
      <c r="C297" s="1126"/>
      <c r="D297" s="1091"/>
      <c r="E297" s="1091"/>
      <c r="F297" s="1091"/>
      <c r="G297" s="1091"/>
      <c r="H297" s="1091"/>
      <c r="I297" s="1091"/>
      <c r="J297" s="1091"/>
      <c r="K297" s="1091"/>
      <c r="L297" s="1091"/>
      <c r="M297" s="1091"/>
      <c r="N297" s="1091"/>
      <c r="O297" s="1125"/>
      <c r="P297" s="1125"/>
      <c r="Q297" s="1125"/>
      <c r="R297" s="1126"/>
      <c r="S297" s="1125"/>
      <c r="T297" s="1125"/>
      <c r="U297" s="1125"/>
      <c r="V297" s="1126"/>
      <c r="W297" s="1126"/>
      <c r="AH297" s="1105"/>
      <c r="AI297" s="1105"/>
      <c r="AJ297" s="1014"/>
    </row>
    <row r="298" spans="1:36" s="1104" customFormat="1" ht="12.75">
      <c r="A298" s="1125"/>
      <c r="B298" s="1125"/>
      <c r="C298" s="1126"/>
      <c r="D298" s="1091"/>
      <c r="E298" s="1091"/>
      <c r="F298" s="1091"/>
      <c r="G298" s="1091"/>
      <c r="H298" s="1091"/>
      <c r="I298" s="1091"/>
      <c r="J298" s="1091"/>
      <c r="K298" s="1091"/>
      <c r="L298" s="1091"/>
      <c r="M298" s="1091"/>
      <c r="N298" s="1091"/>
      <c r="O298" s="1125"/>
      <c r="P298" s="1125"/>
      <c r="Q298" s="1125"/>
      <c r="R298" s="1126"/>
      <c r="S298" s="1125"/>
      <c r="T298" s="1125"/>
      <c r="U298" s="1125"/>
      <c r="V298" s="1126"/>
      <c r="W298" s="1126"/>
      <c r="AH298" s="1105"/>
      <c r="AI298" s="1105"/>
      <c r="AJ298" s="1014"/>
    </row>
    <row r="299" spans="1:36" s="1104" customFormat="1" ht="12.75">
      <c r="A299" s="1125"/>
      <c r="B299" s="1125"/>
      <c r="C299" s="1126"/>
      <c r="D299" s="1091"/>
      <c r="E299" s="1091"/>
      <c r="F299" s="1091"/>
      <c r="G299" s="1091"/>
      <c r="H299" s="1091"/>
      <c r="I299" s="1091"/>
      <c r="J299" s="1091"/>
      <c r="K299" s="1091"/>
      <c r="L299" s="1091"/>
      <c r="M299" s="1091"/>
      <c r="N299" s="1091"/>
      <c r="O299" s="1125"/>
      <c r="P299" s="1125"/>
      <c r="Q299" s="1125"/>
      <c r="R299" s="1126"/>
      <c r="S299" s="1125"/>
      <c r="T299" s="1125"/>
      <c r="U299" s="1125"/>
      <c r="V299" s="1126"/>
      <c r="W299" s="1126"/>
      <c r="AH299" s="1105"/>
      <c r="AI299" s="1105"/>
      <c r="AJ299" s="1014"/>
    </row>
    <row r="300" spans="1:36" s="1104" customFormat="1" ht="12.75">
      <c r="A300" s="1125"/>
      <c r="B300" s="1125"/>
      <c r="C300" s="1126"/>
      <c r="D300" s="1091"/>
      <c r="E300" s="1091"/>
      <c r="F300" s="1091"/>
      <c r="G300" s="1091"/>
      <c r="H300" s="1091"/>
      <c r="I300" s="1091"/>
      <c r="J300" s="1091"/>
      <c r="K300" s="1091"/>
      <c r="L300" s="1091"/>
      <c r="M300" s="1091"/>
      <c r="N300" s="1091"/>
      <c r="O300" s="1125"/>
      <c r="P300" s="1125"/>
      <c r="Q300" s="1125"/>
      <c r="R300" s="1126"/>
      <c r="S300" s="1125"/>
      <c r="T300" s="1125"/>
      <c r="U300" s="1125"/>
      <c r="V300" s="1126"/>
      <c r="W300" s="1126"/>
      <c r="AH300" s="1105"/>
      <c r="AI300" s="1105"/>
      <c r="AJ300" s="1014"/>
    </row>
    <row r="301" spans="1:36" s="1104" customFormat="1" ht="12.75">
      <c r="A301" s="1125"/>
      <c r="B301" s="1125"/>
      <c r="C301" s="1126"/>
      <c r="D301" s="1091"/>
      <c r="E301" s="1091"/>
      <c r="F301" s="1091"/>
      <c r="G301" s="1091"/>
      <c r="H301" s="1091"/>
      <c r="I301" s="1091"/>
      <c r="J301" s="1091"/>
      <c r="K301" s="1091"/>
      <c r="L301" s="1091"/>
      <c r="M301" s="1091"/>
      <c r="N301" s="1091"/>
      <c r="O301" s="1125"/>
      <c r="P301" s="1125"/>
      <c r="Q301" s="1125"/>
      <c r="R301" s="1126"/>
      <c r="S301" s="1125"/>
      <c r="T301" s="1125"/>
      <c r="U301" s="1125"/>
      <c r="V301" s="1126"/>
      <c r="W301" s="1126"/>
      <c r="AH301" s="1105"/>
      <c r="AI301" s="1105"/>
      <c r="AJ301" s="1014"/>
    </row>
    <row r="302" spans="1:36" s="1104" customFormat="1" ht="12.75">
      <c r="A302" s="1125"/>
      <c r="B302" s="1125"/>
      <c r="C302" s="1126"/>
      <c r="D302" s="1091"/>
      <c r="E302" s="1091"/>
      <c r="F302" s="1091"/>
      <c r="G302" s="1091"/>
      <c r="H302" s="1091"/>
      <c r="I302" s="1091"/>
      <c r="J302" s="1091"/>
      <c r="K302" s="1091"/>
      <c r="L302" s="1091"/>
      <c r="M302" s="1091"/>
      <c r="N302" s="1091"/>
      <c r="O302" s="1125"/>
      <c r="P302" s="1125"/>
      <c r="Q302" s="1125"/>
      <c r="R302" s="1126"/>
      <c r="S302" s="1125"/>
      <c r="T302" s="1125"/>
      <c r="U302" s="1125"/>
      <c r="V302" s="1126"/>
      <c r="W302" s="1126"/>
      <c r="AH302" s="1105"/>
      <c r="AI302" s="1105"/>
      <c r="AJ302" s="1014"/>
    </row>
    <row r="303" spans="1:36" s="1104" customFormat="1" ht="12.75">
      <c r="A303" s="1125"/>
      <c r="B303" s="1125"/>
      <c r="C303" s="1126"/>
      <c r="D303" s="1091"/>
      <c r="E303" s="1091"/>
      <c r="F303" s="1091"/>
      <c r="G303" s="1091"/>
      <c r="H303" s="1091"/>
      <c r="I303" s="1091"/>
      <c r="J303" s="1091"/>
      <c r="K303" s="1091"/>
      <c r="L303" s="1091"/>
      <c r="M303" s="1091"/>
      <c r="N303" s="1091"/>
      <c r="O303" s="1125"/>
      <c r="P303" s="1125"/>
      <c r="Q303" s="1125"/>
      <c r="R303" s="1126"/>
      <c r="S303" s="1125"/>
      <c r="T303" s="1125"/>
      <c r="U303" s="1125"/>
      <c r="V303" s="1126"/>
      <c r="W303" s="1126"/>
      <c r="AH303" s="1105"/>
      <c r="AI303" s="1105"/>
      <c r="AJ303" s="1014"/>
    </row>
    <row r="304" spans="1:36" s="1104" customFormat="1" ht="12.75">
      <c r="A304" s="1125"/>
      <c r="B304" s="1125"/>
      <c r="C304" s="1126"/>
      <c r="D304" s="1091"/>
      <c r="E304" s="1091"/>
      <c r="F304" s="1091"/>
      <c r="G304" s="1091"/>
      <c r="H304" s="1091"/>
      <c r="I304" s="1091"/>
      <c r="J304" s="1091"/>
      <c r="K304" s="1091"/>
      <c r="L304" s="1091"/>
      <c r="M304" s="1091"/>
      <c r="N304" s="1091"/>
      <c r="O304" s="1125"/>
      <c r="P304" s="1125"/>
      <c r="Q304" s="1125"/>
      <c r="R304" s="1126"/>
      <c r="S304" s="1125"/>
      <c r="T304" s="1125"/>
      <c r="U304" s="1125"/>
      <c r="V304" s="1126"/>
      <c r="W304" s="1126"/>
      <c r="AH304" s="1105"/>
      <c r="AI304" s="1105"/>
      <c r="AJ304" s="1014"/>
    </row>
    <row r="305" spans="1:36" s="1104" customFormat="1" ht="12.75">
      <c r="A305" s="1125"/>
      <c r="B305" s="1125"/>
      <c r="C305" s="1126"/>
      <c r="D305" s="1091"/>
      <c r="E305" s="1091"/>
      <c r="F305" s="1091"/>
      <c r="G305" s="1091"/>
      <c r="H305" s="1091"/>
      <c r="I305" s="1091"/>
      <c r="J305" s="1091"/>
      <c r="K305" s="1091"/>
      <c r="L305" s="1091"/>
      <c r="M305" s="1091"/>
      <c r="N305" s="1091"/>
      <c r="O305" s="1125"/>
      <c r="P305" s="1125"/>
      <c r="Q305" s="1125"/>
      <c r="R305" s="1126"/>
      <c r="S305" s="1125"/>
      <c r="T305" s="1125"/>
      <c r="U305" s="1125"/>
      <c r="V305" s="1126"/>
      <c r="W305" s="1126"/>
      <c r="AH305" s="1105"/>
      <c r="AI305" s="1105"/>
      <c r="AJ305" s="1014"/>
    </row>
    <row r="306" spans="1:36" s="1104" customFormat="1" ht="12.75">
      <c r="A306" s="1125"/>
      <c r="B306" s="1125"/>
      <c r="C306" s="1126"/>
      <c r="D306" s="1091"/>
      <c r="E306" s="1091"/>
      <c r="F306" s="1091"/>
      <c r="G306" s="1091"/>
      <c r="H306" s="1091"/>
      <c r="I306" s="1091"/>
      <c r="J306" s="1091"/>
      <c r="K306" s="1091"/>
      <c r="L306" s="1091"/>
      <c r="M306" s="1091"/>
      <c r="N306" s="1091"/>
      <c r="O306" s="1125"/>
      <c r="P306" s="1125"/>
      <c r="Q306" s="1125"/>
      <c r="R306" s="1126"/>
      <c r="S306" s="1125"/>
      <c r="T306" s="1125"/>
      <c r="U306" s="1125"/>
      <c r="V306" s="1126"/>
      <c r="W306" s="1126"/>
      <c r="AH306" s="1105"/>
      <c r="AI306" s="1105"/>
      <c r="AJ306" s="1014"/>
    </row>
    <row r="307" spans="1:36" s="1104" customFormat="1" ht="12.75">
      <c r="A307" s="1125"/>
      <c r="B307" s="1125"/>
      <c r="C307" s="1126"/>
      <c r="D307" s="1091"/>
      <c r="E307" s="1091"/>
      <c r="F307" s="1091"/>
      <c r="G307" s="1091"/>
      <c r="H307" s="1091"/>
      <c r="I307" s="1091"/>
      <c r="J307" s="1091"/>
      <c r="K307" s="1091"/>
      <c r="L307" s="1091"/>
      <c r="M307" s="1091"/>
      <c r="N307" s="1091"/>
      <c r="O307" s="1125"/>
      <c r="P307" s="1125"/>
      <c r="Q307" s="1125"/>
      <c r="R307" s="1126"/>
      <c r="S307" s="1125"/>
      <c r="T307" s="1125"/>
      <c r="U307" s="1125"/>
      <c r="V307" s="1126"/>
      <c r="W307" s="1126"/>
      <c r="AH307" s="1105"/>
      <c r="AI307" s="1105"/>
      <c r="AJ307" s="1014"/>
    </row>
    <row r="308" spans="1:36" s="1104" customFormat="1" ht="12.75">
      <c r="A308" s="1125"/>
      <c r="B308" s="1125"/>
      <c r="C308" s="1126"/>
      <c r="D308" s="1091"/>
      <c r="E308" s="1091"/>
      <c r="F308" s="1091"/>
      <c r="G308" s="1091"/>
      <c r="H308" s="1091"/>
      <c r="I308" s="1091"/>
      <c r="J308" s="1091"/>
      <c r="K308" s="1091"/>
      <c r="L308" s="1091"/>
      <c r="M308" s="1091"/>
      <c r="N308" s="1091"/>
      <c r="O308" s="1125"/>
      <c r="P308" s="1125"/>
      <c r="Q308" s="1125"/>
      <c r="R308" s="1126"/>
      <c r="S308" s="1125"/>
      <c r="T308" s="1125"/>
      <c r="U308" s="1125"/>
      <c r="V308" s="1126"/>
      <c r="W308" s="1126"/>
      <c r="AH308" s="1105"/>
      <c r="AI308" s="1105"/>
      <c r="AJ308" s="1014"/>
    </row>
    <row r="309" spans="1:36" s="1104" customFormat="1" ht="12.75">
      <c r="A309" s="1125"/>
      <c r="B309" s="1125"/>
      <c r="C309" s="1126"/>
      <c r="D309" s="1091"/>
      <c r="E309" s="1091"/>
      <c r="F309" s="1091"/>
      <c r="G309" s="1091"/>
      <c r="H309" s="1091"/>
      <c r="I309" s="1091"/>
      <c r="J309" s="1091"/>
      <c r="K309" s="1091"/>
      <c r="L309" s="1091"/>
      <c r="M309" s="1091"/>
      <c r="N309" s="1091"/>
      <c r="O309" s="1125"/>
      <c r="P309" s="1125"/>
      <c r="Q309" s="1125"/>
      <c r="R309" s="1126"/>
      <c r="S309" s="1125"/>
      <c r="T309" s="1125"/>
      <c r="U309" s="1125"/>
      <c r="V309" s="1126"/>
      <c r="W309" s="1126"/>
      <c r="AH309" s="1105"/>
      <c r="AI309" s="1105"/>
      <c r="AJ309" s="1014"/>
    </row>
    <row r="310" spans="1:36" s="1104" customFormat="1" ht="12.75">
      <c r="A310" s="1125"/>
      <c r="B310" s="1125"/>
      <c r="C310" s="1126"/>
      <c r="D310" s="1091"/>
      <c r="E310" s="1091"/>
      <c r="F310" s="1091"/>
      <c r="G310" s="1091"/>
      <c r="H310" s="1091"/>
      <c r="I310" s="1091"/>
      <c r="J310" s="1091"/>
      <c r="K310" s="1091"/>
      <c r="L310" s="1091"/>
      <c r="M310" s="1091"/>
      <c r="N310" s="1091"/>
      <c r="O310" s="1125"/>
      <c r="P310" s="1125"/>
      <c r="Q310" s="1125"/>
      <c r="R310" s="1126"/>
      <c r="S310" s="1125"/>
      <c r="T310" s="1125"/>
      <c r="U310" s="1125"/>
      <c r="V310" s="1126"/>
      <c r="W310" s="1126"/>
      <c r="AH310" s="1105"/>
      <c r="AI310" s="1105"/>
      <c r="AJ310" s="1014"/>
    </row>
    <row r="311" spans="1:36" s="1104" customFormat="1" ht="12.75">
      <c r="A311" s="1125"/>
      <c r="B311" s="1125"/>
      <c r="C311" s="1126"/>
      <c r="D311" s="1091"/>
      <c r="E311" s="1091"/>
      <c r="F311" s="1091"/>
      <c r="G311" s="1091"/>
      <c r="H311" s="1091"/>
      <c r="I311" s="1091"/>
      <c r="J311" s="1091"/>
      <c r="K311" s="1091"/>
      <c r="L311" s="1091"/>
      <c r="M311" s="1091"/>
      <c r="N311" s="1091"/>
      <c r="O311" s="1125"/>
      <c r="P311" s="1125"/>
      <c r="Q311" s="1125"/>
      <c r="R311" s="1126"/>
      <c r="S311" s="1125"/>
      <c r="T311" s="1125"/>
      <c r="U311" s="1125"/>
      <c r="V311" s="1126"/>
      <c r="W311" s="1126"/>
      <c r="AH311" s="1105"/>
      <c r="AI311" s="1105"/>
      <c r="AJ311" s="1014"/>
    </row>
    <row r="312" spans="1:36" s="1104" customFormat="1" ht="12.75">
      <c r="A312" s="1125"/>
      <c r="B312" s="1125"/>
      <c r="C312" s="1126"/>
      <c r="D312" s="1091"/>
      <c r="E312" s="1091"/>
      <c r="F312" s="1091"/>
      <c r="G312" s="1091"/>
      <c r="H312" s="1091"/>
      <c r="I312" s="1091"/>
      <c r="J312" s="1091"/>
      <c r="K312" s="1091"/>
      <c r="L312" s="1091"/>
      <c r="M312" s="1091"/>
      <c r="N312" s="1091"/>
      <c r="O312" s="1125"/>
      <c r="P312" s="1125"/>
      <c r="Q312" s="1125"/>
      <c r="R312" s="1126"/>
      <c r="S312" s="1125"/>
      <c r="T312" s="1125"/>
      <c r="U312" s="1125"/>
      <c r="V312" s="1126"/>
      <c r="W312" s="1126"/>
      <c r="AH312" s="1105"/>
      <c r="AI312" s="1105"/>
      <c r="AJ312" s="1014"/>
    </row>
    <row r="313" spans="1:36" s="1104" customFormat="1" ht="12.75">
      <c r="A313" s="1125"/>
      <c r="B313" s="1125"/>
      <c r="C313" s="1126"/>
      <c r="D313" s="1091"/>
      <c r="E313" s="1091"/>
      <c r="F313" s="1091"/>
      <c r="G313" s="1091"/>
      <c r="H313" s="1091"/>
      <c r="I313" s="1091"/>
      <c r="J313" s="1091"/>
      <c r="K313" s="1091"/>
      <c r="L313" s="1091"/>
      <c r="M313" s="1091"/>
      <c r="N313" s="1091"/>
      <c r="O313" s="1125"/>
      <c r="P313" s="1125"/>
      <c r="Q313" s="1125"/>
      <c r="R313" s="1126"/>
      <c r="S313" s="1125"/>
      <c r="T313" s="1125"/>
      <c r="U313" s="1125"/>
      <c r="V313" s="1126"/>
      <c r="W313" s="1126"/>
      <c r="AH313" s="1105"/>
      <c r="AI313" s="1105"/>
      <c r="AJ313" s="1014"/>
    </row>
    <row r="314" spans="1:36" s="1104" customFormat="1" ht="12.75">
      <c r="A314" s="1125"/>
      <c r="B314" s="1125"/>
      <c r="C314" s="1126"/>
      <c r="D314" s="1091"/>
      <c r="E314" s="1091"/>
      <c r="F314" s="1091"/>
      <c r="G314" s="1091"/>
      <c r="H314" s="1091"/>
      <c r="I314" s="1091"/>
      <c r="J314" s="1091"/>
      <c r="K314" s="1091"/>
      <c r="L314" s="1091"/>
      <c r="M314" s="1091"/>
      <c r="N314" s="1091"/>
      <c r="O314" s="1125"/>
      <c r="P314" s="1125"/>
      <c r="Q314" s="1125"/>
      <c r="R314" s="1126"/>
      <c r="S314" s="1125"/>
      <c r="T314" s="1125"/>
      <c r="U314" s="1125"/>
      <c r="V314" s="1126"/>
      <c r="W314" s="1126"/>
      <c r="AH314" s="1105"/>
      <c r="AI314" s="1105"/>
      <c r="AJ314" s="1014"/>
    </row>
    <row r="315" spans="1:36" s="1104" customFormat="1" ht="12.75">
      <c r="A315" s="1125"/>
      <c r="B315" s="1125"/>
      <c r="C315" s="1126"/>
      <c r="D315" s="1091"/>
      <c r="E315" s="1091"/>
      <c r="F315" s="1091"/>
      <c r="G315" s="1091"/>
      <c r="H315" s="1091"/>
      <c r="I315" s="1091"/>
      <c r="J315" s="1091"/>
      <c r="K315" s="1091"/>
      <c r="L315" s="1091"/>
      <c r="M315" s="1091"/>
      <c r="N315" s="1091"/>
      <c r="O315" s="1125"/>
      <c r="P315" s="1125"/>
      <c r="Q315" s="1125"/>
      <c r="R315" s="1126"/>
      <c r="S315" s="1125"/>
      <c r="T315" s="1125"/>
      <c r="U315" s="1125"/>
      <c r="V315" s="1126"/>
      <c r="W315" s="1126"/>
      <c r="AH315" s="1105"/>
      <c r="AI315" s="1105"/>
      <c r="AJ315" s="1014"/>
    </row>
    <row r="316" spans="1:36" s="1104" customFormat="1" ht="12.75">
      <c r="A316" s="1125"/>
      <c r="B316" s="1125"/>
      <c r="C316" s="1126"/>
      <c r="D316" s="1091"/>
      <c r="E316" s="1091"/>
      <c r="F316" s="1091"/>
      <c r="G316" s="1091"/>
      <c r="H316" s="1091"/>
      <c r="I316" s="1091"/>
      <c r="J316" s="1091"/>
      <c r="K316" s="1091"/>
      <c r="L316" s="1091"/>
      <c r="M316" s="1091"/>
      <c r="N316" s="1091"/>
      <c r="O316" s="1125"/>
      <c r="P316" s="1125"/>
      <c r="Q316" s="1125"/>
      <c r="R316" s="1126"/>
      <c r="S316" s="1125"/>
      <c r="T316" s="1125"/>
      <c r="U316" s="1125"/>
      <c r="V316" s="1126"/>
      <c r="W316" s="1126"/>
      <c r="AH316" s="1105"/>
      <c r="AI316" s="1105"/>
      <c r="AJ316" s="1014"/>
    </row>
    <row r="317" spans="1:36" s="1104" customFormat="1" ht="12.75">
      <c r="A317" s="1125"/>
      <c r="B317" s="1125"/>
      <c r="C317" s="1126"/>
      <c r="D317" s="1091"/>
      <c r="E317" s="1091"/>
      <c r="F317" s="1091"/>
      <c r="G317" s="1091"/>
      <c r="H317" s="1091"/>
      <c r="I317" s="1091"/>
      <c r="J317" s="1091"/>
      <c r="K317" s="1091"/>
      <c r="L317" s="1091"/>
      <c r="M317" s="1091"/>
      <c r="N317" s="1091"/>
      <c r="O317" s="1125"/>
      <c r="P317" s="1125"/>
      <c r="Q317" s="1125"/>
      <c r="R317" s="1126"/>
      <c r="S317" s="1125"/>
      <c r="T317" s="1125"/>
      <c r="U317" s="1125"/>
      <c r="V317" s="1126"/>
      <c r="W317" s="1126"/>
      <c r="AH317" s="1105"/>
      <c r="AI317" s="1105"/>
      <c r="AJ317" s="1014"/>
    </row>
    <row r="318" spans="1:36" s="1104" customFormat="1" ht="12.75">
      <c r="A318" s="1125"/>
      <c r="B318" s="1125"/>
      <c r="C318" s="1126"/>
      <c r="D318" s="1091"/>
      <c r="E318" s="1091"/>
      <c r="F318" s="1091"/>
      <c r="G318" s="1091"/>
      <c r="H318" s="1091"/>
      <c r="I318" s="1091"/>
      <c r="J318" s="1091"/>
      <c r="K318" s="1091"/>
      <c r="L318" s="1091"/>
      <c r="M318" s="1091"/>
      <c r="N318" s="1091"/>
      <c r="O318" s="1125"/>
      <c r="P318" s="1125"/>
      <c r="Q318" s="1125"/>
      <c r="R318" s="1126"/>
      <c r="S318" s="1125"/>
      <c r="T318" s="1125"/>
      <c r="U318" s="1125"/>
      <c r="V318" s="1126"/>
      <c r="W318" s="1126"/>
      <c r="AH318" s="1105"/>
      <c r="AI318" s="1105"/>
      <c r="AJ318" s="1014"/>
    </row>
    <row r="319" spans="1:36" s="1104" customFormat="1" ht="12.75">
      <c r="A319" s="1125"/>
      <c r="B319" s="1125"/>
      <c r="C319" s="1126"/>
      <c r="D319" s="1091"/>
      <c r="E319" s="1091"/>
      <c r="F319" s="1091"/>
      <c r="G319" s="1091"/>
      <c r="H319" s="1091"/>
      <c r="I319" s="1091"/>
      <c r="J319" s="1091"/>
      <c r="K319" s="1091"/>
      <c r="L319" s="1091"/>
      <c r="M319" s="1091"/>
      <c r="N319" s="1091"/>
      <c r="O319" s="1125"/>
      <c r="P319" s="1125"/>
      <c r="Q319" s="1125"/>
      <c r="R319" s="1126"/>
      <c r="S319" s="1125"/>
      <c r="T319" s="1125"/>
      <c r="U319" s="1125"/>
      <c r="V319" s="1126"/>
      <c r="W319" s="1126"/>
      <c r="AH319" s="1105"/>
      <c r="AI319" s="1105"/>
      <c r="AJ319" s="1014"/>
    </row>
    <row r="320" spans="1:36" s="1104" customFormat="1" ht="12.75">
      <c r="A320" s="1125"/>
      <c r="B320" s="1125"/>
      <c r="C320" s="1126"/>
      <c r="D320" s="1091"/>
      <c r="E320" s="1091"/>
      <c r="F320" s="1091"/>
      <c r="G320" s="1091"/>
      <c r="H320" s="1091"/>
      <c r="I320" s="1091"/>
      <c r="J320" s="1091"/>
      <c r="K320" s="1091"/>
      <c r="L320" s="1091"/>
      <c r="M320" s="1091"/>
      <c r="N320" s="1091"/>
      <c r="O320" s="1125"/>
      <c r="P320" s="1125"/>
      <c r="Q320" s="1125"/>
      <c r="R320" s="1126"/>
      <c r="S320" s="1125"/>
      <c r="T320" s="1125"/>
      <c r="U320" s="1125"/>
      <c r="V320" s="1126"/>
      <c r="W320" s="1126"/>
      <c r="AH320" s="1105"/>
      <c r="AI320" s="1105"/>
      <c r="AJ320" s="1014"/>
    </row>
    <row r="321" spans="1:36" s="1104" customFormat="1" ht="12.75">
      <c r="A321" s="1125"/>
      <c r="B321" s="1125"/>
      <c r="C321" s="1126"/>
      <c r="D321" s="1091"/>
      <c r="E321" s="1091"/>
      <c r="F321" s="1091"/>
      <c r="G321" s="1091"/>
      <c r="H321" s="1091"/>
      <c r="I321" s="1091"/>
      <c r="J321" s="1091"/>
      <c r="K321" s="1091"/>
      <c r="L321" s="1091"/>
      <c r="M321" s="1091"/>
      <c r="N321" s="1091"/>
      <c r="O321" s="1125"/>
      <c r="P321" s="1125"/>
      <c r="Q321" s="1125"/>
      <c r="R321" s="1126"/>
      <c r="S321" s="1125"/>
      <c r="T321" s="1125"/>
      <c r="U321" s="1125"/>
      <c r="V321" s="1126"/>
      <c r="W321" s="1126"/>
      <c r="AH321" s="1105"/>
      <c r="AI321" s="1105"/>
      <c r="AJ321" s="1014"/>
    </row>
    <row r="322" spans="1:36" s="1104" customFormat="1" ht="12.75">
      <c r="A322" s="1125"/>
      <c r="B322" s="1125"/>
      <c r="C322" s="1126"/>
      <c r="D322" s="1091"/>
      <c r="E322" s="1091"/>
      <c r="F322" s="1091"/>
      <c r="G322" s="1091"/>
      <c r="H322" s="1091"/>
      <c r="I322" s="1091"/>
      <c r="J322" s="1091"/>
      <c r="K322" s="1091"/>
      <c r="L322" s="1091"/>
      <c r="M322" s="1091"/>
      <c r="N322" s="1091"/>
      <c r="O322" s="1125"/>
      <c r="P322" s="1125"/>
      <c r="Q322" s="1125"/>
      <c r="R322" s="1126"/>
      <c r="S322" s="1125"/>
      <c r="T322" s="1125"/>
      <c r="U322" s="1125"/>
      <c r="V322" s="1126"/>
      <c r="W322" s="1126"/>
      <c r="AH322" s="1105"/>
      <c r="AI322" s="1105"/>
      <c r="AJ322" s="1014"/>
    </row>
    <row r="323" spans="1:36" s="1104" customFormat="1" ht="12.75">
      <c r="A323" s="1125"/>
      <c r="B323" s="1125"/>
      <c r="C323" s="1126"/>
      <c r="D323" s="1091"/>
      <c r="E323" s="1091"/>
      <c r="F323" s="1091"/>
      <c r="G323" s="1091"/>
      <c r="H323" s="1091"/>
      <c r="I323" s="1091"/>
      <c r="J323" s="1091"/>
      <c r="K323" s="1091"/>
      <c r="L323" s="1091"/>
      <c r="M323" s="1091"/>
      <c r="N323" s="1091"/>
      <c r="O323" s="1125"/>
      <c r="P323" s="1125"/>
      <c r="Q323" s="1125"/>
      <c r="R323" s="1126"/>
      <c r="S323" s="1125"/>
      <c r="T323" s="1125"/>
      <c r="U323" s="1125"/>
      <c r="V323" s="1126"/>
      <c r="W323" s="1126"/>
      <c r="AH323" s="1105"/>
      <c r="AI323" s="1105"/>
      <c r="AJ323" s="1014"/>
    </row>
    <row r="324" spans="1:36" s="1104" customFormat="1" ht="12.75">
      <c r="A324" s="1125"/>
      <c r="B324" s="1125"/>
      <c r="C324" s="1126"/>
      <c r="D324" s="1091"/>
      <c r="E324" s="1091"/>
      <c r="F324" s="1091"/>
      <c r="G324" s="1091"/>
      <c r="H324" s="1091"/>
      <c r="I324" s="1091"/>
      <c r="J324" s="1091"/>
      <c r="K324" s="1091"/>
      <c r="L324" s="1091"/>
      <c r="M324" s="1091"/>
      <c r="N324" s="1091"/>
      <c r="O324" s="1125"/>
      <c r="P324" s="1125"/>
      <c r="Q324" s="1125"/>
      <c r="R324" s="1126"/>
      <c r="S324" s="1125"/>
      <c r="T324" s="1125"/>
      <c r="U324" s="1125"/>
      <c r="V324" s="1126"/>
      <c r="W324" s="1126"/>
      <c r="AH324" s="1105"/>
      <c r="AI324" s="1105"/>
      <c r="AJ324" s="1014"/>
    </row>
    <row r="325" spans="1:36" s="1104" customFormat="1" ht="12.75">
      <c r="A325" s="1125"/>
      <c r="B325" s="1125"/>
      <c r="C325" s="1126"/>
      <c r="D325" s="1091"/>
      <c r="E325" s="1091"/>
      <c r="F325" s="1091"/>
      <c r="G325" s="1091"/>
      <c r="H325" s="1091"/>
      <c r="I325" s="1091"/>
      <c r="J325" s="1091"/>
      <c r="K325" s="1091"/>
      <c r="L325" s="1091"/>
      <c r="M325" s="1091"/>
      <c r="N325" s="1091"/>
      <c r="O325" s="1125"/>
      <c r="P325" s="1125"/>
      <c r="Q325" s="1125"/>
      <c r="R325" s="1126"/>
      <c r="S325" s="1125"/>
      <c r="T325" s="1125"/>
      <c r="U325" s="1125"/>
      <c r="V325" s="1126"/>
      <c r="W325" s="1126"/>
      <c r="AH325" s="1105"/>
      <c r="AI325" s="1105"/>
      <c r="AJ325" s="1014"/>
    </row>
    <row r="326" spans="1:36" s="1104" customFormat="1" ht="12.75">
      <c r="A326" s="1125"/>
      <c r="B326" s="1125"/>
      <c r="C326" s="1126"/>
      <c r="D326" s="1091"/>
      <c r="E326" s="1091"/>
      <c r="F326" s="1091"/>
      <c r="G326" s="1091"/>
      <c r="H326" s="1091"/>
      <c r="I326" s="1091"/>
      <c r="J326" s="1091"/>
      <c r="K326" s="1091"/>
      <c r="L326" s="1091"/>
      <c r="M326" s="1091"/>
      <c r="N326" s="1091"/>
      <c r="O326" s="1125"/>
      <c r="P326" s="1125"/>
      <c r="Q326" s="1125"/>
      <c r="R326" s="1126"/>
      <c r="S326" s="1125"/>
      <c r="T326" s="1125"/>
      <c r="U326" s="1125"/>
      <c r="V326" s="1126"/>
      <c r="W326" s="1126"/>
      <c r="AH326" s="1105"/>
      <c r="AI326" s="1105"/>
      <c r="AJ326" s="1014"/>
    </row>
    <row r="327" spans="1:36" s="1104" customFormat="1" ht="12.75">
      <c r="A327" s="1125"/>
      <c r="B327" s="1125"/>
      <c r="C327" s="1126"/>
      <c r="D327" s="1091"/>
      <c r="E327" s="1091"/>
      <c r="F327" s="1091"/>
      <c r="G327" s="1091"/>
      <c r="H327" s="1091"/>
      <c r="I327" s="1091"/>
      <c r="J327" s="1091"/>
      <c r="K327" s="1091"/>
      <c r="L327" s="1091"/>
      <c r="M327" s="1091"/>
      <c r="N327" s="1091"/>
      <c r="O327" s="1125"/>
      <c r="P327" s="1125"/>
      <c r="Q327" s="1125"/>
      <c r="R327" s="1126"/>
      <c r="S327" s="1125"/>
      <c r="T327" s="1125"/>
      <c r="U327" s="1125"/>
      <c r="V327" s="1126"/>
      <c r="W327" s="1126"/>
      <c r="AH327" s="1105"/>
      <c r="AI327" s="1105"/>
      <c r="AJ327" s="1014"/>
    </row>
    <row r="328" spans="1:36" s="1104" customFormat="1" ht="12.75">
      <c r="A328" s="1125"/>
      <c r="B328" s="1125"/>
      <c r="C328" s="1126"/>
      <c r="D328" s="1091"/>
      <c r="E328" s="1091"/>
      <c r="F328" s="1091"/>
      <c r="G328" s="1091"/>
      <c r="H328" s="1091"/>
      <c r="I328" s="1091"/>
      <c r="J328" s="1091"/>
      <c r="K328" s="1091"/>
      <c r="L328" s="1091"/>
      <c r="M328" s="1091"/>
      <c r="N328" s="1091"/>
      <c r="O328" s="1125"/>
      <c r="P328" s="1125"/>
      <c r="Q328" s="1125"/>
      <c r="R328" s="1126"/>
      <c r="S328" s="1125"/>
      <c r="T328" s="1125"/>
      <c r="U328" s="1125"/>
      <c r="V328" s="1126"/>
      <c r="W328" s="1126"/>
      <c r="AH328" s="1105"/>
      <c r="AI328" s="1105"/>
      <c r="AJ328" s="1014"/>
    </row>
    <row r="329" spans="1:36" s="1104" customFormat="1" ht="12.75">
      <c r="A329" s="1125"/>
      <c r="B329" s="1125"/>
      <c r="C329" s="1126"/>
      <c r="D329" s="1091"/>
      <c r="E329" s="1091"/>
      <c r="F329" s="1091"/>
      <c r="G329" s="1091"/>
      <c r="H329" s="1091"/>
      <c r="I329" s="1091"/>
      <c r="J329" s="1091"/>
      <c r="K329" s="1091"/>
      <c r="L329" s="1091"/>
      <c r="M329" s="1091"/>
      <c r="N329" s="1091"/>
      <c r="O329" s="1125"/>
      <c r="P329" s="1125"/>
      <c r="Q329" s="1125"/>
      <c r="R329" s="1126"/>
      <c r="S329" s="1125"/>
      <c r="T329" s="1125"/>
      <c r="U329" s="1125"/>
      <c r="V329" s="1126"/>
      <c r="W329" s="1126"/>
      <c r="AH329" s="1105"/>
      <c r="AI329" s="1105"/>
      <c r="AJ329" s="1014"/>
    </row>
    <row r="330" spans="1:36" s="1104" customFormat="1" ht="12.75">
      <c r="A330" s="1125"/>
      <c r="B330" s="1125"/>
      <c r="C330" s="1126"/>
      <c r="D330" s="1091"/>
      <c r="E330" s="1091"/>
      <c r="F330" s="1091"/>
      <c r="G330" s="1091"/>
      <c r="H330" s="1091"/>
      <c r="I330" s="1091"/>
      <c r="J330" s="1091"/>
      <c r="K330" s="1091"/>
      <c r="L330" s="1091"/>
      <c r="M330" s="1091"/>
      <c r="N330" s="1091"/>
      <c r="O330" s="1125"/>
      <c r="P330" s="1125"/>
      <c r="Q330" s="1125"/>
      <c r="R330" s="1126"/>
      <c r="S330" s="1125"/>
      <c r="T330" s="1125"/>
      <c r="U330" s="1125"/>
      <c r="V330" s="1126"/>
      <c r="W330" s="1126"/>
      <c r="AH330" s="1105"/>
      <c r="AI330" s="1105"/>
      <c r="AJ330" s="1014"/>
    </row>
    <row r="331" spans="1:36" s="1104" customFormat="1" ht="12.75">
      <c r="A331" s="1125"/>
      <c r="B331" s="1125"/>
      <c r="C331" s="1126"/>
      <c r="D331" s="1091"/>
      <c r="E331" s="1091"/>
      <c r="F331" s="1091"/>
      <c r="G331" s="1091"/>
      <c r="H331" s="1091"/>
      <c r="I331" s="1091"/>
      <c r="J331" s="1091"/>
      <c r="K331" s="1091"/>
      <c r="L331" s="1091"/>
      <c r="M331" s="1091"/>
      <c r="N331" s="1091"/>
      <c r="O331" s="1125"/>
      <c r="P331" s="1125"/>
      <c r="Q331" s="1125"/>
      <c r="R331" s="1126"/>
      <c r="S331" s="1125"/>
      <c r="T331" s="1125"/>
      <c r="U331" s="1125"/>
      <c r="V331" s="1126"/>
      <c r="W331" s="1126"/>
      <c r="AH331" s="1105"/>
      <c r="AI331" s="1105"/>
      <c r="AJ331" s="1014"/>
    </row>
    <row r="332" spans="1:36" s="1104" customFormat="1" ht="12.75">
      <c r="A332" s="1125"/>
      <c r="B332" s="1125"/>
      <c r="C332" s="1126"/>
      <c r="D332" s="1091"/>
      <c r="E332" s="1091"/>
      <c r="F332" s="1091"/>
      <c r="G332" s="1091"/>
      <c r="H332" s="1091"/>
      <c r="I332" s="1091"/>
      <c r="J332" s="1091"/>
      <c r="K332" s="1091"/>
      <c r="L332" s="1091"/>
      <c r="M332" s="1091"/>
      <c r="N332" s="1091"/>
      <c r="O332" s="1125"/>
      <c r="P332" s="1125"/>
      <c r="Q332" s="1125"/>
      <c r="R332" s="1126"/>
      <c r="S332" s="1125"/>
      <c r="T332" s="1125"/>
      <c r="U332" s="1125"/>
      <c r="V332" s="1126"/>
      <c r="W332" s="1126"/>
      <c r="AH332" s="1105"/>
      <c r="AI332" s="1105"/>
      <c r="AJ332" s="1014"/>
    </row>
    <row r="333" spans="1:36" s="1104" customFormat="1" ht="12.75">
      <c r="A333" s="1125"/>
      <c r="B333" s="1125"/>
      <c r="C333" s="1126"/>
      <c r="D333" s="1091"/>
      <c r="E333" s="1091"/>
      <c r="F333" s="1091"/>
      <c r="G333" s="1091"/>
      <c r="H333" s="1091"/>
      <c r="I333" s="1091"/>
      <c r="J333" s="1091"/>
      <c r="K333" s="1091"/>
      <c r="L333" s="1091"/>
      <c r="M333" s="1091"/>
      <c r="N333" s="1091"/>
      <c r="O333" s="1125"/>
      <c r="P333" s="1125"/>
      <c r="Q333" s="1125"/>
      <c r="R333" s="1126"/>
      <c r="S333" s="1125"/>
      <c r="T333" s="1125"/>
      <c r="U333" s="1125"/>
      <c r="V333" s="1126"/>
      <c r="W333" s="1126"/>
      <c r="AH333" s="1105"/>
      <c r="AI333" s="1105"/>
      <c r="AJ333" s="1014"/>
    </row>
    <row r="334" spans="1:36" s="1104" customFormat="1" ht="12.75">
      <c r="A334" s="1125"/>
      <c r="B334" s="1125"/>
      <c r="C334" s="1126"/>
      <c r="D334" s="1091"/>
      <c r="E334" s="1091"/>
      <c r="F334" s="1091"/>
      <c r="G334" s="1091"/>
      <c r="H334" s="1091"/>
      <c r="I334" s="1091"/>
      <c r="J334" s="1091"/>
      <c r="K334" s="1091"/>
      <c r="L334" s="1091"/>
      <c r="M334" s="1091"/>
      <c r="N334" s="1091"/>
      <c r="O334" s="1125"/>
      <c r="P334" s="1125"/>
      <c r="Q334" s="1125"/>
      <c r="R334" s="1126"/>
      <c r="S334" s="1125"/>
      <c r="T334" s="1125"/>
      <c r="U334" s="1125"/>
      <c r="V334" s="1126"/>
      <c r="W334" s="1126"/>
      <c r="AH334" s="1105"/>
      <c r="AI334" s="1105"/>
      <c r="AJ334" s="1014"/>
    </row>
    <row r="335" spans="1:36" s="1104" customFormat="1" ht="12.75">
      <c r="A335" s="1125"/>
      <c r="B335" s="1125"/>
      <c r="C335" s="1126"/>
      <c r="D335" s="1091"/>
      <c r="E335" s="1091"/>
      <c r="F335" s="1091"/>
      <c r="G335" s="1091"/>
      <c r="H335" s="1091"/>
      <c r="I335" s="1091"/>
      <c r="J335" s="1091"/>
      <c r="K335" s="1091"/>
      <c r="L335" s="1091"/>
      <c r="M335" s="1091"/>
      <c r="N335" s="1091"/>
      <c r="O335" s="1125"/>
      <c r="P335" s="1125"/>
      <c r="Q335" s="1125"/>
      <c r="R335" s="1126"/>
      <c r="S335" s="1125"/>
      <c r="T335" s="1125"/>
      <c r="U335" s="1125"/>
      <c r="V335" s="1126"/>
      <c r="W335" s="1126"/>
      <c r="AH335" s="1105"/>
      <c r="AI335" s="1105"/>
      <c r="AJ335" s="1014"/>
    </row>
    <row r="336" spans="1:36" s="1104" customFormat="1" ht="12.75">
      <c r="A336" s="1125"/>
      <c r="B336" s="1125"/>
      <c r="C336" s="1126"/>
      <c r="D336" s="1091"/>
      <c r="E336" s="1091"/>
      <c r="F336" s="1091"/>
      <c r="G336" s="1091"/>
      <c r="H336" s="1091"/>
      <c r="I336" s="1091"/>
      <c r="J336" s="1091"/>
      <c r="K336" s="1091"/>
      <c r="L336" s="1091"/>
      <c r="M336" s="1091"/>
      <c r="N336" s="1091"/>
      <c r="O336" s="1125"/>
      <c r="P336" s="1125"/>
      <c r="Q336" s="1125"/>
      <c r="R336" s="1126"/>
      <c r="S336" s="1125"/>
      <c r="T336" s="1125"/>
      <c r="U336" s="1125"/>
      <c r="V336" s="1126"/>
      <c r="W336" s="1126"/>
      <c r="AH336" s="1105"/>
      <c r="AI336" s="1105"/>
      <c r="AJ336" s="1014"/>
    </row>
    <row r="337" spans="1:36" s="1104" customFormat="1" ht="12.75">
      <c r="A337" s="1125"/>
      <c r="B337" s="1125"/>
      <c r="C337" s="1126"/>
      <c r="D337" s="1091"/>
      <c r="E337" s="1091"/>
      <c r="F337" s="1091"/>
      <c r="G337" s="1091"/>
      <c r="H337" s="1091"/>
      <c r="I337" s="1091"/>
      <c r="J337" s="1091"/>
      <c r="K337" s="1091"/>
      <c r="L337" s="1091"/>
      <c r="M337" s="1091"/>
      <c r="N337" s="1091"/>
      <c r="O337" s="1125"/>
      <c r="P337" s="1125"/>
      <c r="Q337" s="1125"/>
      <c r="R337" s="1126"/>
      <c r="S337" s="1125"/>
      <c r="T337" s="1125"/>
      <c r="U337" s="1125"/>
      <c r="V337" s="1126"/>
      <c r="W337" s="1126"/>
      <c r="AH337" s="1105"/>
      <c r="AI337" s="1105"/>
      <c r="AJ337" s="1014"/>
    </row>
    <row r="338" spans="1:36" s="1104" customFormat="1" ht="12.75">
      <c r="A338" s="1125"/>
      <c r="B338" s="1125"/>
      <c r="C338" s="1126"/>
      <c r="D338" s="1091"/>
      <c r="E338" s="1091"/>
      <c r="F338" s="1091"/>
      <c r="G338" s="1091"/>
      <c r="H338" s="1091"/>
      <c r="I338" s="1091"/>
      <c r="J338" s="1091"/>
      <c r="K338" s="1091"/>
      <c r="L338" s="1091"/>
      <c r="M338" s="1091"/>
      <c r="N338" s="1091"/>
      <c r="O338" s="1125"/>
      <c r="P338" s="1125"/>
      <c r="Q338" s="1125"/>
      <c r="R338" s="1126"/>
      <c r="S338" s="1125"/>
      <c r="T338" s="1125"/>
      <c r="U338" s="1125"/>
      <c r="V338" s="1126"/>
      <c r="W338" s="1126"/>
      <c r="AH338" s="1105"/>
      <c r="AI338" s="1105"/>
      <c r="AJ338" s="1014"/>
    </row>
    <row r="339" spans="1:36" s="1104" customFormat="1" ht="12.75">
      <c r="A339" s="1125"/>
      <c r="B339" s="1125"/>
      <c r="C339" s="1126"/>
      <c r="D339" s="1091"/>
      <c r="E339" s="1091"/>
      <c r="F339" s="1091"/>
      <c r="G339" s="1091"/>
      <c r="H339" s="1091"/>
      <c r="I339" s="1091"/>
      <c r="J339" s="1091"/>
      <c r="K339" s="1091"/>
      <c r="L339" s="1091"/>
      <c r="M339" s="1091"/>
      <c r="N339" s="1091"/>
      <c r="O339" s="1125"/>
      <c r="P339" s="1125"/>
      <c r="Q339" s="1125"/>
      <c r="R339" s="1126"/>
      <c r="S339" s="1125"/>
      <c r="T339" s="1125"/>
      <c r="U339" s="1125"/>
      <c r="V339" s="1126"/>
      <c r="W339" s="1126"/>
      <c r="AH339" s="1105"/>
      <c r="AI339" s="1105"/>
      <c r="AJ339" s="1014"/>
    </row>
    <row r="340" spans="1:36" s="1104" customFormat="1" ht="12.75">
      <c r="A340" s="1125"/>
      <c r="B340" s="1125"/>
      <c r="C340" s="1126"/>
      <c r="D340" s="1091"/>
      <c r="E340" s="1091"/>
      <c r="F340" s="1091"/>
      <c r="G340" s="1091"/>
      <c r="H340" s="1091"/>
      <c r="I340" s="1091"/>
      <c r="J340" s="1091"/>
      <c r="K340" s="1091"/>
      <c r="L340" s="1091"/>
      <c r="M340" s="1091"/>
      <c r="N340" s="1091"/>
      <c r="O340" s="1125"/>
      <c r="P340" s="1125"/>
      <c r="Q340" s="1125"/>
      <c r="R340" s="1126"/>
      <c r="S340" s="1125"/>
      <c r="T340" s="1125"/>
      <c r="U340" s="1125"/>
      <c r="V340" s="1126"/>
      <c r="W340" s="1126"/>
      <c r="AH340" s="1105"/>
      <c r="AI340" s="1105"/>
      <c r="AJ340" s="1014"/>
    </row>
    <row r="341" spans="1:36" s="1104" customFormat="1" ht="12.75">
      <c r="A341" s="1125"/>
      <c r="B341" s="1125"/>
      <c r="C341" s="1126"/>
      <c r="D341" s="1091"/>
      <c r="E341" s="1091"/>
      <c r="F341" s="1091"/>
      <c r="G341" s="1091"/>
      <c r="H341" s="1091"/>
      <c r="I341" s="1091"/>
      <c r="J341" s="1091"/>
      <c r="K341" s="1091"/>
      <c r="L341" s="1091"/>
      <c r="M341" s="1091"/>
      <c r="N341" s="1091"/>
      <c r="O341" s="1125"/>
      <c r="P341" s="1125"/>
      <c r="Q341" s="1125"/>
      <c r="R341" s="1126"/>
      <c r="S341" s="1125"/>
      <c r="T341" s="1125"/>
      <c r="U341" s="1125"/>
      <c r="V341" s="1126"/>
      <c r="W341" s="1126"/>
      <c r="AH341" s="1105"/>
      <c r="AI341" s="1105"/>
      <c r="AJ341" s="1014"/>
    </row>
    <row r="342" spans="1:36" s="1104" customFormat="1" ht="12.75">
      <c r="A342" s="1125"/>
      <c r="B342" s="1125"/>
      <c r="C342" s="1126"/>
      <c r="D342" s="1091"/>
      <c r="E342" s="1091"/>
      <c r="F342" s="1091"/>
      <c r="G342" s="1091"/>
      <c r="H342" s="1091"/>
      <c r="I342" s="1091"/>
      <c r="J342" s="1091"/>
      <c r="K342" s="1091"/>
      <c r="L342" s="1091"/>
      <c r="M342" s="1091"/>
      <c r="N342" s="1091"/>
      <c r="O342" s="1125"/>
      <c r="P342" s="1125"/>
      <c r="Q342" s="1125"/>
      <c r="R342" s="1126"/>
      <c r="S342" s="1125"/>
      <c r="T342" s="1125"/>
      <c r="U342" s="1125"/>
      <c r="V342" s="1126"/>
      <c r="W342" s="1126"/>
      <c r="AH342" s="1105"/>
      <c r="AI342" s="1105"/>
      <c r="AJ342" s="1014"/>
    </row>
    <row r="343" spans="1:36" s="1104" customFormat="1" ht="12.75">
      <c r="A343" s="1125"/>
      <c r="B343" s="1125"/>
      <c r="C343" s="1126"/>
      <c r="D343" s="1091"/>
      <c r="E343" s="1091"/>
      <c r="F343" s="1091"/>
      <c r="G343" s="1091"/>
      <c r="H343" s="1091"/>
      <c r="I343" s="1091"/>
      <c r="J343" s="1091"/>
      <c r="K343" s="1091"/>
      <c r="L343" s="1091"/>
      <c r="M343" s="1091"/>
      <c r="N343" s="1091"/>
      <c r="O343" s="1125"/>
      <c r="P343" s="1125"/>
      <c r="Q343" s="1125"/>
      <c r="R343" s="1126"/>
      <c r="S343" s="1125"/>
      <c r="T343" s="1125"/>
      <c r="U343" s="1125"/>
      <c r="V343" s="1126"/>
      <c r="W343" s="1126"/>
      <c r="AH343" s="1105"/>
      <c r="AI343" s="1105"/>
      <c r="AJ343" s="1014"/>
    </row>
    <row r="344" spans="1:36" s="1104" customFormat="1" ht="12.75">
      <c r="A344" s="1125"/>
      <c r="B344" s="1125"/>
      <c r="C344" s="1126"/>
      <c r="D344" s="1091"/>
      <c r="E344" s="1091"/>
      <c r="F344" s="1091"/>
      <c r="G344" s="1091"/>
      <c r="H344" s="1091"/>
      <c r="I344" s="1091"/>
      <c r="J344" s="1091"/>
      <c r="K344" s="1091"/>
      <c r="L344" s="1091"/>
      <c r="M344" s="1091"/>
      <c r="N344" s="1091"/>
      <c r="O344" s="1125"/>
      <c r="P344" s="1125"/>
      <c r="Q344" s="1125"/>
      <c r="R344" s="1126"/>
      <c r="S344" s="1125"/>
      <c r="T344" s="1125"/>
      <c r="U344" s="1125"/>
      <c r="V344" s="1126"/>
      <c r="W344" s="1126"/>
      <c r="AH344" s="1105"/>
      <c r="AI344" s="1105"/>
      <c r="AJ344" s="1014"/>
    </row>
    <row r="345" spans="1:36" s="1104" customFormat="1" ht="12.75">
      <c r="A345" s="1125"/>
      <c r="B345" s="1125"/>
      <c r="C345" s="1126"/>
      <c r="D345" s="1091"/>
      <c r="E345" s="1091"/>
      <c r="F345" s="1091"/>
      <c r="G345" s="1091"/>
      <c r="H345" s="1091"/>
      <c r="I345" s="1091"/>
      <c r="J345" s="1091"/>
      <c r="K345" s="1091"/>
      <c r="L345" s="1091"/>
      <c r="M345" s="1091"/>
      <c r="N345" s="1091"/>
      <c r="O345" s="1125"/>
      <c r="P345" s="1125"/>
      <c r="Q345" s="1125"/>
      <c r="R345" s="1126"/>
      <c r="S345" s="1125"/>
      <c r="T345" s="1125"/>
      <c r="U345" s="1125"/>
      <c r="V345" s="1126"/>
      <c r="W345" s="1126"/>
      <c r="AH345" s="1105"/>
      <c r="AI345" s="1105"/>
      <c r="AJ345" s="1014"/>
    </row>
    <row r="346" spans="1:36" s="1104" customFormat="1" ht="12.75">
      <c r="A346" s="1125"/>
      <c r="B346" s="1125"/>
      <c r="C346" s="1126"/>
      <c r="D346" s="1091"/>
      <c r="E346" s="1091"/>
      <c r="F346" s="1091"/>
      <c r="G346" s="1091"/>
      <c r="H346" s="1091"/>
      <c r="I346" s="1091"/>
      <c r="J346" s="1091"/>
      <c r="K346" s="1091"/>
      <c r="L346" s="1091"/>
      <c r="M346" s="1091"/>
      <c r="N346" s="1091"/>
      <c r="O346" s="1125"/>
      <c r="P346" s="1125"/>
      <c r="Q346" s="1125"/>
      <c r="R346" s="1126"/>
      <c r="S346" s="1125"/>
      <c r="T346" s="1125"/>
      <c r="U346" s="1125"/>
      <c r="V346" s="1126"/>
      <c r="W346" s="1126"/>
      <c r="AH346" s="1105"/>
      <c r="AI346" s="1105"/>
      <c r="AJ346" s="1014"/>
    </row>
    <row r="347" spans="1:36" s="1104" customFormat="1" ht="12.75">
      <c r="A347" s="1125"/>
      <c r="B347" s="1125"/>
      <c r="C347" s="1126"/>
      <c r="D347" s="1091"/>
      <c r="E347" s="1091"/>
      <c r="F347" s="1091"/>
      <c r="G347" s="1091"/>
      <c r="H347" s="1091"/>
      <c r="I347" s="1091"/>
      <c r="J347" s="1091"/>
      <c r="K347" s="1091"/>
      <c r="L347" s="1091"/>
      <c r="M347" s="1091"/>
      <c r="N347" s="1091"/>
      <c r="O347" s="1125"/>
      <c r="P347" s="1125"/>
      <c r="Q347" s="1125"/>
      <c r="R347" s="1126"/>
      <c r="S347" s="1125"/>
      <c r="T347" s="1125"/>
      <c r="U347" s="1125"/>
      <c r="V347" s="1126"/>
      <c r="W347" s="1126"/>
      <c r="AH347" s="1105"/>
      <c r="AI347" s="1105"/>
      <c r="AJ347" s="1014"/>
    </row>
    <row r="348" spans="1:36" s="1104" customFormat="1" ht="12.75">
      <c r="A348" s="1125"/>
      <c r="B348" s="1125"/>
      <c r="C348" s="1126"/>
      <c r="D348" s="1091"/>
      <c r="E348" s="1091"/>
      <c r="F348" s="1091"/>
      <c r="G348" s="1091"/>
      <c r="H348" s="1091"/>
      <c r="I348" s="1091"/>
      <c r="J348" s="1091"/>
      <c r="K348" s="1091"/>
      <c r="L348" s="1091"/>
      <c r="M348" s="1091"/>
      <c r="N348" s="1091"/>
      <c r="O348" s="1125"/>
      <c r="P348" s="1125"/>
      <c r="Q348" s="1125"/>
      <c r="R348" s="1126"/>
      <c r="S348" s="1125"/>
      <c r="T348" s="1125"/>
      <c r="U348" s="1125"/>
      <c r="V348" s="1126"/>
      <c r="W348" s="1126"/>
      <c r="AH348" s="1105"/>
      <c r="AI348" s="1105"/>
      <c r="AJ348" s="1014"/>
    </row>
    <row r="349" spans="1:36" s="1104" customFormat="1" ht="12.75">
      <c r="A349" s="1125"/>
      <c r="B349" s="1125"/>
      <c r="C349" s="1126"/>
      <c r="D349" s="1091"/>
      <c r="E349" s="1091"/>
      <c r="F349" s="1091"/>
      <c r="G349" s="1091"/>
      <c r="H349" s="1091"/>
      <c r="I349" s="1091"/>
      <c r="J349" s="1091"/>
      <c r="K349" s="1091"/>
      <c r="L349" s="1091"/>
      <c r="M349" s="1091"/>
      <c r="N349" s="1091"/>
      <c r="O349" s="1125"/>
      <c r="P349" s="1125"/>
      <c r="Q349" s="1125"/>
      <c r="R349" s="1126"/>
      <c r="S349" s="1125"/>
      <c r="T349" s="1125"/>
      <c r="U349" s="1125"/>
      <c r="V349" s="1126"/>
      <c r="W349" s="1126"/>
      <c r="AH349" s="1105"/>
      <c r="AI349" s="1105"/>
      <c r="AJ349" s="1014"/>
    </row>
    <row r="350" spans="1:36" s="1104" customFormat="1" ht="12.75">
      <c r="A350" s="1125"/>
      <c r="B350" s="1125"/>
      <c r="C350" s="1126"/>
      <c r="D350" s="1091"/>
      <c r="E350" s="1091"/>
      <c r="F350" s="1091"/>
      <c r="G350" s="1091"/>
      <c r="H350" s="1091"/>
      <c r="I350" s="1091"/>
      <c r="J350" s="1091"/>
      <c r="K350" s="1091"/>
      <c r="L350" s="1091"/>
      <c r="M350" s="1091"/>
      <c r="N350" s="1091"/>
      <c r="O350" s="1125"/>
      <c r="P350" s="1125"/>
      <c r="Q350" s="1125"/>
      <c r="R350" s="1126"/>
      <c r="S350" s="1125"/>
      <c r="T350" s="1125"/>
      <c r="U350" s="1125"/>
      <c r="V350" s="1126"/>
      <c r="W350" s="1126"/>
      <c r="AH350" s="1105"/>
      <c r="AI350" s="1105"/>
      <c r="AJ350" s="1014"/>
    </row>
    <row r="351" spans="1:36" s="1104" customFormat="1" ht="12.75">
      <c r="A351" s="1125"/>
      <c r="B351" s="1125"/>
      <c r="C351" s="1126"/>
      <c r="D351" s="1091"/>
      <c r="E351" s="1091"/>
      <c r="F351" s="1091"/>
      <c r="G351" s="1091"/>
      <c r="H351" s="1091"/>
      <c r="I351" s="1091"/>
      <c r="J351" s="1091"/>
      <c r="K351" s="1091"/>
      <c r="L351" s="1091"/>
      <c r="M351" s="1091"/>
      <c r="N351" s="1091"/>
      <c r="O351" s="1125"/>
      <c r="P351" s="1125"/>
      <c r="Q351" s="1125"/>
      <c r="R351" s="1126"/>
      <c r="S351" s="1125"/>
      <c r="T351" s="1125"/>
      <c r="U351" s="1125"/>
      <c r="V351" s="1126"/>
      <c r="W351" s="1126"/>
      <c r="AH351" s="1105"/>
      <c r="AI351" s="1105"/>
      <c r="AJ351" s="1014"/>
    </row>
    <row r="352" spans="1:36" s="1104" customFormat="1" ht="12.75">
      <c r="A352" s="1125"/>
      <c r="B352" s="1125"/>
      <c r="C352" s="1126"/>
      <c r="D352" s="1091"/>
      <c r="E352" s="1091"/>
      <c r="F352" s="1091"/>
      <c r="G352" s="1091"/>
      <c r="H352" s="1091"/>
      <c r="I352" s="1091"/>
      <c r="J352" s="1091"/>
      <c r="K352" s="1091"/>
      <c r="L352" s="1091"/>
      <c r="M352" s="1091"/>
      <c r="N352" s="1091"/>
      <c r="O352" s="1125"/>
      <c r="P352" s="1125"/>
      <c r="Q352" s="1125"/>
      <c r="R352" s="1126"/>
      <c r="S352" s="1125"/>
      <c r="T352" s="1125"/>
      <c r="U352" s="1125"/>
      <c r="V352" s="1126"/>
      <c r="W352" s="1126"/>
      <c r="AH352" s="1105"/>
      <c r="AI352" s="1105"/>
      <c r="AJ352" s="1014"/>
    </row>
    <row r="353" spans="1:36" s="1104" customFormat="1" ht="12.75">
      <c r="A353" s="1125"/>
      <c r="B353" s="1125"/>
      <c r="C353" s="1126"/>
      <c r="D353" s="1091"/>
      <c r="E353" s="1091"/>
      <c r="F353" s="1091"/>
      <c r="G353" s="1091"/>
      <c r="H353" s="1091"/>
      <c r="I353" s="1091"/>
      <c r="J353" s="1091"/>
      <c r="K353" s="1091"/>
      <c r="L353" s="1091"/>
      <c r="M353" s="1091"/>
      <c r="N353" s="1091"/>
      <c r="O353" s="1125"/>
      <c r="P353" s="1125"/>
      <c r="Q353" s="1125"/>
      <c r="R353" s="1126"/>
      <c r="S353" s="1125"/>
      <c r="T353" s="1125"/>
      <c r="U353" s="1125"/>
      <c r="V353" s="1126"/>
      <c r="W353" s="1126"/>
      <c r="AH353" s="1105"/>
      <c r="AI353" s="1105"/>
      <c r="AJ353" s="1014"/>
    </row>
    <row r="354" spans="1:36" s="1104" customFormat="1" ht="12.75">
      <c r="A354" s="1125"/>
      <c r="B354" s="1125"/>
      <c r="C354" s="1126"/>
      <c r="D354" s="1091"/>
      <c r="E354" s="1091"/>
      <c r="F354" s="1091"/>
      <c r="G354" s="1091"/>
      <c r="H354" s="1091"/>
      <c r="I354" s="1091"/>
      <c r="J354" s="1091"/>
      <c r="K354" s="1091"/>
      <c r="L354" s="1091"/>
      <c r="M354" s="1091"/>
      <c r="N354" s="1091"/>
      <c r="O354" s="1125"/>
      <c r="P354" s="1125"/>
      <c r="Q354" s="1125"/>
      <c r="R354" s="1126"/>
      <c r="S354" s="1125"/>
      <c r="T354" s="1125"/>
      <c r="U354" s="1125"/>
      <c r="V354" s="1126"/>
      <c r="W354" s="1126"/>
      <c r="AH354" s="1105"/>
      <c r="AI354" s="1105"/>
      <c r="AJ354" s="1014"/>
    </row>
    <row r="355" spans="1:36" s="1104" customFormat="1" ht="12.75">
      <c r="A355" s="1125"/>
      <c r="B355" s="1125"/>
      <c r="C355" s="1126"/>
      <c r="D355" s="1091"/>
      <c r="E355" s="1091"/>
      <c r="F355" s="1091"/>
      <c r="G355" s="1091"/>
      <c r="H355" s="1091"/>
      <c r="I355" s="1091"/>
      <c r="J355" s="1091"/>
      <c r="K355" s="1091"/>
      <c r="L355" s="1091"/>
      <c r="M355" s="1091"/>
      <c r="N355" s="1091"/>
      <c r="O355" s="1125"/>
      <c r="P355" s="1125"/>
      <c r="Q355" s="1125"/>
      <c r="R355" s="1126"/>
      <c r="S355" s="1125"/>
      <c r="T355" s="1125"/>
      <c r="U355" s="1125"/>
      <c r="V355" s="1126"/>
      <c r="W355" s="1126"/>
      <c r="AH355" s="1105"/>
      <c r="AI355" s="1105"/>
      <c r="AJ355" s="1014"/>
    </row>
    <row r="356" spans="1:36" s="1104" customFormat="1" ht="12.75">
      <c r="A356" s="1125"/>
      <c r="B356" s="1125"/>
      <c r="C356" s="1126"/>
      <c r="D356" s="1091"/>
      <c r="E356" s="1091"/>
      <c r="F356" s="1091"/>
      <c r="G356" s="1091"/>
      <c r="H356" s="1091"/>
      <c r="I356" s="1091"/>
      <c r="J356" s="1091"/>
      <c r="K356" s="1091"/>
      <c r="L356" s="1091"/>
      <c r="M356" s="1091"/>
      <c r="N356" s="1091"/>
      <c r="O356" s="1125"/>
      <c r="P356" s="1125"/>
      <c r="Q356" s="1125"/>
      <c r="R356" s="1126"/>
      <c r="S356" s="1125"/>
      <c r="T356" s="1125"/>
      <c r="U356" s="1125"/>
      <c r="V356" s="1126"/>
      <c r="W356" s="1126"/>
      <c r="AH356" s="1105"/>
      <c r="AI356" s="1105"/>
      <c r="AJ356" s="1014"/>
    </row>
    <row r="357" spans="1:36" s="1104" customFormat="1" ht="12.75">
      <c r="A357" s="1125"/>
      <c r="B357" s="1125"/>
      <c r="C357" s="1126"/>
      <c r="D357" s="1091"/>
      <c r="E357" s="1091"/>
      <c r="F357" s="1091"/>
      <c r="G357" s="1091"/>
      <c r="H357" s="1091"/>
      <c r="I357" s="1091"/>
      <c r="J357" s="1091"/>
      <c r="K357" s="1091"/>
      <c r="L357" s="1091"/>
      <c r="M357" s="1091"/>
      <c r="N357" s="1091"/>
      <c r="O357" s="1125"/>
      <c r="P357" s="1125"/>
      <c r="Q357" s="1125"/>
      <c r="R357" s="1126"/>
      <c r="S357" s="1125"/>
      <c r="T357" s="1125"/>
      <c r="U357" s="1125"/>
      <c r="V357" s="1126"/>
      <c r="W357" s="1126"/>
      <c r="AH357" s="1105"/>
      <c r="AI357" s="1105"/>
      <c r="AJ357" s="1014"/>
    </row>
    <row r="358" spans="1:36" s="1104" customFormat="1" ht="12.75">
      <c r="A358" s="1125"/>
      <c r="B358" s="1125"/>
      <c r="C358" s="1126"/>
      <c r="D358" s="1091"/>
      <c r="E358" s="1091"/>
      <c r="F358" s="1091"/>
      <c r="G358" s="1091"/>
      <c r="H358" s="1091"/>
      <c r="I358" s="1091"/>
      <c r="J358" s="1091"/>
      <c r="K358" s="1091"/>
      <c r="L358" s="1091"/>
      <c r="M358" s="1091"/>
      <c r="N358" s="1091"/>
      <c r="O358" s="1125"/>
      <c r="P358" s="1125"/>
      <c r="Q358" s="1125"/>
      <c r="R358" s="1126"/>
      <c r="S358" s="1125"/>
      <c r="T358" s="1125"/>
      <c r="U358" s="1125"/>
      <c r="V358" s="1126"/>
      <c r="W358" s="1126"/>
      <c r="AH358" s="1105"/>
      <c r="AI358" s="1105"/>
      <c r="AJ358" s="1014"/>
    </row>
    <row r="359" spans="1:36" s="1104" customFormat="1" ht="12.75">
      <c r="A359" s="1125"/>
      <c r="B359" s="1125"/>
      <c r="C359" s="1126"/>
      <c r="D359" s="1091"/>
      <c r="E359" s="1091"/>
      <c r="F359" s="1091"/>
      <c r="G359" s="1091"/>
      <c r="H359" s="1091"/>
      <c r="I359" s="1091"/>
      <c r="J359" s="1091"/>
      <c r="K359" s="1091"/>
      <c r="L359" s="1091"/>
      <c r="M359" s="1091"/>
      <c r="N359" s="1091"/>
      <c r="O359" s="1125"/>
      <c r="P359" s="1125"/>
      <c r="Q359" s="1125"/>
      <c r="R359" s="1126"/>
      <c r="S359" s="1125"/>
      <c r="T359" s="1125"/>
      <c r="U359" s="1125"/>
      <c r="V359" s="1126"/>
      <c r="W359" s="1126"/>
      <c r="AH359" s="1105"/>
      <c r="AI359" s="1105"/>
      <c r="AJ359" s="1014"/>
    </row>
    <row r="360" spans="1:36" s="1104" customFormat="1" ht="12.75">
      <c r="A360" s="1125"/>
      <c r="B360" s="1125"/>
      <c r="C360" s="1126"/>
      <c r="D360" s="1091"/>
      <c r="E360" s="1091"/>
      <c r="F360" s="1091"/>
      <c r="G360" s="1091"/>
      <c r="H360" s="1091"/>
      <c r="I360" s="1091"/>
      <c r="J360" s="1091"/>
      <c r="K360" s="1091"/>
      <c r="L360" s="1091"/>
      <c r="M360" s="1091"/>
      <c r="N360" s="1091"/>
      <c r="O360" s="1125"/>
      <c r="P360" s="1125"/>
      <c r="Q360" s="1125"/>
      <c r="R360" s="1126"/>
      <c r="S360" s="1125"/>
      <c r="T360" s="1125"/>
      <c r="U360" s="1125"/>
      <c r="V360" s="1126"/>
      <c r="W360" s="1126"/>
      <c r="AH360" s="1105"/>
      <c r="AI360" s="1105"/>
      <c r="AJ360" s="1014"/>
    </row>
    <row r="361" spans="1:36" s="1104" customFormat="1" ht="12.75">
      <c r="A361" s="1125"/>
      <c r="B361" s="1125"/>
      <c r="C361" s="1126"/>
      <c r="D361" s="1091"/>
      <c r="E361" s="1091"/>
      <c r="F361" s="1091"/>
      <c r="G361" s="1091"/>
      <c r="H361" s="1091"/>
      <c r="I361" s="1091"/>
      <c r="J361" s="1091"/>
      <c r="K361" s="1091"/>
      <c r="L361" s="1091"/>
      <c r="M361" s="1091"/>
      <c r="N361" s="1091"/>
      <c r="O361" s="1125"/>
      <c r="P361" s="1125"/>
      <c r="Q361" s="1125"/>
      <c r="R361" s="1126"/>
      <c r="S361" s="1125"/>
      <c r="T361" s="1125"/>
      <c r="U361" s="1125"/>
      <c r="V361" s="1126"/>
      <c r="W361" s="1126"/>
      <c r="AH361" s="1105"/>
      <c r="AI361" s="1105"/>
      <c r="AJ361" s="1014"/>
    </row>
    <row r="362" spans="1:36" s="1104" customFormat="1" ht="12.75">
      <c r="A362" s="1125"/>
      <c r="B362" s="1125"/>
      <c r="C362" s="1126"/>
      <c r="D362" s="1091"/>
      <c r="E362" s="1091"/>
      <c r="F362" s="1091"/>
      <c r="G362" s="1091"/>
      <c r="H362" s="1091"/>
      <c r="I362" s="1091"/>
      <c r="J362" s="1091"/>
      <c r="K362" s="1091"/>
      <c r="L362" s="1091"/>
      <c r="M362" s="1091"/>
      <c r="N362" s="1091"/>
      <c r="O362" s="1125"/>
      <c r="P362" s="1125"/>
      <c r="Q362" s="1125"/>
      <c r="R362" s="1126"/>
      <c r="S362" s="1125"/>
      <c r="T362" s="1125"/>
      <c r="U362" s="1125"/>
      <c r="V362" s="1126"/>
      <c r="W362" s="1126"/>
      <c r="AH362" s="1105"/>
      <c r="AI362" s="1105"/>
      <c r="AJ362" s="1014"/>
    </row>
    <row r="363" spans="1:36" s="1104" customFormat="1" ht="12.75">
      <c r="A363" s="1125"/>
      <c r="B363" s="1125"/>
      <c r="C363" s="1126"/>
      <c r="D363" s="1091"/>
      <c r="E363" s="1091"/>
      <c r="F363" s="1091"/>
      <c r="G363" s="1091"/>
      <c r="H363" s="1091"/>
      <c r="I363" s="1091"/>
      <c r="J363" s="1091"/>
      <c r="K363" s="1091"/>
      <c r="L363" s="1091"/>
      <c r="M363" s="1091"/>
      <c r="N363" s="1091"/>
      <c r="O363" s="1125"/>
      <c r="P363" s="1125"/>
      <c r="Q363" s="1125"/>
      <c r="R363" s="1126"/>
      <c r="S363" s="1125"/>
      <c r="T363" s="1125"/>
      <c r="U363" s="1125"/>
      <c r="V363" s="1126"/>
      <c r="W363" s="1126"/>
      <c r="AH363" s="1105"/>
      <c r="AI363" s="1105"/>
      <c r="AJ363" s="1014"/>
    </row>
    <row r="364" spans="1:36" s="1104" customFormat="1" ht="12.75">
      <c r="A364" s="1125"/>
      <c r="B364" s="1125"/>
      <c r="C364" s="1126"/>
      <c r="D364" s="1091"/>
      <c r="E364" s="1091"/>
      <c r="F364" s="1091"/>
      <c r="G364" s="1091"/>
      <c r="H364" s="1091"/>
      <c r="I364" s="1091"/>
      <c r="J364" s="1091"/>
      <c r="K364" s="1091"/>
      <c r="L364" s="1091"/>
      <c r="M364" s="1091"/>
      <c r="N364" s="1091"/>
      <c r="O364" s="1125"/>
      <c r="P364" s="1125"/>
      <c r="Q364" s="1125"/>
      <c r="R364" s="1126"/>
      <c r="S364" s="1125"/>
      <c r="T364" s="1125"/>
      <c r="U364" s="1125"/>
      <c r="V364" s="1126"/>
      <c r="W364" s="1126"/>
      <c r="AH364" s="1105"/>
      <c r="AI364" s="1105"/>
      <c r="AJ364" s="1014"/>
    </row>
    <row r="365" spans="1:36" s="1104" customFormat="1" ht="12.75">
      <c r="A365" s="1125"/>
      <c r="B365" s="1125"/>
      <c r="C365" s="1126"/>
      <c r="D365" s="1091"/>
      <c r="E365" s="1091"/>
      <c r="F365" s="1091"/>
      <c r="G365" s="1091"/>
      <c r="H365" s="1091"/>
      <c r="I365" s="1091"/>
      <c r="J365" s="1091"/>
      <c r="K365" s="1091"/>
      <c r="L365" s="1091"/>
      <c r="M365" s="1091"/>
      <c r="N365" s="1091"/>
      <c r="O365" s="1125"/>
      <c r="P365" s="1125"/>
      <c r="Q365" s="1125"/>
      <c r="R365" s="1126"/>
      <c r="S365" s="1125"/>
      <c r="T365" s="1125"/>
      <c r="U365" s="1125"/>
      <c r="V365" s="1126"/>
      <c r="W365" s="1126"/>
      <c r="AH365" s="1105"/>
      <c r="AI365" s="1105"/>
      <c r="AJ365" s="1014"/>
    </row>
    <row r="366" spans="1:36" s="1104" customFormat="1" ht="12.75">
      <c r="A366" s="1125"/>
      <c r="B366" s="1125"/>
      <c r="C366" s="1126"/>
      <c r="D366" s="1091"/>
      <c r="E366" s="1091"/>
      <c r="F366" s="1091"/>
      <c r="G366" s="1091"/>
      <c r="H366" s="1091"/>
      <c r="I366" s="1091"/>
      <c r="J366" s="1091"/>
      <c r="K366" s="1091"/>
      <c r="L366" s="1091"/>
      <c r="M366" s="1091"/>
      <c r="N366" s="1091"/>
      <c r="O366" s="1125"/>
      <c r="P366" s="1125"/>
      <c r="Q366" s="1125"/>
      <c r="R366" s="1126"/>
      <c r="S366" s="1125"/>
      <c r="T366" s="1125"/>
      <c r="U366" s="1125"/>
      <c r="V366" s="1126"/>
      <c r="W366" s="1126"/>
      <c r="AH366" s="1105"/>
      <c r="AI366" s="1105"/>
      <c r="AJ366" s="1014"/>
    </row>
    <row r="367" spans="1:36" s="1104" customFormat="1" ht="12.75">
      <c r="A367" s="1125"/>
      <c r="B367" s="1125"/>
      <c r="C367" s="1126"/>
      <c r="D367" s="1091"/>
      <c r="E367" s="1091"/>
      <c r="F367" s="1091"/>
      <c r="G367" s="1091"/>
      <c r="H367" s="1091"/>
      <c r="I367" s="1091"/>
      <c r="J367" s="1091"/>
      <c r="K367" s="1091"/>
      <c r="L367" s="1091"/>
      <c r="M367" s="1091"/>
      <c r="N367" s="1091"/>
      <c r="O367" s="1125"/>
      <c r="P367" s="1125"/>
      <c r="Q367" s="1125"/>
      <c r="R367" s="1126"/>
      <c r="S367" s="1125"/>
      <c r="T367" s="1125"/>
      <c r="U367" s="1125"/>
      <c r="V367" s="1126"/>
      <c r="W367" s="1126"/>
      <c r="AH367" s="1105"/>
      <c r="AI367" s="1105"/>
      <c r="AJ367" s="1014"/>
    </row>
    <row r="368" spans="1:36" s="1104" customFormat="1" ht="12.75">
      <c r="A368" s="1125"/>
      <c r="B368" s="1125"/>
      <c r="C368" s="1126"/>
      <c r="D368" s="1091"/>
      <c r="E368" s="1091"/>
      <c r="F368" s="1091"/>
      <c r="G368" s="1091"/>
      <c r="H368" s="1091"/>
      <c r="I368" s="1091"/>
      <c r="J368" s="1091"/>
      <c r="K368" s="1091"/>
      <c r="L368" s="1091"/>
      <c r="M368" s="1091"/>
      <c r="N368" s="1091"/>
      <c r="O368" s="1125"/>
      <c r="P368" s="1125"/>
      <c r="Q368" s="1125"/>
      <c r="R368" s="1126"/>
      <c r="S368" s="1125"/>
      <c r="T368" s="1125"/>
      <c r="U368" s="1125"/>
      <c r="V368" s="1126"/>
      <c r="W368" s="1126"/>
      <c r="AH368" s="1105"/>
      <c r="AI368" s="1105"/>
      <c r="AJ368" s="1014"/>
    </row>
    <row r="369" spans="1:36" s="1104" customFormat="1" ht="12.75">
      <c r="A369" s="1125"/>
      <c r="B369" s="1125"/>
      <c r="C369" s="1126"/>
      <c r="D369" s="1091"/>
      <c r="E369" s="1091"/>
      <c r="F369" s="1091"/>
      <c r="G369" s="1091"/>
      <c r="H369" s="1091"/>
      <c r="I369" s="1091"/>
      <c r="J369" s="1091"/>
      <c r="K369" s="1091"/>
      <c r="L369" s="1091"/>
      <c r="M369" s="1091"/>
      <c r="N369" s="1091"/>
      <c r="O369" s="1125"/>
      <c r="P369" s="1125"/>
      <c r="Q369" s="1125"/>
      <c r="R369" s="1126"/>
      <c r="S369" s="1125"/>
      <c r="T369" s="1125"/>
      <c r="U369" s="1125"/>
      <c r="V369" s="1126"/>
      <c r="W369" s="1126"/>
      <c r="AH369" s="1105"/>
      <c r="AI369" s="1105"/>
      <c r="AJ369" s="1014"/>
    </row>
    <row r="370" spans="1:36" s="1104" customFormat="1" ht="12.75">
      <c r="A370" s="1125"/>
      <c r="B370" s="1125"/>
      <c r="C370" s="1126"/>
      <c r="D370" s="1091"/>
      <c r="E370" s="1091"/>
      <c r="F370" s="1091"/>
      <c r="G370" s="1091"/>
      <c r="H370" s="1091"/>
      <c r="I370" s="1091"/>
      <c r="J370" s="1091"/>
      <c r="K370" s="1091"/>
      <c r="L370" s="1091"/>
      <c r="M370" s="1091"/>
      <c r="N370" s="1091"/>
      <c r="O370" s="1125"/>
      <c r="P370" s="1125"/>
      <c r="Q370" s="1125"/>
      <c r="R370" s="1126"/>
      <c r="S370" s="1125"/>
      <c r="T370" s="1125"/>
      <c r="U370" s="1125"/>
      <c r="V370" s="1126"/>
      <c r="W370" s="1126"/>
      <c r="AH370" s="1105"/>
      <c r="AI370" s="1105"/>
      <c r="AJ370" s="1014"/>
    </row>
    <row r="371" spans="1:36" s="1104" customFormat="1" ht="12.75">
      <c r="A371" s="1125"/>
      <c r="B371" s="1125"/>
      <c r="C371" s="1126"/>
      <c r="D371" s="1091"/>
      <c r="E371" s="1091"/>
      <c r="F371" s="1091"/>
      <c r="G371" s="1091"/>
      <c r="H371" s="1091"/>
      <c r="I371" s="1091"/>
      <c r="J371" s="1091"/>
      <c r="K371" s="1091"/>
      <c r="L371" s="1091"/>
      <c r="M371" s="1091"/>
      <c r="N371" s="1091"/>
      <c r="O371" s="1125"/>
      <c r="P371" s="1125"/>
      <c r="Q371" s="1125"/>
      <c r="R371" s="1126"/>
      <c r="S371" s="1125"/>
      <c r="T371" s="1125"/>
      <c r="U371" s="1125"/>
      <c r="V371" s="1126"/>
      <c r="W371" s="1126"/>
      <c r="AH371" s="1105"/>
      <c r="AI371" s="1105"/>
      <c r="AJ371" s="1014"/>
    </row>
    <row r="372" spans="1:36" s="1104" customFormat="1" ht="12.75">
      <c r="A372" s="1125"/>
      <c r="B372" s="1125"/>
      <c r="C372" s="1126"/>
      <c r="D372" s="1091"/>
      <c r="E372" s="1091"/>
      <c r="F372" s="1091"/>
      <c r="G372" s="1091"/>
      <c r="H372" s="1091"/>
      <c r="I372" s="1091"/>
      <c r="J372" s="1091"/>
      <c r="K372" s="1091"/>
      <c r="L372" s="1091"/>
      <c r="M372" s="1091"/>
      <c r="N372" s="1091"/>
      <c r="O372" s="1125"/>
      <c r="P372" s="1125"/>
      <c r="Q372" s="1125"/>
      <c r="R372" s="1126"/>
      <c r="S372" s="1125"/>
      <c r="T372" s="1125"/>
      <c r="U372" s="1125"/>
      <c r="V372" s="1126"/>
      <c r="W372" s="1126"/>
      <c r="AH372" s="1105"/>
      <c r="AI372" s="1105"/>
      <c r="AJ372" s="1014"/>
    </row>
    <row r="373" spans="1:36" s="1104" customFormat="1" ht="12.75">
      <c r="A373" s="1125"/>
      <c r="B373" s="1125"/>
      <c r="C373" s="1126"/>
      <c r="D373" s="1091"/>
      <c r="E373" s="1091"/>
      <c r="F373" s="1091"/>
      <c r="G373" s="1091"/>
      <c r="H373" s="1091"/>
      <c r="I373" s="1091"/>
      <c r="J373" s="1091"/>
      <c r="K373" s="1091"/>
      <c r="L373" s="1091"/>
      <c r="M373" s="1091"/>
      <c r="N373" s="1091"/>
      <c r="O373" s="1125"/>
      <c r="P373" s="1125"/>
      <c r="Q373" s="1125"/>
      <c r="R373" s="1126"/>
      <c r="S373" s="1125"/>
      <c r="T373" s="1125"/>
      <c r="U373" s="1125"/>
      <c r="V373" s="1126"/>
      <c r="W373" s="1126"/>
      <c r="AH373" s="1105"/>
      <c r="AI373" s="1105"/>
      <c r="AJ373" s="1014"/>
    </row>
    <row r="374" spans="1:36" s="1104" customFormat="1" ht="12.75">
      <c r="A374" s="1125"/>
      <c r="B374" s="1125"/>
      <c r="C374" s="1126"/>
      <c r="D374" s="1091"/>
      <c r="E374" s="1091"/>
      <c r="F374" s="1091"/>
      <c r="G374" s="1091"/>
      <c r="H374" s="1091"/>
      <c r="I374" s="1091"/>
      <c r="J374" s="1091"/>
      <c r="K374" s="1091"/>
      <c r="L374" s="1091"/>
      <c r="M374" s="1091"/>
      <c r="N374" s="1091"/>
      <c r="O374" s="1125"/>
      <c r="P374" s="1125"/>
      <c r="Q374" s="1125"/>
      <c r="R374" s="1126"/>
      <c r="S374" s="1125"/>
      <c r="T374" s="1125"/>
      <c r="U374" s="1125"/>
      <c r="V374" s="1126"/>
      <c r="W374" s="1126"/>
      <c r="AH374" s="1105"/>
      <c r="AI374" s="1105"/>
      <c r="AJ374" s="1014"/>
    </row>
    <row r="375" spans="1:36" s="1104" customFormat="1" ht="12.75">
      <c r="A375" s="1125"/>
      <c r="B375" s="1125"/>
      <c r="C375" s="1126"/>
      <c r="D375" s="1091"/>
      <c r="E375" s="1091"/>
      <c r="F375" s="1091"/>
      <c r="G375" s="1091"/>
      <c r="H375" s="1091"/>
      <c r="I375" s="1091"/>
      <c r="J375" s="1091"/>
      <c r="K375" s="1091"/>
      <c r="L375" s="1091"/>
      <c r="M375" s="1091"/>
      <c r="N375" s="1091"/>
      <c r="O375" s="1125"/>
      <c r="P375" s="1125"/>
      <c r="Q375" s="1125"/>
      <c r="R375" s="1126"/>
      <c r="S375" s="1125"/>
      <c r="T375" s="1125"/>
      <c r="U375" s="1125"/>
      <c r="V375" s="1126"/>
      <c r="W375" s="1126"/>
      <c r="AH375" s="1105"/>
      <c r="AI375" s="1105"/>
      <c r="AJ375" s="1014"/>
    </row>
    <row r="376" spans="1:36" s="1104" customFormat="1" ht="12.75">
      <c r="A376" s="1125"/>
      <c r="B376" s="1125"/>
      <c r="C376" s="1126"/>
      <c r="D376" s="1091"/>
      <c r="E376" s="1091"/>
      <c r="F376" s="1091"/>
      <c r="G376" s="1091"/>
      <c r="H376" s="1091"/>
      <c r="I376" s="1091"/>
      <c r="J376" s="1091"/>
      <c r="K376" s="1091"/>
      <c r="L376" s="1091"/>
      <c r="M376" s="1091"/>
      <c r="N376" s="1091"/>
      <c r="O376" s="1125"/>
      <c r="P376" s="1125"/>
      <c r="Q376" s="1125"/>
      <c r="R376" s="1126"/>
      <c r="S376" s="1125"/>
      <c r="T376" s="1125"/>
      <c r="U376" s="1125"/>
      <c r="V376" s="1126"/>
      <c r="W376" s="1126"/>
      <c r="AH376" s="1105"/>
      <c r="AI376" s="1105"/>
      <c r="AJ376" s="1014"/>
    </row>
    <row r="377" spans="1:36" s="1104" customFormat="1" ht="12.75">
      <c r="A377" s="1125"/>
      <c r="B377" s="1125"/>
      <c r="C377" s="1126"/>
      <c r="D377" s="1091"/>
      <c r="E377" s="1091"/>
      <c r="F377" s="1091"/>
      <c r="G377" s="1091"/>
      <c r="H377" s="1091"/>
      <c r="I377" s="1091"/>
      <c r="J377" s="1091"/>
      <c r="K377" s="1091"/>
      <c r="L377" s="1091"/>
      <c r="M377" s="1091"/>
      <c r="N377" s="1091"/>
      <c r="O377" s="1125"/>
      <c r="P377" s="1125"/>
      <c r="Q377" s="1125"/>
      <c r="R377" s="1126"/>
      <c r="S377" s="1125"/>
      <c r="T377" s="1125"/>
      <c r="U377" s="1125"/>
      <c r="V377" s="1126"/>
      <c r="W377" s="1126"/>
      <c r="AH377" s="1105"/>
      <c r="AI377" s="1105"/>
      <c r="AJ377" s="1014"/>
    </row>
    <row r="378" spans="1:36" s="1104" customFormat="1" ht="12.75">
      <c r="A378" s="1125"/>
      <c r="B378" s="1125"/>
      <c r="C378" s="1126"/>
      <c r="D378" s="1091"/>
      <c r="E378" s="1091"/>
      <c r="F378" s="1091"/>
      <c r="G378" s="1091"/>
      <c r="H378" s="1091"/>
      <c r="I378" s="1091"/>
      <c r="J378" s="1091"/>
      <c r="K378" s="1091"/>
      <c r="L378" s="1091"/>
      <c r="M378" s="1091"/>
      <c r="N378" s="1091"/>
      <c r="O378" s="1125"/>
      <c r="P378" s="1125"/>
      <c r="Q378" s="1125"/>
      <c r="R378" s="1126"/>
      <c r="S378" s="1125"/>
      <c r="T378" s="1125"/>
      <c r="U378" s="1125"/>
      <c r="V378" s="1126"/>
      <c r="W378" s="1126"/>
      <c r="AH378" s="1105"/>
      <c r="AI378" s="1105"/>
      <c r="AJ378" s="1014"/>
    </row>
    <row r="379" spans="1:36" s="1104" customFormat="1" ht="12.75">
      <c r="A379" s="1125"/>
      <c r="B379" s="1125"/>
      <c r="C379" s="1126"/>
      <c r="D379" s="1091"/>
      <c r="E379" s="1091"/>
      <c r="F379" s="1091"/>
      <c r="G379" s="1091"/>
      <c r="H379" s="1091"/>
      <c r="I379" s="1091"/>
      <c r="J379" s="1091"/>
      <c r="K379" s="1091"/>
      <c r="L379" s="1091"/>
      <c r="M379" s="1091"/>
      <c r="N379" s="1091"/>
      <c r="O379" s="1125"/>
      <c r="P379" s="1125"/>
      <c r="Q379" s="1125"/>
      <c r="R379" s="1126"/>
      <c r="S379" s="1125"/>
      <c r="T379" s="1125"/>
      <c r="U379" s="1125"/>
      <c r="V379" s="1126"/>
      <c r="W379" s="1126"/>
      <c r="AH379" s="1105"/>
      <c r="AI379" s="1105"/>
      <c r="AJ379" s="1014"/>
    </row>
    <row r="380" spans="1:36" s="1104" customFormat="1" ht="12.75">
      <c r="A380" s="1125"/>
      <c r="B380" s="1125"/>
      <c r="C380" s="1126"/>
      <c r="D380" s="1091"/>
      <c r="E380" s="1091"/>
      <c r="F380" s="1091"/>
      <c r="G380" s="1091"/>
      <c r="H380" s="1091"/>
      <c r="I380" s="1091"/>
      <c r="J380" s="1091"/>
      <c r="K380" s="1091"/>
      <c r="L380" s="1091"/>
      <c r="M380" s="1091"/>
      <c r="N380" s="1091"/>
      <c r="O380" s="1125"/>
      <c r="P380" s="1125"/>
      <c r="Q380" s="1125"/>
      <c r="R380" s="1126"/>
      <c r="S380" s="1125"/>
      <c r="T380" s="1125"/>
      <c r="U380" s="1125"/>
      <c r="V380" s="1126"/>
      <c r="W380" s="1126"/>
      <c r="AH380" s="1105"/>
      <c r="AI380" s="1105"/>
      <c r="AJ380" s="1014"/>
    </row>
    <row r="381" spans="1:36" s="1104" customFormat="1" ht="12.75">
      <c r="A381" s="1125"/>
      <c r="B381" s="1125"/>
      <c r="C381" s="1126"/>
      <c r="D381" s="1091"/>
      <c r="E381" s="1091"/>
      <c r="F381" s="1091"/>
      <c r="G381" s="1091"/>
      <c r="H381" s="1091"/>
      <c r="I381" s="1091"/>
      <c r="J381" s="1091"/>
      <c r="K381" s="1091"/>
      <c r="L381" s="1091"/>
      <c r="M381" s="1091"/>
      <c r="N381" s="1091"/>
      <c r="O381" s="1125"/>
      <c r="P381" s="1125"/>
      <c r="Q381" s="1125"/>
      <c r="R381" s="1126"/>
      <c r="S381" s="1125"/>
      <c r="T381" s="1125"/>
      <c r="U381" s="1125"/>
      <c r="V381" s="1126"/>
      <c r="W381" s="1126"/>
      <c r="AH381" s="1105"/>
      <c r="AI381" s="1105"/>
      <c r="AJ381" s="1014"/>
    </row>
    <row r="382" spans="1:36" s="1104" customFormat="1" ht="12.75">
      <c r="A382" s="1125"/>
      <c r="B382" s="1125"/>
      <c r="C382" s="1126"/>
      <c r="D382" s="1091"/>
      <c r="E382" s="1091"/>
      <c r="F382" s="1091"/>
      <c r="G382" s="1091"/>
      <c r="H382" s="1091"/>
      <c r="I382" s="1091"/>
      <c r="J382" s="1091"/>
      <c r="K382" s="1091"/>
      <c r="L382" s="1091"/>
      <c r="M382" s="1091"/>
      <c r="N382" s="1091"/>
      <c r="O382" s="1125"/>
      <c r="P382" s="1125"/>
      <c r="Q382" s="1125"/>
      <c r="R382" s="1126"/>
      <c r="S382" s="1125"/>
      <c r="T382" s="1125"/>
      <c r="U382" s="1125"/>
      <c r="V382" s="1126"/>
      <c r="W382" s="1126"/>
      <c r="AH382" s="1105"/>
      <c r="AI382" s="1105"/>
      <c r="AJ382" s="1014"/>
    </row>
    <row r="383" spans="1:36" s="1104" customFormat="1" ht="12.75">
      <c r="A383" s="1125"/>
      <c r="B383" s="1125"/>
      <c r="C383" s="1126"/>
      <c r="D383" s="1091"/>
      <c r="E383" s="1091"/>
      <c r="F383" s="1091"/>
      <c r="G383" s="1091"/>
      <c r="H383" s="1091"/>
      <c r="I383" s="1091"/>
      <c r="J383" s="1091"/>
      <c r="K383" s="1091"/>
      <c r="L383" s="1091"/>
      <c r="M383" s="1091"/>
      <c r="N383" s="1091"/>
      <c r="O383" s="1125"/>
      <c r="P383" s="1125"/>
      <c r="Q383" s="1125"/>
      <c r="R383" s="1126"/>
      <c r="S383" s="1125"/>
      <c r="T383" s="1125"/>
      <c r="U383" s="1125"/>
      <c r="V383" s="1126"/>
      <c r="W383" s="1126"/>
      <c r="AH383" s="1105"/>
      <c r="AI383" s="1105"/>
      <c r="AJ383" s="1014"/>
    </row>
    <row r="384" spans="1:36" s="1104" customFormat="1" ht="12.75">
      <c r="A384" s="1125"/>
      <c r="B384" s="1125"/>
      <c r="C384" s="1126"/>
      <c r="D384" s="1091"/>
      <c r="E384" s="1091"/>
      <c r="F384" s="1091"/>
      <c r="G384" s="1091"/>
      <c r="H384" s="1091"/>
      <c r="I384" s="1091"/>
      <c r="J384" s="1091"/>
      <c r="K384" s="1091"/>
      <c r="L384" s="1091"/>
      <c r="M384" s="1091"/>
      <c r="N384" s="1091"/>
      <c r="O384" s="1125"/>
      <c r="P384" s="1125"/>
      <c r="Q384" s="1125"/>
      <c r="R384" s="1126"/>
      <c r="S384" s="1125"/>
      <c r="T384" s="1125"/>
      <c r="U384" s="1125"/>
      <c r="V384" s="1126"/>
      <c r="W384" s="1126"/>
      <c r="AH384" s="1105"/>
      <c r="AI384" s="1105"/>
      <c r="AJ384" s="1014"/>
    </row>
    <row r="385" spans="1:36" s="1104" customFormat="1" ht="12.75">
      <c r="A385" s="1125"/>
      <c r="B385" s="1125"/>
      <c r="C385" s="1126"/>
      <c r="D385" s="1091"/>
      <c r="E385" s="1091"/>
      <c r="F385" s="1091"/>
      <c r="G385" s="1091"/>
      <c r="H385" s="1091"/>
      <c r="I385" s="1091"/>
      <c r="J385" s="1091"/>
      <c r="K385" s="1091"/>
      <c r="L385" s="1091"/>
      <c r="M385" s="1091"/>
      <c r="N385" s="1091"/>
      <c r="O385" s="1125"/>
      <c r="P385" s="1125"/>
      <c r="Q385" s="1125"/>
      <c r="R385" s="1126"/>
      <c r="S385" s="1125"/>
      <c r="T385" s="1125"/>
      <c r="U385" s="1125"/>
      <c r="V385" s="1126"/>
      <c r="W385" s="1126"/>
      <c r="AH385" s="1105"/>
      <c r="AI385" s="1105"/>
      <c r="AJ385" s="1014"/>
    </row>
    <row r="386" spans="1:36" s="1104" customFormat="1" ht="12.75">
      <c r="A386" s="1125"/>
      <c r="B386" s="1125"/>
      <c r="C386" s="1126"/>
      <c r="D386" s="1091"/>
      <c r="E386" s="1091"/>
      <c r="F386" s="1091"/>
      <c r="G386" s="1091"/>
      <c r="H386" s="1091"/>
      <c r="I386" s="1091"/>
      <c r="J386" s="1091"/>
      <c r="K386" s="1091"/>
      <c r="L386" s="1091"/>
      <c r="M386" s="1091"/>
      <c r="N386" s="1091"/>
      <c r="O386" s="1125"/>
      <c r="P386" s="1125"/>
      <c r="Q386" s="1125"/>
      <c r="R386" s="1126"/>
      <c r="S386" s="1125"/>
      <c r="T386" s="1125"/>
      <c r="U386" s="1125"/>
      <c r="V386" s="1126"/>
      <c r="W386" s="1126"/>
      <c r="AH386" s="1105"/>
      <c r="AI386" s="1105"/>
      <c r="AJ386" s="1014"/>
    </row>
    <row r="387" spans="1:36" s="1104" customFormat="1" ht="12.75">
      <c r="A387" s="1125"/>
      <c r="B387" s="1125"/>
      <c r="C387" s="1126"/>
      <c r="D387" s="1091"/>
      <c r="E387" s="1091"/>
      <c r="F387" s="1091"/>
      <c r="G387" s="1091"/>
      <c r="H387" s="1091"/>
      <c r="I387" s="1091"/>
      <c r="J387" s="1091"/>
      <c r="K387" s="1091"/>
      <c r="L387" s="1091"/>
      <c r="M387" s="1091"/>
      <c r="N387" s="1091"/>
      <c r="O387" s="1125"/>
      <c r="P387" s="1125"/>
      <c r="Q387" s="1125"/>
      <c r="R387" s="1126"/>
      <c r="S387" s="1125"/>
      <c r="T387" s="1125"/>
      <c r="U387" s="1125"/>
      <c r="V387" s="1126"/>
      <c r="W387" s="1126"/>
      <c r="AH387" s="1105"/>
      <c r="AI387" s="1105"/>
      <c r="AJ387" s="1014"/>
    </row>
    <row r="388" spans="1:36" s="1104" customFormat="1" ht="12.75">
      <c r="A388" s="1125"/>
      <c r="B388" s="1125"/>
      <c r="C388" s="1126"/>
      <c r="D388" s="1091"/>
      <c r="E388" s="1091"/>
      <c r="F388" s="1091"/>
      <c r="G388" s="1091"/>
      <c r="H388" s="1091"/>
      <c r="I388" s="1091"/>
      <c r="J388" s="1091"/>
      <c r="K388" s="1091"/>
      <c r="L388" s="1091"/>
      <c r="M388" s="1091"/>
      <c r="N388" s="1091"/>
      <c r="O388" s="1125"/>
      <c r="P388" s="1125"/>
      <c r="Q388" s="1125"/>
      <c r="R388" s="1126"/>
      <c r="S388" s="1125"/>
      <c r="T388" s="1125"/>
      <c r="U388" s="1125"/>
      <c r="V388" s="1126"/>
      <c r="W388" s="1126"/>
      <c r="AH388" s="1105"/>
      <c r="AI388" s="1105"/>
      <c r="AJ388" s="1014"/>
    </row>
    <row r="389" spans="1:36" s="1104" customFormat="1" ht="12.75">
      <c r="A389" s="1125"/>
      <c r="B389" s="1125"/>
      <c r="C389" s="1126"/>
      <c r="D389" s="1091"/>
      <c r="E389" s="1091"/>
      <c r="F389" s="1091"/>
      <c r="G389" s="1091"/>
      <c r="H389" s="1091"/>
      <c r="I389" s="1091"/>
      <c r="J389" s="1091"/>
      <c r="K389" s="1091"/>
      <c r="L389" s="1091"/>
      <c r="M389" s="1091"/>
      <c r="N389" s="1091"/>
      <c r="O389" s="1125"/>
      <c r="P389" s="1125"/>
      <c r="Q389" s="1125"/>
      <c r="R389" s="1126"/>
      <c r="S389" s="1125"/>
      <c r="T389" s="1125"/>
      <c r="U389" s="1125"/>
      <c r="V389" s="1126"/>
      <c r="W389" s="1126"/>
      <c r="AH389" s="1105"/>
      <c r="AI389" s="1105"/>
      <c r="AJ389" s="1014"/>
    </row>
    <row r="390" spans="1:36" s="1104" customFormat="1" ht="12.75">
      <c r="A390" s="1125"/>
      <c r="B390" s="1125"/>
      <c r="C390" s="1126"/>
      <c r="D390" s="1091"/>
      <c r="E390" s="1091"/>
      <c r="F390" s="1091"/>
      <c r="G390" s="1091"/>
      <c r="H390" s="1091"/>
      <c r="I390" s="1091"/>
      <c r="J390" s="1091"/>
      <c r="K390" s="1091"/>
      <c r="L390" s="1091"/>
      <c r="M390" s="1091"/>
      <c r="N390" s="1091"/>
      <c r="O390" s="1125"/>
      <c r="P390" s="1125"/>
      <c r="Q390" s="1125"/>
      <c r="R390" s="1126"/>
      <c r="S390" s="1125"/>
      <c r="T390" s="1125"/>
      <c r="U390" s="1125"/>
      <c r="V390" s="1126"/>
      <c r="W390" s="1126"/>
      <c r="AH390" s="1105"/>
      <c r="AI390" s="1105"/>
      <c r="AJ390" s="1014"/>
    </row>
    <row r="391" spans="1:36" s="1104" customFormat="1" ht="12.75">
      <c r="A391" s="1125"/>
      <c r="B391" s="1125"/>
      <c r="C391" s="1126"/>
      <c r="D391" s="1091"/>
      <c r="E391" s="1091"/>
      <c r="F391" s="1091"/>
      <c r="G391" s="1091"/>
      <c r="H391" s="1091"/>
      <c r="I391" s="1091"/>
      <c r="J391" s="1091"/>
      <c r="K391" s="1091"/>
      <c r="L391" s="1091"/>
      <c r="M391" s="1091"/>
      <c r="N391" s="1091"/>
      <c r="O391" s="1125"/>
      <c r="P391" s="1125"/>
      <c r="Q391" s="1125"/>
      <c r="R391" s="1126"/>
      <c r="S391" s="1125"/>
      <c r="T391" s="1125"/>
      <c r="U391" s="1125"/>
      <c r="V391" s="1126"/>
      <c r="W391" s="1126"/>
      <c r="AH391" s="1105"/>
      <c r="AI391" s="1105"/>
      <c r="AJ391" s="1014"/>
    </row>
    <row r="392" spans="1:36" s="1104" customFormat="1" ht="12.75">
      <c r="A392" s="1125"/>
      <c r="B392" s="1125"/>
      <c r="C392" s="1126"/>
      <c r="D392" s="1091"/>
      <c r="E392" s="1091"/>
      <c r="F392" s="1091"/>
      <c r="G392" s="1091"/>
      <c r="H392" s="1091"/>
      <c r="I392" s="1091"/>
      <c r="J392" s="1091"/>
      <c r="K392" s="1091"/>
      <c r="L392" s="1091"/>
      <c r="M392" s="1091"/>
      <c r="N392" s="1091"/>
      <c r="O392" s="1125"/>
      <c r="P392" s="1125"/>
      <c r="Q392" s="1125"/>
      <c r="R392" s="1126"/>
      <c r="S392" s="1125"/>
      <c r="T392" s="1125"/>
      <c r="U392" s="1125"/>
      <c r="V392" s="1126"/>
      <c r="W392" s="1126"/>
      <c r="AH392" s="1105"/>
      <c r="AI392" s="1105"/>
      <c r="AJ392" s="1014"/>
    </row>
    <row r="393" spans="1:36" s="1104" customFormat="1" ht="12.75">
      <c r="A393" s="1125"/>
      <c r="B393" s="1125"/>
      <c r="C393" s="1126"/>
      <c r="D393" s="1091"/>
      <c r="E393" s="1091"/>
      <c r="F393" s="1091"/>
      <c r="G393" s="1091"/>
      <c r="H393" s="1091"/>
      <c r="I393" s="1091"/>
      <c r="J393" s="1091"/>
      <c r="K393" s="1091"/>
      <c r="L393" s="1091"/>
      <c r="M393" s="1091"/>
      <c r="N393" s="1091"/>
      <c r="O393" s="1125"/>
      <c r="P393" s="1125"/>
      <c r="Q393" s="1125"/>
      <c r="R393" s="1126"/>
      <c r="S393" s="1125"/>
      <c r="T393" s="1125"/>
      <c r="U393" s="1125"/>
      <c r="V393" s="1126"/>
      <c r="W393" s="1126"/>
      <c r="AH393" s="1105"/>
      <c r="AI393" s="1105"/>
      <c r="AJ393" s="1014"/>
    </row>
    <row r="394" spans="1:36" s="1104" customFormat="1" ht="12.75">
      <c r="A394" s="1125"/>
      <c r="B394" s="1125"/>
      <c r="C394" s="1126"/>
      <c r="D394" s="1091"/>
      <c r="E394" s="1091"/>
      <c r="F394" s="1091"/>
      <c r="G394" s="1091"/>
      <c r="H394" s="1091"/>
      <c r="I394" s="1091"/>
      <c r="J394" s="1091"/>
      <c r="K394" s="1091"/>
      <c r="L394" s="1091"/>
      <c r="M394" s="1091"/>
      <c r="N394" s="1091"/>
      <c r="O394" s="1125"/>
      <c r="P394" s="1125"/>
      <c r="Q394" s="1125"/>
      <c r="R394" s="1126"/>
      <c r="S394" s="1125"/>
      <c r="T394" s="1125"/>
      <c r="U394" s="1125"/>
      <c r="V394" s="1126"/>
      <c r="W394" s="1126"/>
      <c r="AH394" s="1105"/>
      <c r="AI394" s="1105"/>
      <c r="AJ394" s="1014"/>
    </row>
    <row r="395" spans="1:36" s="1104" customFormat="1" ht="12.75">
      <c r="A395" s="1125"/>
      <c r="B395" s="1125"/>
      <c r="C395" s="1126"/>
      <c r="D395" s="1091"/>
      <c r="E395" s="1091"/>
      <c r="F395" s="1091"/>
      <c r="G395" s="1091"/>
      <c r="H395" s="1091"/>
      <c r="I395" s="1091"/>
      <c r="J395" s="1091"/>
      <c r="K395" s="1091"/>
      <c r="L395" s="1091"/>
      <c r="M395" s="1091"/>
      <c r="N395" s="1091"/>
      <c r="O395" s="1125"/>
      <c r="P395" s="1125"/>
      <c r="Q395" s="1125"/>
      <c r="R395" s="1126"/>
      <c r="S395" s="1125"/>
      <c r="T395" s="1125"/>
      <c r="U395" s="1125"/>
      <c r="V395" s="1126"/>
      <c r="W395" s="1126"/>
      <c r="AH395" s="1105"/>
      <c r="AI395" s="1105"/>
      <c r="AJ395" s="1014"/>
    </row>
    <row r="396" spans="1:36" s="1104" customFormat="1" ht="12.75">
      <c r="A396" s="1125"/>
      <c r="B396" s="1125"/>
      <c r="C396" s="1126"/>
      <c r="D396" s="1091"/>
      <c r="E396" s="1091"/>
      <c r="F396" s="1091"/>
      <c r="G396" s="1091"/>
      <c r="H396" s="1091"/>
      <c r="I396" s="1091"/>
      <c r="J396" s="1091"/>
      <c r="K396" s="1091"/>
      <c r="L396" s="1091"/>
      <c r="M396" s="1091"/>
      <c r="N396" s="1091"/>
      <c r="O396" s="1125"/>
      <c r="P396" s="1125"/>
      <c r="Q396" s="1125"/>
      <c r="R396" s="1126"/>
      <c r="S396" s="1125"/>
      <c r="T396" s="1125"/>
      <c r="U396" s="1125"/>
      <c r="V396" s="1126"/>
      <c r="W396" s="1126"/>
      <c r="AH396" s="1105"/>
      <c r="AI396" s="1105"/>
      <c r="AJ396" s="1014"/>
    </row>
    <row r="397" spans="1:36" s="1104" customFormat="1" ht="12.75">
      <c r="A397" s="1125"/>
      <c r="B397" s="1125"/>
      <c r="C397" s="1126"/>
      <c r="D397" s="1091"/>
      <c r="E397" s="1091"/>
      <c r="F397" s="1091"/>
      <c r="G397" s="1091"/>
      <c r="H397" s="1091"/>
      <c r="I397" s="1091"/>
      <c r="J397" s="1091"/>
      <c r="K397" s="1091"/>
      <c r="L397" s="1091"/>
      <c r="M397" s="1091"/>
      <c r="N397" s="1091"/>
      <c r="O397" s="1125"/>
      <c r="P397" s="1125"/>
      <c r="Q397" s="1125"/>
      <c r="R397" s="1126"/>
      <c r="S397" s="1125"/>
      <c r="T397" s="1125"/>
      <c r="U397" s="1125"/>
      <c r="V397" s="1126"/>
      <c r="W397" s="1126"/>
      <c r="AH397" s="1105"/>
      <c r="AI397" s="1105"/>
      <c r="AJ397" s="1014"/>
    </row>
    <row r="398" spans="1:36" s="1104" customFormat="1" ht="12.75">
      <c r="A398" s="1125"/>
      <c r="B398" s="1125"/>
      <c r="C398" s="1126"/>
      <c r="D398" s="1091"/>
      <c r="E398" s="1091"/>
      <c r="F398" s="1091"/>
      <c r="G398" s="1091"/>
      <c r="H398" s="1091"/>
      <c r="I398" s="1091"/>
      <c r="J398" s="1091"/>
      <c r="K398" s="1091"/>
      <c r="L398" s="1091"/>
      <c r="M398" s="1091"/>
      <c r="N398" s="1091"/>
      <c r="O398" s="1125"/>
      <c r="P398" s="1125"/>
      <c r="Q398" s="1125"/>
      <c r="R398" s="1126"/>
      <c r="S398" s="1125"/>
      <c r="T398" s="1125"/>
      <c r="U398" s="1125"/>
      <c r="V398" s="1126"/>
      <c r="W398" s="1126"/>
      <c r="AH398" s="1105"/>
      <c r="AI398" s="1105"/>
      <c r="AJ398" s="1014"/>
    </row>
    <row r="399" spans="1:36" s="1104" customFormat="1" ht="12.75">
      <c r="A399" s="1125"/>
      <c r="B399" s="1125"/>
      <c r="C399" s="1126"/>
      <c r="D399" s="1091"/>
      <c r="E399" s="1091"/>
      <c r="F399" s="1091"/>
      <c r="G399" s="1091"/>
      <c r="H399" s="1091"/>
      <c r="I399" s="1091"/>
      <c r="J399" s="1091"/>
      <c r="K399" s="1091"/>
      <c r="L399" s="1091"/>
      <c r="M399" s="1091"/>
      <c r="N399" s="1091"/>
      <c r="O399" s="1125"/>
      <c r="P399" s="1125"/>
      <c r="Q399" s="1125"/>
      <c r="R399" s="1126"/>
      <c r="S399" s="1125"/>
      <c r="T399" s="1125"/>
      <c r="U399" s="1125"/>
      <c r="V399" s="1126"/>
      <c r="W399" s="1126"/>
      <c r="AH399" s="1105"/>
      <c r="AI399" s="1105"/>
      <c r="AJ399" s="1014"/>
    </row>
    <row r="400" spans="1:36" s="1104" customFormat="1" ht="12.75">
      <c r="A400" s="1125"/>
      <c r="B400" s="1125"/>
      <c r="C400" s="1126"/>
      <c r="D400" s="1091"/>
      <c r="E400" s="1091"/>
      <c r="F400" s="1091"/>
      <c r="G400" s="1091"/>
      <c r="H400" s="1091"/>
      <c r="I400" s="1091"/>
      <c r="J400" s="1091"/>
      <c r="K400" s="1091"/>
      <c r="L400" s="1091"/>
      <c r="M400" s="1091"/>
      <c r="N400" s="1091"/>
      <c r="O400" s="1125"/>
      <c r="P400" s="1125"/>
      <c r="Q400" s="1125"/>
      <c r="R400" s="1126"/>
      <c r="S400" s="1125"/>
      <c r="T400" s="1125"/>
      <c r="U400" s="1125"/>
      <c r="V400" s="1126"/>
      <c r="W400" s="1126"/>
      <c r="AH400" s="1105"/>
      <c r="AI400" s="1105"/>
      <c r="AJ400" s="1014"/>
    </row>
    <row r="401" spans="1:36" s="1104" customFormat="1" ht="12.75">
      <c r="A401" s="1125"/>
      <c r="B401" s="1125"/>
      <c r="C401" s="1126"/>
      <c r="D401" s="1091"/>
      <c r="E401" s="1091"/>
      <c r="F401" s="1091"/>
      <c r="G401" s="1091"/>
      <c r="H401" s="1091"/>
      <c r="I401" s="1091"/>
      <c r="J401" s="1091"/>
      <c r="K401" s="1091"/>
      <c r="L401" s="1091"/>
      <c r="M401" s="1091"/>
      <c r="N401" s="1091"/>
      <c r="O401" s="1125"/>
      <c r="P401" s="1125"/>
      <c r="Q401" s="1125"/>
      <c r="R401" s="1126"/>
      <c r="S401" s="1125"/>
      <c r="T401" s="1125"/>
      <c r="U401" s="1125"/>
      <c r="V401" s="1126"/>
      <c r="W401" s="1126"/>
      <c r="AH401" s="1105"/>
      <c r="AI401" s="1105"/>
      <c r="AJ401" s="1014"/>
    </row>
    <row r="402" spans="1:36" s="1104" customFormat="1" ht="12.75">
      <c r="A402" s="1125"/>
      <c r="B402" s="1125"/>
      <c r="C402" s="1126"/>
      <c r="D402" s="1091"/>
      <c r="E402" s="1091"/>
      <c r="F402" s="1091"/>
      <c r="G402" s="1091"/>
      <c r="H402" s="1091"/>
      <c r="I402" s="1091"/>
      <c r="J402" s="1091"/>
      <c r="K402" s="1091"/>
      <c r="L402" s="1091"/>
      <c r="M402" s="1091"/>
      <c r="N402" s="1091"/>
      <c r="O402" s="1125"/>
      <c r="P402" s="1125"/>
      <c r="Q402" s="1125"/>
      <c r="R402" s="1126"/>
      <c r="S402" s="1125"/>
      <c r="T402" s="1125"/>
      <c r="U402" s="1125"/>
      <c r="V402" s="1126"/>
      <c r="W402" s="1126"/>
      <c r="AH402" s="1105"/>
      <c r="AI402" s="1105"/>
      <c r="AJ402" s="1014"/>
    </row>
    <row r="403" spans="1:36" s="1104" customFormat="1" ht="12.75">
      <c r="A403" s="1125"/>
      <c r="B403" s="1125"/>
      <c r="C403" s="1126"/>
      <c r="D403" s="1091"/>
      <c r="E403" s="1091"/>
      <c r="F403" s="1091"/>
      <c r="G403" s="1091"/>
      <c r="H403" s="1091"/>
      <c r="I403" s="1091"/>
      <c r="J403" s="1091"/>
      <c r="K403" s="1091"/>
      <c r="L403" s="1091"/>
      <c r="M403" s="1091"/>
      <c r="N403" s="1091"/>
      <c r="O403" s="1125"/>
      <c r="P403" s="1125"/>
      <c r="Q403" s="1125"/>
      <c r="R403" s="1126"/>
      <c r="S403" s="1125"/>
      <c r="T403" s="1125"/>
      <c r="U403" s="1125"/>
      <c r="V403" s="1126"/>
      <c r="W403" s="1126"/>
      <c r="AH403" s="1105"/>
      <c r="AI403" s="1105"/>
      <c r="AJ403" s="1014"/>
    </row>
    <row r="404" spans="1:36" s="1104" customFormat="1" ht="12.75">
      <c r="A404" s="1125"/>
      <c r="B404" s="1125"/>
      <c r="C404" s="1126"/>
      <c r="D404" s="1091"/>
      <c r="E404" s="1091"/>
      <c r="F404" s="1091"/>
      <c r="G404" s="1091"/>
      <c r="H404" s="1091"/>
      <c r="I404" s="1091"/>
      <c r="J404" s="1091"/>
      <c r="K404" s="1091"/>
      <c r="L404" s="1091"/>
      <c r="M404" s="1091"/>
      <c r="N404" s="1091"/>
      <c r="O404" s="1125"/>
      <c r="P404" s="1125"/>
      <c r="Q404" s="1125"/>
      <c r="R404" s="1126"/>
      <c r="S404" s="1125"/>
      <c r="T404" s="1125"/>
      <c r="U404" s="1125"/>
      <c r="V404" s="1126"/>
      <c r="W404" s="1126"/>
      <c r="AH404" s="1105"/>
      <c r="AI404" s="1105"/>
      <c r="AJ404" s="1014"/>
    </row>
    <row r="405" spans="1:36" s="1104" customFormat="1" ht="12.75">
      <c r="A405" s="1125"/>
      <c r="B405" s="1125"/>
      <c r="C405" s="1126"/>
      <c r="D405" s="1091"/>
      <c r="E405" s="1091"/>
      <c r="F405" s="1091"/>
      <c r="G405" s="1091"/>
      <c r="H405" s="1091"/>
      <c r="I405" s="1091"/>
      <c r="J405" s="1091"/>
      <c r="K405" s="1091"/>
      <c r="L405" s="1091"/>
      <c r="M405" s="1091"/>
      <c r="N405" s="1091"/>
      <c r="O405" s="1125"/>
      <c r="P405" s="1125"/>
      <c r="Q405" s="1125"/>
      <c r="R405" s="1126"/>
      <c r="S405" s="1125"/>
      <c r="T405" s="1125"/>
      <c r="U405" s="1125"/>
      <c r="V405" s="1126"/>
      <c r="W405" s="1126"/>
      <c r="AH405" s="1105"/>
      <c r="AI405" s="1105"/>
      <c r="AJ405" s="1014"/>
    </row>
    <row r="406" spans="1:36" s="1104" customFormat="1" ht="12.75">
      <c r="A406" s="1125"/>
      <c r="B406" s="1125"/>
      <c r="C406" s="1126"/>
      <c r="D406" s="1091"/>
      <c r="E406" s="1091"/>
      <c r="F406" s="1091"/>
      <c r="G406" s="1091"/>
      <c r="H406" s="1091"/>
      <c r="I406" s="1091"/>
      <c r="J406" s="1091"/>
      <c r="K406" s="1091"/>
      <c r="L406" s="1091"/>
      <c r="M406" s="1091"/>
      <c r="N406" s="1091"/>
      <c r="O406" s="1125"/>
      <c r="P406" s="1125"/>
      <c r="Q406" s="1125"/>
      <c r="R406" s="1126"/>
      <c r="S406" s="1125"/>
      <c r="T406" s="1125"/>
      <c r="U406" s="1125"/>
      <c r="V406" s="1126"/>
      <c r="W406" s="1126"/>
      <c r="AH406" s="1105"/>
      <c r="AI406" s="1105"/>
      <c r="AJ406" s="1014"/>
    </row>
    <row r="407" spans="1:36" s="1104" customFormat="1" ht="12.75">
      <c r="A407" s="1125"/>
      <c r="B407" s="1125"/>
      <c r="C407" s="1126"/>
      <c r="D407" s="1091"/>
      <c r="E407" s="1091"/>
      <c r="F407" s="1091"/>
      <c r="G407" s="1091"/>
      <c r="H407" s="1091"/>
      <c r="I407" s="1091"/>
      <c r="J407" s="1091"/>
      <c r="K407" s="1091"/>
      <c r="L407" s="1091"/>
      <c r="M407" s="1091"/>
      <c r="N407" s="1091"/>
      <c r="O407" s="1125"/>
      <c r="P407" s="1125"/>
      <c r="Q407" s="1125"/>
      <c r="R407" s="1126"/>
      <c r="S407" s="1125"/>
      <c r="T407" s="1125"/>
      <c r="U407" s="1125"/>
      <c r="V407" s="1126"/>
      <c r="W407" s="1126"/>
      <c r="AH407" s="1105"/>
      <c r="AI407" s="1105"/>
      <c r="AJ407" s="1014"/>
    </row>
    <row r="408" spans="1:36" s="1104" customFormat="1" ht="12.75">
      <c r="A408" s="1125"/>
      <c r="B408" s="1125"/>
      <c r="C408" s="1126"/>
      <c r="D408" s="1091"/>
      <c r="E408" s="1091"/>
      <c r="F408" s="1091"/>
      <c r="G408" s="1091"/>
      <c r="H408" s="1091"/>
      <c r="I408" s="1091"/>
      <c r="J408" s="1091"/>
      <c r="K408" s="1091"/>
      <c r="L408" s="1091"/>
      <c r="M408" s="1091"/>
      <c r="N408" s="1091"/>
      <c r="O408" s="1125"/>
      <c r="P408" s="1125"/>
      <c r="Q408" s="1125"/>
      <c r="R408" s="1126"/>
      <c r="S408" s="1125"/>
      <c r="T408" s="1125"/>
      <c r="U408" s="1125"/>
      <c r="V408" s="1126"/>
      <c r="W408" s="1126"/>
      <c r="AH408" s="1105"/>
      <c r="AI408" s="1105"/>
      <c r="AJ408" s="1014"/>
    </row>
    <row r="409" spans="1:36" s="1104" customFormat="1" ht="12.75">
      <c r="A409" s="1125"/>
      <c r="B409" s="1125"/>
      <c r="C409" s="1126"/>
      <c r="D409" s="1091"/>
      <c r="E409" s="1091"/>
      <c r="F409" s="1091"/>
      <c r="G409" s="1091"/>
      <c r="H409" s="1091"/>
      <c r="I409" s="1091"/>
      <c r="J409" s="1091"/>
      <c r="K409" s="1091"/>
      <c r="L409" s="1091"/>
      <c r="M409" s="1091"/>
      <c r="N409" s="1091"/>
      <c r="O409" s="1125"/>
      <c r="P409" s="1125"/>
      <c r="Q409" s="1125"/>
      <c r="R409" s="1126"/>
      <c r="S409" s="1125"/>
      <c r="T409" s="1125"/>
      <c r="U409" s="1125"/>
      <c r="V409" s="1126"/>
      <c r="W409" s="1126"/>
      <c r="AH409" s="1105"/>
      <c r="AI409" s="1105"/>
      <c r="AJ409" s="1014"/>
    </row>
    <row r="410" spans="1:36" s="1104" customFormat="1" ht="12.75">
      <c r="A410" s="1125"/>
      <c r="B410" s="1125"/>
      <c r="C410" s="1126"/>
      <c r="D410" s="1091"/>
      <c r="E410" s="1091"/>
      <c r="F410" s="1091"/>
      <c r="G410" s="1091"/>
      <c r="H410" s="1091"/>
      <c r="I410" s="1091"/>
      <c r="J410" s="1091"/>
      <c r="K410" s="1091"/>
      <c r="L410" s="1091"/>
      <c r="M410" s="1091"/>
      <c r="N410" s="1091"/>
      <c r="O410" s="1125"/>
      <c r="P410" s="1125"/>
      <c r="Q410" s="1125"/>
      <c r="R410" s="1126"/>
      <c r="S410" s="1125"/>
      <c r="T410" s="1125"/>
      <c r="U410" s="1125"/>
      <c r="V410" s="1126"/>
      <c r="W410" s="1126"/>
      <c r="AH410" s="1105"/>
      <c r="AI410" s="1105"/>
      <c r="AJ410" s="1014"/>
    </row>
    <row r="411" spans="1:36" s="1104" customFormat="1" ht="12.75">
      <c r="A411" s="1125"/>
      <c r="B411" s="1125"/>
      <c r="C411" s="1126"/>
      <c r="D411" s="1091"/>
      <c r="E411" s="1091"/>
      <c r="F411" s="1091"/>
      <c r="G411" s="1091"/>
      <c r="H411" s="1091"/>
      <c r="I411" s="1091"/>
      <c r="J411" s="1091"/>
      <c r="K411" s="1091"/>
      <c r="L411" s="1091"/>
      <c r="M411" s="1091"/>
      <c r="N411" s="1091"/>
      <c r="O411" s="1125"/>
      <c r="P411" s="1125"/>
      <c r="Q411" s="1125"/>
      <c r="R411" s="1126"/>
      <c r="S411" s="1125"/>
      <c r="T411" s="1125"/>
      <c r="U411" s="1125"/>
      <c r="V411" s="1126"/>
      <c r="W411" s="1126"/>
      <c r="AH411" s="1105"/>
      <c r="AI411" s="1105"/>
      <c r="AJ411" s="1014"/>
    </row>
    <row r="412" spans="1:36" s="1104" customFormat="1" ht="12.75">
      <c r="A412" s="1125"/>
      <c r="B412" s="1125"/>
      <c r="C412" s="1126"/>
      <c r="D412" s="1091"/>
      <c r="E412" s="1091"/>
      <c r="F412" s="1091"/>
      <c r="G412" s="1091"/>
      <c r="H412" s="1091"/>
      <c r="I412" s="1091"/>
      <c r="J412" s="1091"/>
      <c r="K412" s="1091"/>
      <c r="L412" s="1091"/>
      <c r="M412" s="1091"/>
      <c r="N412" s="1091"/>
      <c r="O412" s="1125"/>
      <c r="P412" s="1125"/>
      <c r="Q412" s="1125"/>
      <c r="R412" s="1126"/>
      <c r="S412" s="1125"/>
      <c r="T412" s="1125"/>
      <c r="U412" s="1125"/>
      <c r="V412" s="1126"/>
      <c r="W412" s="1126"/>
      <c r="AH412" s="1105"/>
      <c r="AI412" s="1105"/>
      <c r="AJ412" s="1014"/>
    </row>
    <row r="413" spans="1:36" s="1104" customFormat="1" ht="12.75">
      <c r="A413" s="1125"/>
      <c r="B413" s="1125"/>
      <c r="C413" s="1126"/>
      <c r="D413" s="1091"/>
      <c r="E413" s="1091"/>
      <c r="F413" s="1091"/>
      <c r="G413" s="1091"/>
      <c r="H413" s="1091"/>
      <c r="I413" s="1091"/>
      <c r="J413" s="1091"/>
      <c r="K413" s="1091"/>
      <c r="L413" s="1091"/>
      <c r="M413" s="1091"/>
      <c r="N413" s="1091"/>
      <c r="O413" s="1125"/>
      <c r="P413" s="1125"/>
      <c r="Q413" s="1125"/>
      <c r="R413" s="1126"/>
      <c r="S413" s="1125"/>
      <c r="T413" s="1125"/>
      <c r="U413" s="1125"/>
      <c r="V413" s="1126"/>
      <c r="W413" s="1126"/>
      <c r="AH413" s="1105"/>
      <c r="AI413" s="1105"/>
      <c r="AJ413" s="1014"/>
    </row>
    <row r="414" spans="1:36" s="1104" customFormat="1" ht="12.75">
      <c r="A414" s="1125"/>
      <c r="B414" s="1125"/>
      <c r="C414" s="1126"/>
      <c r="D414" s="1091"/>
      <c r="E414" s="1091"/>
      <c r="F414" s="1091"/>
      <c r="G414" s="1091"/>
      <c r="H414" s="1091"/>
      <c r="I414" s="1091"/>
      <c r="J414" s="1091"/>
      <c r="K414" s="1091"/>
      <c r="L414" s="1091"/>
      <c r="M414" s="1091"/>
      <c r="N414" s="1091"/>
      <c r="O414" s="1125"/>
      <c r="P414" s="1125"/>
      <c r="Q414" s="1125"/>
      <c r="R414" s="1126"/>
      <c r="S414" s="1125"/>
      <c r="T414" s="1125"/>
      <c r="U414" s="1125"/>
      <c r="V414" s="1126"/>
      <c r="W414" s="1126"/>
      <c r="AH414" s="1105"/>
      <c r="AI414" s="1105"/>
      <c r="AJ414" s="1014"/>
    </row>
    <row r="415" spans="1:36" s="1104" customFormat="1" ht="12.75">
      <c r="A415" s="1125"/>
      <c r="B415" s="1125"/>
      <c r="C415" s="1126"/>
      <c r="D415" s="1091"/>
      <c r="E415" s="1091"/>
      <c r="F415" s="1091"/>
      <c r="G415" s="1091"/>
      <c r="H415" s="1091"/>
      <c r="I415" s="1091"/>
      <c r="J415" s="1091"/>
      <c r="K415" s="1091"/>
      <c r="L415" s="1091"/>
      <c r="M415" s="1091"/>
      <c r="N415" s="1091"/>
      <c r="O415" s="1125"/>
      <c r="P415" s="1125"/>
      <c r="Q415" s="1125"/>
      <c r="R415" s="1126"/>
      <c r="S415" s="1125"/>
      <c r="T415" s="1125"/>
      <c r="U415" s="1125"/>
      <c r="V415" s="1126"/>
      <c r="W415" s="1126"/>
      <c r="AH415" s="1105"/>
      <c r="AI415" s="1105"/>
      <c r="AJ415" s="1014"/>
    </row>
    <row r="416" spans="1:36" s="1104" customFormat="1" ht="12.75">
      <c r="A416" s="1125"/>
      <c r="B416" s="1125"/>
      <c r="C416" s="1126"/>
      <c r="D416" s="1091"/>
      <c r="E416" s="1091"/>
      <c r="F416" s="1091"/>
      <c r="G416" s="1091"/>
      <c r="H416" s="1091"/>
      <c r="I416" s="1091"/>
      <c r="J416" s="1091"/>
      <c r="K416" s="1091"/>
      <c r="L416" s="1091"/>
      <c r="M416" s="1091"/>
      <c r="N416" s="1091"/>
      <c r="O416" s="1125"/>
      <c r="P416" s="1125"/>
      <c r="Q416" s="1125"/>
      <c r="R416" s="1126"/>
      <c r="S416" s="1125"/>
      <c r="T416" s="1125"/>
      <c r="U416" s="1125"/>
      <c r="V416" s="1126"/>
      <c r="W416" s="1126"/>
      <c r="AH416" s="1105"/>
      <c r="AI416" s="1105"/>
      <c r="AJ416" s="1014"/>
    </row>
    <row r="417" spans="1:36" s="1104" customFormat="1" ht="12.75">
      <c r="A417" s="1125"/>
      <c r="B417" s="1125"/>
      <c r="C417" s="1126"/>
      <c r="D417" s="1091"/>
      <c r="E417" s="1091"/>
      <c r="F417" s="1091"/>
      <c r="G417" s="1091"/>
      <c r="H417" s="1091"/>
      <c r="I417" s="1091"/>
      <c r="J417" s="1091"/>
      <c r="K417" s="1091"/>
      <c r="L417" s="1091"/>
      <c r="M417" s="1091"/>
      <c r="N417" s="1091"/>
      <c r="O417" s="1125"/>
      <c r="P417" s="1125"/>
      <c r="Q417" s="1125"/>
      <c r="R417" s="1126"/>
      <c r="S417" s="1125"/>
      <c r="T417" s="1125"/>
      <c r="U417" s="1125"/>
      <c r="V417" s="1126"/>
      <c r="W417" s="1126"/>
      <c r="AH417" s="1105"/>
      <c r="AI417" s="1105"/>
      <c r="AJ417" s="1014"/>
    </row>
    <row r="418" spans="1:36" s="1104" customFormat="1" ht="12.75">
      <c r="A418" s="1125"/>
      <c r="B418" s="1125"/>
      <c r="C418" s="1126"/>
      <c r="D418" s="1091"/>
      <c r="E418" s="1091"/>
      <c r="F418" s="1091"/>
      <c r="G418" s="1091"/>
      <c r="H418" s="1091"/>
      <c r="I418" s="1091"/>
      <c r="J418" s="1091"/>
      <c r="K418" s="1091"/>
      <c r="L418" s="1091"/>
      <c r="M418" s="1091"/>
      <c r="N418" s="1091"/>
      <c r="O418" s="1125"/>
      <c r="P418" s="1125"/>
      <c r="Q418" s="1125"/>
      <c r="R418" s="1126"/>
      <c r="S418" s="1125"/>
      <c r="T418" s="1125"/>
      <c r="U418" s="1125"/>
      <c r="V418" s="1126"/>
      <c r="W418" s="1126"/>
      <c r="AH418" s="1105"/>
      <c r="AI418" s="1105"/>
      <c r="AJ418" s="1014"/>
    </row>
    <row r="419" spans="1:36" s="1104" customFormat="1" ht="12.75">
      <c r="A419" s="1125"/>
      <c r="B419" s="1125"/>
      <c r="C419" s="1126"/>
      <c r="D419" s="1091"/>
      <c r="E419" s="1091"/>
      <c r="F419" s="1091"/>
      <c r="G419" s="1091"/>
      <c r="H419" s="1091"/>
      <c r="I419" s="1091"/>
      <c r="J419" s="1091"/>
      <c r="K419" s="1091"/>
      <c r="L419" s="1091"/>
      <c r="M419" s="1091"/>
      <c r="N419" s="1091"/>
      <c r="O419" s="1125"/>
      <c r="P419" s="1125"/>
      <c r="Q419" s="1125"/>
      <c r="R419" s="1126"/>
      <c r="S419" s="1125"/>
      <c r="T419" s="1125"/>
      <c r="U419" s="1125"/>
      <c r="V419" s="1126"/>
      <c r="W419" s="1126"/>
      <c r="AH419" s="1105"/>
      <c r="AI419" s="1105"/>
      <c r="AJ419" s="1014"/>
    </row>
    <row r="420" spans="1:36" s="1104" customFormat="1" ht="12.75">
      <c r="A420" s="1125"/>
      <c r="B420" s="1125"/>
      <c r="C420" s="1126"/>
      <c r="D420" s="1091"/>
      <c r="E420" s="1091"/>
      <c r="F420" s="1091"/>
      <c r="G420" s="1091"/>
      <c r="H420" s="1091"/>
      <c r="I420" s="1091"/>
      <c r="J420" s="1091"/>
      <c r="K420" s="1091"/>
      <c r="L420" s="1091"/>
      <c r="M420" s="1091"/>
      <c r="N420" s="1091"/>
      <c r="O420" s="1125"/>
      <c r="P420" s="1125"/>
      <c r="Q420" s="1125"/>
      <c r="R420" s="1126"/>
      <c r="S420" s="1125"/>
      <c r="T420" s="1125"/>
      <c r="U420" s="1125"/>
      <c r="V420" s="1126"/>
      <c r="W420" s="1126"/>
      <c r="AH420" s="1105"/>
      <c r="AI420" s="1105"/>
      <c r="AJ420" s="1014"/>
    </row>
    <row r="421" spans="1:36" s="1104" customFormat="1" ht="12.75">
      <c r="A421" s="1125"/>
      <c r="B421" s="1125"/>
      <c r="C421" s="1126"/>
      <c r="D421" s="1091"/>
      <c r="E421" s="1091"/>
      <c r="F421" s="1091"/>
      <c r="G421" s="1091"/>
      <c r="H421" s="1091"/>
      <c r="I421" s="1091"/>
      <c r="J421" s="1091"/>
      <c r="K421" s="1091"/>
      <c r="L421" s="1091"/>
      <c r="M421" s="1091"/>
      <c r="N421" s="1091"/>
      <c r="O421" s="1125"/>
      <c r="P421" s="1125"/>
      <c r="Q421" s="1125"/>
      <c r="R421" s="1126"/>
      <c r="S421" s="1125"/>
      <c r="T421" s="1125"/>
      <c r="U421" s="1125"/>
      <c r="V421" s="1126"/>
      <c r="W421" s="1126"/>
      <c r="AH421" s="1105"/>
      <c r="AI421" s="1105"/>
      <c r="AJ421" s="1014"/>
    </row>
    <row r="422" spans="1:36" s="1104" customFormat="1" ht="12.75">
      <c r="A422" s="1125"/>
      <c r="B422" s="1125"/>
      <c r="C422" s="1126"/>
      <c r="D422" s="1091"/>
      <c r="E422" s="1091"/>
      <c r="F422" s="1091"/>
      <c r="G422" s="1091"/>
      <c r="H422" s="1091"/>
      <c r="I422" s="1091"/>
      <c r="J422" s="1091"/>
      <c r="K422" s="1091"/>
      <c r="L422" s="1091"/>
      <c r="M422" s="1091"/>
      <c r="N422" s="1091"/>
      <c r="O422" s="1125"/>
      <c r="P422" s="1125"/>
      <c r="Q422" s="1125"/>
      <c r="R422" s="1126"/>
      <c r="S422" s="1125"/>
      <c r="T422" s="1125"/>
      <c r="U422" s="1125"/>
      <c r="V422" s="1126"/>
      <c r="W422" s="1126"/>
      <c r="AH422" s="1105"/>
      <c r="AI422" s="1105"/>
      <c r="AJ422" s="1014"/>
    </row>
    <row r="423" spans="1:36" s="1104" customFormat="1" ht="12.75">
      <c r="A423" s="1125"/>
      <c r="B423" s="1125"/>
      <c r="C423" s="1126"/>
      <c r="D423" s="1091"/>
      <c r="E423" s="1091"/>
      <c r="F423" s="1091"/>
      <c r="G423" s="1091"/>
      <c r="H423" s="1091"/>
      <c r="I423" s="1091"/>
      <c r="J423" s="1091"/>
      <c r="K423" s="1091"/>
      <c r="L423" s="1091"/>
      <c r="M423" s="1091"/>
      <c r="N423" s="1091"/>
      <c r="O423" s="1125"/>
      <c r="P423" s="1125"/>
      <c r="Q423" s="1125"/>
      <c r="R423" s="1126"/>
      <c r="S423" s="1125"/>
      <c r="T423" s="1125"/>
      <c r="U423" s="1125"/>
      <c r="V423" s="1126"/>
      <c r="W423" s="1126"/>
      <c r="AH423" s="1105"/>
      <c r="AI423" s="1105"/>
      <c r="AJ423" s="1014"/>
    </row>
    <row r="424" spans="1:36" s="1104" customFormat="1" ht="12.75">
      <c r="A424" s="1125"/>
      <c r="B424" s="1125"/>
      <c r="C424" s="1126"/>
      <c r="D424" s="1091"/>
      <c r="E424" s="1091"/>
      <c r="F424" s="1091"/>
      <c r="G424" s="1091"/>
      <c r="H424" s="1091"/>
      <c r="I424" s="1091"/>
      <c r="J424" s="1091"/>
      <c r="K424" s="1091"/>
      <c r="L424" s="1091"/>
      <c r="M424" s="1091"/>
      <c r="N424" s="1091"/>
      <c r="O424" s="1125"/>
      <c r="P424" s="1125"/>
      <c r="Q424" s="1125"/>
      <c r="R424" s="1126"/>
      <c r="S424" s="1125"/>
      <c r="T424" s="1125"/>
      <c r="U424" s="1125"/>
      <c r="V424" s="1126"/>
      <c r="W424" s="1126"/>
      <c r="AH424" s="1105"/>
      <c r="AI424" s="1105"/>
      <c r="AJ424" s="1014"/>
    </row>
    <row r="425" spans="1:36" s="1104" customFormat="1" ht="12.75">
      <c r="A425" s="1125"/>
      <c r="B425" s="1125"/>
      <c r="C425" s="1126"/>
      <c r="D425" s="1091"/>
      <c r="E425" s="1091"/>
      <c r="F425" s="1091"/>
      <c r="G425" s="1091"/>
      <c r="H425" s="1091"/>
      <c r="I425" s="1091"/>
      <c r="J425" s="1091"/>
      <c r="K425" s="1091"/>
      <c r="L425" s="1091"/>
      <c r="M425" s="1091"/>
      <c r="N425" s="1091"/>
      <c r="O425" s="1125"/>
      <c r="P425" s="1125"/>
      <c r="Q425" s="1125"/>
      <c r="R425" s="1126"/>
      <c r="S425" s="1125"/>
      <c r="T425" s="1125"/>
      <c r="U425" s="1125"/>
      <c r="V425" s="1126"/>
      <c r="W425" s="1126"/>
      <c r="AH425" s="1105"/>
      <c r="AI425" s="1105"/>
      <c r="AJ425" s="1014"/>
    </row>
    <row r="426" spans="1:36" s="1104" customFormat="1" ht="12.75">
      <c r="A426" s="1125"/>
      <c r="B426" s="1125"/>
      <c r="C426" s="1126"/>
      <c r="D426" s="1091"/>
      <c r="E426" s="1091"/>
      <c r="F426" s="1091"/>
      <c r="G426" s="1091"/>
      <c r="H426" s="1091"/>
      <c r="I426" s="1091"/>
      <c r="J426" s="1091"/>
      <c r="K426" s="1091"/>
      <c r="L426" s="1091"/>
      <c r="M426" s="1091"/>
      <c r="N426" s="1091"/>
      <c r="O426" s="1125"/>
      <c r="P426" s="1125"/>
      <c r="Q426" s="1125"/>
      <c r="R426" s="1126"/>
      <c r="S426" s="1125"/>
      <c r="T426" s="1125"/>
      <c r="U426" s="1125"/>
      <c r="V426" s="1126"/>
      <c r="W426" s="1126"/>
      <c r="AH426" s="1105"/>
      <c r="AI426" s="1105"/>
      <c r="AJ426" s="1014"/>
    </row>
    <row r="427" spans="1:36" s="1104" customFormat="1" ht="12.75">
      <c r="A427" s="1125"/>
      <c r="B427" s="1125"/>
      <c r="C427" s="1126"/>
      <c r="D427" s="1091"/>
      <c r="E427" s="1091"/>
      <c r="F427" s="1091"/>
      <c r="G427" s="1091"/>
      <c r="H427" s="1091"/>
      <c r="I427" s="1091"/>
      <c r="J427" s="1091"/>
      <c r="K427" s="1091"/>
      <c r="L427" s="1091"/>
      <c r="M427" s="1091"/>
      <c r="N427" s="1091"/>
      <c r="O427" s="1125"/>
      <c r="P427" s="1125"/>
      <c r="Q427" s="1125"/>
      <c r="R427" s="1126"/>
      <c r="S427" s="1125"/>
      <c r="T427" s="1125"/>
      <c r="U427" s="1125"/>
      <c r="V427" s="1126"/>
      <c r="W427" s="1126"/>
      <c r="AH427" s="1105"/>
      <c r="AI427" s="1105"/>
      <c r="AJ427" s="1014"/>
    </row>
    <row r="428" spans="1:36" s="1104" customFormat="1" ht="12.75">
      <c r="A428" s="1125"/>
      <c r="B428" s="1125"/>
      <c r="C428" s="1126"/>
      <c r="D428" s="1091"/>
      <c r="E428" s="1091"/>
      <c r="F428" s="1091"/>
      <c r="G428" s="1091"/>
      <c r="H428" s="1091"/>
      <c r="I428" s="1091"/>
      <c r="J428" s="1091"/>
      <c r="K428" s="1091"/>
      <c r="L428" s="1091"/>
      <c r="M428" s="1091"/>
      <c r="N428" s="1091"/>
      <c r="O428" s="1125"/>
      <c r="P428" s="1125"/>
      <c r="Q428" s="1125"/>
      <c r="R428" s="1126"/>
      <c r="S428" s="1125"/>
      <c r="T428" s="1125"/>
      <c r="U428" s="1125"/>
      <c r="V428" s="1126"/>
      <c r="W428" s="1126"/>
      <c r="AH428" s="1105"/>
      <c r="AI428" s="1105"/>
      <c r="AJ428" s="1014"/>
    </row>
    <row r="429" spans="1:36" s="1104" customFormat="1" ht="12.75">
      <c r="A429" s="1125"/>
      <c r="B429" s="1125"/>
      <c r="C429" s="1126"/>
      <c r="D429" s="1091"/>
      <c r="E429" s="1091"/>
      <c r="F429" s="1091"/>
      <c r="G429" s="1091"/>
      <c r="H429" s="1091"/>
      <c r="I429" s="1091"/>
      <c r="J429" s="1091"/>
      <c r="K429" s="1091"/>
      <c r="L429" s="1091"/>
      <c r="M429" s="1091"/>
      <c r="N429" s="1091"/>
      <c r="O429" s="1125"/>
      <c r="P429" s="1125"/>
      <c r="Q429" s="1125"/>
      <c r="R429" s="1126"/>
      <c r="S429" s="1125"/>
      <c r="T429" s="1125"/>
      <c r="U429" s="1125"/>
      <c r="V429" s="1126"/>
      <c r="W429" s="1126"/>
      <c r="AH429" s="1105"/>
      <c r="AI429" s="1105"/>
      <c r="AJ429" s="1014"/>
    </row>
    <row r="430" spans="1:36" s="1104" customFormat="1" ht="12.75">
      <c r="A430" s="1125"/>
      <c r="B430" s="1125"/>
      <c r="C430" s="1126"/>
      <c r="D430" s="1091"/>
      <c r="E430" s="1091"/>
      <c r="F430" s="1091"/>
      <c r="G430" s="1091"/>
      <c r="H430" s="1091"/>
      <c r="I430" s="1091"/>
      <c r="J430" s="1091"/>
      <c r="K430" s="1091"/>
      <c r="L430" s="1091"/>
      <c r="M430" s="1091"/>
      <c r="N430" s="1091"/>
      <c r="O430" s="1125"/>
      <c r="P430" s="1125"/>
      <c r="Q430" s="1125"/>
      <c r="R430" s="1126"/>
      <c r="S430" s="1125"/>
      <c r="T430" s="1125"/>
      <c r="U430" s="1125"/>
      <c r="V430" s="1126"/>
      <c r="W430" s="1126"/>
      <c r="AH430" s="1105"/>
      <c r="AI430" s="1105"/>
      <c r="AJ430" s="1014"/>
    </row>
    <row r="431" spans="1:36" s="1104" customFormat="1" ht="12.75">
      <c r="A431" s="1125"/>
      <c r="B431" s="1125"/>
      <c r="C431" s="1126"/>
      <c r="D431" s="1091"/>
      <c r="E431" s="1091"/>
      <c r="F431" s="1091"/>
      <c r="G431" s="1091"/>
      <c r="H431" s="1091"/>
      <c r="I431" s="1091"/>
      <c r="J431" s="1091"/>
      <c r="K431" s="1091"/>
      <c r="L431" s="1091"/>
      <c r="M431" s="1091"/>
      <c r="N431" s="1091"/>
      <c r="O431" s="1125"/>
      <c r="P431" s="1125"/>
      <c r="Q431" s="1125"/>
      <c r="R431" s="1126"/>
      <c r="S431" s="1125"/>
      <c r="T431" s="1125"/>
      <c r="U431" s="1125"/>
      <c r="V431" s="1126"/>
      <c r="W431" s="1126"/>
      <c r="AH431" s="1105"/>
      <c r="AI431" s="1105"/>
      <c r="AJ431" s="1014"/>
    </row>
    <row r="432" spans="1:36" s="1104" customFormat="1" ht="12.75">
      <c r="A432" s="1125"/>
      <c r="B432" s="1125"/>
      <c r="C432" s="1126"/>
      <c r="D432" s="1091"/>
      <c r="E432" s="1091"/>
      <c r="F432" s="1091"/>
      <c r="G432" s="1091"/>
      <c r="H432" s="1091"/>
      <c r="I432" s="1091"/>
      <c r="J432" s="1091"/>
      <c r="K432" s="1091"/>
      <c r="L432" s="1091"/>
      <c r="M432" s="1091"/>
      <c r="N432" s="1091"/>
      <c r="O432" s="1125"/>
      <c r="P432" s="1125"/>
      <c r="Q432" s="1125"/>
      <c r="R432" s="1126"/>
      <c r="S432" s="1125"/>
      <c r="T432" s="1125"/>
      <c r="U432" s="1125"/>
      <c r="V432" s="1126"/>
      <c r="W432" s="1126"/>
      <c r="AH432" s="1105"/>
      <c r="AI432" s="1105"/>
      <c r="AJ432" s="1014"/>
    </row>
    <row r="433" spans="1:36" s="1104" customFormat="1" ht="12.75">
      <c r="A433" s="1125"/>
      <c r="B433" s="1125"/>
      <c r="C433" s="1126"/>
      <c r="D433" s="1091"/>
      <c r="E433" s="1091"/>
      <c r="F433" s="1091"/>
      <c r="G433" s="1091"/>
      <c r="H433" s="1091"/>
      <c r="I433" s="1091"/>
      <c r="J433" s="1091"/>
      <c r="K433" s="1091"/>
      <c r="L433" s="1091"/>
      <c r="M433" s="1091"/>
      <c r="N433" s="1091"/>
      <c r="O433" s="1125"/>
      <c r="P433" s="1125"/>
      <c r="Q433" s="1125"/>
      <c r="R433" s="1126"/>
      <c r="S433" s="1125"/>
      <c r="T433" s="1125"/>
      <c r="U433" s="1125"/>
      <c r="V433" s="1126"/>
      <c r="W433" s="1126"/>
      <c r="AH433" s="1105"/>
      <c r="AI433" s="1105"/>
      <c r="AJ433" s="1014"/>
    </row>
    <row r="434" spans="1:36" s="1104" customFormat="1" ht="12.75">
      <c r="A434" s="1125"/>
      <c r="B434" s="1125"/>
      <c r="C434" s="1126"/>
      <c r="D434" s="1091"/>
      <c r="E434" s="1091"/>
      <c r="F434" s="1091"/>
      <c r="G434" s="1091"/>
      <c r="H434" s="1091"/>
      <c r="I434" s="1091"/>
      <c r="J434" s="1091"/>
      <c r="K434" s="1091"/>
      <c r="L434" s="1091"/>
      <c r="M434" s="1091"/>
      <c r="N434" s="1091"/>
      <c r="O434" s="1125"/>
      <c r="P434" s="1125"/>
      <c r="Q434" s="1125"/>
      <c r="R434" s="1126"/>
      <c r="S434" s="1125"/>
      <c r="T434" s="1125"/>
      <c r="U434" s="1125"/>
      <c r="V434" s="1126"/>
      <c r="W434" s="1126"/>
      <c r="AH434" s="1105"/>
      <c r="AI434" s="1105"/>
      <c r="AJ434" s="1014"/>
    </row>
    <row r="435" spans="1:36" s="1104" customFormat="1" ht="12.75">
      <c r="A435" s="1125"/>
      <c r="B435" s="1125"/>
      <c r="C435" s="1126"/>
      <c r="D435" s="1091"/>
      <c r="E435" s="1091"/>
      <c r="F435" s="1091"/>
      <c r="G435" s="1091"/>
      <c r="H435" s="1091"/>
      <c r="I435" s="1091"/>
      <c r="J435" s="1091"/>
      <c r="K435" s="1091"/>
      <c r="L435" s="1091"/>
      <c r="M435" s="1091"/>
      <c r="N435" s="1091"/>
      <c r="O435" s="1125"/>
      <c r="P435" s="1125"/>
      <c r="Q435" s="1125"/>
      <c r="R435" s="1126"/>
      <c r="S435" s="1125"/>
      <c r="T435" s="1125"/>
      <c r="U435" s="1125"/>
      <c r="V435" s="1126"/>
      <c r="W435" s="1126"/>
      <c r="AH435" s="1105"/>
      <c r="AI435" s="1105"/>
      <c r="AJ435" s="1014"/>
    </row>
    <row r="436" spans="1:36" s="1104" customFormat="1" ht="12.75">
      <c r="A436" s="1125"/>
      <c r="B436" s="1125"/>
      <c r="C436" s="1126"/>
      <c r="D436" s="1091"/>
      <c r="E436" s="1091"/>
      <c r="F436" s="1091"/>
      <c r="G436" s="1091"/>
      <c r="H436" s="1091"/>
      <c r="I436" s="1091"/>
      <c r="J436" s="1091"/>
      <c r="K436" s="1091"/>
      <c r="L436" s="1091"/>
      <c r="M436" s="1091"/>
      <c r="N436" s="1091"/>
      <c r="O436" s="1125"/>
      <c r="P436" s="1125"/>
      <c r="Q436" s="1125"/>
      <c r="R436" s="1126"/>
      <c r="S436" s="1125"/>
      <c r="T436" s="1125"/>
      <c r="U436" s="1125"/>
      <c r="V436" s="1126"/>
      <c r="W436" s="1126"/>
      <c r="AH436" s="1105"/>
      <c r="AI436" s="1105"/>
      <c r="AJ436" s="1014"/>
    </row>
    <row r="437" spans="1:36" s="1104" customFormat="1" ht="12.75">
      <c r="A437" s="1125"/>
      <c r="B437" s="1125"/>
      <c r="C437" s="1126"/>
      <c r="D437" s="1091"/>
      <c r="E437" s="1091"/>
      <c r="F437" s="1091"/>
      <c r="G437" s="1091"/>
      <c r="H437" s="1091"/>
      <c r="I437" s="1091"/>
      <c r="J437" s="1091"/>
      <c r="K437" s="1091"/>
      <c r="L437" s="1091"/>
      <c r="M437" s="1091"/>
      <c r="N437" s="1091"/>
      <c r="O437" s="1125"/>
      <c r="P437" s="1125"/>
      <c r="Q437" s="1125"/>
      <c r="R437" s="1126"/>
      <c r="S437" s="1125"/>
      <c r="T437" s="1125"/>
      <c r="U437" s="1125"/>
      <c r="V437" s="1126"/>
      <c r="W437" s="1126"/>
      <c r="AH437" s="1105"/>
      <c r="AI437" s="1105"/>
      <c r="AJ437" s="1014"/>
    </row>
    <row r="438" spans="1:36" s="1104" customFormat="1" ht="12.75">
      <c r="A438" s="1125"/>
      <c r="B438" s="1125"/>
      <c r="C438" s="1126"/>
      <c r="D438" s="1091"/>
      <c r="E438" s="1091"/>
      <c r="F438" s="1091"/>
      <c r="G438" s="1091"/>
      <c r="H438" s="1091"/>
      <c r="I438" s="1091"/>
      <c r="J438" s="1091"/>
      <c r="K438" s="1091"/>
      <c r="L438" s="1091"/>
      <c r="M438" s="1091"/>
      <c r="N438" s="1091"/>
      <c r="O438" s="1125"/>
      <c r="P438" s="1125"/>
      <c r="Q438" s="1125"/>
      <c r="R438" s="1126"/>
      <c r="S438" s="1125"/>
      <c r="T438" s="1125"/>
      <c r="U438" s="1125"/>
      <c r="V438" s="1126"/>
      <c r="W438" s="1126"/>
      <c r="AH438" s="1105"/>
      <c r="AI438" s="1105"/>
      <c r="AJ438" s="1014"/>
    </row>
    <row r="439" spans="1:36" s="1104" customFormat="1" ht="12.75">
      <c r="A439" s="1125"/>
      <c r="B439" s="1125"/>
      <c r="C439" s="1126"/>
      <c r="D439" s="1091"/>
      <c r="E439" s="1091"/>
      <c r="F439" s="1091"/>
      <c r="G439" s="1091"/>
      <c r="H439" s="1091"/>
      <c r="I439" s="1091"/>
      <c r="J439" s="1091"/>
      <c r="K439" s="1091"/>
      <c r="L439" s="1091"/>
      <c r="M439" s="1091"/>
      <c r="N439" s="1091"/>
      <c r="O439" s="1125"/>
      <c r="P439" s="1125"/>
      <c r="Q439" s="1125"/>
      <c r="R439" s="1126"/>
      <c r="S439" s="1125"/>
      <c r="T439" s="1125"/>
      <c r="U439" s="1125"/>
      <c r="V439" s="1126"/>
      <c r="W439" s="1126"/>
      <c r="AH439" s="1105"/>
      <c r="AI439" s="1105"/>
      <c r="AJ439" s="1014"/>
    </row>
    <row r="440" spans="1:36" s="1104" customFormat="1" ht="12.75">
      <c r="A440" s="1125"/>
      <c r="B440" s="1125"/>
      <c r="C440" s="1126"/>
      <c r="D440" s="1091"/>
      <c r="E440" s="1091"/>
      <c r="F440" s="1091"/>
      <c r="G440" s="1091"/>
      <c r="H440" s="1091"/>
      <c r="I440" s="1091"/>
      <c r="J440" s="1091"/>
      <c r="K440" s="1091"/>
      <c r="L440" s="1091"/>
      <c r="M440" s="1091"/>
      <c r="N440" s="1091"/>
      <c r="O440" s="1125"/>
      <c r="P440" s="1125"/>
      <c r="Q440" s="1125"/>
      <c r="R440" s="1126"/>
      <c r="S440" s="1125"/>
      <c r="T440" s="1125"/>
      <c r="U440" s="1125"/>
      <c r="V440" s="1126"/>
      <c r="W440" s="1126"/>
      <c r="AH440" s="1105"/>
      <c r="AI440" s="1105"/>
      <c r="AJ440" s="1014"/>
    </row>
    <row r="441" spans="1:36" s="1104" customFormat="1" ht="12.75">
      <c r="A441" s="1125"/>
      <c r="B441" s="1125"/>
      <c r="C441" s="1126"/>
      <c r="D441" s="1091"/>
      <c r="E441" s="1091"/>
      <c r="F441" s="1091"/>
      <c r="G441" s="1091"/>
      <c r="H441" s="1091"/>
      <c r="I441" s="1091"/>
      <c r="J441" s="1091"/>
      <c r="K441" s="1091"/>
      <c r="L441" s="1091"/>
      <c r="M441" s="1091"/>
      <c r="N441" s="1091"/>
      <c r="O441" s="1125"/>
      <c r="P441" s="1125"/>
      <c r="Q441" s="1125"/>
      <c r="R441" s="1126"/>
      <c r="S441" s="1125"/>
      <c r="T441" s="1125"/>
      <c r="U441" s="1125"/>
      <c r="V441" s="1126"/>
      <c r="W441" s="1126"/>
      <c r="AH441" s="1105"/>
      <c r="AI441" s="1105"/>
      <c r="AJ441" s="1014"/>
    </row>
    <row r="442" spans="1:36" s="1104" customFormat="1" ht="12.75">
      <c r="A442" s="1125"/>
      <c r="B442" s="1125"/>
      <c r="C442" s="1126"/>
      <c r="D442" s="1091"/>
      <c r="E442" s="1091"/>
      <c r="F442" s="1091"/>
      <c r="G442" s="1091"/>
      <c r="H442" s="1091"/>
      <c r="I442" s="1091"/>
      <c r="J442" s="1091"/>
      <c r="K442" s="1091"/>
      <c r="L442" s="1091"/>
      <c r="M442" s="1091"/>
      <c r="N442" s="1091"/>
      <c r="O442" s="1125"/>
      <c r="P442" s="1125"/>
      <c r="Q442" s="1125"/>
      <c r="R442" s="1126"/>
      <c r="S442" s="1125"/>
      <c r="T442" s="1125"/>
      <c r="U442" s="1125"/>
      <c r="V442" s="1126"/>
      <c r="W442" s="1126"/>
      <c r="AH442" s="1105"/>
      <c r="AI442" s="1105"/>
      <c r="AJ442" s="1014"/>
    </row>
    <row r="443" spans="1:36" s="1104" customFormat="1" ht="12.75">
      <c r="A443" s="1125"/>
      <c r="B443" s="1125"/>
      <c r="C443" s="1126"/>
      <c r="D443" s="1091"/>
      <c r="E443" s="1091"/>
      <c r="F443" s="1091"/>
      <c r="G443" s="1091"/>
      <c r="H443" s="1091"/>
      <c r="I443" s="1091"/>
      <c r="J443" s="1091"/>
      <c r="K443" s="1091"/>
      <c r="L443" s="1091"/>
      <c r="M443" s="1091"/>
      <c r="N443" s="1091"/>
      <c r="O443" s="1125"/>
      <c r="P443" s="1125"/>
      <c r="Q443" s="1125"/>
      <c r="R443" s="1126"/>
      <c r="S443" s="1125"/>
      <c r="T443" s="1125"/>
      <c r="U443" s="1125"/>
      <c r="V443" s="1126"/>
      <c r="W443" s="1126"/>
      <c r="AH443" s="1105"/>
      <c r="AI443" s="1105"/>
      <c r="AJ443" s="1014"/>
    </row>
    <row r="444" spans="1:36" s="1104" customFormat="1" ht="12.75">
      <c r="A444" s="1125"/>
      <c r="B444" s="1125"/>
      <c r="C444" s="1126"/>
      <c r="D444" s="1091"/>
      <c r="E444" s="1091"/>
      <c r="F444" s="1091"/>
      <c r="G444" s="1091"/>
      <c r="H444" s="1091"/>
      <c r="I444" s="1091"/>
      <c r="J444" s="1091"/>
      <c r="K444" s="1091"/>
      <c r="L444" s="1091"/>
      <c r="M444" s="1091"/>
      <c r="N444" s="1091"/>
      <c r="O444" s="1125"/>
      <c r="P444" s="1125"/>
      <c r="Q444" s="1125"/>
      <c r="R444" s="1126"/>
      <c r="S444" s="1125"/>
      <c r="T444" s="1125"/>
      <c r="U444" s="1125"/>
      <c r="V444" s="1126"/>
      <c r="W444" s="1126"/>
      <c r="AH444" s="1105"/>
      <c r="AI444" s="1105"/>
      <c r="AJ444" s="1014"/>
    </row>
    <row r="445" spans="1:36" s="1104" customFormat="1" ht="12.75">
      <c r="A445" s="1125"/>
      <c r="B445" s="1125"/>
      <c r="C445" s="1126"/>
      <c r="D445" s="1091"/>
      <c r="E445" s="1091"/>
      <c r="F445" s="1091"/>
      <c r="G445" s="1091"/>
      <c r="H445" s="1091"/>
      <c r="I445" s="1091"/>
      <c r="J445" s="1091"/>
      <c r="K445" s="1091"/>
      <c r="L445" s="1091"/>
      <c r="M445" s="1091"/>
      <c r="N445" s="1091"/>
      <c r="O445" s="1125"/>
      <c r="P445" s="1125"/>
      <c r="Q445" s="1125"/>
      <c r="R445" s="1126"/>
      <c r="S445" s="1125"/>
      <c r="T445" s="1125"/>
      <c r="U445" s="1125"/>
      <c r="V445" s="1126"/>
      <c r="W445" s="1126"/>
      <c r="AH445" s="1105"/>
      <c r="AI445" s="1105"/>
      <c r="AJ445" s="1014"/>
    </row>
    <row r="446" spans="1:36" s="1104" customFormat="1" ht="12.75">
      <c r="A446" s="1125"/>
      <c r="B446" s="1125"/>
      <c r="C446" s="1126"/>
      <c r="D446" s="1091"/>
      <c r="E446" s="1091"/>
      <c r="F446" s="1091"/>
      <c r="G446" s="1091"/>
      <c r="H446" s="1091"/>
      <c r="I446" s="1091"/>
      <c r="J446" s="1091"/>
      <c r="K446" s="1091"/>
      <c r="L446" s="1091"/>
      <c r="M446" s="1091"/>
      <c r="N446" s="1091"/>
      <c r="O446" s="1125"/>
      <c r="P446" s="1125"/>
      <c r="Q446" s="1125"/>
      <c r="R446" s="1126"/>
      <c r="S446" s="1125"/>
      <c r="T446" s="1125"/>
      <c r="U446" s="1125"/>
      <c r="V446" s="1126"/>
      <c r="W446" s="1126"/>
      <c r="AH446" s="1105"/>
      <c r="AI446" s="1105"/>
      <c r="AJ446" s="1014"/>
    </row>
    <row r="447" spans="1:36" s="1104" customFormat="1" ht="12.75">
      <c r="A447" s="1125"/>
      <c r="B447" s="1125"/>
      <c r="C447" s="1126"/>
      <c r="D447" s="1091"/>
      <c r="E447" s="1091"/>
      <c r="F447" s="1091"/>
      <c r="G447" s="1091"/>
      <c r="H447" s="1091"/>
      <c r="I447" s="1091"/>
      <c r="J447" s="1091"/>
      <c r="K447" s="1091"/>
      <c r="L447" s="1091"/>
      <c r="M447" s="1091"/>
      <c r="N447" s="1091"/>
      <c r="O447" s="1125"/>
      <c r="P447" s="1125"/>
      <c r="Q447" s="1125"/>
      <c r="R447" s="1126"/>
      <c r="S447" s="1125"/>
      <c r="T447" s="1125"/>
      <c r="U447" s="1125"/>
      <c r="V447" s="1126"/>
      <c r="W447" s="1126"/>
      <c r="AH447" s="1105"/>
      <c r="AI447" s="1105"/>
      <c r="AJ447" s="1014"/>
    </row>
    <row r="448" spans="1:36" s="1104" customFormat="1" ht="12.75">
      <c r="A448" s="1125"/>
      <c r="B448" s="1125"/>
      <c r="C448" s="1126"/>
      <c r="D448" s="1091"/>
      <c r="E448" s="1091"/>
      <c r="F448" s="1091"/>
      <c r="G448" s="1091"/>
      <c r="H448" s="1091"/>
      <c r="I448" s="1091"/>
      <c r="J448" s="1091"/>
      <c r="K448" s="1091"/>
      <c r="L448" s="1091"/>
      <c r="M448" s="1091"/>
      <c r="N448" s="1091"/>
      <c r="O448" s="1125"/>
      <c r="P448" s="1125"/>
      <c r="Q448" s="1125"/>
      <c r="R448" s="1126"/>
      <c r="S448" s="1125"/>
      <c r="T448" s="1125"/>
      <c r="U448" s="1125"/>
      <c r="V448" s="1126"/>
      <c r="W448" s="1126"/>
      <c r="AH448" s="1105"/>
      <c r="AI448" s="1105"/>
      <c r="AJ448" s="1014"/>
    </row>
    <row r="449" spans="1:36" s="1104" customFormat="1" ht="12.75">
      <c r="A449" s="1125"/>
      <c r="B449" s="1125"/>
      <c r="C449" s="1126"/>
      <c r="D449" s="1091"/>
      <c r="E449" s="1091"/>
      <c r="F449" s="1091"/>
      <c r="G449" s="1091"/>
      <c r="H449" s="1091"/>
      <c r="I449" s="1091"/>
      <c r="J449" s="1091"/>
      <c r="K449" s="1091"/>
      <c r="L449" s="1091"/>
      <c r="M449" s="1091"/>
      <c r="N449" s="1091"/>
      <c r="O449" s="1125"/>
      <c r="P449" s="1125"/>
      <c r="Q449" s="1125"/>
      <c r="R449" s="1126"/>
      <c r="S449" s="1125"/>
      <c r="T449" s="1125"/>
      <c r="U449" s="1125"/>
      <c r="V449" s="1126"/>
      <c r="W449" s="1126"/>
      <c r="AH449" s="1105"/>
      <c r="AI449" s="1105"/>
      <c r="AJ449" s="1014"/>
    </row>
    <row r="450" spans="1:36" s="1104" customFormat="1" ht="12.75">
      <c r="A450" s="1125"/>
      <c r="B450" s="1125"/>
      <c r="C450" s="1126"/>
      <c r="D450" s="1091"/>
      <c r="E450" s="1091"/>
      <c r="F450" s="1091"/>
      <c r="G450" s="1091"/>
      <c r="H450" s="1091"/>
      <c r="I450" s="1091"/>
      <c r="J450" s="1091"/>
      <c r="K450" s="1091"/>
      <c r="L450" s="1091"/>
      <c r="M450" s="1091"/>
      <c r="N450" s="1091"/>
      <c r="O450" s="1125"/>
      <c r="P450" s="1125"/>
      <c r="Q450" s="1125"/>
      <c r="R450" s="1126"/>
      <c r="S450" s="1125"/>
      <c r="T450" s="1125"/>
      <c r="U450" s="1125"/>
      <c r="V450" s="1126"/>
      <c r="W450" s="1126"/>
      <c r="AH450" s="1105"/>
      <c r="AI450" s="1105"/>
      <c r="AJ450" s="1014"/>
    </row>
    <row r="451" spans="1:36" s="1104" customFormat="1" ht="12.75">
      <c r="A451" s="1125"/>
      <c r="B451" s="1125"/>
      <c r="C451" s="1126"/>
      <c r="D451" s="1091"/>
      <c r="E451" s="1091"/>
      <c r="F451" s="1091"/>
      <c r="G451" s="1091"/>
      <c r="H451" s="1091"/>
      <c r="I451" s="1091"/>
      <c r="J451" s="1091"/>
      <c r="K451" s="1091"/>
      <c r="L451" s="1091"/>
      <c r="M451" s="1091"/>
      <c r="N451" s="1091"/>
      <c r="O451" s="1125"/>
      <c r="P451" s="1125"/>
      <c r="Q451" s="1125"/>
      <c r="R451" s="1126"/>
      <c r="S451" s="1125"/>
      <c r="T451" s="1125"/>
      <c r="U451" s="1125"/>
      <c r="V451" s="1126"/>
      <c r="W451" s="1126"/>
      <c r="AH451" s="1105"/>
      <c r="AI451" s="1105"/>
      <c r="AJ451" s="1014"/>
    </row>
    <row r="452" spans="1:36" s="1104" customFormat="1" ht="12.75">
      <c r="A452" s="1125"/>
      <c r="B452" s="1125"/>
      <c r="C452" s="1126"/>
      <c r="D452" s="1091"/>
      <c r="E452" s="1091"/>
      <c r="F452" s="1091"/>
      <c r="G452" s="1091"/>
      <c r="H452" s="1091"/>
      <c r="I452" s="1091"/>
      <c r="J452" s="1091"/>
      <c r="K452" s="1091"/>
      <c r="L452" s="1091"/>
      <c r="M452" s="1091"/>
      <c r="N452" s="1091"/>
      <c r="O452" s="1125"/>
      <c r="P452" s="1125"/>
      <c r="Q452" s="1125"/>
      <c r="R452" s="1126"/>
      <c r="S452" s="1125"/>
      <c r="T452" s="1125"/>
      <c r="U452" s="1125"/>
      <c r="V452" s="1126"/>
      <c r="W452" s="1126"/>
      <c r="AH452" s="1105"/>
      <c r="AI452" s="1105"/>
      <c r="AJ452" s="1014"/>
    </row>
    <row r="453" spans="1:36" s="1104" customFormat="1" ht="12.75">
      <c r="A453" s="1125"/>
      <c r="B453" s="1125"/>
      <c r="C453" s="1126"/>
      <c r="D453" s="1091"/>
      <c r="E453" s="1091"/>
      <c r="F453" s="1091"/>
      <c r="G453" s="1091"/>
      <c r="H453" s="1091"/>
      <c r="I453" s="1091"/>
      <c r="J453" s="1091"/>
      <c r="K453" s="1091"/>
      <c r="L453" s="1091"/>
      <c r="M453" s="1091"/>
      <c r="N453" s="1091"/>
      <c r="O453" s="1125"/>
      <c r="P453" s="1125"/>
      <c r="Q453" s="1125"/>
      <c r="R453" s="1126"/>
      <c r="S453" s="1125"/>
      <c r="T453" s="1125"/>
      <c r="U453" s="1125"/>
      <c r="V453" s="1126"/>
      <c r="W453" s="1126"/>
      <c r="AH453" s="1105"/>
      <c r="AI453" s="1105"/>
      <c r="AJ453" s="1014"/>
    </row>
    <row r="454" spans="1:36" s="1104" customFormat="1" ht="12.75">
      <c r="A454" s="1125"/>
      <c r="B454" s="1125"/>
      <c r="C454" s="1126"/>
      <c r="D454" s="1091"/>
      <c r="E454" s="1091"/>
      <c r="F454" s="1091"/>
      <c r="G454" s="1091"/>
      <c r="H454" s="1091"/>
      <c r="I454" s="1091"/>
      <c r="J454" s="1091"/>
      <c r="K454" s="1091"/>
      <c r="L454" s="1091"/>
      <c r="M454" s="1091"/>
      <c r="N454" s="1091"/>
      <c r="O454" s="1125"/>
      <c r="P454" s="1125"/>
      <c r="Q454" s="1125"/>
      <c r="R454" s="1126"/>
      <c r="S454" s="1125"/>
      <c r="T454" s="1125"/>
      <c r="U454" s="1125"/>
      <c r="V454" s="1126"/>
      <c r="W454" s="1126"/>
      <c r="AH454" s="1105"/>
      <c r="AI454" s="1105"/>
      <c r="AJ454" s="1014"/>
    </row>
    <row r="455" spans="1:36" s="1104" customFormat="1" ht="12.75">
      <c r="A455" s="1125"/>
      <c r="B455" s="1125"/>
      <c r="C455" s="1126"/>
      <c r="D455" s="1091"/>
      <c r="E455" s="1091"/>
      <c r="F455" s="1091"/>
      <c r="G455" s="1091"/>
      <c r="H455" s="1091"/>
      <c r="I455" s="1091"/>
      <c r="J455" s="1091"/>
      <c r="K455" s="1091"/>
      <c r="L455" s="1091"/>
      <c r="M455" s="1091"/>
      <c r="N455" s="1091"/>
      <c r="O455" s="1125"/>
      <c r="P455" s="1125"/>
      <c r="Q455" s="1125"/>
      <c r="R455" s="1126"/>
      <c r="S455" s="1125"/>
      <c r="T455" s="1125"/>
      <c r="U455" s="1125"/>
      <c r="V455" s="1126"/>
      <c r="W455" s="1126"/>
      <c r="AH455" s="1105"/>
      <c r="AI455" s="1105"/>
      <c r="AJ455" s="1014"/>
    </row>
    <row r="456" spans="1:36" s="1104" customFormat="1" ht="12.75">
      <c r="A456" s="1125"/>
      <c r="B456" s="1125"/>
      <c r="C456" s="1126"/>
      <c r="D456" s="1091"/>
      <c r="E456" s="1091"/>
      <c r="F456" s="1091"/>
      <c r="G456" s="1091"/>
      <c r="H456" s="1091"/>
      <c r="I456" s="1091"/>
      <c r="J456" s="1091"/>
      <c r="K456" s="1091"/>
      <c r="L456" s="1091"/>
      <c r="M456" s="1091"/>
      <c r="N456" s="1091"/>
      <c r="O456" s="1125"/>
      <c r="P456" s="1125"/>
      <c r="Q456" s="1125"/>
      <c r="R456" s="1126"/>
      <c r="S456" s="1125"/>
      <c r="T456" s="1125"/>
      <c r="U456" s="1125"/>
      <c r="V456" s="1126"/>
      <c r="W456" s="1126"/>
      <c r="AH456" s="1105"/>
      <c r="AI456" s="1105"/>
      <c r="AJ456" s="1014"/>
    </row>
    <row r="457" spans="1:36" s="1104" customFormat="1" ht="12.75">
      <c r="A457" s="1125"/>
      <c r="B457" s="1125"/>
      <c r="C457" s="1126"/>
      <c r="D457" s="1091"/>
      <c r="E457" s="1091"/>
      <c r="F457" s="1091"/>
      <c r="G457" s="1091"/>
      <c r="H457" s="1091"/>
      <c r="I457" s="1091"/>
      <c r="J457" s="1091"/>
      <c r="K457" s="1091"/>
      <c r="L457" s="1091"/>
      <c r="M457" s="1091"/>
      <c r="N457" s="1091"/>
      <c r="O457" s="1125"/>
      <c r="P457" s="1125"/>
      <c r="Q457" s="1125"/>
      <c r="R457" s="1126"/>
      <c r="S457" s="1125"/>
      <c r="T457" s="1125"/>
      <c r="U457" s="1125"/>
      <c r="V457" s="1126"/>
      <c r="W457" s="1126"/>
      <c r="AH457" s="1105"/>
      <c r="AI457" s="1105"/>
      <c r="AJ457" s="1014"/>
    </row>
    <row r="458" spans="1:36" s="1104" customFormat="1" ht="12.75">
      <c r="A458" s="1125"/>
      <c r="B458" s="1125"/>
      <c r="C458" s="1126"/>
      <c r="D458" s="1091"/>
      <c r="E458" s="1091"/>
      <c r="F458" s="1091"/>
      <c r="G458" s="1091"/>
      <c r="H458" s="1091"/>
      <c r="I458" s="1091"/>
      <c r="J458" s="1091"/>
      <c r="K458" s="1091"/>
      <c r="L458" s="1091"/>
      <c r="M458" s="1091"/>
      <c r="N458" s="1091"/>
      <c r="O458" s="1125"/>
      <c r="P458" s="1125"/>
      <c r="Q458" s="1125"/>
      <c r="R458" s="1126"/>
      <c r="S458" s="1125"/>
      <c r="T458" s="1125"/>
      <c r="U458" s="1125"/>
      <c r="V458" s="1126"/>
      <c r="W458" s="1126"/>
      <c r="AH458" s="1105"/>
      <c r="AI458" s="1105"/>
      <c r="AJ458" s="1014"/>
    </row>
    <row r="459" spans="1:36" s="1104" customFormat="1" ht="12.75">
      <c r="A459" s="1125"/>
      <c r="B459" s="1125"/>
      <c r="C459" s="1126"/>
      <c r="D459" s="1091"/>
      <c r="E459" s="1091"/>
      <c r="F459" s="1091"/>
      <c r="G459" s="1091"/>
      <c r="H459" s="1091"/>
      <c r="I459" s="1091"/>
      <c r="J459" s="1091"/>
      <c r="K459" s="1091"/>
      <c r="L459" s="1091"/>
      <c r="M459" s="1091"/>
      <c r="N459" s="1091"/>
      <c r="O459" s="1125"/>
      <c r="P459" s="1125"/>
      <c r="Q459" s="1125"/>
      <c r="R459" s="1126"/>
      <c r="S459" s="1125"/>
      <c r="T459" s="1125"/>
      <c r="U459" s="1125"/>
      <c r="V459" s="1126"/>
      <c r="W459" s="1126"/>
      <c r="AH459" s="1105"/>
      <c r="AI459" s="1105"/>
      <c r="AJ459" s="1014"/>
    </row>
    <row r="460" spans="1:36" s="1104" customFormat="1" ht="12.75">
      <c r="A460" s="1125"/>
      <c r="B460" s="1125"/>
      <c r="C460" s="1126"/>
      <c r="D460" s="1091"/>
      <c r="E460" s="1091"/>
      <c r="F460" s="1091"/>
      <c r="G460" s="1091"/>
      <c r="H460" s="1091"/>
      <c r="I460" s="1091"/>
      <c r="J460" s="1091"/>
      <c r="K460" s="1091"/>
      <c r="L460" s="1091"/>
      <c r="M460" s="1091"/>
      <c r="N460" s="1091"/>
      <c r="O460" s="1125"/>
      <c r="P460" s="1125"/>
      <c r="Q460" s="1125"/>
      <c r="R460" s="1126"/>
      <c r="S460" s="1125"/>
      <c r="T460" s="1125"/>
      <c r="U460" s="1125"/>
      <c r="V460" s="1126"/>
      <c r="W460" s="1126"/>
      <c r="AH460" s="1105"/>
      <c r="AI460" s="1105"/>
      <c r="AJ460" s="1014"/>
    </row>
    <row r="461" spans="1:36" s="1104" customFormat="1" ht="12.75">
      <c r="A461" s="1125"/>
      <c r="B461" s="1125"/>
      <c r="C461" s="1126"/>
      <c r="D461" s="1091"/>
      <c r="E461" s="1091"/>
      <c r="F461" s="1091"/>
      <c r="G461" s="1091"/>
      <c r="H461" s="1091"/>
      <c r="I461" s="1091"/>
      <c r="J461" s="1091"/>
      <c r="K461" s="1091"/>
      <c r="L461" s="1091"/>
      <c r="M461" s="1091"/>
      <c r="N461" s="1091"/>
      <c r="O461" s="1125"/>
      <c r="P461" s="1125"/>
      <c r="Q461" s="1125"/>
      <c r="R461" s="1126"/>
      <c r="S461" s="1125"/>
      <c r="T461" s="1125"/>
      <c r="U461" s="1125"/>
      <c r="V461" s="1126"/>
      <c r="W461" s="1126"/>
      <c r="AH461" s="1105"/>
      <c r="AI461" s="1105"/>
      <c r="AJ461" s="1014"/>
    </row>
    <row r="462" spans="1:36" s="1104" customFormat="1" ht="12.75">
      <c r="A462" s="1125"/>
      <c r="B462" s="1125"/>
      <c r="C462" s="1126"/>
      <c r="D462" s="1091"/>
      <c r="E462" s="1091"/>
      <c r="F462" s="1091"/>
      <c r="G462" s="1091"/>
      <c r="H462" s="1091"/>
      <c r="I462" s="1091"/>
      <c r="J462" s="1091"/>
      <c r="K462" s="1091"/>
      <c r="L462" s="1091"/>
      <c r="M462" s="1091"/>
      <c r="N462" s="1091"/>
      <c r="O462" s="1125"/>
      <c r="P462" s="1125"/>
      <c r="Q462" s="1125"/>
      <c r="R462" s="1126"/>
      <c r="S462" s="1125"/>
      <c r="T462" s="1125"/>
      <c r="U462" s="1125"/>
      <c r="V462" s="1126"/>
      <c r="W462" s="1126"/>
      <c r="AH462" s="1105"/>
      <c r="AI462" s="1105"/>
      <c r="AJ462" s="1014"/>
    </row>
    <row r="463" spans="1:36" s="1104" customFormat="1" ht="12.75">
      <c r="A463" s="1125"/>
      <c r="B463" s="1125"/>
      <c r="C463" s="1126"/>
      <c r="D463" s="1091"/>
      <c r="E463" s="1091"/>
      <c r="F463" s="1091"/>
      <c r="G463" s="1091"/>
      <c r="H463" s="1091"/>
      <c r="I463" s="1091"/>
      <c r="J463" s="1091"/>
      <c r="K463" s="1091"/>
      <c r="L463" s="1091"/>
      <c r="M463" s="1091"/>
      <c r="N463" s="1091"/>
      <c r="O463" s="1125"/>
      <c r="P463" s="1125"/>
      <c r="Q463" s="1125"/>
      <c r="R463" s="1126"/>
      <c r="S463" s="1125"/>
      <c r="T463" s="1125"/>
      <c r="U463" s="1125"/>
      <c r="V463" s="1126"/>
      <c r="W463" s="1126"/>
      <c r="AH463" s="1105"/>
      <c r="AI463" s="1105"/>
      <c r="AJ463" s="1014"/>
    </row>
    <row r="464" spans="1:36" s="1104" customFormat="1" ht="12.75">
      <c r="A464" s="1125"/>
      <c r="B464" s="1125"/>
      <c r="C464" s="1126"/>
      <c r="D464" s="1091"/>
      <c r="E464" s="1091"/>
      <c r="F464" s="1091"/>
      <c r="G464" s="1091"/>
      <c r="H464" s="1091"/>
      <c r="I464" s="1091"/>
      <c r="J464" s="1091"/>
      <c r="K464" s="1091"/>
      <c r="L464" s="1091"/>
      <c r="M464" s="1091"/>
      <c r="N464" s="1091"/>
      <c r="O464" s="1125"/>
      <c r="P464" s="1125"/>
      <c r="Q464" s="1125"/>
      <c r="R464" s="1126"/>
      <c r="S464" s="1125"/>
      <c r="T464" s="1125"/>
      <c r="U464" s="1125"/>
      <c r="V464" s="1126"/>
      <c r="W464" s="1126"/>
      <c r="AH464" s="1105"/>
      <c r="AI464" s="1105"/>
      <c r="AJ464" s="1014"/>
    </row>
    <row r="465" spans="1:36" s="1104" customFormat="1" ht="12.75">
      <c r="A465" s="1125"/>
      <c r="B465" s="1125"/>
      <c r="C465" s="1126"/>
      <c r="D465" s="1091"/>
      <c r="E465" s="1091"/>
      <c r="F465" s="1091"/>
      <c r="G465" s="1091"/>
      <c r="H465" s="1091"/>
      <c r="I465" s="1091"/>
      <c r="J465" s="1091"/>
      <c r="K465" s="1091"/>
      <c r="L465" s="1091"/>
      <c r="M465" s="1091"/>
      <c r="N465" s="1091"/>
      <c r="O465" s="1125"/>
      <c r="P465" s="1125"/>
      <c r="Q465" s="1125"/>
      <c r="R465" s="1126"/>
      <c r="S465" s="1125"/>
      <c r="T465" s="1125"/>
      <c r="U465" s="1125"/>
      <c r="V465" s="1126"/>
      <c r="W465" s="1126"/>
      <c r="AH465" s="1105"/>
      <c r="AI465" s="1105"/>
      <c r="AJ465" s="1014"/>
    </row>
    <row r="466" spans="1:36" s="1104" customFormat="1" ht="12.75">
      <c r="A466" s="1125"/>
      <c r="B466" s="1125"/>
      <c r="C466" s="1126"/>
      <c r="D466" s="1091"/>
      <c r="E466" s="1091"/>
      <c r="F466" s="1091"/>
      <c r="G466" s="1091"/>
      <c r="H466" s="1091"/>
      <c r="I466" s="1091"/>
      <c r="J466" s="1091"/>
      <c r="K466" s="1091"/>
      <c r="L466" s="1091"/>
      <c r="M466" s="1091"/>
      <c r="N466" s="1091"/>
      <c r="O466" s="1125"/>
      <c r="P466" s="1125"/>
      <c r="Q466" s="1125"/>
      <c r="R466" s="1126"/>
      <c r="S466" s="1125"/>
      <c r="T466" s="1125"/>
      <c r="U466" s="1125"/>
      <c r="V466" s="1126"/>
      <c r="W466" s="1126"/>
      <c r="AH466" s="1105"/>
      <c r="AI466" s="1105"/>
      <c r="AJ466" s="1014"/>
    </row>
    <row r="467" spans="1:36" s="1104" customFormat="1" ht="12.75">
      <c r="A467" s="1125"/>
      <c r="B467" s="1125"/>
      <c r="C467" s="1126"/>
      <c r="D467" s="1091"/>
      <c r="E467" s="1091"/>
      <c r="F467" s="1091"/>
      <c r="G467" s="1091"/>
      <c r="H467" s="1091"/>
      <c r="I467" s="1091"/>
      <c r="J467" s="1091"/>
      <c r="K467" s="1091"/>
      <c r="L467" s="1091"/>
      <c r="M467" s="1091"/>
      <c r="N467" s="1091"/>
      <c r="O467" s="1125"/>
      <c r="P467" s="1125"/>
      <c r="Q467" s="1125"/>
      <c r="R467" s="1126"/>
      <c r="S467" s="1125"/>
      <c r="T467" s="1125"/>
      <c r="U467" s="1125"/>
      <c r="V467" s="1126"/>
      <c r="W467" s="1126"/>
      <c r="AH467" s="1105"/>
      <c r="AI467" s="1105"/>
      <c r="AJ467" s="1014"/>
    </row>
    <row r="468" spans="1:36" s="1104" customFormat="1" ht="12.75">
      <c r="A468" s="1125"/>
      <c r="B468" s="1125"/>
      <c r="C468" s="1126"/>
      <c r="D468" s="1091"/>
      <c r="E468" s="1091"/>
      <c r="F468" s="1091"/>
      <c r="G468" s="1091"/>
      <c r="H468" s="1091"/>
      <c r="I468" s="1091"/>
      <c r="J468" s="1091"/>
      <c r="K468" s="1091"/>
      <c r="L468" s="1091"/>
      <c r="M468" s="1091"/>
      <c r="N468" s="1091"/>
      <c r="O468" s="1125"/>
      <c r="P468" s="1125"/>
      <c r="Q468" s="1125"/>
      <c r="R468" s="1126"/>
      <c r="S468" s="1125"/>
      <c r="T468" s="1125"/>
      <c r="U468" s="1125"/>
      <c r="V468" s="1126"/>
      <c r="W468" s="1126"/>
      <c r="AH468" s="1105"/>
      <c r="AI468" s="1105"/>
      <c r="AJ468" s="1014"/>
    </row>
    <row r="469" spans="1:36" s="1104" customFormat="1" ht="12.75">
      <c r="A469" s="1125"/>
      <c r="B469" s="1125"/>
      <c r="C469" s="1126"/>
      <c r="D469" s="1091"/>
      <c r="E469" s="1091"/>
      <c r="F469" s="1091"/>
      <c r="G469" s="1091"/>
      <c r="H469" s="1091"/>
      <c r="I469" s="1091"/>
      <c r="J469" s="1091"/>
      <c r="K469" s="1091"/>
      <c r="L469" s="1091"/>
      <c r="M469" s="1091"/>
      <c r="N469" s="1091"/>
      <c r="O469" s="1125"/>
      <c r="P469" s="1125"/>
      <c r="Q469" s="1125"/>
      <c r="R469" s="1126"/>
      <c r="S469" s="1125"/>
      <c r="T469" s="1125"/>
      <c r="U469" s="1125"/>
      <c r="V469" s="1126"/>
      <c r="W469" s="1126"/>
      <c r="AH469" s="1105"/>
      <c r="AI469" s="1105"/>
      <c r="AJ469" s="1014"/>
    </row>
    <row r="470" spans="1:36" s="1104" customFormat="1" ht="12.75">
      <c r="A470" s="1125"/>
      <c r="B470" s="1125"/>
      <c r="C470" s="1126"/>
      <c r="D470" s="1091"/>
      <c r="E470" s="1091"/>
      <c r="F470" s="1091"/>
      <c r="G470" s="1091"/>
      <c r="H470" s="1091"/>
      <c r="I470" s="1091"/>
      <c r="J470" s="1091"/>
      <c r="K470" s="1091"/>
      <c r="L470" s="1091"/>
      <c r="M470" s="1091"/>
      <c r="N470" s="1091"/>
      <c r="O470" s="1125"/>
      <c r="P470" s="1125"/>
      <c r="Q470" s="1125"/>
      <c r="R470" s="1126"/>
      <c r="S470" s="1125"/>
      <c r="T470" s="1125"/>
      <c r="U470" s="1125"/>
      <c r="V470" s="1126"/>
      <c r="W470" s="1126"/>
      <c r="AH470" s="1105"/>
      <c r="AI470" s="1105"/>
      <c r="AJ470" s="1014"/>
    </row>
    <row r="471" spans="1:36" s="1104" customFormat="1" ht="12.75">
      <c r="A471" s="1125"/>
      <c r="B471" s="1125"/>
      <c r="C471" s="1126"/>
      <c r="D471" s="1091"/>
      <c r="E471" s="1091"/>
      <c r="F471" s="1091"/>
      <c r="G471" s="1091"/>
      <c r="H471" s="1091"/>
      <c r="I471" s="1091"/>
      <c r="J471" s="1091"/>
      <c r="K471" s="1091"/>
      <c r="L471" s="1091"/>
      <c r="M471" s="1091"/>
      <c r="N471" s="1091"/>
      <c r="O471" s="1125"/>
      <c r="P471" s="1125"/>
      <c r="Q471" s="1125"/>
      <c r="R471" s="1126"/>
      <c r="S471" s="1125"/>
      <c r="T471" s="1125"/>
      <c r="U471" s="1125"/>
      <c r="V471" s="1126"/>
      <c r="W471" s="1126"/>
      <c r="AH471" s="1105"/>
      <c r="AI471" s="1105"/>
      <c r="AJ471" s="1014"/>
    </row>
    <row r="472" spans="1:36" s="1104" customFormat="1" ht="12.75">
      <c r="A472" s="1125"/>
      <c r="B472" s="1125"/>
      <c r="C472" s="1126"/>
      <c r="D472" s="1091"/>
      <c r="E472" s="1091"/>
      <c r="F472" s="1091"/>
      <c r="G472" s="1091"/>
      <c r="H472" s="1091"/>
      <c r="I472" s="1091"/>
      <c r="J472" s="1091"/>
      <c r="K472" s="1091"/>
      <c r="L472" s="1091"/>
      <c r="M472" s="1091"/>
      <c r="N472" s="1091"/>
      <c r="O472" s="1125"/>
      <c r="P472" s="1125"/>
      <c r="Q472" s="1125"/>
      <c r="R472" s="1126"/>
      <c r="S472" s="1125"/>
      <c r="T472" s="1125"/>
      <c r="U472" s="1125"/>
      <c r="V472" s="1126"/>
      <c r="W472" s="1126"/>
      <c r="AH472" s="1105"/>
      <c r="AI472" s="1105"/>
      <c r="AJ472" s="1014"/>
    </row>
    <row r="473" spans="1:36" s="1104" customFormat="1" ht="12.75">
      <c r="A473" s="1125"/>
      <c r="B473" s="1125"/>
      <c r="C473" s="1126"/>
      <c r="D473" s="1091"/>
      <c r="E473" s="1091"/>
      <c r="F473" s="1091"/>
      <c r="G473" s="1091"/>
      <c r="H473" s="1091"/>
      <c r="I473" s="1091"/>
      <c r="J473" s="1091"/>
      <c r="K473" s="1091"/>
      <c r="L473" s="1091"/>
      <c r="M473" s="1091"/>
      <c r="N473" s="1091"/>
      <c r="O473" s="1125"/>
      <c r="P473" s="1125"/>
      <c r="Q473" s="1125"/>
      <c r="R473" s="1126"/>
      <c r="S473" s="1125"/>
      <c r="T473" s="1125"/>
      <c r="U473" s="1125"/>
      <c r="V473" s="1126"/>
      <c r="W473" s="1126"/>
      <c r="AH473" s="1105"/>
      <c r="AI473" s="1105"/>
      <c r="AJ473" s="1014"/>
    </row>
    <row r="474" spans="1:36" s="1104" customFormat="1" ht="12.75">
      <c r="A474" s="1125"/>
      <c r="B474" s="1125"/>
      <c r="C474" s="1126"/>
      <c r="D474" s="1091"/>
      <c r="E474" s="1091"/>
      <c r="F474" s="1091"/>
      <c r="G474" s="1091"/>
      <c r="H474" s="1091"/>
      <c r="I474" s="1091"/>
      <c r="J474" s="1091"/>
      <c r="K474" s="1091"/>
      <c r="L474" s="1091"/>
      <c r="M474" s="1091"/>
      <c r="N474" s="1091"/>
      <c r="O474" s="1125"/>
      <c r="P474" s="1125"/>
      <c r="Q474" s="1125"/>
      <c r="R474" s="1126"/>
      <c r="S474" s="1125"/>
      <c r="T474" s="1125"/>
      <c r="U474" s="1125"/>
      <c r="V474" s="1126"/>
      <c r="W474" s="1126"/>
      <c r="AH474" s="1105"/>
      <c r="AI474" s="1105"/>
      <c r="AJ474" s="1014"/>
    </row>
    <row r="475" spans="1:36" s="1104" customFormat="1" ht="12.75">
      <c r="A475" s="1125"/>
      <c r="B475" s="1125"/>
      <c r="C475" s="1126"/>
      <c r="D475" s="1091"/>
      <c r="E475" s="1091"/>
      <c r="F475" s="1091"/>
      <c r="G475" s="1091"/>
      <c r="H475" s="1091"/>
      <c r="I475" s="1091"/>
      <c r="J475" s="1091"/>
      <c r="K475" s="1091"/>
      <c r="L475" s="1091"/>
      <c r="M475" s="1091"/>
      <c r="N475" s="1091"/>
      <c r="O475" s="1125"/>
      <c r="P475" s="1125"/>
      <c r="Q475" s="1125"/>
      <c r="R475" s="1126"/>
      <c r="S475" s="1125"/>
      <c r="T475" s="1125"/>
      <c r="U475" s="1125"/>
      <c r="V475" s="1126"/>
      <c r="W475" s="1126"/>
      <c r="AH475" s="1105"/>
      <c r="AI475" s="1105"/>
      <c r="AJ475" s="1014"/>
    </row>
    <row r="476" spans="1:36" s="1104" customFormat="1" ht="12.75">
      <c r="A476" s="1125"/>
      <c r="B476" s="1125"/>
      <c r="C476" s="1126"/>
      <c r="D476" s="1091"/>
      <c r="E476" s="1091"/>
      <c r="F476" s="1091"/>
      <c r="G476" s="1091"/>
      <c r="H476" s="1091"/>
      <c r="I476" s="1091"/>
      <c r="J476" s="1091"/>
      <c r="K476" s="1091"/>
      <c r="L476" s="1091"/>
      <c r="M476" s="1091"/>
      <c r="N476" s="1091"/>
      <c r="O476" s="1125"/>
      <c r="P476" s="1125"/>
      <c r="Q476" s="1125"/>
      <c r="R476" s="1126"/>
      <c r="S476" s="1125"/>
      <c r="T476" s="1125"/>
      <c r="U476" s="1125"/>
      <c r="V476" s="1126"/>
      <c r="W476" s="1126"/>
      <c r="AH476" s="1105"/>
      <c r="AI476" s="1105"/>
      <c r="AJ476" s="1014"/>
    </row>
    <row r="477" spans="1:36" s="1104" customFormat="1" ht="12.75">
      <c r="A477" s="1125"/>
      <c r="B477" s="1125"/>
      <c r="C477" s="1126"/>
      <c r="D477" s="1091"/>
      <c r="E477" s="1091"/>
      <c r="F477" s="1091"/>
      <c r="G477" s="1091"/>
      <c r="H477" s="1091"/>
      <c r="I477" s="1091"/>
      <c r="J477" s="1091"/>
      <c r="K477" s="1091"/>
      <c r="L477" s="1091"/>
      <c r="M477" s="1091"/>
      <c r="N477" s="1091"/>
      <c r="O477" s="1125"/>
      <c r="P477" s="1125"/>
      <c r="Q477" s="1125"/>
      <c r="R477" s="1126"/>
      <c r="S477" s="1125"/>
      <c r="T477" s="1125"/>
      <c r="U477" s="1125"/>
      <c r="V477" s="1126"/>
      <c r="W477" s="1126"/>
      <c r="AH477" s="1105"/>
      <c r="AI477" s="1105"/>
      <c r="AJ477" s="1014"/>
    </row>
    <row r="478" spans="1:36" s="1104" customFormat="1" ht="12.75">
      <c r="A478" s="1125"/>
      <c r="B478" s="1125"/>
      <c r="C478" s="1126"/>
      <c r="D478" s="1091"/>
      <c r="E478" s="1091"/>
      <c r="F478" s="1091"/>
      <c r="G478" s="1091"/>
      <c r="H478" s="1091"/>
      <c r="I478" s="1091"/>
      <c r="J478" s="1091"/>
      <c r="K478" s="1091"/>
      <c r="L478" s="1091"/>
      <c r="M478" s="1091"/>
      <c r="N478" s="1091"/>
      <c r="O478" s="1125"/>
      <c r="P478" s="1125"/>
      <c r="Q478" s="1125"/>
      <c r="R478" s="1126"/>
      <c r="S478" s="1125"/>
      <c r="T478" s="1125"/>
      <c r="U478" s="1125"/>
      <c r="V478" s="1126"/>
      <c r="W478" s="1126"/>
      <c r="AH478" s="1105"/>
      <c r="AI478" s="1105"/>
      <c r="AJ478" s="1014"/>
    </row>
    <row r="479" spans="1:36" s="1104" customFormat="1" ht="12.75">
      <c r="A479" s="1125"/>
      <c r="B479" s="1125"/>
      <c r="C479" s="1126"/>
      <c r="D479" s="1091"/>
      <c r="E479" s="1091"/>
      <c r="F479" s="1091"/>
      <c r="G479" s="1091"/>
      <c r="H479" s="1091"/>
      <c r="I479" s="1091"/>
      <c r="J479" s="1091"/>
      <c r="K479" s="1091"/>
      <c r="L479" s="1091"/>
      <c r="M479" s="1091"/>
      <c r="N479" s="1091"/>
      <c r="O479" s="1125"/>
      <c r="P479" s="1125"/>
      <c r="Q479" s="1125"/>
      <c r="R479" s="1126"/>
      <c r="S479" s="1125"/>
      <c r="T479" s="1125"/>
      <c r="U479" s="1125"/>
      <c r="V479" s="1126"/>
      <c r="W479" s="1126"/>
      <c r="AH479" s="1105"/>
      <c r="AI479" s="1105"/>
      <c r="AJ479" s="1014"/>
    </row>
    <row r="480" spans="1:36" s="1104" customFormat="1" ht="12.75">
      <c r="A480" s="1125"/>
      <c r="B480" s="1125"/>
      <c r="C480" s="1126"/>
      <c r="D480" s="1091"/>
      <c r="E480" s="1091"/>
      <c r="F480" s="1091"/>
      <c r="G480" s="1091"/>
      <c r="H480" s="1091"/>
      <c r="I480" s="1091"/>
      <c r="J480" s="1091"/>
      <c r="K480" s="1091"/>
      <c r="L480" s="1091"/>
      <c r="M480" s="1091"/>
      <c r="N480" s="1091"/>
      <c r="O480" s="1125"/>
      <c r="P480" s="1125"/>
      <c r="Q480" s="1125"/>
      <c r="R480" s="1126"/>
      <c r="S480" s="1125"/>
      <c r="T480" s="1125"/>
      <c r="U480" s="1125"/>
      <c r="V480" s="1126"/>
      <c r="W480" s="1126"/>
      <c r="AH480" s="1105"/>
      <c r="AI480" s="1105"/>
      <c r="AJ480" s="1014"/>
    </row>
    <row r="481" spans="1:36" s="1104" customFormat="1" ht="12.75">
      <c r="A481" s="1125"/>
      <c r="B481" s="1125"/>
      <c r="C481" s="1126"/>
      <c r="D481" s="1091"/>
      <c r="E481" s="1091"/>
      <c r="F481" s="1091"/>
      <c r="G481" s="1091"/>
      <c r="H481" s="1091"/>
      <c r="I481" s="1091"/>
      <c r="J481" s="1091"/>
      <c r="K481" s="1091"/>
      <c r="L481" s="1091"/>
      <c r="M481" s="1091"/>
      <c r="N481" s="1091"/>
      <c r="O481" s="1125"/>
      <c r="P481" s="1125"/>
      <c r="Q481" s="1125"/>
      <c r="R481" s="1126"/>
      <c r="S481" s="1125"/>
      <c r="T481" s="1125"/>
      <c r="U481" s="1125"/>
      <c r="V481" s="1126"/>
      <c r="W481" s="1126"/>
      <c r="AH481" s="1105"/>
      <c r="AI481" s="1105"/>
      <c r="AJ481" s="1014"/>
    </row>
    <row r="482" spans="1:36" s="1104" customFormat="1" ht="12.75">
      <c r="A482" s="1125"/>
      <c r="B482" s="1125"/>
      <c r="C482" s="1126"/>
      <c r="D482" s="1091"/>
      <c r="E482" s="1091"/>
      <c r="F482" s="1091"/>
      <c r="G482" s="1091"/>
      <c r="H482" s="1091"/>
      <c r="I482" s="1091"/>
      <c r="J482" s="1091"/>
      <c r="K482" s="1091"/>
      <c r="L482" s="1091"/>
      <c r="M482" s="1091"/>
      <c r="N482" s="1091"/>
      <c r="O482" s="1125"/>
      <c r="P482" s="1125"/>
      <c r="Q482" s="1125"/>
      <c r="R482" s="1126"/>
      <c r="S482" s="1125"/>
      <c r="T482" s="1125"/>
      <c r="U482" s="1125"/>
      <c r="V482" s="1126"/>
      <c r="W482" s="1126"/>
      <c r="AH482" s="1105"/>
      <c r="AI482" s="1105"/>
      <c r="AJ482" s="1014"/>
    </row>
    <row r="483" spans="1:36" s="1104" customFormat="1" ht="12.75">
      <c r="A483" s="1125"/>
      <c r="B483" s="1125"/>
      <c r="C483" s="1126"/>
      <c r="D483" s="1091"/>
      <c r="E483" s="1091"/>
      <c r="F483" s="1091"/>
      <c r="G483" s="1091"/>
      <c r="H483" s="1091"/>
      <c r="I483" s="1091"/>
      <c r="J483" s="1091"/>
      <c r="K483" s="1091"/>
      <c r="L483" s="1091"/>
      <c r="M483" s="1091"/>
      <c r="N483" s="1091"/>
      <c r="O483" s="1125"/>
      <c r="P483" s="1125"/>
      <c r="Q483" s="1125"/>
      <c r="R483" s="1126"/>
      <c r="S483" s="1125"/>
      <c r="T483" s="1125"/>
      <c r="U483" s="1125"/>
      <c r="V483" s="1126"/>
      <c r="W483" s="1126"/>
      <c r="AH483" s="1105"/>
      <c r="AI483" s="1105"/>
      <c r="AJ483" s="1014"/>
    </row>
    <row r="484" spans="1:36" s="1104" customFormat="1" ht="12.75">
      <c r="A484" s="1125"/>
      <c r="B484" s="1125"/>
      <c r="C484" s="1126"/>
      <c r="D484" s="1091"/>
      <c r="E484" s="1091"/>
      <c r="F484" s="1091"/>
      <c r="G484" s="1091"/>
      <c r="H484" s="1091"/>
      <c r="I484" s="1091"/>
      <c r="J484" s="1091"/>
      <c r="K484" s="1091"/>
      <c r="L484" s="1091"/>
      <c r="M484" s="1091"/>
      <c r="N484" s="1091"/>
      <c r="O484" s="1125"/>
      <c r="P484" s="1125"/>
      <c r="Q484" s="1125"/>
      <c r="R484" s="1126"/>
      <c r="S484" s="1125"/>
      <c r="T484" s="1125"/>
      <c r="U484" s="1125"/>
      <c r="V484" s="1126"/>
      <c r="W484" s="1126"/>
      <c r="AH484" s="1105"/>
      <c r="AI484" s="1105"/>
      <c r="AJ484" s="1014"/>
    </row>
    <row r="485" spans="1:36" s="1104" customFormat="1" ht="12.75">
      <c r="A485" s="1125"/>
      <c r="B485" s="1125"/>
      <c r="C485" s="1126"/>
      <c r="D485" s="1091"/>
      <c r="E485" s="1091"/>
      <c r="F485" s="1091"/>
      <c r="G485" s="1091"/>
      <c r="H485" s="1091"/>
      <c r="I485" s="1091"/>
      <c r="J485" s="1091"/>
      <c r="K485" s="1091"/>
      <c r="L485" s="1091"/>
      <c r="M485" s="1091"/>
      <c r="N485" s="1091"/>
      <c r="O485" s="1125"/>
      <c r="P485" s="1125"/>
      <c r="Q485" s="1125"/>
      <c r="R485" s="1126"/>
      <c r="S485" s="1125"/>
      <c r="T485" s="1125"/>
      <c r="U485" s="1125"/>
      <c r="V485" s="1126"/>
      <c r="W485" s="1126"/>
      <c r="AH485" s="1105"/>
      <c r="AI485" s="1105"/>
      <c r="AJ485" s="1014"/>
    </row>
    <row r="486" spans="1:36" s="1104" customFormat="1" ht="12.75">
      <c r="A486" s="1125"/>
      <c r="B486" s="1125"/>
      <c r="C486" s="1126"/>
      <c r="D486" s="1091"/>
      <c r="E486" s="1091"/>
      <c r="F486" s="1091"/>
      <c r="G486" s="1091"/>
      <c r="H486" s="1091"/>
      <c r="I486" s="1091"/>
      <c r="J486" s="1091"/>
      <c r="K486" s="1091"/>
      <c r="L486" s="1091"/>
      <c r="M486" s="1091"/>
      <c r="N486" s="1091"/>
      <c r="O486" s="1125"/>
      <c r="P486" s="1125"/>
      <c r="Q486" s="1125"/>
      <c r="R486" s="1126"/>
      <c r="S486" s="1125"/>
      <c r="T486" s="1125"/>
      <c r="U486" s="1125"/>
      <c r="V486" s="1126"/>
      <c r="W486" s="1126"/>
      <c r="AH486" s="1105"/>
      <c r="AI486" s="1105"/>
      <c r="AJ486" s="1014"/>
    </row>
    <row r="487" spans="1:36" s="1104" customFormat="1" ht="12.75">
      <c r="A487" s="1125"/>
      <c r="B487" s="1125"/>
      <c r="C487" s="1126"/>
      <c r="D487" s="1091"/>
      <c r="E487" s="1091"/>
      <c r="F487" s="1091"/>
      <c r="G487" s="1091"/>
      <c r="H487" s="1091"/>
      <c r="I487" s="1091"/>
      <c r="J487" s="1091"/>
      <c r="K487" s="1091"/>
      <c r="L487" s="1091"/>
      <c r="M487" s="1091"/>
      <c r="N487" s="1091"/>
      <c r="O487" s="1125"/>
      <c r="P487" s="1125"/>
      <c r="Q487" s="1125"/>
      <c r="R487" s="1126"/>
      <c r="S487" s="1125"/>
      <c r="T487" s="1125"/>
      <c r="U487" s="1125"/>
      <c r="V487" s="1126"/>
      <c r="W487" s="1126"/>
      <c r="AH487" s="1105"/>
      <c r="AI487" s="1105"/>
      <c r="AJ487" s="1014"/>
    </row>
    <row r="488" spans="1:36" s="1104" customFormat="1" ht="12.75">
      <c r="A488" s="1125"/>
      <c r="B488" s="1125"/>
      <c r="C488" s="1126"/>
      <c r="D488" s="1091"/>
      <c r="E488" s="1091"/>
      <c r="F488" s="1091"/>
      <c r="G488" s="1091"/>
      <c r="H488" s="1091"/>
      <c r="I488" s="1091"/>
      <c r="J488" s="1091"/>
      <c r="K488" s="1091"/>
      <c r="L488" s="1091"/>
      <c r="M488" s="1091"/>
      <c r="N488" s="1091"/>
      <c r="O488" s="1125"/>
      <c r="P488" s="1125"/>
      <c r="Q488" s="1125"/>
      <c r="R488" s="1126"/>
      <c r="S488" s="1125"/>
      <c r="T488" s="1125"/>
      <c r="U488" s="1125"/>
      <c r="V488" s="1126"/>
      <c r="W488" s="1126"/>
      <c r="AH488" s="1105"/>
      <c r="AI488" s="1105"/>
      <c r="AJ488" s="1014"/>
    </row>
    <row r="489" spans="1:36" s="1104" customFormat="1" ht="12.75">
      <c r="A489" s="1125"/>
      <c r="B489" s="1125"/>
      <c r="C489" s="1126"/>
      <c r="D489" s="1091"/>
      <c r="E489" s="1091"/>
      <c r="F489" s="1091"/>
      <c r="G489" s="1091"/>
      <c r="H489" s="1091"/>
      <c r="I489" s="1091"/>
      <c r="J489" s="1091"/>
      <c r="K489" s="1091"/>
      <c r="L489" s="1091"/>
      <c r="M489" s="1091"/>
      <c r="N489" s="1091"/>
      <c r="O489" s="1125"/>
      <c r="P489" s="1125"/>
      <c r="Q489" s="1125"/>
      <c r="R489" s="1126"/>
      <c r="S489" s="1125"/>
      <c r="T489" s="1125"/>
      <c r="U489" s="1125"/>
      <c r="V489" s="1126"/>
      <c r="W489" s="1126"/>
      <c r="AH489" s="1105"/>
      <c r="AI489" s="1105"/>
      <c r="AJ489" s="1014"/>
    </row>
    <row r="490" spans="1:36" s="1104" customFormat="1" ht="12.75">
      <c r="A490" s="1125"/>
      <c r="B490" s="1125"/>
      <c r="C490" s="1126"/>
      <c r="D490" s="1091"/>
      <c r="E490" s="1091"/>
      <c r="F490" s="1091"/>
      <c r="G490" s="1091"/>
      <c r="H490" s="1091"/>
      <c r="I490" s="1091"/>
      <c r="J490" s="1091"/>
      <c r="K490" s="1091"/>
      <c r="L490" s="1091"/>
      <c r="M490" s="1091"/>
      <c r="N490" s="1091"/>
      <c r="O490" s="1125"/>
      <c r="P490" s="1125"/>
      <c r="Q490" s="1125"/>
      <c r="R490" s="1126"/>
      <c r="S490" s="1125"/>
      <c r="T490" s="1125"/>
      <c r="U490" s="1125"/>
      <c r="V490" s="1126"/>
      <c r="W490" s="1126"/>
      <c r="AH490" s="1105"/>
      <c r="AI490" s="1105"/>
      <c r="AJ490" s="1014"/>
    </row>
    <row r="491" spans="1:36" s="1104" customFormat="1" ht="12.75">
      <c r="A491" s="1125"/>
      <c r="B491" s="1125"/>
      <c r="C491" s="1126"/>
      <c r="D491" s="1091"/>
      <c r="E491" s="1091"/>
      <c r="F491" s="1091"/>
      <c r="G491" s="1091"/>
      <c r="H491" s="1091"/>
      <c r="I491" s="1091"/>
      <c r="J491" s="1091"/>
      <c r="K491" s="1091"/>
      <c r="L491" s="1091"/>
      <c r="M491" s="1091"/>
      <c r="N491" s="1091"/>
      <c r="O491" s="1125"/>
      <c r="P491" s="1125"/>
      <c r="Q491" s="1125"/>
      <c r="R491" s="1126"/>
      <c r="S491" s="1125"/>
      <c r="T491" s="1125"/>
      <c r="U491" s="1125"/>
      <c r="V491" s="1126"/>
      <c r="W491" s="1126"/>
      <c r="AH491" s="1105"/>
      <c r="AI491" s="1105"/>
      <c r="AJ491" s="1014"/>
    </row>
    <row r="492" spans="1:36" s="1104" customFormat="1" ht="12.75">
      <c r="A492" s="1125"/>
      <c r="B492" s="1125"/>
      <c r="C492" s="1126"/>
      <c r="D492" s="1091"/>
      <c r="E492" s="1091"/>
      <c r="F492" s="1091"/>
      <c r="G492" s="1091"/>
      <c r="H492" s="1091"/>
      <c r="I492" s="1091"/>
      <c r="J492" s="1091"/>
      <c r="K492" s="1091"/>
      <c r="L492" s="1091"/>
      <c r="M492" s="1091"/>
      <c r="N492" s="1091"/>
      <c r="O492" s="1125"/>
      <c r="P492" s="1125"/>
      <c r="Q492" s="1125"/>
      <c r="R492" s="1126"/>
      <c r="S492" s="1125"/>
      <c r="T492" s="1125"/>
      <c r="U492" s="1125"/>
      <c r="V492" s="1126"/>
      <c r="W492" s="1126"/>
      <c r="AH492" s="1105"/>
      <c r="AI492" s="1105"/>
      <c r="AJ492" s="1014"/>
    </row>
    <row r="493" spans="1:36" s="1104" customFormat="1" ht="12.75">
      <c r="A493" s="1125"/>
      <c r="B493" s="1125"/>
      <c r="C493" s="1126"/>
      <c r="D493" s="1091"/>
      <c r="E493" s="1091"/>
      <c r="F493" s="1091"/>
      <c r="G493" s="1091"/>
      <c r="H493" s="1091"/>
      <c r="I493" s="1091"/>
      <c r="J493" s="1091"/>
      <c r="K493" s="1091"/>
      <c r="L493" s="1091"/>
      <c r="M493" s="1091"/>
      <c r="N493" s="1091"/>
      <c r="O493" s="1125"/>
      <c r="P493" s="1125"/>
      <c r="Q493" s="1125"/>
      <c r="R493" s="1126"/>
      <c r="S493" s="1125"/>
      <c r="T493" s="1125"/>
      <c r="U493" s="1125"/>
      <c r="V493" s="1126"/>
      <c r="W493" s="1126"/>
      <c r="AH493" s="1105"/>
      <c r="AI493" s="1105"/>
      <c r="AJ493" s="1014"/>
    </row>
    <row r="494" spans="1:36" s="1104" customFormat="1" ht="12.75">
      <c r="A494" s="1125"/>
      <c r="B494" s="1125"/>
      <c r="C494" s="1126"/>
      <c r="D494" s="1091"/>
      <c r="E494" s="1091"/>
      <c r="F494" s="1091"/>
      <c r="G494" s="1091"/>
      <c r="H494" s="1091"/>
      <c r="I494" s="1091"/>
      <c r="J494" s="1091"/>
      <c r="K494" s="1091"/>
      <c r="L494" s="1091"/>
      <c r="M494" s="1091"/>
      <c r="N494" s="1091"/>
      <c r="O494" s="1125"/>
      <c r="P494" s="1125"/>
      <c r="Q494" s="1125"/>
      <c r="R494" s="1126"/>
      <c r="S494" s="1125"/>
      <c r="T494" s="1125"/>
      <c r="U494" s="1125"/>
      <c r="V494" s="1126"/>
      <c r="W494" s="1126"/>
      <c r="AH494" s="1105"/>
      <c r="AI494" s="1105"/>
      <c r="AJ494" s="1014"/>
    </row>
    <row r="495" spans="1:36" s="1104" customFormat="1" ht="12.75">
      <c r="A495" s="1125"/>
      <c r="B495" s="1125"/>
      <c r="C495" s="1126"/>
      <c r="D495" s="1091"/>
      <c r="E495" s="1091"/>
      <c r="F495" s="1091"/>
      <c r="G495" s="1091"/>
      <c r="H495" s="1091"/>
      <c r="I495" s="1091"/>
      <c r="J495" s="1091"/>
      <c r="K495" s="1091"/>
      <c r="L495" s="1091"/>
      <c r="M495" s="1091"/>
      <c r="N495" s="1091"/>
      <c r="O495" s="1125"/>
      <c r="P495" s="1125"/>
      <c r="Q495" s="1125"/>
      <c r="R495" s="1126"/>
      <c r="S495" s="1125"/>
      <c r="T495" s="1125"/>
      <c r="U495" s="1125"/>
      <c r="V495" s="1126"/>
      <c r="W495" s="1126"/>
      <c r="AH495" s="1105"/>
      <c r="AI495" s="1105"/>
      <c r="AJ495" s="1014"/>
    </row>
    <row r="496" spans="1:36" s="1104" customFormat="1" ht="12.75">
      <c r="A496" s="1125"/>
      <c r="B496" s="1125"/>
      <c r="C496" s="1126"/>
      <c r="D496" s="1091"/>
      <c r="E496" s="1091"/>
      <c r="F496" s="1091"/>
      <c r="G496" s="1091"/>
      <c r="H496" s="1091"/>
      <c r="I496" s="1091"/>
      <c r="J496" s="1091"/>
      <c r="K496" s="1091"/>
      <c r="L496" s="1091"/>
      <c r="M496" s="1091"/>
      <c r="N496" s="1091"/>
      <c r="O496" s="1125"/>
      <c r="P496" s="1125"/>
      <c r="Q496" s="1125"/>
      <c r="R496" s="1126"/>
      <c r="S496" s="1125"/>
      <c r="T496" s="1125"/>
      <c r="U496" s="1125"/>
      <c r="V496" s="1126"/>
      <c r="W496" s="1126"/>
      <c r="AH496" s="1105"/>
      <c r="AI496" s="1105"/>
      <c r="AJ496" s="1014"/>
    </row>
    <row r="497" spans="1:36" s="1104" customFormat="1" ht="12.75">
      <c r="A497" s="1125"/>
      <c r="B497" s="1125"/>
      <c r="C497" s="1126"/>
      <c r="D497" s="1091"/>
      <c r="E497" s="1091"/>
      <c r="F497" s="1091"/>
      <c r="G497" s="1091"/>
      <c r="H497" s="1091"/>
      <c r="I497" s="1091"/>
      <c r="J497" s="1091"/>
      <c r="K497" s="1091"/>
      <c r="L497" s="1091"/>
      <c r="M497" s="1091"/>
      <c r="N497" s="1091"/>
      <c r="O497" s="1125"/>
      <c r="P497" s="1125"/>
      <c r="Q497" s="1125"/>
      <c r="R497" s="1126"/>
      <c r="S497" s="1125"/>
      <c r="T497" s="1125"/>
      <c r="U497" s="1125"/>
      <c r="V497" s="1126"/>
      <c r="W497" s="1126"/>
      <c r="AH497" s="1105"/>
      <c r="AI497" s="1105"/>
      <c r="AJ497" s="1014"/>
    </row>
    <row r="498" spans="1:36" s="1104" customFormat="1" ht="12.75">
      <c r="A498" s="1125"/>
      <c r="B498" s="1125"/>
      <c r="C498" s="1126"/>
      <c r="D498" s="1091"/>
      <c r="E498" s="1091"/>
      <c r="F498" s="1091"/>
      <c r="G498" s="1091"/>
      <c r="H498" s="1091"/>
      <c r="I498" s="1091"/>
      <c r="J498" s="1091"/>
      <c r="K498" s="1091"/>
      <c r="L498" s="1091"/>
      <c r="M498" s="1091"/>
      <c r="N498" s="1091"/>
      <c r="O498" s="1125"/>
      <c r="P498" s="1125"/>
      <c r="Q498" s="1125"/>
      <c r="R498" s="1126"/>
      <c r="S498" s="1125"/>
      <c r="T498" s="1125"/>
      <c r="U498" s="1125"/>
      <c r="V498" s="1126"/>
      <c r="W498" s="1126"/>
      <c r="AH498" s="1105"/>
      <c r="AI498" s="1105"/>
      <c r="AJ498" s="1014"/>
    </row>
    <row r="499" spans="1:36" s="1104" customFormat="1" ht="12.75">
      <c r="A499" s="1125"/>
      <c r="B499" s="1125"/>
      <c r="C499" s="1126"/>
      <c r="D499" s="1091"/>
      <c r="E499" s="1091"/>
      <c r="F499" s="1091"/>
      <c r="G499" s="1091"/>
      <c r="H499" s="1091"/>
      <c r="I499" s="1091"/>
      <c r="J499" s="1091"/>
      <c r="K499" s="1091"/>
      <c r="L499" s="1091"/>
      <c r="M499" s="1091"/>
      <c r="N499" s="1091"/>
      <c r="O499" s="1125"/>
      <c r="P499" s="1125"/>
      <c r="Q499" s="1125"/>
      <c r="R499" s="1126"/>
      <c r="S499" s="1125"/>
      <c r="T499" s="1125"/>
      <c r="U499" s="1125"/>
      <c r="V499" s="1126"/>
      <c r="W499" s="1126"/>
      <c r="AH499" s="1105"/>
      <c r="AI499" s="1105"/>
      <c r="AJ499" s="1014"/>
    </row>
    <row r="500" spans="1:36" s="1104" customFormat="1" ht="12.75">
      <c r="A500" s="1125"/>
      <c r="B500" s="1125"/>
      <c r="C500" s="1126"/>
      <c r="D500" s="1091"/>
      <c r="E500" s="1091"/>
      <c r="F500" s="1091"/>
      <c r="G500" s="1091"/>
      <c r="H500" s="1091"/>
      <c r="I500" s="1091"/>
      <c r="J500" s="1091"/>
      <c r="K500" s="1091"/>
      <c r="L500" s="1091"/>
      <c r="M500" s="1091"/>
      <c r="N500" s="1091"/>
      <c r="O500" s="1125"/>
      <c r="P500" s="1125"/>
      <c r="Q500" s="1125"/>
      <c r="R500" s="1126"/>
      <c r="S500" s="1125"/>
      <c r="T500" s="1125"/>
      <c r="U500" s="1125"/>
      <c r="V500" s="1126"/>
      <c r="W500" s="1126"/>
      <c r="AH500" s="1105"/>
      <c r="AI500" s="1105"/>
      <c r="AJ500" s="1014"/>
    </row>
    <row r="501" spans="1:36" s="1104" customFormat="1" ht="12.75">
      <c r="A501" s="1125"/>
      <c r="B501" s="1125"/>
      <c r="C501" s="1126"/>
      <c r="D501" s="1091"/>
      <c r="E501" s="1091"/>
      <c r="F501" s="1091"/>
      <c r="G501" s="1091"/>
      <c r="H501" s="1091"/>
      <c r="I501" s="1091"/>
      <c r="J501" s="1091"/>
      <c r="K501" s="1091"/>
      <c r="L501" s="1091"/>
      <c r="M501" s="1091"/>
      <c r="N501" s="1091"/>
      <c r="O501" s="1125"/>
      <c r="P501" s="1125"/>
      <c r="Q501" s="1125"/>
      <c r="R501" s="1126"/>
      <c r="S501" s="1125"/>
      <c r="T501" s="1125"/>
      <c r="U501" s="1125"/>
      <c r="V501" s="1126"/>
      <c r="W501" s="1126"/>
      <c r="AH501" s="1105"/>
      <c r="AI501" s="1105"/>
      <c r="AJ501" s="1014"/>
    </row>
    <row r="502" spans="1:36" s="1104" customFormat="1" ht="12.75">
      <c r="A502" s="1125"/>
      <c r="B502" s="1125"/>
      <c r="C502" s="1126"/>
      <c r="D502" s="1091"/>
      <c r="E502" s="1091"/>
      <c r="F502" s="1091"/>
      <c r="G502" s="1091"/>
      <c r="H502" s="1091"/>
      <c r="I502" s="1091"/>
      <c r="J502" s="1091"/>
      <c r="K502" s="1091"/>
      <c r="L502" s="1091"/>
      <c r="M502" s="1091"/>
      <c r="N502" s="1091"/>
      <c r="O502" s="1125"/>
      <c r="P502" s="1125"/>
      <c r="Q502" s="1125"/>
      <c r="R502" s="1126"/>
      <c r="S502" s="1125"/>
      <c r="T502" s="1125"/>
      <c r="U502" s="1125"/>
      <c r="V502" s="1126"/>
      <c r="W502" s="1126"/>
      <c r="AH502" s="1105"/>
      <c r="AI502" s="1105"/>
      <c r="AJ502" s="1014"/>
    </row>
    <row r="503" spans="1:36" s="1104" customFormat="1" ht="12.75">
      <c r="A503" s="1125"/>
      <c r="B503" s="1125"/>
      <c r="C503" s="1126"/>
      <c r="D503" s="1091"/>
      <c r="E503" s="1091"/>
      <c r="F503" s="1091"/>
      <c r="G503" s="1091"/>
      <c r="H503" s="1091"/>
      <c r="I503" s="1091"/>
      <c r="J503" s="1091"/>
      <c r="K503" s="1091"/>
      <c r="L503" s="1091"/>
      <c r="M503" s="1091"/>
      <c r="N503" s="1091"/>
      <c r="O503" s="1125"/>
      <c r="P503" s="1125"/>
      <c r="Q503" s="1125"/>
      <c r="R503" s="1126"/>
      <c r="S503" s="1125"/>
      <c r="T503" s="1125"/>
      <c r="U503" s="1125"/>
      <c r="V503" s="1126"/>
      <c r="W503" s="1126"/>
      <c r="AH503" s="1105"/>
      <c r="AI503" s="1105"/>
      <c r="AJ503" s="1014"/>
    </row>
    <row r="504" spans="1:36" s="1104" customFormat="1" ht="12.75">
      <c r="A504" s="1125"/>
      <c r="B504" s="1125"/>
      <c r="C504" s="1126"/>
      <c r="D504" s="1091"/>
      <c r="E504" s="1091"/>
      <c r="F504" s="1091"/>
      <c r="G504" s="1091"/>
      <c r="H504" s="1091"/>
      <c r="I504" s="1091"/>
      <c r="J504" s="1091"/>
      <c r="K504" s="1091"/>
      <c r="L504" s="1091"/>
      <c r="M504" s="1091"/>
      <c r="N504" s="1091"/>
      <c r="O504" s="1125"/>
      <c r="P504" s="1125"/>
      <c r="Q504" s="1125"/>
      <c r="R504" s="1126"/>
      <c r="S504" s="1125"/>
      <c r="T504" s="1125"/>
      <c r="U504" s="1125"/>
      <c r="V504" s="1126"/>
      <c r="W504" s="1126"/>
      <c r="AH504" s="1105"/>
      <c r="AI504" s="1105"/>
      <c r="AJ504" s="1014"/>
    </row>
    <row r="505" spans="1:36" s="1104" customFormat="1" ht="12.75">
      <c r="A505" s="1125"/>
      <c r="B505" s="1125"/>
      <c r="C505" s="1126"/>
      <c r="D505" s="1091"/>
      <c r="E505" s="1091"/>
      <c r="F505" s="1091"/>
      <c r="G505" s="1091"/>
      <c r="H505" s="1091"/>
      <c r="I505" s="1091"/>
      <c r="J505" s="1091"/>
      <c r="K505" s="1091"/>
      <c r="L505" s="1091"/>
      <c r="M505" s="1091"/>
      <c r="N505" s="1091"/>
      <c r="O505" s="1125"/>
      <c r="P505" s="1125"/>
      <c r="Q505" s="1125"/>
      <c r="R505" s="1126"/>
      <c r="S505" s="1125"/>
      <c r="T505" s="1125"/>
      <c r="U505" s="1125"/>
      <c r="V505" s="1126"/>
      <c r="W505" s="1126"/>
      <c r="AH505" s="1105"/>
      <c r="AI505" s="1105"/>
      <c r="AJ505" s="1014"/>
    </row>
    <row r="506" spans="1:36" s="1104" customFormat="1" ht="12.75">
      <c r="A506" s="1125"/>
      <c r="B506" s="1125"/>
      <c r="C506" s="1126"/>
      <c r="D506" s="1091"/>
      <c r="E506" s="1091"/>
      <c r="F506" s="1091"/>
      <c r="G506" s="1091"/>
      <c r="H506" s="1091"/>
      <c r="I506" s="1091"/>
      <c r="J506" s="1091"/>
      <c r="K506" s="1091"/>
      <c r="L506" s="1091"/>
      <c r="M506" s="1091"/>
      <c r="N506" s="1091"/>
      <c r="O506" s="1125"/>
      <c r="P506" s="1125"/>
      <c r="Q506" s="1125"/>
      <c r="R506" s="1126"/>
      <c r="S506" s="1125"/>
      <c r="T506" s="1125"/>
      <c r="U506" s="1125"/>
      <c r="V506" s="1126"/>
      <c r="W506" s="1126"/>
      <c r="AH506" s="1105"/>
      <c r="AI506" s="1105"/>
      <c r="AJ506" s="1014"/>
    </row>
    <row r="507" spans="1:36" s="1104" customFormat="1" ht="12.75">
      <c r="A507" s="1125"/>
      <c r="B507" s="1125"/>
      <c r="C507" s="1126"/>
      <c r="D507" s="1091"/>
      <c r="E507" s="1091"/>
      <c r="F507" s="1091"/>
      <c r="G507" s="1091"/>
      <c r="H507" s="1091"/>
      <c r="I507" s="1091"/>
      <c r="J507" s="1091"/>
      <c r="K507" s="1091"/>
      <c r="L507" s="1091"/>
      <c r="M507" s="1091"/>
      <c r="N507" s="1091"/>
      <c r="O507" s="1125"/>
      <c r="P507" s="1125"/>
      <c r="Q507" s="1125"/>
      <c r="R507" s="1126"/>
      <c r="S507" s="1125"/>
      <c r="T507" s="1125"/>
      <c r="U507" s="1125"/>
      <c r="V507" s="1126"/>
      <c r="W507" s="1126"/>
      <c r="AH507" s="1105"/>
      <c r="AI507" s="1105"/>
      <c r="AJ507" s="1014"/>
    </row>
    <row r="508" spans="1:36" s="1104" customFormat="1" ht="12.75">
      <c r="A508" s="1125"/>
      <c r="B508" s="1125"/>
      <c r="C508" s="1126"/>
      <c r="D508" s="1091"/>
      <c r="E508" s="1091"/>
      <c r="F508" s="1091"/>
      <c r="G508" s="1091"/>
      <c r="H508" s="1091"/>
      <c r="I508" s="1091"/>
      <c r="J508" s="1091"/>
      <c r="K508" s="1091"/>
      <c r="L508" s="1091"/>
      <c r="M508" s="1091"/>
      <c r="N508" s="1091"/>
      <c r="O508" s="1125"/>
      <c r="P508" s="1125"/>
      <c r="Q508" s="1125"/>
      <c r="R508" s="1126"/>
      <c r="S508" s="1125"/>
      <c r="T508" s="1125"/>
      <c r="U508" s="1125"/>
      <c r="V508" s="1126"/>
      <c r="W508" s="1126"/>
      <c r="AH508" s="1105"/>
      <c r="AI508" s="1105"/>
      <c r="AJ508" s="1014"/>
    </row>
    <row r="509" spans="1:36" s="1104" customFormat="1" ht="12.75">
      <c r="A509" s="1125"/>
      <c r="B509" s="1125"/>
      <c r="C509" s="1126"/>
      <c r="D509" s="1091"/>
      <c r="E509" s="1091"/>
      <c r="F509" s="1091"/>
      <c r="G509" s="1091"/>
      <c r="H509" s="1091"/>
      <c r="I509" s="1091"/>
      <c r="J509" s="1091"/>
      <c r="K509" s="1091"/>
      <c r="L509" s="1091"/>
      <c r="M509" s="1091"/>
      <c r="N509" s="1091"/>
      <c r="O509" s="1125"/>
      <c r="P509" s="1125"/>
      <c r="Q509" s="1125"/>
      <c r="R509" s="1126"/>
      <c r="S509" s="1125"/>
      <c r="T509" s="1125"/>
      <c r="U509" s="1125"/>
      <c r="V509" s="1126"/>
      <c r="W509" s="1126"/>
      <c r="AH509" s="1105"/>
      <c r="AI509" s="1105"/>
      <c r="AJ509" s="1014"/>
    </row>
    <row r="510" spans="1:36" s="1104" customFormat="1" ht="12.75">
      <c r="A510" s="1125"/>
      <c r="B510" s="1125"/>
      <c r="C510" s="1126"/>
      <c r="D510" s="1091"/>
      <c r="E510" s="1091"/>
      <c r="F510" s="1091"/>
      <c r="G510" s="1091"/>
      <c r="H510" s="1091"/>
      <c r="I510" s="1091"/>
      <c r="J510" s="1091"/>
      <c r="K510" s="1091"/>
      <c r="L510" s="1091"/>
      <c r="M510" s="1091"/>
      <c r="N510" s="1091"/>
      <c r="O510" s="1125"/>
      <c r="P510" s="1125"/>
      <c r="Q510" s="1125"/>
      <c r="R510" s="1126"/>
      <c r="S510" s="1125"/>
      <c r="T510" s="1125"/>
      <c r="U510" s="1125"/>
      <c r="V510" s="1126"/>
      <c r="W510" s="1126"/>
      <c r="AH510" s="1105"/>
      <c r="AI510" s="1105"/>
      <c r="AJ510" s="1014"/>
    </row>
    <row r="511" spans="1:36" s="1104" customFormat="1" ht="12.75">
      <c r="A511" s="1125"/>
      <c r="B511" s="1125"/>
      <c r="C511" s="1126"/>
      <c r="D511" s="1091"/>
      <c r="E511" s="1091"/>
      <c r="F511" s="1091"/>
      <c r="G511" s="1091"/>
      <c r="H511" s="1091"/>
      <c r="I511" s="1091"/>
      <c r="J511" s="1091"/>
      <c r="K511" s="1091"/>
      <c r="L511" s="1091"/>
      <c r="M511" s="1091"/>
      <c r="N511" s="1091"/>
      <c r="O511" s="1125"/>
      <c r="P511" s="1125"/>
      <c r="Q511" s="1125"/>
      <c r="R511" s="1126"/>
      <c r="S511" s="1125"/>
      <c r="T511" s="1125"/>
      <c r="U511" s="1125"/>
      <c r="V511" s="1126"/>
      <c r="W511" s="1126"/>
      <c r="AH511" s="1105"/>
      <c r="AI511" s="1105"/>
      <c r="AJ511" s="1014"/>
    </row>
    <row r="512" spans="1:36" s="1104" customFormat="1" ht="12.75">
      <c r="A512" s="1125"/>
      <c r="B512" s="1125"/>
      <c r="C512" s="1126"/>
      <c r="D512" s="1091"/>
      <c r="E512" s="1091"/>
      <c r="F512" s="1091"/>
      <c r="G512" s="1091"/>
      <c r="H512" s="1091"/>
      <c r="I512" s="1091"/>
      <c r="J512" s="1091"/>
      <c r="K512" s="1091"/>
      <c r="L512" s="1091"/>
      <c r="M512" s="1091"/>
      <c r="N512" s="1091"/>
      <c r="O512" s="1125"/>
      <c r="P512" s="1125"/>
      <c r="Q512" s="1125"/>
      <c r="R512" s="1126"/>
      <c r="S512" s="1125"/>
      <c r="T512" s="1125"/>
      <c r="U512" s="1125"/>
      <c r="V512" s="1126"/>
      <c r="W512" s="1126"/>
      <c r="AH512" s="1105"/>
      <c r="AI512" s="1105"/>
      <c r="AJ512" s="1014"/>
    </row>
    <row r="513" spans="1:36" s="1104" customFormat="1" ht="12.75">
      <c r="A513" s="1125"/>
      <c r="B513" s="1125"/>
      <c r="C513" s="1126"/>
      <c r="D513" s="1091"/>
      <c r="E513" s="1091"/>
      <c r="F513" s="1091"/>
      <c r="G513" s="1091"/>
      <c r="H513" s="1091"/>
      <c r="I513" s="1091"/>
      <c r="J513" s="1091"/>
      <c r="K513" s="1091"/>
      <c r="L513" s="1091"/>
      <c r="M513" s="1091"/>
      <c r="N513" s="1091"/>
      <c r="O513" s="1125"/>
      <c r="P513" s="1125"/>
      <c r="Q513" s="1125"/>
      <c r="R513" s="1126"/>
      <c r="S513" s="1125"/>
      <c r="T513" s="1125"/>
      <c r="U513" s="1125"/>
      <c r="V513" s="1126"/>
      <c r="W513" s="1126"/>
      <c r="AH513" s="1105"/>
      <c r="AI513" s="1105"/>
      <c r="AJ513" s="1014"/>
    </row>
    <row r="514" spans="1:36" s="1104" customFormat="1" ht="12.75">
      <c r="A514" s="1125"/>
      <c r="B514" s="1125"/>
      <c r="C514" s="1126"/>
      <c r="D514" s="1091"/>
      <c r="E514" s="1091"/>
      <c r="F514" s="1091"/>
      <c r="G514" s="1091"/>
      <c r="H514" s="1091"/>
      <c r="I514" s="1091"/>
      <c r="J514" s="1091"/>
      <c r="K514" s="1091"/>
      <c r="L514" s="1091"/>
      <c r="M514" s="1091"/>
      <c r="N514" s="1091"/>
      <c r="O514" s="1125"/>
      <c r="P514" s="1125"/>
      <c r="Q514" s="1125"/>
      <c r="R514" s="1126"/>
      <c r="S514" s="1125"/>
      <c r="T514" s="1125"/>
      <c r="U514" s="1125"/>
      <c r="V514" s="1126"/>
      <c r="W514" s="1126"/>
      <c r="AH514" s="1105"/>
      <c r="AI514" s="1105"/>
      <c r="AJ514" s="1014"/>
    </row>
    <row r="515" spans="1:36" s="1104" customFormat="1" ht="12.75">
      <c r="A515" s="1125"/>
      <c r="B515" s="1125"/>
      <c r="C515" s="1126"/>
      <c r="D515" s="1091"/>
      <c r="E515" s="1091"/>
      <c r="F515" s="1091"/>
      <c r="G515" s="1091"/>
      <c r="H515" s="1091"/>
      <c r="I515" s="1091"/>
      <c r="J515" s="1091"/>
      <c r="K515" s="1091"/>
      <c r="L515" s="1091"/>
      <c r="M515" s="1091"/>
      <c r="N515" s="1091"/>
      <c r="O515" s="1125"/>
      <c r="P515" s="1125"/>
      <c r="Q515" s="1125"/>
      <c r="R515" s="1126"/>
      <c r="S515" s="1125"/>
      <c r="T515" s="1125"/>
      <c r="U515" s="1125"/>
      <c r="V515" s="1126"/>
      <c r="W515" s="1126"/>
      <c r="AH515" s="1105"/>
      <c r="AI515" s="1105"/>
      <c r="AJ515" s="1014"/>
    </row>
    <row r="516" spans="1:36" s="1104" customFormat="1" ht="12.75">
      <c r="A516" s="1125"/>
      <c r="B516" s="1125"/>
      <c r="C516" s="1126"/>
      <c r="D516" s="1091"/>
      <c r="E516" s="1091"/>
      <c r="F516" s="1091"/>
      <c r="G516" s="1091"/>
      <c r="H516" s="1091"/>
      <c r="I516" s="1091"/>
      <c r="J516" s="1091"/>
      <c r="K516" s="1091"/>
      <c r="L516" s="1091"/>
      <c r="M516" s="1091"/>
      <c r="N516" s="1091"/>
      <c r="O516" s="1125"/>
      <c r="P516" s="1125"/>
      <c r="Q516" s="1125"/>
      <c r="R516" s="1126"/>
      <c r="S516" s="1125"/>
      <c r="T516" s="1125"/>
      <c r="U516" s="1125"/>
      <c r="V516" s="1126"/>
      <c r="W516" s="1126"/>
      <c r="AH516" s="1105"/>
      <c r="AI516" s="1105"/>
      <c r="AJ516" s="1014"/>
    </row>
    <row r="517" spans="1:36" s="1104" customFormat="1" ht="12.75">
      <c r="A517" s="1125"/>
      <c r="B517" s="1125"/>
      <c r="C517" s="1126"/>
      <c r="D517" s="1091"/>
      <c r="E517" s="1091"/>
      <c r="F517" s="1091"/>
      <c r="G517" s="1091"/>
      <c r="H517" s="1091"/>
      <c r="I517" s="1091"/>
      <c r="J517" s="1091"/>
      <c r="K517" s="1091"/>
      <c r="L517" s="1091"/>
      <c r="M517" s="1091"/>
      <c r="N517" s="1091"/>
      <c r="O517" s="1125"/>
      <c r="P517" s="1125"/>
      <c r="Q517" s="1125"/>
      <c r="R517" s="1126"/>
      <c r="S517" s="1125"/>
      <c r="T517" s="1125"/>
      <c r="U517" s="1125"/>
      <c r="V517" s="1126"/>
      <c r="W517" s="1126"/>
      <c r="AH517" s="1105"/>
      <c r="AI517" s="1105"/>
      <c r="AJ517" s="1014"/>
    </row>
    <row r="518" spans="1:36" s="1104" customFormat="1" ht="12.75">
      <c r="A518" s="1125"/>
      <c r="B518" s="1125"/>
      <c r="C518" s="1126"/>
      <c r="D518" s="1091"/>
      <c r="E518" s="1091"/>
      <c r="F518" s="1091"/>
      <c r="G518" s="1091"/>
      <c r="H518" s="1091"/>
      <c r="I518" s="1091"/>
      <c r="J518" s="1091"/>
      <c r="K518" s="1091"/>
      <c r="L518" s="1091"/>
      <c r="M518" s="1091"/>
      <c r="N518" s="1091"/>
      <c r="O518" s="1125"/>
      <c r="P518" s="1125"/>
      <c r="Q518" s="1125"/>
      <c r="R518" s="1126"/>
      <c r="S518" s="1125"/>
      <c r="T518" s="1125"/>
      <c r="U518" s="1125"/>
      <c r="V518" s="1126"/>
      <c r="W518" s="1126"/>
      <c r="AH518" s="1105"/>
      <c r="AI518" s="1105"/>
      <c r="AJ518" s="1014"/>
    </row>
    <row r="519" spans="1:36" s="1104" customFormat="1" ht="12.75">
      <c r="A519" s="1125"/>
      <c r="B519" s="1125"/>
      <c r="C519" s="1126"/>
      <c r="D519" s="1091"/>
      <c r="E519" s="1091"/>
      <c r="F519" s="1091"/>
      <c r="G519" s="1091"/>
      <c r="H519" s="1091"/>
      <c r="I519" s="1091"/>
      <c r="J519" s="1091"/>
      <c r="K519" s="1091"/>
      <c r="L519" s="1091"/>
      <c r="M519" s="1091"/>
      <c r="N519" s="1091"/>
      <c r="O519" s="1125"/>
      <c r="P519" s="1125"/>
      <c r="Q519" s="1125"/>
      <c r="R519" s="1126"/>
      <c r="S519" s="1125"/>
      <c r="T519" s="1125"/>
      <c r="U519" s="1125"/>
      <c r="V519" s="1126"/>
      <c r="W519" s="1126"/>
      <c r="AH519" s="1105"/>
      <c r="AI519" s="1105"/>
      <c r="AJ519" s="1014"/>
    </row>
    <row r="520" spans="1:36" s="1104" customFormat="1" ht="12.75">
      <c r="A520" s="1125"/>
      <c r="B520" s="1125"/>
      <c r="C520" s="1126"/>
      <c r="D520" s="1091"/>
      <c r="E520" s="1091"/>
      <c r="F520" s="1091"/>
      <c r="G520" s="1091"/>
      <c r="H520" s="1091"/>
      <c r="I520" s="1091"/>
      <c r="J520" s="1091"/>
      <c r="K520" s="1091"/>
      <c r="L520" s="1091"/>
      <c r="M520" s="1091"/>
      <c r="N520" s="1091"/>
      <c r="O520" s="1125"/>
      <c r="P520" s="1125"/>
      <c r="Q520" s="1125"/>
      <c r="R520" s="1126"/>
      <c r="S520" s="1125"/>
      <c r="T520" s="1125"/>
      <c r="U520" s="1125"/>
      <c r="V520" s="1126"/>
      <c r="W520" s="1126"/>
      <c r="AH520" s="1105"/>
      <c r="AI520" s="1105"/>
      <c r="AJ520" s="1014"/>
    </row>
    <row r="521" spans="1:36" s="1104" customFormat="1" ht="12.75">
      <c r="A521" s="1125"/>
      <c r="B521" s="1125"/>
      <c r="C521" s="1126"/>
      <c r="D521" s="1091"/>
      <c r="E521" s="1091"/>
      <c r="F521" s="1091"/>
      <c r="G521" s="1091"/>
      <c r="H521" s="1091"/>
      <c r="I521" s="1091"/>
      <c r="J521" s="1091"/>
      <c r="K521" s="1091"/>
      <c r="L521" s="1091"/>
      <c r="M521" s="1091"/>
      <c r="N521" s="1091"/>
      <c r="O521" s="1125"/>
      <c r="P521" s="1125"/>
      <c r="Q521" s="1125"/>
      <c r="R521" s="1126"/>
      <c r="S521" s="1125"/>
      <c r="T521" s="1125"/>
      <c r="U521" s="1125"/>
      <c r="V521" s="1126"/>
      <c r="W521" s="1126"/>
      <c r="AH521" s="1105"/>
      <c r="AI521" s="1105"/>
      <c r="AJ521" s="1014"/>
    </row>
    <row r="522" spans="1:36" s="1104" customFormat="1" ht="12.75">
      <c r="A522" s="1125"/>
      <c r="B522" s="1125"/>
      <c r="C522" s="1126"/>
      <c r="D522" s="1091"/>
      <c r="E522" s="1091"/>
      <c r="F522" s="1091"/>
      <c r="G522" s="1091"/>
      <c r="H522" s="1091"/>
      <c r="I522" s="1091"/>
      <c r="J522" s="1091"/>
      <c r="K522" s="1091"/>
      <c r="L522" s="1091"/>
      <c r="M522" s="1091"/>
      <c r="N522" s="1091"/>
      <c r="O522" s="1125"/>
      <c r="P522" s="1125"/>
      <c r="Q522" s="1125"/>
      <c r="R522" s="1126"/>
      <c r="S522" s="1125"/>
      <c r="T522" s="1125"/>
      <c r="U522" s="1125"/>
      <c r="V522" s="1126"/>
      <c r="W522" s="1126"/>
      <c r="AH522" s="1105"/>
      <c r="AI522" s="1105"/>
      <c r="AJ522" s="1014"/>
    </row>
    <row r="523" spans="1:36" s="1104" customFormat="1" ht="12.75">
      <c r="A523" s="1125"/>
      <c r="B523" s="1125"/>
      <c r="C523" s="1126"/>
      <c r="D523" s="1091"/>
      <c r="E523" s="1091"/>
      <c r="F523" s="1091"/>
      <c r="G523" s="1091"/>
      <c r="H523" s="1091"/>
      <c r="I523" s="1091"/>
      <c r="J523" s="1091"/>
      <c r="K523" s="1091"/>
      <c r="L523" s="1091"/>
      <c r="M523" s="1091"/>
      <c r="N523" s="1091"/>
      <c r="O523" s="1125"/>
      <c r="P523" s="1125"/>
      <c r="Q523" s="1125"/>
      <c r="R523" s="1126"/>
      <c r="S523" s="1125"/>
      <c r="T523" s="1125"/>
      <c r="U523" s="1125"/>
      <c r="V523" s="1126"/>
      <c r="W523" s="1126"/>
      <c r="AH523" s="1105"/>
      <c r="AI523" s="1105"/>
      <c r="AJ523" s="1014"/>
    </row>
    <row r="524" spans="1:36" s="1104" customFormat="1" ht="12.75">
      <c r="A524" s="1125"/>
      <c r="B524" s="1125"/>
      <c r="C524" s="1126"/>
      <c r="D524" s="1091"/>
      <c r="E524" s="1091"/>
      <c r="F524" s="1091"/>
      <c r="G524" s="1091"/>
      <c r="H524" s="1091"/>
      <c r="I524" s="1091"/>
      <c r="J524" s="1091"/>
      <c r="K524" s="1091"/>
      <c r="L524" s="1091"/>
      <c r="M524" s="1091"/>
      <c r="N524" s="1091"/>
      <c r="O524" s="1125"/>
      <c r="P524" s="1125"/>
      <c r="Q524" s="1125"/>
      <c r="R524" s="1126"/>
      <c r="S524" s="1125"/>
      <c r="T524" s="1125"/>
      <c r="U524" s="1125"/>
      <c r="V524" s="1126"/>
      <c r="W524" s="1126"/>
      <c r="AH524" s="1105"/>
      <c r="AI524" s="1105"/>
      <c r="AJ524" s="1014"/>
    </row>
    <row r="525" spans="1:36" s="1104" customFormat="1" ht="12.75">
      <c r="A525" s="1125"/>
      <c r="B525" s="1125"/>
      <c r="C525" s="1126"/>
      <c r="D525" s="1091"/>
      <c r="E525" s="1091"/>
      <c r="F525" s="1091"/>
      <c r="G525" s="1091"/>
      <c r="H525" s="1091"/>
      <c r="I525" s="1091"/>
      <c r="J525" s="1091"/>
      <c r="K525" s="1091"/>
      <c r="L525" s="1091"/>
      <c r="M525" s="1091"/>
      <c r="N525" s="1091"/>
      <c r="O525" s="1125"/>
      <c r="P525" s="1125"/>
      <c r="Q525" s="1125"/>
      <c r="R525" s="1126"/>
      <c r="S525" s="1125"/>
      <c r="T525" s="1125"/>
      <c r="U525" s="1125"/>
      <c r="V525" s="1126"/>
      <c r="W525" s="1126"/>
      <c r="AH525" s="1105"/>
      <c r="AI525" s="1105"/>
      <c r="AJ525" s="1014"/>
    </row>
    <row r="526" spans="1:36" s="1104" customFormat="1" ht="12.75">
      <c r="A526" s="1125"/>
      <c r="B526" s="1125"/>
      <c r="C526" s="1126"/>
      <c r="D526" s="1091"/>
      <c r="E526" s="1091"/>
      <c r="F526" s="1091"/>
      <c r="G526" s="1091"/>
      <c r="H526" s="1091"/>
      <c r="I526" s="1091"/>
      <c r="J526" s="1091"/>
      <c r="K526" s="1091"/>
      <c r="L526" s="1091"/>
      <c r="M526" s="1091"/>
      <c r="N526" s="1091"/>
      <c r="O526" s="1125"/>
      <c r="P526" s="1125"/>
      <c r="Q526" s="1125"/>
      <c r="R526" s="1126"/>
      <c r="S526" s="1125"/>
      <c r="T526" s="1125"/>
      <c r="U526" s="1125"/>
      <c r="V526" s="1126"/>
      <c r="W526" s="1126"/>
      <c r="AH526" s="1105"/>
      <c r="AI526" s="1105"/>
      <c r="AJ526" s="1014"/>
    </row>
    <row r="527" spans="1:36" s="1104" customFormat="1" ht="12.75">
      <c r="A527" s="1125"/>
      <c r="B527" s="1125"/>
      <c r="C527" s="1126"/>
      <c r="D527" s="1091"/>
      <c r="E527" s="1091"/>
      <c r="F527" s="1091"/>
      <c r="G527" s="1091"/>
      <c r="H527" s="1091"/>
      <c r="I527" s="1091"/>
      <c r="J527" s="1091"/>
      <c r="K527" s="1091"/>
      <c r="L527" s="1091"/>
      <c r="M527" s="1091"/>
      <c r="N527" s="1091"/>
      <c r="O527" s="1125"/>
      <c r="P527" s="1125"/>
      <c r="Q527" s="1125"/>
      <c r="R527" s="1126"/>
      <c r="S527" s="1125"/>
      <c r="T527" s="1125"/>
      <c r="U527" s="1125"/>
      <c r="V527" s="1126"/>
      <c r="W527" s="1126"/>
      <c r="AH527" s="1105"/>
      <c r="AI527" s="1105"/>
      <c r="AJ527" s="1014"/>
    </row>
    <row r="528" spans="1:36" s="1104" customFormat="1" ht="12.75">
      <c r="A528" s="1125"/>
      <c r="B528" s="1125"/>
      <c r="C528" s="1126"/>
      <c r="D528" s="1091"/>
      <c r="E528" s="1091"/>
      <c r="F528" s="1091"/>
      <c r="G528" s="1091"/>
      <c r="H528" s="1091"/>
      <c r="I528" s="1091"/>
      <c r="J528" s="1091"/>
      <c r="K528" s="1091"/>
      <c r="L528" s="1091"/>
      <c r="M528" s="1091"/>
      <c r="N528" s="1091"/>
      <c r="O528" s="1125"/>
      <c r="P528" s="1125"/>
      <c r="Q528" s="1125"/>
      <c r="R528" s="1126"/>
      <c r="S528" s="1125"/>
      <c r="T528" s="1125"/>
      <c r="U528" s="1125"/>
      <c r="V528" s="1126"/>
      <c r="W528" s="1126"/>
      <c r="AH528" s="1105"/>
      <c r="AI528" s="1105"/>
      <c r="AJ528" s="1014"/>
    </row>
    <row r="529" spans="1:36" s="1104" customFormat="1" ht="12.75">
      <c r="A529" s="1125"/>
      <c r="B529" s="1125"/>
      <c r="C529" s="1126"/>
      <c r="D529" s="1091"/>
      <c r="E529" s="1091"/>
      <c r="F529" s="1091"/>
      <c r="G529" s="1091"/>
      <c r="H529" s="1091"/>
      <c r="I529" s="1091"/>
      <c r="J529" s="1091"/>
      <c r="K529" s="1091"/>
      <c r="L529" s="1091"/>
      <c r="M529" s="1091"/>
      <c r="N529" s="1091"/>
      <c r="O529" s="1125"/>
      <c r="P529" s="1125"/>
      <c r="Q529" s="1125"/>
      <c r="R529" s="1126"/>
      <c r="S529" s="1125"/>
      <c r="T529" s="1125"/>
      <c r="U529" s="1125"/>
      <c r="V529" s="1126"/>
      <c r="W529" s="1126"/>
      <c r="AH529" s="1105"/>
      <c r="AI529" s="1105"/>
      <c r="AJ529" s="1014"/>
    </row>
    <row r="530" spans="1:36" s="1104" customFormat="1" ht="12.75">
      <c r="A530" s="1125"/>
      <c r="B530" s="1125"/>
      <c r="C530" s="1126"/>
      <c r="D530" s="1091"/>
      <c r="E530" s="1091"/>
      <c r="F530" s="1091"/>
      <c r="G530" s="1091"/>
      <c r="H530" s="1091"/>
      <c r="I530" s="1091"/>
      <c r="J530" s="1091"/>
      <c r="K530" s="1091"/>
      <c r="L530" s="1091"/>
      <c r="M530" s="1091"/>
      <c r="N530" s="1091"/>
      <c r="O530" s="1125"/>
      <c r="P530" s="1125"/>
      <c r="Q530" s="1125"/>
      <c r="R530" s="1126"/>
      <c r="S530" s="1125"/>
      <c r="T530" s="1125"/>
      <c r="U530" s="1125"/>
      <c r="V530" s="1126"/>
      <c r="W530" s="1126"/>
      <c r="AH530" s="1105"/>
      <c r="AI530" s="1105"/>
      <c r="AJ530" s="1014"/>
    </row>
    <row r="531" spans="1:36" s="1104" customFormat="1" ht="12.75">
      <c r="A531" s="1125"/>
      <c r="B531" s="1125"/>
      <c r="C531" s="1126"/>
      <c r="D531" s="1091"/>
      <c r="E531" s="1091"/>
      <c r="F531" s="1091"/>
      <c r="G531" s="1091"/>
      <c r="H531" s="1091"/>
      <c r="I531" s="1091"/>
      <c r="J531" s="1091"/>
      <c r="K531" s="1091"/>
      <c r="L531" s="1091"/>
      <c r="M531" s="1091"/>
      <c r="N531" s="1091"/>
      <c r="O531" s="1125"/>
      <c r="P531" s="1125"/>
      <c r="Q531" s="1125"/>
      <c r="R531" s="1126"/>
      <c r="S531" s="1125"/>
      <c r="T531" s="1125"/>
      <c r="U531" s="1125"/>
      <c r="V531" s="1126"/>
      <c r="W531" s="1126"/>
      <c r="AH531" s="1105"/>
      <c r="AI531" s="1105"/>
      <c r="AJ531" s="1014"/>
    </row>
    <row r="532" spans="1:36" s="1104" customFormat="1" ht="12.75">
      <c r="A532" s="1125"/>
      <c r="B532" s="1125"/>
      <c r="C532" s="1126"/>
      <c r="D532" s="1091"/>
      <c r="E532" s="1091"/>
      <c r="F532" s="1091"/>
      <c r="G532" s="1091"/>
      <c r="H532" s="1091"/>
      <c r="I532" s="1091"/>
      <c r="J532" s="1091"/>
      <c r="K532" s="1091"/>
      <c r="L532" s="1091"/>
      <c r="M532" s="1091"/>
      <c r="N532" s="1091"/>
      <c r="O532" s="1125"/>
      <c r="P532" s="1125"/>
      <c r="Q532" s="1125"/>
      <c r="R532" s="1126"/>
      <c r="S532" s="1125"/>
      <c r="T532" s="1125"/>
      <c r="U532" s="1125"/>
      <c r="V532" s="1126"/>
      <c r="W532" s="1126"/>
      <c r="AH532" s="1105"/>
      <c r="AI532" s="1105"/>
      <c r="AJ532" s="1014"/>
    </row>
    <row r="533" spans="1:36" s="1104" customFormat="1" ht="12.75">
      <c r="A533" s="1125"/>
      <c r="B533" s="1125"/>
      <c r="C533" s="1126"/>
      <c r="D533" s="1091"/>
      <c r="E533" s="1091"/>
      <c r="F533" s="1091"/>
      <c r="G533" s="1091"/>
      <c r="H533" s="1091"/>
      <c r="I533" s="1091"/>
      <c r="J533" s="1091"/>
      <c r="K533" s="1091"/>
      <c r="L533" s="1091"/>
      <c r="M533" s="1091"/>
      <c r="N533" s="1091"/>
      <c r="O533" s="1125"/>
      <c r="P533" s="1125"/>
      <c r="Q533" s="1125"/>
      <c r="R533" s="1126"/>
      <c r="S533" s="1125"/>
      <c r="T533" s="1125"/>
      <c r="U533" s="1125"/>
      <c r="V533" s="1126"/>
      <c r="W533" s="1126"/>
      <c r="AH533" s="1105"/>
      <c r="AI533" s="1105"/>
      <c r="AJ533" s="1014"/>
    </row>
    <row r="534" spans="1:36" s="1104" customFormat="1" ht="12.75">
      <c r="A534" s="1125"/>
      <c r="B534" s="1125"/>
      <c r="C534" s="1126"/>
      <c r="D534" s="1091"/>
      <c r="E534" s="1091"/>
      <c r="F534" s="1091"/>
      <c r="G534" s="1091"/>
      <c r="H534" s="1091"/>
      <c r="I534" s="1091"/>
      <c r="J534" s="1091"/>
      <c r="K534" s="1091"/>
      <c r="L534" s="1091"/>
      <c r="M534" s="1091"/>
      <c r="N534" s="1091"/>
      <c r="O534" s="1125"/>
      <c r="P534" s="1125"/>
      <c r="Q534" s="1125"/>
      <c r="R534" s="1126"/>
      <c r="S534" s="1125"/>
      <c r="T534" s="1125"/>
      <c r="U534" s="1125"/>
      <c r="V534" s="1126"/>
      <c r="W534" s="1126"/>
      <c r="AH534" s="1105"/>
      <c r="AI534" s="1105"/>
      <c r="AJ534" s="1014"/>
    </row>
    <row r="535" spans="1:36" s="1104" customFormat="1" ht="12.75">
      <c r="A535" s="1125"/>
      <c r="B535" s="1125"/>
      <c r="C535" s="1126"/>
      <c r="D535" s="1091"/>
      <c r="E535" s="1091"/>
      <c r="F535" s="1091"/>
      <c r="G535" s="1091"/>
      <c r="H535" s="1091"/>
      <c r="I535" s="1091"/>
      <c r="J535" s="1091"/>
      <c r="K535" s="1091"/>
      <c r="L535" s="1091"/>
      <c r="M535" s="1091"/>
      <c r="N535" s="1091"/>
      <c r="O535" s="1125"/>
      <c r="P535" s="1125"/>
      <c r="Q535" s="1125"/>
      <c r="R535" s="1126"/>
      <c r="S535" s="1125"/>
      <c r="T535" s="1125"/>
      <c r="U535" s="1125"/>
      <c r="V535" s="1126"/>
      <c r="W535" s="1126"/>
      <c r="AH535" s="1105"/>
      <c r="AI535" s="1105"/>
      <c r="AJ535" s="1014"/>
    </row>
    <row r="536" spans="1:36" s="1104" customFormat="1" ht="12.75">
      <c r="A536" s="1125"/>
      <c r="B536" s="1125"/>
      <c r="C536" s="1126"/>
      <c r="D536" s="1091"/>
      <c r="E536" s="1091"/>
      <c r="F536" s="1091"/>
      <c r="G536" s="1091"/>
      <c r="H536" s="1091"/>
      <c r="I536" s="1091"/>
      <c r="J536" s="1091"/>
      <c r="K536" s="1091"/>
      <c r="L536" s="1091"/>
      <c r="M536" s="1091"/>
      <c r="N536" s="1091"/>
      <c r="O536" s="1125"/>
      <c r="P536" s="1125"/>
      <c r="Q536" s="1125"/>
      <c r="R536" s="1126"/>
      <c r="S536" s="1125"/>
      <c r="T536" s="1125"/>
      <c r="U536" s="1125"/>
      <c r="V536" s="1126"/>
      <c r="W536" s="1126"/>
      <c r="AH536" s="1105"/>
      <c r="AI536" s="1105"/>
      <c r="AJ536" s="1014"/>
    </row>
    <row r="537" spans="1:36" s="1104" customFormat="1" ht="12.75">
      <c r="A537" s="1125"/>
      <c r="B537" s="1125"/>
      <c r="C537" s="1126"/>
      <c r="D537" s="1091"/>
      <c r="E537" s="1091"/>
      <c r="F537" s="1091"/>
      <c r="G537" s="1091"/>
      <c r="H537" s="1091"/>
      <c r="I537" s="1091"/>
      <c r="J537" s="1091"/>
      <c r="K537" s="1091"/>
      <c r="L537" s="1091"/>
      <c r="M537" s="1091"/>
      <c r="N537" s="1091"/>
      <c r="O537" s="1125"/>
      <c r="P537" s="1125"/>
      <c r="Q537" s="1125"/>
      <c r="R537" s="1126"/>
      <c r="S537" s="1125"/>
      <c r="T537" s="1125"/>
      <c r="U537" s="1125"/>
      <c r="V537" s="1126"/>
      <c r="W537" s="1126"/>
      <c r="AH537" s="1105"/>
      <c r="AI537" s="1105"/>
      <c r="AJ537" s="1014"/>
    </row>
    <row r="538" spans="1:36" s="1104" customFormat="1" ht="12.75">
      <c r="A538" s="1125"/>
      <c r="B538" s="1125"/>
      <c r="C538" s="1126"/>
      <c r="D538" s="1091"/>
      <c r="E538" s="1091"/>
      <c r="F538" s="1091"/>
      <c r="G538" s="1091"/>
      <c r="H538" s="1091"/>
      <c r="I538" s="1091"/>
      <c r="J538" s="1091"/>
      <c r="K538" s="1091"/>
      <c r="L538" s="1091"/>
      <c r="M538" s="1091"/>
      <c r="N538" s="1091"/>
      <c r="O538" s="1125"/>
      <c r="P538" s="1125"/>
      <c r="Q538" s="1125"/>
      <c r="R538" s="1126"/>
      <c r="S538" s="1125"/>
      <c r="T538" s="1125"/>
      <c r="U538" s="1125"/>
      <c r="V538" s="1126"/>
      <c r="W538" s="1126"/>
      <c r="AH538" s="1105"/>
      <c r="AI538" s="1105"/>
      <c r="AJ538" s="1014"/>
    </row>
    <row r="539" spans="1:36" s="1104" customFormat="1" ht="12.75">
      <c r="A539" s="1125"/>
      <c r="B539" s="1125"/>
      <c r="C539" s="1126"/>
      <c r="D539" s="1091"/>
      <c r="E539" s="1091"/>
      <c r="F539" s="1091"/>
      <c r="G539" s="1091"/>
      <c r="H539" s="1091"/>
      <c r="I539" s="1091"/>
      <c r="J539" s="1091"/>
      <c r="K539" s="1091"/>
      <c r="L539" s="1091"/>
      <c r="M539" s="1091"/>
      <c r="N539" s="1091"/>
      <c r="O539" s="1125"/>
      <c r="P539" s="1125"/>
      <c r="Q539" s="1125"/>
      <c r="R539" s="1126"/>
      <c r="S539" s="1125"/>
      <c r="T539" s="1125"/>
      <c r="U539" s="1125"/>
      <c r="V539" s="1126"/>
      <c r="W539" s="1126"/>
      <c r="AH539" s="1105"/>
      <c r="AI539" s="1105"/>
      <c r="AJ539" s="1014"/>
    </row>
    <row r="540" spans="1:36" s="1104" customFormat="1" ht="12.75">
      <c r="A540" s="1125"/>
      <c r="B540" s="1125"/>
      <c r="C540" s="1126"/>
      <c r="D540" s="1091"/>
      <c r="E540" s="1091"/>
      <c r="F540" s="1091"/>
      <c r="G540" s="1091"/>
      <c r="H540" s="1091"/>
      <c r="I540" s="1091"/>
      <c r="J540" s="1091"/>
      <c r="K540" s="1091"/>
      <c r="L540" s="1091"/>
      <c r="M540" s="1091"/>
      <c r="N540" s="1091"/>
      <c r="O540" s="1125"/>
      <c r="P540" s="1125"/>
      <c r="Q540" s="1125"/>
      <c r="R540" s="1126"/>
      <c r="S540" s="1125"/>
      <c r="T540" s="1125"/>
      <c r="U540" s="1125"/>
      <c r="V540" s="1126"/>
      <c r="W540" s="1126"/>
      <c r="AH540" s="1105"/>
      <c r="AI540" s="1105"/>
      <c r="AJ540" s="1014"/>
    </row>
    <row r="541" spans="1:36" s="1104" customFormat="1" ht="12.75">
      <c r="A541" s="1125"/>
      <c r="B541" s="1125"/>
      <c r="C541" s="1126"/>
      <c r="D541" s="1091"/>
      <c r="E541" s="1091"/>
      <c r="F541" s="1091"/>
      <c r="G541" s="1091"/>
      <c r="H541" s="1091"/>
      <c r="I541" s="1091"/>
      <c r="J541" s="1091"/>
      <c r="K541" s="1091"/>
      <c r="L541" s="1091"/>
      <c r="M541" s="1091"/>
      <c r="N541" s="1091"/>
      <c r="O541" s="1125"/>
      <c r="P541" s="1125"/>
      <c r="Q541" s="1125"/>
      <c r="R541" s="1126"/>
      <c r="S541" s="1125"/>
      <c r="T541" s="1125"/>
      <c r="U541" s="1125"/>
      <c r="V541" s="1126"/>
      <c r="W541" s="1126"/>
      <c r="AH541" s="1105"/>
      <c r="AI541" s="1105"/>
      <c r="AJ541" s="1014"/>
    </row>
    <row r="542" spans="1:36" s="1104" customFormat="1" ht="12.75">
      <c r="A542" s="1125"/>
      <c r="B542" s="1125"/>
      <c r="C542" s="1126"/>
      <c r="D542" s="1091"/>
      <c r="E542" s="1091"/>
      <c r="F542" s="1091"/>
      <c r="G542" s="1091"/>
      <c r="H542" s="1091"/>
      <c r="I542" s="1091"/>
      <c r="J542" s="1091"/>
      <c r="K542" s="1091"/>
      <c r="L542" s="1091"/>
      <c r="M542" s="1091"/>
      <c r="N542" s="1091"/>
      <c r="O542" s="1125"/>
      <c r="P542" s="1125"/>
      <c r="Q542" s="1125"/>
      <c r="R542" s="1126"/>
      <c r="S542" s="1125"/>
      <c r="T542" s="1125"/>
      <c r="U542" s="1125"/>
      <c r="V542" s="1126"/>
      <c r="W542" s="1126"/>
      <c r="AH542" s="1105"/>
      <c r="AI542" s="1105"/>
      <c r="AJ542" s="1014"/>
    </row>
    <row r="543" spans="1:36" s="1104" customFormat="1" ht="12.75">
      <c r="A543" s="1125"/>
      <c r="B543" s="1125"/>
      <c r="C543" s="1126"/>
      <c r="D543" s="1091"/>
      <c r="E543" s="1091"/>
      <c r="F543" s="1091"/>
      <c r="G543" s="1091"/>
      <c r="H543" s="1091"/>
      <c r="I543" s="1091"/>
      <c r="J543" s="1091"/>
      <c r="K543" s="1091"/>
      <c r="L543" s="1091"/>
      <c r="M543" s="1091"/>
      <c r="N543" s="1091"/>
      <c r="O543" s="1125"/>
      <c r="P543" s="1125"/>
      <c r="Q543" s="1125"/>
      <c r="R543" s="1126"/>
      <c r="S543" s="1125"/>
      <c r="T543" s="1125"/>
      <c r="U543" s="1125"/>
      <c r="V543" s="1126"/>
      <c r="W543" s="1126"/>
      <c r="AH543" s="1105"/>
      <c r="AI543" s="1105"/>
      <c r="AJ543" s="1014"/>
    </row>
    <row r="544" spans="1:36" s="1104" customFormat="1" ht="12.75">
      <c r="A544" s="1125"/>
      <c r="B544" s="1125"/>
      <c r="C544" s="1126"/>
      <c r="D544" s="1091"/>
      <c r="E544" s="1091"/>
      <c r="F544" s="1091"/>
      <c r="G544" s="1091"/>
      <c r="H544" s="1091"/>
      <c r="I544" s="1091"/>
      <c r="J544" s="1091"/>
      <c r="K544" s="1091"/>
      <c r="L544" s="1091"/>
      <c r="M544" s="1091"/>
      <c r="N544" s="1091"/>
      <c r="O544" s="1125"/>
      <c r="P544" s="1125"/>
      <c r="Q544" s="1125"/>
      <c r="R544" s="1126"/>
      <c r="S544" s="1125"/>
      <c r="T544" s="1125"/>
      <c r="U544" s="1125"/>
      <c r="V544" s="1126"/>
      <c r="W544" s="1126"/>
      <c r="AH544" s="1105"/>
      <c r="AI544" s="1105"/>
      <c r="AJ544" s="1014"/>
    </row>
    <row r="545" spans="1:36" s="1104" customFormat="1" ht="12.75">
      <c r="A545" s="1125"/>
      <c r="B545" s="1125"/>
      <c r="C545" s="1126"/>
      <c r="D545" s="1091"/>
      <c r="E545" s="1091"/>
      <c r="F545" s="1091"/>
      <c r="G545" s="1091"/>
      <c r="H545" s="1091"/>
      <c r="I545" s="1091"/>
      <c r="J545" s="1091"/>
      <c r="K545" s="1091"/>
      <c r="L545" s="1091"/>
      <c r="M545" s="1091"/>
      <c r="N545" s="1091"/>
      <c r="O545" s="1125"/>
      <c r="P545" s="1125"/>
      <c r="Q545" s="1125"/>
      <c r="R545" s="1126"/>
      <c r="S545" s="1125"/>
      <c r="T545" s="1125"/>
      <c r="U545" s="1125"/>
      <c r="V545" s="1126"/>
      <c r="W545" s="1126"/>
      <c r="AH545" s="1105"/>
      <c r="AI545" s="1105"/>
      <c r="AJ545" s="1014"/>
    </row>
    <row r="546" spans="1:36" s="1104" customFormat="1" ht="12.75">
      <c r="A546" s="1125"/>
      <c r="B546" s="1125"/>
      <c r="C546" s="1126"/>
      <c r="D546" s="1091"/>
      <c r="E546" s="1091"/>
      <c r="F546" s="1091"/>
      <c r="G546" s="1091"/>
      <c r="H546" s="1091"/>
      <c r="I546" s="1091"/>
      <c r="J546" s="1091"/>
      <c r="K546" s="1091"/>
      <c r="L546" s="1091"/>
      <c r="M546" s="1091"/>
      <c r="N546" s="1091"/>
      <c r="O546" s="1125"/>
      <c r="P546" s="1125"/>
      <c r="Q546" s="1125"/>
      <c r="R546" s="1126"/>
      <c r="S546" s="1125"/>
      <c r="T546" s="1125"/>
      <c r="U546" s="1125"/>
      <c r="V546" s="1126"/>
      <c r="W546" s="1126"/>
      <c r="AH546" s="1105"/>
      <c r="AI546" s="1105"/>
      <c r="AJ546" s="1014"/>
    </row>
    <row r="547" spans="1:36" s="1104" customFormat="1" ht="12.75">
      <c r="A547" s="1125"/>
      <c r="B547" s="1125"/>
      <c r="C547" s="1126"/>
      <c r="D547" s="1091"/>
      <c r="E547" s="1091"/>
      <c r="F547" s="1091"/>
      <c r="G547" s="1091"/>
      <c r="H547" s="1091"/>
      <c r="I547" s="1091"/>
      <c r="J547" s="1091"/>
      <c r="K547" s="1091"/>
      <c r="L547" s="1091"/>
      <c r="M547" s="1091"/>
      <c r="N547" s="1091"/>
      <c r="O547" s="1125"/>
      <c r="P547" s="1125"/>
      <c r="Q547" s="1125"/>
      <c r="R547" s="1126"/>
      <c r="S547" s="1125"/>
      <c r="T547" s="1125"/>
      <c r="U547" s="1125"/>
      <c r="V547" s="1126"/>
      <c r="W547" s="1126"/>
      <c r="AH547" s="1105"/>
      <c r="AI547" s="1105"/>
      <c r="AJ547" s="1014"/>
    </row>
    <row r="548" spans="1:36" s="1104" customFormat="1" ht="12.75">
      <c r="A548" s="1125"/>
      <c r="B548" s="1125"/>
      <c r="C548" s="1126"/>
      <c r="D548" s="1091"/>
      <c r="E548" s="1091"/>
      <c r="F548" s="1091"/>
      <c r="G548" s="1091"/>
      <c r="H548" s="1091"/>
      <c r="I548" s="1091"/>
      <c r="J548" s="1091"/>
      <c r="K548" s="1091"/>
      <c r="L548" s="1091"/>
      <c r="M548" s="1091"/>
      <c r="N548" s="1091"/>
      <c r="O548" s="1125"/>
      <c r="P548" s="1125"/>
      <c r="Q548" s="1125"/>
      <c r="R548" s="1126"/>
      <c r="S548" s="1125"/>
      <c r="T548" s="1125"/>
      <c r="U548" s="1125"/>
      <c r="V548" s="1126"/>
      <c r="W548" s="1126"/>
      <c r="AH548" s="1105"/>
      <c r="AI548" s="1105"/>
      <c r="AJ548" s="1014"/>
    </row>
    <row r="549" spans="1:36" s="1104" customFormat="1" ht="12.75">
      <c r="A549" s="1125"/>
      <c r="B549" s="1125"/>
      <c r="C549" s="1126"/>
      <c r="D549" s="1091"/>
      <c r="E549" s="1091"/>
      <c r="F549" s="1091"/>
      <c r="G549" s="1091"/>
      <c r="H549" s="1091"/>
      <c r="I549" s="1091"/>
      <c r="J549" s="1091"/>
      <c r="K549" s="1091"/>
      <c r="L549" s="1091"/>
      <c r="M549" s="1091"/>
      <c r="N549" s="1091"/>
      <c r="O549" s="1125"/>
      <c r="P549" s="1125"/>
      <c r="Q549" s="1125"/>
      <c r="R549" s="1126"/>
      <c r="S549" s="1125"/>
      <c r="T549" s="1125"/>
      <c r="U549" s="1125"/>
      <c r="V549" s="1126"/>
      <c r="W549" s="1126"/>
      <c r="AH549" s="1105"/>
      <c r="AI549" s="1105"/>
      <c r="AJ549" s="1014"/>
    </row>
    <row r="550" spans="1:36" s="1104" customFormat="1" ht="12.75">
      <c r="A550" s="1125"/>
      <c r="B550" s="1125"/>
      <c r="C550" s="1126"/>
      <c r="D550" s="1091"/>
      <c r="E550" s="1091"/>
      <c r="F550" s="1091"/>
      <c r="G550" s="1091"/>
      <c r="H550" s="1091"/>
      <c r="I550" s="1091"/>
      <c r="J550" s="1091"/>
      <c r="K550" s="1091"/>
      <c r="L550" s="1091"/>
      <c r="M550" s="1091"/>
      <c r="N550" s="1091"/>
      <c r="O550" s="1125"/>
      <c r="P550" s="1125"/>
      <c r="Q550" s="1125"/>
      <c r="R550" s="1126"/>
      <c r="S550" s="1125"/>
      <c r="T550" s="1125"/>
      <c r="U550" s="1125"/>
      <c r="V550" s="1126"/>
      <c r="W550" s="1126"/>
      <c r="AH550" s="1105"/>
      <c r="AI550" s="1105"/>
      <c r="AJ550" s="1014"/>
    </row>
    <row r="551" spans="1:36" s="1104" customFormat="1" ht="12.75">
      <c r="A551" s="1125"/>
      <c r="B551" s="1125"/>
      <c r="C551" s="1126"/>
      <c r="D551" s="1091"/>
      <c r="E551" s="1091"/>
      <c r="F551" s="1091"/>
      <c r="G551" s="1091"/>
      <c r="H551" s="1091"/>
      <c r="I551" s="1091"/>
      <c r="J551" s="1091"/>
      <c r="K551" s="1091"/>
      <c r="L551" s="1091"/>
      <c r="M551" s="1091"/>
      <c r="N551" s="1091"/>
      <c r="O551" s="1125"/>
      <c r="P551" s="1125"/>
      <c r="Q551" s="1125"/>
      <c r="R551" s="1126"/>
      <c r="S551" s="1125"/>
      <c r="T551" s="1125"/>
      <c r="U551" s="1125"/>
      <c r="V551" s="1126"/>
      <c r="W551" s="1126"/>
      <c r="AH551" s="1105"/>
      <c r="AI551" s="1105"/>
      <c r="AJ551" s="1014"/>
    </row>
    <row r="552" spans="1:36" s="1104" customFormat="1" ht="12.75">
      <c r="A552" s="1125"/>
      <c r="B552" s="1125"/>
      <c r="C552" s="1126"/>
      <c r="D552" s="1091"/>
      <c r="E552" s="1091"/>
      <c r="F552" s="1091"/>
      <c r="G552" s="1091"/>
      <c r="H552" s="1091"/>
      <c r="I552" s="1091"/>
      <c r="J552" s="1091"/>
      <c r="K552" s="1091"/>
      <c r="L552" s="1091"/>
      <c r="M552" s="1091"/>
      <c r="N552" s="1091"/>
      <c r="O552" s="1125"/>
      <c r="P552" s="1125"/>
      <c r="Q552" s="1125"/>
      <c r="R552" s="1126"/>
      <c r="S552" s="1125"/>
      <c r="T552" s="1125"/>
      <c r="U552" s="1125"/>
      <c r="V552" s="1126"/>
      <c r="W552" s="1126"/>
      <c r="AH552" s="1105"/>
      <c r="AI552" s="1105"/>
      <c r="AJ552" s="1014"/>
    </row>
    <row r="553" spans="1:36" s="1104" customFormat="1" ht="12.75">
      <c r="A553" s="1125"/>
      <c r="B553" s="1125"/>
      <c r="C553" s="1126"/>
      <c r="D553" s="1091"/>
      <c r="E553" s="1091"/>
      <c r="F553" s="1091"/>
      <c r="G553" s="1091"/>
      <c r="H553" s="1091"/>
      <c r="I553" s="1091"/>
      <c r="J553" s="1091"/>
      <c r="K553" s="1091"/>
      <c r="L553" s="1091"/>
      <c r="M553" s="1091"/>
      <c r="N553" s="1091"/>
      <c r="O553" s="1125"/>
      <c r="P553" s="1125"/>
      <c r="Q553" s="1125"/>
      <c r="R553" s="1126"/>
      <c r="S553" s="1125"/>
      <c r="T553" s="1125"/>
      <c r="U553" s="1125"/>
      <c r="V553" s="1126"/>
      <c r="W553" s="1126"/>
      <c r="AH553" s="1105"/>
      <c r="AI553" s="1105"/>
      <c r="AJ553" s="1014"/>
    </row>
    <row r="554" spans="1:36" s="1104" customFormat="1" ht="12.75">
      <c r="A554" s="1125"/>
      <c r="B554" s="1125"/>
      <c r="C554" s="1126"/>
      <c r="D554" s="1091"/>
      <c r="E554" s="1091"/>
      <c r="F554" s="1091"/>
      <c r="G554" s="1091"/>
      <c r="H554" s="1091"/>
      <c r="I554" s="1091"/>
      <c r="J554" s="1091"/>
      <c r="K554" s="1091"/>
      <c r="L554" s="1091"/>
      <c r="M554" s="1091"/>
      <c r="N554" s="1091"/>
      <c r="O554" s="1125"/>
      <c r="P554" s="1125"/>
      <c r="Q554" s="1125"/>
      <c r="R554" s="1126"/>
      <c r="S554" s="1125"/>
      <c r="T554" s="1125"/>
      <c r="U554" s="1125"/>
      <c r="V554" s="1126"/>
      <c r="W554" s="1126"/>
      <c r="AH554" s="1105"/>
      <c r="AI554" s="1105"/>
      <c r="AJ554" s="1014"/>
    </row>
    <row r="555" spans="1:36" s="1104" customFormat="1" ht="12.75">
      <c r="A555" s="1125"/>
      <c r="B555" s="1125"/>
      <c r="C555" s="1126"/>
      <c r="D555" s="1091"/>
      <c r="E555" s="1091"/>
      <c r="F555" s="1091"/>
      <c r="G555" s="1091"/>
      <c r="H555" s="1091"/>
      <c r="I555" s="1091"/>
      <c r="J555" s="1091"/>
      <c r="K555" s="1091"/>
      <c r="L555" s="1091"/>
      <c r="M555" s="1091"/>
      <c r="N555" s="1091"/>
      <c r="O555" s="1125"/>
      <c r="P555" s="1125"/>
      <c r="Q555" s="1125"/>
      <c r="R555" s="1126"/>
      <c r="S555" s="1125"/>
      <c r="T555" s="1125"/>
      <c r="U555" s="1125"/>
      <c r="V555" s="1126"/>
      <c r="W555" s="1126"/>
      <c r="AH555" s="1105"/>
      <c r="AI555" s="1105"/>
      <c r="AJ555" s="1014"/>
    </row>
    <row r="556" spans="1:36" s="1104" customFormat="1" ht="12.75">
      <c r="A556" s="1125"/>
      <c r="B556" s="1125"/>
      <c r="C556" s="1126"/>
      <c r="D556" s="1091"/>
      <c r="E556" s="1091"/>
      <c r="F556" s="1091"/>
      <c r="G556" s="1091"/>
      <c r="H556" s="1091"/>
      <c r="I556" s="1091"/>
      <c r="J556" s="1091"/>
      <c r="K556" s="1091"/>
      <c r="L556" s="1091"/>
      <c r="M556" s="1091"/>
      <c r="N556" s="1091"/>
      <c r="O556" s="1125"/>
      <c r="P556" s="1125"/>
      <c r="Q556" s="1125"/>
      <c r="R556" s="1126"/>
      <c r="S556" s="1125"/>
      <c r="T556" s="1125"/>
      <c r="U556" s="1125"/>
      <c r="V556" s="1126"/>
      <c r="W556" s="1126"/>
      <c r="AH556" s="1105"/>
      <c r="AI556" s="1105"/>
      <c r="AJ556" s="1014"/>
    </row>
    <row r="557" spans="1:36" s="1104" customFormat="1" ht="12.75">
      <c r="A557" s="1125"/>
      <c r="B557" s="1125"/>
      <c r="C557" s="1126"/>
      <c r="D557" s="1091"/>
      <c r="E557" s="1091"/>
      <c r="F557" s="1091"/>
      <c r="G557" s="1091"/>
      <c r="H557" s="1091"/>
      <c r="I557" s="1091"/>
      <c r="J557" s="1091"/>
      <c r="K557" s="1091"/>
      <c r="L557" s="1091"/>
      <c r="M557" s="1091"/>
      <c r="N557" s="1091"/>
      <c r="O557" s="1125"/>
      <c r="P557" s="1125"/>
      <c r="Q557" s="1125"/>
      <c r="R557" s="1126"/>
      <c r="S557" s="1125"/>
      <c r="T557" s="1125"/>
      <c r="U557" s="1125"/>
      <c r="V557" s="1126"/>
      <c r="W557" s="1126"/>
      <c r="AH557" s="1105"/>
      <c r="AI557" s="1105"/>
      <c r="AJ557" s="1014"/>
    </row>
    <row r="558" spans="1:36" s="1104" customFormat="1" ht="12.75">
      <c r="A558" s="1125"/>
      <c r="B558" s="1125"/>
      <c r="C558" s="1126"/>
      <c r="D558" s="1091"/>
      <c r="E558" s="1091"/>
      <c r="F558" s="1091"/>
      <c r="G558" s="1091"/>
      <c r="H558" s="1091"/>
      <c r="I558" s="1091"/>
      <c r="J558" s="1091"/>
      <c r="K558" s="1091"/>
      <c r="L558" s="1091"/>
      <c r="M558" s="1091"/>
      <c r="N558" s="1091"/>
      <c r="O558" s="1125"/>
      <c r="P558" s="1125"/>
      <c r="Q558" s="1125"/>
      <c r="R558" s="1126"/>
      <c r="S558" s="1125"/>
      <c r="T558" s="1125"/>
      <c r="U558" s="1125"/>
      <c r="V558" s="1126"/>
      <c r="W558" s="1126"/>
      <c r="AH558" s="1105"/>
      <c r="AI558" s="1105"/>
      <c r="AJ558" s="1014"/>
    </row>
    <row r="559" spans="1:36" s="1104" customFormat="1" ht="12.75">
      <c r="A559" s="1125"/>
      <c r="B559" s="1125"/>
      <c r="C559" s="1126"/>
      <c r="D559" s="1091"/>
      <c r="E559" s="1091"/>
      <c r="F559" s="1091"/>
      <c r="G559" s="1091"/>
      <c r="H559" s="1091"/>
      <c r="I559" s="1091"/>
      <c r="J559" s="1091"/>
      <c r="K559" s="1091"/>
      <c r="L559" s="1091"/>
      <c r="M559" s="1091"/>
      <c r="N559" s="1091"/>
      <c r="O559" s="1125"/>
      <c r="P559" s="1125"/>
      <c r="Q559" s="1125"/>
      <c r="R559" s="1126"/>
      <c r="S559" s="1125"/>
      <c r="T559" s="1125"/>
      <c r="U559" s="1125"/>
      <c r="V559" s="1126"/>
      <c r="W559" s="1126"/>
      <c r="AH559" s="1105"/>
      <c r="AI559" s="1105"/>
      <c r="AJ559" s="1014"/>
    </row>
    <row r="560" spans="1:36" s="1104" customFormat="1" ht="12.75">
      <c r="A560" s="1125"/>
      <c r="B560" s="1125"/>
      <c r="C560" s="1126"/>
      <c r="D560" s="1091"/>
      <c r="E560" s="1091"/>
      <c r="F560" s="1091"/>
      <c r="G560" s="1091"/>
      <c r="H560" s="1091"/>
      <c r="I560" s="1091"/>
      <c r="J560" s="1091"/>
      <c r="K560" s="1091"/>
      <c r="L560" s="1091"/>
      <c r="M560" s="1091"/>
      <c r="N560" s="1091"/>
      <c r="O560" s="1125"/>
      <c r="P560" s="1125"/>
      <c r="Q560" s="1125"/>
      <c r="R560" s="1126"/>
      <c r="S560" s="1125"/>
      <c r="T560" s="1125"/>
      <c r="U560" s="1125"/>
      <c r="V560" s="1126"/>
      <c r="W560" s="1126"/>
      <c r="AH560" s="1105"/>
      <c r="AI560" s="1105"/>
      <c r="AJ560" s="1014"/>
    </row>
    <row r="561" spans="1:36" s="1104" customFormat="1" ht="12.75">
      <c r="A561" s="1125"/>
      <c r="B561" s="1125"/>
      <c r="C561" s="1126"/>
      <c r="D561" s="1091"/>
      <c r="E561" s="1091"/>
      <c r="F561" s="1091"/>
      <c r="G561" s="1091"/>
      <c r="H561" s="1091"/>
      <c r="I561" s="1091"/>
      <c r="J561" s="1091"/>
      <c r="K561" s="1091"/>
      <c r="L561" s="1091"/>
      <c r="M561" s="1091"/>
      <c r="N561" s="1091"/>
      <c r="O561" s="1125"/>
      <c r="P561" s="1125"/>
      <c r="Q561" s="1125"/>
      <c r="R561" s="1126"/>
      <c r="S561" s="1125"/>
      <c r="T561" s="1125"/>
      <c r="U561" s="1125"/>
      <c r="V561" s="1126"/>
      <c r="W561" s="1126"/>
      <c r="AH561" s="1105"/>
      <c r="AI561" s="1105"/>
      <c r="AJ561" s="1014"/>
    </row>
    <row r="562" spans="1:36" s="1104" customFormat="1" ht="12.75">
      <c r="A562" s="1125"/>
      <c r="B562" s="1125"/>
      <c r="C562" s="1126"/>
      <c r="D562" s="1091"/>
      <c r="E562" s="1091"/>
      <c r="F562" s="1091"/>
      <c r="G562" s="1091"/>
      <c r="H562" s="1091"/>
      <c r="I562" s="1091"/>
      <c r="J562" s="1091"/>
      <c r="K562" s="1091"/>
      <c r="L562" s="1091"/>
      <c r="M562" s="1091"/>
      <c r="N562" s="1091"/>
      <c r="O562" s="1125"/>
      <c r="P562" s="1125"/>
      <c r="Q562" s="1125"/>
      <c r="R562" s="1126"/>
      <c r="S562" s="1125"/>
      <c r="T562" s="1125"/>
      <c r="U562" s="1125"/>
      <c r="V562" s="1126"/>
      <c r="W562" s="1126"/>
      <c r="AH562" s="1105"/>
      <c r="AI562" s="1105"/>
      <c r="AJ562" s="1014"/>
    </row>
    <row r="563" spans="1:36" s="1104" customFormat="1" ht="12.75">
      <c r="A563" s="1125"/>
      <c r="B563" s="1125"/>
      <c r="C563" s="1126"/>
      <c r="D563" s="1091"/>
      <c r="E563" s="1091"/>
      <c r="F563" s="1091"/>
      <c r="G563" s="1091"/>
      <c r="H563" s="1091"/>
      <c r="I563" s="1091"/>
      <c r="J563" s="1091"/>
      <c r="K563" s="1091"/>
      <c r="L563" s="1091"/>
      <c r="M563" s="1091"/>
      <c r="N563" s="1091"/>
      <c r="O563" s="1125"/>
      <c r="P563" s="1125"/>
      <c r="Q563" s="1125"/>
      <c r="R563" s="1126"/>
      <c r="S563" s="1125"/>
      <c r="T563" s="1125"/>
      <c r="U563" s="1125"/>
      <c r="V563" s="1126"/>
      <c r="W563" s="1126"/>
      <c r="AH563" s="1105"/>
      <c r="AI563" s="1105"/>
      <c r="AJ563" s="1014"/>
    </row>
    <row r="564" spans="1:36" s="1104" customFormat="1" ht="12.75">
      <c r="A564" s="1125"/>
      <c r="B564" s="1125"/>
      <c r="C564" s="1126"/>
      <c r="D564" s="1091"/>
      <c r="E564" s="1091"/>
      <c r="F564" s="1091"/>
      <c r="G564" s="1091"/>
      <c r="H564" s="1091"/>
      <c r="I564" s="1091"/>
      <c r="J564" s="1091"/>
      <c r="K564" s="1091"/>
      <c r="L564" s="1091"/>
      <c r="M564" s="1091"/>
      <c r="N564" s="1091"/>
      <c r="O564" s="1125"/>
      <c r="P564" s="1125"/>
      <c r="Q564" s="1125"/>
      <c r="R564" s="1126"/>
      <c r="S564" s="1125"/>
      <c r="T564" s="1125"/>
      <c r="U564" s="1125"/>
      <c r="V564" s="1126"/>
      <c r="W564" s="1126"/>
      <c r="AH564" s="1105"/>
      <c r="AI564" s="1105"/>
      <c r="AJ564" s="1014"/>
    </row>
    <row r="565" spans="1:36" s="1104" customFormat="1" ht="12.75">
      <c r="A565" s="1125"/>
      <c r="B565" s="1125"/>
      <c r="C565" s="1126"/>
      <c r="D565" s="1091"/>
      <c r="E565" s="1091"/>
      <c r="F565" s="1091"/>
      <c r="G565" s="1091"/>
      <c r="H565" s="1091"/>
      <c r="I565" s="1091"/>
      <c r="J565" s="1091"/>
      <c r="K565" s="1091"/>
      <c r="L565" s="1091"/>
      <c r="M565" s="1091"/>
      <c r="N565" s="1091"/>
      <c r="O565" s="1125"/>
      <c r="P565" s="1125"/>
      <c r="Q565" s="1125"/>
      <c r="R565" s="1126"/>
      <c r="S565" s="1125"/>
      <c r="T565" s="1125"/>
      <c r="U565" s="1125"/>
      <c r="V565" s="1126"/>
      <c r="W565" s="1126"/>
      <c r="AH565" s="1105"/>
      <c r="AI565" s="1105"/>
      <c r="AJ565" s="1014"/>
    </row>
    <row r="566" spans="1:36" s="1104" customFormat="1" ht="12.75">
      <c r="A566" s="1125"/>
      <c r="B566" s="1125"/>
      <c r="C566" s="1126"/>
      <c r="D566" s="1091"/>
      <c r="E566" s="1091"/>
      <c r="F566" s="1091"/>
      <c r="G566" s="1091"/>
      <c r="H566" s="1091"/>
      <c r="I566" s="1091"/>
      <c r="J566" s="1091"/>
      <c r="K566" s="1091"/>
      <c r="L566" s="1091"/>
      <c r="M566" s="1091"/>
      <c r="N566" s="1091"/>
      <c r="O566" s="1125"/>
      <c r="P566" s="1125"/>
      <c r="Q566" s="1125"/>
      <c r="R566" s="1126"/>
      <c r="S566" s="1125"/>
      <c r="T566" s="1125"/>
      <c r="U566" s="1125"/>
      <c r="V566" s="1126"/>
      <c r="W566" s="1126"/>
      <c r="AH566" s="1105"/>
      <c r="AI566" s="1105"/>
      <c r="AJ566" s="1014"/>
    </row>
    <row r="567" spans="1:36" s="1104" customFormat="1" ht="12.75">
      <c r="A567" s="1125"/>
      <c r="B567" s="1125"/>
      <c r="C567" s="1126"/>
      <c r="D567" s="1091"/>
      <c r="E567" s="1091"/>
      <c r="F567" s="1091"/>
      <c r="G567" s="1091"/>
      <c r="H567" s="1091"/>
      <c r="I567" s="1091"/>
      <c r="J567" s="1091"/>
      <c r="K567" s="1091"/>
      <c r="L567" s="1091"/>
      <c r="M567" s="1091"/>
      <c r="N567" s="1091"/>
      <c r="O567" s="1125"/>
      <c r="P567" s="1125"/>
      <c r="Q567" s="1125"/>
      <c r="R567" s="1126"/>
      <c r="S567" s="1125"/>
      <c r="T567" s="1125"/>
      <c r="U567" s="1125"/>
      <c r="V567" s="1126"/>
      <c r="W567" s="1126"/>
      <c r="AH567" s="1105"/>
      <c r="AI567" s="1105"/>
      <c r="AJ567" s="1014"/>
    </row>
    <row r="568" spans="1:36" s="1104" customFormat="1" ht="12.75">
      <c r="A568" s="1125"/>
      <c r="B568" s="1125"/>
      <c r="C568" s="1126"/>
      <c r="D568" s="1091"/>
      <c r="E568" s="1091"/>
      <c r="F568" s="1091"/>
      <c r="G568" s="1091"/>
      <c r="H568" s="1091"/>
      <c r="I568" s="1091"/>
      <c r="J568" s="1091"/>
      <c r="K568" s="1091"/>
      <c r="L568" s="1091"/>
      <c r="M568" s="1091"/>
      <c r="N568" s="1091"/>
      <c r="O568" s="1125"/>
      <c r="P568" s="1125"/>
      <c r="Q568" s="1125"/>
      <c r="R568" s="1126"/>
      <c r="S568" s="1125"/>
      <c r="T568" s="1125"/>
      <c r="U568" s="1125"/>
      <c r="V568" s="1126"/>
      <c r="W568" s="1126"/>
      <c r="AH568" s="1105"/>
      <c r="AI568" s="1105"/>
      <c r="AJ568" s="1014"/>
    </row>
    <row r="569" spans="1:36" s="1104" customFormat="1" ht="12.75">
      <c r="A569" s="1125"/>
      <c r="B569" s="1125"/>
      <c r="C569" s="1126"/>
      <c r="D569" s="1091"/>
      <c r="E569" s="1091"/>
      <c r="F569" s="1091"/>
      <c r="G569" s="1091"/>
      <c r="H569" s="1091"/>
      <c r="I569" s="1091"/>
      <c r="J569" s="1091"/>
      <c r="K569" s="1091"/>
      <c r="L569" s="1091"/>
      <c r="M569" s="1091"/>
      <c r="N569" s="1091"/>
      <c r="O569" s="1125"/>
      <c r="P569" s="1125"/>
      <c r="Q569" s="1125"/>
      <c r="R569" s="1126"/>
      <c r="S569" s="1125"/>
      <c r="T569" s="1125"/>
      <c r="U569" s="1125"/>
      <c r="V569" s="1126"/>
      <c r="W569" s="1126"/>
      <c r="AH569" s="1105"/>
      <c r="AI569" s="1105"/>
      <c r="AJ569" s="1014"/>
    </row>
    <row r="570" spans="1:36" s="1104" customFormat="1" ht="12.75">
      <c r="A570" s="1125"/>
      <c r="B570" s="1125"/>
      <c r="C570" s="1126"/>
      <c r="D570" s="1091"/>
      <c r="E570" s="1091"/>
      <c r="F570" s="1091"/>
      <c r="G570" s="1091"/>
      <c r="H570" s="1091"/>
      <c r="I570" s="1091"/>
      <c r="J570" s="1091"/>
      <c r="K570" s="1091"/>
      <c r="L570" s="1091"/>
      <c r="M570" s="1091"/>
      <c r="N570" s="1091"/>
      <c r="O570" s="1125"/>
      <c r="P570" s="1125"/>
      <c r="Q570" s="1125"/>
      <c r="R570" s="1126"/>
      <c r="S570" s="1125"/>
      <c r="T570" s="1125"/>
      <c r="U570" s="1125"/>
      <c r="V570" s="1126"/>
      <c r="W570" s="1126"/>
      <c r="AH570" s="1105"/>
      <c r="AI570" s="1105"/>
      <c r="AJ570" s="1014"/>
    </row>
    <row r="571" spans="1:36" s="1104" customFormat="1" ht="12.75">
      <c r="A571" s="1125"/>
      <c r="B571" s="1125"/>
      <c r="C571" s="1126"/>
      <c r="D571" s="1091"/>
      <c r="E571" s="1091"/>
      <c r="F571" s="1091"/>
      <c r="G571" s="1091"/>
      <c r="H571" s="1091"/>
      <c r="I571" s="1091"/>
      <c r="J571" s="1091"/>
      <c r="K571" s="1091"/>
      <c r="L571" s="1091"/>
      <c r="M571" s="1091"/>
      <c r="N571" s="1091"/>
      <c r="O571" s="1125"/>
      <c r="P571" s="1125"/>
      <c r="Q571" s="1125"/>
      <c r="R571" s="1126"/>
      <c r="S571" s="1125"/>
      <c r="T571" s="1125"/>
      <c r="U571" s="1125"/>
      <c r="V571" s="1126"/>
      <c r="W571" s="1126"/>
      <c r="AH571" s="1105"/>
      <c r="AI571" s="1105"/>
      <c r="AJ571" s="1014"/>
    </row>
    <row r="572" spans="1:36" s="1104" customFormat="1" ht="12.75">
      <c r="A572" s="1125"/>
      <c r="B572" s="1125"/>
      <c r="C572" s="1126"/>
      <c r="D572" s="1091"/>
      <c r="E572" s="1091"/>
      <c r="F572" s="1091"/>
      <c r="G572" s="1091"/>
      <c r="H572" s="1091"/>
      <c r="I572" s="1091"/>
      <c r="J572" s="1091"/>
      <c r="K572" s="1091"/>
      <c r="L572" s="1091"/>
      <c r="M572" s="1091"/>
      <c r="N572" s="1091"/>
      <c r="O572" s="1125"/>
      <c r="P572" s="1125"/>
      <c r="Q572" s="1125"/>
      <c r="R572" s="1126"/>
      <c r="S572" s="1125"/>
      <c r="T572" s="1125"/>
      <c r="U572" s="1125"/>
      <c r="V572" s="1126"/>
      <c r="W572" s="1126"/>
      <c r="AH572" s="1105"/>
      <c r="AI572" s="1105"/>
      <c r="AJ572" s="1014"/>
    </row>
    <row r="573" spans="1:36" s="1104" customFormat="1" ht="12.75">
      <c r="A573" s="1125"/>
      <c r="B573" s="1125"/>
      <c r="C573" s="1126"/>
      <c r="D573" s="1091"/>
      <c r="E573" s="1091"/>
      <c r="F573" s="1091"/>
      <c r="G573" s="1091"/>
      <c r="H573" s="1091"/>
      <c r="I573" s="1091"/>
      <c r="J573" s="1091"/>
      <c r="K573" s="1091"/>
      <c r="L573" s="1091"/>
      <c r="M573" s="1091"/>
      <c r="N573" s="1091"/>
      <c r="O573" s="1125"/>
      <c r="P573" s="1125"/>
      <c r="Q573" s="1125"/>
      <c r="R573" s="1126"/>
      <c r="S573" s="1125"/>
      <c r="T573" s="1125"/>
      <c r="U573" s="1125"/>
      <c r="V573" s="1126"/>
      <c r="W573" s="1126"/>
      <c r="AH573" s="1105"/>
      <c r="AI573" s="1105"/>
      <c r="AJ573" s="1014"/>
    </row>
    <row r="574" spans="1:36" s="1104" customFormat="1" ht="12.75">
      <c r="A574" s="1125"/>
      <c r="B574" s="1125"/>
      <c r="C574" s="1126"/>
      <c r="D574" s="1091"/>
      <c r="E574" s="1091"/>
      <c r="F574" s="1091"/>
      <c r="G574" s="1091"/>
      <c r="H574" s="1091"/>
      <c r="I574" s="1091"/>
      <c r="J574" s="1091"/>
      <c r="K574" s="1091"/>
      <c r="L574" s="1091"/>
      <c r="M574" s="1091"/>
      <c r="N574" s="1091"/>
      <c r="O574" s="1125"/>
      <c r="P574" s="1125"/>
      <c r="Q574" s="1125"/>
      <c r="R574" s="1126"/>
      <c r="S574" s="1125"/>
      <c r="T574" s="1125"/>
      <c r="U574" s="1125"/>
      <c r="V574" s="1126"/>
      <c r="W574" s="1126"/>
      <c r="AH574" s="1105"/>
      <c r="AI574" s="1105"/>
      <c r="AJ574" s="1014"/>
    </row>
    <row r="575" spans="1:36" s="1104" customFormat="1" ht="12.75">
      <c r="A575" s="1125"/>
      <c r="B575" s="1125"/>
      <c r="C575" s="1126"/>
      <c r="D575" s="1091"/>
      <c r="E575" s="1091"/>
      <c r="F575" s="1091"/>
      <c r="G575" s="1091"/>
      <c r="H575" s="1091"/>
      <c r="I575" s="1091"/>
      <c r="J575" s="1091"/>
      <c r="K575" s="1091"/>
      <c r="L575" s="1091"/>
      <c r="M575" s="1091"/>
      <c r="N575" s="1091"/>
      <c r="O575" s="1125"/>
      <c r="P575" s="1125"/>
      <c r="Q575" s="1125"/>
      <c r="R575" s="1126"/>
      <c r="S575" s="1125"/>
      <c r="T575" s="1125"/>
      <c r="U575" s="1125"/>
      <c r="V575" s="1126"/>
      <c r="W575" s="1126"/>
      <c r="AH575" s="1105"/>
      <c r="AI575" s="1105"/>
      <c r="AJ575" s="1014"/>
    </row>
    <row r="576" spans="1:36" s="1104" customFormat="1" ht="12.75">
      <c r="A576" s="1125"/>
      <c r="B576" s="1125"/>
      <c r="C576" s="1126"/>
      <c r="D576" s="1091"/>
      <c r="E576" s="1091"/>
      <c r="F576" s="1091"/>
      <c r="G576" s="1091"/>
      <c r="H576" s="1091"/>
      <c r="I576" s="1091"/>
      <c r="J576" s="1091"/>
      <c r="K576" s="1091"/>
      <c r="L576" s="1091"/>
      <c r="M576" s="1091"/>
      <c r="N576" s="1091"/>
      <c r="O576" s="1125"/>
      <c r="P576" s="1125"/>
      <c r="Q576" s="1125"/>
      <c r="R576" s="1126"/>
      <c r="S576" s="1125"/>
      <c r="T576" s="1125"/>
      <c r="U576" s="1125"/>
      <c r="V576" s="1126"/>
      <c r="W576" s="1126"/>
      <c r="AH576" s="1105"/>
      <c r="AI576" s="1105"/>
      <c r="AJ576" s="1014"/>
    </row>
    <row r="577" spans="1:36" s="1104" customFormat="1" ht="12.75">
      <c r="A577" s="1125"/>
      <c r="B577" s="1125"/>
      <c r="C577" s="1126"/>
      <c r="D577" s="1091"/>
      <c r="E577" s="1091"/>
      <c r="F577" s="1091"/>
      <c r="G577" s="1091"/>
      <c r="H577" s="1091"/>
      <c r="I577" s="1091"/>
      <c r="J577" s="1091"/>
      <c r="K577" s="1091"/>
      <c r="L577" s="1091"/>
      <c r="M577" s="1091"/>
      <c r="N577" s="1091"/>
      <c r="O577" s="1125"/>
      <c r="P577" s="1125"/>
      <c r="Q577" s="1125"/>
      <c r="R577" s="1126"/>
      <c r="S577" s="1125"/>
      <c r="T577" s="1125"/>
      <c r="U577" s="1125"/>
      <c r="V577" s="1126"/>
      <c r="W577" s="1126"/>
      <c r="AH577" s="1105"/>
      <c r="AI577" s="1105"/>
      <c r="AJ577" s="1014"/>
    </row>
    <row r="578" spans="1:36" s="1104" customFormat="1" ht="12.75">
      <c r="A578" s="1125"/>
      <c r="B578" s="1125"/>
      <c r="C578" s="1126"/>
      <c r="D578" s="1091"/>
      <c r="E578" s="1091"/>
      <c r="F578" s="1091"/>
      <c r="G578" s="1091"/>
      <c r="H578" s="1091"/>
      <c r="I578" s="1091"/>
      <c r="J578" s="1091"/>
      <c r="K578" s="1091"/>
      <c r="L578" s="1091"/>
      <c r="M578" s="1091"/>
      <c r="N578" s="1091"/>
      <c r="O578" s="1125"/>
      <c r="P578" s="1125"/>
      <c r="Q578" s="1125"/>
      <c r="R578" s="1126"/>
      <c r="S578" s="1125"/>
      <c r="T578" s="1125"/>
      <c r="U578" s="1125"/>
      <c r="V578" s="1126"/>
      <c r="W578" s="1126"/>
      <c r="AH578" s="1105"/>
      <c r="AI578" s="1105"/>
      <c r="AJ578" s="1014"/>
    </row>
    <row r="579" spans="1:36" s="1104" customFormat="1" ht="12.75">
      <c r="A579" s="1125"/>
      <c r="B579" s="1125"/>
      <c r="C579" s="1126"/>
      <c r="D579" s="1091"/>
      <c r="E579" s="1091"/>
      <c r="F579" s="1091"/>
      <c r="G579" s="1091"/>
      <c r="H579" s="1091"/>
      <c r="I579" s="1091"/>
      <c r="J579" s="1091"/>
      <c r="K579" s="1091"/>
      <c r="L579" s="1091"/>
      <c r="M579" s="1091"/>
      <c r="N579" s="1091"/>
      <c r="O579" s="1125"/>
      <c r="P579" s="1125"/>
      <c r="Q579" s="1125"/>
      <c r="R579" s="1126"/>
      <c r="S579" s="1125"/>
      <c r="T579" s="1125"/>
      <c r="U579" s="1125"/>
      <c r="V579" s="1126"/>
      <c r="W579" s="1126"/>
      <c r="AH579" s="1105"/>
      <c r="AI579" s="1105"/>
      <c r="AJ579" s="1014"/>
    </row>
    <row r="580" spans="1:36" s="1104" customFormat="1" ht="12.75">
      <c r="A580" s="1125"/>
      <c r="B580" s="1125"/>
      <c r="C580" s="1126"/>
      <c r="D580" s="1091"/>
      <c r="E580" s="1091"/>
      <c r="F580" s="1091"/>
      <c r="G580" s="1091"/>
      <c r="H580" s="1091"/>
      <c r="I580" s="1091"/>
      <c r="J580" s="1091"/>
      <c r="K580" s="1091"/>
      <c r="L580" s="1091"/>
      <c r="M580" s="1091"/>
      <c r="N580" s="1091"/>
      <c r="O580" s="1125"/>
      <c r="P580" s="1125"/>
      <c r="Q580" s="1125"/>
      <c r="R580" s="1126"/>
      <c r="S580" s="1125"/>
      <c r="T580" s="1125"/>
      <c r="U580" s="1125"/>
      <c r="V580" s="1126"/>
      <c r="W580" s="1126"/>
      <c r="AH580" s="1105"/>
      <c r="AI580" s="1105"/>
      <c r="AJ580" s="1014"/>
    </row>
    <row r="581" spans="1:36" s="1104" customFormat="1" ht="12.75">
      <c r="A581" s="1125"/>
      <c r="B581" s="1125"/>
      <c r="C581" s="1126"/>
      <c r="D581" s="1091"/>
      <c r="E581" s="1091"/>
      <c r="F581" s="1091"/>
      <c r="G581" s="1091"/>
      <c r="H581" s="1091"/>
      <c r="I581" s="1091"/>
      <c r="J581" s="1091"/>
      <c r="K581" s="1091"/>
      <c r="L581" s="1091"/>
      <c r="M581" s="1091"/>
      <c r="N581" s="1091"/>
      <c r="O581" s="1125"/>
      <c r="P581" s="1125"/>
      <c r="Q581" s="1125"/>
      <c r="R581" s="1126"/>
      <c r="S581" s="1125"/>
      <c r="T581" s="1125"/>
      <c r="U581" s="1125"/>
      <c r="V581" s="1126"/>
      <c r="W581" s="1126"/>
      <c r="AH581" s="1105"/>
      <c r="AI581" s="1105"/>
      <c r="AJ581" s="1014"/>
    </row>
    <row r="582" spans="1:36" s="1104" customFormat="1" ht="12.75">
      <c r="A582" s="1125"/>
      <c r="B582" s="1125"/>
      <c r="C582" s="1126"/>
      <c r="D582" s="1091"/>
      <c r="E582" s="1091"/>
      <c r="F582" s="1091"/>
      <c r="G582" s="1091"/>
      <c r="H582" s="1091"/>
      <c r="I582" s="1091"/>
      <c r="J582" s="1091"/>
      <c r="K582" s="1091"/>
      <c r="L582" s="1091"/>
      <c r="M582" s="1091"/>
      <c r="N582" s="1091"/>
      <c r="O582" s="1125"/>
      <c r="P582" s="1125"/>
      <c r="Q582" s="1125"/>
      <c r="R582" s="1126"/>
      <c r="S582" s="1125"/>
      <c r="T582" s="1125"/>
      <c r="U582" s="1125"/>
      <c r="V582" s="1126"/>
      <c r="W582" s="1126"/>
      <c r="AH582" s="1105"/>
      <c r="AI582" s="1105"/>
      <c r="AJ582" s="1014"/>
    </row>
    <row r="583" spans="1:36" s="1104" customFormat="1" ht="12.75">
      <c r="A583" s="1125"/>
      <c r="B583" s="1125"/>
      <c r="C583" s="1126"/>
      <c r="D583" s="1091"/>
      <c r="E583" s="1091"/>
      <c r="F583" s="1091"/>
      <c r="G583" s="1091"/>
      <c r="H583" s="1091"/>
      <c r="I583" s="1091"/>
      <c r="J583" s="1091"/>
      <c r="K583" s="1091"/>
      <c r="L583" s="1091"/>
      <c r="M583" s="1091"/>
      <c r="N583" s="1091"/>
      <c r="O583" s="1125"/>
      <c r="P583" s="1125"/>
      <c r="Q583" s="1125"/>
      <c r="R583" s="1126"/>
      <c r="S583" s="1125"/>
      <c r="T583" s="1125"/>
      <c r="U583" s="1125"/>
      <c r="V583" s="1126"/>
      <c r="W583" s="1126"/>
      <c r="AH583" s="1105"/>
      <c r="AI583" s="1105"/>
      <c r="AJ583" s="1014"/>
    </row>
    <row r="584" spans="1:36" s="1104" customFormat="1" ht="12.75">
      <c r="A584" s="1125"/>
      <c r="B584" s="1125"/>
      <c r="C584" s="1126"/>
      <c r="D584" s="1091"/>
      <c r="E584" s="1091"/>
      <c r="F584" s="1091"/>
      <c r="G584" s="1091"/>
      <c r="H584" s="1091"/>
      <c r="I584" s="1091"/>
      <c r="J584" s="1091"/>
      <c r="K584" s="1091"/>
      <c r="L584" s="1091"/>
      <c r="M584" s="1091"/>
      <c r="N584" s="1091"/>
      <c r="O584" s="1125"/>
      <c r="P584" s="1125"/>
      <c r="Q584" s="1125"/>
      <c r="R584" s="1126"/>
      <c r="S584" s="1125"/>
      <c r="T584" s="1125"/>
      <c r="U584" s="1125"/>
      <c r="V584" s="1126"/>
      <c r="W584" s="1126"/>
      <c r="AH584" s="1105"/>
      <c r="AI584" s="1105"/>
      <c r="AJ584" s="1014"/>
    </row>
    <row r="585" spans="1:36" s="1104" customFormat="1" ht="12.75">
      <c r="A585" s="1125"/>
      <c r="B585" s="1125"/>
      <c r="C585" s="1126"/>
      <c r="D585" s="1091"/>
      <c r="E585" s="1091"/>
      <c r="F585" s="1091"/>
      <c r="G585" s="1091"/>
      <c r="H585" s="1091"/>
      <c r="I585" s="1091"/>
      <c r="J585" s="1091"/>
      <c r="K585" s="1091"/>
      <c r="L585" s="1091"/>
      <c r="M585" s="1091"/>
      <c r="N585" s="1091"/>
      <c r="O585" s="1125"/>
      <c r="P585" s="1125"/>
      <c r="Q585" s="1125"/>
      <c r="R585" s="1126"/>
      <c r="S585" s="1125"/>
      <c r="T585" s="1125"/>
      <c r="U585" s="1125"/>
      <c r="V585" s="1126"/>
      <c r="W585" s="1126"/>
      <c r="AH585" s="1105"/>
      <c r="AI585" s="1105"/>
      <c r="AJ585" s="1014"/>
    </row>
    <row r="586" spans="1:36" s="1104" customFormat="1" ht="12.75">
      <c r="A586" s="1125"/>
      <c r="B586" s="1125"/>
      <c r="C586" s="1126"/>
      <c r="D586" s="1091"/>
      <c r="E586" s="1091"/>
      <c r="F586" s="1091"/>
      <c r="G586" s="1091"/>
      <c r="H586" s="1091"/>
      <c r="I586" s="1091"/>
      <c r="J586" s="1091"/>
      <c r="K586" s="1091"/>
      <c r="L586" s="1091"/>
      <c r="M586" s="1091"/>
      <c r="N586" s="1091"/>
      <c r="O586" s="1125"/>
      <c r="P586" s="1125"/>
      <c r="Q586" s="1125"/>
      <c r="R586" s="1126"/>
      <c r="S586" s="1125"/>
      <c r="T586" s="1125"/>
      <c r="U586" s="1125"/>
      <c r="V586" s="1126"/>
      <c r="W586" s="1126"/>
      <c r="AH586" s="1105"/>
      <c r="AI586" s="1105"/>
      <c r="AJ586" s="1014"/>
    </row>
    <row r="587" spans="1:36" s="1104" customFormat="1" ht="12.75">
      <c r="A587" s="1125"/>
      <c r="B587" s="1125"/>
      <c r="C587" s="1126"/>
      <c r="D587" s="1091"/>
      <c r="E587" s="1091"/>
      <c r="F587" s="1091"/>
      <c r="G587" s="1091"/>
      <c r="H587" s="1091"/>
      <c r="I587" s="1091"/>
      <c r="J587" s="1091"/>
      <c r="K587" s="1091"/>
      <c r="L587" s="1091"/>
      <c r="M587" s="1091"/>
      <c r="N587" s="1091"/>
      <c r="O587" s="1125"/>
      <c r="P587" s="1125"/>
      <c r="Q587" s="1125"/>
      <c r="R587" s="1126"/>
      <c r="S587" s="1125"/>
      <c r="T587" s="1125"/>
      <c r="U587" s="1125"/>
      <c r="V587" s="1126"/>
      <c r="W587" s="1126"/>
      <c r="AH587" s="1105"/>
      <c r="AI587" s="1105"/>
      <c r="AJ587" s="1014"/>
    </row>
    <row r="588" spans="1:36" s="1104" customFormat="1" ht="12.75">
      <c r="A588" s="1125"/>
      <c r="B588" s="1125"/>
      <c r="C588" s="1126"/>
      <c r="D588" s="1091"/>
      <c r="E588" s="1091"/>
      <c r="F588" s="1091"/>
      <c r="G588" s="1091"/>
      <c r="H588" s="1091"/>
      <c r="I588" s="1091"/>
      <c r="J588" s="1091"/>
      <c r="K588" s="1091"/>
      <c r="L588" s="1091"/>
      <c r="M588" s="1091"/>
      <c r="N588" s="1091"/>
      <c r="O588" s="1125"/>
      <c r="P588" s="1125"/>
      <c r="Q588" s="1125"/>
      <c r="R588" s="1126"/>
      <c r="S588" s="1125"/>
      <c r="T588" s="1125"/>
      <c r="U588" s="1125"/>
      <c r="V588" s="1126"/>
      <c r="W588" s="1126"/>
      <c r="AH588" s="1105"/>
      <c r="AI588" s="1105"/>
      <c r="AJ588" s="1014"/>
    </row>
    <row r="589" spans="1:36" s="1104" customFormat="1" ht="12.75">
      <c r="A589" s="1125"/>
      <c r="B589" s="1125"/>
      <c r="C589" s="1126"/>
      <c r="D589" s="1091"/>
      <c r="E589" s="1091"/>
      <c r="F589" s="1091"/>
      <c r="G589" s="1091"/>
      <c r="H589" s="1091"/>
      <c r="I589" s="1091"/>
      <c r="J589" s="1091"/>
      <c r="K589" s="1091"/>
      <c r="L589" s="1091"/>
      <c r="M589" s="1091"/>
      <c r="N589" s="1091"/>
      <c r="O589" s="1125"/>
      <c r="P589" s="1125"/>
      <c r="Q589" s="1125"/>
      <c r="R589" s="1126"/>
      <c r="S589" s="1125"/>
      <c r="T589" s="1125"/>
      <c r="U589" s="1125"/>
      <c r="V589" s="1126"/>
      <c r="W589" s="1126"/>
      <c r="AH589" s="1105"/>
      <c r="AI589" s="1105"/>
      <c r="AJ589" s="1014"/>
    </row>
    <row r="590" spans="1:36" s="1104" customFormat="1" ht="12.75">
      <c r="A590" s="1125"/>
      <c r="B590" s="1125"/>
      <c r="C590" s="1126"/>
      <c r="D590" s="1091"/>
      <c r="E590" s="1091"/>
      <c r="F590" s="1091"/>
      <c r="G590" s="1091"/>
      <c r="H590" s="1091"/>
      <c r="I590" s="1091"/>
      <c r="J590" s="1091"/>
      <c r="K590" s="1091"/>
      <c r="L590" s="1091"/>
      <c r="M590" s="1091"/>
      <c r="N590" s="1091"/>
      <c r="O590" s="1125"/>
      <c r="P590" s="1125"/>
      <c r="Q590" s="1125"/>
      <c r="R590" s="1126"/>
      <c r="S590" s="1125"/>
      <c r="T590" s="1125"/>
      <c r="U590" s="1125"/>
      <c r="V590" s="1126"/>
      <c r="W590" s="1126"/>
      <c r="AH590" s="1105"/>
      <c r="AI590" s="1105"/>
      <c r="AJ590" s="1014"/>
    </row>
    <row r="591" spans="1:36" s="1104" customFormat="1" ht="12.75">
      <c r="A591" s="1125"/>
      <c r="B591" s="1125"/>
      <c r="C591" s="1126"/>
      <c r="D591" s="1091"/>
      <c r="E591" s="1091"/>
      <c r="F591" s="1091"/>
      <c r="G591" s="1091"/>
      <c r="H591" s="1091"/>
      <c r="I591" s="1091"/>
      <c r="J591" s="1091"/>
      <c r="K591" s="1091"/>
      <c r="L591" s="1091"/>
      <c r="M591" s="1091"/>
      <c r="N591" s="1091"/>
      <c r="O591" s="1125"/>
      <c r="P591" s="1125"/>
      <c r="Q591" s="1125"/>
      <c r="R591" s="1126"/>
      <c r="S591" s="1125"/>
      <c r="T591" s="1125"/>
      <c r="U591" s="1125"/>
      <c r="V591" s="1126"/>
      <c r="W591" s="1126"/>
      <c r="AH591" s="1105"/>
      <c r="AI591" s="1105"/>
      <c r="AJ591" s="1014"/>
    </row>
    <row r="592" spans="1:36" s="1104" customFormat="1" ht="12.75">
      <c r="A592" s="1125"/>
      <c r="B592" s="1125"/>
      <c r="C592" s="1126"/>
      <c r="D592" s="1091"/>
      <c r="E592" s="1091"/>
      <c r="F592" s="1091"/>
      <c r="G592" s="1091"/>
      <c r="H592" s="1091"/>
      <c r="I592" s="1091"/>
      <c r="J592" s="1091"/>
      <c r="K592" s="1091"/>
      <c r="L592" s="1091"/>
      <c r="M592" s="1091"/>
      <c r="N592" s="1091"/>
      <c r="O592" s="1125"/>
      <c r="P592" s="1125"/>
      <c r="Q592" s="1125"/>
      <c r="R592" s="1126"/>
      <c r="S592" s="1125"/>
      <c r="T592" s="1125"/>
      <c r="U592" s="1125"/>
      <c r="V592" s="1126"/>
      <c r="W592" s="1126"/>
      <c r="AH592" s="1105"/>
      <c r="AI592" s="1105"/>
      <c r="AJ592" s="1014"/>
    </row>
    <row r="593" spans="1:36" s="1104" customFormat="1" ht="12.75">
      <c r="A593" s="1125"/>
      <c r="B593" s="1125"/>
      <c r="C593" s="1126"/>
      <c r="D593" s="1091"/>
      <c r="E593" s="1091"/>
      <c r="F593" s="1091"/>
      <c r="G593" s="1091"/>
      <c r="H593" s="1091"/>
      <c r="I593" s="1091"/>
      <c r="J593" s="1091"/>
      <c r="K593" s="1091"/>
      <c r="L593" s="1091"/>
      <c r="M593" s="1091"/>
      <c r="N593" s="1091"/>
      <c r="O593" s="1125"/>
      <c r="P593" s="1125"/>
      <c r="Q593" s="1125"/>
      <c r="R593" s="1126"/>
      <c r="S593" s="1125"/>
      <c r="T593" s="1125"/>
      <c r="U593" s="1125"/>
      <c r="V593" s="1126"/>
      <c r="W593" s="1126"/>
      <c r="AH593" s="1105"/>
      <c r="AI593" s="1105"/>
      <c r="AJ593" s="1014"/>
    </row>
    <row r="594" spans="1:36" s="1104" customFormat="1" ht="12.75">
      <c r="A594" s="1125"/>
      <c r="B594" s="1125"/>
      <c r="C594" s="1126"/>
      <c r="D594" s="1091"/>
      <c r="E594" s="1091"/>
      <c r="F594" s="1091"/>
      <c r="G594" s="1091"/>
      <c r="H594" s="1091"/>
      <c r="I594" s="1091"/>
      <c r="J594" s="1091"/>
      <c r="K594" s="1091"/>
      <c r="L594" s="1091"/>
      <c r="M594" s="1091"/>
      <c r="N594" s="1091"/>
      <c r="O594" s="1125"/>
      <c r="P594" s="1125"/>
      <c r="Q594" s="1125"/>
      <c r="R594" s="1126"/>
      <c r="S594" s="1125"/>
      <c r="T594" s="1125"/>
      <c r="U594" s="1125"/>
      <c r="V594" s="1126"/>
      <c r="W594" s="1126"/>
      <c r="AH594" s="1105"/>
      <c r="AI594" s="1105"/>
      <c r="AJ594" s="1014"/>
    </row>
    <row r="595" spans="1:36" s="1104" customFormat="1" ht="12.75">
      <c r="A595" s="1125"/>
      <c r="B595" s="1125"/>
      <c r="C595" s="1126"/>
      <c r="D595" s="1091"/>
      <c r="E595" s="1091"/>
      <c r="F595" s="1091"/>
      <c r="G595" s="1091"/>
      <c r="H595" s="1091"/>
      <c r="I595" s="1091"/>
      <c r="J595" s="1091"/>
      <c r="K595" s="1091"/>
      <c r="L595" s="1091"/>
      <c r="M595" s="1091"/>
      <c r="N595" s="1091"/>
      <c r="O595" s="1125"/>
      <c r="P595" s="1125"/>
      <c r="Q595" s="1125"/>
      <c r="R595" s="1126"/>
      <c r="S595" s="1125"/>
      <c r="T595" s="1125"/>
      <c r="U595" s="1125"/>
      <c r="V595" s="1126"/>
      <c r="W595" s="1126"/>
      <c r="AH595" s="1105"/>
      <c r="AI595" s="1105"/>
      <c r="AJ595" s="1014"/>
    </row>
    <row r="596" spans="1:36" s="1104" customFormat="1" ht="12.75">
      <c r="A596" s="1125"/>
      <c r="B596" s="1125"/>
      <c r="C596" s="1126"/>
      <c r="D596" s="1091"/>
      <c r="E596" s="1091"/>
      <c r="F596" s="1091"/>
      <c r="G596" s="1091"/>
      <c r="H596" s="1091"/>
      <c r="I596" s="1091"/>
      <c r="J596" s="1091"/>
      <c r="K596" s="1091"/>
      <c r="L596" s="1091"/>
      <c r="M596" s="1091"/>
      <c r="N596" s="1091"/>
      <c r="O596" s="1125"/>
      <c r="P596" s="1125"/>
      <c r="Q596" s="1125"/>
      <c r="R596" s="1126"/>
      <c r="S596" s="1125"/>
      <c r="T596" s="1125"/>
      <c r="U596" s="1125"/>
      <c r="V596" s="1126"/>
      <c r="W596" s="1126"/>
      <c r="AH596" s="1105"/>
      <c r="AI596" s="1105"/>
      <c r="AJ596" s="1014"/>
    </row>
    <row r="597" spans="1:36" s="1104" customFormat="1" ht="12.75">
      <c r="A597" s="1125"/>
      <c r="B597" s="1125"/>
      <c r="C597" s="1126"/>
      <c r="D597" s="1091"/>
      <c r="E597" s="1091"/>
      <c r="F597" s="1091"/>
      <c r="G597" s="1091"/>
      <c r="H597" s="1091"/>
      <c r="I597" s="1091"/>
      <c r="J597" s="1091"/>
      <c r="K597" s="1091"/>
      <c r="L597" s="1091"/>
      <c r="M597" s="1091"/>
      <c r="N597" s="1091"/>
      <c r="O597" s="1125"/>
      <c r="P597" s="1125"/>
      <c r="Q597" s="1125"/>
      <c r="R597" s="1126"/>
      <c r="S597" s="1125"/>
      <c r="T597" s="1125"/>
      <c r="U597" s="1125"/>
      <c r="V597" s="1126"/>
      <c r="W597" s="1126"/>
      <c r="AH597" s="1105"/>
      <c r="AI597" s="1105"/>
      <c r="AJ597" s="1014"/>
    </row>
    <row r="598" spans="1:36" s="1104" customFormat="1" ht="12.75">
      <c r="A598" s="1125"/>
      <c r="B598" s="1125"/>
      <c r="C598" s="1126"/>
      <c r="D598" s="1091"/>
      <c r="E598" s="1091"/>
      <c r="F598" s="1091"/>
      <c r="G598" s="1091"/>
      <c r="H598" s="1091"/>
      <c r="I598" s="1091"/>
      <c r="J598" s="1091"/>
      <c r="K598" s="1091"/>
      <c r="L598" s="1091"/>
      <c r="M598" s="1091"/>
      <c r="N598" s="1091"/>
      <c r="O598" s="1125"/>
      <c r="P598" s="1125"/>
      <c r="Q598" s="1125"/>
      <c r="R598" s="1126"/>
      <c r="S598" s="1125"/>
      <c r="T598" s="1125"/>
      <c r="U598" s="1125"/>
      <c r="V598" s="1126"/>
      <c r="W598" s="1126"/>
      <c r="AH598" s="1105"/>
      <c r="AI598" s="1105"/>
      <c r="AJ598" s="1014"/>
    </row>
    <row r="599" spans="1:36" s="1104" customFormat="1" ht="12.75">
      <c r="A599" s="1125"/>
      <c r="B599" s="1125"/>
      <c r="C599" s="1126"/>
      <c r="D599" s="1091"/>
      <c r="E599" s="1091"/>
      <c r="F599" s="1091"/>
      <c r="G599" s="1091"/>
      <c r="H599" s="1091"/>
      <c r="I599" s="1091"/>
      <c r="J599" s="1091"/>
      <c r="K599" s="1091"/>
      <c r="L599" s="1091"/>
      <c r="M599" s="1091"/>
      <c r="N599" s="1091"/>
      <c r="O599" s="1125"/>
      <c r="P599" s="1125"/>
      <c r="Q599" s="1125"/>
      <c r="R599" s="1126"/>
      <c r="S599" s="1125"/>
      <c r="T599" s="1125"/>
      <c r="U599" s="1125"/>
      <c r="V599" s="1126"/>
      <c r="W599" s="1126"/>
      <c r="AH599" s="1105"/>
      <c r="AI599" s="1105"/>
      <c r="AJ599" s="1014"/>
    </row>
    <row r="600" spans="1:36" s="1104" customFormat="1" ht="12.75">
      <c r="A600" s="1125"/>
      <c r="B600" s="1125"/>
      <c r="C600" s="1126"/>
      <c r="D600" s="1091"/>
      <c r="E600" s="1091"/>
      <c r="F600" s="1091"/>
      <c r="G600" s="1091"/>
      <c r="H600" s="1091"/>
      <c r="I600" s="1091"/>
      <c r="J600" s="1091"/>
      <c r="K600" s="1091"/>
      <c r="L600" s="1091"/>
      <c r="M600" s="1091"/>
      <c r="N600" s="1091"/>
      <c r="O600" s="1125"/>
      <c r="P600" s="1125"/>
      <c r="Q600" s="1125"/>
      <c r="R600" s="1126"/>
      <c r="S600" s="1125"/>
      <c r="T600" s="1125"/>
      <c r="U600" s="1125"/>
      <c r="V600" s="1126"/>
      <c r="W600" s="1126"/>
      <c r="AH600" s="1105"/>
      <c r="AI600" s="1105"/>
      <c r="AJ600" s="1014"/>
    </row>
    <row r="601" spans="1:36" s="1104" customFormat="1" ht="12.75">
      <c r="A601" s="1125"/>
      <c r="B601" s="1125"/>
      <c r="C601" s="1126"/>
      <c r="D601" s="1091"/>
      <c r="E601" s="1091"/>
      <c r="F601" s="1091"/>
      <c r="G601" s="1091"/>
      <c r="H601" s="1091"/>
      <c r="I601" s="1091"/>
      <c r="J601" s="1091"/>
      <c r="K601" s="1091"/>
      <c r="L601" s="1091"/>
      <c r="M601" s="1091"/>
      <c r="N601" s="1091"/>
      <c r="O601" s="1125"/>
      <c r="P601" s="1125"/>
      <c r="Q601" s="1125"/>
      <c r="R601" s="1126"/>
      <c r="S601" s="1125"/>
      <c r="T601" s="1125"/>
      <c r="U601" s="1125"/>
      <c r="V601" s="1126"/>
      <c r="W601" s="1126"/>
      <c r="AH601" s="1105"/>
      <c r="AI601" s="1105"/>
      <c r="AJ601" s="1014"/>
    </row>
    <row r="602" spans="1:36" s="1104" customFormat="1" ht="12.75">
      <c r="A602" s="1125"/>
      <c r="B602" s="1125"/>
      <c r="C602" s="1126"/>
      <c r="D602" s="1091"/>
      <c r="E602" s="1091"/>
      <c r="F602" s="1091"/>
      <c r="G602" s="1091"/>
      <c r="H602" s="1091"/>
      <c r="I602" s="1091"/>
      <c r="J602" s="1091"/>
      <c r="K602" s="1091"/>
      <c r="L602" s="1091"/>
      <c r="M602" s="1091"/>
      <c r="N602" s="1091"/>
      <c r="O602" s="1125"/>
      <c r="P602" s="1125"/>
      <c r="Q602" s="1125"/>
      <c r="R602" s="1126"/>
      <c r="S602" s="1125"/>
      <c r="T602" s="1125"/>
      <c r="U602" s="1125"/>
      <c r="V602" s="1126"/>
      <c r="W602" s="1126"/>
      <c r="AH602" s="1105"/>
      <c r="AI602" s="1105"/>
      <c r="AJ602" s="1014"/>
    </row>
    <row r="603" spans="1:36" s="1104" customFormat="1" ht="12.75">
      <c r="A603" s="1125"/>
      <c r="B603" s="1125"/>
      <c r="C603" s="1126"/>
      <c r="D603" s="1091"/>
      <c r="E603" s="1091"/>
      <c r="F603" s="1091"/>
      <c r="G603" s="1091"/>
      <c r="H603" s="1091"/>
      <c r="I603" s="1091"/>
      <c r="J603" s="1091"/>
      <c r="K603" s="1091"/>
      <c r="L603" s="1091"/>
      <c r="M603" s="1091"/>
      <c r="N603" s="1091"/>
      <c r="O603" s="1125"/>
      <c r="P603" s="1125"/>
      <c r="Q603" s="1125"/>
      <c r="R603" s="1126"/>
      <c r="S603" s="1125"/>
      <c r="T603" s="1125"/>
      <c r="U603" s="1125"/>
      <c r="V603" s="1126"/>
      <c r="W603" s="1126"/>
      <c r="AH603" s="1105"/>
      <c r="AI603" s="1105"/>
      <c r="AJ603" s="1014"/>
    </row>
    <row r="604" spans="1:36" s="1104" customFormat="1" ht="12.75">
      <c r="A604" s="1125"/>
      <c r="B604" s="1125"/>
      <c r="C604" s="1126"/>
      <c r="D604" s="1091"/>
      <c r="E604" s="1091"/>
      <c r="F604" s="1091"/>
      <c r="G604" s="1091"/>
      <c r="H604" s="1091"/>
      <c r="I604" s="1091"/>
      <c r="J604" s="1091"/>
      <c r="K604" s="1091"/>
      <c r="L604" s="1091"/>
      <c r="M604" s="1091"/>
      <c r="N604" s="1091"/>
      <c r="O604" s="1125"/>
      <c r="P604" s="1125"/>
      <c r="Q604" s="1125"/>
      <c r="R604" s="1126"/>
      <c r="S604" s="1125"/>
      <c r="T604" s="1125"/>
      <c r="U604" s="1125"/>
      <c r="V604" s="1126"/>
      <c r="W604" s="1126"/>
      <c r="AH604" s="1105"/>
      <c r="AI604" s="1105"/>
      <c r="AJ604" s="1014"/>
    </row>
    <row r="605" spans="1:36" s="1104" customFormat="1" ht="12.75">
      <c r="A605" s="1125"/>
      <c r="B605" s="1125"/>
      <c r="C605" s="1126"/>
      <c r="D605" s="1091"/>
      <c r="E605" s="1091"/>
      <c r="F605" s="1091"/>
      <c r="G605" s="1091"/>
      <c r="H605" s="1091"/>
      <c r="I605" s="1091"/>
      <c r="J605" s="1091"/>
      <c r="K605" s="1091"/>
      <c r="L605" s="1091"/>
      <c r="M605" s="1091"/>
      <c r="N605" s="1091"/>
      <c r="O605" s="1125"/>
      <c r="P605" s="1125"/>
      <c r="Q605" s="1125"/>
      <c r="R605" s="1126"/>
      <c r="S605" s="1125"/>
      <c r="T605" s="1125"/>
      <c r="U605" s="1125"/>
      <c r="V605" s="1126"/>
      <c r="W605" s="1126"/>
      <c r="AH605" s="1105"/>
      <c r="AI605" s="1105"/>
      <c r="AJ605" s="1014"/>
    </row>
    <row r="606" spans="1:36" s="1104" customFormat="1" ht="12.75">
      <c r="A606" s="1125"/>
      <c r="B606" s="1125"/>
      <c r="C606" s="1126"/>
      <c r="D606" s="1091"/>
      <c r="E606" s="1091"/>
      <c r="F606" s="1091"/>
      <c r="G606" s="1091"/>
      <c r="H606" s="1091"/>
      <c r="I606" s="1091"/>
      <c r="J606" s="1091"/>
      <c r="K606" s="1091"/>
      <c r="L606" s="1091"/>
      <c r="M606" s="1091"/>
      <c r="N606" s="1091"/>
      <c r="O606" s="1125"/>
      <c r="P606" s="1125"/>
      <c r="Q606" s="1125"/>
      <c r="R606" s="1126"/>
      <c r="S606" s="1125"/>
      <c r="T606" s="1125"/>
      <c r="U606" s="1125"/>
      <c r="V606" s="1126"/>
      <c r="W606" s="1126"/>
      <c r="AH606" s="1105"/>
      <c r="AI606" s="1105"/>
      <c r="AJ606" s="1014"/>
    </row>
    <row r="607" spans="1:36" s="1104" customFormat="1" ht="12.75">
      <c r="A607" s="1125"/>
      <c r="B607" s="1125"/>
      <c r="C607" s="1126"/>
      <c r="D607" s="1091"/>
      <c r="E607" s="1091"/>
      <c r="F607" s="1091"/>
      <c r="G607" s="1091"/>
      <c r="H607" s="1091"/>
      <c r="I607" s="1091"/>
      <c r="J607" s="1091"/>
      <c r="K607" s="1091"/>
      <c r="L607" s="1091"/>
      <c r="M607" s="1091"/>
      <c r="N607" s="1091"/>
      <c r="O607" s="1125"/>
      <c r="P607" s="1125"/>
      <c r="Q607" s="1125"/>
      <c r="R607" s="1126"/>
      <c r="S607" s="1125"/>
      <c r="T607" s="1125"/>
      <c r="U607" s="1125"/>
      <c r="V607" s="1126"/>
      <c r="W607" s="1126"/>
      <c r="AH607" s="1105"/>
      <c r="AI607" s="1105"/>
      <c r="AJ607" s="1014"/>
    </row>
    <row r="608" spans="1:36" s="1104" customFormat="1" ht="12.75">
      <c r="A608" s="1125"/>
      <c r="B608" s="1125"/>
      <c r="C608" s="1126"/>
      <c r="D608" s="1091"/>
      <c r="E608" s="1091"/>
      <c r="F608" s="1091"/>
      <c r="G608" s="1091"/>
      <c r="H608" s="1091"/>
      <c r="I608" s="1091"/>
      <c r="J608" s="1091"/>
      <c r="K608" s="1091"/>
      <c r="L608" s="1091"/>
      <c r="M608" s="1091"/>
      <c r="N608" s="1091"/>
      <c r="O608" s="1125"/>
      <c r="P608" s="1125"/>
      <c r="Q608" s="1125"/>
      <c r="R608" s="1126"/>
      <c r="S608" s="1125"/>
      <c r="T608" s="1125"/>
      <c r="U608" s="1125"/>
      <c r="V608" s="1126"/>
      <c r="W608" s="1126"/>
      <c r="AH608" s="1105"/>
      <c r="AI608" s="1105"/>
      <c r="AJ608" s="1014"/>
    </row>
    <row r="609" spans="1:36" s="1104" customFormat="1" ht="12.75">
      <c r="A609" s="1125"/>
      <c r="B609" s="1125"/>
      <c r="C609" s="1126"/>
      <c r="D609" s="1091"/>
      <c r="E609" s="1091"/>
      <c r="F609" s="1091"/>
      <c r="G609" s="1091"/>
      <c r="H609" s="1091"/>
      <c r="I609" s="1091"/>
      <c r="J609" s="1091"/>
      <c r="K609" s="1091"/>
      <c r="L609" s="1091"/>
      <c r="M609" s="1091"/>
      <c r="N609" s="1091"/>
      <c r="O609" s="1125"/>
      <c r="P609" s="1125"/>
      <c r="Q609" s="1125"/>
      <c r="R609" s="1126"/>
      <c r="S609" s="1125"/>
      <c r="T609" s="1125"/>
      <c r="U609" s="1125"/>
      <c r="V609" s="1126"/>
      <c r="W609" s="1126"/>
      <c r="AH609" s="1105"/>
      <c r="AI609" s="1105"/>
      <c r="AJ609" s="1014"/>
    </row>
    <row r="610" spans="1:36" s="1104" customFormat="1" ht="12.75">
      <c r="A610" s="1125"/>
      <c r="B610" s="1125"/>
      <c r="C610" s="1126"/>
      <c r="D610" s="1091"/>
      <c r="E610" s="1091"/>
      <c r="F610" s="1091"/>
      <c r="G610" s="1091"/>
      <c r="H610" s="1091"/>
      <c r="I610" s="1091"/>
      <c r="J610" s="1091"/>
      <c r="K610" s="1091"/>
      <c r="L610" s="1091"/>
      <c r="M610" s="1091"/>
      <c r="N610" s="1091"/>
      <c r="O610" s="1125"/>
      <c r="P610" s="1125"/>
      <c r="Q610" s="1125"/>
      <c r="R610" s="1126"/>
      <c r="S610" s="1125"/>
      <c r="T610" s="1125"/>
      <c r="U610" s="1125"/>
      <c r="V610" s="1126"/>
      <c r="W610" s="1126"/>
      <c r="AH610" s="1105"/>
      <c r="AI610" s="1105"/>
      <c r="AJ610" s="1014"/>
    </row>
    <row r="611" spans="1:36" s="1104" customFormat="1" ht="12.75">
      <c r="A611" s="1125"/>
      <c r="B611" s="1125"/>
      <c r="C611" s="1126"/>
      <c r="D611" s="1091"/>
      <c r="E611" s="1091"/>
      <c r="F611" s="1091"/>
      <c r="G611" s="1091"/>
      <c r="H611" s="1091"/>
      <c r="I611" s="1091"/>
      <c r="J611" s="1091"/>
      <c r="K611" s="1091"/>
      <c r="L611" s="1091"/>
      <c r="M611" s="1091"/>
      <c r="N611" s="1091"/>
      <c r="O611" s="1125"/>
      <c r="P611" s="1125"/>
      <c r="Q611" s="1125"/>
      <c r="R611" s="1126"/>
      <c r="S611" s="1125"/>
      <c r="T611" s="1125"/>
      <c r="U611" s="1125"/>
      <c r="V611" s="1126"/>
      <c r="W611" s="1126"/>
      <c r="AH611" s="1105"/>
      <c r="AI611" s="1105"/>
      <c r="AJ611" s="1014"/>
    </row>
    <row r="612" spans="1:36" s="1104" customFormat="1" ht="12.75">
      <c r="A612" s="1125"/>
      <c r="B612" s="1125"/>
      <c r="C612" s="1126"/>
      <c r="D612" s="1091"/>
      <c r="E612" s="1091"/>
      <c r="F612" s="1091"/>
      <c r="G612" s="1091"/>
      <c r="H612" s="1091"/>
      <c r="I612" s="1091"/>
      <c r="J612" s="1091"/>
      <c r="K612" s="1091"/>
      <c r="L612" s="1091"/>
      <c r="M612" s="1091"/>
      <c r="N612" s="1091"/>
      <c r="O612" s="1125"/>
      <c r="P612" s="1125"/>
      <c r="Q612" s="1125"/>
      <c r="R612" s="1126"/>
      <c r="S612" s="1125"/>
      <c r="T612" s="1125"/>
      <c r="U612" s="1125"/>
      <c r="V612" s="1126"/>
      <c r="W612" s="1126"/>
      <c r="AH612" s="1105"/>
      <c r="AI612" s="1105"/>
      <c r="AJ612" s="1014"/>
    </row>
    <row r="613" spans="1:36" s="1104" customFormat="1" ht="12.75">
      <c r="A613" s="1125"/>
      <c r="B613" s="1125"/>
      <c r="C613" s="1126"/>
      <c r="D613" s="1091"/>
      <c r="E613" s="1091"/>
      <c r="F613" s="1091"/>
      <c r="G613" s="1091"/>
      <c r="H613" s="1091"/>
      <c r="I613" s="1091"/>
      <c r="J613" s="1091"/>
      <c r="K613" s="1091"/>
      <c r="L613" s="1091"/>
      <c r="M613" s="1091"/>
      <c r="N613" s="1091"/>
      <c r="O613" s="1125"/>
      <c r="P613" s="1125"/>
      <c r="Q613" s="1125"/>
      <c r="R613" s="1126"/>
      <c r="S613" s="1125"/>
      <c r="T613" s="1125"/>
      <c r="U613" s="1125"/>
      <c r="V613" s="1126"/>
      <c r="W613" s="1126"/>
      <c r="AH613" s="1105"/>
      <c r="AI613" s="1105"/>
      <c r="AJ613" s="1014"/>
    </row>
    <row r="614" spans="1:36" s="1104" customFormat="1" ht="12.75">
      <c r="A614" s="1125"/>
      <c r="B614" s="1125"/>
      <c r="C614" s="1126"/>
      <c r="D614" s="1091"/>
      <c r="E614" s="1091"/>
      <c r="F614" s="1091"/>
      <c r="G614" s="1091"/>
      <c r="H614" s="1091"/>
      <c r="I614" s="1091"/>
      <c r="J614" s="1091"/>
      <c r="K614" s="1091"/>
      <c r="L614" s="1091"/>
      <c r="M614" s="1091"/>
      <c r="N614" s="1091"/>
      <c r="O614" s="1125"/>
      <c r="P614" s="1125"/>
      <c r="Q614" s="1125"/>
      <c r="R614" s="1126"/>
      <c r="S614" s="1125"/>
      <c r="T614" s="1125"/>
      <c r="U614" s="1125"/>
      <c r="V614" s="1126"/>
      <c r="W614" s="1126"/>
      <c r="AH614" s="1105"/>
      <c r="AI614" s="1105"/>
      <c r="AJ614" s="1014"/>
    </row>
    <row r="615" spans="1:36" s="1104" customFormat="1" ht="12.75">
      <c r="A615" s="1125"/>
      <c r="B615" s="1125"/>
      <c r="C615" s="1126"/>
      <c r="D615" s="1091"/>
      <c r="E615" s="1091"/>
      <c r="F615" s="1091"/>
      <c r="G615" s="1091"/>
      <c r="H615" s="1091"/>
      <c r="I615" s="1091"/>
      <c r="J615" s="1091"/>
      <c r="K615" s="1091"/>
      <c r="L615" s="1091"/>
      <c r="M615" s="1091"/>
      <c r="N615" s="1091"/>
      <c r="O615" s="1125"/>
      <c r="P615" s="1125"/>
      <c r="Q615" s="1125"/>
      <c r="R615" s="1126"/>
      <c r="S615" s="1125"/>
      <c r="T615" s="1125"/>
      <c r="U615" s="1125"/>
      <c r="V615" s="1126"/>
      <c r="W615" s="1126"/>
      <c r="AH615" s="1105"/>
      <c r="AI615" s="1105"/>
      <c r="AJ615" s="1014"/>
    </row>
    <row r="616" spans="1:36" s="1104" customFormat="1" ht="12.75">
      <c r="A616" s="1125"/>
      <c r="B616" s="1125"/>
      <c r="C616" s="1126"/>
      <c r="D616" s="1091"/>
      <c r="E616" s="1091"/>
      <c r="F616" s="1091"/>
      <c r="G616" s="1091"/>
      <c r="H616" s="1091"/>
      <c r="I616" s="1091"/>
      <c r="J616" s="1091"/>
      <c r="K616" s="1091"/>
      <c r="L616" s="1091"/>
      <c r="M616" s="1091"/>
      <c r="N616" s="1091"/>
      <c r="O616" s="1125"/>
      <c r="P616" s="1125"/>
      <c r="Q616" s="1125"/>
      <c r="R616" s="1126"/>
      <c r="S616" s="1125"/>
      <c r="T616" s="1125"/>
      <c r="U616" s="1125"/>
      <c r="V616" s="1126"/>
      <c r="W616" s="1126"/>
      <c r="AH616" s="1105"/>
      <c r="AI616" s="1105"/>
      <c r="AJ616" s="1014"/>
    </row>
    <row r="617" spans="1:36" s="1104" customFormat="1" ht="12.75">
      <c r="A617" s="1125"/>
      <c r="B617" s="1125"/>
      <c r="C617" s="1126"/>
      <c r="D617" s="1091"/>
      <c r="E617" s="1091"/>
      <c r="F617" s="1091"/>
      <c r="G617" s="1091"/>
      <c r="H617" s="1091"/>
      <c r="I617" s="1091"/>
      <c r="J617" s="1091"/>
      <c r="K617" s="1091"/>
      <c r="L617" s="1091"/>
      <c r="M617" s="1091"/>
      <c r="N617" s="1091"/>
      <c r="O617" s="1125"/>
      <c r="P617" s="1125"/>
      <c r="Q617" s="1125"/>
      <c r="R617" s="1126"/>
      <c r="S617" s="1125"/>
      <c r="T617" s="1125"/>
      <c r="U617" s="1125"/>
      <c r="V617" s="1126"/>
      <c r="W617" s="1126"/>
      <c r="AH617" s="1105"/>
      <c r="AI617" s="1105"/>
      <c r="AJ617" s="1014"/>
    </row>
    <row r="618" spans="1:36" s="1104" customFormat="1" ht="12.75">
      <c r="A618" s="1125"/>
      <c r="B618" s="1125"/>
      <c r="C618" s="1126"/>
      <c r="D618" s="1091"/>
      <c r="E618" s="1091"/>
      <c r="F618" s="1091"/>
      <c r="G618" s="1091"/>
      <c r="H618" s="1091"/>
      <c r="I618" s="1091"/>
      <c r="J618" s="1091"/>
      <c r="K618" s="1091"/>
      <c r="L618" s="1091"/>
      <c r="M618" s="1091"/>
      <c r="N618" s="1091"/>
      <c r="O618" s="1125"/>
      <c r="P618" s="1125"/>
      <c r="Q618" s="1125"/>
      <c r="R618" s="1126"/>
      <c r="S618" s="1125"/>
      <c r="T618" s="1125"/>
      <c r="U618" s="1125"/>
      <c r="V618" s="1126"/>
      <c r="W618" s="1126"/>
      <c r="AH618" s="1105"/>
      <c r="AI618" s="1105"/>
      <c r="AJ618" s="1014"/>
    </row>
    <row r="619" spans="1:36" s="1104" customFormat="1" ht="12.75">
      <c r="A619" s="1125"/>
      <c r="B619" s="1125"/>
      <c r="C619" s="1126"/>
      <c r="D619" s="1091"/>
      <c r="E619" s="1091"/>
      <c r="F619" s="1091"/>
      <c r="G619" s="1091"/>
      <c r="H619" s="1091"/>
      <c r="I619" s="1091"/>
      <c r="J619" s="1091"/>
      <c r="K619" s="1091"/>
      <c r="L619" s="1091"/>
      <c r="M619" s="1091"/>
      <c r="N619" s="1091"/>
      <c r="O619" s="1125"/>
      <c r="P619" s="1125"/>
      <c r="Q619" s="1125"/>
      <c r="R619" s="1126"/>
      <c r="S619" s="1125"/>
      <c r="T619" s="1125"/>
      <c r="U619" s="1125"/>
      <c r="V619" s="1126"/>
      <c r="W619" s="1126"/>
      <c r="AH619" s="1105"/>
      <c r="AI619" s="1105"/>
      <c r="AJ619" s="1014"/>
    </row>
    <row r="620" spans="1:36" s="1104" customFormat="1" ht="12.75">
      <c r="A620" s="1125"/>
      <c r="B620" s="1125"/>
      <c r="C620" s="1126"/>
      <c r="D620" s="1091"/>
      <c r="E620" s="1091"/>
      <c r="F620" s="1091"/>
      <c r="G620" s="1091"/>
      <c r="H620" s="1091"/>
      <c r="I620" s="1091"/>
      <c r="J620" s="1091"/>
      <c r="K620" s="1091"/>
      <c r="L620" s="1091"/>
      <c r="M620" s="1091"/>
      <c r="N620" s="1091"/>
      <c r="O620" s="1125"/>
      <c r="P620" s="1125"/>
      <c r="Q620" s="1125"/>
      <c r="R620" s="1126"/>
      <c r="S620" s="1125"/>
      <c r="T620" s="1125"/>
      <c r="U620" s="1125"/>
      <c r="V620" s="1126"/>
      <c r="W620" s="1126"/>
      <c r="AH620" s="1105"/>
      <c r="AI620" s="1105"/>
      <c r="AJ620" s="1014"/>
    </row>
    <row r="621" spans="1:36" s="1104" customFormat="1" ht="12.75">
      <c r="A621" s="1125"/>
      <c r="B621" s="1125"/>
      <c r="C621" s="1126"/>
      <c r="D621" s="1091"/>
      <c r="E621" s="1091"/>
      <c r="F621" s="1091"/>
      <c r="G621" s="1091"/>
      <c r="H621" s="1091"/>
      <c r="I621" s="1091"/>
      <c r="J621" s="1091"/>
      <c r="K621" s="1091"/>
      <c r="L621" s="1091"/>
      <c r="M621" s="1091"/>
      <c r="N621" s="1091"/>
      <c r="O621" s="1125"/>
      <c r="P621" s="1125"/>
      <c r="Q621" s="1125"/>
      <c r="R621" s="1126"/>
      <c r="S621" s="1125"/>
      <c r="T621" s="1125"/>
      <c r="U621" s="1125"/>
      <c r="V621" s="1126"/>
      <c r="W621" s="1126"/>
      <c r="AH621" s="1105"/>
      <c r="AI621" s="1105"/>
      <c r="AJ621" s="1014"/>
    </row>
    <row r="622" spans="1:36" s="1104" customFormat="1" ht="12.75">
      <c r="A622" s="1125"/>
      <c r="B622" s="1125"/>
      <c r="C622" s="1126"/>
      <c r="D622" s="1091"/>
      <c r="E622" s="1091"/>
      <c r="F622" s="1091"/>
      <c r="G622" s="1091"/>
      <c r="H622" s="1091"/>
      <c r="I622" s="1091"/>
      <c r="J622" s="1091"/>
      <c r="K622" s="1091"/>
      <c r="L622" s="1091"/>
      <c r="M622" s="1091"/>
      <c r="N622" s="1091"/>
      <c r="O622" s="1125"/>
      <c r="P622" s="1125"/>
      <c r="Q622" s="1125"/>
      <c r="R622" s="1126"/>
      <c r="S622" s="1125"/>
      <c r="T622" s="1125"/>
      <c r="U622" s="1125"/>
      <c r="V622" s="1126"/>
      <c r="W622" s="1126"/>
      <c r="AH622" s="1105"/>
      <c r="AI622" s="1105"/>
      <c r="AJ622" s="1014"/>
    </row>
    <row r="623" spans="1:36" s="1104" customFormat="1" ht="12.75">
      <c r="A623" s="1125"/>
      <c r="B623" s="1125"/>
      <c r="C623" s="1126"/>
      <c r="D623" s="1091"/>
      <c r="E623" s="1091"/>
      <c r="F623" s="1091"/>
      <c r="G623" s="1091"/>
      <c r="H623" s="1091"/>
      <c r="I623" s="1091"/>
      <c r="J623" s="1091"/>
      <c r="K623" s="1091"/>
      <c r="L623" s="1091"/>
      <c r="M623" s="1091"/>
      <c r="N623" s="1091"/>
      <c r="O623" s="1125"/>
      <c r="P623" s="1125"/>
      <c r="Q623" s="1125"/>
      <c r="R623" s="1126"/>
      <c r="S623" s="1125"/>
      <c r="T623" s="1125"/>
      <c r="U623" s="1125"/>
      <c r="V623" s="1126"/>
      <c r="W623" s="1126"/>
      <c r="AH623" s="1105"/>
      <c r="AI623" s="1105"/>
      <c r="AJ623" s="1014"/>
    </row>
    <row r="624" spans="1:36" s="1104" customFormat="1" ht="12.75">
      <c r="A624" s="1125"/>
      <c r="B624" s="1125"/>
      <c r="C624" s="1126"/>
      <c r="D624" s="1091"/>
      <c r="E624" s="1091"/>
      <c r="F624" s="1091"/>
      <c r="G624" s="1091"/>
      <c r="H624" s="1091"/>
      <c r="I624" s="1091"/>
      <c r="J624" s="1091"/>
      <c r="K624" s="1091"/>
      <c r="L624" s="1091"/>
      <c r="M624" s="1091"/>
      <c r="N624" s="1091"/>
      <c r="O624" s="1125"/>
      <c r="P624" s="1125"/>
      <c r="Q624" s="1125"/>
      <c r="R624" s="1126"/>
      <c r="S624" s="1125"/>
      <c r="T624" s="1125"/>
      <c r="U624" s="1125"/>
      <c r="V624" s="1126"/>
      <c r="W624" s="1126"/>
      <c r="AH624" s="1105"/>
      <c r="AI624" s="1105"/>
      <c r="AJ624" s="1014"/>
    </row>
    <row r="625" spans="1:36" s="1104" customFormat="1" ht="12.75">
      <c r="A625" s="1125"/>
      <c r="B625" s="1125"/>
      <c r="C625" s="1126"/>
      <c r="D625" s="1091"/>
      <c r="E625" s="1091"/>
      <c r="F625" s="1091"/>
      <c r="G625" s="1091"/>
      <c r="H625" s="1091"/>
      <c r="I625" s="1091"/>
      <c r="J625" s="1091"/>
      <c r="K625" s="1091"/>
      <c r="L625" s="1091"/>
      <c r="M625" s="1091"/>
      <c r="N625" s="1091"/>
      <c r="O625" s="1125"/>
      <c r="P625" s="1125"/>
      <c r="Q625" s="1125"/>
      <c r="R625" s="1126"/>
      <c r="S625" s="1125"/>
      <c r="T625" s="1125"/>
      <c r="U625" s="1125"/>
      <c r="V625" s="1126"/>
      <c r="W625" s="1126"/>
      <c r="AH625" s="1105"/>
      <c r="AI625" s="1105"/>
      <c r="AJ625" s="1014"/>
    </row>
    <row r="626" spans="1:36" s="1104" customFormat="1" ht="12.75">
      <c r="A626" s="1125"/>
      <c r="B626" s="1125"/>
      <c r="C626" s="1126"/>
      <c r="D626" s="1091"/>
      <c r="E626" s="1091"/>
      <c r="F626" s="1091"/>
      <c r="G626" s="1091"/>
      <c r="H626" s="1091"/>
      <c r="I626" s="1091"/>
      <c r="J626" s="1091"/>
      <c r="K626" s="1091"/>
      <c r="L626" s="1091"/>
      <c r="M626" s="1091"/>
      <c r="N626" s="1091"/>
      <c r="O626" s="1125"/>
      <c r="P626" s="1125"/>
      <c r="Q626" s="1125"/>
      <c r="R626" s="1126"/>
      <c r="S626" s="1125"/>
      <c r="T626" s="1125"/>
      <c r="U626" s="1125"/>
      <c r="V626" s="1126"/>
      <c r="W626" s="1126"/>
      <c r="AH626" s="1105"/>
      <c r="AI626" s="1105"/>
      <c r="AJ626" s="1014"/>
    </row>
    <row r="627" spans="1:36" s="1104" customFormat="1" ht="12.75">
      <c r="A627" s="1125"/>
      <c r="B627" s="1125"/>
      <c r="C627" s="1126"/>
      <c r="D627" s="1091"/>
      <c r="E627" s="1091"/>
      <c r="F627" s="1091"/>
      <c r="G627" s="1091"/>
      <c r="H627" s="1091"/>
      <c r="I627" s="1091"/>
      <c r="J627" s="1091"/>
      <c r="K627" s="1091"/>
      <c r="L627" s="1091"/>
      <c r="M627" s="1091"/>
      <c r="N627" s="1091"/>
      <c r="O627" s="1125"/>
      <c r="P627" s="1125"/>
      <c r="Q627" s="1125"/>
      <c r="R627" s="1126"/>
      <c r="S627" s="1125"/>
      <c r="T627" s="1125"/>
      <c r="U627" s="1125"/>
      <c r="V627" s="1126"/>
      <c r="W627" s="1126"/>
      <c r="AH627" s="1105"/>
      <c r="AI627" s="1105"/>
      <c r="AJ627" s="1014"/>
    </row>
    <row r="628" spans="1:36" s="1104" customFormat="1" ht="12.75">
      <c r="A628" s="1125"/>
      <c r="B628" s="1125"/>
      <c r="C628" s="1126"/>
      <c r="D628" s="1091"/>
      <c r="E628" s="1091"/>
      <c r="F628" s="1091"/>
      <c r="G628" s="1091"/>
      <c r="H628" s="1091"/>
      <c r="I628" s="1091"/>
      <c r="J628" s="1091"/>
      <c r="K628" s="1091"/>
      <c r="L628" s="1091"/>
      <c r="M628" s="1091"/>
      <c r="N628" s="1091"/>
      <c r="O628" s="1125"/>
      <c r="P628" s="1125"/>
      <c r="Q628" s="1125"/>
      <c r="R628" s="1126"/>
      <c r="S628" s="1125"/>
      <c r="T628" s="1125"/>
      <c r="U628" s="1125"/>
      <c r="V628" s="1126"/>
      <c r="W628" s="1126"/>
      <c r="AH628" s="1105"/>
      <c r="AI628" s="1105"/>
      <c r="AJ628" s="1014"/>
    </row>
    <row r="629" spans="1:36" s="1104" customFormat="1" ht="12.75">
      <c r="A629" s="1125"/>
      <c r="B629" s="1125"/>
      <c r="C629" s="1126"/>
      <c r="D629" s="1091"/>
      <c r="E629" s="1091"/>
      <c r="F629" s="1091"/>
      <c r="G629" s="1091"/>
      <c r="H629" s="1091"/>
      <c r="I629" s="1091"/>
      <c r="J629" s="1091"/>
      <c r="K629" s="1091"/>
      <c r="L629" s="1091"/>
      <c r="M629" s="1091"/>
      <c r="N629" s="1091"/>
      <c r="O629" s="1125"/>
      <c r="P629" s="1125"/>
      <c r="Q629" s="1125"/>
      <c r="R629" s="1126"/>
      <c r="S629" s="1125"/>
      <c r="T629" s="1125"/>
      <c r="U629" s="1125"/>
      <c r="V629" s="1126"/>
      <c r="W629" s="1126"/>
      <c r="AH629" s="1105"/>
      <c r="AI629" s="1105"/>
      <c r="AJ629" s="1014"/>
    </row>
    <row r="630" spans="1:36" s="1104" customFormat="1" ht="12.75">
      <c r="A630" s="1125"/>
      <c r="B630" s="1125"/>
      <c r="C630" s="1126"/>
      <c r="D630" s="1091"/>
      <c r="E630" s="1091"/>
      <c r="F630" s="1091"/>
      <c r="G630" s="1091"/>
      <c r="H630" s="1091"/>
      <c r="I630" s="1091"/>
      <c r="J630" s="1091"/>
      <c r="K630" s="1091"/>
      <c r="L630" s="1091"/>
      <c r="M630" s="1091"/>
      <c r="N630" s="1091"/>
      <c r="O630" s="1125"/>
      <c r="P630" s="1125"/>
      <c r="Q630" s="1125"/>
      <c r="R630" s="1126"/>
      <c r="S630" s="1125"/>
      <c r="T630" s="1125"/>
      <c r="U630" s="1125"/>
      <c r="V630" s="1126"/>
      <c r="W630" s="1126"/>
      <c r="AH630" s="1105"/>
      <c r="AI630" s="1105"/>
      <c r="AJ630" s="1014"/>
    </row>
    <row r="631" spans="1:36" s="1104" customFormat="1" ht="12.75">
      <c r="A631" s="1125"/>
      <c r="B631" s="1125"/>
      <c r="C631" s="1126"/>
      <c r="D631" s="1091"/>
      <c r="E631" s="1091"/>
      <c r="F631" s="1091"/>
      <c r="G631" s="1091"/>
      <c r="H631" s="1091"/>
      <c r="I631" s="1091"/>
      <c r="J631" s="1091"/>
      <c r="K631" s="1091"/>
      <c r="L631" s="1091"/>
      <c r="M631" s="1091"/>
      <c r="N631" s="1091"/>
      <c r="O631" s="1125"/>
      <c r="P631" s="1125"/>
      <c r="Q631" s="1125"/>
      <c r="R631" s="1126"/>
      <c r="S631" s="1125"/>
      <c r="T631" s="1125"/>
      <c r="U631" s="1125"/>
      <c r="V631" s="1126"/>
      <c r="W631" s="1126"/>
      <c r="AH631" s="1105"/>
      <c r="AI631" s="1105"/>
      <c r="AJ631" s="1014"/>
    </row>
    <row r="632" spans="1:36" s="1104" customFormat="1" ht="12.75">
      <c r="A632" s="1125"/>
      <c r="B632" s="1125"/>
      <c r="C632" s="1126"/>
      <c r="D632" s="1091"/>
      <c r="E632" s="1091"/>
      <c r="F632" s="1091"/>
      <c r="G632" s="1091"/>
      <c r="H632" s="1091"/>
      <c r="I632" s="1091"/>
      <c r="J632" s="1091"/>
      <c r="K632" s="1091"/>
      <c r="L632" s="1091"/>
      <c r="M632" s="1091"/>
      <c r="N632" s="1091"/>
      <c r="O632" s="1125"/>
      <c r="P632" s="1125"/>
      <c r="Q632" s="1125"/>
      <c r="R632" s="1126"/>
      <c r="S632" s="1125"/>
      <c r="T632" s="1125"/>
      <c r="U632" s="1125"/>
      <c r="V632" s="1126"/>
      <c r="W632" s="1126"/>
      <c r="AH632" s="1105"/>
      <c r="AI632" s="1105"/>
      <c r="AJ632" s="1014"/>
    </row>
    <row r="633" spans="1:36" s="1104" customFormat="1" ht="12.75">
      <c r="A633" s="1125"/>
      <c r="B633" s="1125"/>
      <c r="C633" s="1126"/>
      <c r="D633" s="1091"/>
      <c r="E633" s="1091"/>
      <c r="F633" s="1091"/>
      <c r="G633" s="1091"/>
      <c r="H633" s="1091"/>
      <c r="I633" s="1091"/>
      <c r="J633" s="1091"/>
      <c r="K633" s="1091"/>
      <c r="L633" s="1091"/>
      <c r="M633" s="1091"/>
      <c r="N633" s="1091"/>
      <c r="O633" s="1125"/>
      <c r="P633" s="1125"/>
      <c r="Q633" s="1125"/>
      <c r="R633" s="1126"/>
      <c r="S633" s="1125"/>
      <c r="T633" s="1125"/>
      <c r="U633" s="1125"/>
      <c r="V633" s="1126"/>
      <c r="W633" s="1126"/>
      <c r="AH633" s="1105"/>
      <c r="AI633" s="1105"/>
      <c r="AJ633" s="1014"/>
    </row>
    <row r="634" spans="1:36" s="1104" customFormat="1" ht="12.75">
      <c r="A634" s="1125"/>
      <c r="B634" s="1125"/>
      <c r="C634" s="1126"/>
      <c r="D634" s="1091"/>
      <c r="E634" s="1091"/>
      <c r="F634" s="1091"/>
      <c r="G634" s="1091"/>
      <c r="H634" s="1091"/>
      <c r="I634" s="1091"/>
      <c r="J634" s="1091"/>
      <c r="K634" s="1091"/>
      <c r="L634" s="1091"/>
      <c r="M634" s="1091"/>
      <c r="N634" s="1091"/>
      <c r="O634" s="1125"/>
      <c r="P634" s="1125"/>
      <c r="Q634" s="1125"/>
      <c r="R634" s="1126"/>
      <c r="S634" s="1125"/>
      <c r="T634" s="1125"/>
      <c r="U634" s="1125"/>
      <c r="V634" s="1126"/>
      <c r="W634" s="1126"/>
      <c r="AH634" s="1105"/>
      <c r="AI634" s="1105"/>
      <c r="AJ634" s="1014"/>
    </row>
    <row r="635" spans="1:36" s="1104" customFormat="1" ht="12.75">
      <c r="A635" s="1125"/>
      <c r="B635" s="1125"/>
      <c r="C635" s="1126"/>
      <c r="D635" s="1091"/>
      <c r="E635" s="1091"/>
      <c r="F635" s="1091"/>
      <c r="G635" s="1091"/>
      <c r="H635" s="1091"/>
      <c r="I635" s="1091"/>
      <c r="J635" s="1091"/>
      <c r="K635" s="1091"/>
      <c r="L635" s="1091"/>
      <c r="M635" s="1091"/>
      <c r="N635" s="1091"/>
      <c r="O635" s="1125"/>
      <c r="P635" s="1125"/>
      <c r="Q635" s="1125"/>
      <c r="R635" s="1126"/>
      <c r="S635" s="1125"/>
      <c r="T635" s="1125"/>
      <c r="U635" s="1125"/>
      <c r="V635" s="1126"/>
      <c r="W635" s="1126"/>
      <c r="AH635" s="1105"/>
      <c r="AI635" s="1105"/>
      <c r="AJ635" s="1014"/>
    </row>
    <row r="636" spans="1:36" s="1104" customFormat="1" ht="12.75">
      <c r="A636" s="1125"/>
      <c r="B636" s="1125"/>
      <c r="C636" s="1126"/>
      <c r="D636" s="1091"/>
      <c r="E636" s="1091"/>
      <c r="F636" s="1091"/>
      <c r="G636" s="1091"/>
      <c r="H636" s="1091"/>
      <c r="I636" s="1091"/>
      <c r="J636" s="1091"/>
      <c r="K636" s="1091"/>
      <c r="L636" s="1091"/>
      <c r="M636" s="1091"/>
      <c r="N636" s="1091"/>
      <c r="O636" s="1125"/>
      <c r="P636" s="1125"/>
      <c r="Q636" s="1125"/>
      <c r="R636" s="1126"/>
      <c r="S636" s="1125"/>
      <c r="T636" s="1125"/>
      <c r="U636" s="1125"/>
      <c r="V636" s="1126"/>
      <c r="W636" s="1126"/>
      <c r="AH636" s="1105"/>
      <c r="AI636" s="1105"/>
      <c r="AJ636" s="1014"/>
    </row>
    <row r="637" spans="1:36" s="1104" customFormat="1" ht="12.75">
      <c r="A637" s="1125"/>
      <c r="B637" s="1125"/>
      <c r="C637" s="1126"/>
      <c r="D637" s="1091"/>
      <c r="E637" s="1091"/>
      <c r="F637" s="1091"/>
      <c r="G637" s="1091"/>
      <c r="H637" s="1091"/>
      <c r="I637" s="1091"/>
      <c r="J637" s="1091"/>
      <c r="K637" s="1091"/>
      <c r="L637" s="1091"/>
      <c r="M637" s="1091"/>
      <c r="N637" s="1091"/>
      <c r="O637" s="1125"/>
      <c r="P637" s="1125"/>
      <c r="Q637" s="1125"/>
      <c r="R637" s="1126"/>
      <c r="S637" s="1125"/>
      <c r="T637" s="1125"/>
      <c r="U637" s="1125"/>
      <c r="V637" s="1126"/>
      <c r="W637" s="1126"/>
      <c r="AH637" s="1105"/>
      <c r="AI637" s="1105"/>
      <c r="AJ637" s="1014"/>
    </row>
    <row r="638" spans="1:36" s="1104" customFormat="1" ht="12.75">
      <c r="A638" s="1125"/>
      <c r="B638" s="1125"/>
      <c r="C638" s="1126"/>
      <c r="D638" s="1091"/>
      <c r="E638" s="1091"/>
      <c r="F638" s="1091"/>
      <c r="G638" s="1091"/>
      <c r="H638" s="1091"/>
      <c r="I638" s="1091"/>
      <c r="J638" s="1091"/>
      <c r="K638" s="1091"/>
      <c r="L638" s="1091"/>
      <c r="M638" s="1091"/>
      <c r="N638" s="1091"/>
      <c r="O638" s="1125"/>
      <c r="P638" s="1125"/>
      <c r="Q638" s="1125"/>
      <c r="R638" s="1126"/>
      <c r="S638" s="1125"/>
      <c r="T638" s="1125"/>
      <c r="U638" s="1125"/>
      <c r="V638" s="1126"/>
      <c r="W638" s="1126"/>
      <c r="AH638" s="1105"/>
      <c r="AI638" s="1105"/>
      <c r="AJ638" s="1014"/>
    </row>
    <row r="639" spans="1:36" s="1104" customFormat="1" ht="12.75">
      <c r="A639" s="1125"/>
      <c r="B639" s="1125"/>
      <c r="C639" s="1126"/>
      <c r="D639" s="1091"/>
      <c r="E639" s="1091"/>
      <c r="F639" s="1091"/>
      <c r="G639" s="1091"/>
      <c r="H639" s="1091"/>
      <c r="I639" s="1091"/>
      <c r="J639" s="1091"/>
      <c r="K639" s="1091"/>
      <c r="L639" s="1091"/>
      <c r="M639" s="1091"/>
      <c r="N639" s="1091"/>
      <c r="O639" s="1125"/>
      <c r="P639" s="1125"/>
      <c r="Q639" s="1125"/>
      <c r="R639" s="1126"/>
      <c r="S639" s="1125"/>
      <c r="T639" s="1125"/>
      <c r="U639" s="1125"/>
      <c r="V639" s="1126"/>
      <c r="W639" s="1126"/>
      <c r="AH639" s="1105"/>
      <c r="AI639" s="1105"/>
      <c r="AJ639" s="1014"/>
    </row>
    <row r="640" spans="1:36" s="1104" customFormat="1" ht="12.75">
      <c r="A640" s="1125"/>
      <c r="B640" s="1125"/>
      <c r="C640" s="1126"/>
      <c r="D640" s="1091"/>
      <c r="E640" s="1091"/>
      <c r="F640" s="1091"/>
      <c r="G640" s="1091"/>
      <c r="H640" s="1091"/>
      <c r="I640" s="1091"/>
      <c r="J640" s="1091"/>
      <c r="K640" s="1091"/>
      <c r="L640" s="1091"/>
      <c r="M640" s="1091"/>
      <c r="N640" s="1091"/>
      <c r="O640" s="1125"/>
      <c r="P640" s="1125"/>
      <c r="Q640" s="1125"/>
      <c r="R640" s="1126"/>
      <c r="S640" s="1125"/>
      <c r="T640" s="1125"/>
      <c r="U640" s="1125"/>
      <c r="V640" s="1126"/>
      <c r="W640" s="1126"/>
      <c r="AH640" s="1105"/>
      <c r="AI640" s="1105"/>
      <c r="AJ640" s="1014"/>
    </row>
    <row r="641" spans="1:36" s="1104" customFormat="1" ht="12.75">
      <c r="A641" s="1125"/>
      <c r="B641" s="1125"/>
      <c r="C641" s="1126"/>
      <c r="D641" s="1091"/>
      <c r="E641" s="1091"/>
      <c r="F641" s="1091"/>
      <c r="G641" s="1091"/>
      <c r="H641" s="1091"/>
      <c r="I641" s="1091"/>
      <c r="J641" s="1091"/>
      <c r="K641" s="1091"/>
      <c r="L641" s="1091"/>
      <c r="M641" s="1091"/>
      <c r="N641" s="1091"/>
      <c r="O641" s="1125"/>
      <c r="P641" s="1125"/>
      <c r="Q641" s="1125"/>
      <c r="R641" s="1126"/>
      <c r="S641" s="1125"/>
      <c r="T641" s="1125"/>
      <c r="U641" s="1125"/>
      <c r="V641" s="1126"/>
      <c r="W641" s="1126"/>
      <c r="AH641" s="1105"/>
      <c r="AI641" s="1105"/>
      <c r="AJ641" s="1014"/>
    </row>
    <row r="642" spans="1:36" s="1104" customFormat="1" ht="12.75">
      <c r="A642" s="1125"/>
      <c r="B642" s="1125"/>
      <c r="C642" s="1126"/>
      <c r="D642" s="1091"/>
      <c r="E642" s="1091"/>
      <c r="F642" s="1091"/>
      <c r="G642" s="1091"/>
      <c r="H642" s="1091"/>
      <c r="I642" s="1091"/>
      <c r="J642" s="1091"/>
      <c r="K642" s="1091"/>
      <c r="L642" s="1091"/>
      <c r="M642" s="1091"/>
      <c r="N642" s="1091"/>
      <c r="O642" s="1125"/>
      <c r="P642" s="1125"/>
      <c r="Q642" s="1125"/>
      <c r="R642" s="1126"/>
      <c r="S642" s="1125"/>
      <c r="T642" s="1125"/>
      <c r="U642" s="1125"/>
      <c r="V642" s="1126"/>
      <c r="W642" s="1126"/>
      <c r="AH642" s="1105"/>
      <c r="AI642" s="1105"/>
      <c r="AJ642" s="1014"/>
    </row>
    <row r="643" spans="1:36" s="1104" customFormat="1" ht="12.75">
      <c r="A643" s="1125"/>
      <c r="B643" s="1125"/>
      <c r="C643" s="1126"/>
      <c r="D643" s="1091"/>
      <c r="E643" s="1091"/>
      <c r="F643" s="1091"/>
      <c r="G643" s="1091"/>
      <c r="H643" s="1091"/>
      <c r="I643" s="1091"/>
      <c r="J643" s="1091"/>
      <c r="K643" s="1091"/>
      <c r="L643" s="1091"/>
      <c r="M643" s="1091"/>
      <c r="N643" s="1091"/>
      <c r="O643" s="1125"/>
      <c r="P643" s="1125"/>
      <c r="Q643" s="1125"/>
      <c r="R643" s="1126"/>
      <c r="S643" s="1125"/>
      <c r="T643" s="1125"/>
      <c r="U643" s="1125"/>
      <c r="V643" s="1126"/>
      <c r="W643" s="1126"/>
      <c r="AH643" s="1105"/>
      <c r="AI643" s="1105"/>
      <c r="AJ643" s="1014"/>
    </row>
    <row r="644" spans="1:36" s="1104" customFormat="1" ht="12.75">
      <c r="A644" s="1125"/>
      <c r="B644" s="1125"/>
      <c r="C644" s="1126"/>
      <c r="D644" s="1091"/>
      <c r="E644" s="1091"/>
      <c r="F644" s="1091"/>
      <c r="G644" s="1091"/>
      <c r="H644" s="1091"/>
      <c r="I644" s="1091"/>
      <c r="J644" s="1091"/>
      <c r="K644" s="1091"/>
      <c r="L644" s="1091"/>
      <c r="M644" s="1091"/>
      <c r="N644" s="1091"/>
      <c r="O644" s="1125"/>
      <c r="P644" s="1125"/>
      <c r="Q644" s="1125"/>
      <c r="R644" s="1126"/>
      <c r="S644" s="1125"/>
      <c r="T644" s="1125"/>
      <c r="U644" s="1125"/>
      <c r="V644" s="1126"/>
      <c r="W644" s="1126"/>
      <c r="AH644" s="1105"/>
      <c r="AI644" s="1105"/>
      <c r="AJ644" s="1014"/>
    </row>
    <row r="645" spans="1:36" s="1104" customFormat="1" ht="12.75">
      <c r="A645" s="1125"/>
      <c r="B645" s="1125"/>
      <c r="C645" s="1126"/>
      <c r="D645" s="1091"/>
      <c r="E645" s="1091"/>
      <c r="F645" s="1091"/>
      <c r="G645" s="1091"/>
      <c r="H645" s="1091"/>
      <c r="I645" s="1091"/>
      <c r="J645" s="1091"/>
      <c r="K645" s="1091"/>
      <c r="L645" s="1091"/>
      <c r="M645" s="1091"/>
      <c r="N645" s="1091"/>
      <c r="O645" s="1125"/>
      <c r="P645" s="1125"/>
      <c r="Q645" s="1125"/>
      <c r="R645" s="1126"/>
      <c r="S645" s="1125"/>
      <c r="T645" s="1125"/>
      <c r="U645" s="1125"/>
      <c r="V645" s="1126"/>
      <c r="W645" s="1126"/>
      <c r="AH645" s="1105"/>
      <c r="AI645" s="1105"/>
      <c r="AJ645" s="1014"/>
    </row>
    <row r="646" spans="1:36" s="1104" customFormat="1" ht="12.75">
      <c r="A646" s="1125"/>
      <c r="B646" s="1125"/>
      <c r="C646" s="1126"/>
      <c r="D646" s="1091"/>
      <c r="E646" s="1091"/>
      <c r="F646" s="1091"/>
      <c r="G646" s="1091"/>
      <c r="H646" s="1091"/>
      <c r="I646" s="1091"/>
      <c r="J646" s="1091"/>
      <c r="K646" s="1091"/>
      <c r="L646" s="1091"/>
      <c r="M646" s="1091"/>
      <c r="N646" s="1091"/>
      <c r="O646" s="1125"/>
      <c r="P646" s="1125"/>
      <c r="Q646" s="1125"/>
      <c r="R646" s="1126"/>
      <c r="S646" s="1125"/>
      <c r="T646" s="1125"/>
      <c r="U646" s="1125"/>
      <c r="V646" s="1126"/>
      <c r="W646" s="1126"/>
      <c r="AH646" s="1105"/>
      <c r="AI646" s="1105"/>
      <c r="AJ646" s="1014"/>
    </row>
    <row r="647" spans="1:36" s="1104" customFormat="1" ht="12.75">
      <c r="A647" s="1125"/>
      <c r="B647" s="1125"/>
      <c r="C647" s="1126"/>
      <c r="D647" s="1091"/>
      <c r="E647" s="1091"/>
      <c r="F647" s="1091"/>
      <c r="G647" s="1091"/>
      <c r="H647" s="1091"/>
      <c r="I647" s="1091"/>
      <c r="J647" s="1091"/>
      <c r="K647" s="1091"/>
      <c r="L647" s="1091"/>
      <c r="M647" s="1091"/>
      <c r="N647" s="1091"/>
      <c r="O647" s="1125"/>
      <c r="P647" s="1125"/>
      <c r="Q647" s="1125"/>
      <c r="R647" s="1126"/>
      <c r="S647" s="1125"/>
      <c r="T647" s="1125"/>
      <c r="U647" s="1125"/>
      <c r="V647" s="1126"/>
      <c r="W647" s="1126"/>
      <c r="AH647" s="1105"/>
      <c r="AI647" s="1105"/>
      <c r="AJ647" s="1014"/>
    </row>
    <row r="648" spans="1:36" s="1104" customFormat="1" ht="12.75">
      <c r="A648" s="1125"/>
      <c r="B648" s="1125"/>
      <c r="C648" s="1126"/>
      <c r="D648" s="1091"/>
      <c r="E648" s="1091"/>
      <c r="F648" s="1091"/>
      <c r="G648" s="1091"/>
      <c r="H648" s="1091"/>
      <c r="I648" s="1091"/>
      <c r="J648" s="1091"/>
      <c r="K648" s="1091"/>
      <c r="L648" s="1091"/>
      <c r="M648" s="1091"/>
      <c r="N648" s="1091"/>
      <c r="O648" s="1125"/>
      <c r="P648" s="1125"/>
      <c r="Q648" s="1125"/>
      <c r="R648" s="1126"/>
      <c r="S648" s="1125"/>
      <c r="T648" s="1125"/>
      <c r="U648" s="1125"/>
      <c r="V648" s="1126"/>
      <c r="W648" s="1126"/>
      <c r="AH648" s="1105"/>
      <c r="AI648" s="1105"/>
      <c r="AJ648" s="1014"/>
    </row>
    <row r="649" spans="1:36" s="1104" customFormat="1" ht="12.75">
      <c r="A649" s="1125"/>
      <c r="B649" s="1125"/>
      <c r="C649" s="1126"/>
      <c r="D649" s="1091"/>
      <c r="E649" s="1091"/>
      <c r="F649" s="1091"/>
      <c r="G649" s="1091"/>
      <c r="H649" s="1091"/>
      <c r="I649" s="1091"/>
      <c r="J649" s="1091"/>
      <c r="K649" s="1091"/>
      <c r="L649" s="1091"/>
      <c r="M649" s="1091"/>
      <c r="N649" s="1091"/>
      <c r="O649" s="1125"/>
      <c r="P649" s="1125"/>
      <c r="Q649" s="1125"/>
      <c r="R649" s="1126"/>
      <c r="S649" s="1125"/>
      <c r="T649" s="1125"/>
      <c r="U649" s="1125"/>
      <c r="V649" s="1126"/>
      <c r="W649" s="1126"/>
      <c r="AH649" s="1105"/>
      <c r="AI649" s="1105"/>
      <c r="AJ649" s="1014"/>
    </row>
    <row r="650" spans="1:36" s="1104" customFormat="1" ht="12.75">
      <c r="A650" s="1125"/>
      <c r="B650" s="1125"/>
      <c r="C650" s="1126"/>
      <c r="D650" s="1091"/>
      <c r="E650" s="1091"/>
      <c r="F650" s="1091"/>
      <c r="G650" s="1091"/>
      <c r="H650" s="1091"/>
      <c r="I650" s="1091"/>
      <c r="J650" s="1091"/>
      <c r="K650" s="1091"/>
      <c r="L650" s="1091"/>
      <c r="M650" s="1091"/>
      <c r="N650" s="1091"/>
      <c r="O650" s="1125"/>
      <c r="P650" s="1125"/>
      <c r="Q650" s="1125"/>
      <c r="R650" s="1126"/>
      <c r="S650" s="1125"/>
      <c r="T650" s="1125"/>
      <c r="U650" s="1125"/>
      <c r="V650" s="1126"/>
      <c r="W650" s="1126"/>
      <c r="AH650" s="1105"/>
      <c r="AI650" s="1105"/>
      <c r="AJ650" s="1014"/>
    </row>
    <row r="651" spans="1:36" s="1104" customFormat="1" ht="12.75">
      <c r="A651" s="1125"/>
      <c r="B651" s="1125"/>
      <c r="C651" s="1126"/>
      <c r="D651" s="1091"/>
      <c r="E651" s="1091"/>
      <c r="F651" s="1091"/>
      <c r="G651" s="1091"/>
      <c r="H651" s="1091"/>
      <c r="I651" s="1091"/>
      <c r="J651" s="1091"/>
      <c r="K651" s="1091"/>
      <c r="L651" s="1091"/>
      <c r="M651" s="1091"/>
      <c r="N651" s="1091"/>
      <c r="O651" s="1125"/>
      <c r="P651" s="1125"/>
      <c r="Q651" s="1125"/>
      <c r="R651" s="1126"/>
      <c r="S651" s="1125"/>
      <c r="T651" s="1125"/>
      <c r="U651" s="1125"/>
      <c r="V651" s="1126"/>
      <c r="W651" s="1126"/>
      <c r="AH651" s="1105"/>
      <c r="AI651" s="1105"/>
      <c r="AJ651" s="1014"/>
    </row>
    <row r="652" spans="1:36" s="1104" customFormat="1" ht="12.75">
      <c r="A652" s="1125"/>
      <c r="B652" s="1125"/>
      <c r="C652" s="1126"/>
      <c r="D652" s="1091"/>
      <c r="E652" s="1091"/>
      <c r="F652" s="1091"/>
      <c r="G652" s="1091"/>
      <c r="H652" s="1091"/>
      <c r="I652" s="1091"/>
      <c r="J652" s="1091"/>
      <c r="K652" s="1091"/>
      <c r="L652" s="1091"/>
      <c r="M652" s="1091"/>
      <c r="N652" s="1091"/>
      <c r="O652" s="1125"/>
      <c r="P652" s="1125"/>
      <c r="Q652" s="1125"/>
      <c r="R652" s="1126"/>
      <c r="S652" s="1125"/>
      <c r="T652" s="1125"/>
      <c r="U652" s="1125"/>
      <c r="V652" s="1126"/>
      <c r="W652" s="1126"/>
      <c r="AH652" s="1105"/>
      <c r="AI652" s="1105"/>
      <c r="AJ652" s="1014"/>
    </row>
    <row r="653" spans="1:36" s="1104" customFormat="1" ht="12.75">
      <c r="A653" s="1125"/>
      <c r="B653" s="1125"/>
      <c r="C653" s="1126"/>
      <c r="D653" s="1091"/>
      <c r="E653" s="1091"/>
      <c r="F653" s="1091"/>
      <c r="G653" s="1091"/>
      <c r="H653" s="1091"/>
      <c r="I653" s="1091"/>
      <c r="J653" s="1091"/>
      <c r="K653" s="1091"/>
      <c r="L653" s="1091"/>
      <c r="M653" s="1091"/>
      <c r="N653" s="1091"/>
      <c r="O653" s="1125"/>
      <c r="P653" s="1125"/>
      <c r="Q653" s="1125"/>
      <c r="R653" s="1126"/>
      <c r="S653" s="1125"/>
      <c r="T653" s="1125"/>
      <c r="U653" s="1125"/>
      <c r="V653" s="1126"/>
      <c r="W653" s="1126"/>
      <c r="AH653" s="1105"/>
      <c r="AI653" s="1105"/>
      <c r="AJ653" s="1014"/>
    </row>
    <row r="654" spans="1:36" s="1104" customFormat="1" ht="12.75">
      <c r="A654" s="1125"/>
      <c r="B654" s="1125"/>
      <c r="C654" s="1126"/>
      <c r="D654" s="1091"/>
      <c r="E654" s="1091"/>
      <c r="F654" s="1091"/>
      <c r="G654" s="1091"/>
      <c r="H654" s="1091"/>
      <c r="I654" s="1091"/>
      <c r="J654" s="1091"/>
      <c r="K654" s="1091"/>
      <c r="L654" s="1091"/>
      <c r="M654" s="1091"/>
      <c r="N654" s="1091"/>
      <c r="O654" s="1125"/>
      <c r="P654" s="1125"/>
      <c r="Q654" s="1125"/>
      <c r="R654" s="1126"/>
      <c r="S654" s="1125"/>
      <c r="T654" s="1125"/>
      <c r="U654" s="1125"/>
      <c r="V654" s="1126"/>
      <c r="W654" s="1126"/>
      <c r="AH654" s="1105"/>
      <c r="AI654" s="1105"/>
      <c r="AJ654" s="1014"/>
    </row>
    <row r="655" spans="1:36" s="1104" customFormat="1" ht="12.75">
      <c r="A655" s="1125"/>
      <c r="B655" s="1125"/>
      <c r="C655" s="1126"/>
      <c r="D655" s="1091"/>
      <c r="E655" s="1091"/>
      <c r="F655" s="1091"/>
      <c r="G655" s="1091"/>
      <c r="H655" s="1091"/>
      <c r="I655" s="1091"/>
      <c r="J655" s="1091"/>
      <c r="K655" s="1091"/>
      <c r="L655" s="1091"/>
      <c r="M655" s="1091"/>
      <c r="N655" s="1091"/>
      <c r="O655" s="1125"/>
      <c r="P655" s="1125"/>
      <c r="Q655" s="1125"/>
      <c r="R655" s="1126"/>
      <c r="S655" s="1125"/>
      <c r="T655" s="1125"/>
      <c r="U655" s="1125"/>
      <c r="V655" s="1126"/>
      <c r="W655" s="1126"/>
      <c r="AH655" s="1105"/>
      <c r="AI655" s="1105"/>
      <c r="AJ655" s="1014"/>
    </row>
    <row r="656" spans="1:36" s="1104" customFormat="1" ht="12.75">
      <c r="A656" s="1125"/>
      <c r="B656" s="1125"/>
      <c r="C656" s="1126"/>
      <c r="D656" s="1091"/>
      <c r="E656" s="1091"/>
      <c r="F656" s="1091"/>
      <c r="G656" s="1091"/>
      <c r="H656" s="1091"/>
      <c r="I656" s="1091"/>
      <c r="J656" s="1091"/>
      <c r="K656" s="1091"/>
      <c r="L656" s="1091"/>
      <c r="M656" s="1091"/>
      <c r="N656" s="1091"/>
      <c r="O656" s="1125"/>
      <c r="P656" s="1125"/>
      <c r="Q656" s="1125"/>
      <c r="R656" s="1126"/>
      <c r="S656" s="1125"/>
      <c r="T656" s="1125"/>
      <c r="U656" s="1125"/>
      <c r="V656" s="1126"/>
      <c r="W656" s="1126"/>
      <c r="AH656" s="1105"/>
      <c r="AI656" s="1105"/>
      <c r="AJ656" s="1014"/>
    </row>
    <row r="657" spans="1:36" s="1104" customFormat="1" ht="12.75">
      <c r="A657" s="1125"/>
      <c r="B657" s="1125"/>
      <c r="C657" s="1126"/>
      <c r="D657" s="1091"/>
      <c r="E657" s="1091"/>
      <c r="F657" s="1091"/>
      <c r="G657" s="1091"/>
      <c r="H657" s="1091"/>
      <c r="I657" s="1091"/>
      <c r="J657" s="1091"/>
      <c r="K657" s="1091"/>
      <c r="L657" s="1091"/>
      <c r="M657" s="1091"/>
      <c r="N657" s="1091"/>
      <c r="O657" s="1125"/>
      <c r="P657" s="1125"/>
      <c r="Q657" s="1125"/>
      <c r="R657" s="1126"/>
      <c r="S657" s="1125"/>
      <c r="T657" s="1125"/>
      <c r="U657" s="1125"/>
      <c r="V657" s="1126"/>
      <c r="W657" s="1126"/>
      <c r="AH657" s="1105"/>
      <c r="AI657" s="1105"/>
      <c r="AJ657" s="1014"/>
    </row>
    <row r="658" spans="1:36" s="1104" customFormat="1" ht="12.75">
      <c r="A658" s="1125"/>
      <c r="B658" s="1125"/>
      <c r="C658" s="1126"/>
      <c r="D658" s="1091"/>
      <c r="E658" s="1091"/>
      <c r="F658" s="1091"/>
      <c r="G658" s="1091"/>
      <c r="H658" s="1091"/>
      <c r="I658" s="1091"/>
      <c r="J658" s="1091"/>
      <c r="K658" s="1091"/>
      <c r="L658" s="1091"/>
      <c r="M658" s="1091"/>
      <c r="N658" s="1091"/>
      <c r="O658" s="1125"/>
      <c r="P658" s="1125"/>
      <c r="Q658" s="1125"/>
      <c r="R658" s="1126"/>
      <c r="S658" s="1125"/>
      <c r="T658" s="1125"/>
      <c r="U658" s="1125"/>
      <c r="V658" s="1126"/>
      <c r="W658" s="1126"/>
      <c r="AH658" s="1105"/>
      <c r="AI658" s="1105"/>
      <c r="AJ658" s="1014"/>
    </row>
    <row r="659" spans="1:36" s="1104" customFormat="1" ht="12.75">
      <c r="A659" s="1125"/>
      <c r="B659" s="1125"/>
      <c r="C659" s="1126"/>
      <c r="D659" s="1091"/>
      <c r="E659" s="1091"/>
      <c r="F659" s="1091"/>
      <c r="G659" s="1091"/>
      <c r="H659" s="1091"/>
      <c r="I659" s="1091"/>
      <c r="J659" s="1091"/>
      <c r="K659" s="1091"/>
      <c r="L659" s="1091"/>
      <c r="M659" s="1091"/>
      <c r="N659" s="1091"/>
      <c r="O659" s="1125"/>
      <c r="P659" s="1125"/>
      <c r="Q659" s="1125"/>
      <c r="R659" s="1126"/>
      <c r="S659" s="1125"/>
      <c r="T659" s="1125"/>
      <c r="U659" s="1125"/>
      <c r="V659" s="1126"/>
      <c r="W659" s="1126"/>
      <c r="AH659" s="1105"/>
      <c r="AI659" s="1105"/>
      <c r="AJ659" s="1014"/>
    </row>
    <row r="660" spans="1:36" s="1104" customFormat="1" ht="12.75">
      <c r="A660" s="1125"/>
      <c r="B660" s="1125"/>
      <c r="C660" s="1126"/>
      <c r="D660" s="1091"/>
      <c r="E660" s="1091"/>
      <c r="F660" s="1091"/>
      <c r="G660" s="1091"/>
      <c r="H660" s="1091"/>
      <c r="I660" s="1091"/>
      <c r="J660" s="1091"/>
      <c r="K660" s="1091"/>
      <c r="L660" s="1091"/>
      <c r="M660" s="1091"/>
      <c r="N660" s="1091"/>
      <c r="O660" s="1125"/>
      <c r="P660" s="1125"/>
      <c r="Q660" s="1125"/>
      <c r="R660" s="1126"/>
      <c r="S660" s="1125"/>
      <c r="T660" s="1125"/>
      <c r="U660" s="1125"/>
      <c r="V660" s="1126"/>
      <c r="W660" s="1126"/>
      <c r="AH660" s="1105"/>
      <c r="AI660" s="1105"/>
      <c r="AJ660" s="1014"/>
    </row>
    <row r="661" spans="1:36" s="1104" customFormat="1" ht="12.75">
      <c r="A661" s="1125"/>
      <c r="B661" s="1125"/>
      <c r="C661" s="1126"/>
      <c r="D661" s="1091"/>
      <c r="E661" s="1091"/>
      <c r="F661" s="1091"/>
      <c r="G661" s="1091"/>
      <c r="H661" s="1091"/>
      <c r="I661" s="1091"/>
      <c r="J661" s="1091"/>
      <c r="K661" s="1091"/>
      <c r="L661" s="1091"/>
      <c r="M661" s="1091"/>
      <c r="N661" s="1091"/>
      <c r="O661" s="1125"/>
      <c r="P661" s="1125"/>
      <c r="Q661" s="1125"/>
      <c r="R661" s="1126"/>
      <c r="S661" s="1125"/>
      <c r="T661" s="1125"/>
      <c r="U661" s="1125"/>
      <c r="V661" s="1126"/>
      <c r="W661" s="1126"/>
      <c r="AH661" s="1105"/>
      <c r="AI661" s="1105"/>
      <c r="AJ661" s="1014"/>
    </row>
    <row r="662" spans="1:36" s="1104" customFormat="1" ht="12.75">
      <c r="A662" s="1125"/>
      <c r="B662" s="1125"/>
      <c r="C662" s="1126"/>
      <c r="D662" s="1091"/>
      <c r="E662" s="1091"/>
      <c r="F662" s="1091"/>
      <c r="G662" s="1091"/>
      <c r="H662" s="1091"/>
      <c r="I662" s="1091"/>
      <c r="J662" s="1091"/>
      <c r="K662" s="1091"/>
      <c r="L662" s="1091"/>
      <c r="M662" s="1091"/>
      <c r="N662" s="1091"/>
      <c r="O662" s="1125"/>
      <c r="P662" s="1125"/>
      <c r="Q662" s="1125"/>
      <c r="R662" s="1126"/>
      <c r="S662" s="1125"/>
      <c r="T662" s="1125"/>
      <c r="U662" s="1125"/>
      <c r="V662" s="1126"/>
      <c r="W662" s="1126"/>
      <c r="AH662" s="1105"/>
      <c r="AI662" s="1105"/>
      <c r="AJ662" s="1014"/>
    </row>
    <row r="663" spans="1:36" s="1104" customFormat="1" ht="12.75">
      <c r="A663" s="1125"/>
      <c r="B663" s="1125"/>
      <c r="C663" s="1126"/>
      <c r="D663" s="1091"/>
      <c r="E663" s="1091"/>
      <c r="F663" s="1091"/>
      <c r="G663" s="1091"/>
      <c r="H663" s="1091"/>
      <c r="I663" s="1091"/>
      <c r="J663" s="1091"/>
      <c r="K663" s="1091"/>
      <c r="L663" s="1091"/>
      <c r="M663" s="1091"/>
      <c r="N663" s="1091"/>
      <c r="O663" s="1125"/>
      <c r="P663" s="1125"/>
      <c r="Q663" s="1125"/>
      <c r="R663" s="1126"/>
      <c r="S663" s="1125"/>
      <c r="T663" s="1125"/>
      <c r="U663" s="1125"/>
      <c r="V663" s="1126"/>
      <c r="W663" s="1126"/>
      <c r="AH663" s="1105"/>
      <c r="AI663" s="1105"/>
      <c r="AJ663" s="1014"/>
    </row>
    <row r="664" spans="1:36" s="1104" customFormat="1" ht="12.75">
      <c r="A664" s="1125"/>
      <c r="B664" s="1125"/>
      <c r="C664" s="1126"/>
      <c r="D664" s="1091"/>
      <c r="E664" s="1091"/>
      <c r="F664" s="1091"/>
      <c r="G664" s="1091"/>
      <c r="H664" s="1091"/>
      <c r="I664" s="1091"/>
      <c r="J664" s="1091"/>
      <c r="K664" s="1091"/>
      <c r="L664" s="1091"/>
      <c r="M664" s="1091"/>
      <c r="N664" s="1091"/>
      <c r="O664" s="1125"/>
      <c r="P664" s="1125"/>
      <c r="Q664" s="1125"/>
      <c r="R664" s="1126"/>
      <c r="S664" s="1125"/>
      <c r="T664" s="1125"/>
      <c r="U664" s="1125"/>
      <c r="V664" s="1126"/>
      <c r="W664" s="1126"/>
      <c r="AH664" s="1105"/>
      <c r="AI664" s="1105"/>
      <c r="AJ664" s="1014"/>
    </row>
    <row r="665" spans="1:36" s="1104" customFormat="1" ht="12.75">
      <c r="A665" s="1125"/>
      <c r="B665" s="1125"/>
      <c r="C665" s="1126"/>
      <c r="D665" s="1091"/>
      <c r="E665" s="1091"/>
      <c r="F665" s="1091"/>
      <c r="G665" s="1091"/>
      <c r="H665" s="1091"/>
      <c r="I665" s="1091"/>
      <c r="J665" s="1091"/>
      <c r="K665" s="1091"/>
      <c r="L665" s="1091"/>
      <c r="M665" s="1091"/>
      <c r="N665" s="1091"/>
      <c r="O665" s="1125"/>
      <c r="P665" s="1125"/>
      <c r="Q665" s="1125"/>
      <c r="R665" s="1126"/>
      <c r="S665" s="1125"/>
      <c r="T665" s="1125"/>
      <c r="U665" s="1125"/>
      <c r="V665" s="1126"/>
      <c r="W665" s="1126"/>
      <c r="AH665" s="1105"/>
      <c r="AI665" s="1105"/>
      <c r="AJ665" s="1014"/>
    </row>
    <row r="666" spans="1:36" s="1104" customFormat="1" ht="12.75">
      <c r="A666" s="1125"/>
      <c r="B666" s="1125"/>
      <c r="C666" s="1126"/>
      <c r="D666" s="1091"/>
      <c r="E666" s="1091"/>
      <c r="F666" s="1091"/>
      <c r="G666" s="1091"/>
      <c r="H666" s="1091"/>
      <c r="I666" s="1091"/>
      <c r="J666" s="1091"/>
      <c r="K666" s="1091"/>
      <c r="L666" s="1091"/>
      <c r="M666" s="1091"/>
      <c r="N666" s="1091"/>
      <c r="O666" s="1125"/>
      <c r="P666" s="1125"/>
      <c r="Q666" s="1125"/>
      <c r="R666" s="1126"/>
      <c r="S666" s="1125"/>
      <c r="T666" s="1125"/>
      <c r="U666" s="1125"/>
      <c r="V666" s="1126"/>
      <c r="W666" s="1126"/>
      <c r="AH666" s="1105"/>
      <c r="AI666" s="1105"/>
      <c r="AJ666" s="1014"/>
    </row>
    <row r="667" spans="1:36" s="1104" customFormat="1" ht="12.75">
      <c r="A667" s="1125"/>
      <c r="B667" s="1125"/>
      <c r="C667" s="1126"/>
      <c r="D667" s="1091"/>
      <c r="E667" s="1091"/>
      <c r="F667" s="1091"/>
      <c r="G667" s="1091"/>
      <c r="H667" s="1091"/>
      <c r="I667" s="1091"/>
      <c r="J667" s="1091"/>
      <c r="K667" s="1091"/>
      <c r="L667" s="1091"/>
      <c r="M667" s="1091"/>
      <c r="N667" s="1091"/>
      <c r="O667" s="1125"/>
      <c r="P667" s="1125"/>
      <c r="Q667" s="1125"/>
      <c r="R667" s="1126"/>
      <c r="S667" s="1125"/>
      <c r="T667" s="1125"/>
      <c r="U667" s="1125"/>
      <c r="V667" s="1126"/>
      <c r="W667" s="1126"/>
      <c r="AH667" s="1105"/>
      <c r="AI667" s="1105"/>
      <c r="AJ667" s="1014"/>
    </row>
    <row r="668" spans="1:36" s="1104" customFormat="1" ht="12.75">
      <c r="A668" s="1125"/>
      <c r="B668" s="1125"/>
      <c r="C668" s="1126"/>
      <c r="D668" s="1091"/>
      <c r="E668" s="1091"/>
      <c r="F668" s="1091"/>
      <c r="G668" s="1091"/>
      <c r="H668" s="1091"/>
      <c r="I668" s="1091"/>
      <c r="J668" s="1091"/>
      <c r="K668" s="1091"/>
      <c r="L668" s="1091"/>
      <c r="M668" s="1091"/>
      <c r="N668" s="1091"/>
      <c r="O668" s="1125"/>
      <c r="P668" s="1125"/>
      <c r="Q668" s="1125"/>
      <c r="R668" s="1126"/>
      <c r="S668" s="1125"/>
      <c r="T668" s="1125"/>
      <c r="U668" s="1125"/>
      <c r="V668" s="1126"/>
      <c r="W668" s="1126"/>
      <c r="AH668" s="1105"/>
      <c r="AI668" s="1105"/>
      <c r="AJ668" s="1014"/>
    </row>
    <row r="669" spans="1:36" s="1104" customFormat="1" ht="12.75">
      <c r="A669" s="1125"/>
      <c r="B669" s="1125"/>
      <c r="C669" s="1126"/>
      <c r="D669" s="1091"/>
      <c r="E669" s="1091"/>
      <c r="F669" s="1091"/>
      <c r="G669" s="1091"/>
      <c r="H669" s="1091"/>
      <c r="I669" s="1091"/>
      <c r="J669" s="1091"/>
      <c r="K669" s="1091"/>
      <c r="L669" s="1091"/>
      <c r="M669" s="1091"/>
      <c r="N669" s="1091"/>
      <c r="O669" s="1125"/>
      <c r="P669" s="1125"/>
      <c r="Q669" s="1125"/>
      <c r="R669" s="1126"/>
      <c r="S669" s="1125"/>
      <c r="T669" s="1125"/>
      <c r="U669" s="1125"/>
      <c r="V669" s="1126"/>
      <c r="W669" s="1126"/>
      <c r="AH669" s="1105"/>
      <c r="AI669" s="1105"/>
      <c r="AJ669" s="1014"/>
    </row>
    <row r="670" spans="1:36" s="1104" customFormat="1" ht="12.75">
      <c r="A670" s="1125"/>
      <c r="B670" s="1125"/>
      <c r="C670" s="1126"/>
      <c r="D670" s="1091"/>
      <c r="E670" s="1091"/>
      <c r="F670" s="1091"/>
      <c r="G670" s="1091"/>
      <c r="H670" s="1091"/>
      <c r="I670" s="1091"/>
      <c r="J670" s="1091"/>
      <c r="K670" s="1091"/>
      <c r="L670" s="1091"/>
      <c r="M670" s="1091"/>
      <c r="N670" s="1091"/>
      <c r="O670" s="1125"/>
      <c r="P670" s="1125"/>
      <c r="Q670" s="1125"/>
      <c r="R670" s="1126"/>
      <c r="S670" s="1125"/>
      <c r="T670" s="1125"/>
      <c r="U670" s="1125"/>
      <c r="V670" s="1126"/>
      <c r="W670" s="1126"/>
      <c r="AH670" s="1105"/>
      <c r="AI670" s="1105"/>
      <c r="AJ670" s="1014"/>
    </row>
    <row r="671" spans="1:36" s="1104" customFormat="1" ht="12.75">
      <c r="A671" s="1125"/>
      <c r="B671" s="1125"/>
      <c r="C671" s="1126"/>
      <c r="D671" s="1091"/>
      <c r="E671" s="1091"/>
      <c r="F671" s="1091"/>
      <c r="G671" s="1091"/>
      <c r="H671" s="1091"/>
      <c r="I671" s="1091"/>
      <c r="J671" s="1091"/>
      <c r="K671" s="1091"/>
      <c r="L671" s="1091"/>
      <c r="M671" s="1091"/>
      <c r="N671" s="1091"/>
      <c r="O671" s="1125"/>
      <c r="P671" s="1125"/>
      <c r="Q671" s="1125"/>
      <c r="R671" s="1126"/>
      <c r="S671" s="1125"/>
      <c r="T671" s="1125"/>
      <c r="U671" s="1125"/>
      <c r="V671" s="1126"/>
      <c r="W671" s="1126"/>
      <c r="AH671" s="1105"/>
      <c r="AI671" s="1105"/>
      <c r="AJ671" s="1014"/>
    </row>
    <row r="672" spans="1:36" s="1104" customFormat="1" ht="12.75">
      <c r="A672" s="1125"/>
      <c r="B672" s="1125"/>
      <c r="C672" s="1126"/>
      <c r="D672" s="1091"/>
      <c r="E672" s="1091"/>
      <c r="F672" s="1091"/>
      <c r="G672" s="1091"/>
      <c r="H672" s="1091"/>
      <c r="I672" s="1091"/>
      <c r="J672" s="1091"/>
      <c r="K672" s="1091"/>
      <c r="L672" s="1091"/>
      <c r="M672" s="1091"/>
      <c r="N672" s="1091"/>
      <c r="O672" s="1125"/>
      <c r="P672" s="1125"/>
      <c r="Q672" s="1125"/>
      <c r="R672" s="1126"/>
      <c r="S672" s="1125"/>
      <c r="T672" s="1125"/>
      <c r="U672" s="1125"/>
      <c r="V672" s="1126"/>
      <c r="W672" s="1126"/>
      <c r="AH672" s="1105"/>
      <c r="AI672" s="1105"/>
      <c r="AJ672" s="1014"/>
    </row>
    <row r="673" spans="1:36" s="1104" customFormat="1" ht="12.75">
      <c r="A673" s="1125"/>
      <c r="B673" s="1125"/>
      <c r="C673" s="1126"/>
      <c r="D673" s="1091"/>
      <c r="E673" s="1091"/>
      <c r="F673" s="1091"/>
      <c r="G673" s="1091"/>
      <c r="H673" s="1091"/>
      <c r="I673" s="1091"/>
      <c r="J673" s="1091"/>
      <c r="K673" s="1091"/>
      <c r="L673" s="1091"/>
      <c r="M673" s="1091"/>
      <c r="N673" s="1091"/>
      <c r="O673" s="1125"/>
      <c r="P673" s="1125"/>
      <c r="Q673" s="1125"/>
      <c r="R673" s="1126"/>
      <c r="S673" s="1125"/>
      <c r="T673" s="1125"/>
      <c r="U673" s="1125"/>
      <c r="V673" s="1126"/>
      <c r="W673" s="1126"/>
      <c r="AH673" s="1105"/>
      <c r="AI673" s="1105"/>
      <c r="AJ673" s="1014"/>
    </row>
    <row r="674" spans="1:36" s="1104" customFormat="1" ht="12.75">
      <c r="A674" s="1125"/>
      <c r="B674" s="1125"/>
      <c r="C674" s="1126"/>
      <c r="D674" s="1091"/>
      <c r="E674" s="1091"/>
      <c r="F674" s="1091"/>
      <c r="G674" s="1091"/>
      <c r="H674" s="1091"/>
      <c r="I674" s="1091"/>
      <c r="J674" s="1091"/>
      <c r="K674" s="1091"/>
      <c r="L674" s="1091"/>
      <c r="M674" s="1091"/>
      <c r="N674" s="1091"/>
      <c r="O674" s="1125"/>
      <c r="P674" s="1125"/>
      <c r="Q674" s="1125"/>
      <c r="R674" s="1126"/>
      <c r="S674" s="1125"/>
      <c r="T674" s="1125"/>
      <c r="U674" s="1125"/>
      <c r="V674" s="1126"/>
      <c r="W674" s="1126"/>
      <c r="AH674" s="1105"/>
      <c r="AI674" s="1105"/>
      <c r="AJ674" s="1014"/>
    </row>
    <row r="675" spans="1:36" s="1104" customFormat="1" ht="12.75">
      <c r="A675" s="1125"/>
      <c r="B675" s="1125"/>
      <c r="C675" s="1126"/>
      <c r="D675" s="1091"/>
      <c r="E675" s="1091"/>
      <c r="F675" s="1091"/>
      <c r="G675" s="1091"/>
      <c r="H675" s="1091"/>
      <c r="I675" s="1091"/>
      <c r="J675" s="1091"/>
      <c r="K675" s="1091"/>
      <c r="L675" s="1091"/>
      <c r="M675" s="1091"/>
      <c r="N675" s="1091"/>
      <c r="O675" s="1125"/>
      <c r="P675" s="1125"/>
      <c r="Q675" s="1125"/>
      <c r="R675" s="1126"/>
      <c r="S675" s="1125"/>
      <c r="T675" s="1125"/>
      <c r="U675" s="1125"/>
      <c r="V675" s="1126"/>
      <c r="W675" s="1126"/>
      <c r="AH675" s="1105"/>
      <c r="AI675" s="1105"/>
      <c r="AJ675" s="1014"/>
    </row>
    <row r="676" spans="1:36" s="1104" customFormat="1" ht="12.75">
      <c r="A676" s="1125"/>
      <c r="B676" s="1125"/>
      <c r="C676" s="1126"/>
      <c r="D676" s="1091"/>
      <c r="E676" s="1091"/>
      <c r="F676" s="1091"/>
      <c r="G676" s="1091"/>
      <c r="H676" s="1091"/>
      <c r="I676" s="1091"/>
      <c r="J676" s="1091"/>
      <c r="K676" s="1091"/>
      <c r="L676" s="1091"/>
      <c r="M676" s="1091"/>
      <c r="N676" s="1091"/>
      <c r="O676" s="1125"/>
      <c r="P676" s="1125"/>
      <c r="Q676" s="1125"/>
      <c r="R676" s="1126"/>
      <c r="S676" s="1125"/>
      <c r="T676" s="1125"/>
      <c r="U676" s="1125"/>
      <c r="V676" s="1126"/>
      <c r="W676" s="1126"/>
      <c r="AH676" s="1105"/>
      <c r="AI676" s="1105"/>
      <c r="AJ676" s="1014"/>
    </row>
    <row r="677" spans="1:36" s="1104" customFormat="1" ht="12.75">
      <c r="A677" s="1125"/>
      <c r="B677" s="1125"/>
      <c r="C677" s="1126"/>
      <c r="D677" s="1091"/>
      <c r="E677" s="1091"/>
      <c r="F677" s="1091"/>
      <c r="G677" s="1091"/>
      <c r="H677" s="1091"/>
      <c r="I677" s="1091"/>
      <c r="J677" s="1091"/>
      <c r="K677" s="1091"/>
      <c r="L677" s="1091"/>
      <c r="M677" s="1091"/>
      <c r="N677" s="1091"/>
      <c r="O677" s="1125"/>
      <c r="P677" s="1125"/>
      <c r="Q677" s="1125"/>
      <c r="R677" s="1126"/>
      <c r="S677" s="1125"/>
      <c r="T677" s="1125"/>
      <c r="U677" s="1125"/>
      <c r="V677" s="1126"/>
      <c r="W677" s="1126"/>
      <c r="AH677" s="1105"/>
      <c r="AI677" s="1105"/>
      <c r="AJ677" s="1014"/>
    </row>
    <row r="678" spans="1:36" s="1104" customFormat="1" ht="12.75">
      <c r="A678" s="1125"/>
      <c r="B678" s="1125"/>
      <c r="C678" s="1126"/>
      <c r="D678" s="1091"/>
      <c r="E678" s="1091"/>
      <c r="F678" s="1091"/>
      <c r="G678" s="1091"/>
      <c r="H678" s="1091"/>
      <c r="I678" s="1091"/>
      <c r="J678" s="1091"/>
      <c r="K678" s="1091"/>
      <c r="L678" s="1091"/>
      <c r="M678" s="1091"/>
      <c r="N678" s="1091"/>
      <c r="O678" s="1125"/>
      <c r="P678" s="1125"/>
      <c r="Q678" s="1125"/>
      <c r="R678" s="1126"/>
      <c r="S678" s="1125"/>
      <c r="T678" s="1125"/>
      <c r="U678" s="1125"/>
      <c r="V678" s="1126"/>
      <c r="W678" s="1126"/>
      <c r="AH678" s="1105"/>
      <c r="AI678" s="1105"/>
      <c r="AJ678" s="1014"/>
    </row>
    <row r="679" spans="1:36" s="1104" customFormat="1" ht="12.75">
      <c r="A679" s="1125"/>
      <c r="B679" s="1125"/>
      <c r="C679" s="1126"/>
      <c r="D679" s="1091"/>
      <c r="E679" s="1091"/>
      <c r="F679" s="1091"/>
      <c r="G679" s="1091"/>
      <c r="H679" s="1091"/>
      <c r="I679" s="1091"/>
      <c r="J679" s="1091"/>
      <c r="K679" s="1091"/>
      <c r="L679" s="1091"/>
      <c r="M679" s="1091"/>
      <c r="N679" s="1091"/>
      <c r="O679" s="1125"/>
      <c r="P679" s="1125"/>
      <c r="Q679" s="1125"/>
      <c r="R679" s="1126"/>
      <c r="S679" s="1125"/>
      <c r="T679" s="1125"/>
      <c r="U679" s="1125"/>
      <c r="V679" s="1126"/>
      <c r="W679" s="1126"/>
      <c r="AH679" s="1105"/>
      <c r="AI679" s="1105"/>
      <c r="AJ679" s="1014"/>
    </row>
    <row r="680" spans="1:36" s="1104" customFormat="1" ht="12.75">
      <c r="A680" s="1125"/>
      <c r="B680" s="1125"/>
      <c r="C680" s="1126"/>
      <c r="D680" s="1091"/>
      <c r="E680" s="1091"/>
      <c r="F680" s="1091"/>
      <c r="G680" s="1091"/>
      <c r="H680" s="1091"/>
      <c r="I680" s="1091"/>
      <c r="J680" s="1091"/>
      <c r="K680" s="1091"/>
      <c r="L680" s="1091"/>
      <c r="M680" s="1091"/>
      <c r="N680" s="1091"/>
      <c r="O680" s="1125"/>
      <c r="P680" s="1125"/>
      <c r="Q680" s="1125"/>
      <c r="R680" s="1126"/>
      <c r="S680" s="1125"/>
      <c r="T680" s="1125"/>
      <c r="U680" s="1125"/>
      <c r="V680" s="1126"/>
      <c r="W680" s="1126"/>
      <c r="AH680" s="1105"/>
      <c r="AI680" s="1105"/>
      <c r="AJ680" s="1014"/>
    </row>
    <row r="681" spans="1:36" s="1104" customFormat="1" ht="12.75">
      <c r="A681" s="1125"/>
      <c r="B681" s="1125"/>
      <c r="C681" s="1126"/>
      <c r="D681" s="1091"/>
      <c r="E681" s="1091"/>
      <c r="F681" s="1091"/>
      <c r="G681" s="1091"/>
      <c r="H681" s="1091"/>
      <c r="I681" s="1091"/>
      <c r="J681" s="1091"/>
      <c r="K681" s="1091"/>
      <c r="L681" s="1091"/>
      <c r="M681" s="1091"/>
      <c r="N681" s="1091"/>
      <c r="O681" s="1125"/>
      <c r="P681" s="1125"/>
      <c r="Q681" s="1125"/>
      <c r="R681" s="1126"/>
      <c r="S681" s="1125"/>
      <c r="T681" s="1125"/>
      <c r="U681" s="1125"/>
      <c r="V681" s="1126"/>
      <c r="W681" s="1126"/>
      <c r="AH681" s="1105"/>
      <c r="AI681" s="1105"/>
      <c r="AJ681" s="1014"/>
    </row>
    <row r="682" spans="1:36" s="1104" customFormat="1" ht="12.75">
      <c r="A682" s="1125"/>
      <c r="B682" s="1125"/>
      <c r="C682" s="1126"/>
      <c r="D682" s="1091"/>
      <c r="E682" s="1091"/>
      <c r="F682" s="1091"/>
      <c r="G682" s="1091"/>
      <c r="H682" s="1091"/>
      <c r="I682" s="1091"/>
      <c r="J682" s="1091"/>
      <c r="K682" s="1091"/>
      <c r="L682" s="1091"/>
      <c r="M682" s="1091"/>
      <c r="N682" s="1091"/>
      <c r="O682" s="1125"/>
      <c r="P682" s="1125"/>
      <c r="Q682" s="1125"/>
      <c r="R682" s="1126"/>
      <c r="S682" s="1125"/>
      <c r="T682" s="1125"/>
      <c r="U682" s="1125"/>
      <c r="V682" s="1126"/>
      <c r="W682" s="1126"/>
      <c r="AH682" s="1105"/>
      <c r="AI682" s="1105"/>
      <c r="AJ682" s="1014"/>
    </row>
    <row r="683" spans="1:36" s="1104" customFormat="1" ht="12.75">
      <c r="A683" s="1125"/>
      <c r="B683" s="1125"/>
      <c r="C683" s="1126"/>
      <c r="D683" s="1091"/>
      <c r="E683" s="1091"/>
      <c r="F683" s="1091"/>
      <c r="G683" s="1091"/>
      <c r="H683" s="1091"/>
      <c r="I683" s="1091"/>
      <c r="J683" s="1091"/>
      <c r="K683" s="1091"/>
      <c r="L683" s="1091"/>
      <c r="M683" s="1091"/>
      <c r="N683" s="1091"/>
      <c r="O683" s="1125"/>
      <c r="P683" s="1125"/>
      <c r="Q683" s="1125"/>
      <c r="R683" s="1126"/>
      <c r="S683" s="1125"/>
      <c r="T683" s="1125"/>
      <c r="U683" s="1125"/>
      <c r="V683" s="1126"/>
      <c r="W683" s="1126"/>
      <c r="AH683" s="1105"/>
      <c r="AI683" s="1105"/>
      <c r="AJ683" s="1014"/>
    </row>
    <row r="684" spans="1:36" s="1104" customFormat="1" ht="12.75">
      <c r="A684" s="1125"/>
      <c r="B684" s="1125"/>
      <c r="C684" s="1126"/>
      <c r="D684" s="1091"/>
      <c r="E684" s="1091"/>
      <c r="F684" s="1091"/>
      <c r="G684" s="1091"/>
      <c r="H684" s="1091"/>
      <c r="I684" s="1091"/>
      <c r="J684" s="1091"/>
      <c r="K684" s="1091"/>
      <c r="L684" s="1091"/>
      <c r="M684" s="1091"/>
      <c r="N684" s="1091"/>
      <c r="O684" s="1125"/>
      <c r="P684" s="1125"/>
      <c r="Q684" s="1125"/>
      <c r="R684" s="1126"/>
      <c r="S684" s="1125"/>
      <c r="T684" s="1125"/>
      <c r="U684" s="1125"/>
      <c r="V684" s="1126"/>
      <c r="W684" s="1126"/>
      <c r="AH684" s="1105"/>
      <c r="AI684" s="1105"/>
      <c r="AJ684" s="1014"/>
    </row>
    <row r="685" spans="1:36" s="1104" customFormat="1" ht="12.75">
      <c r="A685" s="1125"/>
      <c r="B685" s="1125"/>
      <c r="C685" s="1126"/>
      <c r="D685" s="1091"/>
      <c r="E685" s="1091"/>
      <c r="F685" s="1091"/>
      <c r="G685" s="1091"/>
      <c r="H685" s="1091"/>
      <c r="I685" s="1091"/>
      <c r="J685" s="1091"/>
      <c r="K685" s="1091"/>
      <c r="L685" s="1091"/>
      <c r="M685" s="1091"/>
      <c r="N685" s="1091"/>
      <c r="O685" s="1125"/>
      <c r="P685" s="1125"/>
      <c r="Q685" s="1125"/>
      <c r="R685" s="1126"/>
      <c r="S685" s="1125"/>
      <c r="T685" s="1125"/>
      <c r="U685" s="1125"/>
      <c r="V685" s="1126"/>
      <c r="W685" s="1126"/>
      <c r="AH685" s="1105"/>
      <c r="AI685" s="1105"/>
      <c r="AJ685" s="1014"/>
    </row>
    <row r="686" spans="1:36" s="1104" customFormat="1" ht="12.75">
      <c r="A686" s="1125"/>
      <c r="B686" s="1125"/>
      <c r="C686" s="1126"/>
      <c r="D686" s="1091"/>
      <c r="E686" s="1091"/>
      <c r="F686" s="1091"/>
      <c r="G686" s="1091"/>
      <c r="H686" s="1091"/>
      <c r="I686" s="1091"/>
      <c r="J686" s="1091"/>
      <c r="K686" s="1091"/>
      <c r="L686" s="1091"/>
      <c r="M686" s="1091"/>
      <c r="N686" s="1091"/>
      <c r="O686" s="1125"/>
      <c r="P686" s="1125"/>
      <c r="Q686" s="1125"/>
      <c r="R686" s="1126"/>
      <c r="S686" s="1125"/>
      <c r="T686" s="1125"/>
      <c r="U686" s="1125"/>
      <c r="V686" s="1126"/>
      <c r="W686" s="1126"/>
      <c r="AH686" s="1105"/>
      <c r="AI686" s="1105"/>
      <c r="AJ686" s="1014"/>
    </row>
    <row r="687" spans="1:36" s="1104" customFormat="1" ht="12.75">
      <c r="A687" s="1125"/>
      <c r="B687" s="1125"/>
      <c r="C687" s="1126"/>
      <c r="D687" s="1091"/>
      <c r="E687" s="1091"/>
      <c r="F687" s="1091"/>
      <c r="G687" s="1091"/>
      <c r="H687" s="1091"/>
      <c r="I687" s="1091"/>
      <c r="J687" s="1091"/>
      <c r="K687" s="1091"/>
      <c r="L687" s="1091"/>
      <c r="M687" s="1091"/>
      <c r="N687" s="1091"/>
      <c r="O687" s="1125"/>
      <c r="P687" s="1125"/>
      <c r="Q687" s="1125"/>
      <c r="R687" s="1126"/>
      <c r="S687" s="1125"/>
      <c r="T687" s="1125"/>
      <c r="U687" s="1125"/>
      <c r="V687" s="1126"/>
      <c r="W687" s="1126"/>
      <c r="AH687" s="1105"/>
      <c r="AI687" s="1105"/>
      <c r="AJ687" s="1014"/>
    </row>
    <row r="688" spans="1:36" s="1104" customFormat="1" ht="12.75">
      <c r="A688" s="1125"/>
      <c r="B688" s="1125"/>
      <c r="C688" s="1126"/>
      <c r="D688" s="1091"/>
      <c r="E688" s="1091"/>
      <c r="F688" s="1091"/>
      <c r="G688" s="1091"/>
      <c r="H688" s="1091"/>
      <c r="I688" s="1091"/>
      <c r="J688" s="1091"/>
      <c r="K688" s="1091"/>
      <c r="L688" s="1091"/>
      <c r="M688" s="1091"/>
      <c r="N688" s="1091"/>
      <c r="O688" s="1125"/>
      <c r="P688" s="1125"/>
      <c r="Q688" s="1125"/>
      <c r="R688" s="1126"/>
      <c r="S688" s="1125"/>
      <c r="T688" s="1125"/>
      <c r="U688" s="1125"/>
      <c r="V688" s="1126"/>
      <c r="W688" s="1126"/>
      <c r="AH688" s="1105"/>
      <c r="AI688" s="1105"/>
      <c r="AJ688" s="1014"/>
    </row>
    <row r="689" spans="1:36" s="1104" customFormat="1" ht="12.75">
      <c r="A689" s="1125"/>
      <c r="B689" s="1125"/>
      <c r="C689" s="1126"/>
      <c r="D689" s="1091"/>
      <c r="E689" s="1091"/>
      <c r="F689" s="1091"/>
      <c r="G689" s="1091"/>
      <c r="H689" s="1091"/>
      <c r="I689" s="1091"/>
      <c r="J689" s="1091"/>
      <c r="K689" s="1091"/>
      <c r="L689" s="1091"/>
      <c r="M689" s="1091"/>
      <c r="N689" s="1091"/>
      <c r="O689" s="1125"/>
      <c r="P689" s="1125"/>
      <c r="Q689" s="1125"/>
      <c r="R689" s="1126"/>
      <c r="S689" s="1125"/>
      <c r="T689" s="1125"/>
      <c r="U689" s="1125"/>
      <c r="V689" s="1126"/>
      <c r="W689" s="1126"/>
      <c r="AH689" s="1105"/>
      <c r="AI689" s="1105"/>
      <c r="AJ689" s="1014"/>
    </row>
    <row r="690" spans="1:36" s="1104" customFormat="1" ht="12.75">
      <c r="A690" s="1125"/>
      <c r="B690" s="1125"/>
      <c r="C690" s="1126"/>
      <c r="D690" s="1091"/>
      <c r="E690" s="1091"/>
      <c r="F690" s="1091"/>
      <c r="G690" s="1091"/>
      <c r="H690" s="1091"/>
      <c r="I690" s="1091"/>
      <c r="J690" s="1091"/>
      <c r="K690" s="1091"/>
      <c r="L690" s="1091"/>
      <c r="M690" s="1091"/>
      <c r="N690" s="1091"/>
      <c r="O690" s="1125"/>
      <c r="P690" s="1125"/>
      <c r="Q690" s="1125"/>
      <c r="R690" s="1126"/>
      <c r="S690" s="1125"/>
      <c r="T690" s="1125"/>
      <c r="U690" s="1125"/>
      <c r="V690" s="1126"/>
      <c r="W690" s="1126"/>
      <c r="AH690" s="1105"/>
      <c r="AI690" s="1105"/>
      <c r="AJ690" s="1014"/>
    </row>
    <row r="691" spans="1:36" s="1104" customFormat="1" ht="12.75">
      <c r="A691" s="1125"/>
      <c r="B691" s="1125"/>
      <c r="C691" s="1126"/>
      <c r="D691" s="1091"/>
      <c r="E691" s="1091"/>
      <c r="F691" s="1091"/>
      <c r="G691" s="1091"/>
      <c r="H691" s="1091"/>
      <c r="I691" s="1091"/>
      <c r="J691" s="1091"/>
      <c r="K691" s="1091"/>
      <c r="L691" s="1091"/>
      <c r="M691" s="1091"/>
      <c r="N691" s="1091"/>
      <c r="O691" s="1125"/>
      <c r="P691" s="1125"/>
      <c r="Q691" s="1125"/>
      <c r="R691" s="1126"/>
      <c r="S691" s="1125"/>
      <c r="T691" s="1125"/>
      <c r="U691" s="1125"/>
      <c r="V691" s="1126"/>
      <c r="W691" s="1126"/>
      <c r="AH691" s="1105"/>
      <c r="AI691" s="1105"/>
      <c r="AJ691" s="1014"/>
    </row>
    <row r="692" spans="1:36" s="1104" customFormat="1" ht="12.75">
      <c r="A692" s="1125"/>
      <c r="B692" s="1125"/>
      <c r="C692" s="1126"/>
      <c r="D692" s="1091"/>
      <c r="E692" s="1091"/>
      <c r="F692" s="1091"/>
      <c r="G692" s="1091"/>
      <c r="H692" s="1091"/>
      <c r="I692" s="1091"/>
      <c r="J692" s="1091"/>
      <c r="K692" s="1091"/>
      <c r="L692" s="1091"/>
      <c r="M692" s="1091"/>
      <c r="N692" s="1091"/>
      <c r="O692" s="1125"/>
      <c r="P692" s="1125"/>
      <c r="Q692" s="1125"/>
      <c r="R692" s="1126"/>
      <c r="S692" s="1125"/>
      <c r="T692" s="1125"/>
      <c r="U692" s="1125"/>
      <c r="V692" s="1126"/>
      <c r="W692" s="1126"/>
      <c r="AH692" s="1105"/>
      <c r="AI692" s="1105"/>
      <c r="AJ692" s="1014"/>
    </row>
    <row r="693" spans="1:36" s="1104" customFormat="1" ht="12.75">
      <c r="A693" s="1125"/>
      <c r="B693" s="1125"/>
      <c r="C693" s="1126"/>
      <c r="D693" s="1091"/>
      <c r="E693" s="1091"/>
      <c r="F693" s="1091"/>
      <c r="G693" s="1091"/>
      <c r="H693" s="1091"/>
      <c r="I693" s="1091"/>
      <c r="J693" s="1091"/>
      <c r="K693" s="1091"/>
      <c r="L693" s="1091"/>
      <c r="M693" s="1091"/>
      <c r="N693" s="1091"/>
      <c r="O693" s="1125"/>
      <c r="P693" s="1125"/>
      <c r="Q693" s="1125"/>
      <c r="R693" s="1126"/>
      <c r="S693" s="1125"/>
      <c r="T693" s="1125"/>
      <c r="U693" s="1125"/>
      <c r="V693" s="1126"/>
      <c r="W693" s="1126"/>
      <c r="AH693" s="1105"/>
      <c r="AI693" s="1105"/>
      <c r="AJ693" s="1014"/>
    </row>
    <row r="694" spans="1:36" s="1104" customFormat="1" ht="12.75">
      <c r="A694" s="1125"/>
      <c r="B694" s="1125"/>
      <c r="C694" s="1126"/>
      <c r="D694" s="1091"/>
      <c r="E694" s="1091"/>
      <c r="F694" s="1091"/>
      <c r="G694" s="1091"/>
      <c r="H694" s="1091"/>
      <c r="I694" s="1091"/>
      <c r="J694" s="1091"/>
      <c r="K694" s="1091"/>
      <c r="L694" s="1091"/>
      <c r="M694" s="1091"/>
      <c r="N694" s="1091"/>
      <c r="O694" s="1125"/>
      <c r="P694" s="1125"/>
      <c r="Q694" s="1125"/>
      <c r="R694" s="1126"/>
      <c r="S694" s="1125"/>
      <c r="T694" s="1125"/>
      <c r="U694" s="1125"/>
      <c r="V694" s="1126"/>
      <c r="W694" s="1126"/>
      <c r="AH694" s="1105"/>
      <c r="AI694" s="1105"/>
      <c r="AJ694" s="1014"/>
    </row>
    <row r="695" spans="1:36" s="1104" customFormat="1" ht="12.75">
      <c r="A695" s="1125"/>
      <c r="B695" s="1125"/>
      <c r="C695" s="1126"/>
      <c r="D695" s="1091"/>
      <c r="E695" s="1091"/>
      <c r="F695" s="1091"/>
      <c r="G695" s="1091"/>
      <c r="H695" s="1091"/>
      <c r="I695" s="1091"/>
      <c r="J695" s="1091"/>
      <c r="K695" s="1091"/>
      <c r="L695" s="1091"/>
      <c r="M695" s="1091"/>
      <c r="N695" s="1091"/>
      <c r="O695" s="1125"/>
      <c r="P695" s="1125"/>
      <c r="Q695" s="1125"/>
      <c r="R695" s="1126"/>
      <c r="S695" s="1125"/>
      <c r="T695" s="1125"/>
      <c r="U695" s="1125"/>
      <c r="V695" s="1126"/>
      <c r="W695" s="1126"/>
      <c r="AH695" s="1105"/>
      <c r="AI695" s="1105"/>
      <c r="AJ695" s="1014"/>
    </row>
    <row r="696" spans="1:36" s="1104" customFormat="1" ht="12.75">
      <c r="A696" s="1125"/>
      <c r="B696" s="1125"/>
      <c r="C696" s="1126"/>
      <c r="D696" s="1091"/>
      <c r="E696" s="1091"/>
      <c r="F696" s="1091"/>
      <c r="G696" s="1091"/>
      <c r="H696" s="1091"/>
      <c r="I696" s="1091"/>
      <c r="J696" s="1091"/>
      <c r="K696" s="1091"/>
      <c r="L696" s="1091"/>
      <c r="M696" s="1091"/>
      <c r="N696" s="1091"/>
      <c r="O696" s="1125"/>
      <c r="P696" s="1125"/>
      <c r="Q696" s="1125"/>
      <c r="R696" s="1126"/>
      <c r="S696" s="1125"/>
      <c r="T696" s="1125"/>
      <c r="U696" s="1125"/>
      <c r="V696" s="1126"/>
      <c r="W696" s="1126"/>
      <c r="AH696" s="1105"/>
      <c r="AI696" s="1105"/>
      <c r="AJ696" s="1014"/>
    </row>
    <row r="697" spans="1:36" s="1104" customFormat="1" ht="12.75">
      <c r="A697" s="1125"/>
      <c r="B697" s="1125"/>
      <c r="C697" s="1126"/>
      <c r="D697" s="1091"/>
      <c r="E697" s="1091"/>
      <c r="F697" s="1091"/>
      <c r="G697" s="1091"/>
      <c r="H697" s="1091"/>
      <c r="I697" s="1091"/>
      <c r="J697" s="1091"/>
      <c r="K697" s="1091"/>
      <c r="L697" s="1091"/>
      <c r="M697" s="1091"/>
      <c r="N697" s="1091"/>
      <c r="O697" s="1125"/>
      <c r="P697" s="1125"/>
      <c r="Q697" s="1125"/>
      <c r="R697" s="1126"/>
      <c r="S697" s="1125"/>
      <c r="T697" s="1125"/>
      <c r="U697" s="1125"/>
      <c r="V697" s="1126"/>
      <c r="W697" s="1126"/>
      <c r="AH697" s="1105"/>
      <c r="AI697" s="1105"/>
      <c r="AJ697" s="1014"/>
    </row>
    <row r="698" spans="1:36" s="1104" customFormat="1" ht="12.75">
      <c r="A698" s="1125"/>
      <c r="B698" s="1125"/>
      <c r="C698" s="1126"/>
      <c r="D698" s="1091"/>
      <c r="E698" s="1091"/>
      <c r="F698" s="1091"/>
      <c r="G698" s="1091"/>
      <c r="H698" s="1091"/>
      <c r="I698" s="1091"/>
      <c r="J698" s="1091"/>
      <c r="K698" s="1091"/>
      <c r="L698" s="1091"/>
      <c r="M698" s="1091"/>
      <c r="N698" s="1091"/>
      <c r="O698" s="1125"/>
      <c r="P698" s="1125"/>
      <c r="Q698" s="1125"/>
      <c r="R698" s="1126"/>
      <c r="S698" s="1125"/>
      <c r="T698" s="1125"/>
      <c r="U698" s="1125"/>
      <c r="V698" s="1126"/>
      <c r="W698" s="1126"/>
      <c r="AH698" s="1105"/>
      <c r="AI698" s="1105"/>
      <c r="AJ698" s="1014"/>
    </row>
    <row r="699" spans="1:36" s="1104" customFormat="1" ht="12.75">
      <c r="A699" s="1125"/>
      <c r="B699" s="1125"/>
      <c r="C699" s="1126"/>
      <c r="D699" s="1091"/>
      <c r="E699" s="1091"/>
      <c r="F699" s="1091"/>
      <c r="G699" s="1091"/>
      <c r="H699" s="1091"/>
      <c r="I699" s="1091"/>
      <c r="J699" s="1091"/>
      <c r="K699" s="1091"/>
      <c r="L699" s="1091"/>
      <c r="M699" s="1091"/>
      <c r="N699" s="1091"/>
      <c r="O699" s="1125"/>
      <c r="P699" s="1125"/>
      <c r="Q699" s="1125"/>
      <c r="R699" s="1126"/>
      <c r="S699" s="1125"/>
      <c r="T699" s="1125"/>
      <c r="U699" s="1125"/>
      <c r="V699" s="1126"/>
      <c r="W699" s="1126"/>
      <c r="AH699" s="1105"/>
      <c r="AI699" s="1105"/>
      <c r="AJ699" s="1014"/>
    </row>
    <row r="700" spans="1:36" s="1104" customFormat="1" ht="12.75">
      <c r="A700" s="1125"/>
      <c r="B700" s="1125"/>
      <c r="C700" s="1126"/>
      <c r="D700" s="1091"/>
      <c r="E700" s="1091"/>
      <c r="F700" s="1091"/>
      <c r="G700" s="1091"/>
      <c r="H700" s="1091"/>
      <c r="I700" s="1091"/>
      <c r="J700" s="1091"/>
      <c r="K700" s="1091"/>
      <c r="L700" s="1091"/>
      <c r="M700" s="1091"/>
      <c r="N700" s="1091"/>
      <c r="O700" s="1125"/>
      <c r="P700" s="1125"/>
      <c r="Q700" s="1125"/>
      <c r="R700" s="1126"/>
      <c r="S700" s="1125"/>
      <c r="T700" s="1125"/>
      <c r="U700" s="1125"/>
      <c r="V700" s="1126"/>
      <c r="W700" s="1126"/>
      <c r="AH700" s="1105"/>
      <c r="AI700" s="1105"/>
      <c r="AJ700" s="1014"/>
    </row>
    <row r="701" spans="1:36" s="1104" customFormat="1" ht="12.75">
      <c r="A701" s="1125"/>
      <c r="B701" s="1125"/>
      <c r="C701" s="1126"/>
      <c r="D701" s="1091"/>
      <c r="E701" s="1091"/>
      <c r="F701" s="1091"/>
      <c r="G701" s="1091"/>
      <c r="H701" s="1091"/>
      <c r="I701" s="1091"/>
      <c r="J701" s="1091"/>
      <c r="K701" s="1091"/>
      <c r="L701" s="1091"/>
      <c r="M701" s="1091"/>
      <c r="N701" s="1091"/>
      <c r="O701" s="1125"/>
      <c r="P701" s="1125"/>
      <c r="Q701" s="1125"/>
      <c r="R701" s="1126"/>
      <c r="S701" s="1125"/>
      <c r="T701" s="1125"/>
      <c r="U701" s="1125"/>
      <c r="V701" s="1126"/>
      <c r="W701" s="1126"/>
      <c r="AH701" s="1105"/>
      <c r="AI701" s="1105"/>
      <c r="AJ701" s="1014"/>
    </row>
    <row r="702" spans="1:36" s="1104" customFormat="1" ht="12.75">
      <c r="A702" s="1125"/>
      <c r="B702" s="1125"/>
      <c r="C702" s="1126"/>
      <c r="D702" s="1091"/>
      <c r="E702" s="1091"/>
      <c r="F702" s="1091"/>
      <c r="G702" s="1091"/>
      <c r="H702" s="1091"/>
      <c r="I702" s="1091"/>
      <c r="J702" s="1091"/>
      <c r="K702" s="1091"/>
      <c r="L702" s="1091"/>
      <c r="M702" s="1091"/>
      <c r="N702" s="1091"/>
      <c r="O702" s="1125"/>
      <c r="P702" s="1125"/>
      <c r="Q702" s="1125"/>
      <c r="R702" s="1126"/>
      <c r="S702" s="1125"/>
      <c r="T702" s="1125"/>
      <c r="U702" s="1125"/>
      <c r="V702" s="1126"/>
      <c r="W702" s="1126"/>
      <c r="AH702" s="1105"/>
      <c r="AI702" s="1105"/>
      <c r="AJ702" s="1014"/>
    </row>
    <row r="703" spans="1:36" s="1104" customFormat="1" ht="12.75">
      <c r="A703" s="1125"/>
      <c r="B703" s="1125"/>
      <c r="C703" s="1126"/>
      <c r="D703" s="1091"/>
      <c r="E703" s="1091"/>
      <c r="F703" s="1091"/>
      <c r="G703" s="1091"/>
      <c r="H703" s="1091"/>
      <c r="I703" s="1091"/>
      <c r="J703" s="1091"/>
      <c r="K703" s="1091"/>
      <c r="L703" s="1091"/>
      <c r="M703" s="1091"/>
      <c r="N703" s="1091"/>
      <c r="O703" s="1125"/>
      <c r="P703" s="1125"/>
      <c r="Q703" s="1125"/>
      <c r="R703" s="1126"/>
      <c r="S703" s="1125"/>
      <c r="T703" s="1125"/>
      <c r="U703" s="1125"/>
      <c r="V703" s="1126"/>
      <c r="W703" s="1126"/>
      <c r="AH703" s="1105"/>
      <c r="AI703" s="1105"/>
      <c r="AJ703" s="1014"/>
    </row>
    <row r="704" spans="1:36" s="1104" customFormat="1" ht="12.75">
      <c r="A704" s="1125"/>
      <c r="B704" s="1125"/>
      <c r="C704" s="1126"/>
      <c r="D704" s="1091"/>
      <c r="E704" s="1091"/>
      <c r="F704" s="1091"/>
      <c r="G704" s="1091"/>
      <c r="H704" s="1091"/>
      <c r="I704" s="1091"/>
      <c r="J704" s="1091"/>
      <c r="K704" s="1091"/>
      <c r="L704" s="1091"/>
      <c r="M704" s="1091"/>
      <c r="N704" s="1091"/>
      <c r="O704" s="1125"/>
      <c r="P704" s="1125"/>
      <c r="Q704" s="1125"/>
      <c r="R704" s="1126"/>
      <c r="S704" s="1125"/>
      <c r="T704" s="1125"/>
      <c r="U704" s="1125"/>
      <c r="V704" s="1126"/>
      <c r="W704" s="1126"/>
      <c r="AH704" s="1105"/>
      <c r="AI704" s="1105"/>
      <c r="AJ704" s="1014"/>
    </row>
    <row r="705" spans="1:36" s="1104" customFormat="1" ht="12.75">
      <c r="A705" s="1125"/>
      <c r="B705" s="1125"/>
      <c r="C705" s="1126"/>
      <c r="D705" s="1091"/>
      <c r="E705" s="1091"/>
      <c r="F705" s="1091"/>
      <c r="G705" s="1091"/>
      <c r="H705" s="1091"/>
      <c r="I705" s="1091"/>
      <c r="J705" s="1091"/>
      <c r="K705" s="1091"/>
      <c r="L705" s="1091"/>
      <c r="M705" s="1091"/>
      <c r="N705" s="1091"/>
      <c r="O705" s="1125"/>
      <c r="P705" s="1125"/>
      <c r="Q705" s="1125"/>
      <c r="R705" s="1126"/>
      <c r="S705" s="1125"/>
      <c r="T705" s="1125"/>
      <c r="U705" s="1125"/>
      <c r="V705" s="1126"/>
      <c r="W705" s="1126"/>
      <c r="AH705" s="1105"/>
      <c r="AI705" s="1105"/>
      <c r="AJ705" s="1014"/>
    </row>
    <row r="706" spans="1:36" s="1104" customFormat="1" ht="12.75">
      <c r="A706" s="1125"/>
      <c r="B706" s="1125"/>
      <c r="C706" s="1126"/>
      <c r="D706" s="1091"/>
      <c r="E706" s="1091"/>
      <c r="F706" s="1091"/>
      <c r="G706" s="1091"/>
      <c r="H706" s="1091"/>
      <c r="I706" s="1091"/>
      <c r="J706" s="1091"/>
      <c r="K706" s="1091"/>
      <c r="L706" s="1091"/>
      <c r="M706" s="1091"/>
      <c r="N706" s="1091"/>
      <c r="O706" s="1125"/>
      <c r="P706" s="1125"/>
      <c r="Q706" s="1125"/>
      <c r="R706" s="1126"/>
      <c r="S706" s="1125"/>
      <c r="T706" s="1125"/>
      <c r="U706" s="1125"/>
      <c r="V706" s="1126"/>
      <c r="W706" s="1126"/>
      <c r="AH706" s="1105"/>
      <c r="AI706" s="1105"/>
      <c r="AJ706" s="1014"/>
    </row>
    <row r="707" spans="1:36" s="1104" customFormat="1" ht="12.75">
      <c r="A707" s="1125"/>
      <c r="B707" s="1125"/>
      <c r="C707" s="1126"/>
      <c r="D707" s="1091"/>
      <c r="E707" s="1091"/>
      <c r="F707" s="1091"/>
      <c r="G707" s="1091"/>
      <c r="H707" s="1091"/>
      <c r="I707" s="1091"/>
      <c r="J707" s="1091"/>
      <c r="K707" s="1091"/>
      <c r="L707" s="1091"/>
      <c r="M707" s="1091"/>
      <c r="N707" s="1091"/>
      <c r="O707" s="1125"/>
      <c r="P707" s="1125"/>
      <c r="Q707" s="1125"/>
      <c r="R707" s="1126"/>
      <c r="S707" s="1125"/>
      <c r="T707" s="1125"/>
      <c r="U707" s="1125"/>
      <c r="V707" s="1126"/>
      <c r="W707" s="1126"/>
      <c r="AH707" s="1105"/>
      <c r="AI707" s="1105"/>
      <c r="AJ707" s="1014"/>
    </row>
    <row r="708" spans="1:36" s="1104" customFormat="1" ht="12.75">
      <c r="A708" s="1125"/>
      <c r="B708" s="1125"/>
      <c r="C708" s="1126"/>
      <c r="D708" s="1091"/>
      <c r="E708" s="1091"/>
      <c r="F708" s="1091"/>
      <c r="G708" s="1091"/>
      <c r="H708" s="1091"/>
      <c r="I708" s="1091"/>
      <c r="J708" s="1091"/>
      <c r="K708" s="1091"/>
      <c r="L708" s="1091"/>
      <c r="M708" s="1091"/>
      <c r="N708" s="1091"/>
      <c r="O708" s="1125"/>
      <c r="P708" s="1125"/>
      <c r="Q708" s="1125"/>
      <c r="R708" s="1126"/>
      <c r="S708" s="1125"/>
      <c r="T708" s="1125"/>
      <c r="U708" s="1125"/>
      <c r="V708" s="1126"/>
      <c r="W708" s="1126"/>
      <c r="AH708" s="1105"/>
      <c r="AI708" s="1105"/>
      <c r="AJ708" s="1014"/>
    </row>
    <row r="709" spans="1:36" s="1104" customFormat="1" ht="12.75">
      <c r="A709" s="1125"/>
      <c r="B709" s="1125"/>
      <c r="C709" s="1126"/>
      <c r="D709" s="1091"/>
      <c r="E709" s="1091"/>
      <c r="F709" s="1091"/>
      <c r="G709" s="1091"/>
      <c r="H709" s="1091"/>
      <c r="I709" s="1091"/>
      <c r="J709" s="1091"/>
      <c r="K709" s="1091"/>
      <c r="L709" s="1091"/>
      <c r="M709" s="1091"/>
      <c r="N709" s="1091"/>
      <c r="O709" s="1125"/>
      <c r="P709" s="1125"/>
      <c r="Q709" s="1125"/>
      <c r="R709" s="1126"/>
      <c r="S709" s="1125"/>
      <c r="T709" s="1125"/>
      <c r="U709" s="1125"/>
      <c r="V709" s="1126"/>
      <c r="W709" s="1126"/>
      <c r="AH709" s="1105"/>
      <c r="AI709" s="1105"/>
      <c r="AJ709" s="1014"/>
    </row>
    <row r="710" spans="1:36" s="1104" customFormat="1" ht="12.75">
      <c r="A710" s="1125"/>
      <c r="B710" s="1125"/>
      <c r="C710" s="1126"/>
      <c r="D710" s="1091"/>
      <c r="E710" s="1091"/>
      <c r="F710" s="1091"/>
      <c r="G710" s="1091"/>
      <c r="H710" s="1091"/>
      <c r="I710" s="1091"/>
      <c r="J710" s="1091"/>
      <c r="K710" s="1091"/>
      <c r="L710" s="1091"/>
      <c r="M710" s="1091"/>
      <c r="N710" s="1091"/>
      <c r="O710" s="1125"/>
      <c r="P710" s="1125"/>
      <c r="Q710" s="1125"/>
      <c r="R710" s="1126"/>
      <c r="S710" s="1125"/>
      <c r="T710" s="1125"/>
      <c r="U710" s="1125"/>
      <c r="V710" s="1126"/>
      <c r="W710" s="1126"/>
      <c r="AH710" s="1105"/>
      <c r="AI710" s="1105"/>
      <c r="AJ710" s="1014"/>
    </row>
    <row r="711" spans="1:36" s="1104" customFormat="1" ht="12.75">
      <c r="A711" s="1125"/>
      <c r="B711" s="1125"/>
      <c r="C711" s="1126"/>
      <c r="D711" s="1091"/>
      <c r="E711" s="1091"/>
      <c r="F711" s="1091"/>
      <c r="G711" s="1091"/>
      <c r="H711" s="1091"/>
      <c r="I711" s="1091"/>
      <c r="J711" s="1091"/>
      <c r="K711" s="1091"/>
      <c r="L711" s="1091"/>
      <c r="M711" s="1091"/>
      <c r="N711" s="1091"/>
      <c r="O711" s="1125"/>
      <c r="P711" s="1125"/>
      <c r="Q711" s="1125"/>
      <c r="R711" s="1126"/>
      <c r="S711" s="1125"/>
      <c r="T711" s="1125"/>
      <c r="U711" s="1125"/>
      <c r="V711" s="1126"/>
      <c r="W711" s="1126"/>
      <c r="AH711" s="1105"/>
      <c r="AI711" s="1105"/>
      <c r="AJ711" s="1014"/>
    </row>
    <row r="712" spans="1:36" s="1104" customFormat="1" ht="12.75">
      <c r="A712" s="1125"/>
      <c r="B712" s="1125"/>
      <c r="C712" s="1126"/>
      <c r="D712" s="1091"/>
      <c r="E712" s="1091"/>
      <c r="F712" s="1091"/>
      <c r="G712" s="1091"/>
      <c r="H712" s="1091"/>
      <c r="I712" s="1091"/>
      <c r="J712" s="1091"/>
      <c r="K712" s="1091"/>
      <c r="L712" s="1091"/>
      <c r="M712" s="1091"/>
      <c r="N712" s="1091"/>
      <c r="O712" s="1125"/>
      <c r="P712" s="1125"/>
      <c r="Q712" s="1125"/>
      <c r="R712" s="1126"/>
      <c r="S712" s="1125"/>
      <c r="T712" s="1125"/>
      <c r="U712" s="1125"/>
      <c r="V712" s="1126"/>
      <c r="W712" s="1126"/>
      <c r="AH712" s="1105"/>
      <c r="AI712" s="1105"/>
      <c r="AJ712" s="1014"/>
    </row>
    <row r="713" spans="1:36" s="1104" customFormat="1" ht="12.75">
      <c r="A713" s="1125"/>
      <c r="B713" s="1125"/>
      <c r="C713" s="1126"/>
      <c r="D713" s="1091"/>
      <c r="E713" s="1091"/>
      <c r="F713" s="1091"/>
      <c r="G713" s="1091"/>
      <c r="H713" s="1091"/>
      <c r="I713" s="1091"/>
      <c r="J713" s="1091"/>
      <c r="K713" s="1091"/>
      <c r="L713" s="1091"/>
      <c r="M713" s="1091"/>
      <c r="N713" s="1091"/>
      <c r="O713" s="1125"/>
      <c r="P713" s="1125"/>
      <c r="Q713" s="1125"/>
      <c r="R713" s="1126"/>
      <c r="S713" s="1125"/>
      <c r="T713" s="1125"/>
      <c r="U713" s="1125"/>
      <c r="V713" s="1126"/>
      <c r="W713" s="1126"/>
      <c r="AH713" s="1105"/>
      <c r="AI713" s="1105"/>
      <c r="AJ713" s="1014"/>
    </row>
    <row r="714" spans="1:36" s="1104" customFormat="1" ht="12.75">
      <c r="A714" s="1125"/>
      <c r="B714" s="1125"/>
      <c r="C714" s="1126"/>
      <c r="D714" s="1091"/>
      <c r="E714" s="1091"/>
      <c r="F714" s="1091"/>
      <c r="G714" s="1091"/>
      <c r="H714" s="1091"/>
      <c r="I714" s="1091"/>
      <c r="J714" s="1091"/>
      <c r="K714" s="1091"/>
      <c r="L714" s="1091"/>
      <c r="M714" s="1091"/>
      <c r="N714" s="1091"/>
      <c r="O714" s="1125"/>
      <c r="P714" s="1125"/>
      <c r="Q714" s="1125"/>
      <c r="R714" s="1126"/>
      <c r="S714" s="1125"/>
      <c r="T714" s="1125"/>
      <c r="U714" s="1125"/>
      <c r="V714" s="1126"/>
      <c r="W714" s="1126"/>
      <c r="AH714" s="1105"/>
      <c r="AI714" s="1105"/>
      <c r="AJ714" s="1014"/>
    </row>
    <row r="715" spans="1:36" s="1104" customFormat="1" ht="12.75">
      <c r="A715" s="1125"/>
      <c r="B715" s="1125"/>
      <c r="C715" s="1126"/>
      <c r="D715" s="1091"/>
      <c r="E715" s="1091"/>
      <c r="F715" s="1091"/>
      <c r="G715" s="1091"/>
      <c r="H715" s="1091"/>
      <c r="I715" s="1091"/>
      <c r="J715" s="1091"/>
      <c r="K715" s="1091"/>
      <c r="L715" s="1091"/>
      <c r="M715" s="1091"/>
      <c r="N715" s="1091"/>
      <c r="O715" s="1125"/>
      <c r="P715" s="1125"/>
      <c r="Q715" s="1125"/>
      <c r="R715" s="1126"/>
      <c r="S715" s="1125"/>
      <c r="T715" s="1125"/>
      <c r="U715" s="1125"/>
      <c r="V715" s="1126"/>
      <c r="W715" s="1126"/>
      <c r="AH715" s="1105"/>
      <c r="AI715" s="1105"/>
      <c r="AJ715" s="1014"/>
    </row>
    <row r="716" spans="1:36" s="1104" customFormat="1" ht="12.75">
      <c r="A716" s="1125"/>
      <c r="B716" s="1125"/>
      <c r="C716" s="1126"/>
      <c r="D716" s="1091"/>
      <c r="E716" s="1091"/>
      <c r="F716" s="1091"/>
      <c r="G716" s="1091"/>
      <c r="H716" s="1091"/>
      <c r="I716" s="1091"/>
      <c r="J716" s="1091"/>
      <c r="K716" s="1091"/>
      <c r="L716" s="1091"/>
      <c r="M716" s="1091"/>
      <c r="N716" s="1091"/>
      <c r="O716" s="1125"/>
      <c r="P716" s="1125"/>
      <c r="Q716" s="1125"/>
      <c r="R716" s="1126"/>
      <c r="S716" s="1125"/>
      <c r="T716" s="1125"/>
      <c r="U716" s="1125"/>
      <c r="V716" s="1126"/>
      <c r="W716" s="1126"/>
      <c r="AH716" s="1105"/>
      <c r="AI716" s="1105"/>
      <c r="AJ716" s="1014"/>
    </row>
    <row r="717" spans="1:36" s="1104" customFormat="1" ht="12.75">
      <c r="A717" s="1125"/>
      <c r="B717" s="1125"/>
      <c r="C717" s="1126"/>
      <c r="D717" s="1091"/>
      <c r="E717" s="1091"/>
      <c r="F717" s="1091"/>
      <c r="G717" s="1091"/>
      <c r="H717" s="1091"/>
      <c r="I717" s="1091"/>
      <c r="J717" s="1091"/>
      <c r="K717" s="1091"/>
      <c r="L717" s="1091"/>
      <c r="M717" s="1091"/>
      <c r="N717" s="1091"/>
      <c r="O717" s="1125"/>
      <c r="P717" s="1125"/>
      <c r="Q717" s="1125"/>
      <c r="R717" s="1126"/>
      <c r="S717" s="1125"/>
      <c r="T717" s="1125"/>
      <c r="U717" s="1125"/>
      <c r="V717" s="1126"/>
      <c r="W717" s="1126"/>
      <c r="AH717" s="1105"/>
      <c r="AI717" s="1105"/>
      <c r="AJ717" s="1014"/>
    </row>
    <row r="718" spans="1:36" s="1104" customFormat="1" ht="12.75">
      <c r="A718" s="1125"/>
      <c r="B718" s="1125"/>
      <c r="C718" s="1126"/>
      <c r="D718" s="1091"/>
      <c r="E718" s="1091"/>
      <c r="F718" s="1091"/>
      <c r="G718" s="1091"/>
      <c r="H718" s="1091"/>
      <c r="I718" s="1091"/>
      <c r="J718" s="1091"/>
      <c r="K718" s="1091"/>
      <c r="L718" s="1091"/>
      <c r="M718" s="1091"/>
      <c r="N718" s="1091"/>
      <c r="O718" s="1125"/>
      <c r="P718" s="1125"/>
      <c r="Q718" s="1125"/>
      <c r="R718" s="1126"/>
      <c r="S718" s="1125"/>
      <c r="T718" s="1125"/>
      <c r="U718" s="1125"/>
      <c r="V718" s="1126"/>
      <c r="W718" s="1126"/>
      <c r="AH718" s="1105"/>
      <c r="AI718" s="1105"/>
      <c r="AJ718" s="1014"/>
    </row>
    <row r="719" spans="1:36" s="1104" customFormat="1" ht="12.75">
      <c r="A719" s="1125"/>
      <c r="B719" s="1125"/>
      <c r="C719" s="1126"/>
      <c r="D719" s="1091"/>
      <c r="E719" s="1091"/>
      <c r="F719" s="1091"/>
      <c r="G719" s="1091"/>
      <c r="H719" s="1091"/>
      <c r="I719" s="1091"/>
      <c r="J719" s="1091"/>
      <c r="K719" s="1091"/>
      <c r="L719" s="1091"/>
      <c r="M719" s="1091"/>
      <c r="N719" s="1091"/>
      <c r="O719" s="1125"/>
      <c r="P719" s="1125"/>
      <c r="Q719" s="1125"/>
      <c r="R719" s="1126"/>
      <c r="S719" s="1125"/>
      <c r="T719" s="1125"/>
      <c r="U719" s="1125"/>
      <c r="V719" s="1126"/>
      <c r="W719" s="1126"/>
      <c r="AH719" s="1105"/>
      <c r="AI719" s="1105"/>
      <c r="AJ719" s="1014"/>
    </row>
    <row r="720" spans="1:36" s="1104" customFormat="1" ht="12.75">
      <c r="A720" s="1125"/>
      <c r="B720" s="1125"/>
      <c r="C720" s="1126"/>
      <c r="D720" s="1091"/>
      <c r="E720" s="1091"/>
      <c r="F720" s="1091"/>
      <c r="G720" s="1091"/>
      <c r="H720" s="1091"/>
      <c r="I720" s="1091"/>
      <c r="J720" s="1091"/>
      <c r="K720" s="1091"/>
      <c r="L720" s="1091"/>
      <c r="M720" s="1091"/>
      <c r="N720" s="1091"/>
      <c r="O720" s="1125"/>
      <c r="P720" s="1125"/>
      <c r="Q720" s="1125"/>
      <c r="R720" s="1126"/>
      <c r="S720" s="1125"/>
      <c r="T720" s="1125"/>
      <c r="U720" s="1125"/>
      <c r="V720" s="1126"/>
      <c r="W720" s="1126"/>
      <c r="AH720" s="1105"/>
      <c r="AI720" s="1105"/>
      <c r="AJ720" s="1014"/>
    </row>
    <row r="721" spans="1:36" s="1104" customFormat="1" ht="12.75">
      <c r="A721" s="1125"/>
      <c r="B721" s="1125"/>
      <c r="C721" s="1126"/>
      <c r="D721" s="1091"/>
      <c r="E721" s="1091"/>
      <c r="F721" s="1091"/>
      <c r="G721" s="1091"/>
      <c r="H721" s="1091"/>
      <c r="I721" s="1091"/>
      <c r="J721" s="1091"/>
      <c r="K721" s="1091"/>
      <c r="L721" s="1091"/>
      <c r="M721" s="1091"/>
      <c r="N721" s="1091"/>
      <c r="O721" s="1125"/>
      <c r="P721" s="1125"/>
      <c r="Q721" s="1125"/>
      <c r="R721" s="1126"/>
      <c r="S721" s="1125"/>
      <c r="T721" s="1125"/>
      <c r="U721" s="1125"/>
      <c r="V721" s="1126"/>
      <c r="W721" s="1126"/>
      <c r="AH721" s="1105"/>
      <c r="AI721" s="1105"/>
      <c r="AJ721" s="1014"/>
    </row>
    <row r="722" spans="1:36" s="1104" customFormat="1" ht="12.75">
      <c r="A722" s="1125"/>
      <c r="B722" s="1125"/>
      <c r="C722" s="1126"/>
      <c r="D722" s="1091"/>
      <c r="E722" s="1091"/>
      <c r="F722" s="1091"/>
      <c r="G722" s="1091"/>
      <c r="H722" s="1091"/>
      <c r="I722" s="1091"/>
      <c r="J722" s="1091"/>
      <c r="K722" s="1091"/>
      <c r="L722" s="1091"/>
      <c r="M722" s="1091"/>
      <c r="N722" s="1091"/>
      <c r="O722" s="1125"/>
      <c r="P722" s="1125"/>
      <c r="Q722" s="1125"/>
      <c r="R722" s="1126"/>
      <c r="S722" s="1125"/>
      <c r="T722" s="1125"/>
      <c r="U722" s="1125"/>
      <c r="V722" s="1126"/>
      <c r="W722" s="1126"/>
      <c r="AH722" s="1105"/>
      <c r="AI722" s="1105"/>
      <c r="AJ722" s="1014"/>
    </row>
    <row r="723" spans="1:36" s="1104" customFormat="1" ht="12.75">
      <c r="A723" s="1125"/>
      <c r="B723" s="1125"/>
      <c r="C723" s="1126"/>
      <c r="D723" s="1091"/>
      <c r="E723" s="1091"/>
      <c r="F723" s="1091"/>
      <c r="G723" s="1091"/>
      <c r="H723" s="1091"/>
      <c r="I723" s="1091"/>
      <c r="J723" s="1091"/>
      <c r="K723" s="1091"/>
      <c r="L723" s="1091"/>
      <c r="M723" s="1091"/>
      <c r="N723" s="1091"/>
      <c r="O723" s="1125"/>
      <c r="P723" s="1125"/>
      <c r="Q723" s="1125"/>
      <c r="R723" s="1126"/>
      <c r="S723" s="1125"/>
      <c r="T723" s="1125"/>
      <c r="U723" s="1125"/>
      <c r="V723" s="1126"/>
      <c r="W723" s="1126"/>
      <c r="AH723" s="1105"/>
      <c r="AI723" s="1105"/>
      <c r="AJ723" s="1014"/>
    </row>
    <row r="724" spans="1:36" s="1104" customFormat="1" ht="12.75">
      <c r="A724" s="1125"/>
      <c r="B724" s="1125"/>
      <c r="C724" s="1126"/>
      <c r="D724" s="1091"/>
      <c r="E724" s="1091"/>
      <c r="F724" s="1091"/>
      <c r="G724" s="1091"/>
      <c r="H724" s="1091"/>
      <c r="I724" s="1091"/>
      <c r="J724" s="1091"/>
      <c r="K724" s="1091"/>
      <c r="L724" s="1091"/>
      <c r="M724" s="1091"/>
      <c r="N724" s="1091"/>
      <c r="O724" s="1125"/>
      <c r="P724" s="1125"/>
      <c r="Q724" s="1125"/>
      <c r="R724" s="1126"/>
      <c r="S724" s="1125"/>
      <c r="T724" s="1125"/>
      <c r="U724" s="1125"/>
      <c r="V724" s="1126"/>
      <c r="W724" s="1126"/>
      <c r="AH724" s="1105"/>
      <c r="AI724" s="1105"/>
      <c r="AJ724" s="1014"/>
    </row>
    <row r="725" spans="1:36" s="1104" customFormat="1" ht="12.75">
      <c r="A725" s="1125"/>
      <c r="B725" s="1125"/>
      <c r="C725" s="1126"/>
      <c r="D725" s="1091"/>
      <c r="E725" s="1091"/>
      <c r="F725" s="1091"/>
      <c r="G725" s="1091"/>
      <c r="H725" s="1091"/>
      <c r="I725" s="1091"/>
      <c r="J725" s="1091"/>
      <c r="K725" s="1091"/>
      <c r="L725" s="1091"/>
      <c r="M725" s="1091"/>
      <c r="N725" s="1091"/>
      <c r="O725" s="1125"/>
      <c r="P725" s="1125"/>
      <c r="Q725" s="1125"/>
      <c r="R725" s="1126"/>
      <c r="S725" s="1125"/>
      <c r="T725" s="1125"/>
      <c r="U725" s="1125"/>
      <c r="V725" s="1126"/>
      <c r="W725" s="1126"/>
      <c r="AH725" s="1105"/>
      <c r="AI725" s="1105"/>
      <c r="AJ725" s="1014"/>
    </row>
    <row r="726" spans="1:36" s="1104" customFormat="1" ht="12.75">
      <c r="A726" s="1125"/>
      <c r="B726" s="1125"/>
      <c r="C726" s="1126"/>
      <c r="D726" s="1091"/>
      <c r="E726" s="1091"/>
      <c r="F726" s="1091"/>
      <c r="G726" s="1091"/>
      <c r="H726" s="1091"/>
      <c r="I726" s="1091"/>
      <c r="J726" s="1091"/>
      <c r="K726" s="1091"/>
      <c r="L726" s="1091"/>
      <c r="M726" s="1091"/>
      <c r="N726" s="1091"/>
      <c r="O726" s="1125"/>
      <c r="P726" s="1125"/>
      <c r="Q726" s="1125"/>
      <c r="R726" s="1126"/>
      <c r="S726" s="1125"/>
      <c r="T726" s="1125"/>
      <c r="U726" s="1125"/>
      <c r="V726" s="1126"/>
      <c r="W726" s="1126"/>
      <c r="AH726" s="1105"/>
      <c r="AI726" s="1105"/>
      <c r="AJ726" s="1014"/>
    </row>
    <row r="727" spans="1:36" s="1104" customFormat="1" ht="12.75">
      <c r="A727" s="1125"/>
      <c r="B727" s="1125"/>
      <c r="C727" s="1126"/>
      <c r="D727" s="1091"/>
      <c r="E727" s="1091"/>
      <c r="F727" s="1091"/>
      <c r="G727" s="1091"/>
      <c r="H727" s="1091"/>
      <c r="I727" s="1091"/>
      <c r="J727" s="1091"/>
      <c r="K727" s="1091"/>
      <c r="L727" s="1091"/>
      <c r="M727" s="1091"/>
      <c r="N727" s="1091"/>
      <c r="O727" s="1125"/>
      <c r="P727" s="1125"/>
      <c r="Q727" s="1125"/>
      <c r="R727" s="1126"/>
      <c r="S727" s="1125"/>
      <c r="T727" s="1125"/>
      <c r="U727" s="1125"/>
      <c r="V727" s="1126"/>
      <c r="W727" s="1126"/>
      <c r="AH727" s="1105"/>
      <c r="AI727" s="1105"/>
      <c r="AJ727" s="1014"/>
    </row>
    <row r="728" spans="1:36" s="1104" customFormat="1" ht="12.75">
      <c r="A728" s="1125"/>
      <c r="B728" s="1125"/>
      <c r="C728" s="1126"/>
      <c r="D728" s="1091"/>
      <c r="E728" s="1091"/>
      <c r="F728" s="1091"/>
      <c r="G728" s="1091"/>
      <c r="H728" s="1091"/>
      <c r="I728" s="1091"/>
      <c r="J728" s="1091"/>
      <c r="K728" s="1091"/>
      <c r="L728" s="1091"/>
      <c r="M728" s="1091"/>
      <c r="N728" s="1091"/>
      <c r="O728" s="1125"/>
      <c r="P728" s="1125"/>
      <c r="Q728" s="1125"/>
      <c r="R728" s="1126"/>
      <c r="S728" s="1125"/>
      <c r="T728" s="1125"/>
      <c r="U728" s="1125"/>
      <c r="V728" s="1126"/>
      <c r="W728" s="1126"/>
      <c r="AH728" s="1105"/>
      <c r="AI728" s="1105"/>
      <c r="AJ728" s="1014"/>
    </row>
    <row r="729" spans="1:36" s="1104" customFormat="1" ht="12.75">
      <c r="A729" s="1125"/>
      <c r="B729" s="1125"/>
      <c r="C729" s="1126"/>
      <c r="D729" s="1091"/>
      <c r="E729" s="1091"/>
      <c r="F729" s="1091"/>
      <c r="G729" s="1091"/>
      <c r="H729" s="1091"/>
      <c r="I729" s="1091"/>
      <c r="J729" s="1091"/>
      <c r="K729" s="1091"/>
      <c r="L729" s="1091"/>
      <c r="M729" s="1091"/>
      <c r="N729" s="1091"/>
      <c r="O729" s="1125"/>
      <c r="P729" s="1125"/>
      <c r="Q729" s="1125"/>
      <c r="R729" s="1126"/>
      <c r="S729" s="1125"/>
      <c r="T729" s="1125"/>
      <c r="U729" s="1125"/>
      <c r="V729" s="1126"/>
      <c r="W729" s="1126"/>
      <c r="AH729" s="1105"/>
      <c r="AI729" s="1105"/>
      <c r="AJ729" s="1014"/>
    </row>
    <row r="730" spans="1:36" s="1104" customFormat="1" ht="12.75">
      <c r="A730" s="1125"/>
      <c r="B730" s="1125"/>
      <c r="C730" s="1126"/>
      <c r="D730" s="1091"/>
      <c r="E730" s="1091"/>
      <c r="F730" s="1091"/>
      <c r="G730" s="1091"/>
      <c r="H730" s="1091"/>
      <c r="I730" s="1091"/>
      <c r="J730" s="1091"/>
      <c r="K730" s="1091"/>
      <c r="L730" s="1091"/>
      <c r="M730" s="1091"/>
      <c r="N730" s="1091"/>
      <c r="O730" s="1125"/>
      <c r="P730" s="1125"/>
      <c r="Q730" s="1125"/>
      <c r="R730" s="1126"/>
      <c r="S730" s="1125"/>
      <c r="T730" s="1125"/>
      <c r="U730" s="1125"/>
      <c r="V730" s="1126"/>
      <c r="W730" s="1126"/>
      <c r="AH730" s="1105"/>
      <c r="AI730" s="1105"/>
      <c r="AJ730" s="1014"/>
    </row>
    <row r="731" spans="1:36" s="1104" customFormat="1" ht="12.75">
      <c r="A731" s="1125"/>
      <c r="B731" s="1125"/>
      <c r="C731" s="1126"/>
      <c r="D731" s="1091"/>
      <c r="E731" s="1091"/>
      <c r="F731" s="1091"/>
      <c r="G731" s="1091"/>
      <c r="H731" s="1091"/>
      <c r="I731" s="1091"/>
      <c r="J731" s="1091"/>
      <c r="K731" s="1091"/>
      <c r="L731" s="1091"/>
      <c r="M731" s="1091"/>
      <c r="N731" s="1091"/>
      <c r="O731" s="1125"/>
      <c r="P731" s="1125"/>
      <c r="Q731" s="1125"/>
      <c r="R731" s="1126"/>
      <c r="S731" s="1125"/>
      <c r="T731" s="1125"/>
      <c r="U731" s="1125"/>
      <c r="V731" s="1126"/>
      <c r="W731" s="1126"/>
      <c r="AH731" s="1105"/>
      <c r="AI731" s="1105"/>
      <c r="AJ731" s="1014"/>
    </row>
    <row r="732" spans="1:36" s="1104" customFormat="1" ht="12.75">
      <c r="A732" s="1125"/>
      <c r="B732" s="1125"/>
      <c r="C732" s="1126"/>
      <c r="D732" s="1091"/>
      <c r="E732" s="1091"/>
      <c r="F732" s="1091"/>
      <c r="G732" s="1091"/>
      <c r="H732" s="1091"/>
      <c r="I732" s="1091"/>
      <c r="J732" s="1091"/>
      <c r="K732" s="1091"/>
      <c r="L732" s="1091"/>
      <c r="M732" s="1091"/>
      <c r="N732" s="1091"/>
      <c r="O732" s="1125"/>
      <c r="P732" s="1125"/>
      <c r="Q732" s="1125"/>
      <c r="R732" s="1126"/>
      <c r="S732" s="1125"/>
      <c r="T732" s="1125"/>
      <c r="U732" s="1125"/>
      <c r="V732" s="1126"/>
      <c r="W732" s="1126"/>
      <c r="AH732" s="1105"/>
      <c r="AI732" s="1105"/>
      <c r="AJ732" s="1014"/>
    </row>
    <row r="733" spans="1:36" s="1104" customFormat="1" ht="12.75">
      <c r="A733" s="1125"/>
      <c r="B733" s="1125"/>
      <c r="C733" s="1126"/>
      <c r="D733" s="1091"/>
      <c r="E733" s="1091"/>
      <c r="F733" s="1091"/>
      <c r="G733" s="1091"/>
      <c r="H733" s="1091"/>
      <c r="I733" s="1091"/>
      <c r="J733" s="1091"/>
      <c r="K733" s="1091"/>
      <c r="L733" s="1091"/>
      <c r="M733" s="1091"/>
      <c r="N733" s="1091"/>
      <c r="O733" s="1125"/>
      <c r="P733" s="1125"/>
      <c r="Q733" s="1125"/>
      <c r="R733" s="1126"/>
      <c r="S733" s="1125"/>
      <c r="T733" s="1125"/>
      <c r="U733" s="1125"/>
      <c r="V733" s="1126"/>
      <c r="W733" s="1126"/>
      <c r="AH733" s="1105"/>
      <c r="AI733" s="1105"/>
      <c r="AJ733" s="1014"/>
    </row>
    <row r="734" spans="1:36" s="1104" customFormat="1" ht="12.75">
      <c r="A734" s="1125"/>
      <c r="B734" s="1125"/>
      <c r="C734" s="1126"/>
      <c r="D734" s="1091"/>
      <c r="E734" s="1091"/>
      <c r="F734" s="1091"/>
      <c r="G734" s="1091"/>
      <c r="H734" s="1091"/>
      <c r="I734" s="1091"/>
      <c r="J734" s="1091"/>
      <c r="K734" s="1091"/>
      <c r="L734" s="1091"/>
      <c r="M734" s="1091"/>
      <c r="N734" s="1091"/>
      <c r="O734" s="1125"/>
      <c r="P734" s="1125"/>
      <c r="Q734" s="1125"/>
      <c r="R734" s="1126"/>
      <c r="S734" s="1125"/>
      <c r="T734" s="1125"/>
      <c r="U734" s="1125"/>
      <c r="V734" s="1126"/>
      <c r="W734" s="1126"/>
      <c r="AH734" s="1105"/>
      <c r="AI734" s="1105"/>
      <c r="AJ734" s="1014"/>
    </row>
    <row r="735" spans="1:36" s="1104" customFormat="1" ht="12.75">
      <c r="A735" s="1125"/>
      <c r="B735" s="1125"/>
      <c r="C735" s="1126"/>
      <c r="D735" s="1091"/>
      <c r="E735" s="1091"/>
      <c r="F735" s="1091"/>
      <c r="G735" s="1091"/>
      <c r="H735" s="1091"/>
      <c r="I735" s="1091"/>
      <c r="J735" s="1091"/>
      <c r="K735" s="1091"/>
      <c r="L735" s="1091"/>
      <c r="M735" s="1091"/>
      <c r="N735" s="1091"/>
      <c r="O735" s="1125"/>
      <c r="P735" s="1125"/>
      <c r="Q735" s="1125"/>
      <c r="R735" s="1126"/>
      <c r="S735" s="1125"/>
      <c r="T735" s="1125"/>
      <c r="U735" s="1125"/>
      <c r="V735" s="1126"/>
      <c r="W735" s="1126"/>
      <c r="AH735" s="1105"/>
      <c r="AI735" s="1105"/>
      <c r="AJ735" s="1014"/>
    </row>
    <row r="736" spans="1:36" s="1104" customFormat="1" ht="12.75">
      <c r="A736" s="1125"/>
      <c r="B736" s="1125"/>
      <c r="C736" s="1126"/>
      <c r="D736" s="1091"/>
      <c r="E736" s="1091"/>
      <c r="F736" s="1091"/>
      <c r="G736" s="1091"/>
      <c r="H736" s="1091"/>
      <c r="I736" s="1091"/>
      <c r="J736" s="1091"/>
      <c r="K736" s="1091"/>
      <c r="L736" s="1091"/>
      <c r="M736" s="1091"/>
      <c r="N736" s="1091"/>
      <c r="O736" s="1125"/>
      <c r="P736" s="1125"/>
      <c r="Q736" s="1125"/>
      <c r="R736" s="1126"/>
      <c r="S736" s="1125"/>
      <c r="T736" s="1125"/>
      <c r="U736" s="1125"/>
      <c r="V736" s="1126"/>
      <c r="W736" s="1126"/>
      <c r="AH736" s="1105"/>
      <c r="AI736" s="1105"/>
      <c r="AJ736" s="1014"/>
    </row>
    <row r="737" spans="1:36" s="1104" customFormat="1" ht="12.75">
      <c r="A737" s="1125"/>
      <c r="B737" s="1125"/>
      <c r="C737" s="1126"/>
      <c r="D737" s="1091"/>
      <c r="E737" s="1091"/>
      <c r="F737" s="1091"/>
      <c r="G737" s="1091"/>
      <c r="H737" s="1091"/>
      <c r="I737" s="1091"/>
      <c r="J737" s="1091"/>
      <c r="K737" s="1091"/>
      <c r="L737" s="1091"/>
      <c r="M737" s="1091"/>
      <c r="N737" s="1091"/>
      <c r="O737" s="1125"/>
      <c r="P737" s="1125"/>
      <c r="Q737" s="1125"/>
      <c r="R737" s="1126"/>
      <c r="S737" s="1125"/>
      <c r="T737" s="1125"/>
      <c r="U737" s="1125"/>
      <c r="V737" s="1126"/>
      <c r="W737" s="1126"/>
      <c r="AH737" s="1105"/>
      <c r="AI737" s="1105"/>
      <c r="AJ737" s="1014"/>
    </row>
    <row r="738" spans="1:36" s="1104" customFormat="1" ht="12.75">
      <c r="A738" s="1125"/>
      <c r="B738" s="1125"/>
      <c r="C738" s="1126"/>
      <c r="D738" s="1091"/>
      <c r="E738" s="1091"/>
      <c r="F738" s="1091"/>
      <c r="G738" s="1091"/>
      <c r="H738" s="1091"/>
      <c r="I738" s="1091"/>
      <c r="J738" s="1091"/>
      <c r="K738" s="1091"/>
      <c r="L738" s="1091"/>
      <c r="M738" s="1091"/>
      <c r="N738" s="1091"/>
      <c r="O738" s="1125"/>
      <c r="P738" s="1125"/>
      <c r="Q738" s="1125"/>
      <c r="R738" s="1126"/>
      <c r="S738" s="1125"/>
      <c r="T738" s="1125"/>
      <c r="U738" s="1125"/>
      <c r="V738" s="1126"/>
      <c r="W738" s="1126"/>
      <c r="AH738" s="1105"/>
      <c r="AI738" s="1105"/>
      <c r="AJ738" s="1014"/>
    </row>
    <row r="739" spans="1:36" s="1104" customFormat="1" ht="12.75">
      <c r="A739" s="1125"/>
      <c r="B739" s="1125"/>
      <c r="C739" s="1126"/>
      <c r="D739" s="1091"/>
      <c r="E739" s="1091"/>
      <c r="F739" s="1091"/>
      <c r="G739" s="1091"/>
      <c r="H739" s="1091"/>
      <c r="I739" s="1091"/>
      <c r="J739" s="1091"/>
      <c r="K739" s="1091"/>
      <c r="L739" s="1091"/>
      <c r="M739" s="1091"/>
      <c r="N739" s="1091"/>
      <c r="O739" s="1125"/>
      <c r="P739" s="1125"/>
      <c r="Q739" s="1125"/>
      <c r="R739" s="1126"/>
      <c r="S739" s="1125"/>
      <c r="T739" s="1125"/>
      <c r="U739" s="1125"/>
      <c r="V739" s="1126"/>
      <c r="W739" s="1126"/>
      <c r="AH739" s="1105"/>
      <c r="AI739" s="1105"/>
      <c r="AJ739" s="1014"/>
    </row>
    <row r="740" spans="1:36" s="1104" customFormat="1" ht="12.75">
      <c r="A740" s="1125"/>
      <c r="B740" s="1125"/>
      <c r="C740" s="1126"/>
      <c r="D740" s="1091"/>
      <c r="E740" s="1091"/>
      <c r="F740" s="1091"/>
      <c r="G740" s="1091"/>
      <c r="H740" s="1091"/>
      <c r="I740" s="1091"/>
      <c r="J740" s="1091"/>
      <c r="K740" s="1091"/>
      <c r="L740" s="1091"/>
      <c r="M740" s="1091"/>
      <c r="N740" s="1091"/>
      <c r="O740" s="1125"/>
      <c r="P740" s="1125"/>
      <c r="Q740" s="1125"/>
      <c r="R740" s="1126"/>
      <c r="S740" s="1125"/>
      <c r="T740" s="1125"/>
      <c r="U740" s="1125"/>
      <c r="V740" s="1126"/>
      <c r="W740" s="1126"/>
      <c r="AH740" s="1105"/>
      <c r="AI740" s="1105"/>
      <c r="AJ740" s="1014"/>
    </row>
    <row r="741" spans="1:36" s="1104" customFormat="1" ht="12.75">
      <c r="A741" s="1125"/>
      <c r="B741" s="1125"/>
      <c r="C741" s="1126"/>
      <c r="D741" s="1091"/>
      <c r="E741" s="1091"/>
      <c r="F741" s="1091"/>
      <c r="G741" s="1091"/>
      <c r="H741" s="1091"/>
      <c r="I741" s="1091"/>
      <c r="J741" s="1091"/>
      <c r="K741" s="1091"/>
      <c r="L741" s="1091"/>
      <c r="M741" s="1091"/>
      <c r="N741" s="1091"/>
      <c r="O741" s="1125"/>
      <c r="P741" s="1125"/>
      <c r="Q741" s="1125"/>
      <c r="R741" s="1126"/>
      <c r="S741" s="1125"/>
      <c r="T741" s="1125"/>
      <c r="U741" s="1125"/>
      <c r="V741" s="1126"/>
      <c r="W741" s="1126"/>
      <c r="AH741" s="1105"/>
      <c r="AI741" s="1105"/>
      <c r="AJ741" s="1014"/>
    </row>
    <row r="742" spans="1:36" s="1104" customFormat="1" ht="12.75">
      <c r="A742" s="1125"/>
      <c r="B742" s="1125"/>
      <c r="C742" s="1126"/>
      <c r="D742" s="1091"/>
      <c r="E742" s="1091"/>
      <c r="F742" s="1091"/>
      <c r="G742" s="1091"/>
      <c r="H742" s="1091"/>
      <c r="I742" s="1091"/>
      <c r="J742" s="1091"/>
      <c r="K742" s="1091"/>
      <c r="L742" s="1091"/>
      <c r="M742" s="1091"/>
      <c r="N742" s="1091"/>
      <c r="O742" s="1125"/>
      <c r="P742" s="1125"/>
      <c r="Q742" s="1125"/>
      <c r="R742" s="1126"/>
      <c r="S742" s="1125"/>
      <c r="T742" s="1125"/>
      <c r="U742" s="1125"/>
      <c r="V742" s="1126"/>
      <c r="W742" s="1126"/>
      <c r="AH742" s="1105"/>
      <c r="AI742" s="1105"/>
      <c r="AJ742" s="1014"/>
    </row>
    <row r="743" spans="1:36" s="1104" customFormat="1" ht="12.75">
      <c r="A743" s="1125"/>
      <c r="B743" s="1125"/>
      <c r="C743" s="1126"/>
      <c r="D743" s="1091"/>
      <c r="E743" s="1091"/>
      <c r="F743" s="1091"/>
      <c r="G743" s="1091"/>
      <c r="H743" s="1091"/>
      <c r="I743" s="1091"/>
      <c r="J743" s="1091"/>
      <c r="K743" s="1091"/>
      <c r="L743" s="1091"/>
      <c r="M743" s="1091"/>
      <c r="N743" s="1091"/>
      <c r="O743" s="1125"/>
      <c r="P743" s="1125"/>
      <c r="Q743" s="1125"/>
      <c r="R743" s="1126"/>
      <c r="S743" s="1125"/>
      <c r="T743" s="1125"/>
      <c r="U743" s="1125"/>
      <c r="V743" s="1126"/>
      <c r="W743" s="1126"/>
      <c r="AH743" s="1105"/>
      <c r="AI743" s="1105"/>
      <c r="AJ743" s="1014"/>
    </row>
    <row r="744" spans="1:36" s="1104" customFormat="1" ht="12.75">
      <c r="A744" s="1125"/>
      <c r="B744" s="1125"/>
      <c r="C744" s="1126"/>
      <c r="D744" s="1091"/>
      <c r="E744" s="1091"/>
      <c r="F744" s="1091"/>
      <c r="G744" s="1091"/>
      <c r="H744" s="1091"/>
      <c r="I744" s="1091"/>
      <c r="J744" s="1091"/>
      <c r="K744" s="1091"/>
      <c r="L744" s="1091"/>
      <c r="M744" s="1091"/>
      <c r="N744" s="1091"/>
      <c r="O744" s="1125"/>
      <c r="P744" s="1125"/>
      <c r="Q744" s="1125"/>
      <c r="R744" s="1126"/>
      <c r="S744" s="1125"/>
      <c r="T744" s="1125"/>
      <c r="U744" s="1125"/>
      <c r="V744" s="1126"/>
      <c r="W744" s="1126"/>
      <c r="AH744" s="1105"/>
      <c r="AI744" s="1105"/>
      <c r="AJ744" s="1014"/>
    </row>
    <row r="745" spans="1:36" s="1104" customFormat="1" ht="12.75">
      <c r="A745" s="1125"/>
      <c r="B745" s="1125"/>
      <c r="C745" s="1126"/>
      <c r="D745" s="1091"/>
      <c r="E745" s="1091"/>
      <c r="F745" s="1091"/>
      <c r="G745" s="1091"/>
      <c r="H745" s="1091"/>
      <c r="I745" s="1091"/>
      <c r="J745" s="1091"/>
      <c r="K745" s="1091"/>
      <c r="L745" s="1091"/>
      <c r="M745" s="1091"/>
      <c r="N745" s="1091"/>
      <c r="O745" s="1125"/>
      <c r="P745" s="1125"/>
      <c r="Q745" s="1125"/>
      <c r="R745" s="1126"/>
      <c r="S745" s="1125"/>
      <c r="T745" s="1125"/>
      <c r="U745" s="1125"/>
      <c r="V745" s="1126"/>
      <c r="W745" s="1126"/>
      <c r="AH745" s="1105"/>
      <c r="AI745" s="1105"/>
      <c r="AJ745" s="1014"/>
    </row>
    <row r="746" spans="1:36" s="1104" customFormat="1" ht="12.75">
      <c r="A746" s="1125"/>
      <c r="B746" s="1125"/>
      <c r="C746" s="1126"/>
      <c r="D746" s="1091"/>
      <c r="E746" s="1091"/>
      <c r="F746" s="1091"/>
      <c r="G746" s="1091"/>
      <c r="H746" s="1091"/>
      <c r="I746" s="1091"/>
      <c r="J746" s="1091"/>
      <c r="K746" s="1091"/>
      <c r="L746" s="1091"/>
      <c r="M746" s="1091"/>
      <c r="N746" s="1091"/>
      <c r="O746" s="1125"/>
      <c r="P746" s="1125"/>
      <c r="Q746" s="1125"/>
      <c r="R746" s="1126"/>
      <c r="S746" s="1125"/>
      <c r="T746" s="1125"/>
      <c r="U746" s="1125"/>
      <c r="V746" s="1126"/>
      <c r="W746" s="1126"/>
      <c r="AH746" s="1105"/>
      <c r="AI746" s="1105"/>
      <c r="AJ746" s="1014"/>
    </row>
    <row r="747" spans="1:36" s="1104" customFormat="1" ht="12.75">
      <c r="A747" s="1125"/>
      <c r="B747" s="1125"/>
      <c r="C747" s="1126"/>
      <c r="D747" s="1091"/>
      <c r="E747" s="1091"/>
      <c r="F747" s="1091"/>
      <c r="G747" s="1091"/>
      <c r="H747" s="1091"/>
      <c r="I747" s="1091"/>
      <c r="J747" s="1091"/>
      <c r="K747" s="1091"/>
      <c r="L747" s="1091"/>
      <c r="M747" s="1091"/>
      <c r="N747" s="1091"/>
      <c r="O747" s="1125"/>
      <c r="P747" s="1125"/>
      <c r="Q747" s="1125"/>
      <c r="R747" s="1126"/>
      <c r="S747" s="1125"/>
      <c r="T747" s="1125"/>
      <c r="U747" s="1125"/>
      <c r="V747" s="1126"/>
      <c r="W747" s="1126"/>
      <c r="AH747" s="1105"/>
      <c r="AI747" s="1105"/>
      <c r="AJ747" s="1014"/>
    </row>
    <row r="748" spans="1:36" s="1104" customFormat="1" ht="12.75">
      <c r="A748" s="1125"/>
      <c r="B748" s="1125"/>
      <c r="C748" s="1126"/>
      <c r="D748" s="1091"/>
      <c r="E748" s="1091"/>
      <c r="F748" s="1091"/>
      <c r="G748" s="1091"/>
      <c r="H748" s="1091"/>
      <c r="I748" s="1091"/>
      <c r="J748" s="1091"/>
      <c r="K748" s="1091"/>
      <c r="L748" s="1091"/>
      <c r="M748" s="1091"/>
      <c r="N748" s="1091"/>
      <c r="O748" s="1125"/>
      <c r="P748" s="1125"/>
      <c r="Q748" s="1125"/>
      <c r="R748" s="1126"/>
      <c r="S748" s="1125"/>
      <c r="T748" s="1125"/>
      <c r="U748" s="1125"/>
      <c r="V748" s="1126"/>
      <c r="W748" s="1126"/>
      <c r="AH748" s="1105"/>
      <c r="AI748" s="1105"/>
      <c r="AJ748" s="1014"/>
    </row>
    <row r="749" spans="1:36" s="1104" customFormat="1" ht="12.75">
      <c r="A749" s="1125"/>
      <c r="B749" s="1125"/>
      <c r="C749" s="1126"/>
      <c r="D749" s="1091"/>
      <c r="E749" s="1091"/>
      <c r="F749" s="1091"/>
      <c r="G749" s="1091"/>
      <c r="H749" s="1091"/>
      <c r="I749" s="1091"/>
      <c r="J749" s="1091"/>
      <c r="K749" s="1091"/>
      <c r="L749" s="1091"/>
      <c r="M749" s="1091"/>
      <c r="N749" s="1091"/>
      <c r="O749" s="1125"/>
      <c r="P749" s="1125"/>
      <c r="Q749" s="1125"/>
      <c r="R749" s="1126"/>
      <c r="S749" s="1125"/>
      <c r="T749" s="1125"/>
      <c r="U749" s="1125"/>
      <c r="V749" s="1126"/>
      <c r="W749" s="1126"/>
      <c r="AH749" s="1105"/>
      <c r="AI749" s="1105"/>
      <c r="AJ749" s="1014"/>
    </row>
    <row r="750" spans="1:36" s="1104" customFormat="1" ht="12.75">
      <c r="A750" s="1125"/>
      <c r="B750" s="1125"/>
      <c r="C750" s="1126"/>
      <c r="D750" s="1091"/>
      <c r="E750" s="1091"/>
      <c r="F750" s="1091"/>
      <c r="G750" s="1091"/>
      <c r="H750" s="1091"/>
      <c r="I750" s="1091"/>
      <c r="J750" s="1091"/>
      <c r="K750" s="1091"/>
      <c r="L750" s="1091"/>
      <c r="M750" s="1091"/>
      <c r="N750" s="1091"/>
      <c r="O750" s="1125"/>
      <c r="P750" s="1125"/>
      <c r="Q750" s="1125"/>
      <c r="R750" s="1126"/>
      <c r="S750" s="1125"/>
      <c r="T750" s="1125"/>
      <c r="U750" s="1125"/>
      <c r="V750" s="1126"/>
      <c r="W750" s="1126"/>
      <c r="AH750" s="1105"/>
      <c r="AI750" s="1105"/>
      <c r="AJ750" s="1014"/>
    </row>
    <row r="751" spans="1:36" s="1104" customFormat="1" ht="12.75">
      <c r="A751" s="1125"/>
      <c r="B751" s="1125"/>
      <c r="C751" s="1126"/>
      <c r="D751" s="1091"/>
      <c r="E751" s="1091"/>
      <c r="F751" s="1091"/>
      <c r="G751" s="1091"/>
      <c r="H751" s="1091"/>
      <c r="I751" s="1091"/>
      <c r="J751" s="1091"/>
      <c r="K751" s="1091"/>
      <c r="L751" s="1091"/>
      <c r="M751" s="1091"/>
      <c r="N751" s="1091"/>
      <c r="O751" s="1125"/>
      <c r="P751" s="1125"/>
      <c r="Q751" s="1125"/>
      <c r="R751" s="1126"/>
      <c r="S751" s="1125"/>
      <c r="T751" s="1125"/>
      <c r="U751" s="1125"/>
      <c r="V751" s="1126"/>
      <c r="W751" s="1126"/>
      <c r="AH751" s="1105"/>
      <c r="AI751" s="1105"/>
      <c r="AJ751" s="1014"/>
    </row>
    <row r="752" spans="1:36" s="1104" customFormat="1" ht="12.75">
      <c r="A752" s="1125"/>
      <c r="B752" s="1125"/>
      <c r="C752" s="1126"/>
      <c r="D752" s="1091"/>
      <c r="E752" s="1091"/>
      <c r="F752" s="1091"/>
      <c r="G752" s="1091"/>
      <c r="H752" s="1091"/>
      <c r="I752" s="1091"/>
      <c r="J752" s="1091"/>
      <c r="K752" s="1091"/>
      <c r="L752" s="1091"/>
      <c r="M752" s="1091"/>
      <c r="N752" s="1091"/>
      <c r="O752" s="1125"/>
      <c r="P752" s="1125"/>
      <c r="Q752" s="1125"/>
      <c r="R752" s="1126"/>
      <c r="S752" s="1125"/>
      <c r="T752" s="1125"/>
      <c r="U752" s="1125"/>
      <c r="V752" s="1126"/>
      <c r="W752" s="1126"/>
      <c r="AH752" s="1105"/>
      <c r="AI752" s="1105"/>
      <c r="AJ752" s="1014"/>
    </row>
    <row r="753" spans="1:36" s="1104" customFormat="1" ht="12.75">
      <c r="A753" s="1125"/>
      <c r="B753" s="1125"/>
      <c r="C753" s="1126"/>
      <c r="D753" s="1091"/>
      <c r="E753" s="1091"/>
      <c r="F753" s="1091"/>
      <c r="G753" s="1091"/>
      <c r="H753" s="1091"/>
      <c r="I753" s="1091"/>
      <c r="J753" s="1091"/>
      <c r="K753" s="1091"/>
      <c r="L753" s="1091"/>
      <c r="M753" s="1091"/>
      <c r="N753" s="1091"/>
      <c r="O753" s="1125"/>
      <c r="P753" s="1125"/>
      <c r="Q753" s="1125"/>
      <c r="R753" s="1126"/>
      <c r="S753" s="1125"/>
      <c r="T753" s="1125"/>
      <c r="U753" s="1125"/>
      <c r="V753" s="1126"/>
      <c r="W753" s="1126"/>
      <c r="AH753" s="1105"/>
      <c r="AI753" s="1105"/>
      <c r="AJ753" s="1014"/>
    </row>
    <row r="754" spans="1:36" s="1104" customFormat="1" ht="12.75">
      <c r="A754" s="1125"/>
      <c r="B754" s="1125"/>
      <c r="C754" s="1126"/>
      <c r="D754" s="1091"/>
      <c r="E754" s="1091"/>
      <c r="F754" s="1091"/>
      <c r="G754" s="1091"/>
      <c r="H754" s="1091"/>
      <c r="I754" s="1091"/>
      <c r="J754" s="1091"/>
      <c r="K754" s="1091"/>
      <c r="L754" s="1091"/>
      <c r="M754" s="1091"/>
      <c r="N754" s="1091"/>
      <c r="O754" s="1125"/>
      <c r="P754" s="1125"/>
      <c r="Q754" s="1125"/>
      <c r="R754" s="1126"/>
      <c r="S754" s="1125"/>
      <c r="T754" s="1125"/>
      <c r="U754" s="1125"/>
      <c r="V754" s="1126"/>
      <c r="W754" s="1126"/>
      <c r="AH754" s="1105"/>
      <c r="AI754" s="1105"/>
      <c r="AJ754" s="1014"/>
    </row>
    <row r="755" spans="1:36" s="1104" customFormat="1" ht="12.75">
      <c r="A755" s="1125"/>
      <c r="B755" s="1125"/>
      <c r="C755" s="1126"/>
      <c r="D755" s="1091"/>
      <c r="E755" s="1091"/>
      <c r="F755" s="1091"/>
      <c r="G755" s="1091"/>
      <c r="H755" s="1091"/>
      <c r="I755" s="1091"/>
      <c r="J755" s="1091"/>
      <c r="K755" s="1091"/>
      <c r="L755" s="1091"/>
      <c r="M755" s="1091"/>
      <c r="N755" s="1091"/>
      <c r="O755" s="1125"/>
      <c r="P755" s="1125"/>
      <c r="Q755" s="1125"/>
      <c r="R755" s="1126"/>
      <c r="S755" s="1125"/>
      <c r="T755" s="1125"/>
      <c r="U755" s="1125"/>
      <c r="V755" s="1126"/>
      <c r="W755" s="1126"/>
      <c r="AH755" s="1105"/>
      <c r="AI755" s="1105"/>
      <c r="AJ755" s="1014"/>
    </row>
    <row r="756" spans="1:36" s="1104" customFormat="1" ht="12.75">
      <c r="A756" s="1125"/>
      <c r="B756" s="1125"/>
      <c r="C756" s="1126"/>
      <c r="D756" s="1091"/>
      <c r="E756" s="1091"/>
      <c r="F756" s="1091"/>
      <c r="G756" s="1091"/>
      <c r="H756" s="1091"/>
      <c r="I756" s="1091"/>
      <c r="J756" s="1091"/>
      <c r="K756" s="1091"/>
      <c r="L756" s="1091"/>
      <c r="M756" s="1091"/>
      <c r="N756" s="1091"/>
      <c r="O756" s="1125"/>
      <c r="P756" s="1125"/>
      <c r="Q756" s="1125"/>
      <c r="R756" s="1126"/>
      <c r="S756" s="1125"/>
      <c r="T756" s="1125"/>
      <c r="U756" s="1125"/>
      <c r="V756" s="1126"/>
      <c r="W756" s="1126"/>
      <c r="AH756" s="1105"/>
      <c r="AI756" s="1105"/>
      <c r="AJ756" s="1014"/>
    </row>
    <row r="757" spans="1:36" s="1104" customFormat="1" ht="12.75">
      <c r="A757" s="1125"/>
      <c r="B757" s="1125"/>
      <c r="C757" s="1126"/>
      <c r="D757" s="1091"/>
      <c r="E757" s="1091"/>
      <c r="F757" s="1091"/>
      <c r="G757" s="1091"/>
      <c r="H757" s="1091"/>
      <c r="I757" s="1091"/>
      <c r="J757" s="1091"/>
      <c r="K757" s="1091"/>
      <c r="L757" s="1091"/>
      <c r="M757" s="1091"/>
      <c r="N757" s="1091"/>
      <c r="O757" s="1125"/>
      <c r="P757" s="1125"/>
      <c r="Q757" s="1125"/>
      <c r="R757" s="1126"/>
      <c r="S757" s="1125"/>
      <c r="T757" s="1125"/>
      <c r="U757" s="1125"/>
      <c r="V757" s="1126"/>
      <c r="W757" s="1126"/>
      <c r="AH757" s="1105"/>
      <c r="AI757" s="1105"/>
      <c r="AJ757" s="1014"/>
    </row>
    <row r="758" spans="1:36" s="1104" customFormat="1" ht="12.75">
      <c r="A758" s="1125"/>
      <c r="B758" s="1125"/>
      <c r="C758" s="1126"/>
      <c r="D758" s="1091"/>
      <c r="E758" s="1091"/>
      <c r="F758" s="1091"/>
      <c r="G758" s="1091"/>
      <c r="H758" s="1091"/>
      <c r="I758" s="1091"/>
      <c r="J758" s="1091"/>
      <c r="K758" s="1091"/>
      <c r="L758" s="1091"/>
      <c r="M758" s="1091"/>
      <c r="N758" s="1091"/>
      <c r="O758" s="1125"/>
      <c r="P758" s="1125"/>
      <c r="Q758" s="1125"/>
      <c r="R758" s="1126"/>
      <c r="S758" s="1125"/>
      <c r="T758" s="1125"/>
      <c r="U758" s="1125"/>
      <c r="V758" s="1126"/>
      <c r="W758" s="1126"/>
      <c r="AH758" s="1105"/>
      <c r="AI758" s="1105"/>
      <c r="AJ758" s="1014"/>
    </row>
    <row r="759" spans="1:36" s="1104" customFormat="1" ht="12.75">
      <c r="A759" s="1125"/>
      <c r="B759" s="1125"/>
      <c r="C759" s="1126"/>
      <c r="D759" s="1091"/>
      <c r="E759" s="1091"/>
      <c r="F759" s="1091"/>
      <c r="G759" s="1091"/>
      <c r="H759" s="1091"/>
      <c r="I759" s="1091"/>
      <c r="J759" s="1091"/>
      <c r="K759" s="1091"/>
      <c r="L759" s="1091"/>
      <c r="M759" s="1091"/>
      <c r="N759" s="1091"/>
      <c r="O759" s="1125"/>
      <c r="P759" s="1125"/>
      <c r="Q759" s="1125"/>
      <c r="R759" s="1126"/>
      <c r="S759" s="1125"/>
      <c r="T759" s="1125"/>
      <c r="U759" s="1125"/>
      <c r="V759" s="1126"/>
      <c r="W759" s="1126"/>
      <c r="AH759" s="1105"/>
      <c r="AI759" s="1105"/>
      <c r="AJ759" s="1014"/>
    </row>
    <row r="760" spans="1:36" s="1104" customFormat="1" ht="12.75">
      <c r="A760" s="1125"/>
      <c r="B760" s="1125"/>
      <c r="C760" s="1126"/>
      <c r="D760" s="1091"/>
      <c r="E760" s="1091"/>
      <c r="F760" s="1091"/>
      <c r="G760" s="1091"/>
      <c r="H760" s="1091"/>
      <c r="I760" s="1091"/>
      <c r="J760" s="1091"/>
      <c r="K760" s="1091"/>
      <c r="L760" s="1091"/>
      <c r="M760" s="1091"/>
      <c r="N760" s="1091"/>
      <c r="O760" s="1125"/>
      <c r="P760" s="1125"/>
      <c r="Q760" s="1125"/>
      <c r="R760" s="1126"/>
      <c r="S760" s="1125"/>
      <c r="T760" s="1125"/>
      <c r="U760" s="1125"/>
      <c r="V760" s="1126"/>
      <c r="W760" s="1126"/>
      <c r="AH760" s="1105"/>
      <c r="AI760" s="1105"/>
      <c r="AJ760" s="1014"/>
    </row>
    <row r="761" spans="1:36" s="1104" customFormat="1" ht="12.75">
      <c r="A761" s="1125"/>
      <c r="B761" s="1125"/>
      <c r="C761" s="1126"/>
      <c r="D761" s="1091"/>
      <c r="E761" s="1091"/>
      <c r="F761" s="1091"/>
      <c r="G761" s="1091"/>
      <c r="H761" s="1091"/>
      <c r="I761" s="1091"/>
      <c r="J761" s="1091"/>
      <c r="K761" s="1091"/>
      <c r="L761" s="1091"/>
      <c r="M761" s="1091"/>
      <c r="N761" s="1091"/>
      <c r="O761" s="1125"/>
      <c r="P761" s="1125"/>
      <c r="Q761" s="1125"/>
      <c r="R761" s="1126"/>
      <c r="S761" s="1125"/>
      <c r="T761" s="1125"/>
      <c r="U761" s="1125"/>
      <c r="V761" s="1126"/>
      <c r="W761" s="1126"/>
      <c r="AH761" s="1105"/>
      <c r="AI761" s="1105"/>
      <c r="AJ761" s="1014"/>
    </row>
    <row r="762" spans="1:36" s="1104" customFormat="1" ht="12.75">
      <c r="A762" s="1125"/>
      <c r="B762" s="1125"/>
      <c r="C762" s="1126"/>
      <c r="D762" s="1091"/>
      <c r="E762" s="1091"/>
      <c r="F762" s="1091"/>
      <c r="G762" s="1091"/>
      <c r="H762" s="1091"/>
      <c r="I762" s="1091"/>
      <c r="J762" s="1091"/>
      <c r="K762" s="1091"/>
      <c r="L762" s="1091"/>
      <c r="M762" s="1091"/>
      <c r="N762" s="1091"/>
      <c r="O762" s="1125"/>
      <c r="P762" s="1125"/>
      <c r="Q762" s="1125"/>
      <c r="R762" s="1126"/>
      <c r="S762" s="1125"/>
      <c r="T762" s="1125"/>
      <c r="U762" s="1125"/>
      <c r="V762" s="1126"/>
      <c r="W762" s="1126"/>
      <c r="AH762" s="1105"/>
      <c r="AI762" s="1105"/>
      <c r="AJ762" s="1014"/>
    </row>
    <row r="763" spans="1:36" s="1104" customFormat="1" ht="12.75">
      <c r="A763" s="1125"/>
      <c r="B763" s="1125"/>
      <c r="C763" s="1126"/>
      <c r="D763" s="1091"/>
      <c r="E763" s="1091"/>
      <c r="F763" s="1091"/>
      <c r="G763" s="1091"/>
      <c r="H763" s="1091"/>
      <c r="I763" s="1091"/>
      <c r="J763" s="1091"/>
      <c r="K763" s="1091"/>
      <c r="L763" s="1091"/>
      <c r="M763" s="1091"/>
      <c r="N763" s="1091"/>
      <c r="O763" s="1125"/>
      <c r="P763" s="1125"/>
      <c r="Q763" s="1125"/>
      <c r="R763" s="1126"/>
      <c r="S763" s="1125"/>
      <c r="T763" s="1125"/>
      <c r="U763" s="1125"/>
      <c r="V763" s="1126"/>
      <c r="W763" s="1126"/>
      <c r="AH763" s="1105"/>
      <c r="AI763" s="1105"/>
      <c r="AJ763" s="1014"/>
    </row>
    <row r="764" spans="1:36" s="1104" customFormat="1" ht="12.75">
      <c r="A764" s="1125"/>
      <c r="B764" s="1125"/>
      <c r="C764" s="1126"/>
      <c r="D764" s="1091"/>
      <c r="E764" s="1091"/>
      <c r="F764" s="1091"/>
      <c r="G764" s="1091"/>
      <c r="H764" s="1091"/>
      <c r="I764" s="1091"/>
      <c r="J764" s="1091"/>
      <c r="K764" s="1091"/>
      <c r="L764" s="1091"/>
      <c r="M764" s="1091"/>
      <c r="N764" s="1091"/>
      <c r="O764" s="1125"/>
      <c r="P764" s="1125"/>
      <c r="Q764" s="1125"/>
      <c r="R764" s="1126"/>
      <c r="S764" s="1125"/>
      <c r="T764" s="1125"/>
      <c r="U764" s="1125"/>
      <c r="V764" s="1126"/>
      <c r="W764" s="1126"/>
      <c r="AH764" s="1105"/>
      <c r="AI764" s="1105"/>
      <c r="AJ764" s="1014"/>
    </row>
    <row r="765" spans="1:36" s="1104" customFormat="1" ht="12.75">
      <c r="A765" s="1125"/>
      <c r="B765" s="1125"/>
      <c r="C765" s="1126"/>
      <c r="D765" s="1091"/>
      <c r="E765" s="1091"/>
      <c r="F765" s="1091"/>
      <c r="G765" s="1091"/>
      <c r="H765" s="1091"/>
      <c r="I765" s="1091"/>
      <c r="J765" s="1091"/>
      <c r="K765" s="1091"/>
      <c r="L765" s="1091"/>
      <c r="M765" s="1091"/>
      <c r="N765" s="1091"/>
      <c r="O765" s="1125"/>
      <c r="P765" s="1125"/>
      <c r="Q765" s="1125"/>
      <c r="R765" s="1126"/>
      <c r="S765" s="1125"/>
      <c r="T765" s="1125"/>
      <c r="U765" s="1125"/>
      <c r="V765" s="1126"/>
      <c r="W765" s="1126"/>
      <c r="AH765" s="1105"/>
      <c r="AI765" s="1105"/>
      <c r="AJ765" s="1014"/>
    </row>
    <row r="766" spans="1:36" s="1104" customFormat="1" ht="12.75">
      <c r="A766" s="1125"/>
      <c r="B766" s="1125"/>
      <c r="C766" s="1126"/>
      <c r="D766" s="1091"/>
      <c r="E766" s="1091"/>
      <c r="F766" s="1091"/>
      <c r="G766" s="1091"/>
      <c r="H766" s="1091"/>
      <c r="I766" s="1091"/>
      <c r="J766" s="1091"/>
      <c r="K766" s="1091"/>
      <c r="L766" s="1091"/>
      <c r="M766" s="1091"/>
      <c r="N766" s="1091"/>
      <c r="O766" s="1125"/>
      <c r="P766" s="1125"/>
      <c r="Q766" s="1125"/>
      <c r="R766" s="1126"/>
      <c r="S766" s="1125"/>
      <c r="T766" s="1125"/>
      <c r="U766" s="1125"/>
      <c r="V766" s="1126"/>
      <c r="W766" s="1126"/>
      <c r="AH766" s="1105"/>
      <c r="AI766" s="1105"/>
      <c r="AJ766" s="1014"/>
    </row>
    <row r="767" spans="1:36" s="1104" customFormat="1" ht="12.75">
      <c r="A767" s="1125"/>
      <c r="B767" s="1125"/>
      <c r="C767" s="1126"/>
      <c r="D767" s="1091"/>
      <c r="E767" s="1091"/>
      <c r="F767" s="1091"/>
      <c r="G767" s="1091"/>
      <c r="H767" s="1091"/>
      <c r="I767" s="1091"/>
      <c r="J767" s="1091"/>
      <c r="K767" s="1091"/>
      <c r="L767" s="1091"/>
      <c r="M767" s="1091"/>
      <c r="N767" s="1091"/>
      <c r="O767" s="1125"/>
      <c r="P767" s="1125"/>
      <c r="Q767" s="1125"/>
      <c r="R767" s="1126"/>
      <c r="S767" s="1125"/>
      <c r="T767" s="1125"/>
      <c r="U767" s="1125"/>
      <c r="V767" s="1126"/>
      <c r="W767" s="1126"/>
      <c r="AH767" s="1105"/>
      <c r="AI767" s="1105"/>
      <c r="AJ767" s="1014"/>
    </row>
    <row r="768" spans="1:36" s="1104" customFormat="1" ht="12.75">
      <c r="A768" s="1125"/>
      <c r="B768" s="1125"/>
      <c r="C768" s="1126"/>
      <c r="D768" s="1091"/>
      <c r="E768" s="1091"/>
      <c r="F768" s="1091"/>
      <c r="G768" s="1091"/>
      <c r="H768" s="1091"/>
      <c r="I768" s="1091"/>
      <c r="J768" s="1091"/>
      <c r="K768" s="1091"/>
      <c r="L768" s="1091"/>
      <c r="M768" s="1091"/>
      <c r="N768" s="1091"/>
      <c r="O768" s="1125"/>
      <c r="P768" s="1125"/>
      <c r="Q768" s="1125"/>
      <c r="R768" s="1126"/>
      <c r="S768" s="1125"/>
      <c r="T768" s="1125"/>
      <c r="U768" s="1125"/>
      <c r="V768" s="1126"/>
      <c r="W768" s="1126"/>
      <c r="AH768" s="1105"/>
      <c r="AI768" s="1105"/>
      <c r="AJ768" s="1014"/>
    </row>
    <row r="769" spans="1:36" s="1104" customFormat="1" ht="12.75">
      <c r="A769" s="1125"/>
      <c r="B769" s="1125"/>
      <c r="C769" s="1126"/>
      <c r="D769" s="1091"/>
      <c r="E769" s="1091"/>
      <c r="F769" s="1091"/>
      <c r="G769" s="1091"/>
      <c r="H769" s="1091"/>
      <c r="I769" s="1091"/>
      <c r="J769" s="1091"/>
      <c r="K769" s="1091"/>
      <c r="L769" s="1091"/>
      <c r="M769" s="1091"/>
      <c r="N769" s="1091"/>
      <c r="O769" s="1125"/>
      <c r="P769" s="1125"/>
      <c r="Q769" s="1125"/>
      <c r="R769" s="1126"/>
      <c r="S769" s="1125"/>
      <c r="T769" s="1125"/>
      <c r="U769" s="1125"/>
      <c r="V769" s="1126"/>
      <c r="W769" s="1126"/>
      <c r="AH769" s="1105"/>
      <c r="AI769" s="1105"/>
      <c r="AJ769" s="1014"/>
    </row>
    <row r="770" spans="1:36" s="1104" customFormat="1" ht="12.75">
      <c r="A770" s="1125"/>
      <c r="B770" s="1125"/>
      <c r="C770" s="1126"/>
      <c r="D770" s="1091"/>
      <c r="E770" s="1091"/>
      <c r="F770" s="1091"/>
      <c r="G770" s="1091"/>
      <c r="H770" s="1091"/>
      <c r="I770" s="1091"/>
      <c r="J770" s="1091"/>
      <c r="K770" s="1091"/>
      <c r="L770" s="1091"/>
      <c r="M770" s="1091"/>
      <c r="N770" s="1091"/>
      <c r="O770" s="1125"/>
      <c r="P770" s="1125"/>
      <c r="Q770" s="1125"/>
      <c r="R770" s="1126"/>
      <c r="S770" s="1125"/>
      <c r="T770" s="1125"/>
      <c r="U770" s="1125"/>
      <c r="V770" s="1126"/>
      <c r="W770" s="1126"/>
      <c r="AH770" s="1105"/>
      <c r="AI770" s="1105"/>
      <c r="AJ770" s="1014"/>
    </row>
    <row r="771" spans="1:36" s="1104" customFormat="1" ht="12.75">
      <c r="A771" s="1125"/>
      <c r="B771" s="1125"/>
      <c r="C771" s="1126"/>
      <c r="D771" s="1091"/>
      <c r="E771" s="1091"/>
      <c r="F771" s="1091"/>
      <c r="G771" s="1091"/>
      <c r="H771" s="1091"/>
      <c r="I771" s="1091"/>
      <c r="J771" s="1091"/>
      <c r="K771" s="1091"/>
      <c r="L771" s="1091"/>
      <c r="M771" s="1091"/>
      <c r="N771" s="1091"/>
      <c r="O771" s="1125"/>
      <c r="P771" s="1125"/>
      <c r="Q771" s="1125"/>
      <c r="R771" s="1126"/>
      <c r="S771" s="1125"/>
      <c r="T771" s="1125"/>
      <c r="U771" s="1125"/>
      <c r="V771" s="1126"/>
      <c r="W771" s="1126"/>
      <c r="AH771" s="1105"/>
      <c r="AI771" s="1105"/>
      <c r="AJ771" s="1014"/>
    </row>
    <row r="772" spans="1:36" s="1104" customFormat="1" ht="12.75">
      <c r="A772" s="1125"/>
      <c r="B772" s="1125"/>
      <c r="C772" s="1126"/>
      <c r="D772" s="1091"/>
      <c r="E772" s="1091"/>
      <c r="F772" s="1091"/>
      <c r="G772" s="1091"/>
      <c r="H772" s="1091"/>
      <c r="I772" s="1091"/>
      <c r="J772" s="1091"/>
      <c r="K772" s="1091"/>
      <c r="L772" s="1091"/>
      <c r="M772" s="1091"/>
      <c r="N772" s="1091"/>
      <c r="O772" s="1125"/>
      <c r="P772" s="1125"/>
      <c r="Q772" s="1125"/>
      <c r="R772" s="1126"/>
      <c r="S772" s="1125"/>
      <c r="T772" s="1125"/>
      <c r="U772" s="1125"/>
      <c r="V772" s="1126"/>
      <c r="W772" s="1126"/>
      <c r="AH772" s="1105"/>
      <c r="AI772" s="1105"/>
      <c r="AJ772" s="1014"/>
    </row>
    <row r="773" spans="1:36" s="1104" customFormat="1" ht="12.75">
      <c r="A773" s="1125"/>
      <c r="B773" s="1125"/>
      <c r="C773" s="1126"/>
      <c r="D773" s="1091"/>
      <c r="E773" s="1091"/>
      <c r="F773" s="1091"/>
      <c r="G773" s="1091"/>
      <c r="H773" s="1091"/>
      <c r="I773" s="1091"/>
      <c r="J773" s="1091"/>
      <c r="K773" s="1091"/>
      <c r="L773" s="1091"/>
      <c r="M773" s="1091"/>
      <c r="N773" s="1091"/>
      <c r="O773" s="1125"/>
      <c r="P773" s="1125"/>
      <c r="Q773" s="1125"/>
      <c r="R773" s="1126"/>
      <c r="S773" s="1125"/>
      <c r="T773" s="1125"/>
      <c r="U773" s="1125"/>
      <c r="V773" s="1126"/>
      <c r="W773" s="1126"/>
      <c r="AH773" s="1105"/>
      <c r="AI773" s="1105"/>
      <c r="AJ773" s="1014"/>
    </row>
    <row r="774" spans="1:36" s="1104" customFormat="1" ht="12.75">
      <c r="A774" s="1125"/>
      <c r="B774" s="1125"/>
      <c r="C774" s="1126"/>
      <c r="D774" s="1091"/>
      <c r="E774" s="1091"/>
      <c r="F774" s="1091"/>
      <c r="G774" s="1091"/>
      <c r="H774" s="1091"/>
      <c r="I774" s="1091"/>
      <c r="J774" s="1091"/>
      <c r="K774" s="1091"/>
      <c r="L774" s="1091"/>
      <c r="M774" s="1091"/>
      <c r="N774" s="1091"/>
      <c r="O774" s="1125"/>
      <c r="P774" s="1125"/>
      <c r="Q774" s="1125"/>
      <c r="R774" s="1126"/>
      <c r="S774" s="1125"/>
      <c r="T774" s="1125"/>
      <c r="U774" s="1125"/>
      <c r="V774" s="1126"/>
      <c r="W774" s="1126"/>
      <c r="AH774" s="1105"/>
      <c r="AI774" s="1105"/>
      <c r="AJ774" s="1014"/>
    </row>
    <row r="775" spans="1:36" s="1104" customFormat="1" ht="12.75">
      <c r="A775" s="1125"/>
      <c r="B775" s="1125"/>
      <c r="C775" s="1126"/>
      <c r="D775" s="1091"/>
      <c r="E775" s="1091"/>
      <c r="F775" s="1091"/>
      <c r="G775" s="1091"/>
      <c r="H775" s="1091"/>
      <c r="I775" s="1091"/>
      <c r="J775" s="1091"/>
      <c r="K775" s="1091"/>
      <c r="L775" s="1091"/>
      <c r="M775" s="1091"/>
      <c r="N775" s="1091"/>
      <c r="O775" s="1125"/>
      <c r="P775" s="1125"/>
      <c r="Q775" s="1125"/>
      <c r="R775" s="1126"/>
      <c r="S775" s="1125"/>
      <c r="T775" s="1125"/>
      <c r="U775" s="1125"/>
      <c r="V775" s="1126"/>
      <c r="W775" s="1126"/>
      <c r="AH775" s="1105"/>
      <c r="AI775" s="1105"/>
      <c r="AJ775" s="1014"/>
    </row>
    <row r="776" spans="1:36" s="1104" customFormat="1" ht="12.75">
      <c r="A776" s="1125"/>
      <c r="B776" s="1125"/>
      <c r="C776" s="1126"/>
      <c r="D776" s="1091"/>
      <c r="E776" s="1091"/>
      <c r="F776" s="1091"/>
      <c r="G776" s="1091"/>
      <c r="H776" s="1091"/>
      <c r="I776" s="1091"/>
      <c r="J776" s="1091"/>
      <c r="K776" s="1091"/>
      <c r="L776" s="1091"/>
      <c r="M776" s="1091"/>
      <c r="N776" s="1091"/>
      <c r="O776" s="1125"/>
      <c r="P776" s="1125"/>
      <c r="Q776" s="1125"/>
      <c r="R776" s="1126"/>
      <c r="S776" s="1125"/>
      <c r="T776" s="1125"/>
      <c r="U776" s="1125"/>
      <c r="V776" s="1126"/>
      <c r="W776" s="1126"/>
      <c r="AH776" s="1105"/>
      <c r="AI776" s="1105"/>
      <c r="AJ776" s="1014"/>
    </row>
    <row r="777" spans="1:36" s="1104" customFormat="1" ht="12.75">
      <c r="A777" s="1125"/>
      <c r="B777" s="1125"/>
      <c r="C777" s="1126"/>
      <c r="D777" s="1091"/>
      <c r="E777" s="1091"/>
      <c r="F777" s="1091"/>
      <c r="G777" s="1091"/>
      <c r="H777" s="1091"/>
      <c r="I777" s="1091"/>
      <c r="J777" s="1091"/>
      <c r="K777" s="1091"/>
      <c r="L777" s="1091"/>
      <c r="M777" s="1091"/>
      <c r="N777" s="1091"/>
      <c r="O777" s="1125"/>
      <c r="P777" s="1125"/>
      <c r="Q777" s="1125"/>
      <c r="R777" s="1126"/>
      <c r="S777" s="1125"/>
      <c r="T777" s="1125"/>
      <c r="U777" s="1125"/>
      <c r="V777" s="1126"/>
      <c r="W777" s="1126"/>
      <c r="AH777" s="1105"/>
      <c r="AI777" s="1105"/>
      <c r="AJ777" s="1014"/>
    </row>
    <row r="778" spans="1:36" s="1104" customFormat="1" ht="12.75">
      <c r="A778" s="1125"/>
      <c r="B778" s="1125"/>
      <c r="C778" s="1126"/>
      <c r="D778" s="1091"/>
      <c r="E778" s="1091"/>
      <c r="F778" s="1091"/>
      <c r="G778" s="1091"/>
      <c r="H778" s="1091"/>
      <c r="I778" s="1091"/>
      <c r="J778" s="1091"/>
      <c r="K778" s="1091"/>
      <c r="L778" s="1091"/>
      <c r="M778" s="1091"/>
      <c r="N778" s="1091"/>
      <c r="O778" s="1125"/>
      <c r="P778" s="1125"/>
      <c r="Q778" s="1125"/>
      <c r="R778" s="1126"/>
      <c r="S778" s="1125"/>
      <c r="T778" s="1125"/>
      <c r="U778" s="1125"/>
      <c r="V778" s="1126"/>
      <c r="W778" s="1126"/>
      <c r="AH778" s="1105"/>
      <c r="AI778" s="1105"/>
      <c r="AJ778" s="1014"/>
    </row>
    <row r="779" spans="1:36" s="1104" customFormat="1" ht="12.75">
      <c r="A779" s="1125"/>
      <c r="B779" s="1125"/>
      <c r="C779" s="1126"/>
      <c r="D779" s="1091"/>
      <c r="E779" s="1091"/>
      <c r="F779" s="1091"/>
      <c r="G779" s="1091"/>
      <c r="H779" s="1091"/>
      <c r="I779" s="1091"/>
      <c r="J779" s="1091"/>
      <c r="K779" s="1091"/>
      <c r="L779" s="1091"/>
      <c r="M779" s="1091"/>
      <c r="N779" s="1091"/>
      <c r="O779" s="1125"/>
      <c r="P779" s="1125"/>
      <c r="Q779" s="1125"/>
      <c r="R779" s="1126"/>
      <c r="S779" s="1125"/>
      <c r="T779" s="1125"/>
      <c r="U779" s="1125"/>
      <c r="V779" s="1126"/>
      <c r="W779" s="1126"/>
      <c r="AH779" s="1105"/>
      <c r="AI779" s="1105"/>
      <c r="AJ779" s="1014"/>
    </row>
    <row r="780" spans="1:36" s="1104" customFormat="1" ht="12.75">
      <c r="A780" s="1125"/>
      <c r="B780" s="1125"/>
      <c r="C780" s="1126"/>
      <c r="D780" s="1091"/>
      <c r="E780" s="1091"/>
      <c r="F780" s="1091"/>
      <c r="G780" s="1091"/>
      <c r="H780" s="1091"/>
      <c r="I780" s="1091"/>
      <c r="J780" s="1091"/>
      <c r="K780" s="1091"/>
      <c r="L780" s="1091"/>
      <c r="M780" s="1091"/>
      <c r="N780" s="1091"/>
      <c r="O780" s="1125"/>
      <c r="P780" s="1125"/>
      <c r="Q780" s="1125"/>
      <c r="R780" s="1126"/>
      <c r="S780" s="1125"/>
      <c r="T780" s="1125"/>
      <c r="U780" s="1125"/>
      <c r="V780" s="1126"/>
      <c r="W780" s="1126"/>
      <c r="AH780" s="1105"/>
      <c r="AI780" s="1105"/>
      <c r="AJ780" s="1014"/>
    </row>
    <row r="781" spans="1:36" s="1104" customFormat="1" ht="12.75">
      <c r="A781" s="1125"/>
      <c r="B781" s="1125"/>
      <c r="C781" s="1126"/>
      <c r="D781" s="1091"/>
      <c r="E781" s="1091"/>
      <c r="F781" s="1091"/>
      <c r="G781" s="1091"/>
      <c r="H781" s="1091"/>
      <c r="I781" s="1091"/>
      <c r="J781" s="1091"/>
      <c r="K781" s="1091"/>
      <c r="L781" s="1091"/>
      <c r="M781" s="1091"/>
      <c r="N781" s="1091"/>
      <c r="O781" s="1125"/>
      <c r="P781" s="1125"/>
      <c r="Q781" s="1125"/>
      <c r="R781" s="1126"/>
      <c r="S781" s="1125"/>
      <c r="T781" s="1125"/>
      <c r="U781" s="1125"/>
      <c r="V781" s="1126"/>
      <c r="W781" s="1126"/>
      <c r="AH781" s="1105"/>
      <c r="AI781" s="1105"/>
      <c r="AJ781" s="1014"/>
    </row>
    <row r="782" spans="1:36" s="1104" customFormat="1" ht="12.75">
      <c r="A782" s="1125"/>
      <c r="B782" s="1125"/>
      <c r="C782" s="1126"/>
      <c r="D782" s="1091"/>
      <c r="E782" s="1091"/>
      <c r="F782" s="1091"/>
      <c r="G782" s="1091"/>
      <c r="H782" s="1091"/>
      <c r="I782" s="1091"/>
      <c r="J782" s="1091"/>
      <c r="K782" s="1091"/>
      <c r="L782" s="1091"/>
      <c r="M782" s="1091"/>
      <c r="N782" s="1091"/>
      <c r="O782" s="1125"/>
      <c r="P782" s="1125"/>
      <c r="Q782" s="1125"/>
      <c r="R782" s="1126"/>
      <c r="S782" s="1125"/>
      <c r="T782" s="1125"/>
      <c r="U782" s="1125"/>
      <c r="V782" s="1126"/>
      <c r="W782" s="1126"/>
      <c r="AH782" s="1105"/>
      <c r="AI782" s="1105"/>
      <c r="AJ782" s="1014"/>
    </row>
    <row r="783" spans="1:36" s="1104" customFormat="1" ht="12.75">
      <c r="A783" s="1125"/>
      <c r="B783" s="1125"/>
      <c r="C783" s="1126"/>
      <c r="D783" s="1091"/>
      <c r="E783" s="1091"/>
      <c r="F783" s="1091"/>
      <c r="G783" s="1091"/>
      <c r="H783" s="1091"/>
      <c r="I783" s="1091"/>
      <c r="J783" s="1091"/>
      <c r="K783" s="1091"/>
      <c r="L783" s="1091"/>
      <c r="M783" s="1091"/>
      <c r="N783" s="1091"/>
      <c r="O783" s="1125"/>
      <c r="P783" s="1125"/>
      <c r="Q783" s="1125"/>
      <c r="R783" s="1126"/>
      <c r="S783" s="1125"/>
      <c r="T783" s="1125"/>
      <c r="U783" s="1125"/>
      <c r="V783" s="1126"/>
      <c r="W783" s="1126"/>
      <c r="AH783" s="1105"/>
      <c r="AI783" s="1105"/>
      <c r="AJ783" s="1014"/>
    </row>
    <row r="784" spans="1:36" s="1104" customFormat="1" ht="12.75">
      <c r="A784" s="1125"/>
      <c r="B784" s="1125"/>
      <c r="C784" s="1126"/>
      <c r="D784" s="1091"/>
      <c r="E784" s="1091"/>
      <c r="F784" s="1091"/>
      <c r="G784" s="1091"/>
      <c r="H784" s="1091"/>
      <c r="I784" s="1091"/>
      <c r="J784" s="1091"/>
      <c r="K784" s="1091"/>
      <c r="L784" s="1091"/>
      <c r="M784" s="1091"/>
      <c r="N784" s="1091"/>
      <c r="O784" s="1125"/>
      <c r="P784" s="1125"/>
      <c r="Q784" s="1125"/>
      <c r="R784" s="1126"/>
      <c r="S784" s="1125"/>
      <c r="T784" s="1125"/>
      <c r="U784" s="1125"/>
      <c r="V784" s="1126"/>
      <c r="W784" s="1126"/>
      <c r="AH784" s="1105"/>
      <c r="AI784" s="1105"/>
      <c r="AJ784" s="1014"/>
    </row>
    <row r="785" spans="1:36" s="1104" customFormat="1" ht="12.75">
      <c r="A785" s="1125"/>
      <c r="B785" s="1125"/>
      <c r="C785" s="1126"/>
      <c r="D785" s="1091"/>
      <c r="E785" s="1091"/>
      <c r="F785" s="1091"/>
      <c r="G785" s="1091"/>
      <c r="H785" s="1091"/>
      <c r="I785" s="1091"/>
      <c r="J785" s="1091"/>
      <c r="K785" s="1091"/>
      <c r="L785" s="1091"/>
      <c r="M785" s="1091"/>
      <c r="N785" s="1091"/>
      <c r="O785" s="1125"/>
      <c r="P785" s="1125"/>
      <c r="Q785" s="1125"/>
      <c r="R785" s="1126"/>
      <c r="S785" s="1125"/>
      <c r="T785" s="1125"/>
      <c r="U785" s="1125"/>
      <c r="V785" s="1126"/>
      <c r="W785" s="1126"/>
      <c r="AH785" s="1105"/>
      <c r="AI785" s="1105"/>
      <c r="AJ785" s="1014"/>
    </row>
    <row r="786" spans="1:36" s="1104" customFormat="1" ht="12.75">
      <c r="A786" s="1125"/>
      <c r="B786" s="1125"/>
      <c r="C786" s="1126"/>
      <c r="D786" s="1091"/>
      <c r="E786" s="1091"/>
      <c r="F786" s="1091"/>
      <c r="G786" s="1091"/>
      <c r="H786" s="1091"/>
      <c r="I786" s="1091"/>
      <c r="J786" s="1091"/>
      <c r="K786" s="1091"/>
      <c r="L786" s="1091"/>
      <c r="M786" s="1091"/>
      <c r="N786" s="1091"/>
      <c r="O786" s="1125"/>
      <c r="P786" s="1125"/>
      <c r="Q786" s="1125"/>
      <c r="R786" s="1126"/>
      <c r="S786" s="1125"/>
      <c r="T786" s="1125"/>
      <c r="U786" s="1125"/>
      <c r="V786" s="1126"/>
      <c r="W786" s="1126"/>
      <c r="AH786" s="1105"/>
      <c r="AI786" s="1105"/>
      <c r="AJ786" s="1014"/>
    </row>
    <row r="787" spans="1:36" s="1104" customFormat="1" ht="12.75">
      <c r="A787" s="1125"/>
      <c r="B787" s="1125"/>
      <c r="C787" s="1126"/>
      <c r="D787" s="1091"/>
      <c r="E787" s="1091"/>
      <c r="F787" s="1091"/>
      <c r="G787" s="1091"/>
      <c r="H787" s="1091"/>
      <c r="I787" s="1091"/>
      <c r="J787" s="1091"/>
      <c r="K787" s="1091"/>
      <c r="L787" s="1091"/>
      <c r="M787" s="1091"/>
      <c r="N787" s="1091"/>
      <c r="O787" s="1125"/>
      <c r="P787" s="1125"/>
      <c r="Q787" s="1125"/>
      <c r="R787" s="1126"/>
      <c r="S787" s="1125"/>
      <c r="T787" s="1125"/>
      <c r="U787" s="1125"/>
      <c r="V787" s="1126"/>
      <c r="W787" s="1126"/>
      <c r="AH787" s="1105"/>
      <c r="AI787" s="1105"/>
      <c r="AJ787" s="1014"/>
    </row>
    <row r="788" spans="1:36" s="1104" customFormat="1" ht="12.75">
      <c r="A788" s="1125"/>
      <c r="B788" s="1125"/>
      <c r="C788" s="1126"/>
      <c r="D788" s="1091"/>
      <c r="E788" s="1091"/>
      <c r="F788" s="1091"/>
      <c r="G788" s="1091"/>
      <c r="H788" s="1091"/>
      <c r="I788" s="1091"/>
      <c r="J788" s="1091"/>
      <c r="K788" s="1091"/>
      <c r="L788" s="1091"/>
      <c r="M788" s="1091"/>
      <c r="N788" s="1091"/>
      <c r="O788" s="1125"/>
      <c r="P788" s="1125"/>
      <c r="Q788" s="1125"/>
      <c r="R788" s="1126"/>
      <c r="S788" s="1125"/>
      <c r="T788" s="1125"/>
      <c r="U788" s="1125"/>
      <c r="V788" s="1126"/>
      <c r="W788" s="1126"/>
      <c r="AH788" s="1105"/>
      <c r="AI788" s="1105"/>
      <c r="AJ788" s="1014"/>
    </row>
    <row r="789" spans="1:36" s="1104" customFormat="1" ht="12.75">
      <c r="A789" s="1125"/>
      <c r="B789" s="1125"/>
      <c r="C789" s="1126"/>
      <c r="D789" s="1091"/>
      <c r="E789" s="1091"/>
      <c r="F789" s="1091"/>
      <c r="G789" s="1091"/>
      <c r="H789" s="1091"/>
      <c r="I789" s="1091"/>
      <c r="J789" s="1091"/>
      <c r="K789" s="1091"/>
      <c r="L789" s="1091"/>
      <c r="M789" s="1091"/>
      <c r="N789" s="1091"/>
      <c r="O789" s="1125"/>
      <c r="P789" s="1125"/>
      <c r="Q789" s="1125"/>
      <c r="R789" s="1126"/>
      <c r="S789" s="1125"/>
      <c r="T789" s="1125"/>
      <c r="U789" s="1125"/>
      <c r="V789" s="1126"/>
      <c r="W789" s="1126"/>
      <c r="AH789" s="1105"/>
      <c r="AI789" s="1105"/>
      <c r="AJ789" s="1014"/>
    </row>
    <row r="790" spans="1:36" s="1104" customFormat="1" ht="12.75">
      <c r="A790" s="1125"/>
      <c r="B790" s="1125"/>
      <c r="C790" s="1126"/>
      <c r="D790" s="1091"/>
      <c r="E790" s="1091"/>
      <c r="F790" s="1091"/>
      <c r="G790" s="1091"/>
      <c r="H790" s="1091"/>
      <c r="I790" s="1091"/>
      <c r="J790" s="1091"/>
      <c r="K790" s="1091"/>
      <c r="L790" s="1091"/>
      <c r="M790" s="1091"/>
      <c r="N790" s="1091"/>
      <c r="O790" s="1125"/>
      <c r="P790" s="1125"/>
      <c r="Q790" s="1125"/>
      <c r="R790" s="1126"/>
      <c r="S790" s="1125"/>
      <c r="T790" s="1125"/>
      <c r="U790" s="1125"/>
      <c r="V790" s="1126"/>
      <c r="W790" s="1126"/>
      <c r="AH790" s="1105"/>
      <c r="AI790" s="1105"/>
      <c r="AJ790" s="1014"/>
    </row>
    <row r="791" spans="1:36" s="1104" customFormat="1" ht="12.75">
      <c r="A791" s="1125"/>
      <c r="B791" s="1125"/>
      <c r="C791" s="1126"/>
      <c r="D791" s="1091"/>
      <c r="E791" s="1091"/>
      <c r="F791" s="1091"/>
      <c r="G791" s="1091"/>
      <c r="H791" s="1091"/>
      <c r="I791" s="1091"/>
      <c r="J791" s="1091"/>
      <c r="K791" s="1091"/>
      <c r="L791" s="1091"/>
      <c r="M791" s="1091"/>
      <c r="N791" s="1091"/>
      <c r="O791" s="1125"/>
      <c r="P791" s="1125"/>
      <c r="Q791" s="1125"/>
      <c r="R791" s="1126"/>
      <c r="S791" s="1125"/>
      <c r="T791" s="1125"/>
      <c r="U791" s="1125"/>
      <c r="V791" s="1126"/>
      <c r="W791" s="1126"/>
      <c r="AH791" s="1105"/>
      <c r="AI791" s="1105"/>
      <c r="AJ791" s="1014"/>
    </row>
    <row r="792" spans="1:36" s="1104" customFormat="1" ht="12.75">
      <c r="A792" s="1125"/>
      <c r="B792" s="1125"/>
      <c r="C792" s="1126"/>
      <c r="D792" s="1091"/>
      <c r="E792" s="1091"/>
      <c r="F792" s="1091"/>
      <c r="G792" s="1091"/>
      <c r="H792" s="1091"/>
      <c r="I792" s="1091"/>
      <c r="J792" s="1091"/>
      <c r="K792" s="1091"/>
      <c r="L792" s="1091"/>
      <c r="M792" s="1091"/>
      <c r="N792" s="1091"/>
      <c r="O792" s="1125"/>
      <c r="P792" s="1125"/>
      <c r="Q792" s="1125"/>
      <c r="R792" s="1126"/>
      <c r="S792" s="1125"/>
      <c r="T792" s="1125"/>
      <c r="U792" s="1125"/>
      <c r="V792" s="1126"/>
      <c r="W792" s="1126"/>
      <c r="AH792" s="1105"/>
      <c r="AI792" s="1105"/>
      <c r="AJ792" s="1014"/>
    </row>
    <row r="793" spans="1:36" s="1104" customFormat="1" ht="12.75">
      <c r="A793" s="1125"/>
      <c r="B793" s="1125"/>
      <c r="C793" s="1126"/>
      <c r="D793" s="1091"/>
      <c r="E793" s="1091"/>
      <c r="F793" s="1091"/>
      <c r="G793" s="1091"/>
      <c r="H793" s="1091"/>
      <c r="I793" s="1091"/>
      <c r="J793" s="1091"/>
      <c r="K793" s="1091"/>
      <c r="L793" s="1091"/>
      <c r="M793" s="1091"/>
      <c r="N793" s="1091"/>
      <c r="O793" s="1125"/>
      <c r="P793" s="1125"/>
      <c r="Q793" s="1125"/>
      <c r="R793" s="1126"/>
      <c r="S793" s="1125"/>
      <c r="T793" s="1125"/>
      <c r="U793" s="1125"/>
      <c r="V793" s="1126"/>
      <c r="W793" s="1126"/>
      <c r="AH793" s="1105"/>
      <c r="AI793" s="1105"/>
      <c r="AJ793" s="1014"/>
    </row>
    <row r="794" spans="1:36" s="1104" customFormat="1" ht="12.75">
      <c r="A794" s="1125"/>
      <c r="B794" s="1125"/>
      <c r="C794" s="1126"/>
      <c r="D794" s="1091"/>
      <c r="E794" s="1091"/>
      <c r="F794" s="1091"/>
      <c r="G794" s="1091"/>
      <c r="H794" s="1091"/>
      <c r="I794" s="1091"/>
      <c r="J794" s="1091"/>
      <c r="K794" s="1091"/>
      <c r="L794" s="1091"/>
      <c r="M794" s="1091"/>
      <c r="N794" s="1091"/>
      <c r="O794" s="1125"/>
      <c r="P794" s="1125"/>
      <c r="Q794" s="1125"/>
      <c r="R794" s="1126"/>
      <c r="S794" s="1125"/>
      <c r="T794" s="1125"/>
      <c r="U794" s="1125"/>
      <c r="V794" s="1126"/>
      <c r="W794" s="1126"/>
      <c r="AH794" s="1105"/>
      <c r="AI794" s="1105"/>
      <c r="AJ794" s="1014"/>
    </row>
    <row r="795" spans="1:36" s="1104" customFormat="1" ht="12.75">
      <c r="A795" s="1125"/>
      <c r="B795" s="1125"/>
      <c r="C795" s="1126"/>
      <c r="D795" s="1091"/>
      <c r="E795" s="1091"/>
      <c r="F795" s="1091"/>
      <c r="G795" s="1091"/>
      <c r="H795" s="1091"/>
      <c r="I795" s="1091"/>
      <c r="J795" s="1091"/>
      <c r="K795" s="1091"/>
      <c r="L795" s="1091"/>
      <c r="M795" s="1091"/>
      <c r="N795" s="1091"/>
      <c r="O795" s="1125"/>
      <c r="P795" s="1125"/>
      <c r="Q795" s="1125"/>
      <c r="R795" s="1126"/>
      <c r="S795" s="1125"/>
      <c r="T795" s="1125"/>
      <c r="U795" s="1125"/>
      <c r="V795" s="1126"/>
      <c r="W795" s="1126"/>
      <c r="AH795" s="1105"/>
      <c r="AI795" s="1105"/>
      <c r="AJ795" s="1014"/>
    </row>
    <row r="796" spans="1:36" s="1104" customFormat="1" ht="12.75">
      <c r="A796" s="1125"/>
      <c r="B796" s="1125"/>
      <c r="C796" s="1126"/>
      <c r="D796" s="1091"/>
      <c r="E796" s="1091"/>
      <c r="F796" s="1091"/>
      <c r="G796" s="1091"/>
      <c r="H796" s="1091"/>
      <c r="I796" s="1091"/>
      <c r="J796" s="1091"/>
      <c r="K796" s="1091"/>
      <c r="L796" s="1091"/>
      <c r="M796" s="1091"/>
      <c r="N796" s="1091"/>
      <c r="O796" s="1125"/>
      <c r="P796" s="1125"/>
      <c r="Q796" s="1125"/>
      <c r="R796" s="1126"/>
      <c r="S796" s="1125"/>
      <c r="T796" s="1125"/>
      <c r="U796" s="1125"/>
      <c r="V796" s="1126"/>
      <c r="W796" s="1126"/>
      <c r="AH796" s="1105"/>
      <c r="AI796" s="1105"/>
      <c r="AJ796" s="1014"/>
    </row>
    <row r="797" spans="1:36" s="1104" customFormat="1" ht="12.75">
      <c r="A797" s="1125"/>
      <c r="B797" s="1125"/>
      <c r="C797" s="1126"/>
      <c r="D797" s="1091"/>
      <c r="E797" s="1091"/>
      <c r="F797" s="1091"/>
      <c r="G797" s="1091"/>
      <c r="H797" s="1091"/>
      <c r="I797" s="1091"/>
      <c r="J797" s="1091"/>
      <c r="K797" s="1091"/>
      <c r="L797" s="1091"/>
      <c r="M797" s="1091"/>
      <c r="N797" s="1091"/>
      <c r="O797" s="1125"/>
      <c r="P797" s="1125"/>
      <c r="Q797" s="1125"/>
      <c r="R797" s="1126"/>
      <c r="S797" s="1125"/>
      <c r="T797" s="1125"/>
      <c r="U797" s="1125"/>
      <c r="V797" s="1126"/>
      <c r="W797" s="1126"/>
      <c r="AH797" s="1105"/>
      <c r="AI797" s="1105"/>
      <c r="AJ797" s="1014"/>
    </row>
    <row r="798" spans="1:36" s="1104" customFormat="1" ht="12.75">
      <c r="A798" s="1125"/>
      <c r="B798" s="1125"/>
      <c r="C798" s="1126"/>
      <c r="D798" s="1091"/>
      <c r="E798" s="1091"/>
      <c r="F798" s="1091"/>
      <c r="G798" s="1091"/>
      <c r="H798" s="1091"/>
      <c r="I798" s="1091"/>
      <c r="J798" s="1091"/>
      <c r="K798" s="1091"/>
      <c r="L798" s="1091"/>
      <c r="M798" s="1091"/>
      <c r="N798" s="1091"/>
      <c r="O798" s="1125"/>
      <c r="P798" s="1125"/>
      <c r="Q798" s="1125"/>
      <c r="R798" s="1126"/>
      <c r="S798" s="1125"/>
      <c r="T798" s="1125"/>
      <c r="U798" s="1125"/>
      <c r="V798" s="1126"/>
      <c r="W798" s="1126"/>
      <c r="AH798" s="1105"/>
      <c r="AI798" s="1105"/>
      <c r="AJ798" s="1014"/>
    </row>
    <row r="799" spans="1:36" s="1104" customFormat="1" ht="12.75">
      <c r="A799" s="1125"/>
      <c r="B799" s="1125"/>
      <c r="C799" s="1126"/>
      <c r="D799" s="1091"/>
      <c r="E799" s="1091"/>
      <c r="F799" s="1091"/>
      <c r="G799" s="1091"/>
      <c r="H799" s="1091"/>
      <c r="I799" s="1091"/>
      <c r="J799" s="1091"/>
      <c r="K799" s="1091"/>
      <c r="L799" s="1091"/>
      <c r="M799" s="1091"/>
      <c r="N799" s="1091"/>
      <c r="O799" s="1125"/>
      <c r="P799" s="1125"/>
      <c r="Q799" s="1125"/>
      <c r="R799" s="1126"/>
      <c r="S799" s="1125"/>
      <c r="T799" s="1125"/>
      <c r="U799" s="1125"/>
      <c r="V799" s="1126"/>
      <c r="W799" s="1126"/>
      <c r="AH799" s="1105"/>
      <c r="AI799" s="1105"/>
      <c r="AJ799" s="1014"/>
    </row>
    <row r="800" spans="1:36" s="1104" customFormat="1" ht="12.75">
      <c r="A800" s="1125"/>
      <c r="B800" s="1125"/>
      <c r="C800" s="1126"/>
      <c r="D800" s="1091"/>
      <c r="E800" s="1091"/>
      <c r="F800" s="1091"/>
      <c r="G800" s="1091"/>
      <c r="H800" s="1091"/>
      <c r="I800" s="1091"/>
      <c r="J800" s="1091"/>
      <c r="K800" s="1091"/>
      <c r="L800" s="1091"/>
      <c r="M800" s="1091"/>
      <c r="N800" s="1091"/>
      <c r="O800" s="1125"/>
      <c r="P800" s="1125"/>
      <c r="Q800" s="1125"/>
      <c r="R800" s="1126"/>
      <c r="S800" s="1125"/>
      <c r="T800" s="1125"/>
      <c r="U800" s="1125"/>
      <c r="V800" s="1126"/>
      <c r="W800" s="1126"/>
      <c r="AH800" s="1105"/>
      <c r="AI800" s="1105"/>
      <c r="AJ800" s="1014"/>
    </row>
    <row r="801" spans="1:36" s="1104" customFormat="1" ht="12.75">
      <c r="A801" s="1125"/>
      <c r="B801" s="1125"/>
      <c r="C801" s="1126"/>
      <c r="D801" s="1091"/>
      <c r="E801" s="1091"/>
      <c r="F801" s="1091"/>
      <c r="G801" s="1091"/>
      <c r="H801" s="1091"/>
      <c r="I801" s="1091"/>
      <c r="J801" s="1091"/>
      <c r="K801" s="1091"/>
      <c r="L801" s="1091"/>
      <c r="M801" s="1091"/>
      <c r="N801" s="1091"/>
      <c r="O801" s="1125"/>
      <c r="P801" s="1125"/>
      <c r="Q801" s="1125"/>
      <c r="R801" s="1126"/>
      <c r="S801" s="1125"/>
      <c r="T801" s="1125"/>
      <c r="U801" s="1125"/>
      <c r="V801" s="1126"/>
      <c r="W801" s="1126"/>
      <c r="AH801" s="1105"/>
      <c r="AI801" s="1105"/>
      <c r="AJ801" s="1014"/>
    </row>
    <row r="802" spans="1:36" s="1104" customFormat="1" ht="12.75">
      <c r="A802" s="1125"/>
      <c r="B802" s="1125"/>
      <c r="C802" s="1126"/>
      <c r="D802" s="1091"/>
      <c r="E802" s="1091"/>
      <c r="F802" s="1091"/>
      <c r="G802" s="1091"/>
      <c r="H802" s="1091"/>
      <c r="I802" s="1091"/>
      <c r="J802" s="1091"/>
      <c r="K802" s="1091"/>
      <c r="L802" s="1091"/>
      <c r="M802" s="1091"/>
      <c r="N802" s="1091"/>
      <c r="O802" s="1125"/>
      <c r="P802" s="1125"/>
      <c r="Q802" s="1125"/>
      <c r="R802" s="1126"/>
      <c r="S802" s="1125"/>
      <c r="T802" s="1125"/>
      <c r="U802" s="1125"/>
      <c r="V802" s="1126"/>
      <c r="W802" s="1126"/>
      <c r="AH802" s="1105"/>
      <c r="AI802" s="1105"/>
      <c r="AJ802" s="1014"/>
    </row>
    <row r="803" spans="1:36" s="1104" customFormat="1" ht="12.75">
      <c r="A803" s="1125"/>
      <c r="B803" s="1125"/>
      <c r="C803" s="1126"/>
      <c r="D803" s="1091"/>
      <c r="E803" s="1091"/>
      <c r="F803" s="1091"/>
      <c r="G803" s="1091"/>
      <c r="H803" s="1091"/>
      <c r="I803" s="1091"/>
      <c r="J803" s="1091"/>
      <c r="K803" s="1091"/>
      <c r="L803" s="1091"/>
      <c r="M803" s="1091"/>
      <c r="N803" s="1091"/>
      <c r="O803" s="1125"/>
      <c r="P803" s="1125"/>
      <c r="Q803" s="1125"/>
      <c r="R803" s="1126"/>
      <c r="S803" s="1125"/>
      <c r="T803" s="1125"/>
      <c r="U803" s="1125"/>
      <c r="V803" s="1126"/>
      <c r="W803" s="1126"/>
      <c r="AH803" s="1105"/>
      <c r="AI803" s="1105"/>
      <c r="AJ803" s="1014"/>
    </row>
    <row r="804" spans="1:36" s="1104" customFormat="1" ht="12.75">
      <c r="A804" s="1125"/>
      <c r="B804" s="1125"/>
      <c r="C804" s="1126"/>
      <c r="D804" s="1091"/>
      <c r="E804" s="1091"/>
      <c r="F804" s="1091"/>
      <c r="G804" s="1091"/>
      <c r="H804" s="1091"/>
      <c r="I804" s="1091"/>
      <c r="J804" s="1091"/>
      <c r="K804" s="1091"/>
      <c r="L804" s="1091"/>
      <c r="M804" s="1091"/>
      <c r="N804" s="1091"/>
      <c r="O804" s="1125"/>
      <c r="P804" s="1125"/>
      <c r="Q804" s="1125"/>
      <c r="R804" s="1126"/>
      <c r="S804" s="1125"/>
      <c r="T804" s="1125"/>
      <c r="U804" s="1125"/>
      <c r="V804" s="1126"/>
      <c r="W804" s="1126"/>
      <c r="AH804" s="1105"/>
      <c r="AI804" s="1105"/>
      <c r="AJ804" s="1014"/>
    </row>
    <row r="805" spans="1:36" s="1104" customFormat="1" ht="12.75">
      <c r="A805" s="1125"/>
      <c r="B805" s="1125"/>
      <c r="C805" s="1126"/>
      <c r="D805" s="1091"/>
      <c r="E805" s="1091"/>
      <c r="F805" s="1091"/>
      <c r="G805" s="1091"/>
      <c r="H805" s="1091"/>
      <c r="I805" s="1091"/>
      <c r="J805" s="1091"/>
      <c r="K805" s="1091"/>
      <c r="L805" s="1091"/>
      <c r="M805" s="1091"/>
      <c r="N805" s="1091"/>
      <c r="O805" s="1125"/>
      <c r="P805" s="1125"/>
      <c r="Q805" s="1125"/>
      <c r="R805" s="1126"/>
      <c r="S805" s="1125"/>
      <c r="T805" s="1125"/>
      <c r="U805" s="1125"/>
      <c r="V805" s="1126"/>
      <c r="W805" s="1126"/>
      <c r="AH805" s="1105"/>
      <c r="AI805" s="1105"/>
      <c r="AJ805" s="1014"/>
    </row>
    <row r="806" spans="1:36" s="1104" customFormat="1" ht="12.75">
      <c r="A806" s="1125"/>
      <c r="B806" s="1125"/>
      <c r="C806" s="1126"/>
      <c r="D806" s="1091"/>
      <c r="E806" s="1091"/>
      <c r="F806" s="1091"/>
      <c r="G806" s="1091"/>
      <c r="H806" s="1091"/>
      <c r="I806" s="1091"/>
      <c r="J806" s="1091"/>
      <c r="K806" s="1091"/>
      <c r="L806" s="1091"/>
      <c r="M806" s="1091"/>
      <c r="N806" s="1091"/>
      <c r="O806" s="1125"/>
      <c r="P806" s="1125"/>
      <c r="Q806" s="1125"/>
      <c r="R806" s="1126"/>
      <c r="S806" s="1125"/>
      <c r="T806" s="1125"/>
      <c r="U806" s="1125"/>
      <c r="V806" s="1126"/>
      <c r="W806" s="1126"/>
      <c r="AH806" s="1105"/>
      <c r="AI806" s="1105"/>
      <c r="AJ806" s="1014"/>
    </row>
    <row r="807" spans="1:36" s="1104" customFormat="1" ht="12.75">
      <c r="A807" s="1125"/>
      <c r="B807" s="1125"/>
      <c r="C807" s="1126"/>
      <c r="D807" s="1091"/>
      <c r="E807" s="1091"/>
      <c r="F807" s="1091"/>
      <c r="G807" s="1091"/>
      <c r="H807" s="1091"/>
      <c r="I807" s="1091"/>
      <c r="J807" s="1091"/>
      <c r="K807" s="1091"/>
      <c r="L807" s="1091"/>
      <c r="M807" s="1091"/>
      <c r="N807" s="1091"/>
      <c r="O807" s="1125"/>
      <c r="P807" s="1125"/>
      <c r="Q807" s="1125"/>
      <c r="R807" s="1126"/>
      <c r="S807" s="1125"/>
      <c r="T807" s="1125"/>
      <c r="U807" s="1125"/>
      <c r="V807" s="1126"/>
      <c r="W807" s="1126"/>
      <c r="AH807" s="1105"/>
      <c r="AI807" s="1105"/>
      <c r="AJ807" s="1014"/>
    </row>
    <row r="808" spans="1:36" s="1104" customFormat="1" ht="12.75">
      <c r="A808" s="1125"/>
      <c r="B808" s="1125"/>
      <c r="C808" s="1126"/>
      <c r="D808" s="1091"/>
      <c r="E808" s="1091"/>
      <c r="F808" s="1091"/>
      <c r="G808" s="1091"/>
      <c r="H808" s="1091"/>
      <c r="I808" s="1091"/>
      <c r="J808" s="1091"/>
      <c r="K808" s="1091"/>
      <c r="L808" s="1091"/>
      <c r="M808" s="1091"/>
      <c r="N808" s="1091"/>
      <c r="O808" s="1125"/>
      <c r="P808" s="1125"/>
      <c r="Q808" s="1125"/>
      <c r="R808" s="1126"/>
      <c r="S808" s="1125"/>
      <c r="T808" s="1125"/>
      <c r="U808" s="1125"/>
      <c r="V808" s="1126"/>
      <c r="W808" s="1126"/>
      <c r="AH808" s="1105"/>
      <c r="AI808" s="1105"/>
      <c r="AJ808" s="1014"/>
    </row>
    <row r="809" spans="1:36" s="1104" customFormat="1" ht="12.75">
      <c r="A809" s="1125"/>
      <c r="B809" s="1125"/>
      <c r="C809" s="1126"/>
      <c r="D809" s="1091"/>
      <c r="E809" s="1091"/>
      <c r="F809" s="1091"/>
      <c r="G809" s="1091"/>
      <c r="H809" s="1091"/>
      <c r="I809" s="1091"/>
      <c r="J809" s="1091"/>
      <c r="K809" s="1091"/>
      <c r="L809" s="1091"/>
      <c r="M809" s="1091"/>
      <c r="N809" s="1091"/>
      <c r="O809" s="1125"/>
      <c r="P809" s="1125"/>
      <c r="Q809" s="1125"/>
      <c r="R809" s="1126"/>
      <c r="S809" s="1125"/>
      <c r="T809" s="1125"/>
      <c r="U809" s="1125"/>
      <c r="V809" s="1126"/>
      <c r="W809" s="1126"/>
      <c r="AH809" s="1105"/>
      <c r="AI809" s="1105"/>
      <c r="AJ809" s="1014"/>
    </row>
    <row r="810" spans="1:36" s="1104" customFormat="1" ht="12.75">
      <c r="A810" s="1125"/>
      <c r="B810" s="1125"/>
      <c r="C810" s="1126"/>
      <c r="D810" s="1091"/>
      <c r="E810" s="1091"/>
      <c r="F810" s="1091"/>
      <c r="G810" s="1091"/>
      <c r="H810" s="1091"/>
      <c r="I810" s="1091"/>
      <c r="J810" s="1091"/>
      <c r="K810" s="1091"/>
      <c r="L810" s="1091"/>
      <c r="M810" s="1091"/>
      <c r="N810" s="1091"/>
      <c r="O810" s="1125"/>
      <c r="P810" s="1125"/>
      <c r="Q810" s="1125"/>
      <c r="R810" s="1126"/>
      <c r="S810" s="1125"/>
      <c r="T810" s="1125"/>
      <c r="U810" s="1125"/>
      <c r="V810" s="1126"/>
      <c r="W810" s="1126"/>
      <c r="AH810" s="1105"/>
      <c r="AI810" s="1105"/>
      <c r="AJ810" s="1014"/>
    </row>
    <row r="811" spans="1:36" s="1104" customFormat="1" ht="12.75">
      <c r="A811" s="1125"/>
      <c r="B811" s="1125"/>
      <c r="C811" s="1126"/>
      <c r="D811" s="1091"/>
      <c r="E811" s="1091"/>
      <c r="F811" s="1091"/>
      <c r="G811" s="1091"/>
      <c r="H811" s="1091"/>
      <c r="I811" s="1091"/>
      <c r="J811" s="1091"/>
      <c r="K811" s="1091"/>
      <c r="L811" s="1091"/>
      <c r="M811" s="1091"/>
      <c r="N811" s="1091"/>
      <c r="O811" s="1125"/>
      <c r="P811" s="1125"/>
      <c r="Q811" s="1125"/>
      <c r="R811" s="1126"/>
      <c r="S811" s="1125"/>
      <c r="T811" s="1125"/>
      <c r="U811" s="1125"/>
      <c r="V811" s="1126"/>
      <c r="W811" s="1126"/>
      <c r="AH811" s="1105"/>
      <c r="AI811" s="1105"/>
      <c r="AJ811" s="1014"/>
    </row>
    <row r="812" spans="1:36" s="1104" customFormat="1" ht="12.75">
      <c r="A812" s="1125"/>
      <c r="B812" s="1125"/>
      <c r="C812" s="1126"/>
      <c r="D812" s="1091"/>
      <c r="E812" s="1091"/>
      <c r="F812" s="1091"/>
      <c r="G812" s="1091"/>
      <c r="H812" s="1091"/>
      <c r="I812" s="1091"/>
      <c r="J812" s="1091"/>
      <c r="K812" s="1091"/>
      <c r="L812" s="1091"/>
      <c r="M812" s="1091"/>
      <c r="N812" s="1091"/>
      <c r="O812" s="1125"/>
      <c r="P812" s="1125"/>
      <c r="Q812" s="1125"/>
      <c r="R812" s="1126"/>
      <c r="S812" s="1125"/>
      <c r="T812" s="1125"/>
      <c r="U812" s="1125"/>
      <c r="V812" s="1126"/>
      <c r="W812" s="1126"/>
      <c r="AH812" s="1105"/>
      <c r="AI812" s="1105"/>
      <c r="AJ812" s="1014"/>
    </row>
    <row r="813" spans="1:36" s="1104" customFormat="1" ht="12.75">
      <c r="A813" s="1125"/>
      <c r="B813" s="1125"/>
      <c r="C813" s="1126"/>
      <c r="D813" s="1091"/>
      <c r="E813" s="1091"/>
      <c r="F813" s="1091"/>
      <c r="G813" s="1091"/>
      <c r="H813" s="1091"/>
      <c r="I813" s="1091"/>
      <c r="J813" s="1091"/>
      <c r="K813" s="1091"/>
      <c r="L813" s="1091"/>
      <c r="M813" s="1091"/>
      <c r="N813" s="1091"/>
      <c r="O813" s="1125"/>
      <c r="P813" s="1125"/>
      <c r="Q813" s="1125"/>
      <c r="R813" s="1126"/>
      <c r="S813" s="1125"/>
      <c r="T813" s="1125"/>
      <c r="U813" s="1125"/>
      <c r="V813" s="1126"/>
      <c r="W813" s="1126"/>
      <c r="AH813" s="1105"/>
      <c r="AI813" s="1105"/>
      <c r="AJ813" s="1014"/>
    </row>
    <row r="814" spans="1:36" s="1104" customFormat="1" ht="12.75">
      <c r="A814" s="1125"/>
      <c r="B814" s="1125"/>
      <c r="C814" s="1126"/>
      <c r="D814" s="1091"/>
      <c r="E814" s="1091"/>
      <c r="F814" s="1091"/>
      <c r="G814" s="1091"/>
      <c r="H814" s="1091"/>
      <c r="I814" s="1091"/>
      <c r="J814" s="1091"/>
      <c r="K814" s="1091"/>
      <c r="L814" s="1091"/>
      <c r="M814" s="1091"/>
      <c r="N814" s="1091"/>
      <c r="O814" s="1125"/>
      <c r="P814" s="1125"/>
      <c r="Q814" s="1125"/>
      <c r="R814" s="1126"/>
      <c r="S814" s="1125"/>
      <c r="T814" s="1125"/>
      <c r="U814" s="1125"/>
      <c r="V814" s="1126"/>
      <c r="W814" s="1126"/>
      <c r="AH814" s="1105"/>
      <c r="AI814" s="1105"/>
      <c r="AJ814" s="1014"/>
    </row>
    <row r="815" spans="1:36" s="1104" customFormat="1" ht="12.75">
      <c r="A815" s="1125"/>
      <c r="B815" s="1125"/>
      <c r="C815" s="1126"/>
      <c r="D815" s="1091"/>
      <c r="E815" s="1091"/>
      <c r="F815" s="1091"/>
      <c r="G815" s="1091"/>
      <c r="H815" s="1091"/>
      <c r="I815" s="1091"/>
      <c r="J815" s="1091"/>
      <c r="K815" s="1091"/>
      <c r="L815" s="1091"/>
      <c r="M815" s="1091"/>
      <c r="N815" s="1091"/>
      <c r="O815" s="1125"/>
      <c r="P815" s="1125"/>
      <c r="Q815" s="1125"/>
      <c r="R815" s="1126"/>
      <c r="S815" s="1125"/>
      <c r="T815" s="1125"/>
      <c r="U815" s="1125"/>
      <c r="V815" s="1126"/>
      <c r="W815" s="1126"/>
      <c r="AH815" s="1105"/>
      <c r="AI815" s="1105"/>
      <c r="AJ815" s="1014"/>
    </row>
    <row r="816" spans="1:36" s="1104" customFormat="1" ht="12.75">
      <c r="A816" s="1125"/>
      <c r="B816" s="1125"/>
      <c r="C816" s="1126"/>
      <c r="D816" s="1091"/>
      <c r="E816" s="1091"/>
      <c r="F816" s="1091"/>
      <c r="G816" s="1091"/>
      <c r="H816" s="1091"/>
      <c r="I816" s="1091"/>
      <c r="J816" s="1091"/>
      <c r="K816" s="1091"/>
      <c r="L816" s="1091"/>
      <c r="M816" s="1091"/>
      <c r="N816" s="1091"/>
      <c r="O816" s="1125"/>
      <c r="P816" s="1125"/>
      <c r="Q816" s="1125"/>
      <c r="R816" s="1126"/>
      <c r="S816" s="1125"/>
      <c r="T816" s="1125"/>
      <c r="U816" s="1125"/>
      <c r="V816" s="1126"/>
      <c r="W816" s="1126"/>
      <c r="AH816" s="1105"/>
      <c r="AI816" s="1105"/>
      <c r="AJ816" s="1014"/>
    </row>
    <row r="817" spans="1:36" s="1104" customFormat="1" ht="12.75">
      <c r="A817" s="1125"/>
      <c r="B817" s="1125"/>
      <c r="C817" s="1126"/>
      <c r="D817" s="1091"/>
      <c r="E817" s="1091"/>
      <c r="F817" s="1091"/>
      <c r="G817" s="1091"/>
      <c r="H817" s="1091"/>
      <c r="I817" s="1091"/>
      <c r="J817" s="1091"/>
      <c r="K817" s="1091"/>
      <c r="L817" s="1091"/>
      <c r="M817" s="1091"/>
      <c r="N817" s="1091"/>
      <c r="O817" s="1125"/>
      <c r="P817" s="1125"/>
      <c r="Q817" s="1125"/>
      <c r="R817" s="1126"/>
      <c r="S817" s="1125"/>
      <c r="T817" s="1125"/>
      <c r="U817" s="1125"/>
      <c r="V817" s="1126"/>
      <c r="W817" s="1126"/>
      <c r="AH817" s="1105"/>
      <c r="AI817" s="1105"/>
      <c r="AJ817" s="1014"/>
    </row>
    <row r="818" spans="1:36" s="1104" customFormat="1" ht="12.75">
      <c r="A818" s="1125"/>
      <c r="B818" s="1125"/>
      <c r="C818" s="1126"/>
      <c r="D818" s="1091"/>
      <c r="E818" s="1091"/>
      <c r="F818" s="1091"/>
      <c r="G818" s="1091"/>
      <c r="H818" s="1091"/>
      <c r="I818" s="1091"/>
      <c r="J818" s="1091"/>
      <c r="K818" s="1091"/>
      <c r="L818" s="1091"/>
      <c r="M818" s="1091"/>
      <c r="N818" s="1091"/>
      <c r="O818" s="1125"/>
      <c r="P818" s="1125"/>
      <c r="Q818" s="1125"/>
      <c r="R818" s="1126"/>
      <c r="S818" s="1125"/>
      <c r="T818" s="1125"/>
      <c r="U818" s="1125"/>
      <c r="V818" s="1126"/>
      <c r="W818" s="1126"/>
      <c r="AH818" s="1105"/>
      <c r="AI818" s="1105"/>
      <c r="AJ818" s="1014"/>
    </row>
    <row r="819" spans="1:36" s="1104" customFormat="1" ht="12.75">
      <c r="A819" s="1125"/>
      <c r="B819" s="1125"/>
      <c r="C819" s="1126"/>
      <c r="D819" s="1091"/>
      <c r="E819" s="1091"/>
      <c r="F819" s="1091"/>
      <c r="G819" s="1091"/>
      <c r="H819" s="1091"/>
      <c r="I819" s="1091"/>
      <c r="J819" s="1091"/>
      <c r="K819" s="1091"/>
      <c r="L819" s="1091"/>
      <c r="M819" s="1091"/>
      <c r="N819" s="1091"/>
      <c r="O819" s="1125"/>
      <c r="P819" s="1125"/>
      <c r="Q819" s="1125"/>
      <c r="R819" s="1126"/>
      <c r="S819" s="1125"/>
      <c r="T819" s="1125"/>
      <c r="U819" s="1125"/>
      <c r="V819" s="1126"/>
      <c r="W819" s="1126"/>
      <c r="AH819" s="1105"/>
      <c r="AI819" s="1105"/>
      <c r="AJ819" s="1014"/>
    </row>
    <row r="820" spans="1:36" s="1104" customFormat="1" ht="12.75">
      <c r="A820" s="1125"/>
      <c r="B820" s="1125"/>
      <c r="C820" s="1126"/>
      <c r="D820" s="1091"/>
      <c r="E820" s="1091"/>
      <c r="F820" s="1091"/>
      <c r="G820" s="1091"/>
      <c r="H820" s="1091"/>
      <c r="I820" s="1091"/>
      <c r="J820" s="1091"/>
      <c r="K820" s="1091"/>
      <c r="L820" s="1091"/>
      <c r="M820" s="1091"/>
      <c r="N820" s="1091"/>
      <c r="O820" s="1125"/>
      <c r="P820" s="1125"/>
      <c r="Q820" s="1125"/>
      <c r="R820" s="1126"/>
      <c r="S820" s="1125"/>
      <c r="T820" s="1125"/>
      <c r="U820" s="1125"/>
      <c r="V820" s="1126"/>
      <c r="W820" s="1126"/>
      <c r="AH820" s="1105"/>
      <c r="AI820" s="1105"/>
      <c r="AJ820" s="1014"/>
    </row>
    <row r="821" spans="1:36" s="1104" customFormat="1" ht="12.75">
      <c r="A821" s="1125"/>
      <c r="B821" s="1125"/>
      <c r="C821" s="1126"/>
      <c r="D821" s="1091"/>
      <c r="E821" s="1091"/>
      <c r="F821" s="1091"/>
      <c r="G821" s="1091"/>
      <c r="H821" s="1091"/>
      <c r="I821" s="1091"/>
      <c r="J821" s="1091"/>
      <c r="K821" s="1091"/>
      <c r="L821" s="1091"/>
      <c r="M821" s="1091"/>
      <c r="N821" s="1091"/>
      <c r="O821" s="1125"/>
      <c r="P821" s="1125"/>
      <c r="Q821" s="1125"/>
      <c r="R821" s="1126"/>
      <c r="S821" s="1125"/>
      <c r="T821" s="1125"/>
      <c r="U821" s="1125"/>
      <c r="V821" s="1126"/>
      <c r="W821" s="1126"/>
      <c r="AH821" s="1105"/>
      <c r="AI821" s="1105"/>
      <c r="AJ821" s="1014"/>
    </row>
    <row r="822" spans="1:36" s="1104" customFormat="1" ht="12.75">
      <c r="A822" s="1125"/>
      <c r="B822" s="1125"/>
      <c r="C822" s="1126"/>
      <c r="D822" s="1091"/>
      <c r="E822" s="1091"/>
      <c r="F822" s="1091"/>
      <c r="G822" s="1091"/>
      <c r="H822" s="1091"/>
      <c r="I822" s="1091"/>
      <c r="J822" s="1091"/>
      <c r="K822" s="1091"/>
      <c r="L822" s="1091"/>
      <c r="M822" s="1091"/>
      <c r="N822" s="1091"/>
      <c r="O822" s="1125"/>
      <c r="P822" s="1125"/>
      <c r="Q822" s="1125"/>
      <c r="R822" s="1126"/>
      <c r="S822" s="1125"/>
      <c r="T822" s="1125"/>
      <c r="U822" s="1125"/>
      <c r="V822" s="1126"/>
      <c r="W822" s="1126"/>
      <c r="AH822" s="1105"/>
      <c r="AI822" s="1105"/>
      <c r="AJ822" s="1014"/>
    </row>
    <row r="823" spans="1:36" s="1104" customFormat="1" ht="12.75">
      <c r="A823" s="1125"/>
      <c r="B823" s="1125"/>
      <c r="C823" s="1126"/>
      <c r="D823" s="1091"/>
      <c r="E823" s="1091"/>
      <c r="F823" s="1091"/>
      <c r="G823" s="1091"/>
      <c r="H823" s="1091"/>
      <c r="I823" s="1091"/>
      <c r="J823" s="1091"/>
      <c r="K823" s="1091"/>
      <c r="L823" s="1091"/>
      <c r="M823" s="1091"/>
      <c r="N823" s="1091"/>
      <c r="O823" s="1125"/>
      <c r="P823" s="1125"/>
      <c r="Q823" s="1125"/>
      <c r="R823" s="1126"/>
      <c r="S823" s="1125"/>
      <c r="T823" s="1125"/>
      <c r="U823" s="1125"/>
      <c r="V823" s="1126"/>
      <c r="W823" s="1126"/>
      <c r="AH823" s="1105"/>
      <c r="AI823" s="1105"/>
      <c r="AJ823" s="1014"/>
    </row>
    <row r="824" spans="1:36" s="1104" customFormat="1" ht="12.75">
      <c r="A824" s="1125"/>
      <c r="B824" s="1125"/>
      <c r="C824" s="1126"/>
      <c r="D824" s="1091"/>
      <c r="E824" s="1091"/>
      <c r="F824" s="1091"/>
      <c r="G824" s="1091"/>
      <c r="H824" s="1091"/>
      <c r="I824" s="1091"/>
      <c r="J824" s="1091"/>
      <c r="K824" s="1091"/>
      <c r="L824" s="1091"/>
      <c r="M824" s="1091"/>
      <c r="N824" s="1091"/>
      <c r="O824" s="1125"/>
      <c r="P824" s="1125"/>
      <c r="Q824" s="1125"/>
      <c r="R824" s="1126"/>
      <c r="S824" s="1125"/>
      <c r="T824" s="1125"/>
      <c r="U824" s="1125"/>
      <c r="V824" s="1126"/>
      <c r="W824" s="1126"/>
      <c r="AH824" s="1105"/>
      <c r="AI824" s="1105"/>
      <c r="AJ824" s="1014"/>
    </row>
    <row r="825" spans="1:36" s="1104" customFormat="1" ht="12.75">
      <c r="A825" s="1125"/>
      <c r="B825" s="1125"/>
      <c r="C825" s="1126"/>
      <c r="D825" s="1091"/>
      <c r="E825" s="1091"/>
      <c r="F825" s="1091"/>
      <c r="G825" s="1091"/>
      <c r="H825" s="1091"/>
      <c r="I825" s="1091"/>
      <c r="J825" s="1091"/>
      <c r="K825" s="1091"/>
      <c r="L825" s="1091"/>
      <c r="M825" s="1091"/>
      <c r="N825" s="1091"/>
      <c r="O825" s="1125"/>
      <c r="P825" s="1125"/>
      <c r="Q825" s="1125"/>
      <c r="R825" s="1126"/>
      <c r="S825" s="1125"/>
      <c r="T825" s="1125"/>
      <c r="U825" s="1125"/>
      <c r="V825" s="1126"/>
      <c r="W825" s="1126"/>
      <c r="AH825" s="1105"/>
      <c r="AI825" s="1105"/>
      <c r="AJ825" s="1014"/>
    </row>
    <row r="826" spans="1:36" s="1104" customFormat="1" ht="12.75">
      <c r="A826" s="1125"/>
      <c r="B826" s="1125"/>
      <c r="C826" s="1126"/>
      <c r="D826" s="1091"/>
      <c r="E826" s="1091"/>
      <c r="F826" s="1091"/>
      <c r="G826" s="1091"/>
      <c r="H826" s="1091"/>
      <c r="I826" s="1091"/>
      <c r="J826" s="1091"/>
      <c r="K826" s="1091"/>
      <c r="L826" s="1091"/>
      <c r="M826" s="1091"/>
      <c r="N826" s="1091"/>
      <c r="O826" s="1125"/>
      <c r="P826" s="1125"/>
      <c r="Q826" s="1125"/>
      <c r="R826" s="1126"/>
      <c r="S826" s="1125"/>
      <c r="T826" s="1125"/>
      <c r="U826" s="1125"/>
      <c r="V826" s="1126"/>
      <c r="W826" s="1126"/>
      <c r="AH826" s="1105"/>
      <c r="AI826" s="1105"/>
      <c r="AJ826" s="1014"/>
    </row>
    <row r="827" spans="1:36" s="1104" customFormat="1" ht="12.75">
      <c r="A827" s="1125"/>
      <c r="B827" s="1125"/>
      <c r="C827" s="1126"/>
      <c r="D827" s="1091"/>
      <c r="E827" s="1091"/>
      <c r="F827" s="1091"/>
      <c r="G827" s="1091"/>
      <c r="H827" s="1091"/>
      <c r="I827" s="1091"/>
      <c r="J827" s="1091"/>
      <c r="K827" s="1091"/>
      <c r="L827" s="1091"/>
      <c r="M827" s="1091"/>
      <c r="N827" s="1091"/>
      <c r="O827" s="1125"/>
      <c r="P827" s="1125"/>
      <c r="Q827" s="1125"/>
      <c r="R827" s="1126"/>
      <c r="S827" s="1125"/>
      <c r="T827" s="1125"/>
      <c r="U827" s="1125"/>
      <c r="V827" s="1126"/>
      <c r="W827" s="1126"/>
      <c r="AH827" s="1105"/>
      <c r="AI827" s="1105"/>
      <c r="AJ827" s="1014"/>
    </row>
    <row r="828" spans="1:36" s="1104" customFormat="1" ht="12.75">
      <c r="A828" s="1125"/>
      <c r="B828" s="1125"/>
      <c r="C828" s="1126"/>
      <c r="D828" s="1091"/>
      <c r="E828" s="1091"/>
      <c r="F828" s="1091"/>
      <c r="G828" s="1091"/>
      <c r="H828" s="1091"/>
      <c r="I828" s="1091"/>
      <c r="J828" s="1091"/>
      <c r="K828" s="1091"/>
      <c r="L828" s="1091"/>
      <c r="M828" s="1091"/>
      <c r="N828" s="1091"/>
      <c r="O828" s="1125"/>
      <c r="P828" s="1125"/>
      <c r="Q828" s="1125"/>
      <c r="R828" s="1126"/>
      <c r="S828" s="1125"/>
      <c r="T828" s="1125"/>
      <c r="U828" s="1125"/>
      <c r="V828" s="1126"/>
      <c r="W828" s="1126"/>
      <c r="AH828" s="1105"/>
      <c r="AI828" s="1105"/>
      <c r="AJ828" s="1014"/>
    </row>
    <row r="829" spans="1:36" s="1104" customFormat="1" ht="12.75">
      <c r="A829" s="1125"/>
      <c r="B829" s="1125"/>
      <c r="C829" s="1126"/>
      <c r="D829" s="1091"/>
      <c r="E829" s="1091"/>
      <c r="F829" s="1091"/>
      <c r="G829" s="1091"/>
      <c r="H829" s="1091"/>
      <c r="I829" s="1091"/>
      <c r="J829" s="1091"/>
      <c r="K829" s="1091"/>
      <c r="L829" s="1091"/>
      <c r="M829" s="1091"/>
      <c r="N829" s="1091"/>
      <c r="O829" s="1125"/>
      <c r="P829" s="1125"/>
      <c r="Q829" s="1125"/>
      <c r="R829" s="1126"/>
      <c r="S829" s="1125"/>
      <c r="T829" s="1125"/>
      <c r="U829" s="1125"/>
      <c r="V829" s="1126"/>
      <c r="W829" s="1126"/>
      <c r="AH829" s="1105"/>
      <c r="AI829" s="1105"/>
      <c r="AJ829" s="1014"/>
    </row>
    <row r="830" spans="1:36" s="1104" customFormat="1" ht="12.75">
      <c r="A830" s="1125"/>
      <c r="B830" s="1125"/>
      <c r="C830" s="1126"/>
      <c r="D830" s="1091"/>
      <c r="E830" s="1091"/>
      <c r="F830" s="1091"/>
      <c r="G830" s="1091"/>
      <c r="H830" s="1091"/>
      <c r="I830" s="1091"/>
      <c r="J830" s="1091"/>
      <c r="K830" s="1091"/>
      <c r="L830" s="1091"/>
      <c r="M830" s="1091"/>
      <c r="N830" s="1091"/>
      <c r="O830" s="1125"/>
      <c r="P830" s="1125"/>
      <c r="Q830" s="1125"/>
      <c r="R830" s="1126"/>
      <c r="S830" s="1125"/>
      <c r="T830" s="1125"/>
      <c r="U830" s="1125"/>
      <c r="V830" s="1126"/>
      <c r="W830" s="1126"/>
      <c r="AH830" s="1105"/>
      <c r="AI830" s="1105"/>
      <c r="AJ830" s="1014"/>
    </row>
    <row r="831" spans="1:36" s="1104" customFormat="1" ht="12.75">
      <c r="A831" s="1125"/>
      <c r="B831" s="1125"/>
      <c r="C831" s="1126"/>
      <c r="D831" s="1091"/>
      <c r="E831" s="1091"/>
      <c r="F831" s="1091"/>
      <c r="G831" s="1091"/>
      <c r="H831" s="1091"/>
      <c r="I831" s="1091"/>
      <c r="J831" s="1091"/>
      <c r="K831" s="1091"/>
      <c r="L831" s="1091"/>
      <c r="M831" s="1091"/>
      <c r="N831" s="1091"/>
      <c r="O831" s="1125"/>
      <c r="P831" s="1125"/>
      <c r="Q831" s="1125"/>
      <c r="R831" s="1126"/>
      <c r="S831" s="1125"/>
      <c r="T831" s="1125"/>
      <c r="U831" s="1125"/>
      <c r="V831" s="1126"/>
      <c r="W831" s="1126"/>
      <c r="AH831" s="1105"/>
      <c r="AI831" s="1105"/>
      <c r="AJ831" s="1014"/>
    </row>
    <row r="832" spans="1:36" s="1104" customFormat="1" ht="12.75">
      <c r="A832" s="1125"/>
      <c r="B832" s="1125"/>
      <c r="C832" s="1126"/>
      <c r="D832" s="1091"/>
      <c r="E832" s="1091"/>
      <c r="F832" s="1091"/>
      <c r="G832" s="1091"/>
      <c r="H832" s="1091"/>
      <c r="I832" s="1091"/>
      <c r="J832" s="1091"/>
      <c r="K832" s="1091"/>
      <c r="L832" s="1091"/>
      <c r="M832" s="1091"/>
      <c r="N832" s="1091"/>
      <c r="O832" s="1125"/>
      <c r="P832" s="1125"/>
      <c r="Q832" s="1125"/>
      <c r="R832" s="1126"/>
      <c r="S832" s="1125"/>
      <c r="T832" s="1125"/>
      <c r="U832" s="1125"/>
      <c r="V832" s="1126"/>
      <c r="W832" s="1126"/>
      <c r="AH832" s="1105"/>
      <c r="AI832" s="1105"/>
      <c r="AJ832" s="1014"/>
    </row>
    <row r="833" spans="1:36" s="1104" customFormat="1" ht="12.75">
      <c r="A833" s="1125"/>
      <c r="B833" s="1125"/>
      <c r="C833" s="1126"/>
      <c r="D833" s="1091"/>
      <c r="E833" s="1091"/>
      <c r="F833" s="1091"/>
      <c r="G833" s="1091"/>
      <c r="H833" s="1091"/>
      <c r="I833" s="1091"/>
      <c r="J833" s="1091"/>
      <c r="K833" s="1091"/>
      <c r="L833" s="1091"/>
      <c r="M833" s="1091"/>
      <c r="N833" s="1091"/>
      <c r="O833" s="1125"/>
      <c r="P833" s="1125"/>
      <c r="Q833" s="1125"/>
      <c r="R833" s="1126"/>
      <c r="S833" s="1125"/>
      <c r="T833" s="1125"/>
      <c r="U833" s="1125"/>
      <c r="V833" s="1126"/>
      <c r="W833" s="1126"/>
      <c r="AH833" s="1105"/>
      <c r="AI833" s="1105"/>
      <c r="AJ833" s="1014"/>
    </row>
    <row r="834" spans="1:36" s="1104" customFormat="1" ht="12.75">
      <c r="A834" s="1125"/>
      <c r="B834" s="1125"/>
      <c r="C834" s="1126"/>
      <c r="D834" s="1091"/>
      <c r="E834" s="1091"/>
      <c r="F834" s="1091"/>
      <c r="G834" s="1091"/>
      <c r="H834" s="1091"/>
      <c r="I834" s="1091"/>
      <c r="J834" s="1091"/>
      <c r="K834" s="1091"/>
      <c r="L834" s="1091"/>
      <c r="M834" s="1091"/>
      <c r="N834" s="1091"/>
      <c r="O834" s="1125"/>
      <c r="P834" s="1125"/>
      <c r="Q834" s="1125"/>
      <c r="R834" s="1126"/>
      <c r="S834" s="1125"/>
      <c r="T834" s="1125"/>
      <c r="U834" s="1125"/>
      <c r="V834" s="1126"/>
      <c r="W834" s="1126"/>
      <c r="AH834" s="1105"/>
      <c r="AI834" s="1105"/>
      <c r="AJ834" s="1014"/>
    </row>
    <row r="835" spans="1:36" s="1104" customFormat="1" ht="12.75">
      <c r="A835" s="1125"/>
      <c r="B835" s="1125"/>
      <c r="C835" s="1126"/>
      <c r="D835" s="1091"/>
      <c r="E835" s="1091"/>
      <c r="F835" s="1091"/>
      <c r="G835" s="1091"/>
      <c r="H835" s="1091"/>
      <c r="I835" s="1091"/>
      <c r="J835" s="1091"/>
      <c r="K835" s="1091"/>
      <c r="L835" s="1091"/>
      <c r="M835" s="1091"/>
      <c r="N835" s="1091"/>
      <c r="O835" s="1125"/>
      <c r="P835" s="1125"/>
      <c r="Q835" s="1125"/>
      <c r="R835" s="1126"/>
      <c r="S835" s="1125"/>
      <c r="T835" s="1125"/>
      <c r="U835" s="1125"/>
      <c r="V835" s="1126"/>
      <c r="W835" s="1126"/>
      <c r="AH835" s="1105"/>
      <c r="AI835" s="1105"/>
      <c r="AJ835" s="1014"/>
    </row>
    <row r="836" spans="1:36" s="1104" customFormat="1" ht="12.75">
      <c r="A836" s="1125"/>
      <c r="B836" s="1125"/>
      <c r="C836" s="1126"/>
      <c r="D836" s="1091"/>
      <c r="E836" s="1091"/>
      <c r="F836" s="1091"/>
      <c r="G836" s="1091"/>
      <c r="H836" s="1091"/>
      <c r="I836" s="1091"/>
      <c r="J836" s="1091"/>
      <c r="K836" s="1091"/>
      <c r="L836" s="1091"/>
      <c r="M836" s="1091"/>
      <c r="N836" s="1091"/>
      <c r="O836" s="1125"/>
      <c r="P836" s="1125"/>
      <c r="Q836" s="1125"/>
      <c r="R836" s="1126"/>
      <c r="S836" s="1125"/>
      <c r="T836" s="1125"/>
      <c r="U836" s="1125"/>
      <c r="V836" s="1126"/>
      <c r="W836" s="1126"/>
      <c r="AH836" s="1105"/>
      <c r="AI836" s="1105"/>
      <c r="AJ836" s="1014"/>
    </row>
    <row r="837" spans="1:36" s="1104" customFormat="1" ht="12.75">
      <c r="A837" s="1125"/>
      <c r="B837" s="1125"/>
      <c r="C837" s="1126"/>
      <c r="D837" s="1091"/>
      <c r="E837" s="1091"/>
      <c r="F837" s="1091"/>
      <c r="G837" s="1091"/>
      <c r="H837" s="1091"/>
      <c r="I837" s="1091"/>
      <c r="J837" s="1091"/>
      <c r="K837" s="1091"/>
      <c r="L837" s="1091"/>
      <c r="M837" s="1091"/>
      <c r="N837" s="1091"/>
      <c r="O837" s="1125"/>
      <c r="P837" s="1125"/>
      <c r="Q837" s="1125"/>
      <c r="R837" s="1126"/>
      <c r="S837" s="1125"/>
      <c r="T837" s="1125"/>
      <c r="U837" s="1125"/>
      <c r="V837" s="1126"/>
      <c r="W837" s="1126"/>
      <c r="AH837" s="1105"/>
      <c r="AI837" s="1105"/>
      <c r="AJ837" s="1014"/>
    </row>
    <row r="838" spans="1:36" s="1104" customFormat="1" ht="12.75">
      <c r="A838" s="1125"/>
      <c r="B838" s="1125"/>
      <c r="C838" s="1126"/>
      <c r="D838" s="1091"/>
      <c r="E838" s="1091"/>
      <c r="F838" s="1091"/>
      <c r="G838" s="1091"/>
      <c r="H838" s="1091"/>
      <c r="I838" s="1091"/>
      <c r="J838" s="1091"/>
      <c r="K838" s="1091"/>
      <c r="L838" s="1091"/>
      <c r="M838" s="1091"/>
      <c r="N838" s="1091"/>
      <c r="O838" s="1125"/>
      <c r="P838" s="1125"/>
      <c r="Q838" s="1125"/>
      <c r="R838" s="1126"/>
      <c r="S838" s="1125"/>
      <c r="T838" s="1125"/>
      <c r="U838" s="1125"/>
      <c r="V838" s="1126"/>
      <c r="W838" s="1126"/>
      <c r="AH838" s="1105"/>
      <c r="AI838" s="1105"/>
      <c r="AJ838" s="1014"/>
    </row>
    <row r="839" spans="1:36" s="1104" customFormat="1" ht="12.75">
      <c r="A839" s="1125"/>
      <c r="B839" s="1125"/>
      <c r="C839" s="1126"/>
      <c r="D839" s="1091"/>
      <c r="E839" s="1091"/>
      <c r="F839" s="1091"/>
      <c r="G839" s="1091"/>
      <c r="H839" s="1091"/>
      <c r="I839" s="1091"/>
      <c r="J839" s="1091"/>
      <c r="K839" s="1091"/>
      <c r="L839" s="1091"/>
      <c r="M839" s="1091"/>
      <c r="N839" s="1091"/>
      <c r="O839" s="1125"/>
      <c r="P839" s="1125"/>
      <c r="Q839" s="1125"/>
      <c r="R839" s="1126"/>
      <c r="S839" s="1125"/>
      <c r="T839" s="1125"/>
      <c r="U839" s="1125"/>
      <c r="V839" s="1126"/>
      <c r="W839" s="1126"/>
      <c r="AH839" s="1105"/>
      <c r="AI839" s="1105"/>
      <c r="AJ839" s="1014"/>
    </row>
    <row r="840" spans="1:36" s="1104" customFormat="1" ht="12.75">
      <c r="A840" s="1125"/>
      <c r="B840" s="1125"/>
      <c r="C840" s="1126"/>
      <c r="D840" s="1091"/>
      <c r="E840" s="1091"/>
      <c r="F840" s="1091"/>
      <c r="G840" s="1091"/>
      <c r="H840" s="1091"/>
      <c r="I840" s="1091"/>
      <c r="J840" s="1091"/>
      <c r="K840" s="1091"/>
      <c r="L840" s="1091"/>
      <c r="M840" s="1091"/>
      <c r="N840" s="1091"/>
      <c r="O840" s="1125"/>
      <c r="P840" s="1125"/>
      <c r="Q840" s="1125"/>
      <c r="R840" s="1126"/>
      <c r="S840" s="1125"/>
      <c r="T840" s="1125"/>
      <c r="U840" s="1125"/>
      <c r="V840" s="1126"/>
      <c r="W840" s="1126"/>
      <c r="AH840" s="1105"/>
      <c r="AI840" s="1105"/>
      <c r="AJ840" s="1014"/>
    </row>
    <row r="841" spans="1:36" s="1104" customFormat="1" ht="12.75">
      <c r="A841" s="1125"/>
      <c r="B841" s="1125"/>
      <c r="C841" s="1126"/>
      <c r="D841" s="1091"/>
      <c r="E841" s="1091"/>
      <c r="F841" s="1091"/>
      <c r="G841" s="1091"/>
      <c r="H841" s="1091"/>
      <c r="I841" s="1091"/>
      <c r="J841" s="1091"/>
      <c r="K841" s="1091"/>
      <c r="L841" s="1091"/>
      <c r="M841" s="1091"/>
      <c r="N841" s="1091"/>
      <c r="O841" s="1125"/>
      <c r="P841" s="1125"/>
      <c r="Q841" s="1125"/>
      <c r="R841" s="1126"/>
      <c r="S841" s="1125"/>
      <c r="T841" s="1125"/>
      <c r="U841" s="1125"/>
      <c r="V841" s="1126"/>
      <c r="W841" s="1126"/>
      <c r="AH841" s="1105"/>
      <c r="AI841" s="1105"/>
      <c r="AJ841" s="1014"/>
    </row>
    <row r="842" spans="1:36" s="1104" customFormat="1" ht="12.75">
      <c r="A842" s="1125"/>
      <c r="B842" s="1125"/>
      <c r="C842" s="1126"/>
      <c r="D842" s="1091"/>
      <c r="E842" s="1091"/>
      <c r="F842" s="1091"/>
      <c r="G842" s="1091"/>
      <c r="H842" s="1091"/>
      <c r="I842" s="1091"/>
      <c r="J842" s="1091"/>
      <c r="K842" s="1091"/>
      <c r="L842" s="1091"/>
      <c r="M842" s="1091"/>
      <c r="N842" s="1091"/>
      <c r="O842" s="1125"/>
      <c r="P842" s="1125"/>
      <c r="Q842" s="1125"/>
      <c r="R842" s="1126"/>
      <c r="S842" s="1125"/>
      <c r="T842" s="1125"/>
      <c r="U842" s="1125"/>
      <c r="V842" s="1126"/>
      <c r="W842" s="1126"/>
      <c r="AH842" s="1105"/>
      <c r="AI842" s="1105"/>
      <c r="AJ842" s="1014"/>
    </row>
    <row r="843" spans="1:36" s="1104" customFormat="1" ht="12.75">
      <c r="A843" s="1125"/>
      <c r="B843" s="1125"/>
      <c r="C843" s="1126"/>
      <c r="D843" s="1091"/>
      <c r="E843" s="1091"/>
      <c r="F843" s="1091"/>
      <c r="G843" s="1091"/>
      <c r="H843" s="1091"/>
      <c r="I843" s="1091"/>
      <c r="J843" s="1091"/>
      <c r="K843" s="1091"/>
      <c r="L843" s="1091"/>
      <c r="M843" s="1091"/>
      <c r="N843" s="1091"/>
      <c r="O843" s="1125"/>
      <c r="P843" s="1125"/>
      <c r="Q843" s="1125"/>
      <c r="R843" s="1126"/>
      <c r="S843" s="1125"/>
      <c r="T843" s="1125"/>
      <c r="U843" s="1125"/>
      <c r="V843" s="1126"/>
      <c r="W843" s="1126"/>
      <c r="AH843" s="1105"/>
      <c r="AI843" s="1105"/>
      <c r="AJ843" s="1014"/>
    </row>
    <row r="844" spans="1:36" s="1104" customFormat="1" ht="12.75">
      <c r="A844" s="1125"/>
      <c r="B844" s="1125"/>
      <c r="C844" s="1126"/>
      <c r="D844" s="1091"/>
      <c r="E844" s="1091"/>
      <c r="F844" s="1091"/>
      <c r="G844" s="1091"/>
      <c r="H844" s="1091"/>
      <c r="I844" s="1091"/>
      <c r="J844" s="1091"/>
      <c r="K844" s="1091"/>
      <c r="L844" s="1091"/>
      <c r="M844" s="1091"/>
      <c r="N844" s="1091"/>
      <c r="O844" s="1125"/>
      <c r="P844" s="1125"/>
      <c r="Q844" s="1125"/>
      <c r="R844" s="1126"/>
      <c r="S844" s="1125"/>
      <c r="T844" s="1125"/>
      <c r="U844" s="1125"/>
      <c r="V844" s="1126"/>
      <c r="W844" s="1126"/>
      <c r="AH844" s="1105"/>
      <c r="AI844" s="1105"/>
      <c r="AJ844" s="1014"/>
    </row>
    <row r="845" spans="1:36" s="1104" customFormat="1" ht="12.75">
      <c r="A845" s="1125"/>
      <c r="B845" s="1125"/>
      <c r="C845" s="1126"/>
      <c r="D845" s="1091"/>
      <c r="E845" s="1091"/>
      <c r="F845" s="1091"/>
      <c r="G845" s="1091"/>
      <c r="H845" s="1091"/>
      <c r="I845" s="1091"/>
      <c r="J845" s="1091"/>
      <c r="K845" s="1091"/>
      <c r="L845" s="1091"/>
      <c r="M845" s="1091"/>
      <c r="N845" s="1091"/>
      <c r="O845" s="1125"/>
      <c r="P845" s="1125"/>
      <c r="Q845" s="1125"/>
      <c r="R845" s="1126"/>
      <c r="S845" s="1125"/>
      <c r="T845" s="1125"/>
      <c r="U845" s="1125"/>
      <c r="V845" s="1126"/>
      <c r="W845" s="1126"/>
      <c r="AH845" s="1105"/>
      <c r="AI845" s="1105"/>
      <c r="AJ845" s="1014"/>
    </row>
    <row r="846" spans="1:36" s="1104" customFormat="1" ht="12.75">
      <c r="A846" s="1125"/>
      <c r="B846" s="1125"/>
      <c r="C846" s="1126"/>
      <c r="D846" s="1091"/>
      <c r="E846" s="1091"/>
      <c r="F846" s="1091"/>
      <c r="G846" s="1091"/>
      <c r="H846" s="1091"/>
      <c r="I846" s="1091"/>
      <c r="J846" s="1091"/>
      <c r="K846" s="1091"/>
      <c r="L846" s="1091"/>
      <c r="M846" s="1091"/>
      <c r="N846" s="1091"/>
      <c r="O846" s="1125"/>
      <c r="P846" s="1125"/>
      <c r="Q846" s="1125"/>
      <c r="R846" s="1126"/>
      <c r="S846" s="1125"/>
      <c r="T846" s="1125"/>
      <c r="U846" s="1125"/>
      <c r="V846" s="1126"/>
      <c r="W846" s="1126"/>
      <c r="AH846" s="1105"/>
      <c r="AI846" s="1105"/>
      <c r="AJ846" s="1014"/>
    </row>
    <row r="847" spans="1:36" s="1104" customFormat="1" ht="12.75">
      <c r="A847" s="1125"/>
      <c r="B847" s="1125"/>
      <c r="C847" s="1126"/>
      <c r="D847" s="1091"/>
      <c r="E847" s="1091"/>
      <c r="F847" s="1091"/>
      <c r="G847" s="1091"/>
      <c r="H847" s="1091"/>
      <c r="I847" s="1091"/>
      <c r="J847" s="1091"/>
      <c r="K847" s="1091"/>
      <c r="L847" s="1091"/>
      <c r="M847" s="1091"/>
      <c r="N847" s="1091"/>
      <c r="O847" s="1125"/>
      <c r="P847" s="1125"/>
      <c r="Q847" s="1125"/>
      <c r="R847" s="1126"/>
      <c r="S847" s="1125"/>
      <c r="T847" s="1125"/>
      <c r="U847" s="1125"/>
      <c r="V847" s="1126"/>
      <c r="W847" s="1126"/>
      <c r="AH847" s="1105"/>
      <c r="AI847" s="1105"/>
      <c r="AJ847" s="1014"/>
    </row>
    <row r="848" spans="1:36" s="1104" customFormat="1" ht="12.75">
      <c r="A848" s="1125"/>
      <c r="B848" s="1125"/>
      <c r="C848" s="1126"/>
      <c r="D848" s="1091"/>
      <c r="E848" s="1091"/>
      <c r="F848" s="1091"/>
      <c r="G848" s="1091"/>
      <c r="H848" s="1091"/>
      <c r="I848" s="1091"/>
      <c r="J848" s="1091"/>
      <c r="K848" s="1091"/>
      <c r="L848" s="1091"/>
      <c r="M848" s="1091"/>
      <c r="N848" s="1091"/>
      <c r="O848" s="1125"/>
      <c r="P848" s="1125"/>
      <c r="Q848" s="1125"/>
      <c r="R848" s="1126"/>
      <c r="S848" s="1125"/>
      <c r="T848" s="1125"/>
      <c r="U848" s="1125"/>
      <c r="V848" s="1126"/>
      <c r="W848" s="1126"/>
      <c r="AH848" s="1105"/>
      <c r="AI848" s="1105"/>
      <c r="AJ848" s="1014"/>
    </row>
    <row r="849" spans="1:36" s="1104" customFormat="1" ht="12.75">
      <c r="A849" s="1125"/>
      <c r="B849" s="1125"/>
      <c r="C849" s="1126"/>
      <c r="D849" s="1091"/>
      <c r="E849" s="1091"/>
      <c r="F849" s="1091"/>
      <c r="G849" s="1091"/>
      <c r="H849" s="1091"/>
      <c r="I849" s="1091"/>
      <c r="J849" s="1091"/>
      <c r="K849" s="1091"/>
      <c r="L849" s="1091"/>
      <c r="M849" s="1091"/>
      <c r="N849" s="1091"/>
      <c r="O849" s="1125"/>
      <c r="P849" s="1125"/>
      <c r="Q849" s="1125"/>
      <c r="R849" s="1126"/>
      <c r="S849" s="1125"/>
      <c r="T849" s="1125"/>
      <c r="U849" s="1125"/>
      <c r="V849" s="1126"/>
      <c r="W849" s="1126"/>
      <c r="AH849" s="1105"/>
      <c r="AI849" s="1105"/>
      <c r="AJ849" s="1014"/>
    </row>
    <row r="850" spans="1:36" s="1104" customFormat="1" ht="12.75">
      <c r="A850" s="1125"/>
      <c r="B850" s="1125"/>
      <c r="C850" s="1126"/>
      <c r="D850" s="1091"/>
      <c r="E850" s="1091"/>
      <c r="F850" s="1091"/>
      <c r="G850" s="1091"/>
      <c r="H850" s="1091"/>
      <c r="I850" s="1091"/>
      <c r="J850" s="1091"/>
      <c r="K850" s="1091"/>
      <c r="L850" s="1091"/>
      <c r="M850" s="1091"/>
      <c r="N850" s="1091"/>
      <c r="O850" s="1125"/>
      <c r="P850" s="1125"/>
      <c r="Q850" s="1125"/>
      <c r="R850" s="1126"/>
      <c r="S850" s="1125"/>
      <c r="T850" s="1125"/>
      <c r="U850" s="1125"/>
      <c r="V850" s="1126"/>
      <c r="W850" s="1126"/>
      <c r="AH850" s="1105"/>
      <c r="AI850" s="1105"/>
      <c r="AJ850" s="1014"/>
    </row>
    <row r="851" spans="1:36" s="1104" customFormat="1" ht="12.75">
      <c r="A851" s="1125"/>
      <c r="B851" s="1125"/>
      <c r="C851" s="1126"/>
      <c r="D851" s="1091"/>
      <c r="E851" s="1091"/>
      <c r="F851" s="1091"/>
      <c r="G851" s="1091"/>
      <c r="H851" s="1091"/>
      <c r="I851" s="1091"/>
      <c r="J851" s="1091"/>
      <c r="K851" s="1091"/>
      <c r="L851" s="1091"/>
      <c r="M851" s="1091"/>
      <c r="N851" s="1091"/>
      <c r="O851" s="1125"/>
      <c r="P851" s="1125"/>
      <c r="Q851" s="1125"/>
      <c r="R851" s="1126"/>
      <c r="S851" s="1125"/>
      <c r="T851" s="1125"/>
      <c r="U851" s="1125"/>
      <c r="V851" s="1126"/>
      <c r="W851" s="1126"/>
      <c r="AH851" s="1105"/>
      <c r="AI851" s="1105"/>
      <c r="AJ851" s="1014"/>
    </row>
    <row r="852" spans="1:36" s="1104" customFormat="1" ht="12.75">
      <c r="A852" s="1125"/>
      <c r="B852" s="1125"/>
      <c r="C852" s="1126"/>
      <c r="D852" s="1091"/>
      <c r="E852" s="1091"/>
      <c r="F852" s="1091"/>
      <c r="G852" s="1091"/>
      <c r="H852" s="1091"/>
      <c r="I852" s="1091"/>
      <c r="J852" s="1091"/>
      <c r="K852" s="1091"/>
      <c r="L852" s="1091"/>
      <c r="M852" s="1091"/>
      <c r="N852" s="1091"/>
      <c r="O852" s="1125"/>
      <c r="P852" s="1125"/>
      <c r="Q852" s="1125"/>
      <c r="R852" s="1126"/>
      <c r="S852" s="1125"/>
      <c r="T852" s="1125"/>
      <c r="U852" s="1125"/>
      <c r="V852" s="1126"/>
      <c r="W852" s="1126"/>
      <c r="AH852" s="1105"/>
      <c r="AI852" s="1105"/>
      <c r="AJ852" s="1014"/>
    </row>
    <row r="853" spans="1:36" s="1104" customFormat="1" ht="12.75">
      <c r="A853" s="1125"/>
      <c r="B853" s="1125"/>
      <c r="C853" s="1126"/>
      <c r="D853" s="1091"/>
      <c r="E853" s="1091"/>
      <c r="F853" s="1091"/>
      <c r="G853" s="1091"/>
      <c r="H853" s="1091"/>
      <c r="I853" s="1091"/>
      <c r="J853" s="1091"/>
      <c r="K853" s="1091"/>
      <c r="L853" s="1091"/>
      <c r="M853" s="1091"/>
      <c r="N853" s="1091"/>
      <c r="O853" s="1125"/>
      <c r="P853" s="1125"/>
      <c r="Q853" s="1125"/>
      <c r="R853" s="1126"/>
      <c r="S853" s="1125"/>
      <c r="T853" s="1125"/>
      <c r="U853" s="1125"/>
      <c r="V853" s="1126"/>
      <c r="W853" s="1126"/>
      <c r="AH853" s="1105"/>
      <c r="AI853" s="1105"/>
      <c r="AJ853" s="1014"/>
    </row>
    <row r="854" spans="1:36" s="1104" customFormat="1" ht="12.75">
      <c r="A854" s="1125"/>
      <c r="B854" s="1125"/>
      <c r="C854" s="1126"/>
      <c r="D854" s="1091"/>
      <c r="E854" s="1091"/>
      <c r="F854" s="1091"/>
      <c r="G854" s="1091"/>
      <c r="H854" s="1091"/>
      <c r="I854" s="1091"/>
      <c r="J854" s="1091"/>
      <c r="K854" s="1091"/>
      <c r="L854" s="1091"/>
      <c r="M854" s="1091"/>
      <c r="N854" s="1091"/>
      <c r="O854" s="1125"/>
      <c r="P854" s="1125"/>
      <c r="Q854" s="1125"/>
      <c r="R854" s="1126"/>
      <c r="S854" s="1125"/>
      <c r="T854" s="1125"/>
      <c r="U854" s="1125"/>
      <c r="V854" s="1126"/>
      <c r="W854" s="1126"/>
      <c r="AH854" s="1105"/>
      <c r="AI854" s="1105"/>
      <c r="AJ854" s="1014"/>
    </row>
    <row r="855" spans="1:36" s="1104" customFormat="1" ht="12.75">
      <c r="A855" s="1125"/>
      <c r="B855" s="1125"/>
      <c r="C855" s="1126"/>
      <c r="D855" s="1091"/>
      <c r="E855" s="1091"/>
      <c r="F855" s="1091"/>
      <c r="G855" s="1091"/>
      <c r="H855" s="1091"/>
      <c r="I855" s="1091"/>
      <c r="J855" s="1091"/>
      <c r="K855" s="1091"/>
      <c r="L855" s="1091"/>
      <c r="M855" s="1091"/>
      <c r="N855" s="1091"/>
      <c r="O855" s="1125"/>
      <c r="P855" s="1125"/>
      <c r="Q855" s="1125"/>
      <c r="R855" s="1126"/>
      <c r="S855" s="1125"/>
      <c r="T855" s="1125"/>
      <c r="U855" s="1125"/>
      <c r="V855" s="1126"/>
      <c r="W855" s="1126"/>
      <c r="AH855" s="1105"/>
      <c r="AI855" s="1105"/>
      <c r="AJ855" s="1014"/>
    </row>
    <row r="856" spans="1:36" s="1104" customFormat="1" ht="12.75">
      <c r="A856" s="1125"/>
      <c r="B856" s="1125"/>
      <c r="C856" s="1126"/>
      <c r="D856" s="1091"/>
      <c r="E856" s="1091"/>
      <c r="F856" s="1091"/>
      <c r="G856" s="1091"/>
      <c r="H856" s="1091"/>
      <c r="I856" s="1091"/>
      <c r="J856" s="1091"/>
      <c r="K856" s="1091"/>
      <c r="L856" s="1091"/>
      <c r="M856" s="1091"/>
      <c r="N856" s="1091"/>
      <c r="O856" s="1125"/>
      <c r="P856" s="1125"/>
      <c r="Q856" s="1125"/>
      <c r="R856" s="1126"/>
      <c r="S856" s="1125"/>
      <c r="T856" s="1125"/>
      <c r="U856" s="1125"/>
      <c r="V856" s="1126"/>
      <c r="W856" s="1126"/>
      <c r="AH856" s="1105"/>
      <c r="AI856" s="1105"/>
      <c r="AJ856" s="1014"/>
    </row>
    <row r="857" spans="1:36" s="1104" customFormat="1" ht="12.75">
      <c r="A857" s="1125"/>
      <c r="B857" s="1125"/>
      <c r="C857" s="1126"/>
      <c r="D857" s="1091"/>
      <c r="E857" s="1091"/>
      <c r="F857" s="1091"/>
      <c r="G857" s="1091"/>
      <c r="H857" s="1091"/>
      <c r="I857" s="1091"/>
      <c r="J857" s="1091"/>
      <c r="K857" s="1091"/>
      <c r="L857" s="1091"/>
      <c r="M857" s="1091"/>
      <c r="N857" s="1091"/>
      <c r="O857" s="1125"/>
      <c r="P857" s="1125"/>
      <c r="Q857" s="1125"/>
      <c r="R857" s="1126"/>
      <c r="S857" s="1125"/>
      <c r="T857" s="1125"/>
      <c r="U857" s="1125"/>
      <c r="V857" s="1126"/>
      <c r="W857" s="1126"/>
      <c r="AH857" s="1105"/>
      <c r="AI857" s="1105"/>
      <c r="AJ857" s="1014"/>
    </row>
    <row r="858" spans="1:36" s="1104" customFormat="1" ht="12.75">
      <c r="A858" s="1125"/>
      <c r="B858" s="1125"/>
      <c r="C858" s="1126"/>
      <c r="D858" s="1091"/>
      <c r="E858" s="1091"/>
      <c r="F858" s="1091"/>
      <c r="G858" s="1091"/>
      <c r="H858" s="1091"/>
      <c r="I858" s="1091"/>
      <c r="J858" s="1091"/>
      <c r="K858" s="1091"/>
      <c r="L858" s="1091"/>
      <c r="M858" s="1091"/>
      <c r="N858" s="1091"/>
      <c r="O858" s="1125"/>
      <c r="P858" s="1125"/>
      <c r="Q858" s="1125"/>
      <c r="R858" s="1126"/>
      <c r="S858" s="1125"/>
      <c r="T858" s="1125"/>
      <c r="U858" s="1125"/>
      <c r="V858" s="1126"/>
      <c r="W858" s="1126"/>
      <c r="AH858" s="1105"/>
      <c r="AI858" s="1105"/>
      <c r="AJ858" s="1014"/>
    </row>
    <row r="859" spans="1:36" s="1104" customFormat="1" ht="12.75">
      <c r="A859" s="1125"/>
      <c r="B859" s="1125"/>
      <c r="C859" s="1126"/>
      <c r="D859" s="1091"/>
      <c r="E859" s="1091"/>
      <c r="F859" s="1091"/>
      <c r="G859" s="1091"/>
      <c r="H859" s="1091"/>
      <c r="I859" s="1091"/>
      <c r="J859" s="1091"/>
      <c r="K859" s="1091"/>
      <c r="L859" s="1091"/>
      <c r="M859" s="1091"/>
      <c r="N859" s="1091"/>
      <c r="O859" s="1125"/>
      <c r="P859" s="1125"/>
      <c r="Q859" s="1125"/>
      <c r="R859" s="1126"/>
      <c r="S859" s="1125"/>
      <c r="T859" s="1125"/>
      <c r="U859" s="1125"/>
      <c r="V859" s="1126"/>
      <c r="W859" s="1126"/>
      <c r="AH859" s="1105"/>
      <c r="AI859" s="1105"/>
      <c r="AJ859" s="1014"/>
    </row>
    <row r="860" spans="1:36" s="1104" customFormat="1" ht="12.75">
      <c r="A860" s="1125"/>
      <c r="B860" s="1125"/>
      <c r="C860" s="1126"/>
      <c r="D860" s="1091"/>
      <c r="E860" s="1091"/>
      <c r="F860" s="1091"/>
      <c r="G860" s="1091"/>
      <c r="H860" s="1091"/>
      <c r="I860" s="1091"/>
      <c r="J860" s="1091"/>
      <c r="K860" s="1091"/>
      <c r="L860" s="1091"/>
      <c r="M860" s="1091"/>
      <c r="N860" s="1091"/>
      <c r="O860" s="1125"/>
      <c r="P860" s="1125"/>
      <c r="Q860" s="1125"/>
      <c r="R860" s="1126"/>
      <c r="S860" s="1125"/>
      <c r="T860" s="1125"/>
      <c r="U860" s="1125"/>
      <c r="V860" s="1126"/>
      <c r="W860" s="1126"/>
      <c r="AH860" s="1105"/>
      <c r="AI860" s="1105"/>
      <c r="AJ860" s="1014"/>
    </row>
    <row r="861" spans="1:36" s="1104" customFormat="1" ht="12.75">
      <c r="A861" s="1125"/>
      <c r="B861" s="1125"/>
      <c r="C861" s="1126"/>
      <c r="D861" s="1091"/>
      <c r="E861" s="1091"/>
      <c r="F861" s="1091"/>
      <c r="G861" s="1091"/>
      <c r="H861" s="1091"/>
      <c r="I861" s="1091"/>
      <c r="J861" s="1091"/>
      <c r="K861" s="1091"/>
      <c r="L861" s="1091"/>
      <c r="M861" s="1091"/>
      <c r="N861" s="1091"/>
      <c r="O861" s="1125"/>
      <c r="P861" s="1125"/>
      <c r="Q861" s="1125"/>
      <c r="R861" s="1126"/>
      <c r="S861" s="1125"/>
      <c r="T861" s="1125"/>
      <c r="U861" s="1125"/>
      <c r="V861" s="1126"/>
      <c r="W861" s="1126"/>
      <c r="AH861" s="1105"/>
      <c r="AI861" s="1105"/>
      <c r="AJ861" s="1014"/>
    </row>
    <row r="862" spans="1:36" s="1104" customFormat="1" ht="12.75">
      <c r="A862" s="1125"/>
      <c r="B862" s="1125"/>
      <c r="C862" s="1126"/>
      <c r="D862" s="1091"/>
      <c r="E862" s="1091"/>
      <c r="F862" s="1091"/>
      <c r="G862" s="1091"/>
      <c r="H862" s="1091"/>
      <c r="I862" s="1091"/>
      <c r="J862" s="1091"/>
      <c r="K862" s="1091"/>
      <c r="L862" s="1091"/>
      <c r="M862" s="1091"/>
      <c r="N862" s="1091"/>
      <c r="O862" s="1125"/>
      <c r="P862" s="1125"/>
      <c r="Q862" s="1125"/>
      <c r="R862" s="1126"/>
      <c r="S862" s="1125"/>
      <c r="T862" s="1125"/>
      <c r="U862" s="1125"/>
      <c r="V862" s="1126"/>
      <c r="W862" s="1126"/>
      <c r="AH862" s="1105"/>
      <c r="AI862" s="1105"/>
      <c r="AJ862" s="1014"/>
    </row>
    <row r="863" spans="1:36" s="1104" customFormat="1" ht="12.75">
      <c r="A863" s="1125"/>
      <c r="B863" s="1125"/>
      <c r="C863" s="1126"/>
      <c r="D863" s="1091"/>
      <c r="E863" s="1091"/>
      <c r="F863" s="1091"/>
      <c r="G863" s="1091"/>
      <c r="H863" s="1091"/>
      <c r="I863" s="1091"/>
      <c r="J863" s="1091"/>
      <c r="K863" s="1091"/>
      <c r="L863" s="1091"/>
      <c r="M863" s="1091"/>
      <c r="N863" s="1091"/>
      <c r="O863" s="1125"/>
      <c r="P863" s="1125"/>
      <c r="Q863" s="1125"/>
      <c r="R863" s="1126"/>
      <c r="S863" s="1125"/>
      <c r="T863" s="1125"/>
      <c r="U863" s="1125"/>
      <c r="V863" s="1126"/>
      <c r="W863" s="1126"/>
      <c r="AH863" s="1105"/>
      <c r="AI863" s="1105"/>
      <c r="AJ863" s="1014"/>
    </row>
    <row r="864" spans="1:36" s="1104" customFormat="1" ht="12.75">
      <c r="A864" s="1125"/>
      <c r="B864" s="1125"/>
      <c r="C864" s="1126"/>
      <c r="D864" s="1091"/>
      <c r="E864" s="1091"/>
      <c r="F864" s="1091"/>
      <c r="G864" s="1091"/>
      <c r="H864" s="1091"/>
      <c r="I864" s="1091"/>
      <c r="J864" s="1091"/>
      <c r="K864" s="1091"/>
      <c r="L864" s="1091"/>
      <c r="M864" s="1091"/>
      <c r="N864" s="1091"/>
      <c r="O864" s="1125"/>
      <c r="P864" s="1125"/>
      <c r="Q864" s="1125"/>
      <c r="R864" s="1126"/>
      <c r="S864" s="1125"/>
      <c r="T864" s="1125"/>
      <c r="U864" s="1125"/>
      <c r="V864" s="1126"/>
      <c r="W864" s="1126"/>
      <c r="AH864" s="1105"/>
      <c r="AI864" s="1105"/>
      <c r="AJ864" s="1014"/>
    </row>
    <row r="865" spans="1:36" s="1104" customFormat="1" ht="12.75">
      <c r="A865" s="1125"/>
      <c r="B865" s="1125"/>
      <c r="C865" s="1126"/>
      <c r="D865" s="1091"/>
      <c r="E865" s="1091"/>
      <c r="F865" s="1091"/>
      <c r="G865" s="1091"/>
      <c r="H865" s="1091"/>
      <c r="I865" s="1091"/>
      <c r="J865" s="1091"/>
      <c r="K865" s="1091"/>
      <c r="L865" s="1091"/>
      <c r="M865" s="1091"/>
      <c r="N865" s="1091"/>
      <c r="O865" s="1125"/>
      <c r="P865" s="1125"/>
      <c r="Q865" s="1125"/>
      <c r="R865" s="1126"/>
      <c r="S865" s="1125"/>
      <c r="T865" s="1125"/>
      <c r="U865" s="1125"/>
      <c r="V865" s="1126"/>
      <c r="W865" s="1126"/>
      <c r="AH865" s="1105"/>
      <c r="AI865" s="1105"/>
      <c r="AJ865" s="1014"/>
    </row>
    <row r="866" spans="1:36" s="1104" customFormat="1" ht="12.75">
      <c r="A866" s="1125"/>
      <c r="B866" s="1125"/>
      <c r="C866" s="1126"/>
      <c r="D866" s="1091"/>
      <c r="E866" s="1091"/>
      <c r="F866" s="1091"/>
      <c r="G866" s="1091"/>
      <c r="H866" s="1091"/>
      <c r="I866" s="1091"/>
      <c r="J866" s="1091"/>
      <c r="K866" s="1091"/>
      <c r="L866" s="1091"/>
      <c r="M866" s="1091"/>
      <c r="N866" s="1091"/>
      <c r="O866" s="1125"/>
      <c r="P866" s="1125"/>
      <c r="Q866" s="1125"/>
      <c r="R866" s="1126"/>
      <c r="S866" s="1125"/>
      <c r="T866" s="1125"/>
      <c r="U866" s="1125"/>
      <c r="V866" s="1126"/>
      <c r="W866" s="1126"/>
      <c r="AH866" s="1105"/>
      <c r="AI866" s="1105"/>
      <c r="AJ866" s="1014"/>
    </row>
    <row r="867" spans="1:36" s="1104" customFormat="1" ht="12.75">
      <c r="A867" s="1125"/>
      <c r="B867" s="1125"/>
      <c r="C867" s="1126"/>
      <c r="D867" s="1091"/>
      <c r="E867" s="1091"/>
      <c r="F867" s="1091"/>
      <c r="G867" s="1091"/>
      <c r="H867" s="1091"/>
      <c r="I867" s="1091"/>
      <c r="J867" s="1091"/>
      <c r="K867" s="1091"/>
      <c r="L867" s="1091"/>
      <c r="M867" s="1091"/>
      <c r="N867" s="1091"/>
      <c r="O867" s="1125"/>
      <c r="P867" s="1125"/>
      <c r="Q867" s="1125"/>
      <c r="R867" s="1126"/>
      <c r="S867" s="1125"/>
      <c r="T867" s="1125"/>
      <c r="U867" s="1125"/>
      <c r="V867" s="1126"/>
      <c r="W867" s="1126"/>
      <c r="AH867" s="1105"/>
      <c r="AI867" s="1105"/>
      <c r="AJ867" s="1014"/>
    </row>
    <row r="868" spans="1:36" s="1104" customFormat="1" ht="12.75">
      <c r="A868" s="1125"/>
      <c r="B868" s="1125"/>
      <c r="C868" s="1126"/>
      <c r="D868" s="1091"/>
      <c r="E868" s="1091"/>
      <c r="F868" s="1091"/>
      <c r="G868" s="1091"/>
      <c r="H868" s="1091"/>
      <c r="I868" s="1091"/>
      <c r="J868" s="1091"/>
      <c r="K868" s="1091"/>
      <c r="L868" s="1091"/>
      <c r="M868" s="1091"/>
      <c r="N868" s="1091"/>
      <c r="O868" s="1125"/>
      <c r="P868" s="1125"/>
      <c r="Q868" s="1125"/>
      <c r="R868" s="1126"/>
      <c r="S868" s="1125"/>
      <c r="T868" s="1125"/>
      <c r="U868" s="1125"/>
      <c r="V868" s="1126"/>
      <c r="W868" s="1126"/>
      <c r="AH868" s="1105"/>
      <c r="AI868" s="1105"/>
      <c r="AJ868" s="1014"/>
    </row>
    <row r="869" spans="1:36" s="1104" customFormat="1" ht="12.75">
      <c r="A869" s="1125"/>
      <c r="B869" s="1125"/>
      <c r="C869" s="1126"/>
      <c r="D869" s="1091"/>
      <c r="E869" s="1091"/>
      <c r="F869" s="1091"/>
      <c r="G869" s="1091"/>
      <c r="H869" s="1091"/>
      <c r="I869" s="1091"/>
      <c r="J869" s="1091"/>
      <c r="K869" s="1091"/>
      <c r="L869" s="1091"/>
      <c r="M869" s="1091"/>
      <c r="N869" s="1091"/>
      <c r="O869" s="1125"/>
      <c r="P869" s="1125"/>
      <c r="Q869" s="1125"/>
      <c r="R869" s="1126"/>
      <c r="S869" s="1125"/>
      <c r="T869" s="1125"/>
      <c r="U869" s="1125"/>
      <c r="V869" s="1126"/>
      <c r="W869" s="1126"/>
      <c r="AH869" s="1105"/>
      <c r="AI869" s="1105"/>
      <c r="AJ869" s="1014"/>
    </row>
    <row r="870" spans="1:36" s="1104" customFormat="1" ht="12.75">
      <c r="A870" s="1125"/>
      <c r="B870" s="1125"/>
      <c r="C870" s="1126"/>
      <c r="D870" s="1091"/>
      <c r="E870" s="1091"/>
      <c r="F870" s="1091"/>
      <c r="G870" s="1091"/>
      <c r="H870" s="1091"/>
      <c r="I870" s="1091"/>
      <c r="J870" s="1091"/>
      <c r="K870" s="1091"/>
      <c r="L870" s="1091"/>
      <c r="M870" s="1091"/>
      <c r="N870" s="1091"/>
      <c r="O870" s="1125"/>
      <c r="P870" s="1125"/>
      <c r="Q870" s="1125"/>
      <c r="R870" s="1126"/>
      <c r="S870" s="1125"/>
      <c r="T870" s="1125"/>
      <c r="U870" s="1125"/>
      <c r="V870" s="1126"/>
      <c r="W870" s="1126"/>
      <c r="AH870" s="1105"/>
      <c r="AI870" s="1105"/>
      <c r="AJ870" s="1014"/>
    </row>
    <row r="871" spans="1:36" s="1104" customFormat="1" ht="12.75">
      <c r="A871" s="1125"/>
      <c r="B871" s="1125"/>
      <c r="C871" s="1126"/>
      <c r="D871" s="1091"/>
      <c r="E871" s="1091"/>
      <c r="F871" s="1091"/>
      <c r="G871" s="1091"/>
      <c r="H871" s="1091"/>
      <c r="I871" s="1091"/>
      <c r="J871" s="1091"/>
      <c r="K871" s="1091"/>
      <c r="L871" s="1091"/>
      <c r="M871" s="1091"/>
      <c r="N871" s="1091"/>
      <c r="O871" s="1125"/>
      <c r="P871" s="1125"/>
      <c r="Q871" s="1125"/>
      <c r="R871" s="1126"/>
      <c r="S871" s="1125"/>
      <c r="T871" s="1125"/>
      <c r="U871" s="1125"/>
      <c r="V871" s="1126"/>
      <c r="W871" s="1126"/>
      <c r="AH871" s="1105"/>
      <c r="AI871" s="1105"/>
      <c r="AJ871" s="1014"/>
    </row>
    <row r="872" spans="1:36" s="1104" customFormat="1" ht="12.75">
      <c r="A872" s="1125"/>
      <c r="B872" s="1125"/>
      <c r="C872" s="1126"/>
      <c r="D872" s="1091"/>
      <c r="E872" s="1091"/>
      <c r="F872" s="1091"/>
      <c r="G872" s="1091"/>
      <c r="H872" s="1091"/>
      <c r="I872" s="1091"/>
      <c r="J872" s="1091"/>
      <c r="K872" s="1091"/>
      <c r="L872" s="1091"/>
      <c r="M872" s="1091"/>
      <c r="N872" s="1091"/>
      <c r="O872" s="1125"/>
      <c r="P872" s="1125"/>
      <c r="Q872" s="1125"/>
      <c r="R872" s="1126"/>
      <c r="S872" s="1125"/>
      <c r="T872" s="1125"/>
      <c r="U872" s="1125"/>
      <c r="V872" s="1126"/>
      <c r="W872" s="1126"/>
      <c r="AH872" s="1105"/>
      <c r="AI872" s="1105"/>
      <c r="AJ872" s="1014"/>
    </row>
    <row r="873" spans="1:36" s="1104" customFormat="1" ht="12.75">
      <c r="A873" s="1125"/>
      <c r="B873" s="1125"/>
      <c r="C873" s="1126"/>
      <c r="D873" s="1091"/>
      <c r="E873" s="1091"/>
      <c r="F873" s="1091"/>
      <c r="G873" s="1091"/>
      <c r="H873" s="1091"/>
      <c r="I873" s="1091"/>
      <c r="J873" s="1091"/>
      <c r="K873" s="1091"/>
      <c r="L873" s="1091"/>
      <c r="M873" s="1091"/>
      <c r="N873" s="1091"/>
      <c r="O873" s="1125"/>
      <c r="P873" s="1125"/>
      <c r="Q873" s="1125"/>
      <c r="R873" s="1126"/>
      <c r="S873" s="1125"/>
      <c r="T873" s="1125"/>
      <c r="U873" s="1125"/>
      <c r="V873" s="1126"/>
      <c r="W873" s="1126"/>
      <c r="AH873" s="1105"/>
      <c r="AI873" s="1105"/>
      <c r="AJ873" s="1014"/>
    </row>
    <row r="874" spans="1:36" s="1104" customFormat="1" ht="12.75">
      <c r="A874" s="1125"/>
      <c r="B874" s="1125"/>
      <c r="C874" s="1126"/>
      <c r="D874" s="1091"/>
      <c r="E874" s="1091"/>
      <c r="F874" s="1091"/>
      <c r="G874" s="1091"/>
      <c r="H874" s="1091"/>
      <c r="I874" s="1091"/>
      <c r="J874" s="1091"/>
      <c r="K874" s="1091"/>
      <c r="L874" s="1091"/>
      <c r="M874" s="1091"/>
      <c r="N874" s="1091"/>
      <c r="O874" s="1125"/>
      <c r="P874" s="1125"/>
      <c r="Q874" s="1125"/>
      <c r="R874" s="1126"/>
      <c r="S874" s="1125"/>
      <c r="T874" s="1125"/>
      <c r="U874" s="1125"/>
      <c r="V874" s="1126"/>
      <c r="W874" s="1126"/>
      <c r="AH874" s="1105"/>
      <c r="AI874" s="1105"/>
      <c r="AJ874" s="1014"/>
    </row>
    <row r="875" spans="1:36" s="1104" customFormat="1" ht="12.75">
      <c r="A875" s="1125"/>
      <c r="B875" s="1125"/>
      <c r="C875" s="1126"/>
      <c r="D875" s="1091"/>
      <c r="E875" s="1091"/>
      <c r="F875" s="1091"/>
      <c r="G875" s="1091"/>
      <c r="H875" s="1091"/>
      <c r="I875" s="1091"/>
      <c r="J875" s="1091"/>
      <c r="K875" s="1091"/>
      <c r="L875" s="1091"/>
      <c r="M875" s="1091"/>
      <c r="N875" s="1091"/>
      <c r="O875" s="1125"/>
      <c r="P875" s="1125"/>
      <c r="Q875" s="1125"/>
      <c r="R875" s="1126"/>
      <c r="S875" s="1125"/>
      <c r="T875" s="1125"/>
      <c r="U875" s="1125"/>
      <c r="V875" s="1126"/>
      <c r="W875" s="1126"/>
      <c r="AH875" s="1105"/>
      <c r="AI875" s="1105"/>
      <c r="AJ875" s="1014"/>
    </row>
    <row r="876" spans="1:36" s="1104" customFormat="1" ht="12.75">
      <c r="A876" s="1125"/>
      <c r="B876" s="1125"/>
      <c r="C876" s="1126"/>
      <c r="D876" s="1091"/>
      <c r="E876" s="1091"/>
      <c r="F876" s="1091"/>
      <c r="G876" s="1091"/>
      <c r="H876" s="1091"/>
      <c r="I876" s="1091"/>
      <c r="J876" s="1091"/>
      <c r="K876" s="1091"/>
      <c r="L876" s="1091"/>
      <c r="M876" s="1091"/>
      <c r="N876" s="1091"/>
      <c r="O876" s="1125"/>
      <c r="P876" s="1125"/>
      <c r="Q876" s="1125"/>
      <c r="R876" s="1126"/>
      <c r="S876" s="1125"/>
      <c r="T876" s="1125"/>
      <c r="U876" s="1125"/>
      <c r="V876" s="1126"/>
      <c r="W876" s="1126"/>
      <c r="AH876" s="1105"/>
      <c r="AI876" s="1105"/>
      <c r="AJ876" s="1014"/>
    </row>
    <row r="877" spans="1:36" s="1104" customFormat="1" ht="12.75">
      <c r="A877" s="1125"/>
      <c r="B877" s="1125"/>
      <c r="C877" s="1126"/>
      <c r="D877" s="1091"/>
      <c r="E877" s="1091"/>
      <c r="F877" s="1091"/>
      <c r="G877" s="1091"/>
      <c r="H877" s="1091"/>
      <c r="I877" s="1091"/>
      <c r="J877" s="1091"/>
      <c r="K877" s="1091"/>
      <c r="L877" s="1091"/>
      <c r="M877" s="1091"/>
      <c r="N877" s="1091"/>
      <c r="O877" s="1125"/>
      <c r="P877" s="1125"/>
      <c r="Q877" s="1125"/>
      <c r="R877" s="1126"/>
      <c r="S877" s="1125"/>
      <c r="T877" s="1125"/>
      <c r="U877" s="1125"/>
      <c r="V877" s="1126"/>
      <c r="W877" s="1126"/>
      <c r="AH877" s="1105"/>
      <c r="AI877" s="1105"/>
      <c r="AJ877" s="1014"/>
    </row>
    <row r="878" spans="1:36" s="1104" customFormat="1" ht="12.75">
      <c r="A878" s="1125"/>
      <c r="B878" s="1125"/>
      <c r="C878" s="1126"/>
      <c r="D878" s="1091"/>
      <c r="E878" s="1091"/>
      <c r="F878" s="1091"/>
      <c r="G878" s="1091"/>
      <c r="H878" s="1091"/>
      <c r="I878" s="1091"/>
      <c r="J878" s="1091"/>
      <c r="K878" s="1091"/>
      <c r="L878" s="1091"/>
      <c r="M878" s="1091"/>
      <c r="N878" s="1091"/>
      <c r="O878" s="1125"/>
      <c r="P878" s="1125"/>
      <c r="Q878" s="1125"/>
      <c r="R878" s="1126"/>
      <c r="S878" s="1125"/>
      <c r="T878" s="1125"/>
      <c r="U878" s="1125"/>
      <c r="V878" s="1126"/>
      <c r="W878" s="1126"/>
      <c r="AH878" s="1105"/>
      <c r="AI878" s="1105"/>
      <c r="AJ878" s="1014"/>
    </row>
    <row r="879" spans="1:36" s="1104" customFormat="1" ht="12.75">
      <c r="A879" s="1125"/>
      <c r="B879" s="1125"/>
      <c r="C879" s="1126"/>
      <c r="D879" s="1091"/>
      <c r="E879" s="1091"/>
      <c r="F879" s="1091"/>
      <c r="G879" s="1091"/>
      <c r="H879" s="1091"/>
      <c r="I879" s="1091"/>
      <c r="J879" s="1091"/>
      <c r="K879" s="1091"/>
      <c r="L879" s="1091"/>
      <c r="M879" s="1091"/>
      <c r="N879" s="1091"/>
      <c r="O879" s="1125"/>
      <c r="P879" s="1125"/>
      <c r="Q879" s="1125"/>
      <c r="R879" s="1126"/>
      <c r="S879" s="1125"/>
      <c r="T879" s="1125"/>
      <c r="U879" s="1125"/>
      <c r="V879" s="1126"/>
      <c r="W879" s="1126"/>
      <c r="AH879" s="1105"/>
      <c r="AI879" s="1105"/>
      <c r="AJ879" s="1014"/>
    </row>
    <row r="880" spans="1:36" s="1104" customFormat="1" ht="12.75">
      <c r="A880" s="1125"/>
      <c r="B880" s="1125"/>
      <c r="C880" s="1126"/>
      <c r="D880" s="1091"/>
      <c r="E880" s="1091"/>
      <c r="F880" s="1091"/>
      <c r="G880" s="1091"/>
      <c r="H880" s="1091"/>
      <c r="I880" s="1091"/>
      <c r="J880" s="1091"/>
      <c r="K880" s="1091"/>
      <c r="L880" s="1091"/>
      <c r="M880" s="1091"/>
      <c r="N880" s="1091"/>
      <c r="O880" s="1125"/>
      <c r="P880" s="1125"/>
      <c r="Q880" s="1125"/>
      <c r="R880" s="1126"/>
      <c r="S880" s="1125"/>
      <c r="T880" s="1125"/>
      <c r="U880" s="1125"/>
      <c r="V880" s="1126"/>
      <c r="W880" s="1126"/>
      <c r="AH880" s="1105"/>
      <c r="AI880" s="1105"/>
      <c r="AJ880" s="1014"/>
    </row>
    <row r="881" spans="1:36" s="1104" customFormat="1" ht="12.75">
      <c r="A881" s="1125"/>
      <c r="B881" s="1125"/>
      <c r="C881" s="1126"/>
      <c r="D881" s="1091"/>
      <c r="E881" s="1091"/>
      <c r="F881" s="1091"/>
      <c r="G881" s="1091"/>
      <c r="H881" s="1091"/>
      <c r="I881" s="1091"/>
      <c r="J881" s="1091"/>
      <c r="K881" s="1091"/>
      <c r="L881" s="1091"/>
      <c r="M881" s="1091"/>
      <c r="N881" s="1091"/>
      <c r="O881" s="1125"/>
      <c r="P881" s="1125"/>
      <c r="Q881" s="1125"/>
      <c r="R881" s="1126"/>
      <c r="S881" s="1125"/>
      <c r="T881" s="1125"/>
      <c r="U881" s="1125"/>
      <c r="V881" s="1126"/>
      <c r="W881" s="1126"/>
      <c r="AH881" s="1105"/>
      <c r="AI881" s="1105"/>
      <c r="AJ881" s="1014"/>
    </row>
    <row r="882" spans="1:36" s="1104" customFormat="1" ht="12.75">
      <c r="A882" s="1125"/>
      <c r="B882" s="1125"/>
      <c r="C882" s="1126"/>
      <c r="D882" s="1091"/>
      <c r="E882" s="1091"/>
      <c r="F882" s="1091"/>
      <c r="G882" s="1091"/>
      <c r="H882" s="1091"/>
      <c r="I882" s="1091"/>
      <c r="J882" s="1091"/>
      <c r="K882" s="1091"/>
      <c r="L882" s="1091"/>
      <c r="M882" s="1091"/>
      <c r="N882" s="1091"/>
      <c r="O882" s="1125"/>
      <c r="P882" s="1125"/>
      <c r="Q882" s="1125"/>
      <c r="R882" s="1126"/>
      <c r="S882" s="1125"/>
      <c r="T882" s="1125"/>
      <c r="U882" s="1125"/>
      <c r="V882" s="1126"/>
      <c r="W882" s="1126"/>
      <c r="AH882" s="1105"/>
      <c r="AI882" s="1105"/>
      <c r="AJ882" s="1014"/>
    </row>
    <row r="883" spans="1:36" s="1104" customFormat="1" ht="12.75">
      <c r="A883" s="1125"/>
      <c r="B883" s="1125"/>
      <c r="C883" s="1126"/>
      <c r="D883" s="1091"/>
      <c r="E883" s="1091"/>
      <c r="F883" s="1091"/>
      <c r="G883" s="1091"/>
      <c r="H883" s="1091"/>
      <c r="I883" s="1091"/>
      <c r="J883" s="1091"/>
      <c r="K883" s="1091"/>
      <c r="L883" s="1091"/>
      <c r="M883" s="1091"/>
      <c r="N883" s="1091"/>
      <c r="O883" s="1125"/>
      <c r="P883" s="1125"/>
      <c r="Q883" s="1125"/>
      <c r="R883" s="1126"/>
      <c r="S883" s="1125"/>
      <c r="T883" s="1125"/>
      <c r="U883" s="1125"/>
      <c r="V883" s="1126"/>
      <c r="W883" s="1126"/>
      <c r="AH883" s="1105"/>
      <c r="AI883" s="1105"/>
      <c r="AJ883" s="1014"/>
    </row>
    <row r="884" spans="1:36" s="1104" customFormat="1" ht="12.75">
      <c r="A884" s="1125"/>
      <c r="B884" s="1125"/>
      <c r="C884" s="1126"/>
      <c r="D884" s="1091"/>
      <c r="E884" s="1091"/>
      <c r="F884" s="1091"/>
      <c r="G884" s="1091"/>
      <c r="H884" s="1091"/>
      <c r="I884" s="1091"/>
      <c r="J884" s="1091"/>
      <c r="K884" s="1091"/>
      <c r="L884" s="1091"/>
      <c r="M884" s="1091"/>
      <c r="N884" s="1091"/>
      <c r="O884" s="1125"/>
      <c r="P884" s="1125"/>
      <c r="Q884" s="1125"/>
      <c r="R884" s="1126"/>
      <c r="S884" s="1125"/>
      <c r="T884" s="1125"/>
      <c r="U884" s="1125"/>
      <c r="V884" s="1126"/>
      <c r="W884" s="1126"/>
      <c r="AH884" s="1105"/>
      <c r="AI884" s="1105"/>
      <c r="AJ884" s="1014"/>
    </row>
    <row r="885" spans="1:36" s="1104" customFormat="1" ht="12.75">
      <c r="A885" s="1125"/>
      <c r="B885" s="1125"/>
      <c r="C885" s="1126"/>
      <c r="D885" s="1091"/>
      <c r="E885" s="1091"/>
      <c r="F885" s="1091"/>
      <c r="G885" s="1091"/>
      <c r="H885" s="1091"/>
      <c r="I885" s="1091"/>
      <c r="J885" s="1091"/>
      <c r="K885" s="1091"/>
      <c r="L885" s="1091"/>
      <c r="M885" s="1091"/>
      <c r="N885" s="1091"/>
      <c r="O885" s="1125"/>
      <c r="P885" s="1125"/>
      <c r="Q885" s="1125"/>
      <c r="R885" s="1126"/>
      <c r="S885" s="1125"/>
      <c r="T885" s="1125"/>
      <c r="U885" s="1125"/>
      <c r="V885" s="1126"/>
      <c r="W885" s="1126"/>
      <c r="AH885" s="1105"/>
      <c r="AI885" s="1105"/>
      <c r="AJ885" s="1014"/>
    </row>
    <row r="886" spans="1:36" s="1104" customFormat="1" ht="12.75">
      <c r="A886" s="1125"/>
      <c r="B886" s="1125"/>
      <c r="C886" s="1126"/>
      <c r="D886" s="1091"/>
      <c r="E886" s="1091"/>
      <c r="F886" s="1091"/>
      <c r="G886" s="1091"/>
      <c r="H886" s="1091"/>
      <c r="I886" s="1091"/>
      <c r="J886" s="1091"/>
      <c r="K886" s="1091"/>
      <c r="L886" s="1091"/>
      <c r="M886" s="1091"/>
      <c r="N886" s="1091"/>
      <c r="O886" s="1125"/>
      <c r="P886" s="1125"/>
      <c r="Q886" s="1125"/>
      <c r="R886" s="1126"/>
      <c r="S886" s="1125"/>
      <c r="T886" s="1125"/>
      <c r="U886" s="1125"/>
      <c r="V886" s="1126"/>
      <c r="W886" s="1126"/>
      <c r="AH886" s="1105"/>
      <c r="AI886" s="1105"/>
      <c r="AJ886" s="1014"/>
    </row>
    <row r="887" spans="1:36" s="1104" customFormat="1" ht="12.75">
      <c r="A887" s="1125"/>
      <c r="B887" s="1125"/>
      <c r="C887" s="1126"/>
      <c r="D887" s="1091"/>
      <c r="E887" s="1091"/>
      <c r="F887" s="1091"/>
      <c r="G887" s="1091"/>
      <c r="H887" s="1091"/>
      <c r="I887" s="1091"/>
      <c r="J887" s="1091"/>
      <c r="K887" s="1091"/>
      <c r="L887" s="1091"/>
      <c r="M887" s="1091"/>
      <c r="N887" s="1091"/>
      <c r="O887" s="1125"/>
      <c r="P887" s="1125"/>
      <c r="Q887" s="1125"/>
      <c r="R887" s="1126"/>
      <c r="S887" s="1125"/>
      <c r="T887" s="1125"/>
      <c r="U887" s="1125"/>
      <c r="V887" s="1126"/>
      <c r="W887" s="1126"/>
      <c r="AH887" s="1105"/>
      <c r="AI887" s="1105"/>
      <c r="AJ887" s="1014"/>
    </row>
    <row r="888" spans="1:36" s="1104" customFormat="1" ht="12.75">
      <c r="A888" s="1125"/>
      <c r="B888" s="1125"/>
      <c r="C888" s="1126"/>
      <c r="D888" s="1091"/>
      <c r="E888" s="1091"/>
      <c r="F888" s="1091"/>
      <c r="G888" s="1091"/>
      <c r="H888" s="1091"/>
      <c r="I888" s="1091"/>
      <c r="J888" s="1091"/>
      <c r="K888" s="1091"/>
      <c r="L888" s="1091"/>
      <c r="M888" s="1091"/>
      <c r="N888" s="1091"/>
      <c r="O888" s="1125"/>
      <c r="P888" s="1125"/>
      <c r="Q888" s="1125"/>
      <c r="R888" s="1126"/>
      <c r="S888" s="1125"/>
      <c r="T888" s="1125"/>
      <c r="U888" s="1125"/>
      <c r="V888" s="1126"/>
      <c r="W888" s="1126"/>
      <c r="AH888" s="1105"/>
      <c r="AI888" s="1105"/>
      <c r="AJ888" s="1014"/>
    </row>
    <row r="889" spans="1:36" s="1104" customFormat="1" ht="12.75">
      <c r="A889" s="1125"/>
      <c r="B889" s="1125"/>
      <c r="C889" s="1126"/>
      <c r="D889" s="1091"/>
      <c r="E889" s="1091"/>
      <c r="F889" s="1091"/>
      <c r="G889" s="1091"/>
      <c r="H889" s="1091"/>
      <c r="I889" s="1091"/>
      <c r="J889" s="1091"/>
      <c r="K889" s="1091"/>
      <c r="L889" s="1091"/>
      <c r="M889" s="1091"/>
      <c r="N889" s="1091"/>
      <c r="O889" s="1125"/>
      <c r="P889" s="1125"/>
      <c r="Q889" s="1125"/>
      <c r="R889" s="1126"/>
      <c r="S889" s="1125"/>
      <c r="T889" s="1125"/>
      <c r="U889" s="1125"/>
      <c r="V889" s="1126"/>
      <c r="W889" s="1126"/>
      <c r="AH889" s="1105"/>
      <c r="AI889" s="1105"/>
      <c r="AJ889" s="1014"/>
    </row>
    <row r="890" spans="1:36" s="1104" customFormat="1" ht="12.75">
      <c r="A890" s="1125"/>
      <c r="B890" s="1125"/>
      <c r="C890" s="1126"/>
      <c r="D890" s="1091"/>
      <c r="E890" s="1091"/>
      <c r="F890" s="1091"/>
      <c r="G890" s="1091"/>
      <c r="H890" s="1091"/>
      <c r="I890" s="1091"/>
      <c r="J890" s="1091"/>
      <c r="K890" s="1091"/>
      <c r="L890" s="1091"/>
      <c r="M890" s="1091"/>
      <c r="N890" s="1091"/>
      <c r="O890" s="1125"/>
      <c r="P890" s="1125"/>
      <c r="Q890" s="1125"/>
      <c r="R890" s="1126"/>
      <c r="S890" s="1125"/>
      <c r="T890" s="1125"/>
      <c r="U890" s="1125"/>
      <c r="V890" s="1126"/>
      <c r="W890" s="1126"/>
      <c r="AH890" s="1105"/>
      <c r="AI890" s="1105"/>
      <c r="AJ890" s="1014"/>
    </row>
    <row r="891" spans="1:36" s="1104" customFormat="1" ht="12.75">
      <c r="A891" s="1125"/>
      <c r="B891" s="1125"/>
      <c r="C891" s="1126"/>
      <c r="D891" s="1091"/>
      <c r="E891" s="1091"/>
      <c r="F891" s="1091"/>
      <c r="G891" s="1091"/>
      <c r="H891" s="1091"/>
      <c r="I891" s="1091"/>
      <c r="J891" s="1091"/>
      <c r="K891" s="1091"/>
      <c r="L891" s="1091"/>
      <c r="M891" s="1091"/>
      <c r="N891" s="1091"/>
      <c r="O891" s="1125"/>
      <c r="P891" s="1125"/>
      <c r="Q891" s="1125"/>
      <c r="R891" s="1126"/>
      <c r="S891" s="1125"/>
      <c r="T891" s="1125"/>
      <c r="U891" s="1125"/>
      <c r="V891" s="1126"/>
      <c r="W891" s="1126"/>
      <c r="AH891" s="1105"/>
      <c r="AI891" s="1105"/>
      <c r="AJ891" s="1014"/>
    </row>
    <row r="892" spans="1:36" s="1104" customFormat="1" ht="12.75">
      <c r="A892" s="1125"/>
      <c r="B892" s="1125"/>
      <c r="C892" s="1126"/>
      <c r="D892" s="1091"/>
      <c r="E892" s="1091"/>
      <c r="F892" s="1091"/>
      <c r="G892" s="1091"/>
      <c r="H892" s="1091"/>
      <c r="I892" s="1091"/>
      <c r="J892" s="1091"/>
      <c r="K892" s="1091"/>
      <c r="L892" s="1091"/>
      <c r="M892" s="1091"/>
      <c r="N892" s="1091"/>
      <c r="O892" s="1125"/>
      <c r="P892" s="1125"/>
      <c r="Q892" s="1125"/>
      <c r="R892" s="1126"/>
      <c r="S892" s="1125"/>
      <c r="T892" s="1125"/>
      <c r="U892" s="1125"/>
      <c r="V892" s="1126"/>
      <c r="W892" s="1126"/>
      <c r="AH892" s="1105"/>
      <c r="AI892" s="1105"/>
      <c r="AJ892" s="1014"/>
    </row>
    <row r="893" spans="1:36" s="1104" customFormat="1" ht="12.75">
      <c r="A893" s="1125"/>
      <c r="B893" s="1125"/>
      <c r="C893" s="1126"/>
      <c r="D893" s="1091"/>
      <c r="E893" s="1091"/>
      <c r="F893" s="1091"/>
      <c r="G893" s="1091"/>
      <c r="H893" s="1091"/>
      <c r="I893" s="1091"/>
      <c r="J893" s="1091"/>
      <c r="K893" s="1091"/>
      <c r="L893" s="1091"/>
      <c r="M893" s="1091"/>
      <c r="N893" s="1091"/>
      <c r="O893" s="1125"/>
      <c r="P893" s="1125"/>
      <c r="Q893" s="1125"/>
      <c r="R893" s="1126"/>
      <c r="S893" s="1125"/>
      <c r="T893" s="1125"/>
      <c r="U893" s="1125"/>
      <c r="V893" s="1126"/>
      <c r="W893" s="1126"/>
      <c r="AH893" s="1105"/>
      <c r="AI893" s="1105"/>
      <c r="AJ893" s="1014"/>
    </row>
    <row r="894" spans="1:36" s="1104" customFormat="1" ht="12.75">
      <c r="A894" s="1125"/>
      <c r="B894" s="1125"/>
      <c r="C894" s="1126"/>
      <c r="D894" s="1091"/>
      <c r="E894" s="1091"/>
      <c r="F894" s="1091"/>
      <c r="G894" s="1091"/>
      <c r="H894" s="1091"/>
      <c r="I894" s="1091"/>
      <c r="J894" s="1091"/>
      <c r="K894" s="1091"/>
      <c r="L894" s="1091"/>
      <c r="M894" s="1091"/>
      <c r="N894" s="1091"/>
      <c r="O894" s="1125"/>
      <c r="P894" s="1125"/>
      <c r="Q894" s="1125"/>
      <c r="R894" s="1126"/>
      <c r="S894" s="1125"/>
      <c r="T894" s="1125"/>
      <c r="U894" s="1125"/>
      <c r="V894" s="1126"/>
      <c r="W894" s="1126"/>
      <c r="AH894" s="1105"/>
      <c r="AI894" s="1105"/>
      <c r="AJ894" s="1014"/>
    </row>
    <row r="895" spans="1:36" s="1104" customFormat="1" ht="12.75">
      <c r="A895" s="1125"/>
      <c r="B895" s="1125"/>
      <c r="C895" s="1126"/>
      <c r="D895" s="1091"/>
      <c r="E895" s="1091"/>
      <c r="F895" s="1091"/>
      <c r="G895" s="1091"/>
      <c r="H895" s="1091"/>
      <c r="I895" s="1091"/>
      <c r="J895" s="1091"/>
      <c r="K895" s="1091"/>
      <c r="L895" s="1091"/>
      <c r="M895" s="1091"/>
      <c r="N895" s="1091"/>
      <c r="O895" s="1125"/>
      <c r="P895" s="1125"/>
      <c r="Q895" s="1125"/>
      <c r="R895" s="1126"/>
      <c r="S895" s="1125"/>
      <c r="T895" s="1125"/>
      <c r="U895" s="1125"/>
      <c r="V895" s="1126"/>
      <c r="W895" s="1126"/>
      <c r="AH895" s="1105"/>
      <c r="AI895" s="1105"/>
      <c r="AJ895" s="1014"/>
    </row>
    <row r="896" spans="1:36" s="1104" customFormat="1" ht="12.75">
      <c r="A896" s="1125"/>
      <c r="B896" s="1125"/>
      <c r="C896" s="1126"/>
      <c r="D896" s="1091"/>
      <c r="E896" s="1091"/>
      <c r="F896" s="1091"/>
      <c r="G896" s="1091"/>
      <c r="H896" s="1091"/>
      <c r="I896" s="1091"/>
      <c r="J896" s="1091"/>
      <c r="K896" s="1091"/>
      <c r="L896" s="1091"/>
      <c r="M896" s="1091"/>
      <c r="N896" s="1091"/>
      <c r="O896" s="1125"/>
      <c r="P896" s="1125"/>
      <c r="Q896" s="1125"/>
      <c r="R896" s="1126"/>
      <c r="S896" s="1125"/>
      <c r="T896" s="1125"/>
      <c r="U896" s="1125"/>
      <c r="V896" s="1126"/>
      <c r="W896" s="1126"/>
      <c r="AH896" s="1105"/>
      <c r="AI896" s="1105"/>
      <c r="AJ896" s="1014"/>
    </row>
    <row r="897" spans="1:36" s="1104" customFormat="1" ht="12.75">
      <c r="A897" s="1125"/>
      <c r="B897" s="1125"/>
      <c r="C897" s="1126"/>
      <c r="D897" s="1091"/>
      <c r="E897" s="1091"/>
      <c r="F897" s="1091"/>
      <c r="G897" s="1091"/>
      <c r="H897" s="1091"/>
      <c r="I897" s="1091"/>
      <c r="J897" s="1091"/>
      <c r="K897" s="1091"/>
      <c r="L897" s="1091"/>
      <c r="M897" s="1091"/>
      <c r="N897" s="1091"/>
      <c r="O897" s="1125"/>
      <c r="P897" s="1125"/>
      <c r="Q897" s="1125"/>
      <c r="R897" s="1126"/>
      <c r="S897" s="1125"/>
      <c r="T897" s="1125"/>
      <c r="U897" s="1125"/>
      <c r="V897" s="1126"/>
      <c r="W897" s="1126"/>
      <c r="AH897" s="1105"/>
      <c r="AI897" s="1105"/>
      <c r="AJ897" s="1014"/>
    </row>
    <row r="898" spans="1:36" s="1104" customFormat="1" ht="12.75">
      <c r="A898" s="1125"/>
      <c r="B898" s="1125"/>
      <c r="C898" s="1126"/>
      <c r="D898" s="1091"/>
      <c r="E898" s="1091"/>
      <c r="F898" s="1091"/>
      <c r="G898" s="1091"/>
      <c r="H898" s="1091"/>
      <c r="I898" s="1091"/>
      <c r="J898" s="1091"/>
      <c r="K898" s="1091"/>
      <c r="L898" s="1091"/>
      <c r="M898" s="1091"/>
      <c r="N898" s="1091"/>
      <c r="O898" s="1125"/>
      <c r="P898" s="1125"/>
      <c r="Q898" s="1125"/>
      <c r="R898" s="1126"/>
      <c r="S898" s="1125"/>
      <c r="T898" s="1125"/>
      <c r="U898" s="1125"/>
      <c r="V898" s="1126"/>
      <c r="W898" s="1126"/>
      <c r="AH898" s="1105"/>
      <c r="AI898" s="1105"/>
      <c r="AJ898" s="1014"/>
    </row>
    <row r="899" spans="1:36" s="1104" customFormat="1" ht="12.75">
      <c r="A899" s="1125"/>
      <c r="B899" s="1125"/>
      <c r="C899" s="1126"/>
      <c r="D899" s="1091"/>
      <c r="E899" s="1091"/>
      <c r="F899" s="1091"/>
      <c r="G899" s="1091"/>
      <c r="H899" s="1091"/>
      <c r="I899" s="1091"/>
      <c r="J899" s="1091"/>
      <c r="K899" s="1091"/>
      <c r="L899" s="1091"/>
      <c r="M899" s="1091"/>
      <c r="N899" s="1091"/>
      <c r="O899" s="1125"/>
      <c r="P899" s="1125"/>
      <c r="Q899" s="1125"/>
      <c r="R899" s="1126"/>
      <c r="S899" s="1125"/>
      <c r="T899" s="1125"/>
      <c r="U899" s="1125"/>
      <c r="V899" s="1126"/>
      <c r="W899" s="1126"/>
      <c r="AH899" s="1105"/>
      <c r="AI899" s="1105"/>
      <c r="AJ899" s="1014"/>
    </row>
    <row r="900" spans="1:36" s="1104" customFormat="1" ht="12.75">
      <c r="A900" s="1125"/>
      <c r="B900" s="1125"/>
      <c r="C900" s="1126"/>
      <c r="D900" s="1091"/>
      <c r="E900" s="1091"/>
      <c r="F900" s="1091"/>
      <c r="G900" s="1091"/>
      <c r="H900" s="1091"/>
      <c r="I900" s="1091"/>
      <c r="J900" s="1091"/>
      <c r="K900" s="1091"/>
      <c r="L900" s="1091"/>
      <c r="M900" s="1091"/>
      <c r="N900" s="1091"/>
      <c r="O900" s="1125"/>
      <c r="P900" s="1125"/>
      <c r="Q900" s="1125"/>
      <c r="R900" s="1126"/>
      <c r="S900" s="1125"/>
      <c r="T900" s="1125"/>
      <c r="U900" s="1125"/>
      <c r="V900" s="1126"/>
      <c r="W900" s="1126"/>
      <c r="AH900" s="1105"/>
      <c r="AI900" s="1105"/>
      <c r="AJ900" s="1014"/>
    </row>
    <row r="901" spans="1:36" s="1104" customFormat="1" ht="12.75">
      <c r="A901" s="1125"/>
      <c r="B901" s="1125"/>
      <c r="C901" s="1126"/>
      <c r="D901" s="1091"/>
      <c r="E901" s="1091"/>
      <c r="F901" s="1091"/>
      <c r="G901" s="1091"/>
      <c r="H901" s="1091"/>
      <c r="I901" s="1091"/>
      <c r="J901" s="1091"/>
      <c r="K901" s="1091"/>
      <c r="L901" s="1091"/>
      <c r="M901" s="1091"/>
      <c r="N901" s="1091"/>
      <c r="O901" s="1125"/>
      <c r="P901" s="1125"/>
      <c r="Q901" s="1125"/>
      <c r="R901" s="1126"/>
      <c r="S901" s="1125"/>
      <c r="T901" s="1125"/>
      <c r="U901" s="1125"/>
      <c r="V901" s="1126"/>
      <c r="W901" s="1126"/>
      <c r="AH901" s="1105"/>
      <c r="AI901" s="1105"/>
      <c r="AJ901" s="1014"/>
    </row>
    <row r="902" spans="1:36" s="1104" customFormat="1" ht="12.75">
      <c r="A902" s="1125"/>
      <c r="B902" s="1125"/>
      <c r="C902" s="1126"/>
      <c r="D902" s="1091"/>
      <c r="E902" s="1091"/>
      <c r="F902" s="1091"/>
      <c r="G902" s="1091"/>
      <c r="H902" s="1091"/>
      <c r="I902" s="1091"/>
      <c r="J902" s="1091"/>
      <c r="K902" s="1091"/>
      <c r="L902" s="1091"/>
      <c r="M902" s="1091"/>
      <c r="N902" s="1091"/>
      <c r="O902" s="1125"/>
      <c r="P902" s="1125"/>
      <c r="Q902" s="1125"/>
      <c r="R902" s="1126"/>
      <c r="S902" s="1125"/>
      <c r="T902" s="1125"/>
      <c r="U902" s="1125"/>
      <c r="V902" s="1126"/>
      <c r="W902" s="1126"/>
      <c r="AH902" s="1105"/>
      <c r="AI902" s="1105"/>
      <c r="AJ902" s="1014"/>
    </row>
    <row r="903" spans="1:36" s="1104" customFormat="1" ht="12.75">
      <c r="A903" s="1125"/>
      <c r="B903" s="1125"/>
      <c r="C903" s="1126"/>
      <c r="D903" s="1091"/>
      <c r="E903" s="1091"/>
      <c r="F903" s="1091"/>
      <c r="G903" s="1091"/>
      <c r="H903" s="1091"/>
      <c r="I903" s="1091"/>
      <c r="J903" s="1091"/>
      <c r="K903" s="1091"/>
      <c r="L903" s="1091"/>
      <c r="M903" s="1091"/>
      <c r="N903" s="1091"/>
      <c r="O903" s="1125"/>
      <c r="P903" s="1125"/>
      <c r="Q903" s="1125"/>
      <c r="R903" s="1126"/>
      <c r="S903" s="1125"/>
      <c r="T903" s="1125"/>
      <c r="U903" s="1125"/>
      <c r="V903" s="1126"/>
      <c r="W903" s="1126"/>
      <c r="AH903" s="1105"/>
      <c r="AI903" s="1105"/>
      <c r="AJ903" s="1014"/>
    </row>
    <row r="904" spans="1:36" s="1104" customFormat="1" ht="12.75">
      <c r="A904" s="1125"/>
      <c r="B904" s="1125"/>
      <c r="C904" s="1126"/>
      <c r="D904" s="1091"/>
      <c r="E904" s="1091"/>
      <c r="F904" s="1091"/>
      <c r="G904" s="1091"/>
      <c r="H904" s="1091"/>
      <c r="I904" s="1091"/>
      <c r="J904" s="1091"/>
      <c r="K904" s="1091"/>
      <c r="L904" s="1091"/>
      <c r="M904" s="1091"/>
      <c r="N904" s="1091"/>
      <c r="O904" s="1125"/>
      <c r="P904" s="1125"/>
      <c r="Q904" s="1125"/>
      <c r="R904" s="1126"/>
      <c r="S904" s="1125"/>
      <c r="T904" s="1125"/>
      <c r="U904" s="1125"/>
      <c r="V904" s="1126"/>
      <c r="W904" s="1126"/>
      <c r="AH904" s="1105"/>
      <c r="AI904" s="1105"/>
      <c r="AJ904" s="1014"/>
    </row>
    <row r="905" spans="1:36" s="1104" customFormat="1" ht="12.75">
      <c r="A905" s="1125"/>
      <c r="B905" s="1125"/>
      <c r="C905" s="1126"/>
      <c r="D905" s="1091"/>
      <c r="E905" s="1091"/>
      <c r="F905" s="1091"/>
      <c r="G905" s="1091"/>
      <c r="H905" s="1091"/>
      <c r="I905" s="1091"/>
      <c r="J905" s="1091"/>
      <c r="K905" s="1091"/>
      <c r="L905" s="1091"/>
      <c r="M905" s="1091"/>
      <c r="N905" s="1091"/>
      <c r="O905" s="1125"/>
      <c r="P905" s="1125"/>
      <c r="Q905" s="1125"/>
      <c r="R905" s="1126"/>
      <c r="S905" s="1125"/>
      <c r="T905" s="1125"/>
      <c r="U905" s="1125"/>
      <c r="V905" s="1126"/>
      <c r="W905" s="1126"/>
      <c r="AH905" s="1105"/>
      <c r="AI905" s="1105"/>
      <c r="AJ905" s="1014"/>
    </row>
    <row r="906" spans="1:36" s="1104" customFormat="1" ht="12.75">
      <c r="A906" s="1125"/>
      <c r="B906" s="1125"/>
      <c r="C906" s="1126"/>
      <c r="D906" s="1091"/>
      <c r="E906" s="1091"/>
      <c r="F906" s="1091"/>
      <c r="G906" s="1091"/>
      <c r="H906" s="1091"/>
      <c r="I906" s="1091"/>
      <c r="J906" s="1091"/>
      <c r="K906" s="1091"/>
      <c r="L906" s="1091"/>
      <c r="M906" s="1091"/>
      <c r="N906" s="1091"/>
      <c r="O906" s="1125"/>
      <c r="P906" s="1125"/>
      <c r="Q906" s="1125"/>
      <c r="R906" s="1126"/>
      <c r="S906" s="1125"/>
      <c r="T906" s="1125"/>
      <c r="U906" s="1125"/>
      <c r="V906" s="1126"/>
      <c r="W906" s="1126"/>
      <c r="AH906" s="1105"/>
      <c r="AI906" s="1105"/>
      <c r="AJ906" s="1014"/>
    </row>
    <row r="907" spans="1:36" s="1104" customFormat="1" ht="12.75">
      <c r="A907" s="1125"/>
      <c r="B907" s="1125"/>
      <c r="C907" s="1126"/>
      <c r="D907" s="1091"/>
      <c r="E907" s="1091"/>
      <c r="F907" s="1091"/>
      <c r="G907" s="1091"/>
      <c r="H907" s="1091"/>
      <c r="I907" s="1091"/>
      <c r="J907" s="1091"/>
      <c r="K907" s="1091"/>
      <c r="L907" s="1091"/>
      <c r="M907" s="1091"/>
      <c r="N907" s="1091"/>
      <c r="O907" s="1125"/>
      <c r="P907" s="1125"/>
      <c r="Q907" s="1125"/>
      <c r="R907" s="1126"/>
      <c r="S907" s="1125"/>
      <c r="T907" s="1125"/>
      <c r="U907" s="1125"/>
      <c r="V907" s="1126"/>
      <c r="W907" s="1126"/>
      <c r="AH907" s="1105"/>
      <c r="AI907" s="1105"/>
      <c r="AJ907" s="1014"/>
    </row>
    <row r="908" spans="1:36" s="1104" customFormat="1" ht="12.75">
      <c r="A908" s="1125"/>
      <c r="B908" s="1125"/>
      <c r="C908" s="1126"/>
      <c r="D908" s="1091"/>
      <c r="E908" s="1091"/>
      <c r="F908" s="1091"/>
      <c r="G908" s="1091"/>
      <c r="H908" s="1091"/>
      <c r="I908" s="1091"/>
      <c r="J908" s="1091"/>
      <c r="K908" s="1091"/>
      <c r="L908" s="1091"/>
      <c r="M908" s="1091"/>
      <c r="N908" s="1091"/>
      <c r="O908" s="1125"/>
      <c r="P908" s="1125"/>
      <c r="Q908" s="1125"/>
      <c r="R908" s="1126"/>
      <c r="S908" s="1125"/>
      <c r="T908" s="1125"/>
      <c r="U908" s="1125"/>
      <c r="V908" s="1126"/>
      <c r="W908" s="1126"/>
      <c r="AH908" s="1105"/>
      <c r="AI908" s="1105"/>
      <c r="AJ908" s="1014"/>
    </row>
    <row r="909" spans="1:36" s="1104" customFormat="1" ht="12.75">
      <c r="A909" s="1125"/>
      <c r="B909" s="1125"/>
      <c r="C909" s="1126"/>
      <c r="D909" s="1091"/>
      <c r="E909" s="1091"/>
      <c r="F909" s="1091"/>
      <c r="G909" s="1091"/>
      <c r="H909" s="1091"/>
      <c r="I909" s="1091"/>
      <c r="J909" s="1091"/>
      <c r="K909" s="1091"/>
      <c r="L909" s="1091"/>
      <c r="M909" s="1091"/>
      <c r="N909" s="1091"/>
      <c r="O909" s="1125"/>
      <c r="P909" s="1125"/>
      <c r="Q909" s="1125"/>
      <c r="R909" s="1126"/>
      <c r="S909" s="1125"/>
      <c r="T909" s="1125"/>
      <c r="U909" s="1125"/>
      <c r="V909" s="1126"/>
      <c r="W909" s="1126"/>
      <c r="AH909" s="1105"/>
      <c r="AI909" s="1105"/>
      <c r="AJ909" s="1014"/>
    </row>
    <row r="910" spans="1:36" s="1104" customFormat="1" ht="12.75">
      <c r="A910" s="1125"/>
      <c r="B910" s="1125"/>
      <c r="C910" s="1126"/>
      <c r="D910" s="1091"/>
      <c r="E910" s="1091"/>
      <c r="F910" s="1091"/>
      <c r="G910" s="1091"/>
      <c r="H910" s="1091"/>
      <c r="I910" s="1091"/>
      <c r="J910" s="1091"/>
      <c r="K910" s="1091"/>
      <c r="L910" s="1091"/>
      <c r="M910" s="1091"/>
      <c r="N910" s="1091"/>
      <c r="O910" s="1125"/>
      <c r="P910" s="1125"/>
      <c r="Q910" s="1125"/>
      <c r="R910" s="1126"/>
      <c r="S910" s="1125"/>
      <c r="T910" s="1125"/>
      <c r="U910" s="1125"/>
      <c r="V910" s="1126"/>
      <c r="W910" s="1126"/>
      <c r="AH910" s="1105"/>
      <c r="AI910" s="1105"/>
      <c r="AJ910" s="1014"/>
    </row>
    <row r="911" spans="1:36" s="1104" customFormat="1" ht="12.75">
      <c r="A911" s="1125"/>
      <c r="B911" s="1125"/>
      <c r="C911" s="1126"/>
      <c r="D911" s="1091"/>
      <c r="E911" s="1091"/>
      <c r="F911" s="1091"/>
      <c r="G911" s="1091"/>
      <c r="H911" s="1091"/>
      <c r="I911" s="1091"/>
      <c r="J911" s="1091"/>
      <c r="K911" s="1091"/>
      <c r="L911" s="1091"/>
      <c r="M911" s="1091"/>
      <c r="N911" s="1091"/>
      <c r="O911" s="1125"/>
      <c r="P911" s="1125"/>
      <c r="Q911" s="1125"/>
      <c r="R911" s="1126"/>
      <c r="S911" s="1125"/>
      <c r="T911" s="1125"/>
      <c r="U911" s="1125"/>
      <c r="V911" s="1126"/>
      <c r="W911" s="1126"/>
      <c r="AH911" s="1105"/>
      <c r="AI911" s="1105"/>
      <c r="AJ911" s="1014"/>
    </row>
    <row r="912" spans="1:36" s="1104" customFormat="1" ht="12.75">
      <c r="A912" s="1125"/>
      <c r="B912" s="1125"/>
      <c r="C912" s="1126"/>
      <c r="D912" s="1091"/>
      <c r="E912" s="1091"/>
      <c r="F912" s="1091"/>
      <c r="G912" s="1091"/>
      <c r="H912" s="1091"/>
      <c r="I912" s="1091"/>
      <c r="J912" s="1091"/>
      <c r="K912" s="1091"/>
      <c r="L912" s="1091"/>
      <c r="M912" s="1091"/>
      <c r="N912" s="1091"/>
      <c r="O912" s="1125"/>
      <c r="P912" s="1125"/>
      <c r="Q912" s="1125"/>
      <c r="R912" s="1126"/>
      <c r="S912" s="1125"/>
      <c r="T912" s="1125"/>
      <c r="U912" s="1125"/>
      <c r="V912" s="1126"/>
      <c r="W912" s="1126"/>
      <c r="AH912" s="1105"/>
      <c r="AI912" s="1105"/>
      <c r="AJ912" s="1014"/>
    </row>
    <row r="913" spans="1:36" s="1104" customFormat="1" ht="12.75">
      <c r="A913" s="1125"/>
      <c r="B913" s="1125"/>
      <c r="C913" s="1126"/>
      <c r="D913" s="1091"/>
      <c r="E913" s="1091"/>
      <c r="F913" s="1091"/>
      <c r="G913" s="1091"/>
      <c r="H913" s="1091"/>
      <c r="I913" s="1091"/>
      <c r="J913" s="1091"/>
      <c r="K913" s="1091"/>
      <c r="L913" s="1091"/>
      <c r="M913" s="1091"/>
      <c r="N913" s="1091"/>
      <c r="O913" s="1125"/>
      <c r="P913" s="1125"/>
      <c r="Q913" s="1125"/>
      <c r="R913" s="1126"/>
      <c r="S913" s="1125"/>
      <c r="T913" s="1125"/>
      <c r="U913" s="1125"/>
      <c r="V913" s="1126"/>
      <c r="W913" s="1126"/>
      <c r="AH913" s="1105"/>
      <c r="AI913" s="1105"/>
      <c r="AJ913" s="1014"/>
    </row>
    <row r="914" spans="1:36" s="1104" customFormat="1" ht="12.75">
      <c r="A914" s="1125"/>
      <c r="B914" s="1125"/>
      <c r="C914" s="1126"/>
      <c r="D914" s="1091"/>
      <c r="E914" s="1091"/>
      <c r="F914" s="1091"/>
      <c r="G914" s="1091"/>
      <c r="H914" s="1091"/>
      <c r="I914" s="1091"/>
      <c r="J914" s="1091"/>
      <c r="K914" s="1091"/>
      <c r="L914" s="1091"/>
      <c r="M914" s="1091"/>
      <c r="N914" s="1091"/>
      <c r="O914" s="1125"/>
      <c r="P914" s="1125"/>
      <c r="Q914" s="1125"/>
      <c r="R914" s="1126"/>
      <c r="S914" s="1125"/>
      <c r="T914" s="1125"/>
      <c r="U914" s="1125"/>
      <c r="V914" s="1126"/>
      <c r="W914" s="1126"/>
      <c r="AH914" s="1105"/>
      <c r="AI914" s="1105"/>
      <c r="AJ914" s="1014"/>
    </row>
    <row r="915" spans="1:36" s="1104" customFormat="1" ht="12.75">
      <c r="A915" s="1125"/>
      <c r="B915" s="1125"/>
      <c r="C915" s="1126"/>
      <c r="D915" s="1091"/>
      <c r="E915" s="1091"/>
      <c r="F915" s="1091"/>
      <c r="G915" s="1091"/>
      <c r="H915" s="1091"/>
      <c r="I915" s="1091"/>
      <c r="J915" s="1091"/>
      <c r="K915" s="1091"/>
      <c r="L915" s="1091"/>
      <c r="M915" s="1091"/>
      <c r="N915" s="1091"/>
      <c r="O915" s="1125"/>
      <c r="P915" s="1125"/>
      <c r="Q915" s="1125"/>
      <c r="R915" s="1126"/>
      <c r="S915" s="1125"/>
      <c r="T915" s="1125"/>
      <c r="U915" s="1125"/>
      <c r="V915" s="1126"/>
      <c r="W915" s="1126"/>
      <c r="AH915" s="1105"/>
      <c r="AI915" s="1105"/>
      <c r="AJ915" s="1014"/>
    </row>
    <row r="916" spans="1:36" s="1104" customFormat="1" ht="12.75">
      <c r="A916" s="1125"/>
      <c r="B916" s="1125"/>
      <c r="C916" s="1126"/>
      <c r="D916" s="1091"/>
      <c r="E916" s="1091"/>
      <c r="F916" s="1091"/>
      <c r="G916" s="1091"/>
      <c r="H916" s="1091"/>
      <c r="I916" s="1091"/>
      <c r="J916" s="1091"/>
      <c r="K916" s="1091"/>
      <c r="L916" s="1091"/>
      <c r="M916" s="1091"/>
      <c r="N916" s="1091"/>
      <c r="O916" s="1125"/>
      <c r="P916" s="1125"/>
      <c r="Q916" s="1125"/>
      <c r="R916" s="1126"/>
      <c r="S916" s="1125"/>
      <c r="T916" s="1125"/>
      <c r="U916" s="1125"/>
      <c r="V916" s="1126"/>
      <c r="W916" s="1126"/>
      <c r="AH916" s="1105"/>
      <c r="AI916" s="1105"/>
      <c r="AJ916" s="1014"/>
    </row>
    <row r="917" spans="1:36" s="1104" customFormat="1" ht="12.75">
      <c r="A917" s="1125"/>
      <c r="B917" s="1125"/>
      <c r="C917" s="1126"/>
      <c r="D917" s="1091"/>
      <c r="E917" s="1091"/>
      <c r="F917" s="1091"/>
      <c r="G917" s="1091"/>
      <c r="H917" s="1091"/>
      <c r="I917" s="1091"/>
      <c r="J917" s="1091"/>
      <c r="K917" s="1091"/>
      <c r="L917" s="1091"/>
      <c r="M917" s="1091"/>
      <c r="N917" s="1091"/>
      <c r="O917" s="1125"/>
      <c r="P917" s="1125"/>
      <c r="Q917" s="1125"/>
      <c r="R917" s="1126"/>
      <c r="S917" s="1125"/>
      <c r="T917" s="1125"/>
      <c r="U917" s="1125"/>
      <c r="V917" s="1126"/>
      <c r="W917" s="1126"/>
      <c r="AH917" s="1105"/>
      <c r="AI917" s="1105"/>
      <c r="AJ917" s="1014"/>
    </row>
    <row r="918" spans="1:36" s="1104" customFormat="1" ht="12.75">
      <c r="A918" s="1125"/>
      <c r="B918" s="1125"/>
      <c r="C918" s="1126"/>
      <c r="D918" s="1091"/>
      <c r="E918" s="1091"/>
      <c r="F918" s="1091"/>
      <c r="G918" s="1091"/>
      <c r="H918" s="1091"/>
      <c r="I918" s="1091"/>
      <c r="J918" s="1091"/>
      <c r="K918" s="1091"/>
      <c r="L918" s="1091"/>
      <c r="M918" s="1091"/>
      <c r="N918" s="1091"/>
      <c r="O918" s="1125"/>
      <c r="P918" s="1125"/>
      <c r="Q918" s="1125"/>
      <c r="R918" s="1126"/>
      <c r="S918" s="1125"/>
      <c r="T918" s="1125"/>
      <c r="U918" s="1125"/>
      <c r="V918" s="1126"/>
      <c r="W918" s="1126"/>
      <c r="AH918" s="1105"/>
      <c r="AI918" s="1105"/>
      <c r="AJ918" s="1014"/>
    </row>
    <row r="919" spans="1:36" s="1104" customFormat="1" ht="12.75">
      <c r="A919" s="1125"/>
      <c r="B919" s="1125"/>
      <c r="C919" s="1126"/>
      <c r="D919" s="1091"/>
      <c r="E919" s="1091"/>
      <c r="F919" s="1091"/>
      <c r="G919" s="1091"/>
      <c r="H919" s="1091"/>
      <c r="I919" s="1091"/>
      <c r="J919" s="1091"/>
      <c r="K919" s="1091"/>
      <c r="L919" s="1091"/>
      <c r="M919" s="1091"/>
      <c r="N919" s="1091"/>
      <c r="O919" s="1125"/>
      <c r="P919" s="1125"/>
      <c r="Q919" s="1125"/>
      <c r="R919" s="1126"/>
      <c r="S919" s="1125"/>
      <c r="T919" s="1125"/>
      <c r="U919" s="1125"/>
      <c r="V919" s="1126"/>
      <c r="W919" s="1126"/>
      <c r="AH919" s="1105"/>
      <c r="AI919" s="1105"/>
      <c r="AJ919" s="1014"/>
    </row>
    <row r="920" spans="1:36" s="1104" customFormat="1" ht="12.75">
      <c r="A920" s="1125"/>
      <c r="B920" s="1125"/>
      <c r="C920" s="1126"/>
      <c r="D920" s="1091"/>
      <c r="E920" s="1091"/>
      <c r="F920" s="1091"/>
      <c r="G920" s="1091"/>
      <c r="H920" s="1091"/>
      <c r="I920" s="1091"/>
      <c r="J920" s="1091"/>
      <c r="K920" s="1091"/>
      <c r="L920" s="1091"/>
      <c r="M920" s="1091"/>
      <c r="N920" s="1091"/>
      <c r="O920" s="1125"/>
      <c r="P920" s="1125"/>
      <c r="Q920" s="1125"/>
      <c r="R920" s="1126"/>
      <c r="S920" s="1125"/>
      <c r="T920" s="1125"/>
      <c r="U920" s="1125"/>
      <c r="V920" s="1126"/>
      <c r="W920" s="1126"/>
      <c r="AH920" s="1105"/>
      <c r="AI920" s="1105"/>
      <c r="AJ920" s="1014"/>
    </row>
    <row r="921" spans="1:36" s="1104" customFormat="1" ht="12.75">
      <c r="A921" s="1125"/>
      <c r="B921" s="1125"/>
      <c r="C921" s="1126"/>
      <c r="D921" s="1091"/>
      <c r="E921" s="1091"/>
      <c r="F921" s="1091"/>
      <c r="G921" s="1091"/>
      <c r="H921" s="1091"/>
      <c r="I921" s="1091"/>
      <c r="J921" s="1091"/>
      <c r="K921" s="1091"/>
      <c r="L921" s="1091"/>
      <c r="M921" s="1091"/>
      <c r="N921" s="1091"/>
      <c r="O921" s="1125"/>
      <c r="P921" s="1125"/>
      <c r="Q921" s="1125"/>
      <c r="R921" s="1126"/>
      <c r="S921" s="1125"/>
      <c r="T921" s="1125"/>
      <c r="U921" s="1125"/>
      <c r="V921" s="1126"/>
      <c r="W921" s="1126"/>
      <c r="AH921" s="1105"/>
      <c r="AI921" s="1105"/>
      <c r="AJ921" s="1014"/>
    </row>
    <row r="922" spans="1:36" s="1104" customFormat="1" ht="12.75">
      <c r="A922" s="1125"/>
      <c r="B922" s="1125"/>
      <c r="C922" s="1126"/>
      <c r="D922" s="1091"/>
      <c r="E922" s="1091"/>
      <c r="F922" s="1091"/>
      <c r="G922" s="1091"/>
      <c r="H922" s="1091"/>
      <c r="I922" s="1091"/>
      <c r="J922" s="1091"/>
      <c r="K922" s="1091"/>
      <c r="L922" s="1091"/>
      <c r="M922" s="1091"/>
      <c r="N922" s="1091"/>
      <c r="O922" s="1125"/>
      <c r="P922" s="1125"/>
      <c r="Q922" s="1125"/>
      <c r="R922" s="1126"/>
      <c r="S922" s="1125"/>
      <c r="T922" s="1125"/>
      <c r="U922" s="1125"/>
      <c r="V922" s="1126"/>
      <c r="W922" s="1126"/>
      <c r="AH922" s="1105"/>
      <c r="AI922" s="1105"/>
      <c r="AJ922" s="1014"/>
    </row>
    <row r="923" spans="1:36" s="1104" customFormat="1" ht="12.75">
      <c r="A923" s="1125"/>
      <c r="B923" s="1125"/>
      <c r="C923" s="1126"/>
      <c r="D923" s="1091"/>
      <c r="E923" s="1091"/>
      <c r="F923" s="1091"/>
      <c r="G923" s="1091"/>
      <c r="H923" s="1091"/>
      <c r="I923" s="1091"/>
      <c r="J923" s="1091"/>
      <c r="K923" s="1091"/>
      <c r="L923" s="1091"/>
      <c r="M923" s="1091"/>
      <c r="N923" s="1091"/>
      <c r="O923" s="1125"/>
      <c r="P923" s="1125"/>
      <c r="Q923" s="1125"/>
      <c r="R923" s="1126"/>
      <c r="S923" s="1125"/>
      <c r="T923" s="1125"/>
      <c r="U923" s="1125"/>
      <c r="V923" s="1126"/>
      <c r="W923" s="1126"/>
      <c r="AH923" s="1105"/>
      <c r="AI923" s="1105"/>
      <c r="AJ923" s="1014"/>
    </row>
    <row r="924" spans="1:36" s="1104" customFormat="1" ht="12.75">
      <c r="A924" s="1125"/>
      <c r="B924" s="1125"/>
      <c r="C924" s="1126"/>
      <c r="D924" s="1091"/>
      <c r="E924" s="1091"/>
      <c r="F924" s="1091"/>
      <c r="G924" s="1091"/>
      <c r="H924" s="1091"/>
      <c r="I924" s="1091"/>
      <c r="J924" s="1091"/>
      <c r="K924" s="1091"/>
      <c r="L924" s="1091"/>
      <c r="M924" s="1091"/>
      <c r="N924" s="1091"/>
      <c r="O924" s="1125"/>
      <c r="P924" s="1125"/>
      <c r="Q924" s="1125"/>
      <c r="R924" s="1126"/>
      <c r="S924" s="1125"/>
      <c r="T924" s="1125"/>
      <c r="U924" s="1125"/>
      <c r="V924" s="1126"/>
      <c r="W924" s="1126"/>
      <c r="AH924" s="1105"/>
      <c r="AI924" s="1105"/>
      <c r="AJ924" s="1014"/>
    </row>
    <row r="925" spans="1:36" s="1104" customFormat="1" ht="12.75">
      <c r="A925" s="1125"/>
      <c r="B925" s="1125"/>
      <c r="C925" s="1126"/>
      <c r="D925" s="1091"/>
      <c r="E925" s="1091"/>
      <c r="F925" s="1091"/>
      <c r="G925" s="1091"/>
      <c r="H925" s="1091"/>
      <c r="I925" s="1091"/>
      <c r="J925" s="1091"/>
      <c r="K925" s="1091"/>
      <c r="L925" s="1091"/>
      <c r="M925" s="1091"/>
      <c r="N925" s="1091"/>
      <c r="O925" s="1125"/>
      <c r="P925" s="1125"/>
      <c r="Q925" s="1125"/>
      <c r="R925" s="1126"/>
      <c r="S925" s="1125"/>
      <c r="T925" s="1125"/>
      <c r="U925" s="1125"/>
      <c r="V925" s="1126"/>
      <c r="W925" s="1126"/>
      <c r="AH925" s="1105"/>
      <c r="AI925" s="1105"/>
      <c r="AJ925" s="1014"/>
    </row>
    <row r="926" spans="1:36" s="1104" customFormat="1" ht="12.75">
      <c r="A926" s="1125"/>
      <c r="B926" s="1125"/>
      <c r="C926" s="1126"/>
      <c r="D926" s="1091"/>
      <c r="E926" s="1091"/>
      <c r="F926" s="1091"/>
      <c r="G926" s="1091"/>
      <c r="H926" s="1091"/>
      <c r="I926" s="1091"/>
      <c r="J926" s="1091"/>
      <c r="K926" s="1091"/>
      <c r="L926" s="1091"/>
      <c r="M926" s="1091"/>
      <c r="N926" s="1091"/>
      <c r="O926" s="1125"/>
      <c r="P926" s="1125"/>
      <c r="Q926" s="1125"/>
      <c r="R926" s="1126"/>
      <c r="S926" s="1125"/>
      <c r="T926" s="1125"/>
      <c r="U926" s="1125"/>
      <c r="V926" s="1126"/>
      <c r="W926" s="1126"/>
      <c r="AH926" s="1105"/>
      <c r="AI926" s="1105"/>
      <c r="AJ926" s="1014"/>
    </row>
    <row r="927" spans="1:36" s="1104" customFormat="1" ht="12.75">
      <c r="A927" s="1125"/>
      <c r="B927" s="1125"/>
      <c r="C927" s="1126"/>
      <c r="D927" s="1091"/>
      <c r="E927" s="1091"/>
      <c r="F927" s="1091"/>
      <c r="G927" s="1091"/>
      <c r="H927" s="1091"/>
      <c r="I927" s="1091"/>
      <c r="J927" s="1091"/>
      <c r="K927" s="1091"/>
      <c r="L927" s="1091"/>
      <c r="M927" s="1091"/>
      <c r="N927" s="1091"/>
      <c r="O927" s="1125"/>
      <c r="P927" s="1125"/>
      <c r="Q927" s="1125"/>
      <c r="R927" s="1126"/>
      <c r="S927" s="1125"/>
      <c r="T927" s="1125"/>
      <c r="U927" s="1125"/>
      <c r="V927" s="1126"/>
      <c r="W927" s="1126"/>
      <c r="AH927" s="1105"/>
      <c r="AI927" s="1105"/>
      <c r="AJ927" s="1014"/>
    </row>
    <row r="928" spans="1:36" s="1104" customFormat="1" ht="12.75">
      <c r="A928" s="1125"/>
      <c r="B928" s="1125"/>
      <c r="C928" s="1126"/>
      <c r="D928" s="1091"/>
      <c r="E928" s="1091"/>
      <c r="F928" s="1091"/>
      <c r="G928" s="1091"/>
      <c r="H928" s="1091"/>
      <c r="I928" s="1091"/>
      <c r="J928" s="1091"/>
      <c r="K928" s="1091"/>
      <c r="L928" s="1091"/>
      <c r="M928" s="1091"/>
      <c r="N928" s="1091"/>
      <c r="O928" s="1125"/>
      <c r="P928" s="1125"/>
      <c r="Q928" s="1125"/>
      <c r="R928" s="1126"/>
      <c r="S928" s="1125"/>
      <c r="T928" s="1125"/>
      <c r="U928" s="1125"/>
      <c r="V928" s="1126"/>
      <c r="W928" s="1126"/>
      <c r="AH928" s="1105"/>
      <c r="AI928" s="1105"/>
      <c r="AJ928" s="1014"/>
    </row>
    <row r="929" spans="1:36" s="1104" customFormat="1" ht="12.75">
      <c r="A929" s="1125"/>
      <c r="B929" s="1125"/>
      <c r="C929" s="1126"/>
      <c r="D929" s="1091"/>
      <c r="E929" s="1091"/>
      <c r="F929" s="1091"/>
      <c r="G929" s="1091"/>
      <c r="H929" s="1091"/>
      <c r="I929" s="1091"/>
      <c r="J929" s="1091"/>
      <c r="K929" s="1091"/>
      <c r="L929" s="1091"/>
      <c r="M929" s="1091"/>
      <c r="N929" s="1091"/>
      <c r="O929" s="1125"/>
      <c r="P929" s="1125"/>
      <c r="Q929" s="1125"/>
      <c r="R929" s="1126"/>
      <c r="S929" s="1125"/>
      <c r="T929" s="1125"/>
      <c r="U929" s="1125"/>
      <c r="V929" s="1126"/>
      <c r="W929" s="1126"/>
      <c r="AH929" s="1105"/>
      <c r="AI929" s="1105"/>
      <c r="AJ929" s="1014"/>
    </row>
    <row r="930" spans="1:36" s="1104" customFormat="1" ht="12.75">
      <c r="A930" s="1125"/>
      <c r="B930" s="1125"/>
      <c r="C930" s="1126"/>
      <c r="D930" s="1091"/>
      <c r="E930" s="1091"/>
      <c r="F930" s="1091"/>
      <c r="G930" s="1091"/>
      <c r="H930" s="1091"/>
      <c r="I930" s="1091"/>
      <c r="J930" s="1091"/>
      <c r="K930" s="1091"/>
      <c r="L930" s="1091"/>
      <c r="M930" s="1091"/>
      <c r="N930" s="1091"/>
      <c r="O930" s="1125"/>
      <c r="P930" s="1125"/>
      <c r="Q930" s="1125"/>
      <c r="R930" s="1126"/>
      <c r="S930" s="1125"/>
      <c r="T930" s="1125"/>
      <c r="U930" s="1125"/>
      <c r="V930" s="1126"/>
      <c r="W930" s="1126"/>
      <c r="AH930" s="1105"/>
      <c r="AI930" s="1105"/>
      <c r="AJ930" s="1014"/>
    </row>
    <row r="931" spans="1:36" s="1104" customFormat="1" ht="12.75">
      <c r="A931" s="1125"/>
      <c r="B931" s="1125"/>
      <c r="C931" s="1126"/>
      <c r="D931" s="1091"/>
      <c r="E931" s="1091"/>
      <c r="F931" s="1091"/>
      <c r="G931" s="1091"/>
      <c r="H931" s="1091"/>
      <c r="I931" s="1091"/>
      <c r="J931" s="1091"/>
      <c r="K931" s="1091"/>
      <c r="L931" s="1091"/>
      <c r="M931" s="1091"/>
      <c r="N931" s="1091"/>
      <c r="O931" s="1125"/>
      <c r="P931" s="1125"/>
      <c r="Q931" s="1125"/>
      <c r="R931" s="1126"/>
      <c r="S931" s="1125"/>
      <c r="T931" s="1125"/>
      <c r="U931" s="1125"/>
      <c r="V931" s="1126"/>
      <c r="W931" s="1126"/>
      <c r="AH931" s="1105"/>
      <c r="AI931" s="1105"/>
      <c r="AJ931" s="1014"/>
    </row>
    <row r="932" spans="1:36" s="1104" customFormat="1" ht="12.75">
      <c r="A932" s="1125"/>
      <c r="B932" s="1125"/>
      <c r="C932" s="1126"/>
      <c r="D932" s="1091"/>
      <c r="E932" s="1091"/>
      <c r="F932" s="1091"/>
      <c r="G932" s="1091"/>
      <c r="H932" s="1091"/>
      <c r="I932" s="1091"/>
      <c r="J932" s="1091"/>
      <c r="K932" s="1091"/>
      <c r="L932" s="1091"/>
      <c r="M932" s="1091"/>
      <c r="N932" s="1091"/>
      <c r="O932" s="1125"/>
      <c r="P932" s="1125"/>
      <c r="Q932" s="1125"/>
      <c r="R932" s="1126"/>
      <c r="S932" s="1125"/>
      <c r="T932" s="1125"/>
      <c r="U932" s="1125"/>
      <c r="V932" s="1126"/>
      <c r="W932" s="1126"/>
      <c r="AH932" s="1105"/>
      <c r="AI932" s="1105"/>
      <c r="AJ932" s="1014"/>
    </row>
    <row r="933" spans="1:36" s="1104" customFormat="1" ht="12.75">
      <c r="A933" s="1125"/>
      <c r="B933" s="1125"/>
      <c r="C933" s="1126"/>
      <c r="D933" s="1091"/>
      <c r="E933" s="1091"/>
      <c r="F933" s="1091"/>
      <c r="G933" s="1091"/>
      <c r="H933" s="1091"/>
      <c r="I933" s="1091"/>
      <c r="J933" s="1091"/>
      <c r="K933" s="1091"/>
      <c r="L933" s="1091"/>
      <c r="M933" s="1091"/>
      <c r="N933" s="1091"/>
      <c r="O933" s="1125"/>
      <c r="P933" s="1125"/>
      <c r="Q933" s="1125"/>
      <c r="R933" s="1126"/>
      <c r="S933" s="1125"/>
      <c r="T933" s="1125"/>
      <c r="U933" s="1125"/>
      <c r="V933" s="1126"/>
      <c r="W933" s="1126"/>
      <c r="AH933" s="1105"/>
      <c r="AI933" s="1105"/>
      <c r="AJ933" s="1014"/>
    </row>
    <row r="934" spans="1:36" s="1104" customFormat="1" ht="12.75">
      <c r="A934" s="1125"/>
      <c r="B934" s="1125"/>
      <c r="C934" s="1126"/>
      <c r="D934" s="1091"/>
      <c r="E934" s="1091"/>
      <c r="F934" s="1091"/>
      <c r="G934" s="1091"/>
      <c r="H934" s="1091"/>
      <c r="I934" s="1091"/>
      <c r="J934" s="1091"/>
      <c r="K934" s="1091"/>
      <c r="L934" s="1091"/>
      <c r="M934" s="1091"/>
      <c r="N934" s="1091"/>
      <c r="O934" s="1125"/>
      <c r="P934" s="1125"/>
      <c r="Q934" s="1125"/>
      <c r="R934" s="1126"/>
      <c r="S934" s="1125"/>
      <c r="T934" s="1125"/>
      <c r="U934" s="1125"/>
      <c r="V934" s="1126"/>
      <c r="W934" s="1126"/>
      <c r="AH934" s="1105"/>
      <c r="AI934" s="1105"/>
      <c r="AJ934" s="1014"/>
    </row>
    <row r="935" spans="1:36" s="1104" customFormat="1" ht="12.75">
      <c r="A935" s="1125"/>
      <c r="B935" s="1125"/>
      <c r="C935" s="1126"/>
      <c r="D935" s="1091"/>
      <c r="E935" s="1091"/>
      <c r="F935" s="1091"/>
      <c r="G935" s="1091"/>
      <c r="H935" s="1091"/>
      <c r="I935" s="1091"/>
      <c r="J935" s="1091"/>
      <c r="K935" s="1091"/>
      <c r="L935" s="1091"/>
      <c r="M935" s="1091"/>
      <c r="N935" s="1091"/>
      <c r="O935" s="1125"/>
      <c r="P935" s="1125"/>
      <c r="Q935" s="1125"/>
      <c r="R935" s="1126"/>
      <c r="S935" s="1125"/>
      <c r="T935" s="1125"/>
      <c r="U935" s="1125"/>
      <c r="V935" s="1126"/>
      <c r="W935" s="1126"/>
      <c r="AH935" s="1105"/>
      <c r="AI935" s="1105"/>
      <c r="AJ935" s="1014"/>
    </row>
    <row r="936" spans="1:36" s="1104" customFormat="1" ht="12.75">
      <c r="A936" s="1125"/>
      <c r="B936" s="1125"/>
      <c r="C936" s="1126"/>
      <c r="D936" s="1091"/>
      <c r="E936" s="1091"/>
      <c r="F936" s="1091"/>
      <c r="G936" s="1091"/>
      <c r="H936" s="1091"/>
      <c r="I936" s="1091"/>
      <c r="J936" s="1091"/>
      <c r="K936" s="1091"/>
      <c r="L936" s="1091"/>
      <c r="M936" s="1091"/>
      <c r="N936" s="1091"/>
      <c r="O936" s="1125"/>
      <c r="P936" s="1125"/>
      <c r="Q936" s="1125"/>
      <c r="R936" s="1126"/>
      <c r="S936" s="1125"/>
      <c r="T936" s="1125"/>
      <c r="U936" s="1125"/>
      <c r="V936" s="1126"/>
      <c r="W936" s="1126"/>
      <c r="AH936" s="1105"/>
      <c r="AI936" s="1105"/>
      <c r="AJ936" s="1014"/>
    </row>
    <row r="937" spans="1:36" s="1104" customFormat="1" ht="12.75">
      <c r="A937" s="1125"/>
      <c r="B937" s="1125"/>
      <c r="C937" s="1126"/>
      <c r="D937" s="1091"/>
      <c r="E937" s="1091"/>
      <c r="F937" s="1091"/>
      <c r="G937" s="1091"/>
      <c r="H937" s="1091"/>
      <c r="I937" s="1091"/>
      <c r="J937" s="1091"/>
      <c r="K937" s="1091"/>
      <c r="L937" s="1091"/>
      <c r="M937" s="1091"/>
      <c r="N937" s="1091"/>
      <c r="O937" s="1125"/>
      <c r="P937" s="1125"/>
      <c r="Q937" s="1125"/>
      <c r="R937" s="1126"/>
      <c r="S937" s="1125"/>
      <c r="T937" s="1125"/>
      <c r="U937" s="1125"/>
      <c r="V937" s="1126"/>
      <c r="W937" s="1126"/>
      <c r="AH937" s="1105"/>
      <c r="AI937" s="1105"/>
      <c r="AJ937" s="1014"/>
    </row>
    <row r="938" spans="1:36" s="1104" customFormat="1" ht="12.75">
      <c r="A938" s="1125"/>
      <c r="B938" s="1125"/>
      <c r="C938" s="1126"/>
      <c r="D938" s="1091"/>
      <c r="E938" s="1091"/>
      <c r="F938" s="1091"/>
      <c r="G938" s="1091"/>
      <c r="H938" s="1091"/>
      <c r="I938" s="1091"/>
      <c r="J938" s="1091"/>
      <c r="K938" s="1091"/>
      <c r="L938" s="1091"/>
      <c r="M938" s="1091"/>
      <c r="N938" s="1091"/>
      <c r="O938" s="1125"/>
      <c r="P938" s="1125"/>
      <c r="Q938" s="1125"/>
      <c r="R938" s="1126"/>
      <c r="S938" s="1125"/>
      <c r="T938" s="1125"/>
      <c r="U938" s="1125"/>
      <c r="V938" s="1126"/>
      <c r="W938" s="1126"/>
      <c r="AH938" s="1105"/>
      <c r="AI938" s="1105"/>
      <c r="AJ938" s="1014"/>
    </row>
    <row r="939" spans="1:36" s="1104" customFormat="1" ht="12.75">
      <c r="A939" s="1125"/>
      <c r="B939" s="1125"/>
      <c r="C939" s="1126"/>
      <c r="D939" s="1091"/>
      <c r="E939" s="1091"/>
      <c r="F939" s="1091"/>
      <c r="G939" s="1091"/>
      <c r="H939" s="1091"/>
      <c r="I939" s="1091"/>
      <c r="J939" s="1091"/>
      <c r="K939" s="1091"/>
      <c r="L939" s="1091"/>
      <c r="M939" s="1091"/>
      <c r="N939" s="1091"/>
      <c r="O939" s="1125"/>
      <c r="P939" s="1125"/>
      <c r="Q939" s="1125"/>
      <c r="R939" s="1126"/>
      <c r="S939" s="1125"/>
      <c r="T939" s="1125"/>
      <c r="U939" s="1125"/>
      <c r="V939" s="1126"/>
      <c r="W939" s="1126"/>
      <c r="AH939" s="1105"/>
      <c r="AI939" s="1105"/>
      <c r="AJ939" s="1014"/>
    </row>
    <row r="940" spans="1:36" s="1104" customFormat="1" ht="12.75">
      <c r="A940" s="1125"/>
      <c r="B940" s="1125"/>
      <c r="C940" s="1126"/>
      <c r="D940" s="1091"/>
      <c r="E940" s="1091"/>
      <c r="F940" s="1091"/>
      <c r="G940" s="1091"/>
      <c r="H940" s="1091"/>
      <c r="I940" s="1091"/>
      <c r="J940" s="1091"/>
      <c r="K940" s="1091"/>
      <c r="L940" s="1091"/>
      <c r="M940" s="1091"/>
      <c r="N940" s="1091"/>
      <c r="O940" s="1125"/>
      <c r="P940" s="1125"/>
      <c r="Q940" s="1125"/>
      <c r="R940" s="1126"/>
      <c r="S940" s="1125"/>
      <c r="T940" s="1125"/>
      <c r="U940" s="1125"/>
      <c r="V940" s="1126"/>
      <c r="W940" s="1126"/>
      <c r="AH940" s="1105"/>
      <c r="AI940" s="1105"/>
      <c r="AJ940" s="1014"/>
    </row>
    <row r="941" spans="1:36" s="1104" customFormat="1" ht="12.75">
      <c r="A941" s="1125"/>
      <c r="B941" s="1125"/>
      <c r="C941" s="1126"/>
      <c r="D941" s="1091"/>
      <c r="E941" s="1091"/>
      <c r="F941" s="1091"/>
      <c r="G941" s="1091"/>
      <c r="H941" s="1091"/>
      <c r="I941" s="1091"/>
      <c r="J941" s="1091"/>
      <c r="K941" s="1091"/>
      <c r="L941" s="1091"/>
      <c r="M941" s="1091"/>
      <c r="N941" s="1091"/>
      <c r="O941" s="1125"/>
      <c r="P941" s="1125"/>
      <c r="Q941" s="1125"/>
      <c r="R941" s="1126"/>
      <c r="S941" s="1125"/>
      <c r="T941" s="1125"/>
      <c r="U941" s="1125"/>
      <c r="V941" s="1126"/>
      <c r="W941" s="1126"/>
      <c r="AH941" s="1105"/>
      <c r="AI941" s="1105"/>
      <c r="AJ941" s="1014"/>
    </row>
    <row r="942" spans="1:36" s="1104" customFormat="1" ht="12.75">
      <c r="A942" s="1125"/>
      <c r="B942" s="1125"/>
      <c r="C942" s="1126"/>
      <c r="D942" s="1091"/>
      <c r="E942" s="1091"/>
      <c r="F942" s="1091"/>
      <c r="G942" s="1091"/>
      <c r="H942" s="1091"/>
      <c r="I942" s="1091"/>
      <c r="J942" s="1091"/>
      <c r="K942" s="1091"/>
      <c r="L942" s="1091"/>
      <c r="M942" s="1091"/>
      <c r="N942" s="1091"/>
      <c r="O942" s="1125"/>
      <c r="P942" s="1125"/>
      <c r="Q942" s="1125"/>
      <c r="R942" s="1126"/>
      <c r="S942" s="1125"/>
      <c r="T942" s="1125"/>
      <c r="U942" s="1125"/>
      <c r="V942" s="1126"/>
      <c r="W942" s="1126"/>
      <c r="AH942" s="1105"/>
      <c r="AI942" s="1105"/>
      <c r="AJ942" s="1014"/>
    </row>
    <row r="943" spans="1:36" s="1104" customFormat="1" ht="12.75">
      <c r="A943" s="1125"/>
      <c r="B943" s="1125"/>
      <c r="C943" s="1126"/>
      <c r="D943" s="1091"/>
      <c r="E943" s="1091"/>
      <c r="F943" s="1091"/>
      <c r="G943" s="1091"/>
      <c r="H943" s="1091"/>
      <c r="I943" s="1091"/>
      <c r="J943" s="1091"/>
      <c r="K943" s="1091"/>
      <c r="L943" s="1091"/>
      <c r="M943" s="1091"/>
      <c r="N943" s="1091"/>
      <c r="O943" s="1125"/>
      <c r="P943" s="1125"/>
      <c r="Q943" s="1125"/>
      <c r="R943" s="1126"/>
      <c r="S943" s="1125"/>
      <c r="T943" s="1125"/>
      <c r="U943" s="1125"/>
      <c r="V943" s="1126"/>
      <c r="W943" s="1126"/>
      <c r="AH943" s="1105"/>
      <c r="AI943" s="1105"/>
      <c r="AJ943" s="1014"/>
    </row>
    <row r="944" spans="1:36" s="1104" customFormat="1" ht="12.75">
      <c r="A944" s="1125"/>
      <c r="B944" s="1125"/>
      <c r="C944" s="1126"/>
      <c r="D944" s="1091"/>
      <c r="E944" s="1091"/>
      <c r="F944" s="1091"/>
      <c r="G944" s="1091"/>
      <c r="H944" s="1091"/>
      <c r="I944" s="1091"/>
      <c r="J944" s="1091"/>
      <c r="K944" s="1091"/>
      <c r="L944" s="1091"/>
      <c r="M944" s="1091"/>
      <c r="N944" s="1091"/>
      <c r="O944" s="1125"/>
      <c r="P944" s="1125"/>
      <c r="Q944" s="1125"/>
      <c r="R944" s="1126"/>
      <c r="S944" s="1125"/>
      <c r="T944" s="1125"/>
      <c r="U944" s="1125"/>
      <c r="V944" s="1126"/>
      <c r="W944" s="1126"/>
      <c r="AH944" s="1105"/>
      <c r="AI944" s="1105"/>
      <c r="AJ944" s="1014"/>
    </row>
    <row r="945" spans="1:36" s="1104" customFormat="1" ht="12.75">
      <c r="A945" s="1125"/>
      <c r="B945" s="1125"/>
      <c r="C945" s="1126"/>
      <c r="D945" s="1091"/>
      <c r="E945" s="1091"/>
      <c r="F945" s="1091"/>
      <c r="G945" s="1091"/>
      <c r="H945" s="1091"/>
      <c r="I945" s="1091"/>
      <c r="J945" s="1091"/>
      <c r="K945" s="1091"/>
      <c r="L945" s="1091"/>
      <c r="M945" s="1091"/>
      <c r="N945" s="1091"/>
      <c r="O945" s="1125"/>
      <c r="P945" s="1125"/>
      <c r="Q945" s="1125"/>
      <c r="R945" s="1126"/>
      <c r="S945" s="1125"/>
      <c r="T945" s="1125"/>
      <c r="U945" s="1125"/>
      <c r="V945" s="1126"/>
      <c r="W945" s="1126"/>
      <c r="AH945" s="1105"/>
      <c r="AI945" s="1105"/>
      <c r="AJ945" s="1014"/>
    </row>
    <row r="946" spans="1:36" s="1104" customFormat="1" ht="12.75">
      <c r="A946" s="1125"/>
      <c r="B946" s="1125"/>
      <c r="C946" s="1126"/>
      <c r="D946" s="1091"/>
      <c r="E946" s="1091"/>
      <c r="F946" s="1091"/>
      <c r="G946" s="1091"/>
      <c r="H946" s="1091"/>
      <c r="I946" s="1091"/>
      <c r="J946" s="1091"/>
      <c r="K946" s="1091"/>
      <c r="L946" s="1091"/>
      <c r="M946" s="1091"/>
      <c r="N946" s="1091"/>
      <c r="O946" s="1125"/>
      <c r="P946" s="1125"/>
      <c r="Q946" s="1125"/>
      <c r="R946" s="1126"/>
      <c r="S946" s="1125"/>
      <c r="T946" s="1125"/>
      <c r="U946" s="1125"/>
      <c r="V946" s="1126"/>
      <c r="W946" s="1126"/>
      <c r="AH946" s="1105"/>
      <c r="AI946" s="1105"/>
      <c r="AJ946" s="1014"/>
    </row>
    <row r="947" spans="1:36" s="1104" customFormat="1" ht="12.75">
      <c r="A947" s="1125"/>
      <c r="B947" s="1125"/>
      <c r="C947" s="1126"/>
      <c r="D947" s="1091"/>
      <c r="E947" s="1091"/>
      <c r="F947" s="1091"/>
      <c r="G947" s="1091"/>
      <c r="H947" s="1091"/>
      <c r="I947" s="1091"/>
      <c r="J947" s="1091"/>
      <c r="K947" s="1091"/>
      <c r="L947" s="1091"/>
      <c r="M947" s="1091"/>
      <c r="N947" s="1091"/>
      <c r="O947" s="1125"/>
      <c r="P947" s="1125"/>
      <c r="Q947" s="1125"/>
      <c r="R947" s="1126"/>
      <c r="S947" s="1125"/>
      <c r="T947" s="1125"/>
      <c r="U947" s="1125"/>
      <c r="V947" s="1126"/>
      <c r="W947" s="1126"/>
      <c r="AH947" s="1105"/>
      <c r="AI947" s="1105"/>
      <c r="AJ947" s="1014"/>
    </row>
    <row r="948" spans="1:36" s="1104" customFormat="1" ht="12.75">
      <c r="A948" s="1125"/>
      <c r="B948" s="1125"/>
      <c r="C948" s="1126"/>
      <c r="D948" s="1091"/>
      <c r="E948" s="1091"/>
      <c r="F948" s="1091"/>
      <c r="G948" s="1091"/>
      <c r="H948" s="1091"/>
      <c r="I948" s="1091"/>
      <c r="J948" s="1091"/>
      <c r="K948" s="1091"/>
      <c r="L948" s="1091"/>
      <c r="M948" s="1091"/>
      <c r="N948" s="1091"/>
      <c r="O948" s="1125"/>
      <c r="P948" s="1125"/>
      <c r="Q948" s="1125"/>
      <c r="R948" s="1126"/>
      <c r="S948" s="1125"/>
      <c r="T948" s="1125"/>
      <c r="U948" s="1125"/>
      <c r="V948" s="1126"/>
      <c r="W948" s="1126"/>
      <c r="AH948" s="1105"/>
      <c r="AI948" s="1105"/>
      <c r="AJ948" s="1014"/>
    </row>
    <row r="949" spans="1:36" s="1104" customFormat="1" ht="12.75">
      <c r="A949" s="1125"/>
      <c r="B949" s="1125"/>
      <c r="C949" s="1126"/>
      <c r="D949" s="1091"/>
      <c r="E949" s="1091"/>
      <c r="F949" s="1091"/>
      <c r="G949" s="1091"/>
      <c r="H949" s="1091"/>
      <c r="I949" s="1091"/>
      <c r="J949" s="1091"/>
      <c r="K949" s="1091"/>
      <c r="L949" s="1091"/>
      <c r="M949" s="1091"/>
      <c r="N949" s="1091"/>
      <c r="O949" s="1125"/>
      <c r="P949" s="1125"/>
      <c r="Q949" s="1125"/>
      <c r="R949" s="1126"/>
      <c r="S949" s="1125"/>
      <c r="T949" s="1125"/>
      <c r="U949" s="1125"/>
      <c r="V949" s="1126"/>
      <c r="W949" s="1126"/>
      <c r="AH949" s="1105"/>
      <c r="AI949" s="1105"/>
      <c r="AJ949" s="1014"/>
    </row>
    <row r="950" spans="1:36" s="1104" customFormat="1" ht="12.75">
      <c r="A950" s="1125"/>
      <c r="B950" s="1125"/>
      <c r="C950" s="1126"/>
      <c r="D950" s="1091"/>
      <c r="E950" s="1091"/>
      <c r="F950" s="1091"/>
      <c r="G950" s="1091"/>
      <c r="H950" s="1091"/>
      <c r="I950" s="1091"/>
      <c r="J950" s="1091"/>
      <c r="K950" s="1091"/>
      <c r="L950" s="1091"/>
      <c r="M950" s="1091"/>
      <c r="N950" s="1091"/>
      <c r="O950" s="1125"/>
      <c r="P950" s="1125"/>
      <c r="Q950" s="1125"/>
      <c r="R950" s="1126"/>
      <c r="S950" s="1125"/>
      <c r="T950" s="1125"/>
      <c r="U950" s="1125"/>
      <c r="V950" s="1126"/>
      <c r="W950" s="1126"/>
      <c r="AH950" s="1105"/>
      <c r="AI950" s="1105"/>
      <c r="AJ950" s="1014"/>
    </row>
    <row r="951" spans="1:36" s="1104" customFormat="1" ht="12.75">
      <c r="A951" s="1125"/>
      <c r="B951" s="1125"/>
      <c r="C951" s="1126"/>
      <c r="D951" s="1091"/>
      <c r="E951" s="1091"/>
      <c r="F951" s="1091"/>
      <c r="G951" s="1091"/>
      <c r="H951" s="1091"/>
      <c r="I951" s="1091"/>
      <c r="J951" s="1091"/>
      <c r="K951" s="1091"/>
      <c r="L951" s="1091"/>
      <c r="M951" s="1091"/>
      <c r="N951" s="1091"/>
      <c r="O951" s="1125"/>
      <c r="P951" s="1125"/>
      <c r="Q951" s="1125"/>
      <c r="R951" s="1126"/>
      <c r="S951" s="1125"/>
      <c r="T951" s="1125"/>
      <c r="U951" s="1125"/>
      <c r="V951" s="1126"/>
      <c r="W951" s="1126"/>
      <c r="AH951" s="1105"/>
      <c r="AI951" s="1105"/>
      <c r="AJ951" s="1014"/>
    </row>
    <row r="952" spans="1:36" s="1104" customFormat="1" ht="12.75">
      <c r="A952" s="1125"/>
      <c r="B952" s="1125"/>
      <c r="C952" s="1126"/>
      <c r="D952" s="1091"/>
      <c r="E952" s="1091"/>
      <c r="F952" s="1091"/>
      <c r="G952" s="1091"/>
      <c r="H952" s="1091"/>
      <c r="I952" s="1091"/>
      <c r="J952" s="1091"/>
      <c r="K952" s="1091"/>
      <c r="L952" s="1091"/>
      <c r="M952" s="1091"/>
      <c r="N952" s="1091"/>
      <c r="O952" s="1125"/>
      <c r="P952" s="1125"/>
      <c r="Q952" s="1125"/>
      <c r="R952" s="1126"/>
      <c r="S952" s="1125"/>
      <c r="T952" s="1125"/>
      <c r="U952" s="1125"/>
      <c r="V952" s="1126"/>
      <c r="W952" s="1126"/>
      <c r="AH952" s="1105"/>
      <c r="AI952" s="1105"/>
      <c r="AJ952" s="1014"/>
    </row>
    <row r="953" spans="1:36" s="1104" customFormat="1" ht="12.75">
      <c r="A953" s="1125"/>
      <c r="B953" s="1125"/>
      <c r="C953" s="1126"/>
      <c r="D953" s="1091"/>
      <c r="E953" s="1091"/>
      <c r="F953" s="1091"/>
      <c r="G953" s="1091"/>
      <c r="H953" s="1091"/>
      <c r="I953" s="1091"/>
      <c r="J953" s="1091"/>
      <c r="K953" s="1091"/>
      <c r="L953" s="1091"/>
      <c r="M953" s="1091"/>
      <c r="N953" s="1091"/>
      <c r="O953" s="1125"/>
      <c r="P953" s="1125"/>
      <c r="Q953" s="1125"/>
      <c r="R953" s="1126"/>
      <c r="S953" s="1125"/>
      <c r="T953" s="1125"/>
      <c r="U953" s="1125"/>
      <c r="V953" s="1126"/>
      <c r="W953" s="1126"/>
      <c r="AH953" s="1105"/>
      <c r="AI953" s="1105"/>
      <c r="AJ953" s="1014"/>
    </row>
    <row r="954" spans="1:36" s="1104" customFormat="1" ht="12.75">
      <c r="A954" s="1125"/>
      <c r="B954" s="1125"/>
      <c r="C954" s="1126"/>
      <c r="D954" s="1091"/>
      <c r="E954" s="1091"/>
      <c r="F954" s="1091"/>
      <c r="G954" s="1091"/>
      <c r="H954" s="1091"/>
      <c r="I954" s="1091"/>
      <c r="J954" s="1091"/>
      <c r="K954" s="1091"/>
      <c r="L954" s="1091"/>
      <c r="M954" s="1091"/>
      <c r="N954" s="1091"/>
      <c r="O954" s="1125"/>
      <c r="P954" s="1125"/>
      <c r="Q954" s="1125"/>
      <c r="R954" s="1126"/>
      <c r="S954" s="1125"/>
      <c r="T954" s="1125"/>
      <c r="U954" s="1125"/>
      <c r="V954" s="1126"/>
      <c r="W954" s="1126"/>
      <c r="AH954" s="1105"/>
      <c r="AI954" s="1105"/>
      <c r="AJ954" s="1014"/>
    </row>
    <row r="955" spans="1:36" s="1104" customFormat="1" ht="12.75">
      <c r="A955" s="1125"/>
      <c r="B955" s="1125"/>
      <c r="C955" s="1126"/>
      <c r="D955" s="1091"/>
      <c r="E955" s="1091"/>
      <c r="F955" s="1091"/>
      <c r="G955" s="1091"/>
      <c r="H955" s="1091"/>
      <c r="I955" s="1091"/>
      <c r="J955" s="1091"/>
      <c r="K955" s="1091"/>
      <c r="L955" s="1091"/>
      <c r="M955" s="1091"/>
      <c r="N955" s="1091"/>
      <c r="O955" s="1125"/>
      <c r="P955" s="1125"/>
      <c r="Q955" s="1125"/>
      <c r="R955" s="1126"/>
      <c r="S955" s="1125"/>
      <c r="T955" s="1125"/>
      <c r="U955" s="1125"/>
      <c r="V955" s="1126"/>
      <c r="W955" s="1126"/>
      <c r="AH955" s="1105"/>
      <c r="AI955" s="1105"/>
      <c r="AJ955" s="1014"/>
    </row>
    <row r="956" spans="1:36" s="1104" customFormat="1" ht="12.75">
      <c r="A956" s="1125"/>
      <c r="B956" s="1125"/>
      <c r="C956" s="1126"/>
      <c r="D956" s="1091"/>
      <c r="E956" s="1091"/>
      <c r="F956" s="1091"/>
      <c r="G956" s="1091"/>
      <c r="H956" s="1091"/>
      <c r="I956" s="1091"/>
      <c r="J956" s="1091"/>
      <c r="K956" s="1091"/>
      <c r="L956" s="1091"/>
      <c r="M956" s="1091"/>
      <c r="N956" s="1091"/>
      <c r="O956" s="1125"/>
      <c r="P956" s="1125"/>
      <c r="Q956" s="1125"/>
      <c r="R956" s="1126"/>
      <c r="S956" s="1125"/>
      <c r="T956" s="1125"/>
      <c r="U956" s="1125"/>
      <c r="V956" s="1126"/>
      <c r="W956" s="1126"/>
      <c r="AH956" s="1105"/>
      <c r="AI956" s="1105"/>
      <c r="AJ956" s="1014"/>
    </row>
    <row r="957" spans="1:36" s="1104" customFormat="1" ht="12.75">
      <c r="A957" s="1125"/>
      <c r="B957" s="1125"/>
      <c r="C957" s="1126"/>
      <c r="D957" s="1091"/>
      <c r="E957" s="1091"/>
      <c r="F957" s="1091"/>
      <c r="G957" s="1091"/>
      <c r="H957" s="1091"/>
      <c r="I957" s="1091"/>
      <c r="J957" s="1091"/>
      <c r="K957" s="1091"/>
      <c r="L957" s="1091"/>
      <c r="M957" s="1091"/>
      <c r="N957" s="1091"/>
      <c r="O957" s="1125"/>
      <c r="P957" s="1125"/>
      <c r="Q957" s="1125"/>
      <c r="R957" s="1126"/>
      <c r="S957" s="1125"/>
      <c r="T957" s="1125"/>
      <c r="U957" s="1125"/>
      <c r="V957" s="1126"/>
      <c r="W957" s="1126"/>
      <c r="AH957" s="1105"/>
      <c r="AI957" s="1105"/>
      <c r="AJ957" s="1014"/>
    </row>
    <row r="958" spans="1:36" s="1104" customFormat="1" ht="12.75">
      <c r="A958" s="1125"/>
      <c r="B958" s="1125"/>
      <c r="C958" s="1126"/>
      <c r="D958" s="1091"/>
      <c r="E958" s="1091"/>
      <c r="F958" s="1091"/>
      <c r="G958" s="1091"/>
      <c r="H958" s="1091"/>
      <c r="I958" s="1091"/>
      <c r="J958" s="1091"/>
      <c r="K958" s="1091"/>
      <c r="L958" s="1091"/>
      <c r="M958" s="1091"/>
      <c r="N958" s="1091"/>
      <c r="O958" s="1125"/>
      <c r="P958" s="1125"/>
      <c r="Q958" s="1125"/>
      <c r="R958" s="1126"/>
      <c r="S958" s="1125"/>
      <c r="T958" s="1125"/>
      <c r="U958" s="1125"/>
      <c r="V958" s="1126"/>
      <c r="W958" s="1126"/>
      <c r="AH958" s="1105"/>
      <c r="AI958" s="1105"/>
      <c r="AJ958" s="1014"/>
    </row>
    <row r="959" spans="1:36" s="1104" customFormat="1" ht="12.75">
      <c r="A959" s="1125"/>
      <c r="B959" s="1125"/>
      <c r="C959" s="1126"/>
      <c r="D959" s="1091"/>
      <c r="E959" s="1091"/>
      <c r="F959" s="1091"/>
      <c r="G959" s="1091"/>
      <c r="H959" s="1091"/>
      <c r="I959" s="1091"/>
      <c r="J959" s="1091"/>
      <c r="K959" s="1091"/>
      <c r="L959" s="1091"/>
      <c r="M959" s="1091"/>
      <c r="N959" s="1091"/>
      <c r="O959" s="1125"/>
      <c r="P959" s="1125"/>
      <c r="Q959" s="1125"/>
      <c r="R959" s="1126"/>
      <c r="S959" s="1125"/>
      <c r="T959" s="1125"/>
      <c r="U959" s="1125"/>
      <c r="V959" s="1126"/>
      <c r="W959" s="1126"/>
      <c r="AH959" s="1105"/>
      <c r="AI959" s="1105"/>
      <c r="AJ959" s="1014"/>
    </row>
    <row r="960" spans="1:36" s="1104" customFormat="1" ht="12.75">
      <c r="A960" s="1125"/>
      <c r="B960" s="1125"/>
      <c r="C960" s="1126"/>
      <c r="D960" s="1091"/>
      <c r="E960" s="1091"/>
      <c r="F960" s="1091"/>
      <c r="G960" s="1091"/>
      <c r="H960" s="1091"/>
      <c r="I960" s="1091"/>
      <c r="J960" s="1091"/>
      <c r="K960" s="1091"/>
      <c r="L960" s="1091"/>
      <c r="M960" s="1091"/>
      <c r="N960" s="1091"/>
      <c r="O960" s="1125"/>
      <c r="P960" s="1125"/>
      <c r="Q960" s="1125"/>
      <c r="R960" s="1126"/>
      <c r="S960" s="1125"/>
      <c r="T960" s="1125"/>
      <c r="U960" s="1125"/>
      <c r="V960" s="1126"/>
      <c r="W960" s="1126"/>
      <c r="AH960" s="1105"/>
      <c r="AI960" s="1105"/>
      <c r="AJ960" s="1014"/>
    </row>
    <row r="961" spans="1:36" s="1104" customFormat="1" ht="12.75">
      <c r="A961" s="1125"/>
      <c r="B961" s="1125"/>
      <c r="C961" s="1126"/>
      <c r="D961" s="1091"/>
      <c r="E961" s="1091"/>
      <c r="F961" s="1091"/>
      <c r="G961" s="1091"/>
      <c r="H961" s="1091"/>
      <c r="I961" s="1091"/>
      <c r="J961" s="1091"/>
      <c r="K961" s="1091"/>
      <c r="L961" s="1091"/>
      <c r="M961" s="1091"/>
      <c r="N961" s="1091"/>
      <c r="O961" s="1125"/>
      <c r="P961" s="1125"/>
      <c r="Q961" s="1125"/>
      <c r="R961" s="1126"/>
      <c r="S961" s="1125"/>
      <c r="T961" s="1125"/>
      <c r="U961" s="1125"/>
      <c r="V961" s="1126"/>
      <c r="W961" s="1126"/>
      <c r="AH961" s="1105"/>
      <c r="AI961" s="1105"/>
      <c r="AJ961" s="1014"/>
    </row>
    <row r="962" spans="1:36" s="1104" customFormat="1" ht="12.75">
      <c r="A962" s="1125"/>
      <c r="B962" s="1125"/>
      <c r="C962" s="1126"/>
      <c r="D962" s="1091"/>
      <c r="E962" s="1091"/>
      <c r="F962" s="1091"/>
      <c r="G962" s="1091"/>
      <c r="H962" s="1091"/>
      <c r="I962" s="1091"/>
      <c r="J962" s="1091"/>
      <c r="K962" s="1091"/>
      <c r="L962" s="1091"/>
      <c r="M962" s="1091"/>
      <c r="N962" s="1091"/>
      <c r="O962" s="1125"/>
      <c r="P962" s="1125"/>
      <c r="Q962" s="1125"/>
      <c r="R962" s="1126"/>
      <c r="S962" s="1125"/>
      <c r="T962" s="1125"/>
      <c r="U962" s="1125"/>
      <c r="V962" s="1126"/>
      <c r="W962" s="1126"/>
      <c r="AH962" s="1105"/>
      <c r="AI962" s="1105"/>
      <c r="AJ962" s="1014"/>
    </row>
    <row r="963" spans="1:36" s="1104" customFormat="1" ht="12.75">
      <c r="A963" s="1125"/>
      <c r="B963" s="1125"/>
      <c r="C963" s="1126"/>
      <c r="D963" s="1091"/>
      <c r="E963" s="1091"/>
      <c r="F963" s="1091"/>
      <c r="G963" s="1091"/>
      <c r="H963" s="1091"/>
      <c r="I963" s="1091"/>
      <c r="J963" s="1091"/>
      <c r="K963" s="1091"/>
      <c r="L963" s="1091"/>
      <c r="M963" s="1091"/>
      <c r="N963" s="1091"/>
      <c r="O963" s="1125"/>
      <c r="P963" s="1125"/>
      <c r="Q963" s="1125"/>
      <c r="R963" s="1126"/>
      <c r="S963" s="1125"/>
      <c r="T963" s="1125"/>
      <c r="U963" s="1125"/>
      <c r="V963" s="1126"/>
      <c r="W963" s="1126"/>
      <c r="AH963" s="1105"/>
      <c r="AI963" s="1105"/>
      <c r="AJ963" s="1014"/>
    </row>
    <row r="964" spans="1:36" s="1104" customFormat="1" ht="12.75">
      <c r="A964" s="1125"/>
      <c r="B964" s="1125"/>
      <c r="C964" s="1126"/>
      <c r="D964" s="1091"/>
      <c r="E964" s="1091"/>
      <c r="F964" s="1091"/>
      <c r="G964" s="1091"/>
      <c r="H964" s="1091"/>
      <c r="I964" s="1091"/>
      <c r="J964" s="1091"/>
      <c r="K964" s="1091"/>
      <c r="L964" s="1091"/>
      <c r="M964" s="1091"/>
      <c r="N964" s="1091"/>
      <c r="O964" s="1125"/>
      <c r="P964" s="1125"/>
      <c r="Q964" s="1125"/>
      <c r="R964" s="1126"/>
      <c r="S964" s="1125"/>
      <c r="T964" s="1125"/>
      <c r="U964" s="1125"/>
      <c r="V964" s="1126"/>
      <c r="W964" s="1126"/>
      <c r="AH964" s="1105"/>
      <c r="AI964" s="1105"/>
      <c r="AJ964" s="1014"/>
    </row>
    <row r="965" spans="1:36" s="1104" customFormat="1" ht="12.75">
      <c r="A965" s="1125"/>
      <c r="B965" s="1125"/>
      <c r="C965" s="1126"/>
      <c r="D965" s="1091"/>
      <c r="E965" s="1091"/>
      <c r="F965" s="1091"/>
      <c r="G965" s="1091"/>
      <c r="H965" s="1091"/>
      <c r="I965" s="1091"/>
      <c r="J965" s="1091"/>
      <c r="K965" s="1091"/>
      <c r="L965" s="1091"/>
      <c r="M965" s="1091"/>
      <c r="N965" s="1091"/>
      <c r="O965" s="1125"/>
      <c r="P965" s="1125"/>
      <c r="Q965" s="1125"/>
      <c r="R965" s="1126"/>
      <c r="S965" s="1125"/>
      <c r="T965" s="1125"/>
      <c r="U965" s="1125"/>
      <c r="V965" s="1126"/>
      <c r="W965" s="1126"/>
      <c r="AH965" s="1105"/>
      <c r="AI965" s="1105"/>
      <c r="AJ965" s="1014"/>
    </row>
    <row r="966" spans="1:36" s="1104" customFormat="1" ht="12.75">
      <c r="A966" s="1125"/>
      <c r="B966" s="1125"/>
      <c r="C966" s="1126"/>
      <c r="D966" s="1091"/>
      <c r="E966" s="1091"/>
      <c r="F966" s="1091"/>
      <c r="G966" s="1091"/>
      <c r="H966" s="1091"/>
      <c r="I966" s="1091"/>
      <c r="J966" s="1091"/>
      <c r="K966" s="1091"/>
      <c r="L966" s="1091"/>
      <c r="M966" s="1091"/>
      <c r="N966" s="1091"/>
      <c r="O966" s="1125"/>
      <c r="P966" s="1125"/>
      <c r="Q966" s="1125"/>
      <c r="R966" s="1126"/>
      <c r="S966" s="1125"/>
      <c r="T966" s="1125"/>
      <c r="U966" s="1125"/>
      <c r="V966" s="1126"/>
      <c r="W966" s="1126"/>
      <c r="AH966" s="1105"/>
      <c r="AI966" s="1105"/>
      <c r="AJ966" s="1014"/>
    </row>
    <row r="967" spans="1:36" s="1104" customFormat="1" ht="12.75">
      <c r="A967" s="1125"/>
      <c r="B967" s="1125"/>
      <c r="C967" s="1126"/>
      <c r="D967" s="1091"/>
      <c r="E967" s="1091"/>
      <c r="F967" s="1091"/>
      <c r="G967" s="1091"/>
      <c r="H967" s="1091"/>
      <c r="I967" s="1091"/>
      <c r="J967" s="1091"/>
      <c r="K967" s="1091"/>
      <c r="L967" s="1091"/>
      <c r="M967" s="1091"/>
      <c r="N967" s="1091"/>
      <c r="O967" s="1125"/>
      <c r="P967" s="1125"/>
      <c r="Q967" s="1125"/>
      <c r="R967" s="1126"/>
      <c r="S967" s="1125"/>
      <c r="T967" s="1125"/>
      <c r="U967" s="1125"/>
      <c r="V967" s="1126"/>
      <c r="W967" s="1126"/>
      <c r="AH967" s="1105"/>
      <c r="AI967" s="1105"/>
      <c r="AJ967" s="1014"/>
    </row>
    <row r="968" spans="1:36" s="1104" customFormat="1" ht="12.75">
      <c r="A968" s="1125"/>
      <c r="B968" s="1125"/>
      <c r="C968" s="1126"/>
      <c r="D968" s="1091"/>
      <c r="E968" s="1091"/>
      <c r="F968" s="1091"/>
      <c r="G968" s="1091"/>
      <c r="H968" s="1091"/>
      <c r="I968" s="1091"/>
      <c r="J968" s="1091"/>
      <c r="K968" s="1091"/>
      <c r="L968" s="1091"/>
      <c r="M968" s="1091"/>
      <c r="N968" s="1091"/>
      <c r="O968" s="1125"/>
      <c r="P968" s="1125"/>
      <c r="Q968" s="1125"/>
      <c r="R968" s="1126"/>
      <c r="S968" s="1125"/>
      <c r="T968" s="1125"/>
      <c r="U968" s="1125"/>
      <c r="V968" s="1126"/>
      <c r="W968" s="1126"/>
      <c r="AH968" s="1105"/>
      <c r="AI968" s="1105"/>
      <c r="AJ968" s="1014"/>
    </row>
    <row r="969" spans="1:36" s="1104" customFormat="1" ht="12.75">
      <c r="A969" s="1125"/>
      <c r="B969" s="1125"/>
      <c r="C969" s="1126"/>
      <c r="D969" s="1091"/>
      <c r="E969" s="1091"/>
      <c r="F969" s="1091"/>
      <c r="G969" s="1091"/>
      <c r="H969" s="1091"/>
      <c r="I969" s="1091"/>
      <c r="J969" s="1091"/>
      <c r="K969" s="1091"/>
      <c r="L969" s="1091"/>
      <c r="M969" s="1091"/>
      <c r="N969" s="1091"/>
      <c r="O969" s="1125"/>
      <c r="P969" s="1125"/>
      <c r="Q969" s="1125"/>
      <c r="R969" s="1126"/>
      <c r="S969" s="1125"/>
      <c r="T969" s="1125"/>
      <c r="U969" s="1125"/>
      <c r="V969" s="1126"/>
      <c r="W969" s="1126"/>
      <c r="AH969" s="1105"/>
      <c r="AI969" s="1105"/>
      <c r="AJ969" s="1014"/>
    </row>
    <row r="970" spans="1:36" s="1104" customFormat="1" ht="12.75">
      <c r="A970" s="1125"/>
      <c r="B970" s="1125"/>
      <c r="C970" s="1126"/>
      <c r="D970" s="1091"/>
      <c r="E970" s="1091"/>
      <c r="F970" s="1091"/>
      <c r="G970" s="1091"/>
      <c r="H970" s="1091"/>
      <c r="I970" s="1091"/>
      <c r="J970" s="1091"/>
      <c r="K970" s="1091"/>
      <c r="L970" s="1091"/>
      <c r="M970" s="1091"/>
      <c r="N970" s="1091"/>
      <c r="O970" s="1125"/>
      <c r="P970" s="1125"/>
      <c r="Q970" s="1125"/>
      <c r="R970" s="1126"/>
      <c r="S970" s="1125"/>
      <c r="T970" s="1125"/>
      <c r="U970" s="1125"/>
      <c r="V970" s="1126"/>
      <c r="W970" s="1126"/>
      <c r="AH970" s="1105"/>
      <c r="AI970" s="1105"/>
      <c r="AJ970" s="1014"/>
    </row>
    <row r="971" spans="1:36" s="1104" customFormat="1" ht="12.75">
      <c r="A971" s="1125"/>
      <c r="B971" s="1125"/>
      <c r="C971" s="1126"/>
      <c r="D971" s="1091"/>
      <c r="E971" s="1091"/>
      <c r="F971" s="1091"/>
      <c r="G971" s="1091"/>
      <c r="H971" s="1091"/>
      <c r="I971" s="1091"/>
      <c r="J971" s="1091"/>
      <c r="K971" s="1091"/>
      <c r="L971" s="1091"/>
      <c r="M971" s="1091"/>
      <c r="N971" s="1091"/>
      <c r="O971" s="1125"/>
      <c r="P971" s="1125"/>
      <c r="Q971" s="1125"/>
      <c r="R971" s="1126"/>
      <c r="S971" s="1125"/>
      <c r="T971" s="1125"/>
      <c r="U971" s="1125"/>
      <c r="V971" s="1126"/>
      <c r="W971" s="1126"/>
      <c r="AH971" s="1105"/>
      <c r="AI971" s="1105"/>
      <c r="AJ971" s="1014"/>
    </row>
    <row r="972" spans="1:36" s="1104" customFormat="1" ht="12.75">
      <c r="A972" s="1125"/>
      <c r="B972" s="1125"/>
      <c r="C972" s="1126"/>
      <c r="D972" s="1091"/>
      <c r="E972" s="1091"/>
      <c r="F972" s="1091"/>
      <c r="G972" s="1091"/>
      <c r="H972" s="1091"/>
      <c r="I972" s="1091"/>
      <c r="J972" s="1091"/>
      <c r="K972" s="1091"/>
      <c r="L972" s="1091"/>
      <c r="M972" s="1091"/>
      <c r="N972" s="1091"/>
      <c r="O972" s="1125"/>
      <c r="P972" s="1125"/>
      <c r="Q972" s="1125"/>
      <c r="R972" s="1126"/>
      <c r="S972" s="1125"/>
      <c r="T972" s="1125"/>
      <c r="U972" s="1125"/>
      <c r="V972" s="1126"/>
      <c r="W972" s="1126"/>
      <c r="AH972" s="1105"/>
      <c r="AI972" s="1105"/>
      <c r="AJ972" s="1014"/>
    </row>
    <row r="973" spans="1:36" s="1104" customFormat="1" ht="12.75">
      <c r="A973" s="1125"/>
      <c r="B973" s="1125"/>
      <c r="C973" s="1126"/>
      <c r="D973" s="1091"/>
      <c r="E973" s="1091"/>
      <c r="F973" s="1091"/>
      <c r="G973" s="1091"/>
      <c r="H973" s="1091"/>
      <c r="I973" s="1091"/>
      <c r="J973" s="1091"/>
      <c r="K973" s="1091"/>
      <c r="L973" s="1091"/>
      <c r="M973" s="1091"/>
      <c r="N973" s="1091"/>
      <c r="O973" s="1125"/>
      <c r="P973" s="1125"/>
      <c r="Q973" s="1125"/>
      <c r="R973" s="1126"/>
      <c r="S973" s="1125"/>
      <c r="T973" s="1125"/>
      <c r="U973" s="1125"/>
      <c r="V973" s="1126"/>
      <c r="W973" s="1126"/>
      <c r="AH973" s="1105"/>
      <c r="AI973" s="1105"/>
      <c r="AJ973" s="1014"/>
    </row>
    <row r="974" spans="1:36" s="1104" customFormat="1" ht="12.75">
      <c r="A974" s="1125"/>
      <c r="B974" s="1125"/>
      <c r="C974" s="1126"/>
      <c r="D974" s="1091"/>
      <c r="E974" s="1091"/>
      <c r="F974" s="1091"/>
      <c r="G974" s="1091"/>
      <c r="H974" s="1091"/>
      <c r="I974" s="1091"/>
      <c r="J974" s="1091"/>
      <c r="K974" s="1091"/>
      <c r="L974" s="1091"/>
      <c r="M974" s="1091"/>
      <c r="N974" s="1091"/>
      <c r="O974" s="1125"/>
      <c r="P974" s="1125"/>
      <c r="Q974" s="1125"/>
      <c r="R974" s="1126"/>
      <c r="S974" s="1125"/>
      <c r="T974" s="1125"/>
      <c r="U974" s="1125"/>
      <c r="V974" s="1126"/>
      <c r="W974" s="1126"/>
      <c r="AH974" s="1105"/>
      <c r="AI974" s="1105"/>
      <c r="AJ974" s="1014"/>
    </row>
    <row r="975" spans="1:36" s="1104" customFormat="1" ht="12.75">
      <c r="A975" s="1125"/>
      <c r="B975" s="1125"/>
      <c r="C975" s="1126"/>
      <c r="D975" s="1091"/>
      <c r="E975" s="1091"/>
      <c r="F975" s="1091"/>
      <c r="G975" s="1091"/>
      <c r="H975" s="1091"/>
      <c r="I975" s="1091"/>
      <c r="J975" s="1091"/>
      <c r="K975" s="1091"/>
      <c r="L975" s="1091"/>
      <c r="M975" s="1091"/>
      <c r="N975" s="1091"/>
      <c r="O975" s="1125"/>
      <c r="P975" s="1125"/>
      <c r="Q975" s="1125"/>
      <c r="R975" s="1126"/>
      <c r="S975" s="1125"/>
      <c r="T975" s="1125"/>
      <c r="U975" s="1125"/>
      <c r="V975" s="1126"/>
      <c r="W975" s="1126"/>
      <c r="AH975" s="1105"/>
      <c r="AI975" s="1105"/>
      <c r="AJ975" s="1014"/>
    </row>
    <row r="976" spans="1:36" s="1104" customFormat="1" ht="12.75">
      <c r="A976" s="1125"/>
      <c r="B976" s="1125"/>
      <c r="C976" s="1126"/>
      <c r="D976" s="1091"/>
      <c r="E976" s="1091"/>
      <c r="F976" s="1091"/>
      <c r="G976" s="1091"/>
      <c r="H976" s="1091"/>
      <c r="I976" s="1091"/>
      <c r="J976" s="1091"/>
      <c r="K976" s="1091"/>
      <c r="L976" s="1091"/>
      <c r="M976" s="1091"/>
      <c r="N976" s="1091"/>
      <c r="O976" s="1125"/>
      <c r="P976" s="1125"/>
      <c r="Q976" s="1125"/>
      <c r="R976" s="1126"/>
      <c r="S976" s="1125"/>
      <c r="T976" s="1125"/>
      <c r="U976" s="1125"/>
      <c r="V976" s="1126"/>
      <c r="W976" s="1126"/>
      <c r="AH976" s="1105"/>
      <c r="AI976" s="1105"/>
      <c r="AJ976" s="1014"/>
    </row>
    <row r="977" spans="1:36" s="1104" customFormat="1" ht="12.75">
      <c r="A977" s="1125"/>
      <c r="B977" s="1125"/>
      <c r="C977" s="1126"/>
      <c r="D977" s="1091"/>
      <c r="E977" s="1091"/>
      <c r="F977" s="1091"/>
      <c r="G977" s="1091"/>
      <c r="H977" s="1091"/>
      <c r="I977" s="1091"/>
      <c r="J977" s="1091"/>
      <c r="K977" s="1091"/>
      <c r="L977" s="1091"/>
      <c r="M977" s="1091"/>
      <c r="N977" s="1091"/>
      <c r="O977" s="1125"/>
      <c r="P977" s="1125"/>
      <c r="Q977" s="1125"/>
      <c r="R977" s="1126"/>
      <c r="S977" s="1125"/>
      <c r="T977" s="1125"/>
      <c r="U977" s="1125"/>
      <c r="V977" s="1126"/>
      <c r="W977" s="1126"/>
      <c r="AH977" s="1105"/>
      <c r="AI977" s="1105"/>
      <c r="AJ977" s="1014"/>
    </row>
    <row r="978" spans="1:36" s="1104" customFormat="1" ht="12.75">
      <c r="A978" s="1125"/>
      <c r="B978" s="1125"/>
      <c r="C978" s="1126"/>
      <c r="D978" s="1091"/>
      <c r="E978" s="1091"/>
      <c r="F978" s="1091"/>
      <c r="G978" s="1091"/>
      <c r="H978" s="1091"/>
      <c r="I978" s="1091"/>
      <c r="J978" s="1091"/>
      <c r="K978" s="1091"/>
      <c r="L978" s="1091"/>
      <c r="M978" s="1091"/>
      <c r="N978" s="1091"/>
      <c r="O978" s="1125"/>
      <c r="P978" s="1125"/>
      <c r="Q978" s="1125"/>
      <c r="R978" s="1126"/>
      <c r="S978" s="1125"/>
      <c r="T978" s="1125"/>
      <c r="U978" s="1125"/>
      <c r="V978" s="1126"/>
      <c r="W978" s="1126"/>
      <c r="AH978" s="1105"/>
      <c r="AI978" s="1105"/>
      <c r="AJ978" s="1014"/>
    </row>
    <row r="979" spans="1:36" s="1104" customFormat="1" ht="12.75">
      <c r="A979" s="1125"/>
      <c r="B979" s="1125"/>
      <c r="C979" s="1126"/>
      <c r="D979" s="1091"/>
      <c r="E979" s="1091"/>
      <c r="F979" s="1091"/>
      <c r="G979" s="1091"/>
      <c r="H979" s="1091"/>
      <c r="I979" s="1091"/>
      <c r="J979" s="1091"/>
      <c r="K979" s="1091"/>
      <c r="L979" s="1091"/>
      <c r="M979" s="1091"/>
      <c r="N979" s="1091"/>
      <c r="O979" s="1125"/>
      <c r="P979" s="1125"/>
      <c r="Q979" s="1125"/>
      <c r="R979" s="1126"/>
      <c r="S979" s="1125"/>
      <c r="T979" s="1125"/>
      <c r="U979" s="1125"/>
      <c r="V979" s="1126"/>
      <c r="W979" s="1126"/>
      <c r="AH979" s="1105"/>
      <c r="AI979" s="1105"/>
      <c r="AJ979" s="1014"/>
    </row>
    <row r="980" spans="1:36" s="1104" customFormat="1" ht="12.75">
      <c r="A980" s="1125"/>
      <c r="B980" s="1125"/>
      <c r="C980" s="1126"/>
      <c r="D980" s="1091"/>
      <c r="E980" s="1091"/>
      <c r="F980" s="1091"/>
      <c r="G980" s="1091"/>
      <c r="H980" s="1091"/>
      <c r="I980" s="1091"/>
      <c r="J980" s="1091"/>
      <c r="K980" s="1091"/>
      <c r="L980" s="1091"/>
      <c r="M980" s="1091"/>
      <c r="N980" s="1091"/>
      <c r="O980" s="1125"/>
      <c r="P980" s="1125"/>
      <c r="Q980" s="1125"/>
      <c r="R980" s="1126"/>
      <c r="S980" s="1125"/>
      <c r="T980" s="1125"/>
      <c r="U980" s="1125"/>
      <c r="V980" s="1126"/>
      <c r="W980" s="1126"/>
      <c r="AH980" s="1105"/>
      <c r="AI980" s="1105"/>
      <c r="AJ980" s="1014"/>
    </row>
    <row r="981" spans="1:36" s="1104" customFormat="1" ht="12.75">
      <c r="A981" s="1125"/>
      <c r="B981" s="1125"/>
      <c r="C981" s="1126"/>
      <c r="D981" s="1091"/>
      <c r="E981" s="1091"/>
      <c r="F981" s="1091"/>
      <c r="G981" s="1091"/>
      <c r="H981" s="1091"/>
      <c r="I981" s="1091"/>
      <c r="J981" s="1091"/>
      <c r="K981" s="1091"/>
      <c r="L981" s="1091"/>
      <c r="M981" s="1091"/>
      <c r="N981" s="1091"/>
      <c r="O981" s="1125"/>
      <c r="P981" s="1125"/>
      <c r="Q981" s="1125"/>
      <c r="R981" s="1126"/>
      <c r="S981" s="1125"/>
      <c r="T981" s="1125"/>
      <c r="U981" s="1125"/>
      <c r="V981" s="1126"/>
      <c r="W981" s="1126"/>
      <c r="AH981" s="1105"/>
      <c r="AI981" s="1105"/>
      <c r="AJ981" s="1014"/>
    </row>
    <row r="982" spans="1:36" s="1104" customFormat="1" ht="12.75">
      <c r="A982" s="1125"/>
      <c r="B982" s="1125"/>
      <c r="C982" s="1126"/>
      <c r="D982" s="1091"/>
      <c r="E982" s="1091"/>
      <c r="F982" s="1091"/>
      <c r="G982" s="1091"/>
      <c r="H982" s="1091"/>
      <c r="I982" s="1091"/>
      <c r="J982" s="1091"/>
      <c r="K982" s="1091"/>
      <c r="L982" s="1091"/>
      <c r="M982" s="1091"/>
      <c r="N982" s="1091"/>
      <c r="O982" s="1125"/>
      <c r="P982" s="1125"/>
      <c r="Q982" s="1125"/>
      <c r="R982" s="1126"/>
      <c r="S982" s="1125"/>
      <c r="T982" s="1125"/>
      <c r="U982" s="1125"/>
      <c r="V982" s="1126"/>
      <c r="W982" s="1126"/>
      <c r="AH982" s="1105"/>
      <c r="AI982" s="1105"/>
      <c r="AJ982" s="1014"/>
    </row>
    <row r="983" spans="1:36" s="1104" customFormat="1" ht="12.75">
      <c r="A983" s="1125"/>
      <c r="B983" s="1125"/>
      <c r="C983" s="1126"/>
      <c r="D983" s="1091"/>
      <c r="E983" s="1091"/>
      <c r="F983" s="1091"/>
      <c r="G983" s="1091"/>
      <c r="H983" s="1091"/>
      <c r="I983" s="1091"/>
      <c r="J983" s="1091"/>
      <c r="K983" s="1091"/>
      <c r="L983" s="1091"/>
      <c r="M983" s="1091"/>
      <c r="N983" s="1091"/>
      <c r="O983" s="1125"/>
      <c r="P983" s="1125"/>
      <c r="Q983" s="1125"/>
      <c r="R983" s="1126"/>
      <c r="S983" s="1125"/>
      <c r="T983" s="1125"/>
      <c r="U983" s="1125"/>
      <c r="V983" s="1126"/>
      <c r="W983" s="1126"/>
      <c r="AH983" s="1105"/>
      <c r="AI983" s="1105"/>
      <c r="AJ983" s="1014"/>
    </row>
    <row r="984" spans="1:36" s="1104" customFormat="1" ht="12.75">
      <c r="A984" s="1125"/>
      <c r="B984" s="1125"/>
      <c r="C984" s="1126"/>
      <c r="D984" s="1091"/>
      <c r="E984" s="1091"/>
      <c r="F984" s="1091"/>
      <c r="G984" s="1091"/>
      <c r="H984" s="1091"/>
      <c r="I984" s="1091"/>
      <c r="J984" s="1091"/>
      <c r="K984" s="1091"/>
      <c r="L984" s="1091"/>
      <c r="M984" s="1091"/>
      <c r="N984" s="1091"/>
      <c r="O984" s="1125"/>
      <c r="P984" s="1125"/>
      <c r="Q984" s="1125"/>
      <c r="R984" s="1126"/>
      <c r="S984" s="1125"/>
      <c r="T984" s="1125"/>
      <c r="U984" s="1125"/>
      <c r="V984" s="1126"/>
      <c r="W984" s="1126"/>
      <c r="AH984" s="1105"/>
      <c r="AI984" s="1105"/>
      <c r="AJ984" s="1014"/>
    </row>
    <row r="985" spans="1:36" s="1104" customFormat="1" ht="12.75">
      <c r="A985" s="1125"/>
      <c r="B985" s="1125"/>
      <c r="C985" s="1126"/>
      <c r="D985" s="1091"/>
      <c r="E985" s="1091"/>
      <c r="F985" s="1091"/>
      <c r="G985" s="1091"/>
      <c r="H985" s="1091"/>
      <c r="I985" s="1091"/>
      <c r="J985" s="1091"/>
      <c r="K985" s="1091"/>
      <c r="L985" s="1091"/>
      <c r="M985" s="1091"/>
      <c r="N985" s="1091"/>
      <c r="O985" s="1125"/>
      <c r="P985" s="1125"/>
      <c r="Q985" s="1125"/>
      <c r="R985" s="1126"/>
      <c r="S985" s="1125"/>
      <c r="T985" s="1125"/>
      <c r="U985" s="1125"/>
      <c r="V985" s="1126"/>
      <c r="W985" s="1126"/>
      <c r="AH985" s="1105"/>
      <c r="AI985" s="1105"/>
      <c r="AJ985" s="1014"/>
    </row>
    <row r="986" spans="1:36" s="1104" customFormat="1" ht="12.75">
      <c r="A986" s="1125"/>
      <c r="B986" s="1125"/>
      <c r="C986" s="1126"/>
      <c r="D986" s="1091"/>
      <c r="E986" s="1091"/>
      <c r="F986" s="1091"/>
      <c r="G986" s="1091"/>
      <c r="H986" s="1091"/>
      <c r="I986" s="1091"/>
      <c r="J986" s="1091"/>
      <c r="K986" s="1091"/>
      <c r="L986" s="1091"/>
      <c r="M986" s="1091"/>
      <c r="N986" s="1091"/>
      <c r="O986" s="1125"/>
      <c r="P986" s="1125"/>
      <c r="Q986" s="1125"/>
      <c r="R986" s="1126"/>
      <c r="S986" s="1125"/>
      <c r="T986" s="1125"/>
      <c r="U986" s="1125"/>
      <c r="V986" s="1126"/>
      <c r="W986" s="1126"/>
      <c r="AH986" s="1105"/>
      <c r="AI986" s="1105"/>
      <c r="AJ986" s="1014"/>
    </row>
    <row r="987" spans="1:36" s="1104" customFormat="1" ht="12.75">
      <c r="A987" s="1125"/>
      <c r="B987" s="1125"/>
      <c r="C987" s="1126"/>
      <c r="D987" s="1091"/>
      <c r="E987" s="1091"/>
      <c r="F987" s="1091"/>
      <c r="G987" s="1091"/>
      <c r="H987" s="1091"/>
      <c r="I987" s="1091"/>
      <c r="J987" s="1091"/>
      <c r="K987" s="1091"/>
      <c r="L987" s="1091"/>
      <c r="M987" s="1091"/>
      <c r="N987" s="1091"/>
      <c r="O987" s="1125"/>
      <c r="P987" s="1125"/>
      <c r="Q987" s="1125"/>
      <c r="R987" s="1126"/>
      <c r="S987" s="1125"/>
      <c r="T987" s="1125"/>
      <c r="U987" s="1125"/>
      <c r="V987" s="1126"/>
      <c r="W987" s="1126"/>
      <c r="AH987" s="1105"/>
      <c r="AI987" s="1105"/>
      <c r="AJ987" s="1014"/>
    </row>
    <row r="988" spans="1:36" s="1104" customFormat="1" ht="12.75">
      <c r="A988" s="1125"/>
      <c r="B988" s="1125"/>
      <c r="C988" s="1126"/>
      <c r="D988" s="1091"/>
      <c r="E988" s="1091"/>
      <c r="F988" s="1091"/>
      <c r="G988" s="1091"/>
      <c r="H988" s="1091"/>
      <c r="I988" s="1091"/>
      <c r="J988" s="1091"/>
      <c r="K988" s="1091"/>
      <c r="L988" s="1091"/>
      <c r="M988" s="1091"/>
      <c r="N988" s="1091"/>
      <c r="O988" s="1125"/>
      <c r="P988" s="1125"/>
      <c r="Q988" s="1125"/>
      <c r="R988" s="1126"/>
      <c r="S988" s="1125"/>
      <c r="T988" s="1125"/>
      <c r="U988" s="1125"/>
      <c r="V988" s="1126"/>
      <c r="W988" s="1126"/>
      <c r="AH988" s="1105"/>
      <c r="AI988" s="1105"/>
      <c r="AJ988" s="1014"/>
    </row>
    <row r="989" spans="1:36" s="1104" customFormat="1" ht="12.75">
      <c r="A989" s="1125"/>
      <c r="B989" s="1125"/>
      <c r="C989" s="1126"/>
      <c r="D989" s="1091"/>
      <c r="E989" s="1091"/>
      <c r="F989" s="1091"/>
      <c r="G989" s="1091"/>
      <c r="H989" s="1091"/>
      <c r="I989" s="1091"/>
      <c r="J989" s="1091"/>
      <c r="K989" s="1091"/>
      <c r="L989" s="1091"/>
      <c r="M989" s="1091"/>
      <c r="N989" s="1091"/>
      <c r="O989" s="1125"/>
      <c r="P989" s="1125"/>
      <c r="Q989" s="1125"/>
      <c r="R989" s="1126"/>
      <c r="S989" s="1125"/>
      <c r="T989" s="1125"/>
      <c r="U989" s="1125"/>
      <c r="V989" s="1126"/>
      <c r="W989" s="1126"/>
      <c r="AH989" s="1105"/>
      <c r="AI989" s="1105"/>
      <c r="AJ989" s="1014"/>
    </row>
    <row r="990" spans="1:36" s="1104" customFormat="1" ht="12.75">
      <c r="A990" s="1125"/>
      <c r="B990" s="1125"/>
      <c r="C990" s="1126"/>
      <c r="D990" s="1091"/>
      <c r="E990" s="1091"/>
      <c r="F990" s="1091"/>
      <c r="G990" s="1091"/>
      <c r="H990" s="1091"/>
      <c r="I990" s="1091"/>
      <c r="J990" s="1091"/>
      <c r="K990" s="1091"/>
      <c r="L990" s="1091"/>
      <c r="M990" s="1091"/>
      <c r="N990" s="1091"/>
      <c r="O990" s="1125"/>
      <c r="P990" s="1125"/>
      <c r="Q990" s="1125"/>
      <c r="R990" s="1126"/>
      <c r="S990" s="1125"/>
      <c r="T990" s="1125"/>
      <c r="U990" s="1125"/>
      <c r="V990" s="1126"/>
      <c r="W990" s="1126"/>
      <c r="AH990" s="1105"/>
      <c r="AI990" s="1105"/>
      <c r="AJ990" s="1014"/>
    </row>
    <row r="991" spans="1:36" s="1104" customFormat="1" ht="12.75">
      <c r="A991" s="1125"/>
      <c r="B991" s="1125"/>
      <c r="C991" s="1126"/>
      <c r="D991" s="1091"/>
      <c r="E991" s="1091"/>
      <c r="F991" s="1091"/>
      <c r="G991" s="1091"/>
      <c r="H991" s="1091"/>
      <c r="I991" s="1091"/>
      <c r="J991" s="1091"/>
      <c r="K991" s="1091"/>
      <c r="L991" s="1091"/>
      <c r="M991" s="1091"/>
      <c r="N991" s="1091"/>
      <c r="O991" s="1125"/>
      <c r="P991" s="1125"/>
      <c r="Q991" s="1125"/>
      <c r="R991" s="1126"/>
      <c r="S991" s="1125"/>
      <c r="T991" s="1125"/>
      <c r="U991" s="1125"/>
      <c r="V991" s="1126"/>
      <c r="W991" s="1126"/>
      <c r="AH991" s="1105"/>
      <c r="AI991" s="1105"/>
      <c r="AJ991" s="1014"/>
    </row>
    <row r="992" spans="1:36" s="1104" customFormat="1" ht="12.75">
      <c r="A992" s="1125"/>
      <c r="B992" s="1125"/>
      <c r="C992" s="1126"/>
      <c r="D992" s="1091"/>
      <c r="E992" s="1091"/>
      <c r="F992" s="1091"/>
      <c r="G992" s="1091"/>
      <c r="H992" s="1091"/>
      <c r="I992" s="1091"/>
      <c r="J992" s="1091"/>
      <c r="K992" s="1091"/>
      <c r="L992" s="1091"/>
      <c r="M992" s="1091"/>
      <c r="N992" s="1091"/>
      <c r="O992" s="1125"/>
      <c r="P992" s="1125"/>
      <c r="Q992" s="1125"/>
      <c r="R992" s="1126"/>
      <c r="S992" s="1125"/>
      <c r="T992" s="1125"/>
      <c r="U992" s="1125"/>
      <c r="V992" s="1126"/>
      <c r="W992" s="1126"/>
      <c r="AH992" s="1105"/>
      <c r="AI992" s="1105"/>
      <c r="AJ992" s="1014"/>
    </row>
    <row r="993" spans="1:36" s="1104" customFormat="1" ht="12.75">
      <c r="A993" s="1125"/>
      <c r="B993" s="1125"/>
      <c r="C993" s="1126"/>
      <c r="D993" s="1091"/>
      <c r="E993" s="1091"/>
      <c r="F993" s="1091"/>
      <c r="G993" s="1091"/>
      <c r="H993" s="1091"/>
      <c r="I993" s="1091"/>
      <c r="J993" s="1091"/>
      <c r="K993" s="1091"/>
      <c r="L993" s="1091"/>
      <c r="M993" s="1091"/>
      <c r="N993" s="1091"/>
      <c r="O993" s="1125"/>
      <c r="P993" s="1125"/>
      <c r="Q993" s="1125"/>
      <c r="R993" s="1126"/>
      <c r="S993" s="1125"/>
      <c r="T993" s="1125"/>
      <c r="U993" s="1125"/>
      <c r="V993" s="1126"/>
      <c r="W993" s="1126"/>
      <c r="AH993" s="1105"/>
      <c r="AI993" s="1105"/>
      <c r="AJ993" s="1014"/>
    </row>
    <row r="994" spans="1:36" s="1104" customFormat="1" ht="12.75">
      <c r="A994" s="1125"/>
      <c r="B994" s="1125"/>
      <c r="C994" s="1126"/>
      <c r="D994" s="1091"/>
      <c r="E994" s="1091"/>
      <c r="F994" s="1091"/>
      <c r="G994" s="1091"/>
      <c r="H994" s="1091"/>
      <c r="I994" s="1091"/>
      <c r="J994" s="1091"/>
      <c r="K994" s="1091"/>
      <c r="L994" s="1091"/>
      <c r="M994" s="1091"/>
      <c r="N994" s="1091"/>
      <c r="O994" s="1125"/>
      <c r="P994" s="1125"/>
      <c r="Q994" s="1125"/>
      <c r="R994" s="1126"/>
      <c r="S994" s="1125"/>
      <c r="T994" s="1125"/>
      <c r="U994" s="1125"/>
      <c r="V994" s="1126"/>
      <c r="W994" s="1126"/>
      <c r="AH994" s="1105"/>
      <c r="AI994" s="1105"/>
      <c r="AJ994" s="1014"/>
    </row>
    <row r="995" spans="1:36" s="1104" customFormat="1" ht="12.75">
      <c r="A995" s="1125"/>
      <c r="B995" s="1125"/>
      <c r="C995" s="1126"/>
      <c r="D995" s="1091"/>
      <c r="E995" s="1091"/>
      <c r="F995" s="1091"/>
      <c r="G995" s="1091"/>
      <c r="H995" s="1091"/>
      <c r="I995" s="1091"/>
      <c r="J995" s="1091"/>
      <c r="K995" s="1091"/>
      <c r="L995" s="1091"/>
      <c r="M995" s="1091"/>
      <c r="N995" s="1091"/>
      <c r="O995" s="1125"/>
      <c r="P995" s="1125"/>
      <c r="Q995" s="1125"/>
      <c r="R995" s="1126"/>
      <c r="S995" s="1125"/>
      <c r="T995" s="1125"/>
      <c r="U995" s="1125"/>
      <c r="V995" s="1126"/>
      <c r="W995" s="1126"/>
      <c r="AH995" s="1105"/>
      <c r="AI995" s="1105"/>
      <c r="AJ995" s="1014"/>
    </row>
    <row r="996" spans="1:36" s="1104" customFormat="1" ht="12.75">
      <c r="A996" s="1125"/>
      <c r="B996" s="1125"/>
      <c r="C996" s="1126"/>
      <c r="D996" s="1091"/>
      <c r="E996" s="1091"/>
      <c r="F996" s="1091"/>
      <c r="G996" s="1091"/>
      <c r="H996" s="1091"/>
      <c r="I996" s="1091"/>
      <c r="J996" s="1091"/>
      <c r="K996" s="1091"/>
      <c r="L996" s="1091"/>
      <c r="M996" s="1091"/>
      <c r="N996" s="1091"/>
      <c r="O996" s="1125"/>
      <c r="P996" s="1125"/>
      <c r="Q996" s="1125"/>
      <c r="R996" s="1126"/>
      <c r="S996" s="1125"/>
      <c r="T996" s="1125"/>
      <c r="U996" s="1125"/>
      <c r="V996" s="1126"/>
      <c r="W996" s="1126"/>
      <c r="AH996" s="1105"/>
      <c r="AI996" s="1105"/>
      <c r="AJ996" s="1014"/>
    </row>
    <row r="997" spans="1:36" s="1104" customFormat="1" ht="12.75">
      <c r="A997" s="1125"/>
      <c r="B997" s="1125"/>
      <c r="C997" s="1126"/>
      <c r="D997" s="1091"/>
      <c r="E997" s="1091"/>
      <c r="F997" s="1091"/>
      <c r="G997" s="1091"/>
      <c r="H997" s="1091"/>
      <c r="I997" s="1091"/>
      <c r="J997" s="1091"/>
      <c r="K997" s="1091"/>
      <c r="L997" s="1091"/>
      <c r="M997" s="1091"/>
      <c r="N997" s="1091"/>
      <c r="O997" s="1125"/>
      <c r="P997" s="1125"/>
      <c r="Q997" s="1125"/>
      <c r="R997" s="1126"/>
      <c r="S997" s="1125"/>
      <c r="T997" s="1125"/>
      <c r="U997" s="1125"/>
      <c r="V997" s="1126"/>
      <c r="W997" s="1126"/>
      <c r="AH997" s="1105"/>
      <c r="AI997" s="1105"/>
      <c r="AJ997" s="1014"/>
    </row>
    <row r="998" spans="1:36" s="1104" customFormat="1" ht="12.75">
      <c r="A998" s="1125"/>
      <c r="B998" s="1125"/>
      <c r="C998" s="1126"/>
      <c r="D998" s="1091"/>
      <c r="E998" s="1091"/>
      <c r="F998" s="1091"/>
      <c r="G998" s="1091"/>
      <c r="H998" s="1091"/>
      <c r="I998" s="1091"/>
      <c r="J998" s="1091"/>
      <c r="K998" s="1091"/>
      <c r="L998" s="1091"/>
      <c r="M998" s="1091"/>
      <c r="N998" s="1091"/>
      <c r="O998" s="1125"/>
      <c r="P998" s="1125"/>
      <c r="Q998" s="1125"/>
      <c r="R998" s="1126"/>
      <c r="S998" s="1125"/>
      <c r="T998" s="1125"/>
      <c r="U998" s="1125"/>
      <c r="V998" s="1126"/>
      <c r="W998" s="1126"/>
      <c r="AH998" s="1105"/>
      <c r="AI998" s="1105"/>
      <c r="AJ998" s="1014"/>
    </row>
    <row r="999" spans="1:36" s="1104" customFormat="1" ht="12.75">
      <c r="A999" s="1125"/>
      <c r="B999" s="1125"/>
      <c r="C999" s="1126"/>
      <c r="D999" s="1091"/>
      <c r="E999" s="1091"/>
      <c r="F999" s="1091"/>
      <c r="G999" s="1091"/>
      <c r="H999" s="1091"/>
      <c r="I999" s="1091"/>
      <c r="J999" s="1091"/>
      <c r="K999" s="1091"/>
      <c r="L999" s="1091"/>
      <c r="M999" s="1091"/>
      <c r="N999" s="1091"/>
      <c r="O999" s="1125"/>
      <c r="P999" s="1125"/>
      <c r="Q999" s="1125"/>
      <c r="R999" s="1126"/>
      <c r="S999" s="1125"/>
      <c r="T999" s="1125"/>
      <c r="U999" s="1125"/>
      <c r="V999" s="1126"/>
      <c r="W999" s="1126"/>
      <c r="AH999" s="1105"/>
      <c r="AI999" s="1105"/>
      <c r="AJ999" s="1014"/>
    </row>
    <row r="1000" spans="1:36" s="1104" customFormat="1" ht="12.75">
      <c r="A1000" s="1125"/>
      <c r="B1000" s="1125"/>
      <c r="C1000" s="1126"/>
      <c r="D1000" s="1091"/>
      <c r="E1000" s="1091"/>
      <c r="F1000" s="1091"/>
      <c r="G1000" s="1091"/>
      <c r="H1000" s="1091"/>
      <c r="I1000" s="1091"/>
      <c r="J1000" s="1091"/>
      <c r="K1000" s="1091"/>
      <c r="L1000" s="1091"/>
      <c r="M1000" s="1091"/>
      <c r="N1000" s="1091"/>
      <c r="O1000" s="1125"/>
      <c r="P1000" s="1125"/>
      <c r="Q1000" s="1125"/>
      <c r="R1000" s="1126"/>
      <c r="S1000" s="1125"/>
      <c r="T1000" s="1125"/>
      <c r="U1000" s="1125"/>
      <c r="V1000" s="1126"/>
      <c r="W1000" s="1126"/>
      <c r="AJ1000" s="1055"/>
    </row>
    <row r="1001" spans="1:36" s="1104" customFormat="1" ht="12.75">
      <c r="A1001" s="1125"/>
      <c r="B1001" s="1125"/>
      <c r="C1001" s="1126"/>
      <c r="D1001" s="1091"/>
      <c r="E1001" s="1091"/>
      <c r="F1001" s="1091"/>
      <c r="G1001" s="1091"/>
      <c r="H1001" s="1091"/>
      <c r="I1001" s="1091"/>
      <c r="J1001" s="1091"/>
      <c r="K1001" s="1091"/>
      <c r="L1001" s="1091"/>
      <c r="M1001" s="1091"/>
      <c r="N1001" s="1091"/>
      <c r="O1001" s="1125"/>
      <c r="P1001" s="1125"/>
      <c r="Q1001" s="1125"/>
      <c r="R1001" s="1126"/>
      <c r="S1001" s="1125"/>
      <c r="T1001" s="1125"/>
      <c r="U1001" s="1125"/>
      <c r="V1001" s="1126"/>
      <c r="W1001" s="1126"/>
      <c r="AJ1001" s="1055"/>
    </row>
    <row r="1002" spans="1:36" s="1104" customFormat="1" ht="12.75">
      <c r="A1002" s="1125"/>
      <c r="B1002" s="1125"/>
      <c r="C1002" s="1126"/>
      <c r="D1002" s="1091"/>
      <c r="E1002" s="1091"/>
      <c r="F1002" s="1091"/>
      <c r="G1002" s="1091"/>
      <c r="H1002" s="1091"/>
      <c r="I1002" s="1091"/>
      <c r="J1002" s="1091"/>
      <c r="K1002" s="1091"/>
      <c r="L1002" s="1091"/>
      <c r="M1002" s="1091"/>
      <c r="N1002" s="1091"/>
      <c r="O1002" s="1125"/>
      <c r="P1002" s="1125"/>
      <c r="Q1002" s="1125"/>
      <c r="R1002" s="1126"/>
      <c r="S1002" s="1125"/>
      <c r="T1002" s="1125"/>
      <c r="U1002" s="1125"/>
      <c r="V1002" s="1126"/>
      <c r="W1002" s="1126"/>
      <c r="AJ1002" s="1055"/>
    </row>
    <row r="1003" spans="1:36" s="1104" customFormat="1" ht="12.75">
      <c r="A1003" s="1125"/>
      <c r="B1003" s="1125"/>
      <c r="C1003" s="1126"/>
      <c r="D1003" s="1091"/>
      <c r="E1003" s="1091"/>
      <c r="F1003" s="1091"/>
      <c r="G1003" s="1091"/>
      <c r="H1003" s="1091"/>
      <c r="I1003" s="1091"/>
      <c r="J1003" s="1091"/>
      <c r="K1003" s="1091"/>
      <c r="L1003" s="1091"/>
      <c r="M1003" s="1091"/>
      <c r="N1003" s="1091"/>
      <c r="O1003" s="1125"/>
      <c r="P1003" s="1125"/>
      <c r="Q1003" s="1125"/>
      <c r="R1003" s="1126"/>
      <c r="S1003" s="1125"/>
      <c r="T1003" s="1125"/>
      <c r="U1003" s="1125"/>
      <c r="V1003" s="1126"/>
      <c r="W1003" s="1126"/>
      <c r="AJ1003" s="1055"/>
    </row>
    <row r="1004" spans="1:36" s="1104" customFormat="1" ht="12.75">
      <c r="A1004" s="1125"/>
      <c r="B1004" s="1125"/>
      <c r="C1004" s="1126"/>
      <c r="D1004" s="1091"/>
      <c r="E1004" s="1091"/>
      <c r="F1004" s="1091"/>
      <c r="G1004" s="1091"/>
      <c r="H1004" s="1091"/>
      <c r="I1004" s="1091"/>
      <c r="J1004" s="1091"/>
      <c r="K1004" s="1091"/>
      <c r="L1004" s="1091"/>
      <c r="M1004" s="1091"/>
      <c r="N1004" s="1091"/>
      <c r="O1004" s="1125"/>
      <c r="P1004" s="1125"/>
      <c r="Q1004" s="1125"/>
      <c r="R1004" s="1126"/>
      <c r="S1004" s="1125"/>
      <c r="T1004" s="1125"/>
      <c r="U1004" s="1125"/>
      <c r="V1004" s="1126"/>
      <c r="W1004" s="1126"/>
      <c r="AJ1004" s="1055"/>
    </row>
    <row r="1005" spans="1:36" s="1104" customFormat="1" ht="12.75">
      <c r="A1005" s="1125"/>
      <c r="B1005" s="1125"/>
      <c r="C1005" s="1126"/>
      <c r="D1005" s="1091"/>
      <c r="E1005" s="1091"/>
      <c r="F1005" s="1091"/>
      <c r="G1005" s="1091"/>
      <c r="H1005" s="1091"/>
      <c r="I1005" s="1091"/>
      <c r="J1005" s="1091"/>
      <c r="K1005" s="1091"/>
      <c r="L1005" s="1091"/>
      <c r="M1005" s="1091"/>
      <c r="N1005" s="1091"/>
      <c r="O1005" s="1125"/>
      <c r="P1005" s="1125"/>
      <c r="Q1005" s="1125"/>
      <c r="R1005" s="1126"/>
      <c r="S1005" s="1125"/>
      <c r="T1005" s="1125"/>
      <c r="U1005" s="1125"/>
      <c r="V1005" s="1126"/>
      <c r="W1005" s="1126"/>
      <c r="AJ1005" s="1055"/>
    </row>
    <row r="1006" spans="1:36" s="1104" customFormat="1" ht="12.75">
      <c r="A1006" s="1125"/>
      <c r="B1006" s="1125"/>
      <c r="C1006" s="1126"/>
      <c r="D1006" s="1091"/>
      <c r="E1006" s="1091"/>
      <c r="F1006" s="1091"/>
      <c r="G1006" s="1091"/>
      <c r="H1006" s="1091"/>
      <c r="I1006" s="1091"/>
      <c r="J1006" s="1091"/>
      <c r="K1006" s="1091"/>
      <c r="L1006" s="1091"/>
      <c r="M1006" s="1091"/>
      <c r="N1006" s="1091"/>
      <c r="O1006" s="1125"/>
      <c r="P1006" s="1125"/>
      <c r="Q1006" s="1125"/>
      <c r="R1006" s="1126"/>
      <c r="S1006" s="1125"/>
      <c r="T1006" s="1125"/>
      <c r="U1006" s="1125"/>
      <c r="V1006" s="1126"/>
      <c r="W1006" s="1126"/>
      <c r="AJ1006" s="1055"/>
    </row>
    <row r="1007" spans="1:36" s="1104" customFormat="1" ht="12.75">
      <c r="A1007" s="1125"/>
      <c r="B1007" s="1125"/>
      <c r="C1007" s="1126"/>
      <c r="D1007" s="1091"/>
      <c r="E1007" s="1091"/>
      <c r="F1007" s="1091"/>
      <c r="G1007" s="1091"/>
      <c r="H1007" s="1091"/>
      <c r="I1007" s="1091"/>
      <c r="J1007" s="1091"/>
      <c r="K1007" s="1091"/>
      <c r="L1007" s="1091"/>
      <c r="M1007" s="1091"/>
      <c r="N1007" s="1091"/>
      <c r="O1007" s="1125"/>
      <c r="P1007" s="1125"/>
      <c r="Q1007" s="1125"/>
      <c r="R1007" s="1126"/>
      <c r="S1007" s="1125"/>
      <c r="T1007" s="1125"/>
      <c r="U1007" s="1125"/>
      <c r="V1007" s="1126"/>
      <c r="W1007" s="1126"/>
      <c r="AJ1007" s="1055"/>
    </row>
    <row r="1008" spans="1:36" s="1104" customFormat="1" ht="12.75">
      <c r="A1008" s="1125"/>
      <c r="B1008" s="1125"/>
      <c r="C1008" s="1126"/>
      <c r="D1008" s="1091"/>
      <c r="E1008" s="1091"/>
      <c r="F1008" s="1091"/>
      <c r="G1008" s="1091"/>
      <c r="H1008" s="1091"/>
      <c r="I1008" s="1091"/>
      <c r="J1008" s="1091"/>
      <c r="K1008" s="1091"/>
      <c r="L1008" s="1091"/>
      <c r="M1008" s="1091"/>
      <c r="N1008" s="1091"/>
      <c r="O1008" s="1125"/>
      <c r="P1008" s="1125"/>
      <c r="Q1008" s="1125"/>
      <c r="R1008" s="1126"/>
      <c r="S1008" s="1125"/>
      <c r="T1008" s="1125"/>
      <c r="U1008" s="1125"/>
      <c r="V1008" s="1126"/>
      <c r="W1008" s="1126"/>
      <c r="AJ1008" s="1055"/>
    </row>
    <row r="1009" spans="1:39" s="1104" customFormat="1" ht="12.75">
      <c r="A1009" s="1125"/>
      <c r="B1009" s="1125"/>
      <c r="C1009" s="1126"/>
      <c r="D1009" s="1091"/>
      <c r="E1009" s="1091"/>
      <c r="F1009" s="1091"/>
      <c r="G1009" s="1091"/>
      <c r="H1009" s="1091"/>
      <c r="I1009" s="1091"/>
      <c r="J1009" s="1091"/>
      <c r="K1009" s="1091"/>
      <c r="L1009" s="1091"/>
      <c r="M1009" s="1091"/>
      <c r="N1009" s="1091"/>
      <c r="O1009" s="1125"/>
      <c r="P1009" s="1125"/>
      <c r="Q1009" s="1125"/>
      <c r="R1009" s="1126"/>
      <c r="S1009" s="1125"/>
      <c r="T1009" s="1125"/>
      <c r="U1009" s="1125"/>
      <c r="V1009" s="1126"/>
      <c r="W1009" s="1126"/>
      <c r="AJ1009" s="1055"/>
    </row>
    <row r="1010" spans="1:39" s="1103" customFormat="1" ht="12.75">
      <c r="A1010" s="1125"/>
      <c r="B1010" s="1125"/>
      <c r="C1010" s="1126"/>
      <c r="D1010" s="1091"/>
      <c r="E1010" s="1091"/>
      <c r="F1010" s="1091"/>
      <c r="G1010" s="1091"/>
      <c r="H1010" s="1091"/>
      <c r="I1010" s="1091"/>
      <c r="J1010" s="1091"/>
      <c r="K1010" s="1091"/>
      <c r="L1010" s="1091"/>
      <c r="M1010" s="1091"/>
      <c r="N1010" s="1091"/>
      <c r="O1010" s="1125"/>
      <c r="P1010" s="1125"/>
      <c r="Q1010" s="1125"/>
      <c r="R1010" s="1126"/>
      <c r="S1010" s="1125"/>
      <c r="T1010" s="1125"/>
      <c r="U1010" s="1125"/>
      <c r="V1010" s="1126"/>
      <c r="W1010" s="1126"/>
      <c r="X1010" s="1104"/>
      <c r="Y1010" s="1104"/>
      <c r="Z1010" s="1104"/>
      <c r="AA1010" s="1104"/>
      <c r="AB1010" s="1104"/>
      <c r="AC1010" s="1104"/>
      <c r="AD1010" s="1104"/>
      <c r="AE1010" s="1104"/>
      <c r="AF1010" s="1104"/>
      <c r="AG1010" s="1104"/>
      <c r="AH1010" s="1104"/>
      <c r="AI1010" s="1104"/>
      <c r="AJ1010" s="1055"/>
      <c r="AK1010" s="1104"/>
      <c r="AL1010" s="1104"/>
      <c r="AM1010" s="1104"/>
    </row>
    <row r="1011" spans="1:39" s="1103" customFormat="1" ht="12.75">
      <c r="A1011" s="1125"/>
      <c r="B1011" s="1125"/>
      <c r="C1011" s="1126"/>
      <c r="D1011" s="1091"/>
      <c r="E1011" s="1091"/>
      <c r="F1011" s="1091"/>
      <c r="G1011" s="1091"/>
      <c r="H1011" s="1091"/>
      <c r="I1011" s="1091"/>
      <c r="J1011" s="1091"/>
      <c r="K1011" s="1091"/>
      <c r="L1011" s="1091"/>
      <c r="M1011" s="1091"/>
      <c r="N1011" s="1091"/>
      <c r="O1011" s="1125"/>
      <c r="P1011" s="1125"/>
      <c r="Q1011" s="1125"/>
      <c r="R1011" s="1126"/>
      <c r="S1011" s="1125"/>
      <c r="T1011" s="1125"/>
      <c r="U1011" s="1125"/>
      <c r="V1011" s="1126"/>
      <c r="W1011" s="1126"/>
      <c r="X1011" s="1104"/>
      <c r="Y1011" s="1104"/>
      <c r="Z1011" s="1104"/>
      <c r="AA1011" s="1104"/>
      <c r="AB1011" s="1104"/>
      <c r="AC1011" s="1104"/>
      <c r="AD1011" s="1104"/>
      <c r="AE1011" s="1104"/>
      <c r="AF1011" s="1104"/>
      <c r="AG1011" s="1104"/>
      <c r="AH1011" s="1104"/>
      <c r="AI1011" s="1104"/>
      <c r="AJ1011" s="1055"/>
      <c r="AK1011" s="1104"/>
      <c r="AL1011" s="1104"/>
      <c r="AM1011" s="1104"/>
    </row>
    <row r="1012" spans="1:39" s="1103" customFormat="1" ht="12.75">
      <c r="A1012" s="1125"/>
      <c r="B1012" s="1125"/>
      <c r="C1012" s="1126"/>
      <c r="D1012" s="1091"/>
      <c r="E1012" s="1091"/>
      <c r="F1012" s="1091"/>
      <c r="G1012" s="1091"/>
      <c r="H1012" s="1091"/>
      <c r="I1012" s="1091"/>
      <c r="J1012" s="1091"/>
      <c r="K1012" s="1091"/>
      <c r="L1012" s="1091"/>
      <c r="M1012" s="1091"/>
      <c r="N1012" s="1091"/>
      <c r="O1012" s="1125"/>
      <c r="P1012" s="1125"/>
      <c r="Q1012" s="1125"/>
      <c r="R1012" s="1126"/>
      <c r="S1012" s="1125"/>
      <c r="T1012" s="1125"/>
      <c r="U1012" s="1125"/>
      <c r="V1012" s="1126"/>
      <c r="W1012" s="1126"/>
      <c r="X1012" s="1104"/>
      <c r="Y1012" s="1104"/>
      <c r="Z1012" s="1104"/>
      <c r="AA1012" s="1104"/>
      <c r="AB1012" s="1104"/>
      <c r="AC1012" s="1104"/>
      <c r="AD1012" s="1104"/>
      <c r="AE1012" s="1104"/>
      <c r="AF1012" s="1104"/>
      <c r="AG1012" s="1104"/>
      <c r="AH1012" s="1104"/>
      <c r="AI1012" s="1104"/>
      <c r="AJ1012" s="1055"/>
      <c r="AK1012" s="1104"/>
      <c r="AL1012" s="1104"/>
      <c r="AM1012" s="1104"/>
    </row>
    <row r="1013" spans="1:39" s="1103" customFormat="1" ht="12.75">
      <c r="A1013" s="1125"/>
      <c r="B1013" s="1125"/>
      <c r="C1013" s="1126"/>
      <c r="D1013" s="1091"/>
      <c r="E1013" s="1091"/>
      <c r="F1013" s="1091"/>
      <c r="G1013" s="1091"/>
      <c r="H1013" s="1091"/>
      <c r="I1013" s="1091"/>
      <c r="J1013" s="1091"/>
      <c r="K1013" s="1091"/>
      <c r="L1013" s="1091"/>
      <c r="M1013" s="1091"/>
      <c r="N1013" s="1091"/>
      <c r="O1013" s="1125"/>
      <c r="P1013" s="1125"/>
      <c r="Q1013" s="1125"/>
      <c r="R1013" s="1126"/>
      <c r="S1013" s="1125"/>
      <c r="T1013" s="1125"/>
      <c r="U1013" s="1125"/>
      <c r="V1013" s="1126"/>
      <c r="W1013" s="1126"/>
      <c r="X1013" s="1104"/>
      <c r="Y1013" s="1104"/>
      <c r="Z1013" s="1104"/>
      <c r="AA1013" s="1104"/>
      <c r="AB1013" s="1104"/>
      <c r="AC1013" s="1104"/>
      <c r="AD1013" s="1104"/>
      <c r="AE1013" s="1104"/>
      <c r="AF1013" s="1104"/>
      <c r="AG1013" s="1104"/>
      <c r="AH1013" s="1104"/>
      <c r="AI1013" s="1104"/>
      <c r="AJ1013" s="1055"/>
      <c r="AK1013" s="1104"/>
      <c r="AL1013" s="1104"/>
      <c r="AM1013" s="1104"/>
    </row>
    <row r="1014" spans="1:39" s="1103" customFormat="1" ht="12.75">
      <c r="A1014" s="1125"/>
      <c r="B1014" s="1125"/>
      <c r="C1014" s="1126"/>
      <c r="D1014" s="1091"/>
      <c r="E1014" s="1091"/>
      <c r="F1014" s="1091"/>
      <c r="G1014" s="1091"/>
      <c r="H1014" s="1091"/>
      <c r="I1014" s="1091"/>
      <c r="J1014" s="1091"/>
      <c r="K1014" s="1091"/>
      <c r="L1014" s="1091"/>
      <c r="M1014" s="1091"/>
      <c r="N1014" s="1091"/>
      <c r="O1014" s="1125"/>
      <c r="P1014" s="1125"/>
      <c r="Q1014" s="1125"/>
      <c r="R1014" s="1126"/>
      <c r="S1014" s="1125"/>
      <c r="T1014" s="1125"/>
      <c r="U1014" s="1125"/>
      <c r="V1014" s="1126"/>
      <c r="W1014" s="1126"/>
      <c r="X1014" s="1104"/>
      <c r="Y1014" s="1104"/>
      <c r="Z1014" s="1104"/>
      <c r="AA1014" s="1104"/>
      <c r="AB1014" s="1104"/>
      <c r="AC1014" s="1104"/>
      <c r="AD1014" s="1104"/>
      <c r="AE1014" s="1104"/>
      <c r="AF1014" s="1104"/>
      <c r="AG1014" s="1104"/>
      <c r="AH1014" s="1104"/>
      <c r="AI1014" s="1104"/>
      <c r="AJ1014" s="1055"/>
      <c r="AK1014" s="1104"/>
      <c r="AL1014" s="1104"/>
      <c r="AM1014" s="1104"/>
    </row>
  </sheetData>
  <sheetProtection formatRows="0" sort="0" autoFilter="0"/>
  <mergeCells count="29">
    <mergeCell ref="M17:M18"/>
    <mergeCell ref="N17:N18"/>
    <mergeCell ref="O17:R17"/>
    <mergeCell ref="S17:V17"/>
    <mergeCell ref="W17:W18"/>
    <mergeCell ref="L17:L18"/>
    <mergeCell ref="A17:A18"/>
    <mergeCell ref="B17:B18"/>
    <mergeCell ref="C17:C18"/>
    <mergeCell ref="D17:D18"/>
    <mergeCell ref="E17:E18"/>
    <mergeCell ref="F17:F18"/>
    <mergeCell ref="G17:G18"/>
    <mergeCell ref="H17:H18"/>
    <mergeCell ref="I17:I18"/>
    <mergeCell ref="J17:J18"/>
    <mergeCell ref="K17:K18"/>
    <mergeCell ref="A15:H15"/>
    <mergeCell ref="A1:C1"/>
    <mergeCell ref="B2:C2"/>
    <mergeCell ref="B3:C3"/>
    <mergeCell ref="B4:C4"/>
    <mergeCell ref="B5:C5"/>
    <mergeCell ref="B6:C6"/>
    <mergeCell ref="B7:C7"/>
    <mergeCell ref="B8:C8"/>
    <mergeCell ref="B9:C9"/>
    <mergeCell ref="B11:C11"/>
    <mergeCell ref="B12:C12"/>
  </mergeCells>
  <dataValidations count="4">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 type="decimal" allowBlank="1" showInputMessage="1" showErrorMessage="1" sqref="B12:C12">
      <formula1>0</formula1>
      <formula2>10000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7"/>
  <dimension ref="A1:X26"/>
  <sheetViews>
    <sheetView zoomScale="90" zoomScaleNormal="90" zoomScaleSheetLayoutView="80" workbookViewId="0">
      <selection activeCell="E15" sqref="E15:E16"/>
    </sheetView>
  </sheetViews>
  <sheetFormatPr defaultColWidth="9.140625" defaultRowHeight="12.75"/>
  <cols>
    <col min="1" max="1" width="22.28515625" style="333" customWidth="1"/>
    <col min="2" max="2" width="24.42578125" style="333" customWidth="1"/>
    <col min="3" max="3" width="31.5703125" style="331" customWidth="1"/>
    <col min="4" max="4" width="47.42578125" style="333" customWidth="1"/>
    <col min="5" max="5" width="28.28515625" style="333" customWidth="1"/>
    <col min="6" max="6" width="28.7109375" style="333" customWidth="1"/>
    <col min="7" max="8" width="24.42578125" style="331" customWidth="1"/>
    <col min="9" max="9" width="29.85546875" style="331" customWidth="1"/>
    <col min="10" max="10" width="27.42578125" style="331" customWidth="1"/>
    <col min="11" max="12" width="24.42578125" style="331" customWidth="1"/>
    <col min="13" max="13" width="25.7109375" style="331" customWidth="1"/>
    <col min="14" max="17" width="24.42578125" style="331" customWidth="1"/>
    <col min="18" max="18" width="21.5703125" style="331" customWidth="1"/>
    <col min="19" max="19" width="14.5703125" style="331" customWidth="1"/>
    <col min="20" max="20" width="14.28515625" style="331" customWidth="1"/>
    <col min="21" max="21" width="19.85546875" style="332" customWidth="1"/>
    <col min="22" max="24" width="9.140625" style="331"/>
    <col min="25" max="16384" width="9.140625" style="336"/>
  </cols>
  <sheetData>
    <row r="1" spans="1:21" ht="15">
      <c r="A1" s="3103" t="s">
        <v>29</v>
      </c>
      <c r="B1" s="3104"/>
      <c r="C1" s="3104"/>
      <c r="D1" s="1273"/>
      <c r="E1" s="1273"/>
      <c r="F1" s="1273"/>
      <c r="G1" s="1273"/>
      <c r="H1" s="1273"/>
      <c r="I1" s="1276"/>
      <c r="J1" s="1382"/>
      <c r="K1" s="1382"/>
      <c r="L1" s="1382"/>
      <c r="M1" s="1382"/>
      <c r="N1" s="1382"/>
      <c r="O1" s="1382"/>
      <c r="P1" s="1382"/>
      <c r="Q1" s="1382"/>
      <c r="R1" s="1382"/>
      <c r="S1" s="1382"/>
      <c r="T1" s="1383"/>
      <c r="U1" s="1382"/>
    </row>
    <row r="2" spans="1:21" ht="15">
      <c r="A2" s="1274" t="s">
        <v>30</v>
      </c>
      <c r="B2" s="3052" t="s">
        <v>1405</v>
      </c>
      <c r="C2" s="3052"/>
      <c r="D2" s="1275"/>
      <c r="E2" s="1275"/>
      <c r="F2" s="1275"/>
      <c r="G2" s="1275"/>
      <c r="H2" s="1275"/>
      <c r="I2" s="1275"/>
      <c r="J2" s="1382"/>
      <c r="K2" s="1382"/>
      <c r="L2" s="1382"/>
      <c r="M2" s="1382"/>
      <c r="N2" s="1382"/>
      <c r="O2" s="1382"/>
      <c r="P2" s="1382"/>
      <c r="Q2" s="1382"/>
      <c r="R2" s="1382"/>
      <c r="S2" s="1382"/>
      <c r="T2" s="1383"/>
      <c r="U2" s="1382"/>
    </row>
    <row r="3" spans="1:21" ht="15">
      <c r="A3" s="1274" t="s">
        <v>31</v>
      </c>
      <c r="B3" s="3053" t="s">
        <v>1406</v>
      </c>
      <c r="C3" s="3053"/>
      <c r="D3" s="1276"/>
      <c r="E3" s="1276"/>
      <c r="F3" s="1276"/>
      <c r="G3" s="1276"/>
      <c r="H3" s="1276"/>
      <c r="I3" s="1276"/>
      <c r="J3" s="1382"/>
      <c r="K3" s="1382"/>
      <c r="L3" s="1382"/>
      <c r="M3" s="1382"/>
      <c r="N3" s="1382"/>
      <c r="O3" s="1382"/>
      <c r="P3" s="1382"/>
      <c r="Q3" s="1382"/>
      <c r="R3" s="1382"/>
      <c r="S3" s="1382"/>
      <c r="T3" s="1383"/>
      <c r="U3" s="1382"/>
    </row>
    <row r="4" spans="1:21" ht="15">
      <c r="A4" s="1274" t="s">
        <v>32</v>
      </c>
      <c r="B4" s="3052">
        <v>2</v>
      </c>
      <c r="C4" s="3052"/>
      <c r="D4" s="1275"/>
      <c r="E4" s="1275"/>
      <c r="F4" s="1275"/>
      <c r="G4" s="1275"/>
      <c r="H4" s="1275"/>
      <c r="I4" s="1275"/>
      <c r="J4" s="1382"/>
      <c r="K4" s="1382"/>
      <c r="L4" s="1382"/>
      <c r="M4" s="1382"/>
      <c r="N4" s="1382"/>
      <c r="O4" s="1382"/>
      <c r="P4" s="1382"/>
      <c r="Q4" s="1382"/>
      <c r="R4" s="1382"/>
      <c r="S4" s="1382"/>
      <c r="T4" s="1383"/>
      <c r="U4" s="1382"/>
    </row>
    <row r="5" spans="1:21" ht="15">
      <c r="A5" s="1274" t="s">
        <v>33</v>
      </c>
      <c r="B5" s="3052"/>
      <c r="C5" s="3052"/>
      <c r="D5" s="1275"/>
      <c r="E5" s="1275"/>
      <c r="F5" s="1275"/>
      <c r="G5" s="1275"/>
      <c r="H5" s="1275"/>
      <c r="I5" s="1275"/>
      <c r="J5" s="1382"/>
      <c r="K5" s="1382"/>
      <c r="L5" s="1382"/>
      <c r="M5" s="1382"/>
      <c r="N5" s="1382"/>
      <c r="O5" s="1382"/>
      <c r="P5" s="1382"/>
      <c r="Q5" s="1382"/>
      <c r="R5" s="1382"/>
      <c r="S5" s="1382"/>
      <c r="T5" s="1383"/>
      <c r="U5" s="1382"/>
    </row>
    <row r="6" spans="1:21" ht="15">
      <c r="A6" s="1274" t="s">
        <v>34</v>
      </c>
      <c r="B6" s="3052"/>
      <c r="C6" s="3052"/>
      <c r="D6" s="1275"/>
      <c r="E6" s="1275"/>
      <c r="F6" s="1275"/>
      <c r="G6" s="1275"/>
      <c r="H6" s="1275"/>
      <c r="I6" s="1275"/>
      <c r="J6" s="1382"/>
      <c r="K6" s="1382"/>
      <c r="L6" s="1382"/>
      <c r="M6" s="1382"/>
      <c r="N6" s="1382"/>
      <c r="O6" s="1382"/>
      <c r="P6" s="1382"/>
      <c r="Q6" s="1382"/>
      <c r="R6" s="1382"/>
      <c r="S6" s="1382"/>
      <c r="T6" s="1383"/>
      <c r="U6" s="1382"/>
    </row>
    <row r="7" spans="1:21" ht="15">
      <c r="A7" s="1274" t="s">
        <v>35</v>
      </c>
      <c r="B7" s="3052"/>
      <c r="C7" s="3052"/>
      <c r="D7" s="1275"/>
      <c r="E7" s="1275"/>
      <c r="F7" s="1275"/>
      <c r="G7" s="1275"/>
      <c r="H7" s="1275"/>
      <c r="I7" s="1275"/>
      <c r="J7" s="1382"/>
      <c r="K7" s="1382"/>
      <c r="L7" s="1382"/>
      <c r="M7" s="1382"/>
      <c r="N7" s="1382"/>
      <c r="O7" s="1382"/>
      <c r="P7" s="1382"/>
      <c r="Q7" s="1382"/>
      <c r="R7" s="1382"/>
      <c r="S7" s="1382"/>
      <c r="T7" s="1383"/>
      <c r="U7" s="1382"/>
    </row>
    <row r="8" spans="1:21" ht="15">
      <c r="A8" s="1274" t="s">
        <v>814</v>
      </c>
      <c r="B8" s="3095"/>
      <c r="C8" s="3095"/>
      <c r="D8" s="1278"/>
      <c r="E8" s="1278"/>
      <c r="F8" s="1278"/>
      <c r="G8" s="1278"/>
      <c r="H8" s="1278"/>
      <c r="I8" s="1278"/>
      <c r="J8" s="1382"/>
      <c r="K8" s="1382"/>
      <c r="L8" s="1382"/>
      <c r="M8" s="1382"/>
      <c r="N8" s="1382"/>
      <c r="O8" s="1382"/>
      <c r="P8" s="1382"/>
      <c r="Q8" s="1382"/>
      <c r="R8" s="1382"/>
      <c r="S8" s="1382"/>
      <c r="T8" s="1383"/>
      <c r="U8" s="1382"/>
    </row>
    <row r="9" spans="1:21" ht="15">
      <c r="A9" s="1274" t="s">
        <v>197</v>
      </c>
      <c r="B9" s="3096" t="s">
        <v>1257</v>
      </c>
      <c r="C9" s="3097"/>
      <c r="D9" s="1276"/>
      <c r="E9" s="1276"/>
      <c r="F9" s="1276"/>
      <c r="G9" s="1276"/>
      <c r="H9" s="1276"/>
      <c r="I9" s="1276"/>
      <c r="J9" s="1276"/>
      <c r="K9" s="1382"/>
      <c r="L9" s="1382"/>
      <c r="M9" s="1382"/>
      <c r="N9" s="1382"/>
      <c r="O9" s="1382"/>
      <c r="P9" s="1382"/>
      <c r="Q9" s="1382"/>
      <c r="R9" s="1382"/>
      <c r="S9" s="1382"/>
      <c r="T9" s="1383"/>
      <c r="U9" s="1382"/>
    </row>
    <row r="10" spans="1:21" ht="15">
      <c r="A10" s="1384"/>
      <c r="B10" s="1384"/>
      <c r="C10" s="1382"/>
      <c r="D10" s="1384"/>
      <c r="E10" s="1384"/>
      <c r="F10" s="1382"/>
      <c r="G10" s="1382"/>
      <c r="H10" s="1382"/>
      <c r="I10" s="1382"/>
      <c r="J10" s="1382"/>
      <c r="K10" s="1382"/>
      <c r="L10" s="1382"/>
      <c r="M10" s="1382"/>
      <c r="N10" s="1382"/>
      <c r="O10" s="1382"/>
      <c r="P10" s="1382"/>
      <c r="Q10" s="1382"/>
      <c r="R10" s="1382"/>
      <c r="S10" s="1382"/>
      <c r="T10" s="1383"/>
      <c r="U10" s="1382"/>
    </row>
    <row r="11" spans="1:21" ht="15">
      <c r="A11" s="1361" t="s">
        <v>815</v>
      </c>
      <c r="B11" s="3098"/>
      <c r="C11" s="3098"/>
      <c r="D11" s="1384"/>
      <c r="E11" s="1384"/>
      <c r="F11" s="1382"/>
      <c r="G11" s="1382"/>
      <c r="H11" s="1382"/>
      <c r="I11" s="1382"/>
      <c r="J11" s="1382"/>
      <c r="K11" s="1382"/>
      <c r="L11" s="1382"/>
      <c r="M11" s="1382"/>
      <c r="N11" s="1382"/>
      <c r="O11" s="1382"/>
      <c r="P11" s="1382"/>
      <c r="Q11" s="1382"/>
      <c r="R11" s="1382"/>
      <c r="S11" s="1382"/>
      <c r="T11" s="1383"/>
      <c r="U11" s="1382"/>
    </row>
    <row r="12" spans="1:21" ht="15">
      <c r="A12" s="1274"/>
      <c r="B12" s="3099"/>
      <c r="C12" s="3099"/>
      <c r="D12" s="1276"/>
      <c r="E12" s="1276"/>
      <c r="F12" s="1276"/>
      <c r="G12" s="1276"/>
      <c r="H12" s="1276"/>
      <c r="I12" s="1276"/>
      <c r="J12" s="1276"/>
      <c r="K12" s="1382"/>
      <c r="L12" s="1382"/>
      <c r="M12" s="1382"/>
      <c r="N12" s="1382"/>
      <c r="O12" s="1382"/>
      <c r="P12" s="1382"/>
      <c r="Q12" s="1382"/>
      <c r="R12" s="1382"/>
      <c r="S12" s="1382"/>
      <c r="T12" s="1383"/>
      <c r="U12" s="1382"/>
    </row>
    <row r="13" spans="1:21" ht="15.75" thickBot="1">
      <c r="A13" s="1365"/>
      <c r="B13" s="1365"/>
      <c r="C13" s="1382"/>
      <c r="D13" s="1365"/>
      <c r="E13" s="1365"/>
      <c r="F13" s="1382"/>
      <c r="G13" s="1382"/>
      <c r="H13" s="1382"/>
      <c r="I13" s="1382"/>
      <c r="J13" s="1382"/>
      <c r="K13" s="1382"/>
      <c r="L13" s="1382"/>
      <c r="M13" s="1382"/>
      <c r="N13" s="1382"/>
      <c r="O13" s="1382"/>
      <c r="P13" s="1382"/>
      <c r="Q13" s="1382"/>
      <c r="R13" s="1382"/>
      <c r="S13" s="1382"/>
      <c r="T13" s="1383"/>
      <c r="U13" s="1382"/>
    </row>
    <row r="14" spans="1:21" ht="18.75" thickBot="1">
      <c r="A14" s="1385"/>
      <c r="B14" s="1386"/>
      <c r="C14" s="1386"/>
      <c r="D14" s="1386"/>
      <c r="E14" s="1386"/>
      <c r="F14" s="1386"/>
      <c r="G14" s="1386"/>
      <c r="H14" s="1386"/>
      <c r="I14" s="1386"/>
      <c r="J14" s="1387"/>
      <c r="K14" s="1387"/>
      <c r="L14" s="3100" t="s">
        <v>1407</v>
      </c>
      <c r="M14" s="3101"/>
      <c r="N14" s="3101"/>
      <c r="O14" s="3102"/>
      <c r="P14" s="3100" t="s">
        <v>1408</v>
      </c>
      <c r="Q14" s="3101"/>
      <c r="R14" s="3102"/>
      <c r="S14" s="3100" t="s">
        <v>1409</v>
      </c>
      <c r="T14" s="3101"/>
      <c r="U14" s="3102"/>
    </row>
    <row r="15" spans="1:21">
      <c r="A15" s="3085" t="s">
        <v>2223</v>
      </c>
      <c r="B15" s="3087" t="s">
        <v>1339</v>
      </c>
      <c r="C15" s="3087" t="s">
        <v>2288</v>
      </c>
      <c r="D15" s="3087" t="s">
        <v>2289</v>
      </c>
      <c r="E15" s="3087" t="s">
        <v>2290</v>
      </c>
      <c r="F15" s="3087" t="s">
        <v>2291</v>
      </c>
      <c r="G15" s="3087" t="s">
        <v>2292</v>
      </c>
      <c r="H15" s="3087" t="s">
        <v>2293</v>
      </c>
      <c r="I15" s="3087" t="s">
        <v>818</v>
      </c>
      <c r="J15" s="3087" t="s">
        <v>828</v>
      </c>
      <c r="K15" s="3087" t="s">
        <v>829</v>
      </c>
      <c r="L15" s="3089" t="s">
        <v>1410</v>
      </c>
      <c r="M15" s="3087" t="s">
        <v>2479</v>
      </c>
      <c r="N15" s="3087" t="s">
        <v>1411</v>
      </c>
      <c r="O15" s="3091" t="s">
        <v>2480</v>
      </c>
      <c r="P15" s="3089" t="s">
        <v>1410</v>
      </c>
      <c r="Q15" s="3087" t="s">
        <v>2481</v>
      </c>
      <c r="R15" s="3087" t="s">
        <v>1412</v>
      </c>
      <c r="S15" s="3089" t="s">
        <v>1410</v>
      </c>
      <c r="T15" s="3087" t="s">
        <v>2482</v>
      </c>
      <c r="U15" s="3093" t="s">
        <v>1413</v>
      </c>
    </row>
    <row r="16" spans="1:21" ht="51.75" customHeight="1" thickBot="1">
      <c r="A16" s="3086"/>
      <c r="B16" s="3088"/>
      <c r="C16" s="3088"/>
      <c r="D16" s="3088"/>
      <c r="E16" s="3088"/>
      <c r="F16" s="3088"/>
      <c r="G16" s="3088"/>
      <c r="H16" s="3088"/>
      <c r="I16" s="3088"/>
      <c r="J16" s="3088"/>
      <c r="K16" s="3088"/>
      <c r="L16" s="3090"/>
      <c r="M16" s="3088"/>
      <c r="N16" s="3088"/>
      <c r="O16" s="3092"/>
      <c r="P16" s="3090"/>
      <c r="Q16" s="3088"/>
      <c r="R16" s="3088"/>
      <c r="S16" s="3090"/>
      <c r="T16" s="3088"/>
      <c r="U16" s="3094"/>
    </row>
    <row r="17" spans="1:21" ht="15.75">
      <c r="A17" s="3082"/>
      <c r="B17" s="3079"/>
      <c r="C17" s="3079"/>
      <c r="D17" s="3079"/>
      <c r="E17" s="1388"/>
      <c r="F17" s="1388"/>
      <c r="G17" s="1388"/>
      <c r="H17" s="1388"/>
      <c r="I17" s="1389" t="s">
        <v>2477</v>
      </c>
      <c r="J17" s="3079"/>
      <c r="K17" s="3079"/>
      <c r="L17" s="1390"/>
      <c r="M17" s="3079"/>
      <c r="N17" s="1390"/>
      <c r="O17" s="1390"/>
      <c r="P17" s="1390"/>
      <c r="Q17" s="3079"/>
      <c r="R17" s="1390"/>
      <c r="S17" s="1390"/>
      <c r="T17" s="3079"/>
      <c r="U17" s="1391"/>
    </row>
    <row r="18" spans="1:21" ht="15.75">
      <c r="A18" s="3083"/>
      <c r="B18" s="3080"/>
      <c r="C18" s="3080"/>
      <c r="D18" s="3080"/>
      <c r="E18" s="1392"/>
      <c r="F18" s="1392"/>
      <c r="G18" s="1392"/>
      <c r="H18" s="1392"/>
      <c r="I18" s="1393" t="s">
        <v>207</v>
      </c>
      <c r="J18" s="3080"/>
      <c r="K18" s="3080"/>
      <c r="L18" s="1394"/>
      <c r="M18" s="3080"/>
      <c r="N18" s="1394"/>
      <c r="O18" s="1394"/>
      <c r="P18" s="1394"/>
      <c r="Q18" s="3080"/>
      <c r="R18" s="1394"/>
      <c r="S18" s="1394"/>
      <c r="T18" s="3080"/>
      <c r="U18" s="1395"/>
    </row>
    <row r="19" spans="1:21" ht="15.75">
      <c r="A19" s="3083"/>
      <c r="B19" s="3080"/>
      <c r="C19" s="3080"/>
      <c r="D19" s="3080"/>
      <c r="E19" s="1392"/>
      <c r="F19" s="1392"/>
      <c r="G19" s="1392"/>
      <c r="H19" s="1392"/>
      <c r="I19" s="1393" t="s">
        <v>209</v>
      </c>
      <c r="J19" s="3080"/>
      <c r="K19" s="3080"/>
      <c r="L19" s="1394"/>
      <c r="M19" s="3080"/>
      <c r="N19" s="1394"/>
      <c r="O19" s="1394"/>
      <c r="P19" s="1394"/>
      <c r="Q19" s="3080"/>
      <c r="R19" s="1394"/>
      <c r="S19" s="1394"/>
      <c r="T19" s="3080"/>
      <c r="U19" s="1395"/>
    </row>
    <row r="20" spans="1:21" ht="15.75">
      <c r="A20" s="3083"/>
      <c r="B20" s="3080"/>
      <c r="C20" s="3080"/>
      <c r="D20" s="3080"/>
      <c r="E20" s="1392"/>
      <c r="F20" s="1392"/>
      <c r="G20" s="1392"/>
      <c r="H20" s="1392"/>
      <c r="I20" s="1393" t="s">
        <v>899</v>
      </c>
      <c r="J20" s="3080"/>
      <c r="K20" s="3080"/>
      <c r="L20" s="1394"/>
      <c r="M20" s="3080"/>
      <c r="N20" s="1394"/>
      <c r="O20" s="1394"/>
      <c r="P20" s="1394"/>
      <c r="Q20" s="3080"/>
      <c r="R20" s="1394"/>
      <c r="S20" s="1394"/>
      <c r="T20" s="3080"/>
      <c r="U20" s="1395"/>
    </row>
    <row r="21" spans="1:21" ht="26.25" thickBot="1">
      <c r="A21" s="3084"/>
      <c r="B21" s="3081"/>
      <c r="C21" s="3081"/>
      <c r="D21" s="3081"/>
      <c r="E21" s="1396"/>
      <c r="F21" s="1396"/>
      <c r="G21" s="1396"/>
      <c r="H21" s="1396"/>
      <c r="I21" s="1397" t="s">
        <v>2274</v>
      </c>
      <c r="J21" s="3081"/>
      <c r="K21" s="3081"/>
      <c r="L21" s="1398"/>
      <c r="M21" s="3081"/>
      <c r="N21" s="1398"/>
      <c r="O21" s="1398"/>
      <c r="P21" s="1398"/>
      <c r="Q21" s="3081"/>
      <c r="R21" s="1398"/>
      <c r="S21" s="1398"/>
      <c r="T21" s="3081"/>
      <c r="U21" s="1399"/>
    </row>
    <row r="22" spans="1:21" ht="15.75">
      <c r="A22" s="3082"/>
      <c r="B22" s="3079"/>
      <c r="C22" s="3079"/>
      <c r="D22" s="3079"/>
      <c r="E22" s="1388"/>
      <c r="F22" s="1388"/>
      <c r="G22" s="1388"/>
      <c r="H22" s="1388"/>
      <c r="I22" s="1389" t="s">
        <v>2477</v>
      </c>
      <c r="J22" s="3079"/>
      <c r="K22" s="3079"/>
      <c r="L22" s="1390"/>
      <c r="M22" s="3079"/>
      <c r="N22" s="1390"/>
      <c r="O22" s="1390"/>
      <c r="P22" s="1390"/>
      <c r="Q22" s="3079"/>
      <c r="R22" s="1390"/>
      <c r="S22" s="1390"/>
      <c r="T22" s="3079"/>
      <c r="U22" s="1391"/>
    </row>
    <row r="23" spans="1:21" ht="15.75">
      <c r="A23" s="3083"/>
      <c r="B23" s="3080"/>
      <c r="C23" s="3080"/>
      <c r="D23" s="3080"/>
      <c r="E23" s="1392"/>
      <c r="F23" s="1392"/>
      <c r="G23" s="1392"/>
      <c r="H23" s="1392"/>
      <c r="I23" s="1393" t="s">
        <v>207</v>
      </c>
      <c r="J23" s="3080"/>
      <c r="K23" s="3080"/>
      <c r="L23" s="1394"/>
      <c r="M23" s="3080"/>
      <c r="N23" s="1394"/>
      <c r="O23" s="1394"/>
      <c r="P23" s="1394"/>
      <c r="Q23" s="3080"/>
      <c r="R23" s="1394"/>
      <c r="S23" s="1394"/>
      <c r="T23" s="3080"/>
      <c r="U23" s="1395"/>
    </row>
    <row r="24" spans="1:21" ht="15.75">
      <c r="A24" s="3083"/>
      <c r="B24" s="3080"/>
      <c r="C24" s="3080"/>
      <c r="D24" s="3080"/>
      <c r="E24" s="1392"/>
      <c r="F24" s="1392"/>
      <c r="G24" s="1392"/>
      <c r="H24" s="1392"/>
      <c r="I24" s="1393" t="s">
        <v>209</v>
      </c>
      <c r="J24" s="3080"/>
      <c r="K24" s="3080"/>
      <c r="L24" s="1394"/>
      <c r="M24" s="3080"/>
      <c r="N24" s="1394"/>
      <c r="O24" s="1394"/>
      <c r="P24" s="1394"/>
      <c r="Q24" s="3080"/>
      <c r="R24" s="1394"/>
      <c r="S24" s="1394"/>
      <c r="T24" s="3080"/>
      <c r="U24" s="1395"/>
    </row>
    <row r="25" spans="1:21" ht="15.75">
      <c r="A25" s="3083"/>
      <c r="B25" s="3080"/>
      <c r="C25" s="3080"/>
      <c r="D25" s="3080"/>
      <c r="E25" s="1392"/>
      <c r="F25" s="1392"/>
      <c r="G25" s="1392"/>
      <c r="H25" s="1392"/>
      <c r="I25" s="1393" t="s">
        <v>899</v>
      </c>
      <c r="J25" s="3080"/>
      <c r="K25" s="3080"/>
      <c r="L25" s="1394"/>
      <c r="M25" s="3080"/>
      <c r="N25" s="1394"/>
      <c r="O25" s="1394"/>
      <c r="P25" s="1394"/>
      <c r="Q25" s="3080"/>
      <c r="R25" s="1394"/>
      <c r="S25" s="1394"/>
      <c r="T25" s="3080"/>
      <c r="U25" s="1395"/>
    </row>
    <row r="26" spans="1:21" ht="26.25" thickBot="1">
      <c r="A26" s="3084"/>
      <c r="B26" s="3081"/>
      <c r="C26" s="3081"/>
      <c r="D26" s="3081"/>
      <c r="E26" s="1396"/>
      <c r="F26" s="1396"/>
      <c r="G26" s="1396"/>
      <c r="H26" s="1396"/>
      <c r="I26" s="1397" t="s">
        <v>2274</v>
      </c>
      <c r="J26" s="3081"/>
      <c r="K26" s="3081"/>
      <c r="L26" s="1398"/>
      <c r="M26" s="3081"/>
      <c r="N26" s="1398"/>
      <c r="O26" s="1398"/>
      <c r="P26" s="1398"/>
      <c r="Q26" s="3081"/>
      <c r="R26" s="1398"/>
      <c r="S26" s="1398"/>
      <c r="T26" s="3081"/>
      <c r="U26" s="1399"/>
    </row>
  </sheetData>
  <sheetProtection formatRows="0" sort="0" autoFilter="0"/>
  <mergeCells count="53">
    <mergeCell ref="B6:C6"/>
    <mergeCell ref="A1:C1"/>
    <mergeCell ref="B2:C2"/>
    <mergeCell ref="B3:C3"/>
    <mergeCell ref="B4:C4"/>
    <mergeCell ref="B5:C5"/>
    <mergeCell ref="U15:U16"/>
    <mergeCell ref="B7:C7"/>
    <mergeCell ref="B8:C8"/>
    <mergeCell ref="B9:C9"/>
    <mergeCell ref="B11:C11"/>
    <mergeCell ref="B12:C12"/>
    <mergeCell ref="L14:O14"/>
    <mergeCell ref="P14:R14"/>
    <mergeCell ref="S14:U14"/>
    <mergeCell ref="F15:F16"/>
    <mergeCell ref="S15:S16"/>
    <mergeCell ref="T15:T16"/>
    <mergeCell ref="K22:K26"/>
    <mergeCell ref="M22:M26"/>
    <mergeCell ref="Q22:Q26"/>
    <mergeCell ref="T22:T26"/>
    <mergeCell ref="G15:G16"/>
    <mergeCell ref="P15:P16"/>
    <mergeCell ref="Q15:Q16"/>
    <mergeCell ref="H15:H16"/>
    <mergeCell ref="I15:I16"/>
    <mergeCell ref="J15:J16"/>
    <mergeCell ref="K15:K16"/>
    <mergeCell ref="L15:L16"/>
    <mergeCell ref="M15:M16"/>
    <mergeCell ref="N15:N16"/>
    <mergeCell ref="O15:O16"/>
    <mergeCell ref="R15:R16"/>
    <mergeCell ref="A22:A26"/>
    <mergeCell ref="B22:B26"/>
    <mergeCell ref="C22:C26"/>
    <mergeCell ref="D22:D26"/>
    <mergeCell ref="J22:J26"/>
    <mergeCell ref="A15:A16"/>
    <mergeCell ref="B15:B16"/>
    <mergeCell ref="C15:C16"/>
    <mergeCell ref="D15:D16"/>
    <mergeCell ref="E15:E16"/>
    <mergeCell ref="K17:K21"/>
    <mergeCell ref="M17:M21"/>
    <mergeCell ref="Q17:Q21"/>
    <mergeCell ref="T17:T21"/>
    <mergeCell ref="A17:A21"/>
    <mergeCell ref="B17:B21"/>
    <mergeCell ref="C17:C21"/>
    <mergeCell ref="D17:D21"/>
    <mergeCell ref="J17:J21"/>
  </mergeCells>
  <dataValidations count="4">
    <dataValidation type="decimal" allowBlank="1" showInputMessage="1" showErrorMessage="1" sqref="B12:C12">
      <formula1>0</formula1>
      <formula2>10000</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formula1>
      <formula2>10</formula2>
    </dataValidation>
  </dataValidations>
  <pageMargins left="0.75" right="0.75" top="0.74" bottom="1" header="1.37" footer="0.5"/>
  <pageSetup paperSize="9" scale="32"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8"/>
  <dimension ref="A1:X25"/>
  <sheetViews>
    <sheetView zoomScale="90" zoomScaleNormal="90" zoomScaleSheetLayoutView="80" workbookViewId="0">
      <selection sqref="A1:C1"/>
    </sheetView>
  </sheetViews>
  <sheetFormatPr defaultColWidth="9.140625" defaultRowHeight="12.75"/>
  <cols>
    <col min="1" max="1" width="47.28515625" style="333" bestFit="1" customWidth="1"/>
    <col min="2" max="2" width="18.28515625" style="333" customWidth="1"/>
    <col min="3" max="3" width="19.42578125" style="331" customWidth="1"/>
    <col min="4" max="4" width="16.42578125" style="333" customWidth="1"/>
    <col min="5" max="6" width="14.28515625" style="333" bestFit="1" customWidth="1"/>
    <col min="7" max="20" width="9.140625" style="331"/>
    <col min="21" max="21" width="9.140625" style="332"/>
    <col min="22" max="24" width="9.140625" style="331"/>
    <col min="25" max="16384" width="9.140625" style="336"/>
  </cols>
  <sheetData>
    <row r="1" spans="1:6" ht="15">
      <c r="A1" s="2860" t="s">
        <v>29</v>
      </c>
      <c r="B1" s="2860"/>
      <c r="C1" s="2860"/>
      <c r="D1" s="200"/>
      <c r="E1" s="200"/>
      <c r="F1" s="200"/>
    </row>
    <row r="2" spans="1:6" ht="15">
      <c r="A2" s="1267" t="s">
        <v>30</v>
      </c>
      <c r="B2" s="2901" t="s">
        <v>1414</v>
      </c>
      <c r="C2" s="2901"/>
      <c r="D2" s="200"/>
      <c r="E2" s="200"/>
      <c r="F2" s="200"/>
    </row>
    <row r="3" spans="1:6" ht="15">
      <c r="A3" s="1267" t="s">
        <v>31</v>
      </c>
      <c r="B3" s="2911" t="s">
        <v>1415</v>
      </c>
      <c r="C3" s="2911"/>
      <c r="D3" s="200"/>
      <c r="E3" s="200"/>
      <c r="F3" s="200"/>
    </row>
    <row r="4" spans="1:6" ht="15">
      <c r="A4" s="1267" t="s">
        <v>32</v>
      </c>
      <c r="B4" s="2901">
        <v>2</v>
      </c>
      <c r="C4" s="2901"/>
      <c r="D4" s="200"/>
      <c r="E4" s="200"/>
      <c r="F4" s="200"/>
    </row>
    <row r="5" spans="1:6" ht="15">
      <c r="A5" s="1267" t="s">
        <v>33</v>
      </c>
      <c r="B5" s="2901"/>
      <c r="C5" s="2901"/>
      <c r="D5" s="200"/>
      <c r="E5" s="200"/>
      <c r="F5" s="200"/>
    </row>
    <row r="6" spans="1:6" ht="15">
      <c r="A6" s="1267" t="s">
        <v>34</v>
      </c>
      <c r="B6" s="2901"/>
      <c r="C6" s="2901"/>
      <c r="D6" s="200"/>
      <c r="E6" s="200"/>
      <c r="F6" s="200"/>
    </row>
    <row r="7" spans="1:6" ht="15">
      <c r="A7" s="1267" t="s">
        <v>35</v>
      </c>
      <c r="B7" s="2901"/>
      <c r="C7" s="2901"/>
      <c r="D7" s="200"/>
      <c r="E7" s="200"/>
      <c r="F7" s="200"/>
    </row>
    <row r="8" spans="1:6" ht="15">
      <c r="A8" s="1267" t="s">
        <v>814</v>
      </c>
      <c r="B8" s="2902"/>
      <c r="C8" s="2902"/>
      <c r="D8" s="200"/>
      <c r="E8" s="200"/>
      <c r="F8" s="200"/>
    </row>
    <row r="9" spans="1:6" ht="15">
      <c r="A9" s="1267" t="s">
        <v>197</v>
      </c>
      <c r="B9" s="2911"/>
      <c r="C9" s="2911"/>
      <c r="D9" s="200"/>
      <c r="E9" s="200"/>
      <c r="F9" s="200"/>
    </row>
    <row r="10" spans="1:6" ht="15">
      <c r="A10" s="1348" t="s">
        <v>815</v>
      </c>
      <c r="B10" s="3120"/>
      <c r="C10" s="3121"/>
      <c r="D10" s="200"/>
      <c r="E10" s="200"/>
      <c r="F10" s="200"/>
    </row>
    <row r="11" spans="1:6" ht="15">
      <c r="A11" s="1267"/>
      <c r="B11" s="3122"/>
      <c r="C11" s="3122"/>
      <c r="D11" s="200"/>
      <c r="E11" s="200"/>
      <c r="F11" s="200"/>
    </row>
    <row r="12" spans="1:6" ht="15">
      <c r="A12" s="200"/>
      <c r="B12" s="200"/>
      <c r="C12" s="200"/>
      <c r="D12" s="200"/>
      <c r="E12" s="200"/>
      <c r="F12" s="200"/>
    </row>
    <row r="13" spans="1:6" ht="15.75" thickBot="1">
      <c r="A13" s="200"/>
      <c r="B13" s="200"/>
      <c r="C13" s="200"/>
      <c r="D13" s="200"/>
      <c r="E13" s="200"/>
      <c r="F13" s="200"/>
    </row>
    <row r="14" spans="1:6" ht="15.75">
      <c r="A14" s="3105" t="s">
        <v>2474</v>
      </c>
      <c r="B14" s="3106"/>
      <c r="C14" s="3106"/>
      <c r="D14" s="3106"/>
      <c r="E14" s="3106"/>
      <c r="F14" s="3107"/>
    </row>
    <row r="15" spans="1:6">
      <c r="A15" s="3108" t="s">
        <v>2475</v>
      </c>
      <c r="B15" s="3109"/>
      <c r="C15" s="3109"/>
      <c r="D15" s="3109"/>
      <c r="E15" s="3109"/>
      <c r="F15" s="3110"/>
    </row>
    <row r="16" spans="1:6">
      <c r="A16" s="3111" t="s">
        <v>0</v>
      </c>
      <c r="B16" s="3112"/>
      <c r="C16" s="3112"/>
      <c r="D16" s="3112"/>
      <c r="E16" s="3112"/>
      <c r="F16" s="3113"/>
    </row>
    <row r="17" spans="1:6">
      <c r="A17" s="1349"/>
      <c r="B17" s="1350" t="s">
        <v>5</v>
      </c>
      <c r="C17" s="1350" t="s">
        <v>6</v>
      </c>
      <c r="D17" s="1350" t="s">
        <v>7</v>
      </c>
      <c r="E17" s="1350" t="s">
        <v>8</v>
      </c>
      <c r="F17" s="1351" t="s">
        <v>9</v>
      </c>
    </row>
    <row r="18" spans="1:6">
      <c r="A18" s="1349"/>
      <c r="B18" s="3114" t="s">
        <v>12</v>
      </c>
      <c r="C18" s="3115"/>
      <c r="D18" s="3115"/>
      <c r="E18" s="3115"/>
      <c r="F18" s="3116"/>
    </row>
    <row r="19" spans="1:6" ht="15.75">
      <c r="A19" s="3117" t="s">
        <v>2476</v>
      </c>
      <c r="B19" s="3118"/>
      <c r="C19" s="3118"/>
      <c r="D19" s="3118"/>
      <c r="E19" s="3118"/>
      <c r="F19" s="3119"/>
    </row>
    <row r="20" spans="1:6">
      <c r="A20" s="1352" t="s">
        <v>2477</v>
      </c>
      <c r="B20" s="1353"/>
      <c r="C20" s="1353"/>
      <c r="D20" s="1353"/>
      <c r="E20" s="1353"/>
      <c r="F20" s="1354"/>
    </row>
    <row r="21" spans="1:6">
      <c r="A21" s="1352" t="s">
        <v>207</v>
      </c>
      <c r="B21" s="1353"/>
      <c r="C21" s="1353"/>
      <c r="D21" s="1353"/>
      <c r="E21" s="1353"/>
      <c r="F21" s="1354"/>
    </row>
    <row r="22" spans="1:6">
      <c r="A22" s="1352" t="s">
        <v>2273</v>
      </c>
      <c r="B22" s="1353"/>
      <c r="C22" s="1353"/>
      <c r="D22" s="1353"/>
      <c r="E22" s="1353"/>
      <c r="F22" s="1354"/>
    </row>
    <row r="23" spans="1:6">
      <c r="A23" s="1352" t="s">
        <v>899</v>
      </c>
      <c r="B23" s="1353"/>
      <c r="C23" s="1353"/>
      <c r="D23" s="1353"/>
      <c r="E23" s="1353"/>
      <c r="F23" s="1354"/>
    </row>
    <row r="24" spans="1:6">
      <c r="A24" s="1352" t="s">
        <v>225</v>
      </c>
      <c r="B24" s="1353"/>
      <c r="C24" s="1353"/>
      <c r="D24" s="1353"/>
      <c r="E24" s="1353"/>
      <c r="F24" s="1354"/>
    </row>
    <row r="25" spans="1:6" ht="13.5" thickBot="1">
      <c r="A25" s="1355" t="s">
        <v>279</v>
      </c>
      <c r="B25" s="1356"/>
      <c r="C25" s="1356"/>
      <c r="D25" s="1356"/>
      <c r="E25" s="1356"/>
      <c r="F25" s="1357"/>
    </row>
  </sheetData>
  <sheetProtection formatRows="0" sort="0" autoFilter="0"/>
  <mergeCells count="16">
    <mergeCell ref="B6:C6"/>
    <mergeCell ref="B2:C2"/>
    <mergeCell ref="B3:C3"/>
    <mergeCell ref="A1:C1"/>
    <mergeCell ref="B4:C4"/>
    <mergeCell ref="B5:C5"/>
    <mergeCell ref="B7:C7"/>
    <mergeCell ref="B8:C8"/>
    <mergeCell ref="B9:C9"/>
    <mergeCell ref="B10:C10"/>
    <mergeCell ref="B11:C11"/>
    <mergeCell ref="A14:F14"/>
    <mergeCell ref="A15:F15"/>
    <mergeCell ref="A16:F16"/>
    <mergeCell ref="B18:F18"/>
    <mergeCell ref="A19:F19"/>
  </mergeCells>
  <pageMargins left="0.75" right="0.75" top="0.74" bottom="1" header="1.37" footer="0.5"/>
  <pageSetup paperSize="9" scale="32"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workbookViewId="0">
      <selection activeCell="B17" sqref="B17"/>
    </sheetView>
  </sheetViews>
  <sheetFormatPr defaultColWidth="9.140625" defaultRowHeight="15"/>
  <cols>
    <col min="1" max="1" width="20" style="736" customWidth="1"/>
    <col min="2" max="2" width="20.5703125" style="736" customWidth="1"/>
    <col min="3" max="3" width="19.140625" style="736" customWidth="1"/>
    <col min="4" max="4" width="35.28515625" style="736" customWidth="1"/>
    <col min="5" max="5" width="17.85546875" style="736" customWidth="1"/>
    <col min="6" max="6" width="22.28515625" style="736" customWidth="1"/>
    <col min="7" max="7" width="14.7109375" style="736" customWidth="1"/>
    <col min="8" max="8" width="13.140625" style="736" customWidth="1"/>
    <col min="9" max="16384" width="9.140625" style="224"/>
  </cols>
  <sheetData>
    <row r="1" spans="1:12" ht="15" customHeight="1">
      <c r="A1" s="3133" t="s">
        <v>29</v>
      </c>
      <c r="B1" s="3134"/>
      <c r="C1" s="3134"/>
      <c r="D1" s="3134"/>
      <c r="E1" s="224"/>
      <c r="F1" s="224"/>
      <c r="G1" s="224"/>
      <c r="H1" s="224"/>
    </row>
    <row r="2" spans="1:12">
      <c r="A2" s="1163" t="s">
        <v>30</v>
      </c>
      <c r="B2" s="3135" t="s">
        <v>2339</v>
      </c>
      <c r="C2" s="3136"/>
      <c r="D2" s="3137"/>
      <c r="E2" s="224"/>
      <c r="F2" s="224"/>
      <c r="G2" s="224"/>
      <c r="H2" s="224"/>
    </row>
    <row r="3" spans="1:12" ht="32.25" customHeight="1">
      <c r="A3" s="1163" t="s">
        <v>31</v>
      </c>
      <c r="B3" s="3123" t="s">
        <v>2340</v>
      </c>
      <c r="C3" s="3124"/>
      <c r="D3" s="3125"/>
      <c r="E3" s="224"/>
      <c r="F3" s="224"/>
      <c r="G3" s="224"/>
      <c r="H3" s="224"/>
    </row>
    <row r="4" spans="1:12">
      <c r="A4" s="1163" t="s">
        <v>32</v>
      </c>
      <c r="B4" s="3138">
        <v>1</v>
      </c>
      <c r="C4" s="3139"/>
      <c r="D4" s="3140"/>
      <c r="E4" s="224"/>
      <c r="F4" s="224"/>
      <c r="G4" s="224"/>
      <c r="H4" s="224"/>
    </row>
    <row r="5" spans="1:12">
      <c r="A5" s="1163" t="s">
        <v>33</v>
      </c>
      <c r="B5" s="3141"/>
      <c r="C5" s="3142"/>
      <c r="D5" s="3143"/>
      <c r="E5" s="224"/>
      <c r="F5" s="224"/>
      <c r="G5" s="224"/>
      <c r="H5" s="224"/>
    </row>
    <row r="6" spans="1:12">
      <c r="A6" s="1163" t="s">
        <v>34</v>
      </c>
      <c r="B6" s="3141"/>
      <c r="C6" s="3142"/>
      <c r="D6" s="3143"/>
      <c r="E6" s="224"/>
      <c r="F6" s="224"/>
      <c r="G6" s="224"/>
      <c r="H6" s="224"/>
    </row>
    <row r="7" spans="1:12" ht="25.5">
      <c r="A7" s="1164" t="s">
        <v>35</v>
      </c>
      <c r="B7" s="3123"/>
      <c r="C7" s="3124"/>
      <c r="D7" s="3125"/>
      <c r="E7" s="224"/>
      <c r="F7" s="224"/>
      <c r="G7" s="224"/>
      <c r="H7" s="224"/>
    </row>
    <row r="8" spans="1:12" s="1165" customFormat="1" ht="15.75">
      <c r="A8" s="1058" t="s">
        <v>814</v>
      </c>
      <c r="B8" s="3126"/>
      <c r="C8" s="3127"/>
      <c r="D8" s="3128"/>
      <c r="E8" s="1061"/>
      <c r="F8" s="1061"/>
      <c r="G8" s="1061"/>
      <c r="I8" s="1166"/>
      <c r="J8" s="1166"/>
      <c r="K8" s="1167"/>
      <c r="L8" s="1166"/>
    </row>
    <row r="9" spans="1:12" s="1165" customFormat="1" ht="15.75">
      <c r="A9" s="1058" t="s">
        <v>197</v>
      </c>
      <c r="B9" s="2987" t="s">
        <v>414</v>
      </c>
      <c r="C9" s="3129"/>
      <c r="D9" s="2988"/>
      <c r="E9" s="1060"/>
      <c r="F9" s="1060"/>
      <c r="G9" s="1060"/>
      <c r="I9" s="1166"/>
      <c r="J9" s="1166"/>
      <c r="K9" s="1167"/>
      <c r="L9" s="1166"/>
    </row>
    <row r="10" spans="1:12" s="1165" customFormat="1" ht="15.75">
      <c r="A10" s="1168"/>
      <c r="B10" s="1169"/>
      <c r="C10" s="224"/>
      <c r="D10" s="1170"/>
      <c r="E10" s="1170"/>
      <c r="F10" s="1170"/>
      <c r="G10" s="1170"/>
      <c r="I10" s="1166"/>
      <c r="J10" s="1166"/>
      <c r="K10" s="1167"/>
      <c r="L10" s="1166"/>
    </row>
    <row r="11" spans="1:12" s="1165" customFormat="1" ht="15.75">
      <c r="A11" s="3130" t="s">
        <v>815</v>
      </c>
      <c r="B11" s="3131"/>
      <c r="C11" s="3131"/>
      <c r="D11" s="3132"/>
      <c r="E11" s="1171"/>
      <c r="F11" s="1171"/>
      <c r="G11" s="1171"/>
      <c r="I11" s="1166"/>
      <c r="J11" s="1166"/>
      <c r="K11" s="1167"/>
      <c r="L11" s="1166"/>
    </row>
    <row r="12" spans="1:12">
      <c r="A12" s="224"/>
      <c r="B12" s="224"/>
      <c r="C12" s="224"/>
      <c r="D12" s="224"/>
      <c r="E12" s="224"/>
      <c r="F12" s="224"/>
      <c r="G12" s="224"/>
      <c r="H12" s="224"/>
    </row>
    <row r="13" spans="1:12">
      <c r="A13" s="224"/>
      <c r="B13" s="224"/>
      <c r="C13" s="224"/>
      <c r="D13" s="224"/>
      <c r="E13" s="224"/>
      <c r="F13" s="224"/>
      <c r="G13" s="224"/>
      <c r="H13" s="224"/>
    </row>
    <row r="14" spans="1:12" ht="60">
      <c r="A14" s="1172" t="s">
        <v>2223</v>
      </c>
      <c r="B14" s="1172" t="s">
        <v>1339</v>
      </c>
      <c r="C14" s="1172" t="s">
        <v>2318</v>
      </c>
      <c r="D14" s="1173" t="s">
        <v>2341</v>
      </c>
      <c r="E14" s="1173" t="s">
        <v>2342</v>
      </c>
      <c r="F14" s="1174" t="s">
        <v>2343</v>
      </c>
      <c r="G14" s="1174" t="s">
        <v>2344</v>
      </c>
      <c r="H14" s="1174" t="s">
        <v>2345</v>
      </c>
    </row>
    <row r="15" spans="1:12">
      <c r="A15" s="1175"/>
      <c r="B15" s="1176"/>
      <c r="C15" s="1176"/>
      <c r="D15" s="1176"/>
      <c r="E15" s="1176"/>
      <c r="F15" s="1176"/>
      <c r="G15" s="1176"/>
      <c r="H15" s="1177"/>
    </row>
    <row r="16" spans="1:12">
      <c r="A16" s="1175"/>
      <c r="B16" s="1176"/>
      <c r="C16" s="1176"/>
      <c r="D16" s="1176"/>
      <c r="E16" s="1176"/>
      <c r="F16" s="1176"/>
      <c r="G16" s="1176"/>
      <c r="H16" s="1177"/>
    </row>
    <row r="17" spans="1:8">
      <c r="A17" s="1175"/>
      <c r="B17" s="1176"/>
      <c r="C17" s="1176"/>
      <c r="D17" s="1176"/>
      <c r="E17" s="1176"/>
      <c r="F17" s="1176"/>
      <c r="G17" s="1176"/>
      <c r="H17" s="1177"/>
    </row>
    <row r="18" spans="1:8">
      <c r="A18" s="1175"/>
      <c r="B18" s="1176"/>
      <c r="C18" s="1176"/>
      <c r="D18" s="1176"/>
      <c r="E18" s="1176"/>
      <c r="F18" s="1176"/>
      <c r="G18" s="1176"/>
      <c r="H18" s="1177"/>
    </row>
    <row r="19" spans="1:8">
      <c r="A19" s="1175"/>
      <c r="B19" s="1176"/>
      <c r="C19" s="1176"/>
      <c r="D19" s="1176"/>
      <c r="E19" s="1176"/>
      <c r="F19" s="1176"/>
      <c r="G19" s="1176"/>
      <c r="H19" s="1177"/>
    </row>
    <row r="20" spans="1:8">
      <c r="A20" s="1175"/>
      <c r="B20" s="1176"/>
      <c r="C20" s="1176"/>
      <c r="D20" s="1176"/>
      <c r="E20" s="1176"/>
      <c r="F20" s="1176"/>
      <c r="G20" s="1176"/>
      <c r="H20" s="1177"/>
    </row>
    <row r="21" spans="1:8">
      <c r="A21" s="1175"/>
      <c r="B21" s="1176"/>
      <c r="C21" s="1176"/>
      <c r="D21" s="1176"/>
      <c r="E21" s="1176"/>
      <c r="F21" s="1176"/>
      <c r="G21" s="1176"/>
      <c r="H21" s="1177"/>
    </row>
    <row r="22" spans="1:8">
      <c r="A22" s="1175"/>
      <c r="B22" s="1176"/>
      <c r="C22" s="1176"/>
      <c r="D22" s="1176"/>
      <c r="E22" s="1176"/>
      <c r="F22" s="1176"/>
      <c r="G22" s="1176"/>
      <c r="H22" s="1177"/>
    </row>
  </sheetData>
  <sheetProtection formatRows="0" sort="0" autoFilter="0"/>
  <mergeCells count="10">
    <mergeCell ref="B7:D7"/>
    <mergeCell ref="B8:D8"/>
    <mergeCell ref="B9:D9"/>
    <mergeCell ref="A11:D11"/>
    <mergeCell ref="A1:D1"/>
    <mergeCell ref="B2:D2"/>
    <mergeCell ref="B3:D3"/>
    <mergeCell ref="B4:D4"/>
    <mergeCell ref="B5:D5"/>
    <mergeCell ref="B6:D6"/>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workbookViewId="0">
      <selection sqref="A1:C1"/>
    </sheetView>
  </sheetViews>
  <sheetFormatPr defaultColWidth="9.140625" defaultRowHeight="15.75"/>
  <cols>
    <col min="1" max="1" width="20" style="1188" customWidth="1"/>
    <col min="2" max="2" width="34.5703125" style="1188" customWidth="1"/>
    <col min="3" max="3" width="33.5703125" style="1189" customWidth="1"/>
    <col min="4" max="4" width="67" style="1189" customWidth="1"/>
    <col min="5" max="5" width="12" style="1189" customWidth="1"/>
    <col min="6" max="6" width="17.85546875" style="1189" customWidth="1"/>
    <col min="7" max="7" width="20.140625" style="1189" customWidth="1"/>
    <col min="8" max="8" width="20" style="1190" customWidth="1"/>
    <col min="9" max="9" width="11" style="1188" customWidth="1"/>
    <col min="10" max="10" width="13.42578125" style="1189" customWidth="1"/>
    <col min="11" max="11" width="12.5703125" style="1189" customWidth="1"/>
    <col min="12" max="12" width="15.42578125" style="1190" customWidth="1"/>
    <col min="13" max="13" width="12.7109375" style="1189" customWidth="1"/>
    <col min="14" max="16384" width="9.140625" style="1165"/>
  </cols>
  <sheetData>
    <row r="1" spans="1:13">
      <c r="A1" s="3146" t="s">
        <v>29</v>
      </c>
      <c r="B1" s="3147"/>
      <c r="C1" s="3148"/>
      <c r="D1" s="1166"/>
      <c r="E1" s="1166"/>
      <c r="F1" s="1166"/>
      <c r="G1" s="1166"/>
      <c r="H1" s="1167"/>
      <c r="I1" s="1165"/>
      <c r="J1" s="1166"/>
      <c r="K1" s="1166"/>
      <c r="L1" s="1167"/>
      <c r="M1" s="1166"/>
    </row>
    <row r="2" spans="1:13">
      <c r="A2" s="1178" t="s">
        <v>30</v>
      </c>
      <c r="B2" s="3144" t="s">
        <v>2346</v>
      </c>
      <c r="C2" s="3145"/>
      <c r="D2" s="1165"/>
      <c r="E2" s="1166"/>
      <c r="F2" s="1166"/>
      <c r="G2" s="1166"/>
      <c r="H2" s="1167"/>
      <c r="I2" s="1165"/>
      <c r="J2" s="1166"/>
      <c r="K2" s="1166"/>
      <c r="L2" s="1167"/>
      <c r="M2" s="1166"/>
    </row>
    <row r="3" spans="1:13" ht="15.75" customHeight="1">
      <c r="A3" s="1178" t="s">
        <v>31</v>
      </c>
      <c r="B3" s="3144" t="s">
        <v>2347</v>
      </c>
      <c r="C3" s="3145"/>
      <c r="D3" s="1165"/>
      <c r="E3" s="1179"/>
      <c r="F3" s="1179"/>
      <c r="G3" s="1179"/>
      <c r="H3" s="1179"/>
      <c r="I3" s="1165"/>
      <c r="J3" s="1166"/>
      <c r="K3" s="1166"/>
      <c r="L3" s="1167"/>
      <c r="M3" s="1166"/>
    </row>
    <row r="4" spans="1:13">
      <c r="A4" s="1178" t="s">
        <v>32</v>
      </c>
      <c r="B4" s="3144">
        <v>1</v>
      </c>
      <c r="C4" s="3145"/>
      <c r="D4" s="1165"/>
      <c r="E4" s="1180"/>
      <c r="F4" s="1180"/>
      <c r="G4" s="1180"/>
      <c r="H4" s="1180"/>
      <c r="I4" s="1165"/>
      <c r="J4" s="1166"/>
      <c r="K4" s="1166"/>
      <c r="L4" s="1167"/>
      <c r="M4" s="1166"/>
    </row>
    <row r="5" spans="1:13">
      <c r="A5" s="1178" t="s">
        <v>33</v>
      </c>
      <c r="B5" s="3144"/>
      <c r="C5" s="3145"/>
      <c r="D5" s="1165"/>
      <c r="E5" s="1059"/>
      <c r="F5" s="1059"/>
      <c r="G5" s="1059"/>
      <c r="H5" s="1059"/>
      <c r="I5" s="1165"/>
      <c r="J5" s="1166"/>
      <c r="K5" s="1166"/>
      <c r="L5" s="1167"/>
      <c r="M5" s="1166"/>
    </row>
    <row r="6" spans="1:13">
      <c r="A6" s="1178" t="s">
        <v>34</v>
      </c>
      <c r="B6" s="3144"/>
      <c r="C6" s="3145"/>
      <c r="D6" s="1165"/>
      <c r="E6" s="1059"/>
      <c r="F6" s="1059"/>
      <c r="G6" s="1059"/>
      <c r="H6" s="1059"/>
      <c r="I6" s="1165"/>
      <c r="J6" s="1166"/>
      <c r="K6" s="1166"/>
      <c r="L6" s="1167"/>
      <c r="M6" s="1166"/>
    </row>
    <row r="7" spans="1:13">
      <c r="A7" s="1178" t="s">
        <v>35</v>
      </c>
      <c r="B7" s="3144"/>
      <c r="C7" s="3145"/>
      <c r="D7" s="1165"/>
      <c r="E7" s="1059"/>
      <c r="F7" s="1059"/>
      <c r="G7" s="1059"/>
      <c r="H7" s="1059"/>
      <c r="I7" s="1165"/>
      <c r="J7" s="1166"/>
      <c r="K7" s="1166"/>
      <c r="L7" s="1167"/>
      <c r="M7" s="1166"/>
    </row>
    <row r="8" spans="1:13">
      <c r="A8" s="1178" t="s">
        <v>814</v>
      </c>
      <c r="B8" s="3144"/>
      <c r="C8" s="3145"/>
      <c r="D8" s="1165"/>
      <c r="E8" s="1059"/>
      <c r="F8" s="1059"/>
      <c r="G8" s="1059"/>
      <c r="H8" s="1059"/>
      <c r="I8" s="1165"/>
      <c r="J8" s="1166"/>
      <c r="K8" s="1166"/>
      <c r="L8" s="1167"/>
      <c r="M8" s="1166"/>
    </row>
    <row r="9" spans="1:13">
      <c r="A9" s="1178" t="s">
        <v>197</v>
      </c>
      <c r="B9" s="3144" t="s">
        <v>414</v>
      </c>
      <c r="C9" s="3145"/>
      <c r="D9" s="1165"/>
      <c r="E9" s="1061"/>
      <c r="F9" s="1061"/>
      <c r="G9" s="1061"/>
      <c r="H9" s="1061"/>
      <c r="I9" s="1165"/>
      <c r="J9" s="1166"/>
      <c r="K9" s="1166"/>
      <c r="L9" s="1167"/>
      <c r="M9" s="1166"/>
    </row>
    <row r="10" spans="1:13">
      <c r="A10" s="1168"/>
      <c r="B10" s="1169"/>
      <c r="C10" s="224"/>
      <c r="D10" s="1165"/>
      <c r="E10" s="1060"/>
      <c r="F10" s="1060"/>
      <c r="G10" s="1060"/>
      <c r="H10" s="1060"/>
      <c r="I10" s="1165"/>
      <c r="J10" s="1166"/>
      <c r="K10" s="1166"/>
      <c r="L10" s="1167"/>
      <c r="M10" s="1166"/>
    </row>
    <row r="11" spans="1:13">
      <c r="A11" s="1178" t="s">
        <v>815</v>
      </c>
      <c r="B11" s="3144"/>
      <c r="C11" s="3145"/>
      <c r="D11" s="1165"/>
      <c r="E11" s="1181"/>
      <c r="F11" s="1170"/>
      <c r="G11" s="1170"/>
      <c r="H11" s="1170"/>
      <c r="I11" s="1165"/>
      <c r="J11" s="1166"/>
      <c r="K11" s="1166"/>
      <c r="L11" s="1167"/>
      <c r="M11" s="1166"/>
    </row>
    <row r="12" spans="1:13">
      <c r="A12" s="1165"/>
      <c r="B12" s="1165"/>
      <c r="C12" s="1165"/>
      <c r="D12" s="1165"/>
      <c r="E12" s="1171"/>
      <c r="F12" s="1171"/>
      <c r="G12" s="1171"/>
      <c r="H12" s="1171"/>
      <c r="I12" s="1165"/>
      <c r="J12" s="1166"/>
      <c r="K12" s="1166"/>
      <c r="L12" s="1167"/>
      <c r="M12" s="1166"/>
    </row>
    <row r="13" spans="1:13">
      <c r="A13" s="1165"/>
      <c r="B13" s="1165"/>
      <c r="C13" s="1166"/>
      <c r="D13" s="1166"/>
      <c r="E13" s="1166"/>
      <c r="F13" s="1166"/>
      <c r="G13" s="1166"/>
      <c r="H13" s="1167"/>
      <c r="I13" s="1165"/>
      <c r="J13" s="1166"/>
      <c r="K13" s="1166"/>
      <c r="L13" s="1167"/>
      <c r="M13" s="1166"/>
    </row>
    <row r="14" spans="1:13" ht="16.5" thickBot="1">
      <c r="A14" s="1165"/>
      <c r="B14" s="1165"/>
      <c r="C14" s="1166"/>
      <c r="D14" s="1166"/>
      <c r="E14" s="1166"/>
      <c r="F14" s="1166"/>
      <c r="G14" s="1166"/>
      <c r="H14" s="1167"/>
      <c r="I14" s="1165"/>
      <c r="J14" s="1166"/>
      <c r="K14" s="1166"/>
      <c r="L14" s="1167"/>
      <c r="M14" s="1166"/>
    </row>
    <row r="15" spans="1:13" ht="16.5" thickBot="1">
      <c r="A15" s="3149" t="s">
        <v>2348</v>
      </c>
      <c r="B15" s="3150"/>
      <c r="C15" s="3150"/>
      <c r="D15" s="3150"/>
      <c r="E15" s="3150"/>
      <c r="F15" s="3150"/>
      <c r="G15" s="3150"/>
      <c r="H15" s="3150"/>
      <c r="I15" s="3150"/>
      <c r="J15" s="3150"/>
      <c r="K15" s="3150"/>
      <c r="L15" s="3150"/>
      <c r="M15" s="3151"/>
    </row>
    <row r="16" spans="1:13" ht="95.25" thickBot="1">
      <c r="A16" s="1182" t="s">
        <v>2223</v>
      </c>
      <c r="B16" s="1182" t="s">
        <v>2349</v>
      </c>
      <c r="C16" s="1183" t="s">
        <v>2350</v>
      </c>
      <c r="D16" s="1183" t="s">
        <v>392</v>
      </c>
      <c r="E16" s="1183" t="s">
        <v>2351</v>
      </c>
      <c r="F16" s="1183" t="s">
        <v>2352</v>
      </c>
      <c r="G16" s="1183" t="s">
        <v>2353</v>
      </c>
      <c r="H16" s="1183" t="s">
        <v>2354</v>
      </c>
      <c r="I16" s="1183" t="s">
        <v>2355</v>
      </c>
      <c r="J16" s="1183" t="s">
        <v>2356</v>
      </c>
      <c r="K16" s="1183" t="s">
        <v>2357</v>
      </c>
      <c r="L16" s="1183" t="s">
        <v>2358</v>
      </c>
      <c r="M16" s="1183" t="s">
        <v>2359</v>
      </c>
    </row>
    <row r="17" spans="1:13" ht="16.5" thickBot="1">
      <c r="A17" s="1184"/>
      <c r="B17" s="1184"/>
      <c r="C17" s="1185"/>
      <c r="D17" s="1185"/>
      <c r="E17" s="1186"/>
      <c r="F17" s="1185"/>
      <c r="G17" s="1185"/>
      <c r="H17" s="1185"/>
      <c r="I17" s="1187"/>
      <c r="J17" s="1186"/>
      <c r="K17" s="1186"/>
      <c r="L17" s="1185"/>
      <c r="M17" s="1186"/>
    </row>
    <row r="18" spans="1:13" ht="16.5" thickBot="1">
      <c r="A18" s="1184"/>
      <c r="B18" s="1184"/>
      <c r="C18" s="1185"/>
      <c r="D18" s="1185"/>
      <c r="E18" s="1186"/>
      <c r="F18" s="1185"/>
      <c r="G18" s="1185"/>
      <c r="H18" s="1185"/>
      <c r="I18" s="1187"/>
      <c r="J18" s="1185"/>
      <c r="K18" s="1186"/>
      <c r="L18" s="1186"/>
      <c r="M18" s="1186"/>
    </row>
    <row r="19" spans="1:13" ht="16.5" thickBot="1">
      <c r="A19" s="1184"/>
      <c r="B19" s="1184"/>
      <c r="C19" s="1185"/>
      <c r="D19" s="1185"/>
      <c r="E19" s="1186"/>
      <c r="F19" s="1185"/>
      <c r="G19" s="1185"/>
      <c r="H19" s="1185"/>
      <c r="I19" s="1187"/>
      <c r="J19" s="1185"/>
      <c r="K19" s="1186"/>
      <c r="L19" s="1186"/>
      <c r="M19" s="1186"/>
    </row>
    <row r="20" spans="1:13" ht="16.5" thickBot="1">
      <c r="A20" s="1184"/>
      <c r="B20" s="1184"/>
      <c r="C20" s="1185"/>
      <c r="D20" s="1185"/>
      <c r="E20" s="1186"/>
      <c r="F20" s="1185"/>
      <c r="G20" s="1185"/>
      <c r="H20" s="1185"/>
      <c r="I20" s="1187"/>
      <c r="J20" s="1185"/>
      <c r="K20" s="1186"/>
      <c r="L20" s="1186"/>
      <c r="M20" s="1186"/>
    </row>
    <row r="21" spans="1:13" ht="16.5" thickBot="1">
      <c r="A21" s="1184"/>
      <c r="B21" s="1184"/>
      <c r="C21" s="1185"/>
      <c r="D21" s="1185"/>
      <c r="E21" s="1186"/>
      <c r="F21" s="1185"/>
      <c r="G21" s="1185"/>
      <c r="H21" s="1185"/>
      <c r="I21" s="1187"/>
      <c r="J21" s="1185"/>
      <c r="K21" s="1186"/>
      <c r="L21" s="1186"/>
      <c r="M21" s="1186"/>
    </row>
    <row r="22" spans="1:13" ht="16.5" thickBot="1">
      <c r="A22" s="1184"/>
      <c r="B22" s="1184"/>
      <c r="C22" s="1185"/>
      <c r="D22" s="1185"/>
      <c r="E22" s="1186"/>
      <c r="F22" s="1185"/>
      <c r="G22" s="1185"/>
      <c r="H22" s="1185"/>
      <c r="I22" s="1187"/>
      <c r="J22" s="1186"/>
      <c r="K22" s="1186"/>
      <c r="L22" s="1186"/>
      <c r="M22" s="1186"/>
    </row>
    <row r="23" spans="1:13" ht="16.5" thickBot="1">
      <c r="A23" s="1184"/>
      <c r="B23" s="1184"/>
      <c r="C23" s="1185"/>
      <c r="D23" s="1185"/>
      <c r="E23" s="1186"/>
      <c r="F23" s="1185"/>
      <c r="G23" s="1185"/>
      <c r="H23" s="1185"/>
      <c r="I23" s="1187"/>
      <c r="J23" s="1186"/>
      <c r="K23" s="1186"/>
      <c r="L23" s="1186"/>
      <c r="M23" s="1186"/>
    </row>
    <row r="24" spans="1:13" ht="16.5" thickBot="1">
      <c r="A24" s="1184"/>
      <c r="B24" s="1184"/>
      <c r="C24" s="1185"/>
      <c r="D24" s="1185"/>
      <c r="E24" s="1186"/>
      <c r="F24" s="1185"/>
      <c r="G24" s="1185"/>
      <c r="H24" s="1185"/>
      <c r="I24" s="1187"/>
      <c r="J24" s="1185"/>
      <c r="K24" s="1186"/>
      <c r="L24" s="1186"/>
      <c r="M24" s="1186"/>
    </row>
    <row r="25" spans="1:13" ht="16.5" thickBot="1">
      <c r="A25" s="1184"/>
      <c r="B25" s="1184"/>
      <c r="C25" s="1185"/>
      <c r="D25" s="1185"/>
      <c r="E25" s="1186"/>
      <c r="F25" s="1185"/>
      <c r="G25" s="1185"/>
      <c r="H25" s="1185"/>
      <c r="I25" s="1187"/>
      <c r="J25" s="1185"/>
      <c r="K25" s="1186"/>
      <c r="L25" s="1186"/>
      <c r="M25" s="1186"/>
    </row>
    <row r="26" spans="1:13" ht="16.5" thickBot="1">
      <c r="A26" s="1184"/>
      <c r="B26" s="1184"/>
      <c r="C26" s="1185"/>
      <c r="D26" s="1185"/>
      <c r="E26" s="1186"/>
      <c r="F26" s="1185"/>
      <c r="G26" s="1185"/>
      <c r="H26" s="1185"/>
      <c r="I26" s="1187"/>
      <c r="J26" s="1185"/>
      <c r="K26" s="1186"/>
      <c r="L26" s="1186"/>
      <c r="M26" s="1186"/>
    </row>
  </sheetData>
  <sheetProtection formatRows="0" sort="0" autoFilter="0"/>
  <mergeCells count="11">
    <mergeCell ref="B7:C7"/>
    <mergeCell ref="B8:C8"/>
    <mergeCell ref="B9:C9"/>
    <mergeCell ref="B11:C11"/>
    <mergeCell ref="A15:M15"/>
    <mergeCell ref="B6:C6"/>
    <mergeCell ref="A1:C1"/>
    <mergeCell ref="B2:C2"/>
    <mergeCell ref="B3:C3"/>
    <mergeCell ref="B4:C4"/>
    <mergeCell ref="B5:C5"/>
  </mergeCells>
  <dataValidations count="2">
    <dataValidation type="whole" allowBlank="1" showInputMessage="1" showErrorMessage="1" sqref="C8">
      <formula1>2010</formula1>
      <formula2>2050</formula2>
    </dataValidation>
    <dataValidation type="textLength" allowBlank="1" showInputMessage="1" showErrorMessage="1" sqref="C6">
      <formula1>1</formula1>
      <formula2>10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workbookViewId="0">
      <selection activeCell="H17" sqref="H17"/>
    </sheetView>
  </sheetViews>
  <sheetFormatPr defaultColWidth="9.140625" defaultRowHeight="15"/>
  <cols>
    <col min="1" max="1" width="20.28515625" style="1201" customWidth="1"/>
    <col min="2" max="2" width="16.140625" style="1201" customWidth="1"/>
    <col min="3" max="3" width="34.42578125" style="1201" customWidth="1"/>
    <col min="4" max="4" width="68.28515625" style="1202" customWidth="1"/>
    <col min="5" max="5" width="13.5703125" style="1201" bestFit="1" customWidth="1"/>
    <col min="6" max="6" width="10.7109375" style="1201" customWidth="1"/>
    <col min="7" max="9" width="9.140625" style="1201"/>
    <col min="10" max="10" width="17.7109375" style="1201" customWidth="1"/>
    <col min="11" max="16384" width="9.140625" style="1192"/>
  </cols>
  <sheetData>
    <row r="1" spans="1:14" s="1165" customFormat="1" ht="15.75">
      <c r="A1" s="3146" t="s">
        <v>29</v>
      </c>
      <c r="B1" s="3147"/>
      <c r="C1" s="3148"/>
      <c r="E1" s="1166"/>
      <c r="F1" s="1166"/>
      <c r="G1" s="1166"/>
      <c r="H1" s="1166"/>
      <c r="I1" s="1167"/>
      <c r="K1" s="1166"/>
      <c r="L1" s="1166"/>
      <c r="M1" s="1167"/>
      <c r="N1" s="1166"/>
    </row>
    <row r="2" spans="1:14" s="1165" customFormat="1" ht="15.75">
      <c r="A2" s="1178" t="s">
        <v>30</v>
      </c>
      <c r="B2" s="3144" t="s">
        <v>2360</v>
      </c>
      <c r="C2" s="3145"/>
      <c r="E2" s="1179"/>
      <c r="F2" s="1179"/>
      <c r="G2" s="1179"/>
      <c r="H2" s="1179"/>
      <c r="I2" s="1179"/>
      <c r="K2" s="1166"/>
      <c r="L2" s="1166"/>
      <c r="M2" s="1167"/>
      <c r="N2" s="1166"/>
    </row>
    <row r="3" spans="1:14" s="1165" customFormat="1" ht="24" customHeight="1">
      <c r="A3" s="1178" t="s">
        <v>31</v>
      </c>
      <c r="B3" s="3155" t="s">
        <v>2361</v>
      </c>
      <c r="C3" s="3156"/>
      <c r="E3" s="1180"/>
      <c r="F3" s="1180"/>
      <c r="G3" s="1180"/>
      <c r="H3" s="1180"/>
      <c r="I3" s="1180"/>
      <c r="K3" s="1166"/>
      <c r="L3" s="1166"/>
      <c r="M3" s="1167"/>
      <c r="N3" s="1166"/>
    </row>
    <row r="4" spans="1:14" s="1165" customFormat="1" ht="15.75">
      <c r="A4" s="1178" t="s">
        <v>32</v>
      </c>
      <c r="B4" s="3155">
        <v>1</v>
      </c>
      <c r="C4" s="3156"/>
      <c r="E4" s="1059"/>
      <c r="F4" s="1059"/>
      <c r="G4" s="1059"/>
      <c r="H4" s="1059"/>
      <c r="I4" s="1059"/>
      <c r="K4" s="1166"/>
      <c r="L4" s="1166"/>
      <c r="M4" s="1167"/>
      <c r="N4" s="1166"/>
    </row>
    <row r="5" spans="1:14" s="1165" customFormat="1" ht="15.75">
      <c r="A5" s="1178" t="s">
        <v>33</v>
      </c>
      <c r="B5" s="3155"/>
      <c r="C5" s="3156"/>
      <c r="E5" s="1059"/>
      <c r="F5" s="1059"/>
      <c r="G5" s="1059"/>
      <c r="H5" s="1059"/>
      <c r="I5" s="1059"/>
      <c r="K5" s="1166"/>
      <c r="L5" s="1166"/>
      <c r="M5" s="1167"/>
      <c r="N5" s="1166"/>
    </row>
    <row r="6" spans="1:14" s="1165" customFormat="1" ht="15.75">
      <c r="A6" s="1178" t="s">
        <v>34</v>
      </c>
      <c r="B6" s="3155"/>
      <c r="C6" s="3156"/>
      <c r="E6" s="1059"/>
      <c r="F6" s="1059"/>
      <c r="G6" s="1059"/>
      <c r="H6" s="1059"/>
      <c r="I6" s="1059"/>
      <c r="K6" s="1166"/>
      <c r="L6" s="1166"/>
      <c r="M6" s="1167"/>
      <c r="N6" s="1166"/>
    </row>
    <row r="7" spans="1:14" s="1165" customFormat="1" ht="15.75">
      <c r="A7" s="1178" t="s">
        <v>35</v>
      </c>
      <c r="B7" s="3155"/>
      <c r="C7" s="3156"/>
      <c r="E7" s="1059"/>
      <c r="F7" s="1059"/>
      <c r="G7" s="1059"/>
      <c r="H7" s="1059"/>
      <c r="I7" s="1059"/>
      <c r="K7" s="1166"/>
      <c r="L7" s="1166"/>
      <c r="M7" s="1167"/>
      <c r="N7" s="1166"/>
    </row>
    <row r="8" spans="1:14" s="1165" customFormat="1" ht="15.75">
      <c r="A8" s="1178" t="s">
        <v>814</v>
      </c>
      <c r="B8" s="3155"/>
      <c r="C8" s="3156"/>
      <c r="E8" s="1061"/>
      <c r="F8" s="1061"/>
      <c r="G8" s="1061"/>
      <c r="H8" s="1061"/>
      <c r="I8" s="1061"/>
      <c r="K8" s="1166"/>
      <c r="L8" s="1166"/>
      <c r="M8" s="1167"/>
      <c r="N8" s="1166"/>
    </row>
    <row r="9" spans="1:14" s="1165" customFormat="1" ht="15.75">
      <c r="A9" s="1178" t="s">
        <v>197</v>
      </c>
      <c r="B9" s="3155" t="s">
        <v>414</v>
      </c>
      <c r="C9" s="3156"/>
      <c r="E9" s="1060"/>
      <c r="F9" s="1060"/>
      <c r="G9" s="1060"/>
      <c r="H9" s="1060"/>
      <c r="I9" s="1060"/>
      <c r="K9" s="1166"/>
      <c r="L9" s="1166"/>
      <c r="M9" s="1167"/>
      <c r="N9" s="1166"/>
    </row>
    <row r="10" spans="1:14" s="1165" customFormat="1" ht="17.25" customHeight="1">
      <c r="A10" s="1168"/>
      <c r="B10" s="1169"/>
      <c r="C10" s="224"/>
      <c r="E10" s="1181"/>
      <c r="F10" s="1181"/>
      <c r="G10" s="1170"/>
      <c r="H10" s="1170"/>
      <c r="I10" s="1170"/>
      <c r="K10" s="1166"/>
      <c r="L10" s="1166"/>
      <c r="M10" s="1167"/>
      <c r="N10" s="1166"/>
    </row>
    <row r="11" spans="1:14" s="1165" customFormat="1" ht="15.75">
      <c r="A11" s="1191" t="s">
        <v>815</v>
      </c>
      <c r="B11" s="3130"/>
      <c r="C11" s="3132"/>
      <c r="E11" s="1171"/>
      <c r="F11" s="1171"/>
      <c r="G11" s="1171"/>
      <c r="H11" s="1171"/>
      <c r="I11" s="1171"/>
      <c r="K11" s="1166"/>
      <c r="L11" s="1166"/>
      <c r="M11" s="1167"/>
      <c r="N11" s="1166"/>
    </row>
    <row r="12" spans="1:14" ht="15.75" thickBot="1">
      <c r="A12" s="1192"/>
      <c r="B12" s="1192"/>
      <c r="C12" s="1192"/>
      <c r="D12" s="1193"/>
      <c r="E12" s="1192"/>
      <c r="F12" s="1192"/>
      <c r="G12" s="1192"/>
      <c r="H12" s="1192"/>
      <c r="I12" s="1192"/>
      <c r="J12" s="1192"/>
    </row>
    <row r="13" spans="1:14" ht="15.75" thickBot="1">
      <c r="A13" s="3157" t="s">
        <v>2362</v>
      </c>
      <c r="B13" s="3158"/>
      <c r="C13" s="3158"/>
      <c r="D13" s="3158"/>
      <c r="E13" s="3158"/>
      <c r="F13" s="3158"/>
      <c r="G13" s="3158"/>
      <c r="H13" s="3158"/>
      <c r="I13" s="3158"/>
      <c r="J13" s="3159"/>
    </row>
    <row r="14" spans="1:14" ht="15.75" thickBot="1">
      <c r="A14" s="3152" t="s">
        <v>2363</v>
      </c>
      <c r="B14" s="3153"/>
      <c r="C14" s="3153"/>
      <c r="D14" s="3153"/>
      <c r="E14" s="3153"/>
      <c r="F14" s="3153"/>
      <c r="G14" s="3153"/>
      <c r="H14" s="3153"/>
      <c r="I14" s="3153"/>
      <c r="J14" s="3154"/>
    </row>
    <row r="15" spans="1:14" ht="40.5" customHeight="1" thickBot="1">
      <c r="A15" s="3160" t="s">
        <v>2223</v>
      </c>
      <c r="B15" s="3160" t="s">
        <v>2364</v>
      </c>
      <c r="C15" s="3162" t="s">
        <v>1339</v>
      </c>
      <c r="D15" s="3160" t="s">
        <v>2289</v>
      </c>
      <c r="E15" s="3164" t="s">
        <v>2365</v>
      </c>
      <c r="F15" s="3165"/>
      <c r="G15" s="3165"/>
      <c r="H15" s="3165"/>
      <c r="I15" s="3166"/>
      <c r="J15" s="1194" t="s">
        <v>2366</v>
      </c>
    </row>
    <row r="16" spans="1:14" ht="30.75" thickBot="1">
      <c r="A16" s="3161"/>
      <c r="B16" s="3161"/>
      <c r="C16" s="3163"/>
      <c r="D16" s="3161"/>
      <c r="E16" s="1195" t="s">
        <v>2367</v>
      </c>
      <c r="F16" s="1195" t="s">
        <v>2368</v>
      </c>
      <c r="G16" s="1195" t="s">
        <v>2369</v>
      </c>
      <c r="H16" s="1195" t="s">
        <v>2370</v>
      </c>
      <c r="I16" s="1195" t="s">
        <v>2371</v>
      </c>
      <c r="J16" s="1196" t="s">
        <v>2372</v>
      </c>
    </row>
    <row r="17" spans="1:10" s="1200" customFormat="1" ht="15.75" thickBot="1">
      <c r="A17" s="1197"/>
      <c r="B17" s="1197"/>
      <c r="C17" s="1198"/>
      <c r="D17" s="1198"/>
      <c r="E17" s="1198"/>
      <c r="F17" s="1198"/>
      <c r="G17" s="1199"/>
      <c r="H17" s="1198"/>
      <c r="I17" s="1198"/>
      <c r="J17" s="1198"/>
    </row>
    <row r="18" spans="1:10" s="1200" customFormat="1" ht="15.75" thickBot="1">
      <c r="A18" s="1197"/>
      <c r="B18" s="1197"/>
      <c r="C18" s="1198"/>
      <c r="D18" s="1198"/>
      <c r="E18" s="1198"/>
      <c r="F18" s="1198"/>
      <c r="G18" s="1199"/>
      <c r="H18" s="1198"/>
      <c r="I18" s="1198"/>
      <c r="J18" s="1198"/>
    </row>
    <row r="19" spans="1:10" s="1200" customFormat="1" ht="15.75" thickBot="1">
      <c r="A19" s="1197"/>
      <c r="B19" s="1197"/>
      <c r="C19" s="1198"/>
      <c r="D19" s="1198"/>
      <c r="E19" s="1198"/>
      <c r="F19" s="1198"/>
      <c r="G19" s="1199"/>
      <c r="H19" s="1198"/>
      <c r="I19" s="1198"/>
      <c r="J19" s="1198"/>
    </row>
    <row r="20" spans="1:10" s="1200" customFormat="1" ht="15.75" thickBot="1">
      <c r="A20" s="1197"/>
      <c r="B20" s="1197"/>
      <c r="C20" s="1198"/>
      <c r="D20" s="1198"/>
      <c r="E20" s="1198"/>
      <c r="F20" s="1198"/>
      <c r="G20" s="1199"/>
      <c r="H20" s="1198"/>
      <c r="I20" s="1198"/>
      <c r="J20" s="1198"/>
    </row>
    <row r="21" spans="1:10" s="1200" customFormat="1" ht="15.75" thickBot="1">
      <c r="A21" s="1197"/>
      <c r="B21" s="1197"/>
      <c r="C21" s="1198"/>
      <c r="D21" s="1198"/>
      <c r="E21" s="1198"/>
      <c r="F21" s="1198"/>
      <c r="G21" s="1199"/>
      <c r="H21" s="1198"/>
      <c r="I21" s="1198"/>
      <c r="J21" s="1198"/>
    </row>
    <row r="22" spans="1:10" s="1200" customFormat="1" ht="15.75" thickBot="1">
      <c r="A22" s="1197"/>
      <c r="B22" s="1197"/>
      <c r="C22" s="1198"/>
      <c r="D22" s="1198"/>
      <c r="E22" s="1198"/>
      <c r="F22" s="1198"/>
      <c r="G22" s="1199"/>
      <c r="H22" s="1198"/>
      <c r="I22" s="1198"/>
      <c r="J22" s="1198"/>
    </row>
    <row r="23" spans="1:10" s="1200" customFormat="1" ht="15.75" thickBot="1">
      <c r="A23" s="1197"/>
      <c r="B23" s="1197"/>
      <c r="C23" s="1198"/>
      <c r="D23" s="1198"/>
      <c r="E23" s="1198"/>
      <c r="F23" s="1198"/>
      <c r="G23" s="1199"/>
      <c r="H23" s="1198"/>
      <c r="I23" s="1198"/>
      <c r="J23" s="1198"/>
    </row>
    <row r="24" spans="1:10" s="1200" customFormat="1" ht="15.75" thickBot="1">
      <c r="A24" s="1197"/>
      <c r="B24" s="1197"/>
      <c r="C24" s="1198"/>
      <c r="D24" s="1198"/>
      <c r="E24" s="1198"/>
      <c r="F24" s="1198"/>
      <c r="G24" s="1199"/>
      <c r="H24" s="1198"/>
      <c r="I24" s="1198"/>
      <c r="J24" s="1198"/>
    </row>
    <row r="25" spans="1:10" s="1200" customFormat="1" ht="15.75" thickBot="1">
      <c r="A25" s="1197"/>
      <c r="B25" s="1197"/>
      <c r="C25" s="1198"/>
      <c r="D25" s="1198"/>
      <c r="E25" s="1198"/>
      <c r="F25" s="1198"/>
      <c r="G25" s="1199"/>
      <c r="H25" s="1198"/>
      <c r="I25" s="1198"/>
      <c r="J25" s="1198"/>
    </row>
    <row r="26" spans="1:10" s="1200" customFormat="1" ht="15.75" thickBot="1">
      <c r="A26" s="1197"/>
      <c r="B26" s="1197"/>
      <c r="C26" s="1198"/>
      <c r="D26" s="1198"/>
      <c r="E26" s="1198"/>
      <c r="F26" s="1198"/>
      <c r="G26" s="1199"/>
      <c r="H26" s="1198"/>
      <c r="I26" s="1198"/>
      <c r="J26" s="1198"/>
    </row>
    <row r="27" spans="1:10" s="1200" customFormat="1" ht="15.75" thickBot="1">
      <c r="A27" s="1197"/>
      <c r="B27" s="1197"/>
      <c r="C27" s="1198"/>
      <c r="D27" s="1198"/>
      <c r="E27" s="1198"/>
      <c r="F27" s="1198"/>
      <c r="G27" s="1199"/>
      <c r="H27" s="1198"/>
      <c r="I27" s="1198"/>
      <c r="J27" s="1198"/>
    </row>
    <row r="28" spans="1:10" s="1200" customFormat="1" ht="15.75" thickBot="1">
      <c r="A28" s="1197"/>
      <c r="B28" s="1197"/>
      <c r="C28" s="1198"/>
      <c r="D28" s="1198"/>
      <c r="E28" s="1198"/>
      <c r="F28" s="1198"/>
      <c r="G28" s="1199"/>
      <c r="H28" s="1198"/>
      <c r="I28" s="1198"/>
      <c r="J28" s="1198"/>
    </row>
  </sheetData>
  <sheetProtection formatRows="0" sort="0" autoFilter="0"/>
  <mergeCells count="17">
    <mergeCell ref="A15:A16"/>
    <mergeCell ref="B15:B16"/>
    <mergeCell ref="C15:C16"/>
    <mergeCell ref="D15:D16"/>
    <mergeCell ref="E15:I15"/>
    <mergeCell ref="A14:J14"/>
    <mergeCell ref="A1:C1"/>
    <mergeCell ref="B2:C2"/>
    <mergeCell ref="B3:C3"/>
    <mergeCell ref="B4:C4"/>
    <mergeCell ref="B5:C5"/>
    <mergeCell ref="B6:C6"/>
    <mergeCell ref="B7:C7"/>
    <mergeCell ref="B8:C8"/>
    <mergeCell ref="B9:C9"/>
    <mergeCell ref="B11:C11"/>
    <mergeCell ref="A13:J13"/>
  </mergeCells>
  <dataValidations count="2">
    <dataValidation type="textLength" allowBlank="1" showInputMessage="1" showErrorMessage="1" sqref="C6">
      <formula1>1</formula1>
      <formula2>10</formula2>
    </dataValidation>
    <dataValidation type="whole" allowBlank="1" showInputMessage="1" showErrorMessage="1" sqref="C8">
      <formula1>2010</formula1>
      <formula2>2050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zoomScaleNormal="100" workbookViewId="0">
      <selection sqref="A1:D1"/>
    </sheetView>
  </sheetViews>
  <sheetFormatPr defaultColWidth="9.140625" defaultRowHeight="15"/>
  <cols>
    <col min="1" max="1" width="20.5703125" style="736" customWidth="1"/>
    <col min="2" max="2" width="28" style="736" bestFit="1" customWidth="1"/>
    <col min="3" max="3" width="19.140625" style="736" customWidth="1"/>
    <col min="4" max="4" width="13.5703125" style="736" customWidth="1"/>
    <col min="5" max="5" width="16.42578125" style="736" customWidth="1"/>
    <col min="6" max="6" width="22.28515625" style="736" customWidth="1"/>
    <col min="7" max="7" width="14.28515625" style="736" customWidth="1"/>
    <col min="8" max="16384" width="9.140625" style="224"/>
  </cols>
  <sheetData>
    <row r="1" spans="1:12" ht="15" customHeight="1">
      <c r="A1" s="3133" t="s">
        <v>29</v>
      </c>
      <c r="B1" s="3134"/>
      <c r="C1" s="3134"/>
      <c r="D1" s="3134"/>
      <c r="E1" s="224"/>
      <c r="F1" s="224"/>
      <c r="G1" s="224"/>
    </row>
    <row r="2" spans="1:12">
      <c r="A2" s="1163" t="s">
        <v>30</v>
      </c>
      <c r="B2" s="3135" t="s">
        <v>2373</v>
      </c>
      <c r="C2" s="3136"/>
      <c r="D2" s="3137"/>
      <c r="E2" s="224"/>
      <c r="F2" s="224"/>
      <c r="G2" s="224"/>
    </row>
    <row r="3" spans="1:12" ht="15" customHeight="1">
      <c r="A3" s="1163" t="s">
        <v>31</v>
      </c>
      <c r="B3" s="3135" t="s">
        <v>2374</v>
      </c>
      <c r="C3" s="3136"/>
      <c r="D3" s="3137"/>
      <c r="E3" s="224"/>
      <c r="F3" s="224"/>
      <c r="G3" s="224"/>
    </row>
    <row r="4" spans="1:12">
      <c r="A4" s="1163" t="s">
        <v>32</v>
      </c>
      <c r="B4" s="3167">
        <v>1</v>
      </c>
      <c r="C4" s="3136"/>
      <c r="D4" s="3137"/>
      <c r="E4" s="224"/>
      <c r="F4" s="224"/>
      <c r="G4" s="224"/>
    </row>
    <row r="5" spans="1:12">
      <c r="A5" s="1163" t="s">
        <v>33</v>
      </c>
      <c r="B5" s="3135"/>
      <c r="C5" s="3136"/>
      <c r="D5" s="3137"/>
      <c r="E5" s="224"/>
      <c r="F5" s="224"/>
      <c r="G5" s="224"/>
    </row>
    <row r="6" spans="1:12">
      <c r="A6" s="1163" t="s">
        <v>34</v>
      </c>
      <c r="B6" s="3135"/>
      <c r="C6" s="3136"/>
      <c r="D6" s="3137"/>
      <c r="E6" s="224"/>
      <c r="F6" s="224"/>
      <c r="G6" s="224"/>
    </row>
    <row r="7" spans="1:12">
      <c r="A7" s="1164" t="s">
        <v>35</v>
      </c>
      <c r="B7" s="3135"/>
      <c r="C7" s="3136"/>
      <c r="D7" s="3137"/>
      <c r="E7" s="224"/>
      <c r="F7" s="224"/>
      <c r="G7" s="224"/>
    </row>
    <row r="8" spans="1:12" s="1165" customFormat="1" ht="15.75">
      <c r="A8" s="1058" t="s">
        <v>814</v>
      </c>
      <c r="B8" s="3135"/>
      <c r="C8" s="3136"/>
      <c r="D8" s="3137"/>
      <c r="E8" s="1061"/>
      <c r="F8" s="1061"/>
      <c r="G8" s="1061"/>
      <c r="I8" s="1166"/>
      <c r="J8" s="1166"/>
      <c r="K8" s="1167"/>
      <c r="L8" s="1166"/>
    </row>
    <row r="9" spans="1:12" s="1165" customFormat="1" ht="15.75">
      <c r="A9" s="1058" t="s">
        <v>197</v>
      </c>
      <c r="B9" s="3135" t="s">
        <v>414</v>
      </c>
      <c r="C9" s="3136"/>
      <c r="D9" s="3137"/>
      <c r="E9" s="1060"/>
      <c r="F9" s="1060"/>
      <c r="G9" s="1060"/>
      <c r="I9" s="1166"/>
      <c r="J9" s="1166"/>
      <c r="K9" s="1167"/>
      <c r="L9" s="1166"/>
    </row>
    <row r="10" spans="1:12" s="1165" customFormat="1" ht="15.75">
      <c r="A10" s="1168"/>
      <c r="B10" s="1169"/>
      <c r="C10" s="224"/>
      <c r="D10" s="1170"/>
      <c r="E10" s="1170"/>
      <c r="F10" s="1170"/>
      <c r="G10" s="1170"/>
      <c r="I10" s="1166"/>
      <c r="J10" s="1166"/>
      <c r="K10" s="1167"/>
      <c r="L10" s="1166"/>
    </row>
    <row r="11" spans="1:12">
      <c r="A11" s="1063" t="s">
        <v>815</v>
      </c>
      <c r="B11" s="3135"/>
      <c r="C11" s="3136"/>
      <c r="D11" s="3137"/>
      <c r="E11" s="224"/>
      <c r="F11" s="224"/>
      <c r="G11" s="224"/>
    </row>
    <row r="12" spans="1:12">
      <c r="A12" s="224"/>
      <c r="B12" s="1203"/>
      <c r="C12" s="1203"/>
      <c r="D12" s="1203"/>
      <c r="E12" s="224"/>
      <c r="F12" s="224"/>
      <c r="G12" s="224"/>
    </row>
    <row r="13" spans="1:12">
      <c r="A13" s="224"/>
      <c r="B13" s="1204"/>
      <c r="C13" s="224"/>
      <c r="D13" s="224"/>
      <c r="E13" s="224"/>
      <c r="F13" s="224"/>
      <c r="G13" s="224"/>
    </row>
    <row r="14" spans="1:12">
      <c r="A14" s="224"/>
      <c r="B14" s="224" t="s">
        <v>2375</v>
      </c>
      <c r="C14" s="224"/>
      <c r="D14" s="224"/>
      <c r="E14" s="224"/>
      <c r="F14" s="224"/>
      <c r="G14" s="224"/>
    </row>
    <row r="15" spans="1:12" ht="25.5">
      <c r="A15" s="1172" t="s">
        <v>2223</v>
      </c>
      <c r="B15" s="1172" t="s">
        <v>1339</v>
      </c>
      <c r="C15" s="1172" t="s">
        <v>2318</v>
      </c>
      <c r="D15" s="1205" t="s">
        <v>2376</v>
      </c>
      <c r="E15" s="1206" t="s">
        <v>2377</v>
      </c>
      <c r="F15" s="1206" t="s">
        <v>2378</v>
      </c>
      <c r="G15" s="715" t="s">
        <v>2379</v>
      </c>
    </row>
    <row r="16" spans="1:12">
      <c r="A16" s="1175"/>
      <c r="B16" s="1175"/>
      <c r="C16" s="1175"/>
      <c r="D16" s="1175"/>
      <c r="E16" s="1175"/>
      <c r="F16" s="1175"/>
      <c r="G16" s="1207"/>
    </row>
    <row r="17" spans="1:7">
      <c r="A17" s="1175"/>
      <c r="B17" s="1175"/>
      <c r="C17" s="1175"/>
      <c r="D17" s="1175"/>
      <c r="E17" s="1175"/>
      <c r="F17" s="1175"/>
      <c r="G17" s="1207"/>
    </row>
    <row r="18" spans="1:7">
      <c r="A18" s="1175"/>
      <c r="B18" s="1175"/>
      <c r="C18" s="1175"/>
      <c r="D18" s="1175"/>
      <c r="E18" s="1175"/>
      <c r="F18" s="1175"/>
      <c r="G18" s="1207"/>
    </row>
    <row r="19" spans="1:7">
      <c r="A19" s="1175"/>
      <c r="B19" s="1175"/>
      <c r="C19" s="1175"/>
      <c r="D19" s="1175"/>
      <c r="E19" s="1175"/>
      <c r="F19" s="1175"/>
      <c r="G19" s="1207"/>
    </row>
    <row r="20" spans="1:7">
      <c r="A20" s="1175"/>
      <c r="B20" s="1175"/>
      <c r="C20" s="1175"/>
      <c r="D20" s="1175"/>
      <c r="E20" s="1175"/>
      <c r="F20" s="1175"/>
      <c r="G20" s="1207"/>
    </row>
    <row r="21" spans="1:7">
      <c r="A21" s="1175"/>
      <c r="B21" s="1175"/>
      <c r="C21" s="1175"/>
      <c r="D21" s="1175"/>
      <c r="E21" s="1175"/>
      <c r="F21" s="1175"/>
      <c r="G21" s="1207"/>
    </row>
    <row r="22" spans="1:7">
      <c r="A22" s="1175"/>
      <c r="B22" s="1175"/>
      <c r="C22" s="1175"/>
      <c r="D22" s="1175"/>
      <c r="E22" s="1175"/>
      <c r="F22" s="1175"/>
      <c r="G22" s="1207"/>
    </row>
    <row r="23" spans="1:7">
      <c r="A23" s="1175"/>
      <c r="B23" s="1175"/>
      <c r="C23" s="1175"/>
      <c r="D23" s="1175"/>
      <c r="E23" s="1175"/>
      <c r="F23" s="1175"/>
      <c r="G23" s="1207"/>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workbookViewId="0">
      <selection sqref="A1:D1"/>
    </sheetView>
  </sheetViews>
  <sheetFormatPr defaultColWidth="9.140625" defaultRowHeight="15"/>
  <cols>
    <col min="1" max="1" width="20" style="736" customWidth="1"/>
    <col min="2" max="2" width="20.7109375" style="736" customWidth="1"/>
    <col min="3" max="3" width="19.140625" style="736" customWidth="1"/>
    <col min="4" max="4" width="35.28515625" style="736" customWidth="1"/>
    <col min="5" max="5" width="16.42578125" style="736" customWidth="1"/>
    <col min="6" max="6" width="22.28515625" style="736" customWidth="1"/>
    <col min="7" max="7" width="14.7109375" style="736" customWidth="1"/>
    <col min="8" max="16384" width="9.140625" style="224"/>
  </cols>
  <sheetData>
    <row r="1" spans="1:12" ht="15" customHeight="1">
      <c r="A1" s="3168" t="s">
        <v>29</v>
      </c>
      <c r="B1" s="3169"/>
      <c r="C1" s="3169"/>
      <c r="D1" s="3169"/>
    </row>
    <row r="2" spans="1:12">
      <c r="A2" s="1208" t="s">
        <v>30</v>
      </c>
      <c r="B2" s="3170" t="s">
        <v>2380</v>
      </c>
      <c r="C2" s="3171"/>
      <c r="D2" s="3172"/>
    </row>
    <row r="3" spans="1:12" ht="15" customHeight="1">
      <c r="A3" s="1208" t="s">
        <v>31</v>
      </c>
      <c r="B3" s="3170" t="s">
        <v>2381</v>
      </c>
      <c r="C3" s="3171"/>
      <c r="D3" s="3172"/>
    </row>
    <row r="4" spans="1:12">
      <c r="A4" s="1163" t="s">
        <v>32</v>
      </c>
      <c r="B4" s="3167">
        <v>1</v>
      </c>
      <c r="C4" s="3136"/>
      <c r="D4" s="3137"/>
      <c r="E4" s="224"/>
      <c r="F4" s="224"/>
      <c r="G4" s="224"/>
    </row>
    <row r="5" spans="1:12">
      <c r="A5" s="1163" t="s">
        <v>33</v>
      </c>
      <c r="B5" s="3135"/>
      <c r="C5" s="3136"/>
      <c r="D5" s="3137"/>
      <c r="E5" s="224"/>
      <c r="F5" s="224"/>
      <c r="G5" s="224"/>
    </row>
    <row r="6" spans="1:12">
      <c r="A6" s="1163" t="s">
        <v>34</v>
      </c>
      <c r="B6" s="3135"/>
      <c r="C6" s="3136"/>
      <c r="D6" s="3137"/>
      <c r="E6" s="224"/>
      <c r="F6" s="224"/>
      <c r="G6" s="224"/>
    </row>
    <row r="7" spans="1:12" ht="25.5">
      <c r="A7" s="1164" t="s">
        <v>35</v>
      </c>
      <c r="B7" s="3135"/>
      <c r="C7" s="3136"/>
      <c r="D7" s="3137"/>
      <c r="E7" s="224"/>
      <c r="F7" s="224"/>
      <c r="G7" s="224"/>
    </row>
    <row r="8" spans="1:12" s="1165" customFormat="1" ht="15.75">
      <c r="A8" s="1058" t="s">
        <v>814</v>
      </c>
      <c r="B8" s="3135"/>
      <c r="C8" s="3136"/>
      <c r="D8" s="3137"/>
      <c r="E8" s="1061"/>
      <c r="F8" s="1061"/>
      <c r="G8" s="1061"/>
      <c r="I8" s="1166"/>
      <c r="J8" s="1166"/>
      <c r="K8" s="1167"/>
      <c r="L8" s="1166"/>
    </row>
    <row r="9" spans="1:12" s="1165" customFormat="1" ht="15.75">
      <c r="A9" s="1058" t="s">
        <v>197</v>
      </c>
      <c r="B9" s="3135" t="s">
        <v>414</v>
      </c>
      <c r="C9" s="3136"/>
      <c r="D9" s="3137"/>
      <c r="E9" s="1060"/>
      <c r="F9" s="1060"/>
      <c r="G9" s="1060"/>
      <c r="I9" s="1166"/>
      <c r="J9" s="1166"/>
      <c r="K9" s="1167"/>
      <c r="L9" s="1166"/>
    </row>
    <row r="10" spans="1:12" s="1165" customFormat="1" ht="15.75">
      <c r="A10" s="1168"/>
      <c r="B10" s="1169"/>
      <c r="C10" s="224"/>
      <c r="D10" s="1170"/>
      <c r="E10" s="1170"/>
      <c r="F10" s="1170"/>
      <c r="G10" s="1170"/>
      <c r="I10" s="1166"/>
      <c r="J10" s="1166"/>
      <c r="K10" s="1167"/>
      <c r="L10" s="1166"/>
    </row>
    <row r="11" spans="1:12">
      <c r="A11" s="1063" t="s">
        <v>815</v>
      </c>
      <c r="B11" s="3135"/>
      <c r="C11" s="3136"/>
      <c r="D11" s="3137"/>
      <c r="E11" s="224"/>
      <c r="F11" s="224"/>
      <c r="G11" s="224"/>
    </row>
    <row r="12" spans="1:12">
      <c r="A12" s="224"/>
      <c r="B12" s="224"/>
      <c r="C12" s="224"/>
      <c r="D12" s="224"/>
      <c r="E12" s="224"/>
      <c r="F12" s="224"/>
      <c r="G12" s="224"/>
    </row>
    <row r="13" spans="1:12">
      <c r="A13" s="224"/>
      <c r="B13" s="1204"/>
      <c r="C13" s="224"/>
      <c r="D13" s="224"/>
      <c r="E13" s="224"/>
      <c r="F13" s="224"/>
      <c r="G13" s="224"/>
    </row>
    <row r="14" spans="1:12">
      <c r="A14" s="224"/>
      <c r="B14" s="224" t="s">
        <v>2382</v>
      </c>
      <c r="C14" s="224"/>
      <c r="D14" s="224"/>
      <c r="E14" s="224"/>
      <c r="F14" s="224"/>
      <c r="G14" s="224"/>
    </row>
    <row r="15" spans="1:12" ht="25.5">
      <c r="A15" s="1172" t="s">
        <v>2223</v>
      </c>
      <c r="B15" s="1172" t="s">
        <v>1339</v>
      </c>
      <c r="C15" s="1172" t="s">
        <v>2318</v>
      </c>
      <c r="D15" s="1205" t="s">
        <v>2376</v>
      </c>
      <c r="E15" s="1206" t="s">
        <v>2377</v>
      </c>
      <c r="F15" s="1206" t="s">
        <v>2378</v>
      </c>
      <c r="G15" s="715" t="s">
        <v>2345</v>
      </c>
    </row>
    <row r="16" spans="1:12">
      <c r="A16" s="1175"/>
      <c r="B16" s="1175"/>
      <c r="C16" s="1175"/>
      <c r="D16" s="1175"/>
      <c r="E16" s="1175"/>
      <c r="F16" s="1175"/>
      <c r="G16" s="1207"/>
    </row>
    <row r="17" spans="1:7">
      <c r="A17" s="1175"/>
      <c r="B17" s="1175"/>
      <c r="C17" s="1175"/>
      <c r="D17" s="1175"/>
      <c r="E17" s="1175"/>
      <c r="F17" s="1175"/>
      <c r="G17" s="1207"/>
    </row>
    <row r="18" spans="1:7">
      <c r="A18" s="1175"/>
      <c r="B18" s="1175"/>
      <c r="C18" s="1175"/>
      <c r="D18" s="1175"/>
      <c r="E18" s="1175"/>
      <c r="F18" s="1175"/>
      <c r="G18" s="1207"/>
    </row>
    <row r="19" spans="1:7">
      <c r="A19" s="1175"/>
      <c r="B19" s="1175"/>
      <c r="C19" s="1175"/>
      <c r="D19" s="1175"/>
      <c r="E19" s="1175"/>
      <c r="F19" s="1175"/>
      <c r="G19" s="1207"/>
    </row>
    <row r="20" spans="1:7">
      <c r="A20" s="1175"/>
      <c r="B20" s="1175"/>
      <c r="C20" s="1175"/>
      <c r="D20" s="1175"/>
      <c r="E20" s="1175"/>
      <c r="F20" s="1175"/>
      <c r="G20" s="1207"/>
    </row>
    <row r="21" spans="1:7">
      <c r="A21" s="1175"/>
      <c r="B21" s="1175"/>
      <c r="C21" s="1175"/>
      <c r="D21" s="1175"/>
      <c r="E21" s="1175"/>
      <c r="F21" s="1175"/>
      <c r="G21" s="1207"/>
    </row>
    <row r="22" spans="1:7">
      <c r="A22" s="1175"/>
      <c r="B22" s="1175"/>
      <c r="C22" s="1175"/>
      <c r="D22" s="1175"/>
      <c r="E22" s="1175"/>
      <c r="F22" s="1175"/>
      <c r="G22" s="1207"/>
    </row>
    <row r="23" spans="1:7">
      <c r="A23" s="1175"/>
      <c r="B23" s="1175"/>
      <c r="C23" s="1175"/>
      <c r="D23" s="1175"/>
      <c r="E23" s="1175"/>
      <c r="F23" s="1175"/>
      <c r="G23" s="1207"/>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election activeCell="C22" sqref="C22"/>
    </sheetView>
  </sheetViews>
  <sheetFormatPr defaultColWidth="9.140625" defaultRowHeight="15"/>
  <cols>
    <col min="1" max="1" width="26.28515625" style="223" customWidth="1"/>
    <col min="2" max="2" width="23" style="223" customWidth="1"/>
    <col min="3" max="3" width="29.85546875" style="223" customWidth="1"/>
    <col min="4" max="16384" width="9.140625" style="223"/>
  </cols>
  <sheetData>
    <row r="1" spans="1:4" ht="15" customHeight="1">
      <c r="A1" s="3133" t="s">
        <v>29</v>
      </c>
      <c r="B1" s="3134"/>
      <c r="C1" s="3134"/>
      <c r="D1" s="3134"/>
    </row>
    <row r="2" spans="1:4">
      <c r="A2" s="1163" t="s">
        <v>30</v>
      </c>
      <c r="B2" s="3135" t="s">
        <v>2383</v>
      </c>
      <c r="C2" s="3136"/>
      <c r="D2" s="3137"/>
    </row>
    <row r="3" spans="1:4">
      <c r="A3" s="1163" t="s">
        <v>31</v>
      </c>
      <c r="B3" s="3123" t="s">
        <v>2384</v>
      </c>
      <c r="C3" s="3124"/>
      <c r="D3" s="3125"/>
    </row>
    <row r="4" spans="1:4">
      <c r="A4" s="1163" t="s">
        <v>32</v>
      </c>
      <c r="B4" s="3138">
        <v>2</v>
      </c>
      <c r="C4" s="3142"/>
      <c r="D4" s="3143"/>
    </row>
    <row r="5" spans="1:4">
      <c r="A5" s="1163" t="s">
        <v>33</v>
      </c>
      <c r="B5" s="3141"/>
      <c r="C5" s="3142"/>
      <c r="D5" s="3143"/>
    </row>
    <row r="6" spans="1:4">
      <c r="A6" s="1163" t="s">
        <v>34</v>
      </c>
      <c r="B6" s="3141"/>
      <c r="C6" s="3142"/>
      <c r="D6" s="3143"/>
    </row>
    <row r="7" spans="1:4">
      <c r="A7" s="1164" t="s">
        <v>35</v>
      </c>
      <c r="B7" s="3123"/>
      <c r="C7" s="3124"/>
      <c r="D7" s="3125"/>
    </row>
    <row r="8" spans="1:4">
      <c r="A8" s="1209" t="s">
        <v>814</v>
      </c>
      <c r="B8" s="3173"/>
      <c r="C8" s="3173"/>
      <c r="D8" s="3173"/>
    </row>
    <row r="9" spans="1:4">
      <c r="A9" s="1209" t="s">
        <v>197</v>
      </c>
      <c r="B9" s="3174" t="s">
        <v>414</v>
      </c>
      <c r="C9" s="3174"/>
      <c r="D9" s="3174"/>
    </row>
    <row r="10" spans="1:4" ht="15.75">
      <c r="A10" s="1210"/>
      <c r="B10" s="1211"/>
      <c r="D10" s="1212"/>
    </row>
    <row r="11" spans="1:4">
      <c r="A11" s="1213" t="s">
        <v>815</v>
      </c>
      <c r="B11" s="3175"/>
      <c r="C11" s="3175"/>
      <c r="D11" s="3175"/>
    </row>
    <row r="12" spans="1:4">
      <c r="A12" s="1203"/>
      <c r="B12" s="1203"/>
      <c r="C12" s="1203"/>
    </row>
    <row r="14" spans="1:4" ht="30">
      <c r="A14" s="1985" t="s">
        <v>3319</v>
      </c>
      <c r="B14" s="715" t="s">
        <v>2345</v>
      </c>
      <c r="C14" s="716" t="s">
        <v>2385</v>
      </c>
    </row>
    <row r="15" spans="1:4">
      <c r="A15" s="301" t="s">
        <v>2386</v>
      </c>
      <c r="B15" s="301"/>
      <c r="C15" s="301"/>
    </row>
    <row r="16" spans="1:4">
      <c r="A16" s="301" t="s">
        <v>2387</v>
      </c>
      <c r="B16" s="301"/>
      <c r="C16" s="301"/>
    </row>
    <row r="17" spans="1:3">
      <c r="A17" s="301" t="s">
        <v>2388</v>
      </c>
      <c r="B17" s="301"/>
      <c r="C17" s="301"/>
    </row>
    <row r="18" spans="1:3">
      <c r="A18" s="1175" t="s">
        <v>3320</v>
      </c>
      <c r="B18" s="1175"/>
      <c r="C18" s="1175"/>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9">
    <tabColor rgb="FF7030A0"/>
  </sheetPr>
  <dimension ref="A1:IV1147"/>
  <sheetViews>
    <sheetView zoomScaleNormal="100" workbookViewId="0">
      <selection activeCell="E24" sqref="E24"/>
    </sheetView>
  </sheetViews>
  <sheetFormatPr defaultRowHeight="12.75"/>
  <cols>
    <col min="1" max="1" width="21.7109375" style="67" customWidth="1"/>
    <col min="2" max="2" width="11" style="39" customWidth="1"/>
    <col min="3" max="3" width="53" style="39" customWidth="1"/>
    <col min="4" max="12" width="10.7109375" style="39" customWidth="1"/>
    <col min="13" max="256" width="9.140625" style="39"/>
    <col min="257" max="258" width="4.28515625" style="39" customWidth="1"/>
    <col min="259" max="259" width="66.140625" style="39" customWidth="1"/>
    <col min="260" max="512" width="9.140625" style="39"/>
    <col min="513" max="514" width="4.28515625" style="39" customWidth="1"/>
    <col min="515" max="515" width="66.140625" style="39" customWidth="1"/>
    <col min="516" max="768" width="9.140625" style="39"/>
    <col min="769" max="770" width="4.28515625" style="39" customWidth="1"/>
    <col min="771" max="771" width="66.140625" style="39" customWidth="1"/>
    <col min="772" max="1024" width="9.140625" style="39"/>
    <col min="1025" max="1026" width="4.28515625" style="39" customWidth="1"/>
    <col min="1027" max="1027" width="66.140625" style="39" customWidth="1"/>
    <col min="1028" max="1280" width="9.140625" style="39"/>
    <col min="1281" max="1282" width="4.28515625" style="39" customWidth="1"/>
    <col min="1283" max="1283" width="66.140625" style="39" customWidth="1"/>
    <col min="1284" max="1536" width="9.140625" style="39"/>
    <col min="1537" max="1538" width="4.28515625" style="39" customWidth="1"/>
    <col min="1539" max="1539" width="66.140625" style="39" customWidth="1"/>
    <col min="1540" max="1792" width="9.140625" style="39"/>
    <col min="1793" max="1794" width="4.28515625" style="39" customWidth="1"/>
    <col min="1795" max="1795" width="66.140625" style="39" customWidth="1"/>
    <col min="1796" max="2048" width="9.140625" style="39"/>
    <col min="2049" max="2050" width="4.28515625" style="39" customWidth="1"/>
    <col min="2051" max="2051" width="66.140625" style="39" customWidth="1"/>
    <col min="2052" max="2304" width="9.140625" style="39"/>
    <col min="2305" max="2306" width="4.28515625" style="39" customWidth="1"/>
    <col min="2307" max="2307" width="66.140625" style="39" customWidth="1"/>
    <col min="2308" max="2560" width="9.140625" style="39"/>
    <col min="2561" max="2562" width="4.28515625" style="39" customWidth="1"/>
    <col min="2563" max="2563" width="66.140625" style="39" customWidth="1"/>
    <col min="2564" max="2816" width="9.140625" style="39"/>
    <col min="2817" max="2818" width="4.28515625" style="39" customWidth="1"/>
    <col min="2819" max="2819" width="66.140625" style="39" customWidth="1"/>
    <col min="2820" max="3072" width="9.140625" style="39"/>
    <col min="3073" max="3074" width="4.28515625" style="39" customWidth="1"/>
    <col min="3075" max="3075" width="66.140625" style="39" customWidth="1"/>
    <col min="3076" max="3328" width="9.140625" style="39"/>
    <col min="3329" max="3330" width="4.28515625" style="39" customWidth="1"/>
    <col min="3331" max="3331" width="66.140625" style="39" customWidth="1"/>
    <col min="3332" max="3584" width="9.140625" style="39"/>
    <col min="3585" max="3586" width="4.28515625" style="39" customWidth="1"/>
    <col min="3587" max="3587" width="66.140625" style="39" customWidth="1"/>
    <col min="3588" max="3840" width="9.140625" style="39"/>
    <col min="3841" max="3842" width="4.28515625" style="39" customWidth="1"/>
    <col min="3843" max="3843" width="66.140625" style="39" customWidth="1"/>
    <col min="3844" max="4096" width="9.140625" style="39"/>
    <col min="4097" max="4098" width="4.28515625" style="39" customWidth="1"/>
    <col min="4099" max="4099" width="66.140625" style="39" customWidth="1"/>
    <col min="4100" max="4352" width="9.140625" style="39"/>
    <col min="4353" max="4354" width="4.28515625" style="39" customWidth="1"/>
    <col min="4355" max="4355" width="66.140625" style="39" customWidth="1"/>
    <col min="4356" max="4608" width="9.140625" style="39"/>
    <col min="4609" max="4610" width="4.28515625" style="39" customWidth="1"/>
    <col min="4611" max="4611" width="66.140625" style="39" customWidth="1"/>
    <col min="4612" max="4864" width="9.140625" style="39"/>
    <col min="4865" max="4866" width="4.28515625" style="39" customWidth="1"/>
    <col min="4867" max="4867" width="66.140625" style="39" customWidth="1"/>
    <col min="4868" max="5120" width="9.140625" style="39"/>
    <col min="5121" max="5122" width="4.28515625" style="39" customWidth="1"/>
    <col min="5123" max="5123" width="66.140625" style="39" customWidth="1"/>
    <col min="5124" max="5376" width="9.140625" style="39"/>
    <col min="5377" max="5378" width="4.28515625" style="39" customWidth="1"/>
    <col min="5379" max="5379" width="66.140625" style="39" customWidth="1"/>
    <col min="5380" max="5632" width="9.140625" style="39"/>
    <col min="5633" max="5634" width="4.28515625" style="39" customWidth="1"/>
    <col min="5635" max="5635" width="66.140625" style="39" customWidth="1"/>
    <col min="5636" max="5888" width="9.140625" style="39"/>
    <col min="5889" max="5890" width="4.28515625" style="39" customWidth="1"/>
    <col min="5891" max="5891" width="66.140625" style="39" customWidth="1"/>
    <col min="5892" max="6144" width="9.140625" style="39"/>
    <col min="6145" max="6146" width="4.28515625" style="39" customWidth="1"/>
    <col min="6147" max="6147" width="66.140625" style="39" customWidth="1"/>
    <col min="6148" max="6400" width="9.140625" style="39"/>
    <col min="6401" max="6402" width="4.28515625" style="39" customWidth="1"/>
    <col min="6403" max="6403" width="66.140625" style="39" customWidth="1"/>
    <col min="6404" max="6656" width="9.140625" style="39"/>
    <col min="6657" max="6658" width="4.28515625" style="39" customWidth="1"/>
    <col min="6659" max="6659" width="66.140625" style="39" customWidth="1"/>
    <col min="6660" max="6912" width="9.140625" style="39"/>
    <col min="6913" max="6914" width="4.28515625" style="39" customWidth="1"/>
    <col min="6915" max="6915" width="66.140625" style="39" customWidth="1"/>
    <col min="6916" max="7168" width="9.140625" style="39"/>
    <col min="7169" max="7170" width="4.28515625" style="39" customWidth="1"/>
    <col min="7171" max="7171" width="66.140625" style="39" customWidth="1"/>
    <col min="7172" max="7424" width="9.140625" style="39"/>
    <col min="7425" max="7426" width="4.28515625" style="39" customWidth="1"/>
    <col min="7427" max="7427" width="66.140625" style="39" customWidth="1"/>
    <col min="7428" max="7680" width="9.140625" style="39"/>
    <col min="7681" max="7682" width="4.28515625" style="39" customWidth="1"/>
    <col min="7683" max="7683" width="66.140625" style="39" customWidth="1"/>
    <col min="7684" max="7936" width="9.140625" style="39"/>
    <col min="7937" max="7938" width="4.28515625" style="39" customWidth="1"/>
    <col min="7939" max="7939" width="66.140625" style="39" customWidth="1"/>
    <col min="7940" max="8192" width="9.140625" style="39"/>
    <col min="8193" max="8194" width="4.28515625" style="39" customWidth="1"/>
    <col min="8195" max="8195" width="66.140625" style="39" customWidth="1"/>
    <col min="8196" max="8448" width="9.140625" style="39"/>
    <col min="8449" max="8450" width="4.28515625" style="39" customWidth="1"/>
    <col min="8451" max="8451" width="66.140625" style="39" customWidth="1"/>
    <col min="8452" max="8704" width="9.140625" style="39"/>
    <col min="8705" max="8706" width="4.28515625" style="39" customWidth="1"/>
    <col min="8707" max="8707" width="66.140625" style="39" customWidth="1"/>
    <col min="8708" max="8960" width="9.140625" style="39"/>
    <col min="8961" max="8962" width="4.28515625" style="39" customWidth="1"/>
    <col min="8963" max="8963" width="66.140625" style="39" customWidth="1"/>
    <col min="8964" max="9216" width="9.140625" style="39"/>
    <col min="9217" max="9218" width="4.28515625" style="39" customWidth="1"/>
    <col min="9219" max="9219" width="66.140625" style="39" customWidth="1"/>
    <col min="9220" max="9472" width="9.140625" style="39"/>
    <col min="9473" max="9474" width="4.28515625" style="39" customWidth="1"/>
    <col min="9475" max="9475" width="66.140625" style="39" customWidth="1"/>
    <col min="9476" max="9728" width="9.140625" style="39"/>
    <col min="9729" max="9730" width="4.28515625" style="39" customWidth="1"/>
    <col min="9731" max="9731" width="66.140625" style="39" customWidth="1"/>
    <col min="9732" max="9984" width="9.140625" style="39"/>
    <col min="9985" max="9986" width="4.28515625" style="39" customWidth="1"/>
    <col min="9987" max="9987" width="66.140625" style="39" customWidth="1"/>
    <col min="9988" max="10240" width="9.140625" style="39"/>
    <col min="10241" max="10242" width="4.28515625" style="39" customWidth="1"/>
    <col min="10243" max="10243" width="66.140625" style="39" customWidth="1"/>
    <col min="10244" max="10496" width="9.140625" style="39"/>
    <col min="10497" max="10498" width="4.28515625" style="39" customWidth="1"/>
    <col min="10499" max="10499" width="66.140625" style="39" customWidth="1"/>
    <col min="10500" max="10752" width="9.140625" style="39"/>
    <col min="10753" max="10754" width="4.28515625" style="39" customWidth="1"/>
    <col min="10755" max="10755" width="66.140625" style="39" customWidth="1"/>
    <col min="10756" max="11008" width="9.140625" style="39"/>
    <col min="11009" max="11010" width="4.28515625" style="39" customWidth="1"/>
    <col min="11011" max="11011" width="66.140625" style="39" customWidth="1"/>
    <col min="11012" max="11264" width="9.140625" style="39"/>
    <col min="11265" max="11266" width="4.28515625" style="39" customWidth="1"/>
    <col min="11267" max="11267" width="66.140625" style="39" customWidth="1"/>
    <col min="11268" max="11520" width="9.140625" style="39"/>
    <col min="11521" max="11522" width="4.28515625" style="39" customWidth="1"/>
    <col min="11523" max="11523" width="66.140625" style="39" customWidth="1"/>
    <col min="11524" max="11776" width="9.140625" style="39"/>
    <col min="11777" max="11778" width="4.28515625" style="39" customWidth="1"/>
    <col min="11779" max="11779" width="66.140625" style="39" customWidth="1"/>
    <col min="11780" max="12032" width="9.140625" style="39"/>
    <col min="12033" max="12034" width="4.28515625" style="39" customWidth="1"/>
    <col min="12035" max="12035" width="66.140625" style="39" customWidth="1"/>
    <col min="12036" max="12288" width="9.140625" style="39"/>
    <col min="12289" max="12290" width="4.28515625" style="39" customWidth="1"/>
    <col min="12291" max="12291" width="66.140625" style="39" customWidth="1"/>
    <col min="12292" max="12544" width="9.140625" style="39"/>
    <col min="12545" max="12546" width="4.28515625" style="39" customWidth="1"/>
    <col min="12547" max="12547" width="66.140625" style="39" customWidth="1"/>
    <col min="12548" max="12800" width="9.140625" style="39"/>
    <col min="12801" max="12802" width="4.28515625" style="39" customWidth="1"/>
    <col min="12803" max="12803" width="66.140625" style="39" customWidth="1"/>
    <col min="12804" max="13056" width="9.140625" style="39"/>
    <col min="13057" max="13058" width="4.28515625" style="39" customWidth="1"/>
    <col min="13059" max="13059" width="66.140625" style="39" customWidth="1"/>
    <col min="13060" max="13312" width="9.140625" style="39"/>
    <col min="13313" max="13314" width="4.28515625" style="39" customWidth="1"/>
    <col min="13315" max="13315" width="66.140625" style="39" customWidth="1"/>
    <col min="13316" max="13568" width="9.140625" style="39"/>
    <col min="13569" max="13570" width="4.28515625" style="39" customWidth="1"/>
    <col min="13571" max="13571" width="66.140625" style="39" customWidth="1"/>
    <col min="13572" max="13824" width="9.140625" style="39"/>
    <col min="13825" max="13826" width="4.28515625" style="39" customWidth="1"/>
    <col min="13827" max="13827" width="66.140625" style="39" customWidth="1"/>
    <col min="13828" max="14080" width="9.140625" style="39"/>
    <col min="14081" max="14082" width="4.28515625" style="39" customWidth="1"/>
    <col min="14083" max="14083" width="66.140625" style="39" customWidth="1"/>
    <col min="14084" max="14336" width="9.140625" style="39"/>
    <col min="14337" max="14338" width="4.28515625" style="39" customWidth="1"/>
    <col min="14339" max="14339" width="66.140625" style="39" customWidth="1"/>
    <col min="14340" max="14592" width="9.140625" style="39"/>
    <col min="14593" max="14594" width="4.28515625" style="39" customWidth="1"/>
    <col min="14595" max="14595" width="66.140625" style="39" customWidth="1"/>
    <col min="14596" max="14848" width="9.140625" style="39"/>
    <col min="14849" max="14850" width="4.28515625" style="39" customWidth="1"/>
    <col min="14851" max="14851" width="66.140625" style="39" customWidth="1"/>
    <col min="14852" max="15104" width="9.140625" style="39"/>
    <col min="15105" max="15106" width="4.28515625" style="39" customWidth="1"/>
    <col min="15107" max="15107" width="66.140625" style="39" customWidth="1"/>
    <col min="15108" max="15360" width="9.140625" style="39"/>
    <col min="15361" max="15362" width="4.28515625" style="39" customWidth="1"/>
    <col min="15363" max="15363" width="66.140625" style="39" customWidth="1"/>
    <col min="15364" max="15616" width="9.140625" style="39"/>
    <col min="15617" max="15618" width="4.28515625" style="39" customWidth="1"/>
    <col min="15619" max="15619" width="66.140625" style="39" customWidth="1"/>
    <col min="15620" max="15872" width="9.140625" style="39"/>
    <col min="15873" max="15874" width="4.28515625" style="39" customWidth="1"/>
    <col min="15875" max="15875" width="66.140625" style="39" customWidth="1"/>
    <col min="15876" max="16128" width="9.140625" style="39"/>
    <col min="16129" max="16130" width="4.28515625" style="39" customWidth="1"/>
    <col min="16131" max="16131" width="66.140625" style="39" customWidth="1"/>
    <col min="16132" max="16384" width="9.140625" style="39"/>
  </cols>
  <sheetData>
    <row r="1" spans="1:13" s="13" customFormat="1" ht="15" customHeight="1">
      <c r="A1" s="2740" t="s">
        <v>29</v>
      </c>
      <c r="B1" s="2741"/>
      <c r="C1" s="2741"/>
      <c r="D1" s="11"/>
      <c r="E1" s="11"/>
      <c r="F1" s="11"/>
      <c r="G1" s="11"/>
      <c r="H1" s="11"/>
      <c r="I1" s="50"/>
    </row>
    <row r="2" spans="1:13" s="1" customFormat="1">
      <c r="A2" s="2" t="s">
        <v>30</v>
      </c>
      <c r="B2" s="3176" t="s">
        <v>226</v>
      </c>
      <c r="C2" s="3176"/>
      <c r="D2" s="3"/>
      <c r="E2" s="3"/>
      <c r="F2" s="3"/>
      <c r="G2" s="3"/>
      <c r="H2" s="3"/>
      <c r="I2" s="3"/>
    </row>
    <row r="3" spans="1:13" s="1" customFormat="1">
      <c r="A3" s="2" t="s">
        <v>31</v>
      </c>
      <c r="B3" s="3177" t="s">
        <v>227</v>
      </c>
      <c r="C3" s="3177"/>
      <c r="D3" s="4"/>
      <c r="E3" s="4"/>
      <c r="F3" s="4"/>
      <c r="G3" s="4"/>
      <c r="H3" s="4"/>
      <c r="I3" s="4"/>
    </row>
    <row r="4" spans="1:13" s="1" customFormat="1">
      <c r="A4" s="2" t="s">
        <v>32</v>
      </c>
      <c r="B4" s="3176">
        <v>1</v>
      </c>
      <c r="C4" s="3176"/>
      <c r="D4" s="3"/>
      <c r="E4" s="3"/>
      <c r="F4" s="3"/>
      <c r="G4" s="3"/>
      <c r="H4" s="3"/>
      <c r="I4" s="3"/>
    </row>
    <row r="5" spans="1:13" s="1" customFormat="1">
      <c r="A5" s="2" t="s">
        <v>33</v>
      </c>
      <c r="B5" s="2744"/>
      <c r="C5" s="2744"/>
      <c r="D5" s="5"/>
      <c r="E5" s="5"/>
      <c r="F5" s="5"/>
      <c r="G5" s="5"/>
      <c r="H5" s="5"/>
      <c r="I5" s="5"/>
    </row>
    <row r="6" spans="1:13" s="1" customFormat="1">
      <c r="A6" s="2" t="s">
        <v>34</v>
      </c>
      <c r="B6" s="2744"/>
      <c r="C6" s="2744"/>
      <c r="D6" s="5"/>
      <c r="E6" s="5"/>
      <c r="F6" s="5"/>
      <c r="G6" s="5"/>
      <c r="H6" s="5"/>
      <c r="I6" s="5"/>
    </row>
    <row r="7" spans="1:13" s="1" customFormat="1">
      <c r="A7" s="2" t="s">
        <v>35</v>
      </c>
      <c r="B7" s="2744"/>
      <c r="C7" s="2744"/>
      <c r="D7" s="5"/>
      <c r="E7" s="5"/>
      <c r="F7" s="5"/>
      <c r="G7" s="5"/>
      <c r="H7" s="5"/>
      <c r="I7" s="5"/>
    </row>
    <row r="8" spans="1:13" s="1" customFormat="1">
      <c r="A8" s="2" t="s">
        <v>36</v>
      </c>
      <c r="B8" s="2745"/>
      <c r="C8" s="2745"/>
      <c r="D8" s="6"/>
      <c r="E8" s="6"/>
      <c r="F8" s="6"/>
      <c r="G8" s="6"/>
      <c r="H8" s="6"/>
      <c r="I8" s="6"/>
    </row>
    <row r="9" spans="1:13" s="1" customFormat="1" ht="15.75">
      <c r="A9" s="2" t="s">
        <v>197</v>
      </c>
      <c r="B9" s="3181" t="s">
        <v>1256</v>
      </c>
      <c r="C9" s="3181"/>
      <c r="D9" s="7"/>
      <c r="E9" s="7"/>
      <c r="F9" s="7"/>
      <c r="G9" s="7"/>
      <c r="H9" s="7"/>
      <c r="I9" s="7"/>
      <c r="J9" s="7"/>
    </row>
    <row r="10" spans="1:13" s="1" customFormat="1" ht="15.75">
      <c r="A10" s="14"/>
      <c r="B10" s="51"/>
      <c r="C10" s="51"/>
      <c r="D10" s="7"/>
      <c r="E10" s="7"/>
      <c r="F10" s="7"/>
      <c r="G10" s="7"/>
      <c r="H10" s="7"/>
      <c r="I10" s="7"/>
      <c r="J10" s="7"/>
    </row>
    <row r="11" spans="1:13" s="20" customFormat="1" ht="27" customHeight="1">
      <c r="A11" s="10" t="s">
        <v>196</v>
      </c>
      <c r="B11" s="3182"/>
      <c r="C11" s="3182"/>
      <c r="D11" s="3183"/>
      <c r="E11" s="3183"/>
      <c r="F11" s="3183"/>
      <c r="G11" s="7"/>
      <c r="H11" s="7"/>
      <c r="I11" s="7"/>
      <c r="J11" s="7"/>
    </row>
    <row r="12" spans="1:13" s="1" customFormat="1" ht="15.75">
      <c r="A12" s="2" t="s">
        <v>37</v>
      </c>
      <c r="B12" s="3184"/>
      <c r="C12" s="3184"/>
      <c r="D12" s="7"/>
      <c r="E12" s="7"/>
      <c r="F12" s="7"/>
      <c r="G12" s="7"/>
      <c r="H12" s="7"/>
      <c r="I12" s="7"/>
      <c r="J12" s="7"/>
    </row>
    <row r="13" spans="1:13" s="1" customFormat="1" ht="16.5" thickBot="1">
      <c r="A13" s="14"/>
      <c r="B13" s="15"/>
      <c r="C13" s="15"/>
      <c r="D13" s="7"/>
      <c r="E13" s="7"/>
      <c r="F13" s="7"/>
      <c r="G13" s="7"/>
      <c r="H13" s="7"/>
      <c r="I13" s="7"/>
      <c r="J13" s="7"/>
    </row>
    <row r="14" spans="1:13" s="22" customFormat="1" ht="15" customHeight="1" thickBot="1">
      <c r="A14" s="3185" t="s">
        <v>199</v>
      </c>
      <c r="B14" s="3186"/>
      <c r="C14" s="3186"/>
      <c r="D14" s="3186"/>
      <c r="E14" s="3186"/>
      <c r="F14" s="3186"/>
      <c r="G14" s="3186"/>
      <c r="H14" s="3186"/>
      <c r="I14" s="3186"/>
      <c r="J14" s="3186"/>
      <c r="K14" s="3186"/>
      <c r="L14" s="3187"/>
    </row>
    <row r="15" spans="1:13" ht="13.5" thickBot="1">
      <c r="A15" s="52"/>
      <c r="B15" s="24"/>
      <c r="C15" s="25"/>
      <c r="D15" s="3188" t="s">
        <v>0</v>
      </c>
      <c r="E15" s="3189"/>
      <c r="F15" s="3189"/>
      <c r="G15" s="3189"/>
      <c r="H15" s="3189"/>
      <c r="I15" s="3189"/>
      <c r="J15" s="3189"/>
      <c r="K15" s="3189"/>
      <c r="L15" s="3190"/>
      <c r="M15" s="46"/>
    </row>
    <row r="16" spans="1:13" ht="13.5" thickBot="1">
      <c r="A16" s="53"/>
      <c r="B16" s="27"/>
      <c r="C16" s="28"/>
      <c r="D16" s="41" t="s">
        <v>1</v>
      </c>
      <c r="E16" s="42" t="s">
        <v>2</v>
      </c>
      <c r="F16" s="42" t="s">
        <v>3</v>
      </c>
      <c r="G16" s="42" t="s">
        <v>4</v>
      </c>
      <c r="H16" s="42" t="s">
        <v>5</v>
      </c>
      <c r="I16" s="42" t="s">
        <v>6</v>
      </c>
      <c r="J16" s="42" t="s">
        <v>7</v>
      </c>
      <c r="K16" s="42" t="s">
        <v>8</v>
      </c>
      <c r="L16" s="43" t="s">
        <v>9</v>
      </c>
      <c r="M16" s="46"/>
    </row>
    <row r="17" spans="1:256" ht="13.5" thickBot="1">
      <c r="A17" s="54"/>
      <c r="B17" s="30"/>
      <c r="C17" s="31"/>
      <c r="D17" s="3191" t="s">
        <v>10</v>
      </c>
      <c r="E17" s="3192"/>
      <c r="F17" s="3193"/>
      <c r="G17" s="44" t="s">
        <v>11</v>
      </c>
      <c r="H17" s="3191" t="s">
        <v>12</v>
      </c>
      <c r="I17" s="3192"/>
      <c r="J17" s="3192"/>
      <c r="K17" s="3192"/>
      <c r="L17" s="3193"/>
      <c r="M17" s="46"/>
    </row>
    <row r="18" spans="1:256" ht="15.75">
      <c r="A18" s="3194" t="s">
        <v>228</v>
      </c>
      <c r="B18" s="3195"/>
      <c r="C18" s="3195"/>
      <c r="D18" s="3195"/>
      <c r="E18" s="3195"/>
      <c r="F18" s="3195"/>
      <c r="G18" s="3195"/>
      <c r="H18" s="3195"/>
      <c r="I18" s="3195"/>
      <c r="J18" s="3195"/>
      <c r="K18" s="3195"/>
      <c r="L18" s="3196"/>
      <c r="M18" s="46"/>
    </row>
    <row r="19" spans="1:256">
      <c r="A19" s="32" t="s">
        <v>13</v>
      </c>
      <c r="B19" s="3178" t="s">
        <v>14</v>
      </c>
      <c r="C19" s="3179"/>
      <c r="D19" s="3179"/>
      <c r="E19" s="3179"/>
      <c r="F19" s="3179"/>
      <c r="G19" s="3179"/>
      <c r="H19" s="3179"/>
      <c r="I19" s="3179"/>
      <c r="J19" s="3179"/>
      <c r="K19" s="3179"/>
      <c r="L19" s="3180"/>
      <c r="M19" s="46"/>
    </row>
    <row r="20" spans="1:256">
      <c r="A20" s="33"/>
      <c r="B20" s="34"/>
      <c r="C20" s="55" t="s">
        <v>15</v>
      </c>
      <c r="D20" s="35"/>
      <c r="E20" s="35"/>
      <c r="F20" s="35"/>
      <c r="G20" s="35"/>
      <c r="H20" s="35"/>
      <c r="I20" s="35"/>
      <c r="J20" s="35"/>
      <c r="K20" s="35"/>
      <c r="L20" s="35"/>
      <c r="M20" s="46"/>
    </row>
    <row r="21" spans="1:256">
      <c r="A21" s="33"/>
      <c r="B21" s="34"/>
      <c r="C21" s="55" t="s">
        <v>16</v>
      </c>
      <c r="D21" s="35"/>
      <c r="E21" s="35"/>
      <c r="F21" s="35"/>
      <c r="G21" s="35"/>
      <c r="H21" s="35"/>
      <c r="I21" s="35"/>
      <c r="J21" s="35"/>
      <c r="K21" s="35"/>
      <c r="L21" s="35"/>
      <c r="M21" s="46"/>
    </row>
    <row r="22" spans="1:256">
      <c r="A22" s="33"/>
      <c r="B22" s="34"/>
      <c r="C22" s="55" t="s">
        <v>229</v>
      </c>
      <c r="D22" s="35"/>
      <c r="E22" s="35"/>
      <c r="F22" s="35"/>
      <c r="G22" s="35"/>
      <c r="H22" s="35"/>
      <c r="I22" s="35"/>
      <c r="J22" s="35"/>
      <c r="K22" s="35"/>
      <c r="L22" s="35"/>
      <c r="M22" s="46"/>
    </row>
    <row r="23" spans="1:256">
      <c r="A23" s="33"/>
      <c r="B23" s="34"/>
      <c r="C23" s="55" t="s">
        <v>17</v>
      </c>
      <c r="D23" s="35"/>
      <c r="E23" s="35"/>
      <c r="F23" s="35"/>
      <c r="G23" s="35"/>
      <c r="H23" s="35"/>
      <c r="I23" s="35"/>
      <c r="J23" s="35"/>
      <c r="K23" s="35"/>
      <c r="L23" s="35"/>
      <c r="M23" s="46"/>
    </row>
    <row r="24" spans="1:256">
      <c r="A24" s="33"/>
      <c r="B24" s="34"/>
      <c r="C24" s="55" t="s">
        <v>230</v>
      </c>
      <c r="D24" s="35"/>
      <c r="E24" s="35"/>
      <c r="F24" s="35"/>
      <c r="G24" s="35"/>
      <c r="H24" s="35"/>
      <c r="I24" s="35"/>
      <c r="J24" s="35"/>
      <c r="K24" s="35"/>
      <c r="L24" s="35"/>
      <c r="M24" s="46"/>
    </row>
    <row r="25" spans="1:256">
      <c r="A25" s="33"/>
      <c r="B25" s="34"/>
      <c r="C25" s="55" t="s">
        <v>231</v>
      </c>
      <c r="D25" s="35"/>
      <c r="E25" s="35"/>
      <c r="F25" s="35"/>
      <c r="G25" s="35"/>
      <c r="H25" s="35"/>
      <c r="I25" s="35"/>
      <c r="J25" s="35"/>
      <c r="K25" s="35"/>
      <c r="L25" s="35"/>
      <c r="M25" s="46"/>
    </row>
    <row r="26" spans="1:256">
      <c r="A26" s="33"/>
      <c r="B26" s="34"/>
      <c r="C26" s="55" t="s">
        <v>18</v>
      </c>
      <c r="D26" s="35"/>
      <c r="E26" s="35"/>
      <c r="F26" s="35"/>
      <c r="G26" s="35"/>
      <c r="H26" s="35"/>
      <c r="I26" s="35"/>
      <c r="J26" s="35"/>
      <c r="K26" s="35"/>
      <c r="L26" s="35"/>
      <c r="M26" s="46"/>
    </row>
    <row r="27" spans="1:256">
      <c r="A27" s="33"/>
      <c r="B27" s="34"/>
      <c r="C27" s="55" t="s">
        <v>19</v>
      </c>
      <c r="D27" s="35"/>
      <c r="E27" s="35"/>
      <c r="F27" s="35"/>
      <c r="G27" s="35"/>
      <c r="H27" s="35"/>
      <c r="I27" s="35"/>
      <c r="J27" s="35"/>
      <c r="K27" s="35"/>
      <c r="L27" s="35"/>
      <c r="M27" s="46"/>
    </row>
    <row r="28" spans="1:256">
      <c r="A28" s="33"/>
      <c r="B28" s="34"/>
      <c r="C28" s="55" t="s">
        <v>20</v>
      </c>
      <c r="D28" s="35"/>
      <c r="E28" s="35"/>
      <c r="F28" s="35"/>
      <c r="G28" s="35"/>
      <c r="H28" s="35"/>
      <c r="I28" s="35"/>
      <c r="J28" s="35"/>
      <c r="K28" s="35"/>
      <c r="L28" s="35"/>
      <c r="M28" s="46"/>
      <c r="IV28" s="39" t="s">
        <v>232</v>
      </c>
    </row>
    <row r="29" spans="1:256">
      <c r="A29" s="33"/>
      <c r="B29" s="34"/>
      <c r="C29" s="55" t="s">
        <v>21</v>
      </c>
      <c r="D29" s="35"/>
      <c r="E29" s="35"/>
      <c r="F29" s="35"/>
      <c r="G29" s="35"/>
      <c r="H29" s="35"/>
      <c r="I29" s="35"/>
      <c r="J29" s="35"/>
      <c r="K29" s="35"/>
      <c r="L29" s="35"/>
      <c r="M29" s="46"/>
    </row>
    <row r="30" spans="1:256">
      <c r="A30" s="32" t="s">
        <v>22</v>
      </c>
      <c r="B30" s="3199" t="s">
        <v>23</v>
      </c>
      <c r="C30" s="3200"/>
      <c r="D30" s="3200"/>
      <c r="E30" s="3200"/>
      <c r="F30" s="3200"/>
      <c r="G30" s="3200"/>
      <c r="H30" s="3200"/>
      <c r="I30" s="3200"/>
      <c r="J30" s="3200"/>
      <c r="K30" s="3200"/>
      <c r="L30" s="3201"/>
      <c r="M30" s="46"/>
    </row>
    <row r="31" spans="1:256">
      <c r="A31" s="33"/>
      <c r="B31" s="34"/>
      <c r="C31" s="55" t="s">
        <v>24</v>
      </c>
      <c r="D31" s="35"/>
      <c r="E31" s="35"/>
      <c r="F31" s="35"/>
      <c r="G31" s="35"/>
      <c r="H31" s="35"/>
      <c r="I31" s="35"/>
      <c r="J31" s="35"/>
      <c r="K31" s="35"/>
      <c r="L31" s="35"/>
      <c r="M31" s="46"/>
    </row>
    <row r="32" spans="1:256">
      <c r="A32" s="33"/>
      <c r="B32" s="34"/>
      <c r="C32" s="55" t="s">
        <v>25</v>
      </c>
      <c r="D32" s="35"/>
      <c r="E32" s="35"/>
      <c r="F32" s="35"/>
      <c r="G32" s="35"/>
      <c r="H32" s="35"/>
      <c r="I32" s="35"/>
      <c r="J32" s="35"/>
      <c r="K32" s="35"/>
      <c r="L32" s="35"/>
      <c r="M32" s="46"/>
    </row>
    <row r="33" spans="1:13" s="57" customFormat="1">
      <c r="A33" s="32" t="s">
        <v>211</v>
      </c>
      <c r="B33" s="36" t="s">
        <v>233</v>
      </c>
      <c r="C33" s="37"/>
      <c r="D33" s="37"/>
      <c r="E33" s="37"/>
      <c r="F33" s="37"/>
      <c r="G33" s="37"/>
      <c r="H33" s="37"/>
      <c r="I33" s="37"/>
      <c r="J33" s="37"/>
      <c r="K33" s="37"/>
      <c r="L33" s="38"/>
      <c r="M33" s="56"/>
    </row>
    <row r="34" spans="1:13" ht="13.5" thickBot="1">
      <c r="A34" s="3202"/>
      <c r="B34" s="3203"/>
      <c r="C34" s="3203"/>
      <c r="D34" s="3203"/>
      <c r="E34" s="3203"/>
      <c r="F34" s="3203"/>
      <c r="G34" s="3203"/>
      <c r="H34" s="3203"/>
      <c r="I34" s="3203"/>
      <c r="J34" s="3203"/>
      <c r="K34" s="3203"/>
      <c r="L34" s="3204"/>
      <c r="M34" s="46"/>
    </row>
    <row r="35" spans="1:13" ht="15.75">
      <c r="A35" s="3194" t="s">
        <v>234</v>
      </c>
      <c r="B35" s="3195"/>
      <c r="C35" s="3195"/>
      <c r="D35" s="3195"/>
      <c r="E35" s="3195"/>
      <c r="F35" s="3195"/>
      <c r="G35" s="3195"/>
      <c r="H35" s="3195"/>
      <c r="I35" s="3195"/>
      <c r="J35" s="3195"/>
      <c r="K35" s="3195"/>
      <c r="L35" s="3196"/>
      <c r="M35" s="46"/>
    </row>
    <row r="36" spans="1:13">
      <c r="A36" s="32" t="s">
        <v>13</v>
      </c>
      <c r="B36" s="3178" t="s">
        <v>14</v>
      </c>
      <c r="C36" s="3179"/>
      <c r="D36" s="3179"/>
      <c r="E36" s="3179"/>
      <c r="F36" s="3179"/>
      <c r="G36" s="3179"/>
      <c r="H36" s="3179"/>
      <c r="I36" s="3179"/>
      <c r="J36" s="3179"/>
      <c r="K36" s="3179"/>
      <c r="L36" s="3180"/>
      <c r="M36" s="46"/>
    </row>
    <row r="37" spans="1:13">
      <c r="A37" s="33"/>
      <c r="B37" s="34"/>
      <c r="C37" s="55" t="s">
        <v>235</v>
      </c>
      <c r="D37" s="35"/>
      <c r="E37" s="35"/>
      <c r="F37" s="35"/>
      <c r="G37" s="35"/>
      <c r="H37" s="35"/>
      <c r="I37" s="35"/>
      <c r="J37" s="35"/>
      <c r="K37" s="35"/>
      <c r="L37" s="35"/>
      <c r="M37" s="46"/>
    </row>
    <row r="38" spans="1:13">
      <c r="A38" s="33"/>
      <c r="B38" s="34"/>
      <c r="C38" s="55" t="s">
        <v>236</v>
      </c>
      <c r="D38" s="35"/>
      <c r="E38" s="35"/>
      <c r="F38" s="35"/>
      <c r="G38" s="35"/>
      <c r="H38" s="35"/>
      <c r="I38" s="35"/>
      <c r="J38" s="35"/>
      <c r="K38" s="35"/>
      <c r="L38" s="35"/>
      <c r="M38" s="46"/>
    </row>
    <row r="39" spans="1:13">
      <c r="A39" s="33"/>
      <c r="B39" s="34"/>
      <c r="C39" s="55" t="s">
        <v>237</v>
      </c>
      <c r="D39" s="35"/>
      <c r="E39" s="35"/>
      <c r="F39" s="35"/>
      <c r="G39" s="35"/>
      <c r="H39" s="35"/>
      <c r="I39" s="35"/>
      <c r="J39" s="35"/>
      <c r="K39" s="35"/>
      <c r="L39" s="35"/>
      <c r="M39" s="46"/>
    </row>
    <row r="40" spans="1:13">
      <c r="A40" s="33"/>
      <c r="B40" s="34"/>
      <c r="C40" s="55" t="s">
        <v>238</v>
      </c>
      <c r="D40" s="35"/>
      <c r="E40" s="35"/>
      <c r="F40" s="35"/>
      <c r="G40" s="35"/>
      <c r="H40" s="35"/>
      <c r="I40" s="35"/>
      <c r="J40" s="35"/>
      <c r="K40" s="35"/>
      <c r="L40" s="35"/>
      <c r="M40" s="46"/>
    </row>
    <row r="41" spans="1:13">
      <c r="A41" s="33"/>
      <c r="B41" s="34"/>
      <c r="C41" s="55" t="s">
        <v>239</v>
      </c>
      <c r="D41" s="35"/>
      <c r="E41" s="35"/>
      <c r="F41" s="35"/>
      <c r="G41" s="35"/>
      <c r="H41" s="35"/>
      <c r="I41" s="35"/>
      <c r="J41" s="35"/>
      <c r="K41" s="35"/>
      <c r="L41" s="35"/>
      <c r="M41" s="46"/>
    </row>
    <row r="42" spans="1:13">
      <c r="A42" s="33"/>
      <c r="B42" s="34"/>
      <c r="C42" s="55" t="s">
        <v>19</v>
      </c>
      <c r="D42" s="35"/>
      <c r="E42" s="35"/>
      <c r="F42" s="35"/>
      <c r="G42" s="35"/>
      <c r="H42" s="35"/>
      <c r="I42" s="35"/>
      <c r="J42" s="35"/>
      <c r="K42" s="35"/>
      <c r="L42" s="35"/>
      <c r="M42" s="46"/>
    </row>
    <row r="43" spans="1:13">
      <c r="A43" s="33"/>
      <c r="B43" s="34"/>
      <c r="C43" s="55" t="s">
        <v>20</v>
      </c>
      <c r="D43" s="35"/>
      <c r="E43" s="35"/>
      <c r="F43" s="35"/>
      <c r="G43" s="35"/>
      <c r="H43" s="35"/>
      <c r="I43" s="35"/>
      <c r="J43" s="35"/>
      <c r="K43" s="35"/>
      <c r="L43" s="35"/>
      <c r="M43" s="46"/>
    </row>
    <row r="44" spans="1:13">
      <c r="A44" s="33"/>
      <c r="B44" s="34"/>
      <c r="C44" s="55" t="s">
        <v>21</v>
      </c>
      <c r="D44" s="35"/>
      <c r="E44" s="35"/>
      <c r="F44" s="35"/>
      <c r="G44" s="35"/>
      <c r="H44" s="35"/>
      <c r="I44" s="35"/>
      <c r="J44" s="35"/>
      <c r="K44" s="35"/>
      <c r="L44" s="35"/>
      <c r="M44" s="46"/>
    </row>
    <row r="45" spans="1:13">
      <c r="A45" s="32" t="s">
        <v>22</v>
      </c>
      <c r="B45" s="3178" t="s">
        <v>23</v>
      </c>
      <c r="C45" s="3179"/>
      <c r="D45" s="3179"/>
      <c r="E45" s="3179"/>
      <c r="F45" s="3179"/>
      <c r="G45" s="3179"/>
      <c r="H45" s="3179"/>
      <c r="I45" s="3179"/>
      <c r="J45" s="3179"/>
      <c r="K45" s="3179"/>
      <c r="L45" s="3180"/>
      <c r="M45" s="46"/>
    </row>
    <row r="46" spans="1:13">
      <c r="A46" s="33"/>
      <c r="B46" s="34"/>
      <c r="C46" s="55" t="s">
        <v>24</v>
      </c>
      <c r="D46" s="35"/>
      <c r="E46" s="35"/>
      <c r="F46" s="35"/>
      <c r="G46" s="35"/>
      <c r="H46" s="35"/>
      <c r="I46" s="35"/>
      <c r="J46" s="35"/>
      <c r="K46" s="35"/>
      <c r="L46" s="35"/>
      <c r="M46" s="46"/>
    </row>
    <row r="47" spans="1:13">
      <c r="A47" s="33"/>
      <c r="B47" s="34"/>
      <c r="C47" s="55" t="s">
        <v>25</v>
      </c>
      <c r="D47" s="35"/>
      <c r="E47" s="35"/>
      <c r="F47" s="35"/>
      <c r="G47" s="35"/>
      <c r="H47" s="35"/>
      <c r="I47" s="35"/>
      <c r="J47" s="35"/>
      <c r="K47" s="35"/>
      <c r="L47" s="35"/>
      <c r="M47" s="46"/>
    </row>
    <row r="48" spans="1:13" s="57" customFormat="1">
      <c r="A48" s="32" t="s">
        <v>211</v>
      </c>
      <c r="B48" s="36" t="s">
        <v>240</v>
      </c>
      <c r="C48" s="37"/>
      <c r="D48" s="37"/>
      <c r="E48" s="37"/>
      <c r="F48" s="37"/>
      <c r="G48" s="37"/>
      <c r="H48" s="37"/>
      <c r="I48" s="37"/>
      <c r="J48" s="37"/>
      <c r="K48" s="37"/>
      <c r="L48" s="38"/>
      <c r="M48" s="56"/>
    </row>
    <row r="49" spans="1:13" ht="13.5" thickBot="1">
      <c r="A49" s="3205"/>
      <c r="B49" s="3206"/>
      <c r="C49" s="3206"/>
      <c r="D49" s="3206"/>
      <c r="E49" s="3206"/>
      <c r="F49" s="3206"/>
      <c r="G49" s="3206"/>
      <c r="H49" s="3206"/>
      <c r="I49" s="3206"/>
      <c r="J49" s="3206"/>
      <c r="K49" s="3206"/>
      <c r="L49" s="3207"/>
      <c r="M49" s="46"/>
    </row>
    <row r="50" spans="1:13" ht="15.75">
      <c r="A50" s="3194" t="s">
        <v>241</v>
      </c>
      <c r="B50" s="3195"/>
      <c r="C50" s="3195"/>
      <c r="D50" s="3195"/>
      <c r="E50" s="3195"/>
      <c r="F50" s="3195"/>
      <c r="G50" s="3195"/>
      <c r="H50" s="3195"/>
      <c r="I50" s="3195"/>
      <c r="J50" s="3195"/>
      <c r="K50" s="3195"/>
      <c r="L50" s="3196"/>
      <c r="M50" s="46"/>
    </row>
    <row r="51" spans="1:13">
      <c r="A51" s="32" t="s">
        <v>13</v>
      </c>
      <c r="B51" s="58" t="s">
        <v>14</v>
      </c>
      <c r="C51" s="36"/>
      <c r="D51" s="37"/>
      <c r="E51" s="37"/>
      <c r="F51" s="37"/>
      <c r="G51" s="37"/>
      <c r="H51" s="37"/>
      <c r="I51" s="37"/>
      <c r="J51" s="37"/>
      <c r="K51" s="37"/>
      <c r="L51" s="38"/>
      <c r="M51" s="46"/>
    </row>
    <row r="52" spans="1:13">
      <c r="A52" s="33"/>
      <c r="B52" s="34"/>
      <c r="C52" s="55" t="s">
        <v>242</v>
      </c>
      <c r="D52" s="35"/>
      <c r="E52" s="35"/>
      <c r="F52" s="35"/>
      <c r="G52" s="35"/>
      <c r="H52" s="35"/>
      <c r="I52" s="35"/>
      <c r="J52" s="35"/>
      <c r="K52" s="35"/>
      <c r="L52" s="35"/>
      <c r="M52" s="46"/>
    </row>
    <row r="53" spans="1:13">
      <c r="A53" s="33"/>
      <c r="B53" s="34"/>
      <c r="C53" s="55" t="s">
        <v>243</v>
      </c>
      <c r="D53" s="35"/>
      <c r="E53" s="35"/>
      <c r="F53" s="35"/>
      <c r="G53" s="35"/>
      <c r="H53" s="35"/>
      <c r="I53" s="35"/>
      <c r="J53" s="35"/>
      <c r="K53" s="35"/>
      <c r="L53" s="35"/>
      <c r="M53" s="46"/>
    </row>
    <row r="54" spans="1:13">
      <c r="A54" s="33"/>
      <c r="B54" s="34"/>
      <c r="C54" s="55" t="s">
        <v>244</v>
      </c>
      <c r="D54" s="35"/>
      <c r="E54" s="35"/>
      <c r="F54" s="35"/>
      <c r="G54" s="35"/>
      <c r="H54" s="35"/>
      <c r="I54" s="35"/>
      <c r="J54" s="35"/>
      <c r="K54" s="35"/>
      <c r="L54" s="35"/>
      <c r="M54" s="46"/>
    </row>
    <row r="55" spans="1:13">
      <c r="A55" s="33"/>
      <c r="B55" s="34"/>
      <c r="C55" s="55" t="s">
        <v>245</v>
      </c>
      <c r="D55" s="35"/>
      <c r="E55" s="35"/>
      <c r="F55" s="35"/>
      <c r="G55" s="35"/>
      <c r="H55" s="35"/>
      <c r="I55" s="35"/>
      <c r="J55" s="35"/>
      <c r="K55" s="35"/>
      <c r="L55" s="35"/>
      <c r="M55" s="46"/>
    </row>
    <row r="56" spans="1:13">
      <c r="A56" s="33"/>
      <c r="B56" s="34"/>
      <c r="C56" s="55" t="s">
        <v>246</v>
      </c>
      <c r="D56" s="35"/>
      <c r="E56" s="35"/>
      <c r="F56" s="35"/>
      <c r="G56" s="35"/>
      <c r="H56" s="35"/>
      <c r="I56" s="35"/>
      <c r="J56" s="35"/>
      <c r="K56" s="35"/>
      <c r="L56" s="35"/>
      <c r="M56" s="46"/>
    </row>
    <row r="57" spans="1:13">
      <c r="A57" s="33"/>
      <c r="B57" s="34"/>
      <c r="C57" s="55" t="s">
        <v>19</v>
      </c>
      <c r="D57" s="35"/>
      <c r="E57" s="35"/>
      <c r="F57" s="35"/>
      <c r="G57" s="35"/>
      <c r="H57" s="35"/>
      <c r="I57" s="35"/>
      <c r="J57" s="35"/>
      <c r="K57" s="35"/>
      <c r="L57" s="35"/>
      <c r="M57" s="46"/>
    </row>
    <row r="58" spans="1:13">
      <c r="A58" s="33"/>
      <c r="B58" s="34"/>
      <c r="C58" s="55" t="s">
        <v>20</v>
      </c>
      <c r="D58" s="35"/>
      <c r="E58" s="35"/>
      <c r="F58" s="35"/>
      <c r="G58" s="35"/>
      <c r="H58" s="35"/>
      <c r="I58" s="35"/>
      <c r="J58" s="35"/>
      <c r="K58" s="35"/>
      <c r="L58" s="35"/>
      <c r="M58" s="46"/>
    </row>
    <row r="59" spans="1:13">
      <c r="A59" s="33"/>
      <c r="B59" s="34"/>
      <c r="C59" s="55" t="s">
        <v>247</v>
      </c>
      <c r="D59" s="35"/>
      <c r="E59" s="35"/>
      <c r="F59" s="35"/>
      <c r="G59" s="35"/>
      <c r="H59" s="35"/>
      <c r="I59" s="35"/>
      <c r="J59" s="35"/>
      <c r="K59" s="35"/>
      <c r="L59" s="35"/>
      <c r="M59" s="46"/>
    </row>
    <row r="60" spans="1:13">
      <c r="A60" s="32" t="s">
        <v>22</v>
      </c>
      <c r="B60" s="3178" t="s">
        <v>23</v>
      </c>
      <c r="C60" s="3179"/>
      <c r="D60" s="3179"/>
      <c r="E60" s="3179"/>
      <c r="F60" s="3179"/>
      <c r="G60" s="3179"/>
      <c r="H60" s="3179"/>
      <c r="I60" s="3179"/>
      <c r="J60" s="3179"/>
      <c r="K60" s="3179"/>
      <c r="L60" s="3180"/>
      <c r="M60" s="46"/>
    </row>
    <row r="61" spans="1:13">
      <c r="A61" s="33"/>
      <c r="B61" s="34"/>
      <c r="C61" s="55" t="s">
        <v>24</v>
      </c>
      <c r="D61" s="35"/>
      <c r="E61" s="35"/>
      <c r="F61" s="35"/>
      <c r="G61" s="35"/>
      <c r="H61" s="35"/>
      <c r="I61" s="35"/>
      <c r="J61" s="35"/>
      <c r="K61" s="35"/>
      <c r="L61" s="35"/>
      <c r="M61" s="46"/>
    </row>
    <row r="62" spans="1:13">
      <c r="A62" s="33"/>
      <c r="B62" s="34"/>
      <c r="C62" s="55" t="s">
        <v>25</v>
      </c>
      <c r="D62" s="35"/>
      <c r="E62" s="35"/>
      <c r="F62" s="35"/>
      <c r="G62" s="35"/>
      <c r="H62" s="35"/>
      <c r="I62" s="35"/>
      <c r="J62" s="35"/>
      <c r="K62" s="35"/>
      <c r="L62" s="35"/>
      <c r="M62" s="46"/>
    </row>
    <row r="63" spans="1:13" s="57" customFormat="1">
      <c r="A63" s="32" t="s">
        <v>211</v>
      </c>
      <c r="B63" s="36" t="s">
        <v>248</v>
      </c>
      <c r="C63" s="37"/>
      <c r="D63" s="37"/>
      <c r="E63" s="37"/>
      <c r="F63" s="37"/>
      <c r="G63" s="37"/>
      <c r="H63" s="37"/>
      <c r="I63" s="37"/>
      <c r="J63" s="37"/>
      <c r="K63" s="37"/>
      <c r="L63" s="38"/>
      <c r="M63" s="56"/>
    </row>
    <row r="64" spans="1:13" ht="13.5" thickBot="1">
      <c r="A64" s="3205"/>
      <c r="B64" s="3206"/>
      <c r="C64" s="3206"/>
      <c r="D64" s="3206"/>
      <c r="E64" s="3206"/>
      <c r="F64" s="3206"/>
      <c r="G64" s="3206"/>
      <c r="H64" s="3206"/>
      <c r="I64" s="3206"/>
      <c r="J64" s="3206"/>
      <c r="K64" s="3206"/>
      <c r="L64" s="3207"/>
      <c r="M64" s="46"/>
    </row>
    <row r="65" spans="1:13" ht="15.75">
      <c r="A65" s="59" t="s">
        <v>26</v>
      </c>
      <c r="B65" s="60"/>
      <c r="C65" s="60"/>
      <c r="D65" s="60"/>
      <c r="E65" s="60"/>
      <c r="F65" s="60"/>
      <c r="G65" s="60"/>
      <c r="H65" s="60"/>
      <c r="I65" s="60"/>
      <c r="J65" s="60"/>
      <c r="K65" s="60"/>
      <c r="L65" s="61"/>
      <c r="M65" s="46"/>
    </row>
    <row r="66" spans="1:13">
      <c r="A66" s="33"/>
      <c r="B66" s="3208" t="s">
        <v>27</v>
      </c>
      <c r="C66" s="3209"/>
      <c r="D66" s="3209"/>
      <c r="E66" s="3209"/>
      <c r="F66" s="3209"/>
      <c r="G66" s="3209"/>
      <c r="H66" s="3209"/>
      <c r="I66" s="3209"/>
      <c r="J66" s="3209"/>
      <c r="K66" s="3209"/>
      <c r="L66" s="3210"/>
      <c r="M66" s="46"/>
    </row>
    <row r="67" spans="1:13">
      <c r="A67" s="33"/>
      <c r="B67" s="62"/>
      <c r="C67" s="63"/>
      <c r="D67" s="35"/>
      <c r="E67" s="35"/>
      <c r="F67" s="35"/>
      <c r="G67" s="35"/>
      <c r="H67" s="35"/>
      <c r="I67" s="35"/>
      <c r="J67" s="35"/>
      <c r="K67" s="35"/>
      <c r="L67" s="35"/>
      <c r="M67" s="46"/>
    </row>
    <row r="68" spans="1:13">
      <c r="A68" s="33"/>
      <c r="B68" s="62"/>
      <c r="C68" s="63"/>
      <c r="D68" s="35"/>
      <c r="E68" s="35"/>
      <c r="F68" s="35"/>
      <c r="G68" s="35"/>
      <c r="H68" s="35"/>
      <c r="I68" s="35"/>
      <c r="J68" s="35"/>
      <c r="K68" s="35"/>
      <c r="L68" s="35"/>
      <c r="M68" s="46"/>
    </row>
    <row r="69" spans="1:13">
      <c r="A69" s="33"/>
      <c r="B69" s="62"/>
      <c r="C69" s="63"/>
      <c r="D69" s="35"/>
      <c r="E69" s="35"/>
      <c r="F69" s="35"/>
      <c r="G69" s="35"/>
      <c r="H69" s="35"/>
      <c r="I69" s="35"/>
      <c r="J69" s="35"/>
      <c r="K69" s="35"/>
      <c r="L69" s="35"/>
      <c r="M69" s="46"/>
    </row>
    <row r="70" spans="1:13">
      <c r="A70" s="33"/>
      <c r="B70" s="62"/>
      <c r="C70" s="63"/>
      <c r="D70" s="35"/>
      <c r="E70" s="35"/>
      <c r="F70" s="35"/>
      <c r="G70" s="35"/>
      <c r="H70" s="35"/>
      <c r="I70" s="35"/>
      <c r="J70" s="35"/>
      <c r="K70" s="35"/>
      <c r="L70" s="35"/>
      <c r="M70" s="46"/>
    </row>
    <row r="71" spans="1:13">
      <c r="A71" s="33"/>
      <c r="B71" s="62"/>
      <c r="C71" s="63"/>
      <c r="D71" s="35"/>
      <c r="E71" s="35"/>
      <c r="F71" s="35"/>
      <c r="G71" s="35"/>
      <c r="H71" s="35"/>
      <c r="I71" s="35"/>
      <c r="J71" s="35"/>
      <c r="K71" s="35"/>
      <c r="L71" s="35"/>
      <c r="M71" s="46"/>
    </row>
    <row r="72" spans="1:13">
      <c r="A72" s="33"/>
      <c r="B72" s="62"/>
      <c r="C72" s="63"/>
      <c r="D72" s="35"/>
      <c r="E72" s="35"/>
      <c r="F72" s="35"/>
      <c r="G72" s="35"/>
      <c r="H72" s="35"/>
      <c r="I72" s="35"/>
      <c r="J72" s="35"/>
      <c r="K72" s="35"/>
      <c r="L72" s="35"/>
      <c r="M72" s="46"/>
    </row>
    <row r="73" spans="1:13">
      <c r="A73" s="33"/>
      <c r="B73" s="62"/>
      <c r="C73" s="63"/>
      <c r="D73" s="35"/>
      <c r="E73" s="35"/>
      <c r="F73" s="35"/>
      <c r="G73" s="35"/>
      <c r="H73" s="35"/>
      <c r="I73" s="35"/>
      <c r="J73" s="35"/>
      <c r="K73" s="35"/>
      <c r="L73" s="35"/>
      <c r="M73" s="46"/>
    </row>
    <row r="74" spans="1:13">
      <c r="A74" s="33"/>
      <c r="B74" s="62"/>
      <c r="C74" s="63"/>
      <c r="D74" s="35"/>
      <c r="E74" s="35"/>
      <c r="F74" s="35"/>
      <c r="G74" s="35"/>
      <c r="H74" s="35"/>
      <c r="I74" s="35"/>
      <c r="J74" s="35"/>
      <c r="K74" s="35"/>
      <c r="L74" s="35"/>
      <c r="M74" s="46"/>
    </row>
    <row r="75" spans="1:13">
      <c r="A75" s="33"/>
      <c r="B75" s="62"/>
      <c r="C75" s="63"/>
      <c r="D75" s="35"/>
      <c r="E75" s="35"/>
      <c r="F75" s="35"/>
      <c r="G75" s="35"/>
      <c r="H75" s="35"/>
      <c r="I75" s="35"/>
      <c r="J75" s="35"/>
      <c r="K75" s="35"/>
      <c r="L75" s="35"/>
      <c r="M75" s="46"/>
    </row>
    <row r="76" spans="1:13">
      <c r="A76" s="33"/>
      <c r="B76" s="62"/>
      <c r="C76" s="63"/>
      <c r="D76" s="35"/>
      <c r="E76" s="35"/>
      <c r="F76" s="35"/>
      <c r="G76" s="35"/>
      <c r="H76" s="35"/>
      <c r="I76" s="35"/>
      <c r="J76" s="35"/>
      <c r="K76" s="35"/>
      <c r="L76" s="35"/>
      <c r="M76" s="46"/>
    </row>
    <row r="77" spans="1:13">
      <c r="A77" s="33"/>
      <c r="B77" s="62"/>
      <c r="C77" s="63"/>
      <c r="D77" s="35"/>
      <c r="E77" s="35"/>
      <c r="F77" s="35"/>
      <c r="G77" s="35"/>
      <c r="H77" s="35"/>
      <c r="I77" s="35"/>
      <c r="J77" s="35"/>
      <c r="K77" s="35"/>
      <c r="L77" s="35"/>
      <c r="M77" s="46"/>
    </row>
    <row r="78" spans="1:13">
      <c r="A78" s="33"/>
      <c r="B78" s="62"/>
      <c r="C78" s="63"/>
      <c r="D78" s="35"/>
      <c r="E78" s="35"/>
      <c r="F78" s="35"/>
      <c r="G78" s="35"/>
      <c r="H78" s="35"/>
      <c r="I78" s="35"/>
      <c r="J78" s="35"/>
      <c r="K78" s="35"/>
      <c r="L78" s="35"/>
      <c r="M78" s="46"/>
    </row>
    <row r="79" spans="1:13">
      <c r="A79" s="33"/>
      <c r="B79" s="62"/>
      <c r="C79" s="63"/>
      <c r="D79" s="35"/>
      <c r="E79" s="35"/>
      <c r="F79" s="35"/>
      <c r="G79" s="35"/>
      <c r="H79" s="35"/>
      <c r="I79" s="35"/>
      <c r="J79" s="35"/>
      <c r="K79" s="35"/>
      <c r="L79" s="35"/>
      <c r="M79" s="46"/>
    </row>
    <row r="80" spans="1:13">
      <c r="A80" s="33"/>
      <c r="B80" s="62"/>
      <c r="C80" s="63"/>
      <c r="D80" s="35"/>
      <c r="E80" s="35"/>
      <c r="F80" s="35"/>
      <c r="G80" s="35"/>
      <c r="H80" s="35"/>
      <c r="I80" s="35"/>
      <c r="J80" s="35"/>
      <c r="K80" s="35"/>
      <c r="L80" s="35"/>
      <c r="M80" s="46"/>
    </row>
    <row r="81" spans="1:13">
      <c r="A81" s="33"/>
      <c r="B81" s="62"/>
      <c r="C81" s="63"/>
      <c r="D81" s="35"/>
      <c r="E81" s="35"/>
      <c r="F81" s="35"/>
      <c r="G81" s="35"/>
      <c r="H81" s="35"/>
      <c r="I81" s="35"/>
      <c r="J81" s="35"/>
      <c r="K81" s="35"/>
      <c r="L81" s="35"/>
      <c r="M81" s="46"/>
    </row>
    <row r="82" spans="1:13">
      <c r="A82" s="33"/>
      <c r="B82" s="3211" t="s">
        <v>28</v>
      </c>
      <c r="C82" s="3212"/>
      <c r="D82" s="3212"/>
      <c r="E82" s="3212"/>
      <c r="F82" s="3212"/>
      <c r="G82" s="3212"/>
      <c r="H82" s="3212"/>
      <c r="I82" s="3212"/>
      <c r="J82" s="3212"/>
      <c r="K82" s="3212"/>
      <c r="L82" s="3213"/>
      <c r="M82" s="46"/>
    </row>
    <row r="83" spans="1:13">
      <c r="A83" s="33"/>
      <c r="B83" s="62"/>
      <c r="C83" s="63"/>
      <c r="D83" s="35"/>
      <c r="E83" s="35"/>
      <c r="F83" s="35"/>
      <c r="G83" s="35"/>
      <c r="H83" s="35"/>
      <c r="I83" s="35"/>
      <c r="J83" s="35"/>
      <c r="K83" s="35"/>
      <c r="L83" s="35"/>
      <c r="M83" s="46"/>
    </row>
    <row r="84" spans="1:13">
      <c r="A84" s="33"/>
      <c r="B84" s="62"/>
      <c r="C84" s="63"/>
      <c r="D84" s="35"/>
      <c r="E84" s="35"/>
      <c r="F84" s="35"/>
      <c r="G84" s="35"/>
      <c r="H84" s="35"/>
      <c r="I84" s="35"/>
      <c r="J84" s="35"/>
      <c r="K84" s="35"/>
      <c r="L84" s="35"/>
      <c r="M84" s="46"/>
    </row>
    <row r="85" spans="1:13">
      <c r="A85" s="33"/>
      <c r="B85" s="62"/>
      <c r="C85" s="63"/>
      <c r="D85" s="35"/>
      <c r="E85" s="35"/>
      <c r="F85" s="35"/>
      <c r="G85" s="35"/>
      <c r="H85" s="35"/>
      <c r="I85" s="35"/>
      <c r="J85" s="35"/>
      <c r="K85" s="35"/>
      <c r="L85" s="35"/>
      <c r="M85" s="46"/>
    </row>
    <row r="86" spans="1:13">
      <c r="A86" s="33"/>
      <c r="B86" s="62"/>
      <c r="C86" s="63"/>
      <c r="D86" s="35"/>
      <c r="E86" s="35"/>
      <c r="F86" s="35"/>
      <c r="G86" s="35"/>
      <c r="H86" s="35"/>
      <c r="I86" s="35"/>
      <c r="J86" s="35"/>
      <c r="K86" s="35"/>
      <c r="L86" s="35"/>
      <c r="M86" s="46"/>
    </row>
    <row r="87" spans="1:13">
      <c r="A87" s="33"/>
      <c r="B87" s="62"/>
      <c r="C87" s="63"/>
      <c r="D87" s="35"/>
      <c r="E87" s="35"/>
      <c r="F87" s="35"/>
      <c r="G87" s="35"/>
      <c r="H87" s="35"/>
      <c r="I87" s="35"/>
      <c r="J87" s="35"/>
      <c r="K87" s="35"/>
      <c r="L87" s="35"/>
      <c r="M87" s="46"/>
    </row>
    <row r="88" spans="1:13">
      <c r="A88" s="33"/>
      <c r="B88" s="62"/>
      <c r="C88" s="63"/>
      <c r="D88" s="35"/>
      <c r="E88" s="35"/>
      <c r="F88" s="35"/>
      <c r="G88" s="35"/>
      <c r="H88" s="35"/>
      <c r="I88" s="35"/>
      <c r="J88" s="35"/>
      <c r="K88" s="35"/>
      <c r="L88" s="35"/>
      <c r="M88" s="46"/>
    </row>
    <row r="89" spans="1:13">
      <c r="A89" s="33"/>
      <c r="B89" s="62"/>
      <c r="C89" s="63"/>
      <c r="D89" s="35"/>
      <c r="E89" s="35"/>
      <c r="F89" s="35"/>
      <c r="G89" s="35"/>
      <c r="H89" s="35"/>
      <c r="I89" s="35"/>
      <c r="J89" s="35"/>
      <c r="K89" s="35"/>
      <c r="L89" s="35"/>
      <c r="M89" s="46"/>
    </row>
    <row r="90" spans="1:13">
      <c r="A90" s="33"/>
      <c r="B90" s="62"/>
      <c r="C90" s="63"/>
      <c r="D90" s="35"/>
      <c r="E90" s="35"/>
      <c r="F90" s="35"/>
      <c r="G90" s="35"/>
      <c r="H90" s="35"/>
      <c r="I90" s="35"/>
      <c r="J90" s="35"/>
      <c r="K90" s="35"/>
      <c r="L90" s="35"/>
      <c r="M90" s="46"/>
    </row>
    <row r="91" spans="1:13">
      <c r="A91" s="33"/>
      <c r="B91" s="62"/>
      <c r="C91" s="63"/>
      <c r="D91" s="35"/>
      <c r="E91" s="35"/>
      <c r="F91" s="35"/>
      <c r="G91" s="35"/>
      <c r="H91" s="35"/>
      <c r="I91" s="35"/>
      <c r="J91" s="35"/>
      <c r="K91" s="35"/>
      <c r="L91" s="35"/>
      <c r="M91" s="46"/>
    </row>
    <row r="92" spans="1:13">
      <c r="A92" s="33"/>
      <c r="B92" s="62"/>
      <c r="C92" s="63"/>
      <c r="D92" s="35"/>
      <c r="E92" s="35"/>
      <c r="F92" s="35"/>
      <c r="G92" s="35"/>
      <c r="H92" s="35"/>
      <c r="I92" s="35"/>
      <c r="J92" s="35"/>
      <c r="K92" s="35"/>
      <c r="L92" s="35"/>
      <c r="M92" s="46"/>
    </row>
    <row r="93" spans="1:13">
      <c r="A93" s="33"/>
      <c r="B93" s="62"/>
      <c r="C93" s="63"/>
      <c r="D93" s="35"/>
      <c r="E93" s="35"/>
      <c r="F93" s="35"/>
      <c r="G93" s="35"/>
      <c r="H93" s="35"/>
      <c r="I93" s="35"/>
      <c r="J93" s="35"/>
      <c r="K93" s="35"/>
      <c r="L93" s="35"/>
      <c r="M93" s="46"/>
    </row>
    <row r="94" spans="1:13">
      <c r="A94" s="33"/>
      <c r="B94" s="62"/>
      <c r="C94" s="63"/>
      <c r="D94" s="35"/>
      <c r="E94" s="35"/>
      <c r="F94" s="35"/>
      <c r="G94" s="35"/>
      <c r="H94" s="35"/>
      <c r="I94" s="35"/>
      <c r="J94" s="35"/>
      <c r="K94" s="35"/>
      <c r="L94" s="35"/>
      <c r="M94" s="46"/>
    </row>
    <row r="95" spans="1:13">
      <c r="A95" s="33"/>
      <c r="B95" s="62"/>
      <c r="C95" s="63"/>
      <c r="D95" s="35"/>
      <c r="E95" s="35"/>
      <c r="F95" s="35"/>
      <c r="G95" s="35"/>
      <c r="H95" s="35"/>
      <c r="I95" s="35"/>
      <c r="J95" s="35"/>
      <c r="K95" s="35"/>
      <c r="L95" s="35"/>
      <c r="M95" s="46"/>
    </row>
    <row r="96" spans="1:13">
      <c r="A96" s="33"/>
      <c r="B96" s="62"/>
      <c r="C96" s="63"/>
      <c r="D96" s="35"/>
      <c r="E96" s="35"/>
      <c r="F96" s="35"/>
      <c r="G96" s="35"/>
      <c r="H96" s="35"/>
      <c r="I96" s="35"/>
      <c r="J96" s="35"/>
      <c r="K96" s="35"/>
      <c r="L96" s="35"/>
      <c r="M96" s="46"/>
    </row>
    <row r="97" spans="1:12">
      <c r="A97" s="33"/>
      <c r="B97" s="62"/>
      <c r="C97" s="63"/>
      <c r="D97" s="35"/>
      <c r="E97" s="35"/>
      <c r="F97" s="35"/>
      <c r="G97" s="35"/>
      <c r="H97" s="35"/>
      <c r="I97" s="35"/>
      <c r="J97" s="35"/>
      <c r="K97" s="35"/>
      <c r="L97" s="35"/>
    </row>
    <row r="99" spans="1:12" ht="15">
      <c r="A99" s="3197" t="s">
        <v>249</v>
      </c>
      <c r="B99" s="3198"/>
      <c r="C99" s="3198"/>
      <c r="D99" s="3198"/>
    </row>
    <row r="1048" spans="1:3" ht="15">
      <c r="A1048" s="8" t="s">
        <v>194</v>
      </c>
      <c r="B1048" s="8" t="s">
        <v>195</v>
      </c>
    </row>
    <row r="1049" spans="1:3">
      <c r="A1049" s="64" t="s">
        <v>140</v>
      </c>
      <c r="B1049" s="64" t="s">
        <v>68</v>
      </c>
      <c r="C1049" s="40"/>
    </row>
    <row r="1050" spans="1:3">
      <c r="A1050" s="65" t="s">
        <v>48</v>
      </c>
      <c r="B1050" s="64" t="s">
        <v>148</v>
      </c>
      <c r="C1050" s="40"/>
    </row>
    <row r="1051" spans="1:3">
      <c r="A1051" s="65" t="s">
        <v>50</v>
      </c>
      <c r="B1051" s="64" t="s">
        <v>113</v>
      </c>
      <c r="C1051" s="40"/>
    </row>
    <row r="1052" spans="1:3">
      <c r="A1052" s="64" t="s">
        <v>120</v>
      </c>
      <c r="B1052" s="64" t="s">
        <v>79</v>
      </c>
      <c r="C1052" s="40"/>
    </row>
    <row r="1053" spans="1:3">
      <c r="A1053" s="64" t="s">
        <v>86</v>
      </c>
      <c r="B1053" s="64" t="s">
        <v>180</v>
      </c>
      <c r="C1053" s="40"/>
    </row>
    <row r="1054" spans="1:3">
      <c r="A1054" s="64" t="s">
        <v>113</v>
      </c>
      <c r="B1054" s="64" t="s">
        <v>181</v>
      </c>
      <c r="C1054" s="40"/>
    </row>
    <row r="1055" spans="1:3">
      <c r="A1055" s="64" t="s">
        <v>117</v>
      </c>
      <c r="B1055" s="64" t="s">
        <v>145</v>
      </c>
      <c r="C1055" s="40"/>
    </row>
    <row r="1056" spans="1:3">
      <c r="A1056" s="65" t="s">
        <v>49</v>
      </c>
      <c r="B1056" s="64" t="s">
        <v>144</v>
      </c>
      <c r="C1056" s="40"/>
    </row>
    <row r="1057" spans="1:3">
      <c r="A1057" s="65" t="s">
        <v>42</v>
      </c>
      <c r="B1057" s="64" t="s">
        <v>172</v>
      </c>
      <c r="C1057" s="40"/>
    </row>
    <row r="1058" spans="1:3">
      <c r="A1058" s="65" t="s">
        <v>40</v>
      </c>
      <c r="B1058" s="64" t="s">
        <v>177</v>
      </c>
      <c r="C1058" s="40"/>
    </row>
    <row r="1059" spans="1:3">
      <c r="A1059" s="64" t="s">
        <v>40</v>
      </c>
      <c r="B1059" s="64" t="s">
        <v>152</v>
      </c>
      <c r="C1059" s="40"/>
    </row>
    <row r="1060" spans="1:3">
      <c r="A1060" s="64" t="s">
        <v>125</v>
      </c>
      <c r="B1060" s="64" t="s">
        <v>74</v>
      </c>
      <c r="C1060" s="40"/>
    </row>
    <row r="1061" spans="1:3">
      <c r="A1061" s="64" t="s">
        <v>134</v>
      </c>
      <c r="B1061" s="64" t="s">
        <v>131</v>
      </c>
      <c r="C1061" s="40"/>
    </row>
    <row r="1062" spans="1:3">
      <c r="A1062" s="64" t="s">
        <v>126</v>
      </c>
      <c r="B1062" s="64" t="s">
        <v>159</v>
      </c>
      <c r="C1062" s="40"/>
    </row>
    <row r="1063" spans="1:3">
      <c r="A1063" s="64" t="s">
        <v>121</v>
      </c>
      <c r="B1063" s="66" t="s">
        <v>73</v>
      </c>
      <c r="C1063" s="40"/>
    </row>
    <row r="1064" spans="1:3">
      <c r="A1064" s="65" t="s">
        <v>56</v>
      </c>
      <c r="B1064" s="64" t="s">
        <v>80</v>
      </c>
      <c r="C1064" s="40"/>
    </row>
    <row r="1065" spans="1:3">
      <c r="A1065" s="64" t="s">
        <v>137</v>
      </c>
      <c r="B1065" s="64" t="s">
        <v>182</v>
      </c>
      <c r="C1065" s="40"/>
    </row>
    <row r="1066" spans="1:3">
      <c r="A1066" s="64" t="s">
        <v>136</v>
      </c>
      <c r="B1066" s="64" t="s">
        <v>147</v>
      </c>
      <c r="C1066" s="40"/>
    </row>
    <row r="1067" spans="1:3">
      <c r="A1067" s="64" t="s">
        <v>83</v>
      </c>
      <c r="B1067" s="9" t="s">
        <v>187</v>
      </c>
      <c r="C1067" s="40"/>
    </row>
    <row r="1068" spans="1:3">
      <c r="A1068" s="64" t="s">
        <v>82</v>
      </c>
      <c r="B1068" s="64" t="s">
        <v>173</v>
      </c>
      <c r="C1068" s="40"/>
    </row>
    <row r="1069" spans="1:3">
      <c r="A1069" s="64" t="s">
        <v>107</v>
      </c>
      <c r="B1069" s="64" t="s">
        <v>98</v>
      </c>
      <c r="C1069" s="40"/>
    </row>
    <row r="1070" spans="1:3">
      <c r="A1070" s="65" t="s">
        <v>57</v>
      </c>
      <c r="B1070" s="64" t="s">
        <v>161</v>
      </c>
      <c r="C1070" s="40"/>
    </row>
    <row r="1071" spans="1:3">
      <c r="A1071" s="65" t="s">
        <v>44</v>
      </c>
      <c r="B1071" s="64" t="s">
        <v>162</v>
      </c>
      <c r="C1071" s="40"/>
    </row>
    <row r="1072" spans="1:3">
      <c r="A1072" s="64" t="s">
        <v>91</v>
      </c>
      <c r="B1072" s="64" t="s">
        <v>160</v>
      </c>
      <c r="C1072" s="40"/>
    </row>
    <row r="1073" spans="1:3">
      <c r="A1073" s="64" t="s">
        <v>131</v>
      </c>
      <c r="B1073" s="64" t="s">
        <v>155</v>
      </c>
      <c r="C1073" s="40"/>
    </row>
    <row r="1074" spans="1:3">
      <c r="A1074" s="64" t="s">
        <v>92</v>
      </c>
      <c r="B1074" s="64" t="s">
        <v>156</v>
      </c>
      <c r="C1074" s="40"/>
    </row>
    <row r="1075" spans="1:3">
      <c r="A1075" s="64" t="s">
        <v>139</v>
      </c>
      <c r="B1075" s="64" t="s">
        <v>154</v>
      </c>
      <c r="C1075" s="40"/>
    </row>
    <row r="1076" spans="1:3">
      <c r="A1076" s="64" t="s">
        <v>119</v>
      </c>
      <c r="B1076" s="64" t="s">
        <v>114</v>
      </c>
      <c r="C1076" s="40"/>
    </row>
    <row r="1077" spans="1:3">
      <c r="A1077" s="65" t="s">
        <v>67</v>
      </c>
      <c r="B1077" s="64" t="s">
        <v>150</v>
      </c>
      <c r="C1077" s="40"/>
    </row>
    <row r="1078" spans="1:3">
      <c r="A1078" s="65" t="s">
        <v>38</v>
      </c>
      <c r="B1078" s="64" t="s">
        <v>150</v>
      </c>
      <c r="C1078" s="40"/>
    </row>
    <row r="1079" spans="1:3">
      <c r="A1079" s="64" t="s">
        <v>98</v>
      </c>
      <c r="B1079" s="64" t="s">
        <v>76</v>
      </c>
      <c r="C1079" s="40"/>
    </row>
    <row r="1080" spans="1:3">
      <c r="A1080" s="65" t="s">
        <v>64</v>
      </c>
      <c r="B1080" s="64" t="s">
        <v>97</v>
      </c>
      <c r="C1080" s="40"/>
    </row>
    <row r="1081" spans="1:3">
      <c r="A1081" s="65" t="s">
        <v>52</v>
      </c>
      <c r="B1081" s="64" t="s">
        <v>96</v>
      </c>
      <c r="C1081" s="40"/>
    </row>
    <row r="1082" spans="1:3">
      <c r="A1082" s="64" t="s">
        <v>123</v>
      </c>
      <c r="B1082" s="9" t="s">
        <v>188</v>
      </c>
      <c r="C1082" s="40"/>
    </row>
    <row r="1083" spans="1:3">
      <c r="A1083" s="64" t="s">
        <v>114</v>
      </c>
      <c r="B1083" s="64" t="s">
        <v>151</v>
      </c>
      <c r="C1083" s="40"/>
    </row>
    <row r="1084" spans="1:3">
      <c r="A1084" s="64" t="s">
        <v>116</v>
      </c>
      <c r="B1084" s="64" t="s">
        <v>151</v>
      </c>
      <c r="C1084" s="40"/>
    </row>
    <row r="1085" spans="1:3">
      <c r="A1085" s="64" t="s">
        <v>88</v>
      </c>
      <c r="B1085" s="64" t="s">
        <v>77</v>
      </c>
      <c r="C1085" s="40"/>
    </row>
    <row r="1086" spans="1:3">
      <c r="A1086" s="64" t="s">
        <v>88</v>
      </c>
      <c r="B1086" s="64" t="s">
        <v>78</v>
      </c>
      <c r="C1086" s="40"/>
    </row>
    <row r="1087" spans="1:3">
      <c r="A1087" s="64" t="s">
        <v>97</v>
      </c>
      <c r="B1087" s="64" t="s">
        <v>70</v>
      </c>
      <c r="C1087" s="40"/>
    </row>
    <row r="1088" spans="1:3">
      <c r="A1088" s="64" t="s">
        <v>96</v>
      </c>
      <c r="B1088" s="64" t="s">
        <v>169</v>
      </c>
      <c r="C1088" s="40"/>
    </row>
    <row r="1089" spans="1:3">
      <c r="A1089" s="64" t="s">
        <v>124</v>
      </c>
      <c r="B1089" s="9" t="s">
        <v>189</v>
      </c>
      <c r="C1089" s="40"/>
    </row>
    <row r="1090" spans="1:3">
      <c r="A1090" s="64" t="s">
        <v>111</v>
      </c>
      <c r="B1090" s="64" t="s">
        <v>72</v>
      </c>
      <c r="C1090" s="40"/>
    </row>
    <row r="1091" spans="1:3">
      <c r="A1091" s="64" t="s">
        <v>89</v>
      </c>
      <c r="B1091" s="64" t="s">
        <v>165</v>
      </c>
      <c r="C1091" s="40"/>
    </row>
    <row r="1092" spans="1:3">
      <c r="A1092" s="64" t="s">
        <v>89</v>
      </c>
      <c r="B1092" s="64" t="s">
        <v>167</v>
      </c>
      <c r="C1092" s="40"/>
    </row>
    <row r="1093" spans="1:3">
      <c r="A1093" s="64" t="s">
        <v>118</v>
      </c>
      <c r="B1093" s="64" t="s">
        <v>166</v>
      </c>
      <c r="C1093" s="40"/>
    </row>
    <row r="1094" spans="1:3">
      <c r="A1094" s="64" t="s">
        <v>122</v>
      </c>
      <c r="B1094" s="64" t="s">
        <v>178</v>
      </c>
      <c r="C1094" s="40"/>
    </row>
    <row r="1095" spans="1:3">
      <c r="A1095" s="64" t="s">
        <v>94</v>
      </c>
      <c r="B1095" s="64" t="s">
        <v>179</v>
      </c>
      <c r="C1095" s="40"/>
    </row>
    <row r="1096" spans="1:3">
      <c r="A1096" s="65" t="s">
        <v>39</v>
      </c>
      <c r="B1096" s="64" t="s">
        <v>176</v>
      </c>
      <c r="C1096" s="40"/>
    </row>
    <row r="1097" spans="1:3">
      <c r="A1097" s="65" t="s">
        <v>55</v>
      </c>
      <c r="B1097" s="64" t="s">
        <v>168</v>
      </c>
      <c r="C1097" s="40"/>
    </row>
    <row r="1098" spans="1:3">
      <c r="A1098" s="64" t="s">
        <v>101</v>
      </c>
      <c r="B1098" s="64" t="s">
        <v>99</v>
      </c>
      <c r="C1098" s="40"/>
    </row>
    <row r="1099" spans="1:3">
      <c r="A1099" s="65" t="s">
        <v>53</v>
      </c>
      <c r="B1099" s="64" t="s">
        <v>87</v>
      </c>
      <c r="C1099" s="40"/>
    </row>
    <row r="1100" spans="1:3">
      <c r="A1100" s="65" t="s">
        <v>66</v>
      </c>
      <c r="B1100" s="64" t="s">
        <v>71</v>
      </c>
      <c r="C1100" s="40"/>
    </row>
    <row r="1101" spans="1:3">
      <c r="A1101" s="65" t="s">
        <v>63</v>
      </c>
      <c r="B1101" s="64" t="s">
        <v>170</v>
      </c>
      <c r="C1101" s="40"/>
    </row>
    <row r="1102" spans="1:3">
      <c r="A1102" s="64" t="s">
        <v>63</v>
      </c>
      <c r="B1102" s="64" t="s">
        <v>175</v>
      </c>
      <c r="C1102" s="40"/>
    </row>
    <row r="1103" spans="1:3">
      <c r="A1103" s="64" t="s">
        <v>63</v>
      </c>
      <c r="B1103" s="64" t="s">
        <v>81</v>
      </c>
      <c r="C1103" s="40"/>
    </row>
    <row r="1104" spans="1:3">
      <c r="A1104" s="64" t="s">
        <v>143</v>
      </c>
      <c r="B1104" s="64" t="s">
        <v>184</v>
      </c>
      <c r="C1104" s="40"/>
    </row>
    <row r="1105" spans="1:3">
      <c r="A1105" s="64" t="s">
        <v>142</v>
      </c>
      <c r="B1105" s="64" t="s">
        <v>185</v>
      </c>
      <c r="C1105" s="40"/>
    </row>
    <row r="1106" spans="1:3">
      <c r="A1106" s="64" t="s">
        <v>108</v>
      </c>
      <c r="B1106" s="64" t="s">
        <v>146</v>
      </c>
      <c r="C1106" s="40"/>
    </row>
    <row r="1107" spans="1:3">
      <c r="A1107" s="64" t="s">
        <v>109</v>
      </c>
      <c r="B1107" s="64" t="s">
        <v>85</v>
      </c>
      <c r="C1107" s="40"/>
    </row>
    <row r="1108" spans="1:3">
      <c r="A1108" s="64" t="s">
        <v>106</v>
      </c>
      <c r="B1108" s="9" t="s">
        <v>192</v>
      </c>
      <c r="C1108" s="40"/>
    </row>
    <row r="1109" spans="1:3">
      <c r="A1109" s="64" t="s">
        <v>99</v>
      </c>
      <c r="B1109" s="9" t="s">
        <v>191</v>
      </c>
      <c r="C1109" s="40"/>
    </row>
    <row r="1110" spans="1:3">
      <c r="A1110" s="64" t="s">
        <v>87</v>
      </c>
      <c r="B1110" s="64" t="s">
        <v>95</v>
      </c>
      <c r="C1110" s="40"/>
    </row>
    <row r="1111" spans="1:3">
      <c r="A1111" s="64" t="s">
        <v>130</v>
      </c>
      <c r="B1111" s="64" t="s">
        <v>69</v>
      </c>
      <c r="C1111" s="40"/>
    </row>
    <row r="1112" spans="1:3">
      <c r="A1112" s="64" t="s">
        <v>102</v>
      </c>
      <c r="B1112" s="66" t="s">
        <v>75</v>
      </c>
      <c r="C1112" s="40"/>
    </row>
    <row r="1113" spans="1:3">
      <c r="A1113" s="65" t="s">
        <v>47</v>
      </c>
      <c r="B1113" s="64" t="s">
        <v>75</v>
      </c>
      <c r="C1113" s="40"/>
    </row>
    <row r="1114" spans="1:3">
      <c r="A1114" s="64" t="s">
        <v>105</v>
      </c>
      <c r="B1114" s="66" t="s">
        <v>149</v>
      </c>
      <c r="C1114" s="40"/>
    </row>
    <row r="1115" spans="1:3">
      <c r="A1115" s="65" t="s">
        <v>46</v>
      </c>
      <c r="B1115" s="64" t="s">
        <v>164</v>
      </c>
      <c r="C1115" s="40"/>
    </row>
    <row r="1116" spans="1:3">
      <c r="A1116" s="64" t="s">
        <v>90</v>
      </c>
      <c r="B1116" s="64" t="s">
        <v>157</v>
      </c>
      <c r="C1116" s="40"/>
    </row>
    <row r="1117" spans="1:3">
      <c r="A1117" s="64" t="s">
        <v>135</v>
      </c>
      <c r="B1117" s="64" t="s">
        <v>171</v>
      </c>
      <c r="C1117" s="40"/>
    </row>
    <row r="1118" spans="1:3">
      <c r="A1118" s="64" t="s">
        <v>85</v>
      </c>
      <c r="B1118" s="64" t="s">
        <v>163</v>
      </c>
      <c r="C1118" s="40"/>
    </row>
    <row r="1119" spans="1:3">
      <c r="A1119" s="64" t="s">
        <v>141</v>
      </c>
      <c r="B1119" s="66" t="s">
        <v>193</v>
      </c>
      <c r="C1119" s="40"/>
    </row>
    <row r="1120" spans="1:3">
      <c r="A1120" s="64" t="s">
        <v>84</v>
      </c>
      <c r="B1120" s="64" t="s">
        <v>174</v>
      </c>
      <c r="C1120" s="40"/>
    </row>
    <row r="1121" spans="1:3">
      <c r="A1121" s="64" t="s">
        <v>129</v>
      </c>
      <c r="B1121" s="64" t="s">
        <v>158</v>
      </c>
      <c r="C1121" s="40"/>
    </row>
    <row r="1122" spans="1:3">
      <c r="A1122" s="64" t="s">
        <v>110</v>
      </c>
      <c r="B1122" s="64" t="s">
        <v>183</v>
      </c>
      <c r="C1122" s="40"/>
    </row>
    <row r="1123" spans="1:3">
      <c r="A1123" s="65" t="s">
        <v>43</v>
      </c>
      <c r="B1123" s="9" t="s">
        <v>186</v>
      </c>
      <c r="C1123" s="40"/>
    </row>
    <row r="1124" spans="1:3">
      <c r="A1124" s="65" t="s">
        <v>41</v>
      </c>
      <c r="B1124" s="64" t="s">
        <v>153</v>
      </c>
      <c r="C1124" s="40"/>
    </row>
    <row r="1125" spans="1:3">
      <c r="A1125" s="64" t="s">
        <v>41</v>
      </c>
      <c r="B1125" s="9" t="s">
        <v>190</v>
      </c>
      <c r="C1125" s="40"/>
    </row>
    <row r="1126" spans="1:3">
      <c r="A1126" s="65" t="s">
        <v>59</v>
      </c>
      <c r="B1126" s="64" t="s">
        <v>58</v>
      </c>
      <c r="C1126" s="40"/>
    </row>
    <row r="1127" spans="1:3">
      <c r="A1127" s="65" t="s">
        <v>60</v>
      </c>
      <c r="B1127" s="65"/>
      <c r="C1127" s="40"/>
    </row>
    <row r="1128" spans="1:3">
      <c r="A1128" s="65" t="s">
        <v>65</v>
      </c>
      <c r="B1128" s="65"/>
      <c r="C1128" s="40"/>
    </row>
    <row r="1129" spans="1:3">
      <c r="A1129" s="65" t="s">
        <v>51</v>
      </c>
      <c r="B1129" s="65"/>
      <c r="C1129" s="40"/>
    </row>
    <row r="1130" spans="1:3">
      <c r="A1130" s="64" t="s">
        <v>95</v>
      </c>
      <c r="B1130" s="65"/>
      <c r="C1130" s="40"/>
    </row>
    <row r="1131" spans="1:3">
      <c r="A1131" s="65" t="s">
        <v>45</v>
      </c>
      <c r="B1131" s="65"/>
      <c r="C1131" s="40"/>
    </row>
    <row r="1132" spans="1:3">
      <c r="A1132" s="64" t="s">
        <v>128</v>
      </c>
      <c r="B1132" s="65"/>
      <c r="C1132" s="40"/>
    </row>
    <row r="1133" spans="1:3">
      <c r="A1133" s="66" t="s">
        <v>127</v>
      </c>
      <c r="B1133" s="65"/>
      <c r="C1133" s="40"/>
    </row>
    <row r="1134" spans="1:3">
      <c r="A1134" s="66" t="s">
        <v>75</v>
      </c>
      <c r="B1134" s="65"/>
      <c r="C1134" s="40"/>
    </row>
    <row r="1135" spans="1:3">
      <c r="A1135" s="64" t="s">
        <v>100</v>
      </c>
      <c r="B1135" s="65"/>
      <c r="C1135" s="40"/>
    </row>
    <row r="1136" spans="1:3">
      <c r="A1136" s="64" t="s">
        <v>103</v>
      </c>
      <c r="B1136" s="65"/>
      <c r="C1136" s="40"/>
    </row>
    <row r="1137" spans="1:3">
      <c r="A1137" s="64" t="s">
        <v>138</v>
      </c>
      <c r="B1137" s="65"/>
      <c r="C1137" s="40"/>
    </row>
    <row r="1138" spans="1:3">
      <c r="A1138" s="65" t="s">
        <v>61</v>
      </c>
      <c r="B1138" s="65"/>
      <c r="C1138" s="40"/>
    </row>
    <row r="1139" spans="1:3">
      <c r="A1139" s="64" t="s">
        <v>104</v>
      </c>
      <c r="B1139" s="65"/>
      <c r="C1139" s="40"/>
    </row>
    <row r="1140" spans="1:3">
      <c r="A1140" s="65" t="s">
        <v>62</v>
      </c>
      <c r="B1140" s="65"/>
      <c r="C1140" s="40"/>
    </row>
    <row r="1141" spans="1:3">
      <c r="A1141" s="64" t="s">
        <v>132</v>
      </c>
      <c r="B1141" s="65"/>
      <c r="C1141" s="40"/>
    </row>
    <row r="1142" spans="1:3">
      <c r="A1142" s="65" t="s">
        <v>54</v>
      </c>
      <c r="B1142" s="65"/>
      <c r="C1142" s="40"/>
    </row>
    <row r="1143" spans="1:3">
      <c r="A1143" s="64" t="s">
        <v>115</v>
      </c>
      <c r="B1143" s="65"/>
      <c r="C1143" s="40"/>
    </row>
    <row r="1144" spans="1:3">
      <c r="A1144" s="64" t="s">
        <v>112</v>
      </c>
      <c r="B1144" s="65"/>
      <c r="C1144" s="40"/>
    </row>
    <row r="1145" spans="1:3">
      <c r="A1145" s="65" t="s">
        <v>58</v>
      </c>
      <c r="B1145" s="65"/>
      <c r="C1145" s="40"/>
    </row>
    <row r="1146" spans="1:3">
      <c r="A1146" s="64" t="s">
        <v>93</v>
      </c>
      <c r="B1146" s="65"/>
      <c r="C1146" s="40"/>
    </row>
    <row r="1147" spans="1:3">
      <c r="A1147" s="64" t="s">
        <v>133</v>
      </c>
      <c r="B1147" s="65"/>
      <c r="C1147" s="40"/>
    </row>
  </sheetData>
  <sheetProtection formatRows="0" sort="0" autoFilter="0"/>
  <mergeCells count="30">
    <mergeCell ref="A99:D99"/>
    <mergeCell ref="B30:L30"/>
    <mergeCell ref="A34:L34"/>
    <mergeCell ref="A35:L35"/>
    <mergeCell ref="B36:L36"/>
    <mergeCell ref="B45:L45"/>
    <mergeCell ref="A49:L49"/>
    <mergeCell ref="A50:L50"/>
    <mergeCell ref="B60:L60"/>
    <mergeCell ref="A64:L64"/>
    <mergeCell ref="B66:L66"/>
    <mergeCell ref="B82:L82"/>
    <mergeCell ref="B19:L19"/>
    <mergeCell ref="B7:C7"/>
    <mergeCell ref="B8:C8"/>
    <mergeCell ref="B9:C9"/>
    <mergeCell ref="B11:C11"/>
    <mergeCell ref="D11:F11"/>
    <mergeCell ref="B12:C12"/>
    <mergeCell ref="A14:L14"/>
    <mergeCell ref="D15:L15"/>
    <mergeCell ref="D17:F17"/>
    <mergeCell ref="H17:L17"/>
    <mergeCell ref="A18:L18"/>
    <mergeCell ref="B6:C6"/>
    <mergeCell ref="A1:C1"/>
    <mergeCell ref="B2:C2"/>
    <mergeCell ref="B3:C3"/>
    <mergeCell ref="B4:C4"/>
    <mergeCell ref="B5:C5"/>
  </mergeCells>
  <dataValidations count="6">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C83:C97">
      <formula1>$B$1049:$B$1126</formula1>
    </dataValidation>
    <dataValidation type="list" allowBlank="1" showInputMessage="1" showErrorMessage="1" sqref="C67:C81">
      <formula1>$A$1049:$A$1147</formula1>
    </dataValidation>
    <dataValidation type="list" allowBlank="1" showInputMessage="1" showErrorMessage="1" sqref="B10:B11">
      <formula1>"OCAK,ŞUBAT,MART,NİSAN,MAYIS,HAZİRAN,TEMMUZ,AĞUSTOS,EYLÜL,EKİM,KASIM,ARALIK"</formula1>
    </dataValidation>
    <dataValidation type="decimal" operator="greaterThanOrEqual" allowBlank="1" showInputMessage="1" showErrorMessage="1" error="Input must be a positive number." sqref="D65629:L65633 IZ65628:JH65632 SV65628:TD65632 ACR65628:ACZ65632 AMN65628:AMV65632 AWJ65628:AWR65632 BGF65628:BGN65632 BQB65628:BQJ65632 BZX65628:CAF65632 CJT65628:CKB65632 CTP65628:CTX65632 DDL65628:DDT65632 DNH65628:DNP65632 DXD65628:DXL65632 EGZ65628:EHH65632 EQV65628:ERD65632 FAR65628:FAZ65632 FKN65628:FKV65632 FUJ65628:FUR65632 GEF65628:GEN65632 GOB65628:GOJ65632 GXX65628:GYF65632 HHT65628:HIB65632 HRP65628:HRX65632 IBL65628:IBT65632 ILH65628:ILP65632 IVD65628:IVL65632 JEZ65628:JFH65632 JOV65628:JPD65632 JYR65628:JYZ65632 KIN65628:KIV65632 KSJ65628:KSR65632 LCF65628:LCN65632 LMB65628:LMJ65632 LVX65628:LWF65632 MFT65628:MGB65632 MPP65628:MPX65632 MZL65628:MZT65632 NJH65628:NJP65632 NTD65628:NTL65632 OCZ65628:ODH65632 OMV65628:OND65632 OWR65628:OWZ65632 PGN65628:PGV65632 PQJ65628:PQR65632 QAF65628:QAN65632 QKB65628:QKJ65632 QTX65628:QUF65632 RDT65628:REB65632 RNP65628:RNX65632 RXL65628:RXT65632 SHH65628:SHP65632 SRD65628:SRL65632 TAZ65628:TBH65632 TKV65628:TLD65632 TUR65628:TUZ65632 UEN65628:UEV65632 UOJ65628:UOR65632 UYF65628:UYN65632 VIB65628:VIJ65632 VRX65628:VSF65632 WBT65628:WCB65632 WLP65628:WLX65632 WVL65628:WVT65632 D131165:L131169 IZ131164:JH131168 SV131164:TD131168 ACR131164:ACZ131168 AMN131164:AMV131168 AWJ131164:AWR131168 BGF131164:BGN131168 BQB131164:BQJ131168 BZX131164:CAF131168 CJT131164:CKB131168 CTP131164:CTX131168 DDL131164:DDT131168 DNH131164:DNP131168 DXD131164:DXL131168 EGZ131164:EHH131168 EQV131164:ERD131168 FAR131164:FAZ131168 FKN131164:FKV131168 FUJ131164:FUR131168 GEF131164:GEN131168 GOB131164:GOJ131168 GXX131164:GYF131168 HHT131164:HIB131168 HRP131164:HRX131168 IBL131164:IBT131168 ILH131164:ILP131168 IVD131164:IVL131168 JEZ131164:JFH131168 JOV131164:JPD131168 JYR131164:JYZ131168 KIN131164:KIV131168 KSJ131164:KSR131168 LCF131164:LCN131168 LMB131164:LMJ131168 LVX131164:LWF131168 MFT131164:MGB131168 MPP131164:MPX131168 MZL131164:MZT131168 NJH131164:NJP131168 NTD131164:NTL131168 OCZ131164:ODH131168 OMV131164:OND131168 OWR131164:OWZ131168 PGN131164:PGV131168 PQJ131164:PQR131168 QAF131164:QAN131168 QKB131164:QKJ131168 QTX131164:QUF131168 RDT131164:REB131168 RNP131164:RNX131168 RXL131164:RXT131168 SHH131164:SHP131168 SRD131164:SRL131168 TAZ131164:TBH131168 TKV131164:TLD131168 TUR131164:TUZ131168 UEN131164:UEV131168 UOJ131164:UOR131168 UYF131164:UYN131168 VIB131164:VIJ131168 VRX131164:VSF131168 WBT131164:WCB131168 WLP131164:WLX131168 WVL131164:WVT131168 D196701:L196705 IZ196700:JH196704 SV196700:TD196704 ACR196700:ACZ196704 AMN196700:AMV196704 AWJ196700:AWR196704 BGF196700:BGN196704 BQB196700:BQJ196704 BZX196700:CAF196704 CJT196700:CKB196704 CTP196700:CTX196704 DDL196700:DDT196704 DNH196700:DNP196704 DXD196700:DXL196704 EGZ196700:EHH196704 EQV196700:ERD196704 FAR196700:FAZ196704 FKN196700:FKV196704 FUJ196700:FUR196704 GEF196700:GEN196704 GOB196700:GOJ196704 GXX196700:GYF196704 HHT196700:HIB196704 HRP196700:HRX196704 IBL196700:IBT196704 ILH196700:ILP196704 IVD196700:IVL196704 JEZ196700:JFH196704 JOV196700:JPD196704 JYR196700:JYZ196704 KIN196700:KIV196704 KSJ196700:KSR196704 LCF196700:LCN196704 LMB196700:LMJ196704 LVX196700:LWF196704 MFT196700:MGB196704 MPP196700:MPX196704 MZL196700:MZT196704 NJH196700:NJP196704 NTD196700:NTL196704 OCZ196700:ODH196704 OMV196700:OND196704 OWR196700:OWZ196704 PGN196700:PGV196704 PQJ196700:PQR196704 QAF196700:QAN196704 QKB196700:QKJ196704 QTX196700:QUF196704 RDT196700:REB196704 RNP196700:RNX196704 RXL196700:RXT196704 SHH196700:SHP196704 SRD196700:SRL196704 TAZ196700:TBH196704 TKV196700:TLD196704 TUR196700:TUZ196704 UEN196700:UEV196704 UOJ196700:UOR196704 UYF196700:UYN196704 VIB196700:VIJ196704 VRX196700:VSF196704 WBT196700:WCB196704 WLP196700:WLX196704 WVL196700:WVT196704 D262237:L262241 IZ262236:JH262240 SV262236:TD262240 ACR262236:ACZ262240 AMN262236:AMV262240 AWJ262236:AWR262240 BGF262236:BGN262240 BQB262236:BQJ262240 BZX262236:CAF262240 CJT262236:CKB262240 CTP262236:CTX262240 DDL262236:DDT262240 DNH262236:DNP262240 DXD262236:DXL262240 EGZ262236:EHH262240 EQV262236:ERD262240 FAR262236:FAZ262240 FKN262236:FKV262240 FUJ262236:FUR262240 GEF262236:GEN262240 GOB262236:GOJ262240 GXX262236:GYF262240 HHT262236:HIB262240 HRP262236:HRX262240 IBL262236:IBT262240 ILH262236:ILP262240 IVD262236:IVL262240 JEZ262236:JFH262240 JOV262236:JPD262240 JYR262236:JYZ262240 KIN262236:KIV262240 KSJ262236:KSR262240 LCF262236:LCN262240 LMB262236:LMJ262240 LVX262236:LWF262240 MFT262236:MGB262240 MPP262236:MPX262240 MZL262236:MZT262240 NJH262236:NJP262240 NTD262236:NTL262240 OCZ262236:ODH262240 OMV262236:OND262240 OWR262236:OWZ262240 PGN262236:PGV262240 PQJ262236:PQR262240 QAF262236:QAN262240 QKB262236:QKJ262240 QTX262236:QUF262240 RDT262236:REB262240 RNP262236:RNX262240 RXL262236:RXT262240 SHH262236:SHP262240 SRD262236:SRL262240 TAZ262236:TBH262240 TKV262236:TLD262240 TUR262236:TUZ262240 UEN262236:UEV262240 UOJ262236:UOR262240 UYF262236:UYN262240 VIB262236:VIJ262240 VRX262236:VSF262240 WBT262236:WCB262240 WLP262236:WLX262240 WVL262236:WVT262240 D327773:L327777 IZ327772:JH327776 SV327772:TD327776 ACR327772:ACZ327776 AMN327772:AMV327776 AWJ327772:AWR327776 BGF327772:BGN327776 BQB327772:BQJ327776 BZX327772:CAF327776 CJT327772:CKB327776 CTP327772:CTX327776 DDL327772:DDT327776 DNH327772:DNP327776 DXD327772:DXL327776 EGZ327772:EHH327776 EQV327772:ERD327776 FAR327772:FAZ327776 FKN327772:FKV327776 FUJ327772:FUR327776 GEF327772:GEN327776 GOB327772:GOJ327776 GXX327772:GYF327776 HHT327772:HIB327776 HRP327772:HRX327776 IBL327772:IBT327776 ILH327772:ILP327776 IVD327772:IVL327776 JEZ327772:JFH327776 JOV327772:JPD327776 JYR327772:JYZ327776 KIN327772:KIV327776 KSJ327772:KSR327776 LCF327772:LCN327776 LMB327772:LMJ327776 LVX327772:LWF327776 MFT327772:MGB327776 MPP327772:MPX327776 MZL327772:MZT327776 NJH327772:NJP327776 NTD327772:NTL327776 OCZ327772:ODH327776 OMV327772:OND327776 OWR327772:OWZ327776 PGN327772:PGV327776 PQJ327772:PQR327776 QAF327772:QAN327776 QKB327772:QKJ327776 QTX327772:QUF327776 RDT327772:REB327776 RNP327772:RNX327776 RXL327772:RXT327776 SHH327772:SHP327776 SRD327772:SRL327776 TAZ327772:TBH327776 TKV327772:TLD327776 TUR327772:TUZ327776 UEN327772:UEV327776 UOJ327772:UOR327776 UYF327772:UYN327776 VIB327772:VIJ327776 VRX327772:VSF327776 WBT327772:WCB327776 WLP327772:WLX327776 WVL327772:WVT327776 D393309:L393313 IZ393308:JH393312 SV393308:TD393312 ACR393308:ACZ393312 AMN393308:AMV393312 AWJ393308:AWR393312 BGF393308:BGN393312 BQB393308:BQJ393312 BZX393308:CAF393312 CJT393308:CKB393312 CTP393308:CTX393312 DDL393308:DDT393312 DNH393308:DNP393312 DXD393308:DXL393312 EGZ393308:EHH393312 EQV393308:ERD393312 FAR393308:FAZ393312 FKN393308:FKV393312 FUJ393308:FUR393312 GEF393308:GEN393312 GOB393308:GOJ393312 GXX393308:GYF393312 HHT393308:HIB393312 HRP393308:HRX393312 IBL393308:IBT393312 ILH393308:ILP393312 IVD393308:IVL393312 JEZ393308:JFH393312 JOV393308:JPD393312 JYR393308:JYZ393312 KIN393308:KIV393312 KSJ393308:KSR393312 LCF393308:LCN393312 LMB393308:LMJ393312 LVX393308:LWF393312 MFT393308:MGB393312 MPP393308:MPX393312 MZL393308:MZT393312 NJH393308:NJP393312 NTD393308:NTL393312 OCZ393308:ODH393312 OMV393308:OND393312 OWR393308:OWZ393312 PGN393308:PGV393312 PQJ393308:PQR393312 QAF393308:QAN393312 QKB393308:QKJ393312 QTX393308:QUF393312 RDT393308:REB393312 RNP393308:RNX393312 RXL393308:RXT393312 SHH393308:SHP393312 SRD393308:SRL393312 TAZ393308:TBH393312 TKV393308:TLD393312 TUR393308:TUZ393312 UEN393308:UEV393312 UOJ393308:UOR393312 UYF393308:UYN393312 VIB393308:VIJ393312 VRX393308:VSF393312 WBT393308:WCB393312 WLP393308:WLX393312 WVL393308:WVT393312 D458845:L458849 IZ458844:JH458848 SV458844:TD458848 ACR458844:ACZ458848 AMN458844:AMV458848 AWJ458844:AWR458848 BGF458844:BGN458848 BQB458844:BQJ458848 BZX458844:CAF458848 CJT458844:CKB458848 CTP458844:CTX458848 DDL458844:DDT458848 DNH458844:DNP458848 DXD458844:DXL458848 EGZ458844:EHH458848 EQV458844:ERD458848 FAR458844:FAZ458848 FKN458844:FKV458848 FUJ458844:FUR458848 GEF458844:GEN458848 GOB458844:GOJ458848 GXX458844:GYF458848 HHT458844:HIB458848 HRP458844:HRX458848 IBL458844:IBT458848 ILH458844:ILP458848 IVD458844:IVL458848 JEZ458844:JFH458848 JOV458844:JPD458848 JYR458844:JYZ458848 KIN458844:KIV458848 KSJ458844:KSR458848 LCF458844:LCN458848 LMB458844:LMJ458848 LVX458844:LWF458848 MFT458844:MGB458848 MPP458844:MPX458848 MZL458844:MZT458848 NJH458844:NJP458848 NTD458844:NTL458848 OCZ458844:ODH458848 OMV458844:OND458848 OWR458844:OWZ458848 PGN458844:PGV458848 PQJ458844:PQR458848 QAF458844:QAN458848 QKB458844:QKJ458848 QTX458844:QUF458848 RDT458844:REB458848 RNP458844:RNX458848 RXL458844:RXT458848 SHH458844:SHP458848 SRD458844:SRL458848 TAZ458844:TBH458848 TKV458844:TLD458848 TUR458844:TUZ458848 UEN458844:UEV458848 UOJ458844:UOR458848 UYF458844:UYN458848 VIB458844:VIJ458848 VRX458844:VSF458848 WBT458844:WCB458848 WLP458844:WLX458848 WVL458844:WVT458848 D524381:L524385 IZ524380:JH524384 SV524380:TD524384 ACR524380:ACZ524384 AMN524380:AMV524384 AWJ524380:AWR524384 BGF524380:BGN524384 BQB524380:BQJ524384 BZX524380:CAF524384 CJT524380:CKB524384 CTP524380:CTX524384 DDL524380:DDT524384 DNH524380:DNP524384 DXD524380:DXL524384 EGZ524380:EHH524384 EQV524380:ERD524384 FAR524380:FAZ524384 FKN524380:FKV524384 FUJ524380:FUR524384 GEF524380:GEN524384 GOB524380:GOJ524384 GXX524380:GYF524384 HHT524380:HIB524384 HRP524380:HRX524384 IBL524380:IBT524384 ILH524380:ILP524384 IVD524380:IVL524384 JEZ524380:JFH524384 JOV524380:JPD524384 JYR524380:JYZ524384 KIN524380:KIV524384 KSJ524380:KSR524384 LCF524380:LCN524384 LMB524380:LMJ524384 LVX524380:LWF524384 MFT524380:MGB524384 MPP524380:MPX524384 MZL524380:MZT524384 NJH524380:NJP524384 NTD524380:NTL524384 OCZ524380:ODH524384 OMV524380:OND524384 OWR524380:OWZ524384 PGN524380:PGV524384 PQJ524380:PQR524384 QAF524380:QAN524384 QKB524380:QKJ524384 QTX524380:QUF524384 RDT524380:REB524384 RNP524380:RNX524384 RXL524380:RXT524384 SHH524380:SHP524384 SRD524380:SRL524384 TAZ524380:TBH524384 TKV524380:TLD524384 TUR524380:TUZ524384 UEN524380:UEV524384 UOJ524380:UOR524384 UYF524380:UYN524384 VIB524380:VIJ524384 VRX524380:VSF524384 WBT524380:WCB524384 WLP524380:WLX524384 WVL524380:WVT524384 D589917:L589921 IZ589916:JH589920 SV589916:TD589920 ACR589916:ACZ589920 AMN589916:AMV589920 AWJ589916:AWR589920 BGF589916:BGN589920 BQB589916:BQJ589920 BZX589916:CAF589920 CJT589916:CKB589920 CTP589916:CTX589920 DDL589916:DDT589920 DNH589916:DNP589920 DXD589916:DXL589920 EGZ589916:EHH589920 EQV589916:ERD589920 FAR589916:FAZ589920 FKN589916:FKV589920 FUJ589916:FUR589920 GEF589916:GEN589920 GOB589916:GOJ589920 GXX589916:GYF589920 HHT589916:HIB589920 HRP589916:HRX589920 IBL589916:IBT589920 ILH589916:ILP589920 IVD589916:IVL589920 JEZ589916:JFH589920 JOV589916:JPD589920 JYR589916:JYZ589920 KIN589916:KIV589920 KSJ589916:KSR589920 LCF589916:LCN589920 LMB589916:LMJ589920 LVX589916:LWF589920 MFT589916:MGB589920 MPP589916:MPX589920 MZL589916:MZT589920 NJH589916:NJP589920 NTD589916:NTL589920 OCZ589916:ODH589920 OMV589916:OND589920 OWR589916:OWZ589920 PGN589916:PGV589920 PQJ589916:PQR589920 QAF589916:QAN589920 QKB589916:QKJ589920 QTX589916:QUF589920 RDT589916:REB589920 RNP589916:RNX589920 RXL589916:RXT589920 SHH589916:SHP589920 SRD589916:SRL589920 TAZ589916:TBH589920 TKV589916:TLD589920 TUR589916:TUZ589920 UEN589916:UEV589920 UOJ589916:UOR589920 UYF589916:UYN589920 VIB589916:VIJ589920 VRX589916:VSF589920 WBT589916:WCB589920 WLP589916:WLX589920 WVL589916:WVT589920 D655453:L655457 IZ655452:JH655456 SV655452:TD655456 ACR655452:ACZ655456 AMN655452:AMV655456 AWJ655452:AWR655456 BGF655452:BGN655456 BQB655452:BQJ655456 BZX655452:CAF655456 CJT655452:CKB655456 CTP655452:CTX655456 DDL655452:DDT655456 DNH655452:DNP655456 DXD655452:DXL655456 EGZ655452:EHH655456 EQV655452:ERD655456 FAR655452:FAZ655456 FKN655452:FKV655456 FUJ655452:FUR655456 GEF655452:GEN655456 GOB655452:GOJ655456 GXX655452:GYF655456 HHT655452:HIB655456 HRP655452:HRX655456 IBL655452:IBT655456 ILH655452:ILP655456 IVD655452:IVL655456 JEZ655452:JFH655456 JOV655452:JPD655456 JYR655452:JYZ655456 KIN655452:KIV655456 KSJ655452:KSR655456 LCF655452:LCN655456 LMB655452:LMJ655456 LVX655452:LWF655456 MFT655452:MGB655456 MPP655452:MPX655456 MZL655452:MZT655456 NJH655452:NJP655456 NTD655452:NTL655456 OCZ655452:ODH655456 OMV655452:OND655456 OWR655452:OWZ655456 PGN655452:PGV655456 PQJ655452:PQR655456 QAF655452:QAN655456 QKB655452:QKJ655456 QTX655452:QUF655456 RDT655452:REB655456 RNP655452:RNX655456 RXL655452:RXT655456 SHH655452:SHP655456 SRD655452:SRL655456 TAZ655452:TBH655456 TKV655452:TLD655456 TUR655452:TUZ655456 UEN655452:UEV655456 UOJ655452:UOR655456 UYF655452:UYN655456 VIB655452:VIJ655456 VRX655452:VSF655456 WBT655452:WCB655456 WLP655452:WLX655456 WVL655452:WVT655456 D720989:L720993 IZ720988:JH720992 SV720988:TD720992 ACR720988:ACZ720992 AMN720988:AMV720992 AWJ720988:AWR720992 BGF720988:BGN720992 BQB720988:BQJ720992 BZX720988:CAF720992 CJT720988:CKB720992 CTP720988:CTX720992 DDL720988:DDT720992 DNH720988:DNP720992 DXD720988:DXL720992 EGZ720988:EHH720992 EQV720988:ERD720992 FAR720988:FAZ720992 FKN720988:FKV720992 FUJ720988:FUR720992 GEF720988:GEN720992 GOB720988:GOJ720992 GXX720988:GYF720992 HHT720988:HIB720992 HRP720988:HRX720992 IBL720988:IBT720992 ILH720988:ILP720992 IVD720988:IVL720992 JEZ720988:JFH720992 JOV720988:JPD720992 JYR720988:JYZ720992 KIN720988:KIV720992 KSJ720988:KSR720992 LCF720988:LCN720992 LMB720988:LMJ720992 LVX720988:LWF720992 MFT720988:MGB720992 MPP720988:MPX720992 MZL720988:MZT720992 NJH720988:NJP720992 NTD720988:NTL720992 OCZ720988:ODH720992 OMV720988:OND720992 OWR720988:OWZ720992 PGN720988:PGV720992 PQJ720988:PQR720992 QAF720988:QAN720992 QKB720988:QKJ720992 QTX720988:QUF720992 RDT720988:REB720992 RNP720988:RNX720992 RXL720988:RXT720992 SHH720988:SHP720992 SRD720988:SRL720992 TAZ720988:TBH720992 TKV720988:TLD720992 TUR720988:TUZ720992 UEN720988:UEV720992 UOJ720988:UOR720992 UYF720988:UYN720992 VIB720988:VIJ720992 VRX720988:VSF720992 WBT720988:WCB720992 WLP720988:WLX720992 WVL720988:WVT720992 D786525:L786529 IZ786524:JH786528 SV786524:TD786528 ACR786524:ACZ786528 AMN786524:AMV786528 AWJ786524:AWR786528 BGF786524:BGN786528 BQB786524:BQJ786528 BZX786524:CAF786528 CJT786524:CKB786528 CTP786524:CTX786528 DDL786524:DDT786528 DNH786524:DNP786528 DXD786524:DXL786528 EGZ786524:EHH786528 EQV786524:ERD786528 FAR786524:FAZ786528 FKN786524:FKV786528 FUJ786524:FUR786528 GEF786524:GEN786528 GOB786524:GOJ786528 GXX786524:GYF786528 HHT786524:HIB786528 HRP786524:HRX786528 IBL786524:IBT786528 ILH786524:ILP786528 IVD786524:IVL786528 JEZ786524:JFH786528 JOV786524:JPD786528 JYR786524:JYZ786528 KIN786524:KIV786528 KSJ786524:KSR786528 LCF786524:LCN786528 LMB786524:LMJ786528 LVX786524:LWF786528 MFT786524:MGB786528 MPP786524:MPX786528 MZL786524:MZT786528 NJH786524:NJP786528 NTD786524:NTL786528 OCZ786524:ODH786528 OMV786524:OND786528 OWR786524:OWZ786528 PGN786524:PGV786528 PQJ786524:PQR786528 QAF786524:QAN786528 QKB786524:QKJ786528 QTX786524:QUF786528 RDT786524:REB786528 RNP786524:RNX786528 RXL786524:RXT786528 SHH786524:SHP786528 SRD786524:SRL786528 TAZ786524:TBH786528 TKV786524:TLD786528 TUR786524:TUZ786528 UEN786524:UEV786528 UOJ786524:UOR786528 UYF786524:UYN786528 VIB786524:VIJ786528 VRX786524:VSF786528 WBT786524:WCB786528 WLP786524:WLX786528 WVL786524:WVT786528 D852061:L852065 IZ852060:JH852064 SV852060:TD852064 ACR852060:ACZ852064 AMN852060:AMV852064 AWJ852060:AWR852064 BGF852060:BGN852064 BQB852060:BQJ852064 BZX852060:CAF852064 CJT852060:CKB852064 CTP852060:CTX852064 DDL852060:DDT852064 DNH852060:DNP852064 DXD852060:DXL852064 EGZ852060:EHH852064 EQV852060:ERD852064 FAR852060:FAZ852064 FKN852060:FKV852064 FUJ852060:FUR852064 GEF852060:GEN852064 GOB852060:GOJ852064 GXX852060:GYF852064 HHT852060:HIB852064 HRP852060:HRX852064 IBL852060:IBT852064 ILH852060:ILP852064 IVD852060:IVL852064 JEZ852060:JFH852064 JOV852060:JPD852064 JYR852060:JYZ852064 KIN852060:KIV852064 KSJ852060:KSR852064 LCF852060:LCN852064 LMB852060:LMJ852064 LVX852060:LWF852064 MFT852060:MGB852064 MPP852060:MPX852064 MZL852060:MZT852064 NJH852060:NJP852064 NTD852060:NTL852064 OCZ852060:ODH852064 OMV852060:OND852064 OWR852060:OWZ852064 PGN852060:PGV852064 PQJ852060:PQR852064 QAF852060:QAN852064 QKB852060:QKJ852064 QTX852060:QUF852064 RDT852060:REB852064 RNP852060:RNX852064 RXL852060:RXT852064 SHH852060:SHP852064 SRD852060:SRL852064 TAZ852060:TBH852064 TKV852060:TLD852064 TUR852060:TUZ852064 UEN852060:UEV852064 UOJ852060:UOR852064 UYF852060:UYN852064 VIB852060:VIJ852064 VRX852060:VSF852064 WBT852060:WCB852064 WLP852060:WLX852064 WVL852060:WVT852064 D917597:L917601 IZ917596:JH917600 SV917596:TD917600 ACR917596:ACZ917600 AMN917596:AMV917600 AWJ917596:AWR917600 BGF917596:BGN917600 BQB917596:BQJ917600 BZX917596:CAF917600 CJT917596:CKB917600 CTP917596:CTX917600 DDL917596:DDT917600 DNH917596:DNP917600 DXD917596:DXL917600 EGZ917596:EHH917600 EQV917596:ERD917600 FAR917596:FAZ917600 FKN917596:FKV917600 FUJ917596:FUR917600 GEF917596:GEN917600 GOB917596:GOJ917600 GXX917596:GYF917600 HHT917596:HIB917600 HRP917596:HRX917600 IBL917596:IBT917600 ILH917596:ILP917600 IVD917596:IVL917600 JEZ917596:JFH917600 JOV917596:JPD917600 JYR917596:JYZ917600 KIN917596:KIV917600 KSJ917596:KSR917600 LCF917596:LCN917600 LMB917596:LMJ917600 LVX917596:LWF917600 MFT917596:MGB917600 MPP917596:MPX917600 MZL917596:MZT917600 NJH917596:NJP917600 NTD917596:NTL917600 OCZ917596:ODH917600 OMV917596:OND917600 OWR917596:OWZ917600 PGN917596:PGV917600 PQJ917596:PQR917600 QAF917596:QAN917600 QKB917596:QKJ917600 QTX917596:QUF917600 RDT917596:REB917600 RNP917596:RNX917600 RXL917596:RXT917600 SHH917596:SHP917600 SRD917596:SRL917600 TAZ917596:TBH917600 TKV917596:TLD917600 TUR917596:TUZ917600 UEN917596:UEV917600 UOJ917596:UOR917600 UYF917596:UYN917600 VIB917596:VIJ917600 VRX917596:VSF917600 WBT917596:WCB917600 WLP917596:WLX917600 WVL917596:WVT917600 D983133:L983137 IZ983132:JH983136 SV983132:TD983136 ACR983132:ACZ983136 AMN983132:AMV983136 AWJ983132:AWR983136 BGF983132:BGN983136 BQB983132:BQJ983136 BZX983132:CAF983136 CJT983132:CKB983136 CTP983132:CTX983136 DDL983132:DDT983136 DNH983132:DNP983136 DXD983132:DXL983136 EGZ983132:EHH983136 EQV983132:ERD983136 FAR983132:FAZ983136 FKN983132:FKV983136 FUJ983132:FUR983136 GEF983132:GEN983136 GOB983132:GOJ983136 GXX983132:GYF983136 HHT983132:HIB983136 HRP983132:HRX983136 IBL983132:IBT983136 ILH983132:ILP983136 IVD983132:IVL983136 JEZ983132:JFH983136 JOV983132:JPD983136 JYR983132:JYZ983136 KIN983132:KIV983136 KSJ983132:KSR983136 LCF983132:LCN983136 LMB983132:LMJ983136 LVX983132:LWF983136 MFT983132:MGB983136 MPP983132:MPX983136 MZL983132:MZT983136 NJH983132:NJP983136 NTD983132:NTL983136 OCZ983132:ODH983136 OMV983132:OND983136 OWR983132:OWZ983136 PGN983132:PGV983136 PQJ983132:PQR983136 QAF983132:QAN983136 QKB983132:QKJ983136 QTX983132:QUF983136 RDT983132:REB983136 RNP983132:RNX983136 RXL983132:RXT983136 SHH983132:SHP983136 SRD983132:SRL983136 TAZ983132:TBH983136 TKV983132:TLD983136 TUR983132:TUZ983136 UEN983132:UEV983136 UOJ983132:UOR983136 UYF983132:UYN983136 VIB983132:VIJ983136 VRX983132:VSF983136 WBT983132:WCB983136 WLP983132:WLX983136 WVL983132:WVT983136 D61:L62 IZ36:JH47 SV36:TD47 ACR36:ACZ47 AMN36:AMV47 AWJ36:AWR47 BGF36:BGN47 BQB36:BQJ47 BZX36:CAF47 CJT36:CKB47 CTP36:CTX47 DDL36:DDT47 DNH36:DNP47 DXD36:DXL47 EGZ36:EHH47 EQV36:ERD47 FAR36:FAZ47 FKN36:FKV47 FUJ36:FUR47 GEF36:GEN47 GOB36:GOJ47 GXX36:GYF47 HHT36:HIB47 HRP36:HRX47 IBL36:IBT47 ILH36:ILP47 IVD36:IVL47 JEZ36:JFH47 JOV36:JPD47 JYR36:JYZ47 KIN36:KIV47 KSJ36:KSR47 LCF36:LCN47 LMB36:LMJ47 LVX36:LWF47 MFT36:MGB47 MPP36:MPX47 MZL36:MZT47 NJH36:NJP47 NTD36:NTL47 OCZ36:ODH47 OMV36:OND47 OWR36:OWZ47 PGN36:PGV47 PQJ36:PQR47 QAF36:QAN47 QKB36:QKJ47 QTX36:QUF47 RDT36:REB47 RNP36:RNX47 RXL36:RXT47 SHH36:SHP47 SRD36:SRL47 TAZ36:TBH47 TKV36:TLD47 TUR36:TUZ47 UEN36:UEV47 UOJ36:UOR47 UYF36:UYN47 VIB36:VIJ47 VRX36:VSF47 WBT36:WCB47 WLP36:WLX47 WVL36:WVT47 D65599:L65610 IZ65598:JH65609 SV65598:TD65609 ACR65598:ACZ65609 AMN65598:AMV65609 AWJ65598:AWR65609 BGF65598:BGN65609 BQB65598:BQJ65609 BZX65598:CAF65609 CJT65598:CKB65609 CTP65598:CTX65609 DDL65598:DDT65609 DNH65598:DNP65609 DXD65598:DXL65609 EGZ65598:EHH65609 EQV65598:ERD65609 FAR65598:FAZ65609 FKN65598:FKV65609 FUJ65598:FUR65609 GEF65598:GEN65609 GOB65598:GOJ65609 GXX65598:GYF65609 HHT65598:HIB65609 HRP65598:HRX65609 IBL65598:IBT65609 ILH65598:ILP65609 IVD65598:IVL65609 JEZ65598:JFH65609 JOV65598:JPD65609 JYR65598:JYZ65609 KIN65598:KIV65609 KSJ65598:KSR65609 LCF65598:LCN65609 LMB65598:LMJ65609 LVX65598:LWF65609 MFT65598:MGB65609 MPP65598:MPX65609 MZL65598:MZT65609 NJH65598:NJP65609 NTD65598:NTL65609 OCZ65598:ODH65609 OMV65598:OND65609 OWR65598:OWZ65609 PGN65598:PGV65609 PQJ65598:PQR65609 QAF65598:QAN65609 QKB65598:QKJ65609 QTX65598:QUF65609 RDT65598:REB65609 RNP65598:RNX65609 RXL65598:RXT65609 SHH65598:SHP65609 SRD65598:SRL65609 TAZ65598:TBH65609 TKV65598:TLD65609 TUR65598:TUZ65609 UEN65598:UEV65609 UOJ65598:UOR65609 UYF65598:UYN65609 VIB65598:VIJ65609 VRX65598:VSF65609 WBT65598:WCB65609 WLP65598:WLX65609 WVL65598:WVT65609 D131135:L131146 IZ131134:JH131145 SV131134:TD131145 ACR131134:ACZ131145 AMN131134:AMV131145 AWJ131134:AWR131145 BGF131134:BGN131145 BQB131134:BQJ131145 BZX131134:CAF131145 CJT131134:CKB131145 CTP131134:CTX131145 DDL131134:DDT131145 DNH131134:DNP131145 DXD131134:DXL131145 EGZ131134:EHH131145 EQV131134:ERD131145 FAR131134:FAZ131145 FKN131134:FKV131145 FUJ131134:FUR131145 GEF131134:GEN131145 GOB131134:GOJ131145 GXX131134:GYF131145 HHT131134:HIB131145 HRP131134:HRX131145 IBL131134:IBT131145 ILH131134:ILP131145 IVD131134:IVL131145 JEZ131134:JFH131145 JOV131134:JPD131145 JYR131134:JYZ131145 KIN131134:KIV131145 KSJ131134:KSR131145 LCF131134:LCN131145 LMB131134:LMJ131145 LVX131134:LWF131145 MFT131134:MGB131145 MPP131134:MPX131145 MZL131134:MZT131145 NJH131134:NJP131145 NTD131134:NTL131145 OCZ131134:ODH131145 OMV131134:OND131145 OWR131134:OWZ131145 PGN131134:PGV131145 PQJ131134:PQR131145 QAF131134:QAN131145 QKB131134:QKJ131145 QTX131134:QUF131145 RDT131134:REB131145 RNP131134:RNX131145 RXL131134:RXT131145 SHH131134:SHP131145 SRD131134:SRL131145 TAZ131134:TBH131145 TKV131134:TLD131145 TUR131134:TUZ131145 UEN131134:UEV131145 UOJ131134:UOR131145 UYF131134:UYN131145 VIB131134:VIJ131145 VRX131134:VSF131145 WBT131134:WCB131145 WLP131134:WLX131145 WVL131134:WVT131145 D196671:L196682 IZ196670:JH196681 SV196670:TD196681 ACR196670:ACZ196681 AMN196670:AMV196681 AWJ196670:AWR196681 BGF196670:BGN196681 BQB196670:BQJ196681 BZX196670:CAF196681 CJT196670:CKB196681 CTP196670:CTX196681 DDL196670:DDT196681 DNH196670:DNP196681 DXD196670:DXL196681 EGZ196670:EHH196681 EQV196670:ERD196681 FAR196670:FAZ196681 FKN196670:FKV196681 FUJ196670:FUR196681 GEF196670:GEN196681 GOB196670:GOJ196681 GXX196670:GYF196681 HHT196670:HIB196681 HRP196670:HRX196681 IBL196670:IBT196681 ILH196670:ILP196681 IVD196670:IVL196681 JEZ196670:JFH196681 JOV196670:JPD196681 JYR196670:JYZ196681 KIN196670:KIV196681 KSJ196670:KSR196681 LCF196670:LCN196681 LMB196670:LMJ196681 LVX196670:LWF196681 MFT196670:MGB196681 MPP196670:MPX196681 MZL196670:MZT196681 NJH196670:NJP196681 NTD196670:NTL196681 OCZ196670:ODH196681 OMV196670:OND196681 OWR196670:OWZ196681 PGN196670:PGV196681 PQJ196670:PQR196681 QAF196670:QAN196681 QKB196670:QKJ196681 QTX196670:QUF196681 RDT196670:REB196681 RNP196670:RNX196681 RXL196670:RXT196681 SHH196670:SHP196681 SRD196670:SRL196681 TAZ196670:TBH196681 TKV196670:TLD196681 TUR196670:TUZ196681 UEN196670:UEV196681 UOJ196670:UOR196681 UYF196670:UYN196681 VIB196670:VIJ196681 VRX196670:VSF196681 WBT196670:WCB196681 WLP196670:WLX196681 WVL196670:WVT196681 D262207:L262218 IZ262206:JH262217 SV262206:TD262217 ACR262206:ACZ262217 AMN262206:AMV262217 AWJ262206:AWR262217 BGF262206:BGN262217 BQB262206:BQJ262217 BZX262206:CAF262217 CJT262206:CKB262217 CTP262206:CTX262217 DDL262206:DDT262217 DNH262206:DNP262217 DXD262206:DXL262217 EGZ262206:EHH262217 EQV262206:ERD262217 FAR262206:FAZ262217 FKN262206:FKV262217 FUJ262206:FUR262217 GEF262206:GEN262217 GOB262206:GOJ262217 GXX262206:GYF262217 HHT262206:HIB262217 HRP262206:HRX262217 IBL262206:IBT262217 ILH262206:ILP262217 IVD262206:IVL262217 JEZ262206:JFH262217 JOV262206:JPD262217 JYR262206:JYZ262217 KIN262206:KIV262217 KSJ262206:KSR262217 LCF262206:LCN262217 LMB262206:LMJ262217 LVX262206:LWF262217 MFT262206:MGB262217 MPP262206:MPX262217 MZL262206:MZT262217 NJH262206:NJP262217 NTD262206:NTL262217 OCZ262206:ODH262217 OMV262206:OND262217 OWR262206:OWZ262217 PGN262206:PGV262217 PQJ262206:PQR262217 QAF262206:QAN262217 QKB262206:QKJ262217 QTX262206:QUF262217 RDT262206:REB262217 RNP262206:RNX262217 RXL262206:RXT262217 SHH262206:SHP262217 SRD262206:SRL262217 TAZ262206:TBH262217 TKV262206:TLD262217 TUR262206:TUZ262217 UEN262206:UEV262217 UOJ262206:UOR262217 UYF262206:UYN262217 VIB262206:VIJ262217 VRX262206:VSF262217 WBT262206:WCB262217 WLP262206:WLX262217 WVL262206:WVT262217 D327743:L327754 IZ327742:JH327753 SV327742:TD327753 ACR327742:ACZ327753 AMN327742:AMV327753 AWJ327742:AWR327753 BGF327742:BGN327753 BQB327742:BQJ327753 BZX327742:CAF327753 CJT327742:CKB327753 CTP327742:CTX327753 DDL327742:DDT327753 DNH327742:DNP327753 DXD327742:DXL327753 EGZ327742:EHH327753 EQV327742:ERD327753 FAR327742:FAZ327753 FKN327742:FKV327753 FUJ327742:FUR327753 GEF327742:GEN327753 GOB327742:GOJ327753 GXX327742:GYF327753 HHT327742:HIB327753 HRP327742:HRX327753 IBL327742:IBT327753 ILH327742:ILP327753 IVD327742:IVL327753 JEZ327742:JFH327753 JOV327742:JPD327753 JYR327742:JYZ327753 KIN327742:KIV327753 KSJ327742:KSR327753 LCF327742:LCN327753 LMB327742:LMJ327753 LVX327742:LWF327753 MFT327742:MGB327753 MPP327742:MPX327753 MZL327742:MZT327753 NJH327742:NJP327753 NTD327742:NTL327753 OCZ327742:ODH327753 OMV327742:OND327753 OWR327742:OWZ327753 PGN327742:PGV327753 PQJ327742:PQR327753 QAF327742:QAN327753 QKB327742:QKJ327753 QTX327742:QUF327753 RDT327742:REB327753 RNP327742:RNX327753 RXL327742:RXT327753 SHH327742:SHP327753 SRD327742:SRL327753 TAZ327742:TBH327753 TKV327742:TLD327753 TUR327742:TUZ327753 UEN327742:UEV327753 UOJ327742:UOR327753 UYF327742:UYN327753 VIB327742:VIJ327753 VRX327742:VSF327753 WBT327742:WCB327753 WLP327742:WLX327753 WVL327742:WVT327753 D393279:L393290 IZ393278:JH393289 SV393278:TD393289 ACR393278:ACZ393289 AMN393278:AMV393289 AWJ393278:AWR393289 BGF393278:BGN393289 BQB393278:BQJ393289 BZX393278:CAF393289 CJT393278:CKB393289 CTP393278:CTX393289 DDL393278:DDT393289 DNH393278:DNP393289 DXD393278:DXL393289 EGZ393278:EHH393289 EQV393278:ERD393289 FAR393278:FAZ393289 FKN393278:FKV393289 FUJ393278:FUR393289 GEF393278:GEN393289 GOB393278:GOJ393289 GXX393278:GYF393289 HHT393278:HIB393289 HRP393278:HRX393289 IBL393278:IBT393289 ILH393278:ILP393289 IVD393278:IVL393289 JEZ393278:JFH393289 JOV393278:JPD393289 JYR393278:JYZ393289 KIN393278:KIV393289 KSJ393278:KSR393289 LCF393278:LCN393289 LMB393278:LMJ393289 LVX393278:LWF393289 MFT393278:MGB393289 MPP393278:MPX393289 MZL393278:MZT393289 NJH393278:NJP393289 NTD393278:NTL393289 OCZ393278:ODH393289 OMV393278:OND393289 OWR393278:OWZ393289 PGN393278:PGV393289 PQJ393278:PQR393289 QAF393278:QAN393289 QKB393278:QKJ393289 QTX393278:QUF393289 RDT393278:REB393289 RNP393278:RNX393289 RXL393278:RXT393289 SHH393278:SHP393289 SRD393278:SRL393289 TAZ393278:TBH393289 TKV393278:TLD393289 TUR393278:TUZ393289 UEN393278:UEV393289 UOJ393278:UOR393289 UYF393278:UYN393289 VIB393278:VIJ393289 VRX393278:VSF393289 WBT393278:WCB393289 WLP393278:WLX393289 WVL393278:WVT393289 D458815:L458826 IZ458814:JH458825 SV458814:TD458825 ACR458814:ACZ458825 AMN458814:AMV458825 AWJ458814:AWR458825 BGF458814:BGN458825 BQB458814:BQJ458825 BZX458814:CAF458825 CJT458814:CKB458825 CTP458814:CTX458825 DDL458814:DDT458825 DNH458814:DNP458825 DXD458814:DXL458825 EGZ458814:EHH458825 EQV458814:ERD458825 FAR458814:FAZ458825 FKN458814:FKV458825 FUJ458814:FUR458825 GEF458814:GEN458825 GOB458814:GOJ458825 GXX458814:GYF458825 HHT458814:HIB458825 HRP458814:HRX458825 IBL458814:IBT458825 ILH458814:ILP458825 IVD458814:IVL458825 JEZ458814:JFH458825 JOV458814:JPD458825 JYR458814:JYZ458825 KIN458814:KIV458825 KSJ458814:KSR458825 LCF458814:LCN458825 LMB458814:LMJ458825 LVX458814:LWF458825 MFT458814:MGB458825 MPP458814:MPX458825 MZL458814:MZT458825 NJH458814:NJP458825 NTD458814:NTL458825 OCZ458814:ODH458825 OMV458814:OND458825 OWR458814:OWZ458825 PGN458814:PGV458825 PQJ458814:PQR458825 QAF458814:QAN458825 QKB458814:QKJ458825 QTX458814:QUF458825 RDT458814:REB458825 RNP458814:RNX458825 RXL458814:RXT458825 SHH458814:SHP458825 SRD458814:SRL458825 TAZ458814:TBH458825 TKV458814:TLD458825 TUR458814:TUZ458825 UEN458814:UEV458825 UOJ458814:UOR458825 UYF458814:UYN458825 VIB458814:VIJ458825 VRX458814:VSF458825 WBT458814:WCB458825 WLP458814:WLX458825 WVL458814:WVT458825 D524351:L524362 IZ524350:JH524361 SV524350:TD524361 ACR524350:ACZ524361 AMN524350:AMV524361 AWJ524350:AWR524361 BGF524350:BGN524361 BQB524350:BQJ524361 BZX524350:CAF524361 CJT524350:CKB524361 CTP524350:CTX524361 DDL524350:DDT524361 DNH524350:DNP524361 DXD524350:DXL524361 EGZ524350:EHH524361 EQV524350:ERD524361 FAR524350:FAZ524361 FKN524350:FKV524361 FUJ524350:FUR524361 GEF524350:GEN524361 GOB524350:GOJ524361 GXX524350:GYF524361 HHT524350:HIB524361 HRP524350:HRX524361 IBL524350:IBT524361 ILH524350:ILP524361 IVD524350:IVL524361 JEZ524350:JFH524361 JOV524350:JPD524361 JYR524350:JYZ524361 KIN524350:KIV524361 KSJ524350:KSR524361 LCF524350:LCN524361 LMB524350:LMJ524361 LVX524350:LWF524361 MFT524350:MGB524361 MPP524350:MPX524361 MZL524350:MZT524361 NJH524350:NJP524361 NTD524350:NTL524361 OCZ524350:ODH524361 OMV524350:OND524361 OWR524350:OWZ524361 PGN524350:PGV524361 PQJ524350:PQR524361 QAF524350:QAN524361 QKB524350:QKJ524361 QTX524350:QUF524361 RDT524350:REB524361 RNP524350:RNX524361 RXL524350:RXT524361 SHH524350:SHP524361 SRD524350:SRL524361 TAZ524350:TBH524361 TKV524350:TLD524361 TUR524350:TUZ524361 UEN524350:UEV524361 UOJ524350:UOR524361 UYF524350:UYN524361 VIB524350:VIJ524361 VRX524350:VSF524361 WBT524350:WCB524361 WLP524350:WLX524361 WVL524350:WVT524361 D589887:L589898 IZ589886:JH589897 SV589886:TD589897 ACR589886:ACZ589897 AMN589886:AMV589897 AWJ589886:AWR589897 BGF589886:BGN589897 BQB589886:BQJ589897 BZX589886:CAF589897 CJT589886:CKB589897 CTP589886:CTX589897 DDL589886:DDT589897 DNH589886:DNP589897 DXD589886:DXL589897 EGZ589886:EHH589897 EQV589886:ERD589897 FAR589886:FAZ589897 FKN589886:FKV589897 FUJ589886:FUR589897 GEF589886:GEN589897 GOB589886:GOJ589897 GXX589886:GYF589897 HHT589886:HIB589897 HRP589886:HRX589897 IBL589886:IBT589897 ILH589886:ILP589897 IVD589886:IVL589897 JEZ589886:JFH589897 JOV589886:JPD589897 JYR589886:JYZ589897 KIN589886:KIV589897 KSJ589886:KSR589897 LCF589886:LCN589897 LMB589886:LMJ589897 LVX589886:LWF589897 MFT589886:MGB589897 MPP589886:MPX589897 MZL589886:MZT589897 NJH589886:NJP589897 NTD589886:NTL589897 OCZ589886:ODH589897 OMV589886:OND589897 OWR589886:OWZ589897 PGN589886:PGV589897 PQJ589886:PQR589897 QAF589886:QAN589897 QKB589886:QKJ589897 QTX589886:QUF589897 RDT589886:REB589897 RNP589886:RNX589897 RXL589886:RXT589897 SHH589886:SHP589897 SRD589886:SRL589897 TAZ589886:TBH589897 TKV589886:TLD589897 TUR589886:TUZ589897 UEN589886:UEV589897 UOJ589886:UOR589897 UYF589886:UYN589897 VIB589886:VIJ589897 VRX589886:VSF589897 WBT589886:WCB589897 WLP589886:WLX589897 WVL589886:WVT589897 D655423:L655434 IZ655422:JH655433 SV655422:TD655433 ACR655422:ACZ655433 AMN655422:AMV655433 AWJ655422:AWR655433 BGF655422:BGN655433 BQB655422:BQJ655433 BZX655422:CAF655433 CJT655422:CKB655433 CTP655422:CTX655433 DDL655422:DDT655433 DNH655422:DNP655433 DXD655422:DXL655433 EGZ655422:EHH655433 EQV655422:ERD655433 FAR655422:FAZ655433 FKN655422:FKV655433 FUJ655422:FUR655433 GEF655422:GEN655433 GOB655422:GOJ655433 GXX655422:GYF655433 HHT655422:HIB655433 HRP655422:HRX655433 IBL655422:IBT655433 ILH655422:ILP655433 IVD655422:IVL655433 JEZ655422:JFH655433 JOV655422:JPD655433 JYR655422:JYZ655433 KIN655422:KIV655433 KSJ655422:KSR655433 LCF655422:LCN655433 LMB655422:LMJ655433 LVX655422:LWF655433 MFT655422:MGB655433 MPP655422:MPX655433 MZL655422:MZT655433 NJH655422:NJP655433 NTD655422:NTL655433 OCZ655422:ODH655433 OMV655422:OND655433 OWR655422:OWZ655433 PGN655422:PGV655433 PQJ655422:PQR655433 QAF655422:QAN655433 QKB655422:QKJ655433 QTX655422:QUF655433 RDT655422:REB655433 RNP655422:RNX655433 RXL655422:RXT655433 SHH655422:SHP655433 SRD655422:SRL655433 TAZ655422:TBH655433 TKV655422:TLD655433 TUR655422:TUZ655433 UEN655422:UEV655433 UOJ655422:UOR655433 UYF655422:UYN655433 VIB655422:VIJ655433 VRX655422:VSF655433 WBT655422:WCB655433 WLP655422:WLX655433 WVL655422:WVT655433 D720959:L720970 IZ720958:JH720969 SV720958:TD720969 ACR720958:ACZ720969 AMN720958:AMV720969 AWJ720958:AWR720969 BGF720958:BGN720969 BQB720958:BQJ720969 BZX720958:CAF720969 CJT720958:CKB720969 CTP720958:CTX720969 DDL720958:DDT720969 DNH720958:DNP720969 DXD720958:DXL720969 EGZ720958:EHH720969 EQV720958:ERD720969 FAR720958:FAZ720969 FKN720958:FKV720969 FUJ720958:FUR720969 GEF720958:GEN720969 GOB720958:GOJ720969 GXX720958:GYF720969 HHT720958:HIB720969 HRP720958:HRX720969 IBL720958:IBT720969 ILH720958:ILP720969 IVD720958:IVL720969 JEZ720958:JFH720969 JOV720958:JPD720969 JYR720958:JYZ720969 KIN720958:KIV720969 KSJ720958:KSR720969 LCF720958:LCN720969 LMB720958:LMJ720969 LVX720958:LWF720969 MFT720958:MGB720969 MPP720958:MPX720969 MZL720958:MZT720969 NJH720958:NJP720969 NTD720958:NTL720969 OCZ720958:ODH720969 OMV720958:OND720969 OWR720958:OWZ720969 PGN720958:PGV720969 PQJ720958:PQR720969 QAF720958:QAN720969 QKB720958:QKJ720969 QTX720958:QUF720969 RDT720958:REB720969 RNP720958:RNX720969 RXL720958:RXT720969 SHH720958:SHP720969 SRD720958:SRL720969 TAZ720958:TBH720969 TKV720958:TLD720969 TUR720958:TUZ720969 UEN720958:UEV720969 UOJ720958:UOR720969 UYF720958:UYN720969 VIB720958:VIJ720969 VRX720958:VSF720969 WBT720958:WCB720969 WLP720958:WLX720969 WVL720958:WVT720969 D786495:L786506 IZ786494:JH786505 SV786494:TD786505 ACR786494:ACZ786505 AMN786494:AMV786505 AWJ786494:AWR786505 BGF786494:BGN786505 BQB786494:BQJ786505 BZX786494:CAF786505 CJT786494:CKB786505 CTP786494:CTX786505 DDL786494:DDT786505 DNH786494:DNP786505 DXD786494:DXL786505 EGZ786494:EHH786505 EQV786494:ERD786505 FAR786494:FAZ786505 FKN786494:FKV786505 FUJ786494:FUR786505 GEF786494:GEN786505 GOB786494:GOJ786505 GXX786494:GYF786505 HHT786494:HIB786505 HRP786494:HRX786505 IBL786494:IBT786505 ILH786494:ILP786505 IVD786494:IVL786505 JEZ786494:JFH786505 JOV786494:JPD786505 JYR786494:JYZ786505 KIN786494:KIV786505 KSJ786494:KSR786505 LCF786494:LCN786505 LMB786494:LMJ786505 LVX786494:LWF786505 MFT786494:MGB786505 MPP786494:MPX786505 MZL786494:MZT786505 NJH786494:NJP786505 NTD786494:NTL786505 OCZ786494:ODH786505 OMV786494:OND786505 OWR786494:OWZ786505 PGN786494:PGV786505 PQJ786494:PQR786505 QAF786494:QAN786505 QKB786494:QKJ786505 QTX786494:QUF786505 RDT786494:REB786505 RNP786494:RNX786505 RXL786494:RXT786505 SHH786494:SHP786505 SRD786494:SRL786505 TAZ786494:TBH786505 TKV786494:TLD786505 TUR786494:TUZ786505 UEN786494:UEV786505 UOJ786494:UOR786505 UYF786494:UYN786505 VIB786494:VIJ786505 VRX786494:VSF786505 WBT786494:WCB786505 WLP786494:WLX786505 WVL786494:WVT786505 D852031:L852042 IZ852030:JH852041 SV852030:TD852041 ACR852030:ACZ852041 AMN852030:AMV852041 AWJ852030:AWR852041 BGF852030:BGN852041 BQB852030:BQJ852041 BZX852030:CAF852041 CJT852030:CKB852041 CTP852030:CTX852041 DDL852030:DDT852041 DNH852030:DNP852041 DXD852030:DXL852041 EGZ852030:EHH852041 EQV852030:ERD852041 FAR852030:FAZ852041 FKN852030:FKV852041 FUJ852030:FUR852041 GEF852030:GEN852041 GOB852030:GOJ852041 GXX852030:GYF852041 HHT852030:HIB852041 HRP852030:HRX852041 IBL852030:IBT852041 ILH852030:ILP852041 IVD852030:IVL852041 JEZ852030:JFH852041 JOV852030:JPD852041 JYR852030:JYZ852041 KIN852030:KIV852041 KSJ852030:KSR852041 LCF852030:LCN852041 LMB852030:LMJ852041 LVX852030:LWF852041 MFT852030:MGB852041 MPP852030:MPX852041 MZL852030:MZT852041 NJH852030:NJP852041 NTD852030:NTL852041 OCZ852030:ODH852041 OMV852030:OND852041 OWR852030:OWZ852041 PGN852030:PGV852041 PQJ852030:PQR852041 QAF852030:QAN852041 QKB852030:QKJ852041 QTX852030:QUF852041 RDT852030:REB852041 RNP852030:RNX852041 RXL852030:RXT852041 SHH852030:SHP852041 SRD852030:SRL852041 TAZ852030:TBH852041 TKV852030:TLD852041 TUR852030:TUZ852041 UEN852030:UEV852041 UOJ852030:UOR852041 UYF852030:UYN852041 VIB852030:VIJ852041 VRX852030:VSF852041 WBT852030:WCB852041 WLP852030:WLX852041 WVL852030:WVT852041 D917567:L917578 IZ917566:JH917577 SV917566:TD917577 ACR917566:ACZ917577 AMN917566:AMV917577 AWJ917566:AWR917577 BGF917566:BGN917577 BQB917566:BQJ917577 BZX917566:CAF917577 CJT917566:CKB917577 CTP917566:CTX917577 DDL917566:DDT917577 DNH917566:DNP917577 DXD917566:DXL917577 EGZ917566:EHH917577 EQV917566:ERD917577 FAR917566:FAZ917577 FKN917566:FKV917577 FUJ917566:FUR917577 GEF917566:GEN917577 GOB917566:GOJ917577 GXX917566:GYF917577 HHT917566:HIB917577 HRP917566:HRX917577 IBL917566:IBT917577 ILH917566:ILP917577 IVD917566:IVL917577 JEZ917566:JFH917577 JOV917566:JPD917577 JYR917566:JYZ917577 KIN917566:KIV917577 KSJ917566:KSR917577 LCF917566:LCN917577 LMB917566:LMJ917577 LVX917566:LWF917577 MFT917566:MGB917577 MPP917566:MPX917577 MZL917566:MZT917577 NJH917566:NJP917577 NTD917566:NTL917577 OCZ917566:ODH917577 OMV917566:OND917577 OWR917566:OWZ917577 PGN917566:PGV917577 PQJ917566:PQR917577 QAF917566:QAN917577 QKB917566:QKJ917577 QTX917566:QUF917577 RDT917566:REB917577 RNP917566:RNX917577 RXL917566:RXT917577 SHH917566:SHP917577 SRD917566:SRL917577 TAZ917566:TBH917577 TKV917566:TLD917577 TUR917566:TUZ917577 UEN917566:UEV917577 UOJ917566:UOR917577 UYF917566:UYN917577 VIB917566:VIJ917577 VRX917566:VSF917577 WBT917566:WCB917577 WLP917566:WLX917577 WVL917566:WVT917577 D983103:L983114 IZ983102:JH983113 SV983102:TD983113 ACR983102:ACZ983113 AMN983102:AMV983113 AWJ983102:AWR983113 BGF983102:BGN983113 BQB983102:BQJ983113 BZX983102:CAF983113 CJT983102:CKB983113 CTP983102:CTX983113 DDL983102:DDT983113 DNH983102:DNP983113 DXD983102:DXL983113 EGZ983102:EHH983113 EQV983102:ERD983113 FAR983102:FAZ983113 FKN983102:FKV983113 FUJ983102:FUR983113 GEF983102:GEN983113 GOB983102:GOJ983113 GXX983102:GYF983113 HHT983102:HIB983113 HRP983102:HRX983113 IBL983102:IBT983113 ILH983102:ILP983113 IVD983102:IVL983113 JEZ983102:JFH983113 JOV983102:JPD983113 JYR983102:JYZ983113 KIN983102:KIV983113 KSJ983102:KSR983113 LCF983102:LCN983113 LMB983102:LMJ983113 LVX983102:LWF983113 MFT983102:MGB983113 MPP983102:MPX983113 MZL983102:MZT983113 NJH983102:NJP983113 NTD983102:NTL983113 OCZ983102:ODH983113 OMV983102:OND983113 OWR983102:OWZ983113 PGN983102:PGV983113 PQJ983102:PQR983113 QAF983102:QAN983113 QKB983102:QKJ983113 QTX983102:QUF983113 RDT983102:REB983113 RNP983102:RNX983113 RXL983102:RXT983113 SHH983102:SHP983113 SRD983102:SRL983113 TAZ983102:TBH983113 TKV983102:TLD983113 TUR983102:TUZ983113 UEN983102:UEV983113 UOJ983102:UOR983113 UYF983102:UYN983113 VIB983102:VIJ983113 VRX983102:VSF983113 WBT983102:WCB983113 WLP983102:WLX983113 WVL983102:WVT983113 IZ51:JH62 SV51:TD62 ACR51:ACZ62 AMN51:AMV62 AWJ51:AWR62 BGF51:BGN62 BQB51:BQJ62 BZX51:CAF62 CJT51:CKB62 CTP51:CTX62 DDL51:DDT62 DNH51:DNP62 DXD51:DXL62 EGZ51:EHH62 EQV51:ERD62 FAR51:FAZ62 FKN51:FKV62 FUJ51:FUR62 GEF51:GEN62 GOB51:GOJ62 GXX51:GYF62 HHT51:HIB62 HRP51:HRX62 IBL51:IBT62 ILH51:ILP62 IVD51:IVL62 JEZ51:JFH62 JOV51:JPD62 JYR51:JYZ62 KIN51:KIV62 KSJ51:KSR62 LCF51:LCN62 LMB51:LMJ62 LVX51:LWF62 MFT51:MGB62 MPP51:MPX62 MZL51:MZT62 NJH51:NJP62 NTD51:NTL62 OCZ51:ODH62 OMV51:OND62 OWR51:OWZ62 PGN51:PGV62 PQJ51:PQR62 QAF51:QAN62 QKB51:QKJ62 QTX51:QUF62 RDT51:REB62 RNP51:RNX62 RXL51:RXT62 SHH51:SHP62 SRD51:SRL62 TAZ51:TBH62 TKV51:TLD62 TUR51:TUZ62 UEN51:UEV62 UOJ51:UOR62 UYF51:UYN62 VIB51:VIJ62 VRX51:VSF62 WBT51:WCB62 WLP51:WLX62 WVL51:WVT62 D65614:L65625 IZ65613:JH65624 SV65613:TD65624 ACR65613:ACZ65624 AMN65613:AMV65624 AWJ65613:AWR65624 BGF65613:BGN65624 BQB65613:BQJ65624 BZX65613:CAF65624 CJT65613:CKB65624 CTP65613:CTX65624 DDL65613:DDT65624 DNH65613:DNP65624 DXD65613:DXL65624 EGZ65613:EHH65624 EQV65613:ERD65624 FAR65613:FAZ65624 FKN65613:FKV65624 FUJ65613:FUR65624 GEF65613:GEN65624 GOB65613:GOJ65624 GXX65613:GYF65624 HHT65613:HIB65624 HRP65613:HRX65624 IBL65613:IBT65624 ILH65613:ILP65624 IVD65613:IVL65624 JEZ65613:JFH65624 JOV65613:JPD65624 JYR65613:JYZ65624 KIN65613:KIV65624 KSJ65613:KSR65624 LCF65613:LCN65624 LMB65613:LMJ65624 LVX65613:LWF65624 MFT65613:MGB65624 MPP65613:MPX65624 MZL65613:MZT65624 NJH65613:NJP65624 NTD65613:NTL65624 OCZ65613:ODH65624 OMV65613:OND65624 OWR65613:OWZ65624 PGN65613:PGV65624 PQJ65613:PQR65624 QAF65613:QAN65624 QKB65613:QKJ65624 QTX65613:QUF65624 RDT65613:REB65624 RNP65613:RNX65624 RXL65613:RXT65624 SHH65613:SHP65624 SRD65613:SRL65624 TAZ65613:TBH65624 TKV65613:TLD65624 TUR65613:TUZ65624 UEN65613:UEV65624 UOJ65613:UOR65624 UYF65613:UYN65624 VIB65613:VIJ65624 VRX65613:VSF65624 WBT65613:WCB65624 WLP65613:WLX65624 WVL65613:WVT65624 D131150:L131161 IZ131149:JH131160 SV131149:TD131160 ACR131149:ACZ131160 AMN131149:AMV131160 AWJ131149:AWR131160 BGF131149:BGN131160 BQB131149:BQJ131160 BZX131149:CAF131160 CJT131149:CKB131160 CTP131149:CTX131160 DDL131149:DDT131160 DNH131149:DNP131160 DXD131149:DXL131160 EGZ131149:EHH131160 EQV131149:ERD131160 FAR131149:FAZ131160 FKN131149:FKV131160 FUJ131149:FUR131160 GEF131149:GEN131160 GOB131149:GOJ131160 GXX131149:GYF131160 HHT131149:HIB131160 HRP131149:HRX131160 IBL131149:IBT131160 ILH131149:ILP131160 IVD131149:IVL131160 JEZ131149:JFH131160 JOV131149:JPD131160 JYR131149:JYZ131160 KIN131149:KIV131160 KSJ131149:KSR131160 LCF131149:LCN131160 LMB131149:LMJ131160 LVX131149:LWF131160 MFT131149:MGB131160 MPP131149:MPX131160 MZL131149:MZT131160 NJH131149:NJP131160 NTD131149:NTL131160 OCZ131149:ODH131160 OMV131149:OND131160 OWR131149:OWZ131160 PGN131149:PGV131160 PQJ131149:PQR131160 QAF131149:QAN131160 QKB131149:QKJ131160 QTX131149:QUF131160 RDT131149:REB131160 RNP131149:RNX131160 RXL131149:RXT131160 SHH131149:SHP131160 SRD131149:SRL131160 TAZ131149:TBH131160 TKV131149:TLD131160 TUR131149:TUZ131160 UEN131149:UEV131160 UOJ131149:UOR131160 UYF131149:UYN131160 VIB131149:VIJ131160 VRX131149:VSF131160 WBT131149:WCB131160 WLP131149:WLX131160 WVL131149:WVT131160 D196686:L196697 IZ196685:JH196696 SV196685:TD196696 ACR196685:ACZ196696 AMN196685:AMV196696 AWJ196685:AWR196696 BGF196685:BGN196696 BQB196685:BQJ196696 BZX196685:CAF196696 CJT196685:CKB196696 CTP196685:CTX196696 DDL196685:DDT196696 DNH196685:DNP196696 DXD196685:DXL196696 EGZ196685:EHH196696 EQV196685:ERD196696 FAR196685:FAZ196696 FKN196685:FKV196696 FUJ196685:FUR196696 GEF196685:GEN196696 GOB196685:GOJ196696 GXX196685:GYF196696 HHT196685:HIB196696 HRP196685:HRX196696 IBL196685:IBT196696 ILH196685:ILP196696 IVD196685:IVL196696 JEZ196685:JFH196696 JOV196685:JPD196696 JYR196685:JYZ196696 KIN196685:KIV196696 KSJ196685:KSR196696 LCF196685:LCN196696 LMB196685:LMJ196696 LVX196685:LWF196696 MFT196685:MGB196696 MPP196685:MPX196696 MZL196685:MZT196696 NJH196685:NJP196696 NTD196685:NTL196696 OCZ196685:ODH196696 OMV196685:OND196696 OWR196685:OWZ196696 PGN196685:PGV196696 PQJ196685:PQR196696 QAF196685:QAN196696 QKB196685:QKJ196696 QTX196685:QUF196696 RDT196685:REB196696 RNP196685:RNX196696 RXL196685:RXT196696 SHH196685:SHP196696 SRD196685:SRL196696 TAZ196685:TBH196696 TKV196685:TLD196696 TUR196685:TUZ196696 UEN196685:UEV196696 UOJ196685:UOR196696 UYF196685:UYN196696 VIB196685:VIJ196696 VRX196685:VSF196696 WBT196685:WCB196696 WLP196685:WLX196696 WVL196685:WVT196696 D262222:L262233 IZ262221:JH262232 SV262221:TD262232 ACR262221:ACZ262232 AMN262221:AMV262232 AWJ262221:AWR262232 BGF262221:BGN262232 BQB262221:BQJ262232 BZX262221:CAF262232 CJT262221:CKB262232 CTP262221:CTX262232 DDL262221:DDT262232 DNH262221:DNP262232 DXD262221:DXL262232 EGZ262221:EHH262232 EQV262221:ERD262232 FAR262221:FAZ262232 FKN262221:FKV262232 FUJ262221:FUR262232 GEF262221:GEN262232 GOB262221:GOJ262232 GXX262221:GYF262232 HHT262221:HIB262232 HRP262221:HRX262232 IBL262221:IBT262232 ILH262221:ILP262232 IVD262221:IVL262232 JEZ262221:JFH262232 JOV262221:JPD262232 JYR262221:JYZ262232 KIN262221:KIV262232 KSJ262221:KSR262232 LCF262221:LCN262232 LMB262221:LMJ262232 LVX262221:LWF262232 MFT262221:MGB262232 MPP262221:MPX262232 MZL262221:MZT262232 NJH262221:NJP262232 NTD262221:NTL262232 OCZ262221:ODH262232 OMV262221:OND262232 OWR262221:OWZ262232 PGN262221:PGV262232 PQJ262221:PQR262232 QAF262221:QAN262232 QKB262221:QKJ262232 QTX262221:QUF262232 RDT262221:REB262232 RNP262221:RNX262232 RXL262221:RXT262232 SHH262221:SHP262232 SRD262221:SRL262232 TAZ262221:TBH262232 TKV262221:TLD262232 TUR262221:TUZ262232 UEN262221:UEV262232 UOJ262221:UOR262232 UYF262221:UYN262232 VIB262221:VIJ262232 VRX262221:VSF262232 WBT262221:WCB262232 WLP262221:WLX262232 WVL262221:WVT262232 D327758:L327769 IZ327757:JH327768 SV327757:TD327768 ACR327757:ACZ327768 AMN327757:AMV327768 AWJ327757:AWR327768 BGF327757:BGN327768 BQB327757:BQJ327768 BZX327757:CAF327768 CJT327757:CKB327768 CTP327757:CTX327768 DDL327757:DDT327768 DNH327757:DNP327768 DXD327757:DXL327768 EGZ327757:EHH327768 EQV327757:ERD327768 FAR327757:FAZ327768 FKN327757:FKV327768 FUJ327757:FUR327768 GEF327757:GEN327768 GOB327757:GOJ327768 GXX327757:GYF327768 HHT327757:HIB327768 HRP327757:HRX327768 IBL327757:IBT327768 ILH327757:ILP327768 IVD327757:IVL327768 JEZ327757:JFH327768 JOV327757:JPD327768 JYR327757:JYZ327768 KIN327757:KIV327768 KSJ327757:KSR327768 LCF327757:LCN327768 LMB327757:LMJ327768 LVX327757:LWF327768 MFT327757:MGB327768 MPP327757:MPX327768 MZL327757:MZT327768 NJH327757:NJP327768 NTD327757:NTL327768 OCZ327757:ODH327768 OMV327757:OND327768 OWR327757:OWZ327768 PGN327757:PGV327768 PQJ327757:PQR327768 QAF327757:QAN327768 QKB327757:QKJ327768 QTX327757:QUF327768 RDT327757:REB327768 RNP327757:RNX327768 RXL327757:RXT327768 SHH327757:SHP327768 SRD327757:SRL327768 TAZ327757:TBH327768 TKV327757:TLD327768 TUR327757:TUZ327768 UEN327757:UEV327768 UOJ327757:UOR327768 UYF327757:UYN327768 VIB327757:VIJ327768 VRX327757:VSF327768 WBT327757:WCB327768 WLP327757:WLX327768 WVL327757:WVT327768 D393294:L393305 IZ393293:JH393304 SV393293:TD393304 ACR393293:ACZ393304 AMN393293:AMV393304 AWJ393293:AWR393304 BGF393293:BGN393304 BQB393293:BQJ393304 BZX393293:CAF393304 CJT393293:CKB393304 CTP393293:CTX393304 DDL393293:DDT393304 DNH393293:DNP393304 DXD393293:DXL393304 EGZ393293:EHH393304 EQV393293:ERD393304 FAR393293:FAZ393304 FKN393293:FKV393304 FUJ393293:FUR393304 GEF393293:GEN393304 GOB393293:GOJ393304 GXX393293:GYF393304 HHT393293:HIB393304 HRP393293:HRX393304 IBL393293:IBT393304 ILH393293:ILP393304 IVD393293:IVL393304 JEZ393293:JFH393304 JOV393293:JPD393304 JYR393293:JYZ393304 KIN393293:KIV393304 KSJ393293:KSR393304 LCF393293:LCN393304 LMB393293:LMJ393304 LVX393293:LWF393304 MFT393293:MGB393304 MPP393293:MPX393304 MZL393293:MZT393304 NJH393293:NJP393304 NTD393293:NTL393304 OCZ393293:ODH393304 OMV393293:OND393304 OWR393293:OWZ393304 PGN393293:PGV393304 PQJ393293:PQR393304 QAF393293:QAN393304 QKB393293:QKJ393304 QTX393293:QUF393304 RDT393293:REB393304 RNP393293:RNX393304 RXL393293:RXT393304 SHH393293:SHP393304 SRD393293:SRL393304 TAZ393293:TBH393304 TKV393293:TLD393304 TUR393293:TUZ393304 UEN393293:UEV393304 UOJ393293:UOR393304 UYF393293:UYN393304 VIB393293:VIJ393304 VRX393293:VSF393304 WBT393293:WCB393304 WLP393293:WLX393304 WVL393293:WVT393304 D458830:L458841 IZ458829:JH458840 SV458829:TD458840 ACR458829:ACZ458840 AMN458829:AMV458840 AWJ458829:AWR458840 BGF458829:BGN458840 BQB458829:BQJ458840 BZX458829:CAF458840 CJT458829:CKB458840 CTP458829:CTX458840 DDL458829:DDT458840 DNH458829:DNP458840 DXD458829:DXL458840 EGZ458829:EHH458840 EQV458829:ERD458840 FAR458829:FAZ458840 FKN458829:FKV458840 FUJ458829:FUR458840 GEF458829:GEN458840 GOB458829:GOJ458840 GXX458829:GYF458840 HHT458829:HIB458840 HRP458829:HRX458840 IBL458829:IBT458840 ILH458829:ILP458840 IVD458829:IVL458840 JEZ458829:JFH458840 JOV458829:JPD458840 JYR458829:JYZ458840 KIN458829:KIV458840 KSJ458829:KSR458840 LCF458829:LCN458840 LMB458829:LMJ458840 LVX458829:LWF458840 MFT458829:MGB458840 MPP458829:MPX458840 MZL458829:MZT458840 NJH458829:NJP458840 NTD458829:NTL458840 OCZ458829:ODH458840 OMV458829:OND458840 OWR458829:OWZ458840 PGN458829:PGV458840 PQJ458829:PQR458840 QAF458829:QAN458840 QKB458829:QKJ458840 QTX458829:QUF458840 RDT458829:REB458840 RNP458829:RNX458840 RXL458829:RXT458840 SHH458829:SHP458840 SRD458829:SRL458840 TAZ458829:TBH458840 TKV458829:TLD458840 TUR458829:TUZ458840 UEN458829:UEV458840 UOJ458829:UOR458840 UYF458829:UYN458840 VIB458829:VIJ458840 VRX458829:VSF458840 WBT458829:WCB458840 WLP458829:WLX458840 WVL458829:WVT458840 D524366:L524377 IZ524365:JH524376 SV524365:TD524376 ACR524365:ACZ524376 AMN524365:AMV524376 AWJ524365:AWR524376 BGF524365:BGN524376 BQB524365:BQJ524376 BZX524365:CAF524376 CJT524365:CKB524376 CTP524365:CTX524376 DDL524365:DDT524376 DNH524365:DNP524376 DXD524365:DXL524376 EGZ524365:EHH524376 EQV524365:ERD524376 FAR524365:FAZ524376 FKN524365:FKV524376 FUJ524365:FUR524376 GEF524365:GEN524376 GOB524365:GOJ524376 GXX524365:GYF524376 HHT524365:HIB524376 HRP524365:HRX524376 IBL524365:IBT524376 ILH524365:ILP524376 IVD524365:IVL524376 JEZ524365:JFH524376 JOV524365:JPD524376 JYR524365:JYZ524376 KIN524365:KIV524376 KSJ524365:KSR524376 LCF524365:LCN524376 LMB524365:LMJ524376 LVX524365:LWF524376 MFT524365:MGB524376 MPP524365:MPX524376 MZL524365:MZT524376 NJH524365:NJP524376 NTD524365:NTL524376 OCZ524365:ODH524376 OMV524365:OND524376 OWR524365:OWZ524376 PGN524365:PGV524376 PQJ524365:PQR524376 QAF524365:QAN524376 QKB524365:QKJ524376 QTX524365:QUF524376 RDT524365:REB524376 RNP524365:RNX524376 RXL524365:RXT524376 SHH524365:SHP524376 SRD524365:SRL524376 TAZ524365:TBH524376 TKV524365:TLD524376 TUR524365:TUZ524376 UEN524365:UEV524376 UOJ524365:UOR524376 UYF524365:UYN524376 VIB524365:VIJ524376 VRX524365:VSF524376 WBT524365:WCB524376 WLP524365:WLX524376 WVL524365:WVT524376 D589902:L589913 IZ589901:JH589912 SV589901:TD589912 ACR589901:ACZ589912 AMN589901:AMV589912 AWJ589901:AWR589912 BGF589901:BGN589912 BQB589901:BQJ589912 BZX589901:CAF589912 CJT589901:CKB589912 CTP589901:CTX589912 DDL589901:DDT589912 DNH589901:DNP589912 DXD589901:DXL589912 EGZ589901:EHH589912 EQV589901:ERD589912 FAR589901:FAZ589912 FKN589901:FKV589912 FUJ589901:FUR589912 GEF589901:GEN589912 GOB589901:GOJ589912 GXX589901:GYF589912 HHT589901:HIB589912 HRP589901:HRX589912 IBL589901:IBT589912 ILH589901:ILP589912 IVD589901:IVL589912 JEZ589901:JFH589912 JOV589901:JPD589912 JYR589901:JYZ589912 KIN589901:KIV589912 KSJ589901:KSR589912 LCF589901:LCN589912 LMB589901:LMJ589912 LVX589901:LWF589912 MFT589901:MGB589912 MPP589901:MPX589912 MZL589901:MZT589912 NJH589901:NJP589912 NTD589901:NTL589912 OCZ589901:ODH589912 OMV589901:OND589912 OWR589901:OWZ589912 PGN589901:PGV589912 PQJ589901:PQR589912 QAF589901:QAN589912 QKB589901:QKJ589912 QTX589901:QUF589912 RDT589901:REB589912 RNP589901:RNX589912 RXL589901:RXT589912 SHH589901:SHP589912 SRD589901:SRL589912 TAZ589901:TBH589912 TKV589901:TLD589912 TUR589901:TUZ589912 UEN589901:UEV589912 UOJ589901:UOR589912 UYF589901:UYN589912 VIB589901:VIJ589912 VRX589901:VSF589912 WBT589901:WCB589912 WLP589901:WLX589912 WVL589901:WVT589912 D655438:L655449 IZ655437:JH655448 SV655437:TD655448 ACR655437:ACZ655448 AMN655437:AMV655448 AWJ655437:AWR655448 BGF655437:BGN655448 BQB655437:BQJ655448 BZX655437:CAF655448 CJT655437:CKB655448 CTP655437:CTX655448 DDL655437:DDT655448 DNH655437:DNP655448 DXD655437:DXL655448 EGZ655437:EHH655448 EQV655437:ERD655448 FAR655437:FAZ655448 FKN655437:FKV655448 FUJ655437:FUR655448 GEF655437:GEN655448 GOB655437:GOJ655448 GXX655437:GYF655448 HHT655437:HIB655448 HRP655437:HRX655448 IBL655437:IBT655448 ILH655437:ILP655448 IVD655437:IVL655448 JEZ655437:JFH655448 JOV655437:JPD655448 JYR655437:JYZ655448 KIN655437:KIV655448 KSJ655437:KSR655448 LCF655437:LCN655448 LMB655437:LMJ655448 LVX655437:LWF655448 MFT655437:MGB655448 MPP655437:MPX655448 MZL655437:MZT655448 NJH655437:NJP655448 NTD655437:NTL655448 OCZ655437:ODH655448 OMV655437:OND655448 OWR655437:OWZ655448 PGN655437:PGV655448 PQJ655437:PQR655448 QAF655437:QAN655448 QKB655437:QKJ655448 QTX655437:QUF655448 RDT655437:REB655448 RNP655437:RNX655448 RXL655437:RXT655448 SHH655437:SHP655448 SRD655437:SRL655448 TAZ655437:TBH655448 TKV655437:TLD655448 TUR655437:TUZ655448 UEN655437:UEV655448 UOJ655437:UOR655448 UYF655437:UYN655448 VIB655437:VIJ655448 VRX655437:VSF655448 WBT655437:WCB655448 WLP655437:WLX655448 WVL655437:WVT655448 D720974:L720985 IZ720973:JH720984 SV720973:TD720984 ACR720973:ACZ720984 AMN720973:AMV720984 AWJ720973:AWR720984 BGF720973:BGN720984 BQB720973:BQJ720984 BZX720973:CAF720984 CJT720973:CKB720984 CTP720973:CTX720984 DDL720973:DDT720984 DNH720973:DNP720984 DXD720973:DXL720984 EGZ720973:EHH720984 EQV720973:ERD720984 FAR720973:FAZ720984 FKN720973:FKV720984 FUJ720973:FUR720984 GEF720973:GEN720984 GOB720973:GOJ720984 GXX720973:GYF720984 HHT720973:HIB720984 HRP720973:HRX720984 IBL720973:IBT720984 ILH720973:ILP720984 IVD720973:IVL720984 JEZ720973:JFH720984 JOV720973:JPD720984 JYR720973:JYZ720984 KIN720973:KIV720984 KSJ720973:KSR720984 LCF720973:LCN720984 LMB720973:LMJ720984 LVX720973:LWF720984 MFT720973:MGB720984 MPP720973:MPX720984 MZL720973:MZT720984 NJH720973:NJP720984 NTD720973:NTL720984 OCZ720973:ODH720984 OMV720973:OND720984 OWR720973:OWZ720984 PGN720973:PGV720984 PQJ720973:PQR720984 QAF720973:QAN720984 QKB720973:QKJ720984 QTX720973:QUF720984 RDT720973:REB720984 RNP720973:RNX720984 RXL720973:RXT720984 SHH720973:SHP720984 SRD720973:SRL720984 TAZ720973:TBH720984 TKV720973:TLD720984 TUR720973:TUZ720984 UEN720973:UEV720984 UOJ720973:UOR720984 UYF720973:UYN720984 VIB720973:VIJ720984 VRX720973:VSF720984 WBT720973:WCB720984 WLP720973:WLX720984 WVL720973:WVT720984 D786510:L786521 IZ786509:JH786520 SV786509:TD786520 ACR786509:ACZ786520 AMN786509:AMV786520 AWJ786509:AWR786520 BGF786509:BGN786520 BQB786509:BQJ786520 BZX786509:CAF786520 CJT786509:CKB786520 CTP786509:CTX786520 DDL786509:DDT786520 DNH786509:DNP786520 DXD786509:DXL786520 EGZ786509:EHH786520 EQV786509:ERD786520 FAR786509:FAZ786520 FKN786509:FKV786520 FUJ786509:FUR786520 GEF786509:GEN786520 GOB786509:GOJ786520 GXX786509:GYF786520 HHT786509:HIB786520 HRP786509:HRX786520 IBL786509:IBT786520 ILH786509:ILP786520 IVD786509:IVL786520 JEZ786509:JFH786520 JOV786509:JPD786520 JYR786509:JYZ786520 KIN786509:KIV786520 KSJ786509:KSR786520 LCF786509:LCN786520 LMB786509:LMJ786520 LVX786509:LWF786520 MFT786509:MGB786520 MPP786509:MPX786520 MZL786509:MZT786520 NJH786509:NJP786520 NTD786509:NTL786520 OCZ786509:ODH786520 OMV786509:OND786520 OWR786509:OWZ786520 PGN786509:PGV786520 PQJ786509:PQR786520 QAF786509:QAN786520 QKB786509:QKJ786520 QTX786509:QUF786520 RDT786509:REB786520 RNP786509:RNX786520 RXL786509:RXT786520 SHH786509:SHP786520 SRD786509:SRL786520 TAZ786509:TBH786520 TKV786509:TLD786520 TUR786509:TUZ786520 UEN786509:UEV786520 UOJ786509:UOR786520 UYF786509:UYN786520 VIB786509:VIJ786520 VRX786509:VSF786520 WBT786509:WCB786520 WLP786509:WLX786520 WVL786509:WVT786520 D852046:L852057 IZ852045:JH852056 SV852045:TD852056 ACR852045:ACZ852056 AMN852045:AMV852056 AWJ852045:AWR852056 BGF852045:BGN852056 BQB852045:BQJ852056 BZX852045:CAF852056 CJT852045:CKB852056 CTP852045:CTX852056 DDL852045:DDT852056 DNH852045:DNP852056 DXD852045:DXL852056 EGZ852045:EHH852056 EQV852045:ERD852056 FAR852045:FAZ852056 FKN852045:FKV852056 FUJ852045:FUR852056 GEF852045:GEN852056 GOB852045:GOJ852056 GXX852045:GYF852056 HHT852045:HIB852056 HRP852045:HRX852056 IBL852045:IBT852056 ILH852045:ILP852056 IVD852045:IVL852056 JEZ852045:JFH852056 JOV852045:JPD852056 JYR852045:JYZ852056 KIN852045:KIV852056 KSJ852045:KSR852056 LCF852045:LCN852056 LMB852045:LMJ852056 LVX852045:LWF852056 MFT852045:MGB852056 MPP852045:MPX852056 MZL852045:MZT852056 NJH852045:NJP852056 NTD852045:NTL852056 OCZ852045:ODH852056 OMV852045:OND852056 OWR852045:OWZ852056 PGN852045:PGV852056 PQJ852045:PQR852056 QAF852045:QAN852056 QKB852045:QKJ852056 QTX852045:QUF852056 RDT852045:REB852056 RNP852045:RNX852056 RXL852045:RXT852056 SHH852045:SHP852056 SRD852045:SRL852056 TAZ852045:TBH852056 TKV852045:TLD852056 TUR852045:TUZ852056 UEN852045:UEV852056 UOJ852045:UOR852056 UYF852045:UYN852056 VIB852045:VIJ852056 VRX852045:VSF852056 WBT852045:WCB852056 WLP852045:WLX852056 WVL852045:WVT852056 D917582:L917593 IZ917581:JH917592 SV917581:TD917592 ACR917581:ACZ917592 AMN917581:AMV917592 AWJ917581:AWR917592 BGF917581:BGN917592 BQB917581:BQJ917592 BZX917581:CAF917592 CJT917581:CKB917592 CTP917581:CTX917592 DDL917581:DDT917592 DNH917581:DNP917592 DXD917581:DXL917592 EGZ917581:EHH917592 EQV917581:ERD917592 FAR917581:FAZ917592 FKN917581:FKV917592 FUJ917581:FUR917592 GEF917581:GEN917592 GOB917581:GOJ917592 GXX917581:GYF917592 HHT917581:HIB917592 HRP917581:HRX917592 IBL917581:IBT917592 ILH917581:ILP917592 IVD917581:IVL917592 JEZ917581:JFH917592 JOV917581:JPD917592 JYR917581:JYZ917592 KIN917581:KIV917592 KSJ917581:KSR917592 LCF917581:LCN917592 LMB917581:LMJ917592 LVX917581:LWF917592 MFT917581:MGB917592 MPP917581:MPX917592 MZL917581:MZT917592 NJH917581:NJP917592 NTD917581:NTL917592 OCZ917581:ODH917592 OMV917581:OND917592 OWR917581:OWZ917592 PGN917581:PGV917592 PQJ917581:PQR917592 QAF917581:QAN917592 QKB917581:QKJ917592 QTX917581:QUF917592 RDT917581:REB917592 RNP917581:RNX917592 RXL917581:RXT917592 SHH917581:SHP917592 SRD917581:SRL917592 TAZ917581:TBH917592 TKV917581:TLD917592 TUR917581:TUZ917592 UEN917581:UEV917592 UOJ917581:UOR917592 UYF917581:UYN917592 VIB917581:VIJ917592 VRX917581:VSF917592 WBT917581:WCB917592 WLP917581:WLX917592 WVL917581:WVT917592 D983118:L983129 IZ983117:JH983128 SV983117:TD983128 ACR983117:ACZ983128 AMN983117:AMV983128 AWJ983117:AWR983128 BGF983117:BGN983128 BQB983117:BQJ983128 BZX983117:CAF983128 CJT983117:CKB983128 CTP983117:CTX983128 DDL983117:DDT983128 DNH983117:DNP983128 DXD983117:DXL983128 EGZ983117:EHH983128 EQV983117:ERD983128 FAR983117:FAZ983128 FKN983117:FKV983128 FUJ983117:FUR983128 GEF983117:GEN983128 GOB983117:GOJ983128 GXX983117:GYF983128 HHT983117:HIB983128 HRP983117:HRX983128 IBL983117:IBT983128 ILH983117:ILP983128 IVD983117:IVL983128 JEZ983117:JFH983128 JOV983117:JPD983128 JYR983117:JYZ983128 KIN983117:KIV983128 KSJ983117:KSR983128 LCF983117:LCN983128 LMB983117:LMJ983128 LVX983117:LWF983128 MFT983117:MGB983128 MPP983117:MPX983128 MZL983117:MZT983128 NJH983117:NJP983128 NTD983117:NTL983128 OCZ983117:ODH983128 OMV983117:OND983128 OWR983117:OWZ983128 PGN983117:PGV983128 PQJ983117:PQR983128 QAF983117:QAN983128 QKB983117:QKJ983128 QTX983117:QUF983128 RDT983117:REB983128 RNP983117:RNX983128 RXL983117:RXT983128 SHH983117:SHP983128 SRD983117:SRL983128 TAZ983117:TBH983128 TKV983117:TLD983128 TUR983117:TUZ983128 UEN983117:UEV983128 UOJ983117:UOR983128 UYF983117:UYN983128 VIB983117:VIJ983128 VRX983117:VSF983128 WBT983117:WCB983128 WLP983117:WLX983128 WVL983117:WVT983128 WVL983085:WVT983098 IZ19:JH32 SV19:TD32 ACR19:ACZ32 AMN19:AMV32 AWJ19:AWR32 BGF19:BGN32 BQB19:BQJ32 BZX19:CAF32 CJT19:CKB32 CTP19:CTX32 DDL19:DDT32 DNH19:DNP32 DXD19:DXL32 EGZ19:EHH32 EQV19:ERD32 FAR19:FAZ32 FKN19:FKV32 FUJ19:FUR32 GEF19:GEN32 GOB19:GOJ32 GXX19:GYF32 HHT19:HIB32 HRP19:HRX32 IBL19:IBT32 ILH19:ILP32 IVD19:IVL32 JEZ19:JFH32 JOV19:JPD32 JYR19:JYZ32 KIN19:KIV32 KSJ19:KSR32 LCF19:LCN32 LMB19:LMJ32 LVX19:LWF32 MFT19:MGB32 MPP19:MPX32 MZL19:MZT32 NJH19:NJP32 NTD19:NTL32 OCZ19:ODH32 OMV19:OND32 OWR19:OWZ32 PGN19:PGV32 PQJ19:PQR32 QAF19:QAN32 QKB19:QKJ32 QTX19:QUF32 RDT19:REB32 RNP19:RNX32 RXL19:RXT32 SHH19:SHP32 SRD19:SRL32 TAZ19:TBH32 TKV19:TLD32 TUR19:TUZ32 UEN19:UEV32 UOJ19:UOR32 UYF19:UYN32 VIB19:VIJ32 VRX19:VSF32 WBT19:WCB32 WLP19:WLX32 WVL19:WVT32 D65582:L65595 IZ65581:JH65594 SV65581:TD65594 ACR65581:ACZ65594 AMN65581:AMV65594 AWJ65581:AWR65594 BGF65581:BGN65594 BQB65581:BQJ65594 BZX65581:CAF65594 CJT65581:CKB65594 CTP65581:CTX65594 DDL65581:DDT65594 DNH65581:DNP65594 DXD65581:DXL65594 EGZ65581:EHH65594 EQV65581:ERD65594 FAR65581:FAZ65594 FKN65581:FKV65594 FUJ65581:FUR65594 GEF65581:GEN65594 GOB65581:GOJ65594 GXX65581:GYF65594 HHT65581:HIB65594 HRP65581:HRX65594 IBL65581:IBT65594 ILH65581:ILP65594 IVD65581:IVL65594 JEZ65581:JFH65594 JOV65581:JPD65594 JYR65581:JYZ65594 KIN65581:KIV65594 KSJ65581:KSR65594 LCF65581:LCN65594 LMB65581:LMJ65594 LVX65581:LWF65594 MFT65581:MGB65594 MPP65581:MPX65594 MZL65581:MZT65594 NJH65581:NJP65594 NTD65581:NTL65594 OCZ65581:ODH65594 OMV65581:OND65594 OWR65581:OWZ65594 PGN65581:PGV65594 PQJ65581:PQR65594 QAF65581:QAN65594 QKB65581:QKJ65594 QTX65581:QUF65594 RDT65581:REB65594 RNP65581:RNX65594 RXL65581:RXT65594 SHH65581:SHP65594 SRD65581:SRL65594 TAZ65581:TBH65594 TKV65581:TLD65594 TUR65581:TUZ65594 UEN65581:UEV65594 UOJ65581:UOR65594 UYF65581:UYN65594 VIB65581:VIJ65594 VRX65581:VSF65594 WBT65581:WCB65594 WLP65581:WLX65594 WVL65581:WVT65594 D131118:L131131 IZ131117:JH131130 SV131117:TD131130 ACR131117:ACZ131130 AMN131117:AMV131130 AWJ131117:AWR131130 BGF131117:BGN131130 BQB131117:BQJ131130 BZX131117:CAF131130 CJT131117:CKB131130 CTP131117:CTX131130 DDL131117:DDT131130 DNH131117:DNP131130 DXD131117:DXL131130 EGZ131117:EHH131130 EQV131117:ERD131130 FAR131117:FAZ131130 FKN131117:FKV131130 FUJ131117:FUR131130 GEF131117:GEN131130 GOB131117:GOJ131130 GXX131117:GYF131130 HHT131117:HIB131130 HRP131117:HRX131130 IBL131117:IBT131130 ILH131117:ILP131130 IVD131117:IVL131130 JEZ131117:JFH131130 JOV131117:JPD131130 JYR131117:JYZ131130 KIN131117:KIV131130 KSJ131117:KSR131130 LCF131117:LCN131130 LMB131117:LMJ131130 LVX131117:LWF131130 MFT131117:MGB131130 MPP131117:MPX131130 MZL131117:MZT131130 NJH131117:NJP131130 NTD131117:NTL131130 OCZ131117:ODH131130 OMV131117:OND131130 OWR131117:OWZ131130 PGN131117:PGV131130 PQJ131117:PQR131130 QAF131117:QAN131130 QKB131117:QKJ131130 QTX131117:QUF131130 RDT131117:REB131130 RNP131117:RNX131130 RXL131117:RXT131130 SHH131117:SHP131130 SRD131117:SRL131130 TAZ131117:TBH131130 TKV131117:TLD131130 TUR131117:TUZ131130 UEN131117:UEV131130 UOJ131117:UOR131130 UYF131117:UYN131130 VIB131117:VIJ131130 VRX131117:VSF131130 WBT131117:WCB131130 WLP131117:WLX131130 WVL131117:WVT131130 D196654:L196667 IZ196653:JH196666 SV196653:TD196666 ACR196653:ACZ196666 AMN196653:AMV196666 AWJ196653:AWR196666 BGF196653:BGN196666 BQB196653:BQJ196666 BZX196653:CAF196666 CJT196653:CKB196666 CTP196653:CTX196666 DDL196653:DDT196666 DNH196653:DNP196666 DXD196653:DXL196666 EGZ196653:EHH196666 EQV196653:ERD196666 FAR196653:FAZ196666 FKN196653:FKV196666 FUJ196653:FUR196666 GEF196653:GEN196666 GOB196653:GOJ196666 GXX196653:GYF196666 HHT196653:HIB196666 HRP196653:HRX196666 IBL196653:IBT196666 ILH196653:ILP196666 IVD196653:IVL196666 JEZ196653:JFH196666 JOV196653:JPD196666 JYR196653:JYZ196666 KIN196653:KIV196666 KSJ196653:KSR196666 LCF196653:LCN196666 LMB196653:LMJ196666 LVX196653:LWF196666 MFT196653:MGB196666 MPP196653:MPX196666 MZL196653:MZT196666 NJH196653:NJP196666 NTD196653:NTL196666 OCZ196653:ODH196666 OMV196653:OND196666 OWR196653:OWZ196666 PGN196653:PGV196666 PQJ196653:PQR196666 QAF196653:QAN196666 QKB196653:QKJ196666 QTX196653:QUF196666 RDT196653:REB196666 RNP196653:RNX196666 RXL196653:RXT196666 SHH196653:SHP196666 SRD196653:SRL196666 TAZ196653:TBH196666 TKV196653:TLD196666 TUR196653:TUZ196666 UEN196653:UEV196666 UOJ196653:UOR196666 UYF196653:UYN196666 VIB196653:VIJ196666 VRX196653:VSF196666 WBT196653:WCB196666 WLP196653:WLX196666 WVL196653:WVT196666 D262190:L262203 IZ262189:JH262202 SV262189:TD262202 ACR262189:ACZ262202 AMN262189:AMV262202 AWJ262189:AWR262202 BGF262189:BGN262202 BQB262189:BQJ262202 BZX262189:CAF262202 CJT262189:CKB262202 CTP262189:CTX262202 DDL262189:DDT262202 DNH262189:DNP262202 DXD262189:DXL262202 EGZ262189:EHH262202 EQV262189:ERD262202 FAR262189:FAZ262202 FKN262189:FKV262202 FUJ262189:FUR262202 GEF262189:GEN262202 GOB262189:GOJ262202 GXX262189:GYF262202 HHT262189:HIB262202 HRP262189:HRX262202 IBL262189:IBT262202 ILH262189:ILP262202 IVD262189:IVL262202 JEZ262189:JFH262202 JOV262189:JPD262202 JYR262189:JYZ262202 KIN262189:KIV262202 KSJ262189:KSR262202 LCF262189:LCN262202 LMB262189:LMJ262202 LVX262189:LWF262202 MFT262189:MGB262202 MPP262189:MPX262202 MZL262189:MZT262202 NJH262189:NJP262202 NTD262189:NTL262202 OCZ262189:ODH262202 OMV262189:OND262202 OWR262189:OWZ262202 PGN262189:PGV262202 PQJ262189:PQR262202 QAF262189:QAN262202 QKB262189:QKJ262202 QTX262189:QUF262202 RDT262189:REB262202 RNP262189:RNX262202 RXL262189:RXT262202 SHH262189:SHP262202 SRD262189:SRL262202 TAZ262189:TBH262202 TKV262189:TLD262202 TUR262189:TUZ262202 UEN262189:UEV262202 UOJ262189:UOR262202 UYF262189:UYN262202 VIB262189:VIJ262202 VRX262189:VSF262202 WBT262189:WCB262202 WLP262189:WLX262202 WVL262189:WVT262202 D327726:L327739 IZ327725:JH327738 SV327725:TD327738 ACR327725:ACZ327738 AMN327725:AMV327738 AWJ327725:AWR327738 BGF327725:BGN327738 BQB327725:BQJ327738 BZX327725:CAF327738 CJT327725:CKB327738 CTP327725:CTX327738 DDL327725:DDT327738 DNH327725:DNP327738 DXD327725:DXL327738 EGZ327725:EHH327738 EQV327725:ERD327738 FAR327725:FAZ327738 FKN327725:FKV327738 FUJ327725:FUR327738 GEF327725:GEN327738 GOB327725:GOJ327738 GXX327725:GYF327738 HHT327725:HIB327738 HRP327725:HRX327738 IBL327725:IBT327738 ILH327725:ILP327738 IVD327725:IVL327738 JEZ327725:JFH327738 JOV327725:JPD327738 JYR327725:JYZ327738 KIN327725:KIV327738 KSJ327725:KSR327738 LCF327725:LCN327738 LMB327725:LMJ327738 LVX327725:LWF327738 MFT327725:MGB327738 MPP327725:MPX327738 MZL327725:MZT327738 NJH327725:NJP327738 NTD327725:NTL327738 OCZ327725:ODH327738 OMV327725:OND327738 OWR327725:OWZ327738 PGN327725:PGV327738 PQJ327725:PQR327738 QAF327725:QAN327738 QKB327725:QKJ327738 QTX327725:QUF327738 RDT327725:REB327738 RNP327725:RNX327738 RXL327725:RXT327738 SHH327725:SHP327738 SRD327725:SRL327738 TAZ327725:TBH327738 TKV327725:TLD327738 TUR327725:TUZ327738 UEN327725:UEV327738 UOJ327725:UOR327738 UYF327725:UYN327738 VIB327725:VIJ327738 VRX327725:VSF327738 WBT327725:WCB327738 WLP327725:WLX327738 WVL327725:WVT327738 D393262:L393275 IZ393261:JH393274 SV393261:TD393274 ACR393261:ACZ393274 AMN393261:AMV393274 AWJ393261:AWR393274 BGF393261:BGN393274 BQB393261:BQJ393274 BZX393261:CAF393274 CJT393261:CKB393274 CTP393261:CTX393274 DDL393261:DDT393274 DNH393261:DNP393274 DXD393261:DXL393274 EGZ393261:EHH393274 EQV393261:ERD393274 FAR393261:FAZ393274 FKN393261:FKV393274 FUJ393261:FUR393274 GEF393261:GEN393274 GOB393261:GOJ393274 GXX393261:GYF393274 HHT393261:HIB393274 HRP393261:HRX393274 IBL393261:IBT393274 ILH393261:ILP393274 IVD393261:IVL393274 JEZ393261:JFH393274 JOV393261:JPD393274 JYR393261:JYZ393274 KIN393261:KIV393274 KSJ393261:KSR393274 LCF393261:LCN393274 LMB393261:LMJ393274 LVX393261:LWF393274 MFT393261:MGB393274 MPP393261:MPX393274 MZL393261:MZT393274 NJH393261:NJP393274 NTD393261:NTL393274 OCZ393261:ODH393274 OMV393261:OND393274 OWR393261:OWZ393274 PGN393261:PGV393274 PQJ393261:PQR393274 QAF393261:QAN393274 QKB393261:QKJ393274 QTX393261:QUF393274 RDT393261:REB393274 RNP393261:RNX393274 RXL393261:RXT393274 SHH393261:SHP393274 SRD393261:SRL393274 TAZ393261:TBH393274 TKV393261:TLD393274 TUR393261:TUZ393274 UEN393261:UEV393274 UOJ393261:UOR393274 UYF393261:UYN393274 VIB393261:VIJ393274 VRX393261:VSF393274 WBT393261:WCB393274 WLP393261:WLX393274 WVL393261:WVT393274 D458798:L458811 IZ458797:JH458810 SV458797:TD458810 ACR458797:ACZ458810 AMN458797:AMV458810 AWJ458797:AWR458810 BGF458797:BGN458810 BQB458797:BQJ458810 BZX458797:CAF458810 CJT458797:CKB458810 CTP458797:CTX458810 DDL458797:DDT458810 DNH458797:DNP458810 DXD458797:DXL458810 EGZ458797:EHH458810 EQV458797:ERD458810 FAR458797:FAZ458810 FKN458797:FKV458810 FUJ458797:FUR458810 GEF458797:GEN458810 GOB458797:GOJ458810 GXX458797:GYF458810 HHT458797:HIB458810 HRP458797:HRX458810 IBL458797:IBT458810 ILH458797:ILP458810 IVD458797:IVL458810 JEZ458797:JFH458810 JOV458797:JPD458810 JYR458797:JYZ458810 KIN458797:KIV458810 KSJ458797:KSR458810 LCF458797:LCN458810 LMB458797:LMJ458810 LVX458797:LWF458810 MFT458797:MGB458810 MPP458797:MPX458810 MZL458797:MZT458810 NJH458797:NJP458810 NTD458797:NTL458810 OCZ458797:ODH458810 OMV458797:OND458810 OWR458797:OWZ458810 PGN458797:PGV458810 PQJ458797:PQR458810 QAF458797:QAN458810 QKB458797:QKJ458810 QTX458797:QUF458810 RDT458797:REB458810 RNP458797:RNX458810 RXL458797:RXT458810 SHH458797:SHP458810 SRD458797:SRL458810 TAZ458797:TBH458810 TKV458797:TLD458810 TUR458797:TUZ458810 UEN458797:UEV458810 UOJ458797:UOR458810 UYF458797:UYN458810 VIB458797:VIJ458810 VRX458797:VSF458810 WBT458797:WCB458810 WLP458797:WLX458810 WVL458797:WVT458810 D524334:L524347 IZ524333:JH524346 SV524333:TD524346 ACR524333:ACZ524346 AMN524333:AMV524346 AWJ524333:AWR524346 BGF524333:BGN524346 BQB524333:BQJ524346 BZX524333:CAF524346 CJT524333:CKB524346 CTP524333:CTX524346 DDL524333:DDT524346 DNH524333:DNP524346 DXD524333:DXL524346 EGZ524333:EHH524346 EQV524333:ERD524346 FAR524333:FAZ524346 FKN524333:FKV524346 FUJ524333:FUR524346 GEF524333:GEN524346 GOB524333:GOJ524346 GXX524333:GYF524346 HHT524333:HIB524346 HRP524333:HRX524346 IBL524333:IBT524346 ILH524333:ILP524346 IVD524333:IVL524346 JEZ524333:JFH524346 JOV524333:JPD524346 JYR524333:JYZ524346 KIN524333:KIV524346 KSJ524333:KSR524346 LCF524333:LCN524346 LMB524333:LMJ524346 LVX524333:LWF524346 MFT524333:MGB524346 MPP524333:MPX524346 MZL524333:MZT524346 NJH524333:NJP524346 NTD524333:NTL524346 OCZ524333:ODH524346 OMV524333:OND524346 OWR524333:OWZ524346 PGN524333:PGV524346 PQJ524333:PQR524346 QAF524333:QAN524346 QKB524333:QKJ524346 QTX524333:QUF524346 RDT524333:REB524346 RNP524333:RNX524346 RXL524333:RXT524346 SHH524333:SHP524346 SRD524333:SRL524346 TAZ524333:TBH524346 TKV524333:TLD524346 TUR524333:TUZ524346 UEN524333:UEV524346 UOJ524333:UOR524346 UYF524333:UYN524346 VIB524333:VIJ524346 VRX524333:VSF524346 WBT524333:WCB524346 WLP524333:WLX524346 WVL524333:WVT524346 D589870:L589883 IZ589869:JH589882 SV589869:TD589882 ACR589869:ACZ589882 AMN589869:AMV589882 AWJ589869:AWR589882 BGF589869:BGN589882 BQB589869:BQJ589882 BZX589869:CAF589882 CJT589869:CKB589882 CTP589869:CTX589882 DDL589869:DDT589882 DNH589869:DNP589882 DXD589869:DXL589882 EGZ589869:EHH589882 EQV589869:ERD589882 FAR589869:FAZ589882 FKN589869:FKV589882 FUJ589869:FUR589882 GEF589869:GEN589882 GOB589869:GOJ589882 GXX589869:GYF589882 HHT589869:HIB589882 HRP589869:HRX589882 IBL589869:IBT589882 ILH589869:ILP589882 IVD589869:IVL589882 JEZ589869:JFH589882 JOV589869:JPD589882 JYR589869:JYZ589882 KIN589869:KIV589882 KSJ589869:KSR589882 LCF589869:LCN589882 LMB589869:LMJ589882 LVX589869:LWF589882 MFT589869:MGB589882 MPP589869:MPX589882 MZL589869:MZT589882 NJH589869:NJP589882 NTD589869:NTL589882 OCZ589869:ODH589882 OMV589869:OND589882 OWR589869:OWZ589882 PGN589869:PGV589882 PQJ589869:PQR589882 QAF589869:QAN589882 QKB589869:QKJ589882 QTX589869:QUF589882 RDT589869:REB589882 RNP589869:RNX589882 RXL589869:RXT589882 SHH589869:SHP589882 SRD589869:SRL589882 TAZ589869:TBH589882 TKV589869:TLD589882 TUR589869:TUZ589882 UEN589869:UEV589882 UOJ589869:UOR589882 UYF589869:UYN589882 VIB589869:VIJ589882 VRX589869:VSF589882 WBT589869:WCB589882 WLP589869:WLX589882 WVL589869:WVT589882 D655406:L655419 IZ655405:JH655418 SV655405:TD655418 ACR655405:ACZ655418 AMN655405:AMV655418 AWJ655405:AWR655418 BGF655405:BGN655418 BQB655405:BQJ655418 BZX655405:CAF655418 CJT655405:CKB655418 CTP655405:CTX655418 DDL655405:DDT655418 DNH655405:DNP655418 DXD655405:DXL655418 EGZ655405:EHH655418 EQV655405:ERD655418 FAR655405:FAZ655418 FKN655405:FKV655418 FUJ655405:FUR655418 GEF655405:GEN655418 GOB655405:GOJ655418 GXX655405:GYF655418 HHT655405:HIB655418 HRP655405:HRX655418 IBL655405:IBT655418 ILH655405:ILP655418 IVD655405:IVL655418 JEZ655405:JFH655418 JOV655405:JPD655418 JYR655405:JYZ655418 KIN655405:KIV655418 KSJ655405:KSR655418 LCF655405:LCN655418 LMB655405:LMJ655418 LVX655405:LWF655418 MFT655405:MGB655418 MPP655405:MPX655418 MZL655405:MZT655418 NJH655405:NJP655418 NTD655405:NTL655418 OCZ655405:ODH655418 OMV655405:OND655418 OWR655405:OWZ655418 PGN655405:PGV655418 PQJ655405:PQR655418 QAF655405:QAN655418 QKB655405:QKJ655418 QTX655405:QUF655418 RDT655405:REB655418 RNP655405:RNX655418 RXL655405:RXT655418 SHH655405:SHP655418 SRD655405:SRL655418 TAZ655405:TBH655418 TKV655405:TLD655418 TUR655405:TUZ655418 UEN655405:UEV655418 UOJ655405:UOR655418 UYF655405:UYN655418 VIB655405:VIJ655418 VRX655405:VSF655418 WBT655405:WCB655418 WLP655405:WLX655418 WVL655405:WVT655418 D720942:L720955 IZ720941:JH720954 SV720941:TD720954 ACR720941:ACZ720954 AMN720941:AMV720954 AWJ720941:AWR720954 BGF720941:BGN720954 BQB720941:BQJ720954 BZX720941:CAF720954 CJT720941:CKB720954 CTP720941:CTX720954 DDL720941:DDT720954 DNH720941:DNP720954 DXD720941:DXL720954 EGZ720941:EHH720954 EQV720941:ERD720954 FAR720941:FAZ720954 FKN720941:FKV720954 FUJ720941:FUR720954 GEF720941:GEN720954 GOB720941:GOJ720954 GXX720941:GYF720954 HHT720941:HIB720954 HRP720941:HRX720954 IBL720941:IBT720954 ILH720941:ILP720954 IVD720941:IVL720954 JEZ720941:JFH720954 JOV720941:JPD720954 JYR720941:JYZ720954 KIN720941:KIV720954 KSJ720941:KSR720954 LCF720941:LCN720954 LMB720941:LMJ720954 LVX720941:LWF720954 MFT720941:MGB720954 MPP720941:MPX720954 MZL720941:MZT720954 NJH720941:NJP720954 NTD720941:NTL720954 OCZ720941:ODH720954 OMV720941:OND720954 OWR720941:OWZ720954 PGN720941:PGV720954 PQJ720941:PQR720954 QAF720941:QAN720954 QKB720941:QKJ720954 QTX720941:QUF720954 RDT720941:REB720954 RNP720941:RNX720954 RXL720941:RXT720954 SHH720941:SHP720954 SRD720941:SRL720954 TAZ720941:TBH720954 TKV720941:TLD720954 TUR720941:TUZ720954 UEN720941:UEV720954 UOJ720941:UOR720954 UYF720941:UYN720954 VIB720941:VIJ720954 VRX720941:VSF720954 WBT720941:WCB720954 WLP720941:WLX720954 WVL720941:WVT720954 D786478:L786491 IZ786477:JH786490 SV786477:TD786490 ACR786477:ACZ786490 AMN786477:AMV786490 AWJ786477:AWR786490 BGF786477:BGN786490 BQB786477:BQJ786490 BZX786477:CAF786490 CJT786477:CKB786490 CTP786477:CTX786490 DDL786477:DDT786490 DNH786477:DNP786490 DXD786477:DXL786490 EGZ786477:EHH786490 EQV786477:ERD786490 FAR786477:FAZ786490 FKN786477:FKV786490 FUJ786477:FUR786490 GEF786477:GEN786490 GOB786477:GOJ786490 GXX786477:GYF786490 HHT786477:HIB786490 HRP786477:HRX786490 IBL786477:IBT786490 ILH786477:ILP786490 IVD786477:IVL786490 JEZ786477:JFH786490 JOV786477:JPD786490 JYR786477:JYZ786490 KIN786477:KIV786490 KSJ786477:KSR786490 LCF786477:LCN786490 LMB786477:LMJ786490 LVX786477:LWF786490 MFT786477:MGB786490 MPP786477:MPX786490 MZL786477:MZT786490 NJH786477:NJP786490 NTD786477:NTL786490 OCZ786477:ODH786490 OMV786477:OND786490 OWR786477:OWZ786490 PGN786477:PGV786490 PQJ786477:PQR786490 QAF786477:QAN786490 QKB786477:QKJ786490 QTX786477:QUF786490 RDT786477:REB786490 RNP786477:RNX786490 RXL786477:RXT786490 SHH786477:SHP786490 SRD786477:SRL786490 TAZ786477:TBH786490 TKV786477:TLD786490 TUR786477:TUZ786490 UEN786477:UEV786490 UOJ786477:UOR786490 UYF786477:UYN786490 VIB786477:VIJ786490 VRX786477:VSF786490 WBT786477:WCB786490 WLP786477:WLX786490 WVL786477:WVT786490 D852014:L852027 IZ852013:JH852026 SV852013:TD852026 ACR852013:ACZ852026 AMN852013:AMV852026 AWJ852013:AWR852026 BGF852013:BGN852026 BQB852013:BQJ852026 BZX852013:CAF852026 CJT852013:CKB852026 CTP852013:CTX852026 DDL852013:DDT852026 DNH852013:DNP852026 DXD852013:DXL852026 EGZ852013:EHH852026 EQV852013:ERD852026 FAR852013:FAZ852026 FKN852013:FKV852026 FUJ852013:FUR852026 GEF852013:GEN852026 GOB852013:GOJ852026 GXX852013:GYF852026 HHT852013:HIB852026 HRP852013:HRX852026 IBL852013:IBT852026 ILH852013:ILP852026 IVD852013:IVL852026 JEZ852013:JFH852026 JOV852013:JPD852026 JYR852013:JYZ852026 KIN852013:KIV852026 KSJ852013:KSR852026 LCF852013:LCN852026 LMB852013:LMJ852026 LVX852013:LWF852026 MFT852013:MGB852026 MPP852013:MPX852026 MZL852013:MZT852026 NJH852013:NJP852026 NTD852013:NTL852026 OCZ852013:ODH852026 OMV852013:OND852026 OWR852013:OWZ852026 PGN852013:PGV852026 PQJ852013:PQR852026 QAF852013:QAN852026 QKB852013:QKJ852026 QTX852013:QUF852026 RDT852013:REB852026 RNP852013:RNX852026 RXL852013:RXT852026 SHH852013:SHP852026 SRD852013:SRL852026 TAZ852013:TBH852026 TKV852013:TLD852026 TUR852013:TUZ852026 UEN852013:UEV852026 UOJ852013:UOR852026 UYF852013:UYN852026 VIB852013:VIJ852026 VRX852013:VSF852026 WBT852013:WCB852026 WLP852013:WLX852026 WVL852013:WVT852026 D917550:L917563 IZ917549:JH917562 SV917549:TD917562 ACR917549:ACZ917562 AMN917549:AMV917562 AWJ917549:AWR917562 BGF917549:BGN917562 BQB917549:BQJ917562 BZX917549:CAF917562 CJT917549:CKB917562 CTP917549:CTX917562 DDL917549:DDT917562 DNH917549:DNP917562 DXD917549:DXL917562 EGZ917549:EHH917562 EQV917549:ERD917562 FAR917549:FAZ917562 FKN917549:FKV917562 FUJ917549:FUR917562 GEF917549:GEN917562 GOB917549:GOJ917562 GXX917549:GYF917562 HHT917549:HIB917562 HRP917549:HRX917562 IBL917549:IBT917562 ILH917549:ILP917562 IVD917549:IVL917562 JEZ917549:JFH917562 JOV917549:JPD917562 JYR917549:JYZ917562 KIN917549:KIV917562 KSJ917549:KSR917562 LCF917549:LCN917562 LMB917549:LMJ917562 LVX917549:LWF917562 MFT917549:MGB917562 MPP917549:MPX917562 MZL917549:MZT917562 NJH917549:NJP917562 NTD917549:NTL917562 OCZ917549:ODH917562 OMV917549:OND917562 OWR917549:OWZ917562 PGN917549:PGV917562 PQJ917549:PQR917562 QAF917549:QAN917562 QKB917549:QKJ917562 QTX917549:QUF917562 RDT917549:REB917562 RNP917549:RNX917562 RXL917549:RXT917562 SHH917549:SHP917562 SRD917549:SRL917562 TAZ917549:TBH917562 TKV917549:TLD917562 TUR917549:TUZ917562 UEN917549:UEV917562 UOJ917549:UOR917562 UYF917549:UYN917562 VIB917549:VIJ917562 VRX917549:VSF917562 WBT917549:WCB917562 WLP917549:WLX917562 WVL917549:WVT917562 D983086:L983099 IZ983085:JH983098 SV983085:TD983098 ACR983085:ACZ983098 AMN983085:AMV983098 AWJ983085:AWR983098 BGF983085:BGN983098 BQB983085:BQJ983098 BZX983085:CAF983098 CJT983085:CKB983098 CTP983085:CTX983098 DDL983085:DDT983098 DNH983085:DNP983098 DXD983085:DXL983098 EGZ983085:EHH983098 EQV983085:ERD983098 FAR983085:FAZ983098 FKN983085:FKV983098 FUJ983085:FUR983098 GEF983085:GEN983098 GOB983085:GOJ983098 GXX983085:GYF983098 HHT983085:HIB983098 HRP983085:HRX983098 IBL983085:IBT983098 ILH983085:ILP983098 IVD983085:IVL983098 JEZ983085:JFH983098 JOV983085:JPD983098 JYR983085:JYZ983098 KIN983085:KIV983098 KSJ983085:KSR983098 LCF983085:LCN983098 LMB983085:LMJ983098 LVX983085:LWF983098 MFT983085:MGB983098 MPP983085:MPX983098 MZL983085:MZT983098 NJH983085:NJP983098 NTD983085:NTL983098 OCZ983085:ODH983098 OMV983085:OND983098 OWR983085:OWZ983098 PGN983085:PGV983098 PQJ983085:PQR983098 QAF983085:QAN983098 QKB983085:QKJ983098 QTX983085:QUF983098 RDT983085:REB983098 RNP983085:RNX983098 RXL983085:RXT983098 SHH983085:SHP983098 SRD983085:SRL983098 TAZ983085:TBH983098 TKV983085:TLD983098 TUR983085:TUZ983098 UEN983085:UEV983098 UOJ983085:UOR983098 UYF983085:UYN983098 VIB983085:VIJ983098 VRX983085:VSF983098 WBT983085:WCB983098 WLP983085:WLX983098 D46:L47 D52:L59 D37:L44 D20:L29 D31:L32 WLP81:WLX81 WBT81:WCB81 VRX81:VSF81 VIB81:VIJ81 UYF81:UYN81 UOJ81:UOR81 UEN81:UEV81 TUR81:TUZ81 TKV81:TLD81 TAZ81:TBH81 SRD81:SRL81 SHH81:SHP81 RXL81:RXT81 RNP81:RNX81 RDT81:REB81 QTX81:QUF81 QKB81:QKJ81 QAF81:QAN81 PQJ81:PQR81 PGN81:PGV81 OWR81:OWZ81 OMV81:OND81 OCZ81:ODH81 NTD81:NTL81 NJH81:NJP81 MZL81:MZT81 MPP81:MPX81 MFT81:MGB81 LVX81:LWF81 LMB81:LMJ81 LCF81:LCN81 KSJ81:KSR81 KIN81:KIV81 JYR81:JYZ81 JOV81:JPD81 JEZ81:JFH81 IVD81:IVL81 ILH81:ILP81 IBL81:IBT81 HRP81:HRX81 HHT81:HIB81 GXX81:GYF81 GOB81:GOJ81 GEF81:GEN81 FUJ81:FUR81 FKN81:FKV81 FAR81:FAZ81 EQV81:ERD81 EGZ81:EHH81 DXD81:DXL81 DNH81:DNP81 DDL81:DDT81 CTP81:CTX81 CJT81:CKB81 BZX81:CAF81 BQB81:BQJ81 BGF81:BGN81 AWJ81:AWR81 AMN81:AMV81 ACR81:ACZ81 SV81:TD81 IZ81:JH81 WVL81:WVT81 WLP76:WLX76 WBT76:WCB76 VRX76:VSF76 VIB76:VIJ76 UYF76:UYN76 UOJ76:UOR76 UEN76:UEV76 TUR76:TUZ76 TKV76:TLD76 TAZ76:TBH76 SRD76:SRL76 SHH76:SHP76 RXL76:RXT76 RNP76:RNX76 RDT76:REB76 QTX76:QUF76 QKB76:QKJ76 QAF76:QAN76 PQJ76:PQR76 PGN76:PGV76 OWR76:OWZ76 OMV76:OND76 OCZ76:ODH76 NTD76:NTL76 NJH76:NJP76 MZL76:MZT76 MPP76:MPX76 MFT76:MGB76 LVX76:LWF76 LMB76:LMJ76 LCF76:LCN76 KSJ76:KSR76 KIN76:KIV76 JYR76:JYZ76 JOV76:JPD76 JEZ76:JFH76 IVD76:IVL76 ILH76:ILP76 IBL76:IBT76 HRP76:HRX76 HHT76:HIB76 GXX76:GYF76 GOB76:GOJ76 GEF76:GEN76 FUJ76:FUR76 FKN76:FKV76 FAR76:FAZ76 EQV76:ERD76 EGZ76:EHH76 DXD76:DXL76 DNH76:DNP76 DDL76:DDT76 CTP76:CTX76 CJT76:CKB76 BZX76:CAF76 BQB76:BQJ76 BGF76:BGN76 AWJ76:AWR76 AMN76:AMV76 ACR76:ACZ76 SV76:TD76 IZ76:JH76 WVL76:WVT76">
      <formula1>0</formula1>
    </dataValidation>
  </dataValidation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2">
    <tabColor rgb="FF7030A0"/>
  </sheetPr>
  <dimension ref="A1:M60"/>
  <sheetViews>
    <sheetView workbookViewId="0">
      <selection sqref="A1:C1"/>
    </sheetView>
  </sheetViews>
  <sheetFormatPr defaultRowHeight="12.75"/>
  <cols>
    <col min="1" max="1" width="21.7109375" style="39" customWidth="1"/>
    <col min="2" max="2" width="6.42578125" style="39" customWidth="1"/>
    <col min="3" max="3" width="54.5703125" style="39" customWidth="1"/>
    <col min="4" max="12" width="10.7109375" style="39" customWidth="1"/>
    <col min="13" max="256" width="9.140625" style="39"/>
    <col min="257" max="258" width="4.28515625" style="39" customWidth="1"/>
    <col min="259" max="259" width="56.28515625" style="39" customWidth="1"/>
    <col min="260" max="512" width="9.140625" style="39"/>
    <col min="513" max="514" width="4.28515625" style="39" customWidth="1"/>
    <col min="515" max="515" width="56.28515625" style="39" customWidth="1"/>
    <col min="516" max="768" width="9.140625" style="39"/>
    <col min="769" max="770" width="4.28515625" style="39" customWidth="1"/>
    <col min="771" max="771" width="56.28515625" style="39" customWidth="1"/>
    <col min="772" max="1024" width="9.140625" style="39"/>
    <col min="1025" max="1026" width="4.28515625" style="39" customWidth="1"/>
    <col min="1027" max="1027" width="56.28515625" style="39" customWidth="1"/>
    <col min="1028" max="1280" width="9.140625" style="39"/>
    <col min="1281" max="1282" width="4.28515625" style="39" customWidth="1"/>
    <col min="1283" max="1283" width="56.28515625" style="39" customWidth="1"/>
    <col min="1284" max="1536" width="9.140625" style="39"/>
    <col min="1537" max="1538" width="4.28515625" style="39" customWidth="1"/>
    <col min="1539" max="1539" width="56.28515625" style="39" customWidth="1"/>
    <col min="1540" max="1792" width="9.140625" style="39"/>
    <col min="1793" max="1794" width="4.28515625" style="39" customWidth="1"/>
    <col min="1795" max="1795" width="56.28515625" style="39" customWidth="1"/>
    <col min="1796" max="2048" width="9.140625" style="39"/>
    <col min="2049" max="2050" width="4.28515625" style="39" customWidth="1"/>
    <col min="2051" max="2051" width="56.28515625" style="39" customWidth="1"/>
    <col min="2052" max="2304" width="9.140625" style="39"/>
    <col min="2305" max="2306" width="4.28515625" style="39" customWidth="1"/>
    <col min="2307" max="2307" width="56.28515625" style="39" customWidth="1"/>
    <col min="2308" max="2560" width="9.140625" style="39"/>
    <col min="2561" max="2562" width="4.28515625" style="39" customWidth="1"/>
    <col min="2563" max="2563" width="56.28515625" style="39" customWidth="1"/>
    <col min="2564" max="2816" width="9.140625" style="39"/>
    <col min="2817" max="2818" width="4.28515625" style="39" customWidth="1"/>
    <col min="2819" max="2819" width="56.28515625" style="39" customWidth="1"/>
    <col min="2820" max="3072" width="9.140625" style="39"/>
    <col min="3073" max="3074" width="4.28515625" style="39" customWidth="1"/>
    <col min="3075" max="3075" width="56.28515625" style="39" customWidth="1"/>
    <col min="3076" max="3328" width="9.140625" style="39"/>
    <col min="3329" max="3330" width="4.28515625" style="39" customWidth="1"/>
    <col min="3331" max="3331" width="56.28515625" style="39" customWidth="1"/>
    <col min="3332" max="3584" width="9.140625" style="39"/>
    <col min="3585" max="3586" width="4.28515625" style="39" customWidth="1"/>
    <col min="3587" max="3587" width="56.28515625" style="39" customWidth="1"/>
    <col min="3588" max="3840" width="9.140625" style="39"/>
    <col min="3841" max="3842" width="4.28515625" style="39" customWidth="1"/>
    <col min="3843" max="3843" width="56.28515625" style="39" customWidth="1"/>
    <col min="3844" max="4096" width="9.140625" style="39"/>
    <col min="4097" max="4098" width="4.28515625" style="39" customWidth="1"/>
    <col min="4099" max="4099" width="56.28515625" style="39" customWidth="1"/>
    <col min="4100" max="4352" width="9.140625" style="39"/>
    <col min="4353" max="4354" width="4.28515625" style="39" customWidth="1"/>
    <col min="4355" max="4355" width="56.28515625" style="39" customWidth="1"/>
    <col min="4356" max="4608" width="9.140625" style="39"/>
    <col min="4609" max="4610" width="4.28515625" style="39" customWidth="1"/>
    <col min="4611" max="4611" width="56.28515625" style="39" customWidth="1"/>
    <col min="4612" max="4864" width="9.140625" style="39"/>
    <col min="4865" max="4866" width="4.28515625" style="39" customWidth="1"/>
    <col min="4867" max="4867" width="56.28515625" style="39" customWidth="1"/>
    <col min="4868" max="5120" width="9.140625" style="39"/>
    <col min="5121" max="5122" width="4.28515625" style="39" customWidth="1"/>
    <col min="5123" max="5123" width="56.28515625" style="39" customWidth="1"/>
    <col min="5124" max="5376" width="9.140625" style="39"/>
    <col min="5377" max="5378" width="4.28515625" style="39" customWidth="1"/>
    <col min="5379" max="5379" width="56.28515625" style="39" customWidth="1"/>
    <col min="5380" max="5632" width="9.140625" style="39"/>
    <col min="5633" max="5634" width="4.28515625" style="39" customWidth="1"/>
    <col min="5635" max="5635" width="56.28515625" style="39" customWidth="1"/>
    <col min="5636" max="5888" width="9.140625" style="39"/>
    <col min="5889" max="5890" width="4.28515625" style="39" customWidth="1"/>
    <col min="5891" max="5891" width="56.28515625" style="39" customWidth="1"/>
    <col min="5892" max="6144" width="9.140625" style="39"/>
    <col min="6145" max="6146" width="4.28515625" style="39" customWidth="1"/>
    <col min="6147" max="6147" width="56.28515625" style="39" customWidth="1"/>
    <col min="6148" max="6400" width="9.140625" style="39"/>
    <col min="6401" max="6402" width="4.28515625" style="39" customWidth="1"/>
    <col min="6403" max="6403" width="56.28515625" style="39" customWidth="1"/>
    <col min="6404" max="6656" width="9.140625" style="39"/>
    <col min="6657" max="6658" width="4.28515625" style="39" customWidth="1"/>
    <col min="6659" max="6659" width="56.28515625" style="39" customWidth="1"/>
    <col min="6660" max="6912" width="9.140625" style="39"/>
    <col min="6913" max="6914" width="4.28515625" style="39" customWidth="1"/>
    <col min="6915" max="6915" width="56.28515625" style="39" customWidth="1"/>
    <col min="6916" max="7168" width="9.140625" style="39"/>
    <col min="7169" max="7170" width="4.28515625" style="39" customWidth="1"/>
    <col min="7171" max="7171" width="56.28515625" style="39" customWidth="1"/>
    <col min="7172" max="7424" width="9.140625" style="39"/>
    <col min="7425" max="7426" width="4.28515625" style="39" customWidth="1"/>
    <col min="7427" max="7427" width="56.28515625" style="39" customWidth="1"/>
    <col min="7428" max="7680" width="9.140625" style="39"/>
    <col min="7681" max="7682" width="4.28515625" style="39" customWidth="1"/>
    <col min="7683" max="7683" width="56.28515625" style="39" customWidth="1"/>
    <col min="7684" max="7936" width="9.140625" style="39"/>
    <col min="7937" max="7938" width="4.28515625" style="39" customWidth="1"/>
    <col min="7939" max="7939" width="56.28515625" style="39" customWidth="1"/>
    <col min="7940" max="8192" width="9.140625" style="39"/>
    <col min="8193" max="8194" width="4.28515625" style="39" customWidth="1"/>
    <col min="8195" max="8195" width="56.28515625" style="39" customWidth="1"/>
    <col min="8196" max="8448" width="9.140625" style="39"/>
    <col min="8449" max="8450" width="4.28515625" style="39" customWidth="1"/>
    <col min="8451" max="8451" width="56.28515625" style="39" customWidth="1"/>
    <col min="8452" max="8704" width="9.140625" style="39"/>
    <col min="8705" max="8706" width="4.28515625" style="39" customWidth="1"/>
    <col min="8707" max="8707" width="56.28515625" style="39" customWidth="1"/>
    <col min="8708" max="8960" width="9.140625" style="39"/>
    <col min="8961" max="8962" width="4.28515625" style="39" customWidth="1"/>
    <col min="8963" max="8963" width="56.28515625" style="39" customWidth="1"/>
    <col min="8964" max="9216" width="9.140625" style="39"/>
    <col min="9217" max="9218" width="4.28515625" style="39" customWidth="1"/>
    <col min="9219" max="9219" width="56.28515625" style="39" customWidth="1"/>
    <col min="9220" max="9472" width="9.140625" style="39"/>
    <col min="9473" max="9474" width="4.28515625" style="39" customWidth="1"/>
    <col min="9475" max="9475" width="56.28515625" style="39" customWidth="1"/>
    <col min="9476" max="9728" width="9.140625" style="39"/>
    <col min="9729" max="9730" width="4.28515625" style="39" customWidth="1"/>
    <col min="9731" max="9731" width="56.28515625" style="39" customWidth="1"/>
    <col min="9732" max="9984" width="9.140625" style="39"/>
    <col min="9985" max="9986" width="4.28515625" style="39" customWidth="1"/>
    <col min="9987" max="9987" width="56.28515625" style="39" customWidth="1"/>
    <col min="9988" max="10240" width="9.140625" style="39"/>
    <col min="10241" max="10242" width="4.28515625" style="39" customWidth="1"/>
    <col min="10243" max="10243" width="56.28515625" style="39" customWidth="1"/>
    <col min="10244" max="10496" width="9.140625" style="39"/>
    <col min="10497" max="10498" width="4.28515625" style="39" customWidth="1"/>
    <col min="10499" max="10499" width="56.28515625" style="39" customWidth="1"/>
    <col min="10500" max="10752" width="9.140625" style="39"/>
    <col min="10753" max="10754" width="4.28515625" style="39" customWidth="1"/>
    <col min="10755" max="10755" width="56.28515625" style="39" customWidth="1"/>
    <col min="10756" max="11008" width="9.140625" style="39"/>
    <col min="11009" max="11010" width="4.28515625" style="39" customWidth="1"/>
    <col min="11011" max="11011" width="56.28515625" style="39" customWidth="1"/>
    <col min="11012" max="11264" width="9.140625" style="39"/>
    <col min="11265" max="11266" width="4.28515625" style="39" customWidth="1"/>
    <col min="11267" max="11267" width="56.28515625" style="39" customWidth="1"/>
    <col min="11268" max="11520" width="9.140625" style="39"/>
    <col min="11521" max="11522" width="4.28515625" style="39" customWidth="1"/>
    <col min="11523" max="11523" width="56.28515625" style="39" customWidth="1"/>
    <col min="11524" max="11776" width="9.140625" style="39"/>
    <col min="11777" max="11778" width="4.28515625" style="39" customWidth="1"/>
    <col min="11779" max="11779" width="56.28515625" style="39" customWidth="1"/>
    <col min="11780" max="12032" width="9.140625" style="39"/>
    <col min="12033" max="12034" width="4.28515625" style="39" customWidth="1"/>
    <col min="12035" max="12035" width="56.28515625" style="39" customWidth="1"/>
    <col min="12036" max="12288" width="9.140625" style="39"/>
    <col min="12289" max="12290" width="4.28515625" style="39" customWidth="1"/>
    <col min="12291" max="12291" width="56.28515625" style="39" customWidth="1"/>
    <col min="12292" max="12544" width="9.140625" style="39"/>
    <col min="12545" max="12546" width="4.28515625" style="39" customWidth="1"/>
    <col min="12547" max="12547" width="56.28515625" style="39" customWidth="1"/>
    <col min="12548" max="12800" width="9.140625" style="39"/>
    <col min="12801" max="12802" width="4.28515625" style="39" customWidth="1"/>
    <col min="12803" max="12803" width="56.28515625" style="39" customWidth="1"/>
    <col min="12804" max="13056" width="9.140625" style="39"/>
    <col min="13057" max="13058" width="4.28515625" style="39" customWidth="1"/>
    <col min="13059" max="13059" width="56.28515625" style="39" customWidth="1"/>
    <col min="13060" max="13312" width="9.140625" style="39"/>
    <col min="13313" max="13314" width="4.28515625" style="39" customWidth="1"/>
    <col min="13315" max="13315" width="56.28515625" style="39" customWidth="1"/>
    <col min="13316" max="13568" width="9.140625" style="39"/>
    <col min="13569" max="13570" width="4.28515625" style="39" customWidth="1"/>
    <col min="13571" max="13571" width="56.28515625" style="39" customWidth="1"/>
    <col min="13572" max="13824" width="9.140625" style="39"/>
    <col min="13825" max="13826" width="4.28515625" style="39" customWidth="1"/>
    <col min="13827" max="13827" width="56.28515625" style="39" customWidth="1"/>
    <col min="13828" max="14080" width="9.140625" style="39"/>
    <col min="14081" max="14082" width="4.28515625" style="39" customWidth="1"/>
    <col min="14083" max="14083" width="56.28515625" style="39" customWidth="1"/>
    <col min="14084" max="14336" width="9.140625" style="39"/>
    <col min="14337" max="14338" width="4.28515625" style="39" customWidth="1"/>
    <col min="14339" max="14339" width="56.28515625" style="39" customWidth="1"/>
    <col min="14340" max="14592" width="9.140625" style="39"/>
    <col min="14593" max="14594" width="4.28515625" style="39" customWidth="1"/>
    <col min="14595" max="14595" width="56.28515625" style="39" customWidth="1"/>
    <col min="14596" max="14848" width="9.140625" style="39"/>
    <col min="14849" max="14850" width="4.28515625" style="39" customWidth="1"/>
    <col min="14851" max="14851" width="56.28515625" style="39" customWidth="1"/>
    <col min="14852" max="15104" width="9.140625" style="39"/>
    <col min="15105" max="15106" width="4.28515625" style="39" customWidth="1"/>
    <col min="15107" max="15107" width="56.28515625" style="39" customWidth="1"/>
    <col min="15108" max="15360" width="9.140625" style="39"/>
    <col min="15361" max="15362" width="4.28515625" style="39" customWidth="1"/>
    <col min="15363" max="15363" width="56.28515625" style="39" customWidth="1"/>
    <col min="15364" max="15616" width="9.140625" style="39"/>
    <col min="15617" max="15618" width="4.28515625" style="39" customWidth="1"/>
    <col min="15619" max="15619" width="56.28515625" style="39" customWidth="1"/>
    <col min="15620" max="15872" width="9.140625" style="39"/>
    <col min="15873" max="15874" width="4.28515625" style="39" customWidth="1"/>
    <col min="15875" max="15875" width="56.28515625" style="39" customWidth="1"/>
    <col min="15876" max="16128" width="9.140625" style="39"/>
    <col min="16129" max="16130" width="4.28515625" style="39" customWidth="1"/>
    <col min="16131" max="16131" width="56.28515625" style="39" customWidth="1"/>
    <col min="16132" max="16384" width="9.140625" style="39"/>
  </cols>
  <sheetData>
    <row r="1" spans="1:13" s="1" customFormat="1">
      <c r="A1" s="3214" t="s">
        <v>29</v>
      </c>
      <c r="B1" s="3215"/>
      <c r="C1" s="3215"/>
      <c r="D1" s="68"/>
      <c r="E1" s="68"/>
      <c r="F1" s="68"/>
      <c r="G1" s="68"/>
      <c r="H1" s="68"/>
      <c r="I1" s="69"/>
    </row>
    <row r="2" spans="1:13" s="1" customFormat="1">
      <c r="A2" s="2" t="s">
        <v>30</v>
      </c>
      <c r="B2" s="3176" t="s">
        <v>250</v>
      </c>
      <c r="C2" s="3176"/>
      <c r="D2" s="3"/>
      <c r="E2" s="3"/>
      <c r="F2" s="3"/>
      <c r="G2" s="3"/>
      <c r="H2" s="3"/>
      <c r="I2" s="3"/>
    </row>
    <row r="3" spans="1:13" s="1" customFormat="1" ht="25.5" customHeight="1">
      <c r="A3" s="2" t="s">
        <v>31</v>
      </c>
      <c r="B3" s="3177" t="s">
        <v>251</v>
      </c>
      <c r="C3" s="3177"/>
      <c r="D3" s="4"/>
      <c r="E3" s="4"/>
      <c r="F3" s="4"/>
      <c r="G3" s="4"/>
      <c r="H3" s="4"/>
      <c r="I3" s="4"/>
    </row>
    <row r="4" spans="1:13" s="1" customFormat="1">
      <c r="A4" s="2" t="s">
        <v>32</v>
      </c>
      <c r="B4" s="3176">
        <v>1</v>
      </c>
      <c r="C4" s="3176"/>
      <c r="D4" s="3"/>
      <c r="E4" s="3"/>
      <c r="F4" s="3"/>
      <c r="G4" s="3"/>
      <c r="H4" s="3"/>
      <c r="I4" s="3"/>
    </row>
    <row r="5" spans="1:13" s="1" customFormat="1">
      <c r="A5" s="2" t="s">
        <v>33</v>
      </c>
      <c r="B5" s="2744"/>
      <c r="C5" s="2744"/>
      <c r="D5" s="5"/>
      <c r="E5" s="5"/>
      <c r="F5" s="5"/>
      <c r="G5" s="5"/>
      <c r="H5" s="5"/>
      <c r="I5" s="5"/>
    </row>
    <row r="6" spans="1:13" s="1" customFormat="1">
      <c r="A6" s="2" t="s">
        <v>34</v>
      </c>
      <c r="B6" s="2744"/>
      <c r="C6" s="2744"/>
      <c r="D6" s="5"/>
      <c r="E6" s="5"/>
      <c r="F6" s="5"/>
      <c r="G6" s="5"/>
      <c r="H6" s="5"/>
      <c r="I6" s="5"/>
    </row>
    <row r="7" spans="1:13" s="1" customFormat="1">
      <c r="A7" s="2" t="s">
        <v>35</v>
      </c>
      <c r="B7" s="2744"/>
      <c r="C7" s="2744"/>
      <c r="D7" s="5"/>
      <c r="E7" s="5"/>
      <c r="F7" s="5"/>
      <c r="G7" s="5"/>
      <c r="H7" s="5"/>
      <c r="I7" s="5"/>
    </row>
    <row r="8" spans="1:13" s="1" customFormat="1">
      <c r="A8" s="2" t="s">
        <v>36</v>
      </c>
      <c r="B8" s="2745"/>
      <c r="C8" s="2745"/>
      <c r="D8" s="6"/>
      <c r="E8" s="6"/>
      <c r="F8" s="6"/>
      <c r="G8" s="6"/>
      <c r="H8" s="6"/>
      <c r="I8" s="6"/>
    </row>
    <row r="9" spans="1:13" s="1" customFormat="1" ht="15.75" customHeight="1">
      <c r="A9" s="2" t="s">
        <v>198</v>
      </c>
      <c r="B9" s="3181" t="s">
        <v>1256</v>
      </c>
      <c r="C9" s="3181"/>
      <c r="D9" s="7"/>
      <c r="E9" s="7"/>
      <c r="F9" s="7"/>
      <c r="G9" s="7"/>
      <c r="H9" s="7"/>
      <c r="I9" s="7"/>
      <c r="J9" s="7"/>
    </row>
    <row r="10" spans="1:13" customFormat="1" ht="15"/>
    <row r="11" spans="1:13" s="20" customFormat="1" ht="27" customHeight="1">
      <c r="A11" s="10" t="s">
        <v>196</v>
      </c>
      <c r="B11" s="3182"/>
      <c r="C11" s="3182"/>
      <c r="D11" s="3183"/>
      <c r="E11" s="3183"/>
      <c r="F11" s="3183"/>
      <c r="G11" s="7"/>
      <c r="H11" s="7"/>
      <c r="I11" s="7"/>
      <c r="J11" s="7"/>
    </row>
    <row r="12" spans="1:13" s="1" customFormat="1" ht="15.75">
      <c r="A12" s="2" t="s">
        <v>37</v>
      </c>
      <c r="B12" s="3217"/>
      <c r="C12" s="3217"/>
      <c r="D12" s="7"/>
      <c r="E12" s="7"/>
      <c r="F12" s="7"/>
      <c r="G12" s="7"/>
      <c r="H12" s="7"/>
      <c r="I12" s="7"/>
      <c r="J12" s="7"/>
    </row>
    <row r="13" spans="1:13" s="1" customFormat="1" ht="16.5" thickBot="1">
      <c r="A13" s="14"/>
      <c r="B13" s="21"/>
      <c r="C13" s="21"/>
      <c r="D13" s="7"/>
      <c r="E13" s="7"/>
      <c r="F13" s="7"/>
      <c r="G13" s="7"/>
      <c r="H13" s="7"/>
      <c r="I13" s="7"/>
      <c r="J13" s="7"/>
    </row>
    <row r="14" spans="1:13" s="22" customFormat="1" ht="15" customHeight="1" thickBot="1">
      <c r="A14" s="3185" t="s">
        <v>199</v>
      </c>
      <c r="B14" s="3186"/>
      <c r="C14" s="3186"/>
      <c r="D14" s="3186"/>
      <c r="E14" s="3186"/>
      <c r="F14" s="3186"/>
      <c r="G14" s="3186"/>
      <c r="H14" s="3186"/>
      <c r="I14" s="3186"/>
      <c r="J14" s="3186"/>
      <c r="K14" s="3186"/>
      <c r="L14" s="3187"/>
    </row>
    <row r="15" spans="1:13" ht="12.75" customHeight="1" thickBot="1">
      <c r="A15" s="23"/>
      <c r="B15" s="24"/>
      <c r="C15" s="25"/>
      <c r="D15" s="3218" t="s">
        <v>0</v>
      </c>
      <c r="E15" s="3219"/>
      <c r="F15" s="3219"/>
      <c r="G15" s="3219"/>
      <c r="H15" s="3219"/>
      <c r="I15" s="3219"/>
      <c r="J15" s="3219"/>
      <c r="K15" s="3219"/>
      <c r="L15" s="3220"/>
    </row>
    <row r="16" spans="1:13" ht="13.5" thickBot="1">
      <c r="A16" s="26"/>
      <c r="B16" s="27"/>
      <c r="C16" s="28"/>
      <c r="D16" s="41" t="s">
        <v>1</v>
      </c>
      <c r="E16" s="42" t="s">
        <v>2</v>
      </c>
      <c r="F16" s="42" t="s">
        <v>3</v>
      </c>
      <c r="G16" s="42" t="s">
        <v>4</v>
      </c>
      <c r="H16" s="42" t="s">
        <v>5</v>
      </c>
      <c r="I16" s="42" t="s">
        <v>6</v>
      </c>
      <c r="J16" s="42" t="s">
        <v>7</v>
      </c>
      <c r="K16" s="42" t="s">
        <v>8</v>
      </c>
      <c r="L16" s="43" t="s">
        <v>9</v>
      </c>
      <c r="M16" s="46"/>
    </row>
    <row r="17" spans="1:13" ht="13.5" thickBot="1">
      <c r="A17" s="29"/>
      <c r="B17" s="30"/>
      <c r="C17" s="31"/>
      <c r="D17" s="3191" t="s">
        <v>10</v>
      </c>
      <c r="E17" s="3192"/>
      <c r="F17" s="3193"/>
      <c r="G17" s="44" t="s">
        <v>11</v>
      </c>
      <c r="H17" s="3191" t="s">
        <v>12</v>
      </c>
      <c r="I17" s="3192"/>
      <c r="J17" s="3192"/>
      <c r="K17" s="3192"/>
      <c r="L17" s="3193"/>
      <c r="M17" s="46"/>
    </row>
    <row r="18" spans="1:13" ht="15.75">
      <c r="A18" s="3194" t="s">
        <v>252</v>
      </c>
      <c r="B18" s="3195"/>
      <c r="C18" s="3195"/>
      <c r="D18" s="3195"/>
      <c r="E18" s="3195"/>
      <c r="F18" s="3195"/>
      <c r="G18" s="3195"/>
      <c r="H18" s="3195"/>
      <c r="I18" s="3195"/>
      <c r="J18" s="3195"/>
      <c r="K18" s="3195"/>
      <c r="L18" s="3196"/>
      <c r="M18" s="46"/>
    </row>
    <row r="19" spans="1:13">
      <c r="A19" s="70" t="s">
        <v>13</v>
      </c>
      <c r="B19" s="3216" t="s">
        <v>200</v>
      </c>
      <c r="C19" s="3216"/>
      <c r="D19" s="3216"/>
      <c r="E19" s="3216"/>
      <c r="F19" s="3216"/>
      <c r="G19" s="3216"/>
      <c r="H19" s="3216"/>
      <c r="I19" s="3216"/>
      <c r="J19" s="3216"/>
      <c r="K19" s="3216"/>
      <c r="L19" s="3216"/>
      <c r="M19" s="46"/>
    </row>
    <row r="20" spans="1:13">
      <c r="A20" s="33"/>
      <c r="B20" s="34"/>
      <c r="C20" s="34" t="s">
        <v>201</v>
      </c>
      <c r="D20" s="35"/>
      <c r="E20" s="35"/>
      <c r="F20" s="35"/>
      <c r="G20" s="35"/>
      <c r="H20" s="35"/>
      <c r="I20" s="35"/>
      <c r="J20" s="35"/>
      <c r="K20" s="35"/>
      <c r="L20" s="35"/>
      <c r="M20" s="46"/>
    </row>
    <row r="21" spans="1:13">
      <c r="A21" s="33"/>
      <c r="B21" s="34"/>
      <c r="C21" s="34" t="s">
        <v>202</v>
      </c>
      <c r="D21" s="35"/>
      <c r="E21" s="35"/>
      <c r="F21" s="35"/>
      <c r="G21" s="35"/>
      <c r="H21" s="35"/>
      <c r="I21" s="35"/>
      <c r="J21" s="35"/>
      <c r="K21" s="35"/>
      <c r="L21" s="35"/>
      <c r="M21" s="46"/>
    </row>
    <row r="22" spans="1:13">
      <c r="A22" s="33"/>
      <c r="B22" s="34"/>
      <c r="C22" s="34" t="s">
        <v>203</v>
      </c>
      <c r="D22" s="35"/>
      <c r="E22" s="35"/>
      <c r="F22" s="35"/>
      <c r="G22" s="35"/>
      <c r="H22" s="35"/>
      <c r="I22" s="35"/>
      <c r="J22" s="35"/>
      <c r="K22" s="35"/>
      <c r="L22" s="35"/>
      <c r="M22" s="46"/>
    </row>
    <row r="23" spans="1:13">
      <c r="A23" s="33"/>
      <c r="B23" s="34"/>
      <c r="C23" s="34" t="s">
        <v>253</v>
      </c>
      <c r="D23" s="35"/>
      <c r="E23" s="35"/>
      <c r="F23" s="35"/>
      <c r="G23" s="35"/>
      <c r="H23" s="35"/>
      <c r="I23" s="35"/>
      <c r="J23" s="35"/>
      <c r="K23" s="35"/>
      <c r="L23" s="35"/>
      <c r="M23" s="46"/>
    </row>
    <row r="24" spans="1:13">
      <c r="A24" s="33"/>
      <c r="B24" s="34"/>
      <c r="C24" s="34" t="s">
        <v>207</v>
      </c>
      <c r="D24" s="35"/>
      <c r="E24" s="35"/>
      <c r="F24" s="35"/>
      <c r="G24" s="35"/>
      <c r="H24" s="35"/>
      <c r="I24" s="35"/>
      <c r="J24" s="35"/>
      <c r="K24" s="35"/>
      <c r="L24" s="35"/>
      <c r="M24" s="46"/>
    </row>
    <row r="25" spans="1:13">
      <c r="A25" s="33"/>
      <c r="B25" s="34"/>
      <c r="C25" s="34" t="s">
        <v>254</v>
      </c>
      <c r="D25" s="35"/>
      <c r="E25" s="35"/>
      <c r="F25" s="35"/>
      <c r="G25" s="35"/>
      <c r="H25" s="35"/>
      <c r="I25" s="35"/>
      <c r="J25" s="35"/>
      <c r="K25" s="35"/>
      <c r="L25" s="35"/>
      <c r="M25" s="46"/>
    </row>
    <row r="26" spans="1:13">
      <c r="A26" s="33"/>
      <c r="B26" s="34"/>
      <c r="C26" s="34" t="s">
        <v>255</v>
      </c>
      <c r="D26" s="35"/>
      <c r="E26" s="35"/>
      <c r="F26" s="35"/>
      <c r="G26" s="35"/>
      <c r="H26" s="35"/>
      <c r="I26" s="35"/>
      <c r="J26" s="35"/>
      <c r="K26" s="35"/>
      <c r="L26" s="35"/>
      <c r="M26" s="46"/>
    </row>
    <row r="27" spans="1:13">
      <c r="A27" s="33" t="s">
        <v>22</v>
      </c>
      <c r="B27" s="71" t="s">
        <v>210</v>
      </c>
      <c r="C27" s="72"/>
      <c r="D27" s="73"/>
      <c r="E27" s="73"/>
      <c r="F27" s="73"/>
      <c r="G27" s="73"/>
      <c r="H27" s="73"/>
      <c r="I27" s="73"/>
      <c r="J27" s="73"/>
      <c r="K27" s="73"/>
      <c r="L27" s="73"/>
      <c r="M27" s="46"/>
    </row>
    <row r="28" spans="1:13">
      <c r="A28" s="70" t="s">
        <v>211</v>
      </c>
      <c r="B28" s="3216" t="s">
        <v>256</v>
      </c>
      <c r="C28" s="3216"/>
      <c r="D28" s="3216"/>
      <c r="E28" s="3216"/>
      <c r="F28" s="3216"/>
      <c r="G28" s="3216"/>
      <c r="H28" s="3216"/>
      <c r="I28" s="3216"/>
      <c r="J28" s="3216"/>
      <c r="K28" s="3216"/>
      <c r="L28" s="3216"/>
      <c r="M28" s="46"/>
    </row>
    <row r="29" spans="1:13">
      <c r="A29" s="33"/>
      <c r="B29" s="34"/>
      <c r="C29" s="34" t="s">
        <v>257</v>
      </c>
      <c r="D29" s="35"/>
      <c r="E29" s="35"/>
      <c r="F29" s="35"/>
      <c r="G29" s="35"/>
      <c r="H29" s="35"/>
      <c r="I29" s="35"/>
      <c r="J29" s="35"/>
      <c r="K29" s="35"/>
      <c r="L29" s="35"/>
      <c r="M29" s="46"/>
    </row>
    <row r="30" spans="1:13">
      <c r="A30" s="33"/>
      <c r="B30" s="34"/>
      <c r="C30" s="34" t="s">
        <v>212</v>
      </c>
      <c r="D30" s="35"/>
      <c r="E30" s="35"/>
      <c r="F30" s="35"/>
      <c r="G30" s="35"/>
      <c r="H30" s="35"/>
      <c r="I30" s="35"/>
      <c r="J30" s="35"/>
      <c r="K30" s="35"/>
      <c r="L30" s="35"/>
      <c r="M30" s="46"/>
    </row>
    <row r="31" spans="1:13">
      <c r="A31" s="70" t="s">
        <v>258</v>
      </c>
      <c r="B31" s="3223" t="s">
        <v>259</v>
      </c>
      <c r="C31" s="3224"/>
      <c r="D31" s="74"/>
      <c r="E31" s="74"/>
      <c r="F31" s="74"/>
      <c r="G31" s="74"/>
      <c r="H31" s="74"/>
      <c r="I31" s="74"/>
      <c r="J31" s="74"/>
      <c r="K31" s="74"/>
      <c r="L31" s="75"/>
      <c r="M31" s="46"/>
    </row>
    <row r="32" spans="1:13" s="77" customFormat="1" ht="13.5" thickBot="1">
      <c r="A32" s="3225"/>
      <c r="B32" s="3226"/>
      <c r="C32" s="3226"/>
      <c r="D32" s="3226"/>
      <c r="E32" s="3226"/>
      <c r="F32" s="3226"/>
      <c r="G32" s="3226"/>
      <c r="H32" s="3226"/>
      <c r="I32" s="3226"/>
      <c r="J32" s="3226"/>
      <c r="K32" s="3226"/>
      <c r="L32" s="3227"/>
      <c r="M32" s="76"/>
    </row>
    <row r="33" spans="1:13" ht="15.75">
      <c r="A33" s="3194" t="s">
        <v>260</v>
      </c>
      <c r="B33" s="3195"/>
      <c r="C33" s="3195"/>
      <c r="D33" s="3195"/>
      <c r="E33" s="3195"/>
      <c r="F33" s="3195"/>
      <c r="G33" s="3195"/>
      <c r="H33" s="3195"/>
      <c r="I33" s="3195"/>
      <c r="J33" s="3195"/>
      <c r="K33" s="3195"/>
      <c r="L33" s="3196"/>
      <c r="M33" s="46"/>
    </row>
    <row r="34" spans="1:13">
      <c r="A34" s="45" t="s">
        <v>13</v>
      </c>
      <c r="B34" s="3228" t="s">
        <v>200</v>
      </c>
      <c r="C34" s="3228"/>
      <c r="D34" s="3228"/>
      <c r="E34" s="3228"/>
      <c r="F34" s="3228"/>
      <c r="G34" s="3228"/>
      <c r="H34" s="3228"/>
      <c r="I34" s="3228"/>
      <c r="J34" s="3228"/>
      <c r="K34" s="3228"/>
      <c r="L34" s="3228"/>
      <c r="M34" s="46"/>
    </row>
    <row r="35" spans="1:13">
      <c r="A35" s="78"/>
      <c r="B35" s="34"/>
      <c r="C35" s="34" t="s">
        <v>221</v>
      </c>
      <c r="D35" s="35"/>
      <c r="E35" s="35"/>
      <c r="F35" s="35"/>
      <c r="G35" s="35"/>
      <c r="H35" s="35"/>
      <c r="I35" s="35"/>
      <c r="J35" s="35"/>
      <c r="K35" s="35"/>
      <c r="L35" s="35"/>
      <c r="M35" s="46"/>
    </row>
    <row r="36" spans="1:13">
      <c r="A36" s="78"/>
      <c r="B36" s="34"/>
      <c r="C36" s="34" t="s">
        <v>222</v>
      </c>
      <c r="D36" s="35"/>
      <c r="E36" s="35"/>
      <c r="F36" s="35"/>
      <c r="G36" s="35"/>
      <c r="H36" s="35"/>
      <c r="I36" s="35"/>
      <c r="J36" s="35"/>
      <c r="K36" s="35"/>
      <c r="L36" s="35"/>
      <c r="M36" s="46"/>
    </row>
    <row r="37" spans="1:13">
      <c r="A37" s="78"/>
      <c r="B37" s="34"/>
      <c r="C37" s="34" t="s">
        <v>261</v>
      </c>
      <c r="D37" s="35"/>
      <c r="E37" s="35"/>
      <c r="F37" s="35"/>
      <c r="G37" s="35"/>
      <c r="H37" s="35"/>
      <c r="I37" s="35"/>
      <c r="J37" s="35"/>
      <c r="K37" s="35"/>
      <c r="L37" s="35"/>
      <c r="M37" s="46"/>
    </row>
    <row r="38" spans="1:13">
      <c r="A38" s="78"/>
      <c r="B38" s="34"/>
      <c r="C38" s="34" t="s">
        <v>224</v>
      </c>
      <c r="D38" s="35"/>
      <c r="E38" s="35"/>
      <c r="F38" s="35"/>
      <c r="G38" s="35"/>
      <c r="H38" s="35"/>
      <c r="I38" s="35"/>
      <c r="J38" s="35"/>
      <c r="K38" s="35"/>
      <c r="L38" s="35"/>
      <c r="M38" s="46"/>
    </row>
    <row r="39" spans="1:13">
      <c r="A39" s="78"/>
      <c r="B39" s="34"/>
      <c r="C39" s="34" t="s">
        <v>225</v>
      </c>
      <c r="D39" s="35"/>
      <c r="E39" s="35"/>
      <c r="F39" s="35"/>
      <c r="G39" s="35"/>
      <c r="H39" s="35"/>
      <c r="I39" s="35"/>
      <c r="J39" s="35"/>
      <c r="K39" s="35"/>
      <c r="L39" s="35"/>
      <c r="M39" s="46"/>
    </row>
    <row r="40" spans="1:13">
      <c r="A40" s="78" t="s">
        <v>22</v>
      </c>
      <c r="B40" s="55" t="s">
        <v>210</v>
      </c>
      <c r="C40" s="79"/>
      <c r="D40" s="35"/>
      <c r="E40" s="35"/>
      <c r="F40" s="35"/>
      <c r="G40" s="35"/>
      <c r="H40" s="35"/>
      <c r="I40" s="35"/>
      <c r="J40" s="35"/>
      <c r="K40" s="35"/>
      <c r="L40" s="35"/>
      <c r="M40" s="46"/>
    </row>
    <row r="41" spans="1:13" ht="13.5" thickBot="1">
      <c r="A41" s="80" t="s">
        <v>211</v>
      </c>
      <c r="B41" s="3229" t="s">
        <v>262</v>
      </c>
      <c r="C41" s="3230"/>
      <c r="D41" s="3230"/>
      <c r="E41" s="3230"/>
      <c r="F41" s="3230"/>
      <c r="G41" s="3230"/>
      <c r="H41" s="3230"/>
      <c r="I41" s="3230"/>
      <c r="J41" s="3230"/>
      <c r="K41" s="3230"/>
      <c r="L41" s="3231"/>
      <c r="M41" s="46"/>
    </row>
    <row r="42" spans="1:13" ht="15.75">
      <c r="A42" s="3194" t="s">
        <v>263</v>
      </c>
      <c r="B42" s="3232"/>
      <c r="C42" s="3232"/>
      <c r="D42" s="3232"/>
      <c r="E42" s="3232"/>
      <c r="F42" s="3232"/>
      <c r="G42" s="3232"/>
      <c r="H42" s="3232"/>
      <c r="I42" s="3232"/>
      <c r="J42" s="3232"/>
      <c r="K42" s="3232"/>
      <c r="L42" s="3233"/>
      <c r="M42" s="46"/>
    </row>
    <row r="43" spans="1:13">
      <c r="A43" s="70" t="s">
        <v>13</v>
      </c>
      <c r="B43" s="3223" t="s">
        <v>264</v>
      </c>
      <c r="C43" s="3224"/>
      <c r="D43" s="3224"/>
      <c r="E43" s="3224"/>
      <c r="F43" s="3224"/>
      <c r="G43" s="3224"/>
      <c r="H43" s="3224"/>
      <c r="I43" s="3224"/>
      <c r="J43" s="3224"/>
      <c r="K43" s="3224"/>
      <c r="L43" s="3234"/>
      <c r="M43" s="46"/>
    </row>
    <row r="44" spans="1:13">
      <c r="A44" s="33"/>
      <c r="B44" s="34"/>
      <c r="C44" s="34" t="s">
        <v>221</v>
      </c>
      <c r="D44" s="35"/>
      <c r="E44" s="35"/>
      <c r="F44" s="35"/>
      <c r="G44" s="35"/>
      <c r="H44" s="35"/>
      <c r="I44" s="35"/>
      <c r="J44" s="35"/>
      <c r="K44" s="35"/>
      <c r="L44" s="35"/>
      <c r="M44" s="46"/>
    </row>
    <row r="45" spans="1:13">
      <c r="A45" s="33"/>
      <c r="B45" s="34"/>
      <c r="C45" s="34" t="s">
        <v>222</v>
      </c>
      <c r="D45" s="35"/>
      <c r="E45" s="35"/>
      <c r="F45" s="35"/>
      <c r="G45" s="35"/>
      <c r="H45" s="35"/>
      <c r="I45" s="35"/>
      <c r="J45" s="35"/>
      <c r="K45" s="35"/>
      <c r="L45" s="35"/>
      <c r="M45" s="46"/>
    </row>
    <row r="46" spans="1:13">
      <c r="A46" s="33"/>
      <c r="B46" s="34"/>
      <c r="C46" s="34" t="s">
        <v>223</v>
      </c>
      <c r="D46" s="35"/>
      <c r="E46" s="35"/>
      <c r="F46" s="35"/>
      <c r="G46" s="35"/>
      <c r="H46" s="35"/>
      <c r="I46" s="35"/>
      <c r="J46" s="35"/>
      <c r="K46" s="35"/>
      <c r="L46" s="35"/>
      <c r="M46" s="46"/>
    </row>
    <row r="47" spans="1:13">
      <c r="A47" s="33"/>
      <c r="B47" s="34"/>
      <c r="C47" s="34" t="s">
        <v>224</v>
      </c>
      <c r="D47" s="35"/>
      <c r="E47" s="35"/>
      <c r="F47" s="35"/>
      <c r="G47" s="35"/>
      <c r="H47" s="35"/>
      <c r="I47" s="35"/>
      <c r="J47" s="35"/>
      <c r="K47" s="35"/>
      <c r="L47" s="35"/>
      <c r="M47" s="46"/>
    </row>
    <row r="48" spans="1:13">
      <c r="A48" s="33"/>
      <c r="B48" s="34"/>
      <c r="C48" s="34" t="s">
        <v>265</v>
      </c>
      <c r="D48" s="35"/>
      <c r="E48" s="35"/>
      <c r="F48" s="35"/>
      <c r="G48" s="35"/>
      <c r="H48" s="35"/>
      <c r="I48" s="35"/>
      <c r="J48" s="35"/>
      <c r="K48" s="35"/>
      <c r="L48" s="35"/>
      <c r="M48" s="46"/>
    </row>
    <row r="49" spans="1:13">
      <c r="A49" s="33" t="s">
        <v>22</v>
      </c>
      <c r="B49" s="55" t="s">
        <v>210</v>
      </c>
      <c r="C49" s="79"/>
      <c r="D49" s="81"/>
      <c r="E49" s="81"/>
      <c r="F49" s="81"/>
      <c r="G49" s="81"/>
      <c r="H49" s="81"/>
      <c r="I49" s="81"/>
      <c r="J49" s="81"/>
      <c r="K49" s="81"/>
      <c r="L49" s="81"/>
      <c r="M49" s="46"/>
    </row>
    <row r="50" spans="1:13">
      <c r="A50" s="70" t="s">
        <v>211</v>
      </c>
      <c r="B50" s="82" t="s">
        <v>266</v>
      </c>
      <c r="C50" s="83"/>
      <c r="D50" s="84"/>
      <c r="E50" s="85"/>
      <c r="F50" s="85"/>
      <c r="G50" s="85"/>
      <c r="H50" s="85"/>
      <c r="I50" s="85"/>
      <c r="J50" s="85"/>
      <c r="K50" s="85"/>
      <c r="L50" s="86"/>
      <c r="M50" s="46"/>
    </row>
    <row r="51" spans="1:13" s="77" customFormat="1">
      <c r="A51" s="3235"/>
      <c r="B51" s="3235"/>
      <c r="C51" s="3235"/>
      <c r="D51" s="3236"/>
      <c r="E51" s="3236"/>
      <c r="F51" s="3236"/>
      <c r="G51" s="3236"/>
      <c r="H51" s="3236"/>
      <c r="I51" s="3236"/>
      <c r="J51" s="3236"/>
      <c r="K51" s="3236"/>
      <c r="L51" s="3236"/>
      <c r="M51" s="76"/>
    </row>
    <row r="52" spans="1:13" ht="15.75">
      <c r="A52" s="3237" t="s">
        <v>214</v>
      </c>
      <c r="B52" s="3232"/>
      <c r="C52" s="3232"/>
      <c r="D52" s="3232"/>
      <c r="E52" s="3232"/>
      <c r="F52" s="3232"/>
      <c r="G52" s="3232"/>
      <c r="H52" s="3232"/>
      <c r="I52" s="3232"/>
      <c r="J52" s="3232"/>
      <c r="K52" s="3232"/>
      <c r="L52" s="3233"/>
      <c r="M52" s="46"/>
    </row>
    <row r="53" spans="1:13">
      <c r="A53" s="34"/>
      <c r="B53" s="55" t="s">
        <v>215</v>
      </c>
      <c r="C53" s="34"/>
      <c r="D53" s="35"/>
      <c r="E53" s="35"/>
      <c r="F53" s="35"/>
      <c r="G53" s="35"/>
      <c r="H53" s="35"/>
      <c r="I53" s="35"/>
      <c r="J53" s="35"/>
      <c r="K53" s="35"/>
      <c r="L53" s="35"/>
    </row>
    <row r="54" spans="1:13">
      <c r="A54" s="34"/>
      <c r="B54" s="55" t="s">
        <v>216</v>
      </c>
      <c r="C54" s="34"/>
      <c r="D54" s="35"/>
      <c r="E54" s="35"/>
      <c r="F54" s="35"/>
      <c r="G54" s="35"/>
      <c r="H54" s="35"/>
      <c r="I54" s="35"/>
      <c r="J54" s="35"/>
      <c r="K54" s="35"/>
      <c r="L54" s="35"/>
    </row>
    <row r="55" spans="1:13">
      <c r="A55" s="34"/>
      <c r="B55" s="55" t="s">
        <v>217</v>
      </c>
      <c r="C55" s="34"/>
      <c r="D55" s="35"/>
      <c r="E55" s="35"/>
      <c r="F55" s="35"/>
      <c r="G55" s="35"/>
      <c r="H55" s="35"/>
      <c r="I55" s="35"/>
      <c r="J55" s="35"/>
      <c r="K55" s="35"/>
      <c r="L55" s="35"/>
    </row>
    <row r="56" spans="1:13">
      <c r="A56" s="34"/>
      <c r="B56" s="55" t="s">
        <v>218</v>
      </c>
      <c r="C56" s="34"/>
      <c r="D56" s="35"/>
      <c r="E56" s="35"/>
      <c r="F56" s="35"/>
      <c r="G56" s="35"/>
      <c r="H56" s="35"/>
      <c r="I56" s="35"/>
      <c r="J56" s="35"/>
      <c r="K56" s="35"/>
      <c r="L56" s="35"/>
      <c r="M56" s="46"/>
    </row>
    <row r="57" spans="1:13">
      <c r="D57" s="87"/>
      <c r="E57" s="87"/>
      <c r="F57" s="87"/>
      <c r="G57" s="87"/>
      <c r="H57" s="87"/>
      <c r="I57" s="87"/>
      <c r="J57" s="87"/>
      <c r="K57" s="87"/>
      <c r="L57" s="87"/>
    </row>
    <row r="58" spans="1:13" ht="15">
      <c r="A58" s="3238" t="s">
        <v>219</v>
      </c>
      <c r="B58" s="3198"/>
      <c r="C58" s="3198"/>
      <c r="D58" s="3198"/>
      <c r="E58" s="3198"/>
      <c r="F58" s="57"/>
      <c r="G58" s="57"/>
      <c r="H58" s="57"/>
      <c r="I58" s="57"/>
      <c r="J58" s="57"/>
      <c r="K58" s="57"/>
      <c r="L58" s="57"/>
    </row>
    <row r="59" spans="1:13" ht="15">
      <c r="A59" s="3221" t="s">
        <v>220</v>
      </c>
      <c r="B59" s="3222"/>
      <c r="C59" s="3222"/>
      <c r="D59" s="3222"/>
      <c r="E59" s="3222"/>
      <c r="F59" s="57"/>
      <c r="G59" s="57"/>
      <c r="H59" s="57"/>
      <c r="I59" s="57"/>
      <c r="J59" s="57"/>
      <c r="K59" s="57"/>
      <c r="L59" s="57"/>
    </row>
    <row r="60" spans="1:13">
      <c r="D60" s="57"/>
      <c r="E60" s="57"/>
      <c r="F60" s="57"/>
      <c r="G60" s="57"/>
      <c r="H60" s="57"/>
      <c r="I60" s="57"/>
      <c r="J60" s="57"/>
      <c r="K60" s="57"/>
      <c r="L60" s="57"/>
    </row>
  </sheetData>
  <sheetProtection formatRows="0" sort="0" autoFilter="0"/>
  <mergeCells count="30">
    <mergeCell ref="A59:E59"/>
    <mergeCell ref="B28:L28"/>
    <mergeCell ref="B31:C31"/>
    <mergeCell ref="A32:L32"/>
    <mergeCell ref="A33:L33"/>
    <mergeCell ref="B34:L34"/>
    <mergeCell ref="B41:L41"/>
    <mergeCell ref="A42:L42"/>
    <mergeCell ref="B43:L43"/>
    <mergeCell ref="A51:L51"/>
    <mergeCell ref="A52:L52"/>
    <mergeCell ref="A58:E58"/>
    <mergeCell ref="B19:L19"/>
    <mergeCell ref="B7:C7"/>
    <mergeCell ref="B8:C8"/>
    <mergeCell ref="B9:C9"/>
    <mergeCell ref="B11:C11"/>
    <mergeCell ref="D11:F11"/>
    <mergeCell ref="B12:C12"/>
    <mergeCell ref="A14:L14"/>
    <mergeCell ref="D15:L15"/>
    <mergeCell ref="D17:F17"/>
    <mergeCell ref="H17:L17"/>
    <mergeCell ref="A18:L18"/>
    <mergeCell ref="B6:C6"/>
    <mergeCell ref="A1:C1"/>
    <mergeCell ref="B2:C2"/>
    <mergeCell ref="B3:C3"/>
    <mergeCell ref="B4:C4"/>
    <mergeCell ref="B5:C5"/>
  </mergeCells>
  <dataValidations count="4">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
      <formula1>"OCAK,ŞUBAT,MART,NİSAN,MAYIS,HAZİRAN,TEMMUZ,AĞUSTOS,EYLÜL,EKİM,KASIM,ARALIK"</formula1>
    </dataValidation>
    <dataValidation type="decimal" operator="greaterThanOrEqual" allowBlank="1" showInputMessage="1" showErrorMessage="1" error="Input must be a positive number." sqref="IZ44:JH51 SV44:TD51 ACR44:ACZ51 AMN44:AMV51 AWJ44:AWR51 BGF44:BGN51 BQB44:BQJ51 BZX44:CAF51 CJT44:CKB51 CTP44:CTX51 DDL44:DDT51 DNH44:DNP51 DXD44:DXL51 EGZ44:EHH51 EQV44:ERD51 FAR44:FAZ51 FKN44:FKV51 FUJ44:FUR51 GEF44:GEN51 GOB44:GOJ51 GXX44:GYF51 HHT44:HIB51 HRP44:HRX51 IBL44:IBT51 ILH44:ILP51 IVD44:IVL51 JEZ44:JFH51 JOV44:JPD51 JYR44:JYZ51 KIN44:KIV51 KSJ44:KSR51 LCF44:LCN51 LMB44:LMJ51 LVX44:LWF51 MFT44:MGB51 MPP44:MPX51 MZL44:MZT51 NJH44:NJP51 NTD44:NTL51 OCZ44:ODH51 OMV44:OND51 OWR44:OWZ51 PGN44:PGV51 PQJ44:PQR51 QAF44:QAN51 QKB44:QKJ51 QTX44:QUF51 RDT44:REB51 RNP44:RNX51 RXL44:RXT51 SHH44:SHP51 SRD44:SRL51 TAZ44:TBH51 TKV44:TLD51 TUR44:TUZ51 UEN44:UEV51 UOJ44:UOR51 UYF44:UYN51 VIB44:VIJ51 VRX44:VSF51 WBT44:WCB51 WLP44:WLX51 WVL44:WVT51 D65580:L65587 IZ65580:JH65587 SV65580:TD65587 ACR65580:ACZ65587 AMN65580:AMV65587 AWJ65580:AWR65587 BGF65580:BGN65587 BQB65580:BQJ65587 BZX65580:CAF65587 CJT65580:CKB65587 CTP65580:CTX65587 DDL65580:DDT65587 DNH65580:DNP65587 DXD65580:DXL65587 EGZ65580:EHH65587 EQV65580:ERD65587 FAR65580:FAZ65587 FKN65580:FKV65587 FUJ65580:FUR65587 GEF65580:GEN65587 GOB65580:GOJ65587 GXX65580:GYF65587 HHT65580:HIB65587 HRP65580:HRX65587 IBL65580:IBT65587 ILH65580:ILP65587 IVD65580:IVL65587 JEZ65580:JFH65587 JOV65580:JPD65587 JYR65580:JYZ65587 KIN65580:KIV65587 KSJ65580:KSR65587 LCF65580:LCN65587 LMB65580:LMJ65587 LVX65580:LWF65587 MFT65580:MGB65587 MPP65580:MPX65587 MZL65580:MZT65587 NJH65580:NJP65587 NTD65580:NTL65587 OCZ65580:ODH65587 OMV65580:OND65587 OWR65580:OWZ65587 PGN65580:PGV65587 PQJ65580:PQR65587 QAF65580:QAN65587 QKB65580:QKJ65587 QTX65580:QUF65587 RDT65580:REB65587 RNP65580:RNX65587 RXL65580:RXT65587 SHH65580:SHP65587 SRD65580:SRL65587 TAZ65580:TBH65587 TKV65580:TLD65587 TUR65580:TUZ65587 UEN65580:UEV65587 UOJ65580:UOR65587 UYF65580:UYN65587 VIB65580:VIJ65587 VRX65580:VSF65587 WBT65580:WCB65587 WLP65580:WLX65587 WVL65580:WVT65587 D131116:L131123 IZ131116:JH131123 SV131116:TD131123 ACR131116:ACZ131123 AMN131116:AMV131123 AWJ131116:AWR131123 BGF131116:BGN131123 BQB131116:BQJ131123 BZX131116:CAF131123 CJT131116:CKB131123 CTP131116:CTX131123 DDL131116:DDT131123 DNH131116:DNP131123 DXD131116:DXL131123 EGZ131116:EHH131123 EQV131116:ERD131123 FAR131116:FAZ131123 FKN131116:FKV131123 FUJ131116:FUR131123 GEF131116:GEN131123 GOB131116:GOJ131123 GXX131116:GYF131123 HHT131116:HIB131123 HRP131116:HRX131123 IBL131116:IBT131123 ILH131116:ILP131123 IVD131116:IVL131123 JEZ131116:JFH131123 JOV131116:JPD131123 JYR131116:JYZ131123 KIN131116:KIV131123 KSJ131116:KSR131123 LCF131116:LCN131123 LMB131116:LMJ131123 LVX131116:LWF131123 MFT131116:MGB131123 MPP131116:MPX131123 MZL131116:MZT131123 NJH131116:NJP131123 NTD131116:NTL131123 OCZ131116:ODH131123 OMV131116:OND131123 OWR131116:OWZ131123 PGN131116:PGV131123 PQJ131116:PQR131123 QAF131116:QAN131123 QKB131116:QKJ131123 QTX131116:QUF131123 RDT131116:REB131123 RNP131116:RNX131123 RXL131116:RXT131123 SHH131116:SHP131123 SRD131116:SRL131123 TAZ131116:TBH131123 TKV131116:TLD131123 TUR131116:TUZ131123 UEN131116:UEV131123 UOJ131116:UOR131123 UYF131116:UYN131123 VIB131116:VIJ131123 VRX131116:VSF131123 WBT131116:WCB131123 WLP131116:WLX131123 WVL131116:WVT131123 D196652:L196659 IZ196652:JH196659 SV196652:TD196659 ACR196652:ACZ196659 AMN196652:AMV196659 AWJ196652:AWR196659 BGF196652:BGN196659 BQB196652:BQJ196659 BZX196652:CAF196659 CJT196652:CKB196659 CTP196652:CTX196659 DDL196652:DDT196659 DNH196652:DNP196659 DXD196652:DXL196659 EGZ196652:EHH196659 EQV196652:ERD196659 FAR196652:FAZ196659 FKN196652:FKV196659 FUJ196652:FUR196659 GEF196652:GEN196659 GOB196652:GOJ196659 GXX196652:GYF196659 HHT196652:HIB196659 HRP196652:HRX196659 IBL196652:IBT196659 ILH196652:ILP196659 IVD196652:IVL196659 JEZ196652:JFH196659 JOV196652:JPD196659 JYR196652:JYZ196659 KIN196652:KIV196659 KSJ196652:KSR196659 LCF196652:LCN196659 LMB196652:LMJ196659 LVX196652:LWF196659 MFT196652:MGB196659 MPP196652:MPX196659 MZL196652:MZT196659 NJH196652:NJP196659 NTD196652:NTL196659 OCZ196652:ODH196659 OMV196652:OND196659 OWR196652:OWZ196659 PGN196652:PGV196659 PQJ196652:PQR196659 QAF196652:QAN196659 QKB196652:QKJ196659 QTX196652:QUF196659 RDT196652:REB196659 RNP196652:RNX196659 RXL196652:RXT196659 SHH196652:SHP196659 SRD196652:SRL196659 TAZ196652:TBH196659 TKV196652:TLD196659 TUR196652:TUZ196659 UEN196652:UEV196659 UOJ196652:UOR196659 UYF196652:UYN196659 VIB196652:VIJ196659 VRX196652:VSF196659 WBT196652:WCB196659 WLP196652:WLX196659 WVL196652:WVT196659 D262188:L262195 IZ262188:JH262195 SV262188:TD262195 ACR262188:ACZ262195 AMN262188:AMV262195 AWJ262188:AWR262195 BGF262188:BGN262195 BQB262188:BQJ262195 BZX262188:CAF262195 CJT262188:CKB262195 CTP262188:CTX262195 DDL262188:DDT262195 DNH262188:DNP262195 DXD262188:DXL262195 EGZ262188:EHH262195 EQV262188:ERD262195 FAR262188:FAZ262195 FKN262188:FKV262195 FUJ262188:FUR262195 GEF262188:GEN262195 GOB262188:GOJ262195 GXX262188:GYF262195 HHT262188:HIB262195 HRP262188:HRX262195 IBL262188:IBT262195 ILH262188:ILP262195 IVD262188:IVL262195 JEZ262188:JFH262195 JOV262188:JPD262195 JYR262188:JYZ262195 KIN262188:KIV262195 KSJ262188:KSR262195 LCF262188:LCN262195 LMB262188:LMJ262195 LVX262188:LWF262195 MFT262188:MGB262195 MPP262188:MPX262195 MZL262188:MZT262195 NJH262188:NJP262195 NTD262188:NTL262195 OCZ262188:ODH262195 OMV262188:OND262195 OWR262188:OWZ262195 PGN262188:PGV262195 PQJ262188:PQR262195 QAF262188:QAN262195 QKB262188:QKJ262195 QTX262188:QUF262195 RDT262188:REB262195 RNP262188:RNX262195 RXL262188:RXT262195 SHH262188:SHP262195 SRD262188:SRL262195 TAZ262188:TBH262195 TKV262188:TLD262195 TUR262188:TUZ262195 UEN262188:UEV262195 UOJ262188:UOR262195 UYF262188:UYN262195 VIB262188:VIJ262195 VRX262188:VSF262195 WBT262188:WCB262195 WLP262188:WLX262195 WVL262188:WVT262195 D327724:L327731 IZ327724:JH327731 SV327724:TD327731 ACR327724:ACZ327731 AMN327724:AMV327731 AWJ327724:AWR327731 BGF327724:BGN327731 BQB327724:BQJ327731 BZX327724:CAF327731 CJT327724:CKB327731 CTP327724:CTX327731 DDL327724:DDT327731 DNH327724:DNP327731 DXD327724:DXL327731 EGZ327724:EHH327731 EQV327724:ERD327731 FAR327724:FAZ327731 FKN327724:FKV327731 FUJ327724:FUR327731 GEF327724:GEN327731 GOB327724:GOJ327731 GXX327724:GYF327731 HHT327724:HIB327731 HRP327724:HRX327731 IBL327724:IBT327731 ILH327724:ILP327731 IVD327724:IVL327731 JEZ327724:JFH327731 JOV327724:JPD327731 JYR327724:JYZ327731 KIN327724:KIV327731 KSJ327724:KSR327731 LCF327724:LCN327731 LMB327724:LMJ327731 LVX327724:LWF327731 MFT327724:MGB327731 MPP327724:MPX327731 MZL327724:MZT327731 NJH327724:NJP327731 NTD327724:NTL327731 OCZ327724:ODH327731 OMV327724:OND327731 OWR327724:OWZ327731 PGN327724:PGV327731 PQJ327724:PQR327731 QAF327724:QAN327731 QKB327724:QKJ327731 QTX327724:QUF327731 RDT327724:REB327731 RNP327724:RNX327731 RXL327724:RXT327731 SHH327724:SHP327731 SRD327724:SRL327731 TAZ327724:TBH327731 TKV327724:TLD327731 TUR327724:TUZ327731 UEN327724:UEV327731 UOJ327724:UOR327731 UYF327724:UYN327731 VIB327724:VIJ327731 VRX327724:VSF327731 WBT327724:WCB327731 WLP327724:WLX327731 WVL327724:WVT327731 D393260:L393267 IZ393260:JH393267 SV393260:TD393267 ACR393260:ACZ393267 AMN393260:AMV393267 AWJ393260:AWR393267 BGF393260:BGN393267 BQB393260:BQJ393267 BZX393260:CAF393267 CJT393260:CKB393267 CTP393260:CTX393267 DDL393260:DDT393267 DNH393260:DNP393267 DXD393260:DXL393267 EGZ393260:EHH393267 EQV393260:ERD393267 FAR393260:FAZ393267 FKN393260:FKV393267 FUJ393260:FUR393267 GEF393260:GEN393267 GOB393260:GOJ393267 GXX393260:GYF393267 HHT393260:HIB393267 HRP393260:HRX393267 IBL393260:IBT393267 ILH393260:ILP393267 IVD393260:IVL393267 JEZ393260:JFH393267 JOV393260:JPD393267 JYR393260:JYZ393267 KIN393260:KIV393267 KSJ393260:KSR393267 LCF393260:LCN393267 LMB393260:LMJ393267 LVX393260:LWF393267 MFT393260:MGB393267 MPP393260:MPX393267 MZL393260:MZT393267 NJH393260:NJP393267 NTD393260:NTL393267 OCZ393260:ODH393267 OMV393260:OND393267 OWR393260:OWZ393267 PGN393260:PGV393267 PQJ393260:PQR393267 QAF393260:QAN393267 QKB393260:QKJ393267 QTX393260:QUF393267 RDT393260:REB393267 RNP393260:RNX393267 RXL393260:RXT393267 SHH393260:SHP393267 SRD393260:SRL393267 TAZ393260:TBH393267 TKV393260:TLD393267 TUR393260:TUZ393267 UEN393260:UEV393267 UOJ393260:UOR393267 UYF393260:UYN393267 VIB393260:VIJ393267 VRX393260:VSF393267 WBT393260:WCB393267 WLP393260:WLX393267 WVL393260:WVT393267 D458796:L458803 IZ458796:JH458803 SV458796:TD458803 ACR458796:ACZ458803 AMN458796:AMV458803 AWJ458796:AWR458803 BGF458796:BGN458803 BQB458796:BQJ458803 BZX458796:CAF458803 CJT458796:CKB458803 CTP458796:CTX458803 DDL458796:DDT458803 DNH458796:DNP458803 DXD458796:DXL458803 EGZ458796:EHH458803 EQV458796:ERD458803 FAR458796:FAZ458803 FKN458796:FKV458803 FUJ458796:FUR458803 GEF458796:GEN458803 GOB458796:GOJ458803 GXX458796:GYF458803 HHT458796:HIB458803 HRP458796:HRX458803 IBL458796:IBT458803 ILH458796:ILP458803 IVD458796:IVL458803 JEZ458796:JFH458803 JOV458796:JPD458803 JYR458796:JYZ458803 KIN458796:KIV458803 KSJ458796:KSR458803 LCF458796:LCN458803 LMB458796:LMJ458803 LVX458796:LWF458803 MFT458796:MGB458803 MPP458796:MPX458803 MZL458796:MZT458803 NJH458796:NJP458803 NTD458796:NTL458803 OCZ458796:ODH458803 OMV458796:OND458803 OWR458796:OWZ458803 PGN458796:PGV458803 PQJ458796:PQR458803 QAF458796:QAN458803 QKB458796:QKJ458803 QTX458796:QUF458803 RDT458796:REB458803 RNP458796:RNX458803 RXL458796:RXT458803 SHH458796:SHP458803 SRD458796:SRL458803 TAZ458796:TBH458803 TKV458796:TLD458803 TUR458796:TUZ458803 UEN458796:UEV458803 UOJ458796:UOR458803 UYF458796:UYN458803 VIB458796:VIJ458803 VRX458796:VSF458803 WBT458796:WCB458803 WLP458796:WLX458803 WVL458796:WVT458803 D524332:L524339 IZ524332:JH524339 SV524332:TD524339 ACR524332:ACZ524339 AMN524332:AMV524339 AWJ524332:AWR524339 BGF524332:BGN524339 BQB524332:BQJ524339 BZX524332:CAF524339 CJT524332:CKB524339 CTP524332:CTX524339 DDL524332:DDT524339 DNH524332:DNP524339 DXD524332:DXL524339 EGZ524332:EHH524339 EQV524332:ERD524339 FAR524332:FAZ524339 FKN524332:FKV524339 FUJ524332:FUR524339 GEF524332:GEN524339 GOB524332:GOJ524339 GXX524332:GYF524339 HHT524332:HIB524339 HRP524332:HRX524339 IBL524332:IBT524339 ILH524332:ILP524339 IVD524332:IVL524339 JEZ524332:JFH524339 JOV524332:JPD524339 JYR524332:JYZ524339 KIN524332:KIV524339 KSJ524332:KSR524339 LCF524332:LCN524339 LMB524332:LMJ524339 LVX524332:LWF524339 MFT524332:MGB524339 MPP524332:MPX524339 MZL524332:MZT524339 NJH524332:NJP524339 NTD524332:NTL524339 OCZ524332:ODH524339 OMV524332:OND524339 OWR524332:OWZ524339 PGN524332:PGV524339 PQJ524332:PQR524339 QAF524332:QAN524339 QKB524332:QKJ524339 QTX524332:QUF524339 RDT524332:REB524339 RNP524332:RNX524339 RXL524332:RXT524339 SHH524332:SHP524339 SRD524332:SRL524339 TAZ524332:TBH524339 TKV524332:TLD524339 TUR524332:TUZ524339 UEN524332:UEV524339 UOJ524332:UOR524339 UYF524332:UYN524339 VIB524332:VIJ524339 VRX524332:VSF524339 WBT524332:WCB524339 WLP524332:WLX524339 WVL524332:WVT524339 D589868:L589875 IZ589868:JH589875 SV589868:TD589875 ACR589868:ACZ589875 AMN589868:AMV589875 AWJ589868:AWR589875 BGF589868:BGN589875 BQB589868:BQJ589875 BZX589868:CAF589875 CJT589868:CKB589875 CTP589868:CTX589875 DDL589868:DDT589875 DNH589868:DNP589875 DXD589868:DXL589875 EGZ589868:EHH589875 EQV589868:ERD589875 FAR589868:FAZ589875 FKN589868:FKV589875 FUJ589868:FUR589875 GEF589868:GEN589875 GOB589868:GOJ589875 GXX589868:GYF589875 HHT589868:HIB589875 HRP589868:HRX589875 IBL589868:IBT589875 ILH589868:ILP589875 IVD589868:IVL589875 JEZ589868:JFH589875 JOV589868:JPD589875 JYR589868:JYZ589875 KIN589868:KIV589875 KSJ589868:KSR589875 LCF589868:LCN589875 LMB589868:LMJ589875 LVX589868:LWF589875 MFT589868:MGB589875 MPP589868:MPX589875 MZL589868:MZT589875 NJH589868:NJP589875 NTD589868:NTL589875 OCZ589868:ODH589875 OMV589868:OND589875 OWR589868:OWZ589875 PGN589868:PGV589875 PQJ589868:PQR589875 QAF589868:QAN589875 QKB589868:QKJ589875 QTX589868:QUF589875 RDT589868:REB589875 RNP589868:RNX589875 RXL589868:RXT589875 SHH589868:SHP589875 SRD589868:SRL589875 TAZ589868:TBH589875 TKV589868:TLD589875 TUR589868:TUZ589875 UEN589868:UEV589875 UOJ589868:UOR589875 UYF589868:UYN589875 VIB589868:VIJ589875 VRX589868:VSF589875 WBT589868:WCB589875 WLP589868:WLX589875 WVL589868:WVT589875 D655404:L655411 IZ655404:JH655411 SV655404:TD655411 ACR655404:ACZ655411 AMN655404:AMV655411 AWJ655404:AWR655411 BGF655404:BGN655411 BQB655404:BQJ655411 BZX655404:CAF655411 CJT655404:CKB655411 CTP655404:CTX655411 DDL655404:DDT655411 DNH655404:DNP655411 DXD655404:DXL655411 EGZ655404:EHH655411 EQV655404:ERD655411 FAR655404:FAZ655411 FKN655404:FKV655411 FUJ655404:FUR655411 GEF655404:GEN655411 GOB655404:GOJ655411 GXX655404:GYF655411 HHT655404:HIB655411 HRP655404:HRX655411 IBL655404:IBT655411 ILH655404:ILP655411 IVD655404:IVL655411 JEZ655404:JFH655411 JOV655404:JPD655411 JYR655404:JYZ655411 KIN655404:KIV655411 KSJ655404:KSR655411 LCF655404:LCN655411 LMB655404:LMJ655411 LVX655404:LWF655411 MFT655404:MGB655411 MPP655404:MPX655411 MZL655404:MZT655411 NJH655404:NJP655411 NTD655404:NTL655411 OCZ655404:ODH655411 OMV655404:OND655411 OWR655404:OWZ655411 PGN655404:PGV655411 PQJ655404:PQR655411 QAF655404:QAN655411 QKB655404:QKJ655411 QTX655404:QUF655411 RDT655404:REB655411 RNP655404:RNX655411 RXL655404:RXT655411 SHH655404:SHP655411 SRD655404:SRL655411 TAZ655404:TBH655411 TKV655404:TLD655411 TUR655404:TUZ655411 UEN655404:UEV655411 UOJ655404:UOR655411 UYF655404:UYN655411 VIB655404:VIJ655411 VRX655404:VSF655411 WBT655404:WCB655411 WLP655404:WLX655411 WVL655404:WVT655411 D720940:L720947 IZ720940:JH720947 SV720940:TD720947 ACR720940:ACZ720947 AMN720940:AMV720947 AWJ720940:AWR720947 BGF720940:BGN720947 BQB720940:BQJ720947 BZX720940:CAF720947 CJT720940:CKB720947 CTP720940:CTX720947 DDL720940:DDT720947 DNH720940:DNP720947 DXD720940:DXL720947 EGZ720940:EHH720947 EQV720940:ERD720947 FAR720940:FAZ720947 FKN720940:FKV720947 FUJ720940:FUR720947 GEF720940:GEN720947 GOB720940:GOJ720947 GXX720940:GYF720947 HHT720940:HIB720947 HRP720940:HRX720947 IBL720940:IBT720947 ILH720940:ILP720947 IVD720940:IVL720947 JEZ720940:JFH720947 JOV720940:JPD720947 JYR720940:JYZ720947 KIN720940:KIV720947 KSJ720940:KSR720947 LCF720940:LCN720947 LMB720940:LMJ720947 LVX720940:LWF720947 MFT720940:MGB720947 MPP720940:MPX720947 MZL720940:MZT720947 NJH720940:NJP720947 NTD720940:NTL720947 OCZ720940:ODH720947 OMV720940:OND720947 OWR720940:OWZ720947 PGN720940:PGV720947 PQJ720940:PQR720947 QAF720940:QAN720947 QKB720940:QKJ720947 QTX720940:QUF720947 RDT720940:REB720947 RNP720940:RNX720947 RXL720940:RXT720947 SHH720940:SHP720947 SRD720940:SRL720947 TAZ720940:TBH720947 TKV720940:TLD720947 TUR720940:TUZ720947 UEN720940:UEV720947 UOJ720940:UOR720947 UYF720940:UYN720947 VIB720940:VIJ720947 VRX720940:VSF720947 WBT720940:WCB720947 WLP720940:WLX720947 WVL720940:WVT720947 D786476:L786483 IZ786476:JH786483 SV786476:TD786483 ACR786476:ACZ786483 AMN786476:AMV786483 AWJ786476:AWR786483 BGF786476:BGN786483 BQB786476:BQJ786483 BZX786476:CAF786483 CJT786476:CKB786483 CTP786476:CTX786483 DDL786476:DDT786483 DNH786476:DNP786483 DXD786476:DXL786483 EGZ786476:EHH786483 EQV786476:ERD786483 FAR786476:FAZ786483 FKN786476:FKV786483 FUJ786476:FUR786483 GEF786476:GEN786483 GOB786476:GOJ786483 GXX786476:GYF786483 HHT786476:HIB786483 HRP786476:HRX786483 IBL786476:IBT786483 ILH786476:ILP786483 IVD786476:IVL786483 JEZ786476:JFH786483 JOV786476:JPD786483 JYR786476:JYZ786483 KIN786476:KIV786483 KSJ786476:KSR786483 LCF786476:LCN786483 LMB786476:LMJ786483 LVX786476:LWF786483 MFT786476:MGB786483 MPP786476:MPX786483 MZL786476:MZT786483 NJH786476:NJP786483 NTD786476:NTL786483 OCZ786476:ODH786483 OMV786476:OND786483 OWR786476:OWZ786483 PGN786476:PGV786483 PQJ786476:PQR786483 QAF786476:QAN786483 QKB786476:QKJ786483 QTX786476:QUF786483 RDT786476:REB786483 RNP786476:RNX786483 RXL786476:RXT786483 SHH786476:SHP786483 SRD786476:SRL786483 TAZ786476:TBH786483 TKV786476:TLD786483 TUR786476:TUZ786483 UEN786476:UEV786483 UOJ786476:UOR786483 UYF786476:UYN786483 VIB786476:VIJ786483 VRX786476:VSF786483 WBT786476:WCB786483 WLP786476:WLX786483 WVL786476:WVT786483 D852012:L852019 IZ852012:JH852019 SV852012:TD852019 ACR852012:ACZ852019 AMN852012:AMV852019 AWJ852012:AWR852019 BGF852012:BGN852019 BQB852012:BQJ852019 BZX852012:CAF852019 CJT852012:CKB852019 CTP852012:CTX852019 DDL852012:DDT852019 DNH852012:DNP852019 DXD852012:DXL852019 EGZ852012:EHH852019 EQV852012:ERD852019 FAR852012:FAZ852019 FKN852012:FKV852019 FUJ852012:FUR852019 GEF852012:GEN852019 GOB852012:GOJ852019 GXX852012:GYF852019 HHT852012:HIB852019 HRP852012:HRX852019 IBL852012:IBT852019 ILH852012:ILP852019 IVD852012:IVL852019 JEZ852012:JFH852019 JOV852012:JPD852019 JYR852012:JYZ852019 KIN852012:KIV852019 KSJ852012:KSR852019 LCF852012:LCN852019 LMB852012:LMJ852019 LVX852012:LWF852019 MFT852012:MGB852019 MPP852012:MPX852019 MZL852012:MZT852019 NJH852012:NJP852019 NTD852012:NTL852019 OCZ852012:ODH852019 OMV852012:OND852019 OWR852012:OWZ852019 PGN852012:PGV852019 PQJ852012:PQR852019 QAF852012:QAN852019 QKB852012:QKJ852019 QTX852012:QUF852019 RDT852012:REB852019 RNP852012:RNX852019 RXL852012:RXT852019 SHH852012:SHP852019 SRD852012:SRL852019 TAZ852012:TBH852019 TKV852012:TLD852019 TUR852012:TUZ852019 UEN852012:UEV852019 UOJ852012:UOR852019 UYF852012:UYN852019 VIB852012:VIJ852019 VRX852012:VSF852019 WBT852012:WCB852019 WLP852012:WLX852019 WVL852012:WVT852019 D917548:L917555 IZ917548:JH917555 SV917548:TD917555 ACR917548:ACZ917555 AMN917548:AMV917555 AWJ917548:AWR917555 BGF917548:BGN917555 BQB917548:BQJ917555 BZX917548:CAF917555 CJT917548:CKB917555 CTP917548:CTX917555 DDL917548:DDT917555 DNH917548:DNP917555 DXD917548:DXL917555 EGZ917548:EHH917555 EQV917548:ERD917555 FAR917548:FAZ917555 FKN917548:FKV917555 FUJ917548:FUR917555 GEF917548:GEN917555 GOB917548:GOJ917555 GXX917548:GYF917555 HHT917548:HIB917555 HRP917548:HRX917555 IBL917548:IBT917555 ILH917548:ILP917555 IVD917548:IVL917555 JEZ917548:JFH917555 JOV917548:JPD917555 JYR917548:JYZ917555 KIN917548:KIV917555 KSJ917548:KSR917555 LCF917548:LCN917555 LMB917548:LMJ917555 LVX917548:LWF917555 MFT917548:MGB917555 MPP917548:MPX917555 MZL917548:MZT917555 NJH917548:NJP917555 NTD917548:NTL917555 OCZ917548:ODH917555 OMV917548:OND917555 OWR917548:OWZ917555 PGN917548:PGV917555 PQJ917548:PQR917555 QAF917548:QAN917555 QKB917548:QKJ917555 QTX917548:QUF917555 RDT917548:REB917555 RNP917548:RNX917555 RXL917548:RXT917555 SHH917548:SHP917555 SRD917548:SRL917555 TAZ917548:TBH917555 TKV917548:TLD917555 TUR917548:TUZ917555 UEN917548:UEV917555 UOJ917548:UOR917555 UYF917548:UYN917555 VIB917548:VIJ917555 VRX917548:VSF917555 WBT917548:WCB917555 WLP917548:WLX917555 WVL917548:WVT917555 D983084:L983091 IZ983084:JH983091 SV983084:TD983091 ACR983084:ACZ983091 AMN983084:AMV983091 AWJ983084:AWR983091 BGF983084:BGN983091 BQB983084:BQJ983091 BZX983084:CAF983091 CJT983084:CKB983091 CTP983084:CTX983091 DDL983084:DDT983091 DNH983084:DNP983091 DXD983084:DXL983091 EGZ983084:EHH983091 EQV983084:ERD983091 FAR983084:FAZ983091 FKN983084:FKV983091 FUJ983084:FUR983091 GEF983084:GEN983091 GOB983084:GOJ983091 GXX983084:GYF983091 HHT983084:HIB983091 HRP983084:HRX983091 IBL983084:IBT983091 ILH983084:ILP983091 IVD983084:IVL983091 JEZ983084:JFH983091 JOV983084:JPD983091 JYR983084:JYZ983091 KIN983084:KIV983091 KSJ983084:KSR983091 LCF983084:LCN983091 LMB983084:LMJ983091 LVX983084:LWF983091 MFT983084:MGB983091 MPP983084:MPX983091 MZL983084:MZT983091 NJH983084:NJP983091 NTD983084:NTL983091 OCZ983084:ODH983091 OMV983084:OND983091 OWR983084:OWZ983091 PGN983084:PGV983091 PQJ983084:PQR983091 QAF983084:QAN983091 QKB983084:QKJ983091 QTX983084:QUF983091 RDT983084:REB983091 RNP983084:RNX983091 RXL983084:RXT983091 SHH983084:SHP983091 SRD983084:SRL983091 TAZ983084:TBH983091 TKV983084:TLD983091 TUR983084:TUZ983091 UEN983084:UEV983091 UOJ983084:UOR983091 UYF983084:UYN983091 VIB983084:VIJ983091 VRX983084:VSF983091 WBT983084:WCB983091 WLP983084:WLX983091 WVL983084:WVT983091 D29:L30 IZ35:JH41 SV35:TD41 ACR35:ACZ41 AMN35:AMV41 AWJ35:AWR41 BGF35:BGN41 BQB35:BQJ41 BZX35:CAF41 CJT35:CKB41 CTP35:CTX41 DDL35:DDT41 DNH35:DNP41 DXD35:DXL41 EGZ35:EHH41 EQV35:ERD41 FAR35:FAZ41 FKN35:FKV41 FUJ35:FUR41 GEF35:GEN41 GOB35:GOJ41 GXX35:GYF41 HHT35:HIB41 HRP35:HRX41 IBL35:IBT41 ILH35:ILP41 IVD35:IVL41 JEZ35:JFH41 JOV35:JPD41 JYR35:JYZ41 KIN35:KIV41 KSJ35:KSR41 LCF35:LCN41 LMB35:LMJ41 LVX35:LWF41 MFT35:MGB41 MPP35:MPX41 MZL35:MZT41 NJH35:NJP41 NTD35:NTL41 OCZ35:ODH41 OMV35:OND41 OWR35:OWZ41 PGN35:PGV41 PQJ35:PQR41 QAF35:QAN41 QKB35:QKJ41 QTX35:QUF41 RDT35:REB41 RNP35:RNX41 RXL35:RXT41 SHH35:SHP41 SRD35:SRL41 TAZ35:TBH41 TKV35:TLD41 TUR35:TUZ41 UEN35:UEV41 UOJ35:UOR41 UYF35:UYN41 VIB35:VIJ41 VRX35:VSF41 WBT35:WCB41 WLP35:WLX41 WVL35:WVT41 D65571:L65577 IZ65571:JH65577 SV65571:TD65577 ACR65571:ACZ65577 AMN65571:AMV65577 AWJ65571:AWR65577 BGF65571:BGN65577 BQB65571:BQJ65577 BZX65571:CAF65577 CJT65571:CKB65577 CTP65571:CTX65577 DDL65571:DDT65577 DNH65571:DNP65577 DXD65571:DXL65577 EGZ65571:EHH65577 EQV65571:ERD65577 FAR65571:FAZ65577 FKN65571:FKV65577 FUJ65571:FUR65577 GEF65571:GEN65577 GOB65571:GOJ65577 GXX65571:GYF65577 HHT65571:HIB65577 HRP65571:HRX65577 IBL65571:IBT65577 ILH65571:ILP65577 IVD65571:IVL65577 JEZ65571:JFH65577 JOV65571:JPD65577 JYR65571:JYZ65577 KIN65571:KIV65577 KSJ65571:KSR65577 LCF65571:LCN65577 LMB65571:LMJ65577 LVX65571:LWF65577 MFT65571:MGB65577 MPP65571:MPX65577 MZL65571:MZT65577 NJH65571:NJP65577 NTD65571:NTL65577 OCZ65571:ODH65577 OMV65571:OND65577 OWR65571:OWZ65577 PGN65571:PGV65577 PQJ65571:PQR65577 QAF65571:QAN65577 QKB65571:QKJ65577 QTX65571:QUF65577 RDT65571:REB65577 RNP65571:RNX65577 RXL65571:RXT65577 SHH65571:SHP65577 SRD65571:SRL65577 TAZ65571:TBH65577 TKV65571:TLD65577 TUR65571:TUZ65577 UEN65571:UEV65577 UOJ65571:UOR65577 UYF65571:UYN65577 VIB65571:VIJ65577 VRX65571:VSF65577 WBT65571:WCB65577 WLP65571:WLX65577 WVL65571:WVT65577 D131107:L131113 IZ131107:JH131113 SV131107:TD131113 ACR131107:ACZ131113 AMN131107:AMV131113 AWJ131107:AWR131113 BGF131107:BGN131113 BQB131107:BQJ131113 BZX131107:CAF131113 CJT131107:CKB131113 CTP131107:CTX131113 DDL131107:DDT131113 DNH131107:DNP131113 DXD131107:DXL131113 EGZ131107:EHH131113 EQV131107:ERD131113 FAR131107:FAZ131113 FKN131107:FKV131113 FUJ131107:FUR131113 GEF131107:GEN131113 GOB131107:GOJ131113 GXX131107:GYF131113 HHT131107:HIB131113 HRP131107:HRX131113 IBL131107:IBT131113 ILH131107:ILP131113 IVD131107:IVL131113 JEZ131107:JFH131113 JOV131107:JPD131113 JYR131107:JYZ131113 KIN131107:KIV131113 KSJ131107:KSR131113 LCF131107:LCN131113 LMB131107:LMJ131113 LVX131107:LWF131113 MFT131107:MGB131113 MPP131107:MPX131113 MZL131107:MZT131113 NJH131107:NJP131113 NTD131107:NTL131113 OCZ131107:ODH131113 OMV131107:OND131113 OWR131107:OWZ131113 PGN131107:PGV131113 PQJ131107:PQR131113 QAF131107:QAN131113 QKB131107:QKJ131113 QTX131107:QUF131113 RDT131107:REB131113 RNP131107:RNX131113 RXL131107:RXT131113 SHH131107:SHP131113 SRD131107:SRL131113 TAZ131107:TBH131113 TKV131107:TLD131113 TUR131107:TUZ131113 UEN131107:UEV131113 UOJ131107:UOR131113 UYF131107:UYN131113 VIB131107:VIJ131113 VRX131107:VSF131113 WBT131107:WCB131113 WLP131107:WLX131113 WVL131107:WVT131113 D196643:L196649 IZ196643:JH196649 SV196643:TD196649 ACR196643:ACZ196649 AMN196643:AMV196649 AWJ196643:AWR196649 BGF196643:BGN196649 BQB196643:BQJ196649 BZX196643:CAF196649 CJT196643:CKB196649 CTP196643:CTX196649 DDL196643:DDT196649 DNH196643:DNP196649 DXD196643:DXL196649 EGZ196643:EHH196649 EQV196643:ERD196649 FAR196643:FAZ196649 FKN196643:FKV196649 FUJ196643:FUR196649 GEF196643:GEN196649 GOB196643:GOJ196649 GXX196643:GYF196649 HHT196643:HIB196649 HRP196643:HRX196649 IBL196643:IBT196649 ILH196643:ILP196649 IVD196643:IVL196649 JEZ196643:JFH196649 JOV196643:JPD196649 JYR196643:JYZ196649 KIN196643:KIV196649 KSJ196643:KSR196649 LCF196643:LCN196649 LMB196643:LMJ196649 LVX196643:LWF196649 MFT196643:MGB196649 MPP196643:MPX196649 MZL196643:MZT196649 NJH196643:NJP196649 NTD196643:NTL196649 OCZ196643:ODH196649 OMV196643:OND196649 OWR196643:OWZ196649 PGN196643:PGV196649 PQJ196643:PQR196649 QAF196643:QAN196649 QKB196643:QKJ196649 QTX196643:QUF196649 RDT196643:REB196649 RNP196643:RNX196649 RXL196643:RXT196649 SHH196643:SHP196649 SRD196643:SRL196649 TAZ196643:TBH196649 TKV196643:TLD196649 TUR196643:TUZ196649 UEN196643:UEV196649 UOJ196643:UOR196649 UYF196643:UYN196649 VIB196643:VIJ196649 VRX196643:VSF196649 WBT196643:WCB196649 WLP196643:WLX196649 WVL196643:WVT196649 D262179:L262185 IZ262179:JH262185 SV262179:TD262185 ACR262179:ACZ262185 AMN262179:AMV262185 AWJ262179:AWR262185 BGF262179:BGN262185 BQB262179:BQJ262185 BZX262179:CAF262185 CJT262179:CKB262185 CTP262179:CTX262185 DDL262179:DDT262185 DNH262179:DNP262185 DXD262179:DXL262185 EGZ262179:EHH262185 EQV262179:ERD262185 FAR262179:FAZ262185 FKN262179:FKV262185 FUJ262179:FUR262185 GEF262179:GEN262185 GOB262179:GOJ262185 GXX262179:GYF262185 HHT262179:HIB262185 HRP262179:HRX262185 IBL262179:IBT262185 ILH262179:ILP262185 IVD262179:IVL262185 JEZ262179:JFH262185 JOV262179:JPD262185 JYR262179:JYZ262185 KIN262179:KIV262185 KSJ262179:KSR262185 LCF262179:LCN262185 LMB262179:LMJ262185 LVX262179:LWF262185 MFT262179:MGB262185 MPP262179:MPX262185 MZL262179:MZT262185 NJH262179:NJP262185 NTD262179:NTL262185 OCZ262179:ODH262185 OMV262179:OND262185 OWR262179:OWZ262185 PGN262179:PGV262185 PQJ262179:PQR262185 QAF262179:QAN262185 QKB262179:QKJ262185 QTX262179:QUF262185 RDT262179:REB262185 RNP262179:RNX262185 RXL262179:RXT262185 SHH262179:SHP262185 SRD262179:SRL262185 TAZ262179:TBH262185 TKV262179:TLD262185 TUR262179:TUZ262185 UEN262179:UEV262185 UOJ262179:UOR262185 UYF262179:UYN262185 VIB262179:VIJ262185 VRX262179:VSF262185 WBT262179:WCB262185 WLP262179:WLX262185 WVL262179:WVT262185 D327715:L327721 IZ327715:JH327721 SV327715:TD327721 ACR327715:ACZ327721 AMN327715:AMV327721 AWJ327715:AWR327721 BGF327715:BGN327721 BQB327715:BQJ327721 BZX327715:CAF327721 CJT327715:CKB327721 CTP327715:CTX327721 DDL327715:DDT327721 DNH327715:DNP327721 DXD327715:DXL327721 EGZ327715:EHH327721 EQV327715:ERD327721 FAR327715:FAZ327721 FKN327715:FKV327721 FUJ327715:FUR327721 GEF327715:GEN327721 GOB327715:GOJ327721 GXX327715:GYF327721 HHT327715:HIB327721 HRP327715:HRX327721 IBL327715:IBT327721 ILH327715:ILP327721 IVD327715:IVL327721 JEZ327715:JFH327721 JOV327715:JPD327721 JYR327715:JYZ327721 KIN327715:KIV327721 KSJ327715:KSR327721 LCF327715:LCN327721 LMB327715:LMJ327721 LVX327715:LWF327721 MFT327715:MGB327721 MPP327715:MPX327721 MZL327715:MZT327721 NJH327715:NJP327721 NTD327715:NTL327721 OCZ327715:ODH327721 OMV327715:OND327721 OWR327715:OWZ327721 PGN327715:PGV327721 PQJ327715:PQR327721 QAF327715:QAN327721 QKB327715:QKJ327721 QTX327715:QUF327721 RDT327715:REB327721 RNP327715:RNX327721 RXL327715:RXT327721 SHH327715:SHP327721 SRD327715:SRL327721 TAZ327715:TBH327721 TKV327715:TLD327721 TUR327715:TUZ327721 UEN327715:UEV327721 UOJ327715:UOR327721 UYF327715:UYN327721 VIB327715:VIJ327721 VRX327715:VSF327721 WBT327715:WCB327721 WLP327715:WLX327721 WVL327715:WVT327721 D393251:L393257 IZ393251:JH393257 SV393251:TD393257 ACR393251:ACZ393257 AMN393251:AMV393257 AWJ393251:AWR393257 BGF393251:BGN393257 BQB393251:BQJ393257 BZX393251:CAF393257 CJT393251:CKB393257 CTP393251:CTX393257 DDL393251:DDT393257 DNH393251:DNP393257 DXD393251:DXL393257 EGZ393251:EHH393257 EQV393251:ERD393257 FAR393251:FAZ393257 FKN393251:FKV393257 FUJ393251:FUR393257 GEF393251:GEN393257 GOB393251:GOJ393257 GXX393251:GYF393257 HHT393251:HIB393257 HRP393251:HRX393257 IBL393251:IBT393257 ILH393251:ILP393257 IVD393251:IVL393257 JEZ393251:JFH393257 JOV393251:JPD393257 JYR393251:JYZ393257 KIN393251:KIV393257 KSJ393251:KSR393257 LCF393251:LCN393257 LMB393251:LMJ393257 LVX393251:LWF393257 MFT393251:MGB393257 MPP393251:MPX393257 MZL393251:MZT393257 NJH393251:NJP393257 NTD393251:NTL393257 OCZ393251:ODH393257 OMV393251:OND393257 OWR393251:OWZ393257 PGN393251:PGV393257 PQJ393251:PQR393257 QAF393251:QAN393257 QKB393251:QKJ393257 QTX393251:QUF393257 RDT393251:REB393257 RNP393251:RNX393257 RXL393251:RXT393257 SHH393251:SHP393257 SRD393251:SRL393257 TAZ393251:TBH393257 TKV393251:TLD393257 TUR393251:TUZ393257 UEN393251:UEV393257 UOJ393251:UOR393257 UYF393251:UYN393257 VIB393251:VIJ393257 VRX393251:VSF393257 WBT393251:WCB393257 WLP393251:WLX393257 WVL393251:WVT393257 D458787:L458793 IZ458787:JH458793 SV458787:TD458793 ACR458787:ACZ458793 AMN458787:AMV458793 AWJ458787:AWR458793 BGF458787:BGN458793 BQB458787:BQJ458793 BZX458787:CAF458793 CJT458787:CKB458793 CTP458787:CTX458793 DDL458787:DDT458793 DNH458787:DNP458793 DXD458787:DXL458793 EGZ458787:EHH458793 EQV458787:ERD458793 FAR458787:FAZ458793 FKN458787:FKV458793 FUJ458787:FUR458793 GEF458787:GEN458793 GOB458787:GOJ458793 GXX458787:GYF458793 HHT458787:HIB458793 HRP458787:HRX458793 IBL458787:IBT458793 ILH458787:ILP458793 IVD458787:IVL458793 JEZ458787:JFH458793 JOV458787:JPD458793 JYR458787:JYZ458793 KIN458787:KIV458793 KSJ458787:KSR458793 LCF458787:LCN458793 LMB458787:LMJ458793 LVX458787:LWF458793 MFT458787:MGB458793 MPP458787:MPX458793 MZL458787:MZT458793 NJH458787:NJP458793 NTD458787:NTL458793 OCZ458787:ODH458793 OMV458787:OND458793 OWR458787:OWZ458793 PGN458787:PGV458793 PQJ458787:PQR458793 QAF458787:QAN458793 QKB458787:QKJ458793 QTX458787:QUF458793 RDT458787:REB458793 RNP458787:RNX458793 RXL458787:RXT458793 SHH458787:SHP458793 SRD458787:SRL458793 TAZ458787:TBH458793 TKV458787:TLD458793 TUR458787:TUZ458793 UEN458787:UEV458793 UOJ458787:UOR458793 UYF458787:UYN458793 VIB458787:VIJ458793 VRX458787:VSF458793 WBT458787:WCB458793 WLP458787:WLX458793 WVL458787:WVT458793 D524323:L524329 IZ524323:JH524329 SV524323:TD524329 ACR524323:ACZ524329 AMN524323:AMV524329 AWJ524323:AWR524329 BGF524323:BGN524329 BQB524323:BQJ524329 BZX524323:CAF524329 CJT524323:CKB524329 CTP524323:CTX524329 DDL524323:DDT524329 DNH524323:DNP524329 DXD524323:DXL524329 EGZ524323:EHH524329 EQV524323:ERD524329 FAR524323:FAZ524329 FKN524323:FKV524329 FUJ524323:FUR524329 GEF524323:GEN524329 GOB524323:GOJ524329 GXX524323:GYF524329 HHT524323:HIB524329 HRP524323:HRX524329 IBL524323:IBT524329 ILH524323:ILP524329 IVD524323:IVL524329 JEZ524323:JFH524329 JOV524323:JPD524329 JYR524323:JYZ524329 KIN524323:KIV524329 KSJ524323:KSR524329 LCF524323:LCN524329 LMB524323:LMJ524329 LVX524323:LWF524329 MFT524323:MGB524329 MPP524323:MPX524329 MZL524323:MZT524329 NJH524323:NJP524329 NTD524323:NTL524329 OCZ524323:ODH524329 OMV524323:OND524329 OWR524323:OWZ524329 PGN524323:PGV524329 PQJ524323:PQR524329 QAF524323:QAN524329 QKB524323:QKJ524329 QTX524323:QUF524329 RDT524323:REB524329 RNP524323:RNX524329 RXL524323:RXT524329 SHH524323:SHP524329 SRD524323:SRL524329 TAZ524323:TBH524329 TKV524323:TLD524329 TUR524323:TUZ524329 UEN524323:UEV524329 UOJ524323:UOR524329 UYF524323:UYN524329 VIB524323:VIJ524329 VRX524323:VSF524329 WBT524323:WCB524329 WLP524323:WLX524329 WVL524323:WVT524329 D589859:L589865 IZ589859:JH589865 SV589859:TD589865 ACR589859:ACZ589865 AMN589859:AMV589865 AWJ589859:AWR589865 BGF589859:BGN589865 BQB589859:BQJ589865 BZX589859:CAF589865 CJT589859:CKB589865 CTP589859:CTX589865 DDL589859:DDT589865 DNH589859:DNP589865 DXD589859:DXL589865 EGZ589859:EHH589865 EQV589859:ERD589865 FAR589859:FAZ589865 FKN589859:FKV589865 FUJ589859:FUR589865 GEF589859:GEN589865 GOB589859:GOJ589865 GXX589859:GYF589865 HHT589859:HIB589865 HRP589859:HRX589865 IBL589859:IBT589865 ILH589859:ILP589865 IVD589859:IVL589865 JEZ589859:JFH589865 JOV589859:JPD589865 JYR589859:JYZ589865 KIN589859:KIV589865 KSJ589859:KSR589865 LCF589859:LCN589865 LMB589859:LMJ589865 LVX589859:LWF589865 MFT589859:MGB589865 MPP589859:MPX589865 MZL589859:MZT589865 NJH589859:NJP589865 NTD589859:NTL589865 OCZ589859:ODH589865 OMV589859:OND589865 OWR589859:OWZ589865 PGN589859:PGV589865 PQJ589859:PQR589865 QAF589859:QAN589865 QKB589859:QKJ589865 QTX589859:QUF589865 RDT589859:REB589865 RNP589859:RNX589865 RXL589859:RXT589865 SHH589859:SHP589865 SRD589859:SRL589865 TAZ589859:TBH589865 TKV589859:TLD589865 TUR589859:TUZ589865 UEN589859:UEV589865 UOJ589859:UOR589865 UYF589859:UYN589865 VIB589859:VIJ589865 VRX589859:VSF589865 WBT589859:WCB589865 WLP589859:WLX589865 WVL589859:WVT589865 D655395:L655401 IZ655395:JH655401 SV655395:TD655401 ACR655395:ACZ655401 AMN655395:AMV655401 AWJ655395:AWR655401 BGF655395:BGN655401 BQB655395:BQJ655401 BZX655395:CAF655401 CJT655395:CKB655401 CTP655395:CTX655401 DDL655395:DDT655401 DNH655395:DNP655401 DXD655395:DXL655401 EGZ655395:EHH655401 EQV655395:ERD655401 FAR655395:FAZ655401 FKN655395:FKV655401 FUJ655395:FUR655401 GEF655395:GEN655401 GOB655395:GOJ655401 GXX655395:GYF655401 HHT655395:HIB655401 HRP655395:HRX655401 IBL655395:IBT655401 ILH655395:ILP655401 IVD655395:IVL655401 JEZ655395:JFH655401 JOV655395:JPD655401 JYR655395:JYZ655401 KIN655395:KIV655401 KSJ655395:KSR655401 LCF655395:LCN655401 LMB655395:LMJ655401 LVX655395:LWF655401 MFT655395:MGB655401 MPP655395:MPX655401 MZL655395:MZT655401 NJH655395:NJP655401 NTD655395:NTL655401 OCZ655395:ODH655401 OMV655395:OND655401 OWR655395:OWZ655401 PGN655395:PGV655401 PQJ655395:PQR655401 QAF655395:QAN655401 QKB655395:QKJ655401 QTX655395:QUF655401 RDT655395:REB655401 RNP655395:RNX655401 RXL655395:RXT655401 SHH655395:SHP655401 SRD655395:SRL655401 TAZ655395:TBH655401 TKV655395:TLD655401 TUR655395:TUZ655401 UEN655395:UEV655401 UOJ655395:UOR655401 UYF655395:UYN655401 VIB655395:VIJ655401 VRX655395:VSF655401 WBT655395:WCB655401 WLP655395:WLX655401 WVL655395:WVT655401 D720931:L720937 IZ720931:JH720937 SV720931:TD720937 ACR720931:ACZ720937 AMN720931:AMV720937 AWJ720931:AWR720937 BGF720931:BGN720937 BQB720931:BQJ720937 BZX720931:CAF720937 CJT720931:CKB720937 CTP720931:CTX720937 DDL720931:DDT720937 DNH720931:DNP720937 DXD720931:DXL720937 EGZ720931:EHH720937 EQV720931:ERD720937 FAR720931:FAZ720937 FKN720931:FKV720937 FUJ720931:FUR720937 GEF720931:GEN720937 GOB720931:GOJ720937 GXX720931:GYF720937 HHT720931:HIB720937 HRP720931:HRX720937 IBL720931:IBT720937 ILH720931:ILP720937 IVD720931:IVL720937 JEZ720931:JFH720937 JOV720931:JPD720937 JYR720931:JYZ720937 KIN720931:KIV720937 KSJ720931:KSR720937 LCF720931:LCN720937 LMB720931:LMJ720937 LVX720931:LWF720937 MFT720931:MGB720937 MPP720931:MPX720937 MZL720931:MZT720937 NJH720931:NJP720937 NTD720931:NTL720937 OCZ720931:ODH720937 OMV720931:OND720937 OWR720931:OWZ720937 PGN720931:PGV720937 PQJ720931:PQR720937 QAF720931:QAN720937 QKB720931:QKJ720937 QTX720931:QUF720937 RDT720931:REB720937 RNP720931:RNX720937 RXL720931:RXT720937 SHH720931:SHP720937 SRD720931:SRL720937 TAZ720931:TBH720937 TKV720931:TLD720937 TUR720931:TUZ720937 UEN720931:UEV720937 UOJ720931:UOR720937 UYF720931:UYN720937 VIB720931:VIJ720937 VRX720931:VSF720937 WBT720931:WCB720937 WLP720931:WLX720937 WVL720931:WVT720937 D786467:L786473 IZ786467:JH786473 SV786467:TD786473 ACR786467:ACZ786473 AMN786467:AMV786473 AWJ786467:AWR786473 BGF786467:BGN786473 BQB786467:BQJ786473 BZX786467:CAF786473 CJT786467:CKB786473 CTP786467:CTX786473 DDL786467:DDT786473 DNH786467:DNP786473 DXD786467:DXL786473 EGZ786467:EHH786473 EQV786467:ERD786473 FAR786467:FAZ786473 FKN786467:FKV786473 FUJ786467:FUR786473 GEF786467:GEN786473 GOB786467:GOJ786473 GXX786467:GYF786473 HHT786467:HIB786473 HRP786467:HRX786473 IBL786467:IBT786473 ILH786467:ILP786473 IVD786467:IVL786473 JEZ786467:JFH786473 JOV786467:JPD786473 JYR786467:JYZ786473 KIN786467:KIV786473 KSJ786467:KSR786473 LCF786467:LCN786473 LMB786467:LMJ786473 LVX786467:LWF786473 MFT786467:MGB786473 MPP786467:MPX786473 MZL786467:MZT786473 NJH786467:NJP786473 NTD786467:NTL786473 OCZ786467:ODH786473 OMV786467:OND786473 OWR786467:OWZ786473 PGN786467:PGV786473 PQJ786467:PQR786473 QAF786467:QAN786473 QKB786467:QKJ786473 QTX786467:QUF786473 RDT786467:REB786473 RNP786467:RNX786473 RXL786467:RXT786473 SHH786467:SHP786473 SRD786467:SRL786473 TAZ786467:TBH786473 TKV786467:TLD786473 TUR786467:TUZ786473 UEN786467:UEV786473 UOJ786467:UOR786473 UYF786467:UYN786473 VIB786467:VIJ786473 VRX786467:VSF786473 WBT786467:WCB786473 WLP786467:WLX786473 WVL786467:WVT786473 D852003:L852009 IZ852003:JH852009 SV852003:TD852009 ACR852003:ACZ852009 AMN852003:AMV852009 AWJ852003:AWR852009 BGF852003:BGN852009 BQB852003:BQJ852009 BZX852003:CAF852009 CJT852003:CKB852009 CTP852003:CTX852009 DDL852003:DDT852009 DNH852003:DNP852009 DXD852003:DXL852009 EGZ852003:EHH852009 EQV852003:ERD852009 FAR852003:FAZ852009 FKN852003:FKV852009 FUJ852003:FUR852009 GEF852003:GEN852009 GOB852003:GOJ852009 GXX852003:GYF852009 HHT852003:HIB852009 HRP852003:HRX852009 IBL852003:IBT852009 ILH852003:ILP852009 IVD852003:IVL852009 JEZ852003:JFH852009 JOV852003:JPD852009 JYR852003:JYZ852009 KIN852003:KIV852009 KSJ852003:KSR852009 LCF852003:LCN852009 LMB852003:LMJ852009 LVX852003:LWF852009 MFT852003:MGB852009 MPP852003:MPX852009 MZL852003:MZT852009 NJH852003:NJP852009 NTD852003:NTL852009 OCZ852003:ODH852009 OMV852003:OND852009 OWR852003:OWZ852009 PGN852003:PGV852009 PQJ852003:PQR852009 QAF852003:QAN852009 QKB852003:QKJ852009 QTX852003:QUF852009 RDT852003:REB852009 RNP852003:RNX852009 RXL852003:RXT852009 SHH852003:SHP852009 SRD852003:SRL852009 TAZ852003:TBH852009 TKV852003:TLD852009 TUR852003:TUZ852009 UEN852003:UEV852009 UOJ852003:UOR852009 UYF852003:UYN852009 VIB852003:VIJ852009 VRX852003:VSF852009 WBT852003:WCB852009 WLP852003:WLX852009 WVL852003:WVT852009 D917539:L917545 IZ917539:JH917545 SV917539:TD917545 ACR917539:ACZ917545 AMN917539:AMV917545 AWJ917539:AWR917545 BGF917539:BGN917545 BQB917539:BQJ917545 BZX917539:CAF917545 CJT917539:CKB917545 CTP917539:CTX917545 DDL917539:DDT917545 DNH917539:DNP917545 DXD917539:DXL917545 EGZ917539:EHH917545 EQV917539:ERD917545 FAR917539:FAZ917545 FKN917539:FKV917545 FUJ917539:FUR917545 GEF917539:GEN917545 GOB917539:GOJ917545 GXX917539:GYF917545 HHT917539:HIB917545 HRP917539:HRX917545 IBL917539:IBT917545 ILH917539:ILP917545 IVD917539:IVL917545 JEZ917539:JFH917545 JOV917539:JPD917545 JYR917539:JYZ917545 KIN917539:KIV917545 KSJ917539:KSR917545 LCF917539:LCN917545 LMB917539:LMJ917545 LVX917539:LWF917545 MFT917539:MGB917545 MPP917539:MPX917545 MZL917539:MZT917545 NJH917539:NJP917545 NTD917539:NTL917545 OCZ917539:ODH917545 OMV917539:OND917545 OWR917539:OWZ917545 PGN917539:PGV917545 PQJ917539:PQR917545 QAF917539:QAN917545 QKB917539:QKJ917545 QTX917539:QUF917545 RDT917539:REB917545 RNP917539:RNX917545 RXL917539:RXT917545 SHH917539:SHP917545 SRD917539:SRL917545 TAZ917539:TBH917545 TKV917539:TLD917545 TUR917539:TUZ917545 UEN917539:UEV917545 UOJ917539:UOR917545 UYF917539:UYN917545 VIB917539:VIJ917545 VRX917539:VSF917545 WBT917539:WCB917545 WLP917539:WLX917545 WVL917539:WVT917545 D983075:L983081 IZ983075:JH983081 SV983075:TD983081 ACR983075:ACZ983081 AMN983075:AMV983081 AWJ983075:AWR983081 BGF983075:BGN983081 BQB983075:BQJ983081 BZX983075:CAF983081 CJT983075:CKB983081 CTP983075:CTX983081 DDL983075:DDT983081 DNH983075:DNP983081 DXD983075:DXL983081 EGZ983075:EHH983081 EQV983075:ERD983081 FAR983075:FAZ983081 FKN983075:FKV983081 FUJ983075:FUR983081 GEF983075:GEN983081 GOB983075:GOJ983081 GXX983075:GYF983081 HHT983075:HIB983081 HRP983075:HRX983081 IBL983075:IBT983081 ILH983075:ILP983081 IVD983075:IVL983081 JEZ983075:JFH983081 JOV983075:JPD983081 JYR983075:JYZ983081 KIN983075:KIV983081 KSJ983075:KSR983081 LCF983075:LCN983081 LMB983075:LMJ983081 LVX983075:LWF983081 MFT983075:MGB983081 MPP983075:MPX983081 MZL983075:MZT983081 NJH983075:NJP983081 NTD983075:NTL983081 OCZ983075:ODH983081 OMV983075:OND983081 OWR983075:OWZ983081 PGN983075:PGV983081 PQJ983075:PQR983081 QAF983075:QAN983081 QKB983075:QKJ983081 QTX983075:QUF983081 RDT983075:REB983081 RNP983075:RNX983081 RXL983075:RXT983081 SHH983075:SHP983081 SRD983075:SRL983081 TAZ983075:TBH983081 TKV983075:TLD983081 TUR983075:TUZ983081 UEN983075:UEV983081 UOJ983075:UOR983081 UYF983075:UYN983081 VIB983075:VIJ983081 VRX983075:VSF983081 WBT983075:WCB983081 WLP983075:WLX983081 WVL983075:WVT983081 WVL983060:WVT983071 IZ20:JH31 SV20:TD31 ACR20:ACZ31 AMN20:AMV31 AWJ20:AWR31 BGF20:BGN31 BQB20:BQJ31 BZX20:CAF31 CJT20:CKB31 CTP20:CTX31 DDL20:DDT31 DNH20:DNP31 DXD20:DXL31 EGZ20:EHH31 EQV20:ERD31 FAR20:FAZ31 FKN20:FKV31 FUJ20:FUR31 GEF20:GEN31 GOB20:GOJ31 GXX20:GYF31 HHT20:HIB31 HRP20:HRX31 IBL20:IBT31 ILH20:ILP31 IVD20:IVL31 JEZ20:JFH31 JOV20:JPD31 JYR20:JYZ31 KIN20:KIV31 KSJ20:KSR31 LCF20:LCN31 LMB20:LMJ31 LVX20:LWF31 MFT20:MGB31 MPP20:MPX31 MZL20:MZT31 NJH20:NJP31 NTD20:NTL31 OCZ20:ODH31 OMV20:OND31 OWR20:OWZ31 PGN20:PGV31 PQJ20:PQR31 QAF20:QAN31 QKB20:QKJ31 QTX20:QUF31 RDT20:REB31 RNP20:RNX31 RXL20:RXT31 SHH20:SHP31 SRD20:SRL31 TAZ20:TBH31 TKV20:TLD31 TUR20:TUZ31 UEN20:UEV31 UOJ20:UOR31 UYF20:UYN31 VIB20:VIJ31 VRX20:VSF31 WBT20:WCB31 WLP20:WLX31 WVL20:WVT31 D65556:L65567 IZ65556:JH65567 SV65556:TD65567 ACR65556:ACZ65567 AMN65556:AMV65567 AWJ65556:AWR65567 BGF65556:BGN65567 BQB65556:BQJ65567 BZX65556:CAF65567 CJT65556:CKB65567 CTP65556:CTX65567 DDL65556:DDT65567 DNH65556:DNP65567 DXD65556:DXL65567 EGZ65556:EHH65567 EQV65556:ERD65567 FAR65556:FAZ65567 FKN65556:FKV65567 FUJ65556:FUR65567 GEF65556:GEN65567 GOB65556:GOJ65567 GXX65556:GYF65567 HHT65556:HIB65567 HRP65556:HRX65567 IBL65556:IBT65567 ILH65556:ILP65567 IVD65556:IVL65567 JEZ65556:JFH65567 JOV65556:JPD65567 JYR65556:JYZ65567 KIN65556:KIV65567 KSJ65556:KSR65567 LCF65556:LCN65567 LMB65556:LMJ65567 LVX65556:LWF65567 MFT65556:MGB65567 MPP65556:MPX65567 MZL65556:MZT65567 NJH65556:NJP65567 NTD65556:NTL65567 OCZ65556:ODH65567 OMV65556:OND65567 OWR65556:OWZ65567 PGN65556:PGV65567 PQJ65556:PQR65567 QAF65556:QAN65567 QKB65556:QKJ65567 QTX65556:QUF65567 RDT65556:REB65567 RNP65556:RNX65567 RXL65556:RXT65567 SHH65556:SHP65567 SRD65556:SRL65567 TAZ65556:TBH65567 TKV65556:TLD65567 TUR65556:TUZ65567 UEN65556:UEV65567 UOJ65556:UOR65567 UYF65556:UYN65567 VIB65556:VIJ65567 VRX65556:VSF65567 WBT65556:WCB65567 WLP65556:WLX65567 WVL65556:WVT65567 D131092:L131103 IZ131092:JH131103 SV131092:TD131103 ACR131092:ACZ131103 AMN131092:AMV131103 AWJ131092:AWR131103 BGF131092:BGN131103 BQB131092:BQJ131103 BZX131092:CAF131103 CJT131092:CKB131103 CTP131092:CTX131103 DDL131092:DDT131103 DNH131092:DNP131103 DXD131092:DXL131103 EGZ131092:EHH131103 EQV131092:ERD131103 FAR131092:FAZ131103 FKN131092:FKV131103 FUJ131092:FUR131103 GEF131092:GEN131103 GOB131092:GOJ131103 GXX131092:GYF131103 HHT131092:HIB131103 HRP131092:HRX131103 IBL131092:IBT131103 ILH131092:ILP131103 IVD131092:IVL131103 JEZ131092:JFH131103 JOV131092:JPD131103 JYR131092:JYZ131103 KIN131092:KIV131103 KSJ131092:KSR131103 LCF131092:LCN131103 LMB131092:LMJ131103 LVX131092:LWF131103 MFT131092:MGB131103 MPP131092:MPX131103 MZL131092:MZT131103 NJH131092:NJP131103 NTD131092:NTL131103 OCZ131092:ODH131103 OMV131092:OND131103 OWR131092:OWZ131103 PGN131092:PGV131103 PQJ131092:PQR131103 QAF131092:QAN131103 QKB131092:QKJ131103 QTX131092:QUF131103 RDT131092:REB131103 RNP131092:RNX131103 RXL131092:RXT131103 SHH131092:SHP131103 SRD131092:SRL131103 TAZ131092:TBH131103 TKV131092:TLD131103 TUR131092:TUZ131103 UEN131092:UEV131103 UOJ131092:UOR131103 UYF131092:UYN131103 VIB131092:VIJ131103 VRX131092:VSF131103 WBT131092:WCB131103 WLP131092:WLX131103 WVL131092:WVT131103 D196628:L196639 IZ196628:JH196639 SV196628:TD196639 ACR196628:ACZ196639 AMN196628:AMV196639 AWJ196628:AWR196639 BGF196628:BGN196639 BQB196628:BQJ196639 BZX196628:CAF196639 CJT196628:CKB196639 CTP196628:CTX196639 DDL196628:DDT196639 DNH196628:DNP196639 DXD196628:DXL196639 EGZ196628:EHH196639 EQV196628:ERD196639 FAR196628:FAZ196639 FKN196628:FKV196639 FUJ196628:FUR196639 GEF196628:GEN196639 GOB196628:GOJ196639 GXX196628:GYF196639 HHT196628:HIB196639 HRP196628:HRX196639 IBL196628:IBT196639 ILH196628:ILP196639 IVD196628:IVL196639 JEZ196628:JFH196639 JOV196628:JPD196639 JYR196628:JYZ196639 KIN196628:KIV196639 KSJ196628:KSR196639 LCF196628:LCN196639 LMB196628:LMJ196639 LVX196628:LWF196639 MFT196628:MGB196639 MPP196628:MPX196639 MZL196628:MZT196639 NJH196628:NJP196639 NTD196628:NTL196639 OCZ196628:ODH196639 OMV196628:OND196639 OWR196628:OWZ196639 PGN196628:PGV196639 PQJ196628:PQR196639 QAF196628:QAN196639 QKB196628:QKJ196639 QTX196628:QUF196639 RDT196628:REB196639 RNP196628:RNX196639 RXL196628:RXT196639 SHH196628:SHP196639 SRD196628:SRL196639 TAZ196628:TBH196639 TKV196628:TLD196639 TUR196628:TUZ196639 UEN196628:UEV196639 UOJ196628:UOR196639 UYF196628:UYN196639 VIB196628:VIJ196639 VRX196628:VSF196639 WBT196628:WCB196639 WLP196628:WLX196639 WVL196628:WVT196639 D262164:L262175 IZ262164:JH262175 SV262164:TD262175 ACR262164:ACZ262175 AMN262164:AMV262175 AWJ262164:AWR262175 BGF262164:BGN262175 BQB262164:BQJ262175 BZX262164:CAF262175 CJT262164:CKB262175 CTP262164:CTX262175 DDL262164:DDT262175 DNH262164:DNP262175 DXD262164:DXL262175 EGZ262164:EHH262175 EQV262164:ERD262175 FAR262164:FAZ262175 FKN262164:FKV262175 FUJ262164:FUR262175 GEF262164:GEN262175 GOB262164:GOJ262175 GXX262164:GYF262175 HHT262164:HIB262175 HRP262164:HRX262175 IBL262164:IBT262175 ILH262164:ILP262175 IVD262164:IVL262175 JEZ262164:JFH262175 JOV262164:JPD262175 JYR262164:JYZ262175 KIN262164:KIV262175 KSJ262164:KSR262175 LCF262164:LCN262175 LMB262164:LMJ262175 LVX262164:LWF262175 MFT262164:MGB262175 MPP262164:MPX262175 MZL262164:MZT262175 NJH262164:NJP262175 NTD262164:NTL262175 OCZ262164:ODH262175 OMV262164:OND262175 OWR262164:OWZ262175 PGN262164:PGV262175 PQJ262164:PQR262175 QAF262164:QAN262175 QKB262164:QKJ262175 QTX262164:QUF262175 RDT262164:REB262175 RNP262164:RNX262175 RXL262164:RXT262175 SHH262164:SHP262175 SRD262164:SRL262175 TAZ262164:TBH262175 TKV262164:TLD262175 TUR262164:TUZ262175 UEN262164:UEV262175 UOJ262164:UOR262175 UYF262164:UYN262175 VIB262164:VIJ262175 VRX262164:VSF262175 WBT262164:WCB262175 WLP262164:WLX262175 WVL262164:WVT262175 D327700:L327711 IZ327700:JH327711 SV327700:TD327711 ACR327700:ACZ327711 AMN327700:AMV327711 AWJ327700:AWR327711 BGF327700:BGN327711 BQB327700:BQJ327711 BZX327700:CAF327711 CJT327700:CKB327711 CTP327700:CTX327711 DDL327700:DDT327711 DNH327700:DNP327711 DXD327700:DXL327711 EGZ327700:EHH327711 EQV327700:ERD327711 FAR327700:FAZ327711 FKN327700:FKV327711 FUJ327700:FUR327711 GEF327700:GEN327711 GOB327700:GOJ327711 GXX327700:GYF327711 HHT327700:HIB327711 HRP327700:HRX327711 IBL327700:IBT327711 ILH327700:ILP327711 IVD327700:IVL327711 JEZ327700:JFH327711 JOV327700:JPD327711 JYR327700:JYZ327711 KIN327700:KIV327711 KSJ327700:KSR327711 LCF327700:LCN327711 LMB327700:LMJ327711 LVX327700:LWF327711 MFT327700:MGB327711 MPP327700:MPX327711 MZL327700:MZT327711 NJH327700:NJP327711 NTD327700:NTL327711 OCZ327700:ODH327711 OMV327700:OND327711 OWR327700:OWZ327711 PGN327700:PGV327711 PQJ327700:PQR327711 QAF327700:QAN327711 QKB327700:QKJ327711 QTX327700:QUF327711 RDT327700:REB327711 RNP327700:RNX327711 RXL327700:RXT327711 SHH327700:SHP327711 SRD327700:SRL327711 TAZ327700:TBH327711 TKV327700:TLD327711 TUR327700:TUZ327711 UEN327700:UEV327711 UOJ327700:UOR327711 UYF327700:UYN327711 VIB327700:VIJ327711 VRX327700:VSF327711 WBT327700:WCB327711 WLP327700:WLX327711 WVL327700:WVT327711 D393236:L393247 IZ393236:JH393247 SV393236:TD393247 ACR393236:ACZ393247 AMN393236:AMV393247 AWJ393236:AWR393247 BGF393236:BGN393247 BQB393236:BQJ393247 BZX393236:CAF393247 CJT393236:CKB393247 CTP393236:CTX393247 DDL393236:DDT393247 DNH393236:DNP393247 DXD393236:DXL393247 EGZ393236:EHH393247 EQV393236:ERD393247 FAR393236:FAZ393247 FKN393236:FKV393247 FUJ393236:FUR393247 GEF393236:GEN393247 GOB393236:GOJ393247 GXX393236:GYF393247 HHT393236:HIB393247 HRP393236:HRX393247 IBL393236:IBT393247 ILH393236:ILP393247 IVD393236:IVL393247 JEZ393236:JFH393247 JOV393236:JPD393247 JYR393236:JYZ393247 KIN393236:KIV393247 KSJ393236:KSR393247 LCF393236:LCN393247 LMB393236:LMJ393247 LVX393236:LWF393247 MFT393236:MGB393247 MPP393236:MPX393247 MZL393236:MZT393247 NJH393236:NJP393247 NTD393236:NTL393247 OCZ393236:ODH393247 OMV393236:OND393247 OWR393236:OWZ393247 PGN393236:PGV393247 PQJ393236:PQR393247 QAF393236:QAN393247 QKB393236:QKJ393247 QTX393236:QUF393247 RDT393236:REB393247 RNP393236:RNX393247 RXL393236:RXT393247 SHH393236:SHP393247 SRD393236:SRL393247 TAZ393236:TBH393247 TKV393236:TLD393247 TUR393236:TUZ393247 UEN393236:UEV393247 UOJ393236:UOR393247 UYF393236:UYN393247 VIB393236:VIJ393247 VRX393236:VSF393247 WBT393236:WCB393247 WLP393236:WLX393247 WVL393236:WVT393247 D458772:L458783 IZ458772:JH458783 SV458772:TD458783 ACR458772:ACZ458783 AMN458772:AMV458783 AWJ458772:AWR458783 BGF458772:BGN458783 BQB458772:BQJ458783 BZX458772:CAF458783 CJT458772:CKB458783 CTP458772:CTX458783 DDL458772:DDT458783 DNH458772:DNP458783 DXD458772:DXL458783 EGZ458772:EHH458783 EQV458772:ERD458783 FAR458772:FAZ458783 FKN458772:FKV458783 FUJ458772:FUR458783 GEF458772:GEN458783 GOB458772:GOJ458783 GXX458772:GYF458783 HHT458772:HIB458783 HRP458772:HRX458783 IBL458772:IBT458783 ILH458772:ILP458783 IVD458772:IVL458783 JEZ458772:JFH458783 JOV458772:JPD458783 JYR458772:JYZ458783 KIN458772:KIV458783 KSJ458772:KSR458783 LCF458772:LCN458783 LMB458772:LMJ458783 LVX458772:LWF458783 MFT458772:MGB458783 MPP458772:MPX458783 MZL458772:MZT458783 NJH458772:NJP458783 NTD458772:NTL458783 OCZ458772:ODH458783 OMV458772:OND458783 OWR458772:OWZ458783 PGN458772:PGV458783 PQJ458772:PQR458783 QAF458772:QAN458783 QKB458772:QKJ458783 QTX458772:QUF458783 RDT458772:REB458783 RNP458772:RNX458783 RXL458772:RXT458783 SHH458772:SHP458783 SRD458772:SRL458783 TAZ458772:TBH458783 TKV458772:TLD458783 TUR458772:TUZ458783 UEN458772:UEV458783 UOJ458772:UOR458783 UYF458772:UYN458783 VIB458772:VIJ458783 VRX458772:VSF458783 WBT458772:WCB458783 WLP458772:WLX458783 WVL458772:WVT458783 D524308:L524319 IZ524308:JH524319 SV524308:TD524319 ACR524308:ACZ524319 AMN524308:AMV524319 AWJ524308:AWR524319 BGF524308:BGN524319 BQB524308:BQJ524319 BZX524308:CAF524319 CJT524308:CKB524319 CTP524308:CTX524319 DDL524308:DDT524319 DNH524308:DNP524319 DXD524308:DXL524319 EGZ524308:EHH524319 EQV524308:ERD524319 FAR524308:FAZ524319 FKN524308:FKV524319 FUJ524308:FUR524319 GEF524308:GEN524319 GOB524308:GOJ524319 GXX524308:GYF524319 HHT524308:HIB524319 HRP524308:HRX524319 IBL524308:IBT524319 ILH524308:ILP524319 IVD524308:IVL524319 JEZ524308:JFH524319 JOV524308:JPD524319 JYR524308:JYZ524319 KIN524308:KIV524319 KSJ524308:KSR524319 LCF524308:LCN524319 LMB524308:LMJ524319 LVX524308:LWF524319 MFT524308:MGB524319 MPP524308:MPX524319 MZL524308:MZT524319 NJH524308:NJP524319 NTD524308:NTL524319 OCZ524308:ODH524319 OMV524308:OND524319 OWR524308:OWZ524319 PGN524308:PGV524319 PQJ524308:PQR524319 QAF524308:QAN524319 QKB524308:QKJ524319 QTX524308:QUF524319 RDT524308:REB524319 RNP524308:RNX524319 RXL524308:RXT524319 SHH524308:SHP524319 SRD524308:SRL524319 TAZ524308:TBH524319 TKV524308:TLD524319 TUR524308:TUZ524319 UEN524308:UEV524319 UOJ524308:UOR524319 UYF524308:UYN524319 VIB524308:VIJ524319 VRX524308:VSF524319 WBT524308:WCB524319 WLP524308:WLX524319 WVL524308:WVT524319 D589844:L589855 IZ589844:JH589855 SV589844:TD589855 ACR589844:ACZ589855 AMN589844:AMV589855 AWJ589844:AWR589855 BGF589844:BGN589855 BQB589844:BQJ589855 BZX589844:CAF589855 CJT589844:CKB589855 CTP589844:CTX589855 DDL589844:DDT589855 DNH589844:DNP589855 DXD589844:DXL589855 EGZ589844:EHH589855 EQV589844:ERD589855 FAR589844:FAZ589855 FKN589844:FKV589855 FUJ589844:FUR589855 GEF589844:GEN589855 GOB589844:GOJ589855 GXX589844:GYF589855 HHT589844:HIB589855 HRP589844:HRX589855 IBL589844:IBT589855 ILH589844:ILP589855 IVD589844:IVL589855 JEZ589844:JFH589855 JOV589844:JPD589855 JYR589844:JYZ589855 KIN589844:KIV589855 KSJ589844:KSR589855 LCF589844:LCN589855 LMB589844:LMJ589855 LVX589844:LWF589855 MFT589844:MGB589855 MPP589844:MPX589855 MZL589844:MZT589855 NJH589844:NJP589855 NTD589844:NTL589855 OCZ589844:ODH589855 OMV589844:OND589855 OWR589844:OWZ589855 PGN589844:PGV589855 PQJ589844:PQR589855 QAF589844:QAN589855 QKB589844:QKJ589855 QTX589844:QUF589855 RDT589844:REB589855 RNP589844:RNX589855 RXL589844:RXT589855 SHH589844:SHP589855 SRD589844:SRL589855 TAZ589844:TBH589855 TKV589844:TLD589855 TUR589844:TUZ589855 UEN589844:UEV589855 UOJ589844:UOR589855 UYF589844:UYN589855 VIB589844:VIJ589855 VRX589844:VSF589855 WBT589844:WCB589855 WLP589844:WLX589855 WVL589844:WVT589855 D655380:L655391 IZ655380:JH655391 SV655380:TD655391 ACR655380:ACZ655391 AMN655380:AMV655391 AWJ655380:AWR655391 BGF655380:BGN655391 BQB655380:BQJ655391 BZX655380:CAF655391 CJT655380:CKB655391 CTP655380:CTX655391 DDL655380:DDT655391 DNH655380:DNP655391 DXD655380:DXL655391 EGZ655380:EHH655391 EQV655380:ERD655391 FAR655380:FAZ655391 FKN655380:FKV655391 FUJ655380:FUR655391 GEF655380:GEN655391 GOB655380:GOJ655391 GXX655380:GYF655391 HHT655380:HIB655391 HRP655380:HRX655391 IBL655380:IBT655391 ILH655380:ILP655391 IVD655380:IVL655391 JEZ655380:JFH655391 JOV655380:JPD655391 JYR655380:JYZ655391 KIN655380:KIV655391 KSJ655380:KSR655391 LCF655380:LCN655391 LMB655380:LMJ655391 LVX655380:LWF655391 MFT655380:MGB655391 MPP655380:MPX655391 MZL655380:MZT655391 NJH655380:NJP655391 NTD655380:NTL655391 OCZ655380:ODH655391 OMV655380:OND655391 OWR655380:OWZ655391 PGN655380:PGV655391 PQJ655380:PQR655391 QAF655380:QAN655391 QKB655380:QKJ655391 QTX655380:QUF655391 RDT655380:REB655391 RNP655380:RNX655391 RXL655380:RXT655391 SHH655380:SHP655391 SRD655380:SRL655391 TAZ655380:TBH655391 TKV655380:TLD655391 TUR655380:TUZ655391 UEN655380:UEV655391 UOJ655380:UOR655391 UYF655380:UYN655391 VIB655380:VIJ655391 VRX655380:VSF655391 WBT655380:WCB655391 WLP655380:WLX655391 WVL655380:WVT655391 D720916:L720927 IZ720916:JH720927 SV720916:TD720927 ACR720916:ACZ720927 AMN720916:AMV720927 AWJ720916:AWR720927 BGF720916:BGN720927 BQB720916:BQJ720927 BZX720916:CAF720927 CJT720916:CKB720927 CTP720916:CTX720927 DDL720916:DDT720927 DNH720916:DNP720927 DXD720916:DXL720927 EGZ720916:EHH720927 EQV720916:ERD720927 FAR720916:FAZ720927 FKN720916:FKV720927 FUJ720916:FUR720927 GEF720916:GEN720927 GOB720916:GOJ720927 GXX720916:GYF720927 HHT720916:HIB720927 HRP720916:HRX720927 IBL720916:IBT720927 ILH720916:ILP720927 IVD720916:IVL720927 JEZ720916:JFH720927 JOV720916:JPD720927 JYR720916:JYZ720927 KIN720916:KIV720927 KSJ720916:KSR720927 LCF720916:LCN720927 LMB720916:LMJ720927 LVX720916:LWF720927 MFT720916:MGB720927 MPP720916:MPX720927 MZL720916:MZT720927 NJH720916:NJP720927 NTD720916:NTL720927 OCZ720916:ODH720927 OMV720916:OND720927 OWR720916:OWZ720927 PGN720916:PGV720927 PQJ720916:PQR720927 QAF720916:QAN720927 QKB720916:QKJ720927 QTX720916:QUF720927 RDT720916:REB720927 RNP720916:RNX720927 RXL720916:RXT720927 SHH720916:SHP720927 SRD720916:SRL720927 TAZ720916:TBH720927 TKV720916:TLD720927 TUR720916:TUZ720927 UEN720916:UEV720927 UOJ720916:UOR720927 UYF720916:UYN720927 VIB720916:VIJ720927 VRX720916:VSF720927 WBT720916:WCB720927 WLP720916:WLX720927 WVL720916:WVT720927 D786452:L786463 IZ786452:JH786463 SV786452:TD786463 ACR786452:ACZ786463 AMN786452:AMV786463 AWJ786452:AWR786463 BGF786452:BGN786463 BQB786452:BQJ786463 BZX786452:CAF786463 CJT786452:CKB786463 CTP786452:CTX786463 DDL786452:DDT786463 DNH786452:DNP786463 DXD786452:DXL786463 EGZ786452:EHH786463 EQV786452:ERD786463 FAR786452:FAZ786463 FKN786452:FKV786463 FUJ786452:FUR786463 GEF786452:GEN786463 GOB786452:GOJ786463 GXX786452:GYF786463 HHT786452:HIB786463 HRP786452:HRX786463 IBL786452:IBT786463 ILH786452:ILP786463 IVD786452:IVL786463 JEZ786452:JFH786463 JOV786452:JPD786463 JYR786452:JYZ786463 KIN786452:KIV786463 KSJ786452:KSR786463 LCF786452:LCN786463 LMB786452:LMJ786463 LVX786452:LWF786463 MFT786452:MGB786463 MPP786452:MPX786463 MZL786452:MZT786463 NJH786452:NJP786463 NTD786452:NTL786463 OCZ786452:ODH786463 OMV786452:OND786463 OWR786452:OWZ786463 PGN786452:PGV786463 PQJ786452:PQR786463 QAF786452:QAN786463 QKB786452:QKJ786463 QTX786452:QUF786463 RDT786452:REB786463 RNP786452:RNX786463 RXL786452:RXT786463 SHH786452:SHP786463 SRD786452:SRL786463 TAZ786452:TBH786463 TKV786452:TLD786463 TUR786452:TUZ786463 UEN786452:UEV786463 UOJ786452:UOR786463 UYF786452:UYN786463 VIB786452:VIJ786463 VRX786452:VSF786463 WBT786452:WCB786463 WLP786452:WLX786463 WVL786452:WVT786463 D851988:L851999 IZ851988:JH851999 SV851988:TD851999 ACR851988:ACZ851999 AMN851988:AMV851999 AWJ851988:AWR851999 BGF851988:BGN851999 BQB851988:BQJ851999 BZX851988:CAF851999 CJT851988:CKB851999 CTP851988:CTX851999 DDL851988:DDT851999 DNH851988:DNP851999 DXD851988:DXL851999 EGZ851988:EHH851999 EQV851988:ERD851999 FAR851988:FAZ851999 FKN851988:FKV851999 FUJ851988:FUR851999 GEF851988:GEN851999 GOB851988:GOJ851999 GXX851988:GYF851999 HHT851988:HIB851999 HRP851988:HRX851999 IBL851988:IBT851999 ILH851988:ILP851999 IVD851988:IVL851999 JEZ851988:JFH851999 JOV851988:JPD851999 JYR851988:JYZ851999 KIN851988:KIV851999 KSJ851988:KSR851999 LCF851988:LCN851999 LMB851988:LMJ851999 LVX851988:LWF851999 MFT851988:MGB851999 MPP851988:MPX851999 MZL851988:MZT851999 NJH851988:NJP851999 NTD851988:NTL851999 OCZ851988:ODH851999 OMV851988:OND851999 OWR851988:OWZ851999 PGN851988:PGV851999 PQJ851988:PQR851999 QAF851988:QAN851999 QKB851988:QKJ851999 QTX851988:QUF851999 RDT851988:REB851999 RNP851988:RNX851999 RXL851988:RXT851999 SHH851988:SHP851999 SRD851988:SRL851999 TAZ851988:TBH851999 TKV851988:TLD851999 TUR851988:TUZ851999 UEN851988:UEV851999 UOJ851988:UOR851999 UYF851988:UYN851999 VIB851988:VIJ851999 VRX851988:VSF851999 WBT851988:WCB851999 WLP851988:WLX851999 WVL851988:WVT851999 D917524:L917535 IZ917524:JH917535 SV917524:TD917535 ACR917524:ACZ917535 AMN917524:AMV917535 AWJ917524:AWR917535 BGF917524:BGN917535 BQB917524:BQJ917535 BZX917524:CAF917535 CJT917524:CKB917535 CTP917524:CTX917535 DDL917524:DDT917535 DNH917524:DNP917535 DXD917524:DXL917535 EGZ917524:EHH917535 EQV917524:ERD917535 FAR917524:FAZ917535 FKN917524:FKV917535 FUJ917524:FUR917535 GEF917524:GEN917535 GOB917524:GOJ917535 GXX917524:GYF917535 HHT917524:HIB917535 HRP917524:HRX917535 IBL917524:IBT917535 ILH917524:ILP917535 IVD917524:IVL917535 JEZ917524:JFH917535 JOV917524:JPD917535 JYR917524:JYZ917535 KIN917524:KIV917535 KSJ917524:KSR917535 LCF917524:LCN917535 LMB917524:LMJ917535 LVX917524:LWF917535 MFT917524:MGB917535 MPP917524:MPX917535 MZL917524:MZT917535 NJH917524:NJP917535 NTD917524:NTL917535 OCZ917524:ODH917535 OMV917524:OND917535 OWR917524:OWZ917535 PGN917524:PGV917535 PQJ917524:PQR917535 QAF917524:QAN917535 QKB917524:QKJ917535 QTX917524:QUF917535 RDT917524:REB917535 RNP917524:RNX917535 RXL917524:RXT917535 SHH917524:SHP917535 SRD917524:SRL917535 TAZ917524:TBH917535 TKV917524:TLD917535 TUR917524:TUZ917535 UEN917524:UEV917535 UOJ917524:UOR917535 UYF917524:UYN917535 VIB917524:VIJ917535 VRX917524:VSF917535 WBT917524:WCB917535 WLP917524:WLX917535 WVL917524:WVT917535 D983060:L983071 IZ983060:JH983071 SV983060:TD983071 ACR983060:ACZ983071 AMN983060:AMV983071 AWJ983060:AWR983071 BGF983060:BGN983071 BQB983060:BQJ983071 BZX983060:CAF983071 CJT983060:CKB983071 CTP983060:CTX983071 DDL983060:DDT983071 DNH983060:DNP983071 DXD983060:DXL983071 EGZ983060:EHH983071 EQV983060:ERD983071 FAR983060:FAZ983071 FKN983060:FKV983071 FUJ983060:FUR983071 GEF983060:GEN983071 GOB983060:GOJ983071 GXX983060:GYF983071 HHT983060:HIB983071 HRP983060:HRX983071 IBL983060:IBT983071 ILH983060:ILP983071 IVD983060:IVL983071 JEZ983060:JFH983071 JOV983060:JPD983071 JYR983060:JYZ983071 KIN983060:KIV983071 KSJ983060:KSR983071 LCF983060:LCN983071 LMB983060:LMJ983071 LVX983060:LWF983071 MFT983060:MGB983071 MPP983060:MPX983071 MZL983060:MZT983071 NJH983060:NJP983071 NTD983060:NTL983071 OCZ983060:ODH983071 OMV983060:OND983071 OWR983060:OWZ983071 PGN983060:PGV983071 PQJ983060:PQR983071 QAF983060:QAN983071 QKB983060:QKJ983071 QTX983060:QUF983071 RDT983060:REB983071 RNP983060:RNX983071 RXL983060:RXT983071 SHH983060:SHP983071 SRD983060:SRL983071 TAZ983060:TBH983071 TKV983060:TLD983071 TUR983060:TUZ983071 UEN983060:UEV983071 UOJ983060:UOR983071 UYF983060:UYN983071 VIB983060:VIJ983071 VRX983060:VSF983071 WBT983060:WCB983071 WLP983060:WLX983071 D20:L26 D35:L40 D44:L49 D51:L51">
      <formula1>0</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9">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30.855468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3214" t="s">
        <v>29</v>
      </c>
      <c r="B1" s="3215"/>
      <c r="C1" s="3215"/>
      <c r="D1" s="68"/>
      <c r="E1" s="68"/>
      <c r="F1" s="68"/>
      <c r="G1" s="68"/>
      <c r="H1" s="4"/>
      <c r="I1" s="105"/>
    </row>
    <row r="2" spans="1:10" s="1" customFormat="1">
      <c r="A2" s="2" t="s">
        <v>30</v>
      </c>
      <c r="B2" s="3176" t="s">
        <v>290</v>
      </c>
      <c r="C2" s="3176"/>
      <c r="D2" s="3"/>
      <c r="E2" s="3"/>
      <c r="F2" s="3"/>
      <c r="G2" s="3"/>
      <c r="H2" s="3"/>
    </row>
    <row r="3" spans="1:10" s="1" customFormat="1" ht="26.25" customHeight="1">
      <c r="A3" s="2" t="s">
        <v>31</v>
      </c>
      <c r="B3" s="3177" t="s">
        <v>291</v>
      </c>
      <c r="C3" s="3177"/>
      <c r="D3" s="4"/>
      <c r="E3" s="4"/>
      <c r="F3" s="4"/>
      <c r="G3" s="4"/>
      <c r="H3" s="4"/>
    </row>
    <row r="4" spans="1:10" s="1" customFormat="1">
      <c r="A4" s="2" t="s">
        <v>32</v>
      </c>
      <c r="B4" s="3176">
        <v>1</v>
      </c>
      <c r="C4" s="3176"/>
      <c r="D4" s="3"/>
      <c r="E4" s="3"/>
      <c r="F4" s="3"/>
      <c r="G4" s="3"/>
      <c r="H4" s="3"/>
    </row>
    <row r="5" spans="1:10" s="1" customFormat="1">
      <c r="A5" s="2" t="s">
        <v>33</v>
      </c>
      <c r="B5" s="2744"/>
      <c r="C5" s="2744"/>
      <c r="D5" s="5"/>
      <c r="E5" s="5"/>
      <c r="F5" s="5"/>
      <c r="G5" s="5"/>
      <c r="H5" s="5"/>
      <c r="I5" s="5"/>
    </row>
    <row r="6" spans="1:10" s="1" customFormat="1">
      <c r="A6" s="2" t="s">
        <v>34</v>
      </c>
      <c r="B6" s="2744"/>
      <c r="C6" s="2744"/>
      <c r="D6" s="5"/>
      <c r="E6" s="5"/>
      <c r="F6" s="5"/>
      <c r="G6" s="5"/>
      <c r="H6" s="5"/>
      <c r="I6" s="5"/>
    </row>
    <row r="7" spans="1:10" s="1" customFormat="1">
      <c r="A7" s="2" t="s">
        <v>35</v>
      </c>
      <c r="B7" s="2744"/>
      <c r="C7" s="2744"/>
      <c r="D7" s="5"/>
      <c r="E7" s="5"/>
      <c r="F7" s="5"/>
      <c r="G7" s="5"/>
      <c r="H7" s="5"/>
      <c r="I7" s="5"/>
    </row>
    <row r="8" spans="1:10" s="1" customFormat="1">
      <c r="A8" s="2" t="s">
        <v>36</v>
      </c>
      <c r="B8" s="2745"/>
      <c r="C8" s="2745"/>
      <c r="D8" s="6"/>
      <c r="E8" s="6"/>
      <c r="F8" s="6"/>
      <c r="G8" s="6"/>
      <c r="H8" s="6"/>
      <c r="I8" s="6"/>
    </row>
    <row r="9" spans="1:10" s="1" customFormat="1" ht="15.75">
      <c r="A9" s="2" t="s">
        <v>197</v>
      </c>
      <c r="B9" s="3239" t="s">
        <v>269</v>
      </c>
      <c r="C9" s="3239"/>
      <c r="D9" s="7"/>
      <c r="E9" s="7"/>
      <c r="F9" s="7"/>
      <c r="G9" s="7"/>
      <c r="H9" s="7"/>
      <c r="I9" s="7"/>
    </row>
    <row r="10" spans="1:10" customFormat="1" ht="15"/>
    <row r="11" spans="1:10" s="20" customFormat="1" ht="27" customHeight="1">
      <c r="A11" s="10" t="s">
        <v>196</v>
      </c>
      <c r="B11" s="3182"/>
      <c r="C11" s="3182"/>
      <c r="D11" s="3183"/>
      <c r="E11" s="3183"/>
      <c r="F11" s="3183"/>
      <c r="G11" s="7"/>
      <c r="H11" s="7"/>
      <c r="I11" s="7"/>
      <c r="J11" s="7"/>
    </row>
    <row r="12" spans="1:10" s="1" customFormat="1" ht="15.75">
      <c r="A12" s="2" t="s">
        <v>37</v>
      </c>
      <c r="B12" s="3217"/>
      <c r="C12" s="3217"/>
      <c r="D12" s="7"/>
      <c r="E12" s="7"/>
      <c r="F12" s="7"/>
      <c r="G12" s="7"/>
      <c r="H12" s="7"/>
      <c r="I12" s="7"/>
    </row>
    <row r="13" spans="1:10" s="90" customFormat="1" ht="12.75" customHeight="1" thickBot="1"/>
    <row r="14" spans="1:10" s="91" customFormat="1" ht="28.5" customHeight="1" thickBot="1">
      <c r="A14" s="2775" t="s">
        <v>270</v>
      </c>
      <c r="B14" s="2776"/>
      <c r="C14" s="2776"/>
      <c r="D14" s="2776"/>
      <c r="E14" s="2776"/>
      <c r="F14" s="2777"/>
    </row>
    <row r="15" spans="1:10" customFormat="1" ht="18.75" customHeight="1" thickBot="1">
      <c r="A15" s="3242" t="s">
        <v>271</v>
      </c>
      <c r="B15" s="3243"/>
      <c r="C15" s="3243"/>
      <c r="D15" s="3243"/>
      <c r="E15" s="3243"/>
      <c r="F15" s="3244"/>
    </row>
    <row r="16" spans="1:10">
      <c r="A16" s="3245" t="s">
        <v>201</v>
      </c>
      <c r="B16" s="3246"/>
      <c r="C16" s="3247"/>
      <c r="D16" s="92" t="s">
        <v>272</v>
      </c>
      <c r="E16" s="92" t="s">
        <v>273</v>
      </c>
      <c r="F16" s="93" t="s">
        <v>274</v>
      </c>
    </row>
    <row r="17" spans="1:7">
      <c r="A17" s="26"/>
      <c r="B17" s="3240" t="s">
        <v>275</v>
      </c>
      <c r="C17" s="3241"/>
      <c r="D17" s="94"/>
      <c r="E17" s="94"/>
      <c r="F17" s="95"/>
    </row>
    <row r="18" spans="1:7">
      <c r="A18" s="26"/>
      <c r="B18" s="3240" t="s">
        <v>276</v>
      </c>
      <c r="C18" s="3241"/>
      <c r="D18" s="94"/>
      <c r="E18" s="94"/>
      <c r="F18" s="95"/>
    </row>
    <row r="19" spans="1:7">
      <c r="A19" s="26"/>
      <c r="B19" s="3240" t="s">
        <v>277</v>
      </c>
      <c r="C19" s="3241"/>
      <c r="D19" s="94"/>
      <c r="E19" s="94"/>
      <c r="F19" s="95"/>
    </row>
    <row r="20" spans="1:7">
      <c r="A20" s="26"/>
      <c r="B20" s="3240" t="s">
        <v>278</v>
      </c>
      <c r="C20" s="3241"/>
      <c r="D20" s="94"/>
      <c r="E20" s="94"/>
      <c r="F20" s="95"/>
    </row>
    <row r="21" spans="1:7" ht="13.5" thickBot="1">
      <c r="A21" s="96"/>
      <c r="B21" s="3248" t="s">
        <v>279</v>
      </c>
      <c r="C21" s="3249"/>
      <c r="D21" s="97"/>
      <c r="E21" s="97"/>
      <c r="F21" s="98"/>
    </row>
    <row r="22" spans="1:7" ht="13.5" thickBot="1">
      <c r="A22" s="3250"/>
      <c r="B22" s="3251"/>
      <c r="C22" s="3251"/>
      <c r="D22" s="3251"/>
      <c r="E22" s="3251"/>
      <c r="F22" s="3252"/>
      <c r="G22" s="46"/>
    </row>
    <row r="23" spans="1:7" ht="15" customHeight="1">
      <c r="A23" s="3253" t="s">
        <v>202</v>
      </c>
      <c r="B23" s="3254"/>
      <c r="C23" s="3255"/>
      <c r="D23" s="92" t="s">
        <v>272</v>
      </c>
      <c r="E23" s="92" t="s">
        <v>273</v>
      </c>
      <c r="F23" s="93" t="s">
        <v>274</v>
      </c>
    </row>
    <row r="24" spans="1:7">
      <c r="A24" s="26"/>
      <c r="B24" s="3240" t="s">
        <v>275</v>
      </c>
      <c r="C24" s="3241"/>
      <c r="D24" s="94"/>
      <c r="E24" s="94"/>
      <c r="F24" s="95"/>
    </row>
    <row r="25" spans="1:7">
      <c r="A25" s="26"/>
      <c r="B25" s="3240" t="s">
        <v>276</v>
      </c>
      <c r="C25" s="3241"/>
      <c r="D25" s="94"/>
      <c r="E25" s="94"/>
      <c r="F25" s="95"/>
    </row>
    <row r="26" spans="1:7">
      <c r="A26" s="26"/>
      <c r="B26" s="3240" t="s">
        <v>277</v>
      </c>
      <c r="C26" s="3241"/>
      <c r="D26" s="94"/>
      <c r="E26" s="94"/>
      <c r="F26" s="95"/>
    </row>
    <row r="27" spans="1:7" ht="13.5" thickBot="1">
      <c r="A27" s="96"/>
      <c r="B27" s="3248" t="s">
        <v>279</v>
      </c>
      <c r="C27" s="3249"/>
      <c r="D27" s="97"/>
      <c r="E27" s="97"/>
      <c r="F27" s="98"/>
    </row>
    <row r="28" spans="1:7" ht="13.5" thickBot="1">
      <c r="A28" s="3250"/>
      <c r="B28" s="3251"/>
      <c r="C28" s="3251"/>
      <c r="D28" s="3251"/>
      <c r="E28" s="3251"/>
      <c r="F28" s="3252"/>
      <c r="G28" s="46"/>
    </row>
    <row r="29" spans="1:7" ht="15" customHeight="1">
      <c r="A29" s="3253" t="s">
        <v>203</v>
      </c>
      <c r="B29" s="3254"/>
      <c r="C29" s="3255"/>
      <c r="D29" s="92" t="s">
        <v>272</v>
      </c>
      <c r="E29" s="92" t="s">
        <v>273</v>
      </c>
      <c r="F29" s="93" t="s">
        <v>274</v>
      </c>
    </row>
    <row r="30" spans="1:7">
      <c r="A30" s="26"/>
      <c r="B30" s="3240" t="s">
        <v>275</v>
      </c>
      <c r="C30" s="3241"/>
      <c r="D30" s="94"/>
      <c r="E30" s="94"/>
      <c r="F30" s="95"/>
    </row>
    <row r="31" spans="1:7">
      <c r="A31" s="26"/>
      <c r="B31" s="3240" t="s">
        <v>276</v>
      </c>
      <c r="C31" s="3241"/>
      <c r="D31" s="94"/>
      <c r="E31" s="94"/>
      <c r="F31" s="95"/>
    </row>
    <row r="32" spans="1:7">
      <c r="A32" s="26"/>
      <c r="B32" s="3240" t="s">
        <v>277</v>
      </c>
      <c r="C32" s="3241"/>
      <c r="D32" s="94"/>
      <c r="E32" s="94"/>
      <c r="F32" s="95"/>
    </row>
    <row r="33" spans="1:7">
      <c r="A33" s="26"/>
      <c r="B33" s="3240" t="s">
        <v>280</v>
      </c>
      <c r="C33" s="3241"/>
      <c r="D33" s="94"/>
      <c r="E33" s="94"/>
      <c r="F33" s="95"/>
    </row>
    <row r="34" spans="1:7" ht="13.5" thickBot="1">
      <c r="A34" s="96"/>
      <c r="B34" s="3248" t="s">
        <v>279</v>
      </c>
      <c r="C34" s="3249"/>
      <c r="D34" s="97"/>
      <c r="E34" s="97"/>
      <c r="F34" s="98"/>
    </row>
    <row r="35" spans="1:7" ht="13.5" thickBot="1">
      <c r="A35" s="3250"/>
      <c r="B35" s="3251"/>
      <c r="C35" s="3251"/>
      <c r="D35" s="3251"/>
      <c r="E35" s="3251"/>
      <c r="F35" s="3252"/>
      <c r="G35" s="46"/>
    </row>
    <row r="36" spans="1:7" ht="15" customHeight="1">
      <c r="A36" s="3253" t="s">
        <v>254</v>
      </c>
      <c r="B36" s="3254"/>
      <c r="C36" s="3255"/>
      <c r="D36" s="48" t="s">
        <v>272</v>
      </c>
      <c r="E36" s="48" t="s">
        <v>273</v>
      </c>
      <c r="F36" s="49" t="s">
        <v>274</v>
      </c>
    </row>
    <row r="37" spans="1:7" ht="15.75" customHeight="1" thickBot="1">
      <c r="A37" s="29"/>
      <c r="B37" s="3256" t="s">
        <v>279</v>
      </c>
      <c r="C37" s="3257"/>
      <c r="D37" s="94"/>
      <c r="E37" s="94"/>
      <c r="F37" s="95"/>
    </row>
    <row r="38" spans="1:7" customFormat="1" ht="24" customHeight="1" thickBot="1">
      <c r="A38" s="3242" t="s">
        <v>281</v>
      </c>
      <c r="B38" s="3243"/>
      <c r="C38" s="3243"/>
      <c r="D38" s="3260"/>
      <c r="E38" s="3260"/>
      <c r="F38" s="3261"/>
    </row>
    <row r="39" spans="1:7">
      <c r="A39" s="3253" t="s">
        <v>201</v>
      </c>
      <c r="B39" s="3254"/>
      <c r="C39" s="3255"/>
      <c r="D39" s="48" t="s">
        <v>272</v>
      </c>
      <c r="E39" s="48" t="s">
        <v>273</v>
      </c>
      <c r="F39" s="49" t="s">
        <v>274</v>
      </c>
    </row>
    <row r="40" spans="1:7">
      <c r="A40" s="26"/>
      <c r="B40" s="3240" t="s">
        <v>282</v>
      </c>
      <c r="C40" s="3241"/>
      <c r="D40" s="99"/>
      <c r="E40" s="99"/>
      <c r="F40" s="100"/>
    </row>
    <row r="41" spans="1:7">
      <c r="A41" s="26"/>
      <c r="B41" s="3240" t="s">
        <v>283</v>
      </c>
      <c r="C41" s="3241"/>
      <c r="D41" s="99"/>
      <c r="E41" s="99"/>
      <c r="F41" s="100"/>
    </row>
    <row r="42" spans="1:7">
      <c r="A42" s="26"/>
      <c r="B42" s="3240" t="s">
        <v>284</v>
      </c>
      <c r="C42" s="3241"/>
      <c r="D42" s="99"/>
      <c r="E42" s="99"/>
      <c r="F42" s="100"/>
    </row>
    <row r="43" spans="1:7" ht="13.5" thickBot="1">
      <c r="A43" s="26"/>
      <c r="B43" s="3256" t="s">
        <v>285</v>
      </c>
      <c r="C43" s="3257"/>
      <c r="D43" s="99"/>
      <c r="E43" s="99"/>
      <c r="F43" s="100"/>
    </row>
    <row r="44" spans="1:7" ht="13.5" thickBot="1">
      <c r="A44" s="3258"/>
      <c r="B44" s="3259"/>
      <c r="C44" s="3259"/>
      <c r="D44" s="3251"/>
      <c r="E44" s="3251"/>
      <c r="F44" s="3252"/>
    </row>
    <row r="45" spans="1:7" ht="15" customHeight="1">
      <c r="A45" s="3253" t="s">
        <v>202</v>
      </c>
      <c r="B45" s="3254"/>
      <c r="C45" s="3255"/>
      <c r="D45" s="48" t="s">
        <v>272</v>
      </c>
      <c r="E45" s="48" t="s">
        <v>273</v>
      </c>
      <c r="F45" s="49" t="s">
        <v>274</v>
      </c>
    </row>
    <row r="46" spans="1:7">
      <c r="A46" s="26"/>
      <c r="B46" s="3240" t="s">
        <v>282</v>
      </c>
      <c r="C46" s="3241"/>
      <c r="D46" s="99"/>
      <c r="E46" s="99"/>
      <c r="F46" s="100"/>
    </row>
    <row r="47" spans="1:7">
      <c r="A47" s="26"/>
      <c r="B47" s="3240" t="s">
        <v>283</v>
      </c>
      <c r="C47" s="3241"/>
      <c r="D47" s="99"/>
      <c r="E47" s="99"/>
      <c r="F47" s="100"/>
    </row>
    <row r="48" spans="1:7" ht="13.5" thickBot="1">
      <c r="A48" s="26"/>
      <c r="B48" s="3256" t="s">
        <v>284</v>
      </c>
      <c r="C48" s="3257"/>
      <c r="D48" s="99"/>
      <c r="E48" s="99"/>
      <c r="F48" s="100"/>
    </row>
    <row r="49" spans="1:6" ht="13.5" thickBot="1">
      <c r="A49" s="3258"/>
      <c r="B49" s="3259"/>
      <c r="C49" s="3259"/>
      <c r="D49" s="3251"/>
      <c r="E49" s="3251"/>
      <c r="F49" s="3252"/>
    </row>
    <row r="50" spans="1:6" ht="15" customHeight="1">
      <c r="A50" s="3253" t="s">
        <v>203</v>
      </c>
      <c r="B50" s="3254"/>
      <c r="C50" s="3255"/>
      <c r="D50" s="48" t="s">
        <v>272</v>
      </c>
      <c r="E50" s="48" t="s">
        <v>273</v>
      </c>
      <c r="F50" s="49" t="s">
        <v>274</v>
      </c>
    </row>
    <row r="51" spans="1:6">
      <c r="A51" s="26"/>
      <c r="B51" s="3240" t="s">
        <v>282</v>
      </c>
      <c r="C51" s="3241"/>
      <c r="D51" s="99"/>
      <c r="E51" s="99"/>
      <c r="F51" s="100"/>
    </row>
    <row r="52" spans="1:6">
      <c r="A52" s="26"/>
      <c r="B52" s="3240" t="s">
        <v>283</v>
      </c>
      <c r="C52" s="3241"/>
      <c r="D52" s="99"/>
      <c r="E52" s="99"/>
      <c r="F52" s="100"/>
    </row>
    <row r="53" spans="1:6">
      <c r="A53" s="26"/>
      <c r="B53" s="3240" t="s">
        <v>284</v>
      </c>
      <c r="C53" s="3241"/>
      <c r="D53" s="99"/>
      <c r="E53" s="99"/>
      <c r="F53" s="100"/>
    </row>
    <row r="54" spans="1:6" ht="13.5" thickBot="1">
      <c r="A54" s="26"/>
      <c r="B54" s="3256" t="s">
        <v>280</v>
      </c>
      <c r="C54" s="3257"/>
      <c r="D54" s="99"/>
      <c r="E54" s="99"/>
      <c r="F54" s="100"/>
    </row>
    <row r="55" spans="1:6" ht="13.5" thickBot="1">
      <c r="A55" s="3258"/>
      <c r="B55" s="3259"/>
      <c r="C55" s="3259"/>
      <c r="D55" s="3251"/>
      <c r="E55" s="3251"/>
      <c r="F55" s="3252"/>
    </row>
    <row r="56" spans="1:6" ht="15" customHeight="1">
      <c r="A56" s="3253" t="s">
        <v>254</v>
      </c>
      <c r="B56" s="3254"/>
      <c r="C56" s="3255"/>
      <c r="D56" s="48" t="s">
        <v>272</v>
      </c>
      <c r="E56" s="48" t="s">
        <v>273</v>
      </c>
      <c r="F56" s="49" t="s">
        <v>274</v>
      </c>
    </row>
    <row r="57" spans="1:6">
      <c r="A57" s="26"/>
      <c r="B57" s="3240" t="s">
        <v>282</v>
      </c>
      <c r="C57" s="3241"/>
      <c r="D57" s="99"/>
      <c r="E57" s="99"/>
      <c r="F57" s="100"/>
    </row>
    <row r="58" spans="1:6" ht="15.75" customHeight="1" thickBot="1">
      <c r="A58" s="29"/>
      <c r="B58" s="3256" t="s">
        <v>283</v>
      </c>
      <c r="C58" s="3257"/>
      <c r="D58" s="99"/>
      <c r="E58" s="99"/>
      <c r="F58" s="100"/>
    </row>
    <row r="59" spans="1:6" ht="15.75" customHeight="1" thickBot="1">
      <c r="A59" s="3267" t="s">
        <v>279</v>
      </c>
      <c r="B59" s="3268"/>
      <c r="C59" s="3269"/>
      <c r="D59" s="3262"/>
      <c r="E59" s="3263"/>
      <c r="F59" s="3264"/>
    </row>
    <row r="60" spans="1:6" ht="15.75" customHeight="1" thickBot="1">
      <c r="A60" s="96"/>
      <c r="B60" s="3265" t="s">
        <v>286</v>
      </c>
      <c r="C60" s="3266"/>
      <c r="D60" s="101"/>
      <c r="E60" s="101"/>
      <c r="F60" s="102"/>
    </row>
    <row r="61" spans="1:6" ht="15.75" customHeight="1" thickBot="1">
      <c r="A61" s="96"/>
      <c r="B61" s="3265" t="s">
        <v>287</v>
      </c>
      <c r="C61" s="3266"/>
      <c r="D61" s="103"/>
      <c r="E61" s="103"/>
      <c r="F61" s="104"/>
    </row>
  </sheetData>
  <sheetProtection formatRows="0" sort="0" autoFilter="0"/>
  <mergeCells count="61">
    <mergeCell ref="B61:C61"/>
    <mergeCell ref="A56:C56"/>
    <mergeCell ref="B57:C57"/>
    <mergeCell ref="B58:C58"/>
    <mergeCell ref="A59:C59"/>
    <mergeCell ref="D59:F59"/>
    <mergeCell ref="B60:C60"/>
    <mergeCell ref="A50:C50"/>
    <mergeCell ref="B51:C51"/>
    <mergeCell ref="B52:C52"/>
    <mergeCell ref="B53:C53"/>
    <mergeCell ref="B54:C54"/>
    <mergeCell ref="A55:F55"/>
    <mergeCell ref="A49:F49"/>
    <mergeCell ref="A38:F38"/>
    <mergeCell ref="A39:C39"/>
    <mergeCell ref="B40:C40"/>
    <mergeCell ref="B41:C41"/>
    <mergeCell ref="B42:C42"/>
    <mergeCell ref="B43:C43"/>
    <mergeCell ref="A44:F44"/>
    <mergeCell ref="A45:C45"/>
    <mergeCell ref="B46:C46"/>
    <mergeCell ref="B47:C47"/>
    <mergeCell ref="B48:C48"/>
    <mergeCell ref="B37:C37"/>
    <mergeCell ref="B26:C26"/>
    <mergeCell ref="B27:C27"/>
    <mergeCell ref="A28:F28"/>
    <mergeCell ref="A29:C29"/>
    <mergeCell ref="B30:C30"/>
    <mergeCell ref="B31:C31"/>
    <mergeCell ref="B32:C32"/>
    <mergeCell ref="B33:C33"/>
    <mergeCell ref="B34:C34"/>
    <mergeCell ref="A35:F35"/>
    <mergeCell ref="A36:C36"/>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A1:C1"/>
    <mergeCell ref="B2:C2"/>
    <mergeCell ref="B3:C3"/>
    <mergeCell ref="B4:C4"/>
    <mergeCell ref="B5:C5"/>
    <mergeCell ref="B6:C6"/>
    <mergeCell ref="B7:C7"/>
    <mergeCell ref="B8:C8"/>
    <mergeCell ref="B9:C9"/>
    <mergeCell ref="B11:C11"/>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0">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40.71093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3214" t="s">
        <v>29</v>
      </c>
      <c r="B1" s="3215"/>
      <c r="C1" s="3215"/>
      <c r="D1" s="68"/>
      <c r="E1" s="68"/>
      <c r="F1" s="68"/>
      <c r="G1" s="68"/>
      <c r="H1" s="69"/>
    </row>
    <row r="2" spans="1:10" s="1" customFormat="1">
      <c r="A2" s="2" t="s">
        <v>30</v>
      </c>
      <c r="B2" s="3176" t="s">
        <v>288</v>
      </c>
      <c r="C2" s="3176"/>
      <c r="D2" s="3"/>
      <c r="E2" s="3"/>
      <c r="F2" s="3"/>
      <c r="G2" s="3"/>
      <c r="H2" s="3"/>
    </row>
    <row r="3" spans="1:10" s="1" customFormat="1" ht="25.5" customHeight="1">
      <c r="A3" s="2" t="s">
        <v>31</v>
      </c>
      <c r="B3" s="3177" t="s">
        <v>289</v>
      </c>
      <c r="C3" s="3177"/>
      <c r="D3" s="4"/>
      <c r="E3" s="4"/>
      <c r="F3" s="4"/>
      <c r="G3" s="4"/>
      <c r="H3" s="4"/>
    </row>
    <row r="4" spans="1:10" s="1" customFormat="1">
      <c r="A4" s="2" t="s">
        <v>32</v>
      </c>
      <c r="B4" s="3176">
        <v>1</v>
      </c>
      <c r="C4" s="3176"/>
      <c r="D4" s="3"/>
      <c r="E4" s="3"/>
      <c r="F4" s="3"/>
      <c r="G4" s="3"/>
      <c r="H4" s="3"/>
    </row>
    <row r="5" spans="1:10" s="1" customFormat="1">
      <c r="A5" s="2" t="s">
        <v>33</v>
      </c>
      <c r="B5" s="2744"/>
      <c r="C5" s="2744"/>
      <c r="D5" s="5"/>
      <c r="E5" s="5"/>
      <c r="F5" s="5"/>
      <c r="G5" s="5"/>
      <c r="H5" s="5"/>
      <c r="I5" s="5"/>
    </row>
    <row r="6" spans="1:10" s="1" customFormat="1">
      <c r="A6" s="2" t="s">
        <v>34</v>
      </c>
      <c r="B6" s="2744"/>
      <c r="C6" s="2744"/>
      <c r="D6" s="5"/>
      <c r="E6" s="5"/>
      <c r="F6" s="5"/>
      <c r="G6" s="5"/>
      <c r="H6" s="5"/>
      <c r="I6" s="5"/>
    </row>
    <row r="7" spans="1:10" s="1" customFormat="1">
      <c r="A7" s="2" t="s">
        <v>35</v>
      </c>
      <c r="B7" s="2744"/>
      <c r="C7" s="2744"/>
      <c r="D7" s="5"/>
      <c r="E7" s="5"/>
      <c r="F7" s="5"/>
      <c r="G7" s="5"/>
      <c r="H7" s="5"/>
      <c r="I7" s="5"/>
    </row>
    <row r="8" spans="1:10" s="1" customFormat="1">
      <c r="A8" s="2" t="s">
        <v>36</v>
      </c>
      <c r="B8" s="2745"/>
      <c r="C8" s="2745"/>
      <c r="D8" s="6"/>
      <c r="E8" s="6"/>
      <c r="F8" s="6"/>
      <c r="G8" s="6"/>
      <c r="H8" s="6"/>
      <c r="I8" s="6"/>
    </row>
    <row r="9" spans="1:10" s="1" customFormat="1" ht="15.75">
      <c r="A9" s="2" t="s">
        <v>197</v>
      </c>
      <c r="B9" s="3239" t="s">
        <v>269</v>
      </c>
      <c r="C9" s="3239"/>
      <c r="D9" s="7"/>
      <c r="E9" s="7"/>
      <c r="F9" s="7"/>
      <c r="G9" s="7"/>
      <c r="H9" s="7"/>
      <c r="I9" s="7"/>
    </row>
    <row r="10" spans="1:10" customFormat="1" ht="15"/>
    <row r="11" spans="1:10" s="20" customFormat="1" ht="27" customHeight="1">
      <c r="A11" s="10" t="s">
        <v>196</v>
      </c>
      <c r="B11" s="3182"/>
      <c r="C11" s="3182"/>
      <c r="D11" s="3183"/>
      <c r="E11" s="3183"/>
      <c r="F11" s="3183"/>
      <c r="G11" s="7"/>
      <c r="H11" s="7"/>
      <c r="I11" s="7"/>
      <c r="J11" s="7"/>
    </row>
    <row r="12" spans="1:10" s="1" customFormat="1" ht="15.75">
      <c r="A12" s="2" t="s">
        <v>37</v>
      </c>
      <c r="B12" s="3217"/>
      <c r="C12" s="3217"/>
      <c r="D12" s="7"/>
      <c r="E12" s="7"/>
      <c r="F12" s="7"/>
      <c r="G12" s="7"/>
      <c r="H12" s="7"/>
      <c r="I12" s="7"/>
    </row>
    <row r="13" spans="1:10" s="90" customFormat="1" ht="12.75" customHeight="1" thickBot="1"/>
    <row r="14" spans="1:10" s="91" customFormat="1" ht="28.5" customHeight="1" thickBot="1">
      <c r="A14" s="2775" t="s">
        <v>270</v>
      </c>
      <c r="B14" s="2776"/>
      <c r="C14" s="2776"/>
      <c r="D14" s="2776"/>
      <c r="E14" s="2776"/>
      <c r="F14" s="2777"/>
    </row>
    <row r="15" spans="1:10" customFormat="1" ht="18.75" customHeight="1" thickBot="1">
      <c r="A15" s="3242" t="s">
        <v>271</v>
      </c>
      <c r="B15" s="3243"/>
      <c r="C15" s="3243"/>
      <c r="D15" s="3243"/>
      <c r="E15" s="3243"/>
      <c r="F15" s="3244"/>
    </row>
    <row r="16" spans="1:10">
      <c r="A16" s="3245" t="s">
        <v>201</v>
      </c>
      <c r="B16" s="3246"/>
      <c r="C16" s="3247"/>
      <c r="D16" s="92" t="s">
        <v>272</v>
      </c>
      <c r="E16" s="92" t="s">
        <v>273</v>
      </c>
      <c r="F16" s="93" t="s">
        <v>274</v>
      </c>
    </row>
    <row r="17" spans="1:7">
      <c r="A17" s="26"/>
      <c r="B17" s="3240" t="s">
        <v>275</v>
      </c>
      <c r="C17" s="3241"/>
      <c r="D17" s="94"/>
      <c r="E17" s="94"/>
      <c r="F17" s="95"/>
    </row>
    <row r="18" spans="1:7">
      <c r="A18" s="26"/>
      <c r="B18" s="3240" t="s">
        <v>276</v>
      </c>
      <c r="C18" s="3241"/>
      <c r="D18" s="94"/>
      <c r="E18" s="94"/>
      <c r="F18" s="95"/>
    </row>
    <row r="19" spans="1:7">
      <c r="A19" s="26"/>
      <c r="B19" s="3240" t="s">
        <v>277</v>
      </c>
      <c r="C19" s="3241"/>
      <c r="D19" s="94"/>
      <c r="E19" s="94"/>
      <c r="F19" s="95"/>
    </row>
    <row r="20" spans="1:7">
      <c r="A20" s="26"/>
      <c r="B20" s="3240" t="s">
        <v>278</v>
      </c>
      <c r="C20" s="3241"/>
      <c r="D20" s="94"/>
      <c r="E20" s="94"/>
      <c r="F20" s="95"/>
    </row>
    <row r="21" spans="1:7" ht="13.5" thickBot="1">
      <c r="A21" s="96"/>
      <c r="B21" s="3248" t="s">
        <v>279</v>
      </c>
      <c r="C21" s="3249"/>
      <c r="D21" s="97"/>
      <c r="E21" s="97"/>
      <c r="F21" s="98"/>
    </row>
    <row r="22" spans="1:7" ht="13.5" thickBot="1">
      <c r="A22" s="3250"/>
      <c r="B22" s="3251"/>
      <c r="C22" s="3251"/>
      <c r="D22" s="3251"/>
      <c r="E22" s="3251"/>
      <c r="F22" s="3252"/>
      <c r="G22" s="46"/>
    </row>
    <row r="23" spans="1:7" ht="15" customHeight="1">
      <c r="A23" s="3253" t="s">
        <v>202</v>
      </c>
      <c r="B23" s="3254"/>
      <c r="C23" s="3255"/>
      <c r="D23" s="92" t="s">
        <v>272</v>
      </c>
      <c r="E23" s="92" t="s">
        <v>273</v>
      </c>
      <c r="F23" s="93" t="s">
        <v>274</v>
      </c>
    </row>
    <row r="24" spans="1:7">
      <c r="A24" s="26"/>
      <c r="B24" s="3240" t="s">
        <v>275</v>
      </c>
      <c r="C24" s="3241"/>
      <c r="D24" s="94"/>
      <c r="E24" s="94"/>
      <c r="F24" s="95"/>
    </row>
    <row r="25" spans="1:7">
      <c r="A25" s="26"/>
      <c r="B25" s="3240" t="s">
        <v>276</v>
      </c>
      <c r="C25" s="3241"/>
      <c r="D25" s="94"/>
      <c r="E25" s="94"/>
      <c r="F25" s="95"/>
    </row>
    <row r="26" spans="1:7">
      <c r="A26" s="26"/>
      <c r="B26" s="3240" t="s">
        <v>277</v>
      </c>
      <c r="C26" s="3241"/>
      <c r="D26" s="94"/>
      <c r="E26" s="94"/>
      <c r="F26" s="95"/>
    </row>
    <row r="27" spans="1:7" ht="13.5" thickBot="1">
      <c r="A27" s="96"/>
      <c r="B27" s="3248" t="s">
        <v>279</v>
      </c>
      <c r="C27" s="3249"/>
      <c r="D27" s="97"/>
      <c r="E27" s="97"/>
      <c r="F27" s="98"/>
    </row>
    <row r="28" spans="1:7" ht="13.5" thickBot="1">
      <c r="A28" s="3250"/>
      <c r="B28" s="3251"/>
      <c r="C28" s="3251"/>
      <c r="D28" s="3251"/>
      <c r="E28" s="3251"/>
      <c r="F28" s="3252"/>
      <c r="G28" s="46"/>
    </row>
    <row r="29" spans="1:7" ht="15" customHeight="1">
      <c r="A29" s="3253" t="s">
        <v>203</v>
      </c>
      <c r="B29" s="3254"/>
      <c r="C29" s="3255"/>
      <c r="D29" s="92" t="s">
        <v>272</v>
      </c>
      <c r="E29" s="92" t="s">
        <v>273</v>
      </c>
      <c r="F29" s="93" t="s">
        <v>274</v>
      </c>
    </row>
    <row r="30" spans="1:7">
      <c r="A30" s="26"/>
      <c r="B30" s="3240" t="s">
        <v>275</v>
      </c>
      <c r="C30" s="3241"/>
      <c r="D30" s="94"/>
      <c r="E30" s="94"/>
      <c r="F30" s="95"/>
    </row>
    <row r="31" spans="1:7">
      <c r="A31" s="26"/>
      <c r="B31" s="3240" t="s">
        <v>276</v>
      </c>
      <c r="C31" s="3241"/>
      <c r="D31" s="94"/>
      <c r="E31" s="94"/>
      <c r="F31" s="95"/>
    </row>
    <row r="32" spans="1:7">
      <c r="A32" s="26"/>
      <c r="B32" s="3240" t="s">
        <v>277</v>
      </c>
      <c r="C32" s="3241"/>
      <c r="D32" s="94"/>
      <c r="E32" s="94"/>
      <c r="F32" s="95"/>
    </row>
    <row r="33" spans="1:7">
      <c r="A33" s="26"/>
      <c r="B33" s="3240" t="s">
        <v>280</v>
      </c>
      <c r="C33" s="3241"/>
      <c r="D33" s="94"/>
      <c r="E33" s="94"/>
      <c r="F33" s="95"/>
    </row>
    <row r="34" spans="1:7" ht="13.5" thickBot="1">
      <c r="A34" s="96"/>
      <c r="B34" s="3248" t="s">
        <v>279</v>
      </c>
      <c r="C34" s="3249"/>
      <c r="D34" s="97"/>
      <c r="E34" s="97"/>
      <c r="F34" s="98"/>
    </row>
    <row r="35" spans="1:7" ht="13.5" thickBot="1">
      <c r="A35" s="3250"/>
      <c r="B35" s="3251"/>
      <c r="C35" s="3251"/>
      <c r="D35" s="3251"/>
      <c r="E35" s="3251"/>
      <c r="F35" s="3252"/>
      <c r="G35" s="46"/>
    </row>
    <row r="36" spans="1:7" ht="15" customHeight="1">
      <c r="A36" s="3253" t="s">
        <v>254</v>
      </c>
      <c r="B36" s="3254"/>
      <c r="C36" s="3255"/>
      <c r="D36" s="48" t="s">
        <v>272</v>
      </c>
      <c r="E36" s="48" t="s">
        <v>273</v>
      </c>
      <c r="F36" s="49" t="s">
        <v>274</v>
      </c>
    </row>
    <row r="37" spans="1:7" ht="15.75" customHeight="1" thickBot="1">
      <c r="A37" s="29"/>
      <c r="B37" s="3256" t="s">
        <v>279</v>
      </c>
      <c r="C37" s="3257"/>
      <c r="D37" s="94"/>
      <c r="E37" s="94"/>
      <c r="F37" s="95"/>
    </row>
    <row r="38" spans="1:7" customFormat="1" ht="24" customHeight="1" thickBot="1">
      <c r="A38" s="3242" t="s">
        <v>281</v>
      </c>
      <c r="B38" s="3243"/>
      <c r="C38" s="3243"/>
      <c r="D38" s="3260"/>
      <c r="E38" s="3260"/>
      <c r="F38" s="3261"/>
    </row>
    <row r="39" spans="1:7">
      <c r="A39" s="3253" t="s">
        <v>201</v>
      </c>
      <c r="B39" s="3254"/>
      <c r="C39" s="3255"/>
      <c r="D39" s="48" t="s">
        <v>272</v>
      </c>
      <c r="E39" s="48" t="s">
        <v>273</v>
      </c>
      <c r="F39" s="49" t="s">
        <v>274</v>
      </c>
    </row>
    <row r="40" spans="1:7">
      <c r="A40" s="26"/>
      <c r="B40" s="3240" t="s">
        <v>282</v>
      </c>
      <c r="C40" s="3241"/>
      <c r="D40" s="99"/>
      <c r="E40" s="99"/>
      <c r="F40" s="100"/>
    </row>
    <row r="41" spans="1:7">
      <c r="A41" s="26"/>
      <c r="B41" s="3240" t="s">
        <v>283</v>
      </c>
      <c r="C41" s="3241"/>
      <c r="D41" s="99"/>
      <c r="E41" s="99"/>
      <c r="F41" s="100"/>
    </row>
    <row r="42" spans="1:7">
      <c r="A42" s="26"/>
      <c r="B42" s="3240" t="s">
        <v>284</v>
      </c>
      <c r="C42" s="3241"/>
      <c r="D42" s="99"/>
      <c r="E42" s="99"/>
      <c r="F42" s="100"/>
    </row>
    <row r="43" spans="1:7" ht="13.5" thickBot="1">
      <c r="A43" s="26"/>
      <c r="B43" s="3256" t="s">
        <v>285</v>
      </c>
      <c r="C43" s="3257"/>
      <c r="D43" s="99"/>
      <c r="E43" s="99"/>
      <c r="F43" s="100"/>
    </row>
    <row r="44" spans="1:7" ht="13.5" thickBot="1">
      <c r="A44" s="3258"/>
      <c r="B44" s="3259"/>
      <c r="C44" s="3259"/>
      <c r="D44" s="3251"/>
      <c r="E44" s="3251"/>
      <c r="F44" s="3252"/>
    </row>
    <row r="45" spans="1:7" ht="15" customHeight="1">
      <c r="A45" s="3253" t="s">
        <v>202</v>
      </c>
      <c r="B45" s="3254"/>
      <c r="C45" s="3255"/>
      <c r="D45" s="48" t="s">
        <v>272</v>
      </c>
      <c r="E45" s="48" t="s">
        <v>273</v>
      </c>
      <c r="F45" s="49" t="s">
        <v>274</v>
      </c>
    </row>
    <row r="46" spans="1:7">
      <c r="A46" s="26"/>
      <c r="B46" s="3240" t="s">
        <v>282</v>
      </c>
      <c r="C46" s="3241"/>
      <c r="D46" s="99"/>
      <c r="E46" s="99"/>
      <c r="F46" s="100"/>
    </row>
    <row r="47" spans="1:7">
      <c r="A47" s="26"/>
      <c r="B47" s="3240" t="s">
        <v>283</v>
      </c>
      <c r="C47" s="3241"/>
      <c r="D47" s="99"/>
      <c r="E47" s="99"/>
      <c r="F47" s="100"/>
    </row>
    <row r="48" spans="1:7" ht="13.5" thickBot="1">
      <c r="A48" s="26"/>
      <c r="B48" s="3256" t="s">
        <v>284</v>
      </c>
      <c r="C48" s="3257"/>
      <c r="D48" s="99"/>
      <c r="E48" s="99"/>
      <c r="F48" s="100"/>
    </row>
    <row r="49" spans="1:6" ht="13.5" thickBot="1">
      <c r="A49" s="3258"/>
      <c r="B49" s="3259"/>
      <c r="C49" s="3259"/>
      <c r="D49" s="3251"/>
      <c r="E49" s="3251"/>
      <c r="F49" s="3252"/>
    </row>
    <row r="50" spans="1:6" ht="15" customHeight="1">
      <c r="A50" s="3253" t="s">
        <v>203</v>
      </c>
      <c r="B50" s="3254"/>
      <c r="C50" s="3255"/>
      <c r="D50" s="48" t="s">
        <v>272</v>
      </c>
      <c r="E50" s="48" t="s">
        <v>273</v>
      </c>
      <c r="F50" s="49" t="s">
        <v>274</v>
      </c>
    </row>
    <row r="51" spans="1:6">
      <c r="A51" s="26"/>
      <c r="B51" s="3240" t="s">
        <v>282</v>
      </c>
      <c r="C51" s="3241"/>
      <c r="D51" s="99"/>
      <c r="E51" s="99"/>
      <c r="F51" s="100"/>
    </row>
    <row r="52" spans="1:6">
      <c r="A52" s="26"/>
      <c r="B52" s="3240" t="s">
        <v>283</v>
      </c>
      <c r="C52" s="3241"/>
      <c r="D52" s="99"/>
      <c r="E52" s="99"/>
      <c r="F52" s="100"/>
    </row>
    <row r="53" spans="1:6">
      <c r="A53" s="26"/>
      <c r="B53" s="3240" t="s">
        <v>284</v>
      </c>
      <c r="C53" s="3241"/>
      <c r="D53" s="99"/>
      <c r="E53" s="99"/>
      <c r="F53" s="100"/>
    </row>
    <row r="54" spans="1:6" ht="13.5" thickBot="1">
      <c r="A54" s="26"/>
      <c r="B54" s="3256" t="s">
        <v>280</v>
      </c>
      <c r="C54" s="3257"/>
      <c r="D54" s="99"/>
      <c r="E54" s="99"/>
      <c r="F54" s="100"/>
    </row>
    <row r="55" spans="1:6" ht="13.5" thickBot="1">
      <c r="A55" s="3258"/>
      <c r="B55" s="3259"/>
      <c r="C55" s="3259"/>
      <c r="D55" s="3251"/>
      <c r="E55" s="3251"/>
      <c r="F55" s="3252"/>
    </row>
    <row r="56" spans="1:6" ht="15" customHeight="1">
      <c r="A56" s="3253" t="s">
        <v>254</v>
      </c>
      <c r="B56" s="3254"/>
      <c r="C56" s="3255"/>
      <c r="D56" s="48" t="s">
        <v>272</v>
      </c>
      <c r="E56" s="48" t="s">
        <v>273</v>
      </c>
      <c r="F56" s="49" t="s">
        <v>274</v>
      </c>
    </row>
    <row r="57" spans="1:6">
      <c r="A57" s="26"/>
      <c r="B57" s="3240" t="s">
        <v>282</v>
      </c>
      <c r="C57" s="3241"/>
      <c r="D57" s="99"/>
      <c r="E57" s="99"/>
      <c r="F57" s="100"/>
    </row>
    <row r="58" spans="1:6" ht="15.75" customHeight="1" thickBot="1">
      <c r="A58" s="29"/>
      <c r="B58" s="3256" t="s">
        <v>283</v>
      </c>
      <c r="C58" s="3257"/>
      <c r="D58" s="99"/>
      <c r="E58" s="99"/>
      <c r="F58" s="100"/>
    </row>
    <row r="59" spans="1:6" ht="15.75" customHeight="1" thickBot="1">
      <c r="A59" s="3267" t="s">
        <v>279</v>
      </c>
      <c r="B59" s="3268"/>
      <c r="C59" s="3269"/>
      <c r="D59" s="3262"/>
      <c r="E59" s="3263"/>
      <c r="F59" s="3264"/>
    </row>
    <row r="60" spans="1:6" ht="15.75" customHeight="1" thickBot="1">
      <c r="A60" s="96"/>
      <c r="B60" s="3265" t="s">
        <v>286</v>
      </c>
      <c r="C60" s="3266"/>
      <c r="D60" s="101"/>
      <c r="E60" s="101"/>
      <c r="F60" s="102"/>
    </row>
    <row r="61" spans="1:6" ht="15.75" customHeight="1" thickBot="1">
      <c r="A61" s="96"/>
      <c r="B61" s="3265" t="s">
        <v>287</v>
      </c>
      <c r="C61" s="3266"/>
      <c r="D61" s="103"/>
      <c r="E61" s="103"/>
      <c r="F61" s="104"/>
    </row>
  </sheetData>
  <sheetProtection formatRows="0" sort="0" autoFilter="0"/>
  <mergeCells count="61">
    <mergeCell ref="B61:C61"/>
    <mergeCell ref="A56:C56"/>
    <mergeCell ref="B57:C57"/>
    <mergeCell ref="B58:C58"/>
    <mergeCell ref="A59:C59"/>
    <mergeCell ref="D59:F59"/>
    <mergeCell ref="B60:C60"/>
    <mergeCell ref="A50:C50"/>
    <mergeCell ref="B51:C51"/>
    <mergeCell ref="B52:C52"/>
    <mergeCell ref="B53:C53"/>
    <mergeCell ref="B54:C54"/>
    <mergeCell ref="A55:F55"/>
    <mergeCell ref="A49:F49"/>
    <mergeCell ref="A38:F38"/>
    <mergeCell ref="A39:C39"/>
    <mergeCell ref="B40:C40"/>
    <mergeCell ref="B41:C41"/>
    <mergeCell ref="B42:C42"/>
    <mergeCell ref="B43:C43"/>
    <mergeCell ref="A44:F44"/>
    <mergeCell ref="A45:C45"/>
    <mergeCell ref="B46:C46"/>
    <mergeCell ref="B47:C47"/>
    <mergeCell ref="B48:C48"/>
    <mergeCell ref="B37:C37"/>
    <mergeCell ref="B26:C26"/>
    <mergeCell ref="B27:C27"/>
    <mergeCell ref="A28:F28"/>
    <mergeCell ref="A29:C29"/>
    <mergeCell ref="B30:C30"/>
    <mergeCell ref="B31:C31"/>
    <mergeCell ref="B32:C32"/>
    <mergeCell ref="B33:C33"/>
    <mergeCell ref="B34:C34"/>
    <mergeCell ref="A35:F35"/>
    <mergeCell ref="A36:C36"/>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A1:C1"/>
    <mergeCell ref="B2:C2"/>
    <mergeCell ref="B3:C3"/>
    <mergeCell ref="B4:C4"/>
    <mergeCell ref="B5:C5"/>
    <mergeCell ref="B6:C6"/>
    <mergeCell ref="B7:C7"/>
    <mergeCell ref="B8:C8"/>
    <mergeCell ref="B9:C9"/>
    <mergeCell ref="B11:C11"/>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1">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40.71093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3214" t="s">
        <v>29</v>
      </c>
      <c r="B1" s="3215"/>
      <c r="C1" s="3215"/>
      <c r="D1" s="68"/>
      <c r="E1" s="68"/>
      <c r="F1" s="68"/>
      <c r="G1" s="68"/>
      <c r="H1" s="69"/>
    </row>
    <row r="2" spans="1:10" s="1" customFormat="1">
      <c r="A2" s="2" t="s">
        <v>30</v>
      </c>
      <c r="B2" s="3176" t="s">
        <v>267</v>
      </c>
      <c r="C2" s="3176"/>
      <c r="D2" s="3"/>
      <c r="E2" s="3"/>
      <c r="F2" s="3"/>
      <c r="G2" s="3"/>
      <c r="H2" s="3"/>
    </row>
    <row r="3" spans="1:10" s="1" customFormat="1" ht="26.25" customHeight="1">
      <c r="A3" s="2" t="s">
        <v>31</v>
      </c>
      <c r="B3" s="3177" t="s">
        <v>268</v>
      </c>
      <c r="C3" s="3177"/>
      <c r="D3" s="4"/>
      <c r="E3" s="4"/>
      <c r="F3" s="4"/>
      <c r="G3" s="4"/>
      <c r="H3" s="4"/>
    </row>
    <row r="4" spans="1:10" s="1" customFormat="1">
      <c r="A4" s="2" t="s">
        <v>32</v>
      </c>
      <c r="B4" s="3176">
        <v>1</v>
      </c>
      <c r="C4" s="3176"/>
      <c r="D4" s="3"/>
      <c r="E4" s="3"/>
      <c r="F4" s="3"/>
      <c r="G4" s="3"/>
      <c r="H4" s="3"/>
    </row>
    <row r="5" spans="1:10" s="1" customFormat="1">
      <c r="A5" s="2" t="s">
        <v>33</v>
      </c>
      <c r="B5" s="2744"/>
      <c r="C5" s="2744"/>
      <c r="D5" s="5"/>
      <c r="E5" s="5"/>
      <c r="F5" s="5"/>
      <c r="G5" s="5"/>
      <c r="H5" s="5"/>
      <c r="I5" s="5"/>
    </row>
    <row r="6" spans="1:10" s="1" customFormat="1">
      <c r="A6" s="2" t="s">
        <v>34</v>
      </c>
      <c r="B6" s="2744"/>
      <c r="C6" s="2744"/>
      <c r="D6" s="5"/>
      <c r="E6" s="5"/>
      <c r="F6" s="5"/>
      <c r="G6" s="5"/>
      <c r="H6" s="5"/>
      <c r="I6" s="5"/>
    </row>
    <row r="7" spans="1:10" s="1" customFormat="1">
      <c r="A7" s="2" t="s">
        <v>35</v>
      </c>
      <c r="B7" s="2744"/>
      <c r="C7" s="2744"/>
      <c r="D7" s="5"/>
      <c r="E7" s="5"/>
      <c r="F7" s="5"/>
      <c r="G7" s="5"/>
      <c r="H7" s="5"/>
      <c r="I7" s="5"/>
    </row>
    <row r="8" spans="1:10" s="1" customFormat="1">
      <c r="A8" s="2" t="s">
        <v>36</v>
      </c>
      <c r="B8" s="2745"/>
      <c r="C8" s="2745"/>
      <c r="D8" s="6"/>
      <c r="E8" s="6"/>
      <c r="F8" s="6"/>
      <c r="G8" s="6"/>
      <c r="H8" s="6"/>
      <c r="I8" s="6"/>
    </row>
    <row r="9" spans="1:10" s="1" customFormat="1" ht="15.75">
      <c r="A9" s="2" t="s">
        <v>197</v>
      </c>
      <c r="B9" s="3239" t="s">
        <v>269</v>
      </c>
      <c r="C9" s="3239"/>
      <c r="D9" s="7"/>
      <c r="E9" s="7"/>
      <c r="F9" s="7"/>
      <c r="G9" s="7"/>
      <c r="H9" s="7"/>
      <c r="I9" s="7"/>
    </row>
    <row r="10" spans="1:10" customFormat="1" ht="15"/>
    <row r="11" spans="1:10" s="20" customFormat="1" ht="27" customHeight="1">
      <c r="A11" s="10" t="s">
        <v>196</v>
      </c>
      <c r="B11" s="3182"/>
      <c r="C11" s="3182"/>
      <c r="D11" s="3183"/>
      <c r="E11" s="3183"/>
      <c r="F11" s="3183"/>
      <c r="G11" s="7"/>
      <c r="H11" s="7"/>
      <c r="I11" s="7"/>
      <c r="J11" s="7"/>
    </row>
    <row r="12" spans="1:10" s="1" customFormat="1" ht="15.75">
      <c r="A12" s="2" t="s">
        <v>37</v>
      </c>
      <c r="B12" s="3217"/>
      <c r="C12" s="3217"/>
      <c r="D12" s="7"/>
      <c r="E12" s="7"/>
      <c r="F12" s="7"/>
      <c r="G12" s="7"/>
      <c r="H12" s="7"/>
      <c r="I12" s="7"/>
    </row>
    <row r="13" spans="1:10" s="90" customFormat="1" ht="12.75" customHeight="1" thickBot="1"/>
    <row r="14" spans="1:10" s="91" customFormat="1" ht="28.5" customHeight="1" thickBot="1">
      <c r="A14" s="2775" t="s">
        <v>270</v>
      </c>
      <c r="B14" s="2776"/>
      <c r="C14" s="2776"/>
      <c r="D14" s="2776"/>
      <c r="E14" s="2776"/>
      <c r="F14" s="2777"/>
    </row>
    <row r="15" spans="1:10" customFormat="1" ht="18.75" customHeight="1" thickBot="1">
      <c r="A15" s="3242" t="s">
        <v>271</v>
      </c>
      <c r="B15" s="3243"/>
      <c r="C15" s="3243"/>
      <c r="D15" s="3243"/>
      <c r="E15" s="3243"/>
      <c r="F15" s="3244"/>
    </row>
    <row r="16" spans="1:10">
      <c r="A16" s="3245" t="s">
        <v>201</v>
      </c>
      <c r="B16" s="3246"/>
      <c r="C16" s="3247"/>
      <c r="D16" s="92" t="s">
        <v>272</v>
      </c>
      <c r="E16" s="92" t="s">
        <v>273</v>
      </c>
      <c r="F16" s="93" t="s">
        <v>274</v>
      </c>
    </row>
    <row r="17" spans="1:7">
      <c r="A17" s="26"/>
      <c r="B17" s="3240" t="s">
        <v>275</v>
      </c>
      <c r="C17" s="3241"/>
      <c r="D17" s="94"/>
      <c r="E17" s="94"/>
      <c r="F17" s="95"/>
    </row>
    <row r="18" spans="1:7">
      <c r="A18" s="26"/>
      <c r="B18" s="3240" t="s">
        <v>276</v>
      </c>
      <c r="C18" s="3241"/>
      <c r="D18" s="94"/>
      <c r="E18" s="94"/>
      <c r="F18" s="95"/>
    </row>
    <row r="19" spans="1:7">
      <c r="A19" s="26"/>
      <c r="B19" s="3240" t="s">
        <v>277</v>
      </c>
      <c r="C19" s="3241"/>
      <c r="D19" s="94"/>
      <c r="E19" s="94"/>
      <c r="F19" s="95"/>
    </row>
    <row r="20" spans="1:7">
      <c r="A20" s="26"/>
      <c r="B20" s="3240" t="s">
        <v>278</v>
      </c>
      <c r="C20" s="3241"/>
      <c r="D20" s="94"/>
      <c r="E20" s="94"/>
      <c r="F20" s="95"/>
    </row>
    <row r="21" spans="1:7" ht="13.5" thickBot="1">
      <c r="A21" s="96"/>
      <c r="B21" s="3248" t="s">
        <v>279</v>
      </c>
      <c r="C21" s="3249"/>
      <c r="D21" s="97"/>
      <c r="E21" s="97"/>
      <c r="F21" s="98"/>
    </row>
    <row r="22" spans="1:7" ht="13.5" thickBot="1">
      <c r="A22" s="3250"/>
      <c r="B22" s="3251"/>
      <c r="C22" s="3251"/>
      <c r="D22" s="3251"/>
      <c r="E22" s="3251"/>
      <c r="F22" s="3252"/>
      <c r="G22" s="46"/>
    </row>
    <row r="23" spans="1:7" ht="15" customHeight="1">
      <c r="A23" s="3253" t="s">
        <v>202</v>
      </c>
      <c r="B23" s="3254"/>
      <c r="C23" s="3255"/>
      <c r="D23" s="92" t="s">
        <v>272</v>
      </c>
      <c r="E23" s="92" t="s">
        <v>273</v>
      </c>
      <c r="F23" s="93" t="s">
        <v>274</v>
      </c>
    </row>
    <row r="24" spans="1:7">
      <c r="A24" s="26"/>
      <c r="B24" s="3240" t="s">
        <v>275</v>
      </c>
      <c r="C24" s="3241"/>
      <c r="D24" s="94"/>
      <c r="E24" s="94"/>
      <c r="F24" s="95"/>
    </row>
    <row r="25" spans="1:7">
      <c r="A25" s="26"/>
      <c r="B25" s="3240" t="s">
        <v>276</v>
      </c>
      <c r="C25" s="3241"/>
      <c r="D25" s="94"/>
      <c r="E25" s="94"/>
      <c r="F25" s="95"/>
    </row>
    <row r="26" spans="1:7">
      <c r="A26" s="26"/>
      <c r="B26" s="3240" t="s">
        <v>277</v>
      </c>
      <c r="C26" s="3241"/>
      <c r="D26" s="94"/>
      <c r="E26" s="94"/>
      <c r="F26" s="95"/>
    </row>
    <row r="27" spans="1:7" ht="13.5" thickBot="1">
      <c r="A27" s="96"/>
      <c r="B27" s="3248" t="s">
        <v>279</v>
      </c>
      <c r="C27" s="3249"/>
      <c r="D27" s="97"/>
      <c r="E27" s="97"/>
      <c r="F27" s="98"/>
    </row>
    <row r="28" spans="1:7" ht="13.5" thickBot="1">
      <c r="A28" s="3250"/>
      <c r="B28" s="3251"/>
      <c r="C28" s="3251"/>
      <c r="D28" s="3251"/>
      <c r="E28" s="3251"/>
      <c r="F28" s="3252"/>
      <c r="G28" s="46"/>
    </row>
    <row r="29" spans="1:7" ht="15" customHeight="1">
      <c r="A29" s="3253" t="s">
        <v>203</v>
      </c>
      <c r="B29" s="3254"/>
      <c r="C29" s="3255"/>
      <c r="D29" s="92" t="s">
        <v>272</v>
      </c>
      <c r="E29" s="92" t="s">
        <v>273</v>
      </c>
      <c r="F29" s="93" t="s">
        <v>274</v>
      </c>
    </row>
    <row r="30" spans="1:7">
      <c r="A30" s="26"/>
      <c r="B30" s="3240" t="s">
        <v>275</v>
      </c>
      <c r="C30" s="3241"/>
      <c r="D30" s="94"/>
      <c r="E30" s="94"/>
      <c r="F30" s="95"/>
    </row>
    <row r="31" spans="1:7">
      <c r="A31" s="26"/>
      <c r="B31" s="3240" t="s">
        <v>276</v>
      </c>
      <c r="C31" s="3241"/>
      <c r="D31" s="94"/>
      <c r="E31" s="94"/>
      <c r="F31" s="95"/>
    </row>
    <row r="32" spans="1:7">
      <c r="A32" s="26"/>
      <c r="B32" s="3240" t="s">
        <v>277</v>
      </c>
      <c r="C32" s="3241"/>
      <c r="D32" s="94"/>
      <c r="E32" s="94"/>
      <c r="F32" s="95"/>
    </row>
    <row r="33" spans="1:7">
      <c r="A33" s="26"/>
      <c r="B33" s="3240" t="s">
        <v>280</v>
      </c>
      <c r="C33" s="3241"/>
      <c r="D33" s="94"/>
      <c r="E33" s="94"/>
      <c r="F33" s="95"/>
    </row>
    <row r="34" spans="1:7" ht="13.5" thickBot="1">
      <c r="A34" s="96"/>
      <c r="B34" s="3248" t="s">
        <v>279</v>
      </c>
      <c r="C34" s="3249"/>
      <c r="D34" s="97"/>
      <c r="E34" s="97"/>
      <c r="F34" s="98"/>
    </row>
    <row r="35" spans="1:7" ht="13.5" thickBot="1">
      <c r="A35" s="3250"/>
      <c r="B35" s="3251"/>
      <c r="C35" s="3251"/>
      <c r="D35" s="3251"/>
      <c r="E35" s="3251"/>
      <c r="F35" s="3252"/>
      <c r="G35" s="46"/>
    </row>
    <row r="36" spans="1:7" ht="15" customHeight="1">
      <c r="A36" s="3253" t="s">
        <v>254</v>
      </c>
      <c r="B36" s="3254"/>
      <c r="C36" s="3255"/>
      <c r="D36" s="48" t="s">
        <v>272</v>
      </c>
      <c r="E36" s="48" t="s">
        <v>273</v>
      </c>
      <c r="F36" s="49" t="s">
        <v>274</v>
      </c>
    </row>
    <row r="37" spans="1:7" ht="15.75" customHeight="1" thickBot="1">
      <c r="A37" s="29"/>
      <c r="B37" s="3256" t="s">
        <v>279</v>
      </c>
      <c r="C37" s="3257"/>
      <c r="D37" s="94"/>
      <c r="E37" s="94"/>
      <c r="F37" s="95"/>
    </row>
    <row r="38" spans="1:7" customFormat="1" ht="24" customHeight="1" thickBot="1">
      <c r="A38" s="3242" t="s">
        <v>281</v>
      </c>
      <c r="B38" s="3243"/>
      <c r="C38" s="3243"/>
      <c r="D38" s="3260"/>
      <c r="E38" s="3260"/>
      <c r="F38" s="3261"/>
    </row>
    <row r="39" spans="1:7">
      <c r="A39" s="3253" t="s">
        <v>201</v>
      </c>
      <c r="B39" s="3254"/>
      <c r="C39" s="3255"/>
      <c r="D39" s="48" t="s">
        <v>272</v>
      </c>
      <c r="E39" s="48" t="s">
        <v>273</v>
      </c>
      <c r="F39" s="49" t="s">
        <v>274</v>
      </c>
    </row>
    <row r="40" spans="1:7">
      <c r="A40" s="26"/>
      <c r="B40" s="3240" t="s">
        <v>282</v>
      </c>
      <c r="C40" s="3241"/>
      <c r="D40" s="99"/>
      <c r="E40" s="99"/>
      <c r="F40" s="100"/>
    </row>
    <row r="41" spans="1:7">
      <c r="A41" s="26"/>
      <c r="B41" s="3240" t="s">
        <v>283</v>
      </c>
      <c r="C41" s="3241"/>
      <c r="D41" s="99"/>
      <c r="E41" s="99"/>
      <c r="F41" s="100"/>
    </row>
    <row r="42" spans="1:7">
      <c r="A42" s="26"/>
      <c r="B42" s="3240" t="s">
        <v>284</v>
      </c>
      <c r="C42" s="3241"/>
      <c r="D42" s="99"/>
      <c r="E42" s="99"/>
      <c r="F42" s="100"/>
    </row>
    <row r="43" spans="1:7" ht="13.5" thickBot="1">
      <c r="A43" s="26"/>
      <c r="B43" s="3256" t="s">
        <v>285</v>
      </c>
      <c r="C43" s="3257"/>
      <c r="D43" s="99"/>
      <c r="E43" s="99"/>
      <c r="F43" s="100"/>
    </row>
    <row r="44" spans="1:7" ht="13.5" thickBot="1">
      <c r="A44" s="3258"/>
      <c r="B44" s="3259"/>
      <c r="C44" s="3259"/>
      <c r="D44" s="3251"/>
      <c r="E44" s="3251"/>
      <c r="F44" s="3252"/>
    </row>
    <row r="45" spans="1:7" ht="15" customHeight="1">
      <c r="A45" s="3253" t="s">
        <v>202</v>
      </c>
      <c r="B45" s="3254"/>
      <c r="C45" s="3255"/>
      <c r="D45" s="48" t="s">
        <v>272</v>
      </c>
      <c r="E45" s="48" t="s">
        <v>273</v>
      </c>
      <c r="F45" s="49" t="s">
        <v>274</v>
      </c>
    </row>
    <row r="46" spans="1:7">
      <c r="A46" s="26"/>
      <c r="B46" s="3240" t="s">
        <v>282</v>
      </c>
      <c r="C46" s="3241"/>
      <c r="D46" s="99"/>
      <c r="E46" s="99"/>
      <c r="F46" s="100"/>
    </row>
    <row r="47" spans="1:7">
      <c r="A47" s="26"/>
      <c r="B47" s="3240" t="s">
        <v>283</v>
      </c>
      <c r="C47" s="3241"/>
      <c r="D47" s="99"/>
      <c r="E47" s="99"/>
      <c r="F47" s="100"/>
    </row>
    <row r="48" spans="1:7" ht="13.5" thickBot="1">
      <c r="A48" s="26"/>
      <c r="B48" s="3256" t="s">
        <v>284</v>
      </c>
      <c r="C48" s="3257"/>
      <c r="D48" s="99"/>
      <c r="E48" s="99"/>
      <c r="F48" s="100"/>
    </row>
    <row r="49" spans="1:6" ht="13.5" thickBot="1">
      <c r="A49" s="3258"/>
      <c r="B49" s="3259"/>
      <c r="C49" s="3259"/>
      <c r="D49" s="3251"/>
      <c r="E49" s="3251"/>
      <c r="F49" s="3252"/>
    </row>
    <row r="50" spans="1:6" ht="15" customHeight="1">
      <c r="A50" s="3253" t="s">
        <v>203</v>
      </c>
      <c r="B50" s="3254"/>
      <c r="C50" s="3255"/>
      <c r="D50" s="48" t="s">
        <v>272</v>
      </c>
      <c r="E50" s="48" t="s">
        <v>273</v>
      </c>
      <c r="F50" s="49" t="s">
        <v>274</v>
      </c>
    </row>
    <row r="51" spans="1:6">
      <c r="A51" s="26"/>
      <c r="B51" s="3240" t="s">
        <v>282</v>
      </c>
      <c r="C51" s="3241"/>
      <c r="D51" s="99"/>
      <c r="E51" s="99"/>
      <c r="F51" s="100"/>
    </row>
    <row r="52" spans="1:6">
      <c r="A52" s="26"/>
      <c r="B52" s="3240" t="s">
        <v>283</v>
      </c>
      <c r="C52" s="3241"/>
      <c r="D52" s="99"/>
      <c r="E52" s="99"/>
      <c r="F52" s="100"/>
    </row>
    <row r="53" spans="1:6">
      <c r="A53" s="26"/>
      <c r="B53" s="3240" t="s">
        <v>284</v>
      </c>
      <c r="C53" s="3241"/>
      <c r="D53" s="99"/>
      <c r="E53" s="99"/>
      <c r="F53" s="100"/>
    </row>
    <row r="54" spans="1:6" ht="13.5" thickBot="1">
      <c r="A54" s="26"/>
      <c r="B54" s="3256" t="s">
        <v>280</v>
      </c>
      <c r="C54" s="3257"/>
      <c r="D54" s="99"/>
      <c r="E54" s="99"/>
      <c r="F54" s="100"/>
    </row>
    <row r="55" spans="1:6" ht="13.5" thickBot="1">
      <c r="A55" s="3258"/>
      <c r="B55" s="3259"/>
      <c r="C55" s="3259"/>
      <c r="D55" s="3251"/>
      <c r="E55" s="3251"/>
      <c r="F55" s="3252"/>
    </row>
    <row r="56" spans="1:6" ht="15" customHeight="1">
      <c r="A56" s="3253" t="s">
        <v>254</v>
      </c>
      <c r="B56" s="3254"/>
      <c r="C56" s="3255"/>
      <c r="D56" s="48" t="s">
        <v>272</v>
      </c>
      <c r="E56" s="48" t="s">
        <v>273</v>
      </c>
      <c r="F56" s="49" t="s">
        <v>274</v>
      </c>
    </row>
    <row r="57" spans="1:6">
      <c r="A57" s="26"/>
      <c r="B57" s="3240" t="s">
        <v>282</v>
      </c>
      <c r="C57" s="3241"/>
      <c r="D57" s="99"/>
      <c r="E57" s="99"/>
      <c r="F57" s="100"/>
    </row>
    <row r="58" spans="1:6" ht="15.75" customHeight="1" thickBot="1">
      <c r="A58" s="29"/>
      <c r="B58" s="3256" t="s">
        <v>283</v>
      </c>
      <c r="C58" s="3257"/>
      <c r="D58" s="99"/>
      <c r="E58" s="99"/>
      <c r="F58" s="100"/>
    </row>
    <row r="59" spans="1:6" ht="15.75" customHeight="1" thickBot="1">
      <c r="A59" s="3267" t="s">
        <v>279</v>
      </c>
      <c r="B59" s="3268"/>
      <c r="C59" s="3269"/>
      <c r="D59" s="3262"/>
      <c r="E59" s="3263"/>
      <c r="F59" s="3264"/>
    </row>
    <row r="60" spans="1:6" ht="15.75" customHeight="1" thickBot="1">
      <c r="A60" s="96"/>
      <c r="B60" s="3265" t="s">
        <v>286</v>
      </c>
      <c r="C60" s="3266"/>
      <c r="D60" s="101"/>
      <c r="E60" s="101"/>
      <c r="F60" s="102"/>
    </row>
    <row r="61" spans="1:6" ht="15.75" customHeight="1" thickBot="1">
      <c r="A61" s="96"/>
      <c r="B61" s="3265" t="s">
        <v>287</v>
      </c>
      <c r="C61" s="3266"/>
      <c r="D61" s="103"/>
      <c r="E61" s="103"/>
      <c r="F61" s="104"/>
    </row>
  </sheetData>
  <sheetProtection formatRows="0" sort="0" autoFilter="0"/>
  <mergeCells count="61">
    <mergeCell ref="B61:C61"/>
    <mergeCell ref="A56:C56"/>
    <mergeCell ref="B57:C57"/>
    <mergeCell ref="B58:C58"/>
    <mergeCell ref="A59:C59"/>
    <mergeCell ref="D59:F59"/>
    <mergeCell ref="B60:C60"/>
    <mergeCell ref="A50:C50"/>
    <mergeCell ref="B51:C51"/>
    <mergeCell ref="B52:C52"/>
    <mergeCell ref="B53:C53"/>
    <mergeCell ref="B54:C54"/>
    <mergeCell ref="A55:F55"/>
    <mergeCell ref="A49:F49"/>
    <mergeCell ref="A38:F38"/>
    <mergeCell ref="A39:C39"/>
    <mergeCell ref="B40:C40"/>
    <mergeCell ref="B41:C41"/>
    <mergeCell ref="B42:C42"/>
    <mergeCell ref="B43:C43"/>
    <mergeCell ref="A44:F44"/>
    <mergeCell ref="A45:C45"/>
    <mergeCell ref="B46:C46"/>
    <mergeCell ref="B47:C47"/>
    <mergeCell ref="B48:C48"/>
    <mergeCell ref="B37:C37"/>
    <mergeCell ref="B26:C26"/>
    <mergeCell ref="B27:C27"/>
    <mergeCell ref="A28:F28"/>
    <mergeCell ref="A29:C29"/>
    <mergeCell ref="B30:C30"/>
    <mergeCell ref="B31:C31"/>
    <mergeCell ref="B32:C32"/>
    <mergeCell ref="B33:C33"/>
    <mergeCell ref="B34:C34"/>
    <mergeCell ref="A35:F35"/>
    <mergeCell ref="A36:C36"/>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A1:C1"/>
    <mergeCell ref="B2:C2"/>
    <mergeCell ref="B3:C3"/>
    <mergeCell ref="B4:C4"/>
    <mergeCell ref="B5:C5"/>
    <mergeCell ref="B6:C6"/>
    <mergeCell ref="B7:C7"/>
    <mergeCell ref="B8:C8"/>
    <mergeCell ref="B9:C9"/>
    <mergeCell ref="B11:C11"/>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2">
    <tabColor rgb="FF7030A0"/>
  </sheetPr>
  <dimension ref="A1:L318"/>
  <sheetViews>
    <sheetView workbookViewId="0">
      <selection activeCell="B9" sqref="B9:C9"/>
    </sheetView>
  </sheetViews>
  <sheetFormatPr defaultRowHeight="12.75"/>
  <cols>
    <col min="1" max="1" width="21.7109375" style="112" customWidth="1"/>
    <col min="2" max="2" width="32.28515625" style="112" customWidth="1"/>
    <col min="3" max="3" width="14.5703125" style="112" customWidth="1"/>
    <col min="4" max="4" width="13.42578125" style="112" customWidth="1"/>
    <col min="5" max="5" width="12.7109375" style="112" customWidth="1"/>
    <col min="6" max="6" width="21.7109375" style="112" customWidth="1"/>
    <col min="7" max="256" width="9.140625" style="112"/>
    <col min="257" max="257" width="8.7109375" style="112" customWidth="1"/>
    <col min="258" max="258" width="50.7109375" style="112" customWidth="1"/>
    <col min="259" max="260" width="10.7109375" style="112" customWidth="1"/>
    <col min="261" max="262" width="12.7109375" style="112" customWidth="1"/>
    <col min="263" max="512" width="9.140625" style="112"/>
    <col min="513" max="513" width="8.7109375" style="112" customWidth="1"/>
    <col min="514" max="514" width="50.7109375" style="112" customWidth="1"/>
    <col min="515" max="516" width="10.7109375" style="112" customWidth="1"/>
    <col min="517" max="518" width="12.7109375" style="112" customWidth="1"/>
    <col min="519" max="768" width="9.140625" style="112"/>
    <col min="769" max="769" width="8.7109375" style="112" customWidth="1"/>
    <col min="770" max="770" width="50.7109375" style="112" customWidth="1"/>
    <col min="771" max="772" width="10.7109375" style="112" customWidth="1"/>
    <col min="773" max="774" width="12.7109375" style="112" customWidth="1"/>
    <col min="775" max="1024" width="9.140625" style="112"/>
    <col min="1025" max="1025" width="8.7109375" style="112" customWidth="1"/>
    <col min="1026" max="1026" width="50.7109375" style="112" customWidth="1"/>
    <col min="1027" max="1028" width="10.7109375" style="112" customWidth="1"/>
    <col min="1029" max="1030" width="12.7109375" style="112" customWidth="1"/>
    <col min="1031" max="1280" width="9.140625" style="112"/>
    <col min="1281" max="1281" width="8.7109375" style="112" customWidth="1"/>
    <col min="1282" max="1282" width="50.7109375" style="112" customWidth="1"/>
    <col min="1283" max="1284" width="10.7109375" style="112" customWidth="1"/>
    <col min="1285" max="1286" width="12.7109375" style="112" customWidth="1"/>
    <col min="1287" max="1536" width="9.140625" style="112"/>
    <col min="1537" max="1537" width="8.7109375" style="112" customWidth="1"/>
    <col min="1538" max="1538" width="50.7109375" style="112" customWidth="1"/>
    <col min="1539" max="1540" width="10.7109375" style="112" customWidth="1"/>
    <col min="1541" max="1542" width="12.7109375" style="112" customWidth="1"/>
    <col min="1543" max="1792" width="9.140625" style="112"/>
    <col min="1793" max="1793" width="8.7109375" style="112" customWidth="1"/>
    <col min="1794" max="1794" width="50.7109375" style="112" customWidth="1"/>
    <col min="1795" max="1796" width="10.7109375" style="112" customWidth="1"/>
    <col min="1797" max="1798" width="12.7109375" style="112" customWidth="1"/>
    <col min="1799" max="2048" width="9.140625" style="112"/>
    <col min="2049" max="2049" width="8.7109375" style="112" customWidth="1"/>
    <col min="2050" max="2050" width="50.7109375" style="112" customWidth="1"/>
    <col min="2051" max="2052" width="10.7109375" style="112" customWidth="1"/>
    <col min="2053" max="2054" width="12.7109375" style="112" customWidth="1"/>
    <col min="2055" max="2304" width="9.140625" style="112"/>
    <col min="2305" max="2305" width="8.7109375" style="112" customWidth="1"/>
    <col min="2306" max="2306" width="50.7109375" style="112" customWidth="1"/>
    <col min="2307" max="2308" width="10.7109375" style="112" customWidth="1"/>
    <col min="2309" max="2310" width="12.7109375" style="112" customWidth="1"/>
    <col min="2311" max="2560" width="9.140625" style="112"/>
    <col min="2561" max="2561" width="8.7109375" style="112" customWidth="1"/>
    <col min="2562" max="2562" width="50.7109375" style="112" customWidth="1"/>
    <col min="2563" max="2564" width="10.7109375" style="112" customWidth="1"/>
    <col min="2565" max="2566" width="12.7109375" style="112" customWidth="1"/>
    <col min="2567" max="2816" width="9.140625" style="112"/>
    <col min="2817" max="2817" width="8.7109375" style="112" customWidth="1"/>
    <col min="2818" max="2818" width="50.7109375" style="112" customWidth="1"/>
    <col min="2819" max="2820" width="10.7109375" style="112" customWidth="1"/>
    <col min="2821" max="2822" width="12.7109375" style="112" customWidth="1"/>
    <col min="2823" max="3072" width="9.140625" style="112"/>
    <col min="3073" max="3073" width="8.7109375" style="112" customWidth="1"/>
    <col min="3074" max="3074" width="50.7109375" style="112" customWidth="1"/>
    <col min="3075" max="3076" width="10.7109375" style="112" customWidth="1"/>
    <col min="3077" max="3078" width="12.7109375" style="112" customWidth="1"/>
    <col min="3079" max="3328" width="9.140625" style="112"/>
    <col min="3329" max="3329" width="8.7109375" style="112" customWidth="1"/>
    <col min="3330" max="3330" width="50.7109375" style="112" customWidth="1"/>
    <col min="3331" max="3332" width="10.7109375" style="112" customWidth="1"/>
    <col min="3333" max="3334" width="12.7109375" style="112" customWidth="1"/>
    <col min="3335" max="3584" width="9.140625" style="112"/>
    <col min="3585" max="3585" width="8.7109375" style="112" customWidth="1"/>
    <col min="3586" max="3586" width="50.7109375" style="112" customWidth="1"/>
    <col min="3587" max="3588" width="10.7109375" style="112" customWidth="1"/>
    <col min="3589" max="3590" width="12.7109375" style="112" customWidth="1"/>
    <col min="3591" max="3840" width="9.140625" style="112"/>
    <col min="3841" max="3841" width="8.7109375" style="112" customWidth="1"/>
    <col min="3842" max="3842" width="50.7109375" style="112" customWidth="1"/>
    <col min="3843" max="3844" width="10.7109375" style="112" customWidth="1"/>
    <col min="3845" max="3846" width="12.7109375" style="112" customWidth="1"/>
    <col min="3847" max="4096" width="9.140625" style="112"/>
    <col min="4097" max="4097" width="8.7109375" style="112" customWidth="1"/>
    <col min="4098" max="4098" width="50.7109375" style="112" customWidth="1"/>
    <col min="4099" max="4100" width="10.7109375" style="112" customWidth="1"/>
    <col min="4101" max="4102" width="12.7109375" style="112" customWidth="1"/>
    <col min="4103" max="4352" width="9.140625" style="112"/>
    <col min="4353" max="4353" width="8.7109375" style="112" customWidth="1"/>
    <col min="4354" max="4354" width="50.7109375" style="112" customWidth="1"/>
    <col min="4355" max="4356" width="10.7109375" style="112" customWidth="1"/>
    <col min="4357" max="4358" width="12.7109375" style="112" customWidth="1"/>
    <col min="4359" max="4608" width="9.140625" style="112"/>
    <col min="4609" max="4609" width="8.7109375" style="112" customWidth="1"/>
    <col min="4610" max="4610" width="50.7109375" style="112" customWidth="1"/>
    <col min="4611" max="4612" width="10.7109375" style="112" customWidth="1"/>
    <col min="4613" max="4614" width="12.7109375" style="112" customWidth="1"/>
    <col min="4615" max="4864" width="9.140625" style="112"/>
    <col min="4865" max="4865" width="8.7109375" style="112" customWidth="1"/>
    <col min="4866" max="4866" width="50.7109375" style="112" customWidth="1"/>
    <col min="4867" max="4868" width="10.7109375" style="112" customWidth="1"/>
    <col min="4869" max="4870" width="12.7109375" style="112" customWidth="1"/>
    <col min="4871" max="5120" width="9.140625" style="112"/>
    <col min="5121" max="5121" width="8.7109375" style="112" customWidth="1"/>
    <col min="5122" max="5122" width="50.7109375" style="112" customWidth="1"/>
    <col min="5123" max="5124" width="10.7109375" style="112" customWidth="1"/>
    <col min="5125" max="5126" width="12.7109375" style="112" customWidth="1"/>
    <col min="5127" max="5376" width="9.140625" style="112"/>
    <col min="5377" max="5377" width="8.7109375" style="112" customWidth="1"/>
    <col min="5378" max="5378" width="50.7109375" style="112" customWidth="1"/>
    <col min="5379" max="5380" width="10.7109375" style="112" customWidth="1"/>
    <col min="5381" max="5382" width="12.7109375" style="112" customWidth="1"/>
    <col min="5383" max="5632" width="9.140625" style="112"/>
    <col min="5633" max="5633" width="8.7109375" style="112" customWidth="1"/>
    <col min="5634" max="5634" width="50.7109375" style="112" customWidth="1"/>
    <col min="5635" max="5636" width="10.7109375" style="112" customWidth="1"/>
    <col min="5637" max="5638" width="12.7109375" style="112" customWidth="1"/>
    <col min="5639" max="5888" width="9.140625" style="112"/>
    <col min="5889" max="5889" width="8.7109375" style="112" customWidth="1"/>
    <col min="5890" max="5890" width="50.7109375" style="112" customWidth="1"/>
    <col min="5891" max="5892" width="10.7109375" style="112" customWidth="1"/>
    <col min="5893" max="5894" width="12.7109375" style="112" customWidth="1"/>
    <col min="5895" max="6144" width="9.140625" style="112"/>
    <col min="6145" max="6145" width="8.7109375" style="112" customWidth="1"/>
    <col min="6146" max="6146" width="50.7109375" style="112" customWidth="1"/>
    <col min="6147" max="6148" width="10.7109375" style="112" customWidth="1"/>
    <col min="6149" max="6150" width="12.7109375" style="112" customWidth="1"/>
    <col min="6151" max="6400" width="9.140625" style="112"/>
    <col min="6401" max="6401" width="8.7109375" style="112" customWidth="1"/>
    <col min="6402" max="6402" width="50.7109375" style="112" customWidth="1"/>
    <col min="6403" max="6404" width="10.7109375" style="112" customWidth="1"/>
    <col min="6405" max="6406" width="12.7109375" style="112" customWidth="1"/>
    <col min="6407" max="6656" width="9.140625" style="112"/>
    <col min="6657" max="6657" width="8.7109375" style="112" customWidth="1"/>
    <col min="6658" max="6658" width="50.7109375" style="112" customWidth="1"/>
    <col min="6659" max="6660" width="10.7109375" style="112" customWidth="1"/>
    <col min="6661" max="6662" width="12.7109375" style="112" customWidth="1"/>
    <col min="6663" max="6912" width="9.140625" style="112"/>
    <col min="6913" max="6913" width="8.7109375" style="112" customWidth="1"/>
    <col min="6914" max="6914" width="50.7109375" style="112" customWidth="1"/>
    <col min="6915" max="6916" width="10.7109375" style="112" customWidth="1"/>
    <col min="6917" max="6918" width="12.7109375" style="112" customWidth="1"/>
    <col min="6919" max="7168" width="9.140625" style="112"/>
    <col min="7169" max="7169" width="8.7109375" style="112" customWidth="1"/>
    <col min="7170" max="7170" width="50.7109375" style="112" customWidth="1"/>
    <col min="7171" max="7172" width="10.7109375" style="112" customWidth="1"/>
    <col min="7173" max="7174" width="12.7109375" style="112" customWidth="1"/>
    <col min="7175" max="7424" width="9.140625" style="112"/>
    <col min="7425" max="7425" width="8.7109375" style="112" customWidth="1"/>
    <col min="7426" max="7426" width="50.7109375" style="112" customWidth="1"/>
    <col min="7427" max="7428" width="10.7109375" style="112" customWidth="1"/>
    <col min="7429" max="7430" width="12.7109375" style="112" customWidth="1"/>
    <col min="7431" max="7680" width="9.140625" style="112"/>
    <col min="7681" max="7681" width="8.7109375" style="112" customWidth="1"/>
    <col min="7682" max="7682" width="50.7109375" style="112" customWidth="1"/>
    <col min="7683" max="7684" width="10.7109375" style="112" customWidth="1"/>
    <col min="7685" max="7686" width="12.7109375" style="112" customWidth="1"/>
    <col min="7687" max="7936" width="9.140625" style="112"/>
    <col min="7937" max="7937" width="8.7109375" style="112" customWidth="1"/>
    <col min="7938" max="7938" width="50.7109375" style="112" customWidth="1"/>
    <col min="7939" max="7940" width="10.7109375" style="112" customWidth="1"/>
    <col min="7941" max="7942" width="12.7109375" style="112" customWidth="1"/>
    <col min="7943" max="8192" width="9.140625" style="112"/>
    <col min="8193" max="8193" width="8.7109375" style="112" customWidth="1"/>
    <col min="8194" max="8194" width="50.7109375" style="112" customWidth="1"/>
    <col min="8195" max="8196" width="10.7109375" style="112" customWidth="1"/>
    <col min="8197" max="8198" width="12.7109375" style="112" customWidth="1"/>
    <col min="8199" max="8448" width="9.140625" style="112"/>
    <col min="8449" max="8449" width="8.7109375" style="112" customWidth="1"/>
    <col min="8450" max="8450" width="50.7109375" style="112" customWidth="1"/>
    <col min="8451" max="8452" width="10.7109375" style="112" customWidth="1"/>
    <col min="8453" max="8454" width="12.7109375" style="112" customWidth="1"/>
    <col min="8455" max="8704" width="9.140625" style="112"/>
    <col min="8705" max="8705" width="8.7109375" style="112" customWidth="1"/>
    <col min="8706" max="8706" width="50.7109375" style="112" customWidth="1"/>
    <col min="8707" max="8708" width="10.7109375" style="112" customWidth="1"/>
    <col min="8709" max="8710" width="12.7109375" style="112" customWidth="1"/>
    <col min="8711" max="8960" width="9.140625" style="112"/>
    <col min="8961" max="8961" width="8.7109375" style="112" customWidth="1"/>
    <col min="8962" max="8962" width="50.7109375" style="112" customWidth="1"/>
    <col min="8963" max="8964" width="10.7109375" style="112" customWidth="1"/>
    <col min="8965" max="8966" width="12.7109375" style="112" customWidth="1"/>
    <col min="8967" max="9216" width="9.140625" style="112"/>
    <col min="9217" max="9217" width="8.7109375" style="112" customWidth="1"/>
    <col min="9218" max="9218" width="50.7109375" style="112" customWidth="1"/>
    <col min="9219" max="9220" width="10.7109375" style="112" customWidth="1"/>
    <col min="9221" max="9222" width="12.7109375" style="112" customWidth="1"/>
    <col min="9223" max="9472" width="9.140625" style="112"/>
    <col min="9473" max="9473" width="8.7109375" style="112" customWidth="1"/>
    <col min="9474" max="9474" width="50.7109375" style="112" customWidth="1"/>
    <col min="9475" max="9476" width="10.7109375" style="112" customWidth="1"/>
    <col min="9477" max="9478" width="12.7109375" style="112" customWidth="1"/>
    <col min="9479" max="9728" width="9.140625" style="112"/>
    <col min="9729" max="9729" width="8.7109375" style="112" customWidth="1"/>
    <col min="9730" max="9730" width="50.7109375" style="112" customWidth="1"/>
    <col min="9731" max="9732" width="10.7109375" style="112" customWidth="1"/>
    <col min="9733" max="9734" width="12.7109375" style="112" customWidth="1"/>
    <col min="9735" max="9984" width="9.140625" style="112"/>
    <col min="9985" max="9985" width="8.7109375" style="112" customWidth="1"/>
    <col min="9986" max="9986" width="50.7109375" style="112" customWidth="1"/>
    <col min="9987" max="9988" width="10.7109375" style="112" customWidth="1"/>
    <col min="9989" max="9990" width="12.7109375" style="112" customWidth="1"/>
    <col min="9991" max="10240" width="9.140625" style="112"/>
    <col min="10241" max="10241" width="8.7109375" style="112" customWidth="1"/>
    <col min="10242" max="10242" width="50.7109375" style="112" customWidth="1"/>
    <col min="10243" max="10244" width="10.7109375" style="112" customWidth="1"/>
    <col min="10245" max="10246" width="12.7109375" style="112" customWidth="1"/>
    <col min="10247" max="10496" width="9.140625" style="112"/>
    <col min="10497" max="10497" width="8.7109375" style="112" customWidth="1"/>
    <col min="10498" max="10498" width="50.7109375" style="112" customWidth="1"/>
    <col min="10499" max="10500" width="10.7109375" style="112" customWidth="1"/>
    <col min="10501" max="10502" width="12.7109375" style="112" customWidth="1"/>
    <col min="10503" max="10752" width="9.140625" style="112"/>
    <col min="10753" max="10753" width="8.7109375" style="112" customWidth="1"/>
    <col min="10754" max="10754" width="50.7109375" style="112" customWidth="1"/>
    <col min="10755" max="10756" width="10.7109375" style="112" customWidth="1"/>
    <col min="10757" max="10758" width="12.7109375" style="112" customWidth="1"/>
    <col min="10759" max="11008" width="9.140625" style="112"/>
    <col min="11009" max="11009" width="8.7109375" style="112" customWidth="1"/>
    <col min="11010" max="11010" width="50.7109375" style="112" customWidth="1"/>
    <col min="11011" max="11012" width="10.7109375" style="112" customWidth="1"/>
    <col min="11013" max="11014" width="12.7109375" style="112" customWidth="1"/>
    <col min="11015" max="11264" width="9.140625" style="112"/>
    <col min="11265" max="11265" width="8.7109375" style="112" customWidth="1"/>
    <col min="11266" max="11266" width="50.7109375" style="112" customWidth="1"/>
    <col min="11267" max="11268" width="10.7109375" style="112" customWidth="1"/>
    <col min="11269" max="11270" width="12.7109375" style="112" customWidth="1"/>
    <col min="11271" max="11520" width="9.140625" style="112"/>
    <col min="11521" max="11521" width="8.7109375" style="112" customWidth="1"/>
    <col min="11522" max="11522" width="50.7109375" style="112" customWidth="1"/>
    <col min="11523" max="11524" width="10.7109375" style="112" customWidth="1"/>
    <col min="11525" max="11526" width="12.7109375" style="112" customWidth="1"/>
    <col min="11527" max="11776" width="9.140625" style="112"/>
    <col min="11777" max="11777" width="8.7109375" style="112" customWidth="1"/>
    <col min="11778" max="11778" width="50.7109375" style="112" customWidth="1"/>
    <col min="11779" max="11780" width="10.7109375" style="112" customWidth="1"/>
    <col min="11781" max="11782" width="12.7109375" style="112" customWidth="1"/>
    <col min="11783" max="12032" width="9.140625" style="112"/>
    <col min="12033" max="12033" width="8.7109375" style="112" customWidth="1"/>
    <col min="12034" max="12034" width="50.7109375" style="112" customWidth="1"/>
    <col min="12035" max="12036" width="10.7109375" style="112" customWidth="1"/>
    <col min="12037" max="12038" width="12.7109375" style="112" customWidth="1"/>
    <col min="12039" max="12288" width="9.140625" style="112"/>
    <col min="12289" max="12289" width="8.7109375" style="112" customWidth="1"/>
    <col min="12290" max="12290" width="50.7109375" style="112" customWidth="1"/>
    <col min="12291" max="12292" width="10.7109375" style="112" customWidth="1"/>
    <col min="12293" max="12294" width="12.7109375" style="112" customWidth="1"/>
    <col min="12295" max="12544" width="9.140625" style="112"/>
    <col min="12545" max="12545" width="8.7109375" style="112" customWidth="1"/>
    <col min="12546" max="12546" width="50.7109375" style="112" customWidth="1"/>
    <col min="12547" max="12548" width="10.7109375" style="112" customWidth="1"/>
    <col min="12549" max="12550" width="12.7109375" style="112" customWidth="1"/>
    <col min="12551" max="12800" width="9.140625" style="112"/>
    <col min="12801" max="12801" width="8.7109375" style="112" customWidth="1"/>
    <col min="12802" max="12802" width="50.7109375" style="112" customWidth="1"/>
    <col min="12803" max="12804" width="10.7109375" style="112" customWidth="1"/>
    <col min="12805" max="12806" width="12.7109375" style="112" customWidth="1"/>
    <col min="12807" max="13056" width="9.140625" style="112"/>
    <col min="13057" max="13057" width="8.7109375" style="112" customWidth="1"/>
    <col min="13058" max="13058" width="50.7109375" style="112" customWidth="1"/>
    <col min="13059" max="13060" width="10.7109375" style="112" customWidth="1"/>
    <col min="13061" max="13062" width="12.7109375" style="112" customWidth="1"/>
    <col min="13063" max="13312" width="9.140625" style="112"/>
    <col min="13313" max="13313" width="8.7109375" style="112" customWidth="1"/>
    <col min="13314" max="13314" width="50.7109375" style="112" customWidth="1"/>
    <col min="13315" max="13316" width="10.7109375" style="112" customWidth="1"/>
    <col min="13317" max="13318" width="12.7109375" style="112" customWidth="1"/>
    <col min="13319" max="13568" width="9.140625" style="112"/>
    <col min="13569" max="13569" width="8.7109375" style="112" customWidth="1"/>
    <col min="13570" max="13570" width="50.7109375" style="112" customWidth="1"/>
    <col min="13571" max="13572" width="10.7109375" style="112" customWidth="1"/>
    <col min="13573" max="13574" width="12.7109375" style="112" customWidth="1"/>
    <col min="13575" max="13824" width="9.140625" style="112"/>
    <col min="13825" max="13825" width="8.7109375" style="112" customWidth="1"/>
    <col min="13826" max="13826" width="50.7109375" style="112" customWidth="1"/>
    <col min="13827" max="13828" width="10.7109375" style="112" customWidth="1"/>
    <col min="13829" max="13830" width="12.7109375" style="112" customWidth="1"/>
    <col min="13831" max="14080" width="9.140625" style="112"/>
    <col min="14081" max="14081" width="8.7109375" style="112" customWidth="1"/>
    <col min="14082" max="14082" width="50.7109375" style="112" customWidth="1"/>
    <col min="14083" max="14084" width="10.7109375" style="112" customWidth="1"/>
    <col min="14085" max="14086" width="12.7109375" style="112" customWidth="1"/>
    <col min="14087" max="14336" width="9.140625" style="112"/>
    <col min="14337" max="14337" width="8.7109375" style="112" customWidth="1"/>
    <col min="14338" max="14338" width="50.7109375" style="112" customWidth="1"/>
    <col min="14339" max="14340" width="10.7109375" style="112" customWidth="1"/>
    <col min="14341" max="14342" width="12.7109375" style="112" customWidth="1"/>
    <col min="14343" max="14592" width="9.140625" style="112"/>
    <col min="14593" max="14593" width="8.7109375" style="112" customWidth="1"/>
    <col min="14594" max="14594" width="50.7109375" style="112" customWidth="1"/>
    <col min="14595" max="14596" width="10.7109375" style="112" customWidth="1"/>
    <col min="14597" max="14598" width="12.7109375" style="112" customWidth="1"/>
    <col min="14599" max="14848" width="9.140625" style="112"/>
    <col min="14849" max="14849" width="8.7109375" style="112" customWidth="1"/>
    <col min="14850" max="14850" width="50.7109375" style="112" customWidth="1"/>
    <col min="14851" max="14852" width="10.7109375" style="112" customWidth="1"/>
    <col min="14853" max="14854" width="12.7109375" style="112" customWidth="1"/>
    <col min="14855" max="15104" width="9.140625" style="112"/>
    <col min="15105" max="15105" width="8.7109375" style="112" customWidth="1"/>
    <col min="15106" max="15106" width="50.7109375" style="112" customWidth="1"/>
    <col min="15107" max="15108" width="10.7109375" style="112" customWidth="1"/>
    <col min="15109" max="15110" width="12.7109375" style="112" customWidth="1"/>
    <col min="15111" max="15360" width="9.140625" style="112"/>
    <col min="15361" max="15361" width="8.7109375" style="112" customWidth="1"/>
    <col min="15362" max="15362" width="50.7109375" style="112" customWidth="1"/>
    <col min="15363" max="15364" width="10.7109375" style="112" customWidth="1"/>
    <col min="15365" max="15366" width="12.7109375" style="112" customWidth="1"/>
    <col min="15367" max="15616" width="9.140625" style="112"/>
    <col min="15617" max="15617" width="8.7109375" style="112" customWidth="1"/>
    <col min="15618" max="15618" width="50.7109375" style="112" customWidth="1"/>
    <col min="15619" max="15620" width="10.7109375" style="112" customWidth="1"/>
    <col min="15621" max="15622" width="12.7109375" style="112" customWidth="1"/>
    <col min="15623" max="15872" width="9.140625" style="112"/>
    <col min="15873" max="15873" width="8.7109375" style="112" customWidth="1"/>
    <col min="15874" max="15874" width="50.7109375" style="112" customWidth="1"/>
    <col min="15875" max="15876" width="10.7109375" style="112" customWidth="1"/>
    <col min="15877" max="15878" width="12.7109375" style="112" customWidth="1"/>
    <col min="15879" max="16128" width="9.140625" style="112"/>
    <col min="16129" max="16129" width="8.7109375" style="112" customWidth="1"/>
    <col min="16130" max="16130" width="50.7109375" style="112" customWidth="1"/>
    <col min="16131" max="16132" width="10.7109375" style="112" customWidth="1"/>
    <col min="16133" max="16134" width="12.7109375" style="112" customWidth="1"/>
    <col min="16135" max="16384" width="9.140625" style="112"/>
  </cols>
  <sheetData>
    <row r="1" spans="1:12" s="13" customFormat="1">
      <c r="A1" s="2740" t="s">
        <v>29</v>
      </c>
      <c r="B1" s="2741"/>
      <c r="C1" s="2741"/>
      <c r="D1" s="11"/>
      <c r="E1" s="11"/>
      <c r="F1" s="11"/>
      <c r="G1" s="11"/>
      <c r="H1" s="11"/>
      <c r="I1" s="50"/>
    </row>
    <row r="2" spans="1:12" s="13" customFormat="1">
      <c r="A2" s="88" t="s">
        <v>30</v>
      </c>
      <c r="B2" s="2742" t="s">
        <v>387</v>
      </c>
      <c r="C2" s="2742"/>
      <c r="D2" s="106"/>
      <c r="E2" s="106"/>
      <c r="F2" s="106"/>
      <c r="G2" s="106"/>
      <c r="H2" s="106"/>
      <c r="I2" s="106"/>
    </row>
    <row r="3" spans="1:12" s="13" customFormat="1">
      <c r="A3" s="88" t="s">
        <v>31</v>
      </c>
      <c r="B3" s="2743" t="s">
        <v>388</v>
      </c>
      <c r="C3" s="2743"/>
      <c r="D3" s="12"/>
      <c r="E3" s="150"/>
      <c r="F3" s="150"/>
      <c r="G3" s="150"/>
      <c r="H3" s="12"/>
      <c r="I3" s="12"/>
    </row>
    <row r="4" spans="1:12" s="13" customFormat="1">
      <c r="A4" s="88" t="s">
        <v>32</v>
      </c>
      <c r="B4" s="2742">
        <v>1</v>
      </c>
      <c r="C4" s="2742"/>
      <c r="D4" s="106"/>
      <c r="E4" s="151"/>
      <c r="F4" s="151"/>
      <c r="G4" s="151"/>
      <c r="H4" s="106"/>
      <c r="I4" s="106"/>
    </row>
    <row r="5" spans="1:12" s="13" customFormat="1">
      <c r="A5" s="88" t="s">
        <v>33</v>
      </c>
      <c r="B5" s="3270"/>
      <c r="C5" s="3270"/>
      <c r="D5" s="117"/>
      <c r="E5" s="167"/>
      <c r="F5" s="167"/>
      <c r="G5" s="167"/>
      <c r="H5" s="117"/>
      <c r="I5" s="117"/>
    </row>
    <row r="6" spans="1:12" s="13" customFormat="1">
      <c r="A6" s="88" t="s">
        <v>34</v>
      </c>
      <c r="B6" s="3270"/>
      <c r="C6" s="3270"/>
      <c r="D6" s="117"/>
      <c r="E6" s="167"/>
      <c r="F6" s="167"/>
      <c r="G6" s="167"/>
      <c r="H6" s="117"/>
      <c r="I6" s="117"/>
    </row>
    <row r="7" spans="1:12" s="13" customFormat="1">
      <c r="A7" s="88" t="s">
        <v>35</v>
      </c>
      <c r="B7" s="3270"/>
      <c r="C7" s="3270"/>
      <c r="D7" s="117"/>
      <c r="E7" s="117"/>
      <c r="F7" s="117"/>
      <c r="G7" s="117"/>
      <c r="H7" s="117"/>
      <c r="I7" s="117"/>
    </row>
    <row r="8" spans="1:12" s="13" customFormat="1">
      <c r="A8" s="88" t="s">
        <v>36</v>
      </c>
      <c r="B8" s="2938"/>
      <c r="C8" s="2938"/>
      <c r="D8" s="118"/>
      <c r="E8" s="118"/>
      <c r="F8" s="118"/>
      <c r="G8" s="118"/>
      <c r="H8" s="118"/>
      <c r="I8" s="118"/>
    </row>
    <row r="9" spans="1:12" s="13" customFormat="1" ht="29.25" customHeight="1">
      <c r="A9" s="88" t="s">
        <v>197</v>
      </c>
      <c r="B9" s="3277" t="s">
        <v>2541</v>
      </c>
      <c r="C9" s="3277"/>
      <c r="D9" s="107"/>
      <c r="E9" s="107"/>
      <c r="F9" s="107"/>
      <c r="G9" s="107"/>
      <c r="H9" s="107"/>
      <c r="I9" s="107"/>
      <c r="J9" s="107"/>
    </row>
    <row r="10" spans="1:12" s="108" customFormat="1" ht="15"/>
    <row r="11" spans="1:12" s="110" customFormat="1" ht="27" customHeight="1">
      <c r="A11" s="10" t="s">
        <v>196</v>
      </c>
      <c r="B11" s="2748"/>
      <c r="C11" s="2748"/>
      <c r="D11" s="2781"/>
      <c r="E11" s="2781"/>
      <c r="F11" s="2781"/>
      <c r="G11" s="107"/>
      <c r="H11" s="107"/>
      <c r="I11" s="107"/>
      <c r="J11" s="107"/>
    </row>
    <row r="12" spans="1:12" s="13" customFormat="1" ht="15.75">
      <c r="A12" s="88" t="s">
        <v>37</v>
      </c>
      <c r="B12" s="3278"/>
      <c r="C12" s="3278"/>
      <c r="D12" s="107"/>
      <c r="E12" s="107"/>
      <c r="F12" s="107"/>
      <c r="G12" s="107"/>
      <c r="H12" s="107"/>
      <c r="I12" s="107"/>
      <c r="J12" s="107"/>
    </row>
    <row r="13" spans="1:12" s="13" customFormat="1" ht="15.75">
      <c r="A13" s="106"/>
      <c r="B13" s="168"/>
      <c r="C13" s="168"/>
      <c r="D13" s="107"/>
      <c r="E13" s="107"/>
      <c r="F13" s="107"/>
      <c r="G13" s="107"/>
      <c r="H13" s="107"/>
      <c r="I13" s="107"/>
      <c r="J13" s="107"/>
    </row>
    <row r="14" spans="1:12" s="13" customFormat="1" ht="15.75">
      <c r="A14" s="2811" t="s">
        <v>389</v>
      </c>
      <c r="B14" s="2811"/>
      <c r="C14" s="2811"/>
      <c r="D14" s="2811"/>
      <c r="E14" s="2811"/>
      <c r="F14" s="2811"/>
      <c r="G14" s="107"/>
      <c r="H14" s="107"/>
      <c r="I14" s="107"/>
      <c r="J14" s="107"/>
    </row>
    <row r="15" spans="1:12" s="13" customFormat="1" ht="16.5" thickBot="1">
      <c r="A15" s="106"/>
      <c r="B15" s="168"/>
      <c r="C15" s="168"/>
      <c r="D15" s="107"/>
      <c r="E15" s="107"/>
      <c r="F15" s="107"/>
      <c r="G15" s="107"/>
      <c r="H15" s="107"/>
      <c r="I15" s="107"/>
      <c r="J15" s="107"/>
    </row>
    <row r="16" spans="1:12" s="22" customFormat="1" ht="21.95" customHeight="1" thickBot="1">
      <c r="A16" s="3271" t="s">
        <v>271</v>
      </c>
      <c r="B16" s="3272"/>
      <c r="C16" s="3272"/>
      <c r="D16" s="3272"/>
      <c r="E16" s="3272"/>
      <c r="F16" s="3273"/>
      <c r="G16" s="106"/>
      <c r="H16" s="106"/>
      <c r="I16" s="106"/>
      <c r="J16" s="106"/>
      <c r="K16" s="106"/>
      <c r="L16" s="106"/>
    </row>
    <row r="17" spans="1:6" s="91" customFormat="1" ht="28.5" customHeight="1" thickBot="1">
      <c r="A17" s="3274" t="s">
        <v>390</v>
      </c>
      <c r="B17" s="3275"/>
      <c r="C17" s="3275"/>
      <c r="D17" s="3275"/>
      <c r="E17" s="3275"/>
      <c r="F17" s="3276"/>
    </row>
    <row r="18" spans="1:6" ht="25.5">
      <c r="A18" s="169" t="s">
        <v>391</v>
      </c>
      <c r="B18" s="170" t="s">
        <v>392</v>
      </c>
      <c r="C18" s="170" t="s">
        <v>393</v>
      </c>
      <c r="D18" s="170" t="s">
        <v>394</v>
      </c>
      <c r="E18" s="170" t="s">
        <v>395</v>
      </c>
      <c r="F18" s="171" t="s">
        <v>396</v>
      </c>
    </row>
    <row r="19" spans="1:6">
      <c r="A19" s="172"/>
      <c r="B19" s="173"/>
      <c r="C19" s="174"/>
      <c r="D19" s="175"/>
      <c r="E19" s="176"/>
      <c r="F19" s="177"/>
    </row>
    <row r="20" spans="1:6">
      <c r="A20" s="172"/>
      <c r="B20" s="172"/>
      <c r="C20" s="174"/>
      <c r="D20" s="175"/>
      <c r="E20" s="176"/>
      <c r="F20" s="177"/>
    </row>
    <row r="21" spans="1:6">
      <c r="A21" s="172"/>
      <c r="B21" s="172"/>
      <c r="C21" s="174"/>
      <c r="D21" s="175"/>
      <c r="E21" s="176"/>
      <c r="F21" s="177"/>
    </row>
    <row r="22" spans="1:6">
      <c r="A22" s="172"/>
      <c r="B22" s="172"/>
      <c r="C22" s="174"/>
      <c r="D22" s="175"/>
      <c r="E22" s="176"/>
      <c r="F22" s="177"/>
    </row>
    <row r="23" spans="1:6">
      <c r="A23" s="172"/>
      <c r="B23" s="172"/>
      <c r="C23" s="174"/>
      <c r="D23" s="175"/>
      <c r="E23" s="176"/>
      <c r="F23" s="177"/>
    </row>
    <row r="24" spans="1:6">
      <c r="A24" s="172"/>
      <c r="B24" s="172"/>
      <c r="C24" s="174"/>
      <c r="D24" s="175"/>
      <c r="E24" s="176"/>
      <c r="F24" s="177"/>
    </row>
    <row r="25" spans="1:6">
      <c r="A25" s="172"/>
      <c r="B25" s="172"/>
      <c r="C25" s="174"/>
      <c r="D25" s="175"/>
      <c r="E25" s="176"/>
      <c r="F25" s="177"/>
    </row>
    <row r="26" spans="1:6">
      <c r="A26" s="172"/>
      <c r="B26" s="172"/>
      <c r="C26" s="174"/>
      <c r="D26" s="175"/>
      <c r="E26" s="176"/>
      <c r="F26" s="177"/>
    </row>
    <row r="27" spans="1:6">
      <c r="A27" s="172"/>
      <c r="B27" s="172"/>
      <c r="C27" s="174"/>
      <c r="D27" s="175"/>
      <c r="E27" s="176"/>
      <c r="F27" s="177"/>
    </row>
    <row r="28" spans="1:6">
      <c r="A28" s="172"/>
      <c r="B28" s="172"/>
      <c r="C28" s="174"/>
      <c r="D28" s="175"/>
      <c r="E28" s="176"/>
      <c r="F28" s="177"/>
    </row>
    <row r="29" spans="1:6">
      <c r="A29" s="172"/>
      <c r="B29" s="172"/>
      <c r="C29" s="174"/>
      <c r="D29" s="175"/>
      <c r="E29" s="176"/>
      <c r="F29" s="177"/>
    </row>
    <row r="30" spans="1:6">
      <c r="A30" s="172"/>
      <c r="B30" s="172"/>
      <c r="C30" s="174"/>
      <c r="D30" s="175"/>
      <c r="E30" s="176"/>
      <c r="F30" s="177"/>
    </row>
    <row r="31" spans="1:6">
      <c r="A31" s="172"/>
      <c r="B31" s="172"/>
      <c r="C31" s="174"/>
      <c r="D31" s="175"/>
      <c r="E31" s="176"/>
      <c r="F31" s="177"/>
    </row>
    <row r="32" spans="1:6">
      <c r="A32" s="172"/>
      <c r="B32" s="172"/>
      <c r="C32" s="174"/>
      <c r="D32" s="175"/>
      <c r="E32" s="176"/>
      <c r="F32" s="177"/>
    </row>
    <row r="33" spans="1:6">
      <c r="A33" s="172"/>
      <c r="B33" s="172"/>
      <c r="C33" s="174"/>
      <c r="D33" s="175"/>
      <c r="E33" s="176"/>
      <c r="F33" s="177"/>
    </row>
    <row r="34" spans="1:6">
      <c r="A34" s="172"/>
      <c r="B34" s="172"/>
      <c r="C34" s="174"/>
      <c r="D34" s="175"/>
      <c r="E34" s="176"/>
      <c r="F34" s="177"/>
    </row>
    <row r="318" ht="15" customHeight="1"/>
  </sheetData>
  <sheetProtection formatRows="0" sort="0" autoFilter="0"/>
  <mergeCells count="15">
    <mergeCell ref="A14:F14"/>
    <mergeCell ref="A16:F16"/>
    <mergeCell ref="A17:F17"/>
    <mergeCell ref="B7:C7"/>
    <mergeCell ref="B8:C8"/>
    <mergeCell ref="B9:C9"/>
    <mergeCell ref="B11:C11"/>
    <mergeCell ref="D11:F11"/>
    <mergeCell ref="B12:C12"/>
    <mergeCell ref="B6:C6"/>
    <mergeCell ref="A1:C1"/>
    <mergeCell ref="B2:C2"/>
    <mergeCell ref="B3:C3"/>
    <mergeCell ref="B4:C4"/>
    <mergeCell ref="B5:C5"/>
  </mergeCells>
  <dataValidations count="4">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
      <formula1>"OCAK,ŞUBAT,MART,NİSAN,MAYIS,HAZİRAN,TEMMUZ,AĞUSTOS,EYLÜL,EKİM,KASIM,ARALIK"</formula1>
    </dataValidation>
    <dataValidation type="decimal" operator="greaterThanOrEqual" allowBlank="1" showInputMessage="1" showErrorMessage="1" error="Input must be a positive number." sqref="D65843:F65851 IZ65843:JB65851 SV65843:SX65851 ACR65843:ACT65851 AMN65843:AMP65851 AWJ65843:AWL65851 BGF65843:BGH65851 BQB65843:BQD65851 BZX65843:BZZ65851 CJT65843:CJV65851 CTP65843:CTR65851 DDL65843:DDN65851 DNH65843:DNJ65851 DXD65843:DXF65851 EGZ65843:EHB65851 EQV65843:EQX65851 FAR65843:FAT65851 FKN65843:FKP65851 FUJ65843:FUL65851 GEF65843:GEH65851 GOB65843:GOD65851 GXX65843:GXZ65851 HHT65843:HHV65851 HRP65843:HRR65851 IBL65843:IBN65851 ILH65843:ILJ65851 IVD65843:IVF65851 JEZ65843:JFB65851 JOV65843:JOX65851 JYR65843:JYT65851 KIN65843:KIP65851 KSJ65843:KSL65851 LCF65843:LCH65851 LMB65843:LMD65851 LVX65843:LVZ65851 MFT65843:MFV65851 MPP65843:MPR65851 MZL65843:MZN65851 NJH65843:NJJ65851 NTD65843:NTF65851 OCZ65843:ODB65851 OMV65843:OMX65851 OWR65843:OWT65851 PGN65843:PGP65851 PQJ65843:PQL65851 QAF65843:QAH65851 QKB65843:QKD65851 QTX65843:QTZ65851 RDT65843:RDV65851 RNP65843:RNR65851 RXL65843:RXN65851 SHH65843:SHJ65851 SRD65843:SRF65851 TAZ65843:TBB65851 TKV65843:TKX65851 TUR65843:TUT65851 UEN65843:UEP65851 UOJ65843:UOL65851 UYF65843:UYH65851 VIB65843:VID65851 VRX65843:VRZ65851 WBT65843:WBV65851 WLP65843:WLR65851 WVL65843:WVN65851 D131379:F131387 IZ131379:JB131387 SV131379:SX131387 ACR131379:ACT131387 AMN131379:AMP131387 AWJ131379:AWL131387 BGF131379:BGH131387 BQB131379:BQD131387 BZX131379:BZZ131387 CJT131379:CJV131387 CTP131379:CTR131387 DDL131379:DDN131387 DNH131379:DNJ131387 DXD131379:DXF131387 EGZ131379:EHB131387 EQV131379:EQX131387 FAR131379:FAT131387 FKN131379:FKP131387 FUJ131379:FUL131387 GEF131379:GEH131387 GOB131379:GOD131387 GXX131379:GXZ131387 HHT131379:HHV131387 HRP131379:HRR131387 IBL131379:IBN131387 ILH131379:ILJ131387 IVD131379:IVF131387 JEZ131379:JFB131387 JOV131379:JOX131387 JYR131379:JYT131387 KIN131379:KIP131387 KSJ131379:KSL131387 LCF131379:LCH131387 LMB131379:LMD131387 LVX131379:LVZ131387 MFT131379:MFV131387 MPP131379:MPR131387 MZL131379:MZN131387 NJH131379:NJJ131387 NTD131379:NTF131387 OCZ131379:ODB131387 OMV131379:OMX131387 OWR131379:OWT131387 PGN131379:PGP131387 PQJ131379:PQL131387 QAF131379:QAH131387 QKB131379:QKD131387 QTX131379:QTZ131387 RDT131379:RDV131387 RNP131379:RNR131387 RXL131379:RXN131387 SHH131379:SHJ131387 SRD131379:SRF131387 TAZ131379:TBB131387 TKV131379:TKX131387 TUR131379:TUT131387 UEN131379:UEP131387 UOJ131379:UOL131387 UYF131379:UYH131387 VIB131379:VID131387 VRX131379:VRZ131387 WBT131379:WBV131387 WLP131379:WLR131387 WVL131379:WVN131387 D196915:F196923 IZ196915:JB196923 SV196915:SX196923 ACR196915:ACT196923 AMN196915:AMP196923 AWJ196915:AWL196923 BGF196915:BGH196923 BQB196915:BQD196923 BZX196915:BZZ196923 CJT196915:CJV196923 CTP196915:CTR196923 DDL196915:DDN196923 DNH196915:DNJ196923 DXD196915:DXF196923 EGZ196915:EHB196923 EQV196915:EQX196923 FAR196915:FAT196923 FKN196915:FKP196923 FUJ196915:FUL196923 GEF196915:GEH196923 GOB196915:GOD196923 GXX196915:GXZ196923 HHT196915:HHV196923 HRP196915:HRR196923 IBL196915:IBN196923 ILH196915:ILJ196923 IVD196915:IVF196923 JEZ196915:JFB196923 JOV196915:JOX196923 JYR196915:JYT196923 KIN196915:KIP196923 KSJ196915:KSL196923 LCF196915:LCH196923 LMB196915:LMD196923 LVX196915:LVZ196923 MFT196915:MFV196923 MPP196915:MPR196923 MZL196915:MZN196923 NJH196915:NJJ196923 NTD196915:NTF196923 OCZ196915:ODB196923 OMV196915:OMX196923 OWR196915:OWT196923 PGN196915:PGP196923 PQJ196915:PQL196923 QAF196915:QAH196923 QKB196915:QKD196923 QTX196915:QTZ196923 RDT196915:RDV196923 RNP196915:RNR196923 RXL196915:RXN196923 SHH196915:SHJ196923 SRD196915:SRF196923 TAZ196915:TBB196923 TKV196915:TKX196923 TUR196915:TUT196923 UEN196915:UEP196923 UOJ196915:UOL196923 UYF196915:UYH196923 VIB196915:VID196923 VRX196915:VRZ196923 WBT196915:WBV196923 WLP196915:WLR196923 WVL196915:WVN196923 D262451:F262459 IZ262451:JB262459 SV262451:SX262459 ACR262451:ACT262459 AMN262451:AMP262459 AWJ262451:AWL262459 BGF262451:BGH262459 BQB262451:BQD262459 BZX262451:BZZ262459 CJT262451:CJV262459 CTP262451:CTR262459 DDL262451:DDN262459 DNH262451:DNJ262459 DXD262451:DXF262459 EGZ262451:EHB262459 EQV262451:EQX262459 FAR262451:FAT262459 FKN262451:FKP262459 FUJ262451:FUL262459 GEF262451:GEH262459 GOB262451:GOD262459 GXX262451:GXZ262459 HHT262451:HHV262459 HRP262451:HRR262459 IBL262451:IBN262459 ILH262451:ILJ262459 IVD262451:IVF262459 JEZ262451:JFB262459 JOV262451:JOX262459 JYR262451:JYT262459 KIN262451:KIP262459 KSJ262451:KSL262459 LCF262451:LCH262459 LMB262451:LMD262459 LVX262451:LVZ262459 MFT262451:MFV262459 MPP262451:MPR262459 MZL262451:MZN262459 NJH262451:NJJ262459 NTD262451:NTF262459 OCZ262451:ODB262459 OMV262451:OMX262459 OWR262451:OWT262459 PGN262451:PGP262459 PQJ262451:PQL262459 QAF262451:QAH262459 QKB262451:QKD262459 QTX262451:QTZ262459 RDT262451:RDV262459 RNP262451:RNR262459 RXL262451:RXN262459 SHH262451:SHJ262459 SRD262451:SRF262459 TAZ262451:TBB262459 TKV262451:TKX262459 TUR262451:TUT262459 UEN262451:UEP262459 UOJ262451:UOL262459 UYF262451:UYH262459 VIB262451:VID262459 VRX262451:VRZ262459 WBT262451:WBV262459 WLP262451:WLR262459 WVL262451:WVN262459 D327987:F327995 IZ327987:JB327995 SV327987:SX327995 ACR327987:ACT327995 AMN327987:AMP327995 AWJ327987:AWL327995 BGF327987:BGH327995 BQB327987:BQD327995 BZX327987:BZZ327995 CJT327987:CJV327995 CTP327987:CTR327995 DDL327987:DDN327995 DNH327987:DNJ327995 DXD327987:DXF327995 EGZ327987:EHB327995 EQV327987:EQX327995 FAR327987:FAT327995 FKN327987:FKP327995 FUJ327987:FUL327995 GEF327987:GEH327995 GOB327987:GOD327995 GXX327987:GXZ327995 HHT327987:HHV327995 HRP327987:HRR327995 IBL327987:IBN327995 ILH327987:ILJ327995 IVD327987:IVF327995 JEZ327987:JFB327995 JOV327987:JOX327995 JYR327987:JYT327995 KIN327987:KIP327995 KSJ327987:KSL327995 LCF327987:LCH327995 LMB327987:LMD327995 LVX327987:LVZ327995 MFT327987:MFV327995 MPP327987:MPR327995 MZL327987:MZN327995 NJH327987:NJJ327995 NTD327987:NTF327995 OCZ327987:ODB327995 OMV327987:OMX327995 OWR327987:OWT327995 PGN327987:PGP327995 PQJ327987:PQL327995 QAF327987:QAH327995 QKB327987:QKD327995 QTX327987:QTZ327995 RDT327987:RDV327995 RNP327987:RNR327995 RXL327987:RXN327995 SHH327987:SHJ327995 SRD327987:SRF327995 TAZ327987:TBB327995 TKV327987:TKX327995 TUR327987:TUT327995 UEN327987:UEP327995 UOJ327987:UOL327995 UYF327987:UYH327995 VIB327987:VID327995 VRX327987:VRZ327995 WBT327987:WBV327995 WLP327987:WLR327995 WVL327987:WVN327995 D393523:F393531 IZ393523:JB393531 SV393523:SX393531 ACR393523:ACT393531 AMN393523:AMP393531 AWJ393523:AWL393531 BGF393523:BGH393531 BQB393523:BQD393531 BZX393523:BZZ393531 CJT393523:CJV393531 CTP393523:CTR393531 DDL393523:DDN393531 DNH393523:DNJ393531 DXD393523:DXF393531 EGZ393523:EHB393531 EQV393523:EQX393531 FAR393523:FAT393531 FKN393523:FKP393531 FUJ393523:FUL393531 GEF393523:GEH393531 GOB393523:GOD393531 GXX393523:GXZ393531 HHT393523:HHV393531 HRP393523:HRR393531 IBL393523:IBN393531 ILH393523:ILJ393531 IVD393523:IVF393531 JEZ393523:JFB393531 JOV393523:JOX393531 JYR393523:JYT393531 KIN393523:KIP393531 KSJ393523:KSL393531 LCF393523:LCH393531 LMB393523:LMD393531 LVX393523:LVZ393531 MFT393523:MFV393531 MPP393523:MPR393531 MZL393523:MZN393531 NJH393523:NJJ393531 NTD393523:NTF393531 OCZ393523:ODB393531 OMV393523:OMX393531 OWR393523:OWT393531 PGN393523:PGP393531 PQJ393523:PQL393531 QAF393523:QAH393531 QKB393523:QKD393531 QTX393523:QTZ393531 RDT393523:RDV393531 RNP393523:RNR393531 RXL393523:RXN393531 SHH393523:SHJ393531 SRD393523:SRF393531 TAZ393523:TBB393531 TKV393523:TKX393531 TUR393523:TUT393531 UEN393523:UEP393531 UOJ393523:UOL393531 UYF393523:UYH393531 VIB393523:VID393531 VRX393523:VRZ393531 WBT393523:WBV393531 WLP393523:WLR393531 WVL393523:WVN393531 D459059:F459067 IZ459059:JB459067 SV459059:SX459067 ACR459059:ACT459067 AMN459059:AMP459067 AWJ459059:AWL459067 BGF459059:BGH459067 BQB459059:BQD459067 BZX459059:BZZ459067 CJT459059:CJV459067 CTP459059:CTR459067 DDL459059:DDN459067 DNH459059:DNJ459067 DXD459059:DXF459067 EGZ459059:EHB459067 EQV459059:EQX459067 FAR459059:FAT459067 FKN459059:FKP459067 FUJ459059:FUL459067 GEF459059:GEH459067 GOB459059:GOD459067 GXX459059:GXZ459067 HHT459059:HHV459067 HRP459059:HRR459067 IBL459059:IBN459067 ILH459059:ILJ459067 IVD459059:IVF459067 JEZ459059:JFB459067 JOV459059:JOX459067 JYR459059:JYT459067 KIN459059:KIP459067 KSJ459059:KSL459067 LCF459059:LCH459067 LMB459059:LMD459067 LVX459059:LVZ459067 MFT459059:MFV459067 MPP459059:MPR459067 MZL459059:MZN459067 NJH459059:NJJ459067 NTD459059:NTF459067 OCZ459059:ODB459067 OMV459059:OMX459067 OWR459059:OWT459067 PGN459059:PGP459067 PQJ459059:PQL459067 QAF459059:QAH459067 QKB459059:QKD459067 QTX459059:QTZ459067 RDT459059:RDV459067 RNP459059:RNR459067 RXL459059:RXN459067 SHH459059:SHJ459067 SRD459059:SRF459067 TAZ459059:TBB459067 TKV459059:TKX459067 TUR459059:TUT459067 UEN459059:UEP459067 UOJ459059:UOL459067 UYF459059:UYH459067 VIB459059:VID459067 VRX459059:VRZ459067 WBT459059:WBV459067 WLP459059:WLR459067 WVL459059:WVN459067 D524595:F524603 IZ524595:JB524603 SV524595:SX524603 ACR524595:ACT524603 AMN524595:AMP524603 AWJ524595:AWL524603 BGF524595:BGH524603 BQB524595:BQD524603 BZX524595:BZZ524603 CJT524595:CJV524603 CTP524595:CTR524603 DDL524595:DDN524603 DNH524595:DNJ524603 DXD524595:DXF524603 EGZ524595:EHB524603 EQV524595:EQX524603 FAR524595:FAT524603 FKN524595:FKP524603 FUJ524595:FUL524603 GEF524595:GEH524603 GOB524595:GOD524603 GXX524595:GXZ524603 HHT524595:HHV524603 HRP524595:HRR524603 IBL524595:IBN524603 ILH524595:ILJ524603 IVD524595:IVF524603 JEZ524595:JFB524603 JOV524595:JOX524603 JYR524595:JYT524603 KIN524595:KIP524603 KSJ524595:KSL524603 LCF524595:LCH524603 LMB524595:LMD524603 LVX524595:LVZ524603 MFT524595:MFV524603 MPP524595:MPR524603 MZL524595:MZN524603 NJH524595:NJJ524603 NTD524595:NTF524603 OCZ524595:ODB524603 OMV524595:OMX524603 OWR524595:OWT524603 PGN524595:PGP524603 PQJ524595:PQL524603 QAF524595:QAH524603 QKB524595:QKD524603 QTX524595:QTZ524603 RDT524595:RDV524603 RNP524595:RNR524603 RXL524595:RXN524603 SHH524595:SHJ524603 SRD524595:SRF524603 TAZ524595:TBB524603 TKV524595:TKX524603 TUR524595:TUT524603 UEN524595:UEP524603 UOJ524595:UOL524603 UYF524595:UYH524603 VIB524595:VID524603 VRX524595:VRZ524603 WBT524595:WBV524603 WLP524595:WLR524603 WVL524595:WVN524603 D590131:F590139 IZ590131:JB590139 SV590131:SX590139 ACR590131:ACT590139 AMN590131:AMP590139 AWJ590131:AWL590139 BGF590131:BGH590139 BQB590131:BQD590139 BZX590131:BZZ590139 CJT590131:CJV590139 CTP590131:CTR590139 DDL590131:DDN590139 DNH590131:DNJ590139 DXD590131:DXF590139 EGZ590131:EHB590139 EQV590131:EQX590139 FAR590131:FAT590139 FKN590131:FKP590139 FUJ590131:FUL590139 GEF590131:GEH590139 GOB590131:GOD590139 GXX590131:GXZ590139 HHT590131:HHV590139 HRP590131:HRR590139 IBL590131:IBN590139 ILH590131:ILJ590139 IVD590131:IVF590139 JEZ590131:JFB590139 JOV590131:JOX590139 JYR590131:JYT590139 KIN590131:KIP590139 KSJ590131:KSL590139 LCF590131:LCH590139 LMB590131:LMD590139 LVX590131:LVZ590139 MFT590131:MFV590139 MPP590131:MPR590139 MZL590131:MZN590139 NJH590131:NJJ590139 NTD590131:NTF590139 OCZ590131:ODB590139 OMV590131:OMX590139 OWR590131:OWT590139 PGN590131:PGP590139 PQJ590131:PQL590139 QAF590131:QAH590139 QKB590131:QKD590139 QTX590131:QTZ590139 RDT590131:RDV590139 RNP590131:RNR590139 RXL590131:RXN590139 SHH590131:SHJ590139 SRD590131:SRF590139 TAZ590131:TBB590139 TKV590131:TKX590139 TUR590131:TUT590139 UEN590131:UEP590139 UOJ590131:UOL590139 UYF590131:UYH590139 VIB590131:VID590139 VRX590131:VRZ590139 WBT590131:WBV590139 WLP590131:WLR590139 WVL590131:WVN590139 D655667:F655675 IZ655667:JB655675 SV655667:SX655675 ACR655667:ACT655675 AMN655667:AMP655675 AWJ655667:AWL655675 BGF655667:BGH655675 BQB655667:BQD655675 BZX655667:BZZ655675 CJT655667:CJV655675 CTP655667:CTR655675 DDL655667:DDN655675 DNH655667:DNJ655675 DXD655667:DXF655675 EGZ655667:EHB655675 EQV655667:EQX655675 FAR655667:FAT655675 FKN655667:FKP655675 FUJ655667:FUL655675 GEF655667:GEH655675 GOB655667:GOD655675 GXX655667:GXZ655675 HHT655667:HHV655675 HRP655667:HRR655675 IBL655667:IBN655675 ILH655667:ILJ655675 IVD655667:IVF655675 JEZ655667:JFB655675 JOV655667:JOX655675 JYR655667:JYT655675 KIN655667:KIP655675 KSJ655667:KSL655675 LCF655667:LCH655675 LMB655667:LMD655675 LVX655667:LVZ655675 MFT655667:MFV655675 MPP655667:MPR655675 MZL655667:MZN655675 NJH655667:NJJ655675 NTD655667:NTF655675 OCZ655667:ODB655675 OMV655667:OMX655675 OWR655667:OWT655675 PGN655667:PGP655675 PQJ655667:PQL655675 QAF655667:QAH655675 QKB655667:QKD655675 QTX655667:QTZ655675 RDT655667:RDV655675 RNP655667:RNR655675 RXL655667:RXN655675 SHH655667:SHJ655675 SRD655667:SRF655675 TAZ655667:TBB655675 TKV655667:TKX655675 TUR655667:TUT655675 UEN655667:UEP655675 UOJ655667:UOL655675 UYF655667:UYH655675 VIB655667:VID655675 VRX655667:VRZ655675 WBT655667:WBV655675 WLP655667:WLR655675 WVL655667:WVN655675 D721203:F721211 IZ721203:JB721211 SV721203:SX721211 ACR721203:ACT721211 AMN721203:AMP721211 AWJ721203:AWL721211 BGF721203:BGH721211 BQB721203:BQD721211 BZX721203:BZZ721211 CJT721203:CJV721211 CTP721203:CTR721211 DDL721203:DDN721211 DNH721203:DNJ721211 DXD721203:DXF721211 EGZ721203:EHB721211 EQV721203:EQX721211 FAR721203:FAT721211 FKN721203:FKP721211 FUJ721203:FUL721211 GEF721203:GEH721211 GOB721203:GOD721211 GXX721203:GXZ721211 HHT721203:HHV721211 HRP721203:HRR721211 IBL721203:IBN721211 ILH721203:ILJ721211 IVD721203:IVF721211 JEZ721203:JFB721211 JOV721203:JOX721211 JYR721203:JYT721211 KIN721203:KIP721211 KSJ721203:KSL721211 LCF721203:LCH721211 LMB721203:LMD721211 LVX721203:LVZ721211 MFT721203:MFV721211 MPP721203:MPR721211 MZL721203:MZN721211 NJH721203:NJJ721211 NTD721203:NTF721211 OCZ721203:ODB721211 OMV721203:OMX721211 OWR721203:OWT721211 PGN721203:PGP721211 PQJ721203:PQL721211 QAF721203:QAH721211 QKB721203:QKD721211 QTX721203:QTZ721211 RDT721203:RDV721211 RNP721203:RNR721211 RXL721203:RXN721211 SHH721203:SHJ721211 SRD721203:SRF721211 TAZ721203:TBB721211 TKV721203:TKX721211 TUR721203:TUT721211 UEN721203:UEP721211 UOJ721203:UOL721211 UYF721203:UYH721211 VIB721203:VID721211 VRX721203:VRZ721211 WBT721203:WBV721211 WLP721203:WLR721211 WVL721203:WVN721211 D786739:F786747 IZ786739:JB786747 SV786739:SX786747 ACR786739:ACT786747 AMN786739:AMP786747 AWJ786739:AWL786747 BGF786739:BGH786747 BQB786739:BQD786747 BZX786739:BZZ786747 CJT786739:CJV786747 CTP786739:CTR786747 DDL786739:DDN786747 DNH786739:DNJ786747 DXD786739:DXF786747 EGZ786739:EHB786747 EQV786739:EQX786747 FAR786739:FAT786747 FKN786739:FKP786747 FUJ786739:FUL786747 GEF786739:GEH786747 GOB786739:GOD786747 GXX786739:GXZ786747 HHT786739:HHV786747 HRP786739:HRR786747 IBL786739:IBN786747 ILH786739:ILJ786747 IVD786739:IVF786747 JEZ786739:JFB786747 JOV786739:JOX786747 JYR786739:JYT786747 KIN786739:KIP786747 KSJ786739:KSL786747 LCF786739:LCH786747 LMB786739:LMD786747 LVX786739:LVZ786747 MFT786739:MFV786747 MPP786739:MPR786747 MZL786739:MZN786747 NJH786739:NJJ786747 NTD786739:NTF786747 OCZ786739:ODB786747 OMV786739:OMX786747 OWR786739:OWT786747 PGN786739:PGP786747 PQJ786739:PQL786747 QAF786739:QAH786747 QKB786739:QKD786747 QTX786739:QTZ786747 RDT786739:RDV786747 RNP786739:RNR786747 RXL786739:RXN786747 SHH786739:SHJ786747 SRD786739:SRF786747 TAZ786739:TBB786747 TKV786739:TKX786747 TUR786739:TUT786747 UEN786739:UEP786747 UOJ786739:UOL786747 UYF786739:UYH786747 VIB786739:VID786747 VRX786739:VRZ786747 WBT786739:WBV786747 WLP786739:WLR786747 WVL786739:WVN786747 D852275:F852283 IZ852275:JB852283 SV852275:SX852283 ACR852275:ACT852283 AMN852275:AMP852283 AWJ852275:AWL852283 BGF852275:BGH852283 BQB852275:BQD852283 BZX852275:BZZ852283 CJT852275:CJV852283 CTP852275:CTR852283 DDL852275:DDN852283 DNH852275:DNJ852283 DXD852275:DXF852283 EGZ852275:EHB852283 EQV852275:EQX852283 FAR852275:FAT852283 FKN852275:FKP852283 FUJ852275:FUL852283 GEF852275:GEH852283 GOB852275:GOD852283 GXX852275:GXZ852283 HHT852275:HHV852283 HRP852275:HRR852283 IBL852275:IBN852283 ILH852275:ILJ852283 IVD852275:IVF852283 JEZ852275:JFB852283 JOV852275:JOX852283 JYR852275:JYT852283 KIN852275:KIP852283 KSJ852275:KSL852283 LCF852275:LCH852283 LMB852275:LMD852283 LVX852275:LVZ852283 MFT852275:MFV852283 MPP852275:MPR852283 MZL852275:MZN852283 NJH852275:NJJ852283 NTD852275:NTF852283 OCZ852275:ODB852283 OMV852275:OMX852283 OWR852275:OWT852283 PGN852275:PGP852283 PQJ852275:PQL852283 QAF852275:QAH852283 QKB852275:QKD852283 QTX852275:QTZ852283 RDT852275:RDV852283 RNP852275:RNR852283 RXL852275:RXN852283 SHH852275:SHJ852283 SRD852275:SRF852283 TAZ852275:TBB852283 TKV852275:TKX852283 TUR852275:TUT852283 UEN852275:UEP852283 UOJ852275:UOL852283 UYF852275:UYH852283 VIB852275:VID852283 VRX852275:VRZ852283 WBT852275:WBV852283 WLP852275:WLR852283 WVL852275:WVN852283 D917811:F917819 IZ917811:JB917819 SV917811:SX917819 ACR917811:ACT917819 AMN917811:AMP917819 AWJ917811:AWL917819 BGF917811:BGH917819 BQB917811:BQD917819 BZX917811:BZZ917819 CJT917811:CJV917819 CTP917811:CTR917819 DDL917811:DDN917819 DNH917811:DNJ917819 DXD917811:DXF917819 EGZ917811:EHB917819 EQV917811:EQX917819 FAR917811:FAT917819 FKN917811:FKP917819 FUJ917811:FUL917819 GEF917811:GEH917819 GOB917811:GOD917819 GXX917811:GXZ917819 HHT917811:HHV917819 HRP917811:HRR917819 IBL917811:IBN917819 ILH917811:ILJ917819 IVD917811:IVF917819 JEZ917811:JFB917819 JOV917811:JOX917819 JYR917811:JYT917819 KIN917811:KIP917819 KSJ917811:KSL917819 LCF917811:LCH917819 LMB917811:LMD917819 LVX917811:LVZ917819 MFT917811:MFV917819 MPP917811:MPR917819 MZL917811:MZN917819 NJH917811:NJJ917819 NTD917811:NTF917819 OCZ917811:ODB917819 OMV917811:OMX917819 OWR917811:OWT917819 PGN917811:PGP917819 PQJ917811:PQL917819 QAF917811:QAH917819 QKB917811:QKD917819 QTX917811:QTZ917819 RDT917811:RDV917819 RNP917811:RNR917819 RXL917811:RXN917819 SHH917811:SHJ917819 SRD917811:SRF917819 TAZ917811:TBB917819 TKV917811:TKX917819 TUR917811:TUT917819 UEN917811:UEP917819 UOJ917811:UOL917819 UYF917811:UYH917819 VIB917811:VID917819 VRX917811:VRZ917819 WBT917811:WBV917819 WLP917811:WLR917819 WVL917811:WVN917819 D983347:F983355 IZ983347:JB983355 SV983347:SX983355 ACR983347:ACT983355 AMN983347:AMP983355 AWJ983347:AWL983355 BGF983347:BGH983355 BQB983347:BQD983355 BZX983347:BZZ983355 CJT983347:CJV983355 CTP983347:CTR983355 DDL983347:DDN983355 DNH983347:DNJ983355 DXD983347:DXF983355 EGZ983347:EHB983355 EQV983347:EQX983355 FAR983347:FAT983355 FKN983347:FKP983355 FUJ983347:FUL983355 GEF983347:GEH983355 GOB983347:GOD983355 GXX983347:GXZ983355 HHT983347:HHV983355 HRP983347:HRR983355 IBL983347:IBN983355 ILH983347:ILJ983355 IVD983347:IVF983355 JEZ983347:JFB983355 JOV983347:JOX983355 JYR983347:JYT983355 KIN983347:KIP983355 KSJ983347:KSL983355 LCF983347:LCH983355 LMB983347:LMD983355 LVX983347:LVZ983355 MFT983347:MFV983355 MPP983347:MPR983355 MZL983347:MZN983355 NJH983347:NJJ983355 NTD983347:NTF983355 OCZ983347:ODB983355 OMV983347:OMX983355 OWR983347:OWT983355 PGN983347:PGP983355 PQJ983347:PQL983355 QAF983347:QAH983355 QKB983347:QKD983355 QTX983347:QTZ983355 RDT983347:RDV983355 RNP983347:RNR983355 RXL983347:RXN983355 SHH983347:SHJ983355 SRD983347:SRF983355 TAZ983347:TBB983355 TKV983347:TKX983355 TUR983347:TUT983355 UEN983347:UEP983355 UOJ983347:UOL983355 UYF983347:UYH983355 VIB983347:VID983355 VRX983347:VRZ983355 WBT983347:WBV983355 WLP983347:WLR983355 WVL983347:WVN983355 JOV315:JOX316 IZ155:JB163 SV155:SX163 ACR155:ACT163 AMN155:AMP163 AWJ155:AWL163 BGF155:BGH163 BQB155:BQD163 BZX155:BZZ163 CJT155:CJV163 CTP155:CTR163 DDL155:DDN163 DNH155:DNJ163 DXD155:DXF163 EGZ155:EHB163 EQV155:EQX163 FAR155:FAT163 FKN155:FKP163 FUJ155:FUL163 GEF155:GEH163 GOB155:GOD163 GXX155:GXZ163 HHT155:HHV163 HRP155:HRR163 IBL155:IBN163 ILH155:ILJ163 IVD155:IVF163 JEZ155:JFB163 JOV155:JOX163 JYR155:JYT163 KIN155:KIP163 KSJ155:KSL163 LCF155:LCH163 LMB155:LMD163 LVX155:LVZ163 MFT155:MFV163 MPP155:MPR163 MZL155:MZN163 NJH155:NJJ163 NTD155:NTF163 OCZ155:ODB163 OMV155:OMX163 OWR155:OWT163 PGN155:PGP163 PQJ155:PQL163 QAF155:QAH163 QKB155:QKD163 QTX155:QTZ163 RDT155:RDV163 RNP155:RNR163 RXL155:RXN163 SHH155:SHJ163 SRD155:SRF163 TAZ155:TBB163 TKV155:TKX163 TUR155:TUT163 UEN155:UEP163 UOJ155:UOL163 UYF155:UYH163 VIB155:VID163 VRX155:VRZ163 WBT155:WBV163 WLP155:WLR163 WVL155:WVN163 JEZ315:JFB316 IZ145:JB153 SV145:SX153 ACR145:ACT153 AMN145:AMP153 AWJ145:AWL153 BGF145:BGH153 BQB145:BQD153 BZX145:BZZ153 CJT145:CJV153 CTP145:CTR153 DDL145:DDN153 DNH145:DNJ153 DXD145:DXF153 EGZ145:EHB153 EQV145:EQX153 FAR145:FAT153 FKN145:FKP153 FUJ145:FUL153 GEF145:GEH153 GOB145:GOD153 GXX145:GXZ153 HHT145:HHV153 HRP145:HRR153 IBL145:IBN153 ILH145:ILJ153 IVD145:IVF153 JEZ145:JFB153 JOV145:JOX153 JYR145:JYT153 KIN145:KIP153 KSJ145:KSL153 LCF145:LCH153 LMB145:LMD153 LVX145:LVZ153 MFT145:MFV153 MPP145:MPR153 MZL145:MZN153 NJH145:NJJ153 NTD145:NTF153 OCZ145:ODB153 OMV145:OMX153 OWR145:OWT153 PGN145:PGP153 PQJ145:PQL153 QAF145:QAH153 QKB145:QKD153 QTX145:QTZ153 RDT145:RDV153 RNP145:RNR153 RXL145:RXN153 SHH145:SHJ153 SRD145:SRF153 TAZ145:TBB153 TKV145:TKX153 TUR145:TUT153 UEN145:UEP153 UOJ145:UOL153 UYF145:UYH153 VIB145:VID153 VRX145:VRZ153 WBT145:WBV153 WLP145:WLR153 WVL145:WVN153 IVD315:IVF316 IZ135:JB143 SV135:SX143 ACR135:ACT143 AMN135:AMP143 AWJ135:AWL143 BGF135:BGH143 BQB135:BQD143 BZX135:BZZ143 CJT135:CJV143 CTP135:CTR143 DDL135:DDN143 DNH135:DNJ143 DXD135:DXF143 EGZ135:EHB143 EQV135:EQX143 FAR135:FAT143 FKN135:FKP143 FUJ135:FUL143 GEF135:GEH143 GOB135:GOD143 GXX135:GXZ143 HHT135:HHV143 HRP135:HRR143 IBL135:IBN143 ILH135:ILJ143 IVD135:IVF143 JEZ135:JFB143 JOV135:JOX143 JYR135:JYT143 KIN135:KIP143 KSJ135:KSL143 LCF135:LCH143 LMB135:LMD143 LVX135:LVZ143 MFT135:MFV143 MPP135:MPR143 MZL135:MZN143 NJH135:NJJ143 NTD135:NTF143 OCZ135:ODB143 OMV135:OMX143 OWR135:OWT143 PGN135:PGP143 PQJ135:PQL143 QAF135:QAH143 QKB135:QKD143 QTX135:QTZ143 RDT135:RDV143 RNP135:RNR143 RXL135:RXN143 SHH135:SHJ143 SRD135:SRF143 TAZ135:TBB143 TKV135:TKX143 TUR135:TUT143 UEN135:UEP143 UOJ135:UOL143 UYF135:UYH143 VIB135:VID143 VRX135:VRZ143 WBT135:WBV143 WLP135:WLR143 WVL135:WVN143 ILH315:ILJ316 IZ125:JB133 SV125:SX133 ACR125:ACT133 AMN125:AMP133 AWJ125:AWL133 BGF125:BGH133 BQB125:BQD133 BZX125:BZZ133 CJT125:CJV133 CTP125:CTR133 DDL125:DDN133 DNH125:DNJ133 DXD125:DXF133 EGZ125:EHB133 EQV125:EQX133 FAR125:FAT133 FKN125:FKP133 FUJ125:FUL133 GEF125:GEH133 GOB125:GOD133 GXX125:GXZ133 HHT125:HHV133 HRP125:HRR133 IBL125:IBN133 ILH125:ILJ133 IVD125:IVF133 JEZ125:JFB133 JOV125:JOX133 JYR125:JYT133 KIN125:KIP133 KSJ125:KSL133 LCF125:LCH133 LMB125:LMD133 LVX125:LVZ133 MFT125:MFV133 MPP125:MPR133 MZL125:MZN133 NJH125:NJJ133 NTD125:NTF133 OCZ125:ODB133 OMV125:OMX133 OWR125:OWT133 PGN125:PGP133 PQJ125:PQL133 QAF125:QAH133 QKB125:QKD133 QTX125:QTZ133 RDT125:RDV133 RNP125:RNR133 RXL125:RXN133 SHH125:SHJ133 SRD125:SRF133 TAZ125:TBB133 TKV125:TKX133 TUR125:TUT133 UEN125:UEP133 UOJ125:UOL133 UYF125:UYH133 VIB125:VID133 VRX125:VRZ133 WBT125:WBV133 WLP125:WLR133 WVL125:WVN133 IBL315:IBN316 IZ115:JB123 SV115:SX123 ACR115:ACT123 AMN115:AMP123 AWJ115:AWL123 BGF115:BGH123 BQB115:BQD123 BZX115:BZZ123 CJT115:CJV123 CTP115:CTR123 DDL115:DDN123 DNH115:DNJ123 DXD115:DXF123 EGZ115:EHB123 EQV115:EQX123 FAR115:FAT123 FKN115:FKP123 FUJ115:FUL123 GEF115:GEH123 GOB115:GOD123 GXX115:GXZ123 HHT115:HHV123 HRP115:HRR123 IBL115:IBN123 ILH115:ILJ123 IVD115:IVF123 JEZ115:JFB123 JOV115:JOX123 JYR115:JYT123 KIN115:KIP123 KSJ115:KSL123 LCF115:LCH123 LMB115:LMD123 LVX115:LVZ123 MFT115:MFV123 MPP115:MPR123 MZL115:MZN123 NJH115:NJJ123 NTD115:NTF123 OCZ115:ODB123 OMV115:OMX123 OWR115:OWT123 PGN115:PGP123 PQJ115:PQL123 QAF115:QAH123 QKB115:QKD123 QTX115:QTZ123 RDT115:RDV123 RNP115:RNR123 RXL115:RXN123 SHH115:SHJ123 SRD115:SRF123 TAZ115:TBB123 TKV115:TKX123 TUR115:TUT123 UEN115:UEP123 UOJ115:UOL123 UYF115:UYH123 VIB115:VID123 VRX115:VRZ123 WBT115:WBV123 WLP115:WLR123 WVL115:WVN123 HRP315:HRR316 IZ105:JB113 SV105:SX113 ACR105:ACT113 AMN105:AMP113 AWJ105:AWL113 BGF105:BGH113 BQB105:BQD113 BZX105:BZZ113 CJT105:CJV113 CTP105:CTR113 DDL105:DDN113 DNH105:DNJ113 DXD105:DXF113 EGZ105:EHB113 EQV105:EQX113 FAR105:FAT113 FKN105:FKP113 FUJ105:FUL113 GEF105:GEH113 GOB105:GOD113 GXX105:GXZ113 HHT105:HHV113 HRP105:HRR113 IBL105:IBN113 ILH105:ILJ113 IVD105:IVF113 JEZ105:JFB113 JOV105:JOX113 JYR105:JYT113 KIN105:KIP113 KSJ105:KSL113 LCF105:LCH113 LMB105:LMD113 LVX105:LVZ113 MFT105:MFV113 MPP105:MPR113 MZL105:MZN113 NJH105:NJJ113 NTD105:NTF113 OCZ105:ODB113 OMV105:OMX113 OWR105:OWT113 PGN105:PGP113 PQJ105:PQL113 QAF105:QAH113 QKB105:QKD113 QTX105:QTZ113 RDT105:RDV113 RNP105:RNR113 RXL105:RXN113 SHH105:SHJ113 SRD105:SRF113 TAZ105:TBB113 TKV105:TKX113 TUR105:TUT113 UEN105:UEP113 UOJ105:UOL113 UYF105:UYH113 VIB105:VID113 VRX105:VRZ113 WBT105:WBV113 WLP105:WLR113 WVL105:WVN113 HHT315:HHV316 IZ100:JB103 SV100:SX103 ACR100:ACT103 AMN100:AMP103 AWJ100:AWL103 BGF100:BGH103 BQB100:BQD103 BZX100:BZZ103 CJT100:CJV103 CTP100:CTR103 DDL100:DDN103 DNH100:DNJ103 DXD100:DXF103 EGZ100:EHB103 EQV100:EQX103 FAR100:FAT103 FKN100:FKP103 FUJ100:FUL103 GEF100:GEH103 GOB100:GOD103 GXX100:GXZ103 HHT100:HHV103 HRP100:HRR103 IBL100:IBN103 ILH100:ILJ103 IVD100:IVF103 JEZ100:JFB103 JOV100:JOX103 JYR100:JYT103 KIN100:KIP103 KSJ100:KSL103 LCF100:LCH103 LMB100:LMD103 LVX100:LVZ103 MFT100:MFV103 MPP100:MPR103 MZL100:MZN103 NJH100:NJJ103 NTD100:NTF103 OCZ100:ODB103 OMV100:OMX103 OWR100:OWT103 PGN100:PGP103 PQJ100:PQL103 QAF100:QAH103 QKB100:QKD103 QTX100:QTZ103 RDT100:RDV103 RNP100:RNR103 RXL100:RXN103 SHH100:SHJ103 SRD100:SRF103 TAZ100:TBB103 TKV100:TKX103 TUR100:TUT103 UEN100:UEP103 UOJ100:UOL103 UYF100:UYH103 VIB100:VID103 VRX100:VRZ103 WBT100:WBV103 WLP100:WLR103 WVL100:WVN103 GXX315:GXZ316 IZ90:JB98 SV90:SX98 ACR90:ACT98 AMN90:AMP98 AWJ90:AWL98 BGF90:BGH98 BQB90:BQD98 BZX90:BZZ98 CJT90:CJV98 CTP90:CTR98 DDL90:DDN98 DNH90:DNJ98 DXD90:DXF98 EGZ90:EHB98 EQV90:EQX98 FAR90:FAT98 FKN90:FKP98 FUJ90:FUL98 GEF90:GEH98 GOB90:GOD98 GXX90:GXZ98 HHT90:HHV98 HRP90:HRR98 IBL90:IBN98 ILH90:ILJ98 IVD90:IVF98 JEZ90:JFB98 JOV90:JOX98 JYR90:JYT98 KIN90:KIP98 KSJ90:KSL98 LCF90:LCH98 LMB90:LMD98 LVX90:LVZ98 MFT90:MFV98 MPP90:MPR98 MZL90:MZN98 NJH90:NJJ98 NTD90:NTF98 OCZ90:ODB98 OMV90:OMX98 OWR90:OWT98 PGN90:PGP98 PQJ90:PQL98 QAF90:QAH98 QKB90:QKD98 QTX90:QTZ98 RDT90:RDV98 RNP90:RNR98 RXL90:RXN98 SHH90:SHJ98 SRD90:SRF98 TAZ90:TBB98 TKV90:TKX98 TUR90:TUT98 UEN90:UEP98 UOJ90:UOL98 UYF90:UYH98 VIB90:VID98 VRX90:VRZ98 WBT90:WBV98 WLP90:WLR98 WVL90:WVN98 GOB315:GOD316 IZ80:JB88 SV80:SX88 ACR80:ACT88 AMN80:AMP88 AWJ80:AWL88 BGF80:BGH88 BQB80:BQD88 BZX80:BZZ88 CJT80:CJV88 CTP80:CTR88 DDL80:DDN88 DNH80:DNJ88 DXD80:DXF88 EGZ80:EHB88 EQV80:EQX88 FAR80:FAT88 FKN80:FKP88 FUJ80:FUL88 GEF80:GEH88 GOB80:GOD88 GXX80:GXZ88 HHT80:HHV88 HRP80:HRR88 IBL80:IBN88 ILH80:ILJ88 IVD80:IVF88 JEZ80:JFB88 JOV80:JOX88 JYR80:JYT88 KIN80:KIP88 KSJ80:KSL88 LCF80:LCH88 LMB80:LMD88 LVX80:LVZ88 MFT80:MFV88 MPP80:MPR88 MZL80:MZN88 NJH80:NJJ88 NTD80:NTF88 OCZ80:ODB88 OMV80:OMX88 OWR80:OWT88 PGN80:PGP88 PQJ80:PQL88 QAF80:QAH88 QKB80:QKD88 QTX80:QTZ88 RDT80:RDV88 RNP80:RNR88 RXL80:RXN88 SHH80:SHJ88 SRD80:SRF88 TAZ80:TBB88 TKV80:TKX88 TUR80:TUT88 UEN80:UEP88 UOJ80:UOL88 UYF80:UYH88 VIB80:VID88 VRX80:VRZ88 WBT80:WBV88 WLP80:WLR88 WVL80:WVN88 GEF315:GEH316 IZ70:JB78 SV70:SX78 ACR70:ACT78 AMN70:AMP78 AWJ70:AWL78 BGF70:BGH78 BQB70:BQD78 BZX70:BZZ78 CJT70:CJV78 CTP70:CTR78 DDL70:DDN78 DNH70:DNJ78 DXD70:DXF78 EGZ70:EHB78 EQV70:EQX78 FAR70:FAT78 FKN70:FKP78 FUJ70:FUL78 GEF70:GEH78 GOB70:GOD78 GXX70:GXZ78 HHT70:HHV78 HRP70:HRR78 IBL70:IBN78 ILH70:ILJ78 IVD70:IVF78 JEZ70:JFB78 JOV70:JOX78 JYR70:JYT78 KIN70:KIP78 KSJ70:KSL78 LCF70:LCH78 LMB70:LMD78 LVX70:LVZ78 MFT70:MFV78 MPP70:MPR78 MZL70:MZN78 NJH70:NJJ78 NTD70:NTF78 OCZ70:ODB78 OMV70:OMX78 OWR70:OWT78 PGN70:PGP78 PQJ70:PQL78 QAF70:QAH78 QKB70:QKD78 QTX70:QTZ78 RDT70:RDV78 RNP70:RNR78 RXL70:RXN78 SHH70:SHJ78 SRD70:SRF78 TAZ70:TBB78 TKV70:TKX78 TUR70:TUT78 UEN70:UEP78 UOJ70:UOL78 UYF70:UYH78 VIB70:VID78 VRX70:VRZ78 WBT70:WBV78 WLP70:WLR78 WVL70:WVN78 FUJ315:FUL316 IZ60:JB68 SV60:SX68 ACR60:ACT68 AMN60:AMP68 AWJ60:AWL68 BGF60:BGH68 BQB60:BQD68 BZX60:BZZ68 CJT60:CJV68 CTP60:CTR68 DDL60:DDN68 DNH60:DNJ68 DXD60:DXF68 EGZ60:EHB68 EQV60:EQX68 FAR60:FAT68 FKN60:FKP68 FUJ60:FUL68 GEF60:GEH68 GOB60:GOD68 GXX60:GXZ68 HHT60:HHV68 HRP60:HRR68 IBL60:IBN68 ILH60:ILJ68 IVD60:IVF68 JEZ60:JFB68 JOV60:JOX68 JYR60:JYT68 KIN60:KIP68 KSJ60:KSL68 LCF60:LCH68 LMB60:LMD68 LVX60:LVZ68 MFT60:MFV68 MPP60:MPR68 MZL60:MZN68 NJH60:NJJ68 NTD60:NTF68 OCZ60:ODB68 OMV60:OMX68 OWR60:OWT68 PGN60:PGP68 PQJ60:PQL68 QAF60:QAH68 QKB60:QKD68 QTX60:QTZ68 RDT60:RDV68 RNP60:RNR68 RXL60:RXN68 SHH60:SHJ68 SRD60:SRF68 TAZ60:TBB68 TKV60:TKX68 TUR60:TUT68 UEN60:UEP68 UOJ60:UOL68 UYF60:UYH68 VIB60:VID68 VRX60:VRZ68 WBT60:WBV68 WLP60:WLR68 WVL60:WVN68 FKN315:FKP316 IZ50:JB58 SV50:SX58 ACR50:ACT58 AMN50:AMP58 AWJ50:AWL58 BGF50:BGH58 BQB50:BQD58 BZX50:BZZ58 CJT50:CJV58 CTP50:CTR58 DDL50:DDN58 DNH50:DNJ58 DXD50:DXF58 EGZ50:EHB58 EQV50:EQX58 FAR50:FAT58 FKN50:FKP58 FUJ50:FUL58 GEF50:GEH58 GOB50:GOD58 GXX50:GXZ58 HHT50:HHV58 HRP50:HRR58 IBL50:IBN58 ILH50:ILJ58 IVD50:IVF58 JEZ50:JFB58 JOV50:JOX58 JYR50:JYT58 KIN50:KIP58 KSJ50:KSL58 LCF50:LCH58 LMB50:LMD58 LVX50:LVZ58 MFT50:MFV58 MPP50:MPR58 MZL50:MZN58 NJH50:NJJ58 NTD50:NTF58 OCZ50:ODB58 OMV50:OMX58 OWR50:OWT58 PGN50:PGP58 PQJ50:PQL58 QAF50:QAH58 QKB50:QKD58 QTX50:QTZ58 RDT50:RDV58 RNP50:RNR58 RXL50:RXN58 SHH50:SHJ58 SRD50:SRF58 TAZ50:TBB58 TKV50:TKX58 TUR50:TUT58 UEN50:UEP58 UOJ50:UOL58 UYF50:UYH58 VIB50:VID58 VRX50:VRZ58 WBT50:WBV58 WLP50:WLR58 WVL50:WVN58 FAR315:FAT316 IZ40:JB48 SV40:SX48 ACR40:ACT48 AMN40:AMP48 AWJ40:AWL48 BGF40:BGH48 BQB40:BQD48 BZX40:BZZ48 CJT40:CJV48 CTP40:CTR48 DDL40:DDN48 DNH40:DNJ48 DXD40:DXF48 EGZ40:EHB48 EQV40:EQX48 FAR40:FAT48 FKN40:FKP48 FUJ40:FUL48 GEF40:GEH48 GOB40:GOD48 GXX40:GXZ48 HHT40:HHV48 HRP40:HRR48 IBL40:IBN48 ILH40:ILJ48 IVD40:IVF48 JEZ40:JFB48 JOV40:JOX48 JYR40:JYT48 KIN40:KIP48 KSJ40:KSL48 LCF40:LCH48 LMB40:LMD48 LVX40:LVZ48 MFT40:MFV48 MPP40:MPR48 MZL40:MZN48 NJH40:NJJ48 NTD40:NTF48 OCZ40:ODB48 OMV40:OMX48 OWR40:OWT48 PGN40:PGP48 PQJ40:PQL48 QAF40:QAH48 QKB40:QKD48 QTX40:QTZ48 RDT40:RDV48 RNP40:RNR48 RXL40:RXN48 SHH40:SHJ48 SRD40:SRF48 TAZ40:TBB48 TKV40:TKX48 TUR40:TUT48 UEN40:UEP48 UOJ40:UOL48 UYF40:UYH48 VIB40:VID48 VRX40:VRZ48 WBT40:WBV48 WLP40:WLR48 WVL40:WVN48 EQV315:EQX316 IZ30:JB38 SV30:SX38 ACR30:ACT38 AMN30:AMP38 AWJ30:AWL38 BGF30:BGH38 BQB30:BQD38 BZX30:BZZ38 CJT30:CJV38 CTP30:CTR38 DDL30:DDN38 DNH30:DNJ38 DXD30:DXF38 EGZ30:EHB38 EQV30:EQX38 FAR30:FAT38 FKN30:FKP38 FUJ30:FUL38 GEF30:GEH38 GOB30:GOD38 GXX30:GXZ38 HHT30:HHV38 HRP30:HRR38 IBL30:IBN38 ILH30:ILJ38 IVD30:IVF38 JEZ30:JFB38 JOV30:JOX38 JYR30:JYT38 KIN30:KIP38 KSJ30:KSL38 LCF30:LCH38 LMB30:LMD38 LVX30:LVZ38 MFT30:MFV38 MPP30:MPR38 MZL30:MZN38 NJH30:NJJ38 NTD30:NTF38 OCZ30:ODB38 OMV30:OMX38 OWR30:OWT38 PGN30:PGP38 PQJ30:PQL38 QAF30:QAH38 QKB30:QKD38 QTX30:QTZ38 RDT30:RDV38 RNP30:RNR38 RXL30:RXN38 SHH30:SHJ38 SRD30:SRF38 TAZ30:TBB38 TKV30:TKX38 TUR30:TUT38 UEN30:UEP38 UOJ30:UOL38 UYF30:UYH38 VIB30:VID38 VRX30:VRZ38 WBT30:WBV38 WLP30:WLR38 WVL30:WVN38 EGZ315:EHB316 IZ20:JB28 SV20:SX28 ACR20:ACT28 AMN20:AMP28 AWJ20:AWL28 BGF20:BGH28 BQB20:BQD28 BZX20:BZZ28 CJT20:CJV28 CTP20:CTR28 DDL20:DDN28 DNH20:DNJ28 DXD20:DXF28 EGZ20:EHB28 EQV20:EQX28 FAR20:FAT28 FKN20:FKP28 FUJ20:FUL28 GEF20:GEH28 GOB20:GOD28 GXX20:GXZ28 HHT20:HHV28 HRP20:HRR28 IBL20:IBN28 ILH20:ILJ28 IVD20:IVF28 JEZ20:JFB28 JOV20:JOX28 JYR20:JYT28 KIN20:KIP28 KSJ20:KSL28 LCF20:LCH28 LMB20:LMD28 LVX20:LVZ28 MFT20:MFV28 MPP20:MPR28 MZL20:MZN28 NJH20:NJJ28 NTD20:NTF28 OCZ20:ODB28 OMV20:OMX28 OWR20:OWT28 PGN20:PGP28 PQJ20:PQL28 QAF20:QAH28 QKB20:QKD28 QTX20:QTZ28 RDT20:RDV28 RNP20:RNR28 RXL20:RXN28 SHH20:SHJ28 SRD20:SRF28 TAZ20:TBB28 TKV20:TKX28 TUR20:TUT28 UEN20:UEP28 UOJ20:UOL28 UYF20:UYH28 VIB20:VID28 VRX20:VRZ28 WBT20:WBV28 WLP20:WLR28 WVL20:WVN28 WLP165:WLR173 WBT165:WBV173 VRX165:VRZ173 VIB165:VID173 UYF165:UYH173 UOJ165:UOL173 UEN165:UEP173 TUR165:TUT173 TKV165:TKX173 TAZ165:TBB173 SRD165:SRF173 SHH165:SHJ173 RXL165:RXN173 RNP165:RNR173 RDT165:RDV173 QTX165:QTZ173 QKB165:QKD173 QAF165:QAH173 PQJ165:PQL173 PGN165:PGP173 OWR165:OWT173 OMV165:OMX173 OCZ165:ODB173 NTD165:NTF173 NJH165:NJJ173 MZL165:MZN173 MPP165:MPR173 MFT165:MFV173 LVX165:LVZ173 LMB165:LMD173 LCF165:LCH173 KSJ165:KSL173 KIN165:KIP173 JYR165:JYT173 JOV165:JOX173 JEZ165:JFB173 IVD165:IVF173 ILH165:ILJ173 IBL165:IBN173 HRP165:HRR173 HHT165:HHV173 GXX165:GXZ173 GOB165:GOD173 GEF165:GEH173 FUJ165:FUL173 FKN165:FKP173 FAR165:FAT173 EQV165:EQX173 EGZ165:EHB173 DXD165:DXF173 DNH165:DNJ173 DDL165:DDN173 CTP165:CTR173 CJT165:CJV173 BZX165:BZZ173 BQB165:BQD173 BGF165:BGH173 AWJ165:AWL173 AMN165:AMP173 ACR165:ACT173 SV165:SX173 IZ165:JB173 DXD315:DXF316 WVL165:WVN173 DNH315:DNJ316 IZ205:JB213 SV205:SX213 ACR205:ACT213 AMN205:AMP213 AWJ205:AWL213 BGF205:BGH213 BQB205:BQD213 BZX205:BZZ213 CJT205:CJV213 CTP205:CTR213 DDL205:DDN213 DNH205:DNJ213 DXD205:DXF213 EGZ205:EHB213 EQV205:EQX213 FAR205:FAT213 FKN205:FKP213 FUJ205:FUL213 GEF205:GEH213 GOB205:GOD213 GXX205:GXZ213 HHT205:HHV213 HRP205:HRR213 IBL205:IBN213 ILH205:ILJ213 IVD205:IVF213 JEZ205:JFB213 JOV205:JOX213 JYR205:JYT213 KIN205:KIP213 KSJ205:KSL213 LCF205:LCH213 LMB205:LMD213 LVX205:LVZ213 MFT205:MFV213 MPP205:MPR213 MZL205:MZN213 NJH205:NJJ213 NTD205:NTF213 OCZ205:ODB213 OMV205:OMX213 OWR205:OWT213 PGN205:PGP213 PQJ205:PQL213 QAF205:QAH213 QKB205:QKD213 QTX205:QTZ213 RDT205:RDV213 RNP205:RNR213 RXL205:RXN213 SHH205:SHJ213 SRD205:SRF213 TAZ205:TBB213 TKV205:TKX213 TUR205:TUT213 UEN205:UEP213 UOJ205:UOL213 UYF205:UYH213 VIB205:VID213 VRX205:VRZ213 WBT205:WBV213 WLP205:WLR213 WVL205:WVN213 DDL315:DDN316 IZ195:JB203 SV195:SX203 ACR195:ACT203 AMN195:AMP203 AWJ195:AWL203 BGF195:BGH203 BQB195:BQD203 BZX195:BZZ203 CJT195:CJV203 CTP195:CTR203 DDL195:DDN203 DNH195:DNJ203 DXD195:DXF203 EGZ195:EHB203 EQV195:EQX203 FAR195:FAT203 FKN195:FKP203 FUJ195:FUL203 GEF195:GEH203 GOB195:GOD203 GXX195:GXZ203 HHT195:HHV203 HRP195:HRR203 IBL195:IBN203 ILH195:ILJ203 IVD195:IVF203 JEZ195:JFB203 JOV195:JOX203 JYR195:JYT203 KIN195:KIP203 KSJ195:KSL203 LCF195:LCH203 LMB195:LMD203 LVX195:LVZ203 MFT195:MFV203 MPP195:MPR203 MZL195:MZN203 NJH195:NJJ203 NTD195:NTF203 OCZ195:ODB203 OMV195:OMX203 OWR195:OWT203 PGN195:PGP203 PQJ195:PQL203 QAF195:QAH203 QKB195:QKD203 QTX195:QTZ203 RDT195:RDV203 RNP195:RNR203 RXL195:RXN203 SHH195:SHJ203 SRD195:SRF203 TAZ195:TBB203 TKV195:TKX203 TUR195:TUT203 UEN195:UEP203 UOJ195:UOL203 UYF195:UYH203 VIB195:VID203 VRX195:VRZ203 WBT195:WBV203 WLP195:WLR203 WVL195:WVN203 CTP315:CTR316 IZ185:JB193 SV185:SX193 ACR185:ACT193 AMN185:AMP193 AWJ185:AWL193 BGF185:BGH193 BQB185:BQD193 BZX185:BZZ193 CJT185:CJV193 CTP185:CTR193 DDL185:DDN193 DNH185:DNJ193 DXD185:DXF193 EGZ185:EHB193 EQV185:EQX193 FAR185:FAT193 FKN185:FKP193 FUJ185:FUL193 GEF185:GEH193 GOB185:GOD193 GXX185:GXZ193 HHT185:HHV193 HRP185:HRR193 IBL185:IBN193 ILH185:ILJ193 IVD185:IVF193 JEZ185:JFB193 JOV185:JOX193 JYR185:JYT193 KIN185:KIP193 KSJ185:KSL193 LCF185:LCH193 LMB185:LMD193 LVX185:LVZ193 MFT185:MFV193 MPP185:MPR193 MZL185:MZN193 NJH185:NJJ193 NTD185:NTF193 OCZ185:ODB193 OMV185:OMX193 OWR185:OWT193 PGN185:PGP193 PQJ185:PQL193 QAF185:QAH193 QKB185:QKD193 QTX185:QTZ193 RDT185:RDV193 RNP185:RNR193 RXL185:RXN193 SHH185:SHJ193 SRD185:SRF193 TAZ185:TBB193 TKV185:TKX193 TUR185:TUT193 UEN185:UEP193 UOJ185:UOL193 UYF185:UYH193 VIB185:VID193 VRX185:VRZ193 WBT185:WBV193 WLP185:WLR193 WVL185:WVN193 CJT315:CJV316 IZ175:JB183 SV175:SX183 ACR175:ACT183 AMN175:AMP183 AWJ175:AWL183 BGF175:BGH183 BQB175:BQD183 BZX175:BZZ183 CJT175:CJV183 CTP175:CTR183 DDL175:DDN183 DNH175:DNJ183 DXD175:DXF183 EGZ175:EHB183 EQV175:EQX183 FAR175:FAT183 FKN175:FKP183 FUJ175:FUL183 GEF175:GEH183 GOB175:GOD183 GXX175:GXZ183 HHT175:HHV183 HRP175:HRR183 IBL175:IBN183 ILH175:ILJ183 IVD175:IVF183 JEZ175:JFB183 JOV175:JOX183 JYR175:JYT183 KIN175:KIP183 KSJ175:KSL183 LCF175:LCH183 LMB175:LMD183 LVX175:LVZ183 MFT175:MFV183 MPP175:MPR183 MZL175:MZN183 NJH175:NJJ183 NTD175:NTF183 OCZ175:ODB183 OMV175:OMX183 OWR175:OWT183 PGN175:PGP183 PQJ175:PQL183 QAF175:QAH183 QKB175:QKD183 QTX175:QTZ183 RDT175:RDV183 RNP175:RNR183 RXL175:RXN183 SHH175:SHJ183 SRD175:SRF183 TAZ175:TBB183 TKV175:TKX183 TUR175:TUT183 UEN175:UEP183 UOJ175:UOL183 UYF175:UYH183 VIB175:VID183 VRX175:VRZ183 WBT175:WBV183 WLP175:WLR183 WVL175:WVN183 WBT215:WBV223 VRX215:VRZ223 VIB215:VID223 UYF215:UYH223 UOJ215:UOL223 UEN215:UEP223 TUR215:TUT223 TKV215:TKX223 TAZ215:TBB223 SRD215:SRF223 SHH215:SHJ223 RXL215:RXN223 RNP215:RNR223 RDT215:RDV223 QTX215:QTZ223 QKB215:QKD223 QAF215:QAH223 PQJ215:PQL223 PGN215:PGP223 OWR215:OWT223 OMV215:OMX223 OCZ215:ODB223 NTD215:NTF223 NJH215:NJJ223 MZL215:MZN223 MPP215:MPR223 MFT215:MFV223 LVX215:LVZ223 LMB215:LMD223 LCF215:LCH223 KSJ215:KSL223 KIN215:KIP223 JYR215:JYT223 JOV215:JOX223 JEZ215:JFB223 IVD215:IVF223 ILH215:ILJ223 IBL215:IBN223 HRP215:HRR223 HHT215:HHV223 GXX215:GXZ223 GOB215:GOD223 GEF215:GEH223 FUJ215:FUL223 FKN215:FKP223 FAR215:FAT223 EQV215:EQX223 EGZ215:EHB223 DXD215:DXF223 DNH215:DNJ223 DDL215:DDN223 CTP215:CTR223 CJT215:CJV223 BZX215:BZZ223 BQB215:BQD223 BGF215:BGH223 AWJ215:AWL223 AMN215:AMP223 ACR215:ACT223 SV215:SX223 IZ215:JB223 BZX315:BZZ316 WVL215:WVN223 WLP215:WLR223 BQB315:BQD316 IZ255:JB263 SV255:SX263 ACR255:ACT263 AMN255:AMP263 AWJ255:AWL263 BGF255:BGH263 BQB255:BQD263 BZX255:BZZ263 CJT255:CJV263 CTP255:CTR263 DDL255:DDN263 DNH255:DNJ263 DXD255:DXF263 EGZ255:EHB263 EQV255:EQX263 FAR255:FAT263 FKN255:FKP263 FUJ255:FUL263 GEF255:GEH263 GOB255:GOD263 GXX255:GXZ263 HHT255:HHV263 HRP255:HRR263 IBL255:IBN263 ILH255:ILJ263 IVD255:IVF263 JEZ255:JFB263 JOV255:JOX263 JYR255:JYT263 KIN255:KIP263 KSJ255:KSL263 LCF255:LCH263 LMB255:LMD263 LVX255:LVZ263 MFT255:MFV263 MPP255:MPR263 MZL255:MZN263 NJH255:NJJ263 NTD255:NTF263 OCZ255:ODB263 OMV255:OMX263 OWR255:OWT263 PGN255:PGP263 PQJ255:PQL263 QAF255:QAH263 QKB255:QKD263 QTX255:QTZ263 RDT255:RDV263 RNP255:RNR263 RXL255:RXN263 SHH255:SHJ263 SRD255:SRF263 TAZ255:TBB263 TKV255:TKX263 TUR255:TUT263 UEN255:UEP263 UOJ255:UOL263 UYF255:UYH263 VIB255:VID263 VRX255:VRZ263 WBT255:WBV263 WLP255:WLR263 WVL255:WVN263 BGF315:BGH316 IZ245:JB253 SV245:SX253 ACR245:ACT253 AMN245:AMP253 AWJ245:AWL253 BGF245:BGH253 BQB245:BQD253 BZX245:BZZ253 CJT245:CJV253 CTP245:CTR253 DDL245:DDN253 DNH245:DNJ253 DXD245:DXF253 EGZ245:EHB253 EQV245:EQX253 FAR245:FAT253 FKN245:FKP253 FUJ245:FUL253 GEF245:GEH253 GOB245:GOD253 GXX245:GXZ253 HHT245:HHV253 HRP245:HRR253 IBL245:IBN253 ILH245:ILJ253 IVD245:IVF253 JEZ245:JFB253 JOV245:JOX253 JYR245:JYT253 KIN245:KIP253 KSJ245:KSL253 LCF245:LCH253 LMB245:LMD253 LVX245:LVZ253 MFT245:MFV253 MPP245:MPR253 MZL245:MZN253 NJH245:NJJ253 NTD245:NTF253 OCZ245:ODB253 OMV245:OMX253 OWR245:OWT253 PGN245:PGP253 PQJ245:PQL253 QAF245:QAH253 QKB245:QKD253 QTX245:QTZ253 RDT245:RDV253 RNP245:RNR253 RXL245:RXN253 SHH245:SHJ253 SRD245:SRF253 TAZ245:TBB253 TKV245:TKX253 TUR245:TUT253 UEN245:UEP253 UOJ245:UOL253 UYF245:UYH253 VIB245:VID253 VRX245:VRZ253 WBT245:WBV253 WLP245:WLR253 WVL245:WVN253 AWJ315:AWL316 IZ235:JB243 SV235:SX243 ACR235:ACT243 AMN235:AMP243 AWJ235:AWL243 BGF235:BGH243 BQB235:BQD243 BZX235:BZZ243 CJT235:CJV243 CTP235:CTR243 DDL235:DDN243 DNH235:DNJ243 DXD235:DXF243 EGZ235:EHB243 EQV235:EQX243 FAR235:FAT243 FKN235:FKP243 FUJ235:FUL243 GEF235:GEH243 GOB235:GOD243 GXX235:GXZ243 HHT235:HHV243 HRP235:HRR243 IBL235:IBN243 ILH235:ILJ243 IVD235:IVF243 JEZ235:JFB243 JOV235:JOX243 JYR235:JYT243 KIN235:KIP243 KSJ235:KSL243 LCF235:LCH243 LMB235:LMD243 LVX235:LVZ243 MFT235:MFV243 MPP235:MPR243 MZL235:MZN243 NJH235:NJJ243 NTD235:NTF243 OCZ235:ODB243 OMV235:OMX243 OWR235:OWT243 PGN235:PGP243 PQJ235:PQL243 QAF235:QAH243 QKB235:QKD243 QTX235:QTZ243 RDT235:RDV243 RNP235:RNR243 RXL235:RXN243 SHH235:SHJ243 SRD235:SRF243 TAZ235:TBB243 TKV235:TKX243 TUR235:TUT243 UEN235:UEP243 UOJ235:UOL243 UYF235:UYH243 VIB235:VID243 VRX235:VRZ243 WBT235:WBV243 WLP235:WLR243 WVL235:WVN243 AMN315:AMP316 IZ225:JB233 SV225:SX233 ACR225:ACT233 AMN225:AMP233 AWJ225:AWL233 BGF225:BGH233 BQB225:BQD233 BZX225:BZZ233 CJT225:CJV233 CTP225:CTR233 DDL225:DDN233 DNH225:DNJ233 DXD225:DXF233 EGZ225:EHB233 EQV225:EQX233 FAR225:FAT233 FKN225:FKP233 FUJ225:FUL233 GEF225:GEH233 GOB225:GOD233 GXX225:GXZ233 HHT225:HHV233 HRP225:HRR233 IBL225:IBN233 ILH225:ILJ233 IVD225:IVF233 JEZ225:JFB233 JOV225:JOX233 JYR225:JYT233 KIN225:KIP233 KSJ225:KSL233 LCF225:LCH233 LMB225:LMD233 LVX225:LVZ233 MFT225:MFV233 MPP225:MPR233 MZL225:MZN233 NJH225:NJJ233 NTD225:NTF233 OCZ225:ODB233 OMV225:OMX233 OWR225:OWT233 PGN225:PGP233 PQJ225:PQL233 QAF225:QAH233 QKB225:QKD233 QTX225:QTZ233 RDT225:RDV233 RNP225:RNR233 RXL225:RXN233 SHH225:SHJ233 SRD225:SRF233 TAZ225:TBB233 TKV225:TKX233 TUR225:TUT233 UEN225:UEP233 UOJ225:UOL233 UYF225:UYH233 VIB225:VID233 VRX225:VRZ233 WBT225:WBV233 WLP225:WLR233 WVL225:WVN233 WLP265:WLR273 WBT265:WBV273 VRX265:VRZ273 VIB265:VID273 UYF265:UYH273 UOJ265:UOL273 UEN265:UEP273 TUR265:TUT273 TKV265:TKX273 TAZ265:TBB273 SRD265:SRF273 SHH265:SHJ273 RXL265:RXN273 RNP265:RNR273 RDT265:RDV273 QTX265:QTZ273 QKB265:QKD273 QAF265:QAH273 PQJ265:PQL273 PGN265:PGP273 OWR265:OWT273 OMV265:OMX273 OCZ265:ODB273 NTD265:NTF273 NJH265:NJJ273 MZL265:MZN273 MPP265:MPR273 MFT265:MFV273 LVX265:LVZ273 LMB265:LMD273 LCF265:LCH273 KSJ265:KSL273 KIN265:KIP273 JYR265:JYT273 JOV265:JOX273 JEZ265:JFB273 IVD265:IVF273 ILH265:ILJ273 IBL265:IBN273 HRP265:HRR273 HHT265:HHV273 GXX265:GXZ273 GOB265:GOD273 GEF265:GEH273 FUJ265:FUL273 FKN265:FKP273 FAR265:FAT273 EQV265:EQX273 EGZ265:EHB273 DXD265:DXF273 DNH265:DNJ273 DDL265:DDN273 CTP265:CTR273 CJT265:CJV273 BZX265:BZZ273 BQB265:BQD273 BGF265:BGH273 AWJ265:AWL273 AMN265:AMP273 ACR265:ACT273 SV265:SX273 IZ265:JB273 ACR315:ACT316 WVL265:WVN273 SV315:SX316 IZ305:JB313 SV305:SX313 ACR305:ACT313 AMN305:AMP313 AWJ305:AWL313 BGF305:BGH313 BQB305:BQD313 BZX305:BZZ313 CJT305:CJV313 CTP305:CTR313 DDL305:DDN313 DNH305:DNJ313 DXD305:DXF313 EGZ305:EHB313 EQV305:EQX313 FAR305:FAT313 FKN305:FKP313 FUJ305:FUL313 GEF305:GEH313 GOB305:GOD313 GXX305:GXZ313 HHT305:HHV313 HRP305:HRR313 IBL305:IBN313 ILH305:ILJ313 IVD305:IVF313 JEZ305:JFB313 JOV305:JOX313 JYR305:JYT313 KIN305:KIP313 KSJ305:KSL313 LCF305:LCH313 LMB305:LMD313 LVX305:LVZ313 MFT305:MFV313 MPP305:MPR313 MZL305:MZN313 NJH305:NJJ313 NTD305:NTF313 OCZ305:ODB313 OMV305:OMX313 OWR305:OWT313 PGN305:PGP313 PQJ305:PQL313 QAF305:QAH313 QKB305:QKD313 QTX305:QTZ313 RDT305:RDV313 RNP305:RNR313 RXL305:RXN313 SHH305:SHJ313 SRD305:SRF313 TAZ305:TBB313 TKV305:TKX313 TUR305:TUT313 UEN305:UEP313 UOJ305:UOL313 UYF305:UYH313 VIB305:VID313 VRX305:VRZ313 WBT305:WBV313 WLP305:WLR313 WVL305:WVN313 IZ315:JB316 IZ295:JB303 SV295:SX303 ACR295:ACT303 AMN295:AMP303 AWJ295:AWL303 BGF295:BGH303 BQB295:BQD303 BZX295:BZZ303 CJT295:CJV303 CTP295:CTR303 DDL295:DDN303 DNH295:DNJ303 DXD295:DXF303 EGZ295:EHB303 EQV295:EQX303 FAR295:FAT303 FKN295:FKP303 FUJ295:FUL303 GEF295:GEH303 GOB295:GOD303 GXX295:GXZ303 HHT295:HHV303 HRP295:HRR303 IBL295:IBN303 ILH295:ILJ303 IVD295:IVF303 JEZ295:JFB303 JOV295:JOX303 JYR295:JYT303 KIN295:KIP303 KSJ295:KSL303 LCF295:LCH303 LMB295:LMD303 LVX295:LVZ303 MFT295:MFV303 MPP295:MPR303 MZL295:MZN303 NJH295:NJJ303 NTD295:NTF303 OCZ295:ODB303 OMV295:OMX303 OWR295:OWT303 PGN295:PGP303 PQJ295:PQL303 QAF295:QAH303 QKB295:QKD303 QTX295:QTZ303 RDT295:RDV303 RNP295:RNR303 RXL295:RXN303 SHH295:SHJ303 SRD295:SRF303 TAZ295:TBB303 TKV295:TKX303 TUR295:TUT303 UEN295:UEP303 UOJ295:UOL303 UYF295:UYH303 VIB295:VID303 VRX295:VRZ303 WBT295:WBV303 WLP295:WLR303 WVL295:WVN303 WLP315:WLR316 IZ285:JB293 SV285:SX293 ACR285:ACT293 AMN285:AMP293 AWJ285:AWL293 BGF285:BGH293 BQB285:BQD293 BZX285:BZZ293 CJT285:CJV293 CTP285:CTR293 DDL285:DDN293 DNH285:DNJ293 DXD285:DXF293 EGZ285:EHB293 EQV285:EQX293 FAR285:FAT293 FKN285:FKP293 FUJ285:FUL293 GEF285:GEH293 GOB285:GOD293 GXX285:GXZ293 HHT285:HHV293 HRP285:HRR293 IBL285:IBN293 ILH285:ILJ293 IVD285:IVF293 JEZ285:JFB293 JOV285:JOX293 JYR285:JYT293 KIN285:KIP293 KSJ285:KSL293 LCF285:LCH293 LMB285:LMD293 LVX285:LVZ293 MFT285:MFV293 MPP285:MPR293 MZL285:MZN293 NJH285:NJJ293 NTD285:NTF293 OCZ285:ODB293 OMV285:OMX293 OWR285:OWT293 PGN285:PGP293 PQJ285:PQL293 QAF285:QAH293 QKB285:QKD293 QTX285:QTZ293 RDT285:RDV293 RNP285:RNR293 RXL285:RXN293 SHH285:SHJ293 SRD285:SRF293 TAZ285:TBB293 TKV285:TKX293 TUR285:TUT293 UEN285:UEP293 UOJ285:UOL293 UYF285:UYH293 VIB285:VID293 VRX285:VRZ293 WBT285:WBV293 WLP285:WLR293 WVL285:WVN293 WVL315:WVN316 IZ275:JB283 SV275:SX283 ACR275:ACT283 AMN275:AMP283 AWJ275:AWL283 BGF275:BGH283 BQB275:BQD283 BZX275:BZZ283 CJT275:CJV283 CTP275:CTR283 DDL275:DDN283 DNH275:DNJ283 DXD275:DXF283 EGZ275:EHB283 EQV275:EQX283 FAR275:FAT283 FKN275:FKP283 FUJ275:FUL283 GEF275:GEH283 GOB275:GOD283 GXX275:GXZ283 HHT275:HHV283 HRP275:HRR283 IBL275:IBN283 ILH275:ILJ283 IVD275:IVF283 JEZ275:JFB283 JOV275:JOX283 JYR275:JYT283 KIN275:KIP283 KSJ275:KSL283 LCF275:LCH283 LMB275:LMD283 LVX275:LVZ283 MFT275:MFV283 MPP275:MPR283 MZL275:MZN283 NJH275:NJJ283 NTD275:NTF283 OCZ275:ODB283 OMV275:OMX283 OWR275:OWT283 PGN275:PGP283 PQJ275:PQL283 QAF275:QAH283 QKB275:QKD283 QTX275:QTZ283 RDT275:RDV283 RNP275:RNR283 RXL275:RXN283 SHH275:SHJ283 SRD275:SRF283 TAZ275:TBB283 TKV275:TKX283 TUR275:TUT283 UEN275:UEP283 UOJ275:UOL283 UYF275:UYH283 VIB275:VID283 VRX275:VRZ283 WBT275:WBV283 WLP275:WLR283 WVL275:WVN283 WBT315:WBV316 VRX315:VRZ316 VIB315:VID316 UYF315:UYH316 UOJ315:UOL316 UEN315:UEP316 TUR315:TUT316 TKV315:TKX316 TAZ315:TBB316 SRD315:SRF316 SHH315:SHJ316 RXL315:RXN316 RNP315:RNR316 RDT315:RDV316 QTX315:QTZ316 QKB315:QKD316 QAF315:QAH316 PQJ315:PQL316 PGN315:PGP316 OWR315:OWT316 OMV315:OMX316 OCZ315:ODB316 NTD315:NTF316 NJH315:NJJ316 MZL315:MZN316 MPP315:MPR316 MFT315:MFV316 LVX315:LVZ316 LMB315:LMD316 LCF315:LCH316 KSJ315:KSL316 KIN315:KIP316 JYR315:JYT316">
      <formula1>0</formula1>
    </dataValidation>
  </dataValidation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3">
    <tabColor rgb="FF7030A0"/>
  </sheetPr>
  <dimension ref="A1:R55"/>
  <sheetViews>
    <sheetView workbookViewId="0">
      <selection activeCell="B9" sqref="B9:C9"/>
    </sheetView>
  </sheetViews>
  <sheetFormatPr defaultRowHeight="12.75"/>
  <cols>
    <col min="1" max="1" width="21.7109375" style="112" customWidth="1"/>
    <col min="2" max="2" width="59.28515625" style="112" customWidth="1"/>
    <col min="3" max="7" width="15.7109375" style="112" customWidth="1"/>
    <col min="8" max="255" width="9.140625" style="112"/>
    <col min="256" max="256" width="4.42578125" style="112" customWidth="1"/>
    <col min="257" max="257" width="3.7109375" style="112" customWidth="1"/>
    <col min="258" max="258" width="65.5703125" style="112" customWidth="1"/>
    <col min="259" max="263" width="10.7109375" style="112" customWidth="1"/>
    <col min="264" max="511" width="9.140625" style="112"/>
    <col min="512" max="512" width="4.42578125" style="112" customWidth="1"/>
    <col min="513" max="513" width="3.7109375" style="112" customWidth="1"/>
    <col min="514" max="514" width="65.5703125" style="112" customWidth="1"/>
    <col min="515" max="519" width="10.7109375" style="112" customWidth="1"/>
    <col min="520" max="767" width="9.140625" style="112"/>
    <col min="768" max="768" width="4.42578125" style="112" customWidth="1"/>
    <col min="769" max="769" width="3.7109375" style="112" customWidth="1"/>
    <col min="770" max="770" width="65.5703125" style="112" customWidth="1"/>
    <col min="771" max="775" width="10.7109375" style="112" customWidth="1"/>
    <col min="776" max="1023" width="9.140625" style="112"/>
    <col min="1024" max="1024" width="4.42578125" style="112" customWidth="1"/>
    <col min="1025" max="1025" width="3.7109375" style="112" customWidth="1"/>
    <col min="1026" max="1026" width="65.5703125" style="112" customWidth="1"/>
    <col min="1027" max="1031" width="10.7109375" style="112" customWidth="1"/>
    <col min="1032" max="1279" width="9.140625" style="112"/>
    <col min="1280" max="1280" width="4.42578125" style="112" customWidth="1"/>
    <col min="1281" max="1281" width="3.7109375" style="112" customWidth="1"/>
    <col min="1282" max="1282" width="65.5703125" style="112" customWidth="1"/>
    <col min="1283" max="1287" width="10.7109375" style="112" customWidth="1"/>
    <col min="1288" max="1535" width="9.140625" style="112"/>
    <col min="1536" max="1536" width="4.42578125" style="112" customWidth="1"/>
    <col min="1537" max="1537" width="3.7109375" style="112" customWidth="1"/>
    <col min="1538" max="1538" width="65.5703125" style="112" customWidth="1"/>
    <col min="1539" max="1543" width="10.7109375" style="112" customWidth="1"/>
    <col min="1544" max="1791" width="9.140625" style="112"/>
    <col min="1792" max="1792" width="4.42578125" style="112" customWidth="1"/>
    <col min="1793" max="1793" width="3.7109375" style="112" customWidth="1"/>
    <col min="1794" max="1794" width="65.5703125" style="112" customWidth="1"/>
    <col min="1795" max="1799" width="10.7109375" style="112" customWidth="1"/>
    <col min="1800" max="2047" width="9.140625" style="112"/>
    <col min="2048" max="2048" width="4.42578125" style="112" customWidth="1"/>
    <col min="2049" max="2049" width="3.7109375" style="112" customWidth="1"/>
    <col min="2050" max="2050" width="65.5703125" style="112" customWidth="1"/>
    <col min="2051" max="2055" width="10.7109375" style="112" customWidth="1"/>
    <col min="2056" max="2303" width="9.140625" style="112"/>
    <col min="2304" max="2304" width="4.42578125" style="112" customWidth="1"/>
    <col min="2305" max="2305" width="3.7109375" style="112" customWidth="1"/>
    <col min="2306" max="2306" width="65.5703125" style="112" customWidth="1"/>
    <col min="2307" max="2311" width="10.7109375" style="112" customWidth="1"/>
    <col min="2312" max="2559" width="9.140625" style="112"/>
    <col min="2560" max="2560" width="4.42578125" style="112" customWidth="1"/>
    <col min="2561" max="2561" width="3.7109375" style="112" customWidth="1"/>
    <col min="2562" max="2562" width="65.5703125" style="112" customWidth="1"/>
    <col min="2563" max="2567" width="10.7109375" style="112" customWidth="1"/>
    <col min="2568" max="2815" width="9.140625" style="112"/>
    <col min="2816" max="2816" width="4.42578125" style="112" customWidth="1"/>
    <col min="2817" max="2817" width="3.7109375" style="112" customWidth="1"/>
    <col min="2818" max="2818" width="65.5703125" style="112" customWidth="1"/>
    <col min="2819" max="2823" width="10.7109375" style="112" customWidth="1"/>
    <col min="2824" max="3071" width="9.140625" style="112"/>
    <col min="3072" max="3072" width="4.42578125" style="112" customWidth="1"/>
    <col min="3073" max="3073" width="3.7109375" style="112" customWidth="1"/>
    <col min="3074" max="3074" width="65.5703125" style="112" customWidth="1"/>
    <col min="3075" max="3079" width="10.7109375" style="112" customWidth="1"/>
    <col min="3080" max="3327" width="9.140625" style="112"/>
    <col min="3328" max="3328" width="4.42578125" style="112" customWidth="1"/>
    <col min="3329" max="3329" width="3.7109375" style="112" customWidth="1"/>
    <col min="3330" max="3330" width="65.5703125" style="112" customWidth="1"/>
    <col min="3331" max="3335" width="10.7109375" style="112" customWidth="1"/>
    <col min="3336" max="3583" width="9.140625" style="112"/>
    <col min="3584" max="3584" width="4.42578125" style="112" customWidth="1"/>
    <col min="3585" max="3585" width="3.7109375" style="112" customWidth="1"/>
    <col min="3586" max="3586" width="65.5703125" style="112" customWidth="1"/>
    <col min="3587" max="3591" width="10.7109375" style="112" customWidth="1"/>
    <col min="3592" max="3839" width="9.140625" style="112"/>
    <col min="3840" max="3840" width="4.42578125" style="112" customWidth="1"/>
    <col min="3841" max="3841" width="3.7109375" style="112" customWidth="1"/>
    <col min="3842" max="3842" width="65.5703125" style="112" customWidth="1"/>
    <col min="3843" max="3847" width="10.7109375" style="112" customWidth="1"/>
    <col min="3848" max="4095" width="9.140625" style="112"/>
    <col min="4096" max="4096" width="4.42578125" style="112" customWidth="1"/>
    <col min="4097" max="4097" width="3.7109375" style="112" customWidth="1"/>
    <col min="4098" max="4098" width="65.5703125" style="112" customWidth="1"/>
    <col min="4099" max="4103" width="10.7109375" style="112" customWidth="1"/>
    <col min="4104" max="4351" width="9.140625" style="112"/>
    <col min="4352" max="4352" width="4.42578125" style="112" customWidth="1"/>
    <col min="4353" max="4353" width="3.7109375" style="112" customWidth="1"/>
    <col min="4354" max="4354" width="65.5703125" style="112" customWidth="1"/>
    <col min="4355" max="4359" width="10.7109375" style="112" customWidth="1"/>
    <col min="4360" max="4607" width="9.140625" style="112"/>
    <col min="4608" max="4608" width="4.42578125" style="112" customWidth="1"/>
    <col min="4609" max="4609" width="3.7109375" style="112" customWidth="1"/>
    <col min="4610" max="4610" width="65.5703125" style="112" customWidth="1"/>
    <col min="4611" max="4615" width="10.7109375" style="112" customWidth="1"/>
    <col min="4616" max="4863" width="9.140625" style="112"/>
    <col min="4864" max="4864" width="4.42578125" style="112" customWidth="1"/>
    <col min="4865" max="4865" width="3.7109375" style="112" customWidth="1"/>
    <col min="4866" max="4866" width="65.5703125" style="112" customWidth="1"/>
    <col min="4867" max="4871" width="10.7109375" style="112" customWidth="1"/>
    <col min="4872" max="5119" width="9.140625" style="112"/>
    <col min="5120" max="5120" width="4.42578125" style="112" customWidth="1"/>
    <col min="5121" max="5121" width="3.7109375" style="112" customWidth="1"/>
    <col min="5122" max="5122" width="65.5703125" style="112" customWidth="1"/>
    <col min="5123" max="5127" width="10.7109375" style="112" customWidth="1"/>
    <col min="5128" max="5375" width="9.140625" style="112"/>
    <col min="5376" max="5376" width="4.42578125" style="112" customWidth="1"/>
    <col min="5377" max="5377" width="3.7109375" style="112" customWidth="1"/>
    <col min="5378" max="5378" width="65.5703125" style="112" customWidth="1"/>
    <col min="5379" max="5383" width="10.7109375" style="112" customWidth="1"/>
    <col min="5384" max="5631" width="9.140625" style="112"/>
    <col min="5632" max="5632" width="4.42578125" style="112" customWidth="1"/>
    <col min="5633" max="5633" width="3.7109375" style="112" customWidth="1"/>
    <col min="5634" max="5634" width="65.5703125" style="112" customWidth="1"/>
    <col min="5635" max="5639" width="10.7109375" style="112" customWidth="1"/>
    <col min="5640" max="5887" width="9.140625" style="112"/>
    <col min="5888" max="5888" width="4.42578125" style="112" customWidth="1"/>
    <col min="5889" max="5889" width="3.7109375" style="112" customWidth="1"/>
    <col min="5890" max="5890" width="65.5703125" style="112" customWidth="1"/>
    <col min="5891" max="5895" width="10.7109375" style="112" customWidth="1"/>
    <col min="5896" max="6143" width="9.140625" style="112"/>
    <col min="6144" max="6144" width="4.42578125" style="112" customWidth="1"/>
    <col min="6145" max="6145" width="3.7109375" style="112" customWidth="1"/>
    <col min="6146" max="6146" width="65.5703125" style="112" customWidth="1"/>
    <col min="6147" max="6151" width="10.7109375" style="112" customWidth="1"/>
    <col min="6152" max="6399" width="9.140625" style="112"/>
    <col min="6400" max="6400" width="4.42578125" style="112" customWidth="1"/>
    <col min="6401" max="6401" width="3.7109375" style="112" customWidth="1"/>
    <col min="6402" max="6402" width="65.5703125" style="112" customWidth="1"/>
    <col min="6403" max="6407" width="10.7109375" style="112" customWidth="1"/>
    <col min="6408" max="6655" width="9.140625" style="112"/>
    <col min="6656" max="6656" width="4.42578125" style="112" customWidth="1"/>
    <col min="6657" max="6657" width="3.7109375" style="112" customWidth="1"/>
    <col min="6658" max="6658" width="65.5703125" style="112" customWidth="1"/>
    <col min="6659" max="6663" width="10.7109375" style="112" customWidth="1"/>
    <col min="6664" max="6911" width="9.140625" style="112"/>
    <col min="6912" max="6912" width="4.42578125" style="112" customWidth="1"/>
    <col min="6913" max="6913" width="3.7109375" style="112" customWidth="1"/>
    <col min="6914" max="6914" width="65.5703125" style="112" customWidth="1"/>
    <col min="6915" max="6919" width="10.7109375" style="112" customWidth="1"/>
    <col min="6920" max="7167" width="9.140625" style="112"/>
    <col min="7168" max="7168" width="4.42578125" style="112" customWidth="1"/>
    <col min="7169" max="7169" width="3.7109375" style="112" customWidth="1"/>
    <col min="7170" max="7170" width="65.5703125" style="112" customWidth="1"/>
    <col min="7171" max="7175" width="10.7109375" style="112" customWidth="1"/>
    <col min="7176" max="7423" width="9.140625" style="112"/>
    <col min="7424" max="7424" width="4.42578125" style="112" customWidth="1"/>
    <col min="7425" max="7425" width="3.7109375" style="112" customWidth="1"/>
    <col min="7426" max="7426" width="65.5703125" style="112" customWidth="1"/>
    <col min="7427" max="7431" width="10.7109375" style="112" customWidth="1"/>
    <col min="7432" max="7679" width="9.140625" style="112"/>
    <col min="7680" max="7680" width="4.42578125" style="112" customWidth="1"/>
    <col min="7681" max="7681" width="3.7109375" style="112" customWidth="1"/>
    <col min="7682" max="7682" width="65.5703125" style="112" customWidth="1"/>
    <col min="7683" max="7687" width="10.7109375" style="112" customWidth="1"/>
    <col min="7688" max="7935" width="9.140625" style="112"/>
    <col min="7936" max="7936" width="4.42578125" style="112" customWidth="1"/>
    <col min="7937" max="7937" width="3.7109375" style="112" customWidth="1"/>
    <col min="7938" max="7938" width="65.5703125" style="112" customWidth="1"/>
    <col min="7939" max="7943" width="10.7109375" style="112" customWidth="1"/>
    <col min="7944" max="8191" width="9.140625" style="112"/>
    <col min="8192" max="8192" width="4.42578125" style="112" customWidth="1"/>
    <col min="8193" max="8193" width="3.7109375" style="112" customWidth="1"/>
    <col min="8194" max="8194" width="65.5703125" style="112" customWidth="1"/>
    <col min="8195" max="8199" width="10.7109375" style="112" customWidth="1"/>
    <col min="8200" max="8447" width="9.140625" style="112"/>
    <col min="8448" max="8448" width="4.42578125" style="112" customWidth="1"/>
    <col min="8449" max="8449" width="3.7109375" style="112" customWidth="1"/>
    <col min="8450" max="8450" width="65.5703125" style="112" customWidth="1"/>
    <col min="8451" max="8455" width="10.7109375" style="112" customWidth="1"/>
    <col min="8456" max="8703" width="9.140625" style="112"/>
    <col min="8704" max="8704" width="4.42578125" style="112" customWidth="1"/>
    <col min="8705" max="8705" width="3.7109375" style="112" customWidth="1"/>
    <col min="8706" max="8706" width="65.5703125" style="112" customWidth="1"/>
    <col min="8707" max="8711" width="10.7109375" style="112" customWidth="1"/>
    <col min="8712" max="8959" width="9.140625" style="112"/>
    <col min="8960" max="8960" width="4.42578125" style="112" customWidth="1"/>
    <col min="8961" max="8961" width="3.7109375" style="112" customWidth="1"/>
    <col min="8962" max="8962" width="65.5703125" style="112" customWidth="1"/>
    <col min="8963" max="8967" width="10.7109375" style="112" customWidth="1"/>
    <col min="8968" max="9215" width="9.140625" style="112"/>
    <col min="9216" max="9216" width="4.42578125" style="112" customWidth="1"/>
    <col min="9217" max="9217" width="3.7109375" style="112" customWidth="1"/>
    <col min="9218" max="9218" width="65.5703125" style="112" customWidth="1"/>
    <col min="9219" max="9223" width="10.7109375" style="112" customWidth="1"/>
    <col min="9224" max="9471" width="9.140625" style="112"/>
    <col min="9472" max="9472" width="4.42578125" style="112" customWidth="1"/>
    <col min="9473" max="9473" width="3.7109375" style="112" customWidth="1"/>
    <col min="9474" max="9474" width="65.5703125" style="112" customWidth="1"/>
    <col min="9475" max="9479" width="10.7109375" style="112" customWidth="1"/>
    <col min="9480" max="9727" width="9.140625" style="112"/>
    <col min="9728" max="9728" width="4.42578125" style="112" customWidth="1"/>
    <col min="9729" max="9729" width="3.7109375" style="112" customWidth="1"/>
    <col min="9730" max="9730" width="65.5703125" style="112" customWidth="1"/>
    <col min="9731" max="9735" width="10.7109375" style="112" customWidth="1"/>
    <col min="9736" max="9983" width="9.140625" style="112"/>
    <col min="9984" max="9984" width="4.42578125" style="112" customWidth="1"/>
    <col min="9985" max="9985" width="3.7109375" style="112" customWidth="1"/>
    <col min="9986" max="9986" width="65.5703125" style="112" customWidth="1"/>
    <col min="9987" max="9991" width="10.7109375" style="112" customWidth="1"/>
    <col min="9992" max="10239" width="9.140625" style="112"/>
    <col min="10240" max="10240" width="4.42578125" style="112" customWidth="1"/>
    <col min="10241" max="10241" width="3.7109375" style="112" customWidth="1"/>
    <col min="10242" max="10242" width="65.5703125" style="112" customWidth="1"/>
    <col min="10243" max="10247" width="10.7109375" style="112" customWidth="1"/>
    <col min="10248" max="10495" width="9.140625" style="112"/>
    <col min="10496" max="10496" width="4.42578125" style="112" customWidth="1"/>
    <col min="10497" max="10497" width="3.7109375" style="112" customWidth="1"/>
    <col min="10498" max="10498" width="65.5703125" style="112" customWidth="1"/>
    <col min="10499" max="10503" width="10.7109375" style="112" customWidth="1"/>
    <col min="10504" max="10751" width="9.140625" style="112"/>
    <col min="10752" max="10752" width="4.42578125" style="112" customWidth="1"/>
    <col min="10753" max="10753" width="3.7109375" style="112" customWidth="1"/>
    <col min="10754" max="10754" width="65.5703125" style="112" customWidth="1"/>
    <col min="10755" max="10759" width="10.7109375" style="112" customWidth="1"/>
    <col min="10760" max="11007" width="9.140625" style="112"/>
    <col min="11008" max="11008" width="4.42578125" style="112" customWidth="1"/>
    <col min="11009" max="11009" width="3.7109375" style="112" customWidth="1"/>
    <col min="11010" max="11010" width="65.5703125" style="112" customWidth="1"/>
    <col min="11011" max="11015" width="10.7109375" style="112" customWidth="1"/>
    <col min="11016" max="11263" width="9.140625" style="112"/>
    <col min="11264" max="11264" width="4.42578125" style="112" customWidth="1"/>
    <col min="11265" max="11265" width="3.7109375" style="112" customWidth="1"/>
    <col min="11266" max="11266" width="65.5703125" style="112" customWidth="1"/>
    <col min="11267" max="11271" width="10.7109375" style="112" customWidth="1"/>
    <col min="11272" max="11519" width="9.140625" style="112"/>
    <col min="11520" max="11520" width="4.42578125" style="112" customWidth="1"/>
    <col min="11521" max="11521" width="3.7109375" style="112" customWidth="1"/>
    <col min="11522" max="11522" width="65.5703125" style="112" customWidth="1"/>
    <col min="11523" max="11527" width="10.7109375" style="112" customWidth="1"/>
    <col min="11528" max="11775" width="9.140625" style="112"/>
    <col min="11776" max="11776" width="4.42578125" style="112" customWidth="1"/>
    <col min="11777" max="11777" width="3.7109375" style="112" customWidth="1"/>
    <col min="11778" max="11778" width="65.5703125" style="112" customWidth="1"/>
    <col min="11779" max="11783" width="10.7109375" style="112" customWidth="1"/>
    <col min="11784" max="12031" width="9.140625" style="112"/>
    <col min="12032" max="12032" width="4.42578125" style="112" customWidth="1"/>
    <col min="12033" max="12033" width="3.7109375" style="112" customWidth="1"/>
    <col min="12034" max="12034" width="65.5703125" style="112" customWidth="1"/>
    <col min="12035" max="12039" width="10.7109375" style="112" customWidth="1"/>
    <col min="12040" max="12287" width="9.140625" style="112"/>
    <col min="12288" max="12288" width="4.42578125" style="112" customWidth="1"/>
    <col min="12289" max="12289" width="3.7109375" style="112" customWidth="1"/>
    <col min="12290" max="12290" width="65.5703125" style="112" customWidth="1"/>
    <col min="12291" max="12295" width="10.7109375" style="112" customWidth="1"/>
    <col min="12296" max="12543" width="9.140625" style="112"/>
    <col min="12544" max="12544" width="4.42578125" style="112" customWidth="1"/>
    <col min="12545" max="12545" width="3.7109375" style="112" customWidth="1"/>
    <col min="12546" max="12546" width="65.5703125" style="112" customWidth="1"/>
    <col min="12547" max="12551" width="10.7109375" style="112" customWidth="1"/>
    <col min="12552" max="12799" width="9.140625" style="112"/>
    <col min="12800" max="12800" width="4.42578125" style="112" customWidth="1"/>
    <col min="12801" max="12801" width="3.7109375" style="112" customWidth="1"/>
    <col min="12802" max="12802" width="65.5703125" style="112" customWidth="1"/>
    <col min="12803" max="12807" width="10.7109375" style="112" customWidth="1"/>
    <col min="12808" max="13055" width="9.140625" style="112"/>
    <col min="13056" max="13056" width="4.42578125" style="112" customWidth="1"/>
    <col min="13057" max="13057" width="3.7109375" style="112" customWidth="1"/>
    <col min="13058" max="13058" width="65.5703125" style="112" customWidth="1"/>
    <col min="13059" max="13063" width="10.7109375" style="112" customWidth="1"/>
    <col min="13064" max="13311" width="9.140625" style="112"/>
    <col min="13312" max="13312" width="4.42578125" style="112" customWidth="1"/>
    <col min="13313" max="13313" width="3.7109375" style="112" customWidth="1"/>
    <col min="13314" max="13314" width="65.5703125" style="112" customWidth="1"/>
    <col min="13315" max="13319" width="10.7109375" style="112" customWidth="1"/>
    <col min="13320" max="13567" width="9.140625" style="112"/>
    <col min="13568" max="13568" width="4.42578125" style="112" customWidth="1"/>
    <col min="13569" max="13569" width="3.7109375" style="112" customWidth="1"/>
    <col min="13570" max="13570" width="65.5703125" style="112" customWidth="1"/>
    <col min="13571" max="13575" width="10.7109375" style="112" customWidth="1"/>
    <col min="13576" max="13823" width="9.140625" style="112"/>
    <col min="13824" max="13824" width="4.42578125" style="112" customWidth="1"/>
    <col min="13825" max="13825" width="3.7109375" style="112" customWidth="1"/>
    <col min="13826" max="13826" width="65.5703125" style="112" customWidth="1"/>
    <col min="13827" max="13831" width="10.7109375" style="112" customWidth="1"/>
    <col min="13832" max="14079" width="9.140625" style="112"/>
    <col min="14080" max="14080" width="4.42578125" style="112" customWidth="1"/>
    <col min="14081" max="14081" width="3.7109375" style="112" customWidth="1"/>
    <col min="14082" max="14082" width="65.5703125" style="112" customWidth="1"/>
    <col min="14083" max="14087" width="10.7109375" style="112" customWidth="1"/>
    <col min="14088" max="14335" width="9.140625" style="112"/>
    <col min="14336" max="14336" width="4.42578125" style="112" customWidth="1"/>
    <col min="14337" max="14337" width="3.7109375" style="112" customWidth="1"/>
    <col min="14338" max="14338" width="65.5703125" style="112" customWidth="1"/>
    <col min="14339" max="14343" width="10.7109375" style="112" customWidth="1"/>
    <col min="14344" max="14591" width="9.140625" style="112"/>
    <col min="14592" max="14592" width="4.42578125" style="112" customWidth="1"/>
    <col min="14593" max="14593" width="3.7109375" style="112" customWidth="1"/>
    <col min="14594" max="14594" width="65.5703125" style="112" customWidth="1"/>
    <col min="14595" max="14599" width="10.7109375" style="112" customWidth="1"/>
    <col min="14600" max="14847" width="9.140625" style="112"/>
    <col min="14848" max="14848" width="4.42578125" style="112" customWidth="1"/>
    <col min="14849" max="14849" width="3.7109375" style="112" customWidth="1"/>
    <col min="14850" max="14850" width="65.5703125" style="112" customWidth="1"/>
    <col min="14851" max="14855" width="10.7109375" style="112" customWidth="1"/>
    <col min="14856" max="15103" width="9.140625" style="112"/>
    <col min="15104" max="15104" width="4.42578125" style="112" customWidth="1"/>
    <col min="15105" max="15105" width="3.7109375" style="112" customWidth="1"/>
    <col min="15106" max="15106" width="65.5703125" style="112" customWidth="1"/>
    <col min="15107" max="15111" width="10.7109375" style="112" customWidth="1"/>
    <col min="15112" max="15359" width="9.140625" style="112"/>
    <col min="15360" max="15360" width="4.42578125" style="112" customWidth="1"/>
    <col min="15361" max="15361" width="3.7109375" style="112" customWidth="1"/>
    <col min="15362" max="15362" width="65.5703125" style="112" customWidth="1"/>
    <col min="15363" max="15367" width="10.7109375" style="112" customWidth="1"/>
    <col min="15368" max="15615" width="9.140625" style="112"/>
    <col min="15616" max="15616" width="4.42578125" style="112" customWidth="1"/>
    <col min="15617" max="15617" width="3.7109375" style="112" customWidth="1"/>
    <col min="15618" max="15618" width="65.5703125" style="112" customWidth="1"/>
    <col min="15619" max="15623" width="10.7109375" style="112" customWidth="1"/>
    <col min="15624" max="15871" width="9.140625" style="112"/>
    <col min="15872" max="15872" width="4.42578125" style="112" customWidth="1"/>
    <col min="15873" max="15873" width="3.7109375" style="112" customWidth="1"/>
    <col min="15874" max="15874" width="65.5703125" style="112" customWidth="1"/>
    <col min="15875" max="15879" width="10.7109375" style="112" customWidth="1"/>
    <col min="15880" max="16127" width="9.140625" style="112"/>
    <col min="16128" max="16128" width="4.42578125" style="112" customWidth="1"/>
    <col min="16129" max="16129" width="3.7109375" style="112" customWidth="1"/>
    <col min="16130" max="16130" width="65.5703125" style="112" customWidth="1"/>
    <col min="16131" max="16135" width="10.7109375" style="112" customWidth="1"/>
    <col min="16136" max="16384" width="9.140625" style="112"/>
  </cols>
  <sheetData>
    <row r="1" spans="1:18" s="13" customFormat="1">
      <c r="A1" s="2740" t="s">
        <v>29</v>
      </c>
      <c r="B1" s="2741"/>
      <c r="C1" s="2741"/>
      <c r="D1" s="11"/>
      <c r="E1" s="11"/>
      <c r="F1" s="11"/>
      <c r="G1" s="11"/>
      <c r="H1" s="11"/>
      <c r="I1" s="50"/>
    </row>
    <row r="2" spans="1:18" s="13" customFormat="1">
      <c r="A2" s="88" t="s">
        <v>30</v>
      </c>
      <c r="B2" s="2742" t="s">
        <v>334</v>
      </c>
      <c r="C2" s="2742"/>
      <c r="D2" s="106"/>
      <c r="E2" s="106"/>
      <c r="F2" s="106"/>
      <c r="G2" s="106"/>
      <c r="H2" s="106"/>
      <c r="I2" s="106"/>
    </row>
    <row r="3" spans="1:18" s="13" customFormat="1">
      <c r="A3" s="88" t="s">
        <v>31</v>
      </c>
      <c r="B3" s="2743" t="s">
        <v>335</v>
      </c>
      <c r="C3" s="2743"/>
      <c r="D3" s="12"/>
      <c r="E3" s="12"/>
      <c r="F3" s="12"/>
      <c r="G3" s="12"/>
      <c r="H3" s="12"/>
      <c r="I3" s="12"/>
    </row>
    <row r="4" spans="1:18" s="13" customFormat="1">
      <c r="A4" s="88" t="s">
        <v>32</v>
      </c>
      <c r="B4" s="2742">
        <v>1</v>
      </c>
      <c r="C4" s="2742"/>
      <c r="D4" s="106"/>
      <c r="E4" s="106"/>
      <c r="F4" s="106"/>
      <c r="G4" s="106"/>
      <c r="H4" s="106"/>
      <c r="I4" s="106"/>
    </row>
    <row r="5" spans="1:18" s="13" customFormat="1">
      <c r="A5" s="88" t="s">
        <v>33</v>
      </c>
      <c r="B5" s="3270"/>
      <c r="C5" s="3270"/>
      <c r="D5" s="117"/>
      <c r="E5" s="117"/>
      <c r="F5" s="117"/>
      <c r="G5" s="117"/>
      <c r="H5" s="117"/>
      <c r="I5" s="117"/>
    </row>
    <row r="6" spans="1:18" s="13" customFormat="1">
      <c r="A6" s="88" t="s">
        <v>34</v>
      </c>
      <c r="B6" s="3270"/>
      <c r="C6" s="3270"/>
      <c r="D6" s="117"/>
      <c r="E6" s="117"/>
      <c r="F6" s="117"/>
      <c r="G6" s="117"/>
      <c r="H6" s="117"/>
      <c r="I6" s="117"/>
    </row>
    <row r="7" spans="1:18" s="13" customFormat="1">
      <c r="A7" s="88" t="s">
        <v>35</v>
      </c>
      <c r="B7" s="3270"/>
      <c r="C7" s="3270"/>
      <c r="D7" s="117"/>
      <c r="E7" s="117"/>
      <c r="F7" s="117"/>
      <c r="G7" s="117"/>
      <c r="H7" s="117"/>
      <c r="I7" s="117"/>
    </row>
    <row r="8" spans="1:18" s="13" customFormat="1">
      <c r="A8" s="88" t="s">
        <v>36</v>
      </c>
      <c r="B8" s="2938"/>
      <c r="C8" s="2938"/>
      <c r="D8" s="118"/>
      <c r="E8" s="118"/>
      <c r="F8" s="118"/>
      <c r="G8" s="118"/>
      <c r="H8" s="118"/>
      <c r="I8" s="118"/>
    </row>
    <row r="9" spans="1:18" s="13" customFormat="1" ht="15.75">
      <c r="A9" s="88" t="s">
        <v>197</v>
      </c>
      <c r="B9" s="3277" t="s">
        <v>2541</v>
      </c>
      <c r="C9" s="3277"/>
      <c r="D9" s="107"/>
      <c r="E9" s="107"/>
      <c r="F9" s="107"/>
      <c r="G9" s="107"/>
      <c r="H9" s="107"/>
      <c r="I9" s="107"/>
      <c r="J9" s="107"/>
    </row>
    <row r="10" spans="1:18" s="108" customFormat="1" ht="15"/>
    <row r="11" spans="1:18" s="110" customFormat="1" ht="27" customHeight="1">
      <c r="A11" s="10" t="s">
        <v>196</v>
      </c>
      <c r="B11" s="2748"/>
      <c r="C11" s="2748"/>
      <c r="D11" s="2781"/>
      <c r="E11" s="2781"/>
      <c r="F11" s="2781"/>
      <c r="G11" s="107"/>
      <c r="H11" s="107"/>
      <c r="I11" s="107"/>
      <c r="J11" s="107"/>
    </row>
    <row r="12" spans="1:18" s="13" customFormat="1" ht="15.75">
      <c r="A12" s="156" t="s">
        <v>37</v>
      </c>
      <c r="B12" s="3284"/>
      <c r="C12" s="3284"/>
      <c r="D12" s="107"/>
      <c r="E12" s="107"/>
      <c r="F12" s="107"/>
      <c r="G12" s="107"/>
      <c r="H12" s="107"/>
      <c r="I12" s="107"/>
      <c r="J12" s="107"/>
    </row>
    <row r="13" spans="1:18" s="13" customFormat="1" ht="22.5" customHeight="1">
      <c r="A13" s="3279" t="s">
        <v>336</v>
      </c>
      <c r="B13" s="3280"/>
      <c r="C13" s="3280"/>
      <c r="D13" s="3280"/>
      <c r="E13" s="3280"/>
      <c r="F13" s="3280"/>
      <c r="G13" s="3281"/>
      <c r="H13" s="107"/>
      <c r="I13" s="107"/>
      <c r="J13" s="107"/>
    </row>
    <row r="14" spans="1:18" s="22" customFormat="1" ht="21.95" customHeight="1">
      <c r="A14" s="3282" t="s">
        <v>271</v>
      </c>
      <c r="B14" s="3282"/>
      <c r="C14" s="3282"/>
      <c r="D14" s="3282"/>
      <c r="E14" s="3282"/>
      <c r="F14" s="3282"/>
      <c r="G14" s="3282"/>
      <c r="H14" s="106"/>
      <c r="I14" s="106"/>
      <c r="J14" s="106"/>
      <c r="K14" s="106"/>
      <c r="L14" s="106"/>
      <c r="M14" s="157"/>
      <c r="N14" s="157"/>
      <c r="O14" s="157"/>
      <c r="P14" s="157"/>
      <c r="Q14" s="157"/>
      <c r="R14" s="157"/>
    </row>
    <row r="15" spans="1:18" s="91" customFormat="1" ht="27" customHeight="1">
      <c r="A15" s="3283" t="s">
        <v>337</v>
      </c>
      <c r="B15" s="3283"/>
      <c r="C15" s="3283"/>
      <c r="D15" s="3283"/>
      <c r="E15" s="3283"/>
      <c r="F15" s="3283"/>
      <c r="G15" s="3283"/>
    </row>
    <row r="16" spans="1:18">
      <c r="A16" s="137" t="s">
        <v>301</v>
      </c>
      <c r="B16" s="137"/>
      <c r="C16" s="114" t="s">
        <v>5</v>
      </c>
      <c r="D16" s="114" t="s">
        <v>6</v>
      </c>
      <c r="E16" s="114" t="s">
        <v>7</v>
      </c>
      <c r="F16" s="114" t="s">
        <v>8</v>
      </c>
      <c r="G16" s="114" t="s">
        <v>9</v>
      </c>
      <c r="H16" s="154"/>
      <c r="I16" s="154"/>
      <c r="J16" s="154"/>
      <c r="K16" s="154"/>
      <c r="L16" s="154"/>
      <c r="M16" s="154"/>
      <c r="N16" s="154"/>
    </row>
    <row r="17" spans="1:14" ht="15">
      <c r="A17" s="127" t="s">
        <v>338</v>
      </c>
      <c r="B17" s="137" t="s">
        <v>302</v>
      </c>
      <c r="C17" s="158"/>
      <c r="D17" s="158"/>
      <c r="E17" s="158"/>
      <c r="F17" s="158"/>
      <c r="G17" s="158"/>
      <c r="H17" s="159"/>
      <c r="I17" s="159"/>
      <c r="J17" s="159"/>
      <c r="K17" s="159"/>
      <c r="L17" s="159"/>
      <c r="M17" s="159"/>
      <c r="N17" s="159"/>
    </row>
    <row r="18" spans="1:14" ht="15">
      <c r="A18" s="127" t="s">
        <v>339</v>
      </c>
      <c r="B18" s="137" t="s">
        <v>303</v>
      </c>
      <c r="C18" s="158"/>
      <c r="D18" s="158"/>
      <c r="E18" s="158"/>
      <c r="F18" s="158"/>
      <c r="G18" s="158"/>
      <c r="H18" s="159"/>
      <c r="I18" s="159"/>
      <c r="J18" s="159"/>
      <c r="K18" s="159"/>
      <c r="L18" s="159"/>
      <c r="M18" s="159"/>
      <c r="N18" s="159"/>
    </row>
    <row r="19" spans="1:14" ht="15">
      <c r="A19" s="131" t="s">
        <v>340</v>
      </c>
      <c r="B19" s="140" t="s">
        <v>341</v>
      </c>
      <c r="C19" s="160"/>
      <c r="D19" s="160"/>
      <c r="E19" s="160"/>
      <c r="F19" s="160"/>
      <c r="G19" s="160"/>
      <c r="H19" s="159"/>
      <c r="I19" s="159"/>
      <c r="J19" s="159"/>
      <c r="K19" s="159"/>
      <c r="L19" s="159"/>
      <c r="M19" s="159"/>
      <c r="N19" s="159"/>
    </row>
    <row r="20" spans="1:14" ht="15">
      <c r="A20" s="131" t="s">
        <v>342</v>
      </c>
      <c r="B20" s="140" t="s">
        <v>343</v>
      </c>
      <c r="C20" s="160"/>
      <c r="D20" s="160"/>
      <c r="E20" s="160"/>
      <c r="F20" s="160"/>
      <c r="G20" s="160"/>
      <c r="H20" s="159"/>
      <c r="I20" s="159"/>
      <c r="J20" s="159"/>
      <c r="K20" s="159"/>
      <c r="L20" s="159"/>
      <c r="M20" s="159"/>
      <c r="N20" s="159"/>
    </row>
    <row r="21" spans="1:14" ht="15">
      <c r="A21" s="127" t="s">
        <v>344</v>
      </c>
      <c r="B21" s="137" t="s">
        <v>306</v>
      </c>
      <c r="C21" s="158"/>
      <c r="D21" s="158"/>
      <c r="E21" s="158"/>
      <c r="F21" s="158"/>
      <c r="G21" s="158"/>
      <c r="H21" s="161"/>
      <c r="I21" s="161"/>
      <c r="J21" s="161"/>
      <c r="K21" s="161"/>
      <c r="L21" s="161"/>
      <c r="M21" s="161"/>
      <c r="N21" s="161"/>
    </row>
    <row r="22" spans="1:14" ht="15">
      <c r="A22" s="127" t="s">
        <v>345</v>
      </c>
      <c r="B22" s="137" t="s">
        <v>307</v>
      </c>
      <c r="C22" s="162"/>
      <c r="D22" s="158"/>
      <c r="E22" s="158"/>
      <c r="F22" s="158"/>
      <c r="G22" s="158"/>
      <c r="H22" s="161"/>
      <c r="I22" s="161"/>
      <c r="J22" s="161"/>
      <c r="K22" s="161"/>
      <c r="L22" s="161"/>
      <c r="M22" s="161"/>
      <c r="N22" s="161"/>
    </row>
    <row r="23" spans="1:14" ht="15">
      <c r="A23" s="131" t="s">
        <v>346</v>
      </c>
      <c r="B23" s="140" t="s">
        <v>347</v>
      </c>
      <c r="C23" s="160"/>
      <c r="D23" s="160"/>
      <c r="E23" s="160"/>
      <c r="F23" s="160"/>
      <c r="G23" s="160"/>
      <c r="H23" s="159"/>
      <c r="I23" s="159"/>
      <c r="J23" s="159"/>
      <c r="K23" s="159"/>
      <c r="L23" s="159"/>
      <c r="M23" s="159"/>
      <c r="N23" s="159"/>
    </row>
    <row r="24" spans="1:14" ht="15">
      <c r="A24" s="131" t="s">
        <v>348</v>
      </c>
      <c r="B24" s="140" t="s">
        <v>349</v>
      </c>
      <c r="C24" s="160"/>
      <c r="D24" s="160"/>
      <c r="E24" s="160"/>
      <c r="F24" s="160"/>
      <c r="G24" s="160"/>
      <c r="H24" s="163"/>
      <c r="I24" s="163"/>
      <c r="J24" s="163"/>
      <c r="K24" s="163"/>
      <c r="L24" s="163"/>
      <c r="M24" s="163"/>
      <c r="N24" s="163"/>
    </row>
    <row r="25" spans="1:14">
      <c r="A25" s="137" t="s">
        <v>310</v>
      </c>
      <c r="B25" s="137"/>
      <c r="C25" s="114" t="s">
        <v>5</v>
      </c>
      <c r="D25" s="114" t="s">
        <v>6</v>
      </c>
      <c r="E25" s="114" t="s">
        <v>7</v>
      </c>
      <c r="F25" s="114" t="s">
        <v>8</v>
      </c>
      <c r="G25" s="114" t="s">
        <v>9</v>
      </c>
      <c r="H25" s="47"/>
      <c r="I25" s="47"/>
      <c r="J25" s="47"/>
      <c r="K25" s="47"/>
      <c r="L25" s="47"/>
      <c r="M25" s="47"/>
      <c r="N25" s="47"/>
    </row>
    <row r="26" spans="1:14" ht="15">
      <c r="A26" s="127" t="s">
        <v>350</v>
      </c>
      <c r="B26" s="137" t="s">
        <v>302</v>
      </c>
      <c r="C26" s="158"/>
      <c r="D26" s="158"/>
      <c r="E26" s="158"/>
      <c r="F26" s="158"/>
      <c r="G26" s="158"/>
      <c r="H26" s="47"/>
      <c r="I26" s="47"/>
      <c r="J26" s="47"/>
      <c r="K26" s="47"/>
      <c r="L26" s="47"/>
      <c r="M26" s="47"/>
      <c r="N26" s="47"/>
    </row>
    <row r="27" spans="1:14" ht="15">
      <c r="A27" s="127" t="s">
        <v>351</v>
      </c>
      <c r="B27" s="137" t="s">
        <v>313</v>
      </c>
      <c r="C27" s="158"/>
      <c r="D27" s="158"/>
      <c r="E27" s="158"/>
      <c r="F27" s="158"/>
      <c r="G27" s="158"/>
      <c r="H27" s="47"/>
      <c r="I27" s="47"/>
      <c r="J27" s="47"/>
      <c r="K27" s="47"/>
      <c r="L27" s="47"/>
      <c r="M27" s="47"/>
      <c r="N27" s="47"/>
    </row>
    <row r="28" spans="1:14" ht="15">
      <c r="A28" s="127" t="s">
        <v>352</v>
      </c>
      <c r="B28" s="137" t="s">
        <v>315</v>
      </c>
      <c r="C28" s="158"/>
      <c r="D28" s="158"/>
      <c r="E28" s="158"/>
      <c r="F28" s="158"/>
      <c r="G28" s="158"/>
      <c r="H28" s="47"/>
      <c r="I28" s="47"/>
      <c r="J28" s="47"/>
      <c r="K28" s="47"/>
      <c r="L28" s="47"/>
      <c r="M28" s="47"/>
      <c r="N28" s="47"/>
    </row>
    <row r="29" spans="1:14" ht="15">
      <c r="A29" s="131" t="s">
        <v>353</v>
      </c>
      <c r="B29" s="140" t="s">
        <v>354</v>
      </c>
      <c r="C29" s="160"/>
      <c r="D29" s="160"/>
      <c r="E29" s="160"/>
      <c r="F29" s="160"/>
      <c r="G29" s="160"/>
      <c r="H29" s="47"/>
      <c r="I29" s="47"/>
      <c r="J29" s="47"/>
      <c r="K29" s="47"/>
      <c r="L29" s="47"/>
      <c r="M29" s="47"/>
      <c r="N29" s="47"/>
    </row>
    <row r="30" spans="1:14" ht="15">
      <c r="A30" s="131" t="s">
        <v>355</v>
      </c>
      <c r="B30" s="140" t="s">
        <v>356</v>
      </c>
      <c r="C30" s="160"/>
      <c r="D30" s="160"/>
      <c r="E30" s="160"/>
      <c r="F30" s="160"/>
      <c r="G30" s="160"/>
      <c r="H30" s="47"/>
      <c r="I30" s="47"/>
      <c r="J30" s="47"/>
      <c r="K30" s="47"/>
      <c r="L30" s="47"/>
      <c r="M30" s="47"/>
      <c r="N30" s="47"/>
    </row>
    <row r="31" spans="1:14" ht="15">
      <c r="A31" s="127" t="s">
        <v>357</v>
      </c>
      <c r="B31" s="137" t="s">
        <v>320</v>
      </c>
      <c r="C31" s="162"/>
      <c r="D31" s="158"/>
      <c r="E31" s="158"/>
      <c r="F31" s="158"/>
      <c r="G31" s="158"/>
      <c r="H31" s="161"/>
      <c r="I31" s="161"/>
      <c r="J31" s="161"/>
      <c r="K31" s="161"/>
      <c r="L31" s="161"/>
      <c r="M31" s="161"/>
      <c r="N31" s="161"/>
    </row>
    <row r="32" spans="1:14" ht="15">
      <c r="A32" s="127" t="s">
        <v>358</v>
      </c>
      <c r="B32" s="137" t="s">
        <v>307</v>
      </c>
      <c r="C32" s="158"/>
      <c r="D32" s="158"/>
      <c r="E32" s="158"/>
      <c r="F32" s="158"/>
      <c r="G32" s="158"/>
      <c r="H32" s="161"/>
      <c r="I32" s="161"/>
      <c r="J32" s="161"/>
      <c r="K32" s="161"/>
      <c r="L32" s="161"/>
      <c r="M32" s="161"/>
      <c r="N32" s="161"/>
    </row>
    <row r="33" spans="1:14" ht="15">
      <c r="A33" s="131" t="s">
        <v>359</v>
      </c>
      <c r="B33" s="140" t="s">
        <v>360</v>
      </c>
      <c r="C33" s="160"/>
      <c r="D33" s="160"/>
      <c r="E33" s="160"/>
      <c r="F33" s="160"/>
      <c r="G33" s="160"/>
      <c r="H33" s="159"/>
      <c r="I33" s="159"/>
      <c r="J33" s="159"/>
      <c r="K33" s="159"/>
      <c r="L33" s="159"/>
      <c r="M33" s="159"/>
      <c r="N33" s="159"/>
    </row>
    <row r="34" spans="1:14" ht="15">
      <c r="A34" s="131" t="s">
        <v>361</v>
      </c>
      <c r="B34" s="140" t="s">
        <v>362</v>
      </c>
      <c r="C34" s="160"/>
      <c r="D34" s="160"/>
      <c r="E34" s="160"/>
      <c r="F34" s="160"/>
      <c r="G34" s="160"/>
      <c r="H34" s="163"/>
      <c r="I34" s="163"/>
      <c r="J34" s="163"/>
      <c r="K34" s="163"/>
      <c r="L34" s="163"/>
      <c r="M34" s="163"/>
      <c r="N34" s="163"/>
    </row>
    <row r="35" spans="1:14" ht="13.5" thickBot="1">
      <c r="A35" s="113"/>
      <c r="B35" s="47"/>
      <c r="C35" s="47"/>
      <c r="D35" s="47"/>
      <c r="E35" s="47"/>
      <c r="F35" s="47"/>
      <c r="G35" s="47"/>
      <c r="H35" s="47"/>
      <c r="I35" s="47"/>
      <c r="J35" s="47"/>
      <c r="K35" s="47"/>
      <c r="L35" s="47"/>
      <c r="M35" s="47"/>
      <c r="N35" s="47"/>
    </row>
    <row r="36" spans="1:14" ht="27" customHeight="1">
      <c r="A36" s="2762" t="s">
        <v>363</v>
      </c>
      <c r="B36" s="2763"/>
      <c r="C36" s="2763"/>
      <c r="D36" s="2763"/>
      <c r="E36" s="2763"/>
      <c r="F36" s="2763"/>
      <c r="G36" s="2764"/>
      <c r="H36" s="47"/>
      <c r="I36" s="47"/>
      <c r="J36" s="47"/>
      <c r="K36" s="47"/>
      <c r="L36" s="47"/>
      <c r="M36" s="47"/>
      <c r="N36" s="47"/>
    </row>
    <row r="37" spans="1:14">
      <c r="A37" s="129"/>
      <c r="B37" s="137"/>
      <c r="C37" s="114" t="s">
        <v>5</v>
      </c>
      <c r="D37" s="114" t="s">
        <v>6</v>
      </c>
      <c r="E37" s="114" t="s">
        <v>7</v>
      </c>
      <c r="F37" s="114" t="s">
        <v>8</v>
      </c>
      <c r="G37" s="114" t="s">
        <v>9</v>
      </c>
      <c r="H37" s="47"/>
      <c r="I37" s="47"/>
      <c r="J37" s="47"/>
      <c r="K37" s="47"/>
      <c r="L37" s="47"/>
      <c r="M37" s="47"/>
      <c r="N37" s="47"/>
    </row>
    <row r="38" spans="1:14">
      <c r="A38" s="137" t="s">
        <v>310</v>
      </c>
      <c r="B38" s="137"/>
      <c r="C38" s="114" t="s">
        <v>10</v>
      </c>
      <c r="D38" s="114" t="s">
        <v>10</v>
      </c>
      <c r="E38" s="114" t="s">
        <v>10</v>
      </c>
      <c r="F38" s="114" t="s">
        <v>10</v>
      </c>
      <c r="G38" s="114" t="s">
        <v>364</v>
      </c>
      <c r="H38" s="47"/>
      <c r="I38" s="47"/>
    </row>
    <row r="39" spans="1:14" ht="15">
      <c r="A39" s="127" t="s">
        <v>365</v>
      </c>
      <c r="B39" s="137" t="s">
        <v>302</v>
      </c>
      <c r="C39" s="158"/>
      <c r="D39" s="158"/>
      <c r="E39" s="158"/>
      <c r="F39" s="158"/>
      <c r="G39" s="158"/>
    </row>
    <row r="40" spans="1:14" ht="15">
      <c r="A40" s="127" t="s">
        <v>366</v>
      </c>
      <c r="B40" s="137" t="s">
        <v>367</v>
      </c>
      <c r="C40" s="158"/>
      <c r="D40" s="158"/>
      <c r="E40" s="158"/>
      <c r="F40" s="158"/>
      <c r="G40" s="158"/>
    </row>
    <row r="41" spans="1:14" ht="15">
      <c r="A41" s="127" t="s">
        <v>368</v>
      </c>
      <c r="B41" s="137" t="s">
        <v>315</v>
      </c>
      <c r="C41" s="158"/>
      <c r="D41" s="158"/>
      <c r="E41" s="158"/>
      <c r="F41" s="158"/>
      <c r="G41" s="158"/>
    </row>
    <row r="42" spans="1:14" ht="15">
      <c r="A42" s="131" t="s">
        <v>369</v>
      </c>
      <c r="B42" s="140" t="s">
        <v>370</v>
      </c>
      <c r="C42" s="160"/>
      <c r="D42" s="160"/>
      <c r="E42" s="160"/>
      <c r="F42" s="160"/>
      <c r="G42" s="160"/>
    </row>
    <row r="43" spans="1:14" ht="15">
      <c r="A43" s="131" t="s">
        <v>371</v>
      </c>
      <c r="B43" s="140" t="s">
        <v>372</v>
      </c>
      <c r="C43" s="160"/>
      <c r="D43" s="160"/>
      <c r="E43" s="160"/>
      <c r="F43" s="160"/>
      <c r="G43" s="160"/>
    </row>
    <row r="44" spans="1:14" ht="15">
      <c r="A44" s="127" t="s">
        <v>373</v>
      </c>
      <c r="B44" s="137" t="s">
        <v>320</v>
      </c>
      <c r="C44" s="162"/>
      <c r="D44" s="158"/>
      <c r="E44" s="158"/>
      <c r="F44" s="158"/>
      <c r="G44" s="158"/>
    </row>
    <row r="45" spans="1:14" ht="15">
      <c r="A45" s="127" t="s">
        <v>374</v>
      </c>
      <c r="B45" s="137" t="s">
        <v>307</v>
      </c>
      <c r="C45" s="158"/>
      <c r="D45" s="158"/>
      <c r="E45" s="158"/>
      <c r="F45" s="158"/>
      <c r="G45" s="158"/>
    </row>
    <row r="46" spans="1:14" ht="15">
      <c r="A46" s="131" t="s">
        <v>375</v>
      </c>
      <c r="B46" s="140" t="s">
        <v>376</v>
      </c>
      <c r="C46" s="160"/>
      <c r="D46" s="160"/>
      <c r="E46" s="160"/>
      <c r="F46" s="160"/>
      <c r="G46" s="160"/>
    </row>
    <row r="47" spans="1:14" ht="15">
      <c r="A47" s="131" t="s">
        <v>377</v>
      </c>
      <c r="B47" s="140" t="s">
        <v>378</v>
      </c>
      <c r="C47" s="160"/>
      <c r="D47" s="160"/>
      <c r="E47" s="160"/>
      <c r="F47" s="160"/>
      <c r="G47" s="160"/>
    </row>
    <row r="48" spans="1:14" ht="13.5" thickBot="1"/>
    <row r="49" spans="1:7" ht="27" customHeight="1" thickBot="1">
      <c r="A49" s="2762" t="s">
        <v>379</v>
      </c>
      <c r="B49" s="2763"/>
      <c r="C49" s="2763"/>
      <c r="D49" s="2763"/>
      <c r="E49" s="2763"/>
      <c r="F49" s="2763"/>
      <c r="G49" s="2764"/>
    </row>
    <row r="50" spans="1:7" ht="13.5" customHeight="1">
      <c r="A50" s="164"/>
      <c r="B50" s="165"/>
      <c r="C50" s="166" t="s">
        <v>5</v>
      </c>
      <c r="D50" s="166" t="s">
        <v>6</v>
      </c>
      <c r="E50" s="166" t="s">
        <v>7</v>
      </c>
      <c r="F50" s="166" t="s">
        <v>8</v>
      </c>
      <c r="G50" s="166" t="s">
        <v>9</v>
      </c>
    </row>
    <row r="51" spans="1:7" ht="15">
      <c r="A51" s="131" t="s">
        <v>327</v>
      </c>
      <c r="B51" s="140" t="s">
        <v>380</v>
      </c>
      <c r="C51" s="160"/>
      <c r="D51" s="160"/>
      <c r="E51" s="160"/>
      <c r="F51" s="160"/>
      <c r="G51" s="160"/>
    </row>
    <row r="52" spans="1:7" ht="15">
      <c r="A52" s="131" t="s">
        <v>329</v>
      </c>
      <c r="B52" s="140" t="s">
        <v>381</v>
      </c>
      <c r="C52" s="160"/>
      <c r="D52" s="160"/>
      <c r="E52" s="160"/>
      <c r="F52" s="160"/>
      <c r="G52" s="160"/>
    </row>
    <row r="53" spans="1:7" ht="15">
      <c r="A53" s="131" t="s">
        <v>330</v>
      </c>
      <c r="B53" s="149" t="s">
        <v>382</v>
      </c>
      <c r="C53" s="160"/>
      <c r="D53" s="160"/>
      <c r="E53" s="160"/>
      <c r="F53" s="160"/>
      <c r="G53" s="160"/>
    </row>
    <row r="54" spans="1:7" ht="15">
      <c r="A54" s="131" t="s">
        <v>383</v>
      </c>
      <c r="B54" s="149" t="s">
        <v>384</v>
      </c>
      <c r="C54" s="160"/>
      <c r="D54" s="160"/>
      <c r="E54" s="160"/>
      <c r="F54" s="160"/>
      <c r="G54" s="160"/>
    </row>
    <row r="55" spans="1:7" ht="15">
      <c r="A55" s="127" t="s">
        <v>385</v>
      </c>
      <c r="B55" s="129" t="s">
        <v>386</v>
      </c>
      <c r="C55" s="158"/>
      <c r="D55" s="158"/>
      <c r="E55" s="158"/>
      <c r="F55" s="158"/>
      <c r="G55" s="158"/>
    </row>
  </sheetData>
  <sheetProtection formatRows="0" sort="0" autoFilter="0"/>
  <mergeCells count="17">
    <mergeCell ref="A49:G49"/>
    <mergeCell ref="D11:F11"/>
    <mergeCell ref="A13:G13"/>
    <mergeCell ref="A14:G14"/>
    <mergeCell ref="A15:G15"/>
    <mergeCell ref="A36:G36"/>
    <mergeCell ref="B12:C12"/>
    <mergeCell ref="A1:C1"/>
    <mergeCell ref="B2:C2"/>
    <mergeCell ref="B3:C3"/>
    <mergeCell ref="B4:C4"/>
    <mergeCell ref="B5:C5"/>
    <mergeCell ref="B6:C6"/>
    <mergeCell ref="B7:C7"/>
    <mergeCell ref="B8:C8"/>
    <mergeCell ref="B9:C9"/>
    <mergeCell ref="B11:C11"/>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8">
    <tabColor rgb="FF7030A0"/>
  </sheetPr>
  <dimension ref="A1:N46"/>
  <sheetViews>
    <sheetView workbookViewId="0">
      <selection activeCell="D11" sqref="D11"/>
    </sheetView>
  </sheetViews>
  <sheetFormatPr defaultRowHeight="12.75"/>
  <cols>
    <col min="1" max="1" width="21.7109375" style="112" customWidth="1"/>
    <col min="2" max="2" width="34.5703125" style="112" customWidth="1"/>
    <col min="3" max="7" width="15.7109375" style="112" customWidth="1"/>
    <col min="8" max="255" width="9.140625" style="112"/>
    <col min="256" max="256" width="4.42578125" style="112" customWidth="1"/>
    <col min="257" max="257" width="3.7109375" style="112" customWidth="1"/>
    <col min="258" max="258" width="75" style="112" customWidth="1"/>
    <col min="259" max="259" width="10" style="112" bestFit="1" customWidth="1"/>
    <col min="260" max="511" width="9.140625" style="112"/>
    <col min="512" max="512" width="4.42578125" style="112" customWidth="1"/>
    <col min="513" max="513" width="3.7109375" style="112" customWidth="1"/>
    <col min="514" max="514" width="75" style="112" customWidth="1"/>
    <col min="515" max="515" width="10" style="112" bestFit="1" customWidth="1"/>
    <col min="516" max="767" width="9.140625" style="112"/>
    <col min="768" max="768" width="4.42578125" style="112" customWidth="1"/>
    <col min="769" max="769" width="3.7109375" style="112" customWidth="1"/>
    <col min="770" max="770" width="75" style="112" customWidth="1"/>
    <col min="771" max="771" width="10" style="112" bestFit="1" customWidth="1"/>
    <col min="772" max="1023" width="9.140625" style="112"/>
    <col min="1024" max="1024" width="4.42578125" style="112" customWidth="1"/>
    <col min="1025" max="1025" width="3.7109375" style="112" customWidth="1"/>
    <col min="1026" max="1026" width="75" style="112" customWidth="1"/>
    <col min="1027" max="1027" width="10" style="112" bestFit="1" customWidth="1"/>
    <col min="1028" max="1279" width="9.140625" style="112"/>
    <col min="1280" max="1280" width="4.42578125" style="112" customWidth="1"/>
    <col min="1281" max="1281" width="3.7109375" style="112" customWidth="1"/>
    <col min="1282" max="1282" width="75" style="112" customWidth="1"/>
    <col min="1283" max="1283" width="10" style="112" bestFit="1" customWidth="1"/>
    <col min="1284" max="1535" width="9.140625" style="112"/>
    <col min="1536" max="1536" width="4.42578125" style="112" customWidth="1"/>
    <col min="1537" max="1537" width="3.7109375" style="112" customWidth="1"/>
    <col min="1538" max="1538" width="75" style="112" customWidth="1"/>
    <col min="1539" max="1539" width="10" style="112" bestFit="1" customWidth="1"/>
    <col min="1540" max="1791" width="9.140625" style="112"/>
    <col min="1792" max="1792" width="4.42578125" style="112" customWidth="1"/>
    <col min="1793" max="1793" width="3.7109375" style="112" customWidth="1"/>
    <col min="1794" max="1794" width="75" style="112" customWidth="1"/>
    <col min="1795" max="1795" width="10" style="112" bestFit="1" customWidth="1"/>
    <col min="1796" max="2047" width="9.140625" style="112"/>
    <col min="2048" max="2048" width="4.42578125" style="112" customWidth="1"/>
    <col min="2049" max="2049" width="3.7109375" style="112" customWidth="1"/>
    <col min="2050" max="2050" width="75" style="112" customWidth="1"/>
    <col min="2051" max="2051" width="10" style="112" bestFit="1" customWidth="1"/>
    <col min="2052" max="2303" width="9.140625" style="112"/>
    <col min="2304" max="2304" width="4.42578125" style="112" customWidth="1"/>
    <col min="2305" max="2305" width="3.7109375" style="112" customWidth="1"/>
    <col min="2306" max="2306" width="75" style="112" customWidth="1"/>
    <col min="2307" max="2307" width="10" style="112" bestFit="1" customWidth="1"/>
    <col min="2308" max="2559" width="9.140625" style="112"/>
    <col min="2560" max="2560" width="4.42578125" style="112" customWidth="1"/>
    <col min="2561" max="2561" width="3.7109375" style="112" customWidth="1"/>
    <col min="2562" max="2562" width="75" style="112" customWidth="1"/>
    <col min="2563" max="2563" width="10" style="112" bestFit="1" customWidth="1"/>
    <col min="2564" max="2815" width="9.140625" style="112"/>
    <col min="2816" max="2816" width="4.42578125" style="112" customWidth="1"/>
    <col min="2817" max="2817" width="3.7109375" style="112" customWidth="1"/>
    <col min="2818" max="2818" width="75" style="112" customWidth="1"/>
    <col min="2819" max="2819" width="10" style="112" bestFit="1" customWidth="1"/>
    <col min="2820" max="3071" width="9.140625" style="112"/>
    <col min="3072" max="3072" width="4.42578125" style="112" customWidth="1"/>
    <col min="3073" max="3073" width="3.7109375" style="112" customWidth="1"/>
    <col min="3074" max="3074" width="75" style="112" customWidth="1"/>
    <col min="3075" max="3075" width="10" style="112" bestFit="1" customWidth="1"/>
    <col min="3076" max="3327" width="9.140625" style="112"/>
    <col min="3328" max="3328" width="4.42578125" style="112" customWidth="1"/>
    <col min="3329" max="3329" width="3.7109375" style="112" customWidth="1"/>
    <col min="3330" max="3330" width="75" style="112" customWidth="1"/>
    <col min="3331" max="3331" width="10" style="112" bestFit="1" customWidth="1"/>
    <col min="3332" max="3583" width="9.140625" style="112"/>
    <col min="3584" max="3584" width="4.42578125" style="112" customWidth="1"/>
    <col min="3585" max="3585" width="3.7109375" style="112" customWidth="1"/>
    <col min="3586" max="3586" width="75" style="112" customWidth="1"/>
    <col min="3587" max="3587" width="10" style="112" bestFit="1" customWidth="1"/>
    <col min="3588" max="3839" width="9.140625" style="112"/>
    <col min="3840" max="3840" width="4.42578125" style="112" customWidth="1"/>
    <col min="3841" max="3841" width="3.7109375" style="112" customWidth="1"/>
    <col min="3842" max="3842" width="75" style="112" customWidth="1"/>
    <col min="3843" max="3843" width="10" style="112" bestFit="1" customWidth="1"/>
    <col min="3844" max="4095" width="9.140625" style="112"/>
    <col min="4096" max="4096" width="4.42578125" style="112" customWidth="1"/>
    <col min="4097" max="4097" width="3.7109375" style="112" customWidth="1"/>
    <col min="4098" max="4098" width="75" style="112" customWidth="1"/>
    <col min="4099" max="4099" width="10" style="112" bestFit="1" customWidth="1"/>
    <col min="4100" max="4351" width="9.140625" style="112"/>
    <col min="4352" max="4352" width="4.42578125" style="112" customWidth="1"/>
    <col min="4353" max="4353" width="3.7109375" style="112" customWidth="1"/>
    <col min="4354" max="4354" width="75" style="112" customWidth="1"/>
    <col min="4355" max="4355" width="10" style="112" bestFit="1" customWidth="1"/>
    <col min="4356" max="4607" width="9.140625" style="112"/>
    <col min="4608" max="4608" width="4.42578125" style="112" customWidth="1"/>
    <col min="4609" max="4609" width="3.7109375" style="112" customWidth="1"/>
    <col min="4610" max="4610" width="75" style="112" customWidth="1"/>
    <col min="4611" max="4611" width="10" style="112" bestFit="1" customWidth="1"/>
    <col min="4612" max="4863" width="9.140625" style="112"/>
    <col min="4864" max="4864" width="4.42578125" style="112" customWidth="1"/>
    <col min="4865" max="4865" width="3.7109375" style="112" customWidth="1"/>
    <col min="4866" max="4866" width="75" style="112" customWidth="1"/>
    <col min="4867" max="4867" width="10" style="112" bestFit="1" customWidth="1"/>
    <col min="4868" max="5119" width="9.140625" style="112"/>
    <col min="5120" max="5120" width="4.42578125" style="112" customWidth="1"/>
    <col min="5121" max="5121" width="3.7109375" style="112" customWidth="1"/>
    <col min="5122" max="5122" width="75" style="112" customWidth="1"/>
    <col min="5123" max="5123" width="10" style="112" bestFit="1" customWidth="1"/>
    <col min="5124" max="5375" width="9.140625" style="112"/>
    <col min="5376" max="5376" width="4.42578125" style="112" customWidth="1"/>
    <col min="5377" max="5377" width="3.7109375" style="112" customWidth="1"/>
    <col min="5378" max="5378" width="75" style="112" customWidth="1"/>
    <col min="5379" max="5379" width="10" style="112" bestFit="1" customWidth="1"/>
    <col min="5380" max="5631" width="9.140625" style="112"/>
    <col min="5632" max="5632" width="4.42578125" style="112" customWidth="1"/>
    <col min="5633" max="5633" width="3.7109375" style="112" customWidth="1"/>
    <col min="5634" max="5634" width="75" style="112" customWidth="1"/>
    <col min="5635" max="5635" width="10" style="112" bestFit="1" customWidth="1"/>
    <col min="5636" max="5887" width="9.140625" style="112"/>
    <col min="5888" max="5888" width="4.42578125" style="112" customWidth="1"/>
    <col min="5889" max="5889" width="3.7109375" style="112" customWidth="1"/>
    <col min="5890" max="5890" width="75" style="112" customWidth="1"/>
    <col min="5891" max="5891" width="10" style="112" bestFit="1" customWidth="1"/>
    <col min="5892" max="6143" width="9.140625" style="112"/>
    <col min="6144" max="6144" width="4.42578125" style="112" customWidth="1"/>
    <col min="6145" max="6145" width="3.7109375" style="112" customWidth="1"/>
    <col min="6146" max="6146" width="75" style="112" customWidth="1"/>
    <col min="6147" max="6147" width="10" style="112" bestFit="1" customWidth="1"/>
    <col min="6148" max="6399" width="9.140625" style="112"/>
    <col min="6400" max="6400" width="4.42578125" style="112" customWidth="1"/>
    <col min="6401" max="6401" width="3.7109375" style="112" customWidth="1"/>
    <col min="6402" max="6402" width="75" style="112" customWidth="1"/>
    <col min="6403" max="6403" width="10" style="112" bestFit="1" customWidth="1"/>
    <col min="6404" max="6655" width="9.140625" style="112"/>
    <col min="6656" max="6656" width="4.42578125" style="112" customWidth="1"/>
    <col min="6657" max="6657" width="3.7109375" style="112" customWidth="1"/>
    <col min="6658" max="6658" width="75" style="112" customWidth="1"/>
    <col min="6659" max="6659" width="10" style="112" bestFit="1" customWidth="1"/>
    <col min="6660" max="6911" width="9.140625" style="112"/>
    <col min="6912" max="6912" width="4.42578125" style="112" customWidth="1"/>
    <col min="6913" max="6913" width="3.7109375" style="112" customWidth="1"/>
    <col min="6914" max="6914" width="75" style="112" customWidth="1"/>
    <col min="6915" max="6915" width="10" style="112" bestFit="1" customWidth="1"/>
    <col min="6916" max="7167" width="9.140625" style="112"/>
    <col min="7168" max="7168" width="4.42578125" style="112" customWidth="1"/>
    <col min="7169" max="7169" width="3.7109375" style="112" customWidth="1"/>
    <col min="7170" max="7170" width="75" style="112" customWidth="1"/>
    <col min="7171" max="7171" width="10" style="112" bestFit="1" customWidth="1"/>
    <col min="7172" max="7423" width="9.140625" style="112"/>
    <col min="7424" max="7424" width="4.42578125" style="112" customWidth="1"/>
    <col min="7425" max="7425" width="3.7109375" style="112" customWidth="1"/>
    <col min="7426" max="7426" width="75" style="112" customWidth="1"/>
    <col min="7427" max="7427" width="10" style="112" bestFit="1" customWidth="1"/>
    <col min="7428" max="7679" width="9.140625" style="112"/>
    <col min="7680" max="7680" width="4.42578125" style="112" customWidth="1"/>
    <col min="7681" max="7681" width="3.7109375" style="112" customWidth="1"/>
    <col min="7682" max="7682" width="75" style="112" customWidth="1"/>
    <col min="7683" max="7683" width="10" style="112" bestFit="1" customWidth="1"/>
    <col min="7684" max="7935" width="9.140625" style="112"/>
    <col min="7936" max="7936" width="4.42578125" style="112" customWidth="1"/>
    <col min="7937" max="7937" width="3.7109375" style="112" customWidth="1"/>
    <col min="7938" max="7938" width="75" style="112" customWidth="1"/>
    <col min="7939" max="7939" width="10" style="112" bestFit="1" customWidth="1"/>
    <col min="7940" max="8191" width="9.140625" style="112"/>
    <col min="8192" max="8192" width="4.42578125" style="112" customWidth="1"/>
    <col min="8193" max="8193" width="3.7109375" style="112" customWidth="1"/>
    <col min="8194" max="8194" width="75" style="112" customWidth="1"/>
    <col min="8195" max="8195" width="10" style="112" bestFit="1" customWidth="1"/>
    <col min="8196" max="8447" width="9.140625" style="112"/>
    <col min="8448" max="8448" width="4.42578125" style="112" customWidth="1"/>
    <col min="8449" max="8449" width="3.7109375" style="112" customWidth="1"/>
    <col min="8450" max="8450" width="75" style="112" customWidth="1"/>
    <col min="8451" max="8451" width="10" style="112" bestFit="1" customWidth="1"/>
    <col min="8452" max="8703" width="9.140625" style="112"/>
    <col min="8704" max="8704" width="4.42578125" style="112" customWidth="1"/>
    <col min="8705" max="8705" width="3.7109375" style="112" customWidth="1"/>
    <col min="8706" max="8706" width="75" style="112" customWidth="1"/>
    <col min="8707" max="8707" width="10" style="112" bestFit="1" customWidth="1"/>
    <col min="8708" max="8959" width="9.140625" style="112"/>
    <col min="8960" max="8960" width="4.42578125" style="112" customWidth="1"/>
    <col min="8961" max="8961" width="3.7109375" style="112" customWidth="1"/>
    <col min="8962" max="8962" width="75" style="112" customWidth="1"/>
    <col min="8963" max="8963" width="10" style="112" bestFit="1" customWidth="1"/>
    <col min="8964" max="9215" width="9.140625" style="112"/>
    <col min="9216" max="9216" width="4.42578125" style="112" customWidth="1"/>
    <col min="9217" max="9217" width="3.7109375" style="112" customWidth="1"/>
    <col min="9218" max="9218" width="75" style="112" customWidth="1"/>
    <col min="9219" max="9219" width="10" style="112" bestFit="1" customWidth="1"/>
    <col min="9220" max="9471" width="9.140625" style="112"/>
    <col min="9472" max="9472" width="4.42578125" style="112" customWidth="1"/>
    <col min="9473" max="9473" width="3.7109375" style="112" customWidth="1"/>
    <col min="9474" max="9474" width="75" style="112" customWidth="1"/>
    <col min="9475" max="9475" width="10" style="112" bestFit="1" customWidth="1"/>
    <col min="9476" max="9727" width="9.140625" style="112"/>
    <col min="9728" max="9728" width="4.42578125" style="112" customWidth="1"/>
    <col min="9729" max="9729" width="3.7109375" style="112" customWidth="1"/>
    <col min="9730" max="9730" width="75" style="112" customWidth="1"/>
    <col min="9731" max="9731" width="10" style="112" bestFit="1" customWidth="1"/>
    <col min="9732" max="9983" width="9.140625" style="112"/>
    <col min="9984" max="9984" width="4.42578125" style="112" customWidth="1"/>
    <col min="9985" max="9985" width="3.7109375" style="112" customWidth="1"/>
    <col min="9986" max="9986" width="75" style="112" customWidth="1"/>
    <col min="9987" max="9987" width="10" style="112" bestFit="1" customWidth="1"/>
    <col min="9988" max="10239" width="9.140625" style="112"/>
    <col min="10240" max="10240" width="4.42578125" style="112" customWidth="1"/>
    <col min="10241" max="10241" width="3.7109375" style="112" customWidth="1"/>
    <col min="10242" max="10242" width="75" style="112" customWidth="1"/>
    <col min="10243" max="10243" width="10" style="112" bestFit="1" customWidth="1"/>
    <col min="10244" max="10495" width="9.140625" style="112"/>
    <col min="10496" max="10496" width="4.42578125" style="112" customWidth="1"/>
    <col min="10497" max="10497" width="3.7109375" style="112" customWidth="1"/>
    <col min="10498" max="10498" width="75" style="112" customWidth="1"/>
    <col min="10499" max="10499" width="10" style="112" bestFit="1" customWidth="1"/>
    <col min="10500" max="10751" width="9.140625" style="112"/>
    <col min="10752" max="10752" width="4.42578125" style="112" customWidth="1"/>
    <col min="10753" max="10753" width="3.7109375" style="112" customWidth="1"/>
    <col min="10754" max="10754" width="75" style="112" customWidth="1"/>
    <col min="10755" max="10755" width="10" style="112" bestFit="1" customWidth="1"/>
    <col min="10756" max="11007" width="9.140625" style="112"/>
    <col min="11008" max="11008" width="4.42578125" style="112" customWidth="1"/>
    <col min="11009" max="11009" width="3.7109375" style="112" customWidth="1"/>
    <col min="11010" max="11010" width="75" style="112" customWidth="1"/>
    <col min="11011" max="11011" width="10" style="112" bestFit="1" customWidth="1"/>
    <col min="11012" max="11263" width="9.140625" style="112"/>
    <col min="11264" max="11264" width="4.42578125" style="112" customWidth="1"/>
    <col min="11265" max="11265" width="3.7109375" style="112" customWidth="1"/>
    <col min="11266" max="11266" width="75" style="112" customWidth="1"/>
    <col min="11267" max="11267" width="10" style="112" bestFit="1" customWidth="1"/>
    <col min="11268" max="11519" width="9.140625" style="112"/>
    <col min="11520" max="11520" width="4.42578125" style="112" customWidth="1"/>
    <col min="11521" max="11521" width="3.7109375" style="112" customWidth="1"/>
    <col min="11522" max="11522" width="75" style="112" customWidth="1"/>
    <col min="11523" max="11523" width="10" style="112" bestFit="1" customWidth="1"/>
    <col min="11524" max="11775" width="9.140625" style="112"/>
    <col min="11776" max="11776" width="4.42578125" style="112" customWidth="1"/>
    <col min="11777" max="11777" width="3.7109375" style="112" customWidth="1"/>
    <col min="11778" max="11778" width="75" style="112" customWidth="1"/>
    <col min="11779" max="11779" width="10" style="112" bestFit="1" customWidth="1"/>
    <col min="11780" max="12031" width="9.140625" style="112"/>
    <col min="12032" max="12032" width="4.42578125" style="112" customWidth="1"/>
    <col min="12033" max="12033" width="3.7109375" style="112" customWidth="1"/>
    <col min="12034" max="12034" width="75" style="112" customWidth="1"/>
    <col min="12035" max="12035" width="10" style="112" bestFit="1" customWidth="1"/>
    <col min="12036" max="12287" width="9.140625" style="112"/>
    <col min="12288" max="12288" width="4.42578125" style="112" customWidth="1"/>
    <col min="12289" max="12289" width="3.7109375" style="112" customWidth="1"/>
    <col min="12290" max="12290" width="75" style="112" customWidth="1"/>
    <col min="12291" max="12291" width="10" style="112" bestFit="1" customWidth="1"/>
    <col min="12292" max="12543" width="9.140625" style="112"/>
    <col min="12544" max="12544" width="4.42578125" style="112" customWidth="1"/>
    <col min="12545" max="12545" width="3.7109375" style="112" customWidth="1"/>
    <col min="12546" max="12546" width="75" style="112" customWidth="1"/>
    <col min="12547" max="12547" width="10" style="112" bestFit="1" customWidth="1"/>
    <col min="12548" max="12799" width="9.140625" style="112"/>
    <col min="12800" max="12800" width="4.42578125" style="112" customWidth="1"/>
    <col min="12801" max="12801" width="3.7109375" style="112" customWidth="1"/>
    <col min="12802" max="12802" width="75" style="112" customWidth="1"/>
    <col min="12803" max="12803" width="10" style="112" bestFit="1" customWidth="1"/>
    <col min="12804" max="13055" width="9.140625" style="112"/>
    <col min="13056" max="13056" width="4.42578125" style="112" customWidth="1"/>
    <col min="13057" max="13057" width="3.7109375" style="112" customWidth="1"/>
    <col min="13058" max="13058" width="75" style="112" customWidth="1"/>
    <col min="13059" max="13059" width="10" style="112" bestFit="1" customWidth="1"/>
    <col min="13060" max="13311" width="9.140625" style="112"/>
    <col min="13312" max="13312" width="4.42578125" style="112" customWidth="1"/>
    <col min="13313" max="13313" width="3.7109375" style="112" customWidth="1"/>
    <col min="13314" max="13314" width="75" style="112" customWidth="1"/>
    <col min="13315" max="13315" width="10" style="112" bestFit="1" customWidth="1"/>
    <col min="13316" max="13567" width="9.140625" style="112"/>
    <col min="13568" max="13568" width="4.42578125" style="112" customWidth="1"/>
    <col min="13569" max="13569" width="3.7109375" style="112" customWidth="1"/>
    <col min="13570" max="13570" width="75" style="112" customWidth="1"/>
    <col min="13571" max="13571" width="10" style="112" bestFit="1" customWidth="1"/>
    <col min="13572" max="13823" width="9.140625" style="112"/>
    <col min="13824" max="13824" width="4.42578125" style="112" customWidth="1"/>
    <col min="13825" max="13825" width="3.7109375" style="112" customWidth="1"/>
    <col min="13826" max="13826" width="75" style="112" customWidth="1"/>
    <col min="13827" max="13827" width="10" style="112" bestFit="1" customWidth="1"/>
    <col min="13828" max="14079" width="9.140625" style="112"/>
    <col min="14080" max="14080" width="4.42578125" style="112" customWidth="1"/>
    <col min="14081" max="14081" width="3.7109375" style="112" customWidth="1"/>
    <col min="14082" max="14082" width="75" style="112" customWidth="1"/>
    <col min="14083" max="14083" width="10" style="112" bestFit="1" customWidth="1"/>
    <col min="14084" max="14335" width="9.140625" style="112"/>
    <col min="14336" max="14336" width="4.42578125" style="112" customWidth="1"/>
    <col min="14337" max="14337" width="3.7109375" style="112" customWidth="1"/>
    <col min="14338" max="14338" width="75" style="112" customWidth="1"/>
    <col min="14339" max="14339" width="10" style="112" bestFit="1" customWidth="1"/>
    <col min="14340" max="14591" width="9.140625" style="112"/>
    <col min="14592" max="14592" width="4.42578125" style="112" customWidth="1"/>
    <col min="14593" max="14593" width="3.7109375" style="112" customWidth="1"/>
    <col min="14594" max="14594" width="75" style="112" customWidth="1"/>
    <col min="14595" max="14595" width="10" style="112" bestFit="1" customWidth="1"/>
    <col min="14596" max="14847" width="9.140625" style="112"/>
    <col min="14848" max="14848" width="4.42578125" style="112" customWidth="1"/>
    <col min="14849" max="14849" width="3.7109375" style="112" customWidth="1"/>
    <col min="14850" max="14850" width="75" style="112" customWidth="1"/>
    <col min="14851" max="14851" width="10" style="112" bestFit="1" customWidth="1"/>
    <col min="14852" max="15103" width="9.140625" style="112"/>
    <col min="15104" max="15104" width="4.42578125" style="112" customWidth="1"/>
    <col min="15105" max="15105" width="3.7109375" style="112" customWidth="1"/>
    <col min="15106" max="15106" width="75" style="112" customWidth="1"/>
    <col min="15107" max="15107" width="10" style="112" bestFit="1" customWidth="1"/>
    <col min="15108" max="15359" width="9.140625" style="112"/>
    <col min="15360" max="15360" width="4.42578125" style="112" customWidth="1"/>
    <col min="15361" max="15361" width="3.7109375" style="112" customWidth="1"/>
    <col min="15362" max="15362" width="75" style="112" customWidth="1"/>
    <col min="15363" max="15363" width="10" style="112" bestFit="1" customWidth="1"/>
    <col min="15364" max="15615" width="9.140625" style="112"/>
    <col min="15616" max="15616" width="4.42578125" style="112" customWidth="1"/>
    <col min="15617" max="15617" width="3.7109375" style="112" customWidth="1"/>
    <col min="15618" max="15618" width="75" style="112" customWidth="1"/>
    <col min="15619" max="15619" width="10" style="112" bestFit="1" customWidth="1"/>
    <col min="15620" max="15871" width="9.140625" style="112"/>
    <col min="15872" max="15872" width="4.42578125" style="112" customWidth="1"/>
    <col min="15873" max="15873" width="3.7109375" style="112" customWidth="1"/>
    <col min="15874" max="15874" width="75" style="112" customWidth="1"/>
    <col min="15875" max="15875" width="10" style="112" bestFit="1" customWidth="1"/>
    <col min="15876" max="16127" width="9.140625" style="112"/>
    <col min="16128" max="16128" width="4.42578125" style="112" customWidth="1"/>
    <col min="16129" max="16129" width="3.7109375" style="112" customWidth="1"/>
    <col min="16130" max="16130" width="75" style="112" customWidth="1"/>
    <col min="16131" max="16131" width="10" style="112" bestFit="1" customWidth="1"/>
    <col min="16132" max="16384" width="9.140625" style="112"/>
  </cols>
  <sheetData>
    <row r="1" spans="1:14">
      <c r="A1" s="2740" t="s">
        <v>29</v>
      </c>
      <c r="B1" s="2741"/>
      <c r="C1" s="2741"/>
    </row>
    <row r="2" spans="1:14" s="13" customFormat="1">
      <c r="A2" s="88" t="s">
        <v>30</v>
      </c>
      <c r="B2" s="3285" t="s">
        <v>299</v>
      </c>
      <c r="C2" s="3286"/>
      <c r="D2" s="106"/>
      <c r="E2" s="106"/>
      <c r="F2" s="106"/>
      <c r="G2" s="106"/>
      <c r="H2" s="106"/>
    </row>
    <row r="3" spans="1:14" s="13" customFormat="1" ht="27" customHeight="1">
      <c r="A3" s="88" t="s">
        <v>31</v>
      </c>
      <c r="B3" s="3287" t="s">
        <v>300</v>
      </c>
      <c r="C3" s="3288"/>
      <c r="D3" s="12"/>
      <c r="E3" s="12"/>
      <c r="F3" s="12"/>
      <c r="G3" s="12"/>
      <c r="H3" s="12"/>
    </row>
    <row r="4" spans="1:14" s="13" customFormat="1">
      <c r="A4" s="88" t="s">
        <v>32</v>
      </c>
      <c r="B4" s="3285">
        <v>1</v>
      </c>
      <c r="C4" s="3286"/>
      <c r="D4" s="106"/>
      <c r="E4" s="106"/>
      <c r="F4" s="106"/>
      <c r="G4" s="106"/>
      <c r="H4" s="106"/>
    </row>
    <row r="5" spans="1:14" s="13" customFormat="1">
      <c r="A5" s="88" t="s">
        <v>33</v>
      </c>
      <c r="B5" s="3270"/>
      <c r="C5" s="3270"/>
      <c r="D5" s="117"/>
      <c r="E5" s="117"/>
      <c r="F5" s="117"/>
      <c r="G5" s="117"/>
      <c r="H5" s="117"/>
      <c r="I5" s="117"/>
    </row>
    <row r="6" spans="1:14" s="13" customFormat="1">
      <c r="A6" s="88" t="s">
        <v>34</v>
      </c>
      <c r="B6" s="3270"/>
      <c r="C6" s="3270"/>
      <c r="D6" s="117"/>
      <c r="E6" s="117"/>
      <c r="F6" s="117"/>
      <c r="G6" s="117"/>
      <c r="H6" s="117"/>
      <c r="I6" s="117"/>
    </row>
    <row r="7" spans="1:14" s="13" customFormat="1">
      <c r="A7" s="88" t="s">
        <v>35</v>
      </c>
      <c r="B7" s="3270"/>
      <c r="C7" s="3270"/>
      <c r="D7" s="117"/>
      <c r="E7" s="117"/>
      <c r="F7" s="117"/>
      <c r="G7" s="117"/>
      <c r="H7" s="117"/>
      <c r="I7" s="117"/>
    </row>
    <row r="8" spans="1:14" s="13" customFormat="1">
      <c r="A8" s="88" t="s">
        <v>36</v>
      </c>
      <c r="B8" s="2938"/>
      <c r="C8" s="2938"/>
      <c r="D8" s="118"/>
      <c r="E8" s="118"/>
      <c r="F8" s="118"/>
      <c r="G8" s="118"/>
      <c r="H8" s="118"/>
      <c r="I8" s="118"/>
    </row>
    <row r="9" spans="1:14" s="13" customFormat="1" ht="15.75" customHeight="1">
      <c r="A9" s="119" t="s">
        <v>197</v>
      </c>
      <c r="B9" s="3293" t="s">
        <v>2541</v>
      </c>
      <c r="C9" s="3294"/>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748"/>
      <c r="C11" s="2748"/>
      <c r="D11" s="133"/>
      <c r="E11" s="134"/>
      <c r="F11" s="134"/>
      <c r="G11" s="107"/>
      <c r="H11" s="107"/>
      <c r="I11" s="107"/>
      <c r="J11" s="107"/>
    </row>
    <row r="12" spans="1:14" s="13" customFormat="1" ht="15.75">
      <c r="A12" s="119" t="s">
        <v>37</v>
      </c>
      <c r="B12" s="3295"/>
      <c r="C12" s="3295"/>
      <c r="D12" s="120"/>
      <c r="E12" s="120"/>
      <c r="F12" s="120"/>
      <c r="G12" s="120"/>
      <c r="H12" s="120"/>
      <c r="I12" s="120"/>
      <c r="J12" s="120"/>
      <c r="K12" s="121"/>
      <c r="L12" s="121"/>
      <c r="M12" s="121"/>
      <c r="N12" s="121"/>
    </row>
    <row r="13" spans="1:14" s="13" customFormat="1" ht="16.5" thickBot="1">
      <c r="A13" s="123"/>
      <c r="B13" s="124"/>
      <c r="C13" s="124"/>
      <c r="D13" s="120"/>
      <c r="E13" s="120"/>
      <c r="F13" s="120"/>
      <c r="G13" s="120"/>
      <c r="H13" s="120"/>
      <c r="I13" s="120"/>
      <c r="J13" s="120"/>
      <c r="K13" s="121"/>
      <c r="L13" s="121"/>
      <c r="M13" s="121"/>
      <c r="N13" s="121"/>
    </row>
    <row r="14" spans="1:14" s="13" customFormat="1" ht="15" customHeight="1" thickBot="1">
      <c r="A14" s="2792" t="s">
        <v>271</v>
      </c>
      <c r="B14" s="2793"/>
      <c r="C14" s="2793"/>
      <c r="D14" s="2793"/>
      <c r="E14" s="2793"/>
      <c r="F14" s="2793"/>
      <c r="G14" s="2794"/>
      <c r="H14" s="123"/>
      <c r="I14" s="123"/>
      <c r="J14" s="123"/>
      <c r="K14" s="123"/>
      <c r="L14" s="123"/>
      <c r="M14" s="125"/>
      <c r="N14" s="125"/>
    </row>
    <row r="15" spans="1:14">
      <c r="A15" s="3289" t="s">
        <v>301</v>
      </c>
      <c r="B15" s="3290"/>
      <c r="C15" s="126" t="s">
        <v>5</v>
      </c>
      <c r="D15" s="126" t="s">
        <v>6</v>
      </c>
      <c r="E15" s="126" t="s">
        <v>7</v>
      </c>
      <c r="F15" s="126" t="s">
        <v>8</v>
      </c>
      <c r="G15" s="135" t="s">
        <v>9</v>
      </c>
    </row>
    <row r="16" spans="1:14">
      <c r="A16" s="136" t="s">
        <v>13</v>
      </c>
      <c r="B16" s="137" t="s">
        <v>302</v>
      </c>
      <c r="C16" s="128"/>
      <c r="D16" s="128"/>
      <c r="E16" s="128"/>
      <c r="F16" s="128"/>
      <c r="G16" s="138"/>
    </row>
    <row r="17" spans="1:7">
      <c r="A17" s="136" t="s">
        <v>22</v>
      </c>
      <c r="B17" s="137" t="s">
        <v>303</v>
      </c>
      <c r="C17" s="128"/>
      <c r="D17" s="128"/>
      <c r="E17" s="128"/>
      <c r="F17" s="128"/>
      <c r="G17" s="138"/>
    </row>
    <row r="18" spans="1:7">
      <c r="A18" s="139" t="s">
        <v>211</v>
      </c>
      <c r="B18" s="140" t="s">
        <v>304</v>
      </c>
      <c r="C18" s="132"/>
      <c r="D18" s="132"/>
      <c r="E18" s="132"/>
      <c r="F18" s="132"/>
      <c r="G18" s="141"/>
    </row>
    <row r="19" spans="1:7">
      <c r="A19" s="139" t="s">
        <v>213</v>
      </c>
      <c r="B19" s="140" t="s">
        <v>305</v>
      </c>
      <c r="C19" s="132"/>
      <c r="D19" s="132"/>
      <c r="E19" s="132"/>
      <c r="F19" s="132"/>
      <c r="G19" s="141"/>
    </row>
    <row r="20" spans="1:7">
      <c r="A20" s="136" t="s">
        <v>295</v>
      </c>
      <c r="B20" s="137" t="s">
        <v>306</v>
      </c>
      <c r="C20" s="128"/>
      <c r="D20" s="128"/>
      <c r="E20" s="128"/>
      <c r="F20" s="128"/>
      <c r="G20" s="138"/>
    </row>
    <row r="21" spans="1:7">
      <c r="A21" s="136" t="s">
        <v>296</v>
      </c>
      <c r="B21" s="137" t="s">
        <v>307</v>
      </c>
      <c r="C21" s="128"/>
      <c r="D21" s="128"/>
      <c r="E21" s="128"/>
      <c r="F21" s="128"/>
      <c r="G21" s="138"/>
    </row>
    <row r="22" spans="1:7">
      <c r="A22" s="139" t="s">
        <v>297</v>
      </c>
      <c r="B22" s="140" t="s">
        <v>308</v>
      </c>
      <c r="C22" s="132"/>
      <c r="D22" s="132"/>
      <c r="E22" s="132"/>
      <c r="F22" s="132"/>
      <c r="G22" s="141"/>
    </row>
    <row r="23" spans="1:7">
      <c r="A23" s="139" t="s">
        <v>298</v>
      </c>
      <c r="B23" s="140" t="s">
        <v>309</v>
      </c>
      <c r="C23" s="132"/>
      <c r="D23" s="132"/>
      <c r="E23" s="132"/>
      <c r="F23" s="132"/>
      <c r="G23" s="141"/>
    </row>
    <row r="24" spans="1:7">
      <c r="A24" s="142"/>
      <c r="B24" s="137"/>
      <c r="C24" s="128"/>
      <c r="D24" s="128"/>
      <c r="E24" s="128"/>
      <c r="F24" s="128"/>
      <c r="G24" s="138"/>
    </row>
    <row r="25" spans="1:7">
      <c r="A25" s="2772" t="s">
        <v>310</v>
      </c>
      <c r="B25" s="2773"/>
      <c r="C25" s="126" t="s">
        <v>5</v>
      </c>
      <c r="D25" s="126" t="s">
        <v>6</v>
      </c>
      <c r="E25" s="126" t="s">
        <v>7</v>
      </c>
      <c r="F25" s="126" t="s">
        <v>8</v>
      </c>
      <c r="G25" s="135" t="s">
        <v>9</v>
      </c>
    </row>
    <row r="26" spans="1:7">
      <c r="A26" s="136" t="s">
        <v>311</v>
      </c>
      <c r="B26" s="137" t="s">
        <v>302</v>
      </c>
      <c r="C26" s="128"/>
      <c r="D26" s="128"/>
      <c r="E26" s="128"/>
      <c r="F26" s="128"/>
      <c r="G26" s="138"/>
    </row>
    <row r="27" spans="1:7">
      <c r="A27" s="136" t="s">
        <v>312</v>
      </c>
      <c r="B27" s="137" t="s">
        <v>313</v>
      </c>
      <c r="C27" s="128"/>
      <c r="D27" s="128"/>
      <c r="E27" s="128"/>
      <c r="F27" s="128"/>
      <c r="G27" s="138"/>
    </row>
    <row r="28" spans="1:7">
      <c r="A28" s="136" t="s">
        <v>314</v>
      </c>
      <c r="B28" s="137" t="s">
        <v>315</v>
      </c>
      <c r="C28" s="128"/>
      <c r="D28" s="128"/>
      <c r="E28" s="128"/>
      <c r="F28" s="128"/>
      <c r="G28" s="138"/>
    </row>
    <row r="29" spans="1:7">
      <c r="A29" s="139" t="s">
        <v>232</v>
      </c>
      <c r="B29" s="140" t="s">
        <v>316</v>
      </c>
      <c r="C29" s="132"/>
      <c r="D29" s="132"/>
      <c r="E29" s="132"/>
      <c r="F29" s="132"/>
      <c r="G29" s="141"/>
    </row>
    <row r="30" spans="1:7">
      <c r="A30" s="139" t="s">
        <v>317</v>
      </c>
      <c r="B30" s="140" t="s">
        <v>318</v>
      </c>
      <c r="C30" s="132"/>
      <c r="D30" s="132"/>
      <c r="E30" s="132"/>
      <c r="F30" s="132"/>
      <c r="G30" s="141"/>
    </row>
    <row r="31" spans="1:7">
      <c r="A31" s="136" t="s">
        <v>319</v>
      </c>
      <c r="B31" s="137" t="s">
        <v>320</v>
      </c>
      <c r="C31" s="128"/>
      <c r="D31" s="128"/>
      <c r="E31" s="128"/>
      <c r="F31" s="128"/>
      <c r="G31" s="138"/>
    </row>
    <row r="32" spans="1:7">
      <c r="A32" s="136" t="s">
        <v>321</v>
      </c>
      <c r="B32" s="137" t="s">
        <v>307</v>
      </c>
      <c r="C32" s="128"/>
      <c r="D32" s="128"/>
      <c r="E32" s="128"/>
      <c r="F32" s="128"/>
      <c r="G32" s="138"/>
    </row>
    <row r="33" spans="1:8">
      <c r="A33" s="139" t="s">
        <v>322</v>
      </c>
      <c r="B33" s="140" t="s">
        <v>323</v>
      </c>
      <c r="C33" s="132"/>
      <c r="D33" s="132"/>
      <c r="E33" s="132"/>
      <c r="F33" s="132"/>
      <c r="G33" s="141"/>
    </row>
    <row r="34" spans="1:8">
      <c r="A34" s="139" t="s">
        <v>324</v>
      </c>
      <c r="B34" s="140" t="s">
        <v>325</v>
      </c>
      <c r="C34" s="132"/>
      <c r="D34" s="132"/>
      <c r="E34" s="132"/>
      <c r="F34" s="132"/>
      <c r="G34" s="141"/>
    </row>
    <row r="35" spans="1:8">
      <c r="A35" s="3291" t="s">
        <v>326</v>
      </c>
      <c r="B35" s="3292"/>
      <c r="C35" s="126" t="s">
        <v>5</v>
      </c>
      <c r="D35" s="126" t="s">
        <v>6</v>
      </c>
      <c r="E35" s="126" t="s">
        <v>7</v>
      </c>
      <c r="F35" s="126" t="s">
        <v>8</v>
      </c>
      <c r="G35" s="135" t="s">
        <v>9</v>
      </c>
    </row>
    <row r="36" spans="1:8">
      <c r="A36" s="139" t="s">
        <v>327</v>
      </c>
      <c r="B36" s="143" t="s">
        <v>328</v>
      </c>
      <c r="C36" s="132"/>
      <c r="D36" s="132"/>
      <c r="E36" s="132"/>
      <c r="F36" s="132"/>
      <c r="G36" s="141"/>
    </row>
    <row r="37" spans="1:8">
      <c r="A37" s="136" t="s">
        <v>329</v>
      </c>
      <c r="B37" s="130" t="s">
        <v>294</v>
      </c>
      <c r="C37" s="128"/>
      <c r="D37" s="128"/>
      <c r="E37" s="128"/>
      <c r="F37" s="128"/>
      <c r="G37" s="138"/>
      <c r="H37" s="47"/>
    </row>
    <row r="38" spans="1:8" ht="13.5" thickBot="1">
      <c r="A38" s="144" t="s">
        <v>330</v>
      </c>
      <c r="B38" s="145" t="s">
        <v>331</v>
      </c>
      <c r="C38" s="146"/>
      <c r="D38" s="146"/>
      <c r="E38" s="146"/>
      <c r="F38" s="146"/>
      <c r="G38" s="147"/>
    </row>
    <row r="39" spans="1:8">
      <c r="B39" s="148"/>
    </row>
    <row r="40" spans="1:8">
      <c r="B40" s="148"/>
    </row>
    <row r="41" spans="1:8">
      <c r="B41" s="148"/>
    </row>
    <row r="42" spans="1:8">
      <c r="B42" s="148"/>
    </row>
    <row r="43" spans="1:8">
      <c r="B43" s="148"/>
    </row>
    <row r="44" spans="1:8">
      <c r="B44" s="148"/>
    </row>
    <row r="45" spans="1:8">
      <c r="B45" s="148"/>
    </row>
    <row r="46" spans="1:8">
      <c r="B46" s="148"/>
    </row>
  </sheetData>
  <sheetProtection formatRows="0" sort="0" autoFilter="0"/>
  <mergeCells count="15">
    <mergeCell ref="A15:B15"/>
    <mergeCell ref="A25:B25"/>
    <mergeCell ref="A35:B35"/>
    <mergeCell ref="B7:C7"/>
    <mergeCell ref="B8:C8"/>
    <mergeCell ref="B9:C9"/>
    <mergeCell ref="B11:C11"/>
    <mergeCell ref="B12:C12"/>
    <mergeCell ref="A14:G14"/>
    <mergeCell ref="B6:C6"/>
    <mergeCell ref="A1:C1"/>
    <mergeCell ref="B2:C2"/>
    <mergeCell ref="B3:C3"/>
    <mergeCell ref="B4:C4"/>
    <mergeCell ref="B5:C5"/>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50">
    <tabColor rgb="FFFF0000"/>
  </sheetPr>
  <dimension ref="A1:C20"/>
  <sheetViews>
    <sheetView zoomScale="90" zoomScaleNormal="90" workbookViewId="0">
      <selection activeCell="E22" sqref="E22"/>
    </sheetView>
  </sheetViews>
  <sheetFormatPr defaultRowHeight="12.75"/>
  <cols>
    <col min="1" max="1" width="20.42578125" style="13" customWidth="1"/>
    <col min="2" max="2" width="31.42578125" style="13" customWidth="1"/>
    <col min="3" max="3" width="19.140625" style="13" customWidth="1"/>
    <col min="4" max="245" width="9.140625" style="13"/>
    <col min="246" max="246" width="27.42578125" style="13" customWidth="1"/>
    <col min="247" max="247" width="17.85546875" style="13" customWidth="1"/>
    <col min="248" max="248" width="26" style="13" customWidth="1"/>
    <col min="249" max="249" width="10.42578125" style="13" customWidth="1"/>
    <col min="250" max="250" width="13" style="13" customWidth="1"/>
    <col min="251" max="251" width="32.42578125" style="13" bestFit="1" customWidth="1"/>
    <col min="252" max="501" width="9.140625" style="13"/>
    <col min="502" max="502" width="27.42578125" style="13" customWidth="1"/>
    <col min="503" max="503" width="17.85546875" style="13" customWidth="1"/>
    <col min="504" max="504" width="26" style="13" customWidth="1"/>
    <col min="505" max="505" width="10.42578125" style="13" customWidth="1"/>
    <col min="506" max="506" width="13" style="13" customWidth="1"/>
    <col min="507" max="507" width="32.42578125" style="13" bestFit="1" customWidth="1"/>
    <col min="508" max="757" width="9.140625" style="13"/>
    <col min="758" max="758" width="27.42578125" style="13" customWidth="1"/>
    <col min="759" max="759" width="17.85546875" style="13" customWidth="1"/>
    <col min="760" max="760" width="26" style="13" customWidth="1"/>
    <col min="761" max="761" width="10.42578125" style="13" customWidth="1"/>
    <col min="762" max="762" width="13" style="13" customWidth="1"/>
    <col min="763" max="763" width="32.42578125" style="13" bestFit="1" customWidth="1"/>
    <col min="764" max="1013" width="9.140625" style="13"/>
    <col min="1014" max="1014" width="27.42578125" style="13" customWidth="1"/>
    <col min="1015" max="1015" width="17.85546875" style="13" customWidth="1"/>
    <col min="1016" max="1016" width="26" style="13" customWidth="1"/>
    <col min="1017" max="1017" width="10.42578125" style="13" customWidth="1"/>
    <col min="1018" max="1018" width="13" style="13" customWidth="1"/>
    <col min="1019" max="1019" width="32.42578125" style="13" bestFit="1" customWidth="1"/>
    <col min="1020" max="1269" width="9.140625" style="13"/>
    <col min="1270" max="1270" width="27.42578125" style="13" customWidth="1"/>
    <col min="1271" max="1271" width="17.85546875" style="13" customWidth="1"/>
    <col min="1272" max="1272" width="26" style="13" customWidth="1"/>
    <col min="1273" max="1273" width="10.42578125" style="13" customWidth="1"/>
    <col min="1274" max="1274" width="13" style="13" customWidth="1"/>
    <col min="1275" max="1275" width="32.42578125" style="13" bestFit="1" customWidth="1"/>
    <col min="1276" max="1525" width="9.140625" style="13"/>
    <col min="1526" max="1526" width="27.42578125" style="13" customWidth="1"/>
    <col min="1527" max="1527" width="17.85546875" style="13" customWidth="1"/>
    <col min="1528" max="1528" width="26" style="13" customWidth="1"/>
    <col min="1529" max="1529" width="10.42578125" style="13" customWidth="1"/>
    <col min="1530" max="1530" width="13" style="13" customWidth="1"/>
    <col min="1531" max="1531" width="32.42578125" style="13" bestFit="1" customWidth="1"/>
    <col min="1532" max="1781" width="9.140625" style="13"/>
    <col min="1782" max="1782" width="27.42578125" style="13" customWidth="1"/>
    <col min="1783" max="1783" width="17.85546875" style="13" customWidth="1"/>
    <col min="1784" max="1784" width="26" style="13" customWidth="1"/>
    <col min="1785" max="1785" width="10.42578125" style="13" customWidth="1"/>
    <col min="1786" max="1786" width="13" style="13" customWidth="1"/>
    <col min="1787" max="1787" width="32.42578125" style="13" bestFit="1" customWidth="1"/>
    <col min="1788" max="2037" width="9.140625" style="13"/>
    <col min="2038" max="2038" width="27.42578125" style="13" customWidth="1"/>
    <col min="2039" max="2039" width="17.85546875" style="13" customWidth="1"/>
    <col min="2040" max="2040" width="26" style="13" customWidth="1"/>
    <col min="2041" max="2041" width="10.42578125" style="13" customWidth="1"/>
    <col min="2042" max="2042" width="13" style="13" customWidth="1"/>
    <col min="2043" max="2043" width="32.42578125" style="13" bestFit="1" customWidth="1"/>
    <col min="2044" max="2293" width="9.140625" style="13"/>
    <col min="2294" max="2294" width="27.42578125" style="13" customWidth="1"/>
    <col min="2295" max="2295" width="17.85546875" style="13" customWidth="1"/>
    <col min="2296" max="2296" width="26" style="13" customWidth="1"/>
    <col min="2297" max="2297" width="10.42578125" style="13" customWidth="1"/>
    <col min="2298" max="2298" width="13" style="13" customWidth="1"/>
    <col min="2299" max="2299" width="32.42578125" style="13" bestFit="1" customWidth="1"/>
    <col min="2300" max="2549" width="9.140625" style="13"/>
    <col min="2550" max="2550" width="27.42578125" style="13" customWidth="1"/>
    <col min="2551" max="2551" width="17.85546875" style="13" customWidth="1"/>
    <col min="2552" max="2552" width="26" style="13" customWidth="1"/>
    <col min="2553" max="2553" width="10.42578125" style="13" customWidth="1"/>
    <col min="2554" max="2554" width="13" style="13" customWidth="1"/>
    <col min="2555" max="2555" width="32.42578125" style="13" bestFit="1" customWidth="1"/>
    <col min="2556" max="2805" width="9.140625" style="13"/>
    <col min="2806" max="2806" width="27.42578125" style="13" customWidth="1"/>
    <col min="2807" max="2807" width="17.85546875" style="13" customWidth="1"/>
    <col min="2808" max="2808" width="26" style="13" customWidth="1"/>
    <col min="2809" max="2809" width="10.42578125" style="13" customWidth="1"/>
    <col min="2810" max="2810" width="13" style="13" customWidth="1"/>
    <col min="2811" max="2811" width="32.42578125" style="13" bestFit="1" customWidth="1"/>
    <col min="2812" max="3061" width="9.140625" style="13"/>
    <col min="3062" max="3062" width="27.42578125" style="13" customWidth="1"/>
    <col min="3063" max="3063" width="17.85546875" style="13" customWidth="1"/>
    <col min="3064" max="3064" width="26" style="13" customWidth="1"/>
    <col min="3065" max="3065" width="10.42578125" style="13" customWidth="1"/>
    <col min="3066" max="3066" width="13" style="13" customWidth="1"/>
    <col min="3067" max="3067" width="32.42578125" style="13" bestFit="1" customWidth="1"/>
    <col min="3068" max="3317" width="9.140625" style="13"/>
    <col min="3318" max="3318" width="27.42578125" style="13" customWidth="1"/>
    <col min="3319" max="3319" width="17.85546875" style="13" customWidth="1"/>
    <col min="3320" max="3320" width="26" style="13" customWidth="1"/>
    <col min="3321" max="3321" width="10.42578125" style="13" customWidth="1"/>
    <col min="3322" max="3322" width="13" style="13" customWidth="1"/>
    <col min="3323" max="3323" width="32.42578125" style="13" bestFit="1" customWidth="1"/>
    <col min="3324" max="3573" width="9.140625" style="13"/>
    <col min="3574" max="3574" width="27.42578125" style="13" customWidth="1"/>
    <col min="3575" max="3575" width="17.85546875" style="13" customWidth="1"/>
    <col min="3576" max="3576" width="26" style="13" customWidth="1"/>
    <col min="3577" max="3577" width="10.42578125" style="13" customWidth="1"/>
    <col min="3578" max="3578" width="13" style="13" customWidth="1"/>
    <col min="3579" max="3579" width="32.42578125" style="13" bestFit="1" customWidth="1"/>
    <col min="3580" max="3829" width="9.140625" style="13"/>
    <col min="3830" max="3830" width="27.42578125" style="13" customWidth="1"/>
    <col min="3831" max="3831" width="17.85546875" style="13" customWidth="1"/>
    <col min="3832" max="3832" width="26" style="13" customWidth="1"/>
    <col min="3833" max="3833" width="10.42578125" style="13" customWidth="1"/>
    <col min="3834" max="3834" width="13" style="13" customWidth="1"/>
    <col min="3835" max="3835" width="32.42578125" style="13" bestFit="1" customWidth="1"/>
    <col min="3836" max="4085" width="9.140625" style="13"/>
    <col min="4086" max="4086" width="27.42578125" style="13" customWidth="1"/>
    <col min="4087" max="4087" width="17.85546875" style="13" customWidth="1"/>
    <col min="4088" max="4088" width="26" style="13" customWidth="1"/>
    <col min="4089" max="4089" width="10.42578125" style="13" customWidth="1"/>
    <col min="4090" max="4090" width="13" style="13" customWidth="1"/>
    <col min="4091" max="4091" width="32.42578125" style="13" bestFit="1" customWidth="1"/>
    <col min="4092" max="4341" width="9.140625" style="13"/>
    <col min="4342" max="4342" width="27.42578125" style="13" customWidth="1"/>
    <col min="4343" max="4343" width="17.85546875" style="13" customWidth="1"/>
    <col min="4344" max="4344" width="26" style="13" customWidth="1"/>
    <col min="4345" max="4345" width="10.42578125" style="13" customWidth="1"/>
    <col min="4346" max="4346" width="13" style="13" customWidth="1"/>
    <col min="4347" max="4347" width="32.42578125" style="13" bestFit="1" customWidth="1"/>
    <col min="4348" max="4597" width="9.140625" style="13"/>
    <col min="4598" max="4598" width="27.42578125" style="13" customWidth="1"/>
    <col min="4599" max="4599" width="17.85546875" style="13" customWidth="1"/>
    <col min="4600" max="4600" width="26" style="13" customWidth="1"/>
    <col min="4601" max="4601" width="10.42578125" style="13" customWidth="1"/>
    <col min="4602" max="4602" width="13" style="13" customWidth="1"/>
    <col min="4603" max="4603" width="32.42578125" style="13" bestFit="1" customWidth="1"/>
    <col min="4604" max="4853" width="9.140625" style="13"/>
    <col min="4854" max="4854" width="27.42578125" style="13" customWidth="1"/>
    <col min="4855" max="4855" width="17.85546875" style="13" customWidth="1"/>
    <col min="4856" max="4856" width="26" style="13" customWidth="1"/>
    <col min="4857" max="4857" width="10.42578125" style="13" customWidth="1"/>
    <col min="4858" max="4858" width="13" style="13" customWidth="1"/>
    <col min="4859" max="4859" width="32.42578125" style="13" bestFit="1" customWidth="1"/>
    <col min="4860" max="5109" width="9.140625" style="13"/>
    <col min="5110" max="5110" width="27.42578125" style="13" customWidth="1"/>
    <col min="5111" max="5111" width="17.85546875" style="13" customWidth="1"/>
    <col min="5112" max="5112" width="26" style="13" customWidth="1"/>
    <col min="5113" max="5113" width="10.42578125" style="13" customWidth="1"/>
    <col min="5114" max="5114" width="13" style="13" customWidth="1"/>
    <col min="5115" max="5115" width="32.42578125" style="13" bestFit="1" customWidth="1"/>
    <col min="5116" max="5365" width="9.140625" style="13"/>
    <col min="5366" max="5366" width="27.42578125" style="13" customWidth="1"/>
    <col min="5367" max="5367" width="17.85546875" style="13" customWidth="1"/>
    <col min="5368" max="5368" width="26" style="13" customWidth="1"/>
    <col min="5369" max="5369" width="10.42578125" style="13" customWidth="1"/>
    <col min="5370" max="5370" width="13" style="13" customWidth="1"/>
    <col min="5371" max="5371" width="32.42578125" style="13" bestFit="1" customWidth="1"/>
    <col min="5372" max="5621" width="9.140625" style="13"/>
    <col min="5622" max="5622" width="27.42578125" style="13" customWidth="1"/>
    <col min="5623" max="5623" width="17.85546875" style="13" customWidth="1"/>
    <col min="5624" max="5624" width="26" style="13" customWidth="1"/>
    <col min="5625" max="5625" width="10.42578125" style="13" customWidth="1"/>
    <col min="5626" max="5626" width="13" style="13" customWidth="1"/>
    <col min="5627" max="5627" width="32.42578125" style="13" bestFit="1" customWidth="1"/>
    <col min="5628" max="5877" width="9.140625" style="13"/>
    <col min="5878" max="5878" width="27.42578125" style="13" customWidth="1"/>
    <col min="5879" max="5879" width="17.85546875" style="13" customWidth="1"/>
    <col min="5880" max="5880" width="26" style="13" customWidth="1"/>
    <col min="5881" max="5881" width="10.42578125" style="13" customWidth="1"/>
    <col min="5882" max="5882" width="13" style="13" customWidth="1"/>
    <col min="5883" max="5883" width="32.42578125" style="13" bestFit="1" customWidth="1"/>
    <col min="5884" max="6133" width="9.140625" style="13"/>
    <col min="6134" max="6134" width="27.42578125" style="13" customWidth="1"/>
    <col min="6135" max="6135" width="17.85546875" style="13" customWidth="1"/>
    <col min="6136" max="6136" width="26" style="13" customWidth="1"/>
    <col min="6137" max="6137" width="10.42578125" style="13" customWidth="1"/>
    <col min="6138" max="6138" width="13" style="13" customWidth="1"/>
    <col min="6139" max="6139" width="32.42578125" style="13" bestFit="1" customWidth="1"/>
    <col min="6140" max="6389" width="9.140625" style="13"/>
    <col min="6390" max="6390" width="27.42578125" style="13" customWidth="1"/>
    <col min="6391" max="6391" width="17.85546875" style="13" customWidth="1"/>
    <col min="6392" max="6392" width="26" style="13" customWidth="1"/>
    <col min="6393" max="6393" width="10.42578125" style="13" customWidth="1"/>
    <col min="6394" max="6394" width="13" style="13" customWidth="1"/>
    <col min="6395" max="6395" width="32.42578125" style="13" bestFit="1" customWidth="1"/>
    <col min="6396" max="6645" width="9.140625" style="13"/>
    <col min="6646" max="6646" width="27.42578125" style="13" customWidth="1"/>
    <col min="6647" max="6647" width="17.85546875" style="13" customWidth="1"/>
    <col min="6648" max="6648" width="26" style="13" customWidth="1"/>
    <col min="6649" max="6649" width="10.42578125" style="13" customWidth="1"/>
    <col min="6650" max="6650" width="13" style="13" customWidth="1"/>
    <col min="6651" max="6651" width="32.42578125" style="13" bestFit="1" customWidth="1"/>
    <col min="6652" max="6901" width="9.140625" style="13"/>
    <col min="6902" max="6902" width="27.42578125" style="13" customWidth="1"/>
    <col min="6903" max="6903" width="17.85546875" style="13" customWidth="1"/>
    <col min="6904" max="6904" width="26" style="13" customWidth="1"/>
    <col min="6905" max="6905" width="10.42578125" style="13" customWidth="1"/>
    <col min="6906" max="6906" width="13" style="13" customWidth="1"/>
    <col min="6907" max="6907" width="32.42578125" style="13" bestFit="1" customWidth="1"/>
    <col min="6908" max="7157" width="9.140625" style="13"/>
    <col min="7158" max="7158" width="27.42578125" style="13" customWidth="1"/>
    <col min="7159" max="7159" width="17.85546875" style="13" customWidth="1"/>
    <col min="7160" max="7160" width="26" style="13" customWidth="1"/>
    <col min="7161" max="7161" width="10.42578125" style="13" customWidth="1"/>
    <col min="7162" max="7162" width="13" style="13" customWidth="1"/>
    <col min="7163" max="7163" width="32.42578125" style="13" bestFit="1" customWidth="1"/>
    <col min="7164" max="7413" width="9.140625" style="13"/>
    <col min="7414" max="7414" width="27.42578125" style="13" customWidth="1"/>
    <col min="7415" max="7415" width="17.85546875" style="13" customWidth="1"/>
    <col min="7416" max="7416" width="26" style="13" customWidth="1"/>
    <col min="7417" max="7417" width="10.42578125" style="13" customWidth="1"/>
    <col min="7418" max="7418" width="13" style="13" customWidth="1"/>
    <col min="7419" max="7419" width="32.42578125" style="13" bestFit="1" customWidth="1"/>
    <col min="7420" max="7669" width="9.140625" style="13"/>
    <col min="7670" max="7670" width="27.42578125" style="13" customWidth="1"/>
    <col min="7671" max="7671" width="17.85546875" style="13" customWidth="1"/>
    <col min="7672" max="7672" width="26" style="13" customWidth="1"/>
    <col min="7673" max="7673" width="10.42578125" style="13" customWidth="1"/>
    <col min="7674" max="7674" width="13" style="13" customWidth="1"/>
    <col min="7675" max="7675" width="32.42578125" style="13" bestFit="1" customWidth="1"/>
    <col min="7676" max="7925" width="9.140625" style="13"/>
    <col min="7926" max="7926" width="27.42578125" style="13" customWidth="1"/>
    <col min="7927" max="7927" width="17.85546875" style="13" customWidth="1"/>
    <col min="7928" max="7928" width="26" style="13" customWidth="1"/>
    <col min="7929" max="7929" width="10.42578125" style="13" customWidth="1"/>
    <col min="7930" max="7930" width="13" style="13" customWidth="1"/>
    <col min="7931" max="7931" width="32.42578125" style="13" bestFit="1" customWidth="1"/>
    <col min="7932" max="8181" width="9.140625" style="13"/>
    <col min="8182" max="8182" width="27.42578125" style="13" customWidth="1"/>
    <col min="8183" max="8183" width="17.85546875" style="13" customWidth="1"/>
    <col min="8184" max="8184" width="26" style="13" customWidth="1"/>
    <col min="8185" max="8185" width="10.42578125" style="13" customWidth="1"/>
    <col min="8186" max="8186" width="13" style="13" customWidth="1"/>
    <col min="8187" max="8187" width="32.42578125" style="13" bestFit="1" customWidth="1"/>
    <col min="8188" max="8437" width="9.140625" style="13"/>
    <col min="8438" max="8438" width="27.42578125" style="13" customWidth="1"/>
    <col min="8439" max="8439" width="17.85546875" style="13" customWidth="1"/>
    <col min="8440" max="8440" width="26" style="13" customWidth="1"/>
    <col min="8441" max="8441" width="10.42578125" style="13" customWidth="1"/>
    <col min="8442" max="8442" width="13" style="13" customWidth="1"/>
    <col min="8443" max="8443" width="32.42578125" style="13" bestFit="1" customWidth="1"/>
    <col min="8444" max="8693" width="9.140625" style="13"/>
    <col min="8694" max="8694" width="27.42578125" style="13" customWidth="1"/>
    <col min="8695" max="8695" width="17.85546875" style="13" customWidth="1"/>
    <col min="8696" max="8696" width="26" style="13" customWidth="1"/>
    <col min="8697" max="8697" width="10.42578125" style="13" customWidth="1"/>
    <col min="8698" max="8698" width="13" style="13" customWidth="1"/>
    <col min="8699" max="8699" width="32.42578125" style="13" bestFit="1" customWidth="1"/>
    <col min="8700" max="8949" width="9.140625" style="13"/>
    <col min="8950" max="8950" width="27.42578125" style="13" customWidth="1"/>
    <col min="8951" max="8951" width="17.85546875" style="13" customWidth="1"/>
    <col min="8952" max="8952" width="26" style="13" customWidth="1"/>
    <col min="8953" max="8953" width="10.42578125" style="13" customWidth="1"/>
    <col min="8954" max="8954" width="13" style="13" customWidth="1"/>
    <col min="8955" max="8955" width="32.42578125" style="13" bestFit="1" customWidth="1"/>
    <col min="8956" max="9205" width="9.140625" style="13"/>
    <col min="9206" max="9206" width="27.42578125" style="13" customWidth="1"/>
    <col min="9207" max="9207" width="17.85546875" style="13" customWidth="1"/>
    <col min="9208" max="9208" width="26" style="13" customWidth="1"/>
    <col min="9209" max="9209" width="10.42578125" style="13" customWidth="1"/>
    <col min="9210" max="9210" width="13" style="13" customWidth="1"/>
    <col min="9211" max="9211" width="32.42578125" style="13" bestFit="1" customWidth="1"/>
    <col min="9212" max="9461" width="9.140625" style="13"/>
    <col min="9462" max="9462" width="27.42578125" style="13" customWidth="1"/>
    <col min="9463" max="9463" width="17.85546875" style="13" customWidth="1"/>
    <col min="9464" max="9464" width="26" style="13" customWidth="1"/>
    <col min="9465" max="9465" width="10.42578125" style="13" customWidth="1"/>
    <col min="9466" max="9466" width="13" style="13" customWidth="1"/>
    <col min="9467" max="9467" width="32.42578125" style="13" bestFit="1" customWidth="1"/>
    <col min="9468" max="9717" width="9.140625" style="13"/>
    <col min="9718" max="9718" width="27.42578125" style="13" customWidth="1"/>
    <col min="9719" max="9719" width="17.85546875" style="13" customWidth="1"/>
    <col min="9720" max="9720" width="26" style="13" customWidth="1"/>
    <col min="9721" max="9721" width="10.42578125" style="13" customWidth="1"/>
    <col min="9722" max="9722" width="13" style="13" customWidth="1"/>
    <col min="9723" max="9723" width="32.42578125" style="13" bestFit="1" customWidth="1"/>
    <col min="9724" max="9973" width="9.140625" style="13"/>
    <col min="9974" max="9974" width="27.42578125" style="13" customWidth="1"/>
    <col min="9975" max="9975" width="17.85546875" style="13" customWidth="1"/>
    <col min="9976" max="9976" width="26" style="13" customWidth="1"/>
    <col min="9977" max="9977" width="10.42578125" style="13" customWidth="1"/>
    <col min="9978" max="9978" width="13" style="13" customWidth="1"/>
    <col min="9979" max="9979" width="32.42578125" style="13" bestFit="1" customWidth="1"/>
    <col min="9980" max="10229" width="9.140625" style="13"/>
    <col min="10230" max="10230" width="27.42578125" style="13" customWidth="1"/>
    <col min="10231" max="10231" width="17.85546875" style="13" customWidth="1"/>
    <col min="10232" max="10232" width="26" style="13" customWidth="1"/>
    <col min="10233" max="10233" width="10.42578125" style="13" customWidth="1"/>
    <col min="10234" max="10234" width="13" style="13" customWidth="1"/>
    <col min="10235" max="10235" width="32.42578125" style="13" bestFit="1" customWidth="1"/>
    <col min="10236" max="10485" width="9.140625" style="13"/>
    <col min="10486" max="10486" width="27.42578125" style="13" customWidth="1"/>
    <col min="10487" max="10487" width="17.85546875" style="13" customWidth="1"/>
    <col min="10488" max="10488" width="26" style="13" customWidth="1"/>
    <col min="10489" max="10489" width="10.42578125" style="13" customWidth="1"/>
    <col min="10490" max="10490" width="13" style="13" customWidth="1"/>
    <col min="10491" max="10491" width="32.42578125" style="13" bestFit="1" customWidth="1"/>
    <col min="10492" max="10741" width="9.140625" style="13"/>
    <col min="10742" max="10742" width="27.42578125" style="13" customWidth="1"/>
    <col min="10743" max="10743" width="17.85546875" style="13" customWidth="1"/>
    <col min="10744" max="10744" width="26" style="13" customWidth="1"/>
    <col min="10745" max="10745" width="10.42578125" style="13" customWidth="1"/>
    <col min="10746" max="10746" width="13" style="13" customWidth="1"/>
    <col min="10747" max="10747" width="32.42578125" style="13" bestFit="1" customWidth="1"/>
    <col min="10748" max="10997" width="9.140625" style="13"/>
    <col min="10998" max="10998" width="27.42578125" style="13" customWidth="1"/>
    <col min="10999" max="10999" width="17.85546875" style="13" customWidth="1"/>
    <col min="11000" max="11000" width="26" style="13" customWidth="1"/>
    <col min="11001" max="11001" width="10.42578125" style="13" customWidth="1"/>
    <col min="11002" max="11002" width="13" style="13" customWidth="1"/>
    <col min="11003" max="11003" width="32.42578125" style="13" bestFit="1" customWidth="1"/>
    <col min="11004" max="11253" width="9.140625" style="13"/>
    <col min="11254" max="11254" width="27.42578125" style="13" customWidth="1"/>
    <col min="11255" max="11255" width="17.85546875" style="13" customWidth="1"/>
    <col min="11256" max="11256" width="26" style="13" customWidth="1"/>
    <col min="11257" max="11257" width="10.42578125" style="13" customWidth="1"/>
    <col min="11258" max="11258" width="13" style="13" customWidth="1"/>
    <col min="11259" max="11259" width="32.42578125" style="13" bestFit="1" customWidth="1"/>
    <col min="11260" max="11509" width="9.140625" style="13"/>
    <col min="11510" max="11510" width="27.42578125" style="13" customWidth="1"/>
    <col min="11511" max="11511" width="17.85546875" style="13" customWidth="1"/>
    <col min="11512" max="11512" width="26" style="13" customWidth="1"/>
    <col min="11513" max="11513" width="10.42578125" style="13" customWidth="1"/>
    <col min="11514" max="11514" width="13" style="13" customWidth="1"/>
    <col min="11515" max="11515" width="32.42578125" style="13" bestFit="1" customWidth="1"/>
    <col min="11516" max="11765" width="9.140625" style="13"/>
    <col min="11766" max="11766" width="27.42578125" style="13" customWidth="1"/>
    <col min="11767" max="11767" width="17.85546875" style="13" customWidth="1"/>
    <col min="11768" max="11768" width="26" style="13" customWidth="1"/>
    <col min="11769" max="11769" width="10.42578125" style="13" customWidth="1"/>
    <col min="11770" max="11770" width="13" style="13" customWidth="1"/>
    <col min="11771" max="11771" width="32.42578125" style="13" bestFit="1" customWidth="1"/>
    <col min="11772" max="12021" width="9.140625" style="13"/>
    <col min="12022" max="12022" width="27.42578125" style="13" customWidth="1"/>
    <col min="12023" max="12023" width="17.85546875" style="13" customWidth="1"/>
    <col min="12024" max="12024" width="26" style="13" customWidth="1"/>
    <col min="12025" max="12025" width="10.42578125" style="13" customWidth="1"/>
    <col min="12026" max="12026" width="13" style="13" customWidth="1"/>
    <col min="12027" max="12027" width="32.42578125" style="13" bestFit="1" customWidth="1"/>
    <col min="12028" max="12277" width="9.140625" style="13"/>
    <col min="12278" max="12278" width="27.42578125" style="13" customWidth="1"/>
    <col min="12279" max="12279" width="17.85546875" style="13" customWidth="1"/>
    <col min="12280" max="12280" width="26" style="13" customWidth="1"/>
    <col min="12281" max="12281" width="10.42578125" style="13" customWidth="1"/>
    <col min="12282" max="12282" width="13" style="13" customWidth="1"/>
    <col min="12283" max="12283" width="32.42578125" style="13" bestFit="1" customWidth="1"/>
    <col min="12284" max="12533" width="9.140625" style="13"/>
    <col min="12534" max="12534" width="27.42578125" style="13" customWidth="1"/>
    <col min="12535" max="12535" width="17.85546875" style="13" customWidth="1"/>
    <col min="12536" max="12536" width="26" style="13" customWidth="1"/>
    <col min="12537" max="12537" width="10.42578125" style="13" customWidth="1"/>
    <col min="12538" max="12538" width="13" style="13" customWidth="1"/>
    <col min="12539" max="12539" width="32.42578125" style="13" bestFit="1" customWidth="1"/>
    <col min="12540" max="12789" width="9.140625" style="13"/>
    <col min="12790" max="12790" width="27.42578125" style="13" customWidth="1"/>
    <col min="12791" max="12791" width="17.85546875" style="13" customWidth="1"/>
    <col min="12792" max="12792" width="26" style="13" customWidth="1"/>
    <col min="12793" max="12793" width="10.42578125" style="13" customWidth="1"/>
    <col min="12794" max="12794" width="13" style="13" customWidth="1"/>
    <col min="12795" max="12795" width="32.42578125" style="13" bestFit="1" customWidth="1"/>
    <col min="12796" max="13045" width="9.140625" style="13"/>
    <col min="13046" max="13046" width="27.42578125" style="13" customWidth="1"/>
    <col min="13047" max="13047" width="17.85546875" style="13" customWidth="1"/>
    <col min="13048" max="13048" width="26" style="13" customWidth="1"/>
    <col min="13049" max="13049" width="10.42578125" style="13" customWidth="1"/>
    <col min="13050" max="13050" width="13" style="13" customWidth="1"/>
    <col min="13051" max="13051" width="32.42578125" style="13" bestFit="1" customWidth="1"/>
    <col min="13052" max="13301" width="9.140625" style="13"/>
    <col min="13302" max="13302" width="27.42578125" style="13" customWidth="1"/>
    <col min="13303" max="13303" width="17.85546875" style="13" customWidth="1"/>
    <col min="13304" max="13304" width="26" style="13" customWidth="1"/>
    <col min="13305" max="13305" width="10.42578125" style="13" customWidth="1"/>
    <col min="13306" max="13306" width="13" style="13" customWidth="1"/>
    <col min="13307" max="13307" width="32.42578125" style="13" bestFit="1" customWidth="1"/>
    <col min="13308" max="13557" width="9.140625" style="13"/>
    <col min="13558" max="13558" width="27.42578125" style="13" customWidth="1"/>
    <col min="13559" max="13559" width="17.85546875" style="13" customWidth="1"/>
    <col min="13560" max="13560" width="26" style="13" customWidth="1"/>
    <col min="13561" max="13561" width="10.42578125" style="13" customWidth="1"/>
    <col min="13562" max="13562" width="13" style="13" customWidth="1"/>
    <col min="13563" max="13563" width="32.42578125" style="13" bestFit="1" customWidth="1"/>
    <col min="13564" max="13813" width="9.140625" style="13"/>
    <col min="13814" max="13814" width="27.42578125" style="13" customWidth="1"/>
    <col min="13815" max="13815" width="17.85546875" style="13" customWidth="1"/>
    <col min="13816" max="13816" width="26" style="13" customWidth="1"/>
    <col min="13817" max="13817" width="10.42578125" style="13" customWidth="1"/>
    <col min="13818" max="13818" width="13" style="13" customWidth="1"/>
    <col min="13819" max="13819" width="32.42578125" style="13" bestFit="1" customWidth="1"/>
    <col min="13820" max="14069" width="9.140625" style="13"/>
    <col min="14070" max="14070" width="27.42578125" style="13" customWidth="1"/>
    <col min="14071" max="14071" width="17.85546875" style="13" customWidth="1"/>
    <col min="14072" max="14072" width="26" style="13" customWidth="1"/>
    <col min="14073" max="14073" width="10.42578125" style="13" customWidth="1"/>
    <col min="14074" max="14074" width="13" style="13" customWidth="1"/>
    <col min="14075" max="14075" width="32.42578125" style="13" bestFit="1" customWidth="1"/>
    <col min="14076" max="14325" width="9.140625" style="13"/>
    <col min="14326" max="14326" width="27.42578125" style="13" customWidth="1"/>
    <col min="14327" max="14327" width="17.85546875" style="13" customWidth="1"/>
    <col min="14328" max="14328" width="26" style="13" customWidth="1"/>
    <col min="14329" max="14329" width="10.42578125" style="13" customWidth="1"/>
    <col min="14330" max="14330" width="13" style="13" customWidth="1"/>
    <col min="14331" max="14331" width="32.42578125" style="13" bestFit="1" customWidth="1"/>
    <col min="14332" max="14581" width="9.140625" style="13"/>
    <col min="14582" max="14582" width="27.42578125" style="13" customWidth="1"/>
    <col min="14583" max="14583" width="17.85546875" style="13" customWidth="1"/>
    <col min="14584" max="14584" width="26" style="13" customWidth="1"/>
    <col min="14585" max="14585" width="10.42578125" style="13" customWidth="1"/>
    <col min="14586" max="14586" width="13" style="13" customWidth="1"/>
    <col min="14587" max="14587" width="32.42578125" style="13" bestFit="1" customWidth="1"/>
    <col min="14588" max="14837" width="9.140625" style="13"/>
    <col min="14838" max="14838" width="27.42578125" style="13" customWidth="1"/>
    <col min="14839" max="14839" width="17.85546875" style="13" customWidth="1"/>
    <col min="14840" max="14840" width="26" style="13" customWidth="1"/>
    <col min="14841" max="14841" width="10.42578125" style="13" customWidth="1"/>
    <col min="14842" max="14842" width="13" style="13" customWidth="1"/>
    <col min="14843" max="14843" width="32.42578125" style="13" bestFit="1" customWidth="1"/>
    <col min="14844" max="15093" width="9.140625" style="13"/>
    <col min="15094" max="15094" width="27.42578125" style="13" customWidth="1"/>
    <col min="15095" max="15095" width="17.85546875" style="13" customWidth="1"/>
    <col min="15096" max="15096" width="26" style="13" customWidth="1"/>
    <col min="15097" max="15097" width="10.42578125" style="13" customWidth="1"/>
    <col min="15098" max="15098" width="13" style="13" customWidth="1"/>
    <col min="15099" max="15099" width="32.42578125" style="13" bestFit="1" customWidth="1"/>
    <col min="15100" max="15349" width="9.140625" style="13"/>
    <col min="15350" max="15350" width="27.42578125" style="13" customWidth="1"/>
    <col min="15351" max="15351" width="17.85546875" style="13" customWidth="1"/>
    <col min="15352" max="15352" width="26" style="13" customWidth="1"/>
    <col min="15353" max="15353" width="10.42578125" style="13" customWidth="1"/>
    <col min="15354" max="15354" width="13" style="13" customWidth="1"/>
    <col min="15355" max="15355" width="32.42578125" style="13" bestFit="1" customWidth="1"/>
    <col min="15356" max="15605" width="9.140625" style="13"/>
    <col min="15606" max="15606" width="27.42578125" style="13" customWidth="1"/>
    <col min="15607" max="15607" width="17.85546875" style="13" customWidth="1"/>
    <col min="15608" max="15608" width="26" style="13" customWidth="1"/>
    <col min="15609" max="15609" width="10.42578125" style="13" customWidth="1"/>
    <col min="15610" max="15610" width="13" style="13" customWidth="1"/>
    <col min="15611" max="15611" width="32.42578125" style="13" bestFit="1" customWidth="1"/>
    <col min="15612" max="15861" width="9.140625" style="13"/>
    <col min="15862" max="15862" width="27.42578125" style="13" customWidth="1"/>
    <col min="15863" max="15863" width="17.85546875" style="13" customWidth="1"/>
    <col min="15864" max="15864" width="26" style="13" customWidth="1"/>
    <col min="15865" max="15865" width="10.42578125" style="13" customWidth="1"/>
    <col min="15866" max="15866" width="13" style="13" customWidth="1"/>
    <col min="15867" max="15867" width="32.42578125" style="13" bestFit="1" customWidth="1"/>
    <col min="15868" max="16117" width="9.140625" style="13"/>
    <col min="16118" max="16118" width="27.42578125" style="13" customWidth="1"/>
    <col min="16119" max="16119" width="17.85546875" style="13" customWidth="1"/>
    <col min="16120" max="16120" width="26" style="13" customWidth="1"/>
    <col min="16121" max="16121" width="10.42578125" style="13" customWidth="1"/>
    <col min="16122" max="16122" width="13" style="13" customWidth="1"/>
    <col min="16123" max="16123" width="32.42578125" style="13" bestFit="1" customWidth="1"/>
    <col min="16124" max="16384" width="9.140625" style="13"/>
  </cols>
  <sheetData>
    <row r="1" spans="1:3">
      <c r="A1" s="2810" t="s">
        <v>29</v>
      </c>
      <c r="B1" s="2810"/>
      <c r="C1" s="2810"/>
    </row>
    <row r="2" spans="1:3">
      <c r="A2" s="88" t="s">
        <v>30</v>
      </c>
      <c r="B2" s="2901" t="s">
        <v>1166</v>
      </c>
      <c r="C2" s="2901"/>
    </row>
    <row r="3" spans="1:3">
      <c r="A3" s="88" t="s">
        <v>31</v>
      </c>
      <c r="B3" s="2911" t="s">
        <v>1167</v>
      </c>
      <c r="C3" s="2911"/>
    </row>
    <row r="4" spans="1:3">
      <c r="A4" s="88" t="s">
        <v>32</v>
      </c>
      <c r="B4" s="2901">
        <v>1</v>
      </c>
      <c r="C4" s="2901"/>
    </row>
    <row r="5" spans="1:3">
      <c r="A5" s="88" t="s">
        <v>33</v>
      </c>
      <c r="B5" s="3296" t="s">
        <v>745</v>
      </c>
      <c r="C5" s="3296"/>
    </row>
    <row r="6" spans="1:3">
      <c r="A6" s="88" t="s">
        <v>34</v>
      </c>
      <c r="B6" s="3296" t="s">
        <v>746</v>
      </c>
      <c r="C6" s="3296"/>
    </row>
    <row r="7" spans="1:3">
      <c r="A7" s="88" t="s">
        <v>35</v>
      </c>
      <c r="B7" s="3296" t="s">
        <v>747</v>
      </c>
      <c r="C7" s="3296"/>
    </row>
    <row r="8" spans="1:3">
      <c r="A8" s="88" t="s">
        <v>36</v>
      </c>
      <c r="B8" s="2938"/>
      <c r="C8" s="2938"/>
    </row>
    <row r="9" spans="1:3" ht="13.5" thickBot="1">
      <c r="A9" s="156" t="s">
        <v>751</v>
      </c>
      <c r="B9" s="3297"/>
      <c r="C9" s="3297"/>
    </row>
    <row r="10" spans="1:3">
      <c r="A10" s="268"/>
      <c r="B10" s="269"/>
      <c r="C10" s="269"/>
    </row>
    <row r="11" spans="1:3">
      <c r="A11" s="13" t="s">
        <v>1158</v>
      </c>
      <c r="B11" s="116"/>
      <c r="C11" s="116"/>
    </row>
    <row r="12" spans="1:3">
      <c r="A12" s="116"/>
      <c r="B12" s="116"/>
      <c r="C12" s="116"/>
    </row>
    <row r="13" spans="1:3" s="266" customFormat="1" ht="12">
      <c r="A13" s="282" t="s">
        <v>33</v>
      </c>
      <c r="B13" s="282" t="s">
        <v>776</v>
      </c>
      <c r="C13" s="282" t="s">
        <v>1160</v>
      </c>
    </row>
    <row r="14" spans="1:3" ht="15">
      <c r="A14" s="475"/>
      <c r="B14" s="289"/>
      <c r="C14" s="476"/>
    </row>
    <row r="15" spans="1:3" ht="15">
      <c r="A15" s="475"/>
      <c r="B15" s="289"/>
      <c r="C15" s="476"/>
    </row>
    <row r="16" spans="1:3" ht="15">
      <c r="A16" s="475"/>
      <c r="B16" s="289"/>
      <c r="C16" s="476"/>
    </row>
    <row r="17" spans="1:3" ht="15">
      <c r="A17" s="475"/>
      <c r="B17" s="288"/>
      <c r="C17" s="476"/>
    </row>
    <row r="18" spans="1:3" ht="15">
      <c r="A18" s="475"/>
      <c r="B18" s="288"/>
      <c r="C18" s="476"/>
    </row>
    <row r="19" spans="1:3" ht="15">
      <c r="A19" s="475"/>
      <c r="B19" s="288"/>
      <c r="C19" s="476"/>
    </row>
    <row r="20" spans="1:3" ht="15">
      <c r="A20" s="475"/>
      <c r="B20" s="288"/>
      <c r="C20" s="476"/>
    </row>
  </sheetData>
  <mergeCells count="9">
    <mergeCell ref="B7:C7"/>
    <mergeCell ref="B8:C8"/>
    <mergeCell ref="B9:C9"/>
    <mergeCell ref="A1:C1"/>
    <mergeCell ref="B2:C2"/>
    <mergeCell ref="B3:C3"/>
    <mergeCell ref="B4:C4"/>
    <mergeCell ref="B5:C5"/>
    <mergeCell ref="B6:C6"/>
  </mergeCells>
  <dataValidations count="5">
    <dataValidation type="date" allowBlank="1" showInputMessage="1" showErrorMessage="1" sqref="B9:C9">
      <formula1>36892</formula1>
      <formula2>55153</formula2>
    </dataValidation>
    <dataValidation type="whole" allowBlank="1" showInputMessage="1" showErrorMessage="1" sqref="B8:C8">
      <formula1>2001</formula1>
      <formula2>2050</formula2>
    </dataValidation>
    <dataValidation type="list" allowBlank="1" showInputMessage="1" showErrorMessage="1" sqref="IO52585:IO52591 SK52585:SK52591 ACG52585:ACG52591 AMC52585:AMC52591 AVY52585:AVY52591 BFU52585:BFU52591 BPQ52585:BPQ52591 BZM52585:BZM52591 CJI52585:CJI52591 CTE52585:CTE52591 DDA52585:DDA52591 DMW52585:DMW52591 DWS52585:DWS52591 EGO52585:EGO52591 EQK52585:EQK52591 FAG52585:FAG52591 FKC52585:FKC52591 FTY52585:FTY52591 GDU52585:GDU52591 GNQ52585:GNQ52591 GXM52585:GXM52591 HHI52585:HHI52591 HRE52585:HRE52591 IBA52585:IBA52591 IKW52585:IKW52591 IUS52585:IUS52591 JEO52585:JEO52591 JOK52585:JOK52591 JYG52585:JYG52591 KIC52585:KIC52591 KRY52585:KRY52591 LBU52585:LBU52591 LLQ52585:LLQ52591 LVM52585:LVM52591 MFI52585:MFI52591 MPE52585:MPE52591 MZA52585:MZA52591 NIW52585:NIW52591 NSS52585:NSS52591 OCO52585:OCO52591 OMK52585:OMK52591 OWG52585:OWG52591 PGC52585:PGC52591 PPY52585:PPY52591 PZU52585:PZU52591 QJQ52585:QJQ52591 QTM52585:QTM52591 RDI52585:RDI52591 RNE52585:RNE52591 RXA52585:RXA52591 SGW52585:SGW52591 SQS52585:SQS52591 TAO52585:TAO52591 TKK52585:TKK52591 TUG52585:TUG52591 UEC52585:UEC52591 UNY52585:UNY52591 UXU52585:UXU52591 VHQ52585:VHQ52591 VRM52585:VRM52591 WBI52585:WBI52591 WLE52585:WLE52591 WVA52585:WVA52591 IO118121:IO118127 SK118121:SK118127 ACG118121:ACG118127 AMC118121:AMC118127 AVY118121:AVY118127 BFU118121:BFU118127 BPQ118121:BPQ118127 BZM118121:BZM118127 CJI118121:CJI118127 CTE118121:CTE118127 DDA118121:DDA118127 DMW118121:DMW118127 DWS118121:DWS118127 EGO118121:EGO118127 EQK118121:EQK118127 FAG118121:FAG118127 FKC118121:FKC118127 FTY118121:FTY118127 GDU118121:GDU118127 GNQ118121:GNQ118127 GXM118121:GXM118127 HHI118121:HHI118127 HRE118121:HRE118127 IBA118121:IBA118127 IKW118121:IKW118127 IUS118121:IUS118127 JEO118121:JEO118127 JOK118121:JOK118127 JYG118121:JYG118127 KIC118121:KIC118127 KRY118121:KRY118127 LBU118121:LBU118127 LLQ118121:LLQ118127 LVM118121:LVM118127 MFI118121:MFI118127 MPE118121:MPE118127 MZA118121:MZA118127 NIW118121:NIW118127 NSS118121:NSS118127 OCO118121:OCO118127 OMK118121:OMK118127 OWG118121:OWG118127 PGC118121:PGC118127 PPY118121:PPY118127 PZU118121:PZU118127 QJQ118121:QJQ118127 QTM118121:QTM118127 RDI118121:RDI118127 RNE118121:RNE118127 RXA118121:RXA118127 SGW118121:SGW118127 SQS118121:SQS118127 TAO118121:TAO118127 TKK118121:TKK118127 TUG118121:TUG118127 UEC118121:UEC118127 UNY118121:UNY118127 UXU118121:UXU118127 VHQ118121:VHQ118127 VRM118121:VRM118127 WBI118121:WBI118127 WLE118121:WLE118127 WVA118121:WVA118127 IO183657:IO183663 SK183657:SK183663 ACG183657:ACG183663 AMC183657:AMC183663 AVY183657:AVY183663 BFU183657:BFU183663 BPQ183657:BPQ183663 BZM183657:BZM183663 CJI183657:CJI183663 CTE183657:CTE183663 DDA183657:DDA183663 DMW183657:DMW183663 DWS183657:DWS183663 EGO183657:EGO183663 EQK183657:EQK183663 FAG183657:FAG183663 FKC183657:FKC183663 FTY183657:FTY183663 GDU183657:GDU183663 GNQ183657:GNQ183663 GXM183657:GXM183663 HHI183657:HHI183663 HRE183657:HRE183663 IBA183657:IBA183663 IKW183657:IKW183663 IUS183657:IUS183663 JEO183657:JEO183663 JOK183657:JOK183663 JYG183657:JYG183663 KIC183657:KIC183663 KRY183657:KRY183663 LBU183657:LBU183663 LLQ183657:LLQ183663 LVM183657:LVM183663 MFI183657:MFI183663 MPE183657:MPE183663 MZA183657:MZA183663 NIW183657:NIW183663 NSS183657:NSS183663 OCO183657:OCO183663 OMK183657:OMK183663 OWG183657:OWG183663 PGC183657:PGC183663 PPY183657:PPY183663 PZU183657:PZU183663 QJQ183657:QJQ183663 QTM183657:QTM183663 RDI183657:RDI183663 RNE183657:RNE183663 RXA183657:RXA183663 SGW183657:SGW183663 SQS183657:SQS183663 TAO183657:TAO183663 TKK183657:TKK183663 TUG183657:TUG183663 UEC183657:UEC183663 UNY183657:UNY183663 UXU183657:UXU183663 VHQ183657:VHQ183663 VRM183657:VRM183663 WBI183657:WBI183663 WLE183657:WLE183663 WVA183657:WVA183663 IO249193:IO249199 SK249193:SK249199 ACG249193:ACG249199 AMC249193:AMC249199 AVY249193:AVY249199 BFU249193:BFU249199 BPQ249193:BPQ249199 BZM249193:BZM249199 CJI249193:CJI249199 CTE249193:CTE249199 DDA249193:DDA249199 DMW249193:DMW249199 DWS249193:DWS249199 EGO249193:EGO249199 EQK249193:EQK249199 FAG249193:FAG249199 FKC249193:FKC249199 FTY249193:FTY249199 GDU249193:GDU249199 GNQ249193:GNQ249199 GXM249193:GXM249199 HHI249193:HHI249199 HRE249193:HRE249199 IBA249193:IBA249199 IKW249193:IKW249199 IUS249193:IUS249199 JEO249193:JEO249199 JOK249193:JOK249199 JYG249193:JYG249199 KIC249193:KIC249199 KRY249193:KRY249199 LBU249193:LBU249199 LLQ249193:LLQ249199 LVM249193:LVM249199 MFI249193:MFI249199 MPE249193:MPE249199 MZA249193:MZA249199 NIW249193:NIW249199 NSS249193:NSS249199 OCO249193:OCO249199 OMK249193:OMK249199 OWG249193:OWG249199 PGC249193:PGC249199 PPY249193:PPY249199 PZU249193:PZU249199 QJQ249193:QJQ249199 QTM249193:QTM249199 RDI249193:RDI249199 RNE249193:RNE249199 RXA249193:RXA249199 SGW249193:SGW249199 SQS249193:SQS249199 TAO249193:TAO249199 TKK249193:TKK249199 TUG249193:TUG249199 UEC249193:UEC249199 UNY249193:UNY249199 UXU249193:UXU249199 VHQ249193:VHQ249199 VRM249193:VRM249199 WBI249193:WBI249199 WLE249193:WLE249199 WVA249193:WVA249199 IO314729:IO314735 SK314729:SK314735 ACG314729:ACG314735 AMC314729:AMC314735 AVY314729:AVY314735 BFU314729:BFU314735 BPQ314729:BPQ314735 BZM314729:BZM314735 CJI314729:CJI314735 CTE314729:CTE314735 DDA314729:DDA314735 DMW314729:DMW314735 DWS314729:DWS314735 EGO314729:EGO314735 EQK314729:EQK314735 FAG314729:FAG314735 FKC314729:FKC314735 FTY314729:FTY314735 GDU314729:GDU314735 GNQ314729:GNQ314735 GXM314729:GXM314735 HHI314729:HHI314735 HRE314729:HRE314735 IBA314729:IBA314735 IKW314729:IKW314735 IUS314729:IUS314735 JEO314729:JEO314735 JOK314729:JOK314735 JYG314729:JYG314735 KIC314729:KIC314735 KRY314729:KRY314735 LBU314729:LBU314735 LLQ314729:LLQ314735 LVM314729:LVM314735 MFI314729:MFI314735 MPE314729:MPE314735 MZA314729:MZA314735 NIW314729:NIW314735 NSS314729:NSS314735 OCO314729:OCO314735 OMK314729:OMK314735 OWG314729:OWG314735 PGC314729:PGC314735 PPY314729:PPY314735 PZU314729:PZU314735 QJQ314729:QJQ314735 QTM314729:QTM314735 RDI314729:RDI314735 RNE314729:RNE314735 RXA314729:RXA314735 SGW314729:SGW314735 SQS314729:SQS314735 TAO314729:TAO314735 TKK314729:TKK314735 TUG314729:TUG314735 UEC314729:UEC314735 UNY314729:UNY314735 UXU314729:UXU314735 VHQ314729:VHQ314735 VRM314729:VRM314735 WBI314729:WBI314735 WLE314729:WLE314735 WVA314729:WVA314735 IO380265:IO380271 SK380265:SK380271 ACG380265:ACG380271 AMC380265:AMC380271 AVY380265:AVY380271 BFU380265:BFU380271 BPQ380265:BPQ380271 BZM380265:BZM380271 CJI380265:CJI380271 CTE380265:CTE380271 DDA380265:DDA380271 DMW380265:DMW380271 DWS380265:DWS380271 EGO380265:EGO380271 EQK380265:EQK380271 FAG380265:FAG380271 FKC380265:FKC380271 FTY380265:FTY380271 GDU380265:GDU380271 GNQ380265:GNQ380271 GXM380265:GXM380271 HHI380265:HHI380271 HRE380265:HRE380271 IBA380265:IBA380271 IKW380265:IKW380271 IUS380265:IUS380271 JEO380265:JEO380271 JOK380265:JOK380271 JYG380265:JYG380271 KIC380265:KIC380271 KRY380265:KRY380271 LBU380265:LBU380271 LLQ380265:LLQ380271 LVM380265:LVM380271 MFI380265:MFI380271 MPE380265:MPE380271 MZA380265:MZA380271 NIW380265:NIW380271 NSS380265:NSS380271 OCO380265:OCO380271 OMK380265:OMK380271 OWG380265:OWG380271 PGC380265:PGC380271 PPY380265:PPY380271 PZU380265:PZU380271 QJQ380265:QJQ380271 QTM380265:QTM380271 RDI380265:RDI380271 RNE380265:RNE380271 RXA380265:RXA380271 SGW380265:SGW380271 SQS380265:SQS380271 TAO380265:TAO380271 TKK380265:TKK380271 TUG380265:TUG380271 UEC380265:UEC380271 UNY380265:UNY380271 UXU380265:UXU380271 VHQ380265:VHQ380271 VRM380265:VRM380271 WBI380265:WBI380271 WLE380265:WLE380271 WVA380265:WVA380271 IO445801:IO445807 SK445801:SK445807 ACG445801:ACG445807 AMC445801:AMC445807 AVY445801:AVY445807 BFU445801:BFU445807 BPQ445801:BPQ445807 BZM445801:BZM445807 CJI445801:CJI445807 CTE445801:CTE445807 DDA445801:DDA445807 DMW445801:DMW445807 DWS445801:DWS445807 EGO445801:EGO445807 EQK445801:EQK445807 FAG445801:FAG445807 FKC445801:FKC445807 FTY445801:FTY445807 GDU445801:GDU445807 GNQ445801:GNQ445807 GXM445801:GXM445807 HHI445801:HHI445807 HRE445801:HRE445807 IBA445801:IBA445807 IKW445801:IKW445807 IUS445801:IUS445807 JEO445801:JEO445807 JOK445801:JOK445807 JYG445801:JYG445807 KIC445801:KIC445807 KRY445801:KRY445807 LBU445801:LBU445807 LLQ445801:LLQ445807 LVM445801:LVM445807 MFI445801:MFI445807 MPE445801:MPE445807 MZA445801:MZA445807 NIW445801:NIW445807 NSS445801:NSS445807 OCO445801:OCO445807 OMK445801:OMK445807 OWG445801:OWG445807 PGC445801:PGC445807 PPY445801:PPY445807 PZU445801:PZU445807 QJQ445801:QJQ445807 QTM445801:QTM445807 RDI445801:RDI445807 RNE445801:RNE445807 RXA445801:RXA445807 SGW445801:SGW445807 SQS445801:SQS445807 TAO445801:TAO445807 TKK445801:TKK445807 TUG445801:TUG445807 UEC445801:UEC445807 UNY445801:UNY445807 UXU445801:UXU445807 VHQ445801:VHQ445807 VRM445801:VRM445807 WBI445801:WBI445807 WLE445801:WLE445807 WVA445801:WVA445807 IO511337:IO511343 SK511337:SK511343 ACG511337:ACG511343 AMC511337:AMC511343 AVY511337:AVY511343 BFU511337:BFU511343 BPQ511337:BPQ511343 BZM511337:BZM511343 CJI511337:CJI511343 CTE511337:CTE511343 DDA511337:DDA511343 DMW511337:DMW511343 DWS511337:DWS511343 EGO511337:EGO511343 EQK511337:EQK511343 FAG511337:FAG511343 FKC511337:FKC511343 FTY511337:FTY511343 GDU511337:GDU511343 GNQ511337:GNQ511343 GXM511337:GXM511343 HHI511337:HHI511343 HRE511337:HRE511343 IBA511337:IBA511343 IKW511337:IKW511343 IUS511337:IUS511343 JEO511337:JEO511343 JOK511337:JOK511343 JYG511337:JYG511343 KIC511337:KIC511343 KRY511337:KRY511343 LBU511337:LBU511343 LLQ511337:LLQ511343 LVM511337:LVM511343 MFI511337:MFI511343 MPE511337:MPE511343 MZA511337:MZA511343 NIW511337:NIW511343 NSS511337:NSS511343 OCO511337:OCO511343 OMK511337:OMK511343 OWG511337:OWG511343 PGC511337:PGC511343 PPY511337:PPY511343 PZU511337:PZU511343 QJQ511337:QJQ511343 QTM511337:QTM511343 RDI511337:RDI511343 RNE511337:RNE511343 RXA511337:RXA511343 SGW511337:SGW511343 SQS511337:SQS511343 TAO511337:TAO511343 TKK511337:TKK511343 TUG511337:TUG511343 UEC511337:UEC511343 UNY511337:UNY511343 UXU511337:UXU511343 VHQ511337:VHQ511343 VRM511337:VRM511343 WBI511337:WBI511343 WLE511337:WLE511343 WVA511337:WVA511343 IO576873:IO576879 SK576873:SK576879 ACG576873:ACG576879 AMC576873:AMC576879 AVY576873:AVY576879 BFU576873:BFU576879 BPQ576873:BPQ576879 BZM576873:BZM576879 CJI576873:CJI576879 CTE576873:CTE576879 DDA576873:DDA576879 DMW576873:DMW576879 DWS576873:DWS576879 EGO576873:EGO576879 EQK576873:EQK576879 FAG576873:FAG576879 FKC576873:FKC576879 FTY576873:FTY576879 GDU576873:GDU576879 GNQ576873:GNQ576879 GXM576873:GXM576879 HHI576873:HHI576879 HRE576873:HRE576879 IBA576873:IBA576879 IKW576873:IKW576879 IUS576873:IUS576879 JEO576873:JEO576879 JOK576873:JOK576879 JYG576873:JYG576879 KIC576873:KIC576879 KRY576873:KRY576879 LBU576873:LBU576879 LLQ576873:LLQ576879 LVM576873:LVM576879 MFI576873:MFI576879 MPE576873:MPE576879 MZA576873:MZA576879 NIW576873:NIW576879 NSS576873:NSS576879 OCO576873:OCO576879 OMK576873:OMK576879 OWG576873:OWG576879 PGC576873:PGC576879 PPY576873:PPY576879 PZU576873:PZU576879 QJQ576873:QJQ576879 QTM576873:QTM576879 RDI576873:RDI576879 RNE576873:RNE576879 RXA576873:RXA576879 SGW576873:SGW576879 SQS576873:SQS576879 TAO576873:TAO576879 TKK576873:TKK576879 TUG576873:TUG576879 UEC576873:UEC576879 UNY576873:UNY576879 UXU576873:UXU576879 VHQ576873:VHQ576879 VRM576873:VRM576879 WBI576873:WBI576879 WLE576873:WLE576879 WVA576873:WVA576879 IO642409:IO642415 SK642409:SK642415 ACG642409:ACG642415 AMC642409:AMC642415 AVY642409:AVY642415 BFU642409:BFU642415 BPQ642409:BPQ642415 BZM642409:BZM642415 CJI642409:CJI642415 CTE642409:CTE642415 DDA642409:DDA642415 DMW642409:DMW642415 DWS642409:DWS642415 EGO642409:EGO642415 EQK642409:EQK642415 FAG642409:FAG642415 FKC642409:FKC642415 FTY642409:FTY642415 GDU642409:GDU642415 GNQ642409:GNQ642415 GXM642409:GXM642415 HHI642409:HHI642415 HRE642409:HRE642415 IBA642409:IBA642415 IKW642409:IKW642415 IUS642409:IUS642415 JEO642409:JEO642415 JOK642409:JOK642415 JYG642409:JYG642415 KIC642409:KIC642415 KRY642409:KRY642415 LBU642409:LBU642415 LLQ642409:LLQ642415 LVM642409:LVM642415 MFI642409:MFI642415 MPE642409:MPE642415 MZA642409:MZA642415 NIW642409:NIW642415 NSS642409:NSS642415 OCO642409:OCO642415 OMK642409:OMK642415 OWG642409:OWG642415 PGC642409:PGC642415 PPY642409:PPY642415 PZU642409:PZU642415 QJQ642409:QJQ642415 QTM642409:QTM642415 RDI642409:RDI642415 RNE642409:RNE642415 RXA642409:RXA642415 SGW642409:SGW642415 SQS642409:SQS642415 TAO642409:TAO642415 TKK642409:TKK642415 TUG642409:TUG642415 UEC642409:UEC642415 UNY642409:UNY642415 UXU642409:UXU642415 VHQ642409:VHQ642415 VRM642409:VRM642415 WBI642409:WBI642415 WLE642409:WLE642415 WVA642409:WVA642415 IO707945:IO707951 SK707945:SK707951 ACG707945:ACG707951 AMC707945:AMC707951 AVY707945:AVY707951 BFU707945:BFU707951 BPQ707945:BPQ707951 BZM707945:BZM707951 CJI707945:CJI707951 CTE707945:CTE707951 DDA707945:DDA707951 DMW707945:DMW707951 DWS707945:DWS707951 EGO707945:EGO707951 EQK707945:EQK707951 FAG707945:FAG707951 FKC707945:FKC707951 FTY707945:FTY707951 GDU707945:GDU707951 GNQ707945:GNQ707951 GXM707945:GXM707951 HHI707945:HHI707951 HRE707945:HRE707951 IBA707945:IBA707951 IKW707945:IKW707951 IUS707945:IUS707951 JEO707945:JEO707951 JOK707945:JOK707951 JYG707945:JYG707951 KIC707945:KIC707951 KRY707945:KRY707951 LBU707945:LBU707951 LLQ707945:LLQ707951 LVM707945:LVM707951 MFI707945:MFI707951 MPE707945:MPE707951 MZA707945:MZA707951 NIW707945:NIW707951 NSS707945:NSS707951 OCO707945:OCO707951 OMK707945:OMK707951 OWG707945:OWG707951 PGC707945:PGC707951 PPY707945:PPY707951 PZU707945:PZU707951 QJQ707945:QJQ707951 QTM707945:QTM707951 RDI707945:RDI707951 RNE707945:RNE707951 RXA707945:RXA707951 SGW707945:SGW707951 SQS707945:SQS707951 TAO707945:TAO707951 TKK707945:TKK707951 TUG707945:TUG707951 UEC707945:UEC707951 UNY707945:UNY707951 UXU707945:UXU707951 VHQ707945:VHQ707951 VRM707945:VRM707951 WBI707945:WBI707951 WLE707945:WLE707951 WVA707945:WVA707951 IO773481:IO773487 SK773481:SK773487 ACG773481:ACG773487 AMC773481:AMC773487 AVY773481:AVY773487 BFU773481:BFU773487 BPQ773481:BPQ773487 BZM773481:BZM773487 CJI773481:CJI773487 CTE773481:CTE773487 DDA773481:DDA773487 DMW773481:DMW773487 DWS773481:DWS773487 EGO773481:EGO773487 EQK773481:EQK773487 FAG773481:FAG773487 FKC773481:FKC773487 FTY773481:FTY773487 GDU773481:GDU773487 GNQ773481:GNQ773487 GXM773481:GXM773487 HHI773481:HHI773487 HRE773481:HRE773487 IBA773481:IBA773487 IKW773481:IKW773487 IUS773481:IUS773487 JEO773481:JEO773487 JOK773481:JOK773487 JYG773481:JYG773487 KIC773481:KIC773487 KRY773481:KRY773487 LBU773481:LBU773487 LLQ773481:LLQ773487 LVM773481:LVM773487 MFI773481:MFI773487 MPE773481:MPE773487 MZA773481:MZA773487 NIW773481:NIW773487 NSS773481:NSS773487 OCO773481:OCO773487 OMK773481:OMK773487 OWG773481:OWG773487 PGC773481:PGC773487 PPY773481:PPY773487 PZU773481:PZU773487 QJQ773481:QJQ773487 QTM773481:QTM773487 RDI773481:RDI773487 RNE773481:RNE773487 RXA773481:RXA773487 SGW773481:SGW773487 SQS773481:SQS773487 TAO773481:TAO773487 TKK773481:TKK773487 TUG773481:TUG773487 UEC773481:UEC773487 UNY773481:UNY773487 UXU773481:UXU773487 VHQ773481:VHQ773487 VRM773481:VRM773487 WBI773481:WBI773487 WLE773481:WLE773487 WVA773481:WVA773487 IO839017:IO839023 SK839017:SK839023 ACG839017:ACG839023 AMC839017:AMC839023 AVY839017:AVY839023 BFU839017:BFU839023 BPQ839017:BPQ839023 BZM839017:BZM839023 CJI839017:CJI839023 CTE839017:CTE839023 DDA839017:DDA839023 DMW839017:DMW839023 DWS839017:DWS839023 EGO839017:EGO839023 EQK839017:EQK839023 FAG839017:FAG839023 FKC839017:FKC839023 FTY839017:FTY839023 GDU839017:GDU839023 GNQ839017:GNQ839023 GXM839017:GXM839023 HHI839017:HHI839023 HRE839017:HRE839023 IBA839017:IBA839023 IKW839017:IKW839023 IUS839017:IUS839023 JEO839017:JEO839023 JOK839017:JOK839023 JYG839017:JYG839023 KIC839017:KIC839023 KRY839017:KRY839023 LBU839017:LBU839023 LLQ839017:LLQ839023 LVM839017:LVM839023 MFI839017:MFI839023 MPE839017:MPE839023 MZA839017:MZA839023 NIW839017:NIW839023 NSS839017:NSS839023 OCO839017:OCO839023 OMK839017:OMK839023 OWG839017:OWG839023 PGC839017:PGC839023 PPY839017:PPY839023 PZU839017:PZU839023 QJQ839017:QJQ839023 QTM839017:QTM839023 RDI839017:RDI839023 RNE839017:RNE839023 RXA839017:RXA839023 SGW839017:SGW839023 SQS839017:SQS839023 TAO839017:TAO839023 TKK839017:TKK839023 TUG839017:TUG839023 UEC839017:UEC839023 UNY839017:UNY839023 UXU839017:UXU839023 VHQ839017:VHQ839023 VRM839017:VRM839023 WBI839017:WBI839023 WLE839017:WLE839023 WVA839017:WVA839023 IO904553:IO904559 SK904553:SK904559 ACG904553:ACG904559 AMC904553:AMC904559 AVY904553:AVY904559 BFU904553:BFU904559 BPQ904553:BPQ904559 BZM904553:BZM904559 CJI904553:CJI904559 CTE904553:CTE904559 DDA904553:DDA904559 DMW904553:DMW904559 DWS904553:DWS904559 EGO904553:EGO904559 EQK904553:EQK904559 FAG904553:FAG904559 FKC904553:FKC904559 FTY904553:FTY904559 GDU904553:GDU904559 GNQ904553:GNQ904559 GXM904553:GXM904559 HHI904553:HHI904559 HRE904553:HRE904559 IBA904553:IBA904559 IKW904553:IKW904559 IUS904553:IUS904559 JEO904553:JEO904559 JOK904553:JOK904559 JYG904553:JYG904559 KIC904553:KIC904559 KRY904553:KRY904559 LBU904553:LBU904559 LLQ904553:LLQ904559 LVM904553:LVM904559 MFI904553:MFI904559 MPE904553:MPE904559 MZA904553:MZA904559 NIW904553:NIW904559 NSS904553:NSS904559 OCO904553:OCO904559 OMK904553:OMK904559 OWG904553:OWG904559 PGC904553:PGC904559 PPY904553:PPY904559 PZU904553:PZU904559 QJQ904553:QJQ904559 QTM904553:QTM904559 RDI904553:RDI904559 RNE904553:RNE904559 RXA904553:RXA904559 SGW904553:SGW904559 SQS904553:SQS904559 TAO904553:TAO904559 TKK904553:TKK904559 TUG904553:TUG904559 UEC904553:UEC904559 UNY904553:UNY904559 UXU904553:UXU904559 VHQ904553:VHQ904559 VRM904553:VRM904559 WBI904553:WBI904559 WLE904553:WLE904559 WVA904553:WVA904559 IO970089:IO970095 SK970089:SK970095 ACG970089:ACG970095 AMC970089:AMC970095 AVY970089:AVY970095 BFU970089:BFU970095 BPQ970089:BPQ970095 BZM970089:BZM970095 CJI970089:CJI970095 CTE970089:CTE970095 DDA970089:DDA970095 DMW970089:DMW970095 DWS970089:DWS970095 EGO970089:EGO970095 EQK970089:EQK970095 FAG970089:FAG970095 FKC970089:FKC970095 FTY970089:FTY970095 GDU970089:GDU970095 GNQ970089:GNQ970095 GXM970089:GXM970095 HHI970089:HHI970095 HRE970089:HRE970095 IBA970089:IBA970095 IKW970089:IKW970095 IUS970089:IUS970095 JEO970089:JEO970095 JOK970089:JOK970095 JYG970089:JYG970095 KIC970089:KIC970095 KRY970089:KRY970095 LBU970089:LBU970095 LLQ970089:LLQ970095 LVM970089:LVM970095 MFI970089:MFI970095 MPE970089:MPE970095 MZA970089:MZA970095 NIW970089:NIW970095 NSS970089:NSS970095 OCO970089:OCO970095 OMK970089:OMK970095 OWG970089:OWG970095 PGC970089:PGC970095 PPY970089:PPY970095 PZU970089:PZU970095 QJQ970089:QJQ970095 QTM970089:QTM970095 RDI970089:RDI970095 RNE970089:RNE970095 RXA970089:RXA970095 SGW970089:SGW970095 SQS970089:SQS970095 TAO970089:TAO970095 TKK970089:TKK970095 TUG970089:TUG970095 UEC970089:UEC970095 UNY970089:UNY970095 UXU970089:UXU970095 VHQ970089:VHQ970095 VRM970089:VRM970095 WBI970089:WBI970095 WLE970089:WLE970095 WVA970089:WVA970095">
      <formula1>"LNG,Boru Gazı"</formula1>
    </dataValidation>
    <dataValidation type="whole" allowBlank="1" showInputMessage="1" showErrorMessage="1" sqref="C14:C4889">
      <formula1>0</formula1>
      <formula2>5000</formula2>
    </dataValidation>
    <dataValidation type="whole" allowBlank="1" showInputMessage="1" showErrorMessage="1" sqref="A14:A4889">
      <formula1>0</formula1>
      <formula2>23</formula2>
    </dataValidation>
  </dataValidations>
  <pageMargins left="0.7" right="0.7" top="0.75" bottom="0.75" header="0.3" footer="0.3"/>
  <pageSetup paperSize="9" orientation="portrait" r:id="rId1"/>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51">
    <tabColor rgb="FFFF0000"/>
  </sheetPr>
  <dimension ref="A1:F40"/>
  <sheetViews>
    <sheetView zoomScale="90" zoomScaleNormal="90" workbookViewId="0">
      <selection activeCell="B14" sqref="B14"/>
    </sheetView>
  </sheetViews>
  <sheetFormatPr defaultRowHeight="12.75"/>
  <cols>
    <col min="1" max="1" width="20.42578125" style="13" customWidth="1"/>
    <col min="2" max="2" width="31.42578125" style="13" customWidth="1"/>
    <col min="3" max="3" width="19.140625" style="13" customWidth="1"/>
    <col min="4" max="4" width="20.42578125" style="13" customWidth="1"/>
    <col min="5" max="5" width="9.140625" style="13"/>
    <col min="6" max="6" width="17.28515625" style="13" bestFit="1"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6">
      <c r="A1" s="2810" t="s">
        <v>29</v>
      </c>
      <c r="B1" s="2810"/>
      <c r="C1" s="2810"/>
      <c r="D1" s="11"/>
    </row>
    <row r="2" spans="1:6">
      <c r="A2" s="88" t="s">
        <v>30</v>
      </c>
      <c r="B2" s="2901" t="s">
        <v>1156</v>
      </c>
      <c r="C2" s="2901"/>
      <c r="D2" s="178"/>
    </row>
    <row r="3" spans="1:6">
      <c r="A3" s="88" t="s">
        <v>31</v>
      </c>
      <c r="B3" s="2911" t="s">
        <v>1157</v>
      </c>
      <c r="C3" s="2911"/>
      <c r="D3" s="267"/>
    </row>
    <row r="4" spans="1:6" ht="15">
      <c r="A4" s="88" t="s">
        <v>32</v>
      </c>
      <c r="B4" s="2901">
        <v>1</v>
      </c>
      <c r="C4" s="2901"/>
      <c r="D4" s="178"/>
      <c r="F4" s="242"/>
    </row>
    <row r="5" spans="1:6">
      <c r="A5" s="88" t="s">
        <v>33</v>
      </c>
      <c r="B5" s="3296" t="s">
        <v>745</v>
      </c>
      <c r="C5" s="3296"/>
      <c r="D5" s="117"/>
    </row>
    <row r="6" spans="1:6">
      <c r="A6" s="88" t="s">
        <v>34</v>
      </c>
      <c r="B6" s="3296" t="s">
        <v>746</v>
      </c>
      <c r="C6" s="3296"/>
      <c r="D6" s="117"/>
    </row>
    <row r="7" spans="1:6">
      <c r="A7" s="88" t="s">
        <v>35</v>
      </c>
      <c r="B7" s="3296" t="s">
        <v>747</v>
      </c>
      <c r="C7" s="3296"/>
      <c r="D7" s="117"/>
    </row>
    <row r="8" spans="1:6">
      <c r="A8" s="88" t="s">
        <v>36</v>
      </c>
      <c r="B8" s="2938"/>
      <c r="C8" s="2938"/>
      <c r="D8" s="118"/>
    </row>
    <row r="9" spans="1:6" ht="13.5" thickBot="1">
      <c r="A9" s="156" t="s">
        <v>751</v>
      </c>
      <c r="B9" s="3297"/>
      <c r="C9" s="3297"/>
      <c r="D9" s="116"/>
    </row>
    <row r="10" spans="1:6">
      <c r="A10" s="268"/>
      <c r="B10" s="269"/>
      <c r="C10" s="269"/>
      <c r="D10" s="116"/>
    </row>
    <row r="11" spans="1:6">
      <c r="A11" s="13" t="s">
        <v>1158</v>
      </c>
      <c r="B11" s="116"/>
      <c r="C11" s="116"/>
      <c r="D11" s="116"/>
    </row>
    <row r="12" spans="1:6">
      <c r="A12" s="116" t="s">
        <v>1159</v>
      </c>
      <c r="B12" s="116"/>
      <c r="C12" s="116"/>
      <c r="D12" s="116"/>
    </row>
    <row r="13" spans="1:6" s="266" customFormat="1" ht="12">
      <c r="A13" s="282" t="s">
        <v>752</v>
      </c>
      <c r="B13" s="282" t="s">
        <v>33</v>
      </c>
      <c r="C13" s="282" t="s">
        <v>776</v>
      </c>
      <c r="D13" s="282" t="s">
        <v>1161</v>
      </c>
      <c r="E13" s="474"/>
    </row>
    <row r="14" spans="1:6" ht="15">
      <c r="A14" s="475"/>
      <c r="B14" s="289"/>
      <c r="C14" s="476"/>
      <c r="D14" s="476"/>
    </row>
    <row r="15" spans="1:6" ht="15">
      <c r="A15" s="475"/>
      <c r="B15" s="289"/>
      <c r="C15" s="476"/>
      <c r="D15" s="476"/>
    </row>
    <row r="16" spans="1:6" ht="15">
      <c r="A16" s="475"/>
      <c r="B16" s="289"/>
      <c r="C16" s="476"/>
      <c r="D16" s="476"/>
    </row>
    <row r="17" spans="1:4" ht="15">
      <c r="A17" s="475"/>
      <c r="B17" s="288"/>
      <c r="C17" s="476"/>
      <c r="D17" s="476"/>
    </row>
    <row r="18" spans="1:4" ht="15">
      <c r="A18" s="475"/>
      <c r="B18" s="288"/>
      <c r="C18" s="476"/>
      <c r="D18" s="476"/>
    </row>
    <row r="19" spans="1:4" ht="15">
      <c r="A19" s="475"/>
      <c r="B19" s="288"/>
      <c r="C19" s="476"/>
      <c r="D19" s="476"/>
    </row>
    <row r="20" spans="1:4" ht="15">
      <c r="A20" s="475"/>
      <c r="B20" s="288"/>
      <c r="C20" s="476"/>
      <c r="D20" s="476"/>
    </row>
    <row r="21" spans="1:4" ht="15">
      <c r="A21" s="475"/>
      <c r="B21" s="288"/>
      <c r="C21" s="476"/>
      <c r="D21" s="476"/>
    </row>
    <row r="22" spans="1:4" ht="15">
      <c r="A22" s="475"/>
      <c r="B22" s="288"/>
      <c r="C22" s="476"/>
      <c r="D22" s="476"/>
    </row>
    <row r="23" spans="1:4" ht="15">
      <c r="A23" s="475"/>
      <c r="B23" s="288"/>
      <c r="C23" s="476"/>
      <c r="D23" s="476"/>
    </row>
    <row r="24" spans="1:4" ht="15">
      <c r="A24" s="475"/>
      <c r="B24" s="288"/>
      <c r="C24" s="476"/>
      <c r="D24" s="476"/>
    </row>
    <row r="25" spans="1:4" ht="15">
      <c r="A25" s="475"/>
      <c r="B25" s="288"/>
      <c r="C25" s="476"/>
      <c r="D25" s="476"/>
    </row>
    <row r="26" spans="1:4" ht="15">
      <c r="A26" s="475"/>
      <c r="B26" s="288"/>
      <c r="C26" s="476"/>
      <c r="D26" s="476"/>
    </row>
    <row r="27" spans="1:4" ht="15">
      <c r="A27" s="475"/>
      <c r="B27" s="288"/>
      <c r="C27" s="476"/>
      <c r="D27" s="476"/>
    </row>
    <row r="28" spans="1:4" ht="15">
      <c r="A28" s="475"/>
      <c r="B28" s="288"/>
      <c r="C28" s="476"/>
      <c r="D28" s="476"/>
    </row>
    <row r="29" spans="1:4" ht="15">
      <c r="A29" s="475"/>
      <c r="B29" s="288"/>
      <c r="C29" s="476"/>
      <c r="D29" s="476"/>
    </row>
    <row r="30" spans="1:4" ht="15">
      <c r="A30" s="475"/>
      <c r="B30" s="288"/>
      <c r="C30" s="476"/>
      <c r="D30" s="476"/>
    </row>
    <row r="31" spans="1:4" ht="15">
      <c r="A31" s="475"/>
      <c r="B31" s="288"/>
      <c r="C31" s="476"/>
      <c r="D31" s="476"/>
    </row>
    <row r="32" spans="1:4" ht="15">
      <c r="A32" s="475"/>
      <c r="B32" s="288"/>
      <c r="C32" s="476"/>
      <c r="D32" s="476"/>
    </row>
    <row r="33" spans="1:4" ht="15">
      <c r="A33" s="475"/>
      <c r="B33" s="288"/>
      <c r="C33" s="476"/>
      <c r="D33" s="476"/>
    </row>
    <row r="34" spans="1:4" ht="15">
      <c r="A34" s="475"/>
      <c r="B34" s="288"/>
      <c r="C34" s="476"/>
      <c r="D34" s="476"/>
    </row>
    <row r="35" spans="1:4" ht="15">
      <c r="A35" s="475"/>
      <c r="B35" s="288"/>
      <c r="C35" s="476"/>
      <c r="D35" s="476"/>
    </row>
    <row r="36" spans="1:4" ht="15">
      <c r="A36" s="475"/>
      <c r="B36" s="288"/>
      <c r="C36" s="476"/>
      <c r="D36" s="476"/>
    </row>
    <row r="37" spans="1:4" ht="15">
      <c r="A37" s="475"/>
      <c r="B37" s="288"/>
      <c r="C37" s="476"/>
      <c r="D37" s="476"/>
    </row>
    <row r="38" spans="1:4" ht="15">
      <c r="A38" s="475"/>
      <c r="B38" s="288"/>
      <c r="C38" s="476"/>
      <c r="D38" s="476"/>
    </row>
    <row r="39" spans="1:4" ht="15">
      <c r="A39" s="475"/>
      <c r="B39" s="288"/>
      <c r="C39" s="476"/>
      <c r="D39" s="476"/>
    </row>
    <row r="40" spans="1:4" ht="15">
      <c r="A40" s="475"/>
      <c r="B40" s="288"/>
      <c r="C40" s="476"/>
      <c r="D40" s="476"/>
    </row>
  </sheetData>
  <mergeCells count="9">
    <mergeCell ref="B7:C7"/>
    <mergeCell ref="B8:C8"/>
    <mergeCell ref="B9:C9"/>
    <mergeCell ref="A1:C1"/>
    <mergeCell ref="B2:C2"/>
    <mergeCell ref="B3:C3"/>
    <mergeCell ref="B4:C4"/>
    <mergeCell ref="B5:C5"/>
    <mergeCell ref="B6:C6"/>
  </mergeCells>
  <dataValidations count="5">
    <dataValidation type="date" allowBlank="1" showInputMessage="1" showErrorMessage="1" sqref="B9:C9">
      <formula1>36892</formula1>
      <formula2>55153</formula2>
    </dataValidation>
    <dataValidation type="whole" allowBlank="1" showInputMessage="1" showErrorMessage="1" sqref="B8:C8">
      <formula1>2001</formula1>
      <formula2>2050</formula2>
    </dataValidation>
    <dataValidation type="whole" allowBlank="1" showInputMessage="1" showErrorMessage="1" sqref="C14:D17793">
      <formula1>0</formula1>
      <formula2>5000</formula2>
    </dataValidation>
    <dataValidation type="whole" allowBlank="1" showInputMessage="1" showErrorMessage="1" sqref="A14:A17793">
      <formula1>0</formula1>
      <formula2>23</formula2>
    </dataValidation>
    <dataValidation type="list" allowBlank="1" showInputMessage="1" showErrorMessage="1" sqref="IR65497:IR65503 SN65497:SN65503 ACJ65497:ACJ65503 AMF65497:AMF65503 AWB65497:AWB65503 BFX65497:BFX65503 BPT65497:BPT65503 BZP65497:BZP65503 CJL65497:CJL65503 CTH65497:CTH65503 DDD65497:DDD65503 DMZ65497:DMZ65503 DWV65497:DWV65503 EGR65497:EGR65503 EQN65497:EQN65503 FAJ65497:FAJ65503 FKF65497:FKF65503 FUB65497:FUB65503 GDX65497:GDX65503 GNT65497:GNT65503 GXP65497:GXP65503 HHL65497:HHL65503 HRH65497:HRH65503 IBD65497:IBD65503 IKZ65497:IKZ65503 IUV65497:IUV65503 JER65497:JER65503 JON65497:JON65503 JYJ65497:JYJ65503 KIF65497:KIF65503 KSB65497:KSB65503 LBX65497:LBX65503 LLT65497:LLT65503 LVP65497:LVP65503 MFL65497:MFL65503 MPH65497:MPH65503 MZD65497:MZD65503 NIZ65497:NIZ65503 NSV65497:NSV65503 OCR65497:OCR65503 OMN65497:OMN65503 OWJ65497:OWJ65503 PGF65497:PGF65503 PQB65497:PQB65503 PZX65497:PZX65503 QJT65497:QJT65503 QTP65497:QTP65503 RDL65497:RDL65503 RNH65497:RNH65503 RXD65497:RXD65503 SGZ65497:SGZ65503 SQV65497:SQV65503 TAR65497:TAR65503 TKN65497:TKN65503 TUJ65497:TUJ65503 UEF65497:UEF65503 UOB65497:UOB65503 UXX65497:UXX65503 VHT65497:VHT65503 VRP65497:VRP65503 WBL65497:WBL65503 WLH65497:WLH65503 WVD65497:WVD65503 IR131033:IR131039 SN131033:SN131039 ACJ131033:ACJ131039 AMF131033:AMF131039 AWB131033:AWB131039 BFX131033:BFX131039 BPT131033:BPT131039 BZP131033:BZP131039 CJL131033:CJL131039 CTH131033:CTH131039 DDD131033:DDD131039 DMZ131033:DMZ131039 DWV131033:DWV131039 EGR131033:EGR131039 EQN131033:EQN131039 FAJ131033:FAJ131039 FKF131033:FKF131039 FUB131033:FUB131039 GDX131033:GDX131039 GNT131033:GNT131039 GXP131033:GXP131039 HHL131033:HHL131039 HRH131033:HRH131039 IBD131033:IBD131039 IKZ131033:IKZ131039 IUV131033:IUV131039 JER131033:JER131039 JON131033:JON131039 JYJ131033:JYJ131039 KIF131033:KIF131039 KSB131033:KSB131039 LBX131033:LBX131039 LLT131033:LLT131039 LVP131033:LVP131039 MFL131033:MFL131039 MPH131033:MPH131039 MZD131033:MZD131039 NIZ131033:NIZ131039 NSV131033:NSV131039 OCR131033:OCR131039 OMN131033:OMN131039 OWJ131033:OWJ131039 PGF131033:PGF131039 PQB131033:PQB131039 PZX131033:PZX131039 QJT131033:QJT131039 QTP131033:QTP131039 RDL131033:RDL131039 RNH131033:RNH131039 RXD131033:RXD131039 SGZ131033:SGZ131039 SQV131033:SQV131039 TAR131033:TAR131039 TKN131033:TKN131039 TUJ131033:TUJ131039 UEF131033:UEF131039 UOB131033:UOB131039 UXX131033:UXX131039 VHT131033:VHT131039 VRP131033:VRP131039 WBL131033:WBL131039 WLH131033:WLH131039 WVD131033:WVD131039 IR196569:IR196575 SN196569:SN196575 ACJ196569:ACJ196575 AMF196569:AMF196575 AWB196569:AWB196575 BFX196569:BFX196575 BPT196569:BPT196575 BZP196569:BZP196575 CJL196569:CJL196575 CTH196569:CTH196575 DDD196569:DDD196575 DMZ196569:DMZ196575 DWV196569:DWV196575 EGR196569:EGR196575 EQN196569:EQN196575 FAJ196569:FAJ196575 FKF196569:FKF196575 FUB196569:FUB196575 GDX196569:GDX196575 GNT196569:GNT196575 GXP196569:GXP196575 HHL196569:HHL196575 HRH196569:HRH196575 IBD196569:IBD196575 IKZ196569:IKZ196575 IUV196569:IUV196575 JER196569:JER196575 JON196569:JON196575 JYJ196569:JYJ196575 KIF196569:KIF196575 KSB196569:KSB196575 LBX196569:LBX196575 LLT196569:LLT196575 LVP196569:LVP196575 MFL196569:MFL196575 MPH196569:MPH196575 MZD196569:MZD196575 NIZ196569:NIZ196575 NSV196569:NSV196575 OCR196569:OCR196575 OMN196569:OMN196575 OWJ196569:OWJ196575 PGF196569:PGF196575 PQB196569:PQB196575 PZX196569:PZX196575 QJT196569:QJT196575 QTP196569:QTP196575 RDL196569:RDL196575 RNH196569:RNH196575 RXD196569:RXD196575 SGZ196569:SGZ196575 SQV196569:SQV196575 TAR196569:TAR196575 TKN196569:TKN196575 TUJ196569:TUJ196575 UEF196569:UEF196575 UOB196569:UOB196575 UXX196569:UXX196575 VHT196569:VHT196575 VRP196569:VRP196575 WBL196569:WBL196575 WLH196569:WLH196575 WVD196569:WVD196575 IR262105:IR262111 SN262105:SN262111 ACJ262105:ACJ262111 AMF262105:AMF262111 AWB262105:AWB262111 BFX262105:BFX262111 BPT262105:BPT262111 BZP262105:BZP262111 CJL262105:CJL262111 CTH262105:CTH262111 DDD262105:DDD262111 DMZ262105:DMZ262111 DWV262105:DWV262111 EGR262105:EGR262111 EQN262105:EQN262111 FAJ262105:FAJ262111 FKF262105:FKF262111 FUB262105:FUB262111 GDX262105:GDX262111 GNT262105:GNT262111 GXP262105:GXP262111 HHL262105:HHL262111 HRH262105:HRH262111 IBD262105:IBD262111 IKZ262105:IKZ262111 IUV262105:IUV262111 JER262105:JER262111 JON262105:JON262111 JYJ262105:JYJ262111 KIF262105:KIF262111 KSB262105:KSB262111 LBX262105:LBX262111 LLT262105:LLT262111 LVP262105:LVP262111 MFL262105:MFL262111 MPH262105:MPH262111 MZD262105:MZD262111 NIZ262105:NIZ262111 NSV262105:NSV262111 OCR262105:OCR262111 OMN262105:OMN262111 OWJ262105:OWJ262111 PGF262105:PGF262111 PQB262105:PQB262111 PZX262105:PZX262111 QJT262105:QJT262111 QTP262105:QTP262111 RDL262105:RDL262111 RNH262105:RNH262111 RXD262105:RXD262111 SGZ262105:SGZ262111 SQV262105:SQV262111 TAR262105:TAR262111 TKN262105:TKN262111 TUJ262105:TUJ262111 UEF262105:UEF262111 UOB262105:UOB262111 UXX262105:UXX262111 VHT262105:VHT262111 VRP262105:VRP262111 WBL262105:WBL262111 WLH262105:WLH262111 WVD262105:WVD262111 IR327641:IR327647 SN327641:SN327647 ACJ327641:ACJ327647 AMF327641:AMF327647 AWB327641:AWB327647 BFX327641:BFX327647 BPT327641:BPT327647 BZP327641:BZP327647 CJL327641:CJL327647 CTH327641:CTH327647 DDD327641:DDD327647 DMZ327641:DMZ327647 DWV327641:DWV327647 EGR327641:EGR327647 EQN327641:EQN327647 FAJ327641:FAJ327647 FKF327641:FKF327647 FUB327641:FUB327647 GDX327641:GDX327647 GNT327641:GNT327647 GXP327641:GXP327647 HHL327641:HHL327647 HRH327641:HRH327647 IBD327641:IBD327647 IKZ327641:IKZ327647 IUV327641:IUV327647 JER327641:JER327647 JON327641:JON327647 JYJ327641:JYJ327647 KIF327641:KIF327647 KSB327641:KSB327647 LBX327641:LBX327647 LLT327641:LLT327647 LVP327641:LVP327647 MFL327641:MFL327647 MPH327641:MPH327647 MZD327641:MZD327647 NIZ327641:NIZ327647 NSV327641:NSV327647 OCR327641:OCR327647 OMN327641:OMN327647 OWJ327641:OWJ327647 PGF327641:PGF327647 PQB327641:PQB327647 PZX327641:PZX327647 QJT327641:QJT327647 QTP327641:QTP327647 RDL327641:RDL327647 RNH327641:RNH327647 RXD327641:RXD327647 SGZ327641:SGZ327647 SQV327641:SQV327647 TAR327641:TAR327647 TKN327641:TKN327647 TUJ327641:TUJ327647 UEF327641:UEF327647 UOB327641:UOB327647 UXX327641:UXX327647 VHT327641:VHT327647 VRP327641:VRP327647 WBL327641:WBL327647 WLH327641:WLH327647 WVD327641:WVD327647 IR393177:IR393183 SN393177:SN393183 ACJ393177:ACJ393183 AMF393177:AMF393183 AWB393177:AWB393183 BFX393177:BFX393183 BPT393177:BPT393183 BZP393177:BZP393183 CJL393177:CJL393183 CTH393177:CTH393183 DDD393177:DDD393183 DMZ393177:DMZ393183 DWV393177:DWV393183 EGR393177:EGR393183 EQN393177:EQN393183 FAJ393177:FAJ393183 FKF393177:FKF393183 FUB393177:FUB393183 GDX393177:GDX393183 GNT393177:GNT393183 GXP393177:GXP393183 HHL393177:HHL393183 HRH393177:HRH393183 IBD393177:IBD393183 IKZ393177:IKZ393183 IUV393177:IUV393183 JER393177:JER393183 JON393177:JON393183 JYJ393177:JYJ393183 KIF393177:KIF393183 KSB393177:KSB393183 LBX393177:LBX393183 LLT393177:LLT393183 LVP393177:LVP393183 MFL393177:MFL393183 MPH393177:MPH393183 MZD393177:MZD393183 NIZ393177:NIZ393183 NSV393177:NSV393183 OCR393177:OCR393183 OMN393177:OMN393183 OWJ393177:OWJ393183 PGF393177:PGF393183 PQB393177:PQB393183 PZX393177:PZX393183 QJT393177:QJT393183 QTP393177:QTP393183 RDL393177:RDL393183 RNH393177:RNH393183 RXD393177:RXD393183 SGZ393177:SGZ393183 SQV393177:SQV393183 TAR393177:TAR393183 TKN393177:TKN393183 TUJ393177:TUJ393183 UEF393177:UEF393183 UOB393177:UOB393183 UXX393177:UXX393183 VHT393177:VHT393183 VRP393177:VRP393183 WBL393177:WBL393183 WLH393177:WLH393183 WVD393177:WVD393183 IR458713:IR458719 SN458713:SN458719 ACJ458713:ACJ458719 AMF458713:AMF458719 AWB458713:AWB458719 BFX458713:BFX458719 BPT458713:BPT458719 BZP458713:BZP458719 CJL458713:CJL458719 CTH458713:CTH458719 DDD458713:DDD458719 DMZ458713:DMZ458719 DWV458713:DWV458719 EGR458713:EGR458719 EQN458713:EQN458719 FAJ458713:FAJ458719 FKF458713:FKF458719 FUB458713:FUB458719 GDX458713:GDX458719 GNT458713:GNT458719 GXP458713:GXP458719 HHL458713:HHL458719 HRH458713:HRH458719 IBD458713:IBD458719 IKZ458713:IKZ458719 IUV458713:IUV458719 JER458713:JER458719 JON458713:JON458719 JYJ458713:JYJ458719 KIF458713:KIF458719 KSB458713:KSB458719 LBX458713:LBX458719 LLT458713:LLT458719 LVP458713:LVP458719 MFL458713:MFL458719 MPH458713:MPH458719 MZD458713:MZD458719 NIZ458713:NIZ458719 NSV458713:NSV458719 OCR458713:OCR458719 OMN458713:OMN458719 OWJ458713:OWJ458719 PGF458713:PGF458719 PQB458713:PQB458719 PZX458713:PZX458719 QJT458713:QJT458719 QTP458713:QTP458719 RDL458713:RDL458719 RNH458713:RNH458719 RXD458713:RXD458719 SGZ458713:SGZ458719 SQV458713:SQV458719 TAR458713:TAR458719 TKN458713:TKN458719 TUJ458713:TUJ458719 UEF458713:UEF458719 UOB458713:UOB458719 UXX458713:UXX458719 VHT458713:VHT458719 VRP458713:VRP458719 WBL458713:WBL458719 WLH458713:WLH458719 WVD458713:WVD458719 IR524249:IR524255 SN524249:SN524255 ACJ524249:ACJ524255 AMF524249:AMF524255 AWB524249:AWB524255 BFX524249:BFX524255 BPT524249:BPT524255 BZP524249:BZP524255 CJL524249:CJL524255 CTH524249:CTH524255 DDD524249:DDD524255 DMZ524249:DMZ524255 DWV524249:DWV524255 EGR524249:EGR524255 EQN524249:EQN524255 FAJ524249:FAJ524255 FKF524249:FKF524255 FUB524249:FUB524255 GDX524249:GDX524255 GNT524249:GNT524255 GXP524249:GXP524255 HHL524249:HHL524255 HRH524249:HRH524255 IBD524249:IBD524255 IKZ524249:IKZ524255 IUV524249:IUV524255 JER524249:JER524255 JON524249:JON524255 JYJ524249:JYJ524255 KIF524249:KIF524255 KSB524249:KSB524255 LBX524249:LBX524255 LLT524249:LLT524255 LVP524249:LVP524255 MFL524249:MFL524255 MPH524249:MPH524255 MZD524249:MZD524255 NIZ524249:NIZ524255 NSV524249:NSV524255 OCR524249:OCR524255 OMN524249:OMN524255 OWJ524249:OWJ524255 PGF524249:PGF524255 PQB524249:PQB524255 PZX524249:PZX524255 QJT524249:QJT524255 QTP524249:QTP524255 RDL524249:RDL524255 RNH524249:RNH524255 RXD524249:RXD524255 SGZ524249:SGZ524255 SQV524249:SQV524255 TAR524249:TAR524255 TKN524249:TKN524255 TUJ524249:TUJ524255 UEF524249:UEF524255 UOB524249:UOB524255 UXX524249:UXX524255 VHT524249:VHT524255 VRP524249:VRP524255 WBL524249:WBL524255 WLH524249:WLH524255 WVD524249:WVD524255 IR589785:IR589791 SN589785:SN589791 ACJ589785:ACJ589791 AMF589785:AMF589791 AWB589785:AWB589791 BFX589785:BFX589791 BPT589785:BPT589791 BZP589785:BZP589791 CJL589785:CJL589791 CTH589785:CTH589791 DDD589785:DDD589791 DMZ589785:DMZ589791 DWV589785:DWV589791 EGR589785:EGR589791 EQN589785:EQN589791 FAJ589785:FAJ589791 FKF589785:FKF589791 FUB589785:FUB589791 GDX589785:GDX589791 GNT589785:GNT589791 GXP589785:GXP589791 HHL589785:HHL589791 HRH589785:HRH589791 IBD589785:IBD589791 IKZ589785:IKZ589791 IUV589785:IUV589791 JER589785:JER589791 JON589785:JON589791 JYJ589785:JYJ589791 KIF589785:KIF589791 KSB589785:KSB589791 LBX589785:LBX589791 LLT589785:LLT589791 LVP589785:LVP589791 MFL589785:MFL589791 MPH589785:MPH589791 MZD589785:MZD589791 NIZ589785:NIZ589791 NSV589785:NSV589791 OCR589785:OCR589791 OMN589785:OMN589791 OWJ589785:OWJ589791 PGF589785:PGF589791 PQB589785:PQB589791 PZX589785:PZX589791 QJT589785:QJT589791 QTP589785:QTP589791 RDL589785:RDL589791 RNH589785:RNH589791 RXD589785:RXD589791 SGZ589785:SGZ589791 SQV589785:SQV589791 TAR589785:TAR589791 TKN589785:TKN589791 TUJ589785:TUJ589791 UEF589785:UEF589791 UOB589785:UOB589791 UXX589785:UXX589791 VHT589785:VHT589791 VRP589785:VRP589791 WBL589785:WBL589791 WLH589785:WLH589791 WVD589785:WVD589791 IR655321:IR655327 SN655321:SN655327 ACJ655321:ACJ655327 AMF655321:AMF655327 AWB655321:AWB655327 BFX655321:BFX655327 BPT655321:BPT655327 BZP655321:BZP655327 CJL655321:CJL655327 CTH655321:CTH655327 DDD655321:DDD655327 DMZ655321:DMZ655327 DWV655321:DWV655327 EGR655321:EGR655327 EQN655321:EQN655327 FAJ655321:FAJ655327 FKF655321:FKF655327 FUB655321:FUB655327 GDX655321:GDX655327 GNT655321:GNT655327 GXP655321:GXP655327 HHL655321:HHL655327 HRH655321:HRH655327 IBD655321:IBD655327 IKZ655321:IKZ655327 IUV655321:IUV655327 JER655321:JER655327 JON655321:JON655327 JYJ655321:JYJ655327 KIF655321:KIF655327 KSB655321:KSB655327 LBX655321:LBX655327 LLT655321:LLT655327 LVP655321:LVP655327 MFL655321:MFL655327 MPH655321:MPH655327 MZD655321:MZD655327 NIZ655321:NIZ655327 NSV655321:NSV655327 OCR655321:OCR655327 OMN655321:OMN655327 OWJ655321:OWJ655327 PGF655321:PGF655327 PQB655321:PQB655327 PZX655321:PZX655327 QJT655321:QJT655327 QTP655321:QTP655327 RDL655321:RDL655327 RNH655321:RNH655327 RXD655321:RXD655327 SGZ655321:SGZ655327 SQV655321:SQV655327 TAR655321:TAR655327 TKN655321:TKN655327 TUJ655321:TUJ655327 UEF655321:UEF655327 UOB655321:UOB655327 UXX655321:UXX655327 VHT655321:VHT655327 VRP655321:VRP655327 WBL655321:WBL655327 WLH655321:WLH655327 WVD655321:WVD655327 IR720857:IR720863 SN720857:SN720863 ACJ720857:ACJ720863 AMF720857:AMF720863 AWB720857:AWB720863 BFX720857:BFX720863 BPT720857:BPT720863 BZP720857:BZP720863 CJL720857:CJL720863 CTH720857:CTH720863 DDD720857:DDD720863 DMZ720857:DMZ720863 DWV720857:DWV720863 EGR720857:EGR720863 EQN720857:EQN720863 FAJ720857:FAJ720863 FKF720857:FKF720863 FUB720857:FUB720863 GDX720857:GDX720863 GNT720857:GNT720863 GXP720857:GXP720863 HHL720857:HHL720863 HRH720857:HRH720863 IBD720857:IBD720863 IKZ720857:IKZ720863 IUV720857:IUV720863 JER720857:JER720863 JON720857:JON720863 JYJ720857:JYJ720863 KIF720857:KIF720863 KSB720857:KSB720863 LBX720857:LBX720863 LLT720857:LLT720863 LVP720857:LVP720863 MFL720857:MFL720863 MPH720857:MPH720863 MZD720857:MZD720863 NIZ720857:NIZ720863 NSV720857:NSV720863 OCR720857:OCR720863 OMN720857:OMN720863 OWJ720857:OWJ720863 PGF720857:PGF720863 PQB720857:PQB720863 PZX720857:PZX720863 QJT720857:QJT720863 QTP720857:QTP720863 RDL720857:RDL720863 RNH720857:RNH720863 RXD720857:RXD720863 SGZ720857:SGZ720863 SQV720857:SQV720863 TAR720857:TAR720863 TKN720857:TKN720863 TUJ720857:TUJ720863 UEF720857:UEF720863 UOB720857:UOB720863 UXX720857:UXX720863 VHT720857:VHT720863 VRP720857:VRP720863 WBL720857:WBL720863 WLH720857:WLH720863 WVD720857:WVD720863 IR786393:IR786399 SN786393:SN786399 ACJ786393:ACJ786399 AMF786393:AMF786399 AWB786393:AWB786399 BFX786393:BFX786399 BPT786393:BPT786399 BZP786393:BZP786399 CJL786393:CJL786399 CTH786393:CTH786399 DDD786393:DDD786399 DMZ786393:DMZ786399 DWV786393:DWV786399 EGR786393:EGR786399 EQN786393:EQN786399 FAJ786393:FAJ786399 FKF786393:FKF786399 FUB786393:FUB786399 GDX786393:GDX786399 GNT786393:GNT786399 GXP786393:GXP786399 HHL786393:HHL786399 HRH786393:HRH786399 IBD786393:IBD786399 IKZ786393:IKZ786399 IUV786393:IUV786399 JER786393:JER786399 JON786393:JON786399 JYJ786393:JYJ786399 KIF786393:KIF786399 KSB786393:KSB786399 LBX786393:LBX786399 LLT786393:LLT786399 LVP786393:LVP786399 MFL786393:MFL786399 MPH786393:MPH786399 MZD786393:MZD786399 NIZ786393:NIZ786399 NSV786393:NSV786399 OCR786393:OCR786399 OMN786393:OMN786399 OWJ786393:OWJ786399 PGF786393:PGF786399 PQB786393:PQB786399 PZX786393:PZX786399 QJT786393:QJT786399 QTP786393:QTP786399 RDL786393:RDL786399 RNH786393:RNH786399 RXD786393:RXD786399 SGZ786393:SGZ786399 SQV786393:SQV786399 TAR786393:TAR786399 TKN786393:TKN786399 TUJ786393:TUJ786399 UEF786393:UEF786399 UOB786393:UOB786399 UXX786393:UXX786399 VHT786393:VHT786399 VRP786393:VRP786399 WBL786393:WBL786399 WLH786393:WLH786399 WVD786393:WVD786399 IR851929:IR851935 SN851929:SN851935 ACJ851929:ACJ851935 AMF851929:AMF851935 AWB851929:AWB851935 BFX851929:BFX851935 BPT851929:BPT851935 BZP851929:BZP851935 CJL851929:CJL851935 CTH851929:CTH851935 DDD851929:DDD851935 DMZ851929:DMZ851935 DWV851929:DWV851935 EGR851929:EGR851935 EQN851929:EQN851935 FAJ851929:FAJ851935 FKF851929:FKF851935 FUB851929:FUB851935 GDX851929:GDX851935 GNT851929:GNT851935 GXP851929:GXP851935 HHL851929:HHL851935 HRH851929:HRH851935 IBD851929:IBD851935 IKZ851929:IKZ851935 IUV851929:IUV851935 JER851929:JER851935 JON851929:JON851935 JYJ851929:JYJ851935 KIF851929:KIF851935 KSB851929:KSB851935 LBX851929:LBX851935 LLT851929:LLT851935 LVP851929:LVP851935 MFL851929:MFL851935 MPH851929:MPH851935 MZD851929:MZD851935 NIZ851929:NIZ851935 NSV851929:NSV851935 OCR851929:OCR851935 OMN851929:OMN851935 OWJ851929:OWJ851935 PGF851929:PGF851935 PQB851929:PQB851935 PZX851929:PZX851935 QJT851929:QJT851935 QTP851929:QTP851935 RDL851929:RDL851935 RNH851929:RNH851935 RXD851929:RXD851935 SGZ851929:SGZ851935 SQV851929:SQV851935 TAR851929:TAR851935 TKN851929:TKN851935 TUJ851929:TUJ851935 UEF851929:UEF851935 UOB851929:UOB851935 UXX851929:UXX851935 VHT851929:VHT851935 VRP851929:VRP851935 WBL851929:WBL851935 WLH851929:WLH851935 WVD851929:WVD851935 IR917465:IR917471 SN917465:SN917471 ACJ917465:ACJ917471 AMF917465:AMF917471 AWB917465:AWB917471 BFX917465:BFX917471 BPT917465:BPT917471 BZP917465:BZP917471 CJL917465:CJL917471 CTH917465:CTH917471 DDD917465:DDD917471 DMZ917465:DMZ917471 DWV917465:DWV917471 EGR917465:EGR917471 EQN917465:EQN917471 FAJ917465:FAJ917471 FKF917465:FKF917471 FUB917465:FUB917471 GDX917465:GDX917471 GNT917465:GNT917471 GXP917465:GXP917471 HHL917465:HHL917471 HRH917465:HRH917471 IBD917465:IBD917471 IKZ917465:IKZ917471 IUV917465:IUV917471 JER917465:JER917471 JON917465:JON917471 JYJ917465:JYJ917471 KIF917465:KIF917471 KSB917465:KSB917471 LBX917465:LBX917471 LLT917465:LLT917471 LVP917465:LVP917471 MFL917465:MFL917471 MPH917465:MPH917471 MZD917465:MZD917471 NIZ917465:NIZ917471 NSV917465:NSV917471 OCR917465:OCR917471 OMN917465:OMN917471 OWJ917465:OWJ917471 PGF917465:PGF917471 PQB917465:PQB917471 PZX917465:PZX917471 QJT917465:QJT917471 QTP917465:QTP917471 RDL917465:RDL917471 RNH917465:RNH917471 RXD917465:RXD917471 SGZ917465:SGZ917471 SQV917465:SQV917471 TAR917465:TAR917471 TKN917465:TKN917471 TUJ917465:TUJ917471 UEF917465:UEF917471 UOB917465:UOB917471 UXX917465:UXX917471 VHT917465:VHT917471 VRP917465:VRP917471 WBL917465:WBL917471 WLH917465:WLH917471 WVD917465:WVD917471 IR983001:IR983007 SN983001:SN983007 ACJ983001:ACJ983007 AMF983001:AMF983007 AWB983001:AWB983007 BFX983001:BFX983007 BPT983001:BPT983007 BZP983001:BZP983007 CJL983001:CJL983007 CTH983001:CTH983007 DDD983001:DDD983007 DMZ983001:DMZ983007 DWV983001:DWV983007 EGR983001:EGR983007 EQN983001:EQN983007 FAJ983001:FAJ983007 FKF983001:FKF983007 FUB983001:FUB983007 GDX983001:GDX983007 GNT983001:GNT983007 GXP983001:GXP983007 HHL983001:HHL983007 HRH983001:HRH983007 IBD983001:IBD983007 IKZ983001:IKZ983007 IUV983001:IUV983007 JER983001:JER983007 JON983001:JON983007 JYJ983001:JYJ983007 KIF983001:KIF983007 KSB983001:KSB983007 LBX983001:LBX983007 LLT983001:LLT983007 LVP983001:LVP983007 MFL983001:MFL983007 MPH983001:MPH983007 MZD983001:MZD983007 NIZ983001:NIZ983007 NSV983001:NSV983007 OCR983001:OCR983007 OMN983001:OMN983007 OWJ983001:OWJ983007 PGF983001:PGF983007 PQB983001:PQB983007 PZX983001:PZX983007 QJT983001:QJT983007 QTP983001:QTP983007 RDL983001:RDL983007 RNH983001:RNH983007 RXD983001:RXD983007 SGZ983001:SGZ983007 SQV983001:SQV983007 TAR983001:TAR983007 TKN983001:TKN983007 TUJ983001:TUJ983007 UEF983001:UEF983007 UOB983001:UOB983007 UXX983001:UXX983007 VHT983001:VHT983007 VRP983001:VRP983007 WBL983001:WBL983007 WLH983001:WLH983007 WVD983001:WVD983007">
      <formula1>"LNG,Boru Gazı"</formula1>
    </dataValidation>
  </dataValidations>
  <pageMargins left="0.7" right="0.7" top="0.75" bottom="0.75" header="0.3" footer="0.3"/>
  <pageSetup paperSize="9" orientation="portrait" r:id="rId1"/>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52">
    <tabColor rgb="FFFF0000"/>
  </sheetPr>
  <dimension ref="A1:I29"/>
  <sheetViews>
    <sheetView topLeftCell="C1" workbookViewId="0">
      <selection activeCell="N26" sqref="N26"/>
    </sheetView>
  </sheetViews>
  <sheetFormatPr defaultRowHeight="12.75"/>
  <cols>
    <col min="1" max="1" width="23.85546875" style="13" customWidth="1"/>
    <col min="2" max="2" width="20.85546875" style="13" customWidth="1"/>
    <col min="3" max="3" width="21.140625" style="13" customWidth="1"/>
    <col min="4" max="4" width="17" style="13" customWidth="1"/>
    <col min="5" max="14" width="15" style="13" customWidth="1"/>
    <col min="15" max="258" width="9.140625" style="13"/>
    <col min="259" max="259" width="27.42578125" style="13" customWidth="1"/>
    <col min="260" max="260" width="17.85546875" style="13" customWidth="1"/>
    <col min="261" max="261" width="26" style="13" customWidth="1"/>
    <col min="262" max="262" width="10.42578125" style="13" customWidth="1"/>
    <col min="263" max="263" width="13" style="13" customWidth="1"/>
    <col min="264" max="264" width="32.42578125" style="13" bestFit="1" customWidth="1"/>
    <col min="265" max="514" width="9.140625" style="13"/>
    <col min="515" max="515" width="27.42578125" style="13" customWidth="1"/>
    <col min="516" max="516" width="17.85546875" style="13" customWidth="1"/>
    <col min="517" max="517" width="26" style="13" customWidth="1"/>
    <col min="518" max="518" width="10.42578125" style="13" customWidth="1"/>
    <col min="519" max="519" width="13" style="13" customWidth="1"/>
    <col min="520" max="520" width="32.42578125" style="13" bestFit="1" customWidth="1"/>
    <col min="521" max="770" width="9.140625" style="13"/>
    <col min="771" max="771" width="27.42578125" style="13" customWidth="1"/>
    <col min="772" max="772" width="17.85546875" style="13" customWidth="1"/>
    <col min="773" max="773" width="26" style="13" customWidth="1"/>
    <col min="774" max="774" width="10.42578125" style="13" customWidth="1"/>
    <col min="775" max="775" width="13" style="13" customWidth="1"/>
    <col min="776" max="776" width="32.42578125" style="13" bestFit="1" customWidth="1"/>
    <col min="777" max="1026" width="9.140625" style="13"/>
    <col min="1027" max="1027" width="27.42578125" style="13" customWidth="1"/>
    <col min="1028" max="1028" width="17.85546875" style="13" customWidth="1"/>
    <col min="1029" max="1029" width="26" style="13" customWidth="1"/>
    <col min="1030" max="1030" width="10.42578125" style="13" customWidth="1"/>
    <col min="1031" max="1031" width="13" style="13" customWidth="1"/>
    <col min="1032" max="1032" width="32.42578125" style="13" bestFit="1" customWidth="1"/>
    <col min="1033" max="1282" width="9.140625" style="13"/>
    <col min="1283" max="1283" width="27.42578125" style="13" customWidth="1"/>
    <col min="1284" max="1284" width="17.85546875" style="13" customWidth="1"/>
    <col min="1285" max="1285" width="26" style="13" customWidth="1"/>
    <col min="1286" max="1286" width="10.42578125" style="13" customWidth="1"/>
    <col min="1287" max="1287" width="13" style="13" customWidth="1"/>
    <col min="1288" max="1288" width="32.42578125" style="13" bestFit="1" customWidth="1"/>
    <col min="1289" max="1538" width="9.140625" style="13"/>
    <col min="1539" max="1539" width="27.42578125" style="13" customWidth="1"/>
    <col min="1540" max="1540" width="17.85546875" style="13" customWidth="1"/>
    <col min="1541" max="1541" width="26" style="13" customWidth="1"/>
    <col min="1542" max="1542" width="10.42578125" style="13" customWidth="1"/>
    <col min="1543" max="1543" width="13" style="13" customWidth="1"/>
    <col min="1544" max="1544" width="32.42578125" style="13" bestFit="1" customWidth="1"/>
    <col min="1545" max="1794" width="9.140625" style="13"/>
    <col min="1795" max="1795" width="27.42578125" style="13" customWidth="1"/>
    <col min="1796" max="1796" width="17.85546875" style="13" customWidth="1"/>
    <col min="1797" max="1797" width="26" style="13" customWidth="1"/>
    <col min="1798" max="1798" width="10.42578125" style="13" customWidth="1"/>
    <col min="1799" max="1799" width="13" style="13" customWidth="1"/>
    <col min="1800" max="1800" width="32.42578125" style="13" bestFit="1" customWidth="1"/>
    <col min="1801" max="2050" width="9.140625" style="13"/>
    <col min="2051" max="2051" width="27.42578125" style="13" customWidth="1"/>
    <col min="2052" max="2052" width="17.85546875" style="13" customWidth="1"/>
    <col min="2053" max="2053" width="26" style="13" customWidth="1"/>
    <col min="2054" max="2054" width="10.42578125" style="13" customWidth="1"/>
    <col min="2055" max="2055" width="13" style="13" customWidth="1"/>
    <col min="2056" max="2056" width="32.42578125" style="13" bestFit="1" customWidth="1"/>
    <col min="2057" max="2306" width="9.140625" style="13"/>
    <col min="2307" max="2307" width="27.42578125" style="13" customWidth="1"/>
    <col min="2308" max="2308" width="17.85546875" style="13" customWidth="1"/>
    <col min="2309" max="2309" width="26" style="13" customWidth="1"/>
    <col min="2310" max="2310" width="10.42578125" style="13" customWidth="1"/>
    <col min="2311" max="2311" width="13" style="13" customWidth="1"/>
    <col min="2312" max="2312" width="32.42578125" style="13" bestFit="1" customWidth="1"/>
    <col min="2313" max="2562" width="9.140625" style="13"/>
    <col min="2563" max="2563" width="27.42578125" style="13" customWidth="1"/>
    <col min="2564" max="2564" width="17.85546875" style="13" customWidth="1"/>
    <col min="2565" max="2565" width="26" style="13" customWidth="1"/>
    <col min="2566" max="2566" width="10.42578125" style="13" customWidth="1"/>
    <col min="2567" max="2567" width="13" style="13" customWidth="1"/>
    <col min="2568" max="2568" width="32.42578125" style="13" bestFit="1" customWidth="1"/>
    <col min="2569" max="2818" width="9.140625" style="13"/>
    <col min="2819" max="2819" width="27.42578125" style="13" customWidth="1"/>
    <col min="2820" max="2820" width="17.85546875" style="13" customWidth="1"/>
    <col min="2821" max="2821" width="26" style="13" customWidth="1"/>
    <col min="2822" max="2822" width="10.42578125" style="13" customWidth="1"/>
    <col min="2823" max="2823" width="13" style="13" customWidth="1"/>
    <col min="2824" max="2824" width="32.42578125" style="13" bestFit="1" customWidth="1"/>
    <col min="2825" max="3074" width="9.140625" style="13"/>
    <col min="3075" max="3075" width="27.42578125" style="13" customWidth="1"/>
    <col min="3076" max="3076" width="17.85546875" style="13" customWidth="1"/>
    <col min="3077" max="3077" width="26" style="13" customWidth="1"/>
    <col min="3078" max="3078" width="10.42578125" style="13" customWidth="1"/>
    <col min="3079" max="3079" width="13" style="13" customWidth="1"/>
    <col min="3080" max="3080" width="32.42578125" style="13" bestFit="1" customWidth="1"/>
    <col min="3081" max="3330" width="9.140625" style="13"/>
    <col min="3331" max="3331" width="27.42578125" style="13" customWidth="1"/>
    <col min="3332" max="3332" width="17.85546875" style="13" customWidth="1"/>
    <col min="3333" max="3333" width="26" style="13" customWidth="1"/>
    <col min="3334" max="3334" width="10.42578125" style="13" customWidth="1"/>
    <col min="3335" max="3335" width="13" style="13" customWidth="1"/>
    <col min="3336" max="3336" width="32.42578125" style="13" bestFit="1" customWidth="1"/>
    <col min="3337" max="3586" width="9.140625" style="13"/>
    <col min="3587" max="3587" width="27.42578125" style="13" customWidth="1"/>
    <col min="3588" max="3588" width="17.85546875" style="13" customWidth="1"/>
    <col min="3589" max="3589" width="26" style="13" customWidth="1"/>
    <col min="3590" max="3590" width="10.42578125" style="13" customWidth="1"/>
    <col min="3591" max="3591" width="13" style="13" customWidth="1"/>
    <col min="3592" max="3592" width="32.42578125" style="13" bestFit="1" customWidth="1"/>
    <col min="3593" max="3842" width="9.140625" style="13"/>
    <col min="3843" max="3843" width="27.42578125" style="13" customWidth="1"/>
    <col min="3844" max="3844" width="17.85546875" style="13" customWidth="1"/>
    <col min="3845" max="3845" width="26" style="13" customWidth="1"/>
    <col min="3846" max="3846" width="10.42578125" style="13" customWidth="1"/>
    <col min="3847" max="3847" width="13" style="13" customWidth="1"/>
    <col min="3848" max="3848" width="32.42578125" style="13" bestFit="1" customWidth="1"/>
    <col min="3849" max="4098" width="9.140625" style="13"/>
    <col min="4099" max="4099" width="27.42578125" style="13" customWidth="1"/>
    <col min="4100" max="4100" width="17.85546875" style="13" customWidth="1"/>
    <col min="4101" max="4101" width="26" style="13" customWidth="1"/>
    <col min="4102" max="4102" width="10.42578125" style="13" customWidth="1"/>
    <col min="4103" max="4103" width="13" style="13" customWidth="1"/>
    <col min="4104" max="4104" width="32.42578125" style="13" bestFit="1" customWidth="1"/>
    <col min="4105" max="4354" width="9.140625" style="13"/>
    <col min="4355" max="4355" width="27.42578125" style="13" customWidth="1"/>
    <col min="4356" max="4356" width="17.85546875" style="13" customWidth="1"/>
    <col min="4357" max="4357" width="26" style="13" customWidth="1"/>
    <col min="4358" max="4358" width="10.42578125" style="13" customWidth="1"/>
    <col min="4359" max="4359" width="13" style="13" customWidth="1"/>
    <col min="4360" max="4360" width="32.42578125" style="13" bestFit="1" customWidth="1"/>
    <col min="4361" max="4610" width="9.140625" style="13"/>
    <col min="4611" max="4611" width="27.42578125" style="13" customWidth="1"/>
    <col min="4612" max="4612" width="17.85546875" style="13" customWidth="1"/>
    <col min="4613" max="4613" width="26" style="13" customWidth="1"/>
    <col min="4614" max="4614" width="10.42578125" style="13" customWidth="1"/>
    <col min="4615" max="4615" width="13" style="13" customWidth="1"/>
    <col min="4616" max="4616" width="32.42578125" style="13" bestFit="1" customWidth="1"/>
    <col min="4617" max="4866" width="9.140625" style="13"/>
    <col min="4867" max="4867" width="27.42578125" style="13" customWidth="1"/>
    <col min="4868" max="4868" width="17.85546875" style="13" customWidth="1"/>
    <col min="4869" max="4869" width="26" style="13" customWidth="1"/>
    <col min="4870" max="4870" width="10.42578125" style="13" customWidth="1"/>
    <col min="4871" max="4871" width="13" style="13" customWidth="1"/>
    <col min="4872" max="4872" width="32.42578125" style="13" bestFit="1" customWidth="1"/>
    <col min="4873" max="5122" width="9.140625" style="13"/>
    <col min="5123" max="5123" width="27.42578125" style="13" customWidth="1"/>
    <col min="5124" max="5124" width="17.85546875" style="13" customWidth="1"/>
    <col min="5125" max="5125" width="26" style="13" customWidth="1"/>
    <col min="5126" max="5126" width="10.42578125" style="13" customWidth="1"/>
    <col min="5127" max="5127" width="13" style="13" customWidth="1"/>
    <col min="5128" max="5128" width="32.42578125" style="13" bestFit="1" customWidth="1"/>
    <col min="5129" max="5378" width="9.140625" style="13"/>
    <col min="5379" max="5379" width="27.42578125" style="13" customWidth="1"/>
    <col min="5380" max="5380" width="17.85546875" style="13" customWidth="1"/>
    <col min="5381" max="5381" width="26" style="13" customWidth="1"/>
    <col min="5382" max="5382" width="10.42578125" style="13" customWidth="1"/>
    <col min="5383" max="5383" width="13" style="13" customWidth="1"/>
    <col min="5384" max="5384" width="32.42578125" style="13" bestFit="1" customWidth="1"/>
    <col min="5385" max="5634" width="9.140625" style="13"/>
    <col min="5635" max="5635" width="27.42578125" style="13" customWidth="1"/>
    <col min="5636" max="5636" width="17.85546875" style="13" customWidth="1"/>
    <col min="5637" max="5637" width="26" style="13" customWidth="1"/>
    <col min="5638" max="5638" width="10.42578125" style="13" customWidth="1"/>
    <col min="5639" max="5639" width="13" style="13" customWidth="1"/>
    <col min="5640" max="5640" width="32.42578125" style="13" bestFit="1" customWidth="1"/>
    <col min="5641" max="5890" width="9.140625" style="13"/>
    <col min="5891" max="5891" width="27.42578125" style="13" customWidth="1"/>
    <col min="5892" max="5892" width="17.85546875" style="13" customWidth="1"/>
    <col min="5893" max="5893" width="26" style="13" customWidth="1"/>
    <col min="5894" max="5894" width="10.42578125" style="13" customWidth="1"/>
    <col min="5895" max="5895" width="13" style="13" customWidth="1"/>
    <col min="5896" max="5896" width="32.42578125" style="13" bestFit="1" customWidth="1"/>
    <col min="5897" max="6146" width="9.140625" style="13"/>
    <col min="6147" max="6147" width="27.42578125" style="13" customWidth="1"/>
    <col min="6148" max="6148" width="17.85546875" style="13" customWidth="1"/>
    <col min="6149" max="6149" width="26" style="13" customWidth="1"/>
    <col min="6150" max="6150" width="10.42578125" style="13" customWidth="1"/>
    <col min="6151" max="6151" width="13" style="13" customWidth="1"/>
    <col min="6152" max="6152" width="32.42578125" style="13" bestFit="1" customWidth="1"/>
    <col min="6153" max="6402" width="9.140625" style="13"/>
    <col min="6403" max="6403" width="27.42578125" style="13" customWidth="1"/>
    <col min="6404" max="6404" width="17.85546875" style="13" customWidth="1"/>
    <col min="6405" max="6405" width="26" style="13" customWidth="1"/>
    <col min="6406" max="6406" width="10.42578125" style="13" customWidth="1"/>
    <col min="6407" max="6407" width="13" style="13" customWidth="1"/>
    <col min="6408" max="6408" width="32.42578125" style="13" bestFit="1" customWidth="1"/>
    <col min="6409" max="6658" width="9.140625" style="13"/>
    <col min="6659" max="6659" width="27.42578125" style="13" customWidth="1"/>
    <col min="6660" max="6660" width="17.85546875" style="13" customWidth="1"/>
    <col min="6661" max="6661" width="26" style="13" customWidth="1"/>
    <col min="6662" max="6662" width="10.42578125" style="13" customWidth="1"/>
    <col min="6663" max="6663" width="13" style="13" customWidth="1"/>
    <col min="6664" max="6664" width="32.42578125" style="13" bestFit="1" customWidth="1"/>
    <col min="6665" max="6914" width="9.140625" style="13"/>
    <col min="6915" max="6915" width="27.42578125" style="13" customWidth="1"/>
    <col min="6916" max="6916" width="17.85546875" style="13" customWidth="1"/>
    <col min="6917" max="6917" width="26" style="13" customWidth="1"/>
    <col min="6918" max="6918" width="10.42578125" style="13" customWidth="1"/>
    <col min="6919" max="6919" width="13" style="13" customWidth="1"/>
    <col min="6920" max="6920" width="32.42578125" style="13" bestFit="1" customWidth="1"/>
    <col min="6921" max="7170" width="9.140625" style="13"/>
    <col min="7171" max="7171" width="27.42578125" style="13" customWidth="1"/>
    <col min="7172" max="7172" width="17.85546875" style="13" customWidth="1"/>
    <col min="7173" max="7173" width="26" style="13" customWidth="1"/>
    <col min="7174" max="7174" width="10.42578125" style="13" customWidth="1"/>
    <col min="7175" max="7175" width="13" style="13" customWidth="1"/>
    <col min="7176" max="7176" width="32.42578125" style="13" bestFit="1" customWidth="1"/>
    <col min="7177" max="7426" width="9.140625" style="13"/>
    <col min="7427" max="7427" width="27.42578125" style="13" customWidth="1"/>
    <col min="7428" max="7428" width="17.85546875" style="13" customWidth="1"/>
    <col min="7429" max="7429" width="26" style="13" customWidth="1"/>
    <col min="7430" max="7430" width="10.42578125" style="13" customWidth="1"/>
    <col min="7431" max="7431" width="13" style="13" customWidth="1"/>
    <col min="7432" max="7432" width="32.42578125" style="13" bestFit="1" customWidth="1"/>
    <col min="7433" max="7682" width="9.140625" style="13"/>
    <col min="7683" max="7683" width="27.42578125" style="13" customWidth="1"/>
    <col min="7684" max="7684" width="17.85546875" style="13" customWidth="1"/>
    <col min="7685" max="7685" width="26" style="13" customWidth="1"/>
    <col min="7686" max="7686" width="10.42578125" style="13" customWidth="1"/>
    <col min="7687" max="7687" width="13" style="13" customWidth="1"/>
    <col min="7688" max="7688" width="32.42578125" style="13" bestFit="1" customWidth="1"/>
    <col min="7689" max="7938" width="9.140625" style="13"/>
    <col min="7939" max="7939" width="27.42578125" style="13" customWidth="1"/>
    <col min="7940" max="7940" width="17.85546875" style="13" customWidth="1"/>
    <col min="7941" max="7941" width="26" style="13" customWidth="1"/>
    <col min="7942" max="7942" width="10.42578125" style="13" customWidth="1"/>
    <col min="7943" max="7943" width="13" style="13" customWidth="1"/>
    <col min="7944" max="7944" width="32.42578125" style="13" bestFit="1" customWidth="1"/>
    <col min="7945" max="8194" width="9.140625" style="13"/>
    <col min="8195" max="8195" width="27.42578125" style="13" customWidth="1"/>
    <col min="8196" max="8196" width="17.85546875" style="13" customWidth="1"/>
    <col min="8197" max="8197" width="26" style="13" customWidth="1"/>
    <col min="8198" max="8198" width="10.42578125" style="13" customWidth="1"/>
    <col min="8199" max="8199" width="13" style="13" customWidth="1"/>
    <col min="8200" max="8200" width="32.42578125" style="13" bestFit="1" customWidth="1"/>
    <col min="8201" max="8450" width="9.140625" style="13"/>
    <col min="8451" max="8451" width="27.42578125" style="13" customWidth="1"/>
    <col min="8452" max="8452" width="17.85546875" style="13" customWidth="1"/>
    <col min="8453" max="8453" width="26" style="13" customWidth="1"/>
    <col min="8454" max="8454" width="10.42578125" style="13" customWidth="1"/>
    <col min="8455" max="8455" width="13" style="13" customWidth="1"/>
    <col min="8456" max="8456" width="32.42578125" style="13" bestFit="1" customWidth="1"/>
    <col min="8457" max="8706" width="9.140625" style="13"/>
    <col min="8707" max="8707" width="27.42578125" style="13" customWidth="1"/>
    <col min="8708" max="8708" width="17.85546875" style="13" customWidth="1"/>
    <col min="8709" max="8709" width="26" style="13" customWidth="1"/>
    <col min="8710" max="8710" width="10.42578125" style="13" customWidth="1"/>
    <col min="8711" max="8711" width="13" style="13" customWidth="1"/>
    <col min="8712" max="8712" width="32.42578125" style="13" bestFit="1" customWidth="1"/>
    <col min="8713" max="8962" width="9.140625" style="13"/>
    <col min="8963" max="8963" width="27.42578125" style="13" customWidth="1"/>
    <col min="8964" max="8964" width="17.85546875" style="13" customWidth="1"/>
    <col min="8965" max="8965" width="26" style="13" customWidth="1"/>
    <col min="8966" max="8966" width="10.42578125" style="13" customWidth="1"/>
    <col min="8967" max="8967" width="13" style="13" customWidth="1"/>
    <col min="8968" max="8968" width="32.42578125" style="13" bestFit="1" customWidth="1"/>
    <col min="8969" max="9218" width="9.140625" style="13"/>
    <col min="9219" max="9219" width="27.42578125" style="13" customWidth="1"/>
    <col min="9220" max="9220" width="17.85546875" style="13" customWidth="1"/>
    <col min="9221" max="9221" width="26" style="13" customWidth="1"/>
    <col min="9222" max="9222" width="10.42578125" style="13" customWidth="1"/>
    <col min="9223" max="9223" width="13" style="13" customWidth="1"/>
    <col min="9224" max="9224" width="32.42578125" style="13" bestFit="1" customWidth="1"/>
    <col min="9225" max="9474" width="9.140625" style="13"/>
    <col min="9475" max="9475" width="27.42578125" style="13" customWidth="1"/>
    <col min="9476" max="9476" width="17.85546875" style="13" customWidth="1"/>
    <col min="9477" max="9477" width="26" style="13" customWidth="1"/>
    <col min="9478" max="9478" width="10.42578125" style="13" customWidth="1"/>
    <col min="9479" max="9479" width="13" style="13" customWidth="1"/>
    <col min="9480" max="9480" width="32.42578125" style="13" bestFit="1" customWidth="1"/>
    <col min="9481" max="9730" width="9.140625" style="13"/>
    <col min="9731" max="9731" width="27.42578125" style="13" customWidth="1"/>
    <col min="9732" max="9732" width="17.85546875" style="13" customWidth="1"/>
    <col min="9733" max="9733" width="26" style="13" customWidth="1"/>
    <col min="9734" max="9734" width="10.42578125" style="13" customWidth="1"/>
    <col min="9735" max="9735" width="13" style="13" customWidth="1"/>
    <col min="9736" max="9736" width="32.42578125" style="13" bestFit="1" customWidth="1"/>
    <col min="9737" max="9986" width="9.140625" style="13"/>
    <col min="9987" max="9987" width="27.42578125" style="13" customWidth="1"/>
    <col min="9988" max="9988" width="17.85546875" style="13" customWidth="1"/>
    <col min="9989" max="9989" width="26" style="13" customWidth="1"/>
    <col min="9990" max="9990" width="10.42578125" style="13" customWidth="1"/>
    <col min="9991" max="9991" width="13" style="13" customWidth="1"/>
    <col min="9992" max="9992" width="32.42578125" style="13" bestFit="1" customWidth="1"/>
    <col min="9993" max="10242" width="9.140625" style="13"/>
    <col min="10243" max="10243" width="27.42578125" style="13" customWidth="1"/>
    <col min="10244" max="10244" width="17.85546875" style="13" customWidth="1"/>
    <col min="10245" max="10245" width="26" style="13" customWidth="1"/>
    <col min="10246" max="10246" width="10.42578125" style="13" customWidth="1"/>
    <col min="10247" max="10247" width="13" style="13" customWidth="1"/>
    <col min="10248" max="10248" width="32.42578125" style="13" bestFit="1" customWidth="1"/>
    <col min="10249" max="10498" width="9.140625" style="13"/>
    <col min="10499" max="10499" width="27.42578125" style="13" customWidth="1"/>
    <col min="10500" max="10500" width="17.85546875" style="13" customWidth="1"/>
    <col min="10501" max="10501" width="26" style="13" customWidth="1"/>
    <col min="10502" max="10502" width="10.42578125" style="13" customWidth="1"/>
    <col min="10503" max="10503" width="13" style="13" customWidth="1"/>
    <col min="10504" max="10504" width="32.42578125" style="13" bestFit="1" customWidth="1"/>
    <col min="10505" max="10754" width="9.140625" style="13"/>
    <col min="10755" max="10755" width="27.42578125" style="13" customWidth="1"/>
    <col min="10756" max="10756" width="17.85546875" style="13" customWidth="1"/>
    <col min="10757" max="10757" width="26" style="13" customWidth="1"/>
    <col min="10758" max="10758" width="10.42578125" style="13" customWidth="1"/>
    <col min="10759" max="10759" width="13" style="13" customWidth="1"/>
    <col min="10760" max="10760" width="32.42578125" style="13" bestFit="1" customWidth="1"/>
    <col min="10761" max="11010" width="9.140625" style="13"/>
    <col min="11011" max="11011" width="27.42578125" style="13" customWidth="1"/>
    <col min="11012" max="11012" width="17.85546875" style="13" customWidth="1"/>
    <col min="11013" max="11013" width="26" style="13" customWidth="1"/>
    <col min="11014" max="11014" width="10.42578125" style="13" customWidth="1"/>
    <col min="11015" max="11015" width="13" style="13" customWidth="1"/>
    <col min="11016" max="11016" width="32.42578125" style="13" bestFit="1" customWidth="1"/>
    <col min="11017" max="11266" width="9.140625" style="13"/>
    <col min="11267" max="11267" width="27.42578125" style="13" customWidth="1"/>
    <col min="11268" max="11268" width="17.85546875" style="13" customWidth="1"/>
    <col min="11269" max="11269" width="26" style="13" customWidth="1"/>
    <col min="11270" max="11270" width="10.42578125" style="13" customWidth="1"/>
    <col min="11271" max="11271" width="13" style="13" customWidth="1"/>
    <col min="11272" max="11272" width="32.42578125" style="13" bestFit="1" customWidth="1"/>
    <col min="11273" max="11522" width="9.140625" style="13"/>
    <col min="11523" max="11523" width="27.42578125" style="13" customWidth="1"/>
    <col min="11524" max="11524" width="17.85546875" style="13" customWidth="1"/>
    <col min="11525" max="11525" width="26" style="13" customWidth="1"/>
    <col min="11526" max="11526" width="10.42578125" style="13" customWidth="1"/>
    <col min="11527" max="11527" width="13" style="13" customWidth="1"/>
    <col min="11528" max="11528" width="32.42578125" style="13" bestFit="1" customWidth="1"/>
    <col min="11529" max="11778" width="9.140625" style="13"/>
    <col min="11779" max="11779" width="27.42578125" style="13" customWidth="1"/>
    <col min="11780" max="11780" width="17.85546875" style="13" customWidth="1"/>
    <col min="11781" max="11781" width="26" style="13" customWidth="1"/>
    <col min="11782" max="11782" width="10.42578125" style="13" customWidth="1"/>
    <col min="11783" max="11783" width="13" style="13" customWidth="1"/>
    <col min="11784" max="11784" width="32.42578125" style="13" bestFit="1" customWidth="1"/>
    <col min="11785" max="12034" width="9.140625" style="13"/>
    <col min="12035" max="12035" width="27.42578125" style="13" customWidth="1"/>
    <col min="12036" max="12036" width="17.85546875" style="13" customWidth="1"/>
    <col min="12037" max="12037" width="26" style="13" customWidth="1"/>
    <col min="12038" max="12038" width="10.42578125" style="13" customWidth="1"/>
    <col min="12039" max="12039" width="13" style="13" customWidth="1"/>
    <col min="12040" max="12040" width="32.42578125" style="13" bestFit="1" customWidth="1"/>
    <col min="12041" max="12290" width="9.140625" style="13"/>
    <col min="12291" max="12291" width="27.42578125" style="13" customWidth="1"/>
    <col min="12292" max="12292" width="17.85546875" style="13" customWidth="1"/>
    <col min="12293" max="12293" width="26" style="13" customWidth="1"/>
    <col min="12294" max="12294" width="10.42578125" style="13" customWidth="1"/>
    <col min="12295" max="12295" width="13" style="13" customWidth="1"/>
    <col min="12296" max="12296" width="32.42578125" style="13" bestFit="1" customWidth="1"/>
    <col min="12297" max="12546" width="9.140625" style="13"/>
    <col min="12547" max="12547" width="27.42578125" style="13" customWidth="1"/>
    <col min="12548" max="12548" width="17.85546875" style="13" customWidth="1"/>
    <col min="12549" max="12549" width="26" style="13" customWidth="1"/>
    <col min="12550" max="12550" width="10.42578125" style="13" customWidth="1"/>
    <col min="12551" max="12551" width="13" style="13" customWidth="1"/>
    <col min="12552" max="12552" width="32.42578125" style="13" bestFit="1" customWidth="1"/>
    <col min="12553" max="12802" width="9.140625" style="13"/>
    <col min="12803" max="12803" width="27.42578125" style="13" customWidth="1"/>
    <col min="12804" max="12804" width="17.85546875" style="13" customWidth="1"/>
    <col min="12805" max="12805" width="26" style="13" customWidth="1"/>
    <col min="12806" max="12806" width="10.42578125" style="13" customWidth="1"/>
    <col min="12807" max="12807" width="13" style="13" customWidth="1"/>
    <col min="12808" max="12808" width="32.42578125" style="13" bestFit="1" customWidth="1"/>
    <col min="12809" max="13058" width="9.140625" style="13"/>
    <col min="13059" max="13059" width="27.42578125" style="13" customWidth="1"/>
    <col min="13060" max="13060" width="17.85546875" style="13" customWidth="1"/>
    <col min="13061" max="13061" width="26" style="13" customWidth="1"/>
    <col min="13062" max="13062" width="10.42578125" style="13" customWidth="1"/>
    <col min="13063" max="13063" width="13" style="13" customWidth="1"/>
    <col min="13064" max="13064" width="32.42578125" style="13" bestFit="1" customWidth="1"/>
    <col min="13065" max="13314" width="9.140625" style="13"/>
    <col min="13315" max="13315" width="27.42578125" style="13" customWidth="1"/>
    <col min="13316" max="13316" width="17.85546875" style="13" customWidth="1"/>
    <col min="13317" max="13317" width="26" style="13" customWidth="1"/>
    <col min="13318" max="13318" width="10.42578125" style="13" customWidth="1"/>
    <col min="13319" max="13319" width="13" style="13" customWidth="1"/>
    <col min="13320" max="13320" width="32.42578125" style="13" bestFit="1" customWidth="1"/>
    <col min="13321" max="13570" width="9.140625" style="13"/>
    <col min="13571" max="13571" width="27.42578125" style="13" customWidth="1"/>
    <col min="13572" max="13572" width="17.85546875" style="13" customWidth="1"/>
    <col min="13573" max="13573" width="26" style="13" customWidth="1"/>
    <col min="13574" max="13574" width="10.42578125" style="13" customWidth="1"/>
    <col min="13575" max="13575" width="13" style="13" customWidth="1"/>
    <col min="13576" max="13576" width="32.42578125" style="13" bestFit="1" customWidth="1"/>
    <col min="13577" max="13826" width="9.140625" style="13"/>
    <col min="13827" max="13827" width="27.42578125" style="13" customWidth="1"/>
    <col min="13828" max="13828" width="17.85546875" style="13" customWidth="1"/>
    <col min="13829" max="13829" width="26" style="13" customWidth="1"/>
    <col min="13830" max="13830" width="10.42578125" style="13" customWidth="1"/>
    <col min="13831" max="13831" width="13" style="13" customWidth="1"/>
    <col min="13832" max="13832" width="32.42578125" style="13" bestFit="1" customWidth="1"/>
    <col min="13833" max="14082" width="9.140625" style="13"/>
    <col min="14083" max="14083" width="27.42578125" style="13" customWidth="1"/>
    <col min="14084" max="14084" width="17.85546875" style="13" customWidth="1"/>
    <col min="14085" max="14085" width="26" style="13" customWidth="1"/>
    <col min="14086" max="14086" width="10.42578125" style="13" customWidth="1"/>
    <col min="14087" max="14087" width="13" style="13" customWidth="1"/>
    <col min="14088" max="14088" width="32.42578125" style="13" bestFit="1" customWidth="1"/>
    <col min="14089" max="14338" width="9.140625" style="13"/>
    <col min="14339" max="14339" width="27.42578125" style="13" customWidth="1"/>
    <col min="14340" max="14340" width="17.85546875" style="13" customWidth="1"/>
    <col min="14341" max="14341" width="26" style="13" customWidth="1"/>
    <col min="14342" max="14342" width="10.42578125" style="13" customWidth="1"/>
    <col min="14343" max="14343" width="13" style="13" customWidth="1"/>
    <col min="14344" max="14344" width="32.42578125" style="13" bestFit="1" customWidth="1"/>
    <col min="14345" max="14594" width="9.140625" style="13"/>
    <col min="14595" max="14595" width="27.42578125" style="13" customWidth="1"/>
    <col min="14596" max="14596" width="17.85546875" style="13" customWidth="1"/>
    <col min="14597" max="14597" width="26" style="13" customWidth="1"/>
    <col min="14598" max="14598" width="10.42578125" style="13" customWidth="1"/>
    <col min="14599" max="14599" width="13" style="13" customWidth="1"/>
    <col min="14600" max="14600" width="32.42578125" style="13" bestFit="1" customWidth="1"/>
    <col min="14601" max="14850" width="9.140625" style="13"/>
    <col min="14851" max="14851" width="27.42578125" style="13" customWidth="1"/>
    <col min="14852" max="14852" width="17.85546875" style="13" customWidth="1"/>
    <col min="14853" max="14853" width="26" style="13" customWidth="1"/>
    <col min="14854" max="14854" width="10.42578125" style="13" customWidth="1"/>
    <col min="14855" max="14855" width="13" style="13" customWidth="1"/>
    <col min="14856" max="14856" width="32.42578125" style="13" bestFit="1" customWidth="1"/>
    <col min="14857" max="15106" width="9.140625" style="13"/>
    <col min="15107" max="15107" width="27.42578125" style="13" customWidth="1"/>
    <col min="15108" max="15108" width="17.85546875" style="13" customWidth="1"/>
    <col min="15109" max="15109" width="26" style="13" customWidth="1"/>
    <col min="15110" max="15110" width="10.42578125" style="13" customWidth="1"/>
    <col min="15111" max="15111" width="13" style="13" customWidth="1"/>
    <col min="15112" max="15112" width="32.42578125" style="13" bestFit="1" customWidth="1"/>
    <col min="15113" max="15362" width="9.140625" style="13"/>
    <col min="15363" max="15363" width="27.42578125" style="13" customWidth="1"/>
    <col min="15364" max="15364" width="17.85546875" style="13" customWidth="1"/>
    <col min="15365" max="15365" width="26" style="13" customWidth="1"/>
    <col min="15366" max="15366" width="10.42578125" style="13" customWidth="1"/>
    <col min="15367" max="15367" width="13" style="13" customWidth="1"/>
    <col min="15368" max="15368" width="32.42578125" style="13" bestFit="1" customWidth="1"/>
    <col min="15369" max="15618" width="9.140625" style="13"/>
    <col min="15619" max="15619" width="27.42578125" style="13" customWidth="1"/>
    <col min="15620" max="15620" width="17.85546875" style="13" customWidth="1"/>
    <col min="15621" max="15621" width="26" style="13" customWidth="1"/>
    <col min="15622" max="15622" width="10.42578125" style="13" customWidth="1"/>
    <col min="15623" max="15623" width="13" style="13" customWidth="1"/>
    <col min="15624" max="15624" width="32.42578125" style="13" bestFit="1" customWidth="1"/>
    <col min="15625" max="15874" width="9.140625" style="13"/>
    <col min="15875" max="15875" width="27.42578125" style="13" customWidth="1"/>
    <col min="15876" max="15876" width="17.85546875" style="13" customWidth="1"/>
    <col min="15877" max="15877" width="26" style="13" customWidth="1"/>
    <col min="15878" max="15878" width="10.42578125" style="13" customWidth="1"/>
    <col min="15879" max="15879" width="13" style="13" customWidth="1"/>
    <col min="15880" max="15880" width="32.42578125" style="13" bestFit="1" customWidth="1"/>
    <col min="15881" max="16130" width="9.140625" style="13"/>
    <col min="16131" max="16131" width="27.42578125" style="13" customWidth="1"/>
    <col min="16132" max="16132" width="17.85546875" style="13" customWidth="1"/>
    <col min="16133" max="16133" width="26" style="13" customWidth="1"/>
    <col min="16134" max="16134" width="10.42578125" style="13" customWidth="1"/>
    <col min="16135" max="16135" width="13" style="13" customWidth="1"/>
    <col min="16136" max="16136" width="32.42578125" style="13" bestFit="1" customWidth="1"/>
    <col min="16137" max="16384" width="9.140625" style="13"/>
  </cols>
  <sheetData>
    <row r="1" spans="1:9">
      <c r="A1" s="2810" t="s">
        <v>29</v>
      </c>
      <c r="B1" s="2810"/>
      <c r="C1" s="2810"/>
      <c r="D1" s="11"/>
      <c r="E1" s="11"/>
      <c r="F1" s="11"/>
      <c r="G1" s="11"/>
      <c r="H1" s="50"/>
    </row>
    <row r="2" spans="1:9">
      <c r="A2" s="88" t="s">
        <v>30</v>
      </c>
      <c r="B2" s="2742" t="s">
        <v>1168</v>
      </c>
      <c r="C2" s="2742"/>
      <c r="D2" s="178"/>
      <c r="E2" s="178"/>
      <c r="F2" s="178"/>
      <c r="G2" s="178"/>
      <c r="H2" s="178"/>
    </row>
    <row r="3" spans="1:9">
      <c r="A3" s="88" t="s">
        <v>31</v>
      </c>
      <c r="B3" s="2743" t="s">
        <v>1169</v>
      </c>
      <c r="C3" s="2743"/>
      <c r="D3" s="267"/>
      <c r="E3" s="267"/>
      <c r="F3" s="267"/>
      <c r="G3" s="267"/>
      <c r="H3" s="267"/>
    </row>
    <row r="4" spans="1:9">
      <c r="A4" s="88" t="s">
        <v>32</v>
      </c>
      <c r="B4" s="2901">
        <v>1</v>
      </c>
      <c r="C4" s="2901"/>
      <c r="D4" s="178"/>
      <c r="E4" s="178"/>
      <c r="F4" s="178"/>
      <c r="G4" s="178"/>
      <c r="H4" s="178"/>
    </row>
    <row r="5" spans="1:9">
      <c r="A5" s="88" t="s">
        <v>33</v>
      </c>
      <c r="B5" s="3296" t="s">
        <v>745</v>
      </c>
      <c r="C5" s="3296"/>
      <c r="D5" s="117"/>
      <c r="E5" s="117"/>
      <c r="F5" s="117"/>
      <c r="G5" s="117"/>
      <c r="H5" s="117"/>
    </row>
    <row r="6" spans="1:9">
      <c r="A6" s="88" t="s">
        <v>34</v>
      </c>
      <c r="B6" s="3296" t="s">
        <v>746</v>
      </c>
      <c r="C6" s="3296"/>
      <c r="D6" s="117"/>
      <c r="E6" s="117"/>
      <c r="F6" s="117"/>
      <c r="G6" s="117"/>
      <c r="H6" s="117"/>
    </row>
    <row r="7" spans="1:9">
      <c r="A7" s="88" t="s">
        <v>35</v>
      </c>
      <c r="B7" s="3296" t="s">
        <v>747</v>
      </c>
      <c r="C7" s="3296"/>
      <c r="D7" s="117"/>
      <c r="E7" s="117"/>
      <c r="F7" s="117"/>
      <c r="G7" s="117"/>
      <c r="H7" s="117"/>
    </row>
    <row r="8" spans="1:9">
      <c r="A8" s="88" t="s">
        <v>36</v>
      </c>
      <c r="B8" s="2938"/>
      <c r="C8" s="2938"/>
      <c r="D8" s="118"/>
      <c r="E8" s="118"/>
      <c r="F8" s="118"/>
      <c r="G8" s="118"/>
      <c r="H8" s="118"/>
    </row>
    <row r="9" spans="1:9" ht="12.75" customHeight="1">
      <c r="A9" s="88" t="s">
        <v>751</v>
      </c>
      <c r="B9" s="2939"/>
      <c r="C9" s="2940"/>
      <c r="D9" s="107"/>
      <c r="E9" s="3298" t="s">
        <v>1170</v>
      </c>
      <c r="F9" s="3298"/>
      <c r="G9" s="3298"/>
      <c r="H9" s="107"/>
      <c r="I9" s="107"/>
    </row>
    <row r="10" spans="1:9" ht="13.5" thickBot="1"/>
    <row r="11" spans="1:9" s="266" customFormat="1" ht="24.75" thickBot="1">
      <c r="A11" s="282" t="s">
        <v>33</v>
      </c>
      <c r="B11" s="291" t="s">
        <v>776</v>
      </c>
      <c r="C11" s="488" t="s">
        <v>1171</v>
      </c>
      <c r="D11" s="291" t="s">
        <v>1172</v>
      </c>
      <c r="E11" s="489" t="s">
        <v>2095</v>
      </c>
      <c r="F11" s="489" t="s">
        <v>2094</v>
      </c>
      <c r="G11" s="489" t="s">
        <v>1173</v>
      </c>
      <c r="H11" s="489" t="s">
        <v>1174</v>
      </c>
      <c r="I11" s="489" t="s">
        <v>1175</v>
      </c>
    </row>
    <row r="12" spans="1:9" ht="15">
      <c r="A12" s="490"/>
      <c r="B12" s="491"/>
      <c r="C12" s="492"/>
      <c r="D12" s="492"/>
      <c r="E12" s="492"/>
      <c r="F12" s="492"/>
      <c r="G12" s="493"/>
      <c r="H12" s="493"/>
      <c r="I12" s="494"/>
    </row>
    <row r="13" spans="1:9" ht="15">
      <c r="A13" s="495"/>
      <c r="B13" s="496"/>
      <c r="C13" s="497"/>
      <c r="D13" s="497"/>
      <c r="E13" s="497"/>
      <c r="F13" s="497"/>
      <c r="G13" s="476"/>
      <c r="H13" s="476"/>
      <c r="I13" s="498"/>
    </row>
    <row r="14" spans="1:9" ht="15">
      <c r="A14" s="495"/>
      <c r="B14" s="496"/>
      <c r="C14" s="497"/>
      <c r="D14" s="497"/>
      <c r="E14" s="497"/>
      <c r="F14" s="497"/>
      <c r="G14" s="476"/>
      <c r="H14" s="476"/>
      <c r="I14" s="498"/>
    </row>
    <row r="15" spans="1:9" ht="15">
      <c r="A15" s="499"/>
      <c r="B15" s="500"/>
      <c r="C15" s="497"/>
      <c r="D15" s="497"/>
      <c r="E15" s="497"/>
      <c r="F15" s="497"/>
      <c r="G15" s="476"/>
      <c r="H15" s="476"/>
      <c r="I15" s="498"/>
    </row>
    <row r="16" spans="1:9" ht="15">
      <c r="A16" s="499"/>
      <c r="B16" s="500"/>
      <c r="C16" s="497"/>
      <c r="D16" s="497"/>
      <c r="E16" s="497"/>
      <c r="F16" s="497"/>
      <c r="G16" s="476"/>
      <c r="H16" s="476"/>
      <c r="I16" s="498"/>
    </row>
    <row r="17" spans="1:9" ht="15">
      <c r="A17" s="499"/>
      <c r="B17" s="500"/>
      <c r="C17" s="497"/>
      <c r="D17" s="497"/>
      <c r="E17" s="497"/>
      <c r="F17" s="497"/>
      <c r="G17" s="476"/>
      <c r="H17" s="476"/>
      <c r="I17" s="498"/>
    </row>
    <row r="18" spans="1:9" ht="15">
      <c r="A18" s="499"/>
      <c r="B18" s="500"/>
      <c r="C18" s="497"/>
      <c r="D18" s="497"/>
      <c r="E18" s="497"/>
      <c r="F18" s="497"/>
      <c r="G18" s="476"/>
      <c r="H18" s="476"/>
      <c r="I18" s="498"/>
    </row>
    <row r="19" spans="1:9" ht="15">
      <c r="A19" s="499"/>
      <c r="B19" s="500"/>
      <c r="C19" s="497"/>
      <c r="D19" s="497"/>
      <c r="E19" s="497"/>
      <c r="F19" s="497"/>
      <c r="G19" s="476"/>
      <c r="H19" s="476"/>
      <c r="I19" s="498"/>
    </row>
    <row r="20" spans="1:9" ht="15">
      <c r="A20" s="499"/>
      <c r="B20" s="500"/>
      <c r="C20" s="497"/>
      <c r="D20" s="497"/>
      <c r="E20" s="497"/>
      <c r="F20" s="497"/>
      <c r="G20" s="476"/>
      <c r="H20" s="476"/>
      <c r="I20" s="498"/>
    </row>
    <row r="21" spans="1:9" ht="15">
      <c r="A21" s="499"/>
      <c r="B21" s="500"/>
      <c r="C21" s="497"/>
      <c r="D21" s="497"/>
      <c r="E21" s="497"/>
      <c r="F21" s="497"/>
      <c r="G21" s="476"/>
      <c r="H21" s="476"/>
      <c r="I21" s="498"/>
    </row>
    <row r="22" spans="1:9" ht="15">
      <c r="A22" s="499"/>
      <c r="B22" s="500"/>
      <c r="C22" s="497"/>
      <c r="D22" s="497"/>
      <c r="E22" s="497"/>
      <c r="F22" s="497"/>
      <c r="G22" s="476"/>
      <c r="H22" s="476"/>
      <c r="I22" s="498"/>
    </row>
    <row r="23" spans="1:9" ht="15">
      <c r="A23" s="499"/>
      <c r="B23" s="500"/>
      <c r="C23" s="497"/>
      <c r="D23" s="497"/>
      <c r="E23" s="497"/>
      <c r="F23" s="497"/>
      <c r="G23" s="476"/>
      <c r="H23" s="476"/>
      <c r="I23" s="498"/>
    </row>
    <row r="24" spans="1:9" ht="15">
      <c r="A24" s="499"/>
      <c r="B24" s="500"/>
      <c r="C24" s="497"/>
      <c r="D24" s="497"/>
      <c r="E24" s="497"/>
      <c r="F24" s="497"/>
      <c r="G24" s="476"/>
      <c r="H24" s="476"/>
      <c r="I24" s="498"/>
    </row>
    <row r="25" spans="1:9" ht="15">
      <c r="A25" s="499"/>
      <c r="B25" s="500"/>
      <c r="C25" s="497"/>
      <c r="D25" s="497"/>
      <c r="E25" s="497"/>
      <c r="F25" s="497"/>
      <c r="G25" s="476"/>
      <c r="H25" s="476"/>
      <c r="I25" s="498"/>
    </row>
    <row r="26" spans="1:9" ht="15">
      <c r="A26" s="499"/>
      <c r="B26" s="500"/>
      <c r="C26" s="497"/>
      <c r="D26" s="497"/>
      <c r="E26" s="497"/>
      <c r="F26" s="497"/>
      <c r="G26" s="476"/>
      <c r="H26" s="476"/>
      <c r="I26" s="498"/>
    </row>
    <row r="27" spans="1:9" ht="15">
      <c r="A27" s="499"/>
      <c r="B27" s="500"/>
      <c r="C27" s="497"/>
      <c r="D27" s="497"/>
      <c r="E27" s="497"/>
      <c r="F27" s="497"/>
      <c r="G27" s="476"/>
      <c r="H27" s="476"/>
      <c r="I27" s="498"/>
    </row>
    <row r="28" spans="1:9" ht="15">
      <c r="A28" s="499"/>
      <c r="B28" s="500"/>
      <c r="C28" s="497"/>
      <c r="D28" s="497"/>
      <c r="E28" s="497"/>
      <c r="F28" s="497"/>
      <c r="G28" s="476"/>
      <c r="H28" s="476"/>
      <c r="I28" s="498"/>
    </row>
    <row r="29" spans="1:9" ht="15">
      <c r="A29" s="499"/>
      <c r="B29" s="500"/>
      <c r="C29" s="497"/>
      <c r="D29" s="497"/>
      <c r="E29" s="497"/>
      <c r="F29" s="497"/>
      <c r="G29" s="476"/>
      <c r="H29" s="476"/>
      <c r="I29" s="498"/>
    </row>
  </sheetData>
  <mergeCells count="10">
    <mergeCell ref="B7:C7"/>
    <mergeCell ref="B8:C8"/>
    <mergeCell ref="B9:C9"/>
    <mergeCell ref="E9:G9"/>
    <mergeCell ref="A1:C1"/>
    <mergeCell ref="B2:C2"/>
    <mergeCell ref="B3:C3"/>
    <mergeCell ref="B4:C4"/>
    <mergeCell ref="B5:C5"/>
    <mergeCell ref="B6:C6"/>
  </mergeCells>
  <dataValidations count="6">
    <dataValidation type="whole" allowBlank="1" showInputMessage="1" showErrorMessage="1" sqref="B8:C8">
      <formula1>2001</formula1>
      <formula2>2050</formula2>
    </dataValidation>
    <dataValidation type="whole" allowBlank="1" showInputMessage="1" showErrorMessage="1" sqref="G12:G29 H12:I29">
      <formula1>0</formula1>
      <formula2>10000</formula2>
    </dataValidation>
    <dataValidation type="whole" allowBlank="1" showInputMessage="1" showErrorMessage="1" sqref="F12:F29">
      <formula1>-1000000</formula1>
      <formula2>1000000</formula2>
    </dataValidation>
    <dataValidation type="whole" allowBlank="1" showInputMessage="1" showErrorMessage="1" sqref="C12:E29">
      <formula1>0</formula1>
      <formula2>1000000</formula2>
    </dataValidation>
    <dataValidation type="textLength" allowBlank="1" showInputMessage="1" showErrorMessage="1" sqref="B12:B29">
      <formula1>0</formula1>
      <formula2>20</formula2>
    </dataValidation>
    <dataValidation type="list" allowBlank="1" showInputMessage="1" showErrorMessage="1" sqref="F65023:G65029 JB65022:JB65028 SX65022:SX65028 ACT65022:ACT65028 AMP65022:AMP65028 AWL65022:AWL65028 BGH65022:BGH65028 BQD65022:BQD65028 BZZ65022:BZZ65028 CJV65022:CJV65028 CTR65022:CTR65028 DDN65022:DDN65028 DNJ65022:DNJ65028 DXF65022:DXF65028 EHB65022:EHB65028 EQX65022:EQX65028 FAT65022:FAT65028 FKP65022:FKP65028 FUL65022:FUL65028 GEH65022:GEH65028 GOD65022:GOD65028 GXZ65022:GXZ65028 HHV65022:HHV65028 HRR65022:HRR65028 IBN65022:IBN65028 ILJ65022:ILJ65028 IVF65022:IVF65028 JFB65022:JFB65028 JOX65022:JOX65028 JYT65022:JYT65028 KIP65022:KIP65028 KSL65022:KSL65028 LCH65022:LCH65028 LMD65022:LMD65028 LVZ65022:LVZ65028 MFV65022:MFV65028 MPR65022:MPR65028 MZN65022:MZN65028 NJJ65022:NJJ65028 NTF65022:NTF65028 ODB65022:ODB65028 OMX65022:OMX65028 OWT65022:OWT65028 PGP65022:PGP65028 PQL65022:PQL65028 QAH65022:QAH65028 QKD65022:QKD65028 QTZ65022:QTZ65028 RDV65022:RDV65028 RNR65022:RNR65028 RXN65022:RXN65028 SHJ65022:SHJ65028 SRF65022:SRF65028 TBB65022:TBB65028 TKX65022:TKX65028 TUT65022:TUT65028 UEP65022:UEP65028 UOL65022:UOL65028 UYH65022:UYH65028 VID65022:VID65028 VRZ65022:VRZ65028 WBV65022:WBV65028 WLR65022:WLR65028 WVN65022:WVN65028 F130559:G130565 JB130558:JB130564 SX130558:SX130564 ACT130558:ACT130564 AMP130558:AMP130564 AWL130558:AWL130564 BGH130558:BGH130564 BQD130558:BQD130564 BZZ130558:BZZ130564 CJV130558:CJV130564 CTR130558:CTR130564 DDN130558:DDN130564 DNJ130558:DNJ130564 DXF130558:DXF130564 EHB130558:EHB130564 EQX130558:EQX130564 FAT130558:FAT130564 FKP130558:FKP130564 FUL130558:FUL130564 GEH130558:GEH130564 GOD130558:GOD130564 GXZ130558:GXZ130564 HHV130558:HHV130564 HRR130558:HRR130564 IBN130558:IBN130564 ILJ130558:ILJ130564 IVF130558:IVF130564 JFB130558:JFB130564 JOX130558:JOX130564 JYT130558:JYT130564 KIP130558:KIP130564 KSL130558:KSL130564 LCH130558:LCH130564 LMD130558:LMD130564 LVZ130558:LVZ130564 MFV130558:MFV130564 MPR130558:MPR130564 MZN130558:MZN130564 NJJ130558:NJJ130564 NTF130558:NTF130564 ODB130558:ODB130564 OMX130558:OMX130564 OWT130558:OWT130564 PGP130558:PGP130564 PQL130558:PQL130564 QAH130558:QAH130564 QKD130558:QKD130564 QTZ130558:QTZ130564 RDV130558:RDV130564 RNR130558:RNR130564 RXN130558:RXN130564 SHJ130558:SHJ130564 SRF130558:SRF130564 TBB130558:TBB130564 TKX130558:TKX130564 TUT130558:TUT130564 UEP130558:UEP130564 UOL130558:UOL130564 UYH130558:UYH130564 VID130558:VID130564 VRZ130558:VRZ130564 WBV130558:WBV130564 WLR130558:WLR130564 WVN130558:WVN130564 F196095:G196101 JB196094:JB196100 SX196094:SX196100 ACT196094:ACT196100 AMP196094:AMP196100 AWL196094:AWL196100 BGH196094:BGH196100 BQD196094:BQD196100 BZZ196094:BZZ196100 CJV196094:CJV196100 CTR196094:CTR196100 DDN196094:DDN196100 DNJ196094:DNJ196100 DXF196094:DXF196100 EHB196094:EHB196100 EQX196094:EQX196100 FAT196094:FAT196100 FKP196094:FKP196100 FUL196094:FUL196100 GEH196094:GEH196100 GOD196094:GOD196100 GXZ196094:GXZ196100 HHV196094:HHV196100 HRR196094:HRR196100 IBN196094:IBN196100 ILJ196094:ILJ196100 IVF196094:IVF196100 JFB196094:JFB196100 JOX196094:JOX196100 JYT196094:JYT196100 KIP196094:KIP196100 KSL196094:KSL196100 LCH196094:LCH196100 LMD196094:LMD196100 LVZ196094:LVZ196100 MFV196094:MFV196100 MPR196094:MPR196100 MZN196094:MZN196100 NJJ196094:NJJ196100 NTF196094:NTF196100 ODB196094:ODB196100 OMX196094:OMX196100 OWT196094:OWT196100 PGP196094:PGP196100 PQL196094:PQL196100 QAH196094:QAH196100 QKD196094:QKD196100 QTZ196094:QTZ196100 RDV196094:RDV196100 RNR196094:RNR196100 RXN196094:RXN196100 SHJ196094:SHJ196100 SRF196094:SRF196100 TBB196094:TBB196100 TKX196094:TKX196100 TUT196094:TUT196100 UEP196094:UEP196100 UOL196094:UOL196100 UYH196094:UYH196100 VID196094:VID196100 VRZ196094:VRZ196100 WBV196094:WBV196100 WLR196094:WLR196100 WVN196094:WVN196100 F261631:G261637 JB261630:JB261636 SX261630:SX261636 ACT261630:ACT261636 AMP261630:AMP261636 AWL261630:AWL261636 BGH261630:BGH261636 BQD261630:BQD261636 BZZ261630:BZZ261636 CJV261630:CJV261636 CTR261630:CTR261636 DDN261630:DDN261636 DNJ261630:DNJ261636 DXF261630:DXF261636 EHB261630:EHB261636 EQX261630:EQX261636 FAT261630:FAT261636 FKP261630:FKP261636 FUL261630:FUL261636 GEH261630:GEH261636 GOD261630:GOD261636 GXZ261630:GXZ261636 HHV261630:HHV261636 HRR261630:HRR261636 IBN261630:IBN261636 ILJ261630:ILJ261636 IVF261630:IVF261636 JFB261630:JFB261636 JOX261630:JOX261636 JYT261630:JYT261636 KIP261630:KIP261636 KSL261630:KSL261636 LCH261630:LCH261636 LMD261630:LMD261636 LVZ261630:LVZ261636 MFV261630:MFV261636 MPR261630:MPR261636 MZN261630:MZN261636 NJJ261630:NJJ261636 NTF261630:NTF261636 ODB261630:ODB261636 OMX261630:OMX261636 OWT261630:OWT261636 PGP261630:PGP261636 PQL261630:PQL261636 QAH261630:QAH261636 QKD261630:QKD261636 QTZ261630:QTZ261636 RDV261630:RDV261636 RNR261630:RNR261636 RXN261630:RXN261636 SHJ261630:SHJ261636 SRF261630:SRF261636 TBB261630:TBB261636 TKX261630:TKX261636 TUT261630:TUT261636 UEP261630:UEP261636 UOL261630:UOL261636 UYH261630:UYH261636 VID261630:VID261636 VRZ261630:VRZ261636 WBV261630:WBV261636 WLR261630:WLR261636 WVN261630:WVN261636 F327167:G327173 JB327166:JB327172 SX327166:SX327172 ACT327166:ACT327172 AMP327166:AMP327172 AWL327166:AWL327172 BGH327166:BGH327172 BQD327166:BQD327172 BZZ327166:BZZ327172 CJV327166:CJV327172 CTR327166:CTR327172 DDN327166:DDN327172 DNJ327166:DNJ327172 DXF327166:DXF327172 EHB327166:EHB327172 EQX327166:EQX327172 FAT327166:FAT327172 FKP327166:FKP327172 FUL327166:FUL327172 GEH327166:GEH327172 GOD327166:GOD327172 GXZ327166:GXZ327172 HHV327166:HHV327172 HRR327166:HRR327172 IBN327166:IBN327172 ILJ327166:ILJ327172 IVF327166:IVF327172 JFB327166:JFB327172 JOX327166:JOX327172 JYT327166:JYT327172 KIP327166:KIP327172 KSL327166:KSL327172 LCH327166:LCH327172 LMD327166:LMD327172 LVZ327166:LVZ327172 MFV327166:MFV327172 MPR327166:MPR327172 MZN327166:MZN327172 NJJ327166:NJJ327172 NTF327166:NTF327172 ODB327166:ODB327172 OMX327166:OMX327172 OWT327166:OWT327172 PGP327166:PGP327172 PQL327166:PQL327172 QAH327166:QAH327172 QKD327166:QKD327172 QTZ327166:QTZ327172 RDV327166:RDV327172 RNR327166:RNR327172 RXN327166:RXN327172 SHJ327166:SHJ327172 SRF327166:SRF327172 TBB327166:TBB327172 TKX327166:TKX327172 TUT327166:TUT327172 UEP327166:UEP327172 UOL327166:UOL327172 UYH327166:UYH327172 VID327166:VID327172 VRZ327166:VRZ327172 WBV327166:WBV327172 WLR327166:WLR327172 WVN327166:WVN327172 F392703:G392709 JB392702:JB392708 SX392702:SX392708 ACT392702:ACT392708 AMP392702:AMP392708 AWL392702:AWL392708 BGH392702:BGH392708 BQD392702:BQD392708 BZZ392702:BZZ392708 CJV392702:CJV392708 CTR392702:CTR392708 DDN392702:DDN392708 DNJ392702:DNJ392708 DXF392702:DXF392708 EHB392702:EHB392708 EQX392702:EQX392708 FAT392702:FAT392708 FKP392702:FKP392708 FUL392702:FUL392708 GEH392702:GEH392708 GOD392702:GOD392708 GXZ392702:GXZ392708 HHV392702:HHV392708 HRR392702:HRR392708 IBN392702:IBN392708 ILJ392702:ILJ392708 IVF392702:IVF392708 JFB392702:JFB392708 JOX392702:JOX392708 JYT392702:JYT392708 KIP392702:KIP392708 KSL392702:KSL392708 LCH392702:LCH392708 LMD392702:LMD392708 LVZ392702:LVZ392708 MFV392702:MFV392708 MPR392702:MPR392708 MZN392702:MZN392708 NJJ392702:NJJ392708 NTF392702:NTF392708 ODB392702:ODB392708 OMX392702:OMX392708 OWT392702:OWT392708 PGP392702:PGP392708 PQL392702:PQL392708 QAH392702:QAH392708 QKD392702:QKD392708 QTZ392702:QTZ392708 RDV392702:RDV392708 RNR392702:RNR392708 RXN392702:RXN392708 SHJ392702:SHJ392708 SRF392702:SRF392708 TBB392702:TBB392708 TKX392702:TKX392708 TUT392702:TUT392708 UEP392702:UEP392708 UOL392702:UOL392708 UYH392702:UYH392708 VID392702:VID392708 VRZ392702:VRZ392708 WBV392702:WBV392708 WLR392702:WLR392708 WVN392702:WVN392708 F458239:G458245 JB458238:JB458244 SX458238:SX458244 ACT458238:ACT458244 AMP458238:AMP458244 AWL458238:AWL458244 BGH458238:BGH458244 BQD458238:BQD458244 BZZ458238:BZZ458244 CJV458238:CJV458244 CTR458238:CTR458244 DDN458238:DDN458244 DNJ458238:DNJ458244 DXF458238:DXF458244 EHB458238:EHB458244 EQX458238:EQX458244 FAT458238:FAT458244 FKP458238:FKP458244 FUL458238:FUL458244 GEH458238:GEH458244 GOD458238:GOD458244 GXZ458238:GXZ458244 HHV458238:HHV458244 HRR458238:HRR458244 IBN458238:IBN458244 ILJ458238:ILJ458244 IVF458238:IVF458244 JFB458238:JFB458244 JOX458238:JOX458244 JYT458238:JYT458244 KIP458238:KIP458244 KSL458238:KSL458244 LCH458238:LCH458244 LMD458238:LMD458244 LVZ458238:LVZ458244 MFV458238:MFV458244 MPR458238:MPR458244 MZN458238:MZN458244 NJJ458238:NJJ458244 NTF458238:NTF458244 ODB458238:ODB458244 OMX458238:OMX458244 OWT458238:OWT458244 PGP458238:PGP458244 PQL458238:PQL458244 QAH458238:QAH458244 QKD458238:QKD458244 QTZ458238:QTZ458244 RDV458238:RDV458244 RNR458238:RNR458244 RXN458238:RXN458244 SHJ458238:SHJ458244 SRF458238:SRF458244 TBB458238:TBB458244 TKX458238:TKX458244 TUT458238:TUT458244 UEP458238:UEP458244 UOL458238:UOL458244 UYH458238:UYH458244 VID458238:VID458244 VRZ458238:VRZ458244 WBV458238:WBV458244 WLR458238:WLR458244 WVN458238:WVN458244 F523775:G523781 JB523774:JB523780 SX523774:SX523780 ACT523774:ACT523780 AMP523774:AMP523780 AWL523774:AWL523780 BGH523774:BGH523780 BQD523774:BQD523780 BZZ523774:BZZ523780 CJV523774:CJV523780 CTR523774:CTR523780 DDN523774:DDN523780 DNJ523774:DNJ523780 DXF523774:DXF523780 EHB523774:EHB523780 EQX523774:EQX523780 FAT523774:FAT523780 FKP523774:FKP523780 FUL523774:FUL523780 GEH523774:GEH523780 GOD523774:GOD523780 GXZ523774:GXZ523780 HHV523774:HHV523780 HRR523774:HRR523780 IBN523774:IBN523780 ILJ523774:ILJ523780 IVF523774:IVF523780 JFB523774:JFB523780 JOX523774:JOX523780 JYT523774:JYT523780 KIP523774:KIP523780 KSL523774:KSL523780 LCH523774:LCH523780 LMD523774:LMD523780 LVZ523774:LVZ523780 MFV523774:MFV523780 MPR523774:MPR523780 MZN523774:MZN523780 NJJ523774:NJJ523780 NTF523774:NTF523780 ODB523774:ODB523780 OMX523774:OMX523780 OWT523774:OWT523780 PGP523774:PGP523780 PQL523774:PQL523780 QAH523774:QAH523780 QKD523774:QKD523780 QTZ523774:QTZ523780 RDV523774:RDV523780 RNR523774:RNR523780 RXN523774:RXN523780 SHJ523774:SHJ523780 SRF523774:SRF523780 TBB523774:TBB523780 TKX523774:TKX523780 TUT523774:TUT523780 UEP523774:UEP523780 UOL523774:UOL523780 UYH523774:UYH523780 VID523774:VID523780 VRZ523774:VRZ523780 WBV523774:WBV523780 WLR523774:WLR523780 WVN523774:WVN523780 F589311:G589317 JB589310:JB589316 SX589310:SX589316 ACT589310:ACT589316 AMP589310:AMP589316 AWL589310:AWL589316 BGH589310:BGH589316 BQD589310:BQD589316 BZZ589310:BZZ589316 CJV589310:CJV589316 CTR589310:CTR589316 DDN589310:DDN589316 DNJ589310:DNJ589316 DXF589310:DXF589316 EHB589310:EHB589316 EQX589310:EQX589316 FAT589310:FAT589316 FKP589310:FKP589316 FUL589310:FUL589316 GEH589310:GEH589316 GOD589310:GOD589316 GXZ589310:GXZ589316 HHV589310:HHV589316 HRR589310:HRR589316 IBN589310:IBN589316 ILJ589310:ILJ589316 IVF589310:IVF589316 JFB589310:JFB589316 JOX589310:JOX589316 JYT589310:JYT589316 KIP589310:KIP589316 KSL589310:KSL589316 LCH589310:LCH589316 LMD589310:LMD589316 LVZ589310:LVZ589316 MFV589310:MFV589316 MPR589310:MPR589316 MZN589310:MZN589316 NJJ589310:NJJ589316 NTF589310:NTF589316 ODB589310:ODB589316 OMX589310:OMX589316 OWT589310:OWT589316 PGP589310:PGP589316 PQL589310:PQL589316 QAH589310:QAH589316 QKD589310:QKD589316 QTZ589310:QTZ589316 RDV589310:RDV589316 RNR589310:RNR589316 RXN589310:RXN589316 SHJ589310:SHJ589316 SRF589310:SRF589316 TBB589310:TBB589316 TKX589310:TKX589316 TUT589310:TUT589316 UEP589310:UEP589316 UOL589310:UOL589316 UYH589310:UYH589316 VID589310:VID589316 VRZ589310:VRZ589316 WBV589310:WBV589316 WLR589310:WLR589316 WVN589310:WVN589316 F654847:G654853 JB654846:JB654852 SX654846:SX654852 ACT654846:ACT654852 AMP654846:AMP654852 AWL654846:AWL654852 BGH654846:BGH654852 BQD654846:BQD654852 BZZ654846:BZZ654852 CJV654846:CJV654852 CTR654846:CTR654852 DDN654846:DDN654852 DNJ654846:DNJ654852 DXF654846:DXF654852 EHB654846:EHB654852 EQX654846:EQX654852 FAT654846:FAT654852 FKP654846:FKP654852 FUL654846:FUL654852 GEH654846:GEH654852 GOD654846:GOD654852 GXZ654846:GXZ654852 HHV654846:HHV654852 HRR654846:HRR654852 IBN654846:IBN654852 ILJ654846:ILJ654852 IVF654846:IVF654852 JFB654846:JFB654852 JOX654846:JOX654852 JYT654846:JYT654852 KIP654846:KIP654852 KSL654846:KSL654852 LCH654846:LCH654852 LMD654846:LMD654852 LVZ654846:LVZ654852 MFV654846:MFV654852 MPR654846:MPR654852 MZN654846:MZN654852 NJJ654846:NJJ654852 NTF654846:NTF654852 ODB654846:ODB654852 OMX654846:OMX654852 OWT654846:OWT654852 PGP654846:PGP654852 PQL654846:PQL654852 QAH654846:QAH654852 QKD654846:QKD654852 QTZ654846:QTZ654852 RDV654846:RDV654852 RNR654846:RNR654852 RXN654846:RXN654852 SHJ654846:SHJ654852 SRF654846:SRF654852 TBB654846:TBB654852 TKX654846:TKX654852 TUT654846:TUT654852 UEP654846:UEP654852 UOL654846:UOL654852 UYH654846:UYH654852 VID654846:VID654852 VRZ654846:VRZ654852 WBV654846:WBV654852 WLR654846:WLR654852 WVN654846:WVN654852 F720383:G720389 JB720382:JB720388 SX720382:SX720388 ACT720382:ACT720388 AMP720382:AMP720388 AWL720382:AWL720388 BGH720382:BGH720388 BQD720382:BQD720388 BZZ720382:BZZ720388 CJV720382:CJV720388 CTR720382:CTR720388 DDN720382:DDN720388 DNJ720382:DNJ720388 DXF720382:DXF720388 EHB720382:EHB720388 EQX720382:EQX720388 FAT720382:FAT720388 FKP720382:FKP720388 FUL720382:FUL720388 GEH720382:GEH720388 GOD720382:GOD720388 GXZ720382:GXZ720388 HHV720382:HHV720388 HRR720382:HRR720388 IBN720382:IBN720388 ILJ720382:ILJ720388 IVF720382:IVF720388 JFB720382:JFB720388 JOX720382:JOX720388 JYT720382:JYT720388 KIP720382:KIP720388 KSL720382:KSL720388 LCH720382:LCH720388 LMD720382:LMD720388 LVZ720382:LVZ720388 MFV720382:MFV720388 MPR720382:MPR720388 MZN720382:MZN720388 NJJ720382:NJJ720388 NTF720382:NTF720388 ODB720382:ODB720388 OMX720382:OMX720388 OWT720382:OWT720388 PGP720382:PGP720388 PQL720382:PQL720388 QAH720382:QAH720388 QKD720382:QKD720388 QTZ720382:QTZ720388 RDV720382:RDV720388 RNR720382:RNR720388 RXN720382:RXN720388 SHJ720382:SHJ720388 SRF720382:SRF720388 TBB720382:TBB720388 TKX720382:TKX720388 TUT720382:TUT720388 UEP720382:UEP720388 UOL720382:UOL720388 UYH720382:UYH720388 VID720382:VID720388 VRZ720382:VRZ720388 WBV720382:WBV720388 WLR720382:WLR720388 WVN720382:WVN720388 F785919:G785925 JB785918:JB785924 SX785918:SX785924 ACT785918:ACT785924 AMP785918:AMP785924 AWL785918:AWL785924 BGH785918:BGH785924 BQD785918:BQD785924 BZZ785918:BZZ785924 CJV785918:CJV785924 CTR785918:CTR785924 DDN785918:DDN785924 DNJ785918:DNJ785924 DXF785918:DXF785924 EHB785918:EHB785924 EQX785918:EQX785924 FAT785918:FAT785924 FKP785918:FKP785924 FUL785918:FUL785924 GEH785918:GEH785924 GOD785918:GOD785924 GXZ785918:GXZ785924 HHV785918:HHV785924 HRR785918:HRR785924 IBN785918:IBN785924 ILJ785918:ILJ785924 IVF785918:IVF785924 JFB785918:JFB785924 JOX785918:JOX785924 JYT785918:JYT785924 KIP785918:KIP785924 KSL785918:KSL785924 LCH785918:LCH785924 LMD785918:LMD785924 LVZ785918:LVZ785924 MFV785918:MFV785924 MPR785918:MPR785924 MZN785918:MZN785924 NJJ785918:NJJ785924 NTF785918:NTF785924 ODB785918:ODB785924 OMX785918:OMX785924 OWT785918:OWT785924 PGP785918:PGP785924 PQL785918:PQL785924 QAH785918:QAH785924 QKD785918:QKD785924 QTZ785918:QTZ785924 RDV785918:RDV785924 RNR785918:RNR785924 RXN785918:RXN785924 SHJ785918:SHJ785924 SRF785918:SRF785924 TBB785918:TBB785924 TKX785918:TKX785924 TUT785918:TUT785924 UEP785918:UEP785924 UOL785918:UOL785924 UYH785918:UYH785924 VID785918:VID785924 VRZ785918:VRZ785924 WBV785918:WBV785924 WLR785918:WLR785924 WVN785918:WVN785924 F851455:G851461 JB851454:JB851460 SX851454:SX851460 ACT851454:ACT851460 AMP851454:AMP851460 AWL851454:AWL851460 BGH851454:BGH851460 BQD851454:BQD851460 BZZ851454:BZZ851460 CJV851454:CJV851460 CTR851454:CTR851460 DDN851454:DDN851460 DNJ851454:DNJ851460 DXF851454:DXF851460 EHB851454:EHB851460 EQX851454:EQX851460 FAT851454:FAT851460 FKP851454:FKP851460 FUL851454:FUL851460 GEH851454:GEH851460 GOD851454:GOD851460 GXZ851454:GXZ851460 HHV851454:HHV851460 HRR851454:HRR851460 IBN851454:IBN851460 ILJ851454:ILJ851460 IVF851454:IVF851460 JFB851454:JFB851460 JOX851454:JOX851460 JYT851454:JYT851460 KIP851454:KIP851460 KSL851454:KSL851460 LCH851454:LCH851460 LMD851454:LMD851460 LVZ851454:LVZ851460 MFV851454:MFV851460 MPR851454:MPR851460 MZN851454:MZN851460 NJJ851454:NJJ851460 NTF851454:NTF851460 ODB851454:ODB851460 OMX851454:OMX851460 OWT851454:OWT851460 PGP851454:PGP851460 PQL851454:PQL851460 QAH851454:QAH851460 QKD851454:QKD851460 QTZ851454:QTZ851460 RDV851454:RDV851460 RNR851454:RNR851460 RXN851454:RXN851460 SHJ851454:SHJ851460 SRF851454:SRF851460 TBB851454:TBB851460 TKX851454:TKX851460 TUT851454:TUT851460 UEP851454:UEP851460 UOL851454:UOL851460 UYH851454:UYH851460 VID851454:VID851460 VRZ851454:VRZ851460 WBV851454:WBV851460 WLR851454:WLR851460 WVN851454:WVN851460 F916991:G916997 JB916990:JB916996 SX916990:SX916996 ACT916990:ACT916996 AMP916990:AMP916996 AWL916990:AWL916996 BGH916990:BGH916996 BQD916990:BQD916996 BZZ916990:BZZ916996 CJV916990:CJV916996 CTR916990:CTR916996 DDN916990:DDN916996 DNJ916990:DNJ916996 DXF916990:DXF916996 EHB916990:EHB916996 EQX916990:EQX916996 FAT916990:FAT916996 FKP916990:FKP916996 FUL916990:FUL916996 GEH916990:GEH916996 GOD916990:GOD916996 GXZ916990:GXZ916996 HHV916990:HHV916996 HRR916990:HRR916996 IBN916990:IBN916996 ILJ916990:ILJ916996 IVF916990:IVF916996 JFB916990:JFB916996 JOX916990:JOX916996 JYT916990:JYT916996 KIP916990:KIP916996 KSL916990:KSL916996 LCH916990:LCH916996 LMD916990:LMD916996 LVZ916990:LVZ916996 MFV916990:MFV916996 MPR916990:MPR916996 MZN916990:MZN916996 NJJ916990:NJJ916996 NTF916990:NTF916996 ODB916990:ODB916996 OMX916990:OMX916996 OWT916990:OWT916996 PGP916990:PGP916996 PQL916990:PQL916996 QAH916990:QAH916996 QKD916990:QKD916996 QTZ916990:QTZ916996 RDV916990:RDV916996 RNR916990:RNR916996 RXN916990:RXN916996 SHJ916990:SHJ916996 SRF916990:SRF916996 TBB916990:TBB916996 TKX916990:TKX916996 TUT916990:TUT916996 UEP916990:UEP916996 UOL916990:UOL916996 UYH916990:UYH916996 VID916990:VID916996 VRZ916990:VRZ916996 WBV916990:WBV916996 WLR916990:WLR916996 WVN916990:WVN916996 F982527:G982533 JB982526:JB982532 SX982526:SX982532 ACT982526:ACT982532 AMP982526:AMP982532 AWL982526:AWL982532 BGH982526:BGH982532 BQD982526:BQD982532 BZZ982526:BZZ982532 CJV982526:CJV982532 CTR982526:CTR982532 DDN982526:DDN982532 DNJ982526:DNJ982532 DXF982526:DXF982532 EHB982526:EHB982532 EQX982526:EQX982532 FAT982526:FAT982532 FKP982526:FKP982532 FUL982526:FUL982532 GEH982526:GEH982532 GOD982526:GOD982532 GXZ982526:GXZ982532 HHV982526:HHV982532 HRR982526:HRR982532 IBN982526:IBN982532 ILJ982526:ILJ982532 IVF982526:IVF982532 JFB982526:JFB982532 JOX982526:JOX982532 JYT982526:JYT982532 KIP982526:KIP982532 KSL982526:KSL982532 LCH982526:LCH982532 LMD982526:LMD982532 LVZ982526:LVZ982532 MFV982526:MFV982532 MPR982526:MPR982532 MZN982526:MZN982532 NJJ982526:NJJ982532 NTF982526:NTF982532 ODB982526:ODB982532 OMX982526:OMX982532 OWT982526:OWT982532 PGP982526:PGP982532 PQL982526:PQL982532 QAH982526:QAH982532 QKD982526:QKD982532 QTZ982526:QTZ982532 RDV982526:RDV982532 RNR982526:RNR982532 RXN982526:RXN982532 SHJ982526:SHJ982532 SRF982526:SRF982532 TBB982526:TBB982532 TKX982526:TKX982532 TUT982526:TUT982532 UEP982526:UEP982532 UOL982526:UOL982532 UYH982526:UYH982532 VID982526:VID982532 VRZ982526:VRZ982532 WBV982526:WBV982532 WLR982526:WLR982532 WVN982526:WVN982532">
      <formula1>"LNG,Boru Gazı"</formula1>
    </dataValidation>
  </dataValidations>
  <pageMargins left="0.7" right="0.7" top="0.75" bottom="0.75" header="0.3" footer="0.3"/>
  <pageSetup paperSize="9" orientation="portrait" r:id="rId1"/>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3">
    <tabColor rgb="FFFF0000"/>
  </sheetPr>
  <dimension ref="A1:E36"/>
  <sheetViews>
    <sheetView workbookViewId="0">
      <selection activeCell="C16" sqref="C16"/>
    </sheetView>
  </sheetViews>
  <sheetFormatPr defaultRowHeight="12.75"/>
  <cols>
    <col min="1" max="1" width="20.28515625" style="13" bestFit="1" customWidth="1"/>
    <col min="2" max="2" width="20.140625" style="13" bestFit="1" customWidth="1"/>
    <col min="3" max="3" width="22.28515625" style="13" customWidth="1"/>
    <col min="4" max="4" width="18.140625" style="13" customWidth="1"/>
    <col min="5" max="5" width="17.7109375" style="13" customWidth="1"/>
    <col min="6" max="6" width="15" style="13"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5">
      <c r="A1" s="2740" t="s">
        <v>29</v>
      </c>
      <c r="B1" s="2741"/>
      <c r="C1" s="2741"/>
      <c r="D1" s="11"/>
    </row>
    <row r="2" spans="1:5">
      <c r="A2" s="88" t="s">
        <v>30</v>
      </c>
      <c r="B2" s="2742" t="s">
        <v>1162</v>
      </c>
      <c r="C2" s="2742"/>
      <c r="D2" s="178"/>
    </row>
    <row r="3" spans="1:5" ht="26.25" customHeight="1">
      <c r="A3" s="88" t="s">
        <v>31</v>
      </c>
      <c r="B3" s="3300" t="s">
        <v>1163</v>
      </c>
      <c r="C3" s="3300"/>
      <c r="D3" s="267"/>
    </row>
    <row r="4" spans="1:5">
      <c r="A4" s="88" t="s">
        <v>32</v>
      </c>
      <c r="B4" s="2742">
        <v>1</v>
      </c>
      <c r="C4" s="2742"/>
      <c r="D4" s="178"/>
    </row>
    <row r="5" spans="1:5">
      <c r="A5" s="88" t="s">
        <v>33</v>
      </c>
      <c r="B5" s="3296" t="s">
        <v>745</v>
      </c>
      <c r="C5" s="3296"/>
      <c r="D5" s="117"/>
    </row>
    <row r="6" spans="1:5">
      <c r="A6" s="88" t="s">
        <v>34</v>
      </c>
      <c r="B6" s="3296" t="s">
        <v>746</v>
      </c>
      <c r="C6" s="3296"/>
      <c r="D6" s="117"/>
    </row>
    <row r="7" spans="1:5">
      <c r="A7" s="88" t="s">
        <v>35</v>
      </c>
      <c r="B7" s="3296" t="s">
        <v>747</v>
      </c>
      <c r="C7" s="3296"/>
      <c r="D7" s="117"/>
    </row>
    <row r="8" spans="1:5">
      <c r="A8" s="88" t="s">
        <v>36</v>
      </c>
      <c r="B8" s="2938"/>
      <c r="C8" s="2938"/>
      <c r="D8" s="118"/>
    </row>
    <row r="9" spans="1:5" ht="15.75">
      <c r="A9" s="88" t="s">
        <v>751</v>
      </c>
      <c r="B9" s="3299"/>
      <c r="C9" s="3299"/>
      <c r="D9" s="107"/>
    </row>
    <row r="10" spans="1:5" ht="13.5" thickBot="1"/>
    <row r="11" spans="1:5" s="266" customFormat="1" thickBot="1">
      <c r="A11" s="290" t="s">
        <v>1164</v>
      </c>
      <c r="B11" s="477" t="s">
        <v>752</v>
      </c>
      <c r="C11" s="592" t="s">
        <v>2096</v>
      </c>
      <c r="D11" s="593" t="s">
        <v>2098</v>
      </c>
      <c r="E11" s="593" t="s">
        <v>2097</v>
      </c>
    </row>
    <row r="12" spans="1:5" ht="15">
      <c r="A12" s="478"/>
      <c r="B12" s="258"/>
      <c r="C12" s="479"/>
      <c r="D12" s="480"/>
      <c r="E12" s="481"/>
    </row>
    <row r="13" spans="1:5" ht="15">
      <c r="A13" s="482"/>
      <c r="B13" s="257"/>
      <c r="C13" s="483"/>
      <c r="D13" s="484"/>
      <c r="E13" s="327"/>
    </row>
    <row r="14" spans="1:5" ht="15">
      <c r="A14" s="482"/>
      <c r="B14" s="257"/>
      <c r="C14" s="485"/>
      <c r="D14" s="484"/>
      <c r="E14" s="327"/>
    </row>
    <row r="15" spans="1:5" ht="15">
      <c r="A15" s="482"/>
      <c r="B15" s="257"/>
      <c r="C15" s="485"/>
      <c r="D15" s="486"/>
      <c r="E15" s="327"/>
    </row>
    <row r="16" spans="1:5" ht="15">
      <c r="A16" s="482"/>
      <c r="B16" s="257"/>
      <c r="C16" s="483"/>
      <c r="D16" s="486"/>
      <c r="E16" s="327"/>
    </row>
    <row r="17" spans="1:5" ht="15">
      <c r="A17" s="482"/>
      <c r="B17" s="257"/>
      <c r="C17" s="485"/>
      <c r="D17" s="486"/>
      <c r="E17" s="327"/>
    </row>
    <row r="18" spans="1:5" ht="15">
      <c r="A18" s="482"/>
      <c r="B18" s="257"/>
      <c r="C18" s="485"/>
      <c r="D18" s="486"/>
      <c r="E18" s="327"/>
    </row>
    <row r="19" spans="1:5" ht="15">
      <c r="A19" s="482"/>
      <c r="B19" s="257"/>
      <c r="C19" s="485"/>
      <c r="D19" s="486"/>
      <c r="E19" s="327"/>
    </row>
    <row r="20" spans="1:5" ht="15">
      <c r="A20" s="482"/>
      <c r="B20" s="257"/>
      <c r="C20" s="487"/>
      <c r="D20" s="486"/>
      <c r="E20" s="327"/>
    </row>
    <row r="21" spans="1:5" ht="15">
      <c r="A21" s="482"/>
      <c r="B21" s="257"/>
      <c r="C21" s="487"/>
      <c r="D21" s="486"/>
      <c r="E21" s="327"/>
    </row>
    <row r="22" spans="1:5" ht="15">
      <c r="A22" s="482"/>
      <c r="B22" s="257"/>
      <c r="C22" s="487"/>
      <c r="D22" s="486"/>
      <c r="E22" s="327"/>
    </row>
    <row r="23" spans="1:5" ht="15">
      <c r="A23" s="482"/>
      <c r="B23" s="257"/>
      <c r="C23" s="487"/>
      <c r="D23" s="486"/>
      <c r="E23" s="327"/>
    </row>
    <row r="24" spans="1:5" ht="15">
      <c r="A24" s="482"/>
      <c r="B24" s="257"/>
      <c r="C24" s="487"/>
      <c r="D24" s="486"/>
      <c r="E24" s="327"/>
    </row>
    <row r="25" spans="1:5" ht="15">
      <c r="A25" s="482"/>
      <c r="B25" s="257"/>
      <c r="C25" s="487"/>
      <c r="D25" s="486"/>
      <c r="E25" s="327"/>
    </row>
    <row r="26" spans="1:5" ht="12.75" customHeight="1">
      <c r="A26" s="482"/>
      <c r="B26" s="257"/>
      <c r="C26" s="487"/>
      <c r="D26" s="486"/>
      <c r="E26" s="327"/>
    </row>
    <row r="27" spans="1:5" ht="15">
      <c r="A27" s="482"/>
      <c r="B27" s="257"/>
      <c r="C27" s="487"/>
      <c r="D27" s="486"/>
      <c r="E27" s="327"/>
    </row>
    <row r="28" spans="1:5" ht="15">
      <c r="A28" s="482"/>
      <c r="B28" s="257"/>
      <c r="C28" s="487"/>
      <c r="D28" s="486"/>
      <c r="E28" s="327"/>
    </row>
    <row r="29" spans="1:5" ht="15">
      <c r="A29" s="482"/>
      <c r="B29" s="257"/>
      <c r="C29" s="487"/>
      <c r="D29" s="486"/>
      <c r="E29" s="327"/>
    </row>
    <row r="30" spans="1:5" ht="15">
      <c r="A30" s="482"/>
      <c r="B30" s="257"/>
      <c r="C30" s="487"/>
      <c r="D30" s="486"/>
      <c r="E30" s="327"/>
    </row>
    <row r="31" spans="1:5" ht="15">
      <c r="A31" s="482"/>
      <c r="B31" s="257"/>
      <c r="C31" s="487"/>
      <c r="D31" s="486"/>
      <c r="E31" s="327"/>
    </row>
    <row r="32" spans="1:5" ht="15">
      <c r="A32" s="482"/>
      <c r="B32" s="257"/>
      <c r="C32" s="487"/>
      <c r="D32" s="486"/>
      <c r="E32" s="327"/>
    </row>
    <row r="33" spans="1:5" ht="15">
      <c r="A33" s="482"/>
      <c r="B33" s="257"/>
      <c r="C33" s="487"/>
      <c r="D33" s="486"/>
      <c r="E33" s="327"/>
    </row>
    <row r="34" spans="1:5" ht="15">
      <c r="A34" s="482"/>
      <c r="B34" s="257"/>
      <c r="C34" s="487"/>
      <c r="D34" s="486"/>
      <c r="E34" s="327"/>
    </row>
    <row r="35" spans="1:5" ht="15">
      <c r="A35" s="482"/>
      <c r="B35" s="257"/>
      <c r="C35" s="487"/>
      <c r="D35" s="486"/>
      <c r="E35" s="327"/>
    </row>
    <row r="36" spans="1:5" ht="15">
      <c r="A36" s="482"/>
      <c r="B36" s="257"/>
      <c r="C36" s="487"/>
      <c r="D36" s="486"/>
      <c r="E36" s="327"/>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whole" allowBlank="1" showInputMessage="1" showErrorMessage="1" sqref="C12:C36">
      <formula1>0</formula1>
      <formula2>10000</formula2>
    </dataValidation>
    <dataValidation type="date" allowBlank="1" showInputMessage="1" showErrorMessage="1" sqref="B9:C9">
      <formula1>36892</formula1>
      <formula2>55153</formula2>
    </dataValidation>
    <dataValidation type="list" allowBlank="1" showInputMessage="1" showErrorMessage="1" sqref="IR65492:IR65498 SN65492:SN65498 ACJ65492:ACJ65498 AMF65492:AMF65498 AWB65492:AWB65498 BFX65492:BFX65498 BPT65492:BPT65498 BZP65492:BZP65498 CJL65492:CJL65498 CTH65492:CTH65498 DDD65492:DDD65498 DMZ65492:DMZ65498 DWV65492:DWV65498 EGR65492:EGR65498 EQN65492:EQN65498 FAJ65492:FAJ65498 FKF65492:FKF65498 FUB65492:FUB65498 GDX65492:GDX65498 GNT65492:GNT65498 GXP65492:GXP65498 HHL65492:HHL65498 HRH65492:HRH65498 IBD65492:IBD65498 IKZ65492:IKZ65498 IUV65492:IUV65498 JER65492:JER65498 JON65492:JON65498 JYJ65492:JYJ65498 KIF65492:KIF65498 KSB65492:KSB65498 LBX65492:LBX65498 LLT65492:LLT65498 LVP65492:LVP65498 MFL65492:MFL65498 MPH65492:MPH65498 MZD65492:MZD65498 NIZ65492:NIZ65498 NSV65492:NSV65498 OCR65492:OCR65498 OMN65492:OMN65498 OWJ65492:OWJ65498 PGF65492:PGF65498 PQB65492:PQB65498 PZX65492:PZX65498 QJT65492:QJT65498 QTP65492:QTP65498 RDL65492:RDL65498 RNH65492:RNH65498 RXD65492:RXD65498 SGZ65492:SGZ65498 SQV65492:SQV65498 TAR65492:TAR65498 TKN65492:TKN65498 TUJ65492:TUJ65498 UEF65492:UEF65498 UOB65492:UOB65498 UXX65492:UXX65498 VHT65492:VHT65498 VRP65492:VRP65498 WBL65492:WBL65498 WLH65492:WLH65498 WVD65492:WVD65498 IR131028:IR131034 SN131028:SN131034 ACJ131028:ACJ131034 AMF131028:AMF131034 AWB131028:AWB131034 BFX131028:BFX131034 BPT131028:BPT131034 BZP131028:BZP131034 CJL131028:CJL131034 CTH131028:CTH131034 DDD131028:DDD131034 DMZ131028:DMZ131034 DWV131028:DWV131034 EGR131028:EGR131034 EQN131028:EQN131034 FAJ131028:FAJ131034 FKF131028:FKF131034 FUB131028:FUB131034 GDX131028:GDX131034 GNT131028:GNT131034 GXP131028:GXP131034 HHL131028:HHL131034 HRH131028:HRH131034 IBD131028:IBD131034 IKZ131028:IKZ131034 IUV131028:IUV131034 JER131028:JER131034 JON131028:JON131034 JYJ131028:JYJ131034 KIF131028:KIF131034 KSB131028:KSB131034 LBX131028:LBX131034 LLT131028:LLT131034 LVP131028:LVP131034 MFL131028:MFL131034 MPH131028:MPH131034 MZD131028:MZD131034 NIZ131028:NIZ131034 NSV131028:NSV131034 OCR131028:OCR131034 OMN131028:OMN131034 OWJ131028:OWJ131034 PGF131028:PGF131034 PQB131028:PQB131034 PZX131028:PZX131034 QJT131028:QJT131034 QTP131028:QTP131034 RDL131028:RDL131034 RNH131028:RNH131034 RXD131028:RXD131034 SGZ131028:SGZ131034 SQV131028:SQV131034 TAR131028:TAR131034 TKN131028:TKN131034 TUJ131028:TUJ131034 UEF131028:UEF131034 UOB131028:UOB131034 UXX131028:UXX131034 VHT131028:VHT131034 VRP131028:VRP131034 WBL131028:WBL131034 WLH131028:WLH131034 WVD131028:WVD131034 IR196564:IR196570 SN196564:SN196570 ACJ196564:ACJ196570 AMF196564:AMF196570 AWB196564:AWB196570 BFX196564:BFX196570 BPT196564:BPT196570 BZP196564:BZP196570 CJL196564:CJL196570 CTH196564:CTH196570 DDD196564:DDD196570 DMZ196564:DMZ196570 DWV196564:DWV196570 EGR196564:EGR196570 EQN196564:EQN196570 FAJ196564:FAJ196570 FKF196564:FKF196570 FUB196564:FUB196570 GDX196564:GDX196570 GNT196564:GNT196570 GXP196564:GXP196570 HHL196564:HHL196570 HRH196564:HRH196570 IBD196564:IBD196570 IKZ196564:IKZ196570 IUV196564:IUV196570 JER196564:JER196570 JON196564:JON196570 JYJ196564:JYJ196570 KIF196564:KIF196570 KSB196564:KSB196570 LBX196564:LBX196570 LLT196564:LLT196570 LVP196564:LVP196570 MFL196564:MFL196570 MPH196564:MPH196570 MZD196564:MZD196570 NIZ196564:NIZ196570 NSV196564:NSV196570 OCR196564:OCR196570 OMN196564:OMN196570 OWJ196564:OWJ196570 PGF196564:PGF196570 PQB196564:PQB196570 PZX196564:PZX196570 QJT196564:QJT196570 QTP196564:QTP196570 RDL196564:RDL196570 RNH196564:RNH196570 RXD196564:RXD196570 SGZ196564:SGZ196570 SQV196564:SQV196570 TAR196564:TAR196570 TKN196564:TKN196570 TUJ196564:TUJ196570 UEF196564:UEF196570 UOB196564:UOB196570 UXX196564:UXX196570 VHT196564:VHT196570 VRP196564:VRP196570 WBL196564:WBL196570 WLH196564:WLH196570 WVD196564:WVD196570 IR262100:IR262106 SN262100:SN262106 ACJ262100:ACJ262106 AMF262100:AMF262106 AWB262100:AWB262106 BFX262100:BFX262106 BPT262100:BPT262106 BZP262100:BZP262106 CJL262100:CJL262106 CTH262100:CTH262106 DDD262100:DDD262106 DMZ262100:DMZ262106 DWV262100:DWV262106 EGR262100:EGR262106 EQN262100:EQN262106 FAJ262100:FAJ262106 FKF262100:FKF262106 FUB262100:FUB262106 GDX262100:GDX262106 GNT262100:GNT262106 GXP262100:GXP262106 HHL262100:HHL262106 HRH262100:HRH262106 IBD262100:IBD262106 IKZ262100:IKZ262106 IUV262100:IUV262106 JER262100:JER262106 JON262100:JON262106 JYJ262100:JYJ262106 KIF262100:KIF262106 KSB262100:KSB262106 LBX262100:LBX262106 LLT262100:LLT262106 LVP262100:LVP262106 MFL262100:MFL262106 MPH262100:MPH262106 MZD262100:MZD262106 NIZ262100:NIZ262106 NSV262100:NSV262106 OCR262100:OCR262106 OMN262100:OMN262106 OWJ262100:OWJ262106 PGF262100:PGF262106 PQB262100:PQB262106 PZX262100:PZX262106 QJT262100:QJT262106 QTP262100:QTP262106 RDL262100:RDL262106 RNH262100:RNH262106 RXD262100:RXD262106 SGZ262100:SGZ262106 SQV262100:SQV262106 TAR262100:TAR262106 TKN262100:TKN262106 TUJ262100:TUJ262106 UEF262100:UEF262106 UOB262100:UOB262106 UXX262100:UXX262106 VHT262100:VHT262106 VRP262100:VRP262106 WBL262100:WBL262106 WLH262100:WLH262106 WVD262100:WVD262106 IR327636:IR327642 SN327636:SN327642 ACJ327636:ACJ327642 AMF327636:AMF327642 AWB327636:AWB327642 BFX327636:BFX327642 BPT327636:BPT327642 BZP327636:BZP327642 CJL327636:CJL327642 CTH327636:CTH327642 DDD327636:DDD327642 DMZ327636:DMZ327642 DWV327636:DWV327642 EGR327636:EGR327642 EQN327636:EQN327642 FAJ327636:FAJ327642 FKF327636:FKF327642 FUB327636:FUB327642 GDX327636:GDX327642 GNT327636:GNT327642 GXP327636:GXP327642 HHL327636:HHL327642 HRH327636:HRH327642 IBD327636:IBD327642 IKZ327636:IKZ327642 IUV327636:IUV327642 JER327636:JER327642 JON327636:JON327642 JYJ327636:JYJ327642 KIF327636:KIF327642 KSB327636:KSB327642 LBX327636:LBX327642 LLT327636:LLT327642 LVP327636:LVP327642 MFL327636:MFL327642 MPH327636:MPH327642 MZD327636:MZD327642 NIZ327636:NIZ327642 NSV327636:NSV327642 OCR327636:OCR327642 OMN327636:OMN327642 OWJ327636:OWJ327642 PGF327636:PGF327642 PQB327636:PQB327642 PZX327636:PZX327642 QJT327636:QJT327642 QTP327636:QTP327642 RDL327636:RDL327642 RNH327636:RNH327642 RXD327636:RXD327642 SGZ327636:SGZ327642 SQV327636:SQV327642 TAR327636:TAR327642 TKN327636:TKN327642 TUJ327636:TUJ327642 UEF327636:UEF327642 UOB327636:UOB327642 UXX327636:UXX327642 VHT327636:VHT327642 VRP327636:VRP327642 WBL327636:WBL327642 WLH327636:WLH327642 WVD327636:WVD327642 IR393172:IR393178 SN393172:SN393178 ACJ393172:ACJ393178 AMF393172:AMF393178 AWB393172:AWB393178 BFX393172:BFX393178 BPT393172:BPT393178 BZP393172:BZP393178 CJL393172:CJL393178 CTH393172:CTH393178 DDD393172:DDD393178 DMZ393172:DMZ393178 DWV393172:DWV393178 EGR393172:EGR393178 EQN393172:EQN393178 FAJ393172:FAJ393178 FKF393172:FKF393178 FUB393172:FUB393178 GDX393172:GDX393178 GNT393172:GNT393178 GXP393172:GXP393178 HHL393172:HHL393178 HRH393172:HRH393178 IBD393172:IBD393178 IKZ393172:IKZ393178 IUV393172:IUV393178 JER393172:JER393178 JON393172:JON393178 JYJ393172:JYJ393178 KIF393172:KIF393178 KSB393172:KSB393178 LBX393172:LBX393178 LLT393172:LLT393178 LVP393172:LVP393178 MFL393172:MFL393178 MPH393172:MPH393178 MZD393172:MZD393178 NIZ393172:NIZ393178 NSV393172:NSV393178 OCR393172:OCR393178 OMN393172:OMN393178 OWJ393172:OWJ393178 PGF393172:PGF393178 PQB393172:PQB393178 PZX393172:PZX393178 QJT393172:QJT393178 QTP393172:QTP393178 RDL393172:RDL393178 RNH393172:RNH393178 RXD393172:RXD393178 SGZ393172:SGZ393178 SQV393172:SQV393178 TAR393172:TAR393178 TKN393172:TKN393178 TUJ393172:TUJ393178 UEF393172:UEF393178 UOB393172:UOB393178 UXX393172:UXX393178 VHT393172:VHT393178 VRP393172:VRP393178 WBL393172:WBL393178 WLH393172:WLH393178 WVD393172:WVD393178 IR458708:IR458714 SN458708:SN458714 ACJ458708:ACJ458714 AMF458708:AMF458714 AWB458708:AWB458714 BFX458708:BFX458714 BPT458708:BPT458714 BZP458708:BZP458714 CJL458708:CJL458714 CTH458708:CTH458714 DDD458708:DDD458714 DMZ458708:DMZ458714 DWV458708:DWV458714 EGR458708:EGR458714 EQN458708:EQN458714 FAJ458708:FAJ458714 FKF458708:FKF458714 FUB458708:FUB458714 GDX458708:GDX458714 GNT458708:GNT458714 GXP458708:GXP458714 HHL458708:HHL458714 HRH458708:HRH458714 IBD458708:IBD458714 IKZ458708:IKZ458714 IUV458708:IUV458714 JER458708:JER458714 JON458708:JON458714 JYJ458708:JYJ458714 KIF458708:KIF458714 KSB458708:KSB458714 LBX458708:LBX458714 LLT458708:LLT458714 LVP458708:LVP458714 MFL458708:MFL458714 MPH458708:MPH458714 MZD458708:MZD458714 NIZ458708:NIZ458714 NSV458708:NSV458714 OCR458708:OCR458714 OMN458708:OMN458714 OWJ458708:OWJ458714 PGF458708:PGF458714 PQB458708:PQB458714 PZX458708:PZX458714 QJT458708:QJT458714 QTP458708:QTP458714 RDL458708:RDL458714 RNH458708:RNH458714 RXD458708:RXD458714 SGZ458708:SGZ458714 SQV458708:SQV458714 TAR458708:TAR458714 TKN458708:TKN458714 TUJ458708:TUJ458714 UEF458708:UEF458714 UOB458708:UOB458714 UXX458708:UXX458714 VHT458708:VHT458714 VRP458708:VRP458714 WBL458708:WBL458714 WLH458708:WLH458714 WVD458708:WVD458714 IR524244:IR524250 SN524244:SN524250 ACJ524244:ACJ524250 AMF524244:AMF524250 AWB524244:AWB524250 BFX524244:BFX524250 BPT524244:BPT524250 BZP524244:BZP524250 CJL524244:CJL524250 CTH524244:CTH524250 DDD524244:DDD524250 DMZ524244:DMZ524250 DWV524244:DWV524250 EGR524244:EGR524250 EQN524244:EQN524250 FAJ524244:FAJ524250 FKF524244:FKF524250 FUB524244:FUB524250 GDX524244:GDX524250 GNT524244:GNT524250 GXP524244:GXP524250 HHL524244:HHL524250 HRH524244:HRH524250 IBD524244:IBD524250 IKZ524244:IKZ524250 IUV524244:IUV524250 JER524244:JER524250 JON524244:JON524250 JYJ524244:JYJ524250 KIF524244:KIF524250 KSB524244:KSB524250 LBX524244:LBX524250 LLT524244:LLT524250 LVP524244:LVP524250 MFL524244:MFL524250 MPH524244:MPH524250 MZD524244:MZD524250 NIZ524244:NIZ524250 NSV524244:NSV524250 OCR524244:OCR524250 OMN524244:OMN524250 OWJ524244:OWJ524250 PGF524244:PGF524250 PQB524244:PQB524250 PZX524244:PZX524250 QJT524244:QJT524250 QTP524244:QTP524250 RDL524244:RDL524250 RNH524244:RNH524250 RXD524244:RXD524250 SGZ524244:SGZ524250 SQV524244:SQV524250 TAR524244:TAR524250 TKN524244:TKN524250 TUJ524244:TUJ524250 UEF524244:UEF524250 UOB524244:UOB524250 UXX524244:UXX524250 VHT524244:VHT524250 VRP524244:VRP524250 WBL524244:WBL524250 WLH524244:WLH524250 WVD524244:WVD524250 IR589780:IR589786 SN589780:SN589786 ACJ589780:ACJ589786 AMF589780:AMF589786 AWB589780:AWB589786 BFX589780:BFX589786 BPT589780:BPT589786 BZP589780:BZP589786 CJL589780:CJL589786 CTH589780:CTH589786 DDD589780:DDD589786 DMZ589780:DMZ589786 DWV589780:DWV589786 EGR589780:EGR589786 EQN589780:EQN589786 FAJ589780:FAJ589786 FKF589780:FKF589786 FUB589780:FUB589786 GDX589780:GDX589786 GNT589780:GNT589786 GXP589780:GXP589786 HHL589780:HHL589786 HRH589780:HRH589786 IBD589780:IBD589786 IKZ589780:IKZ589786 IUV589780:IUV589786 JER589780:JER589786 JON589780:JON589786 JYJ589780:JYJ589786 KIF589780:KIF589786 KSB589780:KSB589786 LBX589780:LBX589786 LLT589780:LLT589786 LVP589780:LVP589786 MFL589780:MFL589786 MPH589780:MPH589786 MZD589780:MZD589786 NIZ589780:NIZ589786 NSV589780:NSV589786 OCR589780:OCR589786 OMN589780:OMN589786 OWJ589780:OWJ589786 PGF589780:PGF589786 PQB589780:PQB589786 PZX589780:PZX589786 QJT589780:QJT589786 QTP589780:QTP589786 RDL589780:RDL589786 RNH589780:RNH589786 RXD589780:RXD589786 SGZ589780:SGZ589786 SQV589780:SQV589786 TAR589780:TAR589786 TKN589780:TKN589786 TUJ589780:TUJ589786 UEF589780:UEF589786 UOB589780:UOB589786 UXX589780:UXX589786 VHT589780:VHT589786 VRP589780:VRP589786 WBL589780:WBL589786 WLH589780:WLH589786 WVD589780:WVD589786 IR655316:IR655322 SN655316:SN655322 ACJ655316:ACJ655322 AMF655316:AMF655322 AWB655316:AWB655322 BFX655316:BFX655322 BPT655316:BPT655322 BZP655316:BZP655322 CJL655316:CJL655322 CTH655316:CTH655322 DDD655316:DDD655322 DMZ655316:DMZ655322 DWV655316:DWV655322 EGR655316:EGR655322 EQN655316:EQN655322 FAJ655316:FAJ655322 FKF655316:FKF655322 FUB655316:FUB655322 GDX655316:GDX655322 GNT655316:GNT655322 GXP655316:GXP655322 HHL655316:HHL655322 HRH655316:HRH655322 IBD655316:IBD655322 IKZ655316:IKZ655322 IUV655316:IUV655322 JER655316:JER655322 JON655316:JON655322 JYJ655316:JYJ655322 KIF655316:KIF655322 KSB655316:KSB655322 LBX655316:LBX655322 LLT655316:LLT655322 LVP655316:LVP655322 MFL655316:MFL655322 MPH655316:MPH655322 MZD655316:MZD655322 NIZ655316:NIZ655322 NSV655316:NSV655322 OCR655316:OCR655322 OMN655316:OMN655322 OWJ655316:OWJ655322 PGF655316:PGF655322 PQB655316:PQB655322 PZX655316:PZX655322 QJT655316:QJT655322 QTP655316:QTP655322 RDL655316:RDL655322 RNH655316:RNH655322 RXD655316:RXD655322 SGZ655316:SGZ655322 SQV655316:SQV655322 TAR655316:TAR655322 TKN655316:TKN655322 TUJ655316:TUJ655322 UEF655316:UEF655322 UOB655316:UOB655322 UXX655316:UXX655322 VHT655316:VHT655322 VRP655316:VRP655322 WBL655316:WBL655322 WLH655316:WLH655322 WVD655316:WVD655322 IR720852:IR720858 SN720852:SN720858 ACJ720852:ACJ720858 AMF720852:AMF720858 AWB720852:AWB720858 BFX720852:BFX720858 BPT720852:BPT720858 BZP720852:BZP720858 CJL720852:CJL720858 CTH720852:CTH720858 DDD720852:DDD720858 DMZ720852:DMZ720858 DWV720852:DWV720858 EGR720852:EGR720858 EQN720852:EQN720858 FAJ720852:FAJ720858 FKF720852:FKF720858 FUB720852:FUB720858 GDX720852:GDX720858 GNT720852:GNT720858 GXP720852:GXP720858 HHL720852:HHL720858 HRH720852:HRH720858 IBD720852:IBD720858 IKZ720852:IKZ720858 IUV720852:IUV720858 JER720852:JER720858 JON720852:JON720858 JYJ720852:JYJ720858 KIF720852:KIF720858 KSB720852:KSB720858 LBX720852:LBX720858 LLT720852:LLT720858 LVP720852:LVP720858 MFL720852:MFL720858 MPH720852:MPH720858 MZD720852:MZD720858 NIZ720852:NIZ720858 NSV720852:NSV720858 OCR720852:OCR720858 OMN720852:OMN720858 OWJ720852:OWJ720858 PGF720852:PGF720858 PQB720852:PQB720858 PZX720852:PZX720858 QJT720852:QJT720858 QTP720852:QTP720858 RDL720852:RDL720858 RNH720852:RNH720858 RXD720852:RXD720858 SGZ720852:SGZ720858 SQV720852:SQV720858 TAR720852:TAR720858 TKN720852:TKN720858 TUJ720852:TUJ720858 UEF720852:UEF720858 UOB720852:UOB720858 UXX720852:UXX720858 VHT720852:VHT720858 VRP720852:VRP720858 WBL720852:WBL720858 WLH720852:WLH720858 WVD720852:WVD720858 IR786388:IR786394 SN786388:SN786394 ACJ786388:ACJ786394 AMF786388:AMF786394 AWB786388:AWB786394 BFX786388:BFX786394 BPT786388:BPT786394 BZP786388:BZP786394 CJL786388:CJL786394 CTH786388:CTH786394 DDD786388:DDD786394 DMZ786388:DMZ786394 DWV786388:DWV786394 EGR786388:EGR786394 EQN786388:EQN786394 FAJ786388:FAJ786394 FKF786388:FKF786394 FUB786388:FUB786394 GDX786388:GDX786394 GNT786388:GNT786394 GXP786388:GXP786394 HHL786388:HHL786394 HRH786388:HRH786394 IBD786388:IBD786394 IKZ786388:IKZ786394 IUV786388:IUV786394 JER786388:JER786394 JON786388:JON786394 JYJ786388:JYJ786394 KIF786388:KIF786394 KSB786388:KSB786394 LBX786388:LBX786394 LLT786388:LLT786394 LVP786388:LVP786394 MFL786388:MFL786394 MPH786388:MPH786394 MZD786388:MZD786394 NIZ786388:NIZ786394 NSV786388:NSV786394 OCR786388:OCR786394 OMN786388:OMN786394 OWJ786388:OWJ786394 PGF786388:PGF786394 PQB786388:PQB786394 PZX786388:PZX786394 QJT786388:QJT786394 QTP786388:QTP786394 RDL786388:RDL786394 RNH786388:RNH786394 RXD786388:RXD786394 SGZ786388:SGZ786394 SQV786388:SQV786394 TAR786388:TAR786394 TKN786388:TKN786394 TUJ786388:TUJ786394 UEF786388:UEF786394 UOB786388:UOB786394 UXX786388:UXX786394 VHT786388:VHT786394 VRP786388:VRP786394 WBL786388:WBL786394 WLH786388:WLH786394 WVD786388:WVD786394 IR851924:IR851930 SN851924:SN851930 ACJ851924:ACJ851930 AMF851924:AMF851930 AWB851924:AWB851930 BFX851924:BFX851930 BPT851924:BPT851930 BZP851924:BZP851930 CJL851924:CJL851930 CTH851924:CTH851930 DDD851924:DDD851930 DMZ851924:DMZ851930 DWV851924:DWV851930 EGR851924:EGR851930 EQN851924:EQN851930 FAJ851924:FAJ851930 FKF851924:FKF851930 FUB851924:FUB851930 GDX851924:GDX851930 GNT851924:GNT851930 GXP851924:GXP851930 HHL851924:HHL851930 HRH851924:HRH851930 IBD851924:IBD851930 IKZ851924:IKZ851930 IUV851924:IUV851930 JER851924:JER851930 JON851924:JON851930 JYJ851924:JYJ851930 KIF851924:KIF851930 KSB851924:KSB851930 LBX851924:LBX851930 LLT851924:LLT851930 LVP851924:LVP851930 MFL851924:MFL851930 MPH851924:MPH851930 MZD851924:MZD851930 NIZ851924:NIZ851930 NSV851924:NSV851930 OCR851924:OCR851930 OMN851924:OMN851930 OWJ851924:OWJ851930 PGF851924:PGF851930 PQB851924:PQB851930 PZX851924:PZX851930 QJT851924:QJT851930 QTP851924:QTP851930 RDL851924:RDL851930 RNH851924:RNH851930 RXD851924:RXD851930 SGZ851924:SGZ851930 SQV851924:SQV851930 TAR851924:TAR851930 TKN851924:TKN851930 TUJ851924:TUJ851930 UEF851924:UEF851930 UOB851924:UOB851930 UXX851924:UXX851930 VHT851924:VHT851930 VRP851924:VRP851930 WBL851924:WBL851930 WLH851924:WLH851930 WVD851924:WVD851930 IR917460:IR917466 SN917460:SN917466 ACJ917460:ACJ917466 AMF917460:AMF917466 AWB917460:AWB917466 BFX917460:BFX917466 BPT917460:BPT917466 BZP917460:BZP917466 CJL917460:CJL917466 CTH917460:CTH917466 DDD917460:DDD917466 DMZ917460:DMZ917466 DWV917460:DWV917466 EGR917460:EGR917466 EQN917460:EQN917466 FAJ917460:FAJ917466 FKF917460:FKF917466 FUB917460:FUB917466 GDX917460:GDX917466 GNT917460:GNT917466 GXP917460:GXP917466 HHL917460:HHL917466 HRH917460:HRH917466 IBD917460:IBD917466 IKZ917460:IKZ917466 IUV917460:IUV917466 JER917460:JER917466 JON917460:JON917466 JYJ917460:JYJ917466 KIF917460:KIF917466 KSB917460:KSB917466 LBX917460:LBX917466 LLT917460:LLT917466 LVP917460:LVP917466 MFL917460:MFL917466 MPH917460:MPH917466 MZD917460:MZD917466 NIZ917460:NIZ917466 NSV917460:NSV917466 OCR917460:OCR917466 OMN917460:OMN917466 OWJ917460:OWJ917466 PGF917460:PGF917466 PQB917460:PQB917466 PZX917460:PZX917466 QJT917460:QJT917466 QTP917460:QTP917466 RDL917460:RDL917466 RNH917460:RNH917466 RXD917460:RXD917466 SGZ917460:SGZ917466 SQV917460:SQV917466 TAR917460:TAR917466 TKN917460:TKN917466 TUJ917460:TUJ917466 UEF917460:UEF917466 UOB917460:UOB917466 UXX917460:UXX917466 VHT917460:VHT917466 VRP917460:VRP917466 WBL917460:WBL917466 WLH917460:WLH917466 WVD917460:WVD917466 IR982996:IR983002 SN982996:SN983002 ACJ982996:ACJ983002 AMF982996:AMF983002 AWB982996:AWB983002 BFX982996:BFX983002 BPT982996:BPT983002 BZP982996:BZP983002 CJL982996:CJL983002 CTH982996:CTH983002 DDD982996:DDD983002 DMZ982996:DMZ983002 DWV982996:DWV983002 EGR982996:EGR983002 EQN982996:EQN983002 FAJ982996:FAJ983002 FKF982996:FKF983002 FUB982996:FUB983002 GDX982996:GDX983002 GNT982996:GNT983002 GXP982996:GXP983002 HHL982996:HHL983002 HRH982996:HRH983002 IBD982996:IBD983002 IKZ982996:IKZ983002 IUV982996:IUV983002 JER982996:JER983002 JON982996:JON983002 JYJ982996:JYJ983002 KIF982996:KIF983002 KSB982996:KSB983002 LBX982996:LBX983002 LLT982996:LLT983002 LVP982996:LVP983002 MFL982996:MFL983002 MPH982996:MPH983002 MZD982996:MZD983002 NIZ982996:NIZ983002 NSV982996:NSV983002 OCR982996:OCR983002 OMN982996:OMN983002 OWJ982996:OWJ983002 PGF982996:PGF983002 PQB982996:PQB983002 PZX982996:PZX983002 QJT982996:QJT983002 QTP982996:QTP983002 RDL982996:RDL983002 RNH982996:RNH983002 RXD982996:RXD983002 SGZ982996:SGZ983002 SQV982996:SQV983002 TAR982996:TAR983002 TKN982996:TKN983002 TUJ982996:TUJ983002 UEF982996:UEF983002 UOB982996:UOB983002 UXX982996:UXX983002 VHT982996:VHT983002 VRP982996:VRP983002 WBL982996:WBL983002 WLH982996:WLH983002 WVD982996:WVD983002">
      <formula1>"LNG,Boru Gazı"</formula1>
    </dataValidation>
  </dataValidations>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4">
    <tabColor rgb="FFFF0000"/>
  </sheetPr>
  <dimension ref="A1:I35"/>
  <sheetViews>
    <sheetView topLeftCell="A5" workbookViewId="0">
      <selection activeCell="C20" sqref="C20"/>
    </sheetView>
  </sheetViews>
  <sheetFormatPr defaultRowHeight="12.75"/>
  <cols>
    <col min="1" max="1" width="20.28515625" style="13" bestFit="1" customWidth="1"/>
    <col min="2" max="2" width="19.85546875" style="13" customWidth="1"/>
    <col min="3" max="3" width="19.140625" style="13" customWidth="1"/>
    <col min="4" max="6" width="15" style="13" customWidth="1"/>
    <col min="7" max="250" width="9.140625" style="13"/>
    <col min="251" max="251" width="27.42578125" style="13" customWidth="1"/>
    <col min="252" max="252" width="17.85546875" style="13" customWidth="1"/>
    <col min="253" max="253" width="26" style="13" customWidth="1"/>
    <col min="254" max="254" width="10.42578125" style="13" customWidth="1"/>
    <col min="255" max="255" width="13" style="13" customWidth="1"/>
    <col min="256" max="256" width="32.42578125" style="13" bestFit="1" customWidth="1"/>
    <col min="257" max="506" width="9.140625" style="13"/>
    <col min="507" max="507" width="27.42578125" style="13" customWidth="1"/>
    <col min="508" max="508" width="17.85546875" style="13" customWidth="1"/>
    <col min="509" max="509" width="26" style="13" customWidth="1"/>
    <col min="510" max="510" width="10.42578125" style="13" customWidth="1"/>
    <col min="511" max="511" width="13" style="13" customWidth="1"/>
    <col min="512" max="512" width="32.42578125" style="13" bestFit="1" customWidth="1"/>
    <col min="513" max="762" width="9.140625" style="13"/>
    <col min="763" max="763" width="27.42578125" style="13" customWidth="1"/>
    <col min="764" max="764" width="17.85546875" style="13" customWidth="1"/>
    <col min="765" max="765" width="26" style="13" customWidth="1"/>
    <col min="766" max="766" width="10.42578125" style="13" customWidth="1"/>
    <col min="767" max="767" width="13" style="13" customWidth="1"/>
    <col min="768" max="768" width="32.42578125" style="13" bestFit="1" customWidth="1"/>
    <col min="769" max="1018" width="9.140625" style="13"/>
    <col min="1019" max="1019" width="27.42578125" style="13" customWidth="1"/>
    <col min="1020" max="1020" width="17.85546875" style="13" customWidth="1"/>
    <col min="1021" max="1021" width="26" style="13" customWidth="1"/>
    <col min="1022" max="1022" width="10.42578125" style="13" customWidth="1"/>
    <col min="1023" max="1023" width="13" style="13" customWidth="1"/>
    <col min="1024" max="1024" width="32.42578125" style="13" bestFit="1" customWidth="1"/>
    <col min="1025" max="1274" width="9.140625" style="13"/>
    <col min="1275" max="1275" width="27.42578125" style="13" customWidth="1"/>
    <col min="1276" max="1276" width="17.85546875" style="13" customWidth="1"/>
    <col min="1277" max="1277" width="26" style="13" customWidth="1"/>
    <col min="1278" max="1278" width="10.42578125" style="13" customWidth="1"/>
    <col min="1279" max="1279" width="13" style="13" customWidth="1"/>
    <col min="1280" max="1280" width="32.42578125" style="13" bestFit="1" customWidth="1"/>
    <col min="1281" max="1530" width="9.140625" style="13"/>
    <col min="1531" max="1531" width="27.42578125" style="13" customWidth="1"/>
    <col min="1532" max="1532" width="17.85546875" style="13" customWidth="1"/>
    <col min="1533" max="1533" width="26" style="13" customWidth="1"/>
    <col min="1534" max="1534" width="10.42578125" style="13" customWidth="1"/>
    <col min="1535" max="1535" width="13" style="13" customWidth="1"/>
    <col min="1536" max="1536" width="32.42578125" style="13" bestFit="1" customWidth="1"/>
    <col min="1537" max="1786" width="9.140625" style="13"/>
    <col min="1787" max="1787" width="27.42578125" style="13" customWidth="1"/>
    <col min="1788" max="1788" width="17.85546875" style="13" customWidth="1"/>
    <col min="1789" max="1789" width="26" style="13" customWidth="1"/>
    <col min="1790" max="1790" width="10.42578125" style="13" customWidth="1"/>
    <col min="1791" max="1791" width="13" style="13" customWidth="1"/>
    <col min="1792" max="1792" width="32.42578125" style="13" bestFit="1" customWidth="1"/>
    <col min="1793" max="2042" width="9.140625" style="13"/>
    <col min="2043" max="2043" width="27.42578125" style="13" customWidth="1"/>
    <col min="2044" max="2044" width="17.85546875" style="13" customWidth="1"/>
    <col min="2045" max="2045" width="26" style="13" customWidth="1"/>
    <col min="2046" max="2046" width="10.42578125" style="13" customWidth="1"/>
    <col min="2047" max="2047" width="13" style="13" customWidth="1"/>
    <col min="2048" max="2048" width="32.42578125" style="13" bestFit="1" customWidth="1"/>
    <col min="2049" max="2298" width="9.140625" style="13"/>
    <col min="2299" max="2299" width="27.42578125" style="13" customWidth="1"/>
    <col min="2300" max="2300" width="17.85546875" style="13" customWidth="1"/>
    <col min="2301" max="2301" width="26" style="13" customWidth="1"/>
    <col min="2302" max="2302" width="10.42578125" style="13" customWidth="1"/>
    <col min="2303" max="2303" width="13" style="13" customWidth="1"/>
    <col min="2304" max="2304" width="32.42578125" style="13" bestFit="1" customWidth="1"/>
    <col min="2305" max="2554" width="9.140625" style="13"/>
    <col min="2555" max="2555" width="27.42578125" style="13" customWidth="1"/>
    <col min="2556" max="2556" width="17.85546875" style="13" customWidth="1"/>
    <col min="2557" max="2557" width="26" style="13" customWidth="1"/>
    <col min="2558" max="2558" width="10.42578125" style="13" customWidth="1"/>
    <col min="2559" max="2559" width="13" style="13" customWidth="1"/>
    <col min="2560" max="2560" width="32.42578125" style="13" bestFit="1" customWidth="1"/>
    <col min="2561" max="2810" width="9.140625" style="13"/>
    <col min="2811" max="2811" width="27.42578125" style="13" customWidth="1"/>
    <col min="2812" max="2812" width="17.85546875" style="13" customWidth="1"/>
    <col min="2813" max="2813" width="26" style="13" customWidth="1"/>
    <col min="2814" max="2814" width="10.42578125" style="13" customWidth="1"/>
    <col min="2815" max="2815" width="13" style="13" customWidth="1"/>
    <col min="2816" max="2816" width="32.42578125" style="13" bestFit="1" customWidth="1"/>
    <col min="2817" max="3066" width="9.140625" style="13"/>
    <col min="3067" max="3067" width="27.42578125" style="13" customWidth="1"/>
    <col min="3068" max="3068" width="17.85546875" style="13" customWidth="1"/>
    <col min="3069" max="3069" width="26" style="13" customWidth="1"/>
    <col min="3070" max="3070" width="10.42578125" style="13" customWidth="1"/>
    <col min="3071" max="3071" width="13" style="13" customWidth="1"/>
    <col min="3072" max="3072" width="32.42578125" style="13" bestFit="1" customWidth="1"/>
    <col min="3073" max="3322" width="9.140625" style="13"/>
    <col min="3323" max="3323" width="27.42578125" style="13" customWidth="1"/>
    <col min="3324" max="3324" width="17.85546875" style="13" customWidth="1"/>
    <col min="3325" max="3325" width="26" style="13" customWidth="1"/>
    <col min="3326" max="3326" width="10.42578125" style="13" customWidth="1"/>
    <col min="3327" max="3327" width="13" style="13" customWidth="1"/>
    <col min="3328" max="3328" width="32.42578125" style="13" bestFit="1" customWidth="1"/>
    <col min="3329" max="3578" width="9.140625" style="13"/>
    <col min="3579" max="3579" width="27.42578125" style="13" customWidth="1"/>
    <col min="3580" max="3580" width="17.85546875" style="13" customWidth="1"/>
    <col min="3581" max="3581" width="26" style="13" customWidth="1"/>
    <col min="3582" max="3582" width="10.42578125" style="13" customWidth="1"/>
    <col min="3583" max="3583" width="13" style="13" customWidth="1"/>
    <col min="3584" max="3584" width="32.42578125" style="13" bestFit="1" customWidth="1"/>
    <col min="3585" max="3834" width="9.140625" style="13"/>
    <col min="3835" max="3835" width="27.42578125" style="13" customWidth="1"/>
    <col min="3836" max="3836" width="17.85546875" style="13" customWidth="1"/>
    <col min="3837" max="3837" width="26" style="13" customWidth="1"/>
    <col min="3838" max="3838" width="10.42578125" style="13" customWidth="1"/>
    <col min="3839" max="3839" width="13" style="13" customWidth="1"/>
    <col min="3840" max="3840" width="32.42578125" style="13" bestFit="1" customWidth="1"/>
    <col min="3841" max="4090" width="9.140625" style="13"/>
    <col min="4091" max="4091" width="27.42578125" style="13" customWidth="1"/>
    <col min="4092" max="4092" width="17.85546875" style="13" customWidth="1"/>
    <col min="4093" max="4093" width="26" style="13" customWidth="1"/>
    <col min="4094" max="4094" width="10.42578125" style="13" customWidth="1"/>
    <col min="4095" max="4095" width="13" style="13" customWidth="1"/>
    <col min="4096" max="4096" width="32.42578125" style="13" bestFit="1" customWidth="1"/>
    <col min="4097" max="4346" width="9.140625" style="13"/>
    <col min="4347" max="4347" width="27.42578125" style="13" customWidth="1"/>
    <col min="4348" max="4348" width="17.85546875" style="13" customWidth="1"/>
    <col min="4349" max="4349" width="26" style="13" customWidth="1"/>
    <col min="4350" max="4350" width="10.42578125" style="13" customWidth="1"/>
    <col min="4351" max="4351" width="13" style="13" customWidth="1"/>
    <col min="4352" max="4352" width="32.42578125" style="13" bestFit="1" customWidth="1"/>
    <col min="4353" max="4602" width="9.140625" style="13"/>
    <col min="4603" max="4603" width="27.42578125" style="13" customWidth="1"/>
    <col min="4604" max="4604" width="17.85546875" style="13" customWidth="1"/>
    <col min="4605" max="4605" width="26" style="13" customWidth="1"/>
    <col min="4606" max="4606" width="10.42578125" style="13" customWidth="1"/>
    <col min="4607" max="4607" width="13" style="13" customWidth="1"/>
    <col min="4608" max="4608" width="32.42578125" style="13" bestFit="1" customWidth="1"/>
    <col min="4609" max="4858" width="9.140625" style="13"/>
    <col min="4859" max="4859" width="27.42578125" style="13" customWidth="1"/>
    <col min="4860" max="4860" width="17.85546875" style="13" customWidth="1"/>
    <col min="4861" max="4861" width="26" style="13" customWidth="1"/>
    <col min="4862" max="4862" width="10.42578125" style="13" customWidth="1"/>
    <col min="4863" max="4863" width="13" style="13" customWidth="1"/>
    <col min="4864" max="4864" width="32.42578125" style="13" bestFit="1" customWidth="1"/>
    <col min="4865" max="5114" width="9.140625" style="13"/>
    <col min="5115" max="5115" width="27.42578125" style="13" customWidth="1"/>
    <col min="5116" max="5116" width="17.85546875" style="13" customWidth="1"/>
    <col min="5117" max="5117" width="26" style="13" customWidth="1"/>
    <col min="5118" max="5118" width="10.42578125" style="13" customWidth="1"/>
    <col min="5119" max="5119" width="13" style="13" customWidth="1"/>
    <col min="5120" max="5120" width="32.42578125" style="13" bestFit="1" customWidth="1"/>
    <col min="5121" max="5370" width="9.140625" style="13"/>
    <col min="5371" max="5371" width="27.42578125" style="13" customWidth="1"/>
    <col min="5372" max="5372" width="17.85546875" style="13" customWidth="1"/>
    <col min="5373" max="5373" width="26" style="13" customWidth="1"/>
    <col min="5374" max="5374" width="10.42578125" style="13" customWidth="1"/>
    <col min="5375" max="5375" width="13" style="13" customWidth="1"/>
    <col min="5376" max="5376" width="32.42578125" style="13" bestFit="1" customWidth="1"/>
    <col min="5377" max="5626" width="9.140625" style="13"/>
    <col min="5627" max="5627" width="27.42578125" style="13" customWidth="1"/>
    <col min="5628" max="5628" width="17.85546875" style="13" customWidth="1"/>
    <col min="5629" max="5629" width="26" style="13" customWidth="1"/>
    <col min="5630" max="5630" width="10.42578125" style="13" customWidth="1"/>
    <col min="5631" max="5631" width="13" style="13" customWidth="1"/>
    <col min="5632" max="5632" width="32.42578125" style="13" bestFit="1" customWidth="1"/>
    <col min="5633" max="5882" width="9.140625" style="13"/>
    <col min="5883" max="5883" width="27.42578125" style="13" customWidth="1"/>
    <col min="5884" max="5884" width="17.85546875" style="13" customWidth="1"/>
    <col min="5885" max="5885" width="26" style="13" customWidth="1"/>
    <col min="5886" max="5886" width="10.42578125" style="13" customWidth="1"/>
    <col min="5887" max="5887" width="13" style="13" customWidth="1"/>
    <col min="5888" max="5888" width="32.42578125" style="13" bestFit="1" customWidth="1"/>
    <col min="5889" max="6138" width="9.140625" style="13"/>
    <col min="6139" max="6139" width="27.42578125" style="13" customWidth="1"/>
    <col min="6140" max="6140" width="17.85546875" style="13" customWidth="1"/>
    <col min="6141" max="6141" width="26" style="13" customWidth="1"/>
    <col min="6142" max="6142" width="10.42578125" style="13" customWidth="1"/>
    <col min="6143" max="6143" width="13" style="13" customWidth="1"/>
    <col min="6144" max="6144" width="32.42578125" style="13" bestFit="1" customWidth="1"/>
    <col min="6145" max="6394" width="9.140625" style="13"/>
    <col min="6395" max="6395" width="27.42578125" style="13" customWidth="1"/>
    <col min="6396" max="6396" width="17.85546875" style="13" customWidth="1"/>
    <col min="6397" max="6397" width="26" style="13" customWidth="1"/>
    <col min="6398" max="6398" width="10.42578125" style="13" customWidth="1"/>
    <col min="6399" max="6399" width="13" style="13" customWidth="1"/>
    <col min="6400" max="6400" width="32.42578125" style="13" bestFit="1" customWidth="1"/>
    <col min="6401" max="6650" width="9.140625" style="13"/>
    <col min="6651" max="6651" width="27.42578125" style="13" customWidth="1"/>
    <col min="6652" max="6652" width="17.85546875" style="13" customWidth="1"/>
    <col min="6653" max="6653" width="26" style="13" customWidth="1"/>
    <col min="6654" max="6654" width="10.42578125" style="13" customWidth="1"/>
    <col min="6655" max="6655" width="13" style="13" customWidth="1"/>
    <col min="6656" max="6656" width="32.42578125" style="13" bestFit="1" customWidth="1"/>
    <col min="6657" max="6906" width="9.140625" style="13"/>
    <col min="6907" max="6907" width="27.42578125" style="13" customWidth="1"/>
    <col min="6908" max="6908" width="17.85546875" style="13" customWidth="1"/>
    <col min="6909" max="6909" width="26" style="13" customWidth="1"/>
    <col min="6910" max="6910" width="10.42578125" style="13" customWidth="1"/>
    <col min="6911" max="6911" width="13" style="13" customWidth="1"/>
    <col min="6912" max="6912" width="32.42578125" style="13" bestFit="1" customWidth="1"/>
    <col min="6913" max="7162" width="9.140625" style="13"/>
    <col min="7163" max="7163" width="27.42578125" style="13" customWidth="1"/>
    <col min="7164" max="7164" width="17.85546875" style="13" customWidth="1"/>
    <col min="7165" max="7165" width="26" style="13" customWidth="1"/>
    <col min="7166" max="7166" width="10.42578125" style="13" customWidth="1"/>
    <col min="7167" max="7167" width="13" style="13" customWidth="1"/>
    <col min="7168" max="7168" width="32.42578125" style="13" bestFit="1" customWidth="1"/>
    <col min="7169" max="7418" width="9.140625" style="13"/>
    <col min="7419" max="7419" width="27.42578125" style="13" customWidth="1"/>
    <col min="7420" max="7420" width="17.85546875" style="13" customWidth="1"/>
    <col min="7421" max="7421" width="26" style="13" customWidth="1"/>
    <col min="7422" max="7422" width="10.42578125" style="13" customWidth="1"/>
    <col min="7423" max="7423" width="13" style="13" customWidth="1"/>
    <col min="7424" max="7424" width="32.42578125" style="13" bestFit="1" customWidth="1"/>
    <col min="7425" max="7674" width="9.140625" style="13"/>
    <col min="7675" max="7675" width="27.42578125" style="13" customWidth="1"/>
    <col min="7676" max="7676" width="17.85546875" style="13" customWidth="1"/>
    <col min="7677" max="7677" width="26" style="13" customWidth="1"/>
    <col min="7678" max="7678" width="10.42578125" style="13" customWidth="1"/>
    <col min="7679" max="7679" width="13" style="13" customWidth="1"/>
    <col min="7680" max="7680" width="32.42578125" style="13" bestFit="1" customWidth="1"/>
    <col min="7681" max="7930" width="9.140625" style="13"/>
    <col min="7931" max="7931" width="27.42578125" style="13" customWidth="1"/>
    <col min="7932" max="7932" width="17.85546875" style="13" customWidth="1"/>
    <col min="7933" max="7933" width="26" style="13" customWidth="1"/>
    <col min="7934" max="7934" width="10.42578125" style="13" customWidth="1"/>
    <col min="7935" max="7935" width="13" style="13" customWidth="1"/>
    <col min="7936" max="7936" width="32.42578125" style="13" bestFit="1" customWidth="1"/>
    <col min="7937" max="8186" width="9.140625" style="13"/>
    <col min="8187" max="8187" width="27.42578125" style="13" customWidth="1"/>
    <col min="8188" max="8188" width="17.85546875" style="13" customWidth="1"/>
    <col min="8189" max="8189" width="26" style="13" customWidth="1"/>
    <col min="8190" max="8190" width="10.42578125" style="13" customWidth="1"/>
    <col min="8191" max="8191" width="13" style="13" customWidth="1"/>
    <col min="8192" max="8192" width="32.42578125" style="13" bestFit="1" customWidth="1"/>
    <col min="8193" max="8442" width="9.140625" style="13"/>
    <col min="8443" max="8443" width="27.42578125" style="13" customWidth="1"/>
    <col min="8444" max="8444" width="17.85546875" style="13" customWidth="1"/>
    <col min="8445" max="8445" width="26" style="13" customWidth="1"/>
    <col min="8446" max="8446" width="10.42578125" style="13" customWidth="1"/>
    <col min="8447" max="8447" width="13" style="13" customWidth="1"/>
    <col min="8448" max="8448" width="32.42578125" style="13" bestFit="1" customWidth="1"/>
    <col min="8449" max="8698" width="9.140625" style="13"/>
    <col min="8699" max="8699" width="27.42578125" style="13" customWidth="1"/>
    <col min="8700" max="8700" width="17.85546875" style="13" customWidth="1"/>
    <col min="8701" max="8701" width="26" style="13" customWidth="1"/>
    <col min="8702" max="8702" width="10.42578125" style="13" customWidth="1"/>
    <col min="8703" max="8703" width="13" style="13" customWidth="1"/>
    <col min="8704" max="8704" width="32.42578125" style="13" bestFit="1" customWidth="1"/>
    <col min="8705" max="8954" width="9.140625" style="13"/>
    <col min="8955" max="8955" width="27.42578125" style="13" customWidth="1"/>
    <col min="8956" max="8956" width="17.85546875" style="13" customWidth="1"/>
    <col min="8957" max="8957" width="26" style="13" customWidth="1"/>
    <col min="8958" max="8958" width="10.42578125" style="13" customWidth="1"/>
    <col min="8959" max="8959" width="13" style="13" customWidth="1"/>
    <col min="8960" max="8960" width="32.42578125" style="13" bestFit="1" customWidth="1"/>
    <col min="8961" max="9210" width="9.140625" style="13"/>
    <col min="9211" max="9211" width="27.42578125" style="13" customWidth="1"/>
    <col min="9212" max="9212" width="17.85546875" style="13" customWidth="1"/>
    <col min="9213" max="9213" width="26" style="13" customWidth="1"/>
    <col min="9214" max="9214" width="10.42578125" style="13" customWidth="1"/>
    <col min="9215" max="9215" width="13" style="13" customWidth="1"/>
    <col min="9216" max="9216" width="32.42578125" style="13" bestFit="1" customWidth="1"/>
    <col min="9217" max="9466" width="9.140625" style="13"/>
    <col min="9467" max="9467" width="27.42578125" style="13" customWidth="1"/>
    <col min="9468" max="9468" width="17.85546875" style="13" customWidth="1"/>
    <col min="9469" max="9469" width="26" style="13" customWidth="1"/>
    <col min="9470" max="9470" width="10.42578125" style="13" customWidth="1"/>
    <col min="9471" max="9471" width="13" style="13" customWidth="1"/>
    <col min="9472" max="9472" width="32.42578125" style="13" bestFit="1" customWidth="1"/>
    <col min="9473" max="9722" width="9.140625" style="13"/>
    <col min="9723" max="9723" width="27.42578125" style="13" customWidth="1"/>
    <col min="9724" max="9724" width="17.85546875" style="13" customWidth="1"/>
    <col min="9725" max="9725" width="26" style="13" customWidth="1"/>
    <col min="9726" max="9726" width="10.42578125" style="13" customWidth="1"/>
    <col min="9727" max="9727" width="13" style="13" customWidth="1"/>
    <col min="9728" max="9728" width="32.42578125" style="13" bestFit="1" customWidth="1"/>
    <col min="9729" max="9978" width="9.140625" style="13"/>
    <col min="9979" max="9979" width="27.42578125" style="13" customWidth="1"/>
    <col min="9980" max="9980" width="17.85546875" style="13" customWidth="1"/>
    <col min="9981" max="9981" width="26" style="13" customWidth="1"/>
    <col min="9982" max="9982" width="10.42578125" style="13" customWidth="1"/>
    <col min="9983" max="9983" width="13" style="13" customWidth="1"/>
    <col min="9984" max="9984" width="32.42578125" style="13" bestFit="1" customWidth="1"/>
    <col min="9985" max="10234" width="9.140625" style="13"/>
    <col min="10235" max="10235" width="27.42578125" style="13" customWidth="1"/>
    <col min="10236" max="10236" width="17.85546875" style="13" customWidth="1"/>
    <col min="10237" max="10237" width="26" style="13" customWidth="1"/>
    <col min="10238" max="10238" width="10.42578125" style="13" customWidth="1"/>
    <col min="10239" max="10239" width="13" style="13" customWidth="1"/>
    <col min="10240" max="10240" width="32.42578125" style="13" bestFit="1" customWidth="1"/>
    <col min="10241" max="10490" width="9.140625" style="13"/>
    <col min="10491" max="10491" width="27.42578125" style="13" customWidth="1"/>
    <col min="10492" max="10492" width="17.85546875" style="13" customWidth="1"/>
    <col min="10493" max="10493" width="26" style="13" customWidth="1"/>
    <col min="10494" max="10494" width="10.42578125" style="13" customWidth="1"/>
    <col min="10495" max="10495" width="13" style="13" customWidth="1"/>
    <col min="10496" max="10496" width="32.42578125" style="13" bestFit="1" customWidth="1"/>
    <col min="10497" max="10746" width="9.140625" style="13"/>
    <col min="10747" max="10747" width="27.42578125" style="13" customWidth="1"/>
    <col min="10748" max="10748" width="17.85546875" style="13" customWidth="1"/>
    <col min="10749" max="10749" width="26" style="13" customWidth="1"/>
    <col min="10750" max="10750" width="10.42578125" style="13" customWidth="1"/>
    <col min="10751" max="10751" width="13" style="13" customWidth="1"/>
    <col min="10752" max="10752" width="32.42578125" style="13" bestFit="1" customWidth="1"/>
    <col min="10753" max="11002" width="9.140625" style="13"/>
    <col min="11003" max="11003" width="27.42578125" style="13" customWidth="1"/>
    <col min="11004" max="11004" width="17.85546875" style="13" customWidth="1"/>
    <col min="11005" max="11005" width="26" style="13" customWidth="1"/>
    <col min="11006" max="11006" width="10.42578125" style="13" customWidth="1"/>
    <col min="11007" max="11007" width="13" style="13" customWidth="1"/>
    <col min="11008" max="11008" width="32.42578125" style="13" bestFit="1" customWidth="1"/>
    <col min="11009" max="11258" width="9.140625" style="13"/>
    <col min="11259" max="11259" width="27.42578125" style="13" customWidth="1"/>
    <col min="11260" max="11260" width="17.85546875" style="13" customWidth="1"/>
    <col min="11261" max="11261" width="26" style="13" customWidth="1"/>
    <col min="11262" max="11262" width="10.42578125" style="13" customWidth="1"/>
    <col min="11263" max="11263" width="13" style="13" customWidth="1"/>
    <col min="11264" max="11264" width="32.42578125" style="13" bestFit="1" customWidth="1"/>
    <col min="11265" max="11514" width="9.140625" style="13"/>
    <col min="11515" max="11515" width="27.42578125" style="13" customWidth="1"/>
    <col min="11516" max="11516" width="17.85546875" style="13" customWidth="1"/>
    <col min="11517" max="11517" width="26" style="13" customWidth="1"/>
    <col min="11518" max="11518" width="10.42578125" style="13" customWidth="1"/>
    <col min="11519" max="11519" width="13" style="13" customWidth="1"/>
    <col min="11520" max="11520" width="32.42578125" style="13" bestFit="1" customWidth="1"/>
    <col min="11521" max="11770" width="9.140625" style="13"/>
    <col min="11771" max="11771" width="27.42578125" style="13" customWidth="1"/>
    <col min="11772" max="11772" width="17.85546875" style="13" customWidth="1"/>
    <col min="11773" max="11773" width="26" style="13" customWidth="1"/>
    <col min="11774" max="11774" width="10.42578125" style="13" customWidth="1"/>
    <col min="11775" max="11775" width="13" style="13" customWidth="1"/>
    <col min="11776" max="11776" width="32.42578125" style="13" bestFit="1" customWidth="1"/>
    <col min="11777" max="12026" width="9.140625" style="13"/>
    <col min="12027" max="12027" width="27.42578125" style="13" customWidth="1"/>
    <col min="12028" max="12028" width="17.85546875" style="13" customWidth="1"/>
    <col min="12029" max="12029" width="26" style="13" customWidth="1"/>
    <col min="12030" max="12030" width="10.42578125" style="13" customWidth="1"/>
    <col min="12031" max="12031" width="13" style="13" customWidth="1"/>
    <col min="12032" max="12032" width="32.42578125" style="13" bestFit="1" customWidth="1"/>
    <col min="12033" max="12282" width="9.140625" style="13"/>
    <col min="12283" max="12283" width="27.42578125" style="13" customWidth="1"/>
    <col min="12284" max="12284" width="17.85546875" style="13" customWidth="1"/>
    <col min="12285" max="12285" width="26" style="13" customWidth="1"/>
    <col min="12286" max="12286" width="10.42578125" style="13" customWidth="1"/>
    <col min="12287" max="12287" width="13" style="13" customWidth="1"/>
    <col min="12288" max="12288" width="32.42578125" style="13" bestFit="1" customWidth="1"/>
    <col min="12289" max="12538" width="9.140625" style="13"/>
    <col min="12539" max="12539" width="27.42578125" style="13" customWidth="1"/>
    <col min="12540" max="12540" width="17.85546875" style="13" customWidth="1"/>
    <col min="12541" max="12541" width="26" style="13" customWidth="1"/>
    <col min="12542" max="12542" width="10.42578125" style="13" customWidth="1"/>
    <col min="12543" max="12543" width="13" style="13" customWidth="1"/>
    <col min="12544" max="12544" width="32.42578125" style="13" bestFit="1" customWidth="1"/>
    <col min="12545" max="12794" width="9.140625" style="13"/>
    <col min="12795" max="12795" width="27.42578125" style="13" customWidth="1"/>
    <col min="12796" max="12796" width="17.85546875" style="13" customWidth="1"/>
    <col min="12797" max="12797" width="26" style="13" customWidth="1"/>
    <col min="12798" max="12798" width="10.42578125" style="13" customWidth="1"/>
    <col min="12799" max="12799" width="13" style="13" customWidth="1"/>
    <col min="12800" max="12800" width="32.42578125" style="13" bestFit="1" customWidth="1"/>
    <col min="12801" max="13050" width="9.140625" style="13"/>
    <col min="13051" max="13051" width="27.42578125" style="13" customWidth="1"/>
    <col min="13052" max="13052" width="17.85546875" style="13" customWidth="1"/>
    <col min="13053" max="13053" width="26" style="13" customWidth="1"/>
    <col min="13054" max="13054" width="10.42578125" style="13" customWidth="1"/>
    <col min="13055" max="13055" width="13" style="13" customWidth="1"/>
    <col min="13056" max="13056" width="32.42578125" style="13" bestFit="1" customWidth="1"/>
    <col min="13057" max="13306" width="9.140625" style="13"/>
    <col min="13307" max="13307" width="27.42578125" style="13" customWidth="1"/>
    <col min="13308" max="13308" width="17.85546875" style="13" customWidth="1"/>
    <col min="13309" max="13309" width="26" style="13" customWidth="1"/>
    <col min="13310" max="13310" width="10.42578125" style="13" customWidth="1"/>
    <col min="13311" max="13311" width="13" style="13" customWidth="1"/>
    <col min="13312" max="13312" width="32.42578125" style="13" bestFit="1" customWidth="1"/>
    <col min="13313" max="13562" width="9.140625" style="13"/>
    <col min="13563" max="13563" width="27.42578125" style="13" customWidth="1"/>
    <col min="13564" max="13564" width="17.85546875" style="13" customWidth="1"/>
    <col min="13565" max="13565" width="26" style="13" customWidth="1"/>
    <col min="13566" max="13566" width="10.42578125" style="13" customWidth="1"/>
    <col min="13567" max="13567" width="13" style="13" customWidth="1"/>
    <col min="13568" max="13568" width="32.42578125" style="13" bestFit="1" customWidth="1"/>
    <col min="13569" max="13818" width="9.140625" style="13"/>
    <col min="13819" max="13819" width="27.42578125" style="13" customWidth="1"/>
    <col min="13820" max="13820" width="17.85546875" style="13" customWidth="1"/>
    <col min="13821" max="13821" width="26" style="13" customWidth="1"/>
    <col min="13822" max="13822" width="10.42578125" style="13" customWidth="1"/>
    <col min="13823" max="13823" width="13" style="13" customWidth="1"/>
    <col min="13824" max="13824" width="32.42578125" style="13" bestFit="1" customWidth="1"/>
    <col min="13825" max="14074" width="9.140625" style="13"/>
    <col min="14075" max="14075" width="27.42578125" style="13" customWidth="1"/>
    <col min="14076" max="14076" width="17.85546875" style="13" customWidth="1"/>
    <col min="14077" max="14077" width="26" style="13" customWidth="1"/>
    <col min="14078" max="14078" width="10.42578125" style="13" customWidth="1"/>
    <col min="14079" max="14079" width="13" style="13" customWidth="1"/>
    <col min="14080" max="14080" width="32.42578125" style="13" bestFit="1" customWidth="1"/>
    <col min="14081" max="14330" width="9.140625" style="13"/>
    <col min="14331" max="14331" width="27.42578125" style="13" customWidth="1"/>
    <col min="14332" max="14332" width="17.85546875" style="13" customWidth="1"/>
    <col min="14333" max="14333" width="26" style="13" customWidth="1"/>
    <col min="14334" max="14334" width="10.42578125" style="13" customWidth="1"/>
    <col min="14335" max="14335" width="13" style="13" customWidth="1"/>
    <col min="14336" max="14336" width="32.42578125" style="13" bestFit="1" customWidth="1"/>
    <col min="14337" max="14586" width="9.140625" style="13"/>
    <col min="14587" max="14587" width="27.42578125" style="13" customWidth="1"/>
    <col min="14588" max="14588" width="17.85546875" style="13" customWidth="1"/>
    <col min="14589" max="14589" width="26" style="13" customWidth="1"/>
    <col min="14590" max="14590" width="10.42578125" style="13" customWidth="1"/>
    <col min="14591" max="14591" width="13" style="13" customWidth="1"/>
    <col min="14592" max="14592" width="32.42578125" style="13" bestFit="1" customWidth="1"/>
    <col min="14593" max="14842" width="9.140625" style="13"/>
    <col min="14843" max="14843" width="27.42578125" style="13" customWidth="1"/>
    <col min="14844" max="14844" width="17.85546875" style="13" customWidth="1"/>
    <col min="14845" max="14845" width="26" style="13" customWidth="1"/>
    <col min="14846" max="14846" width="10.42578125" style="13" customWidth="1"/>
    <col min="14847" max="14847" width="13" style="13" customWidth="1"/>
    <col min="14848" max="14848" width="32.42578125" style="13" bestFit="1" customWidth="1"/>
    <col min="14849" max="15098" width="9.140625" style="13"/>
    <col min="15099" max="15099" width="27.42578125" style="13" customWidth="1"/>
    <col min="15100" max="15100" width="17.85546875" style="13" customWidth="1"/>
    <col min="15101" max="15101" width="26" style="13" customWidth="1"/>
    <col min="15102" max="15102" width="10.42578125" style="13" customWidth="1"/>
    <col min="15103" max="15103" width="13" style="13" customWidth="1"/>
    <col min="15104" max="15104" width="32.42578125" style="13" bestFit="1" customWidth="1"/>
    <col min="15105" max="15354" width="9.140625" style="13"/>
    <col min="15355" max="15355" width="27.42578125" style="13" customWidth="1"/>
    <col min="15356" max="15356" width="17.85546875" style="13" customWidth="1"/>
    <col min="15357" max="15357" width="26" style="13" customWidth="1"/>
    <col min="15358" max="15358" width="10.42578125" style="13" customWidth="1"/>
    <col min="15359" max="15359" width="13" style="13" customWidth="1"/>
    <col min="15360" max="15360" width="32.42578125" style="13" bestFit="1" customWidth="1"/>
    <col min="15361" max="15610" width="9.140625" style="13"/>
    <col min="15611" max="15611" width="27.42578125" style="13" customWidth="1"/>
    <col min="15612" max="15612" width="17.85546875" style="13" customWidth="1"/>
    <col min="15613" max="15613" width="26" style="13" customWidth="1"/>
    <col min="15614" max="15614" width="10.42578125" style="13" customWidth="1"/>
    <col min="15615" max="15615" width="13" style="13" customWidth="1"/>
    <col min="15616" max="15616" width="32.42578125" style="13" bestFit="1" customWidth="1"/>
    <col min="15617" max="15866" width="9.140625" style="13"/>
    <col min="15867" max="15867" width="27.42578125" style="13" customWidth="1"/>
    <col min="15868" max="15868" width="17.85546875" style="13" customWidth="1"/>
    <col min="15869" max="15869" width="26" style="13" customWidth="1"/>
    <col min="15870" max="15870" width="10.42578125" style="13" customWidth="1"/>
    <col min="15871" max="15871" width="13" style="13" customWidth="1"/>
    <col min="15872" max="15872" width="32.42578125" style="13" bestFit="1" customWidth="1"/>
    <col min="15873" max="16122" width="9.140625" style="13"/>
    <col min="16123" max="16123" width="27.42578125" style="13" customWidth="1"/>
    <col min="16124" max="16124" width="17.85546875" style="13" customWidth="1"/>
    <col min="16125" max="16125" width="26" style="13" customWidth="1"/>
    <col min="16126" max="16126" width="10.42578125" style="13" customWidth="1"/>
    <col min="16127" max="16127" width="13" style="13" customWidth="1"/>
    <col min="16128" max="16128" width="32.42578125" style="13" bestFit="1" customWidth="1"/>
    <col min="16129" max="16384" width="9.140625" style="13"/>
  </cols>
  <sheetData>
    <row r="1" spans="1:6">
      <c r="A1" s="3303" t="s">
        <v>29</v>
      </c>
      <c r="B1" s="3304"/>
      <c r="C1" s="3305"/>
      <c r="D1" s="11"/>
      <c r="E1" s="11"/>
      <c r="F1" s="11"/>
    </row>
    <row r="2" spans="1:6">
      <c r="A2" s="270" t="s">
        <v>30</v>
      </c>
      <c r="B2" s="2742" t="s">
        <v>1189</v>
      </c>
      <c r="C2" s="3306"/>
      <c r="D2" s="178"/>
      <c r="E2" s="178"/>
      <c r="F2" s="178"/>
    </row>
    <row r="3" spans="1:6" ht="27" customHeight="1">
      <c r="A3" s="270" t="s">
        <v>31</v>
      </c>
      <c r="B3" s="2743" t="s">
        <v>1190</v>
      </c>
      <c r="C3" s="3307"/>
      <c r="D3" s="267"/>
      <c r="E3" s="267"/>
      <c r="F3" s="267"/>
    </row>
    <row r="4" spans="1:6">
      <c r="A4" s="270" t="s">
        <v>32</v>
      </c>
      <c r="B4" s="2742">
        <v>1</v>
      </c>
      <c r="C4" s="3306"/>
      <c r="D4" s="178"/>
      <c r="E4" s="178"/>
      <c r="F4" s="178"/>
    </row>
    <row r="5" spans="1:6">
      <c r="A5" s="270" t="s">
        <v>33</v>
      </c>
      <c r="B5" s="3296" t="s">
        <v>745</v>
      </c>
      <c r="C5" s="3296"/>
      <c r="D5" s="117"/>
      <c r="E5" s="117"/>
      <c r="F5" s="117"/>
    </row>
    <row r="6" spans="1:6">
      <c r="A6" s="270" t="s">
        <v>34</v>
      </c>
      <c r="B6" s="3296" t="s">
        <v>746</v>
      </c>
      <c r="C6" s="3296"/>
      <c r="D6" s="117"/>
      <c r="E6" s="117"/>
      <c r="F6" s="117"/>
    </row>
    <row r="7" spans="1:6">
      <c r="A7" s="270" t="s">
        <v>35</v>
      </c>
      <c r="B7" s="3296" t="s">
        <v>747</v>
      </c>
      <c r="C7" s="3296"/>
      <c r="D7" s="117"/>
      <c r="E7" s="117"/>
      <c r="F7" s="117"/>
    </row>
    <row r="8" spans="1:6">
      <c r="A8" s="270" t="s">
        <v>36</v>
      </c>
      <c r="B8" s="2938"/>
      <c r="C8" s="2938"/>
      <c r="D8" s="118"/>
      <c r="E8" s="118"/>
      <c r="F8" s="118"/>
    </row>
    <row r="9" spans="1:6" ht="16.5" thickBot="1">
      <c r="A9" s="272" t="s">
        <v>751</v>
      </c>
      <c r="B9" s="3301"/>
      <c r="C9" s="3302"/>
      <c r="D9" s="107"/>
      <c r="E9" s="107"/>
      <c r="F9" s="107"/>
    </row>
    <row r="10" spans="1:6" ht="13.5" thickBot="1"/>
    <row r="11" spans="1:6" s="266" customFormat="1" ht="12">
      <c r="A11" s="516" t="s">
        <v>752</v>
      </c>
      <c r="B11" s="517" t="s">
        <v>1191</v>
      </c>
      <c r="C11" s="474"/>
    </row>
    <row r="12" spans="1:6">
      <c r="A12" s="518">
        <v>0</v>
      </c>
      <c r="B12" s="519"/>
      <c r="C12" s="520"/>
    </row>
    <row r="13" spans="1:6">
      <c r="A13" s="521">
        <v>1</v>
      </c>
      <c r="B13" s="519"/>
      <c r="C13" s="520"/>
    </row>
    <row r="14" spans="1:6">
      <c r="A14" s="521">
        <v>2</v>
      </c>
      <c r="B14" s="522"/>
      <c r="C14" s="520"/>
    </row>
    <row r="15" spans="1:6" ht="15">
      <c r="A15" s="521">
        <v>3</v>
      </c>
      <c r="B15" s="522"/>
      <c r="C15" s="523"/>
    </row>
    <row r="16" spans="1:6" ht="15">
      <c r="A16" s="521">
        <v>4</v>
      </c>
      <c r="B16" s="519"/>
      <c r="C16" s="523"/>
    </row>
    <row r="17" spans="1:9" ht="15">
      <c r="A17" s="521">
        <v>5</v>
      </c>
      <c r="B17" s="524"/>
      <c r="C17" s="523"/>
    </row>
    <row r="18" spans="1:9" ht="15">
      <c r="A18" s="521">
        <v>6</v>
      </c>
      <c r="B18" s="524"/>
      <c r="C18" s="523"/>
    </row>
    <row r="19" spans="1:9" ht="15">
      <c r="A19" s="521">
        <v>7</v>
      </c>
      <c r="B19" s="524"/>
      <c r="C19" s="523"/>
    </row>
    <row r="20" spans="1:9" ht="15">
      <c r="A20" s="521">
        <v>8</v>
      </c>
      <c r="B20" s="524"/>
      <c r="C20" s="523"/>
    </row>
    <row r="21" spans="1:9" ht="15">
      <c r="A21" s="521">
        <v>9</v>
      </c>
      <c r="B21" s="524"/>
      <c r="C21" s="523"/>
    </row>
    <row r="22" spans="1:9" ht="15">
      <c r="A22" s="521">
        <v>10</v>
      </c>
      <c r="B22" s="524"/>
      <c r="C22" s="523"/>
    </row>
    <row r="23" spans="1:9" ht="15">
      <c r="A23" s="521">
        <v>11</v>
      </c>
      <c r="B23" s="524"/>
      <c r="C23" s="523"/>
      <c r="D23" s="110"/>
      <c r="E23" s="110"/>
      <c r="F23" s="110"/>
      <c r="G23" s="110"/>
      <c r="H23" s="110"/>
      <c r="I23" s="110"/>
    </row>
    <row r="24" spans="1:9" ht="15">
      <c r="A24" s="521">
        <v>12</v>
      </c>
      <c r="B24" s="524"/>
      <c r="C24" s="523"/>
      <c r="D24" s="110"/>
      <c r="E24" s="110"/>
      <c r="F24" s="110"/>
      <c r="G24" s="110"/>
      <c r="H24" s="110"/>
      <c r="I24" s="110"/>
    </row>
    <row r="25" spans="1:9" ht="15">
      <c r="A25" s="521">
        <v>13</v>
      </c>
      <c r="B25" s="524"/>
      <c r="C25" s="523"/>
      <c r="D25" s="110"/>
      <c r="E25" s="110"/>
      <c r="F25" s="110"/>
      <c r="G25" s="110"/>
      <c r="H25" s="110"/>
      <c r="I25" s="110"/>
    </row>
    <row r="26" spans="1:9" ht="15">
      <c r="A26" s="521">
        <v>14</v>
      </c>
      <c r="B26" s="524"/>
      <c r="C26" s="523"/>
    </row>
    <row r="27" spans="1:9" ht="15">
      <c r="A27" s="521">
        <v>15</v>
      </c>
      <c r="B27" s="524"/>
      <c r="C27" s="523"/>
    </row>
    <row r="28" spans="1:9" ht="15">
      <c r="A28" s="521">
        <v>16</v>
      </c>
      <c r="B28" s="524"/>
      <c r="C28" s="523"/>
    </row>
    <row r="29" spans="1:9" ht="15">
      <c r="A29" s="521">
        <v>17</v>
      </c>
      <c r="B29" s="524"/>
      <c r="C29" s="523"/>
    </row>
    <row r="30" spans="1:9" ht="15">
      <c r="A30" s="521">
        <v>18</v>
      </c>
      <c r="B30" s="524"/>
      <c r="C30" s="523"/>
    </row>
    <row r="31" spans="1:9" ht="15">
      <c r="A31" s="521">
        <v>19</v>
      </c>
      <c r="B31" s="524"/>
      <c r="C31" s="523"/>
    </row>
    <row r="32" spans="1:9" ht="15">
      <c r="A32" s="521">
        <v>20</v>
      </c>
      <c r="B32" s="524"/>
      <c r="C32" s="523"/>
    </row>
    <row r="33" spans="1:3" ht="15">
      <c r="A33" s="521">
        <v>21</v>
      </c>
      <c r="B33" s="524"/>
      <c r="C33" s="523"/>
    </row>
    <row r="34" spans="1:3" ht="15">
      <c r="A34" s="521">
        <v>22</v>
      </c>
      <c r="B34" s="524"/>
      <c r="C34" s="523"/>
    </row>
    <row r="35" spans="1:3" ht="15.75" thickBot="1">
      <c r="A35" s="525">
        <v>23</v>
      </c>
      <c r="B35" s="526"/>
      <c r="C35" s="523"/>
    </row>
  </sheetData>
  <mergeCells count="9">
    <mergeCell ref="B7:C7"/>
    <mergeCell ref="B8:C8"/>
    <mergeCell ref="B9:C9"/>
    <mergeCell ref="A1:C1"/>
    <mergeCell ref="B2:C2"/>
    <mergeCell ref="B3:C3"/>
    <mergeCell ref="B4:C4"/>
    <mergeCell ref="B5:C5"/>
    <mergeCell ref="B6:C6"/>
  </mergeCells>
  <dataValidations count="2">
    <dataValidation type="whole" allowBlank="1" showInputMessage="1" showErrorMessage="1" sqref="B8:C8">
      <formula1>2001</formula1>
      <formula2>2050</formula2>
    </dataValidation>
    <dataValidation type="list" allowBlank="1" showInputMessage="1" showErrorMessage="1" sqref="E65490:F65496 IT65489:IT65495 SP65489:SP65495 ACL65489:ACL65495 AMH65489:AMH65495 AWD65489:AWD65495 BFZ65489:BFZ65495 BPV65489:BPV65495 BZR65489:BZR65495 CJN65489:CJN65495 CTJ65489:CTJ65495 DDF65489:DDF65495 DNB65489:DNB65495 DWX65489:DWX65495 EGT65489:EGT65495 EQP65489:EQP65495 FAL65489:FAL65495 FKH65489:FKH65495 FUD65489:FUD65495 GDZ65489:GDZ65495 GNV65489:GNV65495 GXR65489:GXR65495 HHN65489:HHN65495 HRJ65489:HRJ65495 IBF65489:IBF65495 ILB65489:ILB65495 IUX65489:IUX65495 JET65489:JET65495 JOP65489:JOP65495 JYL65489:JYL65495 KIH65489:KIH65495 KSD65489:KSD65495 LBZ65489:LBZ65495 LLV65489:LLV65495 LVR65489:LVR65495 MFN65489:MFN65495 MPJ65489:MPJ65495 MZF65489:MZF65495 NJB65489:NJB65495 NSX65489:NSX65495 OCT65489:OCT65495 OMP65489:OMP65495 OWL65489:OWL65495 PGH65489:PGH65495 PQD65489:PQD65495 PZZ65489:PZZ65495 QJV65489:QJV65495 QTR65489:QTR65495 RDN65489:RDN65495 RNJ65489:RNJ65495 RXF65489:RXF65495 SHB65489:SHB65495 SQX65489:SQX65495 TAT65489:TAT65495 TKP65489:TKP65495 TUL65489:TUL65495 UEH65489:UEH65495 UOD65489:UOD65495 UXZ65489:UXZ65495 VHV65489:VHV65495 VRR65489:VRR65495 WBN65489:WBN65495 WLJ65489:WLJ65495 WVF65489:WVF65495 E131026:F131032 IT131025:IT131031 SP131025:SP131031 ACL131025:ACL131031 AMH131025:AMH131031 AWD131025:AWD131031 BFZ131025:BFZ131031 BPV131025:BPV131031 BZR131025:BZR131031 CJN131025:CJN131031 CTJ131025:CTJ131031 DDF131025:DDF131031 DNB131025:DNB131031 DWX131025:DWX131031 EGT131025:EGT131031 EQP131025:EQP131031 FAL131025:FAL131031 FKH131025:FKH131031 FUD131025:FUD131031 GDZ131025:GDZ131031 GNV131025:GNV131031 GXR131025:GXR131031 HHN131025:HHN131031 HRJ131025:HRJ131031 IBF131025:IBF131031 ILB131025:ILB131031 IUX131025:IUX131031 JET131025:JET131031 JOP131025:JOP131031 JYL131025:JYL131031 KIH131025:KIH131031 KSD131025:KSD131031 LBZ131025:LBZ131031 LLV131025:LLV131031 LVR131025:LVR131031 MFN131025:MFN131031 MPJ131025:MPJ131031 MZF131025:MZF131031 NJB131025:NJB131031 NSX131025:NSX131031 OCT131025:OCT131031 OMP131025:OMP131031 OWL131025:OWL131031 PGH131025:PGH131031 PQD131025:PQD131031 PZZ131025:PZZ131031 QJV131025:QJV131031 QTR131025:QTR131031 RDN131025:RDN131031 RNJ131025:RNJ131031 RXF131025:RXF131031 SHB131025:SHB131031 SQX131025:SQX131031 TAT131025:TAT131031 TKP131025:TKP131031 TUL131025:TUL131031 UEH131025:UEH131031 UOD131025:UOD131031 UXZ131025:UXZ131031 VHV131025:VHV131031 VRR131025:VRR131031 WBN131025:WBN131031 WLJ131025:WLJ131031 WVF131025:WVF131031 E196562:F196568 IT196561:IT196567 SP196561:SP196567 ACL196561:ACL196567 AMH196561:AMH196567 AWD196561:AWD196567 BFZ196561:BFZ196567 BPV196561:BPV196567 BZR196561:BZR196567 CJN196561:CJN196567 CTJ196561:CTJ196567 DDF196561:DDF196567 DNB196561:DNB196567 DWX196561:DWX196567 EGT196561:EGT196567 EQP196561:EQP196567 FAL196561:FAL196567 FKH196561:FKH196567 FUD196561:FUD196567 GDZ196561:GDZ196567 GNV196561:GNV196567 GXR196561:GXR196567 HHN196561:HHN196567 HRJ196561:HRJ196567 IBF196561:IBF196567 ILB196561:ILB196567 IUX196561:IUX196567 JET196561:JET196567 JOP196561:JOP196567 JYL196561:JYL196567 KIH196561:KIH196567 KSD196561:KSD196567 LBZ196561:LBZ196567 LLV196561:LLV196567 LVR196561:LVR196567 MFN196561:MFN196567 MPJ196561:MPJ196567 MZF196561:MZF196567 NJB196561:NJB196567 NSX196561:NSX196567 OCT196561:OCT196567 OMP196561:OMP196567 OWL196561:OWL196567 PGH196561:PGH196567 PQD196561:PQD196567 PZZ196561:PZZ196567 QJV196561:QJV196567 QTR196561:QTR196567 RDN196561:RDN196567 RNJ196561:RNJ196567 RXF196561:RXF196567 SHB196561:SHB196567 SQX196561:SQX196567 TAT196561:TAT196567 TKP196561:TKP196567 TUL196561:TUL196567 UEH196561:UEH196567 UOD196561:UOD196567 UXZ196561:UXZ196567 VHV196561:VHV196567 VRR196561:VRR196567 WBN196561:WBN196567 WLJ196561:WLJ196567 WVF196561:WVF196567 E262098:F262104 IT262097:IT262103 SP262097:SP262103 ACL262097:ACL262103 AMH262097:AMH262103 AWD262097:AWD262103 BFZ262097:BFZ262103 BPV262097:BPV262103 BZR262097:BZR262103 CJN262097:CJN262103 CTJ262097:CTJ262103 DDF262097:DDF262103 DNB262097:DNB262103 DWX262097:DWX262103 EGT262097:EGT262103 EQP262097:EQP262103 FAL262097:FAL262103 FKH262097:FKH262103 FUD262097:FUD262103 GDZ262097:GDZ262103 GNV262097:GNV262103 GXR262097:GXR262103 HHN262097:HHN262103 HRJ262097:HRJ262103 IBF262097:IBF262103 ILB262097:ILB262103 IUX262097:IUX262103 JET262097:JET262103 JOP262097:JOP262103 JYL262097:JYL262103 KIH262097:KIH262103 KSD262097:KSD262103 LBZ262097:LBZ262103 LLV262097:LLV262103 LVR262097:LVR262103 MFN262097:MFN262103 MPJ262097:MPJ262103 MZF262097:MZF262103 NJB262097:NJB262103 NSX262097:NSX262103 OCT262097:OCT262103 OMP262097:OMP262103 OWL262097:OWL262103 PGH262097:PGH262103 PQD262097:PQD262103 PZZ262097:PZZ262103 QJV262097:QJV262103 QTR262097:QTR262103 RDN262097:RDN262103 RNJ262097:RNJ262103 RXF262097:RXF262103 SHB262097:SHB262103 SQX262097:SQX262103 TAT262097:TAT262103 TKP262097:TKP262103 TUL262097:TUL262103 UEH262097:UEH262103 UOD262097:UOD262103 UXZ262097:UXZ262103 VHV262097:VHV262103 VRR262097:VRR262103 WBN262097:WBN262103 WLJ262097:WLJ262103 WVF262097:WVF262103 E327634:F327640 IT327633:IT327639 SP327633:SP327639 ACL327633:ACL327639 AMH327633:AMH327639 AWD327633:AWD327639 BFZ327633:BFZ327639 BPV327633:BPV327639 BZR327633:BZR327639 CJN327633:CJN327639 CTJ327633:CTJ327639 DDF327633:DDF327639 DNB327633:DNB327639 DWX327633:DWX327639 EGT327633:EGT327639 EQP327633:EQP327639 FAL327633:FAL327639 FKH327633:FKH327639 FUD327633:FUD327639 GDZ327633:GDZ327639 GNV327633:GNV327639 GXR327633:GXR327639 HHN327633:HHN327639 HRJ327633:HRJ327639 IBF327633:IBF327639 ILB327633:ILB327639 IUX327633:IUX327639 JET327633:JET327639 JOP327633:JOP327639 JYL327633:JYL327639 KIH327633:KIH327639 KSD327633:KSD327639 LBZ327633:LBZ327639 LLV327633:LLV327639 LVR327633:LVR327639 MFN327633:MFN327639 MPJ327633:MPJ327639 MZF327633:MZF327639 NJB327633:NJB327639 NSX327633:NSX327639 OCT327633:OCT327639 OMP327633:OMP327639 OWL327633:OWL327639 PGH327633:PGH327639 PQD327633:PQD327639 PZZ327633:PZZ327639 QJV327633:QJV327639 QTR327633:QTR327639 RDN327633:RDN327639 RNJ327633:RNJ327639 RXF327633:RXF327639 SHB327633:SHB327639 SQX327633:SQX327639 TAT327633:TAT327639 TKP327633:TKP327639 TUL327633:TUL327639 UEH327633:UEH327639 UOD327633:UOD327639 UXZ327633:UXZ327639 VHV327633:VHV327639 VRR327633:VRR327639 WBN327633:WBN327639 WLJ327633:WLJ327639 WVF327633:WVF327639 E393170:F393176 IT393169:IT393175 SP393169:SP393175 ACL393169:ACL393175 AMH393169:AMH393175 AWD393169:AWD393175 BFZ393169:BFZ393175 BPV393169:BPV393175 BZR393169:BZR393175 CJN393169:CJN393175 CTJ393169:CTJ393175 DDF393169:DDF393175 DNB393169:DNB393175 DWX393169:DWX393175 EGT393169:EGT393175 EQP393169:EQP393175 FAL393169:FAL393175 FKH393169:FKH393175 FUD393169:FUD393175 GDZ393169:GDZ393175 GNV393169:GNV393175 GXR393169:GXR393175 HHN393169:HHN393175 HRJ393169:HRJ393175 IBF393169:IBF393175 ILB393169:ILB393175 IUX393169:IUX393175 JET393169:JET393175 JOP393169:JOP393175 JYL393169:JYL393175 KIH393169:KIH393175 KSD393169:KSD393175 LBZ393169:LBZ393175 LLV393169:LLV393175 LVR393169:LVR393175 MFN393169:MFN393175 MPJ393169:MPJ393175 MZF393169:MZF393175 NJB393169:NJB393175 NSX393169:NSX393175 OCT393169:OCT393175 OMP393169:OMP393175 OWL393169:OWL393175 PGH393169:PGH393175 PQD393169:PQD393175 PZZ393169:PZZ393175 QJV393169:QJV393175 QTR393169:QTR393175 RDN393169:RDN393175 RNJ393169:RNJ393175 RXF393169:RXF393175 SHB393169:SHB393175 SQX393169:SQX393175 TAT393169:TAT393175 TKP393169:TKP393175 TUL393169:TUL393175 UEH393169:UEH393175 UOD393169:UOD393175 UXZ393169:UXZ393175 VHV393169:VHV393175 VRR393169:VRR393175 WBN393169:WBN393175 WLJ393169:WLJ393175 WVF393169:WVF393175 E458706:F458712 IT458705:IT458711 SP458705:SP458711 ACL458705:ACL458711 AMH458705:AMH458711 AWD458705:AWD458711 BFZ458705:BFZ458711 BPV458705:BPV458711 BZR458705:BZR458711 CJN458705:CJN458711 CTJ458705:CTJ458711 DDF458705:DDF458711 DNB458705:DNB458711 DWX458705:DWX458711 EGT458705:EGT458711 EQP458705:EQP458711 FAL458705:FAL458711 FKH458705:FKH458711 FUD458705:FUD458711 GDZ458705:GDZ458711 GNV458705:GNV458711 GXR458705:GXR458711 HHN458705:HHN458711 HRJ458705:HRJ458711 IBF458705:IBF458711 ILB458705:ILB458711 IUX458705:IUX458711 JET458705:JET458711 JOP458705:JOP458711 JYL458705:JYL458711 KIH458705:KIH458711 KSD458705:KSD458711 LBZ458705:LBZ458711 LLV458705:LLV458711 LVR458705:LVR458711 MFN458705:MFN458711 MPJ458705:MPJ458711 MZF458705:MZF458711 NJB458705:NJB458711 NSX458705:NSX458711 OCT458705:OCT458711 OMP458705:OMP458711 OWL458705:OWL458711 PGH458705:PGH458711 PQD458705:PQD458711 PZZ458705:PZZ458711 QJV458705:QJV458711 QTR458705:QTR458711 RDN458705:RDN458711 RNJ458705:RNJ458711 RXF458705:RXF458711 SHB458705:SHB458711 SQX458705:SQX458711 TAT458705:TAT458711 TKP458705:TKP458711 TUL458705:TUL458711 UEH458705:UEH458711 UOD458705:UOD458711 UXZ458705:UXZ458711 VHV458705:VHV458711 VRR458705:VRR458711 WBN458705:WBN458711 WLJ458705:WLJ458711 WVF458705:WVF458711 E524242:F524248 IT524241:IT524247 SP524241:SP524247 ACL524241:ACL524247 AMH524241:AMH524247 AWD524241:AWD524247 BFZ524241:BFZ524247 BPV524241:BPV524247 BZR524241:BZR524247 CJN524241:CJN524247 CTJ524241:CTJ524247 DDF524241:DDF524247 DNB524241:DNB524247 DWX524241:DWX524247 EGT524241:EGT524247 EQP524241:EQP524247 FAL524241:FAL524247 FKH524241:FKH524247 FUD524241:FUD524247 GDZ524241:GDZ524247 GNV524241:GNV524247 GXR524241:GXR524247 HHN524241:HHN524247 HRJ524241:HRJ524247 IBF524241:IBF524247 ILB524241:ILB524247 IUX524241:IUX524247 JET524241:JET524247 JOP524241:JOP524247 JYL524241:JYL524247 KIH524241:KIH524247 KSD524241:KSD524247 LBZ524241:LBZ524247 LLV524241:LLV524247 LVR524241:LVR524247 MFN524241:MFN524247 MPJ524241:MPJ524247 MZF524241:MZF524247 NJB524241:NJB524247 NSX524241:NSX524247 OCT524241:OCT524247 OMP524241:OMP524247 OWL524241:OWL524247 PGH524241:PGH524247 PQD524241:PQD524247 PZZ524241:PZZ524247 QJV524241:QJV524247 QTR524241:QTR524247 RDN524241:RDN524247 RNJ524241:RNJ524247 RXF524241:RXF524247 SHB524241:SHB524247 SQX524241:SQX524247 TAT524241:TAT524247 TKP524241:TKP524247 TUL524241:TUL524247 UEH524241:UEH524247 UOD524241:UOD524247 UXZ524241:UXZ524247 VHV524241:VHV524247 VRR524241:VRR524247 WBN524241:WBN524247 WLJ524241:WLJ524247 WVF524241:WVF524247 E589778:F589784 IT589777:IT589783 SP589777:SP589783 ACL589777:ACL589783 AMH589777:AMH589783 AWD589777:AWD589783 BFZ589777:BFZ589783 BPV589777:BPV589783 BZR589777:BZR589783 CJN589777:CJN589783 CTJ589777:CTJ589783 DDF589777:DDF589783 DNB589777:DNB589783 DWX589777:DWX589783 EGT589777:EGT589783 EQP589777:EQP589783 FAL589777:FAL589783 FKH589777:FKH589783 FUD589777:FUD589783 GDZ589777:GDZ589783 GNV589777:GNV589783 GXR589777:GXR589783 HHN589777:HHN589783 HRJ589777:HRJ589783 IBF589777:IBF589783 ILB589777:ILB589783 IUX589777:IUX589783 JET589777:JET589783 JOP589777:JOP589783 JYL589777:JYL589783 KIH589777:KIH589783 KSD589777:KSD589783 LBZ589777:LBZ589783 LLV589777:LLV589783 LVR589777:LVR589783 MFN589777:MFN589783 MPJ589777:MPJ589783 MZF589777:MZF589783 NJB589777:NJB589783 NSX589777:NSX589783 OCT589777:OCT589783 OMP589777:OMP589783 OWL589777:OWL589783 PGH589777:PGH589783 PQD589777:PQD589783 PZZ589777:PZZ589783 QJV589777:QJV589783 QTR589777:QTR589783 RDN589777:RDN589783 RNJ589777:RNJ589783 RXF589777:RXF589783 SHB589777:SHB589783 SQX589777:SQX589783 TAT589777:TAT589783 TKP589777:TKP589783 TUL589777:TUL589783 UEH589777:UEH589783 UOD589777:UOD589783 UXZ589777:UXZ589783 VHV589777:VHV589783 VRR589777:VRR589783 WBN589777:WBN589783 WLJ589777:WLJ589783 WVF589777:WVF589783 E655314:F655320 IT655313:IT655319 SP655313:SP655319 ACL655313:ACL655319 AMH655313:AMH655319 AWD655313:AWD655319 BFZ655313:BFZ655319 BPV655313:BPV655319 BZR655313:BZR655319 CJN655313:CJN655319 CTJ655313:CTJ655319 DDF655313:DDF655319 DNB655313:DNB655319 DWX655313:DWX655319 EGT655313:EGT655319 EQP655313:EQP655319 FAL655313:FAL655319 FKH655313:FKH655319 FUD655313:FUD655319 GDZ655313:GDZ655319 GNV655313:GNV655319 GXR655313:GXR655319 HHN655313:HHN655319 HRJ655313:HRJ655319 IBF655313:IBF655319 ILB655313:ILB655319 IUX655313:IUX655319 JET655313:JET655319 JOP655313:JOP655319 JYL655313:JYL655319 KIH655313:KIH655319 KSD655313:KSD655319 LBZ655313:LBZ655319 LLV655313:LLV655319 LVR655313:LVR655319 MFN655313:MFN655319 MPJ655313:MPJ655319 MZF655313:MZF655319 NJB655313:NJB655319 NSX655313:NSX655319 OCT655313:OCT655319 OMP655313:OMP655319 OWL655313:OWL655319 PGH655313:PGH655319 PQD655313:PQD655319 PZZ655313:PZZ655319 QJV655313:QJV655319 QTR655313:QTR655319 RDN655313:RDN655319 RNJ655313:RNJ655319 RXF655313:RXF655319 SHB655313:SHB655319 SQX655313:SQX655319 TAT655313:TAT655319 TKP655313:TKP655319 TUL655313:TUL655319 UEH655313:UEH655319 UOD655313:UOD655319 UXZ655313:UXZ655319 VHV655313:VHV655319 VRR655313:VRR655319 WBN655313:WBN655319 WLJ655313:WLJ655319 WVF655313:WVF655319 E720850:F720856 IT720849:IT720855 SP720849:SP720855 ACL720849:ACL720855 AMH720849:AMH720855 AWD720849:AWD720855 BFZ720849:BFZ720855 BPV720849:BPV720855 BZR720849:BZR720855 CJN720849:CJN720855 CTJ720849:CTJ720855 DDF720849:DDF720855 DNB720849:DNB720855 DWX720849:DWX720855 EGT720849:EGT720855 EQP720849:EQP720855 FAL720849:FAL720855 FKH720849:FKH720855 FUD720849:FUD720855 GDZ720849:GDZ720855 GNV720849:GNV720855 GXR720849:GXR720855 HHN720849:HHN720855 HRJ720849:HRJ720855 IBF720849:IBF720855 ILB720849:ILB720855 IUX720849:IUX720855 JET720849:JET720855 JOP720849:JOP720855 JYL720849:JYL720855 KIH720849:KIH720855 KSD720849:KSD720855 LBZ720849:LBZ720855 LLV720849:LLV720855 LVR720849:LVR720855 MFN720849:MFN720855 MPJ720849:MPJ720855 MZF720849:MZF720855 NJB720849:NJB720855 NSX720849:NSX720855 OCT720849:OCT720855 OMP720849:OMP720855 OWL720849:OWL720855 PGH720849:PGH720855 PQD720849:PQD720855 PZZ720849:PZZ720855 QJV720849:QJV720855 QTR720849:QTR720855 RDN720849:RDN720855 RNJ720849:RNJ720855 RXF720849:RXF720855 SHB720849:SHB720855 SQX720849:SQX720855 TAT720849:TAT720855 TKP720849:TKP720855 TUL720849:TUL720855 UEH720849:UEH720855 UOD720849:UOD720855 UXZ720849:UXZ720855 VHV720849:VHV720855 VRR720849:VRR720855 WBN720849:WBN720855 WLJ720849:WLJ720855 WVF720849:WVF720855 E786386:F786392 IT786385:IT786391 SP786385:SP786391 ACL786385:ACL786391 AMH786385:AMH786391 AWD786385:AWD786391 BFZ786385:BFZ786391 BPV786385:BPV786391 BZR786385:BZR786391 CJN786385:CJN786391 CTJ786385:CTJ786391 DDF786385:DDF786391 DNB786385:DNB786391 DWX786385:DWX786391 EGT786385:EGT786391 EQP786385:EQP786391 FAL786385:FAL786391 FKH786385:FKH786391 FUD786385:FUD786391 GDZ786385:GDZ786391 GNV786385:GNV786391 GXR786385:GXR786391 HHN786385:HHN786391 HRJ786385:HRJ786391 IBF786385:IBF786391 ILB786385:ILB786391 IUX786385:IUX786391 JET786385:JET786391 JOP786385:JOP786391 JYL786385:JYL786391 KIH786385:KIH786391 KSD786385:KSD786391 LBZ786385:LBZ786391 LLV786385:LLV786391 LVR786385:LVR786391 MFN786385:MFN786391 MPJ786385:MPJ786391 MZF786385:MZF786391 NJB786385:NJB786391 NSX786385:NSX786391 OCT786385:OCT786391 OMP786385:OMP786391 OWL786385:OWL786391 PGH786385:PGH786391 PQD786385:PQD786391 PZZ786385:PZZ786391 QJV786385:QJV786391 QTR786385:QTR786391 RDN786385:RDN786391 RNJ786385:RNJ786391 RXF786385:RXF786391 SHB786385:SHB786391 SQX786385:SQX786391 TAT786385:TAT786391 TKP786385:TKP786391 TUL786385:TUL786391 UEH786385:UEH786391 UOD786385:UOD786391 UXZ786385:UXZ786391 VHV786385:VHV786391 VRR786385:VRR786391 WBN786385:WBN786391 WLJ786385:WLJ786391 WVF786385:WVF786391 E851922:F851928 IT851921:IT851927 SP851921:SP851927 ACL851921:ACL851927 AMH851921:AMH851927 AWD851921:AWD851927 BFZ851921:BFZ851927 BPV851921:BPV851927 BZR851921:BZR851927 CJN851921:CJN851927 CTJ851921:CTJ851927 DDF851921:DDF851927 DNB851921:DNB851927 DWX851921:DWX851927 EGT851921:EGT851927 EQP851921:EQP851927 FAL851921:FAL851927 FKH851921:FKH851927 FUD851921:FUD851927 GDZ851921:GDZ851927 GNV851921:GNV851927 GXR851921:GXR851927 HHN851921:HHN851927 HRJ851921:HRJ851927 IBF851921:IBF851927 ILB851921:ILB851927 IUX851921:IUX851927 JET851921:JET851927 JOP851921:JOP851927 JYL851921:JYL851927 KIH851921:KIH851927 KSD851921:KSD851927 LBZ851921:LBZ851927 LLV851921:LLV851927 LVR851921:LVR851927 MFN851921:MFN851927 MPJ851921:MPJ851927 MZF851921:MZF851927 NJB851921:NJB851927 NSX851921:NSX851927 OCT851921:OCT851927 OMP851921:OMP851927 OWL851921:OWL851927 PGH851921:PGH851927 PQD851921:PQD851927 PZZ851921:PZZ851927 QJV851921:QJV851927 QTR851921:QTR851927 RDN851921:RDN851927 RNJ851921:RNJ851927 RXF851921:RXF851927 SHB851921:SHB851927 SQX851921:SQX851927 TAT851921:TAT851927 TKP851921:TKP851927 TUL851921:TUL851927 UEH851921:UEH851927 UOD851921:UOD851927 UXZ851921:UXZ851927 VHV851921:VHV851927 VRR851921:VRR851927 WBN851921:WBN851927 WLJ851921:WLJ851927 WVF851921:WVF851927 E917458:F917464 IT917457:IT917463 SP917457:SP917463 ACL917457:ACL917463 AMH917457:AMH917463 AWD917457:AWD917463 BFZ917457:BFZ917463 BPV917457:BPV917463 BZR917457:BZR917463 CJN917457:CJN917463 CTJ917457:CTJ917463 DDF917457:DDF917463 DNB917457:DNB917463 DWX917457:DWX917463 EGT917457:EGT917463 EQP917457:EQP917463 FAL917457:FAL917463 FKH917457:FKH917463 FUD917457:FUD917463 GDZ917457:GDZ917463 GNV917457:GNV917463 GXR917457:GXR917463 HHN917457:HHN917463 HRJ917457:HRJ917463 IBF917457:IBF917463 ILB917457:ILB917463 IUX917457:IUX917463 JET917457:JET917463 JOP917457:JOP917463 JYL917457:JYL917463 KIH917457:KIH917463 KSD917457:KSD917463 LBZ917457:LBZ917463 LLV917457:LLV917463 LVR917457:LVR917463 MFN917457:MFN917463 MPJ917457:MPJ917463 MZF917457:MZF917463 NJB917457:NJB917463 NSX917457:NSX917463 OCT917457:OCT917463 OMP917457:OMP917463 OWL917457:OWL917463 PGH917457:PGH917463 PQD917457:PQD917463 PZZ917457:PZZ917463 QJV917457:QJV917463 QTR917457:QTR917463 RDN917457:RDN917463 RNJ917457:RNJ917463 RXF917457:RXF917463 SHB917457:SHB917463 SQX917457:SQX917463 TAT917457:TAT917463 TKP917457:TKP917463 TUL917457:TUL917463 UEH917457:UEH917463 UOD917457:UOD917463 UXZ917457:UXZ917463 VHV917457:VHV917463 VRR917457:VRR917463 WBN917457:WBN917463 WLJ917457:WLJ917463 WVF917457:WVF917463 E982994:F983000 IT982993:IT982999 SP982993:SP982999 ACL982993:ACL982999 AMH982993:AMH982999 AWD982993:AWD982999 BFZ982993:BFZ982999 BPV982993:BPV982999 BZR982993:BZR982999 CJN982993:CJN982999 CTJ982993:CTJ982999 DDF982993:DDF982999 DNB982993:DNB982999 DWX982993:DWX982999 EGT982993:EGT982999 EQP982993:EQP982999 FAL982993:FAL982999 FKH982993:FKH982999 FUD982993:FUD982999 GDZ982993:GDZ982999 GNV982993:GNV982999 GXR982993:GXR982999 HHN982993:HHN982999 HRJ982993:HRJ982999 IBF982993:IBF982999 ILB982993:ILB982999 IUX982993:IUX982999 JET982993:JET982999 JOP982993:JOP982999 JYL982993:JYL982999 KIH982993:KIH982999 KSD982993:KSD982999 LBZ982993:LBZ982999 LLV982993:LLV982999 LVR982993:LVR982999 MFN982993:MFN982999 MPJ982993:MPJ982999 MZF982993:MZF982999 NJB982993:NJB982999 NSX982993:NSX982999 OCT982993:OCT982999 OMP982993:OMP982999 OWL982993:OWL982999 PGH982993:PGH982999 PQD982993:PQD982999 PZZ982993:PZZ982999 QJV982993:QJV982999 QTR982993:QTR982999 RDN982993:RDN982999 RNJ982993:RNJ982999 RXF982993:RXF982999 SHB982993:SHB982999 SQX982993:SQX982999 TAT982993:TAT982999 TKP982993:TKP982999 TUL982993:TUL982999 UEH982993:UEH982999 UOD982993:UOD982999 UXZ982993:UXZ982999 VHV982993:VHV982999 VRR982993:VRR982999 WBN982993:WBN982999 WLJ982993:WLJ982999 WVF982993:WVF982999">
      <formula1>"LNG,Boru Gazı"</formula1>
    </dataValidation>
  </dataValidation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5">
    <tabColor rgb="FFFF0000"/>
  </sheetPr>
  <dimension ref="A1:K31"/>
  <sheetViews>
    <sheetView workbookViewId="0">
      <selection activeCell="I14" sqref="I14"/>
    </sheetView>
  </sheetViews>
  <sheetFormatPr defaultRowHeight="12.75"/>
  <cols>
    <col min="1" max="1" width="20.28515625" style="13" bestFit="1" customWidth="1"/>
    <col min="2" max="3" width="19.28515625" style="13" customWidth="1"/>
    <col min="4" max="4" width="15" style="13" customWidth="1"/>
    <col min="5" max="6" width="20" style="13" customWidth="1"/>
    <col min="7" max="7" width="17" style="13" customWidth="1"/>
    <col min="8" max="8" width="26.7109375" style="13" customWidth="1"/>
    <col min="9" max="10" width="18.140625" style="13" customWidth="1"/>
    <col min="11" max="11" width="26.42578125" style="13" customWidth="1"/>
    <col min="12" max="253" width="9.140625" style="13"/>
    <col min="254" max="254" width="27.42578125" style="13" customWidth="1"/>
    <col min="255" max="255" width="17.85546875" style="13" customWidth="1"/>
    <col min="256" max="256" width="26" style="13" customWidth="1"/>
    <col min="257" max="257" width="10.42578125" style="13" customWidth="1"/>
    <col min="258" max="258" width="13" style="13" customWidth="1"/>
    <col min="259" max="259" width="32.42578125" style="13" bestFit="1" customWidth="1"/>
    <col min="260" max="509" width="9.140625" style="13"/>
    <col min="510" max="510" width="27.42578125" style="13" customWidth="1"/>
    <col min="511" max="511" width="17.85546875" style="13" customWidth="1"/>
    <col min="512" max="512" width="26" style="13" customWidth="1"/>
    <col min="513" max="513" width="10.42578125" style="13" customWidth="1"/>
    <col min="514" max="514" width="13" style="13" customWidth="1"/>
    <col min="515" max="515" width="32.42578125" style="13" bestFit="1" customWidth="1"/>
    <col min="516" max="765" width="9.140625" style="13"/>
    <col min="766" max="766" width="27.42578125" style="13" customWidth="1"/>
    <col min="767" max="767" width="17.85546875" style="13" customWidth="1"/>
    <col min="768" max="768" width="26" style="13" customWidth="1"/>
    <col min="769" max="769" width="10.42578125" style="13" customWidth="1"/>
    <col min="770" max="770" width="13" style="13" customWidth="1"/>
    <col min="771" max="771" width="32.42578125" style="13" bestFit="1" customWidth="1"/>
    <col min="772" max="1021" width="9.140625" style="13"/>
    <col min="1022" max="1022" width="27.42578125" style="13" customWidth="1"/>
    <col min="1023" max="1023" width="17.85546875" style="13" customWidth="1"/>
    <col min="1024" max="1024" width="26" style="13" customWidth="1"/>
    <col min="1025" max="1025" width="10.42578125" style="13" customWidth="1"/>
    <col min="1026" max="1026" width="13" style="13" customWidth="1"/>
    <col min="1027" max="1027" width="32.42578125" style="13" bestFit="1" customWidth="1"/>
    <col min="1028" max="1277" width="9.140625" style="13"/>
    <col min="1278" max="1278" width="27.42578125" style="13" customWidth="1"/>
    <col min="1279" max="1279" width="17.85546875" style="13" customWidth="1"/>
    <col min="1280" max="1280" width="26" style="13" customWidth="1"/>
    <col min="1281" max="1281" width="10.42578125" style="13" customWidth="1"/>
    <col min="1282" max="1282" width="13" style="13" customWidth="1"/>
    <col min="1283" max="1283" width="32.42578125" style="13" bestFit="1" customWidth="1"/>
    <col min="1284" max="1533" width="9.140625" style="13"/>
    <col min="1534" max="1534" width="27.42578125" style="13" customWidth="1"/>
    <col min="1535" max="1535" width="17.85546875" style="13" customWidth="1"/>
    <col min="1536" max="1536" width="26" style="13" customWidth="1"/>
    <col min="1537" max="1537" width="10.42578125" style="13" customWidth="1"/>
    <col min="1538" max="1538" width="13" style="13" customWidth="1"/>
    <col min="1539" max="1539" width="32.42578125" style="13" bestFit="1" customWidth="1"/>
    <col min="1540" max="1789" width="9.140625" style="13"/>
    <col min="1790" max="1790" width="27.42578125" style="13" customWidth="1"/>
    <col min="1791" max="1791" width="17.85546875" style="13" customWidth="1"/>
    <col min="1792" max="1792" width="26" style="13" customWidth="1"/>
    <col min="1793" max="1793" width="10.42578125" style="13" customWidth="1"/>
    <col min="1794" max="1794" width="13" style="13" customWidth="1"/>
    <col min="1795" max="1795" width="32.42578125" style="13" bestFit="1" customWidth="1"/>
    <col min="1796" max="2045" width="9.140625" style="13"/>
    <col min="2046" max="2046" width="27.42578125" style="13" customWidth="1"/>
    <col min="2047" max="2047" width="17.85546875" style="13" customWidth="1"/>
    <col min="2048" max="2048" width="26" style="13" customWidth="1"/>
    <col min="2049" max="2049" width="10.42578125" style="13" customWidth="1"/>
    <col min="2050" max="2050" width="13" style="13" customWidth="1"/>
    <col min="2051" max="2051" width="32.42578125" style="13" bestFit="1" customWidth="1"/>
    <col min="2052" max="2301" width="9.140625" style="13"/>
    <col min="2302" max="2302" width="27.42578125" style="13" customWidth="1"/>
    <col min="2303" max="2303" width="17.85546875" style="13" customWidth="1"/>
    <col min="2304" max="2304" width="26" style="13" customWidth="1"/>
    <col min="2305" max="2305" width="10.42578125" style="13" customWidth="1"/>
    <col min="2306" max="2306" width="13" style="13" customWidth="1"/>
    <col min="2307" max="2307" width="32.42578125" style="13" bestFit="1" customWidth="1"/>
    <col min="2308" max="2557" width="9.140625" style="13"/>
    <col min="2558" max="2558" width="27.42578125" style="13" customWidth="1"/>
    <col min="2559" max="2559" width="17.85546875" style="13" customWidth="1"/>
    <col min="2560" max="2560" width="26" style="13" customWidth="1"/>
    <col min="2561" max="2561" width="10.42578125" style="13" customWidth="1"/>
    <col min="2562" max="2562" width="13" style="13" customWidth="1"/>
    <col min="2563" max="2563" width="32.42578125" style="13" bestFit="1" customWidth="1"/>
    <col min="2564" max="2813" width="9.140625" style="13"/>
    <col min="2814" max="2814" width="27.42578125" style="13" customWidth="1"/>
    <col min="2815" max="2815" width="17.85546875" style="13" customWidth="1"/>
    <col min="2816" max="2816" width="26" style="13" customWidth="1"/>
    <col min="2817" max="2817" width="10.42578125" style="13" customWidth="1"/>
    <col min="2818" max="2818" width="13" style="13" customWidth="1"/>
    <col min="2819" max="2819" width="32.42578125" style="13" bestFit="1" customWidth="1"/>
    <col min="2820" max="3069" width="9.140625" style="13"/>
    <col min="3070" max="3070" width="27.42578125" style="13" customWidth="1"/>
    <col min="3071" max="3071" width="17.85546875" style="13" customWidth="1"/>
    <col min="3072" max="3072" width="26" style="13" customWidth="1"/>
    <col min="3073" max="3073" width="10.42578125" style="13" customWidth="1"/>
    <col min="3074" max="3074" width="13" style="13" customWidth="1"/>
    <col min="3075" max="3075" width="32.42578125" style="13" bestFit="1" customWidth="1"/>
    <col min="3076" max="3325" width="9.140625" style="13"/>
    <col min="3326" max="3326" width="27.42578125" style="13" customWidth="1"/>
    <col min="3327" max="3327" width="17.85546875" style="13" customWidth="1"/>
    <col min="3328" max="3328" width="26" style="13" customWidth="1"/>
    <col min="3329" max="3329" width="10.42578125" style="13" customWidth="1"/>
    <col min="3330" max="3330" width="13" style="13" customWidth="1"/>
    <col min="3331" max="3331" width="32.42578125" style="13" bestFit="1" customWidth="1"/>
    <col min="3332" max="3581" width="9.140625" style="13"/>
    <col min="3582" max="3582" width="27.42578125" style="13" customWidth="1"/>
    <col min="3583" max="3583" width="17.85546875" style="13" customWidth="1"/>
    <col min="3584" max="3584" width="26" style="13" customWidth="1"/>
    <col min="3585" max="3585" width="10.42578125" style="13" customWidth="1"/>
    <col min="3586" max="3586" width="13" style="13" customWidth="1"/>
    <col min="3587" max="3587" width="32.42578125" style="13" bestFit="1" customWidth="1"/>
    <col min="3588" max="3837" width="9.140625" style="13"/>
    <col min="3838" max="3838" width="27.42578125" style="13" customWidth="1"/>
    <col min="3839" max="3839" width="17.85546875" style="13" customWidth="1"/>
    <col min="3840" max="3840" width="26" style="13" customWidth="1"/>
    <col min="3841" max="3841" width="10.42578125" style="13" customWidth="1"/>
    <col min="3842" max="3842" width="13" style="13" customWidth="1"/>
    <col min="3843" max="3843" width="32.42578125" style="13" bestFit="1" customWidth="1"/>
    <col min="3844" max="4093" width="9.140625" style="13"/>
    <col min="4094" max="4094" width="27.42578125" style="13" customWidth="1"/>
    <col min="4095" max="4095" width="17.85546875" style="13" customWidth="1"/>
    <col min="4096" max="4096" width="26" style="13" customWidth="1"/>
    <col min="4097" max="4097" width="10.42578125" style="13" customWidth="1"/>
    <col min="4098" max="4098" width="13" style="13" customWidth="1"/>
    <col min="4099" max="4099" width="32.42578125" style="13" bestFit="1" customWidth="1"/>
    <col min="4100" max="4349" width="9.140625" style="13"/>
    <col min="4350" max="4350" width="27.42578125" style="13" customWidth="1"/>
    <col min="4351" max="4351" width="17.85546875" style="13" customWidth="1"/>
    <col min="4352" max="4352" width="26" style="13" customWidth="1"/>
    <col min="4353" max="4353" width="10.42578125" style="13" customWidth="1"/>
    <col min="4354" max="4354" width="13" style="13" customWidth="1"/>
    <col min="4355" max="4355" width="32.42578125" style="13" bestFit="1" customWidth="1"/>
    <col min="4356" max="4605" width="9.140625" style="13"/>
    <col min="4606" max="4606" width="27.42578125" style="13" customWidth="1"/>
    <col min="4607" max="4607" width="17.85546875" style="13" customWidth="1"/>
    <col min="4608" max="4608" width="26" style="13" customWidth="1"/>
    <col min="4609" max="4609" width="10.42578125" style="13" customWidth="1"/>
    <col min="4610" max="4610" width="13" style="13" customWidth="1"/>
    <col min="4611" max="4611" width="32.42578125" style="13" bestFit="1" customWidth="1"/>
    <col min="4612" max="4861" width="9.140625" style="13"/>
    <col min="4862" max="4862" width="27.42578125" style="13" customWidth="1"/>
    <col min="4863" max="4863" width="17.85546875" style="13" customWidth="1"/>
    <col min="4864" max="4864" width="26" style="13" customWidth="1"/>
    <col min="4865" max="4865" width="10.42578125" style="13" customWidth="1"/>
    <col min="4866" max="4866" width="13" style="13" customWidth="1"/>
    <col min="4867" max="4867" width="32.42578125" style="13" bestFit="1" customWidth="1"/>
    <col min="4868" max="5117" width="9.140625" style="13"/>
    <col min="5118" max="5118" width="27.42578125" style="13" customWidth="1"/>
    <col min="5119" max="5119" width="17.85546875" style="13" customWidth="1"/>
    <col min="5120" max="5120" width="26" style="13" customWidth="1"/>
    <col min="5121" max="5121" width="10.42578125" style="13" customWidth="1"/>
    <col min="5122" max="5122" width="13" style="13" customWidth="1"/>
    <col min="5123" max="5123" width="32.42578125" style="13" bestFit="1" customWidth="1"/>
    <col min="5124" max="5373" width="9.140625" style="13"/>
    <col min="5374" max="5374" width="27.42578125" style="13" customWidth="1"/>
    <col min="5375" max="5375" width="17.85546875" style="13" customWidth="1"/>
    <col min="5376" max="5376" width="26" style="13" customWidth="1"/>
    <col min="5377" max="5377" width="10.42578125" style="13" customWidth="1"/>
    <col min="5378" max="5378" width="13" style="13" customWidth="1"/>
    <col min="5379" max="5379" width="32.42578125" style="13" bestFit="1" customWidth="1"/>
    <col min="5380" max="5629" width="9.140625" style="13"/>
    <col min="5630" max="5630" width="27.42578125" style="13" customWidth="1"/>
    <col min="5631" max="5631" width="17.85546875" style="13" customWidth="1"/>
    <col min="5632" max="5632" width="26" style="13" customWidth="1"/>
    <col min="5633" max="5633" width="10.42578125" style="13" customWidth="1"/>
    <col min="5634" max="5634" width="13" style="13" customWidth="1"/>
    <col min="5635" max="5635" width="32.42578125" style="13" bestFit="1" customWidth="1"/>
    <col min="5636" max="5885" width="9.140625" style="13"/>
    <col min="5886" max="5886" width="27.42578125" style="13" customWidth="1"/>
    <col min="5887" max="5887" width="17.85546875" style="13" customWidth="1"/>
    <col min="5888" max="5888" width="26" style="13" customWidth="1"/>
    <col min="5889" max="5889" width="10.42578125" style="13" customWidth="1"/>
    <col min="5890" max="5890" width="13" style="13" customWidth="1"/>
    <col min="5891" max="5891" width="32.42578125" style="13" bestFit="1" customWidth="1"/>
    <col min="5892" max="6141" width="9.140625" style="13"/>
    <col min="6142" max="6142" width="27.42578125" style="13" customWidth="1"/>
    <col min="6143" max="6143" width="17.85546875" style="13" customWidth="1"/>
    <col min="6144" max="6144" width="26" style="13" customWidth="1"/>
    <col min="6145" max="6145" width="10.42578125" style="13" customWidth="1"/>
    <col min="6146" max="6146" width="13" style="13" customWidth="1"/>
    <col min="6147" max="6147" width="32.42578125" style="13" bestFit="1" customWidth="1"/>
    <col min="6148" max="6397" width="9.140625" style="13"/>
    <col min="6398" max="6398" width="27.42578125" style="13" customWidth="1"/>
    <col min="6399" max="6399" width="17.85546875" style="13" customWidth="1"/>
    <col min="6400" max="6400" width="26" style="13" customWidth="1"/>
    <col min="6401" max="6401" width="10.42578125" style="13" customWidth="1"/>
    <col min="6402" max="6402" width="13" style="13" customWidth="1"/>
    <col min="6403" max="6403" width="32.42578125" style="13" bestFit="1" customWidth="1"/>
    <col min="6404" max="6653" width="9.140625" style="13"/>
    <col min="6654" max="6654" width="27.42578125" style="13" customWidth="1"/>
    <col min="6655" max="6655" width="17.85546875" style="13" customWidth="1"/>
    <col min="6656" max="6656" width="26" style="13" customWidth="1"/>
    <col min="6657" max="6657" width="10.42578125" style="13" customWidth="1"/>
    <col min="6658" max="6658" width="13" style="13" customWidth="1"/>
    <col min="6659" max="6659" width="32.42578125" style="13" bestFit="1" customWidth="1"/>
    <col min="6660" max="6909" width="9.140625" style="13"/>
    <col min="6910" max="6910" width="27.42578125" style="13" customWidth="1"/>
    <col min="6911" max="6911" width="17.85546875" style="13" customWidth="1"/>
    <col min="6912" max="6912" width="26" style="13" customWidth="1"/>
    <col min="6913" max="6913" width="10.42578125" style="13" customWidth="1"/>
    <col min="6914" max="6914" width="13" style="13" customWidth="1"/>
    <col min="6915" max="6915" width="32.42578125" style="13" bestFit="1" customWidth="1"/>
    <col min="6916" max="7165" width="9.140625" style="13"/>
    <col min="7166" max="7166" width="27.42578125" style="13" customWidth="1"/>
    <col min="7167" max="7167" width="17.85546875" style="13" customWidth="1"/>
    <col min="7168" max="7168" width="26" style="13" customWidth="1"/>
    <col min="7169" max="7169" width="10.42578125" style="13" customWidth="1"/>
    <col min="7170" max="7170" width="13" style="13" customWidth="1"/>
    <col min="7171" max="7171" width="32.42578125" style="13" bestFit="1" customWidth="1"/>
    <col min="7172" max="7421" width="9.140625" style="13"/>
    <col min="7422" max="7422" width="27.42578125" style="13" customWidth="1"/>
    <col min="7423" max="7423" width="17.85546875" style="13" customWidth="1"/>
    <col min="7424" max="7424" width="26" style="13" customWidth="1"/>
    <col min="7425" max="7425" width="10.42578125" style="13" customWidth="1"/>
    <col min="7426" max="7426" width="13" style="13" customWidth="1"/>
    <col min="7427" max="7427" width="32.42578125" style="13" bestFit="1" customWidth="1"/>
    <col min="7428" max="7677" width="9.140625" style="13"/>
    <col min="7678" max="7678" width="27.42578125" style="13" customWidth="1"/>
    <col min="7679" max="7679" width="17.85546875" style="13" customWidth="1"/>
    <col min="7680" max="7680" width="26" style="13" customWidth="1"/>
    <col min="7681" max="7681" width="10.42578125" style="13" customWidth="1"/>
    <col min="7682" max="7682" width="13" style="13" customWidth="1"/>
    <col min="7683" max="7683" width="32.42578125" style="13" bestFit="1" customWidth="1"/>
    <col min="7684" max="7933" width="9.140625" style="13"/>
    <col min="7934" max="7934" width="27.42578125" style="13" customWidth="1"/>
    <col min="7935" max="7935" width="17.85546875" style="13" customWidth="1"/>
    <col min="7936" max="7936" width="26" style="13" customWidth="1"/>
    <col min="7937" max="7937" width="10.42578125" style="13" customWidth="1"/>
    <col min="7938" max="7938" width="13" style="13" customWidth="1"/>
    <col min="7939" max="7939" width="32.42578125" style="13" bestFit="1" customWidth="1"/>
    <col min="7940" max="8189" width="9.140625" style="13"/>
    <col min="8190" max="8190" width="27.42578125" style="13" customWidth="1"/>
    <col min="8191" max="8191" width="17.85546875" style="13" customWidth="1"/>
    <col min="8192" max="8192" width="26" style="13" customWidth="1"/>
    <col min="8193" max="8193" width="10.42578125" style="13" customWidth="1"/>
    <col min="8194" max="8194" width="13" style="13" customWidth="1"/>
    <col min="8195" max="8195" width="32.42578125" style="13" bestFit="1" customWidth="1"/>
    <col min="8196" max="8445" width="9.140625" style="13"/>
    <col min="8446" max="8446" width="27.42578125" style="13" customWidth="1"/>
    <col min="8447" max="8447" width="17.85546875" style="13" customWidth="1"/>
    <col min="8448" max="8448" width="26" style="13" customWidth="1"/>
    <col min="8449" max="8449" width="10.42578125" style="13" customWidth="1"/>
    <col min="8450" max="8450" width="13" style="13" customWidth="1"/>
    <col min="8451" max="8451" width="32.42578125" style="13" bestFit="1" customWidth="1"/>
    <col min="8452" max="8701" width="9.140625" style="13"/>
    <col min="8702" max="8702" width="27.42578125" style="13" customWidth="1"/>
    <col min="8703" max="8703" width="17.85546875" style="13" customWidth="1"/>
    <col min="8704" max="8704" width="26" style="13" customWidth="1"/>
    <col min="8705" max="8705" width="10.42578125" style="13" customWidth="1"/>
    <col min="8706" max="8706" width="13" style="13" customWidth="1"/>
    <col min="8707" max="8707" width="32.42578125" style="13" bestFit="1" customWidth="1"/>
    <col min="8708" max="8957" width="9.140625" style="13"/>
    <col min="8958" max="8958" width="27.42578125" style="13" customWidth="1"/>
    <col min="8959" max="8959" width="17.85546875" style="13" customWidth="1"/>
    <col min="8960" max="8960" width="26" style="13" customWidth="1"/>
    <col min="8961" max="8961" width="10.42578125" style="13" customWidth="1"/>
    <col min="8962" max="8962" width="13" style="13" customWidth="1"/>
    <col min="8963" max="8963" width="32.42578125" style="13" bestFit="1" customWidth="1"/>
    <col min="8964" max="9213" width="9.140625" style="13"/>
    <col min="9214" max="9214" width="27.42578125" style="13" customWidth="1"/>
    <col min="9215" max="9215" width="17.85546875" style="13" customWidth="1"/>
    <col min="9216" max="9216" width="26" style="13" customWidth="1"/>
    <col min="9217" max="9217" width="10.42578125" style="13" customWidth="1"/>
    <col min="9218" max="9218" width="13" style="13" customWidth="1"/>
    <col min="9219" max="9219" width="32.42578125" style="13" bestFit="1" customWidth="1"/>
    <col min="9220" max="9469" width="9.140625" style="13"/>
    <col min="9470" max="9470" width="27.42578125" style="13" customWidth="1"/>
    <col min="9471" max="9471" width="17.85546875" style="13" customWidth="1"/>
    <col min="9472" max="9472" width="26" style="13" customWidth="1"/>
    <col min="9473" max="9473" width="10.42578125" style="13" customWidth="1"/>
    <col min="9474" max="9474" width="13" style="13" customWidth="1"/>
    <col min="9475" max="9475" width="32.42578125" style="13" bestFit="1" customWidth="1"/>
    <col min="9476" max="9725" width="9.140625" style="13"/>
    <col min="9726" max="9726" width="27.42578125" style="13" customWidth="1"/>
    <col min="9727" max="9727" width="17.85546875" style="13" customWidth="1"/>
    <col min="9728" max="9728" width="26" style="13" customWidth="1"/>
    <col min="9729" max="9729" width="10.42578125" style="13" customWidth="1"/>
    <col min="9730" max="9730" width="13" style="13" customWidth="1"/>
    <col min="9731" max="9731" width="32.42578125" style="13" bestFit="1" customWidth="1"/>
    <col min="9732" max="9981" width="9.140625" style="13"/>
    <col min="9982" max="9982" width="27.42578125" style="13" customWidth="1"/>
    <col min="9983" max="9983" width="17.85546875" style="13" customWidth="1"/>
    <col min="9984" max="9984" width="26" style="13" customWidth="1"/>
    <col min="9985" max="9985" width="10.42578125" style="13" customWidth="1"/>
    <col min="9986" max="9986" width="13" style="13" customWidth="1"/>
    <col min="9987" max="9987" width="32.42578125" style="13" bestFit="1" customWidth="1"/>
    <col min="9988" max="10237" width="9.140625" style="13"/>
    <col min="10238" max="10238" width="27.42578125" style="13" customWidth="1"/>
    <col min="10239" max="10239" width="17.85546875" style="13" customWidth="1"/>
    <col min="10240" max="10240" width="26" style="13" customWidth="1"/>
    <col min="10241" max="10241" width="10.42578125" style="13" customWidth="1"/>
    <col min="10242" max="10242" width="13" style="13" customWidth="1"/>
    <col min="10243" max="10243" width="32.42578125" style="13" bestFit="1" customWidth="1"/>
    <col min="10244" max="10493" width="9.140625" style="13"/>
    <col min="10494" max="10494" width="27.42578125" style="13" customWidth="1"/>
    <col min="10495" max="10495" width="17.85546875" style="13" customWidth="1"/>
    <col min="10496" max="10496" width="26" style="13" customWidth="1"/>
    <col min="10497" max="10497" width="10.42578125" style="13" customWidth="1"/>
    <col min="10498" max="10498" width="13" style="13" customWidth="1"/>
    <col min="10499" max="10499" width="32.42578125" style="13" bestFit="1" customWidth="1"/>
    <col min="10500" max="10749" width="9.140625" style="13"/>
    <col min="10750" max="10750" width="27.42578125" style="13" customWidth="1"/>
    <col min="10751" max="10751" width="17.85546875" style="13" customWidth="1"/>
    <col min="10752" max="10752" width="26" style="13" customWidth="1"/>
    <col min="10753" max="10753" width="10.42578125" style="13" customWidth="1"/>
    <col min="10754" max="10754" width="13" style="13" customWidth="1"/>
    <col min="10755" max="10755" width="32.42578125" style="13" bestFit="1" customWidth="1"/>
    <col min="10756" max="11005" width="9.140625" style="13"/>
    <col min="11006" max="11006" width="27.42578125" style="13" customWidth="1"/>
    <col min="11007" max="11007" width="17.85546875" style="13" customWidth="1"/>
    <col min="11008" max="11008" width="26" style="13" customWidth="1"/>
    <col min="11009" max="11009" width="10.42578125" style="13" customWidth="1"/>
    <col min="11010" max="11010" width="13" style="13" customWidth="1"/>
    <col min="11011" max="11011" width="32.42578125" style="13" bestFit="1" customWidth="1"/>
    <col min="11012" max="11261" width="9.140625" style="13"/>
    <col min="11262" max="11262" width="27.42578125" style="13" customWidth="1"/>
    <col min="11263" max="11263" width="17.85546875" style="13" customWidth="1"/>
    <col min="11264" max="11264" width="26" style="13" customWidth="1"/>
    <col min="11265" max="11265" width="10.42578125" style="13" customWidth="1"/>
    <col min="11266" max="11266" width="13" style="13" customWidth="1"/>
    <col min="11267" max="11267" width="32.42578125" style="13" bestFit="1" customWidth="1"/>
    <col min="11268" max="11517" width="9.140625" style="13"/>
    <col min="11518" max="11518" width="27.42578125" style="13" customWidth="1"/>
    <col min="11519" max="11519" width="17.85546875" style="13" customWidth="1"/>
    <col min="11520" max="11520" width="26" style="13" customWidth="1"/>
    <col min="11521" max="11521" width="10.42578125" style="13" customWidth="1"/>
    <col min="11522" max="11522" width="13" style="13" customWidth="1"/>
    <col min="11523" max="11523" width="32.42578125" style="13" bestFit="1" customWidth="1"/>
    <col min="11524" max="11773" width="9.140625" style="13"/>
    <col min="11774" max="11774" width="27.42578125" style="13" customWidth="1"/>
    <col min="11775" max="11775" width="17.85546875" style="13" customWidth="1"/>
    <col min="11776" max="11776" width="26" style="13" customWidth="1"/>
    <col min="11777" max="11777" width="10.42578125" style="13" customWidth="1"/>
    <col min="11778" max="11778" width="13" style="13" customWidth="1"/>
    <col min="11779" max="11779" width="32.42578125" style="13" bestFit="1" customWidth="1"/>
    <col min="11780" max="12029" width="9.140625" style="13"/>
    <col min="12030" max="12030" width="27.42578125" style="13" customWidth="1"/>
    <col min="12031" max="12031" width="17.85546875" style="13" customWidth="1"/>
    <col min="12032" max="12032" width="26" style="13" customWidth="1"/>
    <col min="12033" max="12033" width="10.42578125" style="13" customWidth="1"/>
    <col min="12034" max="12034" width="13" style="13" customWidth="1"/>
    <col min="12035" max="12035" width="32.42578125" style="13" bestFit="1" customWidth="1"/>
    <col min="12036" max="12285" width="9.140625" style="13"/>
    <col min="12286" max="12286" width="27.42578125" style="13" customWidth="1"/>
    <col min="12287" max="12287" width="17.85546875" style="13" customWidth="1"/>
    <col min="12288" max="12288" width="26" style="13" customWidth="1"/>
    <col min="12289" max="12289" width="10.42578125" style="13" customWidth="1"/>
    <col min="12290" max="12290" width="13" style="13" customWidth="1"/>
    <col min="12291" max="12291" width="32.42578125" style="13" bestFit="1" customWidth="1"/>
    <col min="12292" max="12541" width="9.140625" style="13"/>
    <col min="12542" max="12542" width="27.42578125" style="13" customWidth="1"/>
    <col min="12543" max="12543" width="17.85546875" style="13" customWidth="1"/>
    <col min="12544" max="12544" width="26" style="13" customWidth="1"/>
    <col min="12545" max="12545" width="10.42578125" style="13" customWidth="1"/>
    <col min="12546" max="12546" width="13" style="13" customWidth="1"/>
    <col min="12547" max="12547" width="32.42578125" style="13" bestFit="1" customWidth="1"/>
    <col min="12548" max="12797" width="9.140625" style="13"/>
    <col min="12798" max="12798" width="27.42578125" style="13" customWidth="1"/>
    <col min="12799" max="12799" width="17.85546875" style="13" customWidth="1"/>
    <col min="12800" max="12800" width="26" style="13" customWidth="1"/>
    <col min="12801" max="12801" width="10.42578125" style="13" customWidth="1"/>
    <col min="12802" max="12802" width="13" style="13" customWidth="1"/>
    <col min="12803" max="12803" width="32.42578125" style="13" bestFit="1" customWidth="1"/>
    <col min="12804" max="13053" width="9.140625" style="13"/>
    <col min="13054" max="13054" width="27.42578125" style="13" customWidth="1"/>
    <col min="13055" max="13055" width="17.85546875" style="13" customWidth="1"/>
    <col min="13056" max="13056" width="26" style="13" customWidth="1"/>
    <col min="13057" max="13057" width="10.42578125" style="13" customWidth="1"/>
    <col min="13058" max="13058" width="13" style="13" customWidth="1"/>
    <col min="13059" max="13059" width="32.42578125" style="13" bestFit="1" customWidth="1"/>
    <col min="13060" max="13309" width="9.140625" style="13"/>
    <col min="13310" max="13310" width="27.42578125" style="13" customWidth="1"/>
    <col min="13311" max="13311" width="17.85546875" style="13" customWidth="1"/>
    <col min="13312" max="13312" width="26" style="13" customWidth="1"/>
    <col min="13313" max="13313" width="10.42578125" style="13" customWidth="1"/>
    <col min="13314" max="13314" width="13" style="13" customWidth="1"/>
    <col min="13315" max="13315" width="32.42578125" style="13" bestFit="1" customWidth="1"/>
    <col min="13316" max="13565" width="9.140625" style="13"/>
    <col min="13566" max="13566" width="27.42578125" style="13" customWidth="1"/>
    <col min="13567" max="13567" width="17.85546875" style="13" customWidth="1"/>
    <col min="13568" max="13568" width="26" style="13" customWidth="1"/>
    <col min="13569" max="13569" width="10.42578125" style="13" customWidth="1"/>
    <col min="13570" max="13570" width="13" style="13" customWidth="1"/>
    <col min="13571" max="13571" width="32.42578125" style="13" bestFit="1" customWidth="1"/>
    <col min="13572" max="13821" width="9.140625" style="13"/>
    <col min="13822" max="13822" width="27.42578125" style="13" customWidth="1"/>
    <col min="13823" max="13823" width="17.85546875" style="13" customWidth="1"/>
    <col min="13824" max="13824" width="26" style="13" customWidth="1"/>
    <col min="13825" max="13825" width="10.42578125" style="13" customWidth="1"/>
    <col min="13826" max="13826" width="13" style="13" customWidth="1"/>
    <col min="13827" max="13827" width="32.42578125" style="13" bestFit="1" customWidth="1"/>
    <col min="13828" max="14077" width="9.140625" style="13"/>
    <col min="14078" max="14078" width="27.42578125" style="13" customWidth="1"/>
    <col min="14079" max="14079" width="17.85546875" style="13" customWidth="1"/>
    <col min="14080" max="14080" width="26" style="13" customWidth="1"/>
    <col min="14081" max="14081" width="10.42578125" style="13" customWidth="1"/>
    <col min="14082" max="14082" width="13" style="13" customWidth="1"/>
    <col min="14083" max="14083" width="32.42578125" style="13" bestFit="1" customWidth="1"/>
    <col min="14084" max="14333" width="9.140625" style="13"/>
    <col min="14334" max="14334" width="27.42578125" style="13" customWidth="1"/>
    <col min="14335" max="14335" width="17.85546875" style="13" customWidth="1"/>
    <col min="14336" max="14336" width="26" style="13" customWidth="1"/>
    <col min="14337" max="14337" width="10.42578125" style="13" customWidth="1"/>
    <col min="14338" max="14338" width="13" style="13" customWidth="1"/>
    <col min="14339" max="14339" width="32.42578125" style="13" bestFit="1" customWidth="1"/>
    <col min="14340" max="14589" width="9.140625" style="13"/>
    <col min="14590" max="14590" width="27.42578125" style="13" customWidth="1"/>
    <col min="14591" max="14591" width="17.85546875" style="13" customWidth="1"/>
    <col min="14592" max="14592" width="26" style="13" customWidth="1"/>
    <col min="14593" max="14593" width="10.42578125" style="13" customWidth="1"/>
    <col min="14594" max="14594" width="13" style="13" customWidth="1"/>
    <col min="14595" max="14595" width="32.42578125" style="13" bestFit="1" customWidth="1"/>
    <col min="14596" max="14845" width="9.140625" style="13"/>
    <col min="14846" max="14846" width="27.42578125" style="13" customWidth="1"/>
    <col min="14847" max="14847" width="17.85546875" style="13" customWidth="1"/>
    <col min="14848" max="14848" width="26" style="13" customWidth="1"/>
    <col min="14849" max="14849" width="10.42578125" style="13" customWidth="1"/>
    <col min="14850" max="14850" width="13" style="13" customWidth="1"/>
    <col min="14851" max="14851" width="32.42578125" style="13" bestFit="1" customWidth="1"/>
    <col min="14852" max="15101" width="9.140625" style="13"/>
    <col min="15102" max="15102" width="27.42578125" style="13" customWidth="1"/>
    <col min="15103" max="15103" width="17.85546875" style="13" customWidth="1"/>
    <col min="15104" max="15104" width="26" style="13" customWidth="1"/>
    <col min="15105" max="15105" width="10.42578125" style="13" customWidth="1"/>
    <col min="15106" max="15106" width="13" style="13" customWidth="1"/>
    <col min="15107" max="15107" width="32.42578125" style="13" bestFit="1" customWidth="1"/>
    <col min="15108" max="15357" width="9.140625" style="13"/>
    <col min="15358" max="15358" width="27.42578125" style="13" customWidth="1"/>
    <col min="15359" max="15359" width="17.85546875" style="13" customWidth="1"/>
    <col min="15360" max="15360" width="26" style="13" customWidth="1"/>
    <col min="15361" max="15361" width="10.42578125" style="13" customWidth="1"/>
    <col min="15362" max="15362" width="13" style="13" customWidth="1"/>
    <col min="15363" max="15363" width="32.42578125" style="13" bestFit="1" customWidth="1"/>
    <col min="15364" max="15613" width="9.140625" style="13"/>
    <col min="15614" max="15614" width="27.42578125" style="13" customWidth="1"/>
    <col min="15615" max="15615" width="17.85546875" style="13" customWidth="1"/>
    <col min="15616" max="15616" width="26" style="13" customWidth="1"/>
    <col min="15617" max="15617" width="10.42578125" style="13" customWidth="1"/>
    <col min="15618" max="15618" width="13" style="13" customWidth="1"/>
    <col min="15619" max="15619" width="32.42578125" style="13" bestFit="1" customWidth="1"/>
    <col min="15620" max="15869" width="9.140625" style="13"/>
    <col min="15870" max="15870" width="27.42578125" style="13" customWidth="1"/>
    <col min="15871" max="15871" width="17.85546875" style="13" customWidth="1"/>
    <col min="15872" max="15872" width="26" style="13" customWidth="1"/>
    <col min="15873" max="15873" width="10.42578125" style="13" customWidth="1"/>
    <col min="15874" max="15874" width="13" style="13" customWidth="1"/>
    <col min="15875" max="15875" width="32.42578125" style="13" bestFit="1" customWidth="1"/>
    <col min="15876" max="16125" width="9.140625" style="13"/>
    <col min="16126" max="16126" width="27.42578125" style="13" customWidth="1"/>
    <col min="16127" max="16127" width="17.85546875" style="13" customWidth="1"/>
    <col min="16128" max="16128" width="26" style="13" customWidth="1"/>
    <col min="16129" max="16129" width="10.42578125" style="13" customWidth="1"/>
    <col min="16130" max="16130" width="13" style="13" customWidth="1"/>
    <col min="16131" max="16131" width="32.42578125" style="13" bestFit="1" customWidth="1"/>
    <col min="16132" max="16384" width="9.140625" style="13"/>
  </cols>
  <sheetData>
    <row r="1" spans="1:11">
      <c r="A1" s="3303" t="s">
        <v>29</v>
      </c>
      <c r="B1" s="3304"/>
      <c r="C1" s="3305"/>
      <c r="D1" s="11"/>
      <c r="E1" s="11"/>
      <c r="F1" s="11"/>
      <c r="G1" s="11"/>
    </row>
    <row r="2" spans="1:11">
      <c r="A2" s="270" t="s">
        <v>30</v>
      </c>
      <c r="B2" s="2742" t="s">
        <v>1186</v>
      </c>
      <c r="C2" s="3306"/>
      <c r="D2" s="178"/>
      <c r="E2" s="178"/>
      <c r="F2" s="178"/>
      <c r="G2" s="178"/>
    </row>
    <row r="3" spans="1:11" ht="12.75" customHeight="1">
      <c r="A3" s="270" t="s">
        <v>31</v>
      </c>
      <c r="B3" s="3300" t="s">
        <v>2099</v>
      </c>
      <c r="C3" s="3312"/>
      <c r="D3" s="267"/>
      <c r="E3" s="267"/>
      <c r="F3" s="267"/>
      <c r="G3" s="267"/>
    </row>
    <row r="4" spans="1:11">
      <c r="A4" s="270" t="s">
        <v>32</v>
      </c>
      <c r="B4" s="2742">
        <v>1</v>
      </c>
      <c r="C4" s="3306"/>
      <c r="D4" s="178"/>
      <c r="E4" s="178"/>
      <c r="F4" s="178"/>
      <c r="G4" s="178"/>
    </row>
    <row r="5" spans="1:11">
      <c r="A5" s="270" t="s">
        <v>33</v>
      </c>
      <c r="B5" s="3296" t="s">
        <v>745</v>
      </c>
      <c r="C5" s="3308"/>
      <c r="D5" s="117"/>
      <c r="E5" s="117"/>
      <c r="F5" s="117"/>
      <c r="G5" s="117"/>
    </row>
    <row r="6" spans="1:11">
      <c r="A6" s="270" t="s">
        <v>34</v>
      </c>
      <c r="B6" s="3296" t="s">
        <v>746</v>
      </c>
      <c r="C6" s="3308"/>
      <c r="D6" s="117"/>
      <c r="E6" s="117"/>
      <c r="F6" s="117"/>
      <c r="G6" s="117"/>
    </row>
    <row r="7" spans="1:11">
      <c r="A7" s="270" t="s">
        <v>35</v>
      </c>
      <c r="B7" s="3296" t="s">
        <v>747</v>
      </c>
      <c r="C7" s="3308"/>
      <c r="D7" s="117"/>
      <c r="E7" s="117"/>
      <c r="F7" s="117"/>
      <c r="G7" s="117"/>
    </row>
    <row r="8" spans="1:11">
      <c r="A8" s="270" t="s">
        <v>36</v>
      </c>
      <c r="B8" s="2938"/>
      <c r="C8" s="3309"/>
      <c r="D8" s="118"/>
      <c r="E8" s="118"/>
      <c r="F8" s="118"/>
      <c r="G8" s="118"/>
    </row>
    <row r="9" spans="1:11" ht="16.5" thickBot="1">
      <c r="A9" s="272" t="s">
        <v>198</v>
      </c>
      <c r="B9" s="3310"/>
      <c r="C9" s="3311"/>
      <c r="D9" s="107"/>
      <c r="E9" s="107"/>
      <c r="F9" s="107"/>
      <c r="G9" s="107"/>
    </row>
    <row r="10" spans="1:11" ht="13.5" thickBot="1"/>
    <row r="11" spans="1:11" s="266" customFormat="1" thickBot="1">
      <c r="A11" s="513" t="s">
        <v>702</v>
      </c>
      <c r="B11" s="502" t="s">
        <v>1178</v>
      </c>
      <c r="C11" s="503" t="s">
        <v>1179</v>
      </c>
      <c r="D11" s="503" t="s">
        <v>1180</v>
      </c>
      <c r="E11" s="503" t="s">
        <v>1181</v>
      </c>
      <c r="F11" s="503" t="s">
        <v>1182</v>
      </c>
      <c r="G11" s="503" t="s">
        <v>1187</v>
      </c>
      <c r="H11" s="503" t="s">
        <v>1184</v>
      </c>
      <c r="I11" s="503" t="s">
        <v>2100</v>
      </c>
      <c r="J11" s="503" t="s">
        <v>2101</v>
      </c>
      <c r="K11" s="514" t="s">
        <v>1185</v>
      </c>
    </row>
    <row r="12" spans="1:11">
      <c r="A12" s="257"/>
      <c r="B12" s="504"/>
      <c r="C12" s="505"/>
      <c r="D12" s="504"/>
      <c r="E12" s="505"/>
      <c r="F12" s="507"/>
      <c r="G12" s="507"/>
      <c r="H12" s="276"/>
      <c r="I12" s="276"/>
      <c r="J12" s="276"/>
      <c r="K12" s="276"/>
    </row>
    <row r="13" spans="1:11" ht="15">
      <c r="A13" s="257"/>
      <c r="B13" s="504"/>
      <c r="C13" s="510"/>
      <c r="D13" s="504"/>
      <c r="E13" s="510"/>
      <c r="F13" s="507"/>
      <c r="G13" s="507"/>
      <c r="H13" s="276"/>
      <c r="I13" s="276"/>
      <c r="J13" s="276"/>
      <c r="K13" s="276"/>
    </row>
    <row r="14" spans="1:11" ht="15">
      <c r="A14" s="257"/>
      <c r="B14" s="511"/>
      <c r="C14" s="510"/>
      <c r="D14" s="511"/>
      <c r="E14" s="510"/>
      <c r="F14" s="507"/>
      <c r="G14" s="507"/>
      <c r="H14" s="276"/>
      <c r="I14" s="276"/>
      <c r="J14" s="276"/>
      <c r="K14" s="276"/>
    </row>
    <row r="15" spans="1:11" ht="15">
      <c r="A15" s="257"/>
      <c r="B15" s="511"/>
      <c r="C15" s="510"/>
      <c r="D15" s="511"/>
      <c r="E15" s="510"/>
      <c r="F15" s="507"/>
      <c r="G15" s="507"/>
      <c r="H15" s="276"/>
      <c r="I15" s="276"/>
      <c r="J15" s="276"/>
      <c r="K15" s="276"/>
    </row>
    <row r="16" spans="1:11" ht="15">
      <c r="A16" s="257"/>
      <c r="B16" s="511"/>
      <c r="C16" s="510"/>
      <c r="D16" s="511"/>
      <c r="E16" s="510"/>
      <c r="F16" s="507"/>
      <c r="G16" s="507"/>
      <c r="H16" s="276"/>
      <c r="I16" s="276"/>
      <c r="J16" s="276"/>
      <c r="K16" s="276"/>
    </row>
    <row r="17" spans="1:11" ht="15">
      <c r="A17" s="257"/>
      <c r="B17" s="512"/>
      <c r="C17" s="510"/>
      <c r="D17" s="512"/>
      <c r="E17" s="510"/>
      <c r="F17" s="507"/>
      <c r="G17" s="507"/>
      <c r="H17" s="276"/>
      <c r="I17" s="276"/>
      <c r="J17" s="276"/>
      <c r="K17" s="276"/>
    </row>
    <row r="18" spans="1:11" ht="15">
      <c r="A18" s="257"/>
      <c r="B18" s="512"/>
      <c r="C18" s="510"/>
      <c r="D18" s="512"/>
      <c r="E18" s="510"/>
      <c r="F18" s="507"/>
      <c r="G18" s="507"/>
      <c r="H18" s="276"/>
      <c r="I18" s="276"/>
      <c r="J18" s="276"/>
      <c r="K18" s="276"/>
    </row>
    <row r="19" spans="1:11" ht="15">
      <c r="A19" s="257"/>
      <c r="B19" s="512"/>
      <c r="C19" s="510"/>
      <c r="D19" s="512"/>
      <c r="E19" s="510"/>
      <c r="F19" s="507"/>
      <c r="G19" s="507"/>
      <c r="H19" s="276"/>
      <c r="I19" s="276"/>
      <c r="J19" s="276"/>
      <c r="K19" s="276"/>
    </row>
    <row r="20" spans="1:11" ht="15">
      <c r="A20" s="257"/>
      <c r="B20" s="512"/>
      <c r="C20" s="510"/>
      <c r="D20" s="512"/>
      <c r="E20" s="510"/>
      <c r="F20" s="507"/>
      <c r="G20" s="507"/>
      <c r="H20" s="276"/>
      <c r="I20" s="276"/>
      <c r="J20" s="276"/>
      <c r="K20" s="276"/>
    </row>
    <row r="21" spans="1:11">
      <c r="A21" s="257"/>
      <c r="B21" s="257"/>
      <c r="C21" s="257"/>
      <c r="D21" s="257"/>
      <c r="E21" s="257"/>
      <c r="F21" s="257"/>
      <c r="G21" s="257"/>
      <c r="H21" s="257"/>
      <c r="I21" s="257"/>
      <c r="J21" s="257"/>
      <c r="K21" s="276"/>
    </row>
    <row r="22" spans="1:11">
      <c r="A22" s="257"/>
      <c r="B22" s="257"/>
      <c r="C22" s="257"/>
      <c r="D22" s="257"/>
      <c r="E22" s="257"/>
      <c r="F22" s="257"/>
      <c r="G22" s="257"/>
      <c r="H22" s="257"/>
      <c r="I22" s="257"/>
      <c r="J22" s="257"/>
      <c r="K22" s="276"/>
    </row>
    <row r="23" spans="1:11">
      <c r="A23" s="257"/>
      <c r="B23" s="257"/>
      <c r="C23" s="257"/>
      <c r="D23" s="257"/>
      <c r="E23" s="257"/>
      <c r="F23" s="257"/>
      <c r="G23" s="257"/>
      <c r="H23" s="257"/>
      <c r="I23" s="257"/>
      <c r="J23" s="257"/>
      <c r="K23" s="276"/>
    </row>
    <row r="24" spans="1:11">
      <c r="A24" s="257"/>
      <c r="B24" s="257"/>
      <c r="C24" s="257"/>
      <c r="D24" s="257"/>
      <c r="E24" s="257"/>
      <c r="F24" s="257"/>
      <c r="G24" s="257"/>
      <c r="H24" s="257"/>
      <c r="I24" s="257"/>
      <c r="J24" s="257"/>
      <c r="K24" s="276"/>
    </row>
    <row r="25" spans="1:11">
      <c r="A25" s="257"/>
      <c r="B25" s="257"/>
      <c r="C25" s="257"/>
      <c r="D25" s="257"/>
      <c r="E25" s="257"/>
      <c r="F25" s="257"/>
      <c r="G25" s="257"/>
      <c r="H25" s="257"/>
      <c r="I25" s="257"/>
      <c r="J25" s="257"/>
      <c r="K25" s="276"/>
    </row>
    <row r="26" spans="1:11">
      <c r="A26" s="257"/>
      <c r="B26" s="257"/>
      <c r="C26" s="257"/>
      <c r="D26" s="257"/>
      <c r="E26" s="257"/>
      <c r="F26" s="257"/>
      <c r="G26" s="257"/>
      <c r="H26" s="257"/>
      <c r="I26" s="257"/>
      <c r="J26" s="257"/>
      <c r="K26" s="276"/>
    </row>
    <row r="27" spans="1:11">
      <c r="A27" s="257"/>
      <c r="B27" s="257"/>
      <c r="C27" s="257"/>
      <c r="D27" s="257"/>
      <c r="E27" s="257"/>
      <c r="F27" s="257"/>
      <c r="G27" s="257"/>
      <c r="H27" s="257"/>
      <c r="I27" s="257"/>
      <c r="J27" s="257"/>
      <c r="K27" s="276"/>
    </row>
    <row r="28" spans="1:11">
      <c r="A28" s="257"/>
      <c r="B28" s="257"/>
      <c r="C28" s="257"/>
      <c r="D28" s="257"/>
      <c r="E28" s="257"/>
      <c r="F28" s="257"/>
      <c r="G28" s="257"/>
      <c r="H28" s="257"/>
      <c r="I28" s="257"/>
      <c r="J28" s="257"/>
      <c r="K28" s="276"/>
    </row>
    <row r="29" spans="1:11">
      <c r="A29" s="257"/>
      <c r="B29" s="257"/>
      <c r="C29" s="257"/>
      <c r="D29" s="257"/>
      <c r="E29" s="257"/>
      <c r="F29" s="257"/>
      <c r="G29" s="257"/>
      <c r="H29" s="257"/>
      <c r="I29" s="257"/>
      <c r="J29" s="257"/>
      <c r="K29" s="276"/>
    </row>
    <row r="30" spans="1:11">
      <c r="A30" s="257"/>
      <c r="B30" s="257"/>
      <c r="C30" s="257"/>
      <c r="D30" s="257"/>
      <c r="E30" s="257"/>
      <c r="F30" s="257"/>
      <c r="G30" s="257"/>
      <c r="H30" s="257"/>
      <c r="I30" s="257"/>
      <c r="J30" s="257"/>
      <c r="K30" s="276"/>
    </row>
    <row r="31" spans="1:11">
      <c r="A31" s="257"/>
      <c r="B31" s="257"/>
      <c r="C31" s="257"/>
      <c r="D31" s="257"/>
      <c r="E31" s="257"/>
      <c r="F31" s="257"/>
      <c r="G31" s="257"/>
      <c r="H31" s="257"/>
      <c r="I31" s="257"/>
      <c r="J31" s="257"/>
      <c r="K31" s="276"/>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list" allowBlank="1" showInputMessage="1" showErrorMessage="1" sqref="G65273:G65279 IW65272:IW65278 SS65272:SS65278 ACO65272:ACO65278 AMK65272:AMK65278 AWG65272:AWG65278 BGC65272:BGC65278 BPY65272:BPY65278 BZU65272:BZU65278 CJQ65272:CJQ65278 CTM65272:CTM65278 DDI65272:DDI65278 DNE65272:DNE65278 DXA65272:DXA65278 EGW65272:EGW65278 EQS65272:EQS65278 FAO65272:FAO65278 FKK65272:FKK65278 FUG65272:FUG65278 GEC65272:GEC65278 GNY65272:GNY65278 GXU65272:GXU65278 HHQ65272:HHQ65278 HRM65272:HRM65278 IBI65272:IBI65278 ILE65272:ILE65278 IVA65272:IVA65278 JEW65272:JEW65278 JOS65272:JOS65278 JYO65272:JYO65278 KIK65272:KIK65278 KSG65272:KSG65278 LCC65272:LCC65278 LLY65272:LLY65278 LVU65272:LVU65278 MFQ65272:MFQ65278 MPM65272:MPM65278 MZI65272:MZI65278 NJE65272:NJE65278 NTA65272:NTA65278 OCW65272:OCW65278 OMS65272:OMS65278 OWO65272:OWO65278 PGK65272:PGK65278 PQG65272:PQG65278 QAC65272:QAC65278 QJY65272:QJY65278 QTU65272:QTU65278 RDQ65272:RDQ65278 RNM65272:RNM65278 RXI65272:RXI65278 SHE65272:SHE65278 SRA65272:SRA65278 TAW65272:TAW65278 TKS65272:TKS65278 TUO65272:TUO65278 UEK65272:UEK65278 UOG65272:UOG65278 UYC65272:UYC65278 VHY65272:VHY65278 VRU65272:VRU65278 WBQ65272:WBQ65278 WLM65272:WLM65278 WVI65272:WVI65278 G130809:G130815 IW130808:IW130814 SS130808:SS130814 ACO130808:ACO130814 AMK130808:AMK130814 AWG130808:AWG130814 BGC130808:BGC130814 BPY130808:BPY130814 BZU130808:BZU130814 CJQ130808:CJQ130814 CTM130808:CTM130814 DDI130808:DDI130814 DNE130808:DNE130814 DXA130808:DXA130814 EGW130808:EGW130814 EQS130808:EQS130814 FAO130808:FAO130814 FKK130808:FKK130814 FUG130808:FUG130814 GEC130808:GEC130814 GNY130808:GNY130814 GXU130808:GXU130814 HHQ130808:HHQ130814 HRM130808:HRM130814 IBI130808:IBI130814 ILE130808:ILE130814 IVA130808:IVA130814 JEW130808:JEW130814 JOS130808:JOS130814 JYO130808:JYO130814 KIK130808:KIK130814 KSG130808:KSG130814 LCC130808:LCC130814 LLY130808:LLY130814 LVU130808:LVU130814 MFQ130808:MFQ130814 MPM130808:MPM130814 MZI130808:MZI130814 NJE130808:NJE130814 NTA130808:NTA130814 OCW130808:OCW130814 OMS130808:OMS130814 OWO130808:OWO130814 PGK130808:PGK130814 PQG130808:PQG130814 QAC130808:QAC130814 QJY130808:QJY130814 QTU130808:QTU130814 RDQ130808:RDQ130814 RNM130808:RNM130814 RXI130808:RXI130814 SHE130808:SHE130814 SRA130808:SRA130814 TAW130808:TAW130814 TKS130808:TKS130814 TUO130808:TUO130814 UEK130808:UEK130814 UOG130808:UOG130814 UYC130808:UYC130814 VHY130808:VHY130814 VRU130808:VRU130814 WBQ130808:WBQ130814 WLM130808:WLM130814 WVI130808:WVI130814 G196345:G196351 IW196344:IW196350 SS196344:SS196350 ACO196344:ACO196350 AMK196344:AMK196350 AWG196344:AWG196350 BGC196344:BGC196350 BPY196344:BPY196350 BZU196344:BZU196350 CJQ196344:CJQ196350 CTM196344:CTM196350 DDI196344:DDI196350 DNE196344:DNE196350 DXA196344:DXA196350 EGW196344:EGW196350 EQS196344:EQS196350 FAO196344:FAO196350 FKK196344:FKK196350 FUG196344:FUG196350 GEC196344:GEC196350 GNY196344:GNY196350 GXU196344:GXU196350 HHQ196344:HHQ196350 HRM196344:HRM196350 IBI196344:IBI196350 ILE196344:ILE196350 IVA196344:IVA196350 JEW196344:JEW196350 JOS196344:JOS196350 JYO196344:JYO196350 KIK196344:KIK196350 KSG196344:KSG196350 LCC196344:LCC196350 LLY196344:LLY196350 LVU196344:LVU196350 MFQ196344:MFQ196350 MPM196344:MPM196350 MZI196344:MZI196350 NJE196344:NJE196350 NTA196344:NTA196350 OCW196344:OCW196350 OMS196344:OMS196350 OWO196344:OWO196350 PGK196344:PGK196350 PQG196344:PQG196350 QAC196344:QAC196350 QJY196344:QJY196350 QTU196344:QTU196350 RDQ196344:RDQ196350 RNM196344:RNM196350 RXI196344:RXI196350 SHE196344:SHE196350 SRA196344:SRA196350 TAW196344:TAW196350 TKS196344:TKS196350 TUO196344:TUO196350 UEK196344:UEK196350 UOG196344:UOG196350 UYC196344:UYC196350 VHY196344:VHY196350 VRU196344:VRU196350 WBQ196344:WBQ196350 WLM196344:WLM196350 WVI196344:WVI196350 G261881:G261887 IW261880:IW261886 SS261880:SS261886 ACO261880:ACO261886 AMK261880:AMK261886 AWG261880:AWG261886 BGC261880:BGC261886 BPY261880:BPY261886 BZU261880:BZU261886 CJQ261880:CJQ261886 CTM261880:CTM261886 DDI261880:DDI261886 DNE261880:DNE261886 DXA261880:DXA261886 EGW261880:EGW261886 EQS261880:EQS261886 FAO261880:FAO261886 FKK261880:FKK261886 FUG261880:FUG261886 GEC261880:GEC261886 GNY261880:GNY261886 GXU261880:GXU261886 HHQ261880:HHQ261886 HRM261880:HRM261886 IBI261880:IBI261886 ILE261880:ILE261886 IVA261880:IVA261886 JEW261880:JEW261886 JOS261880:JOS261886 JYO261880:JYO261886 KIK261880:KIK261886 KSG261880:KSG261886 LCC261880:LCC261886 LLY261880:LLY261886 LVU261880:LVU261886 MFQ261880:MFQ261886 MPM261880:MPM261886 MZI261880:MZI261886 NJE261880:NJE261886 NTA261880:NTA261886 OCW261880:OCW261886 OMS261880:OMS261886 OWO261880:OWO261886 PGK261880:PGK261886 PQG261880:PQG261886 QAC261880:QAC261886 QJY261880:QJY261886 QTU261880:QTU261886 RDQ261880:RDQ261886 RNM261880:RNM261886 RXI261880:RXI261886 SHE261880:SHE261886 SRA261880:SRA261886 TAW261880:TAW261886 TKS261880:TKS261886 TUO261880:TUO261886 UEK261880:UEK261886 UOG261880:UOG261886 UYC261880:UYC261886 VHY261880:VHY261886 VRU261880:VRU261886 WBQ261880:WBQ261886 WLM261880:WLM261886 WVI261880:WVI261886 G327417:G327423 IW327416:IW327422 SS327416:SS327422 ACO327416:ACO327422 AMK327416:AMK327422 AWG327416:AWG327422 BGC327416:BGC327422 BPY327416:BPY327422 BZU327416:BZU327422 CJQ327416:CJQ327422 CTM327416:CTM327422 DDI327416:DDI327422 DNE327416:DNE327422 DXA327416:DXA327422 EGW327416:EGW327422 EQS327416:EQS327422 FAO327416:FAO327422 FKK327416:FKK327422 FUG327416:FUG327422 GEC327416:GEC327422 GNY327416:GNY327422 GXU327416:GXU327422 HHQ327416:HHQ327422 HRM327416:HRM327422 IBI327416:IBI327422 ILE327416:ILE327422 IVA327416:IVA327422 JEW327416:JEW327422 JOS327416:JOS327422 JYO327416:JYO327422 KIK327416:KIK327422 KSG327416:KSG327422 LCC327416:LCC327422 LLY327416:LLY327422 LVU327416:LVU327422 MFQ327416:MFQ327422 MPM327416:MPM327422 MZI327416:MZI327422 NJE327416:NJE327422 NTA327416:NTA327422 OCW327416:OCW327422 OMS327416:OMS327422 OWO327416:OWO327422 PGK327416:PGK327422 PQG327416:PQG327422 QAC327416:QAC327422 QJY327416:QJY327422 QTU327416:QTU327422 RDQ327416:RDQ327422 RNM327416:RNM327422 RXI327416:RXI327422 SHE327416:SHE327422 SRA327416:SRA327422 TAW327416:TAW327422 TKS327416:TKS327422 TUO327416:TUO327422 UEK327416:UEK327422 UOG327416:UOG327422 UYC327416:UYC327422 VHY327416:VHY327422 VRU327416:VRU327422 WBQ327416:WBQ327422 WLM327416:WLM327422 WVI327416:WVI327422 G392953:G392959 IW392952:IW392958 SS392952:SS392958 ACO392952:ACO392958 AMK392952:AMK392958 AWG392952:AWG392958 BGC392952:BGC392958 BPY392952:BPY392958 BZU392952:BZU392958 CJQ392952:CJQ392958 CTM392952:CTM392958 DDI392952:DDI392958 DNE392952:DNE392958 DXA392952:DXA392958 EGW392952:EGW392958 EQS392952:EQS392958 FAO392952:FAO392958 FKK392952:FKK392958 FUG392952:FUG392958 GEC392952:GEC392958 GNY392952:GNY392958 GXU392952:GXU392958 HHQ392952:HHQ392958 HRM392952:HRM392958 IBI392952:IBI392958 ILE392952:ILE392958 IVA392952:IVA392958 JEW392952:JEW392958 JOS392952:JOS392958 JYO392952:JYO392958 KIK392952:KIK392958 KSG392952:KSG392958 LCC392952:LCC392958 LLY392952:LLY392958 LVU392952:LVU392958 MFQ392952:MFQ392958 MPM392952:MPM392958 MZI392952:MZI392958 NJE392952:NJE392958 NTA392952:NTA392958 OCW392952:OCW392958 OMS392952:OMS392958 OWO392952:OWO392958 PGK392952:PGK392958 PQG392952:PQG392958 QAC392952:QAC392958 QJY392952:QJY392958 QTU392952:QTU392958 RDQ392952:RDQ392958 RNM392952:RNM392958 RXI392952:RXI392958 SHE392952:SHE392958 SRA392952:SRA392958 TAW392952:TAW392958 TKS392952:TKS392958 TUO392952:TUO392958 UEK392952:UEK392958 UOG392952:UOG392958 UYC392952:UYC392958 VHY392952:VHY392958 VRU392952:VRU392958 WBQ392952:WBQ392958 WLM392952:WLM392958 WVI392952:WVI392958 G458489:G458495 IW458488:IW458494 SS458488:SS458494 ACO458488:ACO458494 AMK458488:AMK458494 AWG458488:AWG458494 BGC458488:BGC458494 BPY458488:BPY458494 BZU458488:BZU458494 CJQ458488:CJQ458494 CTM458488:CTM458494 DDI458488:DDI458494 DNE458488:DNE458494 DXA458488:DXA458494 EGW458488:EGW458494 EQS458488:EQS458494 FAO458488:FAO458494 FKK458488:FKK458494 FUG458488:FUG458494 GEC458488:GEC458494 GNY458488:GNY458494 GXU458488:GXU458494 HHQ458488:HHQ458494 HRM458488:HRM458494 IBI458488:IBI458494 ILE458488:ILE458494 IVA458488:IVA458494 JEW458488:JEW458494 JOS458488:JOS458494 JYO458488:JYO458494 KIK458488:KIK458494 KSG458488:KSG458494 LCC458488:LCC458494 LLY458488:LLY458494 LVU458488:LVU458494 MFQ458488:MFQ458494 MPM458488:MPM458494 MZI458488:MZI458494 NJE458488:NJE458494 NTA458488:NTA458494 OCW458488:OCW458494 OMS458488:OMS458494 OWO458488:OWO458494 PGK458488:PGK458494 PQG458488:PQG458494 QAC458488:QAC458494 QJY458488:QJY458494 QTU458488:QTU458494 RDQ458488:RDQ458494 RNM458488:RNM458494 RXI458488:RXI458494 SHE458488:SHE458494 SRA458488:SRA458494 TAW458488:TAW458494 TKS458488:TKS458494 TUO458488:TUO458494 UEK458488:UEK458494 UOG458488:UOG458494 UYC458488:UYC458494 VHY458488:VHY458494 VRU458488:VRU458494 WBQ458488:WBQ458494 WLM458488:WLM458494 WVI458488:WVI458494 G524025:G524031 IW524024:IW524030 SS524024:SS524030 ACO524024:ACO524030 AMK524024:AMK524030 AWG524024:AWG524030 BGC524024:BGC524030 BPY524024:BPY524030 BZU524024:BZU524030 CJQ524024:CJQ524030 CTM524024:CTM524030 DDI524024:DDI524030 DNE524024:DNE524030 DXA524024:DXA524030 EGW524024:EGW524030 EQS524024:EQS524030 FAO524024:FAO524030 FKK524024:FKK524030 FUG524024:FUG524030 GEC524024:GEC524030 GNY524024:GNY524030 GXU524024:GXU524030 HHQ524024:HHQ524030 HRM524024:HRM524030 IBI524024:IBI524030 ILE524024:ILE524030 IVA524024:IVA524030 JEW524024:JEW524030 JOS524024:JOS524030 JYO524024:JYO524030 KIK524024:KIK524030 KSG524024:KSG524030 LCC524024:LCC524030 LLY524024:LLY524030 LVU524024:LVU524030 MFQ524024:MFQ524030 MPM524024:MPM524030 MZI524024:MZI524030 NJE524024:NJE524030 NTA524024:NTA524030 OCW524024:OCW524030 OMS524024:OMS524030 OWO524024:OWO524030 PGK524024:PGK524030 PQG524024:PQG524030 QAC524024:QAC524030 QJY524024:QJY524030 QTU524024:QTU524030 RDQ524024:RDQ524030 RNM524024:RNM524030 RXI524024:RXI524030 SHE524024:SHE524030 SRA524024:SRA524030 TAW524024:TAW524030 TKS524024:TKS524030 TUO524024:TUO524030 UEK524024:UEK524030 UOG524024:UOG524030 UYC524024:UYC524030 VHY524024:VHY524030 VRU524024:VRU524030 WBQ524024:WBQ524030 WLM524024:WLM524030 WVI524024:WVI524030 G589561:G589567 IW589560:IW589566 SS589560:SS589566 ACO589560:ACO589566 AMK589560:AMK589566 AWG589560:AWG589566 BGC589560:BGC589566 BPY589560:BPY589566 BZU589560:BZU589566 CJQ589560:CJQ589566 CTM589560:CTM589566 DDI589560:DDI589566 DNE589560:DNE589566 DXA589560:DXA589566 EGW589560:EGW589566 EQS589560:EQS589566 FAO589560:FAO589566 FKK589560:FKK589566 FUG589560:FUG589566 GEC589560:GEC589566 GNY589560:GNY589566 GXU589560:GXU589566 HHQ589560:HHQ589566 HRM589560:HRM589566 IBI589560:IBI589566 ILE589560:ILE589566 IVA589560:IVA589566 JEW589560:JEW589566 JOS589560:JOS589566 JYO589560:JYO589566 KIK589560:KIK589566 KSG589560:KSG589566 LCC589560:LCC589566 LLY589560:LLY589566 LVU589560:LVU589566 MFQ589560:MFQ589566 MPM589560:MPM589566 MZI589560:MZI589566 NJE589560:NJE589566 NTA589560:NTA589566 OCW589560:OCW589566 OMS589560:OMS589566 OWO589560:OWO589566 PGK589560:PGK589566 PQG589560:PQG589566 QAC589560:QAC589566 QJY589560:QJY589566 QTU589560:QTU589566 RDQ589560:RDQ589566 RNM589560:RNM589566 RXI589560:RXI589566 SHE589560:SHE589566 SRA589560:SRA589566 TAW589560:TAW589566 TKS589560:TKS589566 TUO589560:TUO589566 UEK589560:UEK589566 UOG589560:UOG589566 UYC589560:UYC589566 VHY589560:VHY589566 VRU589560:VRU589566 WBQ589560:WBQ589566 WLM589560:WLM589566 WVI589560:WVI589566 G655097:G655103 IW655096:IW655102 SS655096:SS655102 ACO655096:ACO655102 AMK655096:AMK655102 AWG655096:AWG655102 BGC655096:BGC655102 BPY655096:BPY655102 BZU655096:BZU655102 CJQ655096:CJQ655102 CTM655096:CTM655102 DDI655096:DDI655102 DNE655096:DNE655102 DXA655096:DXA655102 EGW655096:EGW655102 EQS655096:EQS655102 FAO655096:FAO655102 FKK655096:FKK655102 FUG655096:FUG655102 GEC655096:GEC655102 GNY655096:GNY655102 GXU655096:GXU655102 HHQ655096:HHQ655102 HRM655096:HRM655102 IBI655096:IBI655102 ILE655096:ILE655102 IVA655096:IVA655102 JEW655096:JEW655102 JOS655096:JOS655102 JYO655096:JYO655102 KIK655096:KIK655102 KSG655096:KSG655102 LCC655096:LCC655102 LLY655096:LLY655102 LVU655096:LVU655102 MFQ655096:MFQ655102 MPM655096:MPM655102 MZI655096:MZI655102 NJE655096:NJE655102 NTA655096:NTA655102 OCW655096:OCW655102 OMS655096:OMS655102 OWO655096:OWO655102 PGK655096:PGK655102 PQG655096:PQG655102 QAC655096:QAC655102 QJY655096:QJY655102 QTU655096:QTU655102 RDQ655096:RDQ655102 RNM655096:RNM655102 RXI655096:RXI655102 SHE655096:SHE655102 SRA655096:SRA655102 TAW655096:TAW655102 TKS655096:TKS655102 TUO655096:TUO655102 UEK655096:UEK655102 UOG655096:UOG655102 UYC655096:UYC655102 VHY655096:VHY655102 VRU655096:VRU655102 WBQ655096:WBQ655102 WLM655096:WLM655102 WVI655096:WVI655102 G720633:G720639 IW720632:IW720638 SS720632:SS720638 ACO720632:ACO720638 AMK720632:AMK720638 AWG720632:AWG720638 BGC720632:BGC720638 BPY720632:BPY720638 BZU720632:BZU720638 CJQ720632:CJQ720638 CTM720632:CTM720638 DDI720632:DDI720638 DNE720632:DNE720638 DXA720632:DXA720638 EGW720632:EGW720638 EQS720632:EQS720638 FAO720632:FAO720638 FKK720632:FKK720638 FUG720632:FUG720638 GEC720632:GEC720638 GNY720632:GNY720638 GXU720632:GXU720638 HHQ720632:HHQ720638 HRM720632:HRM720638 IBI720632:IBI720638 ILE720632:ILE720638 IVA720632:IVA720638 JEW720632:JEW720638 JOS720632:JOS720638 JYO720632:JYO720638 KIK720632:KIK720638 KSG720632:KSG720638 LCC720632:LCC720638 LLY720632:LLY720638 LVU720632:LVU720638 MFQ720632:MFQ720638 MPM720632:MPM720638 MZI720632:MZI720638 NJE720632:NJE720638 NTA720632:NTA720638 OCW720632:OCW720638 OMS720632:OMS720638 OWO720632:OWO720638 PGK720632:PGK720638 PQG720632:PQG720638 QAC720632:QAC720638 QJY720632:QJY720638 QTU720632:QTU720638 RDQ720632:RDQ720638 RNM720632:RNM720638 RXI720632:RXI720638 SHE720632:SHE720638 SRA720632:SRA720638 TAW720632:TAW720638 TKS720632:TKS720638 TUO720632:TUO720638 UEK720632:UEK720638 UOG720632:UOG720638 UYC720632:UYC720638 VHY720632:VHY720638 VRU720632:VRU720638 WBQ720632:WBQ720638 WLM720632:WLM720638 WVI720632:WVI720638 G786169:G786175 IW786168:IW786174 SS786168:SS786174 ACO786168:ACO786174 AMK786168:AMK786174 AWG786168:AWG786174 BGC786168:BGC786174 BPY786168:BPY786174 BZU786168:BZU786174 CJQ786168:CJQ786174 CTM786168:CTM786174 DDI786168:DDI786174 DNE786168:DNE786174 DXA786168:DXA786174 EGW786168:EGW786174 EQS786168:EQS786174 FAO786168:FAO786174 FKK786168:FKK786174 FUG786168:FUG786174 GEC786168:GEC786174 GNY786168:GNY786174 GXU786168:GXU786174 HHQ786168:HHQ786174 HRM786168:HRM786174 IBI786168:IBI786174 ILE786168:ILE786174 IVA786168:IVA786174 JEW786168:JEW786174 JOS786168:JOS786174 JYO786168:JYO786174 KIK786168:KIK786174 KSG786168:KSG786174 LCC786168:LCC786174 LLY786168:LLY786174 LVU786168:LVU786174 MFQ786168:MFQ786174 MPM786168:MPM786174 MZI786168:MZI786174 NJE786168:NJE786174 NTA786168:NTA786174 OCW786168:OCW786174 OMS786168:OMS786174 OWO786168:OWO786174 PGK786168:PGK786174 PQG786168:PQG786174 QAC786168:QAC786174 QJY786168:QJY786174 QTU786168:QTU786174 RDQ786168:RDQ786174 RNM786168:RNM786174 RXI786168:RXI786174 SHE786168:SHE786174 SRA786168:SRA786174 TAW786168:TAW786174 TKS786168:TKS786174 TUO786168:TUO786174 UEK786168:UEK786174 UOG786168:UOG786174 UYC786168:UYC786174 VHY786168:VHY786174 VRU786168:VRU786174 WBQ786168:WBQ786174 WLM786168:WLM786174 WVI786168:WVI786174 G851705:G851711 IW851704:IW851710 SS851704:SS851710 ACO851704:ACO851710 AMK851704:AMK851710 AWG851704:AWG851710 BGC851704:BGC851710 BPY851704:BPY851710 BZU851704:BZU851710 CJQ851704:CJQ851710 CTM851704:CTM851710 DDI851704:DDI851710 DNE851704:DNE851710 DXA851704:DXA851710 EGW851704:EGW851710 EQS851704:EQS851710 FAO851704:FAO851710 FKK851704:FKK851710 FUG851704:FUG851710 GEC851704:GEC851710 GNY851704:GNY851710 GXU851704:GXU851710 HHQ851704:HHQ851710 HRM851704:HRM851710 IBI851704:IBI851710 ILE851704:ILE851710 IVA851704:IVA851710 JEW851704:JEW851710 JOS851704:JOS851710 JYO851704:JYO851710 KIK851704:KIK851710 KSG851704:KSG851710 LCC851704:LCC851710 LLY851704:LLY851710 LVU851704:LVU851710 MFQ851704:MFQ851710 MPM851704:MPM851710 MZI851704:MZI851710 NJE851704:NJE851710 NTA851704:NTA851710 OCW851704:OCW851710 OMS851704:OMS851710 OWO851704:OWO851710 PGK851704:PGK851710 PQG851704:PQG851710 QAC851704:QAC851710 QJY851704:QJY851710 QTU851704:QTU851710 RDQ851704:RDQ851710 RNM851704:RNM851710 RXI851704:RXI851710 SHE851704:SHE851710 SRA851704:SRA851710 TAW851704:TAW851710 TKS851704:TKS851710 TUO851704:TUO851710 UEK851704:UEK851710 UOG851704:UOG851710 UYC851704:UYC851710 VHY851704:VHY851710 VRU851704:VRU851710 WBQ851704:WBQ851710 WLM851704:WLM851710 WVI851704:WVI851710 G917241:G917247 IW917240:IW917246 SS917240:SS917246 ACO917240:ACO917246 AMK917240:AMK917246 AWG917240:AWG917246 BGC917240:BGC917246 BPY917240:BPY917246 BZU917240:BZU917246 CJQ917240:CJQ917246 CTM917240:CTM917246 DDI917240:DDI917246 DNE917240:DNE917246 DXA917240:DXA917246 EGW917240:EGW917246 EQS917240:EQS917246 FAO917240:FAO917246 FKK917240:FKK917246 FUG917240:FUG917246 GEC917240:GEC917246 GNY917240:GNY917246 GXU917240:GXU917246 HHQ917240:HHQ917246 HRM917240:HRM917246 IBI917240:IBI917246 ILE917240:ILE917246 IVA917240:IVA917246 JEW917240:JEW917246 JOS917240:JOS917246 JYO917240:JYO917246 KIK917240:KIK917246 KSG917240:KSG917246 LCC917240:LCC917246 LLY917240:LLY917246 LVU917240:LVU917246 MFQ917240:MFQ917246 MPM917240:MPM917246 MZI917240:MZI917246 NJE917240:NJE917246 NTA917240:NTA917246 OCW917240:OCW917246 OMS917240:OMS917246 OWO917240:OWO917246 PGK917240:PGK917246 PQG917240:PQG917246 QAC917240:QAC917246 QJY917240:QJY917246 QTU917240:QTU917246 RDQ917240:RDQ917246 RNM917240:RNM917246 RXI917240:RXI917246 SHE917240:SHE917246 SRA917240:SRA917246 TAW917240:TAW917246 TKS917240:TKS917246 TUO917240:TUO917246 UEK917240:UEK917246 UOG917240:UOG917246 UYC917240:UYC917246 VHY917240:VHY917246 VRU917240:VRU917246 WBQ917240:WBQ917246 WLM917240:WLM917246 WVI917240:WVI917246 G982777:G982783 IW982776:IW982782 SS982776:SS982782 ACO982776:ACO982782 AMK982776:AMK982782 AWG982776:AWG982782 BGC982776:BGC982782 BPY982776:BPY982782 BZU982776:BZU982782 CJQ982776:CJQ982782 CTM982776:CTM982782 DDI982776:DDI982782 DNE982776:DNE982782 DXA982776:DXA982782 EGW982776:EGW982782 EQS982776:EQS982782 FAO982776:FAO982782 FKK982776:FKK982782 FUG982776:FUG982782 GEC982776:GEC982782 GNY982776:GNY982782 GXU982776:GXU982782 HHQ982776:HHQ982782 HRM982776:HRM982782 IBI982776:IBI982782 ILE982776:ILE982782 IVA982776:IVA982782 JEW982776:JEW982782 JOS982776:JOS982782 JYO982776:JYO982782 KIK982776:KIK982782 KSG982776:KSG982782 LCC982776:LCC982782 LLY982776:LLY982782 LVU982776:LVU982782 MFQ982776:MFQ982782 MPM982776:MPM982782 MZI982776:MZI982782 NJE982776:NJE982782 NTA982776:NTA982782 OCW982776:OCW982782 OMS982776:OMS982782 OWO982776:OWO982782 PGK982776:PGK982782 PQG982776:PQG982782 QAC982776:QAC982782 QJY982776:QJY982782 QTU982776:QTU982782 RDQ982776:RDQ982782 RNM982776:RNM982782 RXI982776:RXI982782 SHE982776:SHE982782 SRA982776:SRA982782 TAW982776:TAW982782 TKS982776:TKS982782 TUO982776:TUO982782 UEK982776:UEK982782 UOG982776:UOG982782 UYC982776:UYC982782 VHY982776:VHY982782 VRU982776:VRU982782 WBQ982776:WBQ982782 WLM982776:WLM982782 WVI982776:WVI982782">
      <formula1>"LNG,Boru Gazı"</formula1>
    </dataValidation>
    <dataValidation type="list" allowBlank="1" showInputMessage="1" showErrorMessage="1" sqref="B9">
      <formula1>"OCAK,ŞUBAT,MART,NİSAN,MAYIS,HAZİRAN,TEMMUZ,AĞUSTOS,EYLÜL,EKİM,KASIM,ARALIK"</formula1>
    </dataValidation>
  </dataValidation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6">
    <tabColor rgb="FFFF0000"/>
  </sheetPr>
  <dimension ref="A1:I31"/>
  <sheetViews>
    <sheetView zoomScale="80" zoomScaleNormal="80" workbookViewId="0">
      <selection sqref="A1:C1"/>
    </sheetView>
  </sheetViews>
  <sheetFormatPr defaultRowHeight="12.75"/>
  <cols>
    <col min="1" max="1" width="20.28515625" style="13" customWidth="1"/>
    <col min="2" max="2" width="24.28515625" style="13" customWidth="1"/>
    <col min="3" max="4" width="19.28515625" style="13" customWidth="1"/>
    <col min="5" max="5" width="15" style="13" customWidth="1"/>
    <col min="6" max="6" width="21.85546875" style="13" customWidth="1"/>
    <col min="7" max="7" width="15" style="13" customWidth="1"/>
    <col min="8" max="8" width="20.140625" style="13" customWidth="1"/>
    <col min="9" max="9" width="39.85546875" style="13" bestFit="1" customWidth="1"/>
    <col min="10" max="10" width="26.42578125" style="13" customWidth="1"/>
    <col min="11" max="252" width="9.140625" style="13"/>
    <col min="253" max="253" width="27.42578125" style="13" customWidth="1"/>
    <col min="254" max="254" width="17.85546875" style="13" customWidth="1"/>
    <col min="255" max="255" width="26" style="13" customWidth="1"/>
    <col min="256" max="256" width="10.42578125" style="13" customWidth="1"/>
    <col min="257" max="257" width="13" style="13" customWidth="1"/>
    <col min="258" max="258" width="32.42578125" style="13" bestFit="1" customWidth="1"/>
    <col min="259" max="508" width="9.140625" style="13"/>
    <col min="509" max="509" width="27.42578125" style="13" customWidth="1"/>
    <col min="510" max="510" width="17.85546875" style="13" customWidth="1"/>
    <col min="511" max="511" width="26" style="13" customWidth="1"/>
    <col min="512" max="512" width="10.42578125" style="13" customWidth="1"/>
    <col min="513" max="513" width="13" style="13" customWidth="1"/>
    <col min="514" max="514" width="32.42578125" style="13" bestFit="1" customWidth="1"/>
    <col min="515" max="764" width="9.140625" style="13"/>
    <col min="765" max="765" width="27.42578125" style="13" customWidth="1"/>
    <col min="766" max="766" width="17.85546875" style="13" customWidth="1"/>
    <col min="767" max="767" width="26" style="13" customWidth="1"/>
    <col min="768" max="768" width="10.42578125" style="13" customWidth="1"/>
    <col min="769" max="769" width="13" style="13" customWidth="1"/>
    <col min="770" max="770" width="32.42578125" style="13" bestFit="1" customWidth="1"/>
    <col min="771" max="1020" width="9.140625" style="13"/>
    <col min="1021" max="1021" width="27.42578125" style="13" customWidth="1"/>
    <col min="1022" max="1022" width="17.85546875" style="13" customWidth="1"/>
    <col min="1023" max="1023" width="26" style="13" customWidth="1"/>
    <col min="1024" max="1024" width="10.42578125" style="13" customWidth="1"/>
    <col min="1025" max="1025" width="13" style="13" customWidth="1"/>
    <col min="1026" max="1026" width="32.42578125" style="13" bestFit="1" customWidth="1"/>
    <col min="1027" max="1276" width="9.140625" style="13"/>
    <col min="1277" max="1277" width="27.42578125" style="13" customWidth="1"/>
    <col min="1278" max="1278" width="17.85546875" style="13" customWidth="1"/>
    <col min="1279" max="1279" width="26" style="13" customWidth="1"/>
    <col min="1280" max="1280" width="10.42578125" style="13" customWidth="1"/>
    <col min="1281" max="1281" width="13" style="13" customWidth="1"/>
    <col min="1282" max="1282" width="32.42578125" style="13" bestFit="1" customWidth="1"/>
    <col min="1283" max="1532" width="9.140625" style="13"/>
    <col min="1533" max="1533" width="27.42578125" style="13" customWidth="1"/>
    <col min="1534" max="1534" width="17.85546875" style="13" customWidth="1"/>
    <col min="1535" max="1535" width="26" style="13" customWidth="1"/>
    <col min="1536" max="1536" width="10.42578125" style="13" customWidth="1"/>
    <col min="1537" max="1537" width="13" style="13" customWidth="1"/>
    <col min="1538" max="1538" width="32.42578125" style="13" bestFit="1" customWidth="1"/>
    <col min="1539" max="1788" width="9.140625" style="13"/>
    <col min="1789" max="1789" width="27.42578125" style="13" customWidth="1"/>
    <col min="1790" max="1790" width="17.85546875" style="13" customWidth="1"/>
    <col min="1791" max="1791" width="26" style="13" customWidth="1"/>
    <col min="1792" max="1792" width="10.42578125" style="13" customWidth="1"/>
    <col min="1793" max="1793" width="13" style="13" customWidth="1"/>
    <col min="1794" max="1794" width="32.42578125" style="13" bestFit="1" customWidth="1"/>
    <col min="1795" max="2044" width="9.140625" style="13"/>
    <col min="2045" max="2045" width="27.42578125" style="13" customWidth="1"/>
    <col min="2046" max="2046" width="17.85546875" style="13" customWidth="1"/>
    <col min="2047" max="2047" width="26" style="13" customWidth="1"/>
    <col min="2048" max="2048" width="10.42578125" style="13" customWidth="1"/>
    <col min="2049" max="2049" width="13" style="13" customWidth="1"/>
    <col min="2050" max="2050" width="32.42578125" style="13" bestFit="1" customWidth="1"/>
    <col min="2051" max="2300" width="9.140625" style="13"/>
    <col min="2301" max="2301" width="27.42578125" style="13" customWidth="1"/>
    <col min="2302" max="2302" width="17.85546875" style="13" customWidth="1"/>
    <col min="2303" max="2303" width="26" style="13" customWidth="1"/>
    <col min="2304" max="2304" width="10.42578125" style="13" customWidth="1"/>
    <col min="2305" max="2305" width="13" style="13" customWidth="1"/>
    <col min="2306" max="2306" width="32.42578125" style="13" bestFit="1" customWidth="1"/>
    <col min="2307" max="2556" width="9.140625" style="13"/>
    <col min="2557" max="2557" width="27.42578125" style="13" customWidth="1"/>
    <col min="2558" max="2558" width="17.85546875" style="13" customWidth="1"/>
    <col min="2559" max="2559" width="26" style="13" customWidth="1"/>
    <col min="2560" max="2560" width="10.42578125" style="13" customWidth="1"/>
    <col min="2561" max="2561" width="13" style="13" customWidth="1"/>
    <col min="2562" max="2562" width="32.42578125" style="13" bestFit="1" customWidth="1"/>
    <col min="2563" max="2812" width="9.140625" style="13"/>
    <col min="2813" max="2813" width="27.42578125" style="13" customWidth="1"/>
    <col min="2814" max="2814" width="17.85546875" style="13" customWidth="1"/>
    <col min="2815" max="2815" width="26" style="13" customWidth="1"/>
    <col min="2816" max="2816" width="10.42578125" style="13" customWidth="1"/>
    <col min="2817" max="2817" width="13" style="13" customWidth="1"/>
    <col min="2818" max="2818" width="32.42578125" style="13" bestFit="1" customWidth="1"/>
    <col min="2819" max="3068" width="9.140625" style="13"/>
    <col min="3069" max="3069" width="27.42578125" style="13" customWidth="1"/>
    <col min="3070" max="3070" width="17.85546875" style="13" customWidth="1"/>
    <col min="3071" max="3071" width="26" style="13" customWidth="1"/>
    <col min="3072" max="3072" width="10.42578125" style="13" customWidth="1"/>
    <col min="3073" max="3073" width="13" style="13" customWidth="1"/>
    <col min="3074" max="3074" width="32.42578125" style="13" bestFit="1" customWidth="1"/>
    <col min="3075" max="3324" width="9.140625" style="13"/>
    <col min="3325" max="3325" width="27.42578125" style="13" customWidth="1"/>
    <col min="3326" max="3326" width="17.85546875" style="13" customWidth="1"/>
    <col min="3327" max="3327" width="26" style="13" customWidth="1"/>
    <col min="3328" max="3328" width="10.42578125" style="13" customWidth="1"/>
    <col min="3329" max="3329" width="13" style="13" customWidth="1"/>
    <col min="3330" max="3330" width="32.42578125" style="13" bestFit="1" customWidth="1"/>
    <col min="3331" max="3580" width="9.140625" style="13"/>
    <col min="3581" max="3581" width="27.42578125" style="13" customWidth="1"/>
    <col min="3582" max="3582" width="17.85546875" style="13" customWidth="1"/>
    <col min="3583" max="3583" width="26" style="13" customWidth="1"/>
    <col min="3584" max="3584" width="10.42578125" style="13" customWidth="1"/>
    <col min="3585" max="3585" width="13" style="13" customWidth="1"/>
    <col min="3586" max="3586" width="32.42578125" style="13" bestFit="1" customWidth="1"/>
    <col min="3587" max="3836" width="9.140625" style="13"/>
    <col min="3837" max="3837" width="27.42578125" style="13" customWidth="1"/>
    <col min="3838" max="3838" width="17.85546875" style="13" customWidth="1"/>
    <col min="3839" max="3839" width="26" style="13" customWidth="1"/>
    <col min="3840" max="3840" width="10.42578125" style="13" customWidth="1"/>
    <col min="3841" max="3841" width="13" style="13" customWidth="1"/>
    <col min="3842" max="3842" width="32.42578125" style="13" bestFit="1" customWidth="1"/>
    <col min="3843" max="4092" width="9.140625" style="13"/>
    <col min="4093" max="4093" width="27.42578125" style="13" customWidth="1"/>
    <col min="4094" max="4094" width="17.85546875" style="13" customWidth="1"/>
    <col min="4095" max="4095" width="26" style="13" customWidth="1"/>
    <col min="4096" max="4096" width="10.42578125" style="13" customWidth="1"/>
    <col min="4097" max="4097" width="13" style="13" customWidth="1"/>
    <col min="4098" max="4098" width="32.42578125" style="13" bestFit="1" customWidth="1"/>
    <col min="4099" max="4348" width="9.140625" style="13"/>
    <col min="4349" max="4349" width="27.42578125" style="13" customWidth="1"/>
    <col min="4350" max="4350" width="17.85546875" style="13" customWidth="1"/>
    <col min="4351" max="4351" width="26" style="13" customWidth="1"/>
    <col min="4352" max="4352" width="10.42578125" style="13" customWidth="1"/>
    <col min="4353" max="4353" width="13" style="13" customWidth="1"/>
    <col min="4354" max="4354" width="32.42578125" style="13" bestFit="1" customWidth="1"/>
    <col min="4355" max="4604" width="9.140625" style="13"/>
    <col min="4605" max="4605" width="27.42578125" style="13" customWidth="1"/>
    <col min="4606" max="4606" width="17.85546875" style="13" customWidth="1"/>
    <col min="4607" max="4607" width="26" style="13" customWidth="1"/>
    <col min="4608" max="4608" width="10.42578125" style="13" customWidth="1"/>
    <col min="4609" max="4609" width="13" style="13" customWidth="1"/>
    <col min="4610" max="4610" width="32.42578125" style="13" bestFit="1" customWidth="1"/>
    <col min="4611" max="4860" width="9.140625" style="13"/>
    <col min="4861" max="4861" width="27.42578125" style="13" customWidth="1"/>
    <col min="4862" max="4862" width="17.85546875" style="13" customWidth="1"/>
    <col min="4863" max="4863" width="26" style="13" customWidth="1"/>
    <col min="4864" max="4864" width="10.42578125" style="13" customWidth="1"/>
    <col min="4865" max="4865" width="13" style="13" customWidth="1"/>
    <col min="4866" max="4866" width="32.42578125" style="13" bestFit="1" customWidth="1"/>
    <col min="4867" max="5116" width="9.140625" style="13"/>
    <col min="5117" max="5117" width="27.42578125" style="13" customWidth="1"/>
    <col min="5118" max="5118" width="17.85546875" style="13" customWidth="1"/>
    <col min="5119" max="5119" width="26" style="13" customWidth="1"/>
    <col min="5120" max="5120" width="10.42578125" style="13" customWidth="1"/>
    <col min="5121" max="5121" width="13" style="13" customWidth="1"/>
    <col min="5122" max="5122" width="32.42578125" style="13" bestFit="1" customWidth="1"/>
    <col min="5123" max="5372" width="9.140625" style="13"/>
    <col min="5373" max="5373" width="27.42578125" style="13" customWidth="1"/>
    <col min="5374" max="5374" width="17.85546875" style="13" customWidth="1"/>
    <col min="5375" max="5375" width="26" style="13" customWidth="1"/>
    <col min="5376" max="5376" width="10.42578125" style="13" customWidth="1"/>
    <col min="5377" max="5377" width="13" style="13" customWidth="1"/>
    <col min="5378" max="5378" width="32.42578125" style="13" bestFit="1" customWidth="1"/>
    <col min="5379" max="5628" width="9.140625" style="13"/>
    <col min="5629" max="5629" width="27.42578125" style="13" customWidth="1"/>
    <col min="5630" max="5630" width="17.85546875" style="13" customWidth="1"/>
    <col min="5631" max="5631" width="26" style="13" customWidth="1"/>
    <col min="5632" max="5632" width="10.42578125" style="13" customWidth="1"/>
    <col min="5633" max="5633" width="13" style="13" customWidth="1"/>
    <col min="5634" max="5634" width="32.42578125" style="13" bestFit="1" customWidth="1"/>
    <col min="5635" max="5884" width="9.140625" style="13"/>
    <col min="5885" max="5885" width="27.42578125" style="13" customWidth="1"/>
    <col min="5886" max="5886" width="17.85546875" style="13" customWidth="1"/>
    <col min="5887" max="5887" width="26" style="13" customWidth="1"/>
    <col min="5888" max="5888" width="10.42578125" style="13" customWidth="1"/>
    <col min="5889" max="5889" width="13" style="13" customWidth="1"/>
    <col min="5890" max="5890" width="32.42578125" style="13" bestFit="1" customWidth="1"/>
    <col min="5891" max="6140" width="9.140625" style="13"/>
    <col min="6141" max="6141" width="27.42578125" style="13" customWidth="1"/>
    <col min="6142" max="6142" width="17.85546875" style="13" customWidth="1"/>
    <col min="6143" max="6143" width="26" style="13" customWidth="1"/>
    <col min="6144" max="6144" width="10.42578125" style="13" customWidth="1"/>
    <col min="6145" max="6145" width="13" style="13" customWidth="1"/>
    <col min="6146" max="6146" width="32.42578125" style="13" bestFit="1" customWidth="1"/>
    <col min="6147" max="6396" width="9.140625" style="13"/>
    <col min="6397" max="6397" width="27.42578125" style="13" customWidth="1"/>
    <col min="6398" max="6398" width="17.85546875" style="13" customWidth="1"/>
    <col min="6399" max="6399" width="26" style="13" customWidth="1"/>
    <col min="6400" max="6400" width="10.42578125" style="13" customWidth="1"/>
    <col min="6401" max="6401" width="13" style="13" customWidth="1"/>
    <col min="6402" max="6402" width="32.42578125" style="13" bestFit="1" customWidth="1"/>
    <col min="6403" max="6652" width="9.140625" style="13"/>
    <col min="6653" max="6653" width="27.42578125" style="13" customWidth="1"/>
    <col min="6654" max="6654" width="17.85546875" style="13" customWidth="1"/>
    <col min="6655" max="6655" width="26" style="13" customWidth="1"/>
    <col min="6656" max="6656" width="10.42578125" style="13" customWidth="1"/>
    <col min="6657" max="6657" width="13" style="13" customWidth="1"/>
    <col min="6658" max="6658" width="32.42578125" style="13" bestFit="1" customWidth="1"/>
    <col min="6659" max="6908" width="9.140625" style="13"/>
    <col min="6909" max="6909" width="27.42578125" style="13" customWidth="1"/>
    <col min="6910" max="6910" width="17.85546875" style="13" customWidth="1"/>
    <col min="6911" max="6911" width="26" style="13" customWidth="1"/>
    <col min="6912" max="6912" width="10.42578125" style="13" customWidth="1"/>
    <col min="6913" max="6913" width="13" style="13" customWidth="1"/>
    <col min="6914" max="6914" width="32.42578125" style="13" bestFit="1" customWidth="1"/>
    <col min="6915" max="7164" width="9.140625" style="13"/>
    <col min="7165" max="7165" width="27.42578125" style="13" customWidth="1"/>
    <col min="7166" max="7166" width="17.85546875" style="13" customWidth="1"/>
    <col min="7167" max="7167" width="26" style="13" customWidth="1"/>
    <col min="7168" max="7168" width="10.42578125" style="13" customWidth="1"/>
    <col min="7169" max="7169" width="13" style="13" customWidth="1"/>
    <col min="7170" max="7170" width="32.42578125" style="13" bestFit="1" customWidth="1"/>
    <col min="7171" max="7420" width="9.140625" style="13"/>
    <col min="7421" max="7421" width="27.42578125" style="13" customWidth="1"/>
    <col min="7422" max="7422" width="17.85546875" style="13" customWidth="1"/>
    <col min="7423" max="7423" width="26" style="13" customWidth="1"/>
    <col min="7424" max="7424" width="10.42578125" style="13" customWidth="1"/>
    <col min="7425" max="7425" width="13" style="13" customWidth="1"/>
    <col min="7426" max="7426" width="32.42578125" style="13" bestFit="1" customWidth="1"/>
    <col min="7427" max="7676" width="9.140625" style="13"/>
    <col min="7677" max="7677" width="27.42578125" style="13" customWidth="1"/>
    <col min="7678" max="7678" width="17.85546875" style="13" customWidth="1"/>
    <col min="7679" max="7679" width="26" style="13" customWidth="1"/>
    <col min="7680" max="7680" width="10.42578125" style="13" customWidth="1"/>
    <col min="7681" max="7681" width="13" style="13" customWidth="1"/>
    <col min="7682" max="7682" width="32.42578125" style="13" bestFit="1" customWidth="1"/>
    <col min="7683" max="7932" width="9.140625" style="13"/>
    <col min="7933" max="7933" width="27.42578125" style="13" customWidth="1"/>
    <col min="7934" max="7934" width="17.85546875" style="13" customWidth="1"/>
    <col min="7935" max="7935" width="26" style="13" customWidth="1"/>
    <col min="7936" max="7936" width="10.42578125" style="13" customWidth="1"/>
    <col min="7937" max="7937" width="13" style="13" customWidth="1"/>
    <col min="7938" max="7938" width="32.42578125" style="13" bestFit="1" customWidth="1"/>
    <col min="7939" max="8188" width="9.140625" style="13"/>
    <col min="8189" max="8189" width="27.42578125" style="13" customWidth="1"/>
    <col min="8190" max="8190" width="17.85546875" style="13" customWidth="1"/>
    <col min="8191" max="8191" width="26" style="13" customWidth="1"/>
    <col min="8192" max="8192" width="10.42578125" style="13" customWidth="1"/>
    <col min="8193" max="8193" width="13" style="13" customWidth="1"/>
    <col min="8194" max="8194" width="32.42578125" style="13" bestFit="1" customWidth="1"/>
    <col min="8195" max="8444" width="9.140625" style="13"/>
    <col min="8445" max="8445" width="27.42578125" style="13" customWidth="1"/>
    <col min="8446" max="8446" width="17.85546875" style="13" customWidth="1"/>
    <col min="8447" max="8447" width="26" style="13" customWidth="1"/>
    <col min="8448" max="8448" width="10.42578125" style="13" customWidth="1"/>
    <col min="8449" max="8449" width="13" style="13" customWidth="1"/>
    <col min="8450" max="8450" width="32.42578125" style="13" bestFit="1" customWidth="1"/>
    <col min="8451" max="8700" width="9.140625" style="13"/>
    <col min="8701" max="8701" width="27.42578125" style="13" customWidth="1"/>
    <col min="8702" max="8702" width="17.85546875" style="13" customWidth="1"/>
    <col min="8703" max="8703" width="26" style="13" customWidth="1"/>
    <col min="8704" max="8704" width="10.42578125" style="13" customWidth="1"/>
    <col min="8705" max="8705" width="13" style="13" customWidth="1"/>
    <col min="8706" max="8706" width="32.42578125" style="13" bestFit="1" customWidth="1"/>
    <col min="8707" max="8956" width="9.140625" style="13"/>
    <col min="8957" max="8957" width="27.42578125" style="13" customWidth="1"/>
    <col min="8958" max="8958" width="17.85546875" style="13" customWidth="1"/>
    <col min="8959" max="8959" width="26" style="13" customWidth="1"/>
    <col min="8960" max="8960" width="10.42578125" style="13" customWidth="1"/>
    <col min="8961" max="8961" width="13" style="13" customWidth="1"/>
    <col min="8962" max="8962" width="32.42578125" style="13" bestFit="1" customWidth="1"/>
    <col min="8963" max="9212" width="9.140625" style="13"/>
    <col min="9213" max="9213" width="27.42578125" style="13" customWidth="1"/>
    <col min="9214" max="9214" width="17.85546875" style="13" customWidth="1"/>
    <col min="9215" max="9215" width="26" style="13" customWidth="1"/>
    <col min="9216" max="9216" width="10.42578125" style="13" customWidth="1"/>
    <col min="9217" max="9217" width="13" style="13" customWidth="1"/>
    <col min="9218" max="9218" width="32.42578125" style="13" bestFit="1" customWidth="1"/>
    <col min="9219" max="9468" width="9.140625" style="13"/>
    <col min="9469" max="9469" width="27.42578125" style="13" customWidth="1"/>
    <col min="9470" max="9470" width="17.85546875" style="13" customWidth="1"/>
    <col min="9471" max="9471" width="26" style="13" customWidth="1"/>
    <col min="9472" max="9472" width="10.42578125" style="13" customWidth="1"/>
    <col min="9473" max="9473" width="13" style="13" customWidth="1"/>
    <col min="9474" max="9474" width="32.42578125" style="13" bestFit="1" customWidth="1"/>
    <col min="9475" max="9724" width="9.140625" style="13"/>
    <col min="9725" max="9725" width="27.42578125" style="13" customWidth="1"/>
    <col min="9726" max="9726" width="17.85546875" style="13" customWidth="1"/>
    <col min="9727" max="9727" width="26" style="13" customWidth="1"/>
    <col min="9728" max="9728" width="10.42578125" style="13" customWidth="1"/>
    <col min="9729" max="9729" width="13" style="13" customWidth="1"/>
    <col min="9730" max="9730" width="32.42578125" style="13" bestFit="1" customWidth="1"/>
    <col min="9731" max="9980" width="9.140625" style="13"/>
    <col min="9981" max="9981" width="27.42578125" style="13" customWidth="1"/>
    <col min="9982" max="9982" width="17.85546875" style="13" customWidth="1"/>
    <col min="9983" max="9983" width="26" style="13" customWidth="1"/>
    <col min="9984" max="9984" width="10.42578125" style="13" customWidth="1"/>
    <col min="9985" max="9985" width="13" style="13" customWidth="1"/>
    <col min="9986" max="9986" width="32.42578125" style="13" bestFit="1" customWidth="1"/>
    <col min="9987" max="10236" width="9.140625" style="13"/>
    <col min="10237" max="10237" width="27.42578125" style="13" customWidth="1"/>
    <col min="10238" max="10238" width="17.85546875" style="13" customWidth="1"/>
    <col min="10239" max="10239" width="26" style="13" customWidth="1"/>
    <col min="10240" max="10240" width="10.42578125" style="13" customWidth="1"/>
    <col min="10241" max="10241" width="13" style="13" customWidth="1"/>
    <col min="10242" max="10242" width="32.42578125" style="13" bestFit="1" customWidth="1"/>
    <col min="10243" max="10492" width="9.140625" style="13"/>
    <col min="10493" max="10493" width="27.42578125" style="13" customWidth="1"/>
    <col min="10494" max="10494" width="17.85546875" style="13" customWidth="1"/>
    <col min="10495" max="10495" width="26" style="13" customWidth="1"/>
    <col min="10496" max="10496" width="10.42578125" style="13" customWidth="1"/>
    <col min="10497" max="10497" width="13" style="13" customWidth="1"/>
    <col min="10498" max="10498" width="32.42578125" style="13" bestFit="1" customWidth="1"/>
    <col min="10499" max="10748" width="9.140625" style="13"/>
    <col min="10749" max="10749" width="27.42578125" style="13" customWidth="1"/>
    <col min="10750" max="10750" width="17.85546875" style="13" customWidth="1"/>
    <col min="10751" max="10751" width="26" style="13" customWidth="1"/>
    <col min="10752" max="10752" width="10.42578125" style="13" customWidth="1"/>
    <col min="10753" max="10753" width="13" style="13" customWidth="1"/>
    <col min="10754" max="10754" width="32.42578125" style="13" bestFit="1" customWidth="1"/>
    <col min="10755" max="11004" width="9.140625" style="13"/>
    <col min="11005" max="11005" width="27.42578125" style="13" customWidth="1"/>
    <col min="11006" max="11006" width="17.85546875" style="13" customWidth="1"/>
    <col min="11007" max="11007" width="26" style="13" customWidth="1"/>
    <col min="11008" max="11008" width="10.42578125" style="13" customWidth="1"/>
    <col min="11009" max="11009" width="13" style="13" customWidth="1"/>
    <col min="11010" max="11010" width="32.42578125" style="13" bestFit="1" customWidth="1"/>
    <col min="11011" max="11260" width="9.140625" style="13"/>
    <col min="11261" max="11261" width="27.42578125" style="13" customWidth="1"/>
    <col min="11262" max="11262" width="17.85546875" style="13" customWidth="1"/>
    <col min="11263" max="11263" width="26" style="13" customWidth="1"/>
    <col min="11264" max="11264" width="10.42578125" style="13" customWidth="1"/>
    <col min="11265" max="11265" width="13" style="13" customWidth="1"/>
    <col min="11266" max="11266" width="32.42578125" style="13" bestFit="1" customWidth="1"/>
    <col min="11267" max="11516" width="9.140625" style="13"/>
    <col min="11517" max="11517" width="27.42578125" style="13" customWidth="1"/>
    <col min="11518" max="11518" width="17.85546875" style="13" customWidth="1"/>
    <col min="11519" max="11519" width="26" style="13" customWidth="1"/>
    <col min="11520" max="11520" width="10.42578125" style="13" customWidth="1"/>
    <col min="11521" max="11521" width="13" style="13" customWidth="1"/>
    <col min="11522" max="11522" width="32.42578125" style="13" bestFit="1" customWidth="1"/>
    <col min="11523" max="11772" width="9.140625" style="13"/>
    <col min="11773" max="11773" width="27.42578125" style="13" customWidth="1"/>
    <col min="11774" max="11774" width="17.85546875" style="13" customWidth="1"/>
    <col min="11775" max="11775" width="26" style="13" customWidth="1"/>
    <col min="11776" max="11776" width="10.42578125" style="13" customWidth="1"/>
    <col min="11777" max="11777" width="13" style="13" customWidth="1"/>
    <col min="11778" max="11778" width="32.42578125" style="13" bestFit="1" customWidth="1"/>
    <col min="11779" max="12028" width="9.140625" style="13"/>
    <col min="12029" max="12029" width="27.42578125" style="13" customWidth="1"/>
    <col min="12030" max="12030" width="17.85546875" style="13" customWidth="1"/>
    <col min="12031" max="12031" width="26" style="13" customWidth="1"/>
    <col min="12032" max="12032" width="10.42578125" style="13" customWidth="1"/>
    <col min="12033" max="12033" width="13" style="13" customWidth="1"/>
    <col min="12034" max="12034" width="32.42578125" style="13" bestFit="1" customWidth="1"/>
    <col min="12035" max="12284" width="9.140625" style="13"/>
    <col min="12285" max="12285" width="27.42578125" style="13" customWidth="1"/>
    <col min="12286" max="12286" width="17.85546875" style="13" customWidth="1"/>
    <col min="12287" max="12287" width="26" style="13" customWidth="1"/>
    <col min="12288" max="12288" width="10.42578125" style="13" customWidth="1"/>
    <col min="12289" max="12289" width="13" style="13" customWidth="1"/>
    <col min="12290" max="12290" width="32.42578125" style="13" bestFit="1" customWidth="1"/>
    <col min="12291" max="12540" width="9.140625" style="13"/>
    <col min="12541" max="12541" width="27.42578125" style="13" customWidth="1"/>
    <col min="12542" max="12542" width="17.85546875" style="13" customWidth="1"/>
    <col min="12543" max="12543" width="26" style="13" customWidth="1"/>
    <col min="12544" max="12544" width="10.42578125" style="13" customWidth="1"/>
    <col min="12545" max="12545" width="13" style="13" customWidth="1"/>
    <col min="12546" max="12546" width="32.42578125" style="13" bestFit="1" customWidth="1"/>
    <col min="12547" max="12796" width="9.140625" style="13"/>
    <col min="12797" max="12797" width="27.42578125" style="13" customWidth="1"/>
    <col min="12798" max="12798" width="17.85546875" style="13" customWidth="1"/>
    <col min="12799" max="12799" width="26" style="13" customWidth="1"/>
    <col min="12800" max="12800" width="10.42578125" style="13" customWidth="1"/>
    <col min="12801" max="12801" width="13" style="13" customWidth="1"/>
    <col min="12802" max="12802" width="32.42578125" style="13" bestFit="1" customWidth="1"/>
    <col min="12803" max="13052" width="9.140625" style="13"/>
    <col min="13053" max="13053" width="27.42578125" style="13" customWidth="1"/>
    <col min="13054" max="13054" width="17.85546875" style="13" customWidth="1"/>
    <col min="13055" max="13055" width="26" style="13" customWidth="1"/>
    <col min="13056" max="13056" width="10.42578125" style="13" customWidth="1"/>
    <col min="13057" max="13057" width="13" style="13" customWidth="1"/>
    <col min="13058" max="13058" width="32.42578125" style="13" bestFit="1" customWidth="1"/>
    <col min="13059" max="13308" width="9.140625" style="13"/>
    <col min="13309" max="13309" width="27.42578125" style="13" customWidth="1"/>
    <col min="13310" max="13310" width="17.85546875" style="13" customWidth="1"/>
    <col min="13311" max="13311" width="26" style="13" customWidth="1"/>
    <col min="13312" max="13312" width="10.42578125" style="13" customWidth="1"/>
    <col min="13313" max="13313" width="13" style="13" customWidth="1"/>
    <col min="13314" max="13314" width="32.42578125" style="13" bestFit="1" customWidth="1"/>
    <col min="13315" max="13564" width="9.140625" style="13"/>
    <col min="13565" max="13565" width="27.42578125" style="13" customWidth="1"/>
    <col min="13566" max="13566" width="17.85546875" style="13" customWidth="1"/>
    <col min="13567" max="13567" width="26" style="13" customWidth="1"/>
    <col min="13568" max="13568" width="10.42578125" style="13" customWidth="1"/>
    <col min="13569" max="13569" width="13" style="13" customWidth="1"/>
    <col min="13570" max="13570" width="32.42578125" style="13" bestFit="1" customWidth="1"/>
    <col min="13571" max="13820" width="9.140625" style="13"/>
    <col min="13821" max="13821" width="27.42578125" style="13" customWidth="1"/>
    <col min="13822" max="13822" width="17.85546875" style="13" customWidth="1"/>
    <col min="13823" max="13823" width="26" style="13" customWidth="1"/>
    <col min="13824" max="13824" width="10.42578125" style="13" customWidth="1"/>
    <col min="13825" max="13825" width="13" style="13" customWidth="1"/>
    <col min="13826" max="13826" width="32.42578125" style="13" bestFit="1" customWidth="1"/>
    <col min="13827" max="14076" width="9.140625" style="13"/>
    <col min="14077" max="14077" width="27.42578125" style="13" customWidth="1"/>
    <col min="14078" max="14078" width="17.85546875" style="13" customWidth="1"/>
    <col min="14079" max="14079" width="26" style="13" customWidth="1"/>
    <col min="14080" max="14080" width="10.42578125" style="13" customWidth="1"/>
    <col min="14081" max="14081" width="13" style="13" customWidth="1"/>
    <col min="14082" max="14082" width="32.42578125" style="13" bestFit="1" customWidth="1"/>
    <col min="14083" max="14332" width="9.140625" style="13"/>
    <col min="14333" max="14333" width="27.42578125" style="13" customWidth="1"/>
    <col min="14334" max="14334" width="17.85546875" style="13" customWidth="1"/>
    <col min="14335" max="14335" width="26" style="13" customWidth="1"/>
    <col min="14336" max="14336" width="10.42578125" style="13" customWidth="1"/>
    <col min="14337" max="14337" width="13" style="13" customWidth="1"/>
    <col min="14338" max="14338" width="32.42578125" style="13" bestFit="1" customWidth="1"/>
    <col min="14339" max="14588" width="9.140625" style="13"/>
    <col min="14589" max="14589" width="27.42578125" style="13" customWidth="1"/>
    <col min="14590" max="14590" width="17.85546875" style="13" customWidth="1"/>
    <col min="14591" max="14591" width="26" style="13" customWidth="1"/>
    <col min="14592" max="14592" width="10.42578125" style="13" customWidth="1"/>
    <col min="14593" max="14593" width="13" style="13" customWidth="1"/>
    <col min="14594" max="14594" width="32.42578125" style="13" bestFit="1" customWidth="1"/>
    <col min="14595" max="14844" width="9.140625" style="13"/>
    <col min="14845" max="14845" width="27.42578125" style="13" customWidth="1"/>
    <col min="14846" max="14846" width="17.85546875" style="13" customWidth="1"/>
    <col min="14847" max="14847" width="26" style="13" customWidth="1"/>
    <col min="14848" max="14848" width="10.42578125" style="13" customWidth="1"/>
    <col min="14849" max="14849" width="13" style="13" customWidth="1"/>
    <col min="14850" max="14850" width="32.42578125" style="13" bestFit="1" customWidth="1"/>
    <col min="14851" max="15100" width="9.140625" style="13"/>
    <col min="15101" max="15101" width="27.42578125" style="13" customWidth="1"/>
    <col min="15102" max="15102" width="17.85546875" style="13" customWidth="1"/>
    <col min="15103" max="15103" width="26" style="13" customWidth="1"/>
    <col min="15104" max="15104" width="10.42578125" style="13" customWidth="1"/>
    <col min="15105" max="15105" width="13" style="13" customWidth="1"/>
    <col min="15106" max="15106" width="32.42578125" style="13" bestFit="1" customWidth="1"/>
    <col min="15107" max="15356" width="9.140625" style="13"/>
    <col min="15357" max="15357" width="27.42578125" style="13" customWidth="1"/>
    <col min="15358" max="15358" width="17.85546875" style="13" customWidth="1"/>
    <col min="15359" max="15359" width="26" style="13" customWidth="1"/>
    <col min="15360" max="15360" width="10.42578125" style="13" customWidth="1"/>
    <col min="15361" max="15361" width="13" style="13" customWidth="1"/>
    <col min="15362" max="15362" width="32.42578125" style="13" bestFit="1" customWidth="1"/>
    <col min="15363" max="15612" width="9.140625" style="13"/>
    <col min="15613" max="15613" width="27.42578125" style="13" customWidth="1"/>
    <col min="15614" max="15614" width="17.85546875" style="13" customWidth="1"/>
    <col min="15615" max="15615" width="26" style="13" customWidth="1"/>
    <col min="15616" max="15616" width="10.42578125" style="13" customWidth="1"/>
    <col min="15617" max="15617" width="13" style="13" customWidth="1"/>
    <col min="15618" max="15618" width="32.42578125" style="13" bestFit="1" customWidth="1"/>
    <col min="15619" max="15868" width="9.140625" style="13"/>
    <col min="15869" max="15869" width="27.42578125" style="13" customWidth="1"/>
    <col min="15870" max="15870" width="17.85546875" style="13" customWidth="1"/>
    <col min="15871" max="15871" width="26" style="13" customWidth="1"/>
    <col min="15872" max="15872" width="10.42578125" style="13" customWidth="1"/>
    <col min="15873" max="15873" width="13" style="13" customWidth="1"/>
    <col min="15874" max="15874" width="32.42578125" style="13" bestFit="1" customWidth="1"/>
    <col min="15875" max="16124" width="9.140625" style="13"/>
    <col min="16125" max="16125" width="27.42578125" style="13" customWidth="1"/>
    <col min="16126" max="16126" width="17.85546875" style="13" customWidth="1"/>
    <col min="16127" max="16127" width="26" style="13" customWidth="1"/>
    <col min="16128" max="16128" width="10.42578125" style="13" customWidth="1"/>
    <col min="16129" max="16129" width="13" style="13" customWidth="1"/>
    <col min="16130" max="16130" width="32.42578125" style="13" bestFit="1" customWidth="1"/>
    <col min="16131" max="16384" width="9.140625" style="13"/>
  </cols>
  <sheetData>
    <row r="1" spans="1:9" ht="12.75" customHeight="1">
      <c r="A1" s="3315" t="s">
        <v>29</v>
      </c>
      <c r="B1" s="3316"/>
      <c r="C1" s="3317"/>
      <c r="E1" s="11"/>
      <c r="F1" s="11"/>
      <c r="G1" s="11"/>
      <c r="H1" s="11"/>
    </row>
    <row r="2" spans="1:9">
      <c r="A2" s="270" t="s">
        <v>30</v>
      </c>
      <c r="B2" s="3285" t="s">
        <v>1176</v>
      </c>
      <c r="C2" s="3318"/>
      <c r="E2" s="178"/>
      <c r="F2" s="178"/>
      <c r="G2" s="178"/>
      <c r="H2" s="178"/>
    </row>
    <row r="3" spans="1:9" ht="12.75" customHeight="1">
      <c r="A3" s="270" t="s">
        <v>31</v>
      </c>
      <c r="B3" s="3287" t="s">
        <v>1177</v>
      </c>
      <c r="C3" s="3319"/>
      <c r="E3" s="267"/>
      <c r="F3" s="267"/>
      <c r="G3" s="267"/>
      <c r="H3" s="267"/>
    </row>
    <row r="4" spans="1:9">
      <c r="A4" s="270" t="s">
        <v>32</v>
      </c>
      <c r="B4" s="3285">
        <v>1</v>
      </c>
      <c r="C4" s="3318"/>
      <c r="E4" s="178"/>
      <c r="F4" s="178"/>
      <c r="G4" s="178"/>
      <c r="H4" s="178"/>
    </row>
    <row r="5" spans="1:9">
      <c r="A5" s="270" t="s">
        <v>33</v>
      </c>
      <c r="B5" s="3296" t="s">
        <v>745</v>
      </c>
      <c r="C5" s="3308"/>
      <c r="E5" s="117"/>
      <c r="F5" s="117"/>
      <c r="G5" s="117"/>
      <c r="H5" s="117"/>
    </row>
    <row r="6" spans="1:9">
      <c r="A6" s="270" t="s">
        <v>34</v>
      </c>
      <c r="B6" s="3296" t="s">
        <v>746</v>
      </c>
      <c r="C6" s="3308"/>
      <c r="E6" s="117"/>
      <c r="F6" s="117"/>
      <c r="G6" s="117"/>
      <c r="H6" s="117"/>
    </row>
    <row r="7" spans="1:9">
      <c r="A7" s="270" t="s">
        <v>35</v>
      </c>
      <c r="B7" s="3296" t="s">
        <v>747</v>
      </c>
      <c r="C7" s="3308"/>
      <c r="E7" s="117"/>
      <c r="F7" s="117"/>
      <c r="G7" s="117"/>
      <c r="H7" s="117"/>
    </row>
    <row r="8" spans="1:9">
      <c r="A8" s="270" t="s">
        <v>36</v>
      </c>
      <c r="B8" s="2938"/>
      <c r="C8" s="3309"/>
      <c r="E8" s="118"/>
      <c r="F8" s="118"/>
      <c r="G8" s="118"/>
      <c r="H8" s="118"/>
    </row>
    <row r="9" spans="1:9" ht="16.5" thickBot="1">
      <c r="A9" s="272" t="s">
        <v>198</v>
      </c>
      <c r="B9" s="3313"/>
      <c r="C9" s="3314"/>
      <c r="E9" s="107"/>
      <c r="F9" s="107"/>
      <c r="G9" s="107"/>
      <c r="H9" s="107"/>
    </row>
    <row r="10" spans="1:9" ht="13.5" thickBot="1"/>
    <row r="11" spans="1:9" s="266" customFormat="1" ht="24">
      <c r="A11" s="501" t="s">
        <v>702</v>
      </c>
      <c r="B11" s="594" t="s">
        <v>1253</v>
      </c>
      <c r="C11" s="595" t="s">
        <v>2102</v>
      </c>
      <c r="D11" s="595" t="s">
        <v>1254</v>
      </c>
      <c r="E11" s="595" t="s">
        <v>2103</v>
      </c>
      <c r="F11" s="595" t="s">
        <v>1182</v>
      </c>
      <c r="G11" s="595" t="s">
        <v>1183</v>
      </c>
      <c r="H11" s="595" t="s">
        <v>2104</v>
      </c>
      <c r="I11" s="291" t="s">
        <v>1185</v>
      </c>
    </row>
    <row r="12" spans="1:9">
      <c r="A12" s="199"/>
      <c r="B12" s="504"/>
      <c r="C12" s="505"/>
      <c r="D12" s="506"/>
      <c r="E12" s="505"/>
      <c r="F12" s="507"/>
      <c r="G12" s="508"/>
      <c r="H12" s="509"/>
      <c r="I12" s="507"/>
    </row>
    <row r="13" spans="1:9" ht="15">
      <c r="A13" s="199"/>
      <c r="B13" s="504"/>
      <c r="C13" s="510"/>
      <c r="D13" s="506"/>
      <c r="E13" s="505"/>
      <c r="F13" s="507"/>
      <c r="G13" s="508"/>
      <c r="H13" s="509"/>
      <c r="I13" s="507"/>
    </row>
    <row r="14" spans="1:9" ht="15">
      <c r="A14" s="199"/>
      <c r="B14" s="511"/>
      <c r="C14" s="510"/>
      <c r="D14" s="506"/>
      <c r="E14" s="505"/>
      <c r="F14" s="507"/>
      <c r="G14" s="508"/>
      <c r="H14" s="509"/>
      <c r="I14" s="507"/>
    </row>
    <row r="15" spans="1:9" ht="15">
      <c r="A15" s="199"/>
      <c r="B15" s="511"/>
      <c r="C15" s="510"/>
      <c r="D15" s="506"/>
      <c r="E15" s="505"/>
      <c r="F15" s="507"/>
      <c r="G15" s="508"/>
      <c r="H15" s="509"/>
      <c r="I15" s="507"/>
    </row>
    <row r="16" spans="1:9" ht="15">
      <c r="A16" s="199"/>
      <c r="B16" s="511"/>
      <c r="C16" s="510"/>
      <c r="D16" s="506"/>
      <c r="E16" s="505"/>
      <c r="F16" s="507"/>
      <c r="G16" s="508"/>
      <c r="H16" s="509"/>
      <c r="I16" s="507"/>
    </row>
    <row r="17" spans="1:9" ht="15">
      <c r="A17" s="199"/>
      <c r="B17" s="512"/>
      <c r="C17" s="510"/>
      <c r="D17" s="506"/>
      <c r="E17" s="505"/>
      <c r="F17" s="507"/>
      <c r="G17" s="508"/>
      <c r="H17" s="509"/>
      <c r="I17" s="507"/>
    </row>
    <row r="18" spans="1:9" ht="15">
      <c r="A18" s="199"/>
      <c r="B18" s="512"/>
      <c r="C18" s="510"/>
      <c r="D18" s="506"/>
      <c r="E18" s="505"/>
      <c r="F18" s="507"/>
      <c r="G18" s="508"/>
      <c r="H18" s="509"/>
      <c r="I18" s="507"/>
    </row>
    <row r="19" spans="1:9" ht="15">
      <c r="A19" s="199"/>
      <c r="B19" s="512"/>
      <c r="C19" s="510"/>
      <c r="D19" s="506"/>
      <c r="E19" s="505"/>
      <c r="F19" s="507"/>
      <c r="G19" s="508"/>
      <c r="H19" s="509"/>
      <c r="I19" s="507"/>
    </row>
    <row r="20" spans="1:9" ht="15">
      <c r="A20" s="199"/>
      <c r="B20" s="512"/>
      <c r="C20" s="510"/>
      <c r="D20" s="506"/>
      <c r="E20" s="505"/>
      <c r="F20" s="507"/>
      <c r="G20" s="508"/>
      <c r="H20" s="509"/>
      <c r="I20" s="507"/>
    </row>
    <row r="21" spans="1:9" ht="15">
      <c r="A21" s="199"/>
      <c r="B21" s="512"/>
      <c r="C21" s="510"/>
      <c r="D21" s="506"/>
      <c r="E21" s="505"/>
      <c r="F21" s="507"/>
      <c r="G21" s="508"/>
      <c r="H21" s="509"/>
      <c r="I21" s="507"/>
    </row>
    <row r="22" spans="1:9" ht="15">
      <c r="A22" s="199"/>
      <c r="B22" s="512"/>
      <c r="C22" s="510"/>
      <c r="D22" s="506"/>
      <c r="E22" s="505"/>
      <c r="F22" s="507"/>
      <c r="G22" s="508"/>
      <c r="H22" s="509"/>
      <c r="I22" s="507"/>
    </row>
    <row r="23" spans="1:9" ht="15">
      <c r="A23" s="199"/>
      <c r="B23" s="512"/>
      <c r="C23" s="510"/>
      <c r="D23" s="506"/>
      <c r="E23" s="505"/>
      <c r="F23" s="507"/>
      <c r="G23" s="508"/>
      <c r="H23" s="509"/>
      <c r="I23" s="507"/>
    </row>
    <row r="24" spans="1:9" ht="15">
      <c r="A24" s="199"/>
      <c r="B24" s="512"/>
      <c r="C24" s="510"/>
      <c r="D24" s="506"/>
      <c r="E24" s="505"/>
      <c r="F24" s="507"/>
      <c r="G24" s="508"/>
      <c r="H24" s="509"/>
      <c r="I24" s="507"/>
    </row>
    <row r="25" spans="1:9" ht="15">
      <c r="A25" s="199"/>
      <c r="B25" s="512"/>
      <c r="C25" s="510"/>
      <c r="D25" s="506"/>
      <c r="E25" s="505"/>
      <c r="F25" s="507"/>
      <c r="G25" s="508"/>
      <c r="H25" s="509"/>
      <c r="I25" s="507"/>
    </row>
    <row r="26" spans="1:9" ht="15">
      <c r="A26" s="199"/>
      <c r="B26" s="512"/>
      <c r="C26" s="510"/>
      <c r="D26" s="506"/>
      <c r="E26" s="505"/>
      <c r="F26" s="507"/>
      <c r="G26" s="508"/>
      <c r="H26" s="509"/>
      <c r="I26" s="507"/>
    </row>
    <row r="27" spans="1:9" ht="15">
      <c r="A27" s="199"/>
      <c r="B27" s="512"/>
      <c r="C27" s="510"/>
      <c r="D27" s="506"/>
      <c r="E27" s="505"/>
      <c r="F27" s="507"/>
      <c r="G27" s="508"/>
      <c r="H27" s="509"/>
      <c r="I27" s="507"/>
    </row>
    <row r="28" spans="1:9" ht="15">
      <c r="A28" s="199"/>
      <c r="B28" s="512"/>
      <c r="C28" s="510"/>
      <c r="D28" s="506"/>
      <c r="E28" s="505"/>
      <c r="F28" s="507"/>
      <c r="G28" s="508"/>
      <c r="H28" s="509"/>
      <c r="I28" s="507"/>
    </row>
    <row r="29" spans="1:9" ht="15">
      <c r="A29" s="199"/>
      <c r="B29" s="512"/>
      <c r="C29" s="510"/>
      <c r="D29" s="506"/>
      <c r="E29" s="505"/>
      <c r="F29" s="507"/>
      <c r="G29" s="508"/>
      <c r="H29" s="509"/>
      <c r="I29" s="507"/>
    </row>
    <row r="30" spans="1:9" ht="15">
      <c r="A30" s="199"/>
      <c r="B30" s="512"/>
      <c r="C30" s="510"/>
      <c r="D30" s="506"/>
      <c r="E30" s="505"/>
      <c r="F30" s="507"/>
      <c r="G30" s="508"/>
      <c r="H30" s="509"/>
      <c r="I30" s="507"/>
    </row>
    <row r="31" spans="1:9" ht="15">
      <c r="A31" s="199"/>
      <c r="B31" s="512"/>
      <c r="C31" s="510"/>
      <c r="D31" s="506"/>
      <c r="E31" s="505"/>
      <c r="F31" s="507"/>
      <c r="G31" s="508"/>
      <c r="H31" s="509"/>
      <c r="I31" s="507"/>
    </row>
  </sheetData>
  <mergeCells count="9">
    <mergeCell ref="B7:C7"/>
    <mergeCell ref="B8:C8"/>
    <mergeCell ref="B9:C9"/>
    <mergeCell ref="A1:C1"/>
    <mergeCell ref="B2:C2"/>
    <mergeCell ref="B3:C3"/>
    <mergeCell ref="B4:C4"/>
    <mergeCell ref="B5:C5"/>
    <mergeCell ref="B6:C6"/>
  </mergeCells>
  <dataValidations count="6">
    <dataValidation type="whole" allowBlank="1" showInputMessage="1" showErrorMessage="1" sqref="H12:H31">
      <formula1>0</formula1>
      <formula2>100000</formula2>
    </dataValidation>
    <dataValidation type="date" allowBlank="1" showInputMessage="1" showErrorMessage="1" sqref="D12:D31">
      <formula1>41275</formula1>
      <formula2>55153</formula2>
    </dataValidation>
    <dataValidation type="date" allowBlank="1" showInputMessage="1" showErrorMessage="1" sqref="B12:B31">
      <formula1>41640</formula1>
      <formula2>55153</formula2>
    </dataValidation>
    <dataValidation type="whole" allowBlank="1" showInputMessage="1" showErrorMessage="1" sqref="B8:C8">
      <formula1>2001</formula1>
      <formula2>2050</formula2>
    </dataValidation>
    <dataValidation type="list" allowBlank="1" showInputMessage="1" showErrorMessage="1" sqref="B9">
      <formula1>"OCAK,ŞUBAT,MART,NİSAN,MAYIS,HAZİRAN,TEMMUZ,AĞUSTOS,EYLÜL,EKİM,KASIM,ARALIK"</formula1>
    </dataValidation>
    <dataValidation type="list" allowBlank="1" showInputMessage="1" showErrorMessage="1" sqref="G65333:H65339 IV65332:IV65338 SR65332:SR65338 ACN65332:ACN65338 AMJ65332:AMJ65338 AWF65332:AWF65338 BGB65332:BGB65338 BPX65332:BPX65338 BZT65332:BZT65338 CJP65332:CJP65338 CTL65332:CTL65338 DDH65332:DDH65338 DND65332:DND65338 DWZ65332:DWZ65338 EGV65332:EGV65338 EQR65332:EQR65338 FAN65332:FAN65338 FKJ65332:FKJ65338 FUF65332:FUF65338 GEB65332:GEB65338 GNX65332:GNX65338 GXT65332:GXT65338 HHP65332:HHP65338 HRL65332:HRL65338 IBH65332:IBH65338 ILD65332:ILD65338 IUZ65332:IUZ65338 JEV65332:JEV65338 JOR65332:JOR65338 JYN65332:JYN65338 KIJ65332:KIJ65338 KSF65332:KSF65338 LCB65332:LCB65338 LLX65332:LLX65338 LVT65332:LVT65338 MFP65332:MFP65338 MPL65332:MPL65338 MZH65332:MZH65338 NJD65332:NJD65338 NSZ65332:NSZ65338 OCV65332:OCV65338 OMR65332:OMR65338 OWN65332:OWN65338 PGJ65332:PGJ65338 PQF65332:PQF65338 QAB65332:QAB65338 QJX65332:QJX65338 QTT65332:QTT65338 RDP65332:RDP65338 RNL65332:RNL65338 RXH65332:RXH65338 SHD65332:SHD65338 SQZ65332:SQZ65338 TAV65332:TAV65338 TKR65332:TKR65338 TUN65332:TUN65338 UEJ65332:UEJ65338 UOF65332:UOF65338 UYB65332:UYB65338 VHX65332:VHX65338 VRT65332:VRT65338 WBP65332:WBP65338 WLL65332:WLL65338 WVH65332:WVH65338 G130869:H130875 IV130868:IV130874 SR130868:SR130874 ACN130868:ACN130874 AMJ130868:AMJ130874 AWF130868:AWF130874 BGB130868:BGB130874 BPX130868:BPX130874 BZT130868:BZT130874 CJP130868:CJP130874 CTL130868:CTL130874 DDH130868:DDH130874 DND130868:DND130874 DWZ130868:DWZ130874 EGV130868:EGV130874 EQR130868:EQR130874 FAN130868:FAN130874 FKJ130868:FKJ130874 FUF130868:FUF130874 GEB130868:GEB130874 GNX130868:GNX130874 GXT130868:GXT130874 HHP130868:HHP130874 HRL130868:HRL130874 IBH130868:IBH130874 ILD130868:ILD130874 IUZ130868:IUZ130874 JEV130868:JEV130874 JOR130868:JOR130874 JYN130868:JYN130874 KIJ130868:KIJ130874 KSF130868:KSF130874 LCB130868:LCB130874 LLX130868:LLX130874 LVT130868:LVT130874 MFP130868:MFP130874 MPL130868:MPL130874 MZH130868:MZH130874 NJD130868:NJD130874 NSZ130868:NSZ130874 OCV130868:OCV130874 OMR130868:OMR130874 OWN130868:OWN130874 PGJ130868:PGJ130874 PQF130868:PQF130874 QAB130868:QAB130874 QJX130868:QJX130874 QTT130868:QTT130874 RDP130868:RDP130874 RNL130868:RNL130874 RXH130868:RXH130874 SHD130868:SHD130874 SQZ130868:SQZ130874 TAV130868:TAV130874 TKR130868:TKR130874 TUN130868:TUN130874 UEJ130868:UEJ130874 UOF130868:UOF130874 UYB130868:UYB130874 VHX130868:VHX130874 VRT130868:VRT130874 WBP130868:WBP130874 WLL130868:WLL130874 WVH130868:WVH130874 G196405:H196411 IV196404:IV196410 SR196404:SR196410 ACN196404:ACN196410 AMJ196404:AMJ196410 AWF196404:AWF196410 BGB196404:BGB196410 BPX196404:BPX196410 BZT196404:BZT196410 CJP196404:CJP196410 CTL196404:CTL196410 DDH196404:DDH196410 DND196404:DND196410 DWZ196404:DWZ196410 EGV196404:EGV196410 EQR196404:EQR196410 FAN196404:FAN196410 FKJ196404:FKJ196410 FUF196404:FUF196410 GEB196404:GEB196410 GNX196404:GNX196410 GXT196404:GXT196410 HHP196404:HHP196410 HRL196404:HRL196410 IBH196404:IBH196410 ILD196404:ILD196410 IUZ196404:IUZ196410 JEV196404:JEV196410 JOR196404:JOR196410 JYN196404:JYN196410 KIJ196404:KIJ196410 KSF196404:KSF196410 LCB196404:LCB196410 LLX196404:LLX196410 LVT196404:LVT196410 MFP196404:MFP196410 MPL196404:MPL196410 MZH196404:MZH196410 NJD196404:NJD196410 NSZ196404:NSZ196410 OCV196404:OCV196410 OMR196404:OMR196410 OWN196404:OWN196410 PGJ196404:PGJ196410 PQF196404:PQF196410 QAB196404:QAB196410 QJX196404:QJX196410 QTT196404:QTT196410 RDP196404:RDP196410 RNL196404:RNL196410 RXH196404:RXH196410 SHD196404:SHD196410 SQZ196404:SQZ196410 TAV196404:TAV196410 TKR196404:TKR196410 TUN196404:TUN196410 UEJ196404:UEJ196410 UOF196404:UOF196410 UYB196404:UYB196410 VHX196404:VHX196410 VRT196404:VRT196410 WBP196404:WBP196410 WLL196404:WLL196410 WVH196404:WVH196410 G261941:H261947 IV261940:IV261946 SR261940:SR261946 ACN261940:ACN261946 AMJ261940:AMJ261946 AWF261940:AWF261946 BGB261940:BGB261946 BPX261940:BPX261946 BZT261940:BZT261946 CJP261940:CJP261946 CTL261940:CTL261946 DDH261940:DDH261946 DND261940:DND261946 DWZ261940:DWZ261946 EGV261940:EGV261946 EQR261940:EQR261946 FAN261940:FAN261946 FKJ261940:FKJ261946 FUF261940:FUF261946 GEB261940:GEB261946 GNX261940:GNX261946 GXT261940:GXT261946 HHP261940:HHP261946 HRL261940:HRL261946 IBH261940:IBH261946 ILD261940:ILD261946 IUZ261940:IUZ261946 JEV261940:JEV261946 JOR261940:JOR261946 JYN261940:JYN261946 KIJ261940:KIJ261946 KSF261940:KSF261946 LCB261940:LCB261946 LLX261940:LLX261946 LVT261940:LVT261946 MFP261940:MFP261946 MPL261940:MPL261946 MZH261940:MZH261946 NJD261940:NJD261946 NSZ261940:NSZ261946 OCV261940:OCV261946 OMR261940:OMR261946 OWN261940:OWN261946 PGJ261940:PGJ261946 PQF261940:PQF261946 QAB261940:QAB261946 QJX261940:QJX261946 QTT261940:QTT261946 RDP261940:RDP261946 RNL261940:RNL261946 RXH261940:RXH261946 SHD261940:SHD261946 SQZ261940:SQZ261946 TAV261940:TAV261946 TKR261940:TKR261946 TUN261940:TUN261946 UEJ261940:UEJ261946 UOF261940:UOF261946 UYB261940:UYB261946 VHX261940:VHX261946 VRT261940:VRT261946 WBP261940:WBP261946 WLL261940:WLL261946 WVH261940:WVH261946 G327477:H327483 IV327476:IV327482 SR327476:SR327482 ACN327476:ACN327482 AMJ327476:AMJ327482 AWF327476:AWF327482 BGB327476:BGB327482 BPX327476:BPX327482 BZT327476:BZT327482 CJP327476:CJP327482 CTL327476:CTL327482 DDH327476:DDH327482 DND327476:DND327482 DWZ327476:DWZ327482 EGV327476:EGV327482 EQR327476:EQR327482 FAN327476:FAN327482 FKJ327476:FKJ327482 FUF327476:FUF327482 GEB327476:GEB327482 GNX327476:GNX327482 GXT327476:GXT327482 HHP327476:HHP327482 HRL327476:HRL327482 IBH327476:IBH327482 ILD327476:ILD327482 IUZ327476:IUZ327482 JEV327476:JEV327482 JOR327476:JOR327482 JYN327476:JYN327482 KIJ327476:KIJ327482 KSF327476:KSF327482 LCB327476:LCB327482 LLX327476:LLX327482 LVT327476:LVT327482 MFP327476:MFP327482 MPL327476:MPL327482 MZH327476:MZH327482 NJD327476:NJD327482 NSZ327476:NSZ327482 OCV327476:OCV327482 OMR327476:OMR327482 OWN327476:OWN327482 PGJ327476:PGJ327482 PQF327476:PQF327482 QAB327476:QAB327482 QJX327476:QJX327482 QTT327476:QTT327482 RDP327476:RDP327482 RNL327476:RNL327482 RXH327476:RXH327482 SHD327476:SHD327482 SQZ327476:SQZ327482 TAV327476:TAV327482 TKR327476:TKR327482 TUN327476:TUN327482 UEJ327476:UEJ327482 UOF327476:UOF327482 UYB327476:UYB327482 VHX327476:VHX327482 VRT327476:VRT327482 WBP327476:WBP327482 WLL327476:WLL327482 WVH327476:WVH327482 G393013:H393019 IV393012:IV393018 SR393012:SR393018 ACN393012:ACN393018 AMJ393012:AMJ393018 AWF393012:AWF393018 BGB393012:BGB393018 BPX393012:BPX393018 BZT393012:BZT393018 CJP393012:CJP393018 CTL393012:CTL393018 DDH393012:DDH393018 DND393012:DND393018 DWZ393012:DWZ393018 EGV393012:EGV393018 EQR393012:EQR393018 FAN393012:FAN393018 FKJ393012:FKJ393018 FUF393012:FUF393018 GEB393012:GEB393018 GNX393012:GNX393018 GXT393012:GXT393018 HHP393012:HHP393018 HRL393012:HRL393018 IBH393012:IBH393018 ILD393012:ILD393018 IUZ393012:IUZ393018 JEV393012:JEV393018 JOR393012:JOR393018 JYN393012:JYN393018 KIJ393012:KIJ393018 KSF393012:KSF393018 LCB393012:LCB393018 LLX393012:LLX393018 LVT393012:LVT393018 MFP393012:MFP393018 MPL393012:MPL393018 MZH393012:MZH393018 NJD393012:NJD393018 NSZ393012:NSZ393018 OCV393012:OCV393018 OMR393012:OMR393018 OWN393012:OWN393018 PGJ393012:PGJ393018 PQF393012:PQF393018 QAB393012:QAB393018 QJX393012:QJX393018 QTT393012:QTT393018 RDP393012:RDP393018 RNL393012:RNL393018 RXH393012:RXH393018 SHD393012:SHD393018 SQZ393012:SQZ393018 TAV393012:TAV393018 TKR393012:TKR393018 TUN393012:TUN393018 UEJ393012:UEJ393018 UOF393012:UOF393018 UYB393012:UYB393018 VHX393012:VHX393018 VRT393012:VRT393018 WBP393012:WBP393018 WLL393012:WLL393018 WVH393012:WVH393018 G458549:H458555 IV458548:IV458554 SR458548:SR458554 ACN458548:ACN458554 AMJ458548:AMJ458554 AWF458548:AWF458554 BGB458548:BGB458554 BPX458548:BPX458554 BZT458548:BZT458554 CJP458548:CJP458554 CTL458548:CTL458554 DDH458548:DDH458554 DND458548:DND458554 DWZ458548:DWZ458554 EGV458548:EGV458554 EQR458548:EQR458554 FAN458548:FAN458554 FKJ458548:FKJ458554 FUF458548:FUF458554 GEB458548:GEB458554 GNX458548:GNX458554 GXT458548:GXT458554 HHP458548:HHP458554 HRL458548:HRL458554 IBH458548:IBH458554 ILD458548:ILD458554 IUZ458548:IUZ458554 JEV458548:JEV458554 JOR458548:JOR458554 JYN458548:JYN458554 KIJ458548:KIJ458554 KSF458548:KSF458554 LCB458548:LCB458554 LLX458548:LLX458554 LVT458548:LVT458554 MFP458548:MFP458554 MPL458548:MPL458554 MZH458548:MZH458554 NJD458548:NJD458554 NSZ458548:NSZ458554 OCV458548:OCV458554 OMR458548:OMR458554 OWN458548:OWN458554 PGJ458548:PGJ458554 PQF458548:PQF458554 QAB458548:QAB458554 QJX458548:QJX458554 QTT458548:QTT458554 RDP458548:RDP458554 RNL458548:RNL458554 RXH458548:RXH458554 SHD458548:SHD458554 SQZ458548:SQZ458554 TAV458548:TAV458554 TKR458548:TKR458554 TUN458548:TUN458554 UEJ458548:UEJ458554 UOF458548:UOF458554 UYB458548:UYB458554 VHX458548:VHX458554 VRT458548:VRT458554 WBP458548:WBP458554 WLL458548:WLL458554 WVH458548:WVH458554 G524085:H524091 IV524084:IV524090 SR524084:SR524090 ACN524084:ACN524090 AMJ524084:AMJ524090 AWF524084:AWF524090 BGB524084:BGB524090 BPX524084:BPX524090 BZT524084:BZT524090 CJP524084:CJP524090 CTL524084:CTL524090 DDH524084:DDH524090 DND524084:DND524090 DWZ524084:DWZ524090 EGV524084:EGV524090 EQR524084:EQR524090 FAN524084:FAN524090 FKJ524084:FKJ524090 FUF524084:FUF524090 GEB524084:GEB524090 GNX524084:GNX524090 GXT524084:GXT524090 HHP524084:HHP524090 HRL524084:HRL524090 IBH524084:IBH524090 ILD524084:ILD524090 IUZ524084:IUZ524090 JEV524084:JEV524090 JOR524084:JOR524090 JYN524084:JYN524090 KIJ524084:KIJ524090 KSF524084:KSF524090 LCB524084:LCB524090 LLX524084:LLX524090 LVT524084:LVT524090 MFP524084:MFP524090 MPL524084:MPL524090 MZH524084:MZH524090 NJD524084:NJD524090 NSZ524084:NSZ524090 OCV524084:OCV524090 OMR524084:OMR524090 OWN524084:OWN524090 PGJ524084:PGJ524090 PQF524084:PQF524090 QAB524084:QAB524090 QJX524084:QJX524090 QTT524084:QTT524090 RDP524084:RDP524090 RNL524084:RNL524090 RXH524084:RXH524090 SHD524084:SHD524090 SQZ524084:SQZ524090 TAV524084:TAV524090 TKR524084:TKR524090 TUN524084:TUN524090 UEJ524084:UEJ524090 UOF524084:UOF524090 UYB524084:UYB524090 VHX524084:VHX524090 VRT524084:VRT524090 WBP524084:WBP524090 WLL524084:WLL524090 WVH524084:WVH524090 G589621:H589627 IV589620:IV589626 SR589620:SR589626 ACN589620:ACN589626 AMJ589620:AMJ589626 AWF589620:AWF589626 BGB589620:BGB589626 BPX589620:BPX589626 BZT589620:BZT589626 CJP589620:CJP589626 CTL589620:CTL589626 DDH589620:DDH589626 DND589620:DND589626 DWZ589620:DWZ589626 EGV589620:EGV589626 EQR589620:EQR589626 FAN589620:FAN589626 FKJ589620:FKJ589626 FUF589620:FUF589626 GEB589620:GEB589626 GNX589620:GNX589626 GXT589620:GXT589626 HHP589620:HHP589626 HRL589620:HRL589626 IBH589620:IBH589626 ILD589620:ILD589626 IUZ589620:IUZ589626 JEV589620:JEV589626 JOR589620:JOR589626 JYN589620:JYN589626 KIJ589620:KIJ589626 KSF589620:KSF589626 LCB589620:LCB589626 LLX589620:LLX589626 LVT589620:LVT589626 MFP589620:MFP589626 MPL589620:MPL589626 MZH589620:MZH589626 NJD589620:NJD589626 NSZ589620:NSZ589626 OCV589620:OCV589626 OMR589620:OMR589626 OWN589620:OWN589626 PGJ589620:PGJ589626 PQF589620:PQF589626 QAB589620:QAB589626 QJX589620:QJX589626 QTT589620:QTT589626 RDP589620:RDP589626 RNL589620:RNL589626 RXH589620:RXH589626 SHD589620:SHD589626 SQZ589620:SQZ589626 TAV589620:TAV589626 TKR589620:TKR589626 TUN589620:TUN589626 UEJ589620:UEJ589626 UOF589620:UOF589626 UYB589620:UYB589626 VHX589620:VHX589626 VRT589620:VRT589626 WBP589620:WBP589626 WLL589620:WLL589626 WVH589620:WVH589626 G655157:H655163 IV655156:IV655162 SR655156:SR655162 ACN655156:ACN655162 AMJ655156:AMJ655162 AWF655156:AWF655162 BGB655156:BGB655162 BPX655156:BPX655162 BZT655156:BZT655162 CJP655156:CJP655162 CTL655156:CTL655162 DDH655156:DDH655162 DND655156:DND655162 DWZ655156:DWZ655162 EGV655156:EGV655162 EQR655156:EQR655162 FAN655156:FAN655162 FKJ655156:FKJ655162 FUF655156:FUF655162 GEB655156:GEB655162 GNX655156:GNX655162 GXT655156:GXT655162 HHP655156:HHP655162 HRL655156:HRL655162 IBH655156:IBH655162 ILD655156:ILD655162 IUZ655156:IUZ655162 JEV655156:JEV655162 JOR655156:JOR655162 JYN655156:JYN655162 KIJ655156:KIJ655162 KSF655156:KSF655162 LCB655156:LCB655162 LLX655156:LLX655162 LVT655156:LVT655162 MFP655156:MFP655162 MPL655156:MPL655162 MZH655156:MZH655162 NJD655156:NJD655162 NSZ655156:NSZ655162 OCV655156:OCV655162 OMR655156:OMR655162 OWN655156:OWN655162 PGJ655156:PGJ655162 PQF655156:PQF655162 QAB655156:QAB655162 QJX655156:QJX655162 QTT655156:QTT655162 RDP655156:RDP655162 RNL655156:RNL655162 RXH655156:RXH655162 SHD655156:SHD655162 SQZ655156:SQZ655162 TAV655156:TAV655162 TKR655156:TKR655162 TUN655156:TUN655162 UEJ655156:UEJ655162 UOF655156:UOF655162 UYB655156:UYB655162 VHX655156:VHX655162 VRT655156:VRT655162 WBP655156:WBP655162 WLL655156:WLL655162 WVH655156:WVH655162 G720693:H720699 IV720692:IV720698 SR720692:SR720698 ACN720692:ACN720698 AMJ720692:AMJ720698 AWF720692:AWF720698 BGB720692:BGB720698 BPX720692:BPX720698 BZT720692:BZT720698 CJP720692:CJP720698 CTL720692:CTL720698 DDH720692:DDH720698 DND720692:DND720698 DWZ720692:DWZ720698 EGV720692:EGV720698 EQR720692:EQR720698 FAN720692:FAN720698 FKJ720692:FKJ720698 FUF720692:FUF720698 GEB720692:GEB720698 GNX720692:GNX720698 GXT720692:GXT720698 HHP720692:HHP720698 HRL720692:HRL720698 IBH720692:IBH720698 ILD720692:ILD720698 IUZ720692:IUZ720698 JEV720692:JEV720698 JOR720692:JOR720698 JYN720692:JYN720698 KIJ720692:KIJ720698 KSF720692:KSF720698 LCB720692:LCB720698 LLX720692:LLX720698 LVT720692:LVT720698 MFP720692:MFP720698 MPL720692:MPL720698 MZH720692:MZH720698 NJD720692:NJD720698 NSZ720692:NSZ720698 OCV720692:OCV720698 OMR720692:OMR720698 OWN720692:OWN720698 PGJ720692:PGJ720698 PQF720692:PQF720698 QAB720692:QAB720698 QJX720692:QJX720698 QTT720692:QTT720698 RDP720692:RDP720698 RNL720692:RNL720698 RXH720692:RXH720698 SHD720692:SHD720698 SQZ720692:SQZ720698 TAV720692:TAV720698 TKR720692:TKR720698 TUN720692:TUN720698 UEJ720692:UEJ720698 UOF720692:UOF720698 UYB720692:UYB720698 VHX720692:VHX720698 VRT720692:VRT720698 WBP720692:WBP720698 WLL720692:WLL720698 WVH720692:WVH720698 G786229:H786235 IV786228:IV786234 SR786228:SR786234 ACN786228:ACN786234 AMJ786228:AMJ786234 AWF786228:AWF786234 BGB786228:BGB786234 BPX786228:BPX786234 BZT786228:BZT786234 CJP786228:CJP786234 CTL786228:CTL786234 DDH786228:DDH786234 DND786228:DND786234 DWZ786228:DWZ786234 EGV786228:EGV786234 EQR786228:EQR786234 FAN786228:FAN786234 FKJ786228:FKJ786234 FUF786228:FUF786234 GEB786228:GEB786234 GNX786228:GNX786234 GXT786228:GXT786234 HHP786228:HHP786234 HRL786228:HRL786234 IBH786228:IBH786234 ILD786228:ILD786234 IUZ786228:IUZ786234 JEV786228:JEV786234 JOR786228:JOR786234 JYN786228:JYN786234 KIJ786228:KIJ786234 KSF786228:KSF786234 LCB786228:LCB786234 LLX786228:LLX786234 LVT786228:LVT786234 MFP786228:MFP786234 MPL786228:MPL786234 MZH786228:MZH786234 NJD786228:NJD786234 NSZ786228:NSZ786234 OCV786228:OCV786234 OMR786228:OMR786234 OWN786228:OWN786234 PGJ786228:PGJ786234 PQF786228:PQF786234 QAB786228:QAB786234 QJX786228:QJX786234 QTT786228:QTT786234 RDP786228:RDP786234 RNL786228:RNL786234 RXH786228:RXH786234 SHD786228:SHD786234 SQZ786228:SQZ786234 TAV786228:TAV786234 TKR786228:TKR786234 TUN786228:TUN786234 UEJ786228:UEJ786234 UOF786228:UOF786234 UYB786228:UYB786234 VHX786228:VHX786234 VRT786228:VRT786234 WBP786228:WBP786234 WLL786228:WLL786234 WVH786228:WVH786234 G851765:H851771 IV851764:IV851770 SR851764:SR851770 ACN851764:ACN851770 AMJ851764:AMJ851770 AWF851764:AWF851770 BGB851764:BGB851770 BPX851764:BPX851770 BZT851764:BZT851770 CJP851764:CJP851770 CTL851764:CTL851770 DDH851764:DDH851770 DND851764:DND851770 DWZ851764:DWZ851770 EGV851764:EGV851770 EQR851764:EQR851770 FAN851764:FAN851770 FKJ851764:FKJ851770 FUF851764:FUF851770 GEB851764:GEB851770 GNX851764:GNX851770 GXT851764:GXT851770 HHP851764:HHP851770 HRL851764:HRL851770 IBH851764:IBH851770 ILD851764:ILD851770 IUZ851764:IUZ851770 JEV851764:JEV851770 JOR851764:JOR851770 JYN851764:JYN851770 KIJ851764:KIJ851770 KSF851764:KSF851770 LCB851764:LCB851770 LLX851764:LLX851770 LVT851764:LVT851770 MFP851764:MFP851770 MPL851764:MPL851770 MZH851764:MZH851770 NJD851764:NJD851770 NSZ851764:NSZ851770 OCV851764:OCV851770 OMR851764:OMR851770 OWN851764:OWN851770 PGJ851764:PGJ851770 PQF851764:PQF851770 QAB851764:QAB851770 QJX851764:QJX851770 QTT851764:QTT851770 RDP851764:RDP851770 RNL851764:RNL851770 RXH851764:RXH851770 SHD851764:SHD851770 SQZ851764:SQZ851770 TAV851764:TAV851770 TKR851764:TKR851770 TUN851764:TUN851770 UEJ851764:UEJ851770 UOF851764:UOF851770 UYB851764:UYB851770 VHX851764:VHX851770 VRT851764:VRT851770 WBP851764:WBP851770 WLL851764:WLL851770 WVH851764:WVH851770 G917301:H917307 IV917300:IV917306 SR917300:SR917306 ACN917300:ACN917306 AMJ917300:AMJ917306 AWF917300:AWF917306 BGB917300:BGB917306 BPX917300:BPX917306 BZT917300:BZT917306 CJP917300:CJP917306 CTL917300:CTL917306 DDH917300:DDH917306 DND917300:DND917306 DWZ917300:DWZ917306 EGV917300:EGV917306 EQR917300:EQR917306 FAN917300:FAN917306 FKJ917300:FKJ917306 FUF917300:FUF917306 GEB917300:GEB917306 GNX917300:GNX917306 GXT917300:GXT917306 HHP917300:HHP917306 HRL917300:HRL917306 IBH917300:IBH917306 ILD917300:ILD917306 IUZ917300:IUZ917306 JEV917300:JEV917306 JOR917300:JOR917306 JYN917300:JYN917306 KIJ917300:KIJ917306 KSF917300:KSF917306 LCB917300:LCB917306 LLX917300:LLX917306 LVT917300:LVT917306 MFP917300:MFP917306 MPL917300:MPL917306 MZH917300:MZH917306 NJD917300:NJD917306 NSZ917300:NSZ917306 OCV917300:OCV917306 OMR917300:OMR917306 OWN917300:OWN917306 PGJ917300:PGJ917306 PQF917300:PQF917306 QAB917300:QAB917306 QJX917300:QJX917306 QTT917300:QTT917306 RDP917300:RDP917306 RNL917300:RNL917306 RXH917300:RXH917306 SHD917300:SHD917306 SQZ917300:SQZ917306 TAV917300:TAV917306 TKR917300:TKR917306 TUN917300:TUN917306 UEJ917300:UEJ917306 UOF917300:UOF917306 UYB917300:UYB917306 VHX917300:VHX917306 VRT917300:VRT917306 WBP917300:WBP917306 WLL917300:WLL917306 WVH917300:WVH917306 G982837:H982843 IV982836:IV982842 SR982836:SR982842 ACN982836:ACN982842 AMJ982836:AMJ982842 AWF982836:AWF982842 BGB982836:BGB982842 BPX982836:BPX982842 BZT982836:BZT982842 CJP982836:CJP982842 CTL982836:CTL982842 DDH982836:DDH982842 DND982836:DND982842 DWZ982836:DWZ982842 EGV982836:EGV982842 EQR982836:EQR982842 FAN982836:FAN982842 FKJ982836:FKJ982842 FUF982836:FUF982842 GEB982836:GEB982842 GNX982836:GNX982842 GXT982836:GXT982842 HHP982836:HHP982842 HRL982836:HRL982842 IBH982836:IBH982842 ILD982836:ILD982842 IUZ982836:IUZ982842 JEV982836:JEV982842 JOR982836:JOR982842 JYN982836:JYN982842 KIJ982836:KIJ982842 KSF982836:KSF982842 LCB982836:LCB982842 LLX982836:LLX982842 LVT982836:LVT982842 MFP982836:MFP982842 MPL982836:MPL982842 MZH982836:MZH982842 NJD982836:NJD982842 NSZ982836:NSZ982842 OCV982836:OCV982842 OMR982836:OMR982842 OWN982836:OWN982842 PGJ982836:PGJ982842 PQF982836:PQF982842 QAB982836:QAB982842 QJX982836:QJX982842 QTT982836:QTT982842 RDP982836:RDP982842 RNL982836:RNL982842 RXH982836:RXH982842 SHD982836:SHD982842 SQZ982836:SQZ982842 TAV982836:TAV982842 TKR982836:TKR982842 TUN982836:TUN982842 UEJ982836:UEJ982842 UOF982836:UOF982842 UYB982836:UYB982842 VHX982836:VHX982842 VRT982836:VRT982842 WBP982836:WBP982842 WLL982836:WLL982842 WVH982836:WVH982842">
      <formula1>"LNG,Boru Gazı"</formula1>
    </dataValidation>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7">
    <tabColor rgb="FFFF0000"/>
  </sheetPr>
  <dimension ref="A1:E23"/>
  <sheetViews>
    <sheetView workbookViewId="0">
      <selection sqref="A1:C1"/>
    </sheetView>
  </sheetViews>
  <sheetFormatPr defaultRowHeight="12.75"/>
  <cols>
    <col min="1" max="1" width="24.28515625" style="13" customWidth="1"/>
    <col min="2" max="2" width="34.140625" style="13" customWidth="1"/>
    <col min="3" max="3" width="16.85546875" style="13" customWidth="1"/>
    <col min="4" max="4" width="17.7109375" style="13" customWidth="1"/>
    <col min="5" max="5" width="28" style="13" bestFit="1" customWidth="1"/>
    <col min="6" max="6" width="26.42578125" style="13"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5">
      <c r="A1" s="3303" t="s">
        <v>29</v>
      </c>
      <c r="B1" s="3304"/>
      <c r="C1" s="3305"/>
      <c r="D1" s="11"/>
      <c r="E1" s="11"/>
    </row>
    <row r="2" spans="1:5">
      <c r="A2" s="270" t="s">
        <v>30</v>
      </c>
      <c r="B2" s="2742" t="s">
        <v>1248</v>
      </c>
      <c r="C2" s="3306"/>
      <c r="D2" s="178"/>
      <c r="E2" s="178"/>
    </row>
    <row r="3" spans="1:5">
      <c r="A3" s="270" t="s">
        <v>31</v>
      </c>
      <c r="B3" s="2743" t="s">
        <v>1249</v>
      </c>
      <c r="C3" s="3307"/>
      <c r="D3" s="267"/>
      <c r="E3" s="267"/>
    </row>
    <row r="4" spans="1:5">
      <c r="A4" s="270" t="s">
        <v>32</v>
      </c>
      <c r="B4" s="2742">
        <v>1</v>
      </c>
      <c r="C4" s="3306"/>
      <c r="D4" s="178"/>
      <c r="E4" s="178"/>
    </row>
    <row r="5" spans="1:5">
      <c r="A5" s="270" t="s">
        <v>33</v>
      </c>
      <c r="B5" s="3296" t="s">
        <v>745</v>
      </c>
      <c r="C5" s="3308"/>
      <c r="D5" s="117"/>
      <c r="E5" s="117"/>
    </row>
    <row r="6" spans="1:5">
      <c r="A6" s="270" t="s">
        <v>34</v>
      </c>
      <c r="B6" s="3296" t="s">
        <v>746</v>
      </c>
      <c r="C6" s="3308"/>
      <c r="D6" s="117"/>
      <c r="E6" s="117"/>
    </row>
    <row r="7" spans="1:5">
      <c r="A7" s="270" t="s">
        <v>35</v>
      </c>
      <c r="B7" s="3296" t="s">
        <v>747</v>
      </c>
      <c r="C7" s="3308"/>
      <c r="D7" s="117"/>
      <c r="E7" s="117"/>
    </row>
    <row r="8" spans="1:5">
      <c r="A8" s="270" t="s">
        <v>36</v>
      </c>
      <c r="B8" s="2938"/>
      <c r="C8" s="3309"/>
      <c r="D8" s="118"/>
      <c r="E8" s="118"/>
    </row>
    <row r="9" spans="1:5" ht="16.5" thickBot="1">
      <c r="A9" s="272" t="s">
        <v>198</v>
      </c>
      <c r="B9" s="3310"/>
      <c r="C9" s="3311"/>
      <c r="D9" s="107"/>
      <c r="E9" s="107"/>
    </row>
    <row r="10" spans="1:5" ht="13.5" thickBot="1"/>
    <row r="11" spans="1:5" s="266" customFormat="1" thickBot="1">
      <c r="A11" s="316" t="s">
        <v>1250</v>
      </c>
      <c r="B11" s="316" t="s">
        <v>1244</v>
      </c>
      <c r="C11" s="503" t="s">
        <v>751</v>
      </c>
      <c r="D11" s="316" t="s">
        <v>1251</v>
      </c>
      <c r="E11" s="317" t="s">
        <v>1252</v>
      </c>
    </row>
    <row r="12" spans="1:5" ht="15">
      <c r="A12" s="547"/>
      <c r="B12" s="548"/>
      <c r="C12" s="541"/>
      <c r="D12" s="549"/>
      <c r="E12" s="547"/>
    </row>
    <row r="13" spans="1:5">
      <c r="A13" s="547"/>
      <c r="B13" s="548"/>
      <c r="C13" s="550"/>
      <c r="D13" s="549"/>
      <c r="E13" s="547"/>
    </row>
    <row r="14" spans="1:5">
      <c r="A14" s="547"/>
      <c r="B14" s="548"/>
      <c r="C14" s="544"/>
      <c r="D14" s="549"/>
      <c r="E14" s="547"/>
    </row>
    <row r="15" spans="1:5" ht="15">
      <c r="A15" s="547"/>
      <c r="B15" s="551"/>
      <c r="C15" s="544"/>
      <c r="D15" s="549"/>
      <c r="E15" s="547"/>
    </row>
    <row r="16" spans="1:5" ht="15">
      <c r="A16" s="547"/>
      <c r="B16" s="551"/>
      <c r="C16" s="544"/>
      <c r="D16" s="549"/>
      <c r="E16" s="547"/>
    </row>
    <row r="17" spans="1:5" ht="15">
      <c r="A17" s="547"/>
      <c r="B17" s="551"/>
      <c r="C17" s="544"/>
      <c r="D17" s="549"/>
      <c r="E17" s="547"/>
    </row>
    <row r="18" spans="1:5" ht="15">
      <c r="A18" s="547"/>
      <c r="B18" s="551"/>
      <c r="C18" s="544"/>
      <c r="D18" s="549"/>
      <c r="E18" s="547"/>
    </row>
    <row r="19" spans="1:5" ht="15">
      <c r="A19" s="547"/>
      <c r="B19" s="551"/>
      <c r="C19" s="544"/>
      <c r="D19" s="549"/>
      <c r="E19" s="547"/>
    </row>
    <row r="20" spans="1:5" ht="15">
      <c r="A20" s="547"/>
      <c r="B20" s="551"/>
      <c r="C20" s="544"/>
      <c r="D20" s="549"/>
      <c r="E20" s="547"/>
    </row>
    <row r="21" spans="1:5" ht="15">
      <c r="A21" s="547"/>
      <c r="B21" s="551"/>
      <c r="C21" s="544"/>
      <c r="D21" s="549"/>
      <c r="E21" s="547"/>
    </row>
    <row r="22" spans="1:5" ht="15">
      <c r="A22" s="547"/>
      <c r="B22" s="551"/>
      <c r="C22" s="544"/>
      <c r="D22" s="549"/>
      <c r="E22" s="547"/>
    </row>
    <row r="23" spans="1:5" ht="15">
      <c r="A23" s="547"/>
      <c r="B23" s="551"/>
      <c r="C23" s="544"/>
      <c r="D23" s="549"/>
      <c r="E23" s="547"/>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list" allowBlank="1" showInputMessage="1" showErrorMessage="1" sqref="IR65111:IR65117 SN65111:SN65117 ACJ65111:ACJ65117 AMF65111:AMF65117 AWB65111:AWB65117 BFX65111:BFX65117 BPT65111:BPT65117 BZP65111:BZP65117 CJL65111:CJL65117 CTH65111:CTH65117 DDD65111:DDD65117 DMZ65111:DMZ65117 DWV65111:DWV65117 EGR65111:EGR65117 EQN65111:EQN65117 FAJ65111:FAJ65117 FKF65111:FKF65117 FUB65111:FUB65117 GDX65111:GDX65117 GNT65111:GNT65117 GXP65111:GXP65117 HHL65111:HHL65117 HRH65111:HRH65117 IBD65111:IBD65117 IKZ65111:IKZ65117 IUV65111:IUV65117 JER65111:JER65117 JON65111:JON65117 JYJ65111:JYJ65117 KIF65111:KIF65117 KSB65111:KSB65117 LBX65111:LBX65117 LLT65111:LLT65117 LVP65111:LVP65117 MFL65111:MFL65117 MPH65111:MPH65117 MZD65111:MZD65117 NIZ65111:NIZ65117 NSV65111:NSV65117 OCR65111:OCR65117 OMN65111:OMN65117 OWJ65111:OWJ65117 PGF65111:PGF65117 PQB65111:PQB65117 PZX65111:PZX65117 QJT65111:QJT65117 QTP65111:QTP65117 RDL65111:RDL65117 RNH65111:RNH65117 RXD65111:RXD65117 SGZ65111:SGZ65117 SQV65111:SQV65117 TAR65111:TAR65117 TKN65111:TKN65117 TUJ65111:TUJ65117 UEF65111:UEF65117 UOB65111:UOB65117 UXX65111:UXX65117 VHT65111:VHT65117 VRP65111:VRP65117 WBL65111:WBL65117 WLH65111:WLH65117 WVD65111:WVD65117 IR130647:IR130653 SN130647:SN130653 ACJ130647:ACJ130653 AMF130647:AMF130653 AWB130647:AWB130653 BFX130647:BFX130653 BPT130647:BPT130653 BZP130647:BZP130653 CJL130647:CJL130653 CTH130647:CTH130653 DDD130647:DDD130653 DMZ130647:DMZ130653 DWV130647:DWV130653 EGR130647:EGR130653 EQN130647:EQN130653 FAJ130647:FAJ130653 FKF130647:FKF130653 FUB130647:FUB130653 GDX130647:GDX130653 GNT130647:GNT130653 GXP130647:GXP130653 HHL130647:HHL130653 HRH130647:HRH130653 IBD130647:IBD130653 IKZ130647:IKZ130653 IUV130647:IUV130653 JER130647:JER130653 JON130647:JON130653 JYJ130647:JYJ130653 KIF130647:KIF130653 KSB130647:KSB130653 LBX130647:LBX130653 LLT130647:LLT130653 LVP130647:LVP130653 MFL130647:MFL130653 MPH130647:MPH130653 MZD130647:MZD130653 NIZ130647:NIZ130653 NSV130647:NSV130653 OCR130647:OCR130653 OMN130647:OMN130653 OWJ130647:OWJ130653 PGF130647:PGF130653 PQB130647:PQB130653 PZX130647:PZX130653 QJT130647:QJT130653 QTP130647:QTP130653 RDL130647:RDL130653 RNH130647:RNH130653 RXD130647:RXD130653 SGZ130647:SGZ130653 SQV130647:SQV130653 TAR130647:TAR130653 TKN130647:TKN130653 TUJ130647:TUJ130653 UEF130647:UEF130653 UOB130647:UOB130653 UXX130647:UXX130653 VHT130647:VHT130653 VRP130647:VRP130653 WBL130647:WBL130653 WLH130647:WLH130653 WVD130647:WVD130653 IR196183:IR196189 SN196183:SN196189 ACJ196183:ACJ196189 AMF196183:AMF196189 AWB196183:AWB196189 BFX196183:BFX196189 BPT196183:BPT196189 BZP196183:BZP196189 CJL196183:CJL196189 CTH196183:CTH196189 DDD196183:DDD196189 DMZ196183:DMZ196189 DWV196183:DWV196189 EGR196183:EGR196189 EQN196183:EQN196189 FAJ196183:FAJ196189 FKF196183:FKF196189 FUB196183:FUB196189 GDX196183:GDX196189 GNT196183:GNT196189 GXP196183:GXP196189 HHL196183:HHL196189 HRH196183:HRH196189 IBD196183:IBD196189 IKZ196183:IKZ196189 IUV196183:IUV196189 JER196183:JER196189 JON196183:JON196189 JYJ196183:JYJ196189 KIF196183:KIF196189 KSB196183:KSB196189 LBX196183:LBX196189 LLT196183:LLT196189 LVP196183:LVP196189 MFL196183:MFL196189 MPH196183:MPH196189 MZD196183:MZD196189 NIZ196183:NIZ196189 NSV196183:NSV196189 OCR196183:OCR196189 OMN196183:OMN196189 OWJ196183:OWJ196189 PGF196183:PGF196189 PQB196183:PQB196189 PZX196183:PZX196189 QJT196183:QJT196189 QTP196183:QTP196189 RDL196183:RDL196189 RNH196183:RNH196189 RXD196183:RXD196189 SGZ196183:SGZ196189 SQV196183:SQV196189 TAR196183:TAR196189 TKN196183:TKN196189 TUJ196183:TUJ196189 UEF196183:UEF196189 UOB196183:UOB196189 UXX196183:UXX196189 VHT196183:VHT196189 VRP196183:VRP196189 WBL196183:WBL196189 WLH196183:WLH196189 WVD196183:WVD196189 IR261719:IR261725 SN261719:SN261725 ACJ261719:ACJ261725 AMF261719:AMF261725 AWB261719:AWB261725 BFX261719:BFX261725 BPT261719:BPT261725 BZP261719:BZP261725 CJL261719:CJL261725 CTH261719:CTH261725 DDD261719:DDD261725 DMZ261719:DMZ261725 DWV261719:DWV261725 EGR261719:EGR261725 EQN261719:EQN261725 FAJ261719:FAJ261725 FKF261719:FKF261725 FUB261719:FUB261725 GDX261719:GDX261725 GNT261719:GNT261725 GXP261719:GXP261725 HHL261719:HHL261725 HRH261719:HRH261725 IBD261719:IBD261725 IKZ261719:IKZ261725 IUV261719:IUV261725 JER261719:JER261725 JON261719:JON261725 JYJ261719:JYJ261725 KIF261719:KIF261725 KSB261719:KSB261725 LBX261719:LBX261725 LLT261719:LLT261725 LVP261719:LVP261725 MFL261719:MFL261725 MPH261719:MPH261725 MZD261719:MZD261725 NIZ261719:NIZ261725 NSV261719:NSV261725 OCR261719:OCR261725 OMN261719:OMN261725 OWJ261719:OWJ261725 PGF261719:PGF261725 PQB261719:PQB261725 PZX261719:PZX261725 QJT261719:QJT261725 QTP261719:QTP261725 RDL261719:RDL261725 RNH261719:RNH261725 RXD261719:RXD261725 SGZ261719:SGZ261725 SQV261719:SQV261725 TAR261719:TAR261725 TKN261719:TKN261725 TUJ261719:TUJ261725 UEF261719:UEF261725 UOB261719:UOB261725 UXX261719:UXX261725 VHT261719:VHT261725 VRP261719:VRP261725 WBL261719:WBL261725 WLH261719:WLH261725 WVD261719:WVD261725 IR327255:IR327261 SN327255:SN327261 ACJ327255:ACJ327261 AMF327255:AMF327261 AWB327255:AWB327261 BFX327255:BFX327261 BPT327255:BPT327261 BZP327255:BZP327261 CJL327255:CJL327261 CTH327255:CTH327261 DDD327255:DDD327261 DMZ327255:DMZ327261 DWV327255:DWV327261 EGR327255:EGR327261 EQN327255:EQN327261 FAJ327255:FAJ327261 FKF327255:FKF327261 FUB327255:FUB327261 GDX327255:GDX327261 GNT327255:GNT327261 GXP327255:GXP327261 HHL327255:HHL327261 HRH327255:HRH327261 IBD327255:IBD327261 IKZ327255:IKZ327261 IUV327255:IUV327261 JER327255:JER327261 JON327255:JON327261 JYJ327255:JYJ327261 KIF327255:KIF327261 KSB327255:KSB327261 LBX327255:LBX327261 LLT327255:LLT327261 LVP327255:LVP327261 MFL327255:MFL327261 MPH327255:MPH327261 MZD327255:MZD327261 NIZ327255:NIZ327261 NSV327255:NSV327261 OCR327255:OCR327261 OMN327255:OMN327261 OWJ327255:OWJ327261 PGF327255:PGF327261 PQB327255:PQB327261 PZX327255:PZX327261 QJT327255:QJT327261 QTP327255:QTP327261 RDL327255:RDL327261 RNH327255:RNH327261 RXD327255:RXD327261 SGZ327255:SGZ327261 SQV327255:SQV327261 TAR327255:TAR327261 TKN327255:TKN327261 TUJ327255:TUJ327261 UEF327255:UEF327261 UOB327255:UOB327261 UXX327255:UXX327261 VHT327255:VHT327261 VRP327255:VRP327261 WBL327255:WBL327261 WLH327255:WLH327261 WVD327255:WVD327261 IR392791:IR392797 SN392791:SN392797 ACJ392791:ACJ392797 AMF392791:AMF392797 AWB392791:AWB392797 BFX392791:BFX392797 BPT392791:BPT392797 BZP392791:BZP392797 CJL392791:CJL392797 CTH392791:CTH392797 DDD392791:DDD392797 DMZ392791:DMZ392797 DWV392791:DWV392797 EGR392791:EGR392797 EQN392791:EQN392797 FAJ392791:FAJ392797 FKF392791:FKF392797 FUB392791:FUB392797 GDX392791:GDX392797 GNT392791:GNT392797 GXP392791:GXP392797 HHL392791:HHL392797 HRH392791:HRH392797 IBD392791:IBD392797 IKZ392791:IKZ392797 IUV392791:IUV392797 JER392791:JER392797 JON392791:JON392797 JYJ392791:JYJ392797 KIF392791:KIF392797 KSB392791:KSB392797 LBX392791:LBX392797 LLT392791:LLT392797 LVP392791:LVP392797 MFL392791:MFL392797 MPH392791:MPH392797 MZD392791:MZD392797 NIZ392791:NIZ392797 NSV392791:NSV392797 OCR392791:OCR392797 OMN392791:OMN392797 OWJ392791:OWJ392797 PGF392791:PGF392797 PQB392791:PQB392797 PZX392791:PZX392797 QJT392791:QJT392797 QTP392791:QTP392797 RDL392791:RDL392797 RNH392791:RNH392797 RXD392791:RXD392797 SGZ392791:SGZ392797 SQV392791:SQV392797 TAR392791:TAR392797 TKN392791:TKN392797 TUJ392791:TUJ392797 UEF392791:UEF392797 UOB392791:UOB392797 UXX392791:UXX392797 VHT392791:VHT392797 VRP392791:VRP392797 WBL392791:WBL392797 WLH392791:WLH392797 WVD392791:WVD392797 IR458327:IR458333 SN458327:SN458333 ACJ458327:ACJ458333 AMF458327:AMF458333 AWB458327:AWB458333 BFX458327:BFX458333 BPT458327:BPT458333 BZP458327:BZP458333 CJL458327:CJL458333 CTH458327:CTH458333 DDD458327:DDD458333 DMZ458327:DMZ458333 DWV458327:DWV458333 EGR458327:EGR458333 EQN458327:EQN458333 FAJ458327:FAJ458333 FKF458327:FKF458333 FUB458327:FUB458333 GDX458327:GDX458333 GNT458327:GNT458333 GXP458327:GXP458333 HHL458327:HHL458333 HRH458327:HRH458333 IBD458327:IBD458333 IKZ458327:IKZ458333 IUV458327:IUV458333 JER458327:JER458333 JON458327:JON458333 JYJ458327:JYJ458333 KIF458327:KIF458333 KSB458327:KSB458333 LBX458327:LBX458333 LLT458327:LLT458333 LVP458327:LVP458333 MFL458327:MFL458333 MPH458327:MPH458333 MZD458327:MZD458333 NIZ458327:NIZ458333 NSV458327:NSV458333 OCR458327:OCR458333 OMN458327:OMN458333 OWJ458327:OWJ458333 PGF458327:PGF458333 PQB458327:PQB458333 PZX458327:PZX458333 QJT458327:QJT458333 QTP458327:QTP458333 RDL458327:RDL458333 RNH458327:RNH458333 RXD458327:RXD458333 SGZ458327:SGZ458333 SQV458327:SQV458333 TAR458327:TAR458333 TKN458327:TKN458333 TUJ458327:TUJ458333 UEF458327:UEF458333 UOB458327:UOB458333 UXX458327:UXX458333 VHT458327:VHT458333 VRP458327:VRP458333 WBL458327:WBL458333 WLH458327:WLH458333 WVD458327:WVD458333 IR523863:IR523869 SN523863:SN523869 ACJ523863:ACJ523869 AMF523863:AMF523869 AWB523863:AWB523869 BFX523863:BFX523869 BPT523863:BPT523869 BZP523863:BZP523869 CJL523863:CJL523869 CTH523863:CTH523869 DDD523863:DDD523869 DMZ523863:DMZ523869 DWV523863:DWV523869 EGR523863:EGR523869 EQN523863:EQN523869 FAJ523863:FAJ523869 FKF523863:FKF523869 FUB523863:FUB523869 GDX523863:GDX523869 GNT523863:GNT523869 GXP523863:GXP523869 HHL523863:HHL523869 HRH523863:HRH523869 IBD523863:IBD523869 IKZ523863:IKZ523869 IUV523863:IUV523869 JER523863:JER523869 JON523863:JON523869 JYJ523863:JYJ523869 KIF523863:KIF523869 KSB523863:KSB523869 LBX523863:LBX523869 LLT523863:LLT523869 LVP523863:LVP523869 MFL523863:MFL523869 MPH523863:MPH523869 MZD523863:MZD523869 NIZ523863:NIZ523869 NSV523863:NSV523869 OCR523863:OCR523869 OMN523863:OMN523869 OWJ523863:OWJ523869 PGF523863:PGF523869 PQB523863:PQB523869 PZX523863:PZX523869 QJT523863:QJT523869 QTP523863:QTP523869 RDL523863:RDL523869 RNH523863:RNH523869 RXD523863:RXD523869 SGZ523863:SGZ523869 SQV523863:SQV523869 TAR523863:TAR523869 TKN523863:TKN523869 TUJ523863:TUJ523869 UEF523863:UEF523869 UOB523863:UOB523869 UXX523863:UXX523869 VHT523863:VHT523869 VRP523863:VRP523869 WBL523863:WBL523869 WLH523863:WLH523869 WVD523863:WVD523869 IR589399:IR589405 SN589399:SN589405 ACJ589399:ACJ589405 AMF589399:AMF589405 AWB589399:AWB589405 BFX589399:BFX589405 BPT589399:BPT589405 BZP589399:BZP589405 CJL589399:CJL589405 CTH589399:CTH589405 DDD589399:DDD589405 DMZ589399:DMZ589405 DWV589399:DWV589405 EGR589399:EGR589405 EQN589399:EQN589405 FAJ589399:FAJ589405 FKF589399:FKF589405 FUB589399:FUB589405 GDX589399:GDX589405 GNT589399:GNT589405 GXP589399:GXP589405 HHL589399:HHL589405 HRH589399:HRH589405 IBD589399:IBD589405 IKZ589399:IKZ589405 IUV589399:IUV589405 JER589399:JER589405 JON589399:JON589405 JYJ589399:JYJ589405 KIF589399:KIF589405 KSB589399:KSB589405 LBX589399:LBX589405 LLT589399:LLT589405 LVP589399:LVP589405 MFL589399:MFL589405 MPH589399:MPH589405 MZD589399:MZD589405 NIZ589399:NIZ589405 NSV589399:NSV589405 OCR589399:OCR589405 OMN589399:OMN589405 OWJ589399:OWJ589405 PGF589399:PGF589405 PQB589399:PQB589405 PZX589399:PZX589405 QJT589399:QJT589405 QTP589399:QTP589405 RDL589399:RDL589405 RNH589399:RNH589405 RXD589399:RXD589405 SGZ589399:SGZ589405 SQV589399:SQV589405 TAR589399:TAR589405 TKN589399:TKN589405 TUJ589399:TUJ589405 UEF589399:UEF589405 UOB589399:UOB589405 UXX589399:UXX589405 VHT589399:VHT589405 VRP589399:VRP589405 WBL589399:WBL589405 WLH589399:WLH589405 WVD589399:WVD589405 IR654935:IR654941 SN654935:SN654941 ACJ654935:ACJ654941 AMF654935:AMF654941 AWB654935:AWB654941 BFX654935:BFX654941 BPT654935:BPT654941 BZP654935:BZP654941 CJL654935:CJL654941 CTH654935:CTH654941 DDD654935:DDD654941 DMZ654935:DMZ654941 DWV654935:DWV654941 EGR654935:EGR654941 EQN654935:EQN654941 FAJ654935:FAJ654941 FKF654935:FKF654941 FUB654935:FUB654941 GDX654935:GDX654941 GNT654935:GNT654941 GXP654935:GXP654941 HHL654935:HHL654941 HRH654935:HRH654941 IBD654935:IBD654941 IKZ654935:IKZ654941 IUV654935:IUV654941 JER654935:JER654941 JON654935:JON654941 JYJ654935:JYJ654941 KIF654935:KIF654941 KSB654935:KSB654941 LBX654935:LBX654941 LLT654935:LLT654941 LVP654935:LVP654941 MFL654935:MFL654941 MPH654935:MPH654941 MZD654935:MZD654941 NIZ654935:NIZ654941 NSV654935:NSV654941 OCR654935:OCR654941 OMN654935:OMN654941 OWJ654935:OWJ654941 PGF654935:PGF654941 PQB654935:PQB654941 PZX654935:PZX654941 QJT654935:QJT654941 QTP654935:QTP654941 RDL654935:RDL654941 RNH654935:RNH654941 RXD654935:RXD654941 SGZ654935:SGZ654941 SQV654935:SQV654941 TAR654935:TAR654941 TKN654935:TKN654941 TUJ654935:TUJ654941 UEF654935:UEF654941 UOB654935:UOB654941 UXX654935:UXX654941 VHT654935:VHT654941 VRP654935:VRP654941 WBL654935:WBL654941 WLH654935:WLH654941 WVD654935:WVD654941 IR720471:IR720477 SN720471:SN720477 ACJ720471:ACJ720477 AMF720471:AMF720477 AWB720471:AWB720477 BFX720471:BFX720477 BPT720471:BPT720477 BZP720471:BZP720477 CJL720471:CJL720477 CTH720471:CTH720477 DDD720471:DDD720477 DMZ720471:DMZ720477 DWV720471:DWV720477 EGR720471:EGR720477 EQN720471:EQN720477 FAJ720471:FAJ720477 FKF720471:FKF720477 FUB720471:FUB720477 GDX720471:GDX720477 GNT720471:GNT720477 GXP720471:GXP720477 HHL720471:HHL720477 HRH720471:HRH720477 IBD720471:IBD720477 IKZ720471:IKZ720477 IUV720471:IUV720477 JER720471:JER720477 JON720471:JON720477 JYJ720471:JYJ720477 KIF720471:KIF720477 KSB720471:KSB720477 LBX720471:LBX720477 LLT720471:LLT720477 LVP720471:LVP720477 MFL720471:MFL720477 MPH720471:MPH720477 MZD720471:MZD720477 NIZ720471:NIZ720477 NSV720471:NSV720477 OCR720471:OCR720477 OMN720471:OMN720477 OWJ720471:OWJ720477 PGF720471:PGF720477 PQB720471:PQB720477 PZX720471:PZX720477 QJT720471:QJT720477 QTP720471:QTP720477 RDL720471:RDL720477 RNH720471:RNH720477 RXD720471:RXD720477 SGZ720471:SGZ720477 SQV720471:SQV720477 TAR720471:TAR720477 TKN720471:TKN720477 TUJ720471:TUJ720477 UEF720471:UEF720477 UOB720471:UOB720477 UXX720471:UXX720477 VHT720471:VHT720477 VRP720471:VRP720477 WBL720471:WBL720477 WLH720471:WLH720477 WVD720471:WVD720477 IR786007:IR786013 SN786007:SN786013 ACJ786007:ACJ786013 AMF786007:AMF786013 AWB786007:AWB786013 BFX786007:BFX786013 BPT786007:BPT786013 BZP786007:BZP786013 CJL786007:CJL786013 CTH786007:CTH786013 DDD786007:DDD786013 DMZ786007:DMZ786013 DWV786007:DWV786013 EGR786007:EGR786013 EQN786007:EQN786013 FAJ786007:FAJ786013 FKF786007:FKF786013 FUB786007:FUB786013 GDX786007:GDX786013 GNT786007:GNT786013 GXP786007:GXP786013 HHL786007:HHL786013 HRH786007:HRH786013 IBD786007:IBD786013 IKZ786007:IKZ786013 IUV786007:IUV786013 JER786007:JER786013 JON786007:JON786013 JYJ786007:JYJ786013 KIF786007:KIF786013 KSB786007:KSB786013 LBX786007:LBX786013 LLT786007:LLT786013 LVP786007:LVP786013 MFL786007:MFL786013 MPH786007:MPH786013 MZD786007:MZD786013 NIZ786007:NIZ786013 NSV786007:NSV786013 OCR786007:OCR786013 OMN786007:OMN786013 OWJ786007:OWJ786013 PGF786007:PGF786013 PQB786007:PQB786013 PZX786007:PZX786013 QJT786007:QJT786013 QTP786007:QTP786013 RDL786007:RDL786013 RNH786007:RNH786013 RXD786007:RXD786013 SGZ786007:SGZ786013 SQV786007:SQV786013 TAR786007:TAR786013 TKN786007:TKN786013 TUJ786007:TUJ786013 UEF786007:UEF786013 UOB786007:UOB786013 UXX786007:UXX786013 VHT786007:VHT786013 VRP786007:VRP786013 WBL786007:WBL786013 WLH786007:WLH786013 WVD786007:WVD786013 IR851543:IR851549 SN851543:SN851549 ACJ851543:ACJ851549 AMF851543:AMF851549 AWB851543:AWB851549 BFX851543:BFX851549 BPT851543:BPT851549 BZP851543:BZP851549 CJL851543:CJL851549 CTH851543:CTH851549 DDD851543:DDD851549 DMZ851543:DMZ851549 DWV851543:DWV851549 EGR851543:EGR851549 EQN851543:EQN851549 FAJ851543:FAJ851549 FKF851543:FKF851549 FUB851543:FUB851549 GDX851543:GDX851549 GNT851543:GNT851549 GXP851543:GXP851549 HHL851543:HHL851549 HRH851543:HRH851549 IBD851543:IBD851549 IKZ851543:IKZ851549 IUV851543:IUV851549 JER851543:JER851549 JON851543:JON851549 JYJ851543:JYJ851549 KIF851543:KIF851549 KSB851543:KSB851549 LBX851543:LBX851549 LLT851543:LLT851549 LVP851543:LVP851549 MFL851543:MFL851549 MPH851543:MPH851549 MZD851543:MZD851549 NIZ851543:NIZ851549 NSV851543:NSV851549 OCR851543:OCR851549 OMN851543:OMN851549 OWJ851543:OWJ851549 PGF851543:PGF851549 PQB851543:PQB851549 PZX851543:PZX851549 QJT851543:QJT851549 QTP851543:QTP851549 RDL851543:RDL851549 RNH851543:RNH851549 RXD851543:RXD851549 SGZ851543:SGZ851549 SQV851543:SQV851549 TAR851543:TAR851549 TKN851543:TKN851549 TUJ851543:TUJ851549 UEF851543:UEF851549 UOB851543:UOB851549 UXX851543:UXX851549 VHT851543:VHT851549 VRP851543:VRP851549 WBL851543:WBL851549 WLH851543:WLH851549 WVD851543:WVD851549 IR917079:IR917085 SN917079:SN917085 ACJ917079:ACJ917085 AMF917079:AMF917085 AWB917079:AWB917085 BFX917079:BFX917085 BPT917079:BPT917085 BZP917079:BZP917085 CJL917079:CJL917085 CTH917079:CTH917085 DDD917079:DDD917085 DMZ917079:DMZ917085 DWV917079:DWV917085 EGR917079:EGR917085 EQN917079:EQN917085 FAJ917079:FAJ917085 FKF917079:FKF917085 FUB917079:FUB917085 GDX917079:GDX917085 GNT917079:GNT917085 GXP917079:GXP917085 HHL917079:HHL917085 HRH917079:HRH917085 IBD917079:IBD917085 IKZ917079:IKZ917085 IUV917079:IUV917085 JER917079:JER917085 JON917079:JON917085 JYJ917079:JYJ917085 KIF917079:KIF917085 KSB917079:KSB917085 LBX917079:LBX917085 LLT917079:LLT917085 LVP917079:LVP917085 MFL917079:MFL917085 MPH917079:MPH917085 MZD917079:MZD917085 NIZ917079:NIZ917085 NSV917079:NSV917085 OCR917079:OCR917085 OMN917079:OMN917085 OWJ917079:OWJ917085 PGF917079:PGF917085 PQB917079:PQB917085 PZX917079:PZX917085 QJT917079:QJT917085 QTP917079:QTP917085 RDL917079:RDL917085 RNH917079:RNH917085 RXD917079:RXD917085 SGZ917079:SGZ917085 SQV917079:SQV917085 TAR917079:TAR917085 TKN917079:TKN917085 TUJ917079:TUJ917085 UEF917079:UEF917085 UOB917079:UOB917085 UXX917079:UXX917085 VHT917079:VHT917085 VRP917079:VRP917085 WBL917079:WBL917085 WLH917079:WLH917085 WVD917079:WVD917085 IR982615:IR982621 SN982615:SN982621 ACJ982615:ACJ982621 AMF982615:AMF982621 AWB982615:AWB982621 BFX982615:BFX982621 BPT982615:BPT982621 BZP982615:BZP982621 CJL982615:CJL982621 CTH982615:CTH982621 DDD982615:DDD982621 DMZ982615:DMZ982621 DWV982615:DWV982621 EGR982615:EGR982621 EQN982615:EQN982621 FAJ982615:FAJ982621 FKF982615:FKF982621 FUB982615:FUB982621 GDX982615:GDX982621 GNT982615:GNT982621 GXP982615:GXP982621 HHL982615:HHL982621 HRH982615:HRH982621 IBD982615:IBD982621 IKZ982615:IKZ982621 IUV982615:IUV982621 JER982615:JER982621 JON982615:JON982621 JYJ982615:JYJ982621 KIF982615:KIF982621 KSB982615:KSB982621 LBX982615:LBX982621 LLT982615:LLT982621 LVP982615:LVP982621 MFL982615:MFL982621 MPH982615:MPH982621 MZD982615:MZD982621 NIZ982615:NIZ982621 NSV982615:NSV982621 OCR982615:OCR982621 OMN982615:OMN982621 OWJ982615:OWJ982621 PGF982615:PGF982621 PQB982615:PQB982621 PZX982615:PZX982621 QJT982615:QJT982621 QTP982615:QTP982621 RDL982615:RDL982621 RNH982615:RNH982621 RXD982615:RXD982621 SGZ982615:SGZ982621 SQV982615:SQV982621 TAR982615:TAR982621 TKN982615:TKN982621 TUJ982615:TUJ982621 UEF982615:UEF982621 UOB982615:UOB982621 UXX982615:UXX982621 VHT982615:VHT982621 VRP982615:VRP982621 WBL982615:WBL982621 WLH982615:WLH982621 WVD982615:WVD982621">
      <formula1>"LNG,Boru Gazı"</formula1>
    </dataValidation>
    <dataValidation type="list" allowBlank="1" showInputMessage="1" showErrorMessage="1" sqref="B9">
      <formula1>"OCAK,ŞUBAT,MART,NİSAN,MAYIS,HAZİRAN,TEMMUZ,AĞUSTOS,EYLÜL,EKİM,KASIM,ARALIK"</formula1>
    </dataValidation>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8">
    <tabColor rgb="FFFF0000"/>
  </sheetPr>
  <dimension ref="A1:G26"/>
  <sheetViews>
    <sheetView zoomScaleNormal="100" workbookViewId="0">
      <selection sqref="A1:C1"/>
    </sheetView>
  </sheetViews>
  <sheetFormatPr defaultRowHeight="12.75"/>
  <cols>
    <col min="1" max="1" width="24.28515625" style="13" customWidth="1"/>
    <col min="2" max="2" width="25.140625" style="13" customWidth="1"/>
    <col min="3" max="3" width="16.5703125" style="13" customWidth="1"/>
    <col min="4" max="4" width="16" style="13" bestFit="1" customWidth="1"/>
    <col min="5" max="5" width="18.7109375" style="13" customWidth="1"/>
    <col min="6" max="6" width="16.7109375" style="13" customWidth="1"/>
    <col min="7" max="139" width="9.140625" style="13"/>
    <col min="140" max="140" width="27.42578125" style="13" customWidth="1"/>
    <col min="141" max="141" width="17.85546875" style="13" customWidth="1"/>
    <col min="142" max="142" width="26" style="13" customWidth="1"/>
    <col min="143" max="143" width="10.42578125" style="13" customWidth="1"/>
    <col min="144" max="144" width="13" style="13" customWidth="1"/>
    <col min="145" max="145" width="32.42578125" style="13" bestFit="1" customWidth="1"/>
    <col min="146" max="395" width="9.140625" style="13"/>
    <col min="396" max="396" width="27.42578125" style="13" customWidth="1"/>
    <col min="397" max="397" width="17.85546875" style="13" customWidth="1"/>
    <col min="398" max="398" width="26" style="13" customWidth="1"/>
    <col min="399" max="399" width="10.42578125" style="13" customWidth="1"/>
    <col min="400" max="400" width="13" style="13" customWidth="1"/>
    <col min="401" max="401" width="32.42578125" style="13" bestFit="1" customWidth="1"/>
    <col min="402" max="651" width="9.140625" style="13"/>
    <col min="652" max="652" width="27.42578125" style="13" customWidth="1"/>
    <col min="653" max="653" width="17.85546875" style="13" customWidth="1"/>
    <col min="654" max="654" width="26" style="13" customWidth="1"/>
    <col min="655" max="655" width="10.42578125" style="13" customWidth="1"/>
    <col min="656" max="656" width="13" style="13" customWidth="1"/>
    <col min="657" max="657" width="32.42578125" style="13" bestFit="1" customWidth="1"/>
    <col min="658" max="907" width="9.140625" style="13"/>
    <col min="908" max="908" width="27.42578125" style="13" customWidth="1"/>
    <col min="909" max="909" width="17.85546875" style="13" customWidth="1"/>
    <col min="910" max="910" width="26" style="13" customWidth="1"/>
    <col min="911" max="911" width="10.42578125" style="13" customWidth="1"/>
    <col min="912" max="912" width="13" style="13" customWidth="1"/>
    <col min="913" max="913" width="32.42578125" style="13" bestFit="1" customWidth="1"/>
    <col min="914" max="1163" width="9.140625" style="13"/>
    <col min="1164" max="1164" width="27.42578125" style="13" customWidth="1"/>
    <col min="1165" max="1165" width="17.85546875" style="13" customWidth="1"/>
    <col min="1166" max="1166" width="26" style="13" customWidth="1"/>
    <col min="1167" max="1167" width="10.42578125" style="13" customWidth="1"/>
    <col min="1168" max="1168" width="13" style="13" customWidth="1"/>
    <col min="1169" max="1169" width="32.42578125" style="13" bestFit="1" customWidth="1"/>
    <col min="1170" max="1419" width="9.140625" style="13"/>
    <col min="1420" max="1420" width="27.42578125" style="13" customWidth="1"/>
    <col min="1421" max="1421" width="17.85546875" style="13" customWidth="1"/>
    <col min="1422" max="1422" width="26" style="13" customWidth="1"/>
    <col min="1423" max="1423" width="10.42578125" style="13" customWidth="1"/>
    <col min="1424" max="1424" width="13" style="13" customWidth="1"/>
    <col min="1425" max="1425" width="32.42578125" style="13" bestFit="1" customWidth="1"/>
    <col min="1426" max="1675" width="9.140625" style="13"/>
    <col min="1676" max="1676" width="27.42578125" style="13" customWidth="1"/>
    <col min="1677" max="1677" width="17.85546875" style="13" customWidth="1"/>
    <col min="1678" max="1678" width="26" style="13" customWidth="1"/>
    <col min="1679" max="1679" width="10.42578125" style="13" customWidth="1"/>
    <col min="1680" max="1680" width="13" style="13" customWidth="1"/>
    <col min="1681" max="1681" width="32.42578125" style="13" bestFit="1" customWidth="1"/>
    <col min="1682" max="1931" width="9.140625" style="13"/>
    <col min="1932" max="1932" width="27.42578125" style="13" customWidth="1"/>
    <col min="1933" max="1933" width="17.85546875" style="13" customWidth="1"/>
    <col min="1934" max="1934" width="26" style="13" customWidth="1"/>
    <col min="1935" max="1935" width="10.42578125" style="13" customWidth="1"/>
    <col min="1936" max="1936" width="13" style="13" customWidth="1"/>
    <col min="1937" max="1937" width="32.42578125" style="13" bestFit="1" customWidth="1"/>
    <col min="1938" max="2187" width="9.140625" style="13"/>
    <col min="2188" max="2188" width="27.42578125" style="13" customWidth="1"/>
    <col min="2189" max="2189" width="17.85546875" style="13" customWidth="1"/>
    <col min="2190" max="2190" width="26" style="13" customWidth="1"/>
    <col min="2191" max="2191" width="10.42578125" style="13" customWidth="1"/>
    <col min="2192" max="2192" width="13" style="13" customWidth="1"/>
    <col min="2193" max="2193" width="32.42578125" style="13" bestFit="1" customWidth="1"/>
    <col min="2194" max="2443" width="9.140625" style="13"/>
    <col min="2444" max="2444" width="27.42578125" style="13" customWidth="1"/>
    <col min="2445" max="2445" width="17.85546875" style="13" customWidth="1"/>
    <col min="2446" max="2446" width="26" style="13" customWidth="1"/>
    <col min="2447" max="2447" width="10.42578125" style="13" customWidth="1"/>
    <col min="2448" max="2448" width="13" style="13" customWidth="1"/>
    <col min="2449" max="2449" width="32.42578125" style="13" bestFit="1" customWidth="1"/>
    <col min="2450" max="2699" width="9.140625" style="13"/>
    <col min="2700" max="2700" width="27.42578125" style="13" customWidth="1"/>
    <col min="2701" max="2701" width="17.85546875" style="13" customWidth="1"/>
    <col min="2702" max="2702" width="26" style="13" customWidth="1"/>
    <col min="2703" max="2703" width="10.42578125" style="13" customWidth="1"/>
    <col min="2704" max="2704" width="13" style="13" customWidth="1"/>
    <col min="2705" max="2705" width="32.42578125" style="13" bestFit="1" customWidth="1"/>
    <col min="2706" max="2955" width="9.140625" style="13"/>
    <col min="2956" max="2956" width="27.42578125" style="13" customWidth="1"/>
    <col min="2957" max="2957" width="17.85546875" style="13" customWidth="1"/>
    <col min="2958" max="2958" width="26" style="13" customWidth="1"/>
    <col min="2959" max="2959" width="10.42578125" style="13" customWidth="1"/>
    <col min="2960" max="2960" width="13" style="13" customWidth="1"/>
    <col min="2961" max="2961" width="32.42578125" style="13" bestFit="1" customWidth="1"/>
    <col min="2962" max="3211" width="9.140625" style="13"/>
    <col min="3212" max="3212" width="27.42578125" style="13" customWidth="1"/>
    <col min="3213" max="3213" width="17.85546875" style="13" customWidth="1"/>
    <col min="3214" max="3214" width="26" style="13" customWidth="1"/>
    <col min="3215" max="3215" width="10.42578125" style="13" customWidth="1"/>
    <col min="3216" max="3216" width="13" style="13" customWidth="1"/>
    <col min="3217" max="3217" width="32.42578125" style="13" bestFit="1" customWidth="1"/>
    <col min="3218" max="3467" width="9.140625" style="13"/>
    <col min="3468" max="3468" width="27.42578125" style="13" customWidth="1"/>
    <col min="3469" max="3469" width="17.85546875" style="13" customWidth="1"/>
    <col min="3470" max="3470" width="26" style="13" customWidth="1"/>
    <col min="3471" max="3471" width="10.42578125" style="13" customWidth="1"/>
    <col min="3472" max="3472" width="13" style="13" customWidth="1"/>
    <col min="3473" max="3473" width="32.42578125" style="13" bestFit="1" customWidth="1"/>
    <col min="3474" max="3723" width="9.140625" style="13"/>
    <col min="3724" max="3724" width="27.42578125" style="13" customWidth="1"/>
    <col min="3725" max="3725" width="17.85546875" style="13" customWidth="1"/>
    <col min="3726" max="3726" width="26" style="13" customWidth="1"/>
    <col min="3727" max="3727" width="10.42578125" style="13" customWidth="1"/>
    <col min="3728" max="3728" width="13" style="13" customWidth="1"/>
    <col min="3729" max="3729" width="32.42578125" style="13" bestFit="1" customWidth="1"/>
    <col min="3730" max="3979" width="9.140625" style="13"/>
    <col min="3980" max="3980" width="27.42578125" style="13" customWidth="1"/>
    <col min="3981" max="3981" width="17.85546875" style="13" customWidth="1"/>
    <col min="3982" max="3982" width="26" style="13" customWidth="1"/>
    <col min="3983" max="3983" width="10.42578125" style="13" customWidth="1"/>
    <col min="3984" max="3984" width="13" style="13" customWidth="1"/>
    <col min="3985" max="3985" width="32.42578125" style="13" bestFit="1" customWidth="1"/>
    <col min="3986" max="4235" width="9.140625" style="13"/>
    <col min="4236" max="4236" width="27.42578125" style="13" customWidth="1"/>
    <col min="4237" max="4237" width="17.85546875" style="13" customWidth="1"/>
    <col min="4238" max="4238" width="26" style="13" customWidth="1"/>
    <col min="4239" max="4239" width="10.42578125" style="13" customWidth="1"/>
    <col min="4240" max="4240" width="13" style="13" customWidth="1"/>
    <col min="4241" max="4241" width="32.42578125" style="13" bestFit="1" customWidth="1"/>
    <col min="4242" max="4491" width="9.140625" style="13"/>
    <col min="4492" max="4492" width="27.42578125" style="13" customWidth="1"/>
    <col min="4493" max="4493" width="17.85546875" style="13" customWidth="1"/>
    <col min="4494" max="4494" width="26" style="13" customWidth="1"/>
    <col min="4495" max="4495" width="10.42578125" style="13" customWidth="1"/>
    <col min="4496" max="4496" width="13" style="13" customWidth="1"/>
    <col min="4497" max="4497" width="32.42578125" style="13" bestFit="1" customWidth="1"/>
    <col min="4498" max="4747" width="9.140625" style="13"/>
    <col min="4748" max="4748" width="27.42578125" style="13" customWidth="1"/>
    <col min="4749" max="4749" width="17.85546875" style="13" customWidth="1"/>
    <col min="4750" max="4750" width="26" style="13" customWidth="1"/>
    <col min="4751" max="4751" width="10.42578125" style="13" customWidth="1"/>
    <col min="4752" max="4752" width="13" style="13" customWidth="1"/>
    <col min="4753" max="4753" width="32.42578125" style="13" bestFit="1" customWidth="1"/>
    <col min="4754" max="5003" width="9.140625" style="13"/>
    <col min="5004" max="5004" width="27.42578125" style="13" customWidth="1"/>
    <col min="5005" max="5005" width="17.85546875" style="13" customWidth="1"/>
    <col min="5006" max="5006" width="26" style="13" customWidth="1"/>
    <col min="5007" max="5007" width="10.42578125" style="13" customWidth="1"/>
    <col min="5008" max="5008" width="13" style="13" customWidth="1"/>
    <col min="5009" max="5009" width="32.42578125" style="13" bestFit="1" customWidth="1"/>
    <col min="5010" max="5259" width="9.140625" style="13"/>
    <col min="5260" max="5260" width="27.42578125" style="13" customWidth="1"/>
    <col min="5261" max="5261" width="17.85546875" style="13" customWidth="1"/>
    <col min="5262" max="5262" width="26" style="13" customWidth="1"/>
    <col min="5263" max="5263" width="10.42578125" style="13" customWidth="1"/>
    <col min="5264" max="5264" width="13" style="13" customWidth="1"/>
    <col min="5265" max="5265" width="32.42578125" style="13" bestFit="1" customWidth="1"/>
    <col min="5266" max="5515" width="9.140625" style="13"/>
    <col min="5516" max="5516" width="27.42578125" style="13" customWidth="1"/>
    <col min="5517" max="5517" width="17.85546875" style="13" customWidth="1"/>
    <col min="5518" max="5518" width="26" style="13" customWidth="1"/>
    <col min="5519" max="5519" width="10.42578125" style="13" customWidth="1"/>
    <col min="5520" max="5520" width="13" style="13" customWidth="1"/>
    <col min="5521" max="5521" width="32.42578125" style="13" bestFit="1" customWidth="1"/>
    <col min="5522" max="5771" width="9.140625" style="13"/>
    <col min="5772" max="5772" width="27.42578125" style="13" customWidth="1"/>
    <col min="5773" max="5773" width="17.85546875" style="13" customWidth="1"/>
    <col min="5774" max="5774" width="26" style="13" customWidth="1"/>
    <col min="5775" max="5775" width="10.42578125" style="13" customWidth="1"/>
    <col min="5776" max="5776" width="13" style="13" customWidth="1"/>
    <col min="5777" max="5777" width="32.42578125" style="13" bestFit="1" customWidth="1"/>
    <col min="5778" max="6027" width="9.140625" style="13"/>
    <col min="6028" max="6028" width="27.42578125" style="13" customWidth="1"/>
    <col min="6029" max="6029" width="17.85546875" style="13" customWidth="1"/>
    <col min="6030" max="6030" width="26" style="13" customWidth="1"/>
    <col min="6031" max="6031" width="10.42578125" style="13" customWidth="1"/>
    <col min="6032" max="6032" width="13" style="13" customWidth="1"/>
    <col min="6033" max="6033" width="32.42578125" style="13" bestFit="1" customWidth="1"/>
    <col min="6034" max="6283" width="9.140625" style="13"/>
    <col min="6284" max="6284" width="27.42578125" style="13" customWidth="1"/>
    <col min="6285" max="6285" width="17.85546875" style="13" customWidth="1"/>
    <col min="6286" max="6286" width="26" style="13" customWidth="1"/>
    <col min="6287" max="6287" width="10.42578125" style="13" customWidth="1"/>
    <col min="6288" max="6288" width="13" style="13" customWidth="1"/>
    <col min="6289" max="6289" width="32.42578125" style="13" bestFit="1" customWidth="1"/>
    <col min="6290" max="6539" width="9.140625" style="13"/>
    <col min="6540" max="6540" width="27.42578125" style="13" customWidth="1"/>
    <col min="6541" max="6541" width="17.85546875" style="13" customWidth="1"/>
    <col min="6542" max="6542" width="26" style="13" customWidth="1"/>
    <col min="6543" max="6543" width="10.42578125" style="13" customWidth="1"/>
    <col min="6544" max="6544" width="13" style="13" customWidth="1"/>
    <col min="6545" max="6545" width="32.42578125" style="13" bestFit="1" customWidth="1"/>
    <col min="6546" max="6795" width="9.140625" style="13"/>
    <col min="6796" max="6796" width="27.42578125" style="13" customWidth="1"/>
    <col min="6797" max="6797" width="17.85546875" style="13" customWidth="1"/>
    <col min="6798" max="6798" width="26" style="13" customWidth="1"/>
    <col min="6799" max="6799" width="10.42578125" style="13" customWidth="1"/>
    <col min="6800" max="6800" width="13" style="13" customWidth="1"/>
    <col min="6801" max="6801" width="32.42578125" style="13" bestFit="1" customWidth="1"/>
    <col min="6802" max="7051" width="9.140625" style="13"/>
    <col min="7052" max="7052" width="27.42578125" style="13" customWidth="1"/>
    <col min="7053" max="7053" width="17.85546875" style="13" customWidth="1"/>
    <col min="7054" max="7054" width="26" style="13" customWidth="1"/>
    <col min="7055" max="7055" width="10.42578125" style="13" customWidth="1"/>
    <col min="7056" max="7056" width="13" style="13" customWidth="1"/>
    <col min="7057" max="7057" width="32.42578125" style="13" bestFit="1" customWidth="1"/>
    <col min="7058" max="7307" width="9.140625" style="13"/>
    <col min="7308" max="7308" width="27.42578125" style="13" customWidth="1"/>
    <col min="7309" max="7309" width="17.85546875" style="13" customWidth="1"/>
    <col min="7310" max="7310" width="26" style="13" customWidth="1"/>
    <col min="7311" max="7311" width="10.42578125" style="13" customWidth="1"/>
    <col min="7312" max="7312" width="13" style="13" customWidth="1"/>
    <col min="7313" max="7313" width="32.42578125" style="13" bestFit="1" customWidth="1"/>
    <col min="7314" max="7563" width="9.140625" style="13"/>
    <col min="7564" max="7564" width="27.42578125" style="13" customWidth="1"/>
    <col min="7565" max="7565" width="17.85546875" style="13" customWidth="1"/>
    <col min="7566" max="7566" width="26" style="13" customWidth="1"/>
    <col min="7567" max="7567" width="10.42578125" style="13" customWidth="1"/>
    <col min="7568" max="7568" width="13" style="13" customWidth="1"/>
    <col min="7569" max="7569" width="32.42578125" style="13" bestFit="1" customWidth="1"/>
    <col min="7570" max="7819" width="9.140625" style="13"/>
    <col min="7820" max="7820" width="27.42578125" style="13" customWidth="1"/>
    <col min="7821" max="7821" width="17.85546875" style="13" customWidth="1"/>
    <col min="7822" max="7822" width="26" style="13" customWidth="1"/>
    <col min="7823" max="7823" width="10.42578125" style="13" customWidth="1"/>
    <col min="7824" max="7824" width="13" style="13" customWidth="1"/>
    <col min="7825" max="7825" width="32.42578125" style="13" bestFit="1" customWidth="1"/>
    <col min="7826" max="8075" width="9.140625" style="13"/>
    <col min="8076" max="8076" width="27.42578125" style="13" customWidth="1"/>
    <col min="8077" max="8077" width="17.85546875" style="13" customWidth="1"/>
    <col min="8078" max="8078" width="26" style="13" customWidth="1"/>
    <col min="8079" max="8079" width="10.42578125" style="13" customWidth="1"/>
    <col min="8080" max="8080" width="13" style="13" customWidth="1"/>
    <col min="8081" max="8081" width="32.42578125" style="13" bestFit="1" customWidth="1"/>
    <col min="8082" max="8331" width="9.140625" style="13"/>
    <col min="8332" max="8332" width="27.42578125" style="13" customWidth="1"/>
    <col min="8333" max="8333" width="17.85546875" style="13" customWidth="1"/>
    <col min="8334" max="8334" width="26" style="13" customWidth="1"/>
    <col min="8335" max="8335" width="10.42578125" style="13" customWidth="1"/>
    <col min="8336" max="8336" width="13" style="13" customWidth="1"/>
    <col min="8337" max="8337" width="32.42578125" style="13" bestFit="1" customWidth="1"/>
    <col min="8338" max="8587" width="9.140625" style="13"/>
    <col min="8588" max="8588" width="27.42578125" style="13" customWidth="1"/>
    <col min="8589" max="8589" width="17.85546875" style="13" customWidth="1"/>
    <col min="8590" max="8590" width="26" style="13" customWidth="1"/>
    <col min="8591" max="8591" width="10.42578125" style="13" customWidth="1"/>
    <col min="8592" max="8592" width="13" style="13" customWidth="1"/>
    <col min="8593" max="8593" width="32.42578125" style="13" bestFit="1" customWidth="1"/>
    <col min="8594" max="8843" width="9.140625" style="13"/>
    <col min="8844" max="8844" width="27.42578125" style="13" customWidth="1"/>
    <col min="8845" max="8845" width="17.85546875" style="13" customWidth="1"/>
    <col min="8846" max="8846" width="26" style="13" customWidth="1"/>
    <col min="8847" max="8847" width="10.42578125" style="13" customWidth="1"/>
    <col min="8848" max="8848" width="13" style="13" customWidth="1"/>
    <col min="8849" max="8849" width="32.42578125" style="13" bestFit="1" customWidth="1"/>
    <col min="8850" max="9099" width="9.140625" style="13"/>
    <col min="9100" max="9100" width="27.42578125" style="13" customWidth="1"/>
    <col min="9101" max="9101" width="17.85546875" style="13" customWidth="1"/>
    <col min="9102" max="9102" width="26" style="13" customWidth="1"/>
    <col min="9103" max="9103" width="10.42578125" style="13" customWidth="1"/>
    <col min="9104" max="9104" width="13" style="13" customWidth="1"/>
    <col min="9105" max="9105" width="32.42578125" style="13" bestFit="1" customWidth="1"/>
    <col min="9106" max="9355" width="9.140625" style="13"/>
    <col min="9356" max="9356" width="27.42578125" style="13" customWidth="1"/>
    <col min="9357" max="9357" width="17.85546875" style="13" customWidth="1"/>
    <col min="9358" max="9358" width="26" style="13" customWidth="1"/>
    <col min="9359" max="9359" width="10.42578125" style="13" customWidth="1"/>
    <col min="9360" max="9360" width="13" style="13" customWidth="1"/>
    <col min="9361" max="9361" width="32.42578125" style="13" bestFit="1" customWidth="1"/>
    <col min="9362" max="9611" width="9.140625" style="13"/>
    <col min="9612" max="9612" width="27.42578125" style="13" customWidth="1"/>
    <col min="9613" max="9613" width="17.85546875" style="13" customWidth="1"/>
    <col min="9614" max="9614" width="26" style="13" customWidth="1"/>
    <col min="9615" max="9615" width="10.42578125" style="13" customWidth="1"/>
    <col min="9616" max="9616" width="13" style="13" customWidth="1"/>
    <col min="9617" max="9617" width="32.42578125" style="13" bestFit="1" customWidth="1"/>
    <col min="9618" max="9867" width="9.140625" style="13"/>
    <col min="9868" max="9868" width="27.42578125" style="13" customWidth="1"/>
    <col min="9869" max="9869" width="17.85546875" style="13" customWidth="1"/>
    <col min="9870" max="9870" width="26" style="13" customWidth="1"/>
    <col min="9871" max="9871" width="10.42578125" style="13" customWidth="1"/>
    <col min="9872" max="9872" width="13" style="13" customWidth="1"/>
    <col min="9873" max="9873" width="32.42578125" style="13" bestFit="1" customWidth="1"/>
    <col min="9874" max="10123" width="9.140625" style="13"/>
    <col min="10124" max="10124" width="27.42578125" style="13" customWidth="1"/>
    <col min="10125" max="10125" width="17.85546875" style="13" customWidth="1"/>
    <col min="10126" max="10126" width="26" style="13" customWidth="1"/>
    <col min="10127" max="10127" width="10.42578125" style="13" customWidth="1"/>
    <col min="10128" max="10128" width="13" style="13" customWidth="1"/>
    <col min="10129" max="10129" width="32.42578125" style="13" bestFit="1" customWidth="1"/>
    <col min="10130" max="10379" width="9.140625" style="13"/>
    <col min="10380" max="10380" width="27.42578125" style="13" customWidth="1"/>
    <col min="10381" max="10381" width="17.85546875" style="13" customWidth="1"/>
    <col min="10382" max="10382" width="26" style="13" customWidth="1"/>
    <col min="10383" max="10383" width="10.42578125" style="13" customWidth="1"/>
    <col min="10384" max="10384" width="13" style="13" customWidth="1"/>
    <col min="10385" max="10385" width="32.42578125" style="13" bestFit="1" customWidth="1"/>
    <col min="10386" max="10635" width="9.140625" style="13"/>
    <col min="10636" max="10636" width="27.42578125" style="13" customWidth="1"/>
    <col min="10637" max="10637" width="17.85546875" style="13" customWidth="1"/>
    <col min="10638" max="10638" width="26" style="13" customWidth="1"/>
    <col min="10639" max="10639" width="10.42578125" style="13" customWidth="1"/>
    <col min="10640" max="10640" width="13" style="13" customWidth="1"/>
    <col min="10641" max="10641" width="32.42578125" style="13" bestFit="1" customWidth="1"/>
    <col min="10642" max="10891" width="9.140625" style="13"/>
    <col min="10892" max="10892" width="27.42578125" style="13" customWidth="1"/>
    <col min="10893" max="10893" width="17.85546875" style="13" customWidth="1"/>
    <col min="10894" max="10894" width="26" style="13" customWidth="1"/>
    <col min="10895" max="10895" width="10.42578125" style="13" customWidth="1"/>
    <col min="10896" max="10896" width="13" style="13" customWidth="1"/>
    <col min="10897" max="10897" width="32.42578125" style="13" bestFit="1" customWidth="1"/>
    <col min="10898" max="11147" width="9.140625" style="13"/>
    <col min="11148" max="11148" width="27.42578125" style="13" customWidth="1"/>
    <col min="11149" max="11149" width="17.85546875" style="13" customWidth="1"/>
    <col min="11150" max="11150" width="26" style="13" customWidth="1"/>
    <col min="11151" max="11151" width="10.42578125" style="13" customWidth="1"/>
    <col min="11152" max="11152" width="13" style="13" customWidth="1"/>
    <col min="11153" max="11153" width="32.42578125" style="13" bestFit="1" customWidth="1"/>
    <col min="11154" max="11403" width="9.140625" style="13"/>
    <col min="11404" max="11404" width="27.42578125" style="13" customWidth="1"/>
    <col min="11405" max="11405" width="17.85546875" style="13" customWidth="1"/>
    <col min="11406" max="11406" width="26" style="13" customWidth="1"/>
    <col min="11407" max="11407" width="10.42578125" style="13" customWidth="1"/>
    <col min="11408" max="11408" width="13" style="13" customWidth="1"/>
    <col min="11409" max="11409" width="32.42578125" style="13" bestFit="1" customWidth="1"/>
    <col min="11410" max="11659" width="9.140625" style="13"/>
    <col min="11660" max="11660" width="27.42578125" style="13" customWidth="1"/>
    <col min="11661" max="11661" width="17.85546875" style="13" customWidth="1"/>
    <col min="11662" max="11662" width="26" style="13" customWidth="1"/>
    <col min="11663" max="11663" width="10.42578125" style="13" customWidth="1"/>
    <col min="11664" max="11664" width="13" style="13" customWidth="1"/>
    <col min="11665" max="11665" width="32.42578125" style="13" bestFit="1" customWidth="1"/>
    <col min="11666" max="11915" width="9.140625" style="13"/>
    <col min="11916" max="11916" width="27.42578125" style="13" customWidth="1"/>
    <col min="11917" max="11917" width="17.85546875" style="13" customWidth="1"/>
    <col min="11918" max="11918" width="26" style="13" customWidth="1"/>
    <col min="11919" max="11919" width="10.42578125" style="13" customWidth="1"/>
    <col min="11920" max="11920" width="13" style="13" customWidth="1"/>
    <col min="11921" max="11921" width="32.42578125" style="13" bestFit="1" customWidth="1"/>
    <col min="11922" max="12171" width="9.140625" style="13"/>
    <col min="12172" max="12172" width="27.42578125" style="13" customWidth="1"/>
    <col min="12173" max="12173" width="17.85546875" style="13" customWidth="1"/>
    <col min="12174" max="12174" width="26" style="13" customWidth="1"/>
    <col min="12175" max="12175" width="10.42578125" style="13" customWidth="1"/>
    <col min="12176" max="12176" width="13" style="13" customWidth="1"/>
    <col min="12177" max="12177" width="32.42578125" style="13" bestFit="1" customWidth="1"/>
    <col min="12178" max="12427" width="9.140625" style="13"/>
    <col min="12428" max="12428" width="27.42578125" style="13" customWidth="1"/>
    <col min="12429" max="12429" width="17.85546875" style="13" customWidth="1"/>
    <col min="12430" max="12430" width="26" style="13" customWidth="1"/>
    <col min="12431" max="12431" width="10.42578125" style="13" customWidth="1"/>
    <col min="12432" max="12432" width="13" style="13" customWidth="1"/>
    <col min="12433" max="12433" width="32.42578125" style="13" bestFit="1" customWidth="1"/>
    <col min="12434" max="12683" width="9.140625" style="13"/>
    <col min="12684" max="12684" width="27.42578125" style="13" customWidth="1"/>
    <col min="12685" max="12685" width="17.85546875" style="13" customWidth="1"/>
    <col min="12686" max="12686" width="26" style="13" customWidth="1"/>
    <col min="12687" max="12687" width="10.42578125" style="13" customWidth="1"/>
    <col min="12688" max="12688" width="13" style="13" customWidth="1"/>
    <col min="12689" max="12689" width="32.42578125" style="13" bestFit="1" customWidth="1"/>
    <col min="12690" max="12939" width="9.140625" style="13"/>
    <col min="12940" max="12940" width="27.42578125" style="13" customWidth="1"/>
    <col min="12941" max="12941" width="17.85546875" style="13" customWidth="1"/>
    <col min="12942" max="12942" width="26" style="13" customWidth="1"/>
    <col min="12943" max="12943" width="10.42578125" style="13" customWidth="1"/>
    <col min="12944" max="12944" width="13" style="13" customWidth="1"/>
    <col min="12945" max="12945" width="32.42578125" style="13" bestFit="1" customWidth="1"/>
    <col min="12946" max="13195" width="9.140625" style="13"/>
    <col min="13196" max="13196" width="27.42578125" style="13" customWidth="1"/>
    <col min="13197" max="13197" width="17.85546875" style="13" customWidth="1"/>
    <col min="13198" max="13198" width="26" style="13" customWidth="1"/>
    <col min="13199" max="13199" width="10.42578125" style="13" customWidth="1"/>
    <col min="13200" max="13200" width="13" style="13" customWidth="1"/>
    <col min="13201" max="13201" width="32.42578125" style="13" bestFit="1" customWidth="1"/>
    <col min="13202" max="13451" width="9.140625" style="13"/>
    <col min="13452" max="13452" width="27.42578125" style="13" customWidth="1"/>
    <col min="13453" max="13453" width="17.85546875" style="13" customWidth="1"/>
    <col min="13454" max="13454" width="26" style="13" customWidth="1"/>
    <col min="13455" max="13455" width="10.42578125" style="13" customWidth="1"/>
    <col min="13456" max="13456" width="13" style="13" customWidth="1"/>
    <col min="13457" max="13457" width="32.42578125" style="13" bestFit="1" customWidth="1"/>
    <col min="13458" max="13707" width="9.140625" style="13"/>
    <col min="13708" max="13708" width="27.42578125" style="13" customWidth="1"/>
    <col min="13709" max="13709" width="17.85546875" style="13" customWidth="1"/>
    <col min="13710" max="13710" width="26" style="13" customWidth="1"/>
    <col min="13711" max="13711" width="10.42578125" style="13" customWidth="1"/>
    <col min="13712" max="13712" width="13" style="13" customWidth="1"/>
    <col min="13713" max="13713" width="32.42578125" style="13" bestFit="1" customWidth="1"/>
    <col min="13714" max="13963" width="9.140625" style="13"/>
    <col min="13964" max="13964" width="27.42578125" style="13" customWidth="1"/>
    <col min="13965" max="13965" width="17.85546875" style="13" customWidth="1"/>
    <col min="13966" max="13966" width="26" style="13" customWidth="1"/>
    <col min="13967" max="13967" width="10.42578125" style="13" customWidth="1"/>
    <col min="13968" max="13968" width="13" style="13" customWidth="1"/>
    <col min="13969" max="13969" width="32.42578125" style="13" bestFit="1" customWidth="1"/>
    <col min="13970" max="14219" width="9.140625" style="13"/>
    <col min="14220" max="14220" width="27.42578125" style="13" customWidth="1"/>
    <col min="14221" max="14221" width="17.85546875" style="13" customWidth="1"/>
    <col min="14222" max="14222" width="26" style="13" customWidth="1"/>
    <col min="14223" max="14223" width="10.42578125" style="13" customWidth="1"/>
    <col min="14224" max="14224" width="13" style="13" customWidth="1"/>
    <col min="14225" max="14225" width="32.42578125" style="13" bestFit="1" customWidth="1"/>
    <col min="14226" max="14475" width="9.140625" style="13"/>
    <col min="14476" max="14476" width="27.42578125" style="13" customWidth="1"/>
    <col min="14477" max="14477" width="17.85546875" style="13" customWidth="1"/>
    <col min="14478" max="14478" width="26" style="13" customWidth="1"/>
    <col min="14479" max="14479" width="10.42578125" style="13" customWidth="1"/>
    <col min="14480" max="14480" width="13" style="13" customWidth="1"/>
    <col min="14481" max="14481" width="32.42578125" style="13" bestFit="1" customWidth="1"/>
    <col min="14482" max="14731" width="9.140625" style="13"/>
    <col min="14732" max="14732" width="27.42578125" style="13" customWidth="1"/>
    <col min="14733" max="14733" width="17.85546875" style="13" customWidth="1"/>
    <col min="14734" max="14734" width="26" style="13" customWidth="1"/>
    <col min="14735" max="14735" width="10.42578125" style="13" customWidth="1"/>
    <col min="14736" max="14736" width="13" style="13" customWidth="1"/>
    <col min="14737" max="14737" width="32.42578125" style="13" bestFit="1" customWidth="1"/>
    <col min="14738" max="14987" width="9.140625" style="13"/>
    <col min="14988" max="14988" width="27.42578125" style="13" customWidth="1"/>
    <col min="14989" max="14989" width="17.85546875" style="13" customWidth="1"/>
    <col min="14990" max="14990" width="26" style="13" customWidth="1"/>
    <col min="14991" max="14991" width="10.42578125" style="13" customWidth="1"/>
    <col min="14992" max="14992" width="13" style="13" customWidth="1"/>
    <col min="14993" max="14993" width="32.42578125" style="13" bestFit="1" customWidth="1"/>
    <col min="14994" max="15243" width="9.140625" style="13"/>
    <col min="15244" max="15244" width="27.42578125" style="13" customWidth="1"/>
    <col min="15245" max="15245" width="17.85546875" style="13" customWidth="1"/>
    <col min="15246" max="15246" width="26" style="13" customWidth="1"/>
    <col min="15247" max="15247" width="10.42578125" style="13" customWidth="1"/>
    <col min="15248" max="15248" width="13" style="13" customWidth="1"/>
    <col min="15249" max="15249" width="32.42578125" style="13" bestFit="1" customWidth="1"/>
    <col min="15250" max="16384" width="9.140625" style="13"/>
  </cols>
  <sheetData>
    <row r="1" spans="1:6">
      <c r="A1" s="3303" t="s">
        <v>29</v>
      </c>
      <c r="B1" s="3304"/>
      <c r="C1" s="3305"/>
      <c r="D1" s="11"/>
      <c r="E1" s="11"/>
    </row>
    <row r="2" spans="1:6">
      <c r="A2" s="270" t="s">
        <v>30</v>
      </c>
      <c r="B2" s="2742" t="s">
        <v>1241</v>
      </c>
      <c r="C2" s="3306"/>
      <c r="D2" s="178"/>
      <c r="E2" s="178"/>
    </row>
    <row r="3" spans="1:6">
      <c r="A3" s="270" t="s">
        <v>31</v>
      </c>
      <c r="B3" s="2743" t="s">
        <v>1242</v>
      </c>
      <c r="C3" s="3307"/>
      <c r="D3" s="267"/>
      <c r="E3" s="267"/>
    </row>
    <row r="4" spans="1:6">
      <c r="A4" s="270" t="s">
        <v>32</v>
      </c>
      <c r="B4" s="2742">
        <v>1</v>
      </c>
      <c r="C4" s="3306"/>
      <c r="D4" s="178"/>
      <c r="E4" s="178"/>
    </row>
    <row r="5" spans="1:6">
      <c r="A5" s="270" t="s">
        <v>33</v>
      </c>
      <c r="B5" s="3296" t="s">
        <v>745</v>
      </c>
      <c r="C5" s="3308"/>
      <c r="D5" s="117"/>
      <c r="E5" s="117"/>
    </row>
    <row r="6" spans="1:6">
      <c r="A6" s="270" t="s">
        <v>34</v>
      </c>
      <c r="B6" s="3296" t="s">
        <v>746</v>
      </c>
      <c r="C6" s="3308"/>
      <c r="D6" s="117"/>
      <c r="E6" s="117"/>
    </row>
    <row r="7" spans="1:6">
      <c r="A7" s="270" t="s">
        <v>35</v>
      </c>
      <c r="B7" s="3296" t="s">
        <v>747</v>
      </c>
      <c r="C7" s="3308"/>
      <c r="D7" s="117"/>
      <c r="E7" s="117"/>
    </row>
    <row r="8" spans="1:6">
      <c r="A8" s="270" t="s">
        <v>36</v>
      </c>
      <c r="B8" s="2938"/>
      <c r="C8" s="3309"/>
      <c r="D8" s="118"/>
      <c r="E8" s="118"/>
    </row>
    <row r="9" spans="1:6" ht="16.5" thickBot="1">
      <c r="A9" s="272" t="s">
        <v>198</v>
      </c>
      <c r="B9" s="3310"/>
      <c r="C9" s="3311"/>
      <c r="D9" s="107"/>
      <c r="E9" s="107"/>
    </row>
    <row r="10" spans="1:6" ht="13.5" thickBot="1"/>
    <row r="11" spans="1:6" s="266" customFormat="1" thickBot="1">
      <c r="A11" s="316" t="s">
        <v>1243</v>
      </c>
      <c r="B11" s="316" t="s">
        <v>1244</v>
      </c>
      <c r="C11" s="503" t="s">
        <v>751</v>
      </c>
      <c r="D11" s="316" t="s">
        <v>1245</v>
      </c>
      <c r="E11" s="317" t="s">
        <v>1246</v>
      </c>
      <c r="F11" s="317" t="s">
        <v>1247</v>
      </c>
    </row>
    <row r="12" spans="1:6" ht="15">
      <c r="A12" s="539"/>
      <c r="B12" s="540"/>
      <c r="C12" s="541"/>
      <c r="D12" s="542"/>
      <c r="E12" s="319"/>
      <c r="F12" s="543"/>
    </row>
    <row r="13" spans="1:6">
      <c r="A13" s="319"/>
      <c r="B13" s="540"/>
      <c r="C13" s="544"/>
      <c r="D13" s="542"/>
      <c r="E13" s="319"/>
      <c r="F13" s="545"/>
    </row>
    <row r="14" spans="1:6" ht="15">
      <c r="A14" s="319"/>
      <c r="B14" s="546"/>
      <c r="C14" s="544"/>
      <c r="D14" s="542"/>
      <c r="E14" s="319"/>
      <c r="F14" s="545"/>
    </row>
    <row r="15" spans="1:6" ht="15">
      <c r="A15" s="319"/>
      <c r="B15" s="546"/>
      <c r="C15" s="544"/>
      <c r="D15" s="542"/>
      <c r="E15" s="319"/>
      <c r="F15" s="545"/>
    </row>
    <row r="16" spans="1:6" ht="15">
      <c r="A16" s="319"/>
      <c r="B16" s="546"/>
      <c r="C16" s="544"/>
      <c r="D16" s="542"/>
      <c r="E16" s="319"/>
      <c r="F16" s="545"/>
    </row>
    <row r="17" spans="1:7" ht="15">
      <c r="A17" s="319"/>
      <c r="B17" s="546"/>
      <c r="C17" s="544"/>
      <c r="D17" s="542"/>
      <c r="E17" s="319"/>
      <c r="F17" s="545"/>
    </row>
    <row r="18" spans="1:7" ht="15">
      <c r="A18" s="319"/>
      <c r="B18" s="546"/>
      <c r="C18" s="544"/>
      <c r="D18" s="542"/>
      <c r="E18" s="319"/>
      <c r="F18" s="545"/>
    </row>
    <row r="19" spans="1:7" ht="15">
      <c r="A19" s="319"/>
      <c r="B19" s="546"/>
      <c r="C19" s="544"/>
      <c r="D19" s="542"/>
      <c r="E19" s="319"/>
      <c r="F19" s="545"/>
    </row>
    <row r="20" spans="1:7" ht="15">
      <c r="A20" s="319"/>
      <c r="B20" s="546"/>
      <c r="C20" s="544"/>
      <c r="D20" s="542"/>
      <c r="E20" s="319"/>
      <c r="F20" s="545"/>
    </row>
    <row r="21" spans="1:7" ht="15">
      <c r="A21" s="319"/>
      <c r="B21" s="546"/>
      <c r="C21" s="544"/>
      <c r="D21" s="542"/>
      <c r="E21" s="319"/>
      <c r="F21" s="545"/>
    </row>
    <row r="22" spans="1:7" ht="15">
      <c r="A22" s="319"/>
      <c r="B22" s="546"/>
      <c r="C22" s="544"/>
      <c r="D22" s="542"/>
      <c r="E22" s="319"/>
      <c r="F22" s="545"/>
    </row>
    <row r="23" spans="1:7" ht="15">
      <c r="A23" s="319"/>
      <c r="B23" s="546"/>
      <c r="C23" s="544"/>
      <c r="D23" s="542"/>
      <c r="E23" s="319"/>
      <c r="F23" s="545"/>
    </row>
    <row r="24" spans="1:7" ht="15">
      <c r="A24" s="319"/>
      <c r="B24" s="546"/>
      <c r="C24" s="544"/>
      <c r="D24" s="542"/>
      <c r="E24" s="319"/>
      <c r="F24" s="545"/>
    </row>
    <row r="25" spans="1:7" ht="15">
      <c r="A25" s="319"/>
      <c r="B25" s="546"/>
      <c r="C25" s="544"/>
      <c r="D25" s="542"/>
      <c r="E25" s="319"/>
      <c r="F25" s="545"/>
    </row>
    <row r="26" spans="1:7" ht="12.75" customHeight="1">
      <c r="A26" s="319"/>
      <c r="B26" s="546"/>
      <c r="C26" s="544"/>
      <c r="D26" s="542"/>
      <c r="E26" s="319"/>
      <c r="F26" s="545"/>
      <c r="G26" s="110"/>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A12:A26">
      <formula1>"1,2,3,4,5,6,7,8,9,10,11,12,13,14,15,16,17,18,19,20,21,22"</formula1>
    </dataValidation>
    <dataValidation type="list" allowBlank="1" showInputMessage="1" showErrorMessage="1" sqref="B9">
      <formula1>"OCAK,ŞUBAT,MART,NİSAN,MAYIS,HAZİRAN,TEMMUZ,AĞUSTOS,EYLÜL,EKİM,KASIM,ARALIK"</formula1>
    </dataValidation>
    <dataValidation type="list" allowBlank="1" showInputMessage="1" showErrorMessage="1" sqref="EM62713:EM62719 OI62713:OI62719 YE62713:YE62719 AIA62713:AIA62719 ARW62713:ARW62719 BBS62713:BBS62719 BLO62713:BLO62719 BVK62713:BVK62719 CFG62713:CFG62719 CPC62713:CPC62719 CYY62713:CYY62719 DIU62713:DIU62719 DSQ62713:DSQ62719 ECM62713:ECM62719 EMI62713:EMI62719 EWE62713:EWE62719 FGA62713:FGA62719 FPW62713:FPW62719 FZS62713:FZS62719 GJO62713:GJO62719 GTK62713:GTK62719 HDG62713:HDG62719 HNC62713:HNC62719 HWY62713:HWY62719 IGU62713:IGU62719 IQQ62713:IQQ62719 JAM62713:JAM62719 JKI62713:JKI62719 JUE62713:JUE62719 KEA62713:KEA62719 KNW62713:KNW62719 KXS62713:KXS62719 LHO62713:LHO62719 LRK62713:LRK62719 MBG62713:MBG62719 MLC62713:MLC62719 MUY62713:MUY62719 NEU62713:NEU62719 NOQ62713:NOQ62719 NYM62713:NYM62719 OII62713:OII62719 OSE62713:OSE62719 PCA62713:PCA62719 PLW62713:PLW62719 PVS62713:PVS62719 QFO62713:QFO62719 QPK62713:QPK62719 QZG62713:QZG62719 RJC62713:RJC62719 RSY62713:RSY62719 SCU62713:SCU62719 SMQ62713:SMQ62719 SWM62713:SWM62719 TGI62713:TGI62719 TQE62713:TQE62719 UAA62713:UAA62719 UJW62713:UJW62719 UTS62713:UTS62719 VDO62713:VDO62719 VNK62713:VNK62719 EM128249:EM128255 OI128249:OI128255 YE128249:YE128255 AIA128249:AIA128255 ARW128249:ARW128255 BBS128249:BBS128255 BLO128249:BLO128255 BVK128249:BVK128255 CFG128249:CFG128255 CPC128249:CPC128255 CYY128249:CYY128255 DIU128249:DIU128255 DSQ128249:DSQ128255 ECM128249:ECM128255 EMI128249:EMI128255 EWE128249:EWE128255 FGA128249:FGA128255 FPW128249:FPW128255 FZS128249:FZS128255 GJO128249:GJO128255 GTK128249:GTK128255 HDG128249:HDG128255 HNC128249:HNC128255 HWY128249:HWY128255 IGU128249:IGU128255 IQQ128249:IQQ128255 JAM128249:JAM128255 JKI128249:JKI128255 JUE128249:JUE128255 KEA128249:KEA128255 KNW128249:KNW128255 KXS128249:KXS128255 LHO128249:LHO128255 LRK128249:LRK128255 MBG128249:MBG128255 MLC128249:MLC128255 MUY128249:MUY128255 NEU128249:NEU128255 NOQ128249:NOQ128255 NYM128249:NYM128255 OII128249:OII128255 OSE128249:OSE128255 PCA128249:PCA128255 PLW128249:PLW128255 PVS128249:PVS128255 QFO128249:QFO128255 QPK128249:QPK128255 QZG128249:QZG128255 RJC128249:RJC128255 RSY128249:RSY128255 SCU128249:SCU128255 SMQ128249:SMQ128255 SWM128249:SWM128255 TGI128249:TGI128255 TQE128249:TQE128255 UAA128249:UAA128255 UJW128249:UJW128255 UTS128249:UTS128255 VDO128249:VDO128255 VNK128249:VNK128255 EM193785:EM193791 OI193785:OI193791 YE193785:YE193791 AIA193785:AIA193791 ARW193785:ARW193791 BBS193785:BBS193791 BLO193785:BLO193791 BVK193785:BVK193791 CFG193785:CFG193791 CPC193785:CPC193791 CYY193785:CYY193791 DIU193785:DIU193791 DSQ193785:DSQ193791 ECM193785:ECM193791 EMI193785:EMI193791 EWE193785:EWE193791 FGA193785:FGA193791 FPW193785:FPW193791 FZS193785:FZS193791 GJO193785:GJO193791 GTK193785:GTK193791 HDG193785:HDG193791 HNC193785:HNC193791 HWY193785:HWY193791 IGU193785:IGU193791 IQQ193785:IQQ193791 JAM193785:JAM193791 JKI193785:JKI193791 JUE193785:JUE193791 KEA193785:KEA193791 KNW193785:KNW193791 KXS193785:KXS193791 LHO193785:LHO193791 LRK193785:LRK193791 MBG193785:MBG193791 MLC193785:MLC193791 MUY193785:MUY193791 NEU193785:NEU193791 NOQ193785:NOQ193791 NYM193785:NYM193791 OII193785:OII193791 OSE193785:OSE193791 PCA193785:PCA193791 PLW193785:PLW193791 PVS193785:PVS193791 QFO193785:QFO193791 QPK193785:QPK193791 QZG193785:QZG193791 RJC193785:RJC193791 RSY193785:RSY193791 SCU193785:SCU193791 SMQ193785:SMQ193791 SWM193785:SWM193791 TGI193785:TGI193791 TQE193785:TQE193791 UAA193785:UAA193791 UJW193785:UJW193791 UTS193785:UTS193791 VDO193785:VDO193791 VNK193785:VNK193791 EM259321:EM259327 OI259321:OI259327 YE259321:YE259327 AIA259321:AIA259327 ARW259321:ARW259327 BBS259321:BBS259327 BLO259321:BLO259327 BVK259321:BVK259327 CFG259321:CFG259327 CPC259321:CPC259327 CYY259321:CYY259327 DIU259321:DIU259327 DSQ259321:DSQ259327 ECM259321:ECM259327 EMI259321:EMI259327 EWE259321:EWE259327 FGA259321:FGA259327 FPW259321:FPW259327 FZS259321:FZS259327 GJO259321:GJO259327 GTK259321:GTK259327 HDG259321:HDG259327 HNC259321:HNC259327 HWY259321:HWY259327 IGU259321:IGU259327 IQQ259321:IQQ259327 JAM259321:JAM259327 JKI259321:JKI259327 JUE259321:JUE259327 KEA259321:KEA259327 KNW259321:KNW259327 KXS259321:KXS259327 LHO259321:LHO259327 LRK259321:LRK259327 MBG259321:MBG259327 MLC259321:MLC259327 MUY259321:MUY259327 NEU259321:NEU259327 NOQ259321:NOQ259327 NYM259321:NYM259327 OII259321:OII259327 OSE259321:OSE259327 PCA259321:PCA259327 PLW259321:PLW259327 PVS259321:PVS259327 QFO259321:QFO259327 QPK259321:QPK259327 QZG259321:QZG259327 RJC259321:RJC259327 RSY259321:RSY259327 SCU259321:SCU259327 SMQ259321:SMQ259327 SWM259321:SWM259327 TGI259321:TGI259327 TQE259321:TQE259327 UAA259321:UAA259327 UJW259321:UJW259327 UTS259321:UTS259327 VDO259321:VDO259327 VNK259321:VNK259327 EM324857:EM324863 OI324857:OI324863 YE324857:YE324863 AIA324857:AIA324863 ARW324857:ARW324863 BBS324857:BBS324863 BLO324857:BLO324863 BVK324857:BVK324863 CFG324857:CFG324863 CPC324857:CPC324863 CYY324857:CYY324863 DIU324857:DIU324863 DSQ324857:DSQ324863 ECM324857:ECM324863 EMI324857:EMI324863 EWE324857:EWE324863 FGA324857:FGA324863 FPW324857:FPW324863 FZS324857:FZS324863 GJO324857:GJO324863 GTK324857:GTK324863 HDG324857:HDG324863 HNC324857:HNC324863 HWY324857:HWY324863 IGU324857:IGU324863 IQQ324857:IQQ324863 JAM324857:JAM324863 JKI324857:JKI324863 JUE324857:JUE324863 KEA324857:KEA324863 KNW324857:KNW324863 KXS324857:KXS324863 LHO324857:LHO324863 LRK324857:LRK324863 MBG324857:MBG324863 MLC324857:MLC324863 MUY324857:MUY324863 NEU324857:NEU324863 NOQ324857:NOQ324863 NYM324857:NYM324863 OII324857:OII324863 OSE324857:OSE324863 PCA324857:PCA324863 PLW324857:PLW324863 PVS324857:PVS324863 QFO324857:QFO324863 QPK324857:QPK324863 QZG324857:QZG324863 RJC324857:RJC324863 RSY324857:RSY324863 SCU324857:SCU324863 SMQ324857:SMQ324863 SWM324857:SWM324863 TGI324857:TGI324863 TQE324857:TQE324863 UAA324857:UAA324863 UJW324857:UJW324863 UTS324857:UTS324863 VDO324857:VDO324863 VNK324857:VNK324863 EM390393:EM390399 OI390393:OI390399 YE390393:YE390399 AIA390393:AIA390399 ARW390393:ARW390399 BBS390393:BBS390399 BLO390393:BLO390399 BVK390393:BVK390399 CFG390393:CFG390399 CPC390393:CPC390399 CYY390393:CYY390399 DIU390393:DIU390399 DSQ390393:DSQ390399 ECM390393:ECM390399 EMI390393:EMI390399 EWE390393:EWE390399 FGA390393:FGA390399 FPW390393:FPW390399 FZS390393:FZS390399 GJO390393:GJO390399 GTK390393:GTK390399 HDG390393:HDG390399 HNC390393:HNC390399 HWY390393:HWY390399 IGU390393:IGU390399 IQQ390393:IQQ390399 JAM390393:JAM390399 JKI390393:JKI390399 JUE390393:JUE390399 KEA390393:KEA390399 KNW390393:KNW390399 KXS390393:KXS390399 LHO390393:LHO390399 LRK390393:LRK390399 MBG390393:MBG390399 MLC390393:MLC390399 MUY390393:MUY390399 NEU390393:NEU390399 NOQ390393:NOQ390399 NYM390393:NYM390399 OII390393:OII390399 OSE390393:OSE390399 PCA390393:PCA390399 PLW390393:PLW390399 PVS390393:PVS390399 QFO390393:QFO390399 QPK390393:QPK390399 QZG390393:QZG390399 RJC390393:RJC390399 RSY390393:RSY390399 SCU390393:SCU390399 SMQ390393:SMQ390399 SWM390393:SWM390399 TGI390393:TGI390399 TQE390393:TQE390399 UAA390393:UAA390399 UJW390393:UJW390399 UTS390393:UTS390399 VDO390393:VDO390399 VNK390393:VNK390399 EM455929:EM455935 OI455929:OI455935 YE455929:YE455935 AIA455929:AIA455935 ARW455929:ARW455935 BBS455929:BBS455935 BLO455929:BLO455935 BVK455929:BVK455935 CFG455929:CFG455935 CPC455929:CPC455935 CYY455929:CYY455935 DIU455929:DIU455935 DSQ455929:DSQ455935 ECM455929:ECM455935 EMI455929:EMI455935 EWE455929:EWE455935 FGA455929:FGA455935 FPW455929:FPW455935 FZS455929:FZS455935 GJO455929:GJO455935 GTK455929:GTK455935 HDG455929:HDG455935 HNC455929:HNC455935 HWY455929:HWY455935 IGU455929:IGU455935 IQQ455929:IQQ455935 JAM455929:JAM455935 JKI455929:JKI455935 JUE455929:JUE455935 KEA455929:KEA455935 KNW455929:KNW455935 KXS455929:KXS455935 LHO455929:LHO455935 LRK455929:LRK455935 MBG455929:MBG455935 MLC455929:MLC455935 MUY455929:MUY455935 NEU455929:NEU455935 NOQ455929:NOQ455935 NYM455929:NYM455935 OII455929:OII455935 OSE455929:OSE455935 PCA455929:PCA455935 PLW455929:PLW455935 PVS455929:PVS455935 QFO455929:QFO455935 QPK455929:QPK455935 QZG455929:QZG455935 RJC455929:RJC455935 RSY455929:RSY455935 SCU455929:SCU455935 SMQ455929:SMQ455935 SWM455929:SWM455935 TGI455929:TGI455935 TQE455929:TQE455935 UAA455929:UAA455935 UJW455929:UJW455935 UTS455929:UTS455935 VDO455929:VDO455935 VNK455929:VNK455935 EM521465:EM521471 OI521465:OI521471 YE521465:YE521471 AIA521465:AIA521471 ARW521465:ARW521471 BBS521465:BBS521471 BLO521465:BLO521471 BVK521465:BVK521471 CFG521465:CFG521471 CPC521465:CPC521471 CYY521465:CYY521471 DIU521465:DIU521471 DSQ521465:DSQ521471 ECM521465:ECM521471 EMI521465:EMI521471 EWE521465:EWE521471 FGA521465:FGA521471 FPW521465:FPW521471 FZS521465:FZS521471 GJO521465:GJO521471 GTK521465:GTK521471 HDG521465:HDG521471 HNC521465:HNC521471 HWY521465:HWY521471 IGU521465:IGU521471 IQQ521465:IQQ521471 JAM521465:JAM521471 JKI521465:JKI521471 JUE521465:JUE521471 KEA521465:KEA521471 KNW521465:KNW521471 KXS521465:KXS521471 LHO521465:LHO521471 LRK521465:LRK521471 MBG521465:MBG521471 MLC521465:MLC521471 MUY521465:MUY521471 NEU521465:NEU521471 NOQ521465:NOQ521471 NYM521465:NYM521471 OII521465:OII521471 OSE521465:OSE521471 PCA521465:PCA521471 PLW521465:PLW521471 PVS521465:PVS521471 QFO521465:QFO521471 QPK521465:QPK521471 QZG521465:QZG521471 RJC521465:RJC521471 RSY521465:RSY521471 SCU521465:SCU521471 SMQ521465:SMQ521471 SWM521465:SWM521471 TGI521465:TGI521471 TQE521465:TQE521471 UAA521465:UAA521471 UJW521465:UJW521471 UTS521465:UTS521471 VDO521465:VDO521471 VNK521465:VNK521471 EM587001:EM587007 OI587001:OI587007 YE587001:YE587007 AIA587001:AIA587007 ARW587001:ARW587007 BBS587001:BBS587007 BLO587001:BLO587007 BVK587001:BVK587007 CFG587001:CFG587007 CPC587001:CPC587007 CYY587001:CYY587007 DIU587001:DIU587007 DSQ587001:DSQ587007 ECM587001:ECM587007 EMI587001:EMI587007 EWE587001:EWE587007 FGA587001:FGA587007 FPW587001:FPW587007 FZS587001:FZS587007 GJO587001:GJO587007 GTK587001:GTK587007 HDG587001:HDG587007 HNC587001:HNC587007 HWY587001:HWY587007 IGU587001:IGU587007 IQQ587001:IQQ587007 JAM587001:JAM587007 JKI587001:JKI587007 JUE587001:JUE587007 KEA587001:KEA587007 KNW587001:KNW587007 KXS587001:KXS587007 LHO587001:LHO587007 LRK587001:LRK587007 MBG587001:MBG587007 MLC587001:MLC587007 MUY587001:MUY587007 NEU587001:NEU587007 NOQ587001:NOQ587007 NYM587001:NYM587007 OII587001:OII587007 OSE587001:OSE587007 PCA587001:PCA587007 PLW587001:PLW587007 PVS587001:PVS587007 QFO587001:QFO587007 QPK587001:QPK587007 QZG587001:QZG587007 RJC587001:RJC587007 RSY587001:RSY587007 SCU587001:SCU587007 SMQ587001:SMQ587007 SWM587001:SWM587007 TGI587001:TGI587007 TQE587001:TQE587007 UAA587001:UAA587007 UJW587001:UJW587007 UTS587001:UTS587007 VDO587001:VDO587007 VNK587001:VNK587007 EM652537:EM652543 OI652537:OI652543 YE652537:YE652543 AIA652537:AIA652543 ARW652537:ARW652543 BBS652537:BBS652543 BLO652537:BLO652543 BVK652537:BVK652543 CFG652537:CFG652543 CPC652537:CPC652543 CYY652537:CYY652543 DIU652537:DIU652543 DSQ652537:DSQ652543 ECM652537:ECM652543 EMI652537:EMI652543 EWE652537:EWE652543 FGA652537:FGA652543 FPW652537:FPW652543 FZS652537:FZS652543 GJO652537:GJO652543 GTK652537:GTK652543 HDG652537:HDG652543 HNC652537:HNC652543 HWY652537:HWY652543 IGU652537:IGU652543 IQQ652537:IQQ652543 JAM652537:JAM652543 JKI652537:JKI652543 JUE652537:JUE652543 KEA652537:KEA652543 KNW652537:KNW652543 KXS652537:KXS652543 LHO652537:LHO652543 LRK652537:LRK652543 MBG652537:MBG652543 MLC652537:MLC652543 MUY652537:MUY652543 NEU652537:NEU652543 NOQ652537:NOQ652543 NYM652537:NYM652543 OII652537:OII652543 OSE652537:OSE652543 PCA652537:PCA652543 PLW652537:PLW652543 PVS652537:PVS652543 QFO652537:QFO652543 QPK652537:QPK652543 QZG652537:QZG652543 RJC652537:RJC652543 RSY652537:RSY652543 SCU652537:SCU652543 SMQ652537:SMQ652543 SWM652537:SWM652543 TGI652537:TGI652543 TQE652537:TQE652543 UAA652537:UAA652543 UJW652537:UJW652543 UTS652537:UTS652543 VDO652537:VDO652543 VNK652537:VNK652543 EM718073:EM718079 OI718073:OI718079 YE718073:YE718079 AIA718073:AIA718079 ARW718073:ARW718079 BBS718073:BBS718079 BLO718073:BLO718079 BVK718073:BVK718079 CFG718073:CFG718079 CPC718073:CPC718079 CYY718073:CYY718079 DIU718073:DIU718079 DSQ718073:DSQ718079 ECM718073:ECM718079 EMI718073:EMI718079 EWE718073:EWE718079 FGA718073:FGA718079 FPW718073:FPW718079 FZS718073:FZS718079 GJO718073:GJO718079 GTK718073:GTK718079 HDG718073:HDG718079 HNC718073:HNC718079 HWY718073:HWY718079 IGU718073:IGU718079 IQQ718073:IQQ718079 JAM718073:JAM718079 JKI718073:JKI718079 JUE718073:JUE718079 KEA718073:KEA718079 KNW718073:KNW718079 KXS718073:KXS718079 LHO718073:LHO718079 LRK718073:LRK718079 MBG718073:MBG718079 MLC718073:MLC718079 MUY718073:MUY718079 NEU718073:NEU718079 NOQ718073:NOQ718079 NYM718073:NYM718079 OII718073:OII718079 OSE718073:OSE718079 PCA718073:PCA718079 PLW718073:PLW718079 PVS718073:PVS718079 QFO718073:QFO718079 QPK718073:QPK718079 QZG718073:QZG718079 RJC718073:RJC718079 RSY718073:RSY718079 SCU718073:SCU718079 SMQ718073:SMQ718079 SWM718073:SWM718079 TGI718073:TGI718079 TQE718073:TQE718079 UAA718073:UAA718079 UJW718073:UJW718079 UTS718073:UTS718079 VDO718073:VDO718079 VNK718073:VNK718079 EM783609:EM783615 OI783609:OI783615 YE783609:YE783615 AIA783609:AIA783615 ARW783609:ARW783615 BBS783609:BBS783615 BLO783609:BLO783615 BVK783609:BVK783615 CFG783609:CFG783615 CPC783609:CPC783615 CYY783609:CYY783615 DIU783609:DIU783615 DSQ783609:DSQ783615 ECM783609:ECM783615 EMI783609:EMI783615 EWE783609:EWE783615 FGA783609:FGA783615 FPW783609:FPW783615 FZS783609:FZS783615 GJO783609:GJO783615 GTK783609:GTK783615 HDG783609:HDG783615 HNC783609:HNC783615 HWY783609:HWY783615 IGU783609:IGU783615 IQQ783609:IQQ783615 JAM783609:JAM783615 JKI783609:JKI783615 JUE783609:JUE783615 KEA783609:KEA783615 KNW783609:KNW783615 KXS783609:KXS783615 LHO783609:LHO783615 LRK783609:LRK783615 MBG783609:MBG783615 MLC783609:MLC783615 MUY783609:MUY783615 NEU783609:NEU783615 NOQ783609:NOQ783615 NYM783609:NYM783615 OII783609:OII783615 OSE783609:OSE783615 PCA783609:PCA783615 PLW783609:PLW783615 PVS783609:PVS783615 QFO783609:QFO783615 QPK783609:QPK783615 QZG783609:QZG783615 RJC783609:RJC783615 RSY783609:RSY783615 SCU783609:SCU783615 SMQ783609:SMQ783615 SWM783609:SWM783615 TGI783609:TGI783615 TQE783609:TQE783615 UAA783609:UAA783615 UJW783609:UJW783615 UTS783609:UTS783615 VDO783609:VDO783615 VNK783609:VNK783615 EM849145:EM849151 OI849145:OI849151 YE849145:YE849151 AIA849145:AIA849151 ARW849145:ARW849151 BBS849145:BBS849151 BLO849145:BLO849151 BVK849145:BVK849151 CFG849145:CFG849151 CPC849145:CPC849151 CYY849145:CYY849151 DIU849145:DIU849151 DSQ849145:DSQ849151 ECM849145:ECM849151 EMI849145:EMI849151 EWE849145:EWE849151 FGA849145:FGA849151 FPW849145:FPW849151 FZS849145:FZS849151 GJO849145:GJO849151 GTK849145:GTK849151 HDG849145:HDG849151 HNC849145:HNC849151 HWY849145:HWY849151 IGU849145:IGU849151 IQQ849145:IQQ849151 JAM849145:JAM849151 JKI849145:JKI849151 JUE849145:JUE849151 KEA849145:KEA849151 KNW849145:KNW849151 KXS849145:KXS849151 LHO849145:LHO849151 LRK849145:LRK849151 MBG849145:MBG849151 MLC849145:MLC849151 MUY849145:MUY849151 NEU849145:NEU849151 NOQ849145:NOQ849151 NYM849145:NYM849151 OII849145:OII849151 OSE849145:OSE849151 PCA849145:PCA849151 PLW849145:PLW849151 PVS849145:PVS849151 QFO849145:QFO849151 QPK849145:QPK849151 QZG849145:QZG849151 RJC849145:RJC849151 RSY849145:RSY849151 SCU849145:SCU849151 SMQ849145:SMQ849151 SWM849145:SWM849151 TGI849145:TGI849151 TQE849145:TQE849151 UAA849145:UAA849151 UJW849145:UJW849151 UTS849145:UTS849151 VDO849145:VDO849151 VNK849145:VNK849151 EM914681:EM914687 OI914681:OI914687 YE914681:YE914687 AIA914681:AIA914687 ARW914681:ARW914687 BBS914681:BBS914687 BLO914681:BLO914687 BVK914681:BVK914687 CFG914681:CFG914687 CPC914681:CPC914687 CYY914681:CYY914687 DIU914681:DIU914687 DSQ914681:DSQ914687 ECM914681:ECM914687 EMI914681:EMI914687 EWE914681:EWE914687 FGA914681:FGA914687 FPW914681:FPW914687 FZS914681:FZS914687 GJO914681:GJO914687 GTK914681:GTK914687 HDG914681:HDG914687 HNC914681:HNC914687 HWY914681:HWY914687 IGU914681:IGU914687 IQQ914681:IQQ914687 JAM914681:JAM914687 JKI914681:JKI914687 JUE914681:JUE914687 KEA914681:KEA914687 KNW914681:KNW914687 KXS914681:KXS914687 LHO914681:LHO914687 LRK914681:LRK914687 MBG914681:MBG914687 MLC914681:MLC914687 MUY914681:MUY914687 NEU914681:NEU914687 NOQ914681:NOQ914687 NYM914681:NYM914687 OII914681:OII914687 OSE914681:OSE914687 PCA914681:PCA914687 PLW914681:PLW914687 PVS914681:PVS914687 QFO914681:QFO914687 QPK914681:QPK914687 QZG914681:QZG914687 RJC914681:RJC914687 RSY914681:RSY914687 SCU914681:SCU914687 SMQ914681:SMQ914687 SWM914681:SWM914687 TGI914681:TGI914687 TQE914681:TQE914687 UAA914681:UAA914687 UJW914681:UJW914687 UTS914681:UTS914687 VDO914681:VDO914687 VNK914681:VNK914687 EM980217:EM980223 OI980217:OI980223 YE980217:YE980223 AIA980217:AIA980223 ARW980217:ARW980223 BBS980217:BBS980223 BLO980217:BLO980223 BVK980217:BVK980223 CFG980217:CFG980223 CPC980217:CPC980223 CYY980217:CYY980223 DIU980217:DIU980223 DSQ980217:DSQ980223 ECM980217:ECM980223 EMI980217:EMI980223 EWE980217:EWE980223 FGA980217:FGA980223 FPW980217:FPW980223 FZS980217:FZS980223 GJO980217:GJO980223 GTK980217:GTK980223 HDG980217:HDG980223 HNC980217:HNC980223 HWY980217:HWY980223 IGU980217:IGU980223 IQQ980217:IQQ980223 JAM980217:JAM980223 JKI980217:JKI980223 JUE980217:JUE980223 KEA980217:KEA980223 KNW980217:KNW980223 KXS980217:KXS980223 LHO980217:LHO980223 LRK980217:LRK980223 MBG980217:MBG980223 MLC980217:MLC980223 MUY980217:MUY980223 NEU980217:NEU980223 NOQ980217:NOQ980223 NYM980217:NYM980223 OII980217:OII980223 OSE980217:OSE980223 PCA980217:PCA980223 PLW980217:PLW980223 PVS980217:PVS980223 QFO980217:QFO980223 QPK980217:QPK980223 QZG980217:QZG980223 RJC980217:RJC980223 RSY980217:RSY980223 SCU980217:SCU980223 SMQ980217:SMQ980223 SWM980217:SWM980223 TGI980217:TGI980223 TQE980217:TQE980223 UAA980217:UAA980223 UJW980217:UJW980223 UTS980217:UTS980223 VDO980217:VDO980223 VNK980217:VNK980223">
      <formula1>"LNG,Boru Gazı"</formula1>
    </dataValidation>
  </dataValidation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9">
    <tabColor rgb="FFFF0000"/>
  </sheetPr>
  <dimension ref="A1:BNT27"/>
  <sheetViews>
    <sheetView zoomScaleNormal="100" workbookViewId="0">
      <selection activeCell="B18" sqref="B18"/>
    </sheetView>
  </sheetViews>
  <sheetFormatPr defaultRowHeight="12.75"/>
  <cols>
    <col min="1" max="1" width="28.85546875" style="13" bestFit="1" customWidth="1"/>
    <col min="2" max="2" width="27.140625" style="13" bestFit="1" customWidth="1"/>
    <col min="3" max="3" width="19" style="13" customWidth="1"/>
    <col min="4" max="4" width="18.7109375" style="13" customWidth="1"/>
    <col min="5" max="137" width="9.140625" style="13"/>
    <col min="138" max="138" width="27.42578125" style="13" customWidth="1"/>
    <col min="139" max="139" width="17.85546875" style="13" customWidth="1"/>
    <col min="140" max="140" width="26" style="13" customWidth="1"/>
    <col min="141" max="141" width="10.42578125" style="13" customWidth="1"/>
    <col min="142" max="142" width="13" style="13" customWidth="1"/>
    <col min="143" max="143" width="32.42578125" style="13" bestFit="1" customWidth="1"/>
    <col min="144" max="393" width="9.140625" style="13"/>
    <col min="394" max="394" width="27.42578125" style="13" customWidth="1"/>
    <col min="395" max="395" width="17.85546875" style="13" customWidth="1"/>
    <col min="396" max="396" width="26" style="13" customWidth="1"/>
    <col min="397" max="397" width="10.42578125" style="13" customWidth="1"/>
    <col min="398" max="398" width="13" style="13" customWidth="1"/>
    <col min="399" max="399" width="32.42578125" style="13" bestFit="1" customWidth="1"/>
    <col min="400" max="649" width="9.140625" style="13"/>
    <col min="650" max="650" width="27.42578125" style="13" customWidth="1"/>
    <col min="651" max="651" width="17.85546875" style="13" customWidth="1"/>
    <col min="652" max="652" width="26" style="13" customWidth="1"/>
    <col min="653" max="653" width="10.42578125" style="13" customWidth="1"/>
    <col min="654" max="654" width="13" style="13" customWidth="1"/>
    <col min="655" max="655" width="32.42578125" style="13" bestFit="1" customWidth="1"/>
    <col min="656" max="905" width="9.140625" style="13"/>
    <col min="906" max="906" width="27.42578125" style="13" customWidth="1"/>
    <col min="907" max="907" width="17.85546875" style="13" customWidth="1"/>
    <col min="908" max="908" width="26" style="13" customWidth="1"/>
    <col min="909" max="909" width="10.42578125" style="13" customWidth="1"/>
    <col min="910" max="910" width="13" style="13" customWidth="1"/>
    <col min="911" max="911" width="32.42578125" style="13" bestFit="1" customWidth="1"/>
    <col min="912" max="1161" width="9.140625" style="13"/>
    <col min="1162" max="1162" width="27.42578125" style="13" customWidth="1"/>
    <col min="1163" max="1163" width="17.85546875" style="13" customWidth="1"/>
    <col min="1164" max="1164" width="26" style="13" customWidth="1"/>
    <col min="1165" max="1165" width="10.42578125" style="13" customWidth="1"/>
    <col min="1166" max="1166" width="13" style="13" customWidth="1"/>
    <col min="1167" max="1167" width="32.42578125" style="13" bestFit="1" customWidth="1"/>
    <col min="1168" max="1417" width="9.140625" style="13"/>
    <col min="1418" max="1418" width="27.42578125" style="13" customWidth="1"/>
    <col min="1419" max="1419" width="17.85546875" style="13" customWidth="1"/>
    <col min="1420" max="1420" width="26" style="13" customWidth="1"/>
    <col min="1421" max="1421" width="10.42578125" style="13" customWidth="1"/>
    <col min="1422" max="1422" width="13" style="13" customWidth="1"/>
    <col min="1423" max="1423" width="32.42578125" style="13" bestFit="1" customWidth="1"/>
    <col min="1424" max="1673" width="9.140625" style="13"/>
    <col min="1674" max="1674" width="27.42578125" style="13" customWidth="1"/>
    <col min="1675" max="1675" width="17.85546875" style="13" customWidth="1"/>
    <col min="1676" max="1676" width="26" style="13" customWidth="1"/>
    <col min="1677" max="1677" width="10.42578125" style="13" customWidth="1"/>
    <col min="1678" max="1678" width="13" style="13" customWidth="1"/>
    <col min="1679" max="1679" width="32.42578125" style="13" bestFit="1" customWidth="1"/>
    <col min="1680" max="1734" width="9.140625" style="13"/>
    <col min="1735" max="1735" width="28.85546875" style="13" customWidth="1"/>
    <col min="1736" max="1736" width="27.140625" style="13" customWidth="1"/>
    <col min="1737" max="1929" width="9.140625" style="13"/>
    <col min="1930" max="1930" width="27.42578125" style="13" customWidth="1"/>
    <col min="1931" max="1931" width="17.85546875" style="13" customWidth="1"/>
    <col min="1932" max="1932" width="26" style="13" customWidth="1"/>
    <col min="1933" max="1933" width="10.42578125" style="13" customWidth="1"/>
    <col min="1934" max="1934" width="13" style="13" customWidth="1"/>
    <col min="1935" max="1935" width="32.42578125" style="13" bestFit="1" customWidth="1"/>
    <col min="1936" max="2185" width="9.140625" style="13"/>
    <col min="2186" max="2186" width="27.42578125" style="13" customWidth="1"/>
    <col min="2187" max="2187" width="17.85546875" style="13" customWidth="1"/>
    <col min="2188" max="2188" width="26" style="13" customWidth="1"/>
    <col min="2189" max="2189" width="10.42578125" style="13" customWidth="1"/>
    <col min="2190" max="2190" width="13" style="13" customWidth="1"/>
    <col min="2191" max="2191" width="32.42578125" style="13" bestFit="1" customWidth="1"/>
    <col min="2192" max="2441" width="9.140625" style="13"/>
    <col min="2442" max="2442" width="27.42578125" style="13" customWidth="1"/>
    <col min="2443" max="2443" width="17.85546875" style="13" customWidth="1"/>
    <col min="2444" max="2444" width="26" style="13" customWidth="1"/>
    <col min="2445" max="2445" width="10.42578125" style="13" customWidth="1"/>
    <col min="2446" max="2446" width="13" style="13" customWidth="1"/>
    <col min="2447" max="2447" width="32.42578125" style="13" bestFit="1" customWidth="1"/>
    <col min="2448" max="2697" width="9.140625" style="13"/>
    <col min="2698" max="2698" width="27.42578125" style="13" customWidth="1"/>
    <col min="2699" max="2699" width="17.85546875" style="13" customWidth="1"/>
    <col min="2700" max="2700" width="26" style="13" customWidth="1"/>
    <col min="2701" max="2701" width="10.42578125" style="13" customWidth="1"/>
    <col min="2702" max="2702" width="13" style="13" customWidth="1"/>
    <col min="2703" max="2703" width="32.42578125" style="13" bestFit="1" customWidth="1"/>
    <col min="2704" max="2953" width="9.140625" style="13"/>
    <col min="2954" max="2954" width="27.42578125" style="13" customWidth="1"/>
    <col min="2955" max="2955" width="17.85546875" style="13" customWidth="1"/>
    <col min="2956" max="2956" width="26" style="13" customWidth="1"/>
    <col min="2957" max="2957" width="10.42578125" style="13" customWidth="1"/>
    <col min="2958" max="2958" width="13" style="13" customWidth="1"/>
    <col min="2959" max="2959" width="32.42578125" style="13" bestFit="1" customWidth="1"/>
    <col min="2960" max="3209" width="9.140625" style="13"/>
    <col min="3210" max="3210" width="27.42578125" style="13" customWidth="1"/>
    <col min="3211" max="3211" width="17.85546875" style="13" customWidth="1"/>
    <col min="3212" max="3212" width="26" style="13" customWidth="1"/>
    <col min="3213" max="3213" width="10.42578125" style="13" customWidth="1"/>
    <col min="3214" max="3214" width="13" style="13" customWidth="1"/>
    <col min="3215" max="3215" width="32.42578125" style="13" bestFit="1" customWidth="1"/>
    <col min="3216" max="3465" width="9.140625" style="13"/>
    <col min="3466" max="3466" width="27.42578125" style="13" customWidth="1"/>
    <col min="3467" max="3467" width="17.85546875" style="13" customWidth="1"/>
    <col min="3468" max="3468" width="26" style="13" customWidth="1"/>
    <col min="3469" max="3469" width="10.42578125" style="13" customWidth="1"/>
    <col min="3470" max="3470" width="13" style="13" customWidth="1"/>
    <col min="3471" max="3471" width="32.42578125" style="13" bestFit="1" customWidth="1"/>
    <col min="3472" max="3721" width="9.140625" style="13"/>
    <col min="3722" max="3722" width="27.42578125" style="13" customWidth="1"/>
    <col min="3723" max="3723" width="17.85546875" style="13" customWidth="1"/>
    <col min="3724" max="3724" width="26" style="13" customWidth="1"/>
    <col min="3725" max="3725" width="10.42578125" style="13" customWidth="1"/>
    <col min="3726" max="3726" width="13" style="13" customWidth="1"/>
    <col min="3727" max="3727" width="32.42578125" style="13" bestFit="1" customWidth="1"/>
    <col min="3728" max="3977" width="9.140625" style="13"/>
    <col min="3978" max="3978" width="27.42578125" style="13" customWidth="1"/>
    <col min="3979" max="3979" width="17.85546875" style="13" customWidth="1"/>
    <col min="3980" max="3980" width="26" style="13" customWidth="1"/>
    <col min="3981" max="3981" width="10.42578125" style="13" customWidth="1"/>
    <col min="3982" max="3982" width="13" style="13" customWidth="1"/>
    <col min="3983" max="3983" width="32.42578125" style="13" bestFit="1" customWidth="1"/>
    <col min="3984" max="4233" width="9.140625" style="13"/>
    <col min="4234" max="4234" width="27.42578125" style="13" customWidth="1"/>
    <col min="4235" max="4235" width="17.85546875" style="13" customWidth="1"/>
    <col min="4236" max="4236" width="26" style="13" customWidth="1"/>
    <col min="4237" max="4237" width="10.42578125" style="13" customWidth="1"/>
    <col min="4238" max="4238" width="13" style="13" customWidth="1"/>
    <col min="4239" max="4239" width="32.42578125" style="13" bestFit="1" customWidth="1"/>
    <col min="4240" max="4489" width="9.140625" style="13"/>
    <col min="4490" max="4490" width="27.42578125" style="13" customWidth="1"/>
    <col min="4491" max="4491" width="17.85546875" style="13" customWidth="1"/>
    <col min="4492" max="4492" width="26" style="13" customWidth="1"/>
    <col min="4493" max="4493" width="10.42578125" style="13" customWidth="1"/>
    <col min="4494" max="4494" width="13" style="13" customWidth="1"/>
    <col min="4495" max="4495" width="32.42578125" style="13" bestFit="1" customWidth="1"/>
    <col min="4496" max="4745" width="9.140625" style="13"/>
    <col min="4746" max="4746" width="27.42578125" style="13" customWidth="1"/>
    <col min="4747" max="4747" width="17.85546875" style="13" customWidth="1"/>
    <col min="4748" max="4748" width="26" style="13" customWidth="1"/>
    <col min="4749" max="4749" width="10.42578125" style="13" customWidth="1"/>
    <col min="4750" max="4750" width="13" style="13" customWidth="1"/>
    <col min="4751" max="4751" width="32.42578125" style="13" bestFit="1" customWidth="1"/>
    <col min="4752" max="5001" width="9.140625" style="13"/>
    <col min="5002" max="5002" width="27.42578125" style="13" customWidth="1"/>
    <col min="5003" max="5003" width="17.85546875" style="13" customWidth="1"/>
    <col min="5004" max="5004" width="26" style="13" customWidth="1"/>
    <col min="5005" max="5005" width="10.42578125" style="13" customWidth="1"/>
    <col min="5006" max="5006" width="13" style="13" customWidth="1"/>
    <col min="5007" max="5007" width="32.42578125" style="13" bestFit="1" customWidth="1"/>
    <col min="5008" max="5257" width="9.140625" style="13"/>
    <col min="5258" max="5258" width="27.42578125" style="13" customWidth="1"/>
    <col min="5259" max="5259" width="17.85546875" style="13" customWidth="1"/>
    <col min="5260" max="5260" width="26" style="13" customWidth="1"/>
    <col min="5261" max="5261" width="10.42578125" style="13" customWidth="1"/>
    <col min="5262" max="5262" width="13" style="13" customWidth="1"/>
    <col min="5263" max="5263" width="32.42578125" style="13" bestFit="1" customWidth="1"/>
    <col min="5264" max="5513" width="9.140625" style="13"/>
    <col min="5514" max="5514" width="27.42578125" style="13" customWidth="1"/>
    <col min="5515" max="5515" width="17.85546875" style="13" customWidth="1"/>
    <col min="5516" max="5516" width="26" style="13" customWidth="1"/>
    <col min="5517" max="5517" width="10.42578125" style="13" customWidth="1"/>
    <col min="5518" max="5518" width="13" style="13" customWidth="1"/>
    <col min="5519" max="5519" width="32.42578125" style="13" bestFit="1" customWidth="1"/>
    <col min="5520" max="5769" width="9.140625" style="13"/>
    <col min="5770" max="5770" width="27.42578125" style="13" customWidth="1"/>
    <col min="5771" max="5771" width="17.85546875" style="13" customWidth="1"/>
    <col min="5772" max="5772" width="26" style="13" customWidth="1"/>
    <col min="5773" max="5773" width="10.42578125" style="13" customWidth="1"/>
    <col min="5774" max="5774" width="13" style="13" customWidth="1"/>
    <col min="5775" max="5775" width="32.42578125" style="13" bestFit="1" customWidth="1"/>
    <col min="5776" max="6025" width="9.140625" style="13"/>
    <col min="6026" max="6026" width="27.42578125" style="13" customWidth="1"/>
    <col min="6027" max="6027" width="17.85546875" style="13" customWidth="1"/>
    <col min="6028" max="6028" width="26" style="13" customWidth="1"/>
    <col min="6029" max="6029" width="10.42578125" style="13" customWidth="1"/>
    <col min="6030" max="6030" width="13" style="13" customWidth="1"/>
    <col min="6031" max="6031" width="32.42578125" style="13" bestFit="1" customWidth="1"/>
    <col min="6032" max="6281" width="9.140625" style="13"/>
    <col min="6282" max="6282" width="27.42578125" style="13" customWidth="1"/>
    <col min="6283" max="6283" width="17.85546875" style="13" customWidth="1"/>
    <col min="6284" max="6284" width="26" style="13" customWidth="1"/>
    <col min="6285" max="6285" width="10.42578125" style="13" customWidth="1"/>
    <col min="6286" max="6286" width="13" style="13" customWidth="1"/>
    <col min="6287" max="6287" width="32.42578125" style="13" bestFit="1" customWidth="1"/>
    <col min="6288" max="6537" width="9.140625" style="13"/>
    <col min="6538" max="6538" width="27.42578125" style="13" customWidth="1"/>
    <col min="6539" max="6539" width="17.85546875" style="13" customWidth="1"/>
    <col min="6540" max="6540" width="26" style="13" customWidth="1"/>
    <col min="6541" max="6541" width="10.42578125" style="13" customWidth="1"/>
    <col min="6542" max="6542" width="13" style="13" customWidth="1"/>
    <col min="6543" max="6543" width="32.42578125" style="13" bestFit="1" customWidth="1"/>
    <col min="6544" max="6793" width="9.140625" style="13"/>
    <col min="6794" max="6794" width="27.42578125" style="13" customWidth="1"/>
    <col min="6795" max="6795" width="17.85546875" style="13" customWidth="1"/>
    <col min="6796" max="6796" width="26" style="13" customWidth="1"/>
    <col min="6797" max="6797" width="10.42578125" style="13" customWidth="1"/>
    <col min="6798" max="6798" width="13" style="13" customWidth="1"/>
    <col min="6799" max="6799" width="32.42578125" style="13" bestFit="1" customWidth="1"/>
    <col min="6800" max="7049" width="9.140625" style="13"/>
    <col min="7050" max="7050" width="27.42578125" style="13" customWidth="1"/>
    <col min="7051" max="7051" width="17.85546875" style="13" customWidth="1"/>
    <col min="7052" max="7052" width="26" style="13" customWidth="1"/>
    <col min="7053" max="7053" width="10.42578125" style="13" customWidth="1"/>
    <col min="7054" max="7054" width="13" style="13" customWidth="1"/>
    <col min="7055" max="7055" width="32.42578125" style="13" bestFit="1" customWidth="1"/>
    <col min="7056" max="7305" width="9.140625" style="13"/>
    <col min="7306" max="7306" width="27.42578125" style="13" customWidth="1"/>
    <col min="7307" max="7307" width="17.85546875" style="13" customWidth="1"/>
    <col min="7308" max="7308" width="26" style="13" customWidth="1"/>
    <col min="7309" max="7309" width="10.42578125" style="13" customWidth="1"/>
    <col min="7310" max="7310" width="13" style="13" customWidth="1"/>
    <col min="7311" max="7311" width="32.42578125" style="13" bestFit="1" customWidth="1"/>
    <col min="7312" max="7561" width="9.140625" style="13"/>
    <col min="7562" max="7562" width="27.42578125" style="13" customWidth="1"/>
    <col min="7563" max="7563" width="17.85546875" style="13" customWidth="1"/>
    <col min="7564" max="7564" width="26" style="13" customWidth="1"/>
    <col min="7565" max="7565" width="10.42578125" style="13" customWidth="1"/>
    <col min="7566" max="7566" width="13" style="13" customWidth="1"/>
    <col min="7567" max="7567" width="32.42578125" style="13" bestFit="1" customWidth="1"/>
    <col min="7568" max="7817" width="9.140625" style="13"/>
    <col min="7818" max="7818" width="27.42578125" style="13" customWidth="1"/>
    <col min="7819" max="7819" width="17.85546875" style="13" customWidth="1"/>
    <col min="7820" max="7820" width="26" style="13" customWidth="1"/>
    <col min="7821" max="7821" width="10.42578125" style="13" customWidth="1"/>
    <col min="7822" max="7822" width="13" style="13" customWidth="1"/>
    <col min="7823" max="7823" width="32.42578125" style="13" bestFit="1" customWidth="1"/>
    <col min="7824" max="8073" width="9.140625" style="13"/>
    <col min="8074" max="8074" width="27.42578125" style="13" customWidth="1"/>
    <col min="8075" max="8075" width="17.85546875" style="13" customWidth="1"/>
    <col min="8076" max="8076" width="26" style="13" customWidth="1"/>
    <col min="8077" max="8077" width="10.42578125" style="13" customWidth="1"/>
    <col min="8078" max="8078" width="13" style="13" customWidth="1"/>
    <col min="8079" max="8079" width="32.42578125" style="13" bestFit="1" customWidth="1"/>
    <col min="8080" max="8329" width="9.140625" style="13"/>
    <col min="8330" max="8330" width="27.42578125" style="13" customWidth="1"/>
    <col min="8331" max="8331" width="17.85546875" style="13" customWidth="1"/>
    <col min="8332" max="8332" width="26" style="13" customWidth="1"/>
    <col min="8333" max="8333" width="10.42578125" style="13" customWidth="1"/>
    <col min="8334" max="8334" width="13" style="13" customWidth="1"/>
    <col min="8335" max="8335" width="32.42578125" style="13" bestFit="1" customWidth="1"/>
    <col min="8336" max="8585" width="9.140625" style="13"/>
    <col min="8586" max="8586" width="27.42578125" style="13" customWidth="1"/>
    <col min="8587" max="8587" width="17.85546875" style="13" customWidth="1"/>
    <col min="8588" max="8588" width="26" style="13" customWidth="1"/>
    <col min="8589" max="8589" width="10.42578125" style="13" customWidth="1"/>
    <col min="8590" max="8590" width="13" style="13" customWidth="1"/>
    <col min="8591" max="8591" width="32.42578125" style="13" bestFit="1" customWidth="1"/>
    <col min="8592" max="8841" width="9.140625" style="13"/>
    <col min="8842" max="8842" width="27.42578125" style="13" customWidth="1"/>
    <col min="8843" max="8843" width="17.85546875" style="13" customWidth="1"/>
    <col min="8844" max="8844" width="26" style="13" customWidth="1"/>
    <col min="8845" max="8845" width="10.42578125" style="13" customWidth="1"/>
    <col min="8846" max="8846" width="13" style="13" customWidth="1"/>
    <col min="8847" max="8847" width="32.42578125" style="13" bestFit="1" customWidth="1"/>
    <col min="8848" max="9097" width="9.140625" style="13"/>
    <col min="9098" max="9098" width="27.42578125" style="13" customWidth="1"/>
    <col min="9099" max="9099" width="17.85546875" style="13" customWidth="1"/>
    <col min="9100" max="9100" width="26" style="13" customWidth="1"/>
    <col min="9101" max="9101" width="10.42578125" style="13" customWidth="1"/>
    <col min="9102" max="9102" width="13" style="13" customWidth="1"/>
    <col min="9103" max="9103" width="32.42578125" style="13" bestFit="1" customWidth="1"/>
    <col min="9104" max="9353" width="9.140625" style="13"/>
    <col min="9354" max="9354" width="27.42578125" style="13" customWidth="1"/>
    <col min="9355" max="9355" width="17.85546875" style="13" customWidth="1"/>
    <col min="9356" max="9356" width="26" style="13" customWidth="1"/>
    <col min="9357" max="9357" width="10.42578125" style="13" customWidth="1"/>
    <col min="9358" max="9358" width="13" style="13" customWidth="1"/>
    <col min="9359" max="9359" width="32.42578125" style="13" bestFit="1" customWidth="1"/>
    <col min="9360" max="9609" width="9.140625" style="13"/>
    <col min="9610" max="9610" width="27.42578125" style="13" customWidth="1"/>
    <col min="9611" max="9611" width="17.85546875" style="13" customWidth="1"/>
    <col min="9612" max="9612" width="26" style="13" customWidth="1"/>
    <col min="9613" max="9613" width="10.42578125" style="13" customWidth="1"/>
    <col min="9614" max="9614" width="13" style="13" customWidth="1"/>
    <col min="9615" max="9615" width="32.42578125" style="13" bestFit="1" customWidth="1"/>
    <col min="9616" max="9865" width="9.140625" style="13"/>
    <col min="9866" max="9866" width="27.42578125" style="13" customWidth="1"/>
    <col min="9867" max="9867" width="17.85546875" style="13" customWidth="1"/>
    <col min="9868" max="9868" width="26" style="13" customWidth="1"/>
    <col min="9869" max="9869" width="10.42578125" style="13" customWidth="1"/>
    <col min="9870" max="9870" width="13" style="13" customWidth="1"/>
    <col min="9871" max="9871" width="32.42578125" style="13" bestFit="1" customWidth="1"/>
    <col min="9872" max="10121" width="9.140625" style="13"/>
    <col min="10122" max="10122" width="27.42578125" style="13" customWidth="1"/>
    <col min="10123" max="10123" width="17.85546875" style="13" customWidth="1"/>
    <col min="10124" max="10124" width="26" style="13" customWidth="1"/>
    <col min="10125" max="10125" width="10.42578125" style="13" customWidth="1"/>
    <col min="10126" max="10126" width="13" style="13" customWidth="1"/>
    <col min="10127" max="10127" width="32.42578125" style="13" bestFit="1" customWidth="1"/>
    <col min="10128" max="10377" width="9.140625" style="13"/>
    <col min="10378" max="10378" width="27.42578125" style="13" customWidth="1"/>
    <col min="10379" max="10379" width="17.85546875" style="13" customWidth="1"/>
    <col min="10380" max="10380" width="26" style="13" customWidth="1"/>
    <col min="10381" max="10381" width="10.42578125" style="13" customWidth="1"/>
    <col min="10382" max="10382" width="13" style="13" customWidth="1"/>
    <col min="10383" max="10383" width="32.42578125" style="13" bestFit="1" customWidth="1"/>
    <col min="10384" max="10633" width="9.140625" style="13"/>
    <col min="10634" max="10634" width="27.42578125" style="13" customWidth="1"/>
    <col min="10635" max="10635" width="17.85546875" style="13" customWidth="1"/>
    <col min="10636" max="10636" width="26" style="13" customWidth="1"/>
    <col min="10637" max="10637" width="10.42578125" style="13" customWidth="1"/>
    <col min="10638" max="10638" width="13" style="13" customWidth="1"/>
    <col min="10639" max="10639" width="32.42578125" style="13" bestFit="1" customWidth="1"/>
    <col min="10640" max="10889" width="9.140625" style="13"/>
    <col min="10890" max="10890" width="27.42578125" style="13" customWidth="1"/>
    <col min="10891" max="10891" width="17.85546875" style="13" customWidth="1"/>
    <col min="10892" max="10892" width="26" style="13" customWidth="1"/>
    <col min="10893" max="10893" width="10.42578125" style="13" customWidth="1"/>
    <col min="10894" max="10894" width="13" style="13" customWidth="1"/>
    <col min="10895" max="10895" width="32.42578125" style="13" bestFit="1" customWidth="1"/>
    <col min="10896" max="11145" width="9.140625" style="13"/>
    <col min="11146" max="11146" width="27.42578125" style="13" customWidth="1"/>
    <col min="11147" max="11147" width="17.85546875" style="13" customWidth="1"/>
    <col min="11148" max="11148" width="26" style="13" customWidth="1"/>
    <col min="11149" max="11149" width="10.42578125" style="13" customWidth="1"/>
    <col min="11150" max="11150" width="13" style="13" customWidth="1"/>
    <col min="11151" max="11151" width="32.42578125" style="13" bestFit="1" customWidth="1"/>
    <col min="11152" max="11401" width="9.140625" style="13"/>
    <col min="11402" max="11402" width="27.42578125" style="13" customWidth="1"/>
    <col min="11403" max="11403" width="17.85546875" style="13" customWidth="1"/>
    <col min="11404" max="11404" width="26" style="13" customWidth="1"/>
    <col min="11405" max="11405" width="10.42578125" style="13" customWidth="1"/>
    <col min="11406" max="11406" width="13" style="13" customWidth="1"/>
    <col min="11407" max="11407" width="32.42578125" style="13" bestFit="1" customWidth="1"/>
    <col min="11408" max="11657" width="9.140625" style="13"/>
    <col min="11658" max="11658" width="27.42578125" style="13" customWidth="1"/>
    <col min="11659" max="11659" width="17.85546875" style="13" customWidth="1"/>
    <col min="11660" max="11660" width="26" style="13" customWidth="1"/>
    <col min="11661" max="11661" width="10.42578125" style="13" customWidth="1"/>
    <col min="11662" max="11662" width="13" style="13" customWidth="1"/>
    <col min="11663" max="11663" width="32.42578125" style="13" bestFit="1" customWidth="1"/>
    <col min="11664" max="11913" width="9.140625" style="13"/>
    <col min="11914" max="11914" width="27.42578125" style="13" customWidth="1"/>
    <col min="11915" max="11915" width="17.85546875" style="13" customWidth="1"/>
    <col min="11916" max="11916" width="26" style="13" customWidth="1"/>
    <col min="11917" max="11917" width="10.42578125" style="13" customWidth="1"/>
    <col min="11918" max="11918" width="13" style="13" customWidth="1"/>
    <col min="11919" max="11919" width="32.42578125" style="13" bestFit="1" customWidth="1"/>
    <col min="11920" max="12169" width="9.140625" style="13"/>
    <col min="12170" max="12170" width="27.42578125" style="13" customWidth="1"/>
    <col min="12171" max="12171" width="17.85546875" style="13" customWidth="1"/>
    <col min="12172" max="12172" width="26" style="13" customWidth="1"/>
    <col min="12173" max="12173" width="10.42578125" style="13" customWidth="1"/>
    <col min="12174" max="12174" width="13" style="13" customWidth="1"/>
    <col min="12175" max="12175" width="32.42578125" style="13" bestFit="1" customWidth="1"/>
    <col min="12176" max="12425" width="9.140625" style="13"/>
    <col min="12426" max="12426" width="27.42578125" style="13" customWidth="1"/>
    <col min="12427" max="12427" width="17.85546875" style="13" customWidth="1"/>
    <col min="12428" max="12428" width="26" style="13" customWidth="1"/>
    <col min="12429" max="12429" width="10.42578125" style="13" customWidth="1"/>
    <col min="12430" max="12430" width="13" style="13" customWidth="1"/>
    <col min="12431" max="12431" width="32.42578125" style="13" bestFit="1" customWidth="1"/>
    <col min="12432" max="12681" width="9.140625" style="13"/>
    <col min="12682" max="12682" width="27.42578125" style="13" customWidth="1"/>
    <col min="12683" max="12683" width="17.85546875" style="13" customWidth="1"/>
    <col min="12684" max="12684" width="26" style="13" customWidth="1"/>
    <col min="12685" max="12685" width="10.42578125" style="13" customWidth="1"/>
    <col min="12686" max="12686" width="13" style="13" customWidth="1"/>
    <col min="12687" max="12687" width="32.42578125" style="13" bestFit="1" customWidth="1"/>
    <col min="12688" max="12937" width="9.140625" style="13"/>
    <col min="12938" max="12938" width="27.42578125" style="13" customWidth="1"/>
    <col min="12939" max="12939" width="17.85546875" style="13" customWidth="1"/>
    <col min="12940" max="12940" width="26" style="13" customWidth="1"/>
    <col min="12941" max="12941" width="10.42578125" style="13" customWidth="1"/>
    <col min="12942" max="12942" width="13" style="13" customWidth="1"/>
    <col min="12943" max="12943" width="32.42578125" style="13" bestFit="1" customWidth="1"/>
    <col min="12944" max="13193" width="9.140625" style="13"/>
    <col min="13194" max="13194" width="27.42578125" style="13" customWidth="1"/>
    <col min="13195" max="13195" width="17.85546875" style="13" customWidth="1"/>
    <col min="13196" max="13196" width="26" style="13" customWidth="1"/>
    <col min="13197" max="13197" width="10.42578125" style="13" customWidth="1"/>
    <col min="13198" max="13198" width="13" style="13" customWidth="1"/>
    <col min="13199" max="13199" width="32.42578125" style="13" bestFit="1" customWidth="1"/>
    <col min="13200" max="13449" width="9.140625" style="13"/>
    <col min="13450" max="13450" width="27.42578125" style="13" customWidth="1"/>
    <col min="13451" max="13451" width="17.85546875" style="13" customWidth="1"/>
    <col min="13452" max="13452" width="26" style="13" customWidth="1"/>
    <col min="13453" max="13453" width="10.42578125" style="13" customWidth="1"/>
    <col min="13454" max="13454" width="13" style="13" customWidth="1"/>
    <col min="13455" max="13455" width="32.42578125" style="13" bestFit="1" customWidth="1"/>
    <col min="13456" max="13705" width="9.140625" style="13"/>
    <col min="13706" max="13706" width="27.42578125" style="13" customWidth="1"/>
    <col min="13707" max="13707" width="17.85546875" style="13" customWidth="1"/>
    <col min="13708" max="13708" width="26" style="13" customWidth="1"/>
    <col min="13709" max="13709" width="10.42578125" style="13" customWidth="1"/>
    <col min="13710" max="13710" width="13" style="13" customWidth="1"/>
    <col min="13711" max="13711" width="32.42578125" style="13" bestFit="1" customWidth="1"/>
    <col min="13712" max="13961" width="9.140625" style="13"/>
    <col min="13962" max="13962" width="27.42578125" style="13" customWidth="1"/>
    <col min="13963" max="13963" width="17.85546875" style="13" customWidth="1"/>
    <col min="13964" max="13964" width="26" style="13" customWidth="1"/>
    <col min="13965" max="13965" width="10.42578125" style="13" customWidth="1"/>
    <col min="13966" max="13966" width="13" style="13" customWidth="1"/>
    <col min="13967" max="13967" width="32.42578125" style="13" bestFit="1" customWidth="1"/>
    <col min="13968" max="14217" width="9.140625" style="13"/>
    <col min="14218" max="14218" width="27.42578125" style="13" customWidth="1"/>
    <col min="14219" max="14219" width="17.85546875" style="13" customWidth="1"/>
    <col min="14220" max="14220" width="26" style="13" customWidth="1"/>
    <col min="14221" max="14221" width="10.42578125" style="13" customWidth="1"/>
    <col min="14222" max="14222" width="13" style="13" customWidth="1"/>
    <col min="14223" max="14223" width="32.42578125" style="13" bestFit="1" customWidth="1"/>
    <col min="14224" max="14473" width="9.140625" style="13"/>
    <col min="14474" max="14474" width="27.42578125" style="13" customWidth="1"/>
    <col min="14475" max="14475" width="17.85546875" style="13" customWidth="1"/>
    <col min="14476" max="14476" width="26" style="13" customWidth="1"/>
    <col min="14477" max="14477" width="10.42578125" style="13" customWidth="1"/>
    <col min="14478" max="14478" width="13" style="13" customWidth="1"/>
    <col min="14479" max="14479" width="32.42578125" style="13" bestFit="1" customWidth="1"/>
    <col min="14480" max="14729" width="9.140625" style="13"/>
    <col min="14730" max="14730" width="27.42578125" style="13" customWidth="1"/>
    <col min="14731" max="14731" width="17.85546875" style="13" customWidth="1"/>
    <col min="14732" max="14732" width="26" style="13" customWidth="1"/>
    <col min="14733" max="14733" width="10.42578125" style="13" customWidth="1"/>
    <col min="14734" max="14734" width="13" style="13" customWidth="1"/>
    <col min="14735" max="14735" width="32.42578125" style="13" bestFit="1" customWidth="1"/>
    <col min="14736" max="14985" width="9.140625" style="13"/>
    <col min="14986" max="14986" width="27.42578125" style="13" customWidth="1"/>
    <col min="14987" max="14987" width="17.85546875" style="13" customWidth="1"/>
    <col min="14988" max="14988" width="26" style="13" customWidth="1"/>
    <col min="14989" max="14989" width="10.42578125" style="13" customWidth="1"/>
    <col min="14990" max="14990" width="13" style="13" customWidth="1"/>
    <col min="14991" max="14991" width="32.42578125" style="13" bestFit="1" customWidth="1"/>
    <col min="14992" max="15241" width="9.140625" style="13"/>
    <col min="15242" max="15242" width="27.42578125" style="13" customWidth="1"/>
    <col min="15243" max="15243" width="17.85546875" style="13" customWidth="1"/>
    <col min="15244" max="15244" width="26" style="13" customWidth="1"/>
    <col min="15245" max="15245" width="10.42578125" style="13" customWidth="1"/>
    <col min="15246" max="15246" width="13" style="13" customWidth="1"/>
    <col min="15247" max="15247" width="32.42578125" style="13" bestFit="1" customWidth="1"/>
    <col min="15248" max="16384" width="9.140625" style="13"/>
  </cols>
  <sheetData>
    <row r="1" spans="1:6 1735:1736">
      <c r="A1" s="3303" t="s">
        <v>29</v>
      </c>
      <c r="B1" s="3304"/>
      <c r="C1" s="11"/>
      <c r="D1" s="11"/>
    </row>
    <row r="2" spans="1:6 1735:1736">
      <c r="A2" s="270" t="s">
        <v>30</v>
      </c>
      <c r="B2" s="587" t="s">
        <v>1233</v>
      </c>
      <c r="C2" s="178"/>
      <c r="D2" s="178"/>
    </row>
    <row r="3" spans="1:6 1735:1736" ht="30.75" customHeight="1">
      <c r="A3" s="270" t="s">
        <v>31</v>
      </c>
      <c r="B3" s="588" t="s">
        <v>1234</v>
      </c>
      <c r="C3" s="267"/>
      <c r="D3" s="267"/>
    </row>
    <row r="4" spans="1:6 1735:1736">
      <c r="A4" s="270" t="s">
        <v>32</v>
      </c>
      <c r="B4" s="587">
        <v>1</v>
      </c>
      <c r="C4" s="178"/>
      <c r="D4" s="178"/>
    </row>
    <row r="5" spans="1:6 1735:1736">
      <c r="A5" s="270" t="s">
        <v>33</v>
      </c>
      <c r="B5" s="589" t="s">
        <v>745</v>
      </c>
      <c r="C5" s="117"/>
      <c r="D5" s="117"/>
    </row>
    <row r="6" spans="1:6 1735:1736">
      <c r="A6" s="270" t="s">
        <v>34</v>
      </c>
      <c r="B6" s="589" t="s">
        <v>746</v>
      </c>
      <c r="C6" s="117"/>
      <c r="D6" s="117"/>
    </row>
    <row r="7" spans="1:6 1735:1736">
      <c r="A7" s="270" t="s">
        <v>35</v>
      </c>
      <c r="B7" s="589" t="s">
        <v>747</v>
      </c>
      <c r="C7" s="117"/>
      <c r="D7" s="117"/>
    </row>
    <row r="8" spans="1:6 1735:1736">
      <c r="A8" s="270" t="s">
        <v>36</v>
      </c>
      <c r="B8" s="586"/>
      <c r="C8" s="118"/>
      <c r="D8" s="118"/>
    </row>
    <row r="9" spans="1:6 1735:1736" ht="16.5" thickBot="1">
      <c r="A9" s="272" t="s">
        <v>198</v>
      </c>
      <c r="B9" s="590"/>
      <c r="C9" s="107"/>
      <c r="D9" s="107"/>
      <c r="BNS9" s="531" t="s">
        <v>187</v>
      </c>
      <c r="BNT9" s="531" t="s">
        <v>1197</v>
      </c>
    </row>
    <row r="10" spans="1:6 1735:1736">
      <c r="A10" s="13" t="s">
        <v>1235</v>
      </c>
      <c r="BNS10" s="263" t="s">
        <v>1236</v>
      </c>
      <c r="BNT10" s="263" t="s">
        <v>1202</v>
      </c>
    </row>
    <row r="11" spans="1:6 1735:1736">
      <c r="BNS11" s="263"/>
      <c r="BNT11" s="263"/>
    </row>
    <row r="12" spans="1:6 1735:1736" s="266" customFormat="1">
      <c r="A12" s="274" t="s">
        <v>1188</v>
      </c>
      <c r="B12" s="274" t="s">
        <v>688</v>
      </c>
      <c r="C12" s="274" t="s">
        <v>2459</v>
      </c>
      <c r="D12" s="318"/>
      <c r="E12" s="318"/>
      <c r="F12" s="318"/>
      <c r="BNS12" s="263" t="s">
        <v>1237</v>
      </c>
      <c r="BNT12" s="263" t="s">
        <v>1206</v>
      </c>
    </row>
    <row r="13" spans="1:6 1735:1736" ht="15">
      <c r="A13" s="531"/>
      <c r="B13" s="314"/>
      <c r="C13" s="475"/>
      <c r="D13" s="536"/>
      <c r="E13" s="537"/>
      <c r="F13" s="538"/>
      <c r="BNS13" s="263" t="s">
        <v>1238</v>
      </c>
      <c r="BNT13" s="263" t="s">
        <v>1212</v>
      </c>
    </row>
    <row r="14" spans="1:6 1735:1736" ht="15">
      <c r="A14" s="531"/>
      <c r="B14" s="314"/>
      <c r="C14" s="475"/>
      <c r="D14" s="536"/>
      <c r="E14" s="537"/>
      <c r="F14" s="538"/>
      <c r="BNS14" s="535" t="s">
        <v>1239</v>
      </c>
      <c r="BNT14" s="263" t="s">
        <v>1215</v>
      </c>
    </row>
    <row r="15" spans="1:6 1735:1736">
      <c r="A15" s="531"/>
      <c r="B15" s="314"/>
      <c r="C15" s="507"/>
      <c r="D15" s="536"/>
      <c r="E15" s="537"/>
      <c r="F15" s="538"/>
      <c r="BNS15" s="535" t="s">
        <v>1240</v>
      </c>
      <c r="BNT15" s="535" t="s">
        <v>1218</v>
      </c>
    </row>
    <row r="16" spans="1:6 1735:1736" ht="15">
      <c r="A16" s="531"/>
      <c r="B16" s="314"/>
      <c r="C16" s="475"/>
      <c r="D16" s="536"/>
      <c r="E16" s="537"/>
      <c r="F16" s="538"/>
      <c r="BNS16"/>
      <c r="BNT16" s="535" t="s">
        <v>1221</v>
      </c>
    </row>
    <row r="17" spans="1:7 1735:1736" ht="15">
      <c r="A17" s="531"/>
      <c r="B17" s="314"/>
      <c r="C17" s="475"/>
      <c r="D17" s="536"/>
      <c r="E17" s="537"/>
      <c r="F17" s="538"/>
      <c r="BNS17"/>
      <c r="BNT17" s="535" t="s">
        <v>1223</v>
      </c>
    </row>
    <row r="18" spans="1:7 1735:1736" ht="15">
      <c r="A18" s="531"/>
      <c r="B18" s="314"/>
      <c r="C18" s="475"/>
      <c r="D18" s="536"/>
      <c r="E18" s="537"/>
      <c r="F18" s="538"/>
      <c r="BNS18"/>
      <c r="BNT18" s="535" t="s">
        <v>1225</v>
      </c>
    </row>
    <row r="19" spans="1:7 1735:1736" ht="15">
      <c r="A19" s="531"/>
      <c r="B19" s="314"/>
      <c r="C19" s="475"/>
      <c r="D19" s="536"/>
      <c r="E19" s="537"/>
      <c r="F19" s="538"/>
      <c r="BNS19"/>
      <c r="BNT19" s="535" t="s">
        <v>1226</v>
      </c>
    </row>
    <row r="20" spans="1:7 1735:1736" ht="15">
      <c r="A20" s="531"/>
      <c r="B20" s="314"/>
      <c r="C20" s="475"/>
      <c r="D20" s="536"/>
      <c r="E20" s="537"/>
      <c r="F20" s="538"/>
      <c r="BNS20"/>
      <c r="BNT20" s="535" t="s">
        <v>1227</v>
      </c>
    </row>
    <row r="21" spans="1:7 1735:1736" ht="15">
      <c r="A21" s="531"/>
      <c r="B21" s="314"/>
      <c r="C21" s="475"/>
      <c r="D21" s="536"/>
      <c r="E21" s="537"/>
      <c r="F21" s="538"/>
      <c r="BNS21"/>
      <c r="BNT21" s="535" t="s">
        <v>1228</v>
      </c>
    </row>
    <row r="22" spans="1:7 1735:1736" ht="15">
      <c r="A22" s="531"/>
      <c r="B22" s="314"/>
      <c r="C22" s="475"/>
      <c r="D22" s="536"/>
      <c r="E22" s="537"/>
      <c r="F22" s="538"/>
      <c r="BNS22"/>
      <c r="BNT22" s="535" t="s">
        <v>1229</v>
      </c>
    </row>
    <row r="23" spans="1:7 1735:1736" ht="12.75" customHeight="1">
      <c r="A23" s="531"/>
      <c r="B23" s="314"/>
      <c r="C23" s="475"/>
      <c r="D23" s="536"/>
      <c r="E23" s="537"/>
      <c r="F23" s="538"/>
      <c r="G23" s="110"/>
      <c r="BNS23"/>
      <c r="BNT23" s="535" t="s">
        <v>1230</v>
      </c>
    </row>
    <row r="24" spans="1:7 1735:1736" ht="15">
      <c r="A24" s="531"/>
      <c r="B24" s="314"/>
      <c r="C24" s="475"/>
      <c r="D24" s="536"/>
      <c r="E24" s="537"/>
      <c r="F24" s="538"/>
      <c r="G24" s="110"/>
      <c r="BNS24"/>
      <c r="BNT24" s="535" t="s">
        <v>1231</v>
      </c>
    </row>
    <row r="25" spans="1:7 1735:1736" ht="15">
      <c r="A25" s="531"/>
      <c r="B25" s="314"/>
      <c r="C25" s="475"/>
      <c r="D25" s="536"/>
      <c r="E25" s="537"/>
      <c r="F25" s="538"/>
      <c r="G25" s="110"/>
      <c r="BNS25"/>
      <c r="BNT25" s="535" t="s">
        <v>1232</v>
      </c>
    </row>
    <row r="26" spans="1:7 1735:1736" ht="15">
      <c r="A26" s="531"/>
      <c r="B26" s="314"/>
      <c r="C26" s="475"/>
      <c r="D26" s="536"/>
      <c r="E26" s="537"/>
      <c r="F26" s="538"/>
      <c r="BNS26"/>
      <c r="BNT26" s="256" t="s">
        <v>131</v>
      </c>
    </row>
    <row r="27" spans="1:7 1735:1736" ht="15">
      <c r="A27" s="531"/>
      <c r="B27" s="314"/>
      <c r="C27" s="475"/>
      <c r="D27" s="536"/>
      <c r="E27" s="537"/>
      <c r="F27" s="538"/>
      <c r="BNS27"/>
      <c r="BNT27" s="531"/>
    </row>
  </sheetData>
  <mergeCells count="1">
    <mergeCell ref="A1:B1"/>
  </mergeCells>
  <dataValidations count="6">
    <dataValidation type="list" allowBlank="1" showInputMessage="1" showErrorMessage="1" sqref="B13:B27">
      <formula1>$BNT$9:$BNT$26</formula1>
    </dataValidation>
    <dataValidation type="list" allowBlank="1" showInputMessage="1" showErrorMessage="1" promptTitle="Kuruluş" prompt="Kuruluş listesi_x000a_" sqref="A13:A27">
      <formula1>$BNS$9:$BNS$15</formula1>
    </dataValidation>
    <dataValidation allowBlank="1" showInputMessage="1" showErrorMessage="1" promptTitle="Kuruluş" prompt="Kuruluş listesi_x000a_" sqref="BNS9"/>
    <dataValidation type="whole" allowBlank="1" showInputMessage="1" showErrorMessage="1" sqref="B8">
      <formula1>2001</formula1>
      <formula2>2050</formula2>
    </dataValidation>
    <dataValidation type="list" allowBlank="1" showInputMessage="1" showErrorMessage="1" sqref="B9">
      <formula1>"OCAK,ŞUBAT,MART,NİSAN,MAYIS,HAZİRAN,TEMMUZ,AĞUSTOS,EYLÜL,EKİM,KASIM,ARALIK"</formula1>
    </dataValidation>
    <dataValidation type="list" allowBlank="1" showInputMessage="1" showErrorMessage="1" sqref="EK62458:EK62464 OG62458:OG62464 YC62458:YC62464 AHY62458:AHY62464 ARU62458:ARU62464 BBQ62458:BBQ62464 BLM62458:BLM62464 BVI62458:BVI62464 CFE62458:CFE62464 CPA62458:CPA62464 CYW62458:CYW62464 DIS62458:DIS62464 DSO62458:DSO62464 ECK62458:ECK62464 EMG62458:EMG62464 EWC62458:EWC62464 FFY62458:FFY62464 FPU62458:FPU62464 FZQ62458:FZQ62464 GJM62458:GJM62464 GTI62458:GTI62464 HDE62458:HDE62464 HNA62458:HNA62464 HWW62458:HWW62464 IGS62458:IGS62464 IQO62458:IQO62464 JAK62458:JAK62464 JKG62458:JKG62464 JUC62458:JUC62464 KDY62458:KDY62464 KNU62458:KNU62464 KXQ62458:KXQ62464 LHM62458:LHM62464 LRI62458:LRI62464 MBE62458:MBE62464 MLA62458:MLA62464 MUW62458:MUW62464 NES62458:NES62464 NOO62458:NOO62464 NYK62458:NYK62464 OIG62458:OIG62464 OSC62458:OSC62464 PBY62458:PBY62464 PLU62458:PLU62464 PVQ62458:PVQ62464 QFM62458:QFM62464 QPI62458:QPI62464 QZE62458:QZE62464 RJA62458:RJA62464 RSW62458:RSW62464 SCS62458:SCS62464 SMO62458:SMO62464 SWK62458:SWK62464 TGG62458:TGG62464 TQC62458:TQC62464 TZY62458:TZY62464 UJU62458:UJU62464 UTQ62458:UTQ62464 VDM62458:VDM62464 VNI62458:VNI62464 EK127994:EK128000 OG127994:OG128000 YC127994:YC128000 AHY127994:AHY128000 ARU127994:ARU128000 BBQ127994:BBQ128000 BLM127994:BLM128000 BVI127994:BVI128000 CFE127994:CFE128000 CPA127994:CPA128000 CYW127994:CYW128000 DIS127994:DIS128000 DSO127994:DSO128000 ECK127994:ECK128000 EMG127994:EMG128000 EWC127994:EWC128000 FFY127994:FFY128000 FPU127994:FPU128000 FZQ127994:FZQ128000 GJM127994:GJM128000 GTI127994:GTI128000 HDE127994:HDE128000 HNA127994:HNA128000 HWW127994:HWW128000 IGS127994:IGS128000 IQO127994:IQO128000 JAK127994:JAK128000 JKG127994:JKG128000 JUC127994:JUC128000 KDY127994:KDY128000 KNU127994:KNU128000 KXQ127994:KXQ128000 LHM127994:LHM128000 LRI127994:LRI128000 MBE127994:MBE128000 MLA127994:MLA128000 MUW127994:MUW128000 NES127994:NES128000 NOO127994:NOO128000 NYK127994:NYK128000 OIG127994:OIG128000 OSC127994:OSC128000 PBY127994:PBY128000 PLU127994:PLU128000 PVQ127994:PVQ128000 QFM127994:QFM128000 QPI127994:QPI128000 QZE127994:QZE128000 RJA127994:RJA128000 RSW127994:RSW128000 SCS127994:SCS128000 SMO127994:SMO128000 SWK127994:SWK128000 TGG127994:TGG128000 TQC127994:TQC128000 TZY127994:TZY128000 UJU127994:UJU128000 UTQ127994:UTQ128000 VDM127994:VDM128000 VNI127994:VNI128000 EK193530:EK193536 OG193530:OG193536 YC193530:YC193536 AHY193530:AHY193536 ARU193530:ARU193536 BBQ193530:BBQ193536 BLM193530:BLM193536 BVI193530:BVI193536 CFE193530:CFE193536 CPA193530:CPA193536 CYW193530:CYW193536 DIS193530:DIS193536 DSO193530:DSO193536 ECK193530:ECK193536 EMG193530:EMG193536 EWC193530:EWC193536 FFY193530:FFY193536 FPU193530:FPU193536 FZQ193530:FZQ193536 GJM193530:GJM193536 GTI193530:GTI193536 HDE193530:HDE193536 HNA193530:HNA193536 HWW193530:HWW193536 IGS193530:IGS193536 IQO193530:IQO193536 JAK193530:JAK193536 JKG193530:JKG193536 JUC193530:JUC193536 KDY193530:KDY193536 KNU193530:KNU193536 KXQ193530:KXQ193536 LHM193530:LHM193536 LRI193530:LRI193536 MBE193530:MBE193536 MLA193530:MLA193536 MUW193530:MUW193536 NES193530:NES193536 NOO193530:NOO193536 NYK193530:NYK193536 OIG193530:OIG193536 OSC193530:OSC193536 PBY193530:PBY193536 PLU193530:PLU193536 PVQ193530:PVQ193536 QFM193530:QFM193536 QPI193530:QPI193536 QZE193530:QZE193536 RJA193530:RJA193536 RSW193530:RSW193536 SCS193530:SCS193536 SMO193530:SMO193536 SWK193530:SWK193536 TGG193530:TGG193536 TQC193530:TQC193536 TZY193530:TZY193536 UJU193530:UJU193536 UTQ193530:UTQ193536 VDM193530:VDM193536 VNI193530:VNI193536 EK259066:EK259072 OG259066:OG259072 YC259066:YC259072 AHY259066:AHY259072 ARU259066:ARU259072 BBQ259066:BBQ259072 BLM259066:BLM259072 BVI259066:BVI259072 CFE259066:CFE259072 CPA259066:CPA259072 CYW259066:CYW259072 DIS259066:DIS259072 DSO259066:DSO259072 ECK259066:ECK259072 EMG259066:EMG259072 EWC259066:EWC259072 FFY259066:FFY259072 FPU259066:FPU259072 FZQ259066:FZQ259072 GJM259066:GJM259072 GTI259066:GTI259072 HDE259066:HDE259072 HNA259066:HNA259072 HWW259066:HWW259072 IGS259066:IGS259072 IQO259066:IQO259072 JAK259066:JAK259072 JKG259066:JKG259072 JUC259066:JUC259072 KDY259066:KDY259072 KNU259066:KNU259072 KXQ259066:KXQ259072 LHM259066:LHM259072 LRI259066:LRI259072 MBE259066:MBE259072 MLA259066:MLA259072 MUW259066:MUW259072 NES259066:NES259072 NOO259066:NOO259072 NYK259066:NYK259072 OIG259066:OIG259072 OSC259066:OSC259072 PBY259066:PBY259072 PLU259066:PLU259072 PVQ259066:PVQ259072 QFM259066:QFM259072 QPI259066:QPI259072 QZE259066:QZE259072 RJA259066:RJA259072 RSW259066:RSW259072 SCS259066:SCS259072 SMO259066:SMO259072 SWK259066:SWK259072 TGG259066:TGG259072 TQC259066:TQC259072 TZY259066:TZY259072 UJU259066:UJU259072 UTQ259066:UTQ259072 VDM259066:VDM259072 VNI259066:VNI259072 EK324602:EK324608 OG324602:OG324608 YC324602:YC324608 AHY324602:AHY324608 ARU324602:ARU324608 BBQ324602:BBQ324608 BLM324602:BLM324608 BVI324602:BVI324608 CFE324602:CFE324608 CPA324602:CPA324608 CYW324602:CYW324608 DIS324602:DIS324608 DSO324602:DSO324608 ECK324602:ECK324608 EMG324602:EMG324608 EWC324602:EWC324608 FFY324602:FFY324608 FPU324602:FPU324608 FZQ324602:FZQ324608 GJM324602:GJM324608 GTI324602:GTI324608 HDE324602:HDE324608 HNA324602:HNA324608 HWW324602:HWW324608 IGS324602:IGS324608 IQO324602:IQO324608 JAK324602:JAK324608 JKG324602:JKG324608 JUC324602:JUC324608 KDY324602:KDY324608 KNU324602:KNU324608 KXQ324602:KXQ324608 LHM324602:LHM324608 LRI324602:LRI324608 MBE324602:MBE324608 MLA324602:MLA324608 MUW324602:MUW324608 NES324602:NES324608 NOO324602:NOO324608 NYK324602:NYK324608 OIG324602:OIG324608 OSC324602:OSC324608 PBY324602:PBY324608 PLU324602:PLU324608 PVQ324602:PVQ324608 QFM324602:QFM324608 QPI324602:QPI324608 QZE324602:QZE324608 RJA324602:RJA324608 RSW324602:RSW324608 SCS324602:SCS324608 SMO324602:SMO324608 SWK324602:SWK324608 TGG324602:TGG324608 TQC324602:TQC324608 TZY324602:TZY324608 UJU324602:UJU324608 UTQ324602:UTQ324608 VDM324602:VDM324608 VNI324602:VNI324608 EK390138:EK390144 OG390138:OG390144 YC390138:YC390144 AHY390138:AHY390144 ARU390138:ARU390144 BBQ390138:BBQ390144 BLM390138:BLM390144 BVI390138:BVI390144 CFE390138:CFE390144 CPA390138:CPA390144 CYW390138:CYW390144 DIS390138:DIS390144 DSO390138:DSO390144 ECK390138:ECK390144 EMG390138:EMG390144 EWC390138:EWC390144 FFY390138:FFY390144 FPU390138:FPU390144 FZQ390138:FZQ390144 GJM390138:GJM390144 GTI390138:GTI390144 HDE390138:HDE390144 HNA390138:HNA390144 HWW390138:HWW390144 IGS390138:IGS390144 IQO390138:IQO390144 JAK390138:JAK390144 JKG390138:JKG390144 JUC390138:JUC390144 KDY390138:KDY390144 KNU390138:KNU390144 KXQ390138:KXQ390144 LHM390138:LHM390144 LRI390138:LRI390144 MBE390138:MBE390144 MLA390138:MLA390144 MUW390138:MUW390144 NES390138:NES390144 NOO390138:NOO390144 NYK390138:NYK390144 OIG390138:OIG390144 OSC390138:OSC390144 PBY390138:PBY390144 PLU390138:PLU390144 PVQ390138:PVQ390144 QFM390138:QFM390144 QPI390138:QPI390144 QZE390138:QZE390144 RJA390138:RJA390144 RSW390138:RSW390144 SCS390138:SCS390144 SMO390138:SMO390144 SWK390138:SWK390144 TGG390138:TGG390144 TQC390138:TQC390144 TZY390138:TZY390144 UJU390138:UJU390144 UTQ390138:UTQ390144 VDM390138:VDM390144 VNI390138:VNI390144 EK455674:EK455680 OG455674:OG455680 YC455674:YC455680 AHY455674:AHY455680 ARU455674:ARU455680 BBQ455674:BBQ455680 BLM455674:BLM455680 BVI455674:BVI455680 CFE455674:CFE455680 CPA455674:CPA455680 CYW455674:CYW455680 DIS455674:DIS455680 DSO455674:DSO455680 ECK455674:ECK455680 EMG455674:EMG455680 EWC455674:EWC455680 FFY455674:FFY455680 FPU455674:FPU455680 FZQ455674:FZQ455680 GJM455674:GJM455680 GTI455674:GTI455680 HDE455674:HDE455680 HNA455674:HNA455680 HWW455674:HWW455680 IGS455674:IGS455680 IQO455674:IQO455680 JAK455674:JAK455680 JKG455674:JKG455680 JUC455674:JUC455680 KDY455674:KDY455680 KNU455674:KNU455680 KXQ455674:KXQ455680 LHM455674:LHM455680 LRI455674:LRI455680 MBE455674:MBE455680 MLA455674:MLA455680 MUW455674:MUW455680 NES455674:NES455680 NOO455674:NOO455680 NYK455674:NYK455680 OIG455674:OIG455680 OSC455674:OSC455680 PBY455674:PBY455680 PLU455674:PLU455680 PVQ455674:PVQ455680 QFM455674:QFM455680 QPI455674:QPI455680 QZE455674:QZE455680 RJA455674:RJA455680 RSW455674:RSW455680 SCS455674:SCS455680 SMO455674:SMO455680 SWK455674:SWK455680 TGG455674:TGG455680 TQC455674:TQC455680 TZY455674:TZY455680 UJU455674:UJU455680 UTQ455674:UTQ455680 VDM455674:VDM455680 VNI455674:VNI455680 EK521210:EK521216 OG521210:OG521216 YC521210:YC521216 AHY521210:AHY521216 ARU521210:ARU521216 BBQ521210:BBQ521216 BLM521210:BLM521216 BVI521210:BVI521216 CFE521210:CFE521216 CPA521210:CPA521216 CYW521210:CYW521216 DIS521210:DIS521216 DSO521210:DSO521216 ECK521210:ECK521216 EMG521210:EMG521216 EWC521210:EWC521216 FFY521210:FFY521216 FPU521210:FPU521216 FZQ521210:FZQ521216 GJM521210:GJM521216 GTI521210:GTI521216 HDE521210:HDE521216 HNA521210:HNA521216 HWW521210:HWW521216 IGS521210:IGS521216 IQO521210:IQO521216 JAK521210:JAK521216 JKG521210:JKG521216 JUC521210:JUC521216 KDY521210:KDY521216 KNU521210:KNU521216 KXQ521210:KXQ521216 LHM521210:LHM521216 LRI521210:LRI521216 MBE521210:MBE521216 MLA521210:MLA521216 MUW521210:MUW521216 NES521210:NES521216 NOO521210:NOO521216 NYK521210:NYK521216 OIG521210:OIG521216 OSC521210:OSC521216 PBY521210:PBY521216 PLU521210:PLU521216 PVQ521210:PVQ521216 QFM521210:QFM521216 QPI521210:QPI521216 QZE521210:QZE521216 RJA521210:RJA521216 RSW521210:RSW521216 SCS521210:SCS521216 SMO521210:SMO521216 SWK521210:SWK521216 TGG521210:TGG521216 TQC521210:TQC521216 TZY521210:TZY521216 UJU521210:UJU521216 UTQ521210:UTQ521216 VDM521210:VDM521216 VNI521210:VNI521216 EK586746:EK586752 OG586746:OG586752 YC586746:YC586752 AHY586746:AHY586752 ARU586746:ARU586752 BBQ586746:BBQ586752 BLM586746:BLM586752 BVI586746:BVI586752 CFE586746:CFE586752 CPA586746:CPA586752 CYW586746:CYW586752 DIS586746:DIS586752 DSO586746:DSO586752 ECK586746:ECK586752 EMG586746:EMG586752 EWC586746:EWC586752 FFY586746:FFY586752 FPU586746:FPU586752 FZQ586746:FZQ586752 GJM586746:GJM586752 GTI586746:GTI586752 HDE586746:HDE586752 HNA586746:HNA586752 HWW586746:HWW586752 IGS586746:IGS586752 IQO586746:IQO586752 JAK586746:JAK586752 JKG586746:JKG586752 JUC586746:JUC586752 KDY586746:KDY586752 KNU586746:KNU586752 KXQ586746:KXQ586752 LHM586746:LHM586752 LRI586746:LRI586752 MBE586746:MBE586752 MLA586746:MLA586752 MUW586746:MUW586752 NES586746:NES586752 NOO586746:NOO586752 NYK586746:NYK586752 OIG586746:OIG586752 OSC586746:OSC586752 PBY586746:PBY586752 PLU586746:PLU586752 PVQ586746:PVQ586752 QFM586746:QFM586752 QPI586746:QPI586752 QZE586746:QZE586752 RJA586746:RJA586752 RSW586746:RSW586752 SCS586746:SCS586752 SMO586746:SMO586752 SWK586746:SWK586752 TGG586746:TGG586752 TQC586746:TQC586752 TZY586746:TZY586752 UJU586746:UJU586752 UTQ586746:UTQ586752 VDM586746:VDM586752 VNI586746:VNI586752 EK652282:EK652288 OG652282:OG652288 YC652282:YC652288 AHY652282:AHY652288 ARU652282:ARU652288 BBQ652282:BBQ652288 BLM652282:BLM652288 BVI652282:BVI652288 CFE652282:CFE652288 CPA652282:CPA652288 CYW652282:CYW652288 DIS652282:DIS652288 DSO652282:DSO652288 ECK652282:ECK652288 EMG652282:EMG652288 EWC652282:EWC652288 FFY652282:FFY652288 FPU652282:FPU652288 FZQ652282:FZQ652288 GJM652282:GJM652288 GTI652282:GTI652288 HDE652282:HDE652288 HNA652282:HNA652288 HWW652282:HWW652288 IGS652282:IGS652288 IQO652282:IQO652288 JAK652282:JAK652288 JKG652282:JKG652288 JUC652282:JUC652288 KDY652282:KDY652288 KNU652282:KNU652288 KXQ652282:KXQ652288 LHM652282:LHM652288 LRI652282:LRI652288 MBE652282:MBE652288 MLA652282:MLA652288 MUW652282:MUW652288 NES652282:NES652288 NOO652282:NOO652288 NYK652282:NYK652288 OIG652282:OIG652288 OSC652282:OSC652288 PBY652282:PBY652288 PLU652282:PLU652288 PVQ652282:PVQ652288 QFM652282:QFM652288 QPI652282:QPI652288 QZE652282:QZE652288 RJA652282:RJA652288 RSW652282:RSW652288 SCS652282:SCS652288 SMO652282:SMO652288 SWK652282:SWK652288 TGG652282:TGG652288 TQC652282:TQC652288 TZY652282:TZY652288 UJU652282:UJU652288 UTQ652282:UTQ652288 VDM652282:VDM652288 VNI652282:VNI652288 EK717818:EK717824 OG717818:OG717824 YC717818:YC717824 AHY717818:AHY717824 ARU717818:ARU717824 BBQ717818:BBQ717824 BLM717818:BLM717824 BVI717818:BVI717824 CFE717818:CFE717824 CPA717818:CPA717824 CYW717818:CYW717824 DIS717818:DIS717824 DSO717818:DSO717824 ECK717818:ECK717824 EMG717818:EMG717824 EWC717818:EWC717824 FFY717818:FFY717824 FPU717818:FPU717824 FZQ717818:FZQ717824 GJM717818:GJM717824 GTI717818:GTI717824 HDE717818:HDE717824 HNA717818:HNA717824 HWW717818:HWW717824 IGS717818:IGS717824 IQO717818:IQO717824 JAK717818:JAK717824 JKG717818:JKG717824 JUC717818:JUC717824 KDY717818:KDY717824 KNU717818:KNU717824 KXQ717818:KXQ717824 LHM717818:LHM717824 LRI717818:LRI717824 MBE717818:MBE717824 MLA717818:MLA717824 MUW717818:MUW717824 NES717818:NES717824 NOO717818:NOO717824 NYK717818:NYK717824 OIG717818:OIG717824 OSC717818:OSC717824 PBY717818:PBY717824 PLU717818:PLU717824 PVQ717818:PVQ717824 QFM717818:QFM717824 QPI717818:QPI717824 QZE717818:QZE717824 RJA717818:RJA717824 RSW717818:RSW717824 SCS717818:SCS717824 SMO717818:SMO717824 SWK717818:SWK717824 TGG717818:TGG717824 TQC717818:TQC717824 TZY717818:TZY717824 UJU717818:UJU717824 UTQ717818:UTQ717824 VDM717818:VDM717824 VNI717818:VNI717824 EK783354:EK783360 OG783354:OG783360 YC783354:YC783360 AHY783354:AHY783360 ARU783354:ARU783360 BBQ783354:BBQ783360 BLM783354:BLM783360 BVI783354:BVI783360 CFE783354:CFE783360 CPA783354:CPA783360 CYW783354:CYW783360 DIS783354:DIS783360 DSO783354:DSO783360 ECK783354:ECK783360 EMG783354:EMG783360 EWC783354:EWC783360 FFY783354:FFY783360 FPU783354:FPU783360 FZQ783354:FZQ783360 GJM783354:GJM783360 GTI783354:GTI783360 HDE783354:HDE783360 HNA783354:HNA783360 HWW783354:HWW783360 IGS783354:IGS783360 IQO783354:IQO783360 JAK783354:JAK783360 JKG783354:JKG783360 JUC783354:JUC783360 KDY783354:KDY783360 KNU783354:KNU783360 KXQ783354:KXQ783360 LHM783354:LHM783360 LRI783354:LRI783360 MBE783354:MBE783360 MLA783354:MLA783360 MUW783354:MUW783360 NES783354:NES783360 NOO783354:NOO783360 NYK783354:NYK783360 OIG783354:OIG783360 OSC783354:OSC783360 PBY783354:PBY783360 PLU783354:PLU783360 PVQ783354:PVQ783360 QFM783354:QFM783360 QPI783354:QPI783360 QZE783354:QZE783360 RJA783354:RJA783360 RSW783354:RSW783360 SCS783354:SCS783360 SMO783354:SMO783360 SWK783354:SWK783360 TGG783354:TGG783360 TQC783354:TQC783360 TZY783354:TZY783360 UJU783354:UJU783360 UTQ783354:UTQ783360 VDM783354:VDM783360 VNI783354:VNI783360 EK848890:EK848896 OG848890:OG848896 YC848890:YC848896 AHY848890:AHY848896 ARU848890:ARU848896 BBQ848890:BBQ848896 BLM848890:BLM848896 BVI848890:BVI848896 CFE848890:CFE848896 CPA848890:CPA848896 CYW848890:CYW848896 DIS848890:DIS848896 DSO848890:DSO848896 ECK848890:ECK848896 EMG848890:EMG848896 EWC848890:EWC848896 FFY848890:FFY848896 FPU848890:FPU848896 FZQ848890:FZQ848896 GJM848890:GJM848896 GTI848890:GTI848896 HDE848890:HDE848896 HNA848890:HNA848896 HWW848890:HWW848896 IGS848890:IGS848896 IQO848890:IQO848896 JAK848890:JAK848896 JKG848890:JKG848896 JUC848890:JUC848896 KDY848890:KDY848896 KNU848890:KNU848896 KXQ848890:KXQ848896 LHM848890:LHM848896 LRI848890:LRI848896 MBE848890:MBE848896 MLA848890:MLA848896 MUW848890:MUW848896 NES848890:NES848896 NOO848890:NOO848896 NYK848890:NYK848896 OIG848890:OIG848896 OSC848890:OSC848896 PBY848890:PBY848896 PLU848890:PLU848896 PVQ848890:PVQ848896 QFM848890:QFM848896 QPI848890:QPI848896 QZE848890:QZE848896 RJA848890:RJA848896 RSW848890:RSW848896 SCS848890:SCS848896 SMO848890:SMO848896 SWK848890:SWK848896 TGG848890:TGG848896 TQC848890:TQC848896 TZY848890:TZY848896 UJU848890:UJU848896 UTQ848890:UTQ848896 VDM848890:VDM848896 VNI848890:VNI848896 EK914426:EK914432 OG914426:OG914432 YC914426:YC914432 AHY914426:AHY914432 ARU914426:ARU914432 BBQ914426:BBQ914432 BLM914426:BLM914432 BVI914426:BVI914432 CFE914426:CFE914432 CPA914426:CPA914432 CYW914426:CYW914432 DIS914426:DIS914432 DSO914426:DSO914432 ECK914426:ECK914432 EMG914426:EMG914432 EWC914426:EWC914432 FFY914426:FFY914432 FPU914426:FPU914432 FZQ914426:FZQ914432 GJM914426:GJM914432 GTI914426:GTI914432 HDE914426:HDE914432 HNA914426:HNA914432 HWW914426:HWW914432 IGS914426:IGS914432 IQO914426:IQO914432 JAK914426:JAK914432 JKG914426:JKG914432 JUC914426:JUC914432 KDY914426:KDY914432 KNU914426:KNU914432 KXQ914426:KXQ914432 LHM914426:LHM914432 LRI914426:LRI914432 MBE914426:MBE914432 MLA914426:MLA914432 MUW914426:MUW914432 NES914426:NES914432 NOO914426:NOO914432 NYK914426:NYK914432 OIG914426:OIG914432 OSC914426:OSC914432 PBY914426:PBY914432 PLU914426:PLU914432 PVQ914426:PVQ914432 QFM914426:QFM914432 QPI914426:QPI914432 QZE914426:QZE914432 RJA914426:RJA914432 RSW914426:RSW914432 SCS914426:SCS914432 SMO914426:SMO914432 SWK914426:SWK914432 TGG914426:TGG914432 TQC914426:TQC914432 TZY914426:TZY914432 UJU914426:UJU914432 UTQ914426:UTQ914432 VDM914426:VDM914432 VNI914426:VNI914432 EK979962:EK979968 OG979962:OG979968 YC979962:YC979968 AHY979962:AHY979968 ARU979962:ARU979968 BBQ979962:BBQ979968 BLM979962:BLM979968 BVI979962:BVI979968 CFE979962:CFE979968 CPA979962:CPA979968 CYW979962:CYW979968 DIS979962:DIS979968 DSO979962:DSO979968 ECK979962:ECK979968 EMG979962:EMG979968 EWC979962:EWC979968 FFY979962:FFY979968 FPU979962:FPU979968 FZQ979962:FZQ979968 GJM979962:GJM979968 GTI979962:GTI979968 HDE979962:HDE979968 HNA979962:HNA979968 HWW979962:HWW979968 IGS979962:IGS979968 IQO979962:IQO979968 JAK979962:JAK979968 JKG979962:JKG979968 JUC979962:JUC979968 KDY979962:KDY979968 KNU979962:KNU979968 KXQ979962:KXQ979968 LHM979962:LHM979968 LRI979962:LRI979968 MBE979962:MBE979968 MLA979962:MLA979968 MUW979962:MUW979968 NES979962:NES979968 NOO979962:NOO979968 NYK979962:NYK979968 OIG979962:OIG979968 OSC979962:OSC979968 PBY979962:PBY979968 PLU979962:PLU979968 PVQ979962:PVQ979968 QFM979962:QFM979968 QPI979962:QPI979968 QZE979962:QZE979968 RJA979962:RJA979968 RSW979962:RSW979968 SCS979962:SCS979968 SMO979962:SMO979968 SWK979962:SWK979968 TGG979962:TGG979968 TQC979962:TQC979968 TZY979962:TZY979968 UJU979962:UJU979968 UTQ979962:UTQ979968 VDM979962:VDM979968 VNI979962:VNI979968">
      <formula1>"LNG,Boru Gazı"</formula1>
    </dataValidation>
  </dataValidation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0">
    <tabColor rgb="FFFF0000"/>
  </sheetPr>
  <dimension ref="A1:XFB22"/>
  <sheetViews>
    <sheetView topLeftCell="B1" zoomScale="90" zoomScaleNormal="90" workbookViewId="0">
      <selection activeCell="G13" sqref="G13"/>
    </sheetView>
  </sheetViews>
  <sheetFormatPr defaultRowHeight="12.75"/>
  <cols>
    <col min="1" max="1" width="24.42578125" style="13" customWidth="1"/>
    <col min="2" max="2" width="22.7109375" style="13" customWidth="1"/>
    <col min="3" max="3" width="24.140625" style="13" customWidth="1"/>
    <col min="4" max="4" width="21" style="13" customWidth="1"/>
    <col min="5" max="5" width="20.7109375" style="527" customWidth="1"/>
    <col min="6" max="6" width="16.7109375" style="13" customWidth="1"/>
    <col min="7" max="7" width="19.140625" style="13" customWidth="1"/>
    <col min="8" max="8" width="18.85546875" style="13" customWidth="1"/>
    <col min="9" max="9" width="15.85546875" style="13" bestFit="1" customWidth="1"/>
    <col min="10" max="10" width="16.5703125" style="13" customWidth="1"/>
    <col min="11" max="11" width="17.7109375" style="13" customWidth="1"/>
    <col min="12" max="137" width="9.140625" style="13"/>
    <col min="138" max="138" width="27.42578125" style="13" customWidth="1"/>
    <col min="139" max="139" width="17.85546875" style="13" customWidth="1"/>
    <col min="140" max="140" width="26" style="13" customWidth="1"/>
    <col min="141" max="141" width="10.42578125" style="13" customWidth="1"/>
    <col min="142" max="142" width="13" style="13" customWidth="1"/>
    <col min="143" max="143" width="32.42578125" style="13" bestFit="1" customWidth="1"/>
    <col min="144" max="393" width="9.140625" style="13"/>
    <col min="394" max="394" width="27.42578125" style="13" customWidth="1"/>
    <col min="395" max="395" width="17.85546875" style="13" customWidth="1"/>
    <col min="396" max="396" width="26" style="13" customWidth="1"/>
    <col min="397" max="397" width="10.42578125" style="13" customWidth="1"/>
    <col min="398" max="398" width="13" style="13" customWidth="1"/>
    <col min="399" max="399" width="32.42578125" style="13" bestFit="1" customWidth="1"/>
    <col min="400" max="649" width="9.140625" style="13"/>
    <col min="650" max="650" width="27.42578125" style="13" customWidth="1"/>
    <col min="651" max="651" width="17.85546875" style="13" customWidth="1"/>
    <col min="652" max="652" width="26" style="13" customWidth="1"/>
    <col min="653" max="653" width="10.42578125" style="13" customWidth="1"/>
    <col min="654" max="654" width="13" style="13" customWidth="1"/>
    <col min="655" max="655" width="32.42578125" style="13" bestFit="1" customWidth="1"/>
    <col min="656" max="905" width="9.140625" style="13"/>
    <col min="906" max="906" width="27.42578125" style="13" customWidth="1"/>
    <col min="907" max="907" width="17.85546875" style="13" customWidth="1"/>
    <col min="908" max="908" width="26" style="13" customWidth="1"/>
    <col min="909" max="909" width="10.42578125" style="13" customWidth="1"/>
    <col min="910" max="910" width="13" style="13" customWidth="1"/>
    <col min="911" max="911" width="32.42578125" style="13" bestFit="1" customWidth="1"/>
    <col min="912" max="1161" width="9.140625" style="13"/>
    <col min="1162" max="1162" width="27.42578125" style="13" customWidth="1"/>
    <col min="1163" max="1163" width="17.85546875" style="13" customWidth="1"/>
    <col min="1164" max="1164" width="26" style="13" customWidth="1"/>
    <col min="1165" max="1165" width="10.42578125" style="13" customWidth="1"/>
    <col min="1166" max="1166" width="13" style="13" customWidth="1"/>
    <col min="1167" max="1167" width="32.42578125" style="13" bestFit="1" customWidth="1"/>
    <col min="1168" max="1417" width="9.140625" style="13"/>
    <col min="1418" max="1418" width="27.42578125" style="13" customWidth="1"/>
    <col min="1419" max="1419" width="17.85546875" style="13" customWidth="1"/>
    <col min="1420" max="1420" width="26" style="13" customWidth="1"/>
    <col min="1421" max="1421" width="10.42578125" style="13" customWidth="1"/>
    <col min="1422" max="1422" width="13" style="13" customWidth="1"/>
    <col min="1423" max="1423" width="32.42578125" style="13" bestFit="1" customWidth="1"/>
    <col min="1424" max="1673" width="9.140625" style="13"/>
    <col min="1674" max="1674" width="27.42578125" style="13" customWidth="1"/>
    <col min="1675" max="1675" width="17.85546875" style="13" customWidth="1"/>
    <col min="1676" max="1676" width="26" style="13" customWidth="1"/>
    <col min="1677" max="1677" width="10.42578125" style="13" customWidth="1"/>
    <col min="1678" max="1678" width="13" style="13" customWidth="1"/>
    <col min="1679" max="1679" width="32.42578125" style="13" bestFit="1" customWidth="1"/>
    <col min="1680" max="1732" width="9.140625" style="13"/>
    <col min="1733" max="1733" width="11.7109375" style="13" bestFit="1" customWidth="1"/>
    <col min="1734" max="1734" width="13.28515625" style="13" bestFit="1" customWidth="1"/>
    <col min="1735" max="1735" width="27.140625" style="13" customWidth="1"/>
    <col min="1736" max="1928" width="9.140625" style="13"/>
    <col min="1929" max="1929" width="27.42578125" style="13" customWidth="1"/>
    <col min="1930" max="1930" width="17.85546875" style="13" customWidth="1"/>
    <col min="1931" max="1931" width="26" style="13" customWidth="1"/>
    <col min="1932" max="1932" width="10.42578125" style="13" customWidth="1"/>
    <col min="1933" max="1933" width="13" style="13" customWidth="1"/>
    <col min="1934" max="1934" width="32.42578125" style="13" bestFit="1" customWidth="1"/>
    <col min="1935" max="2184" width="9.140625" style="13"/>
    <col min="2185" max="2185" width="27.42578125" style="13" customWidth="1"/>
    <col min="2186" max="2186" width="17.85546875" style="13" customWidth="1"/>
    <col min="2187" max="2187" width="26" style="13" customWidth="1"/>
    <col min="2188" max="2188" width="10.42578125" style="13" customWidth="1"/>
    <col min="2189" max="2189" width="13" style="13" customWidth="1"/>
    <col min="2190" max="2190" width="32.42578125" style="13" bestFit="1" customWidth="1"/>
    <col min="2191" max="2440" width="9.140625" style="13"/>
    <col min="2441" max="2441" width="27.42578125" style="13" customWidth="1"/>
    <col min="2442" max="2442" width="17.85546875" style="13" customWidth="1"/>
    <col min="2443" max="2443" width="26" style="13" customWidth="1"/>
    <col min="2444" max="2444" width="10.42578125" style="13" customWidth="1"/>
    <col min="2445" max="2445" width="13" style="13" customWidth="1"/>
    <col min="2446" max="2446" width="32.42578125" style="13" bestFit="1" customWidth="1"/>
    <col min="2447" max="2696" width="9.140625" style="13"/>
    <col min="2697" max="2697" width="27.42578125" style="13" customWidth="1"/>
    <col min="2698" max="2698" width="17.85546875" style="13" customWidth="1"/>
    <col min="2699" max="2699" width="26" style="13" customWidth="1"/>
    <col min="2700" max="2700" width="10.42578125" style="13" customWidth="1"/>
    <col min="2701" max="2701" width="13" style="13" customWidth="1"/>
    <col min="2702" max="2702" width="32.42578125" style="13" bestFit="1" customWidth="1"/>
    <col min="2703" max="2952" width="9.140625" style="13"/>
    <col min="2953" max="2953" width="27.42578125" style="13" customWidth="1"/>
    <col min="2954" max="2954" width="17.85546875" style="13" customWidth="1"/>
    <col min="2955" max="2955" width="26" style="13" customWidth="1"/>
    <col min="2956" max="2956" width="10.42578125" style="13" customWidth="1"/>
    <col min="2957" max="2957" width="13" style="13" customWidth="1"/>
    <col min="2958" max="2958" width="32.42578125" style="13" bestFit="1" customWidth="1"/>
    <col min="2959" max="3208" width="9.140625" style="13"/>
    <col min="3209" max="3209" width="27.42578125" style="13" customWidth="1"/>
    <col min="3210" max="3210" width="17.85546875" style="13" customWidth="1"/>
    <col min="3211" max="3211" width="26" style="13" customWidth="1"/>
    <col min="3212" max="3212" width="10.42578125" style="13" customWidth="1"/>
    <col min="3213" max="3213" width="13" style="13" customWidth="1"/>
    <col min="3214" max="3214" width="32.42578125" style="13" bestFit="1" customWidth="1"/>
    <col min="3215" max="3464" width="9.140625" style="13"/>
    <col min="3465" max="3465" width="27.42578125" style="13" customWidth="1"/>
    <col min="3466" max="3466" width="17.85546875" style="13" customWidth="1"/>
    <col min="3467" max="3467" width="26" style="13" customWidth="1"/>
    <col min="3468" max="3468" width="10.42578125" style="13" customWidth="1"/>
    <col min="3469" max="3469" width="13" style="13" customWidth="1"/>
    <col min="3470" max="3470" width="32.42578125" style="13" bestFit="1" customWidth="1"/>
    <col min="3471" max="3720" width="9.140625" style="13"/>
    <col min="3721" max="3721" width="27.42578125" style="13" customWidth="1"/>
    <col min="3722" max="3722" width="17.85546875" style="13" customWidth="1"/>
    <col min="3723" max="3723" width="26" style="13" customWidth="1"/>
    <col min="3724" max="3724" width="10.42578125" style="13" customWidth="1"/>
    <col min="3725" max="3725" width="13" style="13" customWidth="1"/>
    <col min="3726" max="3726" width="32.42578125" style="13" bestFit="1" customWidth="1"/>
    <col min="3727" max="3976" width="9.140625" style="13"/>
    <col min="3977" max="3977" width="27.42578125" style="13" customWidth="1"/>
    <col min="3978" max="3978" width="17.85546875" style="13" customWidth="1"/>
    <col min="3979" max="3979" width="26" style="13" customWidth="1"/>
    <col min="3980" max="3980" width="10.42578125" style="13" customWidth="1"/>
    <col min="3981" max="3981" width="13" style="13" customWidth="1"/>
    <col min="3982" max="3982" width="32.42578125" style="13" bestFit="1" customWidth="1"/>
    <col min="3983" max="4232" width="9.140625" style="13"/>
    <col min="4233" max="4233" width="27.42578125" style="13" customWidth="1"/>
    <col min="4234" max="4234" width="17.85546875" style="13" customWidth="1"/>
    <col min="4235" max="4235" width="26" style="13" customWidth="1"/>
    <col min="4236" max="4236" width="10.42578125" style="13" customWidth="1"/>
    <col min="4237" max="4237" width="13" style="13" customWidth="1"/>
    <col min="4238" max="4238" width="32.42578125" style="13" bestFit="1" customWidth="1"/>
    <col min="4239" max="4488" width="9.140625" style="13"/>
    <col min="4489" max="4489" width="27.42578125" style="13" customWidth="1"/>
    <col min="4490" max="4490" width="17.85546875" style="13" customWidth="1"/>
    <col min="4491" max="4491" width="26" style="13" customWidth="1"/>
    <col min="4492" max="4492" width="10.42578125" style="13" customWidth="1"/>
    <col min="4493" max="4493" width="13" style="13" customWidth="1"/>
    <col min="4494" max="4494" width="32.42578125" style="13" bestFit="1" customWidth="1"/>
    <col min="4495" max="4744" width="9.140625" style="13"/>
    <col min="4745" max="4745" width="27.42578125" style="13" customWidth="1"/>
    <col min="4746" max="4746" width="17.85546875" style="13" customWidth="1"/>
    <col min="4747" max="4747" width="26" style="13" customWidth="1"/>
    <col min="4748" max="4748" width="10.42578125" style="13" customWidth="1"/>
    <col min="4749" max="4749" width="13" style="13" customWidth="1"/>
    <col min="4750" max="4750" width="32.42578125" style="13" bestFit="1" customWidth="1"/>
    <col min="4751" max="5000" width="9.140625" style="13"/>
    <col min="5001" max="5001" width="27.42578125" style="13" customWidth="1"/>
    <col min="5002" max="5002" width="17.85546875" style="13" customWidth="1"/>
    <col min="5003" max="5003" width="26" style="13" customWidth="1"/>
    <col min="5004" max="5004" width="10.42578125" style="13" customWidth="1"/>
    <col min="5005" max="5005" width="13" style="13" customWidth="1"/>
    <col min="5006" max="5006" width="32.42578125" style="13" bestFit="1" customWidth="1"/>
    <col min="5007" max="5256" width="9.140625" style="13"/>
    <col min="5257" max="5257" width="27.42578125" style="13" customWidth="1"/>
    <col min="5258" max="5258" width="17.85546875" style="13" customWidth="1"/>
    <col min="5259" max="5259" width="26" style="13" customWidth="1"/>
    <col min="5260" max="5260" width="10.42578125" style="13" customWidth="1"/>
    <col min="5261" max="5261" width="13" style="13" customWidth="1"/>
    <col min="5262" max="5262" width="32.42578125" style="13" bestFit="1" customWidth="1"/>
    <col min="5263" max="5512" width="9.140625" style="13"/>
    <col min="5513" max="5513" width="27.42578125" style="13" customWidth="1"/>
    <col min="5514" max="5514" width="17.85546875" style="13" customWidth="1"/>
    <col min="5515" max="5515" width="26" style="13" customWidth="1"/>
    <col min="5516" max="5516" width="10.42578125" style="13" customWidth="1"/>
    <col min="5517" max="5517" width="13" style="13" customWidth="1"/>
    <col min="5518" max="5518" width="32.42578125" style="13" bestFit="1" customWidth="1"/>
    <col min="5519" max="5768" width="9.140625" style="13"/>
    <col min="5769" max="5769" width="27.42578125" style="13" customWidth="1"/>
    <col min="5770" max="5770" width="17.85546875" style="13" customWidth="1"/>
    <col min="5771" max="5771" width="26" style="13" customWidth="1"/>
    <col min="5772" max="5772" width="10.42578125" style="13" customWidth="1"/>
    <col min="5773" max="5773" width="13" style="13" customWidth="1"/>
    <col min="5774" max="5774" width="32.42578125" style="13" bestFit="1" customWidth="1"/>
    <col min="5775" max="6024" width="9.140625" style="13"/>
    <col min="6025" max="6025" width="27.42578125" style="13" customWidth="1"/>
    <col min="6026" max="6026" width="17.85546875" style="13" customWidth="1"/>
    <col min="6027" max="6027" width="26" style="13" customWidth="1"/>
    <col min="6028" max="6028" width="10.42578125" style="13" customWidth="1"/>
    <col min="6029" max="6029" width="13" style="13" customWidth="1"/>
    <col min="6030" max="6030" width="32.42578125" style="13" bestFit="1" customWidth="1"/>
    <col min="6031" max="6280" width="9.140625" style="13"/>
    <col min="6281" max="6281" width="27.42578125" style="13" customWidth="1"/>
    <col min="6282" max="6282" width="17.85546875" style="13" customWidth="1"/>
    <col min="6283" max="6283" width="26" style="13" customWidth="1"/>
    <col min="6284" max="6284" width="10.42578125" style="13" customWidth="1"/>
    <col min="6285" max="6285" width="13" style="13" customWidth="1"/>
    <col min="6286" max="6286" width="32.42578125" style="13" bestFit="1" customWidth="1"/>
    <col min="6287" max="6536" width="9.140625" style="13"/>
    <col min="6537" max="6537" width="27.42578125" style="13" customWidth="1"/>
    <col min="6538" max="6538" width="17.85546875" style="13" customWidth="1"/>
    <col min="6539" max="6539" width="26" style="13" customWidth="1"/>
    <col min="6540" max="6540" width="10.42578125" style="13" customWidth="1"/>
    <col min="6541" max="6541" width="13" style="13" customWidth="1"/>
    <col min="6542" max="6542" width="32.42578125" style="13" bestFit="1" customWidth="1"/>
    <col min="6543" max="6792" width="9.140625" style="13"/>
    <col min="6793" max="6793" width="27.42578125" style="13" customWidth="1"/>
    <col min="6794" max="6794" width="17.85546875" style="13" customWidth="1"/>
    <col min="6795" max="6795" width="26" style="13" customWidth="1"/>
    <col min="6796" max="6796" width="10.42578125" style="13" customWidth="1"/>
    <col min="6797" max="6797" width="13" style="13" customWidth="1"/>
    <col min="6798" max="6798" width="32.42578125" style="13" bestFit="1" customWidth="1"/>
    <col min="6799" max="7048" width="9.140625" style="13"/>
    <col min="7049" max="7049" width="27.42578125" style="13" customWidth="1"/>
    <col min="7050" max="7050" width="17.85546875" style="13" customWidth="1"/>
    <col min="7051" max="7051" width="26" style="13" customWidth="1"/>
    <col min="7052" max="7052" width="10.42578125" style="13" customWidth="1"/>
    <col min="7053" max="7053" width="13" style="13" customWidth="1"/>
    <col min="7054" max="7054" width="32.42578125" style="13" bestFit="1" customWidth="1"/>
    <col min="7055" max="7304" width="9.140625" style="13"/>
    <col min="7305" max="7305" width="27.42578125" style="13" customWidth="1"/>
    <col min="7306" max="7306" width="17.85546875" style="13" customWidth="1"/>
    <col min="7307" max="7307" width="26" style="13" customWidth="1"/>
    <col min="7308" max="7308" width="10.42578125" style="13" customWidth="1"/>
    <col min="7309" max="7309" width="13" style="13" customWidth="1"/>
    <col min="7310" max="7310" width="32.42578125" style="13" bestFit="1" customWidth="1"/>
    <col min="7311" max="7560" width="9.140625" style="13"/>
    <col min="7561" max="7561" width="27.42578125" style="13" customWidth="1"/>
    <col min="7562" max="7562" width="17.85546875" style="13" customWidth="1"/>
    <col min="7563" max="7563" width="26" style="13" customWidth="1"/>
    <col min="7564" max="7564" width="10.42578125" style="13" customWidth="1"/>
    <col min="7565" max="7565" width="13" style="13" customWidth="1"/>
    <col min="7566" max="7566" width="32.42578125" style="13" bestFit="1" customWidth="1"/>
    <col min="7567" max="7816" width="9.140625" style="13"/>
    <col min="7817" max="7817" width="27.42578125" style="13" customWidth="1"/>
    <col min="7818" max="7818" width="17.85546875" style="13" customWidth="1"/>
    <col min="7819" max="7819" width="26" style="13" customWidth="1"/>
    <col min="7820" max="7820" width="10.42578125" style="13" customWidth="1"/>
    <col min="7821" max="7821" width="13" style="13" customWidth="1"/>
    <col min="7822" max="7822" width="32.42578125" style="13" bestFit="1" customWidth="1"/>
    <col min="7823" max="8072" width="9.140625" style="13"/>
    <col min="8073" max="8073" width="27.42578125" style="13" customWidth="1"/>
    <col min="8074" max="8074" width="17.85546875" style="13" customWidth="1"/>
    <col min="8075" max="8075" width="26" style="13" customWidth="1"/>
    <col min="8076" max="8076" width="10.42578125" style="13" customWidth="1"/>
    <col min="8077" max="8077" width="13" style="13" customWidth="1"/>
    <col min="8078" max="8078" width="32.42578125" style="13" bestFit="1" customWidth="1"/>
    <col min="8079" max="8328" width="9.140625" style="13"/>
    <col min="8329" max="8329" width="27.42578125" style="13" customWidth="1"/>
    <col min="8330" max="8330" width="17.85546875" style="13" customWidth="1"/>
    <col min="8331" max="8331" width="26" style="13" customWidth="1"/>
    <col min="8332" max="8332" width="10.42578125" style="13" customWidth="1"/>
    <col min="8333" max="8333" width="13" style="13" customWidth="1"/>
    <col min="8334" max="8334" width="32.42578125" style="13" bestFit="1" customWidth="1"/>
    <col min="8335" max="8584" width="9.140625" style="13"/>
    <col min="8585" max="8585" width="27.42578125" style="13" customWidth="1"/>
    <col min="8586" max="8586" width="17.85546875" style="13" customWidth="1"/>
    <col min="8587" max="8587" width="26" style="13" customWidth="1"/>
    <col min="8588" max="8588" width="10.42578125" style="13" customWidth="1"/>
    <col min="8589" max="8589" width="13" style="13" customWidth="1"/>
    <col min="8590" max="8590" width="32.42578125" style="13" bestFit="1" customWidth="1"/>
    <col min="8591" max="8840" width="9.140625" style="13"/>
    <col min="8841" max="8841" width="27.42578125" style="13" customWidth="1"/>
    <col min="8842" max="8842" width="17.85546875" style="13" customWidth="1"/>
    <col min="8843" max="8843" width="26" style="13" customWidth="1"/>
    <col min="8844" max="8844" width="10.42578125" style="13" customWidth="1"/>
    <col min="8845" max="8845" width="13" style="13" customWidth="1"/>
    <col min="8846" max="8846" width="32.42578125" style="13" bestFit="1" customWidth="1"/>
    <col min="8847" max="9096" width="9.140625" style="13"/>
    <col min="9097" max="9097" width="27.42578125" style="13" customWidth="1"/>
    <col min="9098" max="9098" width="17.85546875" style="13" customWidth="1"/>
    <col min="9099" max="9099" width="26" style="13" customWidth="1"/>
    <col min="9100" max="9100" width="10.42578125" style="13" customWidth="1"/>
    <col min="9101" max="9101" width="13" style="13" customWidth="1"/>
    <col min="9102" max="9102" width="32.42578125" style="13" bestFit="1" customWidth="1"/>
    <col min="9103" max="9352" width="9.140625" style="13"/>
    <col min="9353" max="9353" width="27.42578125" style="13" customWidth="1"/>
    <col min="9354" max="9354" width="17.85546875" style="13" customWidth="1"/>
    <col min="9355" max="9355" width="26" style="13" customWidth="1"/>
    <col min="9356" max="9356" width="10.42578125" style="13" customWidth="1"/>
    <col min="9357" max="9357" width="13" style="13" customWidth="1"/>
    <col min="9358" max="9358" width="32.42578125" style="13" bestFit="1" customWidth="1"/>
    <col min="9359" max="9608" width="9.140625" style="13"/>
    <col min="9609" max="9609" width="27.42578125" style="13" customWidth="1"/>
    <col min="9610" max="9610" width="17.85546875" style="13" customWidth="1"/>
    <col min="9611" max="9611" width="26" style="13" customWidth="1"/>
    <col min="9612" max="9612" width="10.42578125" style="13" customWidth="1"/>
    <col min="9613" max="9613" width="13" style="13" customWidth="1"/>
    <col min="9614" max="9614" width="32.42578125" style="13" bestFit="1" customWidth="1"/>
    <col min="9615" max="9864" width="9.140625" style="13"/>
    <col min="9865" max="9865" width="27.42578125" style="13" customWidth="1"/>
    <col min="9866" max="9866" width="17.85546875" style="13" customWidth="1"/>
    <col min="9867" max="9867" width="26" style="13" customWidth="1"/>
    <col min="9868" max="9868" width="10.42578125" style="13" customWidth="1"/>
    <col min="9869" max="9869" width="13" style="13" customWidth="1"/>
    <col min="9870" max="9870" width="32.42578125" style="13" bestFit="1" customWidth="1"/>
    <col min="9871" max="10120" width="9.140625" style="13"/>
    <col min="10121" max="10121" width="27.42578125" style="13" customWidth="1"/>
    <col min="10122" max="10122" width="17.85546875" style="13" customWidth="1"/>
    <col min="10123" max="10123" width="26" style="13" customWidth="1"/>
    <col min="10124" max="10124" width="10.42578125" style="13" customWidth="1"/>
    <col min="10125" max="10125" width="13" style="13" customWidth="1"/>
    <col min="10126" max="10126" width="32.42578125" style="13" bestFit="1" customWidth="1"/>
    <col min="10127" max="10376" width="9.140625" style="13"/>
    <col min="10377" max="10377" width="27.42578125" style="13" customWidth="1"/>
    <col min="10378" max="10378" width="17.85546875" style="13" customWidth="1"/>
    <col min="10379" max="10379" width="26" style="13" customWidth="1"/>
    <col min="10380" max="10380" width="10.42578125" style="13" customWidth="1"/>
    <col min="10381" max="10381" width="13" style="13" customWidth="1"/>
    <col min="10382" max="10382" width="32.42578125" style="13" bestFit="1" customWidth="1"/>
    <col min="10383" max="10632" width="9.140625" style="13"/>
    <col min="10633" max="10633" width="27.42578125" style="13" customWidth="1"/>
    <col min="10634" max="10634" width="17.85546875" style="13" customWidth="1"/>
    <col min="10635" max="10635" width="26" style="13" customWidth="1"/>
    <col min="10636" max="10636" width="10.42578125" style="13" customWidth="1"/>
    <col min="10637" max="10637" width="13" style="13" customWidth="1"/>
    <col min="10638" max="10638" width="32.42578125" style="13" bestFit="1" customWidth="1"/>
    <col min="10639" max="10888" width="9.140625" style="13"/>
    <col min="10889" max="10889" width="27.42578125" style="13" customWidth="1"/>
    <col min="10890" max="10890" width="17.85546875" style="13" customWidth="1"/>
    <col min="10891" max="10891" width="26" style="13" customWidth="1"/>
    <col min="10892" max="10892" width="10.42578125" style="13" customWidth="1"/>
    <col min="10893" max="10893" width="13" style="13" customWidth="1"/>
    <col min="10894" max="10894" width="32.42578125" style="13" bestFit="1" customWidth="1"/>
    <col min="10895" max="11144" width="9.140625" style="13"/>
    <col min="11145" max="11145" width="27.42578125" style="13" customWidth="1"/>
    <col min="11146" max="11146" width="17.85546875" style="13" customWidth="1"/>
    <col min="11147" max="11147" width="26" style="13" customWidth="1"/>
    <col min="11148" max="11148" width="10.42578125" style="13" customWidth="1"/>
    <col min="11149" max="11149" width="13" style="13" customWidth="1"/>
    <col min="11150" max="11150" width="32.42578125" style="13" bestFit="1" customWidth="1"/>
    <col min="11151" max="11400" width="9.140625" style="13"/>
    <col min="11401" max="11401" width="27.42578125" style="13" customWidth="1"/>
    <col min="11402" max="11402" width="17.85546875" style="13" customWidth="1"/>
    <col min="11403" max="11403" width="26" style="13" customWidth="1"/>
    <col min="11404" max="11404" width="10.42578125" style="13" customWidth="1"/>
    <col min="11405" max="11405" width="13" style="13" customWidth="1"/>
    <col min="11406" max="11406" width="32.42578125" style="13" bestFit="1" customWidth="1"/>
    <col min="11407" max="11656" width="9.140625" style="13"/>
    <col min="11657" max="11657" width="27.42578125" style="13" customWidth="1"/>
    <col min="11658" max="11658" width="17.85546875" style="13" customWidth="1"/>
    <col min="11659" max="11659" width="26" style="13" customWidth="1"/>
    <col min="11660" max="11660" width="10.42578125" style="13" customWidth="1"/>
    <col min="11661" max="11661" width="13" style="13" customWidth="1"/>
    <col min="11662" max="11662" width="32.42578125" style="13" bestFit="1" customWidth="1"/>
    <col min="11663" max="11912" width="9.140625" style="13"/>
    <col min="11913" max="11913" width="27.42578125" style="13" customWidth="1"/>
    <col min="11914" max="11914" width="17.85546875" style="13" customWidth="1"/>
    <col min="11915" max="11915" width="26" style="13" customWidth="1"/>
    <col min="11916" max="11916" width="10.42578125" style="13" customWidth="1"/>
    <col min="11917" max="11917" width="13" style="13" customWidth="1"/>
    <col min="11918" max="11918" width="32.42578125" style="13" bestFit="1" customWidth="1"/>
    <col min="11919" max="12168" width="9.140625" style="13"/>
    <col min="12169" max="12169" width="27.42578125" style="13" customWidth="1"/>
    <col min="12170" max="12170" width="17.85546875" style="13" customWidth="1"/>
    <col min="12171" max="12171" width="26" style="13" customWidth="1"/>
    <col min="12172" max="12172" width="10.42578125" style="13" customWidth="1"/>
    <col min="12173" max="12173" width="13" style="13" customWidth="1"/>
    <col min="12174" max="12174" width="32.42578125" style="13" bestFit="1" customWidth="1"/>
    <col min="12175" max="12424" width="9.140625" style="13"/>
    <col min="12425" max="12425" width="27.42578125" style="13" customWidth="1"/>
    <col min="12426" max="12426" width="17.85546875" style="13" customWidth="1"/>
    <col min="12427" max="12427" width="26" style="13" customWidth="1"/>
    <col min="12428" max="12428" width="10.42578125" style="13" customWidth="1"/>
    <col min="12429" max="12429" width="13" style="13" customWidth="1"/>
    <col min="12430" max="12430" width="32.42578125" style="13" bestFit="1" customWidth="1"/>
    <col min="12431" max="12680" width="9.140625" style="13"/>
    <col min="12681" max="12681" width="27.42578125" style="13" customWidth="1"/>
    <col min="12682" max="12682" width="17.85546875" style="13" customWidth="1"/>
    <col min="12683" max="12683" width="26" style="13" customWidth="1"/>
    <col min="12684" max="12684" width="10.42578125" style="13" customWidth="1"/>
    <col min="12685" max="12685" width="13" style="13" customWidth="1"/>
    <col min="12686" max="12686" width="32.42578125" style="13" bestFit="1" customWidth="1"/>
    <col min="12687" max="12936" width="9.140625" style="13"/>
    <col min="12937" max="12937" width="27.42578125" style="13" customWidth="1"/>
    <col min="12938" max="12938" width="17.85546875" style="13" customWidth="1"/>
    <col min="12939" max="12939" width="26" style="13" customWidth="1"/>
    <col min="12940" max="12940" width="10.42578125" style="13" customWidth="1"/>
    <col min="12941" max="12941" width="13" style="13" customWidth="1"/>
    <col min="12942" max="12942" width="32.42578125" style="13" bestFit="1" customWidth="1"/>
    <col min="12943" max="13192" width="9.140625" style="13"/>
    <col min="13193" max="13193" width="27.42578125" style="13" customWidth="1"/>
    <col min="13194" max="13194" width="17.85546875" style="13" customWidth="1"/>
    <col min="13195" max="13195" width="26" style="13" customWidth="1"/>
    <col min="13196" max="13196" width="10.42578125" style="13" customWidth="1"/>
    <col min="13197" max="13197" width="13" style="13" customWidth="1"/>
    <col min="13198" max="13198" width="32.42578125" style="13" bestFit="1" customWidth="1"/>
    <col min="13199" max="13448" width="9.140625" style="13"/>
    <col min="13449" max="13449" width="27.42578125" style="13" customWidth="1"/>
    <col min="13450" max="13450" width="17.85546875" style="13" customWidth="1"/>
    <col min="13451" max="13451" width="26" style="13" customWidth="1"/>
    <col min="13452" max="13452" width="10.42578125" style="13" customWidth="1"/>
    <col min="13453" max="13453" width="13" style="13" customWidth="1"/>
    <col min="13454" max="13454" width="32.42578125" style="13" bestFit="1" customWidth="1"/>
    <col min="13455" max="13704" width="9.140625" style="13"/>
    <col min="13705" max="13705" width="27.42578125" style="13" customWidth="1"/>
    <col min="13706" max="13706" width="17.85546875" style="13" customWidth="1"/>
    <col min="13707" max="13707" width="26" style="13" customWidth="1"/>
    <col min="13708" max="13708" width="10.42578125" style="13" customWidth="1"/>
    <col min="13709" max="13709" width="13" style="13" customWidth="1"/>
    <col min="13710" max="13710" width="32.42578125" style="13" bestFit="1" customWidth="1"/>
    <col min="13711" max="13960" width="9.140625" style="13"/>
    <col min="13961" max="13961" width="27.42578125" style="13" customWidth="1"/>
    <col min="13962" max="13962" width="17.85546875" style="13" customWidth="1"/>
    <col min="13963" max="13963" width="26" style="13" customWidth="1"/>
    <col min="13964" max="13964" width="10.42578125" style="13" customWidth="1"/>
    <col min="13965" max="13965" width="13" style="13" customWidth="1"/>
    <col min="13966" max="13966" width="32.42578125" style="13" bestFit="1" customWidth="1"/>
    <col min="13967" max="14216" width="9.140625" style="13"/>
    <col min="14217" max="14217" width="27.42578125" style="13" customWidth="1"/>
    <col min="14218" max="14218" width="17.85546875" style="13" customWidth="1"/>
    <col min="14219" max="14219" width="26" style="13" customWidth="1"/>
    <col min="14220" max="14220" width="10.42578125" style="13" customWidth="1"/>
    <col min="14221" max="14221" width="13" style="13" customWidth="1"/>
    <col min="14222" max="14222" width="32.42578125" style="13" bestFit="1" customWidth="1"/>
    <col min="14223" max="14472" width="9.140625" style="13"/>
    <col min="14473" max="14473" width="27.42578125" style="13" customWidth="1"/>
    <col min="14474" max="14474" width="17.85546875" style="13" customWidth="1"/>
    <col min="14475" max="14475" width="26" style="13" customWidth="1"/>
    <col min="14476" max="14476" width="10.42578125" style="13" customWidth="1"/>
    <col min="14477" max="14477" width="13" style="13" customWidth="1"/>
    <col min="14478" max="14478" width="32.42578125" style="13" bestFit="1" customWidth="1"/>
    <col min="14479" max="14728" width="9.140625" style="13"/>
    <col min="14729" max="14729" width="27.42578125" style="13" customWidth="1"/>
    <col min="14730" max="14730" width="17.85546875" style="13" customWidth="1"/>
    <col min="14731" max="14731" width="26" style="13" customWidth="1"/>
    <col min="14732" max="14732" width="10.42578125" style="13" customWidth="1"/>
    <col min="14733" max="14733" width="13" style="13" customWidth="1"/>
    <col min="14734" max="14734" width="32.42578125" style="13" bestFit="1" customWidth="1"/>
    <col min="14735" max="14984" width="9.140625" style="13"/>
    <col min="14985" max="14985" width="27.42578125" style="13" customWidth="1"/>
    <col min="14986" max="14986" width="17.85546875" style="13" customWidth="1"/>
    <col min="14987" max="14987" width="26" style="13" customWidth="1"/>
    <col min="14988" max="14988" width="10.42578125" style="13" customWidth="1"/>
    <col min="14989" max="14989" width="13" style="13" customWidth="1"/>
    <col min="14990" max="14990" width="32.42578125" style="13" bestFit="1" customWidth="1"/>
    <col min="14991" max="15240" width="9.140625" style="13"/>
    <col min="15241" max="15241" width="27.42578125" style="13" customWidth="1"/>
    <col min="15242" max="15242" width="17.85546875" style="13" customWidth="1"/>
    <col min="15243" max="15243" width="26" style="13" customWidth="1"/>
    <col min="15244" max="15244" width="10.42578125" style="13" customWidth="1"/>
    <col min="15245" max="15245" width="13" style="13" customWidth="1"/>
    <col min="15246" max="15246" width="32.42578125" style="13" bestFit="1" customWidth="1"/>
    <col min="15247" max="16377" width="9.140625" style="13"/>
    <col min="16378" max="16378" width="94" style="13" bestFit="1" customWidth="1"/>
    <col min="16379" max="16379" width="7.85546875" style="13" bestFit="1" customWidth="1"/>
    <col min="16380" max="16380" width="11.7109375" style="13" bestFit="1" customWidth="1"/>
    <col min="16381" max="16381" width="9.5703125" style="13" bestFit="1" customWidth="1"/>
    <col min="16382" max="16382" width="27.140625" style="13" bestFit="1" customWidth="1"/>
    <col min="16383" max="16384" width="9.140625" style="13"/>
  </cols>
  <sheetData>
    <row r="1" spans="1:11 16378:16382" ht="12.75" customHeight="1">
      <c r="A1" s="3315" t="s">
        <v>29</v>
      </c>
      <c r="B1" s="3316"/>
      <c r="C1" s="3316"/>
      <c r="D1" s="528"/>
      <c r="E1" s="13"/>
    </row>
    <row r="2" spans="1:11 16378:16382">
      <c r="A2" s="270" t="s">
        <v>30</v>
      </c>
      <c r="B2" s="179" t="s">
        <v>1192</v>
      </c>
      <c r="C2" s="308"/>
      <c r="E2" s="178"/>
    </row>
    <row r="3" spans="1:11 16378:16382" ht="27.75" customHeight="1">
      <c r="A3" s="270" t="s">
        <v>31</v>
      </c>
      <c r="B3" s="3320" t="s">
        <v>2105</v>
      </c>
      <c r="C3" s="3321"/>
      <c r="E3" s="267"/>
    </row>
    <row r="4" spans="1:11 16378:16382">
      <c r="A4" s="270" t="s">
        <v>32</v>
      </c>
      <c r="B4" s="179">
        <v>1</v>
      </c>
      <c r="C4" s="308"/>
      <c r="E4" s="178"/>
    </row>
    <row r="5" spans="1:11 16378:16382">
      <c r="A5" s="270" t="s">
        <v>33</v>
      </c>
      <c r="B5" s="346" t="s">
        <v>745</v>
      </c>
      <c r="C5" s="309"/>
      <c r="E5" s="117"/>
    </row>
    <row r="6" spans="1:11 16378:16382">
      <c r="A6" s="270" t="s">
        <v>34</v>
      </c>
      <c r="B6" s="346" t="s">
        <v>746</v>
      </c>
      <c r="C6" s="309"/>
      <c r="E6" s="117"/>
    </row>
    <row r="7" spans="1:11 16378:16382">
      <c r="A7" s="270" t="s">
        <v>35</v>
      </c>
      <c r="B7" s="346" t="s">
        <v>747</v>
      </c>
      <c r="C7" s="309"/>
      <c r="E7" s="117"/>
    </row>
    <row r="8" spans="1:11 16378:16382">
      <c r="A8" s="270" t="s">
        <v>36</v>
      </c>
      <c r="B8" s="310"/>
      <c r="C8" s="311"/>
      <c r="E8" s="118"/>
    </row>
    <row r="9" spans="1:11 16378:16382" ht="26.25" thickBot="1">
      <c r="A9" s="272" t="s">
        <v>198</v>
      </c>
      <c r="B9" s="3322"/>
      <c r="C9" s="3323"/>
      <c r="D9" s="107"/>
      <c r="E9" s="13"/>
      <c r="XEX9" s="529" t="s">
        <v>1193</v>
      </c>
      <c r="XEY9" s="257" t="s">
        <v>1194</v>
      </c>
      <c r="XEZ9" s="530" t="s">
        <v>1195</v>
      </c>
      <c r="XFA9" s="531" t="s">
        <v>1196</v>
      </c>
      <c r="XFB9" s="531" t="s">
        <v>1197</v>
      </c>
    </row>
    <row r="10" spans="1:11 16378:16382" ht="25.5">
      <c r="A10" s="13" t="s">
        <v>1283</v>
      </c>
      <c r="E10" s="13"/>
      <c r="XEX10" s="529" t="s">
        <v>1198</v>
      </c>
      <c r="XEY10" s="257" t="s">
        <v>1199</v>
      </c>
      <c r="XEZ10" s="530" t="s">
        <v>1200</v>
      </c>
      <c r="XFA10" s="531" t="s">
        <v>1201</v>
      </c>
      <c r="XFB10" s="263" t="s">
        <v>1202</v>
      </c>
    </row>
    <row r="11" spans="1:11 16378:16382" ht="15">
      <c r="A11" s="13" t="s">
        <v>1203</v>
      </c>
      <c r="E11" s="13"/>
      <c r="XEX11" s="529" t="s">
        <v>1204</v>
      </c>
      <c r="XEY11" s="257"/>
      <c r="XEZ11" s="530" t="s">
        <v>1205</v>
      </c>
      <c r="XFA11" s="257"/>
      <c r="XFB11" s="263" t="s">
        <v>1206</v>
      </c>
    </row>
    <row r="12" spans="1:11 16378:16382" s="266" customFormat="1" ht="36">
      <c r="A12" s="274" t="s">
        <v>776</v>
      </c>
      <c r="B12" s="274" t="s">
        <v>33</v>
      </c>
      <c r="C12" s="274" t="s">
        <v>1288</v>
      </c>
      <c r="D12" s="596" t="s">
        <v>2106</v>
      </c>
      <c r="E12" s="274" t="s">
        <v>688</v>
      </c>
      <c r="F12" s="274" t="s">
        <v>1160</v>
      </c>
      <c r="G12" s="274" t="s">
        <v>748</v>
      </c>
      <c r="H12" s="274" t="s">
        <v>1207</v>
      </c>
      <c r="I12" s="274" t="s">
        <v>1208</v>
      </c>
      <c r="J12" s="274" t="s">
        <v>1209</v>
      </c>
      <c r="K12" s="274" t="s">
        <v>1210</v>
      </c>
      <c r="XEX12" s="529" t="s">
        <v>187</v>
      </c>
      <c r="XEY12" s="532"/>
      <c r="XEZ12" s="533" t="s">
        <v>1211</v>
      </c>
      <c r="XFA12" s="532"/>
      <c r="XFB12" s="263" t="s">
        <v>1212</v>
      </c>
    </row>
    <row r="13" spans="1:11 16378:16382" ht="15">
      <c r="A13" s="314"/>
      <c r="B13" s="314"/>
      <c r="C13" s="314"/>
      <c r="D13" s="314"/>
      <c r="E13" s="314"/>
      <c r="F13" s="315"/>
      <c r="G13" s="264"/>
      <c r="H13" s="264"/>
      <c r="I13" s="534"/>
      <c r="J13" s="256"/>
      <c r="K13" s="256"/>
      <c r="XEX13" s="529" t="s">
        <v>1213</v>
      </c>
      <c r="XEY13" s="257"/>
      <c r="XEZ13" s="530" t="s">
        <v>1214</v>
      </c>
      <c r="XFA13" s="257"/>
      <c r="XFB13" s="263" t="s">
        <v>1215</v>
      </c>
    </row>
    <row r="14" spans="1:11 16378:16382" ht="15">
      <c r="A14" s="314"/>
      <c r="B14" s="314"/>
      <c r="C14" s="314"/>
      <c r="D14" s="314"/>
      <c r="E14" s="314"/>
      <c r="F14" s="315"/>
      <c r="G14" s="264"/>
      <c r="H14" s="264"/>
      <c r="I14" s="534"/>
      <c r="J14" s="256"/>
      <c r="K14" s="256"/>
      <c r="XEX14" s="529" t="s">
        <v>1216</v>
      </c>
      <c r="XEY14" s="257"/>
      <c r="XEZ14" s="530" t="s">
        <v>1217</v>
      </c>
      <c r="XFA14" s="257"/>
      <c r="XFB14" s="535" t="s">
        <v>1218</v>
      </c>
    </row>
    <row r="15" spans="1:11 16378:16382" ht="15">
      <c r="A15" s="314"/>
      <c r="B15" s="314"/>
      <c r="C15" s="314"/>
      <c r="D15" s="314"/>
      <c r="E15" s="314"/>
      <c r="F15" s="315"/>
      <c r="G15" s="264"/>
      <c r="H15" s="264"/>
      <c r="I15" s="534"/>
      <c r="J15" s="256"/>
      <c r="K15" s="256"/>
      <c r="XEX15" s="529" t="s">
        <v>1219</v>
      </c>
      <c r="XEY15" s="257"/>
      <c r="XEZ15" s="530" t="s">
        <v>1220</v>
      </c>
      <c r="XFA15" s="257"/>
      <c r="XFB15" s="535" t="s">
        <v>1221</v>
      </c>
    </row>
    <row r="16" spans="1:11 16378:16382">
      <c r="A16" s="314"/>
      <c r="B16" s="314"/>
      <c r="C16" s="314"/>
      <c r="D16" s="314"/>
      <c r="E16" s="314"/>
      <c r="F16" s="315"/>
      <c r="G16" s="264"/>
      <c r="H16" s="264"/>
      <c r="I16" s="534"/>
      <c r="J16" s="256"/>
      <c r="K16" s="256"/>
      <c r="XEX16" s="257"/>
      <c r="XEY16" s="257"/>
      <c r="XEZ16" s="530" t="s">
        <v>1222</v>
      </c>
      <c r="XFA16" s="257"/>
      <c r="XFB16" s="535" t="s">
        <v>1223</v>
      </c>
    </row>
    <row r="17" spans="1:11 16378:16382">
      <c r="A17" s="314"/>
      <c r="B17" s="314"/>
      <c r="C17" s="314"/>
      <c r="D17" s="314"/>
      <c r="E17" s="314"/>
      <c r="F17" s="315"/>
      <c r="G17" s="264"/>
      <c r="H17" s="264"/>
      <c r="I17" s="534"/>
      <c r="J17" s="256"/>
      <c r="K17" s="256"/>
      <c r="XEX17" s="257"/>
      <c r="XEY17" s="257"/>
      <c r="XEZ17" s="530" t="s">
        <v>1224</v>
      </c>
      <c r="XFA17" s="257"/>
      <c r="XFB17" s="535" t="s">
        <v>1225</v>
      </c>
    </row>
    <row r="18" spans="1:11 16378:16382">
      <c r="A18" s="314"/>
      <c r="B18" s="314"/>
      <c r="C18" s="314"/>
      <c r="D18" s="314"/>
      <c r="E18" s="314"/>
      <c r="F18" s="315"/>
      <c r="G18" s="264"/>
      <c r="H18" s="264"/>
      <c r="I18" s="534"/>
      <c r="J18" s="256"/>
      <c r="K18" s="256"/>
      <c r="XEX18" s="257"/>
      <c r="XEY18" s="257"/>
      <c r="XEZ18" s="257"/>
      <c r="XFA18" s="257"/>
      <c r="XFB18" s="535" t="s">
        <v>1226</v>
      </c>
    </row>
    <row r="19" spans="1:11 16378:16382">
      <c r="A19" s="314"/>
      <c r="B19" s="314"/>
      <c r="C19" s="314"/>
      <c r="D19" s="314"/>
      <c r="E19" s="314"/>
      <c r="F19" s="315"/>
      <c r="G19" s="264"/>
      <c r="H19" s="264"/>
      <c r="I19" s="534"/>
      <c r="J19" s="256"/>
      <c r="K19" s="256"/>
      <c r="XEX19" s="257"/>
      <c r="XEY19" s="257"/>
      <c r="XEZ19" s="257"/>
      <c r="XFA19" s="257"/>
      <c r="XFB19" s="535" t="s">
        <v>1227</v>
      </c>
    </row>
    <row r="20" spans="1:11 16378:16382">
      <c r="A20" s="314"/>
      <c r="B20" s="314"/>
      <c r="C20" s="314"/>
      <c r="D20" s="314"/>
      <c r="E20" s="314"/>
      <c r="F20" s="315"/>
      <c r="G20" s="264"/>
      <c r="H20" s="264"/>
      <c r="I20" s="534"/>
      <c r="J20" s="256"/>
      <c r="K20" s="256"/>
      <c r="XEX20" s="257"/>
      <c r="XEY20" s="257"/>
      <c r="XEZ20" s="257"/>
      <c r="XFA20" s="257"/>
      <c r="XFB20" s="535" t="s">
        <v>1228</v>
      </c>
    </row>
    <row r="21" spans="1:11 16378:16382">
      <c r="A21" s="314"/>
      <c r="B21" s="314"/>
      <c r="C21" s="314"/>
      <c r="D21" s="314"/>
      <c r="E21" s="314"/>
      <c r="F21" s="315"/>
      <c r="G21" s="264"/>
      <c r="H21" s="264"/>
      <c r="I21" s="534"/>
      <c r="J21" s="256"/>
      <c r="K21" s="256"/>
      <c r="XEX21" s="257"/>
      <c r="XEY21" s="257"/>
      <c r="XEZ21" s="257"/>
      <c r="XFA21" s="257"/>
      <c r="XFB21" s="535" t="s">
        <v>1229</v>
      </c>
    </row>
    <row r="22" spans="1:11 16378:16382">
      <c r="A22" s="314"/>
      <c r="B22" s="314"/>
      <c r="C22" s="314"/>
      <c r="D22" s="314"/>
      <c r="E22" s="314"/>
      <c r="F22" s="315"/>
      <c r="G22" s="264"/>
      <c r="H22" s="264"/>
      <c r="I22" s="534"/>
      <c r="J22" s="256"/>
      <c r="K22" s="256"/>
      <c r="XEX22" s="257"/>
      <c r="XEY22" s="257"/>
      <c r="XEZ22" s="257"/>
      <c r="XFA22" s="257"/>
      <c r="XFB22" s="535" t="s">
        <v>1230</v>
      </c>
    </row>
  </sheetData>
  <sheetProtection formatRows="0" sort="0" autoFilter="0"/>
  <mergeCells count="3">
    <mergeCell ref="A1:C1"/>
    <mergeCell ref="B3:C3"/>
    <mergeCell ref="B9:C9"/>
  </mergeCells>
  <dataValidations count="7">
    <dataValidation type="list" allowBlank="1" showInputMessage="1" showErrorMessage="1" sqref="C13:C22">
      <formula1>$XEX$9:$XEX$15</formula1>
    </dataValidation>
    <dataValidation type="list" allowBlank="1" showInputMessage="1" showErrorMessage="1" sqref="H13:H22">
      <formula1>$XEZ$9:$XEZ$17</formula1>
    </dataValidation>
    <dataValidation type="list" allowBlank="1" showInputMessage="1" showErrorMessage="1" sqref="G13:G22">
      <formula1>$XFA$9:$XFA$10</formula1>
    </dataValidation>
    <dataValidation type="whole" allowBlank="1" showInputMessage="1" showErrorMessage="1" sqref="B8:C8">
      <formula1>2001</formula1>
      <formula2>2050</formula2>
    </dataValidation>
    <dataValidation type="list" allowBlank="1" showInputMessage="1" showErrorMessage="1" sqref="B9">
      <formula1>"OCAK,ŞUBAT,MART,NİSAN,MAYIS,HAZİRAN,TEMMUZ,AĞUSTOS,EYLÜL,EKİM,KASIM,ARALIK"</formula1>
    </dataValidation>
    <dataValidation type="list" allowBlank="1" showInputMessage="1" showErrorMessage="1" sqref="EK62453:EK62459 OG62453:OG62459 YC62453:YC62459 AHY62453:AHY62459 ARU62453:ARU62459 BBQ62453:BBQ62459 BLM62453:BLM62459 BVH62453:BVH62459 CFD62453:CFD62459 COZ62453:COZ62459 CYV62453:CYV62459 DIR62453:DIR62459 DSN62453:DSN62459 ECJ62453:ECJ62459 EMF62453:EMF62459 EWB62453:EWB62459 FFX62453:FFX62459 FPT62453:FPT62459 FZP62453:FZP62459 GJL62453:GJL62459 GTH62453:GTH62459 HDD62453:HDD62459 HMZ62453:HMZ62459 HWV62453:HWV62459 IGR62453:IGR62459 IQN62453:IQN62459 JAJ62453:JAJ62459 JKF62453:JKF62459 JUB62453:JUB62459 KDX62453:KDX62459 KNT62453:KNT62459 KXP62453:KXP62459 LHL62453:LHL62459 LRH62453:LRH62459 MBD62453:MBD62459 MKZ62453:MKZ62459 MUV62453:MUV62459 NER62453:NER62459 NON62453:NON62459 NYJ62453:NYJ62459 OIF62453:OIF62459 OSB62453:OSB62459 PBX62453:PBX62459 PLT62453:PLT62459 PVP62453:PVP62459 QFL62453:QFL62459 QPH62453:QPH62459 QZD62453:QZD62459 RIZ62453:RIZ62459 RSV62453:RSV62459 SCR62453:SCR62459 SMN62453:SMN62459 SWJ62453:SWJ62459 TGF62453:TGF62459 TQB62453:TQB62459 TZX62453:TZX62459 UJT62453:UJT62459 UTP62453:UTP62459 VDL62453:VDL62459 VNH62453:VNH62459 EK127989:EK127995 OG127989:OG127995 YC127989:YC127995 AHY127989:AHY127995 ARU127989:ARU127995 BBQ127989:BBQ127995 BLM127989:BLM127995 BVH127989:BVH127995 CFD127989:CFD127995 COZ127989:COZ127995 CYV127989:CYV127995 DIR127989:DIR127995 DSN127989:DSN127995 ECJ127989:ECJ127995 EMF127989:EMF127995 EWB127989:EWB127995 FFX127989:FFX127995 FPT127989:FPT127995 FZP127989:FZP127995 GJL127989:GJL127995 GTH127989:GTH127995 HDD127989:HDD127995 HMZ127989:HMZ127995 HWV127989:HWV127995 IGR127989:IGR127995 IQN127989:IQN127995 JAJ127989:JAJ127995 JKF127989:JKF127995 JUB127989:JUB127995 KDX127989:KDX127995 KNT127989:KNT127995 KXP127989:KXP127995 LHL127989:LHL127995 LRH127989:LRH127995 MBD127989:MBD127995 MKZ127989:MKZ127995 MUV127989:MUV127995 NER127989:NER127995 NON127989:NON127995 NYJ127989:NYJ127995 OIF127989:OIF127995 OSB127989:OSB127995 PBX127989:PBX127995 PLT127989:PLT127995 PVP127989:PVP127995 QFL127989:QFL127995 QPH127989:QPH127995 QZD127989:QZD127995 RIZ127989:RIZ127995 RSV127989:RSV127995 SCR127989:SCR127995 SMN127989:SMN127995 SWJ127989:SWJ127995 TGF127989:TGF127995 TQB127989:TQB127995 TZX127989:TZX127995 UJT127989:UJT127995 UTP127989:UTP127995 VDL127989:VDL127995 VNH127989:VNH127995 EK193525:EK193531 OG193525:OG193531 YC193525:YC193531 AHY193525:AHY193531 ARU193525:ARU193531 BBQ193525:BBQ193531 BLM193525:BLM193531 BVH193525:BVH193531 CFD193525:CFD193531 COZ193525:COZ193531 CYV193525:CYV193531 DIR193525:DIR193531 DSN193525:DSN193531 ECJ193525:ECJ193531 EMF193525:EMF193531 EWB193525:EWB193531 FFX193525:FFX193531 FPT193525:FPT193531 FZP193525:FZP193531 GJL193525:GJL193531 GTH193525:GTH193531 HDD193525:HDD193531 HMZ193525:HMZ193531 HWV193525:HWV193531 IGR193525:IGR193531 IQN193525:IQN193531 JAJ193525:JAJ193531 JKF193525:JKF193531 JUB193525:JUB193531 KDX193525:KDX193531 KNT193525:KNT193531 KXP193525:KXP193531 LHL193525:LHL193531 LRH193525:LRH193531 MBD193525:MBD193531 MKZ193525:MKZ193531 MUV193525:MUV193531 NER193525:NER193531 NON193525:NON193531 NYJ193525:NYJ193531 OIF193525:OIF193531 OSB193525:OSB193531 PBX193525:PBX193531 PLT193525:PLT193531 PVP193525:PVP193531 QFL193525:QFL193531 QPH193525:QPH193531 QZD193525:QZD193531 RIZ193525:RIZ193531 RSV193525:RSV193531 SCR193525:SCR193531 SMN193525:SMN193531 SWJ193525:SWJ193531 TGF193525:TGF193531 TQB193525:TQB193531 TZX193525:TZX193531 UJT193525:UJT193531 UTP193525:UTP193531 VDL193525:VDL193531 VNH193525:VNH193531 EK259061:EK259067 OG259061:OG259067 YC259061:YC259067 AHY259061:AHY259067 ARU259061:ARU259067 BBQ259061:BBQ259067 BLM259061:BLM259067 BVH259061:BVH259067 CFD259061:CFD259067 COZ259061:COZ259067 CYV259061:CYV259067 DIR259061:DIR259067 DSN259061:DSN259067 ECJ259061:ECJ259067 EMF259061:EMF259067 EWB259061:EWB259067 FFX259061:FFX259067 FPT259061:FPT259067 FZP259061:FZP259067 GJL259061:GJL259067 GTH259061:GTH259067 HDD259061:HDD259067 HMZ259061:HMZ259067 HWV259061:HWV259067 IGR259061:IGR259067 IQN259061:IQN259067 JAJ259061:JAJ259067 JKF259061:JKF259067 JUB259061:JUB259067 KDX259061:KDX259067 KNT259061:KNT259067 KXP259061:KXP259067 LHL259061:LHL259067 LRH259061:LRH259067 MBD259061:MBD259067 MKZ259061:MKZ259067 MUV259061:MUV259067 NER259061:NER259067 NON259061:NON259067 NYJ259061:NYJ259067 OIF259061:OIF259067 OSB259061:OSB259067 PBX259061:PBX259067 PLT259061:PLT259067 PVP259061:PVP259067 QFL259061:QFL259067 QPH259061:QPH259067 QZD259061:QZD259067 RIZ259061:RIZ259067 RSV259061:RSV259067 SCR259061:SCR259067 SMN259061:SMN259067 SWJ259061:SWJ259067 TGF259061:TGF259067 TQB259061:TQB259067 TZX259061:TZX259067 UJT259061:UJT259067 UTP259061:UTP259067 VDL259061:VDL259067 VNH259061:VNH259067 EK324597:EK324603 OG324597:OG324603 YC324597:YC324603 AHY324597:AHY324603 ARU324597:ARU324603 BBQ324597:BBQ324603 BLM324597:BLM324603 BVH324597:BVH324603 CFD324597:CFD324603 COZ324597:COZ324603 CYV324597:CYV324603 DIR324597:DIR324603 DSN324597:DSN324603 ECJ324597:ECJ324603 EMF324597:EMF324603 EWB324597:EWB324603 FFX324597:FFX324603 FPT324597:FPT324603 FZP324597:FZP324603 GJL324597:GJL324603 GTH324597:GTH324603 HDD324597:HDD324603 HMZ324597:HMZ324603 HWV324597:HWV324603 IGR324597:IGR324603 IQN324597:IQN324603 JAJ324597:JAJ324603 JKF324597:JKF324603 JUB324597:JUB324603 KDX324597:KDX324603 KNT324597:KNT324603 KXP324597:KXP324603 LHL324597:LHL324603 LRH324597:LRH324603 MBD324597:MBD324603 MKZ324597:MKZ324603 MUV324597:MUV324603 NER324597:NER324603 NON324597:NON324603 NYJ324597:NYJ324603 OIF324597:OIF324603 OSB324597:OSB324603 PBX324597:PBX324603 PLT324597:PLT324603 PVP324597:PVP324603 QFL324597:QFL324603 QPH324597:QPH324603 QZD324597:QZD324603 RIZ324597:RIZ324603 RSV324597:RSV324603 SCR324597:SCR324603 SMN324597:SMN324603 SWJ324597:SWJ324603 TGF324597:TGF324603 TQB324597:TQB324603 TZX324597:TZX324603 UJT324597:UJT324603 UTP324597:UTP324603 VDL324597:VDL324603 VNH324597:VNH324603 EK390133:EK390139 OG390133:OG390139 YC390133:YC390139 AHY390133:AHY390139 ARU390133:ARU390139 BBQ390133:BBQ390139 BLM390133:BLM390139 BVH390133:BVH390139 CFD390133:CFD390139 COZ390133:COZ390139 CYV390133:CYV390139 DIR390133:DIR390139 DSN390133:DSN390139 ECJ390133:ECJ390139 EMF390133:EMF390139 EWB390133:EWB390139 FFX390133:FFX390139 FPT390133:FPT390139 FZP390133:FZP390139 GJL390133:GJL390139 GTH390133:GTH390139 HDD390133:HDD390139 HMZ390133:HMZ390139 HWV390133:HWV390139 IGR390133:IGR390139 IQN390133:IQN390139 JAJ390133:JAJ390139 JKF390133:JKF390139 JUB390133:JUB390139 KDX390133:KDX390139 KNT390133:KNT390139 KXP390133:KXP390139 LHL390133:LHL390139 LRH390133:LRH390139 MBD390133:MBD390139 MKZ390133:MKZ390139 MUV390133:MUV390139 NER390133:NER390139 NON390133:NON390139 NYJ390133:NYJ390139 OIF390133:OIF390139 OSB390133:OSB390139 PBX390133:PBX390139 PLT390133:PLT390139 PVP390133:PVP390139 QFL390133:QFL390139 QPH390133:QPH390139 QZD390133:QZD390139 RIZ390133:RIZ390139 RSV390133:RSV390139 SCR390133:SCR390139 SMN390133:SMN390139 SWJ390133:SWJ390139 TGF390133:TGF390139 TQB390133:TQB390139 TZX390133:TZX390139 UJT390133:UJT390139 UTP390133:UTP390139 VDL390133:VDL390139 VNH390133:VNH390139 EK455669:EK455675 OG455669:OG455675 YC455669:YC455675 AHY455669:AHY455675 ARU455669:ARU455675 BBQ455669:BBQ455675 BLM455669:BLM455675 BVH455669:BVH455675 CFD455669:CFD455675 COZ455669:COZ455675 CYV455669:CYV455675 DIR455669:DIR455675 DSN455669:DSN455675 ECJ455669:ECJ455675 EMF455669:EMF455675 EWB455669:EWB455675 FFX455669:FFX455675 FPT455669:FPT455675 FZP455669:FZP455675 GJL455669:GJL455675 GTH455669:GTH455675 HDD455669:HDD455675 HMZ455669:HMZ455675 HWV455669:HWV455675 IGR455669:IGR455675 IQN455669:IQN455675 JAJ455669:JAJ455675 JKF455669:JKF455675 JUB455669:JUB455675 KDX455669:KDX455675 KNT455669:KNT455675 KXP455669:KXP455675 LHL455669:LHL455675 LRH455669:LRH455675 MBD455669:MBD455675 MKZ455669:MKZ455675 MUV455669:MUV455675 NER455669:NER455675 NON455669:NON455675 NYJ455669:NYJ455675 OIF455669:OIF455675 OSB455669:OSB455675 PBX455669:PBX455675 PLT455669:PLT455675 PVP455669:PVP455675 QFL455669:QFL455675 QPH455669:QPH455675 QZD455669:QZD455675 RIZ455669:RIZ455675 RSV455669:RSV455675 SCR455669:SCR455675 SMN455669:SMN455675 SWJ455669:SWJ455675 TGF455669:TGF455675 TQB455669:TQB455675 TZX455669:TZX455675 UJT455669:UJT455675 UTP455669:UTP455675 VDL455669:VDL455675 VNH455669:VNH455675 EK521205:EK521211 OG521205:OG521211 YC521205:YC521211 AHY521205:AHY521211 ARU521205:ARU521211 BBQ521205:BBQ521211 BLM521205:BLM521211 BVH521205:BVH521211 CFD521205:CFD521211 COZ521205:COZ521211 CYV521205:CYV521211 DIR521205:DIR521211 DSN521205:DSN521211 ECJ521205:ECJ521211 EMF521205:EMF521211 EWB521205:EWB521211 FFX521205:FFX521211 FPT521205:FPT521211 FZP521205:FZP521211 GJL521205:GJL521211 GTH521205:GTH521211 HDD521205:HDD521211 HMZ521205:HMZ521211 HWV521205:HWV521211 IGR521205:IGR521211 IQN521205:IQN521211 JAJ521205:JAJ521211 JKF521205:JKF521211 JUB521205:JUB521211 KDX521205:KDX521211 KNT521205:KNT521211 KXP521205:KXP521211 LHL521205:LHL521211 LRH521205:LRH521211 MBD521205:MBD521211 MKZ521205:MKZ521211 MUV521205:MUV521211 NER521205:NER521211 NON521205:NON521211 NYJ521205:NYJ521211 OIF521205:OIF521211 OSB521205:OSB521211 PBX521205:PBX521211 PLT521205:PLT521211 PVP521205:PVP521211 QFL521205:QFL521211 QPH521205:QPH521211 QZD521205:QZD521211 RIZ521205:RIZ521211 RSV521205:RSV521211 SCR521205:SCR521211 SMN521205:SMN521211 SWJ521205:SWJ521211 TGF521205:TGF521211 TQB521205:TQB521211 TZX521205:TZX521211 UJT521205:UJT521211 UTP521205:UTP521211 VDL521205:VDL521211 VNH521205:VNH521211 EK586741:EK586747 OG586741:OG586747 YC586741:YC586747 AHY586741:AHY586747 ARU586741:ARU586747 BBQ586741:BBQ586747 BLM586741:BLM586747 BVH586741:BVH586747 CFD586741:CFD586747 COZ586741:COZ586747 CYV586741:CYV586747 DIR586741:DIR586747 DSN586741:DSN586747 ECJ586741:ECJ586747 EMF586741:EMF586747 EWB586741:EWB586747 FFX586741:FFX586747 FPT586741:FPT586747 FZP586741:FZP586747 GJL586741:GJL586747 GTH586741:GTH586747 HDD586741:HDD586747 HMZ586741:HMZ586747 HWV586741:HWV586747 IGR586741:IGR586747 IQN586741:IQN586747 JAJ586741:JAJ586747 JKF586741:JKF586747 JUB586741:JUB586747 KDX586741:KDX586747 KNT586741:KNT586747 KXP586741:KXP586747 LHL586741:LHL586747 LRH586741:LRH586747 MBD586741:MBD586747 MKZ586741:MKZ586747 MUV586741:MUV586747 NER586741:NER586747 NON586741:NON586747 NYJ586741:NYJ586747 OIF586741:OIF586747 OSB586741:OSB586747 PBX586741:PBX586747 PLT586741:PLT586747 PVP586741:PVP586747 QFL586741:QFL586747 QPH586741:QPH586747 QZD586741:QZD586747 RIZ586741:RIZ586747 RSV586741:RSV586747 SCR586741:SCR586747 SMN586741:SMN586747 SWJ586741:SWJ586747 TGF586741:TGF586747 TQB586741:TQB586747 TZX586741:TZX586747 UJT586741:UJT586747 UTP586741:UTP586747 VDL586741:VDL586747 VNH586741:VNH586747 EK652277:EK652283 OG652277:OG652283 YC652277:YC652283 AHY652277:AHY652283 ARU652277:ARU652283 BBQ652277:BBQ652283 BLM652277:BLM652283 BVH652277:BVH652283 CFD652277:CFD652283 COZ652277:COZ652283 CYV652277:CYV652283 DIR652277:DIR652283 DSN652277:DSN652283 ECJ652277:ECJ652283 EMF652277:EMF652283 EWB652277:EWB652283 FFX652277:FFX652283 FPT652277:FPT652283 FZP652277:FZP652283 GJL652277:GJL652283 GTH652277:GTH652283 HDD652277:HDD652283 HMZ652277:HMZ652283 HWV652277:HWV652283 IGR652277:IGR652283 IQN652277:IQN652283 JAJ652277:JAJ652283 JKF652277:JKF652283 JUB652277:JUB652283 KDX652277:KDX652283 KNT652277:KNT652283 KXP652277:KXP652283 LHL652277:LHL652283 LRH652277:LRH652283 MBD652277:MBD652283 MKZ652277:MKZ652283 MUV652277:MUV652283 NER652277:NER652283 NON652277:NON652283 NYJ652277:NYJ652283 OIF652277:OIF652283 OSB652277:OSB652283 PBX652277:PBX652283 PLT652277:PLT652283 PVP652277:PVP652283 QFL652277:QFL652283 QPH652277:QPH652283 QZD652277:QZD652283 RIZ652277:RIZ652283 RSV652277:RSV652283 SCR652277:SCR652283 SMN652277:SMN652283 SWJ652277:SWJ652283 TGF652277:TGF652283 TQB652277:TQB652283 TZX652277:TZX652283 UJT652277:UJT652283 UTP652277:UTP652283 VDL652277:VDL652283 VNH652277:VNH652283 EK717813:EK717819 OG717813:OG717819 YC717813:YC717819 AHY717813:AHY717819 ARU717813:ARU717819 BBQ717813:BBQ717819 BLM717813:BLM717819 BVH717813:BVH717819 CFD717813:CFD717819 COZ717813:COZ717819 CYV717813:CYV717819 DIR717813:DIR717819 DSN717813:DSN717819 ECJ717813:ECJ717819 EMF717813:EMF717819 EWB717813:EWB717819 FFX717813:FFX717819 FPT717813:FPT717819 FZP717813:FZP717819 GJL717813:GJL717819 GTH717813:GTH717819 HDD717813:HDD717819 HMZ717813:HMZ717819 HWV717813:HWV717819 IGR717813:IGR717819 IQN717813:IQN717819 JAJ717813:JAJ717819 JKF717813:JKF717819 JUB717813:JUB717819 KDX717813:KDX717819 KNT717813:KNT717819 KXP717813:KXP717819 LHL717813:LHL717819 LRH717813:LRH717819 MBD717813:MBD717819 MKZ717813:MKZ717819 MUV717813:MUV717819 NER717813:NER717819 NON717813:NON717819 NYJ717813:NYJ717819 OIF717813:OIF717819 OSB717813:OSB717819 PBX717813:PBX717819 PLT717813:PLT717819 PVP717813:PVP717819 QFL717813:QFL717819 QPH717813:QPH717819 QZD717813:QZD717819 RIZ717813:RIZ717819 RSV717813:RSV717819 SCR717813:SCR717819 SMN717813:SMN717819 SWJ717813:SWJ717819 TGF717813:TGF717819 TQB717813:TQB717819 TZX717813:TZX717819 UJT717813:UJT717819 UTP717813:UTP717819 VDL717813:VDL717819 VNH717813:VNH717819 EK783349:EK783355 OG783349:OG783355 YC783349:YC783355 AHY783349:AHY783355 ARU783349:ARU783355 BBQ783349:BBQ783355 BLM783349:BLM783355 BVH783349:BVH783355 CFD783349:CFD783355 COZ783349:COZ783355 CYV783349:CYV783355 DIR783349:DIR783355 DSN783349:DSN783355 ECJ783349:ECJ783355 EMF783349:EMF783355 EWB783349:EWB783355 FFX783349:FFX783355 FPT783349:FPT783355 FZP783349:FZP783355 GJL783349:GJL783355 GTH783349:GTH783355 HDD783349:HDD783355 HMZ783349:HMZ783355 HWV783349:HWV783355 IGR783349:IGR783355 IQN783349:IQN783355 JAJ783349:JAJ783355 JKF783349:JKF783355 JUB783349:JUB783355 KDX783349:KDX783355 KNT783349:KNT783355 KXP783349:KXP783355 LHL783349:LHL783355 LRH783349:LRH783355 MBD783349:MBD783355 MKZ783349:MKZ783355 MUV783349:MUV783355 NER783349:NER783355 NON783349:NON783355 NYJ783349:NYJ783355 OIF783349:OIF783355 OSB783349:OSB783355 PBX783349:PBX783355 PLT783349:PLT783355 PVP783349:PVP783355 QFL783349:QFL783355 QPH783349:QPH783355 QZD783349:QZD783355 RIZ783349:RIZ783355 RSV783349:RSV783355 SCR783349:SCR783355 SMN783349:SMN783355 SWJ783349:SWJ783355 TGF783349:TGF783355 TQB783349:TQB783355 TZX783349:TZX783355 UJT783349:UJT783355 UTP783349:UTP783355 VDL783349:VDL783355 VNH783349:VNH783355 EK848885:EK848891 OG848885:OG848891 YC848885:YC848891 AHY848885:AHY848891 ARU848885:ARU848891 BBQ848885:BBQ848891 BLM848885:BLM848891 BVH848885:BVH848891 CFD848885:CFD848891 COZ848885:COZ848891 CYV848885:CYV848891 DIR848885:DIR848891 DSN848885:DSN848891 ECJ848885:ECJ848891 EMF848885:EMF848891 EWB848885:EWB848891 FFX848885:FFX848891 FPT848885:FPT848891 FZP848885:FZP848891 GJL848885:GJL848891 GTH848885:GTH848891 HDD848885:HDD848891 HMZ848885:HMZ848891 HWV848885:HWV848891 IGR848885:IGR848891 IQN848885:IQN848891 JAJ848885:JAJ848891 JKF848885:JKF848891 JUB848885:JUB848891 KDX848885:KDX848891 KNT848885:KNT848891 KXP848885:KXP848891 LHL848885:LHL848891 LRH848885:LRH848891 MBD848885:MBD848891 MKZ848885:MKZ848891 MUV848885:MUV848891 NER848885:NER848891 NON848885:NON848891 NYJ848885:NYJ848891 OIF848885:OIF848891 OSB848885:OSB848891 PBX848885:PBX848891 PLT848885:PLT848891 PVP848885:PVP848891 QFL848885:QFL848891 QPH848885:QPH848891 QZD848885:QZD848891 RIZ848885:RIZ848891 RSV848885:RSV848891 SCR848885:SCR848891 SMN848885:SMN848891 SWJ848885:SWJ848891 TGF848885:TGF848891 TQB848885:TQB848891 TZX848885:TZX848891 UJT848885:UJT848891 UTP848885:UTP848891 VDL848885:VDL848891 VNH848885:VNH848891 EK914421:EK914427 OG914421:OG914427 YC914421:YC914427 AHY914421:AHY914427 ARU914421:ARU914427 BBQ914421:BBQ914427 BLM914421:BLM914427 BVH914421:BVH914427 CFD914421:CFD914427 COZ914421:COZ914427 CYV914421:CYV914427 DIR914421:DIR914427 DSN914421:DSN914427 ECJ914421:ECJ914427 EMF914421:EMF914427 EWB914421:EWB914427 FFX914421:FFX914427 FPT914421:FPT914427 FZP914421:FZP914427 GJL914421:GJL914427 GTH914421:GTH914427 HDD914421:HDD914427 HMZ914421:HMZ914427 HWV914421:HWV914427 IGR914421:IGR914427 IQN914421:IQN914427 JAJ914421:JAJ914427 JKF914421:JKF914427 JUB914421:JUB914427 KDX914421:KDX914427 KNT914421:KNT914427 KXP914421:KXP914427 LHL914421:LHL914427 LRH914421:LRH914427 MBD914421:MBD914427 MKZ914421:MKZ914427 MUV914421:MUV914427 NER914421:NER914427 NON914421:NON914427 NYJ914421:NYJ914427 OIF914421:OIF914427 OSB914421:OSB914427 PBX914421:PBX914427 PLT914421:PLT914427 PVP914421:PVP914427 QFL914421:QFL914427 QPH914421:QPH914427 QZD914421:QZD914427 RIZ914421:RIZ914427 RSV914421:RSV914427 SCR914421:SCR914427 SMN914421:SMN914427 SWJ914421:SWJ914427 TGF914421:TGF914427 TQB914421:TQB914427 TZX914421:TZX914427 UJT914421:UJT914427 UTP914421:UTP914427 VDL914421:VDL914427 VNH914421:VNH914427 EK979957:EK979963 OG979957:OG979963 YC979957:YC979963 AHY979957:AHY979963 ARU979957:ARU979963 BBQ979957:BBQ979963 BLM979957:BLM979963 BVH979957:BVH979963 CFD979957:CFD979963 COZ979957:COZ979963 CYV979957:CYV979963 DIR979957:DIR979963 DSN979957:DSN979963 ECJ979957:ECJ979963 EMF979957:EMF979963 EWB979957:EWB979963 FFX979957:FFX979963 FPT979957:FPT979963 FZP979957:FZP979963 GJL979957:GJL979963 GTH979957:GTH979963 HDD979957:HDD979963 HMZ979957:HMZ979963 HWV979957:HWV979963 IGR979957:IGR979963 IQN979957:IQN979963 JAJ979957:JAJ979963 JKF979957:JKF979963 JUB979957:JUB979963 KDX979957:KDX979963 KNT979957:KNT979963 KXP979957:KXP979963 LHL979957:LHL979963 LRH979957:LRH979963 MBD979957:MBD979963 MKZ979957:MKZ979963 MUV979957:MUV979963 NER979957:NER979963 NON979957:NON979963 NYJ979957:NYJ979963 OIF979957:OIF979963 OSB979957:OSB979963 PBX979957:PBX979963 PLT979957:PLT979963 PVP979957:PVP979963 QFL979957:QFL979963 QPH979957:QPH979963 QZD979957:QZD979963 RIZ979957:RIZ979963 RSV979957:RSV979963 SCR979957:SCR979963 SMN979957:SMN979963 SWJ979957:SWJ979963 TGF979957:TGF979963 TQB979957:TQB979963 TZX979957:TZX979963 UJT979957:UJT979963 UTP979957:UTP979963 VDL979957:VDL979963 VNH979957:VNH979963">
      <formula1>"LNG,Boru Gazı"</formula1>
    </dataValidation>
    <dataValidation type="list" allowBlank="1" showInputMessage="1" showErrorMessage="1" sqref="E13:E22">
      <formula1>$XFB$9:$XFB$22</formula1>
    </dataValidation>
  </dataValidation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1">
    <tabColor rgb="FFFF0000"/>
  </sheetPr>
  <dimension ref="A1:H27"/>
  <sheetViews>
    <sheetView zoomScale="90" zoomScaleNormal="90" workbookViewId="0">
      <selection activeCell="F23" sqref="F23"/>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8" width="13.7109375" style="1" bestFit="1" customWidth="1"/>
    <col min="9"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8">
      <c r="A1" s="3214" t="s">
        <v>29</v>
      </c>
      <c r="B1" s="3215"/>
      <c r="C1" s="3215"/>
      <c r="D1" s="68"/>
      <c r="E1" s="68"/>
    </row>
    <row r="2" spans="1:8">
      <c r="A2" s="2" t="s">
        <v>30</v>
      </c>
      <c r="B2" s="3176" t="s">
        <v>2109</v>
      </c>
      <c r="C2" s="3176"/>
      <c r="D2" s="3"/>
      <c r="E2" s="3"/>
    </row>
    <row r="3" spans="1:8" ht="33" customHeight="1">
      <c r="A3" s="2" t="s">
        <v>31</v>
      </c>
      <c r="B3" s="3177" t="s">
        <v>2107</v>
      </c>
      <c r="C3" s="3177"/>
      <c r="D3" s="4"/>
      <c r="E3" s="4"/>
    </row>
    <row r="4" spans="1:8">
      <c r="A4" s="2" t="s">
        <v>32</v>
      </c>
      <c r="B4" s="3176">
        <v>1</v>
      </c>
      <c r="C4" s="3176"/>
      <c r="D4" s="3"/>
      <c r="E4" s="3"/>
    </row>
    <row r="5" spans="1:8">
      <c r="A5" s="2" t="s">
        <v>33</v>
      </c>
      <c r="B5" s="3296"/>
      <c r="C5" s="3296"/>
      <c r="D5" s="5"/>
      <c r="E5" s="5"/>
    </row>
    <row r="6" spans="1:8">
      <c r="A6" s="2" t="s">
        <v>34</v>
      </c>
      <c r="B6" s="3296"/>
      <c r="C6" s="3296"/>
      <c r="D6" s="5"/>
      <c r="E6" s="5"/>
    </row>
    <row r="7" spans="1:8">
      <c r="A7" s="2" t="s">
        <v>35</v>
      </c>
      <c r="B7" s="3296"/>
      <c r="C7" s="3296"/>
      <c r="D7" s="5"/>
      <c r="E7" s="5"/>
    </row>
    <row r="8" spans="1:8">
      <c r="A8" s="2" t="s">
        <v>36</v>
      </c>
      <c r="B8" s="2938"/>
      <c r="C8" s="2938"/>
      <c r="D8" s="6"/>
      <c r="E8" s="6"/>
    </row>
    <row r="9" spans="1:8">
      <c r="A9" s="2" t="s">
        <v>198</v>
      </c>
      <c r="B9" s="2745"/>
      <c r="C9" s="2745"/>
      <c r="D9" s="6"/>
      <c r="E9" s="6"/>
    </row>
    <row r="10" spans="1:8" ht="13.5" thickBot="1"/>
    <row r="11" spans="1:8" s="292" customFormat="1" ht="24.75" thickBot="1">
      <c r="A11" s="290" t="s">
        <v>1253</v>
      </c>
      <c r="B11" s="290" t="s">
        <v>1254</v>
      </c>
      <c r="C11" s="290" t="s">
        <v>764</v>
      </c>
      <c r="D11" s="290" t="s">
        <v>765</v>
      </c>
      <c r="E11" s="290" t="s">
        <v>1165</v>
      </c>
      <c r="F11" s="597" t="s">
        <v>2117</v>
      </c>
      <c r="G11" s="597" t="s">
        <v>1285</v>
      </c>
      <c r="H11" s="598" t="s">
        <v>33</v>
      </c>
    </row>
    <row r="12" spans="1:8" ht="15">
      <c r="A12" s="298"/>
      <c r="B12" s="298"/>
      <c r="C12" s="298"/>
      <c r="D12" s="298"/>
      <c r="E12" s="298"/>
      <c r="F12" s="298"/>
      <c r="G12" s="298"/>
      <c r="H12" s="298"/>
    </row>
    <row r="13" spans="1:8" ht="15">
      <c r="A13" s="298"/>
      <c r="B13" s="298"/>
      <c r="C13" s="298"/>
      <c r="D13" s="298"/>
      <c r="E13" s="298"/>
      <c r="F13" s="298"/>
      <c r="G13" s="298"/>
      <c r="H13" s="298"/>
    </row>
    <row r="14" spans="1:8" ht="15">
      <c r="A14" s="298"/>
      <c r="B14" s="298"/>
      <c r="C14" s="298"/>
      <c r="D14" s="298"/>
      <c r="E14" s="298"/>
      <c r="F14" s="298"/>
      <c r="G14" s="298"/>
      <c r="H14" s="298"/>
    </row>
    <row r="15" spans="1:8" ht="15">
      <c r="A15" s="298"/>
      <c r="B15" s="298"/>
      <c r="C15" s="298"/>
      <c r="D15" s="298"/>
      <c r="E15" s="298"/>
      <c r="F15" s="298"/>
      <c r="G15" s="298"/>
      <c r="H15" s="298"/>
    </row>
    <row r="16" spans="1:8" ht="15">
      <c r="A16" s="298"/>
      <c r="B16" s="298"/>
      <c r="C16" s="298"/>
      <c r="D16" s="298"/>
      <c r="E16" s="298"/>
      <c r="F16" s="298"/>
      <c r="G16" s="298"/>
      <c r="H16" s="298"/>
    </row>
    <row r="17" spans="1:8" ht="15">
      <c r="A17" s="298"/>
      <c r="B17" s="298"/>
      <c r="C17" s="298"/>
      <c r="D17" s="298"/>
      <c r="E17" s="298"/>
      <c r="F17" s="298"/>
      <c r="G17" s="298"/>
      <c r="H17" s="298"/>
    </row>
    <row r="18" spans="1:8" ht="15">
      <c r="A18" s="298"/>
      <c r="B18" s="298"/>
      <c r="C18" s="298"/>
      <c r="D18" s="298"/>
      <c r="E18" s="298"/>
      <c r="F18" s="298"/>
      <c r="G18" s="298"/>
      <c r="H18" s="298"/>
    </row>
    <row r="19" spans="1:8" ht="15">
      <c r="A19" s="298"/>
      <c r="B19" s="298"/>
      <c r="C19" s="298"/>
      <c r="D19" s="298"/>
      <c r="E19" s="298"/>
      <c r="F19" s="298"/>
      <c r="G19" s="298"/>
      <c r="H19" s="298"/>
    </row>
    <row r="20" spans="1:8" ht="15">
      <c r="A20" s="298"/>
      <c r="B20" s="298"/>
      <c r="C20" s="298"/>
      <c r="D20" s="298"/>
      <c r="E20" s="298"/>
      <c r="F20" s="298"/>
      <c r="G20" s="298"/>
      <c r="H20" s="298"/>
    </row>
    <row r="21" spans="1:8" ht="15">
      <c r="A21" s="298"/>
      <c r="B21" s="298"/>
      <c r="C21" s="298"/>
      <c r="D21" s="298"/>
      <c r="E21" s="298"/>
      <c r="F21" s="298"/>
      <c r="G21" s="298"/>
      <c r="H21" s="298"/>
    </row>
    <row r="22" spans="1:8" ht="15">
      <c r="A22" s="298"/>
      <c r="B22" s="298"/>
      <c r="C22" s="298"/>
      <c r="D22" s="298"/>
      <c r="E22" s="298"/>
      <c r="F22" s="298"/>
      <c r="G22" s="298"/>
      <c r="H22" s="298"/>
    </row>
    <row r="23" spans="1:8" ht="15">
      <c r="A23" s="298"/>
      <c r="B23" s="298"/>
      <c r="C23" s="298"/>
      <c r="D23" s="298"/>
      <c r="E23" s="298"/>
      <c r="F23" s="298"/>
      <c r="G23" s="298"/>
      <c r="H23" s="298"/>
    </row>
    <row r="24" spans="1:8" ht="15">
      <c r="A24" s="298"/>
      <c r="B24" s="298"/>
      <c r="C24" s="298"/>
      <c r="D24" s="298"/>
      <c r="E24" s="298"/>
      <c r="F24" s="298"/>
      <c r="G24" s="298"/>
      <c r="H24" s="298"/>
    </row>
    <row r="25" spans="1:8" ht="15">
      <c r="A25" s="298"/>
      <c r="B25" s="298"/>
      <c r="C25" s="298"/>
      <c r="D25" s="298"/>
      <c r="E25" s="298"/>
      <c r="F25" s="298"/>
      <c r="G25" s="298"/>
      <c r="H25" s="298"/>
    </row>
    <row r="26" spans="1:8" ht="12.75" customHeight="1">
      <c r="A26" s="298"/>
      <c r="B26" s="298"/>
      <c r="C26" s="298"/>
      <c r="D26" s="298"/>
      <c r="E26" s="298"/>
      <c r="F26" s="298"/>
      <c r="G26" s="298"/>
      <c r="H26" s="298"/>
    </row>
    <row r="27" spans="1:8" ht="15">
      <c r="A27" s="298"/>
      <c r="B27" s="298"/>
      <c r="C27" s="298"/>
      <c r="D27" s="298"/>
      <c r="E27" s="298"/>
      <c r="F27" s="298"/>
      <c r="G27" s="298"/>
      <c r="H27" s="298"/>
    </row>
  </sheetData>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IS65477:IS65483 SO65477:SO65483 ACK65477:ACK65483 AMG65477:AMG65483 AWC65477:AWC65483 BFY65477:BFY65483 BPU65477:BPU65483 BZQ65477:BZQ65483 CJM65477:CJM65483 CTI65477:CTI65483 DDE65477:DDE65483 DNA65477:DNA65483 DWW65477:DWW65483 EGS65477:EGS65483 EQO65477:EQO65483 FAK65477:FAK65483 FKG65477:FKG65483 FUC65477:FUC65483 GDY65477:GDY65483 GNU65477:GNU65483 GXQ65477:GXQ65483 HHM65477:HHM65483 HRI65477:HRI65483 IBE65477:IBE65483 ILA65477:ILA65483 IUW65477:IUW65483 JES65477:JES65483 JOO65477:JOO65483 JYK65477:JYK65483 KIG65477:KIG65483 KSC65477:KSC65483 LBY65477:LBY65483 LLU65477:LLU65483 LVQ65477:LVQ65483 MFM65477:MFM65483 MPI65477:MPI65483 MZE65477:MZE65483 NJA65477:NJA65483 NSW65477:NSW65483 OCS65477:OCS65483 OMO65477:OMO65483 OWK65477:OWK65483 PGG65477:PGG65483 PQC65477:PQC65483 PZY65477:PZY65483 QJU65477:QJU65483 QTQ65477:QTQ65483 RDM65477:RDM65483 RNI65477:RNI65483 RXE65477:RXE65483 SHA65477:SHA65483 SQW65477:SQW65483 TAS65477:TAS65483 TKO65477:TKO65483 TUK65477:TUK65483 UEG65477:UEG65483 UOC65477:UOC65483 UXY65477:UXY65483 VHU65477:VHU65483 VRQ65477:VRQ65483 WBM65477:WBM65483 WLI65477:WLI65483 WVE65477:WVE65483 IS131013:IS131019 SO131013:SO131019 ACK131013:ACK131019 AMG131013:AMG131019 AWC131013:AWC131019 BFY131013:BFY131019 BPU131013:BPU131019 BZQ131013:BZQ131019 CJM131013:CJM131019 CTI131013:CTI131019 DDE131013:DDE131019 DNA131013:DNA131019 DWW131013:DWW131019 EGS131013:EGS131019 EQO131013:EQO131019 FAK131013:FAK131019 FKG131013:FKG131019 FUC131013:FUC131019 GDY131013:GDY131019 GNU131013:GNU131019 GXQ131013:GXQ131019 HHM131013:HHM131019 HRI131013:HRI131019 IBE131013:IBE131019 ILA131013:ILA131019 IUW131013:IUW131019 JES131013:JES131019 JOO131013:JOO131019 JYK131013:JYK131019 KIG131013:KIG131019 KSC131013:KSC131019 LBY131013:LBY131019 LLU131013:LLU131019 LVQ131013:LVQ131019 MFM131013:MFM131019 MPI131013:MPI131019 MZE131013:MZE131019 NJA131013:NJA131019 NSW131013:NSW131019 OCS131013:OCS131019 OMO131013:OMO131019 OWK131013:OWK131019 PGG131013:PGG131019 PQC131013:PQC131019 PZY131013:PZY131019 QJU131013:QJU131019 QTQ131013:QTQ131019 RDM131013:RDM131019 RNI131013:RNI131019 RXE131013:RXE131019 SHA131013:SHA131019 SQW131013:SQW131019 TAS131013:TAS131019 TKO131013:TKO131019 TUK131013:TUK131019 UEG131013:UEG131019 UOC131013:UOC131019 UXY131013:UXY131019 VHU131013:VHU131019 VRQ131013:VRQ131019 WBM131013:WBM131019 WLI131013:WLI131019 WVE131013:WVE131019 IS196549:IS196555 SO196549:SO196555 ACK196549:ACK196555 AMG196549:AMG196555 AWC196549:AWC196555 BFY196549:BFY196555 BPU196549:BPU196555 BZQ196549:BZQ196555 CJM196549:CJM196555 CTI196549:CTI196555 DDE196549:DDE196555 DNA196549:DNA196555 DWW196549:DWW196555 EGS196549:EGS196555 EQO196549:EQO196555 FAK196549:FAK196555 FKG196549:FKG196555 FUC196549:FUC196555 GDY196549:GDY196555 GNU196549:GNU196555 GXQ196549:GXQ196555 HHM196549:HHM196555 HRI196549:HRI196555 IBE196549:IBE196555 ILA196549:ILA196555 IUW196549:IUW196555 JES196549:JES196555 JOO196549:JOO196555 JYK196549:JYK196555 KIG196549:KIG196555 KSC196549:KSC196555 LBY196549:LBY196555 LLU196549:LLU196555 LVQ196549:LVQ196555 MFM196549:MFM196555 MPI196549:MPI196555 MZE196549:MZE196555 NJA196549:NJA196555 NSW196549:NSW196555 OCS196549:OCS196555 OMO196549:OMO196555 OWK196549:OWK196555 PGG196549:PGG196555 PQC196549:PQC196555 PZY196549:PZY196555 QJU196549:QJU196555 QTQ196549:QTQ196555 RDM196549:RDM196555 RNI196549:RNI196555 RXE196549:RXE196555 SHA196549:SHA196555 SQW196549:SQW196555 TAS196549:TAS196555 TKO196549:TKO196555 TUK196549:TUK196555 UEG196549:UEG196555 UOC196549:UOC196555 UXY196549:UXY196555 VHU196549:VHU196555 VRQ196549:VRQ196555 WBM196549:WBM196555 WLI196549:WLI196555 WVE196549:WVE196555 IS262085:IS262091 SO262085:SO262091 ACK262085:ACK262091 AMG262085:AMG262091 AWC262085:AWC262091 BFY262085:BFY262091 BPU262085:BPU262091 BZQ262085:BZQ262091 CJM262085:CJM262091 CTI262085:CTI262091 DDE262085:DDE262091 DNA262085:DNA262091 DWW262085:DWW262091 EGS262085:EGS262091 EQO262085:EQO262091 FAK262085:FAK262091 FKG262085:FKG262091 FUC262085:FUC262091 GDY262085:GDY262091 GNU262085:GNU262091 GXQ262085:GXQ262091 HHM262085:HHM262091 HRI262085:HRI262091 IBE262085:IBE262091 ILA262085:ILA262091 IUW262085:IUW262091 JES262085:JES262091 JOO262085:JOO262091 JYK262085:JYK262091 KIG262085:KIG262091 KSC262085:KSC262091 LBY262085:LBY262091 LLU262085:LLU262091 LVQ262085:LVQ262091 MFM262085:MFM262091 MPI262085:MPI262091 MZE262085:MZE262091 NJA262085:NJA262091 NSW262085:NSW262091 OCS262085:OCS262091 OMO262085:OMO262091 OWK262085:OWK262091 PGG262085:PGG262091 PQC262085:PQC262091 PZY262085:PZY262091 QJU262085:QJU262091 QTQ262085:QTQ262091 RDM262085:RDM262091 RNI262085:RNI262091 RXE262085:RXE262091 SHA262085:SHA262091 SQW262085:SQW262091 TAS262085:TAS262091 TKO262085:TKO262091 TUK262085:TUK262091 UEG262085:UEG262091 UOC262085:UOC262091 UXY262085:UXY262091 VHU262085:VHU262091 VRQ262085:VRQ262091 WBM262085:WBM262091 WLI262085:WLI262091 WVE262085:WVE262091 IS327621:IS327627 SO327621:SO327627 ACK327621:ACK327627 AMG327621:AMG327627 AWC327621:AWC327627 BFY327621:BFY327627 BPU327621:BPU327627 BZQ327621:BZQ327627 CJM327621:CJM327627 CTI327621:CTI327627 DDE327621:DDE327627 DNA327621:DNA327627 DWW327621:DWW327627 EGS327621:EGS327627 EQO327621:EQO327627 FAK327621:FAK327627 FKG327621:FKG327627 FUC327621:FUC327627 GDY327621:GDY327627 GNU327621:GNU327627 GXQ327621:GXQ327627 HHM327621:HHM327627 HRI327621:HRI327627 IBE327621:IBE327627 ILA327621:ILA327627 IUW327621:IUW327627 JES327621:JES327627 JOO327621:JOO327627 JYK327621:JYK327627 KIG327621:KIG327627 KSC327621:KSC327627 LBY327621:LBY327627 LLU327621:LLU327627 LVQ327621:LVQ327627 MFM327621:MFM327627 MPI327621:MPI327627 MZE327621:MZE327627 NJA327621:NJA327627 NSW327621:NSW327627 OCS327621:OCS327627 OMO327621:OMO327627 OWK327621:OWK327627 PGG327621:PGG327627 PQC327621:PQC327627 PZY327621:PZY327627 QJU327621:QJU327627 QTQ327621:QTQ327627 RDM327621:RDM327627 RNI327621:RNI327627 RXE327621:RXE327627 SHA327621:SHA327627 SQW327621:SQW327627 TAS327621:TAS327627 TKO327621:TKO327627 TUK327621:TUK327627 UEG327621:UEG327627 UOC327621:UOC327627 UXY327621:UXY327627 VHU327621:VHU327627 VRQ327621:VRQ327627 WBM327621:WBM327627 WLI327621:WLI327627 WVE327621:WVE327627 IS393157:IS393163 SO393157:SO393163 ACK393157:ACK393163 AMG393157:AMG393163 AWC393157:AWC393163 BFY393157:BFY393163 BPU393157:BPU393163 BZQ393157:BZQ393163 CJM393157:CJM393163 CTI393157:CTI393163 DDE393157:DDE393163 DNA393157:DNA393163 DWW393157:DWW393163 EGS393157:EGS393163 EQO393157:EQO393163 FAK393157:FAK393163 FKG393157:FKG393163 FUC393157:FUC393163 GDY393157:GDY393163 GNU393157:GNU393163 GXQ393157:GXQ393163 HHM393157:HHM393163 HRI393157:HRI393163 IBE393157:IBE393163 ILA393157:ILA393163 IUW393157:IUW393163 JES393157:JES393163 JOO393157:JOO393163 JYK393157:JYK393163 KIG393157:KIG393163 KSC393157:KSC393163 LBY393157:LBY393163 LLU393157:LLU393163 LVQ393157:LVQ393163 MFM393157:MFM393163 MPI393157:MPI393163 MZE393157:MZE393163 NJA393157:NJA393163 NSW393157:NSW393163 OCS393157:OCS393163 OMO393157:OMO393163 OWK393157:OWK393163 PGG393157:PGG393163 PQC393157:PQC393163 PZY393157:PZY393163 QJU393157:QJU393163 QTQ393157:QTQ393163 RDM393157:RDM393163 RNI393157:RNI393163 RXE393157:RXE393163 SHA393157:SHA393163 SQW393157:SQW393163 TAS393157:TAS393163 TKO393157:TKO393163 TUK393157:TUK393163 UEG393157:UEG393163 UOC393157:UOC393163 UXY393157:UXY393163 VHU393157:VHU393163 VRQ393157:VRQ393163 WBM393157:WBM393163 WLI393157:WLI393163 WVE393157:WVE393163 IS458693:IS458699 SO458693:SO458699 ACK458693:ACK458699 AMG458693:AMG458699 AWC458693:AWC458699 BFY458693:BFY458699 BPU458693:BPU458699 BZQ458693:BZQ458699 CJM458693:CJM458699 CTI458693:CTI458699 DDE458693:DDE458699 DNA458693:DNA458699 DWW458693:DWW458699 EGS458693:EGS458699 EQO458693:EQO458699 FAK458693:FAK458699 FKG458693:FKG458699 FUC458693:FUC458699 GDY458693:GDY458699 GNU458693:GNU458699 GXQ458693:GXQ458699 HHM458693:HHM458699 HRI458693:HRI458699 IBE458693:IBE458699 ILA458693:ILA458699 IUW458693:IUW458699 JES458693:JES458699 JOO458693:JOO458699 JYK458693:JYK458699 KIG458693:KIG458699 KSC458693:KSC458699 LBY458693:LBY458699 LLU458693:LLU458699 LVQ458693:LVQ458699 MFM458693:MFM458699 MPI458693:MPI458699 MZE458693:MZE458699 NJA458693:NJA458699 NSW458693:NSW458699 OCS458693:OCS458699 OMO458693:OMO458699 OWK458693:OWK458699 PGG458693:PGG458699 PQC458693:PQC458699 PZY458693:PZY458699 QJU458693:QJU458699 QTQ458693:QTQ458699 RDM458693:RDM458699 RNI458693:RNI458699 RXE458693:RXE458699 SHA458693:SHA458699 SQW458693:SQW458699 TAS458693:TAS458699 TKO458693:TKO458699 TUK458693:TUK458699 UEG458693:UEG458699 UOC458693:UOC458699 UXY458693:UXY458699 VHU458693:VHU458699 VRQ458693:VRQ458699 WBM458693:WBM458699 WLI458693:WLI458699 WVE458693:WVE458699 IS524229:IS524235 SO524229:SO524235 ACK524229:ACK524235 AMG524229:AMG524235 AWC524229:AWC524235 BFY524229:BFY524235 BPU524229:BPU524235 BZQ524229:BZQ524235 CJM524229:CJM524235 CTI524229:CTI524235 DDE524229:DDE524235 DNA524229:DNA524235 DWW524229:DWW524235 EGS524229:EGS524235 EQO524229:EQO524235 FAK524229:FAK524235 FKG524229:FKG524235 FUC524229:FUC524235 GDY524229:GDY524235 GNU524229:GNU524235 GXQ524229:GXQ524235 HHM524229:HHM524235 HRI524229:HRI524235 IBE524229:IBE524235 ILA524229:ILA524235 IUW524229:IUW524235 JES524229:JES524235 JOO524229:JOO524235 JYK524229:JYK524235 KIG524229:KIG524235 KSC524229:KSC524235 LBY524229:LBY524235 LLU524229:LLU524235 LVQ524229:LVQ524235 MFM524229:MFM524235 MPI524229:MPI524235 MZE524229:MZE524235 NJA524229:NJA524235 NSW524229:NSW524235 OCS524229:OCS524235 OMO524229:OMO524235 OWK524229:OWK524235 PGG524229:PGG524235 PQC524229:PQC524235 PZY524229:PZY524235 QJU524229:QJU524235 QTQ524229:QTQ524235 RDM524229:RDM524235 RNI524229:RNI524235 RXE524229:RXE524235 SHA524229:SHA524235 SQW524229:SQW524235 TAS524229:TAS524235 TKO524229:TKO524235 TUK524229:TUK524235 UEG524229:UEG524235 UOC524229:UOC524235 UXY524229:UXY524235 VHU524229:VHU524235 VRQ524229:VRQ524235 WBM524229:WBM524235 WLI524229:WLI524235 WVE524229:WVE524235 IS589765:IS589771 SO589765:SO589771 ACK589765:ACK589771 AMG589765:AMG589771 AWC589765:AWC589771 BFY589765:BFY589771 BPU589765:BPU589771 BZQ589765:BZQ589771 CJM589765:CJM589771 CTI589765:CTI589771 DDE589765:DDE589771 DNA589765:DNA589771 DWW589765:DWW589771 EGS589765:EGS589771 EQO589765:EQO589771 FAK589765:FAK589771 FKG589765:FKG589771 FUC589765:FUC589771 GDY589765:GDY589771 GNU589765:GNU589771 GXQ589765:GXQ589771 HHM589765:HHM589771 HRI589765:HRI589771 IBE589765:IBE589771 ILA589765:ILA589771 IUW589765:IUW589771 JES589765:JES589771 JOO589765:JOO589771 JYK589765:JYK589771 KIG589765:KIG589771 KSC589765:KSC589771 LBY589765:LBY589771 LLU589765:LLU589771 LVQ589765:LVQ589771 MFM589765:MFM589771 MPI589765:MPI589771 MZE589765:MZE589771 NJA589765:NJA589771 NSW589765:NSW589771 OCS589765:OCS589771 OMO589765:OMO589771 OWK589765:OWK589771 PGG589765:PGG589771 PQC589765:PQC589771 PZY589765:PZY589771 QJU589765:QJU589771 QTQ589765:QTQ589771 RDM589765:RDM589771 RNI589765:RNI589771 RXE589765:RXE589771 SHA589765:SHA589771 SQW589765:SQW589771 TAS589765:TAS589771 TKO589765:TKO589771 TUK589765:TUK589771 UEG589765:UEG589771 UOC589765:UOC589771 UXY589765:UXY589771 VHU589765:VHU589771 VRQ589765:VRQ589771 WBM589765:WBM589771 WLI589765:WLI589771 WVE589765:WVE589771 IS655301:IS655307 SO655301:SO655307 ACK655301:ACK655307 AMG655301:AMG655307 AWC655301:AWC655307 BFY655301:BFY655307 BPU655301:BPU655307 BZQ655301:BZQ655307 CJM655301:CJM655307 CTI655301:CTI655307 DDE655301:DDE655307 DNA655301:DNA655307 DWW655301:DWW655307 EGS655301:EGS655307 EQO655301:EQO655307 FAK655301:FAK655307 FKG655301:FKG655307 FUC655301:FUC655307 GDY655301:GDY655307 GNU655301:GNU655307 GXQ655301:GXQ655307 HHM655301:HHM655307 HRI655301:HRI655307 IBE655301:IBE655307 ILA655301:ILA655307 IUW655301:IUW655307 JES655301:JES655307 JOO655301:JOO655307 JYK655301:JYK655307 KIG655301:KIG655307 KSC655301:KSC655307 LBY655301:LBY655307 LLU655301:LLU655307 LVQ655301:LVQ655307 MFM655301:MFM655307 MPI655301:MPI655307 MZE655301:MZE655307 NJA655301:NJA655307 NSW655301:NSW655307 OCS655301:OCS655307 OMO655301:OMO655307 OWK655301:OWK655307 PGG655301:PGG655307 PQC655301:PQC655307 PZY655301:PZY655307 QJU655301:QJU655307 QTQ655301:QTQ655307 RDM655301:RDM655307 RNI655301:RNI655307 RXE655301:RXE655307 SHA655301:SHA655307 SQW655301:SQW655307 TAS655301:TAS655307 TKO655301:TKO655307 TUK655301:TUK655307 UEG655301:UEG655307 UOC655301:UOC655307 UXY655301:UXY655307 VHU655301:VHU655307 VRQ655301:VRQ655307 WBM655301:WBM655307 WLI655301:WLI655307 WVE655301:WVE655307 IS720837:IS720843 SO720837:SO720843 ACK720837:ACK720843 AMG720837:AMG720843 AWC720837:AWC720843 BFY720837:BFY720843 BPU720837:BPU720843 BZQ720837:BZQ720843 CJM720837:CJM720843 CTI720837:CTI720843 DDE720837:DDE720843 DNA720837:DNA720843 DWW720837:DWW720843 EGS720837:EGS720843 EQO720837:EQO720843 FAK720837:FAK720843 FKG720837:FKG720843 FUC720837:FUC720843 GDY720837:GDY720843 GNU720837:GNU720843 GXQ720837:GXQ720843 HHM720837:HHM720843 HRI720837:HRI720843 IBE720837:IBE720843 ILA720837:ILA720843 IUW720837:IUW720843 JES720837:JES720843 JOO720837:JOO720843 JYK720837:JYK720843 KIG720837:KIG720843 KSC720837:KSC720843 LBY720837:LBY720843 LLU720837:LLU720843 LVQ720837:LVQ720843 MFM720837:MFM720843 MPI720837:MPI720843 MZE720837:MZE720843 NJA720837:NJA720843 NSW720837:NSW720843 OCS720837:OCS720843 OMO720837:OMO720843 OWK720837:OWK720843 PGG720837:PGG720843 PQC720837:PQC720843 PZY720837:PZY720843 QJU720837:QJU720843 QTQ720837:QTQ720843 RDM720837:RDM720843 RNI720837:RNI720843 RXE720837:RXE720843 SHA720837:SHA720843 SQW720837:SQW720843 TAS720837:TAS720843 TKO720837:TKO720843 TUK720837:TUK720843 UEG720837:UEG720843 UOC720837:UOC720843 UXY720837:UXY720843 VHU720837:VHU720843 VRQ720837:VRQ720843 WBM720837:WBM720843 WLI720837:WLI720843 WVE720837:WVE720843 IS786373:IS786379 SO786373:SO786379 ACK786373:ACK786379 AMG786373:AMG786379 AWC786373:AWC786379 BFY786373:BFY786379 BPU786373:BPU786379 BZQ786373:BZQ786379 CJM786373:CJM786379 CTI786373:CTI786379 DDE786373:DDE786379 DNA786373:DNA786379 DWW786373:DWW786379 EGS786373:EGS786379 EQO786373:EQO786379 FAK786373:FAK786379 FKG786373:FKG786379 FUC786373:FUC786379 GDY786373:GDY786379 GNU786373:GNU786379 GXQ786373:GXQ786379 HHM786373:HHM786379 HRI786373:HRI786379 IBE786373:IBE786379 ILA786373:ILA786379 IUW786373:IUW786379 JES786373:JES786379 JOO786373:JOO786379 JYK786373:JYK786379 KIG786373:KIG786379 KSC786373:KSC786379 LBY786373:LBY786379 LLU786373:LLU786379 LVQ786373:LVQ786379 MFM786373:MFM786379 MPI786373:MPI786379 MZE786373:MZE786379 NJA786373:NJA786379 NSW786373:NSW786379 OCS786373:OCS786379 OMO786373:OMO786379 OWK786373:OWK786379 PGG786373:PGG786379 PQC786373:PQC786379 PZY786373:PZY786379 QJU786373:QJU786379 QTQ786373:QTQ786379 RDM786373:RDM786379 RNI786373:RNI786379 RXE786373:RXE786379 SHA786373:SHA786379 SQW786373:SQW786379 TAS786373:TAS786379 TKO786373:TKO786379 TUK786373:TUK786379 UEG786373:UEG786379 UOC786373:UOC786379 UXY786373:UXY786379 VHU786373:VHU786379 VRQ786373:VRQ786379 WBM786373:WBM786379 WLI786373:WLI786379 WVE786373:WVE786379 IS851909:IS851915 SO851909:SO851915 ACK851909:ACK851915 AMG851909:AMG851915 AWC851909:AWC851915 BFY851909:BFY851915 BPU851909:BPU851915 BZQ851909:BZQ851915 CJM851909:CJM851915 CTI851909:CTI851915 DDE851909:DDE851915 DNA851909:DNA851915 DWW851909:DWW851915 EGS851909:EGS851915 EQO851909:EQO851915 FAK851909:FAK851915 FKG851909:FKG851915 FUC851909:FUC851915 GDY851909:GDY851915 GNU851909:GNU851915 GXQ851909:GXQ851915 HHM851909:HHM851915 HRI851909:HRI851915 IBE851909:IBE851915 ILA851909:ILA851915 IUW851909:IUW851915 JES851909:JES851915 JOO851909:JOO851915 JYK851909:JYK851915 KIG851909:KIG851915 KSC851909:KSC851915 LBY851909:LBY851915 LLU851909:LLU851915 LVQ851909:LVQ851915 MFM851909:MFM851915 MPI851909:MPI851915 MZE851909:MZE851915 NJA851909:NJA851915 NSW851909:NSW851915 OCS851909:OCS851915 OMO851909:OMO851915 OWK851909:OWK851915 PGG851909:PGG851915 PQC851909:PQC851915 PZY851909:PZY851915 QJU851909:QJU851915 QTQ851909:QTQ851915 RDM851909:RDM851915 RNI851909:RNI851915 RXE851909:RXE851915 SHA851909:SHA851915 SQW851909:SQW851915 TAS851909:TAS851915 TKO851909:TKO851915 TUK851909:TUK851915 UEG851909:UEG851915 UOC851909:UOC851915 UXY851909:UXY851915 VHU851909:VHU851915 VRQ851909:VRQ851915 WBM851909:WBM851915 WLI851909:WLI851915 WVE851909:WVE851915 IS917445:IS917451 SO917445:SO917451 ACK917445:ACK917451 AMG917445:AMG917451 AWC917445:AWC917451 BFY917445:BFY917451 BPU917445:BPU917451 BZQ917445:BZQ917451 CJM917445:CJM917451 CTI917445:CTI917451 DDE917445:DDE917451 DNA917445:DNA917451 DWW917445:DWW917451 EGS917445:EGS917451 EQO917445:EQO917451 FAK917445:FAK917451 FKG917445:FKG917451 FUC917445:FUC917451 GDY917445:GDY917451 GNU917445:GNU917451 GXQ917445:GXQ917451 HHM917445:HHM917451 HRI917445:HRI917451 IBE917445:IBE917451 ILA917445:ILA917451 IUW917445:IUW917451 JES917445:JES917451 JOO917445:JOO917451 JYK917445:JYK917451 KIG917445:KIG917451 KSC917445:KSC917451 LBY917445:LBY917451 LLU917445:LLU917451 LVQ917445:LVQ917451 MFM917445:MFM917451 MPI917445:MPI917451 MZE917445:MZE917451 NJA917445:NJA917451 NSW917445:NSW917451 OCS917445:OCS917451 OMO917445:OMO917451 OWK917445:OWK917451 PGG917445:PGG917451 PQC917445:PQC917451 PZY917445:PZY917451 QJU917445:QJU917451 QTQ917445:QTQ917451 RDM917445:RDM917451 RNI917445:RNI917451 RXE917445:RXE917451 SHA917445:SHA917451 SQW917445:SQW917451 TAS917445:TAS917451 TKO917445:TKO917451 TUK917445:TUK917451 UEG917445:UEG917451 UOC917445:UOC917451 UXY917445:UXY917451 VHU917445:VHU917451 VRQ917445:VRQ917451 WBM917445:WBM917451 WLI917445:WLI917451 WVE917445:WVE917451 IS982981:IS982987 SO982981:SO982987 ACK982981:ACK982987 AMG982981:AMG982987 AWC982981:AWC982987 BFY982981:BFY982987 BPU982981:BPU982987 BZQ982981:BZQ982987 CJM982981:CJM982987 CTI982981:CTI982987 DDE982981:DDE982987 DNA982981:DNA982987 DWW982981:DWW982987 EGS982981:EGS982987 EQO982981:EQO982987 FAK982981:FAK982987 FKG982981:FKG982987 FUC982981:FUC982987 GDY982981:GDY982987 GNU982981:GNU982987 GXQ982981:GXQ982987 HHM982981:HHM982987 HRI982981:HRI982987 IBE982981:IBE982987 ILA982981:ILA982987 IUW982981:IUW982987 JES982981:JES982987 JOO982981:JOO982987 JYK982981:JYK982987 KIG982981:KIG982987 KSC982981:KSC982987 LBY982981:LBY982987 LLU982981:LLU982987 LVQ982981:LVQ982987 MFM982981:MFM982987 MPI982981:MPI982987 MZE982981:MZE982987 NJA982981:NJA982987 NSW982981:NSW982987 OCS982981:OCS982987 OMO982981:OMO982987 OWK982981:OWK982987 PGG982981:PGG982987 PQC982981:PQC982987 PZY982981:PZY982987 QJU982981:QJU982987 QTQ982981:QTQ982987 RDM982981:RDM982987 RNI982981:RNI982987 RXE982981:RXE982987 SHA982981:SHA982987 SQW982981:SQW982987 TAS982981:TAS982987 TKO982981:TKO982987 TUK982981:TUK982987 UEG982981:UEG982987 UOC982981:UOC982987 UXY982981:UXY982987 VHU982981:VHU982987 VRQ982981:VRQ982987 WBM982981:WBM982987 WLI982981:WLI982987 WVE982981:WVE982987 E982982:E982988 E917446:E917452 E851910:E851916 E786374:E786380 E720838:E720844 E655302:E655308 E589766:E589772 E524230:E524236 E458694:E458700 E393158:E393164 E327622:E327628 E262086:E262092 E196550:E196556 E131014:E131020 E65478:E65484">
      <formula1>"LNG,Boru Gazı"</formula1>
    </dataValidation>
    <dataValidation type="list" allowBlank="1" showInputMessage="1" sqref="D12:D27">
      <formula1>"İthalat,İhracat"</formula1>
    </dataValidation>
    <dataValidation type="list" allowBlank="1" showInputMessage="1" showErrorMessage="1" sqref="B9:C9">
      <formula1>"OCAK,ŞUBAT,MART,NİSAN,MAYIS,HAZİRAN,TEMMUZ,AĞUSTOS,EYLÜL,EKİM,KASIM,ARALIK"</formula1>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2">
    <tabColor rgb="FFFF0000"/>
  </sheetPr>
  <dimension ref="A1:G23"/>
  <sheetViews>
    <sheetView workbookViewId="0">
      <selection activeCell="E20" sqref="E20"/>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8" width="9.140625" style="1"/>
    <col min="249" max="249" width="27.42578125" style="1" customWidth="1"/>
    <col min="250" max="250" width="17.85546875" style="1" customWidth="1"/>
    <col min="251" max="251" width="26" style="1" customWidth="1"/>
    <col min="252" max="252" width="10.42578125" style="1" customWidth="1"/>
    <col min="253" max="253" width="13" style="1" customWidth="1"/>
    <col min="254" max="254" width="32.42578125" style="1" bestFit="1" customWidth="1"/>
    <col min="255" max="504" width="9.140625" style="1"/>
    <col min="505" max="505" width="27.42578125" style="1" customWidth="1"/>
    <col min="506" max="506" width="17.85546875" style="1" customWidth="1"/>
    <col min="507" max="507" width="26" style="1" customWidth="1"/>
    <col min="508" max="508" width="10.42578125" style="1" customWidth="1"/>
    <col min="509" max="509" width="13" style="1" customWidth="1"/>
    <col min="510" max="510" width="32.42578125" style="1" bestFit="1" customWidth="1"/>
    <col min="511" max="760" width="9.140625" style="1"/>
    <col min="761" max="761" width="27.42578125" style="1" customWidth="1"/>
    <col min="762" max="762" width="17.85546875" style="1" customWidth="1"/>
    <col min="763" max="763" width="26" style="1" customWidth="1"/>
    <col min="764" max="764" width="10.42578125" style="1" customWidth="1"/>
    <col min="765" max="765" width="13" style="1" customWidth="1"/>
    <col min="766" max="766" width="32.42578125" style="1" bestFit="1" customWidth="1"/>
    <col min="767" max="1016" width="9.140625" style="1"/>
    <col min="1017" max="1017" width="27.42578125" style="1" customWidth="1"/>
    <col min="1018" max="1018" width="17.85546875" style="1" customWidth="1"/>
    <col min="1019" max="1019" width="26" style="1" customWidth="1"/>
    <col min="1020" max="1020" width="10.42578125" style="1" customWidth="1"/>
    <col min="1021" max="1021" width="13" style="1" customWidth="1"/>
    <col min="1022" max="1022" width="32.42578125" style="1" bestFit="1" customWidth="1"/>
    <col min="1023" max="1272" width="9.140625" style="1"/>
    <col min="1273" max="1273" width="27.42578125" style="1" customWidth="1"/>
    <col min="1274" max="1274" width="17.85546875" style="1" customWidth="1"/>
    <col min="1275" max="1275" width="26" style="1" customWidth="1"/>
    <col min="1276" max="1276" width="10.42578125" style="1" customWidth="1"/>
    <col min="1277" max="1277" width="13" style="1" customWidth="1"/>
    <col min="1278" max="1278" width="32.42578125" style="1" bestFit="1" customWidth="1"/>
    <col min="1279" max="1528" width="9.140625" style="1"/>
    <col min="1529" max="1529" width="27.42578125" style="1" customWidth="1"/>
    <col min="1530" max="1530" width="17.85546875" style="1" customWidth="1"/>
    <col min="1531" max="1531" width="26" style="1" customWidth="1"/>
    <col min="1532" max="1532" width="10.42578125" style="1" customWidth="1"/>
    <col min="1533" max="1533" width="13" style="1" customWidth="1"/>
    <col min="1534" max="1534" width="32.42578125" style="1" bestFit="1" customWidth="1"/>
    <col min="1535" max="1784" width="9.140625" style="1"/>
    <col min="1785" max="1785" width="27.42578125" style="1" customWidth="1"/>
    <col min="1786" max="1786" width="17.85546875" style="1" customWidth="1"/>
    <col min="1787" max="1787" width="26" style="1" customWidth="1"/>
    <col min="1788" max="1788" width="10.42578125" style="1" customWidth="1"/>
    <col min="1789" max="1789" width="13" style="1" customWidth="1"/>
    <col min="1790" max="1790" width="32.42578125" style="1" bestFit="1" customWidth="1"/>
    <col min="1791" max="2040" width="9.140625" style="1"/>
    <col min="2041" max="2041" width="27.42578125" style="1" customWidth="1"/>
    <col min="2042" max="2042" width="17.85546875" style="1" customWidth="1"/>
    <col min="2043" max="2043" width="26" style="1" customWidth="1"/>
    <col min="2044" max="2044" width="10.42578125" style="1" customWidth="1"/>
    <col min="2045" max="2045" width="13" style="1" customWidth="1"/>
    <col min="2046" max="2046" width="32.42578125" style="1" bestFit="1" customWidth="1"/>
    <col min="2047" max="2296" width="9.140625" style="1"/>
    <col min="2297" max="2297" width="27.42578125" style="1" customWidth="1"/>
    <col min="2298" max="2298" width="17.85546875" style="1" customWidth="1"/>
    <col min="2299" max="2299" width="26" style="1" customWidth="1"/>
    <col min="2300" max="2300" width="10.42578125" style="1" customWidth="1"/>
    <col min="2301" max="2301" width="13" style="1" customWidth="1"/>
    <col min="2302" max="2302" width="32.42578125" style="1" bestFit="1" customWidth="1"/>
    <col min="2303" max="2552" width="9.140625" style="1"/>
    <col min="2553" max="2553" width="27.42578125" style="1" customWidth="1"/>
    <col min="2554" max="2554" width="17.85546875" style="1" customWidth="1"/>
    <col min="2555" max="2555" width="26" style="1" customWidth="1"/>
    <col min="2556" max="2556" width="10.42578125" style="1" customWidth="1"/>
    <col min="2557" max="2557" width="13" style="1" customWidth="1"/>
    <col min="2558" max="2558" width="32.42578125" style="1" bestFit="1" customWidth="1"/>
    <col min="2559" max="2808" width="9.140625" style="1"/>
    <col min="2809" max="2809" width="27.42578125" style="1" customWidth="1"/>
    <col min="2810" max="2810" width="17.85546875" style="1" customWidth="1"/>
    <col min="2811" max="2811" width="26" style="1" customWidth="1"/>
    <col min="2812" max="2812" width="10.42578125" style="1" customWidth="1"/>
    <col min="2813" max="2813" width="13" style="1" customWidth="1"/>
    <col min="2814" max="2814" width="32.42578125" style="1" bestFit="1" customWidth="1"/>
    <col min="2815" max="3064" width="9.140625" style="1"/>
    <col min="3065" max="3065" width="27.42578125" style="1" customWidth="1"/>
    <col min="3066" max="3066" width="17.85546875" style="1" customWidth="1"/>
    <col min="3067" max="3067" width="26" style="1" customWidth="1"/>
    <col min="3068" max="3068" width="10.42578125" style="1" customWidth="1"/>
    <col min="3069" max="3069" width="13" style="1" customWidth="1"/>
    <col min="3070" max="3070" width="32.42578125" style="1" bestFit="1" customWidth="1"/>
    <col min="3071" max="3320" width="9.140625" style="1"/>
    <col min="3321" max="3321" width="27.42578125" style="1" customWidth="1"/>
    <col min="3322" max="3322" width="17.85546875" style="1" customWidth="1"/>
    <col min="3323" max="3323" width="26" style="1" customWidth="1"/>
    <col min="3324" max="3324" width="10.42578125" style="1" customWidth="1"/>
    <col min="3325" max="3325" width="13" style="1" customWidth="1"/>
    <col min="3326" max="3326" width="32.42578125" style="1" bestFit="1" customWidth="1"/>
    <col min="3327" max="3576" width="9.140625" style="1"/>
    <col min="3577" max="3577" width="27.42578125" style="1" customWidth="1"/>
    <col min="3578" max="3578" width="17.85546875" style="1" customWidth="1"/>
    <col min="3579" max="3579" width="26" style="1" customWidth="1"/>
    <col min="3580" max="3580" width="10.42578125" style="1" customWidth="1"/>
    <col min="3581" max="3581" width="13" style="1" customWidth="1"/>
    <col min="3582" max="3582" width="32.42578125" style="1" bestFit="1" customWidth="1"/>
    <col min="3583" max="3832" width="9.140625" style="1"/>
    <col min="3833" max="3833" width="27.42578125" style="1" customWidth="1"/>
    <col min="3834" max="3834" width="17.85546875" style="1" customWidth="1"/>
    <col min="3835" max="3835" width="26" style="1" customWidth="1"/>
    <col min="3836" max="3836" width="10.42578125" style="1" customWidth="1"/>
    <col min="3837" max="3837" width="13" style="1" customWidth="1"/>
    <col min="3838" max="3838" width="32.42578125" style="1" bestFit="1" customWidth="1"/>
    <col min="3839" max="4088" width="9.140625" style="1"/>
    <col min="4089" max="4089" width="27.42578125" style="1" customWidth="1"/>
    <col min="4090" max="4090" width="17.85546875" style="1" customWidth="1"/>
    <col min="4091" max="4091" width="26" style="1" customWidth="1"/>
    <col min="4092" max="4092" width="10.42578125" style="1" customWidth="1"/>
    <col min="4093" max="4093" width="13" style="1" customWidth="1"/>
    <col min="4094" max="4094" width="32.42578125" style="1" bestFit="1" customWidth="1"/>
    <col min="4095" max="4344" width="9.140625" style="1"/>
    <col min="4345" max="4345" width="27.42578125" style="1" customWidth="1"/>
    <col min="4346" max="4346" width="17.85546875" style="1" customWidth="1"/>
    <col min="4347" max="4347" width="26" style="1" customWidth="1"/>
    <col min="4348" max="4348" width="10.42578125" style="1" customWidth="1"/>
    <col min="4349" max="4349" width="13" style="1" customWidth="1"/>
    <col min="4350" max="4350" width="32.42578125" style="1" bestFit="1" customWidth="1"/>
    <col min="4351" max="4600" width="9.140625" style="1"/>
    <col min="4601" max="4601" width="27.42578125" style="1" customWidth="1"/>
    <col min="4602" max="4602" width="17.85546875" style="1" customWidth="1"/>
    <col min="4603" max="4603" width="26" style="1" customWidth="1"/>
    <col min="4604" max="4604" width="10.42578125" style="1" customWidth="1"/>
    <col min="4605" max="4605" width="13" style="1" customWidth="1"/>
    <col min="4606" max="4606" width="32.42578125" style="1" bestFit="1" customWidth="1"/>
    <col min="4607" max="4856" width="9.140625" style="1"/>
    <col min="4857" max="4857" width="27.42578125" style="1" customWidth="1"/>
    <col min="4858" max="4858" width="17.85546875" style="1" customWidth="1"/>
    <col min="4859" max="4859" width="26" style="1" customWidth="1"/>
    <col min="4860" max="4860" width="10.42578125" style="1" customWidth="1"/>
    <col min="4861" max="4861" width="13" style="1" customWidth="1"/>
    <col min="4862" max="4862" width="32.42578125" style="1" bestFit="1" customWidth="1"/>
    <col min="4863" max="5112" width="9.140625" style="1"/>
    <col min="5113" max="5113" width="27.42578125" style="1" customWidth="1"/>
    <col min="5114" max="5114" width="17.85546875" style="1" customWidth="1"/>
    <col min="5115" max="5115" width="26" style="1" customWidth="1"/>
    <col min="5116" max="5116" width="10.42578125" style="1" customWidth="1"/>
    <col min="5117" max="5117" width="13" style="1" customWidth="1"/>
    <col min="5118" max="5118" width="32.42578125" style="1" bestFit="1" customWidth="1"/>
    <col min="5119" max="5368" width="9.140625" style="1"/>
    <col min="5369" max="5369" width="27.42578125" style="1" customWidth="1"/>
    <col min="5370" max="5370" width="17.85546875" style="1" customWidth="1"/>
    <col min="5371" max="5371" width="26" style="1" customWidth="1"/>
    <col min="5372" max="5372" width="10.42578125" style="1" customWidth="1"/>
    <col min="5373" max="5373" width="13" style="1" customWidth="1"/>
    <col min="5374" max="5374" width="32.42578125" style="1" bestFit="1" customWidth="1"/>
    <col min="5375" max="5624" width="9.140625" style="1"/>
    <col min="5625" max="5625" width="27.42578125" style="1" customWidth="1"/>
    <col min="5626" max="5626" width="17.85546875" style="1" customWidth="1"/>
    <col min="5627" max="5627" width="26" style="1" customWidth="1"/>
    <col min="5628" max="5628" width="10.42578125" style="1" customWidth="1"/>
    <col min="5629" max="5629" width="13" style="1" customWidth="1"/>
    <col min="5630" max="5630" width="32.42578125" style="1" bestFit="1" customWidth="1"/>
    <col min="5631" max="5880" width="9.140625" style="1"/>
    <col min="5881" max="5881" width="27.42578125" style="1" customWidth="1"/>
    <col min="5882" max="5882" width="17.85546875" style="1" customWidth="1"/>
    <col min="5883" max="5883" width="26" style="1" customWidth="1"/>
    <col min="5884" max="5884" width="10.42578125" style="1" customWidth="1"/>
    <col min="5885" max="5885" width="13" style="1" customWidth="1"/>
    <col min="5886" max="5886" width="32.42578125" style="1" bestFit="1" customWidth="1"/>
    <col min="5887" max="6136" width="9.140625" style="1"/>
    <col min="6137" max="6137" width="27.42578125" style="1" customWidth="1"/>
    <col min="6138" max="6138" width="17.85546875" style="1" customWidth="1"/>
    <col min="6139" max="6139" width="26" style="1" customWidth="1"/>
    <col min="6140" max="6140" width="10.42578125" style="1" customWidth="1"/>
    <col min="6141" max="6141" width="13" style="1" customWidth="1"/>
    <col min="6142" max="6142" width="32.42578125" style="1" bestFit="1" customWidth="1"/>
    <col min="6143" max="6392" width="9.140625" style="1"/>
    <col min="6393" max="6393" width="27.42578125" style="1" customWidth="1"/>
    <col min="6394" max="6394" width="17.85546875" style="1" customWidth="1"/>
    <col min="6395" max="6395" width="26" style="1" customWidth="1"/>
    <col min="6396" max="6396" width="10.42578125" style="1" customWidth="1"/>
    <col min="6397" max="6397" width="13" style="1" customWidth="1"/>
    <col min="6398" max="6398" width="32.42578125" style="1" bestFit="1" customWidth="1"/>
    <col min="6399" max="6648" width="9.140625" style="1"/>
    <col min="6649" max="6649" width="27.42578125" style="1" customWidth="1"/>
    <col min="6650" max="6650" width="17.85546875" style="1" customWidth="1"/>
    <col min="6651" max="6651" width="26" style="1" customWidth="1"/>
    <col min="6652" max="6652" width="10.42578125" style="1" customWidth="1"/>
    <col min="6653" max="6653" width="13" style="1" customWidth="1"/>
    <col min="6654" max="6654" width="32.42578125" style="1" bestFit="1" customWidth="1"/>
    <col min="6655" max="6904" width="9.140625" style="1"/>
    <col min="6905" max="6905" width="27.42578125" style="1" customWidth="1"/>
    <col min="6906" max="6906" width="17.85546875" style="1" customWidth="1"/>
    <col min="6907" max="6907" width="26" style="1" customWidth="1"/>
    <col min="6908" max="6908" width="10.42578125" style="1" customWidth="1"/>
    <col min="6909" max="6909" width="13" style="1" customWidth="1"/>
    <col min="6910" max="6910" width="32.42578125" style="1" bestFit="1" customWidth="1"/>
    <col min="6911" max="7160" width="9.140625" style="1"/>
    <col min="7161" max="7161" width="27.42578125" style="1" customWidth="1"/>
    <col min="7162" max="7162" width="17.85546875" style="1" customWidth="1"/>
    <col min="7163" max="7163" width="26" style="1" customWidth="1"/>
    <col min="7164" max="7164" width="10.42578125" style="1" customWidth="1"/>
    <col min="7165" max="7165" width="13" style="1" customWidth="1"/>
    <col min="7166" max="7166" width="32.42578125" style="1" bestFit="1" customWidth="1"/>
    <col min="7167" max="7416" width="9.140625" style="1"/>
    <col min="7417" max="7417" width="27.42578125" style="1" customWidth="1"/>
    <col min="7418" max="7418" width="17.85546875" style="1" customWidth="1"/>
    <col min="7419" max="7419" width="26" style="1" customWidth="1"/>
    <col min="7420" max="7420" width="10.42578125" style="1" customWidth="1"/>
    <col min="7421" max="7421" width="13" style="1" customWidth="1"/>
    <col min="7422" max="7422" width="32.42578125" style="1" bestFit="1" customWidth="1"/>
    <col min="7423" max="7672" width="9.140625" style="1"/>
    <col min="7673" max="7673" width="27.42578125" style="1" customWidth="1"/>
    <col min="7674" max="7674" width="17.85546875" style="1" customWidth="1"/>
    <col min="7675" max="7675" width="26" style="1" customWidth="1"/>
    <col min="7676" max="7676" width="10.42578125" style="1" customWidth="1"/>
    <col min="7677" max="7677" width="13" style="1" customWidth="1"/>
    <col min="7678" max="7678" width="32.42578125" style="1" bestFit="1" customWidth="1"/>
    <col min="7679" max="7928" width="9.140625" style="1"/>
    <col min="7929" max="7929" width="27.42578125" style="1" customWidth="1"/>
    <col min="7930" max="7930" width="17.85546875" style="1" customWidth="1"/>
    <col min="7931" max="7931" width="26" style="1" customWidth="1"/>
    <col min="7932" max="7932" width="10.42578125" style="1" customWidth="1"/>
    <col min="7933" max="7933" width="13" style="1" customWidth="1"/>
    <col min="7934" max="7934" width="32.42578125" style="1" bestFit="1" customWidth="1"/>
    <col min="7935" max="8184" width="9.140625" style="1"/>
    <col min="8185" max="8185" width="27.42578125" style="1" customWidth="1"/>
    <col min="8186" max="8186" width="17.85546875" style="1" customWidth="1"/>
    <col min="8187" max="8187" width="26" style="1" customWidth="1"/>
    <col min="8188" max="8188" width="10.42578125" style="1" customWidth="1"/>
    <col min="8189" max="8189" width="13" style="1" customWidth="1"/>
    <col min="8190" max="8190" width="32.42578125" style="1" bestFit="1" customWidth="1"/>
    <col min="8191" max="8440" width="9.140625" style="1"/>
    <col min="8441" max="8441" width="27.42578125" style="1" customWidth="1"/>
    <col min="8442" max="8442" width="17.85546875" style="1" customWidth="1"/>
    <col min="8443" max="8443" width="26" style="1" customWidth="1"/>
    <col min="8444" max="8444" width="10.42578125" style="1" customWidth="1"/>
    <col min="8445" max="8445" width="13" style="1" customWidth="1"/>
    <col min="8446" max="8446" width="32.42578125" style="1" bestFit="1" customWidth="1"/>
    <col min="8447" max="8696" width="9.140625" style="1"/>
    <col min="8697" max="8697" width="27.42578125" style="1" customWidth="1"/>
    <col min="8698" max="8698" width="17.85546875" style="1" customWidth="1"/>
    <col min="8699" max="8699" width="26" style="1" customWidth="1"/>
    <col min="8700" max="8700" width="10.42578125" style="1" customWidth="1"/>
    <col min="8701" max="8701" width="13" style="1" customWidth="1"/>
    <col min="8702" max="8702" width="32.42578125" style="1" bestFit="1" customWidth="1"/>
    <col min="8703" max="8952" width="9.140625" style="1"/>
    <col min="8953" max="8953" width="27.42578125" style="1" customWidth="1"/>
    <col min="8954" max="8954" width="17.85546875" style="1" customWidth="1"/>
    <col min="8955" max="8955" width="26" style="1" customWidth="1"/>
    <col min="8956" max="8956" width="10.42578125" style="1" customWidth="1"/>
    <col min="8957" max="8957" width="13" style="1" customWidth="1"/>
    <col min="8958" max="8958" width="32.42578125" style="1" bestFit="1" customWidth="1"/>
    <col min="8959" max="9208" width="9.140625" style="1"/>
    <col min="9209" max="9209" width="27.42578125" style="1" customWidth="1"/>
    <col min="9210" max="9210" width="17.85546875" style="1" customWidth="1"/>
    <col min="9211" max="9211" width="26" style="1" customWidth="1"/>
    <col min="9212" max="9212" width="10.42578125" style="1" customWidth="1"/>
    <col min="9213" max="9213" width="13" style="1" customWidth="1"/>
    <col min="9214" max="9214" width="32.42578125" style="1" bestFit="1" customWidth="1"/>
    <col min="9215" max="9464" width="9.140625" style="1"/>
    <col min="9465" max="9465" width="27.42578125" style="1" customWidth="1"/>
    <col min="9466" max="9466" width="17.85546875" style="1" customWidth="1"/>
    <col min="9467" max="9467" width="26" style="1" customWidth="1"/>
    <col min="9468" max="9468" width="10.42578125" style="1" customWidth="1"/>
    <col min="9469" max="9469" width="13" style="1" customWidth="1"/>
    <col min="9470" max="9470" width="32.42578125" style="1" bestFit="1" customWidth="1"/>
    <col min="9471" max="9720" width="9.140625" style="1"/>
    <col min="9721" max="9721" width="27.42578125" style="1" customWidth="1"/>
    <col min="9722" max="9722" width="17.85546875" style="1" customWidth="1"/>
    <col min="9723" max="9723" width="26" style="1" customWidth="1"/>
    <col min="9724" max="9724" width="10.42578125" style="1" customWidth="1"/>
    <col min="9725" max="9725" width="13" style="1" customWidth="1"/>
    <col min="9726" max="9726" width="32.42578125" style="1" bestFit="1" customWidth="1"/>
    <col min="9727" max="9976" width="9.140625" style="1"/>
    <col min="9977" max="9977" width="27.42578125" style="1" customWidth="1"/>
    <col min="9978" max="9978" width="17.85546875" style="1" customWidth="1"/>
    <col min="9979" max="9979" width="26" style="1" customWidth="1"/>
    <col min="9980" max="9980" width="10.42578125" style="1" customWidth="1"/>
    <col min="9981" max="9981" width="13" style="1" customWidth="1"/>
    <col min="9982" max="9982" width="32.42578125" style="1" bestFit="1" customWidth="1"/>
    <col min="9983" max="10232" width="9.140625" style="1"/>
    <col min="10233" max="10233" width="27.42578125" style="1" customWidth="1"/>
    <col min="10234" max="10234" width="17.85546875" style="1" customWidth="1"/>
    <col min="10235" max="10235" width="26" style="1" customWidth="1"/>
    <col min="10236" max="10236" width="10.42578125" style="1" customWidth="1"/>
    <col min="10237" max="10237" width="13" style="1" customWidth="1"/>
    <col min="10238" max="10238" width="32.42578125" style="1" bestFit="1" customWidth="1"/>
    <col min="10239" max="10488" width="9.140625" style="1"/>
    <col min="10489" max="10489" width="27.42578125" style="1" customWidth="1"/>
    <col min="10490" max="10490" width="17.85546875" style="1" customWidth="1"/>
    <col min="10491" max="10491" width="26" style="1" customWidth="1"/>
    <col min="10492" max="10492" width="10.42578125" style="1" customWidth="1"/>
    <col min="10493" max="10493" width="13" style="1" customWidth="1"/>
    <col min="10494" max="10494" width="32.42578125" style="1" bestFit="1" customWidth="1"/>
    <col min="10495" max="10744" width="9.140625" style="1"/>
    <col min="10745" max="10745" width="27.42578125" style="1" customWidth="1"/>
    <col min="10746" max="10746" width="17.85546875" style="1" customWidth="1"/>
    <col min="10747" max="10747" width="26" style="1" customWidth="1"/>
    <col min="10748" max="10748" width="10.42578125" style="1" customWidth="1"/>
    <col min="10749" max="10749" width="13" style="1" customWidth="1"/>
    <col min="10750" max="10750" width="32.42578125" style="1" bestFit="1" customWidth="1"/>
    <col min="10751" max="11000" width="9.140625" style="1"/>
    <col min="11001" max="11001" width="27.42578125" style="1" customWidth="1"/>
    <col min="11002" max="11002" width="17.85546875" style="1" customWidth="1"/>
    <col min="11003" max="11003" width="26" style="1" customWidth="1"/>
    <col min="11004" max="11004" width="10.42578125" style="1" customWidth="1"/>
    <col min="11005" max="11005" width="13" style="1" customWidth="1"/>
    <col min="11006" max="11006" width="32.42578125" style="1" bestFit="1" customWidth="1"/>
    <col min="11007" max="11256" width="9.140625" style="1"/>
    <col min="11257" max="11257" width="27.42578125" style="1" customWidth="1"/>
    <col min="11258" max="11258" width="17.85546875" style="1" customWidth="1"/>
    <col min="11259" max="11259" width="26" style="1" customWidth="1"/>
    <col min="11260" max="11260" width="10.42578125" style="1" customWidth="1"/>
    <col min="11261" max="11261" width="13" style="1" customWidth="1"/>
    <col min="11262" max="11262" width="32.42578125" style="1" bestFit="1" customWidth="1"/>
    <col min="11263" max="11512" width="9.140625" style="1"/>
    <col min="11513" max="11513" width="27.42578125" style="1" customWidth="1"/>
    <col min="11514" max="11514" width="17.85546875" style="1" customWidth="1"/>
    <col min="11515" max="11515" width="26" style="1" customWidth="1"/>
    <col min="11516" max="11516" width="10.42578125" style="1" customWidth="1"/>
    <col min="11517" max="11517" width="13" style="1" customWidth="1"/>
    <col min="11518" max="11518" width="32.42578125" style="1" bestFit="1" customWidth="1"/>
    <col min="11519" max="11768" width="9.140625" style="1"/>
    <col min="11769" max="11769" width="27.42578125" style="1" customWidth="1"/>
    <col min="11770" max="11770" width="17.85546875" style="1" customWidth="1"/>
    <col min="11771" max="11771" width="26" style="1" customWidth="1"/>
    <col min="11772" max="11772" width="10.42578125" style="1" customWidth="1"/>
    <col min="11773" max="11773" width="13" style="1" customWidth="1"/>
    <col min="11774" max="11774" width="32.42578125" style="1" bestFit="1" customWidth="1"/>
    <col min="11775" max="12024" width="9.140625" style="1"/>
    <col min="12025" max="12025" width="27.42578125" style="1" customWidth="1"/>
    <col min="12026" max="12026" width="17.85546875" style="1" customWidth="1"/>
    <col min="12027" max="12027" width="26" style="1" customWidth="1"/>
    <col min="12028" max="12028" width="10.42578125" style="1" customWidth="1"/>
    <col min="12029" max="12029" width="13" style="1" customWidth="1"/>
    <col min="12030" max="12030" width="32.42578125" style="1" bestFit="1" customWidth="1"/>
    <col min="12031" max="12280" width="9.140625" style="1"/>
    <col min="12281" max="12281" width="27.42578125" style="1" customWidth="1"/>
    <col min="12282" max="12282" width="17.85546875" style="1" customWidth="1"/>
    <col min="12283" max="12283" width="26" style="1" customWidth="1"/>
    <col min="12284" max="12284" width="10.42578125" style="1" customWidth="1"/>
    <col min="12285" max="12285" width="13" style="1" customWidth="1"/>
    <col min="12286" max="12286" width="32.42578125" style="1" bestFit="1" customWidth="1"/>
    <col min="12287" max="12536" width="9.140625" style="1"/>
    <col min="12537" max="12537" width="27.42578125" style="1" customWidth="1"/>
    <col min="12538" max="12538" width="17.85546875" style="1" customWidth="1"/>
    <col min="12539" max="12539" width="26" style="1" customWidth="1"/>
    <col min="12540" max="12540" width="10.42578125" style="1" customWidth="1"/>
    <col min="12541" max="12541" width="13" style="1" customWidth="1"/>
    <col min="12542" max="12542" width="32.42578125" style="1" bestFit="1" customWidth="1"/>
    <col min="12543" max="12792" width="9.140625" style="1"/>
    <col min="12793" max="12793" width="27.42578125" style="1" customWidth="1"/>
    <col min="12794" max="12794" width="17.85546875" style="1" customWidth="1"/>
    <col min="12795" max="12795" width="26" style="1" customWidth="1"/>
    <col min="12796" max="12796" width="10.42578125" style="1" customWidth="1"/>
    <col min="12797" max="12797" width="13" style="1" customWidth="1"/>
    <col min="12798" max="12798" width="32.42578125" style="1" bestFit="1" customWidth="1"/>
    <col min="12799" max="13048" width="9.140625" style="1"/>
    <col min="13049" max="13049" width="27.42578125" style="1" customWidth="1"/>
    <col min="13050" max="13050" width="17.85546875" style="1" customWidth="1"/>
    <col min="13051" max="13051" width="26" style="1" customWidth="1"/>
    <col min="13052" max="13052" width="10.42578125" style="1" customWidth="1"/>
    <col min="13053" max="13053" width="13" style="1" customWidth="1"/>
    <col min="13054" max="13054" width="32.42578125" style="1" bestFit="1" customWidth="1"/>
    <col min="13055" max="13304" width="9.140625" style="1"/>
    <col min="13305" max="13305" width="27.42578125" style="1" customWidth="1"/>
    <col min="13306" max="13306" width="17.85546875" style="1" customWidth="1"/>
    <col min="13307" max="13307" width="26" style="1" customWidth="1"/>
    <col min="13308" max="13308" width="10.42578125" style="1" customWidth="1"/>
    <col min="13309" max="13309" width="13" style="1" customWidth="1"/>
    <col min="13310" max="13310" width="32.42578125" style="1" bestFit="1" customWidth="1"/>
    <col min="13311" max="13560" width="9.140625" style="1"/>
    <col min="13561" max="13561" width="27.42578125" style="1" customWidth="1"/>
    <col min="13562" max="13562" width="17.85546875" style="1" customWidth="1"/>
    <col min="13563" max="13563" width="26" style="1" customWidth="1"/>
    <col min="13564" max="13564" width="10.42578125" style="1" customWidth="1"/>
    <col min="13565" max="13565" width="13" style="1" customWidth="1"/>
    <col min="13566" max="13566" width="32.42578125" style="1" bestFit="1" customWidth="1"/>
    <col min="13567" max="13816" width="9.140625" style="1"/>
    <col min="13817" max="13817" width="27.42578125" style="1" customWidth="1"/>
    <col min="13818" max="13818" width="17.85546875" style="1" customWidth="1"/>
    <col min="13819" max="13819" width="26" style="1" customWidth="1"/>
    <col min="13820" max="13820" width="10.42578125" style="1" customWidth="1"/>
    <col min="13821" max="13821" width="13" style="1" customWidth="1"/>
    <col min="13822" max="13822" width="32.42578125" style="1" bestFit="1" customWidth="1"/>
    <col min="13823" max="14072" width="9.140625" style="1"/>
    <col min="14073" max="14073" width="27.42578125" style="1" customWidth="1"/>
    <col min="14074" max="14074" width="17.85546875" style="1" customWidth="1"/>
    <col min="14075" max="14075" width="26" style="1" customWidth="1"/>
    <col min="14076" max="14076" width="10.42578125" style="1" customWidth="1"/>
    <col min="14077" max="14077" width="13" style="1" customWidth="1"/>
    <col min="14078" max="14078" width="32.42578125" style="1" bestFit="1" customWidth="1"/>
    <col min="14079" max="14328" width="9.140625" style="1"/>
    <col min="14329" max="14329" width="27.42578125" style="1" customWidth="1"/>
    <col min="14330" max="14330" width="17.85546875" style="1" customWidth="1"/>
    <col min="14331" max="14331" width="26" style="1" customWidth="1"/>
    <col min="14332" max="14332" width="10.42578125" style="1" customWidth="1"/>
    <col min="14333" max="14333" width="13" style="1" customWidth="1"/>
    <col min="14334" max="14334" width="32.42578125" style="1" bestFit="1" customWidth="1"/>
    <col min="14335" max="14584" width="9.140625" style="1"/>
    <col min="14585" max="14585" width="27.42578125" style="1" customWidth="1"/>
    <col min="14586" max="14586" width="17.85546875" style="1" customWidth="1"/>
    <col min="14587" max="14587" width="26" style="1" customWidth="1"/>
    <col min="14588" max="14588" width="10.42578125" style="1" customWidth="1"/>
    <col min="14589" max="14589" width="13" style="1" customWidth="1"/>
    <col min="14590" max="14590" width="32.42578125" style="1" bestFit="1" customWidth="1"/>
    <col min="14591" max="14840" width="9.140625" style="1"/>
    <col min="14841" max="14841" width="27.42578125" style="1" customWidth="1"/>
    <col min="14842" max="14842" width="17.85546875" style="1" customWidth="1"/>
    <col min="14843" max="14843" width="26" style="1" customWidth="1"/>
    <col min="14844" max="14844" width="10.42578125" style="1" customWidth="1"/>
    <col min="14845" max="14845" width="13" style="1" customWidth="1"/>
    <col min="14846" max="14846" width="32.42578125" style="1" bestFit="1" customWidth="1"/>
    <col min="14847" max="15096" width="9.140625" style="1"/>
    <col min="15097" max="15097" width="27.42578125" style="1" customWidth="1"/>
    <col min="15098" max="15098" width="17.85546875" style="1" customWidth="1"/>
    <col min="15099" max="15099" width="26" style="1" customWidth="1"/>
    <col min="15100" max="15100" width="10.42578125" style="1" customWidth="1"/>
    <col min="15101" max="15101" width="13" style="1" customWidth="1"/>
    <col min="15102" max="15102" width="32.42578125" style="1" bestFit="1" customWidth="1"/>
    <col min="15103" max="15352" width="9.140625" style="1"/>
    <col min="15353" max="15353" width="27.42578125" style="1" customWidth="1"/>
    <col min="15354" max="15354" width="17.85546875" style="1" customWidth="1"/>
    <col min="15355" max="15355" width="26" style="1" customWidth="1"/>
    <col min="15356" max="15356" width="10.42578125" style="1" customWidth="1"/>
    <col min="15357" max="15357" width="13" style="1" customWidth="1"/>
    <col min="15358" max="15358" width="32.42578125" style="1" bestFit="1" customWidth="1"/>
    <col min="15359" max="15608" width="9.140625" style="1"/>
    <col min="15609" max="15609" width="27.42578125" style="1" customWidth="1"/>
    <col min="15610" max="15610" width="17.85546875" style="1" customWidth="1"/>
    <col min="15611" max="15611" width="26" style="1" customWidth="1"/>
    <col min="15612" max="15612" width="10.42578125" style="1" customWidth="1"/>
    <col min="15613" max="15613" width="13" style="1" customWidth="1"/>
    <col min="15614" max="15614" width="32.42578125" style="1" bestFit="1" customWidth="1"/>
    <col min="15615" max="15864" width="9.140625" style="1"/>
    <col min="15865" max="15865" width="27.42578125" style="1" customWidth="1"/>
    <col min="15866" max="15866" width="17.85546875" style="1" customWidth="1"/>
    <col min="15867" max="15867" width="26" style="1" customWidth="1"/>
    <col min="15868" max="15868" width="10.42578125" style="1" customWidth="1"/>
    <col min="15869" max="15869" width="13" style="1" customWidth="1"/>
    <col min="15870" max="15870" width="32.42578125" style="1" bestFit="1" customWidth="1"/>
    <col min="15871" max="16120" width="9.140625" style="1"/>
    <col min="16121" max="16121" width="27.42578125" style="1" customWidth="1"/>
    <col min="16122" max="16122" width="17.85546875" style="1" customWidth="1"/>
    <col min="16123" max="16123" width="26" style="1" customWidth="1"/>
    <col min="16124" max="16124" width="10.42578125" style="1" customWidth="1"/>
    <col min="16125" max="16125" width="13" style="1" customWidth="1"/>
    <col min="16126" max="16126" width="32.42578125" style="1" bestFit="1" customWidth="1"/>
    <col min="16127" max="16384" width="9.140625" style="1"/>
  </cols>
  <sheetData>
    <row r="1" spans="1:7">
      <c r="A1" s="3214" t="s">
        <v>29</v>
      </c>
      <c r="B1" s="3215"/>
      <c r="C1" s="3215"/>
      <c r="D1" s="68"/>
      <c r="E1" s="68"/>
    </row>
    <row r="2" spans="1:7">
      <c r="A2" s="2" t="s">
        <v>30</v>
      </c>
      <c r="B2" s="3176" t="s">
        <v>2110</v>
      </c>
      <c r="C2" s="3176"/>
      <c r="D2" s="3"/>
      <c r="E2" s="3"/>
    </row>
    <row r="3" spans="1:7" ht="33" customHeight="1">
      <c r="A3" s="2" t="s">
        <v>31</v>
      </c>
      <c r="B3" s="3177" t="s">
        <v>2108</v>
      </c>
      <c r="C3" s="3177"/>
      <c r="D3" s="4"/>
      <c r="E3" s="4"/>
    </row>
    <row r="4" spans="1:7">
      <c r="A4" s="2" t="s">
        <v>32</v>
      </c>
      <c r="B4" s="3176">
        <v>1</v>
      </c>
      <c r="C4" s="3176"/>
      <c r="D4" s="3"/>
      <c r="E4" s="3"/>
    </row>
    <row r="5" spans="1:7">
      <c r="A5" s="2" t="s">
        <v>33</v>
      </c>
      <c r="B5" s="3296"/>
      <c r="C5" s="3296"/>
      <c r="D5" s="5"/>
      <c r="E5" s="5"/>
    </row>
    <row r="6" spans="1:7">
      <c r="A6" s="2" t="s">
        <v>34</v>
      </c>
      <c r="B6" s="3296"/>
      <c r="C6" s="3296"/>
      <c r="D6" s="5"/>
      <c r="E6" s="5"/>
    </row>
    <row r="7" spans="1:7">
      <c r="A7" s="2" t="s">
        <v>35</v>
      </c>
      <c r="B7" s="3296"/>
      <c r="C7" s="3296"/>
      <c r="D7" s="5"/>
      <c r="E7" s="5"/>
    </row>
    <row r="8" spans="1:7">
      <c r="A8" s="2" t="s">
        <v>36</v>
      </c>
      <c r="B8" s="2938"/>
      <c r="C8" s="2938"/>
      <c r="D8" s="6"/>
      <c r="E8" s="6"/>
    </row>
    <row r="9" spans="1:7">
      <c r="A9" s="2" t="s">
        <v>198</v>
      </c>
      <c r="B9" s="2745"/>
      <c r="C9" s="2745"/>
      <c r="D9" s="6"/>
      <c r="E9" s="6"/>
    </row>
    <row r="10" spans="1:7" ht="13.5" thickBot="1"/>
    <row r="11" spans="1:7" s="292" customFormat="1" ht="24.75" thickBot="1">
      <c r="A11" s="597" t="s">
        <v>2115</v>
      </c>
      <c r="B11" s="290" t="s">
        <v>764</v>
      </c>
      <c r="C11" s="290" t="s">
        <v>765</v>
      </c>
      <c r="D11" s="290" t="s">
        <v>1165</v>
      </c>
      <c r="E11" s="597" t="s">
        <v>2116</v>
      </c>
      <c r="F11" s="290" t="s">
        <v>1285</v>
      </c>
      <c r="G11" s="514" t="s">
        <v>33</v>
      </c>
    </row>
    <row r="12" spans="1:7" ht="15">
      <c r="A12" s="298"/>
      <c r="B12" s="298"/>
      <c r="C12" s="298"/>
      <c r="D12" s="298"/>
      <c r="E12" s="298"/>
      <c r="F12" s="298"/>
      <c r="G12" s="298"/>
    </row>
    <row r="13" spans="1:7" ht="15">
      <c r="A13" s="298"/>
      <c r="B13" s="298"/>
      <c r="C13" s="298"/>
      <c r="D13" s="298"/>
      <c r="E13" s="298"/>
      <c r="F13" s="298"/>
      <c r="G13" s="298"/>
    </row>
    <row r="14" spans="1:7" ht="15">
      <c r="A14" s="298"/>
      <c r="B14" s="298"/>
      <c r="C14" s="298"/>
      <c r="D14" s="298"/>
      <c r="E14" s="298"/>
      <c r="F14" s="298"/>
      <c r="G14" s="298"/>
    </row>
    <row r="15" spans="1:7" ht="15">
      <c r="A15" s="298"/>
      <c r="B15" s="298"/>
      <c r="C15" s="298"/>
      <c r="D15" s="298"/>
      <c r="E15" s="298"/>
      <c r="F15" s="298"/>
      <c r="G15" s="298"/>
    </row>
    <row r="16" spans="1:7" ht="15">
      <c r="A16" s="298"/>
      <c r="B16" s="298"/>
      <c r="C16" s="298"/>
      <c r="D16" s="298"/>
      <c r="E16" s="298"/>
      <c r="F16" s="298"/>
      <c r="G16" s="298"/>
    </row>
    <row r="17" spans="1:7" ht="15">
      <c r="A17" s="298"/>
      <c r="B17" s="298"/>
      <c r="C17" s="298"/>
      <c r="D17" s="298"/>
      <c r="E17" s="298"/>
      <c r="F17" s="298"/>
      <c r="G17" s="298"/>
    </row>
    <row r="18" spans="1:7" ht="15">
      <c r="A18" s="298"/>
      <c r="B18" s="298"/>
      <c r="C18" s="298"/>
      <c r="D18" s="298"/>
      <c r="E18" s="298"/>
      <c r="F18" s="298"/>
      <c r="G18" s="298"/>
    </row>
    <row r="19" spans="1:7" ht="15">
      <c r="A19" s="298"/>
      <c r="B19" s="298"/>
      <c r="C19" s="298"/>
      <c r="D19" s="298"/>
      <c r="E19" s="298"/>
      <c r="F19" s="298"/>
      <c r="G19" s="298"/>
    </row>
    <row r="20" spans="1:7" ht="15">
      <c r="A20" s="298"/>
      <c r="B20" s="298"/>
      <c r="C20" s="298"/>
      <c r="D20" s="298"/>
      <c r="E20" s="298"/>
      <c r="F20" s="298"/>
      <c r="G20" s="298"/>
    </row>
    <row r="21" spans="1:7" ht="15">
      <c r="A21" s="298"/>
      <c r="B21" s="298"/>
      <c r="C21" s="298"/>
      <c r="D21" s="298"/>
      <c r="E21" s="298"/>
      <c r="F21" s="298"/>
      <c r="G21" s="298"/>
    </row>
    <row r="22" spans="1:7" ht="15">
      <c r="A22" s="298"/>
      <c r="B22" s="298"/>
      <c r="C22" s="298"/>
      <c r="D22" s="298"/>
      <c r="E22" s="298"/>
      <c r="F22" s="298"/>
      <c r="G22" s="298"/>
    </row>
    <row r="23" spans="1:7" ht="15">
      <c r="A23" s="298"/>
      <c r="B23" s="298"/>
      <c r="C23" s="298"/>
      <c r="D23" s="298"/>
      <c r="E23" s="298"/>
      <c r="F23" s="298"/>
      <c r="G23" s="298"/>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B9:C9">
      <formula1>"OCAK,ŞUBAT,MART,NİSAN,MAYIS,HAZİRAN,TEMMUZ,AĞUSTOS,EYLÜL,EKİM,KASIM,ARALIK"</formula1>
    </dataValidation>
    <dataValidation type="list" allowBlank="1" showInputMessage="1" sqref="D12:D23">
      <formula1>"İthalat,İhracat"</formula1>
    </dataValidation>
    <dataValidation type="list" allowBlank="1" showInputMessage="1" showErrorMessage="1" sqref="IR65477:IR65483 SN65477:SN65483 ACJ65477:ACJ65483 AMF65477:AMF65483 AWB65477:AWB65483 BFX65477:BFX65483 BPT65477:BPT65483 BZP65477:BZP65483 CJL65477:CJL65483 CTH65477:CTH65483 DDD65477:DDD65483 DMZ65477:DMZ65483 DWV65477:DWV65483 EGR65477:EGR65483 EQN65477:EQN65483 FAJ65477:FAJ65483 FKF65477:FKF65483 FUB65477:FUB65483 GDX65477:GDX65483 GNT65477:GNT65483 GXP65477:GXP65483 HHL65477:HHL65483 HRH65477:HRH65483 IBD65477:IBD65483 IKZ65477:IKZ65483 IUV65477:IUV65483 JER65477:JER65483 JON65477:JON65483 JYJ65477:JYJ65483 KIF65477:KIF65483 KSB65477:KSB65483 LBX65477:LBX65483 LLT65477:LLT65483 LVP65477:LVP65483 MFL65477:MFL65483 MPH65477:MPH65483 MZD65477:MZD65483 NIZ65477:NIZ65483 NSV65477:NSV65483 OCR65477:OCR65483 OMN65477:OMN65483 OWJ65477:OWJ65483 PGF65477:PGF65483 PQB65477:PQB65483 PZX65477:PZX65483 QJT65477:QJT65483 QTP65477:QTP65483 RDL65477:RDL65483 RNH65477:RNH65483 RXD65477:RXD65483 SGZ65477:SGZ65483 SQV65477:SQV65483 TAR65477:TAR65483 TKN65477:TKN65483 TUJ65477:TUJ65483 UEF65477:UEF65483 UOB65477:UOB65483 UXX65477:UXX65483 VHT65477:VHT65483 VRP65477:VRP65483 WBL65477:WBL65483 WLH65477:WLH65483 WVD65477:WVD65483 IR131013:IR131019 SN131013:SN131019 ACJ131013:ACJ131019 AMF131013:AMF131019 AWB131013:AWB131019 BFX131013:BFX131019 BPT131013:BPT131019 BZP131013:BZP131019 CJL131013:CJL131019 CTH131013:CTH131019 DDD131013:DDD131019 DMZ131013:DMZ131019 DWV131013:DWV131019 EGR131013:EGR131019 EQN131013:EQN131019 FAJ131013:FAJ131019 FKF131013:FKF131019 FUB131013:FUB131019 GDX131013:GDX131019 GNT131013:GNT131019 GXP131013:GXP131019 HHL131013:HHL131019 HRH131013:HRH131019 IBD131013:IBD131019 IKZ131013:IKZ131019 IUV131013:IUV131019 JER131013:JER131019 JON131013:JON131019 JYJ131013:JYJ131019 KIF131013:KIF131019 KSB131013:KSB131019 LBX131013:LBX131019 LLT131013:LLT131019 LVP131013:LVP131019 MFL131013:MFL131019 MPH131013:MPH131019 MZD131013:MZD131019 NIZ131013:NIZ131019 NSV131013:NSV131019 OCR131013:OCR131019 OMN131013:OMN131019 OWJ131013:OWJ131019 PGF131013:PGF131019 PQB131013:PQB131019 PZX131013:PZX131019 QJT131013:QJT131019 QTP131013:QTP131019 RDL131013:RDL131019 RNH131013:RNH131019 RXD131013:RXD131019 SGZ131013:SGZ131019 SQV131013:SQV131019 TAR131013:TAR131019 TKN131013:TKN131019 TUJ131013:TUJ131019 UEF131013:UEF131019 UOB131013:UOB131019 UXX131013:UXX131019 VHT131013:VHT131019 VRP131013:VRP131019 WBL131013:WBL131019 WLH131013:WLH131019 WVD131013:WVD131019 IR196549:IR196555 SN196549:SN196555 ACJ196549:ACJ196555 AMF196549:AMF196555 AWB196549:AWB196555 BFX196549:BFX196555 BPT196549:BPT196555 BZP196549:BZP196555 CJL196549:CJL196555 CTH196549:CTH196555 DDD196549:DDD196555 DMZ196549:DMZ196555 DWV196549:DWV196555 EGR196549:EGR196555 EQN196549:EQN196555 FAJ196549:FAJ196555 FKF196549:FKF196555 FUB196549:FUB196555 GDX196549:GDX196555 GNT196549:GNT196555 GXP196549:GXP196555 HHL196549:HHL196555 HRH196549:HRH196555 IBD196549:IBD196555 IKZ196549:IKZ196555 IUV196549:IUV196555 JER196549:JER196555 JON196549:JON196555 JYJ196549:JYJ196555 KIF196549:KIF196555 KSB196549:KSB196555 LBX196549:LBX196555 LLT196549:LLT196555 LVP196549:LVP196555 MFL196549:MFL196555 MPH196549:MPH196555 MZD196549:MZD196555 NIZ196549:NIZ196555 NSV196549:NSV196555 OCR196549:OCR196555 OMN196549:OMN196555 OWJ196549:OWJ196555 PGF196549:PGF196555 PQB196549:PQB196555 PZX196549:PZX196555 QJT196549:QJT196555 QTP196549:QTP196555 RDL196549:RDL196555 RNH196549:RNH196555 RXD196549:RXD196555 SGZ196549:SGZ196555 SQV196549:SQV196555 TAR196549:TAR196555 TKN196549:TKN196555 TUJ196549:TUJ196555 UEF196549:UEF196555 UOB196549:UOB196555 UXX196549:UXX196555 VHT196549:VHT196555 VRP196549:VRP196555 WBL196549:WBL196555 WLH196549:WLH196555 WVD196549:WVD196555 IR262085:IR262091 SN262085:SN262091 ACJ262085:ACJ262091 AMF262085:AMF262091 AWB262085:AWB262091 BFX262085:BFX262091 BPT262085:BPT262091 BZP262085:BZP262091 CJL262085:CJL262091 CTH262085:CTH262091 DDD262085:DDD262091 DMZ262085:DMZ262091 DWV262085:DWV262091 EGR262085:EGR262091 EQN262085:EQN262091 FAJ262085:FAJ262091 FKF262085:FKF262091 FUB262085:FUB262091 GDX262085:GDX262091 GNT262085:GNT262091 GXP262085:GXP262091 HHL262085:HHL262091 HRH262085:HRH262091 IBD262085:IBD262091 IKZ262085:IKZ262091 IUV262085:IUV262091 JER262085:JER262091 JON262085:JON262091 JYJ262085:JYJ262091 KIF262085:KIF262091 KSB262085:KSB262091 LBX262085:LBX262091 LLT262085:LLT262091 LVP262085:LVP262091 MFL262085:MFL262091 MPH262085:MPH262091 MZD262085:MZD262091 NIZ262085:NIZ262091 NSV262085:NSV262091 OCR262085:OCR262091 OMN262085:OMN262091 OWJ262085:OWJ262091 PGF262085:PGF262091 PQB262085:PQB262091 PZX262085:PZX262091 QJT262085:QJT262091 QTP262085:QTP262091 RDL262085:RDL262091 RNH262085:RNH262091 RXD262085:RXD262091 SGZ262085:SGZ262091 SQV262085:SQV262091 TAR262085:TAR262091 TKN262085:TKN262091 TUJ262085:TUJ262091 UEF262085:UEF262091 UOB262085:UOB262091 UXX262085:UXX262091 VHT262085:VHT262091 VRP262085:VRP262091 WBL262085:WBL262091 WLH262085:WLH262091 WVD262085:WVD262091 IR327621:IR327627 SN327621:SN327627 ACJ327621:ACJ327627 AMF327621:AMF327627 AWB327621:AWB327627 BFX327621:BFX327627 BPT327621:BPT327627 BZP327621:BZP327627 CJL327621:CJL327627 CTH327621:CTH327627 DDD327621:DDD327627 DMZ327621:DMZ327627 DWV327621:DWV327627 EGR327621:EGR327627 EQN327621:EQN327627 FAJ327621:FAJ327627 FKF327621:FKF327627 FUB327621:FUB327627 GDX327621:GDX327627 GNT327621:GNT327627 GXP327621:GXP327627 HHL327621:HHL327627 HRH327621:HRH327627 IBD327621:IBD327627 IKZ327621:IKZ327627 IUV327621:IUV327627 JER327621:JER327627 JON327621:JON327627 JYJ327621:JYJ327627 KIF327621:KIF327627 KSB327621:KSB327627 LBX327621:LBX327627 LLT327621:LLT327627 LVP327621:LVP327627 MFL327621:MFL327627 MPH327621:MPH327627 MZD327621:MZD327627 NIZ327621:NIZ327627 NSV327621:NSV327627 OCR327621:OCR327627 OMN327621:OMN327627 OWJ327621:OWJ327627 PGF327621:PGF327627 PQB327621:PQB327627 PZX327621:PZX327627 QJT327621:QJT327627 QTP327621:QTP327627 RDL327621:RDL327627 RNH327621:RNH327627 RXD327621:RXD327627 SGZ327621:SGZ327627 SQV327621:SQV327627 TAR327621:TAR327627 TKN327621:TKN327627 TUJ327621:TUJ327627 UEF327621:UEF327627 UOB327621:UOB327627 UXX327621:UXX327627 VHT327621:VHT327627 VRP327621:VRP327627 WBL327621:WBL327627 WLH327621:WLH327627 WVD327621:WVD327627 IR393157:IR393163 SN393157:SN393163 ACJ393157:ACJ393163 AMF393157:AMF393163 AWB393157:AWB393163 BFX393157:BFX393163 BPT393157:BPT393163 BZP393157:BZP393163 CJL393157:CJL393163 CTH393157:CTH393163 DDD393157:DDD393163 DMZ393157:DMZ393163 DWV393157:DWV393163 EGR393157:EGR393163 EQN393157:EQN393163 FAJ393157:FAJ393163 FKF393157:FKF393163 FUB393157:FUB393163 GDX393157:GDX393163 GNT393157:GNT393163 GXP393157:GXP393163 HHL393157:HHL393163 HRH393157:HRH393163 IBD393157:IBD393163 IKZ393157:IKZ393163 IUV393157:IUV393163 JER393157:JER393163 JON393157:JON393163 JYJ393157:JYJ393163 KIF393157:KIF393163 KSB393157:KSB393163 LBX393157:LBX393163 LLT393157:LLT393163 LVP393157:LVP393163 MFL393157:MFL393163 MPH393157:MPH393163 MZD393157:MZD393163 NIZ393157:NIZ393163 NSV393157:NSV393163 OCR393157:OCR393163 OMN393157:OMN393163 OWJ393157:OWJ393163 PGF393157:PGF393163 PQB393157:PQB393163 PZX393157:PZX393163 QJT393157:QJT393163 QTP393157:QTP393163 RDL393157:RDL393163 RNH393157:RNH393163 RXD393157:RXD393163 SGZ393157:SGZ393163 SQV393157:SQV393163 TAR393157:TAR393163 TKN393157:TKN393163 TUJ393157:TUJ393163 UEF393157:UEF393163 UOB393157:UOB393163 UXX393157:UXX393163 VHT393157:VHT393163 VRP393157:VRP393163 WBL393157:WBL393163 WLH393157:WLH393163 WVD393157:WVD393163 IR458693:IR458699 SN458693:SN458699 ACJ458693:ACJ458699 AMF458693:AMF458699 AWB458693:AWB458699 BFX458693:BFX458699 BPT458693:BPT458699 BZP458693:BZP458699 CJL458693:CJL458699 CTH458693:CTH458699 DDD458693:DDD458699 DMZ458693:DMZ458699 DWV458693:DWV458699 EGR458693:EGR458699 EQN458693:EQN458699 FAJ458693:FAJ458699 FKF458693:FKF458699 FUB458693:FUB458699 GDX458693:GDX458699 GNT458693:GNT458699 GXP458693:GXP458699 HHL458693:HHL458699 HRH458693:HRH458699 IBD458693:IBD458699 IKZ458693:IKZ458699 IUV458693:IUV458699 JER458693:JER458699 JON458693:JON458699 JYJ458693:JYJ458699 KIF458693:KIF458699 KSB458693:KSB458699 LBX458693:LBX458699 LLT458693:LLT458699 LVP458693:LVP458699 MFL458693:MFL458699 MPH458693:MPH458699 MZD458693:MZD458699 NIZ458693:NIZ458699 NSV458693:NSV458699 OCR458693:OCR458699 OMN458693:OMN458699 OWJ458693:OWJ458699 PGF458693:PGF458699 PQB458693:PQB458699 PZX458693:PZX458699 QJT458693:QJT458699 QTP458693:QTP458699 RDL458693:RDL458699 RNH458693:RNH458699 RXD458693:RXD458699 SGZ458693:SGZ458699 SQV458693:SQV458699 TAR458693:TAR458699 TKN458693:TKN458699 TUJ458693:TUJ458699 UEF458693:UEF458699 UOB458693:UOB458699 UXX458693:UXX458699 VHT458693:VHT458699 VRP458693:VRP458699 WBL458693:WBL458699 WLH458693:WLH458699 WVD458693:WVD458699 IR524229:IR524235 SN524229:SN524235 ACJ524229:ACJ524235 AMF524229:AMF524235 AWB524229:AWB524235 BFX524229:BFX524235 BPT524229:BPT524235 BZP524229:BZP524235 CJL524229:CJL524235 CTH524229:CTH524235 DDD524229:DDD524235 DMZ524229:DMZ524235 DWV524229:DWV524235 EGR524229:EGR524235 EQN524229:EQN524235 FAJ524229:FAJ524235 FKF524229:FKF524235 FUB524229:FUB524235 GDX524229:GDX524235 GNT524229:GNT524235 GXP524229:GXP524235 HHL524229:HHL524235 HRH524229:HRH524235 IBD524229:IBD524235 IKZ524229:IKZ524235 IUV524229:IUV524235 JER524229:JER524235 JON524229:JON524235 JYJ524229:JYJ524235 KIF524229:KIF524235 KSB524229:KSB524235 LBX524229:LBX524235 LLT524229:LLT524235 LVP524229:LVP524235 MFL524229:MFL524235 MPH524229:MPH524235 MZD524229:MZD524235 NIZ524229:NIZ524235 NSV524229:NSV524235 OCR524229:OCR524235 OMN524229:OMN524235 OWJ524229:OWJ524235 PGF524229:PGF524235 PQB524229:PQB524235 PZX524229:PZX524235 QJT524229:QJT524235 QTP524229:QTP524235 RDL524229:RDL524235 RNH524229:RNH524235 RXD524229:RXD524235 SGZ524229:SGZ524235 SQV524229:SQV524235 TAR524229:TAR524235 TKN524229:TKN524235 TUJ524229:TUJ524235 UEF524229:UEF524235 UOB524229:UOB524235 UXX524229:UXX524235 VHT524229:VHT524235 VRP524229:VRP524235 WBL524229:WBL524235 WLH524229:WLH524235 WVD524229:WVD524235 IR589765:IR589771 SN589765:SN589771 ACJ589765:ACJ589771 AMF589765:AMF589771 AWB589765:AWB589771 BFX589765:BFX589771 BPT589765:BPT589771 BZP589765:BZP589771 CJL589765:CJL589771 CTH589765:CTH589771 DDD589765:DDD589771 DMZ589765:DMZ589771 DWV589765:DWV589771 EGR589765:EGR589771 EQN589765:EQN589771 FAJ589765:FAJ589771 FKF589765:FKF589771 FUB589765:FUB589771 GDX589765:GDX589771 GNT589765:GNT589771 GXP589765:GXP589771 HHL589765:HHL589771 HRH589765:HRH589771 IBD589765:IBD589771 IKZ589765:IKZ589771 IUV589765:IUV589771 JER589765:JER589771 JON589765:JON589771 JYJ589765:JYJ589771 KIF589765:KIF589771 KSB589765:KSB589771 LBX589765:LBX589771 LLT589765:LLT589771 LVP589765:LVP589771 MFL589765:MFL589771 MPH589765:MPH589771 MZD589765:MZD589771 NIZ589765:NIZ589771 NSV589765:NSV589771 OCR589765:OCR589771 OMN589765:OMN589771 OWJ589765:OWJ589771 PGF589765:PGF589771 PQB589765:PQB589771 PZX589765:PZX589771 QJT589765:QJT589771 QTP589765:QTP589771 RDL589765:RDL589771 RNH589765:RNH589771 RXD589765:RXD589771 SGZ589765:SGZ589771 SQV589765:SQV589771 TAR589765:TAR589771 TKN589765:TKN589771 TUJ589765:TUJ589771 UEF589765:UEF589771 UOB589765:UOB589771 UXX589765:UXX589771 VHT589765:VHT589771 VRP589765:VRP589771 WBL589765:WBL589771 WLH589765:WLH589771 WVD589765:WVD589771 IR655301:IR655307 SN655301:SN655307 ACJ655301:ACJ655307 AMF655301:AMF655307 AWB655301:AWB655307 BFX655301:BFX655307 BPT655301:BPT655307 BZP655301:BZP655307 CJL655301:CJL655307 CTH655301:CTH655307 DDD655301:DDD655307 DMZ655301:DMZ655307 DWV655301:DWV655307 EGR655301:EGR655307 EQN655301:EQN655307 FAJ655301:FAJ655307 FKF655301:FKF655307 FUB655301:FUB655307 GDX655301:GDX655307 GNT655301:GNT655307 GXP655301:GXP655307 HHL655301:HHL655307 HRH655301:HRH655307 IBD655301:IBD655307 IKZ655301:IKZ655307 IUV655301:IUV655307 JER655301:JER655307 JON655301:JON655307 JYJ655301:JYJ655307 KIF655301:KIF655307 KSB655301:KSB655307 LBX655301:LBX655307 LLT655301:LLT655307 LVP655301:LVP655307 MFL655301:MFL655307 MPH655301:MPH655307 MZD655301:MZD655307 NIZ655301:NIZ655307 NSV655301:NSV655307 OCR655301:OCR655307 OMN655301:OMN655307 OWJ655301:OWJ655307 PGF655301:PGF655307 PQB655301:PQB655307 PZX655301:PZX655307 QJT655301:QJT655307 QTP655301:QTP655307 RDL655301:RDL655307 RNH655301:RNH655307 RXD655301:RXD655307 SGZ655301:SGZ655307 SQV655301:SQV655307 TAR655301:TAR655307 TKN655301:TKN655307 TUJ655301:TUJ655307 UEF655301:UEF655307 UOB655301:UOB655307 UXX655301:UXX655307 VHT655301:VHT655307 VRP655301:VRP655307 WBL655301:WBL655307 WLH655301:WLH655307 WVD655301:WVD655307 IR720837:IR720843 SN720837:SN720843 ACJ720837:ACJ720843 AMF720837:AMF720843 AWB720837:AWB720843 BFX720837:BFX720843 BPT720837:BPT720843 BZP720837:BZP720843 CJL720837:CJL720843 CTH720837:CTH720843 DDD720837:DDD720843 DMZ720837:DMZ720843 DWV720837:DWV720843 EGR720837:EGR720843 EQN720837:EQN720843 FAJ720837:FAJ720843 FKF720837:FKF720843 FUB720837:FUB720843 GDX720837:GDX720843 GNT720837:GNT720843 GXP720837:GXP720843 HHL720837:HHL720843 HRH720837:HRH720843 IBD720837:IBD720843 IKZ720837:IKZ720843 IUV720837:IUV720843 JER720837:JER720843 JON720837:JON720843 JYJ720837:JYJ720843 KIF720837:KIF720843 KSB720837:KSB720843 LBX720837:LBX720843 LLT720837:LLT720843 LVP720837:LVP720843 MFL720837:MFL720843 MPH720837:MPH720843 MZD720837:MZD720843 NIZ720837:NIZ720843 NSV720837:NSV720843 OCR720837:OCR720843 OMN720837:OMN720843 OWJ720837:OWJ720843 PGF720837:PGF720843 PQB720837:PQB720843 PZX720837:PZX720843 QJT720837:QJT720843 QTP720837:QTP720843 RDL720837:RDL720843 RNH720837:RNH720843 RXD720837:RXD720843 SGZ720837:SGZ720843 SQV720837:SQV720843 TAR720837:TAR720843 TKN720837:TKN720843 TUJ720837:TUJ720843 UEF720837:UEF720843 UOB720837:UOB720843 UXX720837:UXX720843 VHT720837:VHT720843 VRP720837:VRP720843 WBL720837:WBL720843 WLH720837:WLH720843 WVD720837:WVD720843 IR786373:IR786379 SN786373:SN786379 ACJ786373:ACJ786379 AMF786373:AMF786379 AWB786373:AWB786379 BFX786373:BFX786379 BPT786373:BPT786379 BZP786373:BZP786379 CJL786373:CJL786379 CTH786373:CTH786379 DDD786373:DDD786379 DMZ786373:DMZ786379 DWV786373:DWV786379 EGR786373:EGR786379 EQN786373:EQN786379 FAJ786373:FAJ786379 FKF786373:FKF786379 FUB786373:FUB786379 GDX786373:GDX786379 GNT786373:GNT786379 GXP786373:GXP786379 HHL786373:HHL786379 HRH786373:HRH786379 IBD786373:IBD786379 IKZ786373:IKZ786379 IUV786373:IUV786379 JER786373:JER786379 JON786373:JON786379 JYJ786373:JYJ786379 KIF786373:KIF786379 KSB786373:KSB786379 LBX786373:LBX786379 LLT786373:LLT786379 LVP786373:LVP786379 MFL786373:MFL786379 MPH786373:MPH786379 MZD786373:MZD786379 NIZ786373:NIZ786379 NSV786373:NSV786379 OCR786373:OCR786379 OMN786373:OMN786379 OWJ786373:OWJ786379 PGF786373:PGF786379 PQB786373:PQB786379 PZX786373:PZX786379 QJT786373:QJT786379 QTP786373:QTP786379 RDL786373:RDL786379 RNH786373:RNH786379 RXD786373:RXD786379 SGZ786373:SGZ786379 SQV786373:SQV786379 TAR786373:TAR786379 TKN786373:TKN786379 TUJ786373:TUJ786379 UEF786373:UEF786379 UOB786373:UOB786379 UXX786373:UXX786379 VHT786373:VHT786379 VRP786373:VRP786379 WBL786373:WBL786379 WLH786373:WLH786379 WVD786373:WVD786379 IR851909:IR851915 SN851909:SN851915 ACJ851909:ACJ851915 AMF851909:AMF851915 AWB851909:AWB851915 BFX851909:BFX851915 BPT851909:BPT851915 BZP851909:BZP851915 CJL851909:CJL851915 CTH851909:CTH851915 DDD851909:DDD851915 DMZ851909:DMZ851915 DWV851909:DWV851915 EGR851909:EGR851915 EQN851909:EQN851915 FAJ851909:FAJ851915 FKF851909:FKF851915 FUB851909:FUB851915 GDX851909:GDX851915 GNT851909:GNT851915 GXP851909:GXP851915 HHL851909:HHL851915 HRH851909:HRH851915 IBD851909:IBD851915 IKZ851909:IKZ851915 IUV851909:IUV851915 JER851909:JER851915 JON851909:JON851915 JYJ851909:JYJ851915 KIF851909:KIF851915 KSB851909:KSB851915 LBX851909:LBX851915 LLT851909:LLT851915 LVP851909:LVP851915 MFL851909:MFL851915 MPH851909:MPH851915 MZD851909:MZD851915 NIZ851909:NIZ851915 NSV851909:NSV851915 OCR851909:OCR851915 OMN851909:OMN851915 OWJ851909:OWJ851915 PGF851909:PGF851915 PQB851909:PQB851915 PZX851909:PZX851915 QJT851909:QJT851915 QTP851909:QTP851915 RDL851909:RDL851915 RNH851909:RNH851915 RXD851909:RXD851915 SGZ851909:SGZ851915 SQV851909:SQV851915 TAR851909:TAR851915 TKN851909:TKN851915 TUJ851909:TUJ851915 UEF851909:UEF851915 UOB851909:UOB851915 UXX851909:UXX851915 VHT851909:VHT851915 VRP851909:VRP851915 WBL851909:WBL851915 WLH851909:WLH851915 WVD851909:WVD851915 IR917445:IR917451 SN917445:SN917451 ACJ917445:ACJ917451 AMF917445:AMF917451 AWB917445:AWB917451 BFX917445:BFX917451 BPT917445:BPT917451 BZP917445:BZP917451 CJL917445:CJL917451 CTH917445:CTH917451 DDD917445:DDD917451 DMZ917445:DMZ917451 DWV917445:DWV917451 EGR917445:EGR917451 EQN917445:EQN917451 FAJ917445:FAJ917451 FKF917445:FKF917451 FUB917445:FUB917451 GDX917445:GDX917451 GNT917445:GNT917451 GXP917445:GXP917451 HHL917445:HHL917451 HRH917445:HRH917451 IBD917445:IBD917451 IKZ917445:IKZ917451 IUV917445:IUV917451 JER917445:JER917451 JON917445:JON917451 JYJ917445:JYJ917451 KIF917445:KIF917451 KSB917445:KSB917451 LBX917445:LBX917451 LLT917445:LLT917451 LVP917445:LVP917451 MFL917445:MFL917451 MPH917445:MPH917451 MZD917445:MZD917451 NIZ917445:NIZ917451 NSV917445:NSV917451 OCR917445:OCR917451 OMN917445:OMN917451 OWJ917445:OWJ917451 PGF917445:PGF917451 PQB917445:PQB917451 PZX917445:PZX917451 QJT917445:QJT917451 QTP917445:QTP917451 RDL917445:RDL917451 RNH917445:RNH917451 RXD917445:RXD917451 SGZ917445:SGZ917451 SQV917445:SQV917451 TAR917445:TAR917451 TKN917445:TKN917451 TUJ917445:TUJ917451 UEF917445:UEF917451 UOB917445:UOB917451 UXX917445:UXX917451 VHT917445:VHT917451 VRP917445:VRP917451 WBL917445:WBL917451 WLH917445:WLH917451 WVD917445:WVD917451 IR982981:IR982987 SN982981:SN982987 ACJ982981:ACJ982987 AMF982981:AMF982987 AWB982981:AWB982987 BFX982981:BFX982987 BPT982981:BPT982987 BZP982981:BZP982987 CJL982981:CJL982987 CTH982981:CTH982987 DDD982981:DDD982987 DMZ982981:DMZ982987 DWV982981:DWV982987 EGR982981:EGR982987 EQN982981:EQN982987 FAJ982981:FAJ982987 FKF982981:FKF982987 FUB982981:FUB982987 GDX982981:GDX982987 GNT982981:GNT982987 GXP982981:GXP982987 HHL982981:HHL982987 HRH982981:HRH982987 IBD982981:IBD982987 IKZ982981:IKZ982987 IUV982981:IUV982987 JER982981:JER982987 JON982981:JON982987 JYJ982981:JYJ982987 KIF982981:KIF982987 KSB982981:KSB982987 LBX982981:LBX982987 LLT982981:LLT982987 LVP982981:LVP982987 MFL982981:MFL982987 MPH982981:MPH982987 MZD982981:MZD982987 NIZ982981:NIZ982987 NSV982981:NSV982987 OCR982981:OCR982987 OMN982981:OMN982987 OWJ982981:OWJ982987 PGF982981:PGF982987 PQB982981:PQB982987 PZX982981:PZX982987 QJT982981:QJT982987 QTP982981:QTP982987 RDL982981:RDL982987 RNH982981:RNH982987 RXD982981:RXD982987 SGZ982981:SGZ982987 SQV982981:SQV982987 TAR982981:TAR982987 TKN982981:TKN982987 TUJ982981:TUJ982987 UEF982981:UEF982987 UOB982981:UOB982987 UXX982981:UXX982987 VHT982981:VHT982987 VRP982981:VRP982987 WBL982981:WBL982987 WLH982981:WLH982987 WVD982981:WVD982987 E982982:E982988 E917446:E917452 E851910:E851916 E786374:E786380 E720838:E720844 E655302:E655308 E589766:E589772 E524230:E524236 E458694:E458700 E393158:E393164 E327622:E327628 E262086:E262092 E196550:E196556 E131014:E131020 E65478:E65484">
      <formula1>"LNG,Boru Gazı"</formula1>
    </dataValidation>
  </dataValidation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J1130"/>
  <sheetViews>
    <sheetView zoomScale="70" zoomScaleNormal="70" zoomScaleSheetLayoutView="80" workbookViewId="0">
      <selection activeCell="D28" sqref="D28"/>
    </sheetView>
  </sheetViews>
  <sheetFormatPr defaultRowHeight="12.75"/>
  <cols>
    <col min="1" max="1" width="20.85546875" style="340" customWidth="1"/>
    <col min="2" max="2" width="24.42578125" style="340" customWidth="1"/>
    <col min="3" max="3" width="24.42578125" style="339" customWidth="1"/>
    <col min="4" max="4" width="19.28515625" style="340" customWidth="1"/>
    <col min="5" max="5" width="22.42578125" style="340" bestFit="1" customWidth="1"/>
    <col min="6" max="7" width="20.28515625" style="339" bestFit="1" customWidth="1"/>
    <col min="8" max="8" width="16.28515625" style="339" bestFit="1" customWidth="1"/>
    <col min="9" max="9" width="22.42578125" style="339" bestFit="1" customWidth="1"/>
    <col min="10" max="10" width="17.7109375" style="339" bestFit="1" customWidth="1"/>
    <col min="11" max="241" width="9.140625" style="342"/>
    <col min="242" max="242" width="12.85546875" style="342" customWidth="1"/>
    <col min="243" max="245" width="24.42578125" style="342" customWidth="1"/>
    <col min="246" max="246" width="27.42578125" style="342" customWidth="1"/>
    <col min="247" max="247" width="28.7109375" style="342" customWidth="1"/>
    <col min="248" max="250" width="24.42578125" style="342" customWidth="1"/>
    <col min="251" max="251" width="27.42578125" style="342" customWidth="1"/>
    <col min="252" max="258" width="24.42578125" style="342" customWidth="1"/>
    <col min="259" max="259" width="9.7109375" style="342" customWidth="1"/>
    <col min="260" max="260" width="8.7109375" style="342" customWidth="1"/>
    <col min="261" max="261" width="10.7109375" style="342" customWidth="1"/>
    <col min="262" max="264" width="12.7109375" style="342" customWidth="1"/>
    <col min="265" max="497" width="9.140625" style="342"/>
    <col min="498" max="498" width="12.85546875" style="342" customWidth="1"/>
    <col min="499" max="501" width="24.42578125" style="342" customWidth="1"/>
    <col min="502" max="502" width="27.42578125" style="342" customWidth="1"/>
    <col min="503" max="503" width="28.7109375" style="342" customWidth="1"/>
    <col min="504" max="506" width="24.42578125" style="342" customWidth="1"/>
    <col min="507" max="507" width="27.42578125" style="342" customWidth="1"/>
    <col min="508" max="514" width="24.42578125" style="342" customWidth="1"/>
    <col min="515" max="515" width="9.7109375" style="342" customWidth="1"/>
    <col min="516" max="516" width="8.7109375" style="342" customWidth="1"/>
    <col min="517" max="517" width="10.7109375" style="342" customWidth="1"/>
    <col min="518" max="520" width="12.7109375" style="342" customWidth="1"/>
    <col min="521" max="753" width="9.140625" style="342"/>
    <col min="754" max="754" width="12.85546875" style="342" customWidth="1"/>
    <col min="755" max="757" width="24.42578125" style="342" customWidth="1"/>
    <col min="758" max="758" width="27.42578125" style="342" customWidth="1"/>
    <col min="759" max="759" width="28.7109375" style="342" customWidth="1"/>
    <col min="760" max="762" width="24.42578125" style="342" customWidth="1"/>
    <col min="763" max="763" width="27.42578125" style="342" customWidth="1"/>
    <col min="764" max="770" width="24.42578125" style="342" customWidth="1"/>
    <col min="771" max="771" width="9.7109375" style="342" customWidth="1"/>
    <col min="772" max="772" width="8.7109375" style="342" customWidth="1"/>
    <col min="773" max="773" width="10.7109375" style="342" customWidth="1"/>
    <col min="774" max="776" width="12.7109375" style="342" customWidth="1"/>
    <col min="777" max="1009" width="9.140625" style="342"/>
    <col min="1010" max="1010" width="12.85546875" style="342" customWidth="1"/>
    <col min="1011" max="1013" width="24.42578125" style="342" customWidth="1"/>
    <col min="1014" max="1014" width="27.42578125" style="342" customWidth="1"/>
    <col min="1015" max="1015" width="28.7109375" style="342" customWidth="1"/>
    <col min="1016" max="1018" width="24.42578125" style="342" customWidth="1"/>
    <col min="1019" max="1019" width="27.42578125" style="342" customWidth="1"/>
    <col min="1020" max="1026" width="24.42578125" style="342" customWidth="1"/>
    <col min="1027" max="1027" width="9.7109375" style="342" customWidth="1"/>
    <col min="1028" max="1028" width="8.7109375" style="342" customWidth="1"/>
    <col min="1029" max="1029" width="10.7109375" style="342" customWidth="1"/>
    <col min="1030" max="1032" width="12.7109375" style="342" customWidth="1"/>
    <col min="1033" max="1265" width="9.140625" style="342"/>
    <col min="1266" max="1266" width="12.85546875" style="342" customWidth="1"/>
    <col min="1267" max="1269" width="24.42578125" style="342" customWidth="1"/>
    <col min="1270" max="1270" width="27.42578125" style="342" customWidth="1"/>
    <col min="1271" max="1271" width="28.7109375" style="342" customWidth="1"/>
    <col min="1272" max="1274" width="24.42578125" style="342" customWidth="1"/>
    <col min="1275" max="1275" width="27.42578125" style="342" customWidth="1"/>
    <col min="1276" max="1282" width="24.42578125" style="342" customWidth="1"/>
    <col min="1283" max="1283" width="9.7109375" style="342" customWidth="1"/>
    <col min="1284" max="1284" width="8.7109375" style="342" customWidth="1"/>
    <col min="1285" max="1285" width="10.7109375" style="342" customWidth="1"/>
    <col min="1286" max="1288" width="12.7109375" style="342" customWidth="1"/>
    <col min="1289" max="1521" width="9.140625" style="342"/>
    <col min="1522" max="1522" width="12.85546875" style="342" customWidth="1"/>
    <col min="1523" max="1525" width="24.42578125" style="342" customWidth="1"/>
    <col min="1526" max="1526" width="27.42578125" style="342" customWidth="1"/>
    <col min="1527" max="1527" width="28.7109375" style="342" customWidth="1"/>
    <col min="1528" max="1530" width="24.42578125" style="342" customWidth="1"/>
    <col min="1531" max="1531" width="27.42578125" style="342" customWidth="1"/>
    <col min="1532" max="1538" width="24.42578125" style="342" customWidth="1"/>
    <col min="1539" max="1539" width="9.7109375" style="342" customWidth="1"/>
    <col min="1540" max="1540" width="8.7109375" style="342" customWidth="1"/>
    <col min="1541" max="1541" width="10.7109375" style="342" customWidth="1"/>
    <col min="1542" max="1544" width="12.7109375" style="342" customWidth="1"/>
    <col min="1545" max="1777" width="9.140625" style="342"/>
    <col min="1778" max="1778" width="12.85546875" style="342" customWidth="1"/>
    <col min="1779" max="1781" width="24.42578125" style="342" customWidth="1"/>
    <col min="1782" max="1782" width="27.42578125" style="342" customWidth="1"/>
    <col min="1783" max="1783" width="28.7109375" style="342" customWidth="1"/>
    <col min="1784" max="1786" width="24.42578125" style="342" customWidth="1"/>
    <col min="1787" max="1787" width="27.42578125" style="342" customWidth="1"/>
    <col min="1788" max="1794" width="24.42578125" style="342" customWidth="1"/>
    <col min="1795" max="1795" width="9.7109375" style="342" customWidth="1"/>
    <col min="1796" max="1796" width="8.7109375" style="342" customWidth="1"/>
    <col min="1797" max="1797" width="10.7109375" style="342" customWidth="1"/>
    <col min="1798" max="1800" width="12.7109375" style="342" customWidth="1"/>
    <col min="1801" max="2033" width="9.140625" style="342"/>
    <col min="2034" max="2034" width="12.85546875" style="342" customWidth="1"/>
    <col min="2035" max="2037" width="24.42578125" style="342" customWidth="1"/>
    <col min="2038" max="2038" width="27.42578125" style="342" customWidth="1"/>
    <col min="2039" max="2039" width="28.7109375" style="342" customWidth="1"/>
    <col min="2040" max="2042" width="24.42578125" style="342" customWidth="1"/>
    <col min="2043" max="2043" width="27.42578125" style="342" customWidth="1"/>
    <col min="2044" max="2050" width="24.42578125" style="342" customWidth="1"/>
    <col min="2051" max="2051" width="9.7109375" style="342" customWidth="1"/>
    <col min="2052" max="2052" width="8.7109375" style="342" customWidth="1"/>
    <col min="2053" max="2053" width="10.7109375" style="342" customWidth="1"/>
    <col min="2054" max="2056" width="12.7109375" style="342" customWidth="1"/>
    <col min="2057" max="2289" width="9.140625" style="342"/>
    <col min="2290" max="2290" width="12.85546875" style="342" customWidth="1"/>
    <col min="2291" max="2293" width="24.42578125" style="342" customWidth="1"/>
    <col min="2294" max="2294" width="27.42578125" style="342" customWidth="1"/>
    <col min="2295" max="2295" width="28.7109375" style="342" customWidth="1"/>
    <col min="2296" max="2298" width="24.42578125" style="342" customWidth="1"/>
    <col min="2299" max="2299" width="27.42578125" style="342" customWidth="1"/>
    <col min="2300" max="2306" width="24.42578125" style="342" customWidth="1"/>
    <col min="2307" max="2307" width="9.7109375" style="342" customWidth="1"/>
    <col min="2308" max="2308" width="8.7109375" style="342" customWidth="1"/>
    <col min="2309" max="2309" width="10.7109375" style="342" customWidth="1"/>
    <col min="2310" max="2312" width="12.7109375" style="342" customWidth="1"/>
    <col min="2313" max="2545" width="9.140625" style="342"/>
    <col min="2546" max="2546" width="12.85546875" style="342" customWidth="1"/>
    <col min="2547" max="2549" width="24.42578125" style="342" customWidth="1"/>
    <col min="2550" max="2550" width="27.42578125" style="342" customWidth="1"/>
    <col min="2551" max="2551" width="28.7109375" style="342" customWidth="1"/>
    <col min="2552" max="2554" width="24.42578125" style="342" customWidth="1"/>
    <col min="2555" max="2555" width="27.42578125" style="342" customWidth="1"/>
    <col min="2556" max="2562" width="24.42578125" style="342" customWidth="1"/>
    <col min="2563" max="2563" width="9.7109375" style="342" customWidth="1"/>
    <col min="2564" max="2564" width="8.7109375" style="342" customWidth="1"/>
    <col min="2565" max="2565" width="10.7109375" style="342" customWidth="1"/>
    <col min="2566" max="2568" width="12.7109375" style="342" customWidth="1"/>
    <col min="2569" max="2801" width="9.140625" style="342"/>
    <col min="2802" max="2802" width="12.85546875" style="342" customWidth="1"/>
    <col min="2803" max="2805" width="24.42578125" style="342" customWidth="1"/>
    <col min="2806" max="2806" width="27.42578125" style="342" customWidth="1"/>
    <col min="2807" max="2807" width="28.7109375" style="342" customWidth="1"/>
    <col min="2808" max="2810" width="24.42578125" style="342" customWidth="1"/>
    <col min="2811" max="2811" width="27.42578125" style="342" customWidth="1"/>
    <col min="2812" max="2818" width="24.42578125" style="342" customWidth="1"/>
    <col min="2819" max="2819" width="9.7109375" style="342" customWidth="1"/>
    <col min="2820" max="2820" width="8.7109375" style="342" customWidth="1"/>
    <col min="2821" max="2821" width="10.7109375" style="342" customWidth="1"/>
    <col min="2822" max="2824" width="12.7109375" style="342" customWidth="1"/>
    <col min="2825" max="3057" width="9.140625" style="342"/>
    <col min="3058" max="3058" width="12.85546875" style="342" customWidth="1"/>
    <col min="3059" max="3061" width="24.42578125" style="342" customWidth="1"/>
    <col min="3062" max="3062" width="27.42578125" style="342" customWidth="1"/>
    <col min="3063" max="3063" width="28.7109375" style="342" customWidth="1"/>
    <col min="3064" max="3066" width="24.42578125" style="342" customWidth="1"/>
    <col min="3067" max="3067" width="27.42578125" style="342" customWidth="1"/>
    <col min="3068" max="3074" width="24.42578125" style="342" customWidth="1"/>
    <col min="3075" max="3075" width="9.7109375" style="342" customWidth="1"/>
    <col min="3076" max="3076" width="8.7109375" style="342" customWidth="1"/>
    <col min="3077" max="3077" width="10.7109375" style="342" customWidth="1"/>
    <col min="3078" max="3080" width="12.7109375" style="342" customWidth="1"/>
    <col min="3081" max="3313" width="9.140625" style="342"/>
    <col min="3314" max="3314" width="12.85546875" style="342" customWidth="1"/>
    <col min="3315" max="3317" width="24.42578125" style="342" customWidth="1"/>
    <col min="3318" max="3318" width="27.42578125" style="342" customWidth="1"/>
    <col min="3319" max="3319" width="28.7109375" style="342" customWidth="1"/>
    <col min="3320" max="3322" width="24.42578125" style="342" customWidth="1"/>
    <col min="3323" max="3323" width="27.42578125" style="342" customWidth="1"/>
    <col min="3324" max="3330" width="24.42578125" style="342" customWidth="1"/>
    <col min="3331" max="3331" width="9.7109375" style="342" customWidth="1"/>
    <col min="3332" max="3332" width="8.7109375" style="342" customWidth="1"/>
    <col min="3333" max="3333" width="10.7109375" style="342" customWidth="1"/>
    <col min="3334" max="3336" width="12.7109375" style="342" customWidth="1"/>
    <col min="3337" max="3569" width="9.140625" style="342"/>
    <col min="3570" max="3570" width="12.85546875" style="342" customWidth="1"/>
    <col min="3571" max="3573" width="24.42578125" style="342" customWidth="1"/>
    <col min="3574" max="3574" width="27.42578125" style="342" customWidth="1"/>
    <col min="3575" max="3575" width="28.7109375" style="342" customWidth="1"/>
    <col min="3576" max="3578" width="24.42578125" style="342" customWidth="1"/>
    <col min="3579" max="3579" width="27.42578125" style="342" customWidth="1"/>
    <col min="3580" max="3586" width="24.42578125" style="342" customWidth="1"/>
    <col min="3587" max="3587" width="9.7109375" style="342" customWidth="1"/>
    <col min="3588" max="3588" width="8.7109375" style="342" customWidth="1"/>
    <col min="3589" max="3589" width="10.7109375" style="342" customWidth="1"/>
    <col min="3590" max="3592" width="12.7109375" style="342" customWidth="1"/>
    <col min="3593" max="3825" width="9.140625" style="342"/>
    <col min="3826" max="3826" width="12.85546875" style="342" customWidth="1"/>
    <col min="3827" max="3829" width="24.42578125" style="342" customWidth="1"/>
    <col min="3830" max="3830" width="27.42578125" style="342" customWidth="1"/>
    <col min="3831" max="3831" width="28.7109375" style="342" customWidth="1"/>
    <col min="3832" max="3834" width="24.42578125" style="342" customWidth="1"/>
    <col min="3835" max="3835" width="27.42578125" style="342" customWidth="1"/>
    <col min="3836" max="3842" width="24.42578125" style="342" customWidth="1"/>
    <col min="3843" max="3843" width="9.7109375" style="342" customWidth="1"/>
    <col min="3844" max="3844" width="8.7109375" style="342" customWidth="1"/>
    <col min="3845" max="3845" width="10.7109375" style="342" customWidth="1"/>
    <col min="3846" max="3848" width="12.7109375" style="342" customWidth="1"/>
    <col min="3849" max="4081" width="9.140625" style="342"/>
    <col min="4082" max="4082" width="12.85546875" style="342" customWidth="1"/>
    <col min="4083" max="4085" width="24.42578125" style="342" customWidth="1"/>
    <col min="4086" max="4086" width="27.42578125" style="342" customWidth="1"/>
    <col min="4087" max="4087" width="28.7109375" style="342" customWidth="1"/>
    <col min="4088" max="4090" width="24.42578125" style="342" customWidth="1"/>
    <col min="4091" max="4091" width="27.42578125" style="342" customWidth="1"/>
    <col min="4092" max="4098" width="24.42578125" style="342" customWidth="1"/>
    <col min="4099" max="4099" width="9.7109375" style="342" customWidth="1"/>
    <col min="4100" max="4100" width="8.7109375" style="342" customWidth="1"/>
    <col min="4101" max="4101" width="10.7109375" style="342" customWidth="1"/>
    <col min="4102" max="4104" width="12.7109375" style="342" customWidth="1"/>
    <col min="4105" max="4337" width="9.140625" style="342"/>
    <col min="4338" max="4338" width="12.85546875" style="342" customWidth="1"/>
    <col min="4339" max="4341" width="24.42578125" style="342" customWidth="1"/>
    <col min="4342" max="4342" width="27.42578125" style="342" customWidth="1"/>
    <col min="4343" max="4343" width="28.7109375" style="342" customWidth="1"/>
    <col min="4344" max="4346" width="24.42578125" style="342" customWidth="1"/>
    <col min="4347" max="4347" width="27.42578125" style="342" customWidth="1"/>
    <col min="4348" max="4354" width="24.42578125" style="342" customWidth="1"/>
    <col min="4355" max="4355" width="9.7109375" style="342" customWidth="1"/>
    <col min="4356" max="4356" width="8.7109375" style="342" customWidth="1"/>
    <col min="4357" max="4357" width="10.7109375" style="342" customWidth="1"/>
    <col min="4358" max="4360" width="12.7109375" style="342" customWidth="1"/>
    <col min="4361" max="4593" width="9.140625" style="342"/>
    <col min="4594" max="4594" width="12.85546875" style="342" customWidth="1"/>
    <col min="4595" max="4597" width="24.42578125" style="342" customWidth="1"/>
    <col min="4598" max="4598" width="27.42578125" style="342" customWidth="1"/>
    <col min="4599" max="4599" width="28.7109375" style="342" customWidth="1"/>
    <col min="4600" max="4602" width="24.42578125" style="342" customWidth="1"/>
    <col min="4603" max="4603" width="27.42578125" style="342" customWidth="1"/>
    <col min="4604" max="4610" width="24.42578125" style="342" customWidth="1"/>
    <col min="4611" max="4611" width="9.7109375" style="342" customWidth="1"/>
    <col min="4612" max="4612" width="8.7109375" style="342" customWidth="1"/>
    <col min="4613" max="4613" width="10.7109375" style="342" customWidth="1"/>
    <col min="4614" max="4616" width="12.7109375" style="342" customWidth="1"/>
    <col min="4617" max="4849" width="9.140625" style="342"/>
    <col min="4850" max="4850" width="12.85546875" style="342" customWidth="1"/>
    <col min="4851" max="4853" width="24.42578125" style="342" customWidth="1"/>
    <col min="4854" max="4854" width="27.42578125" style="342" customWidth="1"/>
    <col min="4855" max="4855" width="28.7109375" style="342" customWidth="1"/>
    <col min="4856" max="4858" width="24.42578125" style="342" customWidth="1"/>
    <col min="4859" max="4859" width="27.42578125" style="342" customWidth="1"/>
    <col min="4860" max="4866" width="24.42578125" style="342" customWidth="1"/>
    <col min="4867" max="4867" width="9.7109375" style="342" customWidth="1"/>
    <col min="4868" max="4868" width="8.7109375" style="342" customWidth="1"/>
    <col min="4869" max="4869" width="10.7109375" style="342" customWidth="1"/>
    <col min="4870" max="4872" width="12.7109375" style="342" customWidth="1"/>
    <col min="4873" max="5105" width="9.140625" style="342"/>
    <col min="5106" max="5106" width="12.85546875" style="342" customWidth="1"/>
    <col min="5107" max="5109" width="24.42578125" style="342" customWidth="1"/>
    <col min="5110" max="5110" width="27.42578125" style="342" customWidth="1"/>
    <col min="5111" max="5111" width="28.7109375" style="342" customWidth="1"/>
    <col min="5112" max="5114" width="24.42578125" style="342" customWidth="1"/>
    <col min="5115" max="5115" width="27.42578125" style="342" customWidth="1"/>
    <col min="5116" max="5122" width="24.42578125" style="342" customWidth="1"/>
    <col min="5123" max="5123" width="9.7109375" style="342" customWidth="1"/>
    <col min="5124" max="5124" width="8.7109375" style="342" customWidth="1"/>
    <col min="5125" max="5125" width="10.7109375" style="342" customWidth="1"/>
    <col min="5126" max="5128" width="12.7109375" style="342" customWidth="1"/>
    <col min="5129" max="5361" width="9.140625" style="342"/>
    <col min="5362" max="5362" width="12.85546875" style="342" customWidth="1"/>
    <col min="5363" max="5365" width="24.42578125" style="342" customWidth="1"/>
    <col min="5366" max="5366" width="27.42578125" style="342" customWidth="1"/>
    <col min="5367" max="5367" width="28.7109375" style="342" customWidth="1"/>
    <col min="5368" max="5370" width="24.42578125" style="342" customWidth="1"/>
    <col min="5371" max="5371" width="27.42578125" style="342" customWidth="1"/>
    <col min="5372" max="5378" width="24.42578125" style="342" customWidth="1"/>
    <col min="5379" max="5379" width="9.7109375" style="342" customWidth="1"/>
    <col min="5380" max="5380" width="8.7109375" style="342" customWidth="1"/>
    <col min="5381" max="5381" width="10.7109375" style="342" customWidth="1"/>
    <col min="5382" max="5384" width="12.7109375" style="342" customWidth="1"/>
    <col min="5385" max="5617" width="9.140625" style="342"/>
    <col min="5618" max="5618" width="12.85546875" style="342" customWidth="1"/>
    <col min="5619" max="5621" width="24.42578125" style="342" customWidth="1"/>
    <col min="5622" max="5622" width="27.42578125" style="342" customWidth="1"/>
    <col min="5623" max="5623" width="28.7109375" style="342" customWidth="1"/>
    <col min="5624" max="5626" width="24.42578125" style="342" customWidth="1"/>
    <col min="5627" max="5627" width="27.42578125" style="342" customWidth="1"/>
    <col min="5628" max="5634" width="24.42578125" style="342" customWidth="1"/>
    <col min="5635" max="5635" width="9.7109375" style="342" customWidth="1"/>
    <col min="5636" max="5636" width="8.7109375" style="342" customWidth="1"/>
    <col min="5637" max="5637" width="10.7109375" style="342" customWidth="1"/>
    <col min="5638" max="5640" width="12.7109375" style="342" customWidth="1"/>
    <col min="5641" max="5873" width="9.140625" style="342"/>
    <col min="5874" max="5874" width="12.85546875" style="342" customWidth="1"/>
    <col min="5875" max="5877" width="24.42578125" style="342" customWidth="1"/>
    <col min="5878" max="5878" width="27.42578125" style="342" customWidth="1"/>
    <col min="5879" max="5879" width="28.7109375" style="342" customWidth="1"/>
    <col min="5880" max="5882" width="24.42578125" style="342" customWidth="1"/>
    <col min="5883" max="5883" width="27.42578125" style="342" customWidth="1"/>
    <col min="5884" max="5890" width="24.42578125" style="342" customWidth="1"/>
    <col min="5891" max="5891" width="9.7109375" style="342" customWidth="1"/>
    <col min="5892" max="5892" width="8.7109375" style="342" customWidth="1"/>
    <col min="5893" max="5893" width="10.7109375" style="342" customWidth="1"/>
    <col min="5894" max="5896" width="12.7109375" style="342" customWidth="1"/>
    <col min="5897" max="6129" width="9.140625" style="342"/>
    <col min="6130" max="6130" width="12.85546875" style="342" customWidth="1"/>
    <col min="6131" max="6133" width="24.42578125" style="342" customWidth="1"/>
    <col min="6134" max="6134" width="27.42578125" style="342" customWidth="1"/>
    <col min="6135" max="6135" width="28.7109375" style="342" customWidth="1"/>
    <col min="6136" max="6138" width="24.42578125" style="342" customWidth="1"/>
    <col min="6139" max="6139" width="27.42578125" style="342" customWidth="1"/>
    <col min="6140" max="6146" width="24.42578125" style="342" customWidth="1"/>
    <col min="6147" max="6147" width="9.7109375" style="342" customWidth="1"/>
    <col min="6148" max="6148" width="8.7109375" style="342" customWidth="1"/>
    <col min="6149" max="6149" width="10.7109375" style="342" customWidth="1"/>
    <col min="6150" max="6152" width="12.7109375" style="342" customWidth="1"/>
    <col min="6153" max="6385" width="9.140625" style="342"/>
    <col min="6386" max="6386" width="12.85546875" style="342" customWidth="1"/>
    <col min="6387" max="6389" width="24.42578125" style="342" customWidth="1"/>
    <col min="6390" max="6390" width="27.42578125" style="342" customWidth="1"/>
    <col min="6391" max="6391" width="28.7109375" style="342" customWidth="1"/>
    <col min="6392" max="6394" width="24.42578125" style="342" customWidth="1"/>
    <col min="6395" max="6395" width="27.42578125" style="342" customWidth="1"/>
    <col min="6396" max="6402" width="24.42578125" style="342" customWidth="1"/>
    <col min="6403" max="6403" width="9.7109375" style="342" customWidth="1"/>
    <col min="6404" max="6404" width="8.7109375" style="342" customWidth="1"/>
    <col min="6405" max="6405" width="10.7109375" style="342" customWidth="1"/>
    <col min="6406" max="6408" width="12.7109375" style="342" customWidth="1"/>
    <col min="6409" max="6641" width="9.140625" style="342"/>
    <col min="6642" max="6642" width="12.85546875" style="342" customWidth="1"/>
    <col min="6643" max="6645" width="24.42578125" style="342" customWidth="1"/>
    <col min="6646" max="6646" width="27.42578125" style="342" customWidth="1"/>
    <col min="6647" max="6647" width="28.7109375" style="342" customWidth="1"/>
    <col min="6648" max="6650" width="24.42578125" style="342" customWidth="1"/>
    <col min="6651" max="6651" width="27.42578125" style="342" customWidth="1"/>
    <col min="6652" max="6658" width="24.42578125" style="342" customWidth="1"/>
    <col min="6659" max="6659" width="9.7109375" style="342" customWidth="1"/>
    <col min="6660" max="6660" width="8.7109375" style="342" customWidth="1"/>
    <col min="6661" max="6661" width="10.7109375" style="342" customWidth="1"/>
    <col min="6662" max="6664" width="12.7109375" style="342" customWidth="1"/>
    <col min="6665" max="6897" width="9.140625" style="342"/>
    <col min="6898" max="6898" width="12.85546875" style="342" customWidth="1"/>
    <col min="6899" max="6901" width="24.42578125" style="342" customWidth="1"/>
    <col min="6902" max="6902" width="27.42578125" style="342" customWidth="1"/>
    <col min="6903" max="6903" width="28.7109375" style="342" customWidth="1"/>
    <col min="6904" max="6906" width="24.42578125" style="342" customWidth="1"/>
    <col min="6907" max="6907" width="27.42578125" style="342" customWidth="1"/>
    <col min="6908" max="6914" width="24.42578125" style="342" customWidth="1"/>
    <col min="6915" max="6915" width="9.7109375" style="342" customWidth="1"/>
    <col min="6916" max="6916" width="8.7109375" style="342" customWidth="1"/>
    <col min="6917" max="6917" width="10.7109375" style="342" customWidth="1"/>
    <col min="6918" max="6920" width="12.7109375" style="342" customWidth="1"/>
    <col min="6921" max="7153" width="9.140625" style="342"/>
    <col min="7154" max="7154" width="12.85546875" style="342" customWidth="1"/>
    <col min="7155" max="7157" width="24.42578125" style="342" customWidth="1"/>
    <col min="7158" max="7158" width="27.42578125" style="342" customWidth="1"/>
    <col min="7159" max="7159" width="28.7109375" style="342" customWidth="1"/>
    <col min="7160" max="7162" width="24.42578125" style="342" customWidth="1"/>
    <col min="7163" max="7163" width="27.42578125" style="342" customWidth="1"/>
    <col min="7164" max="7170" width="24.42578125" style="342" customWidth="1"/>
    <col min="7171" max="7171" width="9.7109375" style="342" customWidth="1"/>
    <col min="7172" max="7172" width="8.7109375" style="342" customWidth="1"/>
    <col min="7173" max="7173" width="10.7109375" style="342" customWidth="1"/>
    <col min="7174" max="7176" width="12.7109375" style="342" customWidth="1"/>
    <col min="7177" max="7409" width="9.140625" style="342"/>
    <col min="7410" max="7410" width="12.85546875" style="342" customWidth="1"/>
    <col min="7411" max="7413" width="24.42578125" style="342" customWidth="1"/>
    <col min="7414" max="7414" width="27.42578125" style="342" customWidth="1"/>
    <col min="7415" max="7415" width="28.7109375" style="342" customWidth="1"/>
    <col min="7416" max="7418" width="24.42578125" style="342" customWidth="1"/>
    <col min="7419" max="7419" width="27.42578125" style="342" customWidth="1"/>
    <col min="7420" max="7426" width="24.42578125" style="342" customWidth="1"/>
    <col min="7427" max="7427" width="9.7109375" style="342" customWidth="1"/>
    <col min="7428" max="7428" width="8.7109375" style="342" customWidth="1"/>
    <col min="7429" max="7429" width="10.7109375" style="342" customWidth="1"/>
    <col min="7430" max="7432" width="12.7109375" style="342" customWidth="1"/>
    <col min="7433" max="7665" width="9.140625" style="342"/>
    <col min="7666" max="7666" width="12.85546875" style="342" customWidth="1"/>
    <col min="7667" max="7669" width="24.42578125" style="342" customWidth="1"/>
    <col min="7670" max="7670" width="27.42578125" style="342" customWidth="1"/>
    <col min="7671" max="7671" width="28.7109375" style="342" customWidth="1"/>
    <col min="7672" max="7674" width="24.42578125" style="342" customWidth="1"/>
    <col min="7675" max="7675" width="27.42578125" style="342" customWidth="1"/>
    <col min="7676" max="7682" width="24.42578125" style="342" customWidth="1"/>
    <col min="7683" max="7683" width="9.7109375" style="342" customWidth="1"/>
    <col min="7684" max="7684" width="8.7109375" style="342" customWidth="1"/>
    <col min="7685" max="7685" width="10.7109375" style="342" customWidth="1"/>
    <col min="7686" max="7688" width="12.7109375" style="342" customWidth="1"/>
    <col min="7689" max="7921" width="9.140625" style="342"/>
    <col min="7922" max="7922" width="12.85546875" style="342" customWidth="1"/>
    <col min="7923" max="7925" width="24.42578125" style="342" customWidth="1"/>
    <col min="7926" max="7926" width="27.42578125" style="342" customWidth="1"/>
    <col min="7927" max="7927" width="28.7109375" style="342" customWidth="1"/>
    <col min="7928" max="7930" width="24.42578125" style="342" customWidth="1"/>
    <col min="7931" max="7931" width="27.42578125" style="342" customWidth="1"/>
    <col min="7932" max="7938" width="24.42578125" style="342" customWidth="1"/>
    <col min="7939" max="7939" width="9.7109375" style="342" customWidth="1"/>
    <col min="7940" max="7940" width="8.7109375" style="342" customWidth="1"/>
    <col min="7941" max="7941" width="10.7109375" style="342" customWidth="1"/>
    <col min="7942" max="7944" width="12.7109375" style="342" customWidth="1"/>
    <col min="7945" max="8177" width="9.140625" style="342"/>
    <col min="8178" max="8178" width="12.85546875" style="342" customWidth="1"/>
    <col min="8179" max="8181" width="24.42578125" style="342" customWidth="1"/>
    <col min="8182" max="8182" width="27.42578125" style="342" customWidth="1"/>
    <col min="8183" max="8183" width="28.7109375" style="342" customWidth="1"/>
    <col min="8184" max="8186" width="24.42578125" style="342" customWidth="1"/>
    <col min="8187" max="8187" width="27.42578125" style="342" customWidth="1"/>
    <col min="8188" max="8194" width="24.42578125" style="342" customWidth="1"/>
    <col min="8195" max="8195" width="9.7109375" style="342" customWidth="1"/>
    <col min="8196" max="8196" width="8.7109375" style="342" customWidth="1"/>
    <col min="8197" max="8197" width="10.7109375" style="342" customWidth="1"/>
    <col min="8198" max="8200" width="12.7109375" style="342" customWidth="1"/>
    <col min="8201" max="8433" width="9.140625" style="342"/>
    <col min="8434" max="8434" width="12.85546875" style="342" customWidth="1"/>
    <col min="8435" max="8437" width="24.42578125" style="342" customWidth="1"/>
    <col min="8438" max="8438" width="27.42578125" style="342" customWidth="1"/>
    <col min="8439" max="8439" width="28.7109375" style="342" customWidth="1"/>
    <col min="8440" max="8442" width="24.42578125" style="342" customWidth="1"/>
    <col min="8443" max="8443" width="27.42578125" style="342" customWidth="1"/>
    <col min="8444" max="8450" width="24.42578125" style="342" customWidth="1"/>
    <col min="8451" max="8451" width="9.7109375" style="342" customWidth="1"/>
    <col min="8452" max="8452" width="8.7109375" style="342" customWidth="1"/>
    <col min="8453" max="8453" width="10.7109375" style="342" customWidth="1"/>
    <col min="8454" max="8456" width="12.7109375" style="342" customWidth="1"/>
    <col min="8457" max="8689" width="9.140625" style="342"/>
    <col min="8690" max="8690" width="12.85546875" style="342" customWidth="1"/>
    <col min="8691" max="8693" width="24.42578125" style="342" customWidth="1"/>
    <col min="8694" max="8694" width="27.42578125" style="342" customWidth="1"/>
    <col min="8695" max="8695" width="28.7109375" style="342" customWidth="1"/>
    <col min="8696" max="8698" width="24.42578125" style="342" customWidth="1"/>
    <col min="8699" max="8699" width="27.42578125" style="342" customWidth="1"/>
    <col min="8700" max="8706" width="24.42578125" style="342" customWidth="1"/>
    <col min="8707" max="8707" width="9.7109375" style="342" customWidth="1"/>
    <col min="8708" max="8708" width="8.7109375" style="342" customWidth="1"/>
    <col min="8709" max="8709" width="10.7109375" style="342" customWidth="1"/>
    <col min="8710" max="8712" width="12.7109375" style="342" customWidth="1"/>
    <col min="8713" max="8945" width="9.140625" style="342"/>
    <col min="8946" max="8946" width="12.85546875" style="342" customWidth="1"/>
    <col min="8947" max="8949" width="24.42578125" style="342" customWidth="1"/>
    <col min="8950" max="8950" width="27.42578125" style="342" customWidth="1"/>
    <col min="8951" max="8951" width="28.7109375" style="342" customWidth="1"/>
    <col min="8952" max="8954" width="24.42578125" style="342" customWidth="1"/>
    <col min="8955" max="8955" width="27.42578125" style="342" customWidth="1"/>
    <col min="8956" max="8962" width="24.42578125" style="342" customWidth="1"/>
    <col min="8963" max="8963" width="9.7109375" style="342" customWidth="1"/>
    <col min="8964" max="8964" width="8.7109375" style="342" customWidth="1"/>
    <col min="8965" max="8965" width="10.7109375" style="342" customWidth="1"/>
    <col min="8966" max="8968" width="12.7109375" style="342" customWidth="1"/>
    <col min="8969" max="9201" width="9.140625" style="342"/>
    <col min="9202" max="9202" width="12.85546875" style="342" customWidth="1"/>
    <col min="9203" max="9205" width="24.42578125" style="342" customWidth="1"/>
    <col min="9206" max="9206" width="27.42578125" style="342" customWidth="1"/>
    <col min="9207" max="9207" width="28.7109375" style="342" customWidth="1"/>
    <col min="9208" max="9210" width="24.42578125" style="342" customWidth="1"/>
    <col min="9211" max="9211" width="27.42578125" style="342" customWidth="1"/>
    <col min="9212" max="9218" width="24.42578125" style="342" customWidth="1"/>
    <col min="9219" max="9219" width="9.7109375" style="342" customWidth="1"/>
    <col min="9220" max="9220" width="8.7109375" style="342" customWidth="1"/>
    <col min="9221" max="9221" width="10.7109375" style="342" customWidth="1"/>
    <col min="9222" max="9224" width="12.7109375" style="342" customWidth="1"/>
    <col min="9225" max="9457" width="9.140625" style="342"/>
    <col min="9458" max="9458" width="12.85546875" style="342" customWidth="1"/>
    <col min="9459" max="9461" width="24.42578125" style="342" customWidth="1"/>
    <col min="9462" max="9462" width="27.42578125" style="342" customWidth="1"/>
    <col min="9463" max="9463" width="28.7109375" style="342" customWidth="1"/>
    <col min="9464" max="9466" width="24.42578125" style="342" customWidth="1"/>
    <col min="9467" max="9467" width="27.42578125" style="342" customWidth="1"/>
    <col min="9468" max="9474" width="24.42578125" style="342" customWidth="1"/>
    <col min="9475" max="9475" width="9.7109375" style="342" customWidth="1"/>
    <col min="9476" max="9476" width="8.7109375" style="342" customWidth="1"/>
    <col min="9477" max="9477" width="10.7109375" style="342" customWidth="1"/>
    <col min="9478" max="9480" width="12.7109375" style="342" customWidth="1"/>
    <col min="9481" max="9713" width="9.140625" style="342"/>
    <col min="9714" max="9714" width="12.85546875" style="342" customWidth="1"/>
    <col min="9715" max="9717" width="24.42578125" style="342" customWidth="1"/>
    <col min="9718" max="9718" width="27.42578125" style="342" customWidth="1"/>
    <col min="9719" max="9719" width="28.7109375" style="342" customWidth="1"/>
    <col min="9720" max="9722" width="24.42578125" style="342" customWidth="1"/>
    <col min="9723" max="9723" width="27.42578125" style="342" customWidth="1"/>
    <col min="9724" max="9730" width="24.42578125" style="342" customWidth="1"/>
    <col min="9731" max="9731" width="9.7109375" style="342" customWidth="1"/>
    <col min="9732" max="9732" width="8.7109375" style="342" customWidth="1"/>
    <col min="9733" max="9733" width="10.7109375" style="342" customWidth="1"/>
    <col min="9734" max="9736" width="12.7109375" style="342" customWidth="1"/>
    <col min="9737" max="9969" width="9.140625" style="342"/>
    <col min="9970" max="9970" width="12.85546875" style="342" customWidth="1"/>
    <col min="9971" max="9973" width="24.42578125" style="342" customWidth="1"/>
    <col min="9974" max="9974" width="27.42578125" style="342" customWidth="1"/>
    <col min="9975" max="9975" width="28.7109375" style="342" customWidth="1"/>
    <col min="9976" max="9978" width="24.42578125" style="342" customWidth="1"/>
    <col min="9979" max="9979" width="27.42578125" style="342" customWidth="1"/>
    <col min="9980" max="9986" width="24.42578125" style="342" customWidth="1"/>
    <col min="9987" max="9987" width="9.7109375" style="342" customWidth="1"/>
    <col min="9988" max="9988" width="8.7109375" style="342" customWidth="1"/>
    <col min="9989" max="9989" width="10.7109375" style="342" customWidth="1"/>
    <col min="9990" max="9992" width="12.7109375" style="342" customWidth="1"/>
    <col min="9993" max="10225" width="9.140625" style="342"/>
    <col min="10226" max="10226" width="12.85546875" style="342" customWidth="1"/>
    <col min="10227" max="10229" width="24.42578125" style="342" customWidth="1"/>
    <col min="10230" max="10230" width="27.42578125" style="342" customWidth="1"/>
    <col min="10231" max="10231" width="28.7109375" style="342" customWidth="1"/>
    <col min="10232" max="10234" width="24.42578125" style="342" customWidth="1"/>
    <col min="10235" max="10235" width="27.42578125" style="342" customWidth="1"/>
    <col min="10236" max="10242" width="24.42578125" style="342" customWidth="1"/>
    <col min="10243" max="10243" width="9.7109375" style="342" customWidth="1"/>
    <col min="10244" max="10244" width="8.7109375" style="342" customWidth="1"/>
    <col min="10245" max="10245" width="10.7109375" style="342" customWidth="1"/>
    <col min="10246" max="10248" width="12.7109375" style="342" customWidth="1"/>
    <col min="10249" max="10481" width="9.140625" style="342"/>
    <col min="10482" max="10482" width="12.85546875" style="342" customWidth="1"/>
    <col min="10483" max="10485" width="24.42578125" style="342" customWidth="1"/>
    <col min="10486" max="10486" width="27.42578125" style="342" customWidth="1"/>
    <col min="10487" max="10487" width="28.7109375" style="342" customWidth="1"/>
    <col min="10488" max="10490" width="24.42578125" style="342" customWidth="1"/>
    <col min="10491" max="10491" width="27.42578125" style="342" customWidth="1"/>
    <col min="10492" max="10498" width="24.42578125" style="342" customWidth="1"/>
    <col min="10499" max="10499" width="9.7109375" style="342" customWidth="1"/>
    <col min="10500" max="10500" width="8.7109375" style="342" customWidth="1"/>
    <col min="10501" max="10501" width="10.7109375" style="342" customWidth="1"/>
    <col min="10502" max="10504" width="12.7109375" style="342" customWidth="1"/>
    <col min="10505" max="10737" width="9.140625" style="342"/>
    <col min="10738" max="10738" width="12.85546875" style="342" customWidth="1"/>
    <col min="10739" max="10741" width="24.42578125" style="342" customWidth="1"/>
    <col min="10742" max="10742" width="27.42578125" style="342" customWidth="1"/>
    <col min="10743" max="10743" width="28.7109375" style="342" customWidth="1"/>
    <col min="10744" max="10746" width="24.42578125" style="342" customWidth="1"/>
    <col min="10747" max="10747" width="27.42578125" style="342" customWidth="1"/>
    <col min="10748" max="10754" width="24.42578125" style="342" customWidth="1"/>
    <col min="10755" max="10755" width="9.7109375" style="342" customWidth="1"/>
    <col min="10756" max="10756" width="8.7109375" style="342" customWidth="1"/>
    <col min="10757" max="10757" width="10.7109375" style="342" customWidth="1"/>
    <col min="10758" max="10760" width="12.7109375" style="342" customWidth="1"/>
    <col min="10761" max="10993" width="9.140625" style="342"/>
    <col min="10994" max="10994" width="12.85546875" style="342" customWidth="1"/>
    <col min="10995" max="10997" width="24.42578125" style="342" customWidth="1"/>
    <col min="10998" max="10998" width="27.42578125" style="342" customWidth="1"/>
    <col min="10999" max="10999" width="28.7109375" style="342" customWidth="1"/>
    <col min="11000" max="11002" width="24.42578125" style="342" customWidth="1"/>
    <col min="11003" max="11003" width="27.42578125" style="342" customWidth="1"/>
    <col min="11004" max="11010" width="24.42578125" style="342" customWidth="1"/>
    <col min="11011" max="11011" width="9.7109375" style="342" customWidth="1"/>
    <col min="11012" max="11012" width="8.7109375" style="342" customWidth="1"/>
    <col min="11013" max="11013" width="10.7109375" style="342" customWidth="1"/>
    <col min="11014" max="11016" width="12.7109375" style="342" customWidth="1"/>
    <col min="11017" max="11249" width="9.140625" style="342"/>
    <col min="11250" max="11250" width="12.85546875" style="342" customWidth="1"/>
    <col min="11251" max="11253" width="24.42578125" style="342" customWidth="1"/>
    <col min="11254" max="11254" width="27.42578125" style="342" customWidth="1"/>
    <col min="11255" max="11255" width="28.7109375" style="342" customWidth="1"/>
    <col min="11256" max="11258" width="24.42578125" style="342" customWidth="1"/>
    <col min="11259" max="11259" width="27.42578125" style="342" customWidth="1"/>
    <col min="11260" max="11266" width="24.42578125" style="342" customWidth="1"/>
    <col min="11267" max="11267" width="9.7109375" style="342" customWidth="1"/>
    <col min="11268" max="11268" width="8.7109375" style="342" customWidth="1"/>
    <col min="11269" max="11269" width="10.7109375" style="342" customWidth="1"/>
    <col min="11270" max="11272" width="12.7109375" style="342" customWidth="1"/>
    <col min="11273" max="11505" width="9.140625" style="342"/>
    <col min="11506" max="11506" width="12.85546875" style="342" customWidth="1"/>
    <col min="11507" max="11509" width="24.42578125" style="342" customWidth="1"/>
    <col min="11510" max="11510" width="27.42578125" style="342" customWidth="1"/>
    <col min="11511" max="11511" width="28.7109375" style="342" customWidth="1"/>
    <col min="11512" max="11514" width="24.42578125" style="342" customWidth="1"/>
    <col min="11515" max="11515" width="27.42578125" style="342" customWidth="1"/>
    <col min="11516" max="11522" width="24.42578125" style="342" customWidth="1"/>
    <col min="11523" max="11523" width="9.7109375" style="342" customWidth="1"/>
    <col min="11524" max="11524" width="8.7109375" style="342" customWidth="1"/>
    <col min="11525" max="11525" width="10.7109375" style="342" customWidth="1"/>
    <col min="11526" max="11528" width="12.7109375" style="342" customWidth="1"/>
    <col min="11529" max="11761" width="9.140625" style="342"/>
    <col min="11762" max="11762" width="12.85546875" style="342" customWidth="1"/>
    <col min="11763" max="11765" width="24.42578125" style="342" customWidth="1"/>
    <col min="11766" max="11766" width="27.42578125" style="342" customWidth="1"/>
    <col min="11767" max="11767" width="28.7109375" style="342" customWidth="1"/>
    <col min="11768" max="11770" width="24.42578125" style="342" customWidth="1"/>
    <col min="11771" max="11771" width="27.42578125" style="342" customWidth="1"/>
    <col min="11772" max="11778" width="24.42578125" style="342" customWidth="1"/>
    <col min="11779" max="11779" width="9.7109375" style="342" customWidth="1"/>
    <col min="11780" max="11780" width="8.7109375" style="342" customWidth="1"/>
    <col min="11781" max="11781" width="10.7109375" style="342" customWidth="1"/>
    <col min="11782" max="11784" width="12.7109375" style="342" customWidth="1"/>
    <col min="11785" max="12017" width="9.140625" style="342"/>
    <col min="12018" max="12018" width="12.85546875" style="342" customWidth="1"/>
    <col min="12019" max="12021" width="24.42578125" style="342" customWidth="1"/>
    <col min="12022" max="12022" width="27.42578125" style="342" customWidth="1"/>
    <col min="12023" max="12023" width="28.7109375" style="342" customWidth="1"/>
    <col min="12024" max="12026" width="24.42578125" style="342" customWidth="1"/>
    <col min="12027" max="12027" width="27.42578125" style="342" customWidth="1"/>
    <col min="12028" max="12034" width="24.42578125" style="342" customWidth="1"/>
    <col min="12035" max="12035" width="9.7109375" style="342" customWidth="1"/>
    <col min="12036" max="12036" width="8.7109375" style="342" customWidth="1"/>
    <col min="12037" max="12037" width="10.7109375" style="342" customWidth="1"/>
    <col min="12038" max="12040" width="12.7109375" style="342" customWidth="1"/>
    <col min="12041" max="12273" width="9.140625" style="342"/>
    <col min="12274" max="12274" width="12.85546875" style="342" customWidth="1"/>
    <col min="12275" max="12277" width="24.42578125" style="342" customWidth="1"/>
    <col min="12278" max="12278" width="27.42578125" style="342" customWidth="1"/>
    <col min="12279" max="12279" width="28.7109375" style="342" customWidth="1"/>
    <col min="12280" max="12282" width="24.42578125" style="342" customWidth="1"/>
    <col min="12283" max="12283" width="27.42578125" style="342" customWidth="1"/>
    <col min="12284" max="12290" width="24.42578125" style="342" customWidth="1"/>
    <col min="12291" max="12291" width="9.7109375" style="342" customWidth="1"/>
    <col min="12292" max="12292" width="8.7109375" style="342" customWidth="1"/>
    <col min="12293" max="12293" width="10.7109375" style="342" customWidth="1"/>
    <col min="12294" max="12296" width="12.7109375" style="342" customWidth="1"/>
    <col min="12297" max="12529" width="9.140625" style="342"/>
    <col min="12530" max="12530" width="12.85546875" style="342" customWidth="1"/>
    <col min="12531" max="12533" width="24.42578125" style="342" customWidth="1"/>
    <col min="12534" max="12534" width="27.42578125" style="342" customWidth="1"/>
    <col min="12535" max="12535" width="28.7109375" style="342" customWidth="1"/>
    <col min="12536" max="12538" width="24.42578125" style="342" customWidth="1"/>
    <col min="12539" max="12539" width="27.42578125" style="342" customWidth="1"/>
    <col min="12540" max="12546" width="24.42578125" style="342" customWidth="1"/>
    <col min="12547" max="12547" width="9.7109375" style="342" customWidth="1"/>
    <col min="12548" max="12548" width="8.7109375" style="342" customWidth="1"/>
    <col min="12549" max="12549" width="10.7109375" style="342" customWidth="1"/>
    <col min="12550" max="12552" width="12.7109375" style="342" customWidth="1"/>
    <col min="12553" max="12785" width="9.140625" style="342"/>
    <col min="12786" max="12786" width="12.85546875" style="342" customWidth="1"/>
    <col min="12787" max="12789" width="24.42578125" style="342" customWidth="1"/>
    <col min="12790" max="12790" width="27.42578125" style="342" customWidth="1"/>
    <col min="12791" max="12791" width="28.7109375" style="342" customWidth="1"/>
    <col min="12792" max="12794" width="24.42578125" style="342" customWidth="1"/>
    <col min="12795" max="12795" width="27.42578125" style="342" customWidth="1"/>
    <col min="12796" max="12802" width="24.42578125" style="342" customWidth="1"/>
    <col min="12803" max="12803" width="9.7109375" style="342" customWidth="1"/>
    <col min="12804" max="12804" width="8.7109375" style="342" customWidth="1"/>
    <col min="12805" max="12805" width="10.7109375" style="342" customWidth="1"/>
    <col min="12806" max="12808" width="12.7109375" style="342" customWidth="1"/>
    <col min="12809" max="13041" width="9.140625" style="342"/>
    <col min="13042" max="13042" width="12.85546875" style="342" customWidth="1"/>
    <col min="13043" max="13045" width="24.42578125" style="342" customWidth="1"/>
    <col min="13046" max="13046" width="27.42578125" style="342" customWidth="1"/>
    <col min="13047" max="13047" width="28.7109375" style="342" customWidth="1"/>
    <col min="13048" max="13050" width="24.42578125" style="342" customWidth="1"/>
    <col min="13051" max="13051" width="27.42578125" style="342" customWidth="1"/>
    <col min="13052" max="13058" width="24.42578125" style="342" customWidth="1"/>
    <col min="13059" max="13059" width="9.7109375" style="342" customWidth="1"/>
    <col min="13060" max="13060" width="8.7109375" style="342" customWidth="1"/>
    <col min="13061" max="13061" width="10.7109375" style="342" customWidth="1"/>
    <col min="13062" max="13064" width="12.7109375" style="342" customWidth="1"/>
    <col min="13065" max="13297" width="9.140625" style="342"/>
    <col min="13298" max="13298" width="12.85546875" style="342" customWidth="1"/>
    <col min="13299" max="13301" width="24.42578125" style="342" customWidth="1"/>
    <col min="13302" max="13302" width="27.42578125" style="342" customWidth="1"/>
    <col min="13303" max="13303" width="28.7109375" style="342" customWidth="1"/>
    <col min="13304" max="13306" width="24.42578125" style="342" customWidth="1"/>
    <col min="13307" max="13307" width="27.42578125" style="342" customWidth="1"/>
    <col min="13308" max="13314" width="24.42578125" style="342" customWidth="1"/>
    <col min="13315" max="13315" width="9.7109375" style="342" customWidth="1"/>
    <col min="13316" max="13316" width="8.7109375" style="342" customWidth="1"/>
    <col min="13317" max="13317" width="10.7109375" style="342" customWidth="1"/>
    <col min="13318" max="13320" width="12.7109375" style="342" customWidth="1"/>
    <col min="13321" max="13553" width="9.140625" style="342"/>
    <col min="13554" max="13554" width="12.85546875" style="342" customWidth="1"/>
    <col min="13555" max="13557" width="24.42578125" style="342" customWidth="1"/>
    <col min="13558" max="13558" width="27.42578125" style="342" customWidth="1"/>
    <col min="13559" max="13559" width="28.7109375" style="342" customWidth="1"/>
    <col min="13560" max="13562" width="24.42578125" style="342" customWidth="1"/>
    <col min="13563" max="13563" width="27.42578125" style="342" customWidth="1"/>
    <col min="13564" max="13570" width="24.42578125" style="342" customWidth="1"/>
    <col min="13571" max="13571" width="9.7109375" style="342" customWidth="1"/>
    <col min="13572" max="13572" width="8.7109375" style="342" customWidth="1"/>
    <col min="13573" max="13573" width="10.7109375" style="342" customWidth="1"/>
    <col min="13574" max="13576" width="12.7109375" style="342" customWidth="1"/>
    <col min="13577" max="13809" width="9.140625" style="342"/>
    <col min="13810" max="13810" width="12.85546875" style="342" customWidth="1"/>
    <col min="13811" max="13813" width="24.42578125" style="342" customWidth="1"/>
    <col min="13814" max="13814" width="27.42578125" style="342" customWidth="1"/>
    <col min="13815" max="13815" width="28.7109375" style="342" customWidth="1"/>
    <col min="13816" max="13818" width="24.42578125" style="342" customWidth="1"/>
    <col min="13819" max="13819" width="27.42578125" style="342" customWidth="1"/>
    <col min="13820" max="13826" width="24.42578125" style="342" customWidth="1"/>
    <col min="13827" max="13827" width="9.7109375" style="342" customWidth="1"/>
    <col min="13828" max="13828" width="8.7109375" style="342" customWidth="1"/>
    <col min="13829" max="13829" width="10.7109375" style="342" customWidth="1"/>
    <col min="13830" max="13832" width="12.7109375" style="342" customWidth="1"/>
    <col min="13833" max="14065" width="9.140625" style="342"/>
    <col min="14066" max="14066" width="12.85546875" style="342" customWidth="1"/>
    <col min="14067" max="14069" width="24.42578125" style="342" customWidth="1"/>
    <col min="14070" max="14070" width="27.42578125" style="342" customWidth="1"/>
    <col min="14071" max="14071" width="28.7109375" style="342" customWidth="1"/>
    <col min="14072" max="14074" width="24.42578125" style="342" customWidth="1"/>
    <col min="14075" max="14075" width="27.42578125" style="342" customWidth="1"/>
    <col min="14076" max="14082" width="24.42578125" style="342" customWidth="1"/>
    <col min="14083" max="14083" width="9.7109375" style="342" customWidth="1"/>
    <col min="14084" max="14084" width="8.7109375" style="342" customWidth="1"/>
    <col min="14085" max="14085" width="10.7109375" style="342" customWidth="1"/>
    <col min="14086" max="14088" width="12.7109375" style="342" customWidth="1"/>
    <col min="14089" max="14321" width="9.140625" style="342"/>
    <col min="14322" max="14322" width="12.85546875" style="342" customWidth="1"/>
    <col min="14323" max="14325" width="24.42578125" style="342" customWidth="1"/>
    <col min="14326" max="14326" width="27.42578125" style="342" customWidth="1"/>
    <col min="14327" max="14327" width="28.7109375" style="342" customWidth="1"/>
    <col min="14328" max="14330" width="24.42578125" style="342" customWidth="1"/>
    <col min="14331" max="14331" width="27.42578125" style="342" customWidth="1"/>
    <col min="14332" max="14338" width="24.42578125" style="342" customWidth="1"/>
    <col min="14339" max="14339" width="9.7109375" style="342" customWidth="1"/>
    <col min="14340" max="14340" width="8.7109375" style="342" customWidth="1"/>
    <col min="14341" max="14341" width="10.7109375" style="342" customWidth="1"/>
    <col min="14342" max="14344" width="12.7109375" style="342" customWidth="1"/>
    <col min="14345" max="14577" width="9.140625" style="342"/>
    <col min="14578" max="14578" width="12.85546875" style="342" customWidth="1"/>
    <col min="14579" max="14581" width="24.42578125" style="342" customWidth="1"/>
    <col min="14582" max="14582" width="27.42578125" style="342" customWidth="1"/>
    <col min="14583" max="14583" width="28.7109375" style="342" customWidth="1"/>
    <col min="14584" max="14586" width="24.42578125" style="342" customWidth="1"/>
    <col min="14587" max="14587" width="27.42578125" style="342" customWidth="1"/>
    <col min="14588" max="14594" width="24.42578125" style="342" customWidth="1"/>
    <col min="14595" max="14595" width="9.7109375" style="342" customWidth="1"/>
    <col min="14596" max="14596" width="8.7109375" style="342" customWidth="1"/>
    <col min="14597" max="14597" width="10.7109375" style="342" customWidth="1"/>
    <col min="14598" max="14600" width="12.7109375" style="342" customWidth="1"/>
    <col min="14601" max="14833" width="9.140625" style="342"/>
    <col min="14834" max="14834" width="12.85546875" style="342" customWidth="1"/>
    <col min="14835" max="14837" width="24.42578125" style="342" customWidth="1"/>
    <col min="14838" max="14838" width="27.42578125" style="342" customWidth="1"/>
    <col min="14839" max="14839" width="28.7109375" style="342" customWidth="1"/>
    <col min="14840" max="14842" width="24.42578125" style="342" customWidth="1"/>
    <col min="14843" max="14843" width="27.42578125" style="342" customWidth="1"/>
    <col min="14844" max="14850" width="24.42578125" style="342" customWidth="1"/>
    <col min="14851" max="14851" width="9.7109375" style="342" customWidth="1"/>
    <col min="14852" max="14852" width="8.7109375" style="342" customWidth="1"/>
    <col min="14853" max="14853" width="10.7109375" style="342" customWidth="1"/>
    <col min="14854" max="14856" width="12.7109375" style="342" customWidth="1"/>
    <col min="14857" max="15089" width="9.140625" style="342"/>
    <col min="15090" max="15090" width="12.85546875" style="342" customWidth="1"/>
    <col min="15091" max="15093" width="24.42578125" style="342" customWidth="1"/>
    <col min="15094" max="15094" width="27.42578125" style="342" customWidth="1"/>
    <col min="15095" max="15095" width="28.7109375" style="342" customWidth="1"/>
    <col min="15096" max="15098" width="24.42578125" style="342" customWidth="1"/>
    <col min="15099" max="15099" width="27.42578125" style="342" customWidth="1"/>
    <col min="15100" max="15106" width="24.42578125" style="342" customWidth="1"/>
    <col min="15107" max="15107" width="9.7109375" style="342" customWidth="1"/>
    <col min="15108" max="15108" width="8.7109375" style="342" customWidth="1"/>
    <col min="15109" max="15109" width="10.7109375" style="342" customWidth="1"/>
    <col min="15110" max="15112" width="12.7109375" style="342" customWidth="1"/>
    <col min="15113" max="15345" width="9.140625" style="342"/>
    <col min="15346" max="15346" width="12.85546875" style="342" customWidth="1"/>
    <col min="15347" max="15349" width="24.42578125" style="342" customWidth="1"/>
    <col min="15350" max="15350" width="27.42578125" style="342" customWidth="1"/>
    <col min="15351" max="15351" width="28.7109375" style="342" customWidth="1"/>
    <col min="15352" max="15354" width="24.42578125" style="342" customWidth="1"/>
    <col min="15355" max="15355" width="27.42578125" style="342" customWidth="1"/>
    <col min="15356" max="15362" width="24.42578125" style="342" customWidth="1"/>
    <col min="15363" max="15363" width="9.7109375" style="342" customWidth="1"/>
    <col min="15364" max="15364" width="8.7109375" style="342" customWidth="1"/>
    <col min="15365" max="15365" width="10.7109375" style="342" customWidth="1"/>
    <col min="15366" max="15368" width="12.7109375" style="342" customWidth="1"/>
    <col min="15369" max="15601" width="9.140625" style="342"/>
    <col min="15602" max="15602" width="12.85546875" style="342" customWidth="1"/>
    <col min="15603" max="15605" width="24.42578125" style="342" customWidth="1"/>
    <col min="15606" max="15606" width="27.42578125" style="342" customWidth="1"/>
    <col min="15607" max="15607" width="28.7109375" style="342" customWidth="1"/>
    <col min="15608" max="15610" width="24.42578125" style="342" customWidth="1"/>
    <col min="15611" max="15611" width="27.42578125" style="342" customWidth="1"/>
    <col min="15612" max="15618" width="24.42578125" style="342" customWidth="1"/>
    <col min="15619" max="15619" width="9.7109375" style="342" customWidth="1"/>
    <col min="15620" max="15620" width="8.7109375" style="342" customWidth="1"/>
    <col min="15621" max="15621" width="10.7109375" style="342" customWidth="1"/>
    <col min="15622" max="15624" width="12.7109375" style="342" customWidth="1"/>
    <col min="15625" max="15857" width="9.140625" style="342"/>
    <col min="15858" max="15858" width="12.85546875" style="342" customWidth="1"/>
    <col min="15859" max="15861" width="24.42578125" style="342" customWidth="1"/>
    <col min="15862" max="15862" width="27.42578125" style="342" customWidth="1"/>
    <col min="15863" max="15863" width="28.7109375" style="342" customWidth="1"/>
    <col min="15864" max="15866" width="24.42578125" style="342" customWidth="1"/>
    <col min="15867" max="15867" width="27.42578125" style="342" customWidth="1"/>
    <col min="15868" max="15874" width="24.42578125" style="342" customWidth="1"/>
    <col min="15875" max="15875" width="9.7109375" style="342" customWidth="1"/>
    <col min="15876" max="15876" width="8.7109375" style="342" customWidth="1"/>
    <col min="15877" max="15877" width="10.7109375" style="342" customWidth="1"/>
    <col min="15878" max="15880" width="12.7109375" style="342" customWidth="1"/>
    <col min="15881" max="16113" width="9.140625" style="342"/>
    <col min="16114" max="16114" width="12.85546875" style="342" customWidth="1"/>
    <col min="16115" max="16117" width="24.42578125" style="342" customWidth="1"/>
    <col min="16118" max="16118" width="27.42578125" style="342" customWidth="1"/>
    <col min="16119" max="16119" width="28.7109375" style="342" customWidth="1"/>
    <col min="16120" max="16122" width="24.42578125" style="342" customWidth="1"/>
    <col min="16123" max="16123" width="27.42578125" style="342" customWidth="1"/>
    <col min="16124" max="16130" width="24.42578125" style="342" customWidth="1"/>
    <col min="16131" max="16131" width="9.7109375" style="342" customWidth="1"/>
    <col min="16132" max="16132" width="8.7109375" style="342" customWidth="1"/>
    <col min="16133" max="16133" width="10.7109375" style="342" customWidth="1"/>
    <col min="16134" max="16136" width="12.7109375" style="342" customWidth="1"/>
    <col min="16137" max="16384" width="9.140625" style="342"/>
  </cols>
  <sheetData>
    <row r="1" spans="1:10" s="339" customFormat="1" ht="12.75" customHeight="1">
      <c r="A1" s="2909" t="s">
        <v>29</v>
      </c>
      <c r="B1" s="2910"/>
      <c r="C1" s="2910"/>
      <c r="D1" s="664"/>
      <c r="E1" s="664"/>
      <c r="F1" s="664"/>
      <c r="G1" s="664"/>
      <c r="H1" s="664"/>
      <c r="I1" s="615"/>
      <c r="J1" s="220"/>
    </row>
    <row r="2" spans="1:10" s="339" customFormat="1">
      <c r="A2" s="1267" t="s">
        <v>30</v>
      </c>
      <c r="B2" s="2901" t="s">
        <v>1024</v>
      </c>
      <c r="C2" s="2901"/>
      <c r="D2" s="616"/>
      <c r="E2" s="616"/>
      <c r="F2" s="616"/>
      <c r="G2" s="616"/>
      <c r="H2" s="616"/>
      <c r="I2" s="616"/>
      <c r="J2" s="220"/>
    </row>
    <row r="3" spans="1:10" s="339" customFormat="1">
      <c r="A3" s="1267" t="s">
        <v>31</v>
      </c>
      <c r="B3" s="2911" t="s">
        <v>1025</v>
      </c>
      <c r="C3" s="2911"/>
      <c r="D3" s="615"/>
      <c r="E3" s="615"/>
      <c r="F3" s="615"/>
      <c r="G3" s="615"/>
      <c r="H3" s="615"/>
      <c r="I3" s="615"/>
      <c r="J3" s="220"/>
    </row>
    <row r="4" spans="1:10" s="339" customFormat="1">
      <c r="A4" s="1267" t="s">
        <v>32</v>
      </c>
      <c r="B4" s="2901">
        <v>2</v>
      </c>
      <c r="C4" s="2901"/>
      <c r="D4" s="616"/>
      <c r="E4" s="616"/>
      <c r="F4" s="616"/>
      <c r="G4" s="616"/>
      <c r="H4" s="616"/>
      <c r="I4" s="616"/>
      <c r="J4" s="220"/>
    </row>
    <row r="5" spans="1:10" s="339" customFormat="1">
      <c r="A5" s="1267" t="s">
        <v>33</v>
      </c>
      <c r="B5" s="2901"/>
      <c r="C5" s="2901"/>
      <c r="D5" s="616"/>
      <c r="E5" s="616"/>
      <c r="F5" s="616"/>
      <c r="G5" s="616"/>
      <c r="H5" s="616"/>
      <c r="I5" s="616"/>
      <c r="J5" s="220"/>
    </row>
    <row r="6" spans="1:10" s="339" customFormat="1">
      <c r="A6" s="1267" t="s">
        <v>34</v>
      </c>
      <c r="B6" s="2901"/>
      <c r="C6" s="2901"/>
      <c r="D6" s="616"/>
      <c r="E6" s="616"/>
      <c r="F6" s="616"/>
      <c r="G6" s="616"/>
      <c r="H6" s="616"/>
      <c r="I6" s="616"/>
      <c r="J6" s="220"/>
    </row>
    <row r="7" spans="1:10" s="339" customFormat="1">
      <c r="A7" s="1267" t="s">
        <v>35</v>
      </c>
      <c r="B7" s="2901"/>
      <c r="C7" s="2901"/>
      <c r="D7" s="616"/>
      <c r="E7" s="616"/>
      <c r="F7" s="616"/>
      <c r="G7" s="616"/>
      <c r="H7" s="616"/>
      <c r="I7" s="616"/>
      <c r="J7" s="220"/>
    </row>
    <row r="8" spans="1:10" s="339" customFormat="1">
      <c r="A8" s="1267" t="s">
        <v>36</v>
      </c>
      <c r="B8" s="2902"/>
      <c r="C8" s="2902"/>
      <c r="D8" s="222"/>
      <c r="E8" s="222"/>
      <c r="F8" s="222"/>
      <c r="G8" s="222"/>
      <c r="H8" s="222"/>
      <c r="I8" s="222"/>
      <c r="J8" s="220"/>
    </row>
    <row r="9" spans="1:10" s="339" customFormat="1" ht="15.75">
      <c r="A9" s="1267" t="s">
        <v>198</v>
      </c>
      <c r="B9" s="3324" t="s">
        <v>414</v>
      </c>
      <c r="C9" s="3325"/>
      <c r="D9" s="343"/>
      <c r="E9" s="343"/>
      <c r="F9" s="343"/>
      <c r="G9" s="343"/>
      <c r="H9" s="343"/>
      <c r="I9" s="343"/>
      <c r="J9" s="220"/>
    </row>
    <row r="10" spans="1:10" s="339" customFormat="1" ht="13.5" thickBot="1">
      <c r="A10" s="439"/>
      <c r="B10" s="439"/>
      <c r="C10" s="349"/>
      <c r="D10" s="439"/>
      <c r="E10" s="439"/>
      <c r="F10" s="349"/>
      <c r="G10" s="349"/>
      <c r="H10" s="349"/>
      <c r="I10" s="349"/>
      <c r="J10" s="349"/>
    </row>
    <row r="11" spans="1:10" s="339" customFormat="1" ht="13.5" thickBot="1">
      <c r="A11" s="2344"/>
      <c r="B11" s="3326" t="s">
        <v>654</v>
      </c>
      <c r="C11" s="3327"/>
      <c r="D11" s="3327"/>
      <c r="E11" s="3328"/>
      <c r="F11" s="3326" t="s">
        <v>3663</v>
      </c>
      <c r="G11" s="3327"/>
      <c r="H11" s="3327"/>
      <c r="I11" s="3327"/>
      <c r="J11" s="3328"/>
    </row>
    <row r="12" spans="1:10" s="339" customFormat="1" ht="39" thickBot="1">
      <c r="A12" s="2345"/>
      <c r="B12" s="2346" t="s">
        <v>3664</v>
      </c>
      <c r="C12" s="2347" t="s">
        <v>3665</v>
      </c>
      <c r="D12" s="2347" t="s">
        <v>3666</v>
      </c>
      <c r="E12" s="2348" t="s">
        <v>3667</v>
      </c>
      <c r="F12" s="2346" t="s">
        <v>3664</v>
      </c>
      <c r="G12" s="2347" t="s">
        <v>3665</v>
      </c>
      <c r="H12" s="2347" t="s">
        <v>3666</v>
      </c>
      <c r="I12" s="2347" t="s">
        <v>3667</v>
      </c>
      <c r="J12" s="2348" t="s">
        <v>3668</v>
      </c>
    </row>
    <row r="13" spans="1:10" s="339" customFormat="1" ht="15">
      <c r="A13" s="2349" t="s">
        <v>944</v>
      </c>
      <c r="B13" s="2350"/>
      <c r="C13" s="481"/>
      <c r="D13" s="2351"/>
      <c r="E13" s="2352"/>
      <c r="F13" s="2353"/>
      <c r="G13" s="481"/>
      <c r="H13" s="481"/>
      <c r="I13" s="2351"/>
      <c r="J13" s="2352"/>
    </row>
    <row r="14" spans="1:10" s="339" customFormat="1" ht="15">
      <c r="A14" s="2354" t="s">
        <v>945</v>
      </c>
      <c r="B14" s="1418"/>
      <c r="C14" s="327"/>
      <c r="D14" s="440"/>
      <c r="E14" s="1419"/>
      <c r="F14" s="1420"/>
      <c r="G14" s="327"/>
      <c r="H14" s="327"/>
      <c r="I14" s="440"/>
      <c r="J14" s="1419"/>
    </row>
    <row r="15" spans="1:10" s="339" customFormat="1" ht="15">
      <c r="A15" s="2354" t="s">
        <v>946</v>
      </c>
      <c r="B15" s="1418"/>
      <c r="C15" s="327"/>
      <c r="D15" s="440"/>
      <c r="E15" s="1419"/>
      <c r="F15" s="1420"/>
      <c r="G15" s="327"/>
      <c r="H15" s="327"/>
      <c r="I15" s="440"/>
      <c r="J15" s="1419"/>
    </row>
    <row r="16" spans="1:10" s="339" customFormat="1" ht="15">
      <c r="A16" s="2354" t="s">
        <v>947</v>
      </c>
      <c r="B16" s="1418"/>
      <c r="C16" s="327"/>
      <c r="D16" s="440"/>
      <c r="E16" s="1419"/>
      <c r="F16" s="1420"/>
      <c r="G16" s="327"/>
      <c r="H16" s="327"/>
      <c r="I16" s="440"/>
      <c r="J16" s="1419"/>
    </row>
    <row r="17" spans="1:10" s="339" customFormat="1" ht="15">
      <c r="A17" s="2354" t="s">
        <v>948</v>
      </c>
      <c r="B17" s="1418"/>
      <c r="C17" s="327"/>
      <c r="D17" s="440"/>
      <c r="E17" s="1419"/>
      <c r="F17" s="1420"/>
      <c r="G17" s="327"/>
      <c r="H17" s="327"/>
      <c r="I17" s="440"/>
      <c r="J17" s="1419"/>
    </row>
    <row r="18" spans="1:10" s="339" customFormat="1" ht="15">
      <c r="A18" s="2354" t="s">
        <v>949</v>
      </c>
      <c r="B18" s="1418"/>
      <c r="C18" s="327"/>
      <c r="D18" s="440"/>
      <c r="E18" s="1419"/>
      <c r="F18" s="1420"/>
      <c r="G18" s="327"/>
      <c r="H18" s="327"/>
      <c r="I18" s="440"/>
      <c r="J18" s="1419"/>
    </row>
    <row r="19" spans="1:10" s="339" customFormat="1" ht="15">
      <c r="A19" s="2354" t="s">
        <v>950</v>
      </c>
      <c r="B19" s="1418"/>
      <c r="C19" s="327"/>
      <c r="D19" s="440"/>
      <c r="E19" s="1419"/>
      <c r="F19" s="1420"/>
      <c r="G19" s="327"/>
      <c r="H19" s="327"/>
      <c r="I19" s="440"/>
      <c r="J19" s="1419"/>
    </row>
    <row r="20" spans="1:10" s="339" customFormat="1" ht="15">
      <c r="A20" s="2354" t="s">
        <v>951</v>
      </c>
      <c r="B20" s="1418"/>
      <c r="C20" s="327"/>
      <c r="D20" s="440"/>
      <c r="E20" s="1419"/>
      <c r="F20" s="1420"/>
      <c r="G20" s="327"/>
      <c r="H20" s="327"/>
      <c r="I20" s="440"/>
      <c r="J20" s="1419"/>
    </row>
    <row r="21" spans="1:10" s="339" customFormat="1" ht="15">
      <c r="A21" s="2354" t="s">
        <v>952</v>
      </c>
      <c r="B21" s="1418"/>
      <c r="C21" s="327"/>
      <c r="D21" s="440"/>
      <c r="E21" s="1419"/>
      <c r="F21" s="1420"/>
      <c r="G21" s="327"/>
      <c r="H21" s="327"/>
      <c r="I21" s="440"/>
      <c r="J21" s="1419"/>
    </row>
    <row r="22" spans="1:10" s="339" customFormat="1" ht="15">
      <c r="A22" s="2354" t="s">
        <v>953</v>
      </c>
      <c r="B22" s="1418"/>
      <c r="C22" s="327"/>
      <c r="D22" s="440"/>
      <c r="E22" s="1419"/>
      <c r="F22" s="1420"/>
      <c r="G22" s="327"/>
      <c r="H22" s="327"/>
      <c r="I22" s="440"/>
      <c r="J22" s="1419"/>
    </row>
    <row r="23" spans="1:10" s="339" customFormat="1" ht="15">
      <c r="A23" s="2354" t="s">
        <v>954</v>
      </c>
      <c r="B23" s="1418"/>
      <c r="C23" s="327"/>
      <c r="D23" s="440"/>
      <c r="E23" s="1419"/>
      <c r="F23" s="1420"/>
      <c r="G23" s="327"/>
      <c r="H23" s="327"/>
      <c r="I23" s="440"/>
      <c r="J23" s="1419"/>
    </row>
    <row r="24" spans="1:10" s="339" customFormat="1" ht="15.75" thickBot="1">
      <c r="A24" s="2355" t="s">
        <v>955</v>
      </c>
      <c r="B24" s="1421"/>
      <c r="C24" s="1422"/>
      <c r="D24" s="1423"/>
      <c r="E24" s="1424"/>
      <c r="F24" s="1425"/>
      <c r="G24" s="1422"/>
      <c r="H24" s="1422"/>
      <c r="I24" s="1423"/>
      <c r="J24" s="1424"/>
    </row>
    <row r="25" spans="1:10" s="339" customFormat="1" ht="15">
      <c r="A25" s="200"/>
      <c r="B25" s="200"/>
      <c r="C25" s="200"/>
      <c r="D25" s="200"/>
      <c r="E25" s="200"/>
      <c r="F25" s="200"/>
      <c r="G25" s="200"/>
      <c r="H25" s="200"/>
      <c r="I25" s="200"/>
      <c r="J25" s="200"/>
    </row>
    <row r="26" spans="1:10" s="339" customFormat="1" ht="15">
      <c r="A26" s="200"/>
      <c r="B26" s="200"/>
      <c r="C26" s="200"/>
      <c r="D26" s="200"/>
      <c r="E26" s="200"/>
      <c r="F26" s="200"/>
      <c r="G26" s="200"/>
      <c r="H26" s="200"/>
      <c r="I26" s="200"/>
      <c r="J26" s="200"/>
    </row>
    <row r="27" spans="1:10" s="339" customFormat="1" ht="15">
      <c r="A27" s="200"/>
      <c r="B27" s="200"/>
      <c r="C27" s="200"/>
      <c r="D27" s="200"/>
      <c r="E27" s="200"/>
      <c r="F27" s="200"/>
      <c r="G27" s="200"/>
      <c r="H27" s="200"/>
      <c r="I27" s="200"/>
      <c r="J27" s="200"/>
    </row>
    <row r="28" spans="1:10" s="339" customFormat="1">
      <c r="A28" s="340"/>
      <c r="B28" s="340"/>
      <c r="D28" s="340"/>
      <c r="E28" s="340"/>
    </row>
    <row r="29" spans="1:10" s="339" customFormat="1">
      <c r="A29" s="340"/>
      <c r="B29" s="340"/>
      <c r="D29" s="340"/>
      <c r="E29" s="340"/>
    </row>
    <row r="30" spans="1:10" s="339" customFormat="1">
      <c r="A30" s="340"/>
      <c r="B30" s="340"/>
      <c r="D30" s="340"/>
      <c r="E30" s="340"/>
    </row>
    <row r="31" spans="1:10" s="339" customFormat="1">
      <c r="A31" s="340"/>
      <c r="B31" s="340"/>
      <c r="D31" s="340"/>
      <c r="E31" s="340"/>
    </row>
    <row r="32" spans="1:10" s="339" customFormat="1">
      <c r="A32" s="340"/>
      <c r="B32" s="340"/>
      <c r="D32" s="340"/>
      <c r="E32" s="340"/>
    </row>
    <row r="33" spans="1:5" s="339" customFormat="1">
      <c r="A33" s="340"/>
      <c r="B33" s="340"/>
      <c r="D33" s="340"/>
      <c r="E33" s="340"/>
    </row>
    <row r="34" spans="1:5" s="339" customFormat="1">
      <c r="A34" s="340"/>
      <c r="B34" s="340"/>
      <c r="D34" s="340"/>
      <c r="E34" s="340"/>
    </row>
    <row r="35" spans="1:5" s="339" customFormat="1">
      <c r="A35" s="340"/>
      <c r="B35" s="340"/>
      <c r="D35" s="340"/>
      <c r="E35" s="340"/>
    </row>
    <row r="36" spans="1:5" s="339" customFormat="1">
      <c r="A36" s="340"/>
      <c r="B36" s="340"/>
      <c r="D36" s="340"/>
      <c r="E36" s="340"/>
    </row>
    <row r="37" spans="1:5" s="339" customFormat="1">
      <c r="A37" s="340"/>
      <c r="B37" s="340"/>
      <c r="D37" s="340"/>
      <c r="E37" s="340"/>
    </row>
    <row r="38" spans="1:5" s="339" customFormat="1">
      <c r="A38" s="340"/>
      <c r="B38" s="340"/>
      <c r="D38" s="340"/>
      <c r="E38" s="340"/>
    </row>
    <row r="39" spans="1:5" s="339" customFormat="1">
      <c r="A39" s="340"/>
      <c r="B39" s="340"/>
      <c r="D39" s="340"/>
      <c r="E39" s="340"/>
    </row>
    <row r="40" spans="1:5" s="339" customFormat="1">
      <c r="A40" s="340"/>
      <c r="B40" s="340"/>
      <c r="D40" s="340"/>
      <c r="E40" s="340"/>
    </row>
    <row r="41" spans="1:5" s="339" customFormat="1">
      <c r="A41" s="340"/>
      <c r="B41" s="340"/>
      <c r="D41" s="340"/>
      <c r="E41" s="340"/>
    </row>
    <row r="42" spans="1:5" s="339" customFormat="1">
      <c r="A42" s="340"/>
      <c r="B42" s="340"/>
      <c r="D42" s="340"/>
      <c r="E42" s="340"/>
    </row>
    <row r="43" spans="1:5" s="339" customFormat="1">
      <c r="A43" s="340"/>
      <c r="B43" s="340"/>
      <c r="D43" s="340"/>
      <c r="E43" s="340"/>
    </row>
    <row r="44" spans="1:5" s="339" customFormat="1">
      <c r="A44" s="340"/>
      <c r="B44" s="340"/>
      <c r="D44" s="340"/>
      <c r="E44" s="340"/>
    </row>
    <row r="45" spans="1:5" s="339" customFormat="1">
      <c r="A45" s="340"/>
      <c r="B45" s="340"/>
      <c r="D45" s="340"/>
      <c r="E45" s="340"/>
    </row>
    <row r="46" spans="1:5" s="339" customFormat="1">
      <c r="A46" s="340"/>
      <c r="B46" s="340"/>
      <c r="D46" s="340"/>
      <c r="E46" s="340"/>
    </row>
    <row r="47" spans="1:5" s="339" customFormat="1">
      <c r="A47" s="340"/>
      <c r="B47" s="340"/>
      <c r="D47" s="340"/>
      <c r="E47" s="340"/>
    </row>
    <row r="48" spans="1:5" s="339" customFormat="1">
      <c r="A48" s="340"/>
      <c r="B48" s="340"/>
      <c r="D48" s="340"/>
      <c r="E48" s="340"/>
    </row>
    <row r="49" spans="1:5" s="339" customFormat="1">
      <c r="A49" s="340"/>
      <c r="B49" s="340"/>
      <c r="D49" s="340"/>
      <c r="E49" s="340"/>
    </row>
    <row r="50" spans="1:5" s="339" customFormat="1">
      <c r="A50" s="340"/>
      <c r="B50" s="340"/>
      <c r="D50" s="340"/>
      <c r="E50" s="340"/>
    </row>
    <row r="51" spans="1:5" s="339" customFormat="1">
      <c r="A51" s="340"/>
      <c r="B51" s="340"/>
      <c r="D51" s="340"/>
      <c r="E51" s="340"/>
    </row>
    <row r="52" spans="1:5" s="339" customFormat="1">
      <c r="A52" s="340"/>
      <c r="B52" s="340"/>
      <c r="D52" s="340"/>
      <c r="E52" s="340"/>
    </row>
    <row r="53" spans="1:5" s="339" customFormat="1">
      <c r="A53" s="340"/>
      <c r="B53" s="340"/>
      <c r="D53" s="340"/>
      <c r="E53" s="340"/>
    </row>
    <row r="54" spans="1:5" s="339" customFormat="1">
      <c r="A54" s="340"/>
      <c r="B54" s="340"/>
      <c r="D54" s="340"/>
      <c r="E54" s="340"/>
    </row>
    <row r="55" spans="1:5" s="339" customFormat="1">
      <c r="A55" s="340"/>
      <c r="B55" s="340"/>
      <c r="D55" s="340"/>
      <c r="E55" s="340"/>
    </row>
    <row r="56" spans="1:5" s="339" customFormat="1">
      <c r="A56" s="340"/>
      <c r="B56" s="340"/>
      <c r="D56" s="340"/>
      <c r="E56" s="340"/>
    </row>
    <row r="57" spans="1:5" s="339" customFormat="1">
      <c r="A57" s="340"/>
      <c r="B57" s="340"/>
      <c r="D57" s="340"/>
      <c r="E57" s="340"/>
    </row>
    <row r="58" spans="1:5" s="339" customFormat="1">
      <c r="A58" s="340"/>
      <c r="B58" s="340"/>
      <c r="D58" s="340"/>
      <c r="E58" s="340"/>
    </row>
    <row r="59" spans="1:5" s="339" customFormat="1">
      <c r="A59" s="340"/>
      <c r="B59" s="340"/>
      <c r="D59" s="340"/>
      <c r="E59" s="340"/>
    </row>
    <row r="60" spans="1:5" s="339" customFormat="1">
      <c r="A60" s="340"/>
      <c r="B60" s="340"/>
      <c r="D60" s="340"/>
      <c r="E60" s="340"/>
    </row>
    <row r="61" spans="1:5" s="339" customFormat="1">
      <c r="A61" s="340"/>
      <c r="B61" s="340"/>
      <c r="D61" s="340"/>
      <c r="E61" s="340"/>
    </row>
    <row r="62" spans="1:5" s="339" customFormat="1">
      <c r="A62" s="340"/>
      <c r="B62" s="340"/>
      <c r="D62" s="340"/>
      <c r="E62" s="340"/>
    </row>
    <row r="63" spans="1:5" s="339" customFormat="1">
      <c r="A63" s="340"/>
      <c r="B63" s="340"/>
      <c r="D63" s="340"/>
      <c r="E63" s="340"/>
    </row>
    <row r="64" spans="1:5" s="339" customFormat="1">
      <c r="A64" s="340"/>
      <c r="B64" s="340"/>
      <c r="D64" s="340"/>
      <c r="E64" s="340"/>
    </row>
    <row r="65" spans="1:5" s="339" customFormat="1">
      <c r="A65" s="340"/>
      <c r="B65" s="340"/>
      <c r="D65" s="340"/>
      <c r="E65" s="340"/>
    </row>
    <row r="66" spans="1:5" s="339" customFormat="1">
      <c r="A66" s="340"/>
      <c r="B66" s="340"/>
      <c r="D66" s="340"/>
      <c r="E66" s="340"/>
    </row>
    <row r="67" spans="1:5" s="339" customFormat="1">
      <c r="A67" s="340"/>
      <c r="B67" s="340"/>
      <c r="D67" s="340"/>
      <c r="E67" s="340"/>
    </row>
    <row r="68" spans="1:5" s="339" customFormat="1">
      <c r="A68" s="340"/>
      <c r="B68" s="340"/>
      <c r="D68" s="340"/>
      <c r="E68" s="340"/>
    </row>
    <row r="69" spans="1:5" s="339" customFormat="1">
      <c r="A69" s="340"/>
      <c r="B69" s="340"/>
      <c r="D69" s="340"/>
      <c r="E69" s="340"/>
    </row>
    <row r="70" spans="1:5" s="339" customFormat="1">
      <c r="A70" s="340"/>
      <c r="B70" s="340"/>
      <c r="D70" s="340"/>
      <c r="E70" s="340"/>
    </row>
    <row r="71" spans="1:5" s="339" customFormat="1">
      <c r="A71" s="340"/>
      <c r="B71" s="340"/>
      <c r="D71" s="340"/>
      <c r="E71" s="340"/>
    </row>
    <row r="72" spans="1:5" s="339" customFormat="1">
      <c r="A72" s="340"/>
      <c r="B72" s="340"/>
      <c r="D72" s="340"/>
      <c r="E72" s="340"/>
    </row>
    <row r="73" spans="1:5" s="339" customFormat="1">
      <c r="A73" s="340"/>
      <c r="B73" s="340"/>
      <c r="D73" s="340"/>
      <c r="E73" s="340"/>
    </row>
    <row r="74" spans="1:5" s="339" customFormat="1">
      <c r="A74" s="340"/>
      <c r="B74" s="340"/>
      <c r="D74" s="340"/>
      <c r="E74" s="340"/>
    </row>
    <row r="75" spans="1:5" s="339" customFormat="1">
      <c r="A75" s="340"/>
      <c r="B75" s="340"/>
      <c r="D75" s="340"/>
      <c r="E75" s="340"/>
    </row>
    <row r="76" spans="1:5" s="339" customFormat="1">
      <c r="A76" s="340"/>
      <c r="B76" s="340"/>
      <c r="D76" s="340"/>
      <c r="E76" s="340"/>
    </row>
    <row r="77" spans="1:5" s="339" customFormat="1">
      <c r="A77" s="340"/>
      <c r="B77" s="340"/>
      <c r="D77" s="340"/>
      <c r="E77" s="340"/>
    </row>
    <row r="78" spans="1:5" s="339" customFormat="1">
      <c r="A78" s="340"/>
      <c r="B78" s="340"/>
      <c r="D78" s="340"/>
      <c r="E78" s="340"/>
    </row>
    <row r="79" spans="1:5" s="339" customFormat="1">
      <c r="A79" s="340"/>
      <c r="B79" s="340"/>
      <c r="D79" s="340"/>
      <c r="E79" s="340"/>
    </row>
    <row r="80" spans="1:5" s="339" customFormat="1">
      <c r="A80" s="340"/>
      <c r="B80" s="340"/>
      <c r="D80" s="340"/>
      <c r="E80" s="340"/>
    </row>
    <row r="81" spans="1:5" s="339" customFormat="1">
      <c r="A81" s="340"/>
      <c r="B81" s="340"/>
      <c r="D81" s="340"/>
      <c r="E81" s="340"/>
    </row>
    <row r="82" spans="1:5" s="339" customFormat="1">
      <c r="A82" s="340"/>
      <c r="B82" s="340"/>
      <c r="D82" s="340"/>
      <c r="E82" s="340"/>
    </row>
    <row r="83" spans="1:5" s="339" customFormat="1">
      <c r="A83" s="340"/>
      <c r="B83" s="340"/>
      <c r="D83" s="340"/>
      <c r="E83" s="340"/>
    </row>
    <row r="84" spans="1:5" s="339" customFormat="1">
      <c r="A84" s="340"/>
      <c r="B84" s="340"/>
      <c r="D84" s="340"/>
      <c r="E84" s="340"/>
    </row>
    <row r="85" spans="1:5" s="339" customFormat="1">
      <c r="A85" s="340"/>
      <c r="B85" s="340"/>
      <c r="D85" s="340"/>
      <c r="E85" s="340"/>
    </row>
    <row r="86" spans="1:5" s="339" customFormat="1">
      <c r="A86" s="340"/>
      <c r="B86" s="340"/>
      <c r="D86" s="340"/>
      <c r="E86" s="340"/>
    </row>
    <row r="87" spans="1:5" s="339" customFormat="1">
      <c r="A87" s="340"/>
      <c r="B87" s="340"/>
      <c r="D87" s="340"/>
      <c r="E87" s="340"/>
    </row>
    <row r="88" spans="1:5" s="339" customFormat="1">
      <c r="A88" s="340"/>
      <c r="B88" s="340"/>
      <c r="D88" s="340"/>
      <c r="E88" s="340"/>
    </row>
    <row r="89" spans="1:5" s="339" customFormat="1">
      <c r="A89" s="340"/>
      <c r="B89" s="340"/>
      <c r="D89" s="340"/>
      <c r="E89" s="340"/>
    </row>
    <row r="90" spans="1:5" s="339" customFormat="1">
      <c r="A90" s="340"/>
      <c r="B90" s="340"/>
      <c r="D90" s="340"/>
      <c r="E90" s="340"/>
    </row>
    <row r="91" spans="1:5" s="339" customFormat="1">
      <c r="A91" s="340"/>
      <c r="B91" s="340"/>
      <c r="D91" s="340"/>
      <c r="E91" s="340"/>
    </row>
    <row r="92" spans="1:5" s="339" customFormat="1">
      <c r="A92" s="340"/>
      <c r="B92" s="340"/>
      <c r="D92" s="340"/>
      <c r="E92" s="340"/>
    </row>
    <row r="93" spans="1:5" s="339" customFormat="1">
      <c r="A93" s="340"/>
      <c r="B93" s="340"/>
      <c r="D93" s="340"/>
      <c r="E93" s="340"/>
    </row>
    <row r="94" spans="1:5" s="339" customFormat="1">
      <c r="A94" s="340"/>
      <c r="B94" s="340"/>
      <c r="D94" s="340"/>
      <c r="E94" s="340"/>
    </row>
    <row r="95" spans="1:5" s="339" customFormat="1">
      <c r="A95" s="340"/>
      <c r="B95" s="340"/>
      <c r="D95" s="340"/>
      <c r="E95" s="340"/>
    </row>
    <row r="96" spans="1:5" s="339" customFormat="1">
      <c r="A96" s="340"/>
      <c r="B96" s="340"/>
      <c r="D96" s="340"/>
      <c r="E96" s="340"/>
    </row>
    <row r="97" spans="1:5" s="339" customFormat="1">
      <c r="A97" s="340"/>
      <c r="B97" s="340"/>
      <c r="D97" s="340"/>
      <c r="E97" s="340"/>
    </row>
    <row r="98" spans="1:5" s="339" customFormat="1">
      <c r="A98" s="340"/>
      <c r="B98" s="340"/>
      <c r="D98" s="340"/>
      <c r="E98" s="340"/>
    </row>
    <row r="99" spans="1:5" s="339" customFormat="1">
      <c r="A99" s="340"/>
      <c r="B99" s="340"/>
      <c r="D99" s="340"/>
      <c r="E99" s="340"/>
    </row>
    <row r="100" spans="1:5" s="339" customFormat="1">
      <c r="A100" s="340"/>
      <c r="B100" s="340"/>
      <c r="D100" s="340"/>
      <c r="E100" s="340"/>
    </row>
    <row r="101" spans="1:5" s="339" customFormat="1">
      <c r="A101" s="340"/>
      <c r="B101" s="340"/>
      <c r="D101" s="340"/>
      <c r="E101" s="340"/>
    </row>
    <row r="102" spans="1:5" s="339" customFormat="1">
      <c r="A102" s="340"/>
      <c r="B102" s="340"/>
      <c r="D102" s="340"/>
      <c r="E102" s="340"/>
    </row>
    <row r="103" spans="1:5" s="339" customFormat="1">
      <c r="A103" s="340"/>
      <c r="B103" s="340"/>
      <c r="D103" s="340"/>
      <c r="E103" s="340"/>
    </row>
    <row r="104" spans="1:5" s="339" customFormat="1">
      <c r="A104" s="340"/>
      <c r="B104" s="340"/>
      <c r="D104" s="340"/>
      <c r="E104" s="340"/>
    </row>
    <row r="105" spans="1:5" s="339" customFormat="1">
      <c r="A105" s="340"/>
      <c r="B105" s="340"/>
      <c r="D105" s="340"/>
      <c r="E105" s="340"/>
    </row>
    <row r="106" spans="1:5" s="339" customFormat="1">
      <c r="A106" s="340"/>
      <c r="B106" s="340"/>
      <c r="D106" s="340"/>
      <c r="E106" s="340"/>
    </row>
    <row r="107" spans="1:5" s="339" customFormat="1">
      <c r="A107" s="340"/>
      <c r="B107" s="340"/>
      <c r="D107" s="340"/>
      <c r="E107" s="340"/>
    </row>
    <row r="108" spans="1:5" s="339" customFormat="1">
      <c r="A108" s="340"/>
      <c r="B108" s="340"/>
      <c r="D108" s="340"/>
      <c r="E108" s="340"/>
    </row>
    <row r="109" spans="1:5" s="339" customFormat="1">
      <c r="A109" s="340"/>
      <c r="B109" s="340"/>
      <c r="D109" s="340"/>
      <c r="E109" s="340"/>
    </row>
    <row r="110" spans="1:5" s="339" customFormat="1">
      <c r="A110" s="340"/>
      <c r="B110" s="340"/>
      <c r="D110" s="340"/>
      <c r="E110" s="340"/>
    </row>
    <row r="111" spans="1:5" s="339" customFormat="1">
      <c r="A111" s="340"/>
      <c r="B111" s="340"/>
      <c r="D111" s="340"/>
      <c r="E111" s="340"/>
    </row>
    <row r="112" spans="1:5" s="339" customFormat="1">
      <c r="A112" s="340"/>
      <c r="B112" s="340"/>
      <c r="D112" s="340"/>
      <c r="E112" s="340"/>
    </row>
    <row r="113" spans="1:5" s="339" customFormat="1">
      <c r="A113" s="340"/>
      <c r="B113" s="340"/>
      <c r="D113" s="340"/>
      <c r="E113" s="340"/>
    </row>
    <row r="114" spans="1:5" s="339" customFormat="1">
      <c r="A114" s="340"/>
      <c r="B114" s="340"/>
      <c r="D114" s="340"/>
      <c r="E114" s="340"/>
    </row>
    <row r="115" spans="1:5" s="339" customFormat="1">
      <c r="A115" s="340"/>
      <c r="B115" s="340"/>
      <c r="D115" s="340"/>
      <c r="E115" s="340"/>
    </row>
    <row r="116" spans="1:5" s="339" customFormat="1">
      <c r="A116" s="340"/>
      <c r="B116" s="340"/>
      <c r="D116" s="340"/>
      <c r="E116" s="340"/>
    </row>
    <row r="117" spans="1:5" s="339" customFormat="1">
      <c r="A117" s="340"/>
      <c r="B117" s="340"/>
      <c r="D117" s="340"/>
      <c r="E117" s="340"/>
    </row>
    <row r="118" spans="1:5" s="339" customFormat="1">
      <c r="A118" s="340"/>
      <c r="B118" s="340"/>
      <c r="D118" s="340"/>
      <c r="E118" s="340"/>
    </row>
    <row r="119" spans="1:5" s="339" customFormat="1">
      <c r="A119" s="340"/>
      <c r="B119" s="340"/>
      <c r="D119" s="340"/>
      <c r="E119" s="340"/>
    </row>
    <row r="120" spans="1:5" s="339" customFormat="1">
      <c r="A120" s="340"/>
      <c r="B120" s="340"/>
      <c r="D120" s="340"/>
      <c r="E120" s="340"/>
    </row>
    <row r="121" spans="1:5" s="339" customFormat="1">
      <c r="A121" s="340"/>
      <c r="B121" s="340"/>
      <c r="D121" s="340"/>
      <c r="E121" s="340"/>
    </row>
    <row r="122" spans="1:5" s="339" customFormat="1">
      <c r="A122" s="340"/>
      <c r="B122" s="340"/>
      <c r="D122" s="340"/>
      <c r="E122" s="340"/>
    </row>
    <row r="123" spans="1:5" s="339" customFormat="1">
      <c r="A123" s="340"/>
      <c r="B123" s="340"/>
      <c r="D123" s="340"/>
      <c r="E123" s="340"/>
    </row>
    <row r="124" spans="1:5" s="339" customFormat="1">
      <c r="A124" s="340"/>
      <c r="B124" s="340"/>
      <c r="D124" s="340"/>
      <c r="E124" s="340"/>
    </row>
    <row r="125" spans="1:5" s="339" customFormat="1">
      <c r="A125" s="340"/>
      <c r="B125" s="340"/>
      <c r="D125" s="340"/>
      <c r="E125" s="340"/>
    </row>
    <row r="126" spans="1:5" s="339" customFormat="1">
      <c r="A126" s="340"/>
      <c r="B126" s="340"/>
      <c r="D126" s="340"/>
      <c r="E126" s="340"/>
    </row>
    <row r="127" spans="1:5" s="339" customFormat="1">
      <c r="A127" s="340"/>
      <c r="B127" s="340"/>
      <c r="D127" s="340"/>
      <c r="E127" s="340"/>
    </row>
    <row r="128" spans="1:5" s="339" customFormat="1">
      <c r="A128" s="340"/>
      <c r="B128" s="340"/>
      <c r="D128" s="340"/>
      <c r="E128" s="340"/>
    </row>
    <row r="129" spans="1:5" s="339" customFormat="1">
      <c r="A129" s="340"/>
      <c r="B129" s="340"/>
      <c r="D129" s="340"/>
      <c r="E129" s="340"/>
    </row>
    <row r="130" spans="1:5" s="339" customFormat="1">
      <c r="A130" s="340"/>
      <c r="B130" s="340"/>
      <c r="D130" s="340"/>
      <c r="E130" s="340"/>
    </row>
    <row r="131" spans="1:5" s="339" customFormat="1">
      <c r="A131" s="340"/>
      <c r="B131" s="340"/>
      <c r="D131" s="340"/>
      <c r="E131" s="340"/>
    </row>
    <row r="132" spans="1:5" s="339" customFormat="1">
      <c r="A132" s="340"/>
      <c r="B132" s="340"/>
      <c r="D132" s="340"/>
      <c r="E132" s="340"/>
    </row>
    <row r="133" spans="1:5" s="339" customFormat="1">
      <c r="A133" s="340"/>
      <c r="B133" s="340"/>
      <c r="D133" s="340"/>
      <c r="E133" s="340"/>
    </row>
    <row r="134" spans="1:5" s="339" customFormat="1">
      <c r="A134" s="340"/>
      <c r="B134" s="340"/>
      <c r="D134" s="340"/>
      <c r="E134" s="340"/>
    </row>
    <row r="135" spans="1:5" s="339" customFormat="1">
      <c r="A135" s="340"/>
      <c r="B135" s="340"/>
      <c r="D135" s="340"/>
      <c r="E135" s="340"/>
    </row>
    <row r="136" spans="1:5" s="339" customFormat="1">
      <c r="A136" s="340"/>
      <c r="B136" s="340"/>
      <c r="D136" s="340"/>
      <c r="E136" s="340"/>
    </row>
    <row r="137" spans="1:5" s="339" customFormat="1">
      <c r="A137" s="340"/>
      <c r="B137" s="340"/>
      <c r="D137" s="340"/>
      <c r="E137" s="340"/>
    </row>
    <row r="138" spans="1:5" s="339" customFormat="1">
      <c r="A138" s="340"/>
      <c r="B138" s="340"/>
      <c r="D138" s="340"/>
      <c r="E138" s="340"/>
    </row>
    <row r="139" spans="1:5" s="339" customFormat="1">
      <c r="A139" s="340"/>
      <c r="B139" s="340"/>
      <c r="D139" s="340"/>
      <c r="E139" s="340"/>
    </row>
    <row r="140" spans="1:5" s="339" customFormat="1">
      <c r="A140" s="340"/>
      <c r="B140" s="340"/>
      <c r="D140" s="340"/>
      <c r="E140" s="340"/>
    </row>
    <row r="141" spans="1:5" s="339" customFormat="1">
      <c r="A141" s="340"/>
      <c r="B141" s="340"/>
      <c r="D141" s="340"/>
      <c r="E141" s="340"/>
    </row>
    <row r="142" spans="1:5" s="339" customFormat="1">
      <c r="A142" s="340"/>
      <c r="B142" s="340"/>
      <c r="D142" s="340"/>
      <c r="E142" s="340"/>
    </row>
    <row r="143" spans="1:5" s="339" customFormat="1">
      <c r="A143" s="340"/>
      <c r="B143" s="340"/>
      <c r="D143" s="340"/>
      <c r="E143" s="340"/>
    </row>
    <row r="144" spans="1:5" s="339" customFormat="1">
      <c r="A144" s="340"/>
      <c r="B144" s="340"/>
      <c r="D144" s="340"/>
      <c r="E144" s="340"/>
    </row>
    <row r="145" spans="1:5" s="339" customFormat="1">
      <c r="A145" s="340"/>
      <c r="B145" s="340"/>
      <c r="D145" s="340"/>
      <c r="E145" s="340"/>
    </row>
    <row r="146" spans="1:5" s="339" customFormat="1">
      <c r="A146" s="340"/>
      <c r="B146" s="340"/>
      <c r="D146" s="340"/>
      <c r="E146" s="340"/>
    </row>
    <row r="147" spans="1:5" s="339" customFormat="1">
      <c r="A147" s="340"/>
      <c r="B147" s="340"/>
      <c r="D147" s="340"/>
      <c r="E147" s="340"/>
    </row>
    <row r="148" spans="1:5" s="339" customFormat="1">
      <c r="A148" s="340"/>
      <c r="B148" s="340"/>
      <c r="D148" s="340"/>
      <c r="E148" s="340"/>
    </row>
    <row r="149" spans="1:5" s="339" customFormat="1">
      <c r="A149" s="340"/>
      <c r="B149" s="340"/>
      <c r="D149" s="340"/>
      <c r="E149" s="340"/>
    </row>
    <row r="150" spans="1:5" s="339" customFormat="1">
      <c r="A150" s="340"/>
      <c r="B150" s="340"/>
      <c r="D150" s="340"/>
      <c r="E150" s="340"/>
    </row>
    <row r="151" spans="1:5" s="339" customFormat="1">
      <c r="A151" s="340"/>
      <c r="B151" s="340"/>
      <c r="D151" s="340"/>
      <c r="E151" s="340"/>
    </row>
    <row r="152" spans="1:5" s="339" customFormat="1">
      <c r="A152" s="340"/>
      <c r="B152" s="340"/>
      <c r="D152" s="340"/>
      <c r="E152" s="340"/>
    </row>
    <row r="153" spans="1:5" s="339" customFormat="1">
      <c r="A153" s="340"/>
      <c r="B153" s="340"/>
      <c r="D153" s="340"/>
      <c r="E153" s="340"/>
    </row>
    <row r="154" spans="1:5" s="339" customFormat="1">
      <c r="A154" s="340"/>
      <c r="B154" s="340"/>
      <c r="D154" s="340"/>
      <c r="E154" s="340"/>
    </row>
    <row r="155" spans="1:5" s="339" customFormat="1">
      <c r="A155" s="340"/>
      <c r="B155" s="340"/>
      <c r="D155" s="340"/>
      <c r="E155" s="340"/>
    </row>
    <row r="156" spans="1:5" s="339" customFormat="1">
      <c r="A156" s="340"/>
      <c r="B156" s="340"/>
      <c r="D156" s="340"/>
      <c r="E156" s="340"/>
    </row>
    <row r="157" spans="1:5" s="339" customFormat="1">
      <c r="A157" s="340"/>
      <c r="B157" s="340"/>
      <c r="D157" s="340"/>
      <c r="E157" s="340"/>
    </row>
    <row r="158" spans="1:5" s="339" customFormat="1">
      <c r="A158" s="340"/>
      <c r="B158" s="340"/>
      <c r="D158" s="340"/>
      <c r="E158" s="340"/>
    </row>
    <row r="159" spans="1:5" s="339" customFormat="1">
      <c r="A159" s="340"/>
      <c r="B159" s="340"/>
      <c r="D159" s="340"/>
      <c r="E159" s="340"/>
    </row>
    <row r="160" spans="1:5" s="339" customFormat="1">
      <c r="A160" s="340"/>
      <c r="B160" s="340"/>
      <c r="D160" s="340"/>
      <c r="E160" s="340"/>
    </row>
    <row r="161" spans="1:5" s="339" customFormat="1">
      <c r="A161" s="340"/>
      <c r="B161" s="340"/>
      <c r="D161" s="340"/>
      <c r="E161" s="340"/>
    </row>
    <row r="162" spans="1:5" s="339" customFormat="1">
      <c r="A162" s="340"/>
      <c r="B162" s="340"/>
      <c r="D162" s="340"/>
      <c r="E162" s="340"/>
    </row>
    <row r="163" spans="1:5" s="339" customFormat="1">
      <c r="A163" s="340"/>
      <c r="B163" s="340"/>
      <c r="D163" s="340"/>
      <c r="E163" s="340"/>
    </row>
    <row r="164" spans="1:5" s="339" customFormat="1">
      <c r="A164" s="340"/>
      <c r="B164" s="340"/>
      <c r="D164" s="340"/>
      <c r="E164" s="340"/>
    </row>
    <row r="165" spans="1:5" s="339" customFormat="1">
      <c r="A165" s="340"/>
      <c r="B165" s="340"/>
      <c r="D165" s="340"/>
      <c r="E165" s="340"/>
    </row>
    <row r="166" spans="1:5" s="339" customFormat="1">
      <c r="A166" s="340"/>
      <c r="B166" s="340"/>
      <c r="D166" s="340"/>
      <c r="E166" s="340"/>
    </row>
    <row r="167" spans="1:5" s="339" customFormat="1">
      <c r="A167" s="340"/>
      <c r="B167" s="340"/>
      <c r="D167" s="340"/>
      <c r="E167" s="340"/>
    </row>
    <row r="168" spans="1:5" s="339" customFormat="1">
      <c r="A168" s="340"/>
      <c r="B168" s="340"/>
      <c r="D168" s="340"/>
      <c r="E168" s="340"/>
    </row>
    <row r="169" spans="1:5" s="339" customFormat="1">
      <c r="A169" s="340"/>
      <c r="B169" s="340"/>
      <c r="D169" s="340"/>
      <c r="E169" s="340"/>
    </row>
    <row r="170" spans="1:5" s="339" customFormat="1">
      <c r="A170" s="340"/>
      <c r="B170" s="340"/>
      <c r="D170" s="340"/>
      <c r="E170" s="340"/>
    </row>
    <row r="171" spans="1:5" s="339" customFormat="1">
      <c r="A171" s="340"/>
      <c r="B171" s="340"/>
      <c r="D171" s="340"/>
      <c r="E171" s="340"/>
    </row>
    <row r="172" spans="1:5" s="339" customFormat="1">
      <c r="A172" s="340"/>
      <c r="B172" s="340"/>
      <c r="D172" s="340"/>
      <c r="E172" s="340"/>
    </row>
    <row r="173" spans="1:5" s="339" customFormat="1">
      <c r="A173" s="340"/>
      <c r="B173" s="340"/>
      <c r="D173" s="340"/>
      <c r="E173" s="340"/>
    </row>
    <row r="174" spans="1:5" s="339" customFormat="1">
      <c r="A174" s="340"/>
      <c r="B174" s="340"/>
      <c r="D174" s="340"/>
      <c r="E174" s="340"/>
    </row>
    <row r="175" spans="1:5" s="339" customFormat="1">
      <c r="A175" s="340"/>
      <c r="B175" s="340"/>
      <c r="D175" s="340"/>
      <c r="E175" s="340"/>
    </row>
    <row r="176" spans="1:5" s="339" customFormat="1">
      <c r="A176" s="340"/>
      <c r="B176" s="340"/>
      <c r="D176" s="340"/>
      <c r="E176" s="340"/>
    </row>
    <row r="177" spans="1:5" s="339" customFormat="1">
      <c r="A177" s="340"/>
      <c r="B177" s="340"/>
      <c r="D177" s="340"/>
      <c r="E177" s="340"/>
    </row>
    <row r="178" spans="1:5" s="339" customFormat="1">
      <c r="A178" s="340"/>
      <c r="B178" s="340"/>
      <c r="D178" s="340"/>
      <c r="E178" s="340"/>
    </row>
    <row r="179" spans="1:5" s="339" customFormat="1">
      <c r="A179" s="340"/>
      <c r="B179" s="340"/>
      <c r="D179" s="340"/>
      <c r="E179" s="340"/>
    </row>
    <row r="180" spans="1:5" s="339" customFormat="1">
      <c r="A180" s="340"/>
      <c r="B180" s="340"/>
      <c r="D180" s="340"/>
      <c r="E180" s="340"/>
    </row>
    <row r="181" spans="1:5" s="339" customFormat="1">
      <c r="A181" s="340"/>
      <c r="B181" s="340"/>
      <c r="D181" s="340"/>
      <c r="E181" s="340"/>
    </row>
    <row r="182" spans="1:5" s="339" customFormat="1">
      <c r="A182" s="340"/>
      <c r="B182" s="340"/>
      <c r="D182" s="340"/>
      <c r="E182" s="340"/>
    </row>
    <row r="183" spans="1:5" s="339" customFormat="1">
      <c r="A183" s="340"/>
      <c r="B183" s="340"/>
      <c r="D183" s="340"/>
      <c r="E183" s="340"/>
    </row>
    <row r="184" spans="1:5" s="339" customFormat="1">
      <c r="A184" s="340"/>
      <c r="B184" s="340"/>
      <c r="D184" s="340"/>
      <c r="E184" s="340"/>
    </row>
    <row r="185" spans="1:5" s="339" customFormat="1">
      <c r="A185" s="340"/>
      <c r="B185" s="340"/>
      <c r="D185" s="340"/>
      <c r="E185" s="340"/>
    </row>
    <row r="186" spans="1:5" s="339" customFormat="1">
      <c r="A186" s="340"/>
      <c r="B186" s="340"/>
      <c r="D186" s="340"/>
      <c r="E186" s="340"/>
    </row>
    <row r="187" spans="1:5" s="339" customFormat="1">
      <c r="A187" s="340"/>
      <c r="B187" s="340"/>
      <c r="D187" s="340"/>
      <c r="E187" s="340"/>
    </row>
    <row r="188" spans="1:5" s="339" customFormat="1">
      <c r="A188" s="340"/>
      <c r="B188" s="340"/>
      <c r="D188" s="340"/>
      <c r="E188" s="340"/>
    </row>
    <row r="189" spans="1:5" s="339" customFormat="1">
      <c r="A189" s="340"/>
      <c r="B189" s="340"/>
      <c r="D189" s="340"/>
      <c r="E189" s="340"/>
    </row>
    <row r="190" spans="1:5" s="339" customFormat="1">
      <c r="A190" s="340"/>
      <c r="B190" s="340"/>
      <c r="D190" s="340"/>
      <c r="E190" s="340"/>
    </row>
    <row r="191" spans="1:5" s="339" customFormat="1">
      <c r="A191" s="340"/>
      <c r="B191" s="340"/>
      <c r="D191" s="340"/>
      <c r="E191" s="340"/>
    </row>
    <row r="192" spans="1:5" s="339" customFormat="1">
      <c r="A192" s="340"/>
      <c r="B192" s="340"/>
      <c r="D192" s="340"/>
      <c r="E192" s="340"/>
    </row>
    <row r="193" spans="1:5" s="339" customFormat="1">
      <c r="A193" s="340"/>
      <c r="B193" s="340"/>
      <c r="D193" s="340"/>
      <c r="E193" s="340"/>
    </row>
    <row r="194" spans="1:5" s="339" customFormat="1">
      <c r="A194" s="340"/>
      <c r="B194" s="340"/>
      <c r="D194" s="340"/>
      <c r="E194" s="340"/>
    </row>
    <row r="195" spans="1:5" s="339" customFormat="1">
      <c r="A195" s="340"/>
      <c r="B195" s="340"/>
      <c r="D195" s="340"/>
      <c r="E195" s="340"/>
    </row>
    <row r="196" spans="1:5" s="339" customFormat="1">
      <c r="A196" s="340"/>
      <c r="B196" s="340"/>
      <c r="D196" s="340"/>
      <c r="E196" s="340"/>
    </row>
    <row r="197" spans="1:5" s="339" customFormat="1">
      <c r="A197" s="340"/>
      <c r="B197" s="340"/>
      <c r="D197" s="340"/>
      <c r="E197" s="340"/>
    </row>
    <row r="198" spans="1:5" s="339" customFormat="1">
      <c r="A198" s="340"/>
      <c r="B198" s="340"/>
      <c r="D198" s="340"/>
      <c r="E198" s="340"/>
    </row>
    <row r="199" spans="1:5" s="339" customFormat="1">
      <c r="A199" s="340"/>
      <c r="B199" s="340"/>
      <c r="D199" s="340"/>
      <c r="E199" s="340"/>
    </row>
    <row r="200" spans="1:5" s="339" customFormat="1">
      <c r="A200" s="340"/>
      <c r="B200" s="340"/>
      <c r="D200" s="340"/>
      <c r="E200" s="340"/>
    </row>
    <row r="201" spans="1:5" s="339" customFormat="1">
      <c r="A201" s="340"/>
      <c r="B201" s="340"/>
      <c r="D201" s="340"/>
      <c r="E201" s="340"/>
    </row>
    <row r="202" spans="1:5" s="339" customFormat="1">
      <c r="A202" s="340"/>
      <c r="B202" s="340"/>
      <c r="D202" s="340"/>
      <c r="E202" s="340"/>
    </row>
    <row r="203" spans="1:5" s="339" customFormat="1">
      <c r="A203" s="340"/>
      <c r="B203" s="340"/>
      <c r="D203" s="340"/>
      <c r="E203" s="340"/>
    </row>
    <row r="204" spans="1:5" s="339" customFormat="1">
      <c r="A204" s="340"/>
      <c r="B204" s="340"/>
      <c r="D204" s="340"/>
      <c r="E204" s="340"/>
    </row>
    <row r="205" spans="1:5" s="339" customFormat="1">
      <c r="A205" s="340"/>
      <c r="B205" s="340"/>
      <c r="D205" s="340"/>
      <c r="E205" s="340"/>
    </row>
    <row r="206" spans="1:5" s="339" customFormat="1">
      <c r="A206" s="340"/>
      <c r="B206" s="340"/>
      <c r="D206" s="340"/>
      <c r="E206" s="340"/>
    </row>
    <row r="207" spans="1:5" s="339" customFormat="1">
      <c r="A207" s="340"/>
      <c r="B207" s="340"/>
      <c r="D207" s="340"/>
      <c r="E207" s="340"/>
    </row>
    <row r="208" spans="1:5" s="339" customFormat="1">
      <c r="A208" s="340"/>
      <c r="B208" s="340"/>
      <c r="D208" s="340"/>
      <c r="E208" s="340"/>
    </row>
    <row r="209" spans="1:5" s="339" customFormat="1">
      <c r="A209" s="340"/>
      <c r="B209" s="340"/>
      <c r="D209" s="340"/>
      <c r="E209" s="340"/>
    </row>
    <row r="210" spans="1:5" s="339" customFormat="1">
      <c r="A210" s="340"/>
      <c r="B210" s="340"/>
      <c r="D210" s="340"/>
      <c r="E210" s="340"/>
    </row>
    <row r="211" spans="1:5" s="339" customFormat="1">
      <c r="A211" s="340"/>
      <c r="B211" s="340"/>
      <c r="D211" s="340"/>
      <c r="E211" s="340"/>
    </row>
    <row r="212" spans="1:5" s="339" customFormat="1">
      <c r="A212" s="340"/>
      <c r="B212" s="340"/>
      <c r="D212" s="340"/>
      <c r="E212" s="340"/>
    </row>
    <row r="213" spans="1:5" s="339" customFormat="1">
      <c r="A213" s="340"/>
      <c r="B213" s="340"/>
      <c r="D213" s="340"/>
      <c r="E213" s="340"/>
    </row>
    <row r="214" spans="1:5" s="339" customFormat="1">
      <c r="A214" s="340"/>
      <c r="B214" s="340"/>
      <c r="D214" s="340"/>
      <c r="E214" s="340"/>
    </row>
    <row r="215" spans="1:5" s="339" customFormat="1">
      <c r="A215" s="340"/>
      <c r="B215" s="340"/>
      <c r="D215" s="340"/>
      <c r="E215" s="340"/>
    </row>
    <row r="216" spans="1:5" s="339" customFormat="1">
      <c r="A216" s="340"/>
      <c r="B216" s="340"/>
      <c r="D216" s="340"/>
      <c r="E216" s="340"/>
    </row>
    <row r="217" spans="1:5" s="339" customFormat="1">
      <c r="A217" s="340"/>
      <c r="B217" s="340"/>
      <c r="D217" s="340"/>
      <c r="E217" s="340"/>
    </row>
    <row r="218" spans="1:5" s="339" customFormat="1">
      <c r="A218" s="340"/>
      <c r="B218" s="340"/>
      <c r="D218" s="340"/>
      <c r="E218" s="340"/>
    </row>
    <row r="219" spans="1:5" s="339" customFormat="1">
      <c r="A219" s="340"/>
      <c r="B219" s="340"/>
      <c r="D219" s="340"/>
      <c r="E219" s="340"/>
    </row>
    <row r="220" spans="1:5" s="339" customFormat="1">
      <c r="A220" s="340"/>
      <c r="B220" s="340"/>
      <c r="D220" s="340"/>
      <c r="E220" s="340"/>
    </row>
    <row r="221" spans="1:5" s="339" customFormat="1">
      <c r="A221" s="340"/>
      <c r="B221" s="340"/>
      <c r="D221" s="340"/>
      <c r="E221" s="340"/>
    </row>
    <row r="222" spans="1:5" s="339" customFormat="1">
      <c r="A222" s="340"/>
      <c r="B222" s="340"/>
      <c r="D222" s="340"/>
      <c r="E222" s="340"/>
    </row>
    <row r="223" spans="1:5" s="339" customFormat="1">
      <c r="A223" s="340"/>
      <c r="B223" s="340"/>
      <c r="D223" s="340"/>
      <c r="E223" s="340"/>
    </row>
    <row r="224" spans="1:5" s="339" customFormat="1">
      <c r="A224" s="340"/>
      <c r="B224" s="340"/>
      <c r="D224" s="340"/>
      <c r="E224" s="340"/>
    </row>
    <row r="225" spans="1:5" s="339" customFormat="1">
      <c r="A225" s="340"/>
      <c r="B225" s="340"/>
      <c r="D225" s="340"/>
      <c r="E225" s="340"/>
    </row>
    <row r="226" spans="1:5" s="339" customFormat="1">
      <c r="A226" s="340"/>
      <c r="B226" s="340"/>
      <c r="D226" s="340"/>
      <c r="E226" s="340"/>
    </row>
    <row r="227" spans="1:5" s="339" customFormat="1">
      <c r="A227" s="340"/>
      <c r="B227" s="340"/>
      <c r="D227" s="340"/>
      <c r="E227" s="340"/>
    </row>
    <row r="228" spans="1:5" s="339" customFormat="1">
      <c r="A228" s="340"/>
      <c r="B228" s="340"/>
      <c r="D228" s="340"/>
      <c r="E228" s="340"/>
    </row>
    <row r="229" spans="1:5" s="339" customFormat="1">
      <c r="A229" s="340"/>
      <c r="B229" s="340"/>
      <c r="D229" s="340"/>
      <c r="E229" s="340"/>
    </row>
    <row r="230" spans="1:5" s="339" customFormat="1">
      <c r="A230" s="340"/>
      <c r="B230" s="340"/>
      <c r="D230" s="340"/>
      <c r="E230" s="340"/>
    </row>
    <row r="231" spans="1:5" s="339" customFormat="1">
      <c r="A231" s="340"/>
      <c r="B231" s="340"/>
      <c r="D231" s="340"/>
      <c r="E231" s="340"/>
    </row>
    <row r="232" spans="1:5" s="339" customFormat="1">
      <c r="A232" s="340"/>
      <c r="B232" s="340"/>
      <c r="D232" s="340"/>
      <c r="E232" s="340"/>
    </row>
    <row r="233" spans="1:5" s="339" customFormat="1">
      <c r="A233" s="340"/>
      <c r="B233" s="340"/>
      <c r="D233" s="340"/>
      <c r="E233" s="340"/>
    </row>
    <row r="234" spans="1:5" s="339" customFormat="1">
      <c r="A234" s="340"/>
      <c r="B234" s="340"/>
      <c r="D234" s="340"/>
      <c r="E234" s="340"/>
    </row>
    <row r="235" spans="1:5" s="339" customFormat="1">
      <c r="A235" s="340"/>
      <c r="B235" s="340"/>
      <c r="D235" s="340"/>
      <c r="E235" s="340"/>
    </row>
    <row r="236" spans="1:5" s="339" customFormat="1">
      <c r="A236" s="340"/>
      <c r="B236" s="340"/>
      <c r="D236" s="340"/>
      <c r="E236" s="340"/>
    </row>
    <row r="237" spans="1:5" s="339" customFormat="1">
      <c r="A237" s="340"/>
      <c r="B237" s="340"/>
      <c r="D237" s="340"/>
      <c r="E237" s="340"/>
    </row>
    <row r="238" spans="1:5" s="339" customFormat="1">
      <c r="A238" s="340"/>
      <c r="B238" s="340"/>
      <c r="D238" s="340"/>
      <c r="E238" s="340"/>
    </row>
    <row r="239" spans="1:5" s="339" customFormat="1">
      <c r="A239" s="340"/>
      <c r="B239" s="340"/>
      <c r="D239" s="340"/>
      <c r="E239" s="340"/>
    </row>
    <row r="240" spans="1:5" s="339" customFormat="1">
      <c r="A240" s="340"/>
      <c r="B240" s="340"/>
      <c r="D240" s="340"/>
      <c r="E240" s="340"/>
    </row>
    <row r="241" spans="1:5" s="339" customFormat="1">
      <c r="A241" s="340"/>
      <c r="B241" s="340"/>
      <c r="D241" s="340"/>
      <c r="E241" s="340"/>
    </row>
    <row r="242" spans="1:5" s="339" customFormat="1">
      <c r="A242" s="340"/>
      <c r="B242" s="340"/>
      <c r="D242" s="340"/>
      <c r="E242" s="340"/>
    </row>
    <row r="243" spans="1:5" s="339" customFormat="1">
      <c r="A243" s="340"/>
      <c r="B243" s="340"/>
      <c r="D243" s="340"/>
      <c r="E243" s="340"/>
    </row>
    <row r="244" spans="1:5" s="339" customFormat="1">
      <c r="A244" s="340"/>
      <c r="B244" s="340"/>
      <c r="D244" s="340"/>
      <c r="E244" s="340"/>
    </row>
    <row r="245" spans="1:5" s="339" customFormat="1">
      <c r="A245" s="340"/>
      <c r="B245" s="340"/>
      <c r="D245" s="340"/>
      <c r="E245" s="340"/>
    </row>
    <row r="246" spans="1:5" s="339" customFormat="1">
      <c r="A246" s="340"/>
      <c r="B246" s="340"/>
      <c r="D246" s="340"/>
      <c r="E246" s="340"/>
    </row>
    <row r="247" spans="1:5" s="339" customFormat="1">
      <c r="A247" s="340"/>
      <c r="B247" s="340"/>
      <c r="D247" s="340"/>
      <c r="E247" s="340"/>
    </row>
    <row r="248" spans="1:5" s="339" customFormat="1">
      <c r="A248" s="340"/>
      <c r="B248" s="340"/>
      <c r="D248" s="340"/>
      <c r="E248" s="340"/>
    </row>
    <row r="249" spans="1:5" s="339" customFormat="1">
      <c r="A249" s="340"/>
      <c r="B249" s="340"/>
      <c r="D249" s="340"/>
      <c r="E249" s="340"/>
    </row>
    <row r="250" spans="1:5" s="339" customFormat="1">
      <c r="A250" s="340"/>
      <c r="B250" s="340"/>
      <c r="D250" s="340"/>
      <c r="E250" s="340"/>
    </row>
    <row r="251" spans="1:5" s="339" customFormat="1">
      <c r="A251" s="340"/>
      <c r="B251" s="340"/>
      <c r="D251" s="340"/>
      <c r="E251" s="340"/>
    </row>
    <row r="252" spans="1:5" s="339" customFormat="1">
      <c r="A252" s="340"/>
      <c r="B252" s="340"/>
      <c r="D252" s="340"/>
      <c r="E252" s="340"/>
    </row>
    <row r="253" spans="1:5" s="339" customFormat="1">
      <c r="A253" s="340"/>
      <c r="B253" s="340"/>
      <c r="D253" s="340"/>
      <c r="E253" s="340"/>
    </row>
    <row r="254" spans="1:5" s="339" customFormat="1">
      <c r="A254" s="340"/>
      <c r="B254" s="340"/>
      <c r="D254" s="340"/>
      <c r="E254" s="340"/>
    </row>
    <row r="255" spans="1:5" s="339" customFormat="1">
      <c r="A255" s="340"/>
      <c r="B255" s="340"/>
      <c r="D255" s="340"/>
      <c r="E255" s="340"/>
    </row>
    <row r="256" spans="1:5" s="339" customFormat="1">
      <c r="A256" s="340"/>
      <c r="B256" s="340"/>
      <c r="D256" s="340"/>
      <c r="E256" s="340"/>
    </row>
    <row r="257" spans="1:5" s="339" customFormat="1">
      <c r="A257" s="340"/>
      <c r="B257" s="340"/>
      <c r="D257" s="340"/>
      <c r="E257" s="340"/>
    </row>
    <row r="258" spans="1:5" s="339" customFormat="1">
      <c r="A258" s="340"/>
      <c r="B258" s="340"/>
      <c r="D258" s="340"/>
      <c r="E258" s="340"/>
    </row>
    <row r="259" spans="1:5" s="339" customFormat="1">
      <c r="A259" s="340"/>
      <c r="B259" s="340"/>
      <c r="D259" s="340"/>
      <c r="E259" s="340"/>
    </row>
    <row r="260" spans="1:5" s="339" customFormat="1">
      <c r="A260" s="340"/>
      <c r="B260" s="340"/>
      <c r="D260" s="340"/>
      <c r="E260" s="340"/>
    </row>
    <row r="261" spans="1:5" s="339" customFormat="1">
      <c r="A261" s="340"/>
      <c r="B261" s="340"/>
      <c r="D261" s="340"/>
      <c r="E261" s="340"/>
    </row>
    <row r="262" spans="1:5" s="339" customFormat="1">
      <c r="A262" s="340"/>
      <c r="B262" s="340"/>
      <c r="D262" s="340"/>
      <c r="E262" s="340"/>
    </row>
    <row r="263" spans="1:5" s="339" customFormat="1">
      <c r="A263" s="340"/>
      <c r="B263" s="340"/>
      <c r="D263" s="340"/>
      <c r="E263" s="340"/>
    </row>
    <row r="264" spans="1:5" s="339" customFormat="1">
      <c r="A264" s="340"/>
      <c r="B264" s="340"/>
      <c r="D264" s="340"/>
      <c r="E264" s="340"/>
    </row>
    <row r="265" spans="1:5" s="339" customFormat="1">
      <c r="A265" s="340"/>
      <c r="B265" s="340"/>
      <c r="D265" s="340"/>
      <c r="E265" s="340"/>
    </row>
    <row r="266" spans="1:5" s="339" customFormat="1">
      <c r="A266" s="340"/>
      <c r="B266" s="340"/>
      <c r="D266" s="340"/>
      <c r="E266" s="340"/>
    </row>
    <row r="267" spans="1:5" s="339" customFormat="1">
      <c r="A267" s="340"/>
      <c r="B267" s="340"/>
      <c r="D267" s="340"/>
      <c r="E267" s="340"/>
    </row>
    <row r="268" spans="1:5" s="339" customFormat="1">
      <c r="A268" s="340"/>
      <c r="B268" s="340"/>
      <c r="D268" s="340"/>
      <c r="E268" s="340"/>
    </row>
    <row r="269" spans="1:5" s="339" customFormat="1">
      <c r="A269" s="340"/>
      <c r="B269" s="340"/>
      <c r="D269" s="340"/>
      <c r="E269" s="340"/>
    </row>
    <row r="270" spans="1:5" s="339" customFormat="1">
      <c r="A270" s="340"/>
      <c r="B270" s="340"/>
      <c r="D270" s="340"/>
      <c r="E270" s="340"/>
    </row>
    <row r="271" spans="1:5" s="339" customFormat="1">
      <c r="A271" s="340"/>
      <c r="B271" s="340"/>
      <c r="D271" s="340"/>
      <c r="E271" s="340"/>
    </row>
    <row r="272" spans="1:5" s="339" customFormat="1">
      <c r="A272" s="340"/>
      <c r="B272" s="340"/>
      <c r="D272" s="340"/>
      <c r="E272" s="340"/>
    </row>
    <row r="273" spans="1:5" s="339" customFormat="1">
      <c r="A273" s="340"/>
      <c r="B273" s="340"/>
      <c r="D273" s="340"/>
      <c r="E273" s="340"/>
    </row>
    <row r="274" spans="1:5" s="339" customFormat="1">
      <c r="A274" s="340"/>
      <c r="B274" s="340"/>
      <c r="D274" s="340"/>
      <c r="E274" s="340"/>
    </row>
    <row r="275" spans="1:5" s="339" customFormat="1">
      <c r="A275" s="340"/>
      <c r="B275" s="340"/>
      <c r="D275" s="340"/>
      <c r="E275" s="340"/>
    </row>
    <row r="276" spans="1:5" s="339" customFormat="1">
      <c r="A276" s="340"/>
      <c r="B276" s="340"/>
      <c r="D276" s="340"/>
      <c r="E276" s="340"/>
    </row>
    <row r="277" spans="1:5" s="339" customFormat="1">
      <c r="A277" s="340"/>
      <c r="B277" s="340"/>
      <c r="D277" s="340"/>
      <c r="E277" s="340"/>
    </row>
    <row r="278" spans="1:5" s="339" customFormat="1">
      <c r="A278" s="340"/>
      <c r="B278" s="340"/>
      <c r="D278" s="340"/>
      <c r="E278" s="340"/>
    </row>
    <row r="279" spans="1:5" s="339" customFormat="1">
      <c r="A279" s="340"/>
      <c r="B279" s="340"/>
      <c r="D279" s="340"/>
      <c r="E279" s="340"/>
    </row>
    <row r="280" spans="1:5" s="339" customFormat="1">
      <c r="A280" s="340"/>
      <c r="B280" s="340"/>
      <c r="D280" s="340"/>
      <c r="E280" s="340"/>
    </row>
    <row r="281" spans="1:5" s="339" customFormat="1">
      <c r="A281" s="340"/>
      <c r="B281" s="340"/>
      <c r="D281" s="340"/>
      <c r="E281" s="340"/>
    </row>
    <row r="282" spans="1:5" s="339" customFormat="1">
      <c r="A282" s="340"/>
      <c r="B282" s="340"/>
      <c r="D282" s="340"/>
      <c r="E282" s="340"/>
    </row>
    <row r="283" spans="1:5" s="339" customFormat="1">
      <c r="A283" s="340"/>
      <c r="B283" s="340"/>
      <c r="D283" s="340"/>
      <c r="E283" s="340"/>
    </row>
    <row r="284" spans="1:5" s="339" customFormat="1">
      <c r="A284" s="340"/>
      <c r="B284" s="340"/>
      <c r="D284" s="340"/>
      <c r="E284" s="340"/>
    </row>
    <row r="285" spans="1:5" s="339" customFormat="1">
      <c r="A285" s="340"/>
      <c r="B285" s="340"/>
      <c r="D285" s="340"/>
      <c r="E285" s="340"/>
    </row>
    <row r="286" spans="1:5" s="339" customFormat="1">
      <c r="A286" s="340"/>
      <c r="B286" s="340"/>
      <c r="D286" s="340"/>
      <c r="E286" s="340"/>
    </row>
    <row r="287" spans="1:5" s="339" customFormat="1">
      <c r="A287" s="340"/>
      <c r="B287" s="340"/>
      <c r="D287" s="340"/>
      <c r="E287" s="340"/>
    </row>
    <row r="288" spans="1:5" s="339" customFormat="1">
      <c r="A288" s="340"/>
      <c r="B288" s="340"/>
      <c r="D288" s="340"/>
      <c r="E288" s="340"/>
    </row>
    <row r="289" spans="1:5" s="339" customFormat="1">
      <c r="A289" s="340"/>
      <c r="B289" s="340"/>
      <c r="D289" s="340"/>
      <c r="E289" s="340"/>
    </row>
    <row r="290" spans="1:5" s="339" customFormat="1">
      <c r="A290" s="340"/>
      <c r="B290" s="340"/>
      <c r="D290" s="340"/>
      <c r="E290" s="340"/>
    </row>
    <row r="291" spans="1:5" s="339" customFormat="1">
      <c r="A291" s="340"/>
      <c r="B291" s="340"/>
      <c r="D291" s="340"/>
      <c r="E291" s="340"/>
    </row>
    <row r="292" spans="1:5" s="339" customFormat="1">
      <c r="A292" s="340"/>
      <c r="B292" s="340"/>
      <c r="D292" s="340"/>
      <c r="E292" s="340"/>
    </row>
    <row r="293" spans="1:5" s="339" customFormat="1">
      <c r="A293" s="340"/>
      <c r="B293" s="340"/>
      <c r="D293" s="340"/>
      <c r="E293" s="340"/>
    </row>
    <row r="294" spans="1:5" s="339" customFormat="1">
      <c r="A294" s="340"/>
      <c r="B294" s="340"/>
      <c r="D294" s="340"/>
      <c r="E294" s="340"/>
    </row>
    <row r="295" spans="1:5" s="339" customFormat="1">
      <c r="A295" s="340"/>
      <c r="B295" s="340"/>
      <c r="D295" s="340"/>
      <c r="E295" s="340"/>
    </row>
    <row r="296" spans="1:5" s="339" customFormat="1">
      <c r="A296" s="340"/>
      <c r="B296" s="340"/>
      <c r="D296" s="340"/>
      <c r="E296" s="340"/>
    </row>
    <row r="297" spans="1:5" s="339" customFormat="1">
      <c r="A297" s="340"/>
      <c r="B297" s="340"/>
      <c r="D297" s="340"/>
      <c r="E297" s="340"/>
    </row>
    <row r="298" spans="1:5" s="339" customFormat="1">
      <c r="A298" s="340"/>
      <c r="B298" s="340"/>
      <c r="D298" s="340"/>
      <c r="E298" s="340"/>
    </row>
    <row r="299" spans="1:5" s="339" customFormat="1">
      <c r="A299" s="340"/>
      <c r="B299" s="340"/>
      <c r="D299" s="340"/>
      <c r="E299" s="340"/>
    </row>
    <row r="300" spans="1:5" s="339" customFormat="1">
      <c r="A300" s="340"/>
      <c r="B300" s="340"/>
      <c r="D300" s="340"/>
      <c r="E300" s="340"/>
    </row>
    <row r="301" spans="1:5" s="339" customFormat="1">
      <c r="A301" s="340"/>
      <c r="B301" s="340"/>
      <c r="D301" s="340"/>
      <c r="E301" s="340"/>
    </row>
    <row r="302" spans="1:5" s="339" customFormat="1">
      <c r="A302" s="340"/>
      <c r="B302" s="340"/>
      <c r="D302" s="340"/>
      <c r="E302" s="340"/>
    </row>
    <row r="303" spans="1:5" s="339" customFormat="1">
      <c r="A303" s="340"/>
      <c r="B303" s="340"/>
      <c r="D303" s="340"/>
      <c r="E303" s="340"/>
    </row>
    <row r="304" spans="1:5" s="339" customFormat="1">
      <c r="A304" s="340"/>
      <c r="B304" s="340"/>
      <c r="D304" s="340"/>
      <c r="E304" s="340"/>
    </row>
    <row r="305" spans="1:5" s="339" customFormat="1">
      <c r="A305" s="340"/>
      <c r="B305" s="340"/>
      <c r="D305" s="340"/>
      <c r="E305" s="340"/>
    </row>
    <row r="306" spans="1:5" s="339" customFormat="1">
      <c r="A306" s="340"/>
      <c r="B306" s="340"/>
      <c r="D306" s="340"/>
      <c r="E306" s="340"/>
    </row>
    <row r="307" spans="1:5" s="339" customFormat="1">
      <c r="A307" s="340"/>
      <c r="B307" s="340"/>
      <c r="D307" s="340"/>
      <c r="E307" s="340"/>
    </row>
    <row r="308" spans="1:5" s="339" customFormat="1">
      <c r="A308" s="340"/>
      <c r="B308" s="340"/>
      <c r="D308" s="340"/>
      <c r="E308" s="340"/>
    </row>
    <row r="309" spans="1:5" s="339" customFormat="1">
      <c r="A309" s="340"/>
      <c r="B309" s="340"/>
      <c r="D309" s="340"/>
      <c r="E309" s="340"/>
    </row>
    <row r="310" spans="1:5" s="339" customFormat="1">
      <c r="A310" s="340"/>
      <c r="B310" s="340"/>
      <c r="D310" s="340"/>
      <c r="E310" s="340"/>
    </row>
    <row r="311" spans="1:5" s="339" customFormat="1">
      <c r="A311" s="340"/>
      <c r="B311" s="340"/>
      <c r="D311" s="340"/>
      <c r="E311" s="340"/>
    </row>
    <row r="312" spans="1:5" s="339" customFormat="1">
      <c r="A312" s="340"/>
      <c r="B312" s="340"/>
      <c r="D312" s="340"/>
      <c r="E312" s="340"/>
    </row>
    <row r="313" spans="1:5" s="339" customFormat="1">
      <c r="A313" s="340"/>
      <c r="B313" s="340"/>
      <c r="D313" s="340"/>
      <c r="E313" s="340"/>
    </row>
    <row r="314" spans="1:5" s="339" customFormat="1">
      <c r="A314" s="340"/>
      <c r="B314" s="340"/>
      <c r="D314" s="340"/>
      <c r="E314" s="340"/>
    </row>
    <row r="315" spans="1:5" s="339" customFormat="1">
      <c r="A315" s="340"/>
      <c r="B315" s="340"/>
      <c r="D315" s="340"/>
      <c r="E315" s="340"/>
    </row>
    <row r="316" spans="1:5" s="339" customFormat="1">
      <c r="A316" s="340"/>
      <c r="B316" s="340"/>
      <c r="D316" s="340"/>
      <c r="E316" s="340"/>
    </row>
    <row r="317" spans="1:5" s="339" customFormat="1">
      <c r="A317" s="340"/>
      <c r="B317" s="340"/>
      <c r="D317" s="340"/>
      <c r="E317" s="340"/>
    </row>
    <row r="318" spans="1:5" s="339" customFormat="1">
      <c r="A318" s="340"/>
      <c r="B318" s="340"/>
      <c r="D318" s="340"/>
      <c r="E318" s="340"/>
    </row>
    <row r="319" spans="1:5" s="339" customFormat="1">
      <c r="A319" s="340"/>
      <c r="B319" s="340"/>
      <c r="D319" s="340"/>
      <c r="E319" s="340"/>
    </row>
    <row r="320" spans="1:5" s="339" customFormat="1">
      <c r="A320" s="340"/>
      <c r="B320" s="340"/>
      <c r="D320" s="340"/>
      <c r="E320" s="340"/>
    </row>
    <row r="321" spans="1:5" s="339" customFormat="1">
      <c r="A321" s="340"/>
      <c r="B321" s="340"/>
      <c r="D321" s="340"/>
      <c r="E321" s="340"/>
    </row>
    <row r="322" spans="1:5" s="339" customFormat="1">
      <c r="A322" s="340"/>
      <c r="B322" s="340"/>
      <c r="D322" s="340"/>
      <c r="E322" s="340"/>
    </row>
    <row r="323" spans="1:5" s="339" customFormat="1">
      <c r="A323" s="340"/>
      <c r="B323" s="340"/>
      <c r="D323" s="340"/>
      <c r="E323" s="340"/>
    </row>
    <row r="324" spans="1:5" s="339" customFormat="1">
      <c r="A324" s="340"/>
      <c r="B324" s="340"/>
      <c r="D324" s="340"/>
      <c r="E324" s="340"/>
    </row>
    <row r="325" spans="1:5" s="339" customFormat="1">
      <c r="A325" s="340"/>
      <c r="B325" s="340"/>
      <c r="D325" s="340"/>
      <c r="E325" s="340"/>
    </row>
    <row r="326" spans="1:5" s="339" customFormat="1">
      <c r="A326" s="340"/>
      <c r="B326" s="340"/>
      <c r="D326" s="340"/>
      <c r="E326" s="340"/>
    </row>
    <row r="327" spans="1:5" s="339" customFormat="1">
      <c r="A327" s="340"/>
      <c r="B327" s="340"/>
      <c r="D327" s="340"/>
      <c r="E327" s="340"/>
    </row>
    <row r="328" spans="1:5" s="339" customFormat="1">
      <c r="A328" s="340"/>
      <c r="B328" s="340"/>
      <c r="D328" s="340"/>
      <c r="E328" s="340"/>
    </row>
    <row r="329" spans="1:5" s="339" customFormat="1">
      <c r="A329" s="340"/>
      <c r="B329" s="340"/>
      <c r="D329" s="340"/>
      <c r="E329" s="340"/>
    </row>
    <row r="330" spans="1:5" s="339" customFormat="1">
      <c r="A330" s="340"/>
      <c r="B330" s="340"/>
      <c r="D330" s="340"/>
      <c r="E330" s="340"/>
    </row>
    <row r="331" spans="1:5" s="339" customFormat="1">
      <c r="A331" s="340"/>
      <c r="B331" s="340"/>
      <c r="D331" s="340"/>
      <c r="E331" s="340"/>
    </row>
    <row r="332" spans="1:5" s="339" customFormat="1">
      <c r="A332" s="340"/>
      <c r="B332" s="340"/>
      <c r="D332" s="340"/>
      <c r="E332" s="340"/>
    </row>
    <row r="333" spans="1:5" s="339" customFormat="1">
      <c r="A333" s="340"/>
      <c r="B333" s="340"/>
      <c r="D333" s="340"/>
      <c r="E333" s="340"/>
    </row>
    <row r="334" spans="1:5" s="339" customFormat="1">
      <c r="A334" s="340"/>
      <c r="B334" s="340"/>
      <c r="D334" s="340"/>
      <c r="E334" s="340"/>
    </row>
    <row r="335" spans="1:5" s="339" customFormat="1">
      <c r="A335" s="340"/>
      <c r="B335" s="340"/>
      <c r="D335" s="340"/>
      <c r="E335" s="340"/>
    </row>
    <row r="336" spans="1:5" s="339" customFormat="1">
      <c r="A336" s="340"/>
      <c r="B336" s="340"/>
      <c r="D336" s="340"/>
      <c r="E336" s="340"/>
    </row>
    <row r="337" spans="1:5" s="339" customFormat="1">
      <c r="A337" s="340"/>
      <c r="B337" s="340"/>
      <c r="D337" s="340"/>
      <c r="E337" s="340"/>
    </row>
    <row r="338" spans="1:5" s="339" customFormat="1">
      <c r="A338" s="340"/>
      <c r="B338" s="340"/>
      <c r="D338" s="340"/>
      <c r="E338" s="340"/>
    </row>
    <row r="339" spans="1:5" s="339" customFormat="1">
      <c r="A339" s="340"/>
      <c r="B339" s="340"/>
      <c r="D339" s="340"/>
      <c r="E339" s="340"/>
    </row>
    <row r="340" spans="1:5" s="339" customFormat="1">
      <c r="A340" s="340"/>
      <c r="B340" s="340"/>
      <c r="D340" s="340"/>
      <c r="E340" s="340"/>
    </row>
    <row r="341" spans="1:5" s="339" customFormat="1">
      <c r="A341" s="340"/>
      <c r="B341" s="340"/>
      <c r="D341" s="340"/>
      <c r="E341" s="340"/>
    </row>
    <row r="342" spans="1:5" s="339" customFormat="1">
      <c r="A342" s="340"/>
      <c r="B342" s="340"/>
      <c r="D342" s="340"/>
      <c r="E342" s="340"/>
    </row>
    <row r="343" spans="1:5" s="339" customFormat="1">
      <c r="A343" s="340"/>
      <c r="B343" s="340"/>
      <c r="D343" s="340"/>
      <c r="E343" s="340"/>
    </row>
    <row r="344" spans="1:5" s="339" customFormat="1">
      <c r="A344" s="340"/>
      <c r="B344" s="340"/>
      <c r="D344" s="340"/>
      <c r="E344" s="340"/>
    </row>
    <row r="345" spans="1:5" s="339" customFormat="1">
      <c r="A345" s="340"/>
      <c r="B345" s="340"/>
      <c r="D345" s="340"/>
      <c r="E345" s="340"/>
    </row>
    <row r="346" spans="1:5" s="339" customFormat="1">
      <c r="A346" s="340"/>
      <c r="B346" s="340"/>
      <c r="D346" s="340"/>
      <c r="E346" s="340"/>
    </row>
    <row r="347" spans="1:5" s="339" customFormat="1">
      <c r="A347" s="340"/>
      <c r="B347" s="340"/>
      <c r="D347" s="340"/>
      <c r="E347" s="340"/>
    </row>
    <row r="348" spans="1:5" s="339" customFormat="1">
      <c r="A348" s="340"/>
      <c r="B348" s="340"/>
      <c r="D348" s="340"/>
      <c r="E348" s="340"/>
    </row>
    <row r="349" spans="1:5" s="339" customFormat="1">
      <c r="A349" s="340"/>
      <c r="B349" s="340"/>
      <c r="D349" s="340"/>
      <c r="E349" s="340"/>
    </row>
    <row r="350" spans="1:5" s="339" customFormat="1">
      <c r="A350" s="340"/>
      <c r="B350" s="340"/>
      <c r="D350" s="340"/>
      <c r="E350" s="340"/>
    </row>
    <row r="351" spans="1:5" s="339" customFormat="1">
      <c r="A351" s="340"/>
      <c r="B351" s="340"/>
      <c r="D351" s="340"/>
      <c r="E351" s="340"/>
    </row>
    <row r="352" spans="1:5" s="339" customFormat="1">
      <c r="A352" s="340"/>
      <c r="B352" s="340"/>
      <c r="D352" s="340"/>
      <c r="E352" s="340"/>
    </row>
    <row r="353" spans="1:5" s="339" customFormat="1">
      <c r="A353" s="340"/>
      <c r="B353" s="340"/>
      <c r="D353" s="340"/>
      <c r="E353" s="340"/>
    </row>
    <row r="354" spans="1:5" s="339" customFormat="1">
      <c r="A354" s="340"/>
      <c r="B354" s="340"/>
      <c r="D354" s="340"/>
      <c r="E354" s="340"/>
    </row>
    <row r="355" spans="1:5" s="339" customFormat="1">
      <c r="A355" s="340"/>
      <c r="B355" s="340"/>
      <c r="D355" s="340"/>
      <c r="E355" s="340"/>
    </row>
    <row r="356" spans="1:5" s="339" customFormat="1">
      <c r="A356" s="340"/>
      <c r="B356" s="340"/>
      <c r="D356" s="340"/>
      <c r="E356" s="340"/>
    </row>
    <row r="357" spans="1:5" s="339" customFormat="1">
      <c r="A357" s="340"/>
      <c r="B357" s="340"/>
      <c r="D357" s="340"/>
      <c r="E357" s="340"/>
    </row>
    <row r="358" spans="1:5" s="339" customFormat="1">
      <c r="A358" s="340"/>
      <c r="B358" s="340"/>
      <c r="D358" s="340"/>
      <c r="E358" s="340"/>
    </row>
    <row r="359" spans="1:5" s="339" customFormat="1">
      <c r="A359" s="340"/>
      <c r="B359" s="340"/>
      <c r="D359" s="340"/>
      <c r="E359" s="340"/>
    </row>
    <row r="360" spans="1:5" s="339" customFormat="1">
      <c r="A360" s="340"/>
      <c r="B360" s="340"/>
      <c r="D360" s="340"/>
      <c r="E360" s="340"/>
    </row>
    <row r="361" spans="1:5" s="339" customFormat="1">
      <c r="A361" s="340"/>
      <c r="B361" s="340"/>
      <c r="D361" s="340"/>
      <c r="E361" s="340"/>
    </row>
    <row r="362" spans="1:5" s="339" customFormat="1">
      <c r="A362" s="340"/>
      <c r="B362" s="340"/>
      <c r="D362" s="340"/>
      <c r="E362" s="340"/>
    </row>
    <row r="363" spans="1:5" s="339" customFormat="1">
      <c r="A363" s="340"/>
      <c r="B363" s="340"/>
      <c r="D363" s="340"/>
      <c r="E363" s="340"/>
    </row>
    <row r="364" spans="1:5" s="339" customFormat="1">
      <c r="A364" s="340"/>
      <c r="B364" s="340"/>
      <c r="D364" s="340"/>
      <c r="E364" s="340"/>
    </row>
    <row r="365" spans="1:5" s="339" customFormat="1">
      <c r="A365" s="340"/>
      <c r="B365" s="340"/>
      <c r="D365" s="340"/>
      <c r="E365" s="340"/>
    </row>
    <row r="366" spans="1:5" s="339" customFormat="1">
      <c r="A366" s="340"/>
      <c r="B366" s="340"/>
      <c r="D366" s="340"/>
      <c r="E366" s="340"/>
    </row>
    <row r="367" spans="1:5" s="339" customFormat="1">
      <c r="A367" s="340"/>
      <c r="B367" s="340"/>
      <c r="D367" s="340"/>
      <c r="E367" s="340"/>
    </row>
    <row r="368" spans="1:5" s="339" customFormat="1">
      <c r="A368" s="340"/>
      <c r="B368" s="340"/>
      <c r="D368" s="340"/>
      <c r="E368" s="340"/>
    </row>
    <row r="369" spans="1:5" s="339" customFormat="1">
      <c r="A369" s="340"/>
      <c r="B369" s="340"/>
      <c r="D369" s="340"/>
      <c r="E369" s="340"/>
    </row>
    <row r="370" spans="1:5" s="339" customFormat="1">
      <c r="A370" s="340"/>
      <c r="B370" s="340"/>
      <c r="D370" s="340"/>
      <c r="E370" s="340"/>
    </row>
    <row r="371" spans="1:5" s="339" customFormat="1">
      <c r="A371" s="340"/>
      <c r="B371" s="340"/>
      <c r="D371" s="340"/>
      <c r="E371" s="340"/>
    </row>
    <row r="372" spans="1:5" s="339" customFormat="1">
      <c r="A372" s="340"/>
      <c r="B372" s="340"/>
      <c r="D372" s="340"/>
      <c r="E372" s="340"/>
    </row>
    <row r="373" spans="1:5" s="339" customFormat="1">
      <c r="A373" s="340"/>
      <c r="B373" s="340"/>
      <c r="D373" s="340"/>
      <c r="E373" s="340"/>
    </row>
    <row r="374" spans="1:5" s="339" customFormat="1">
      <c r="A374" s="340"/>
      <c r="B374" s="340"/>
      <c r="D374" s="340"/>
      <c r="E374" s="340"/>
    </row>
    <row r="375" spans="1:5" s="339" customFormat="1">
      <c r="A375" s="340"/>
      <c r="B375" s="340"/>
      <c r="D375" s="340"/>
      <c r="E375" s="340"/>
    </row>
    <row r="376" spans="1:5" s="339" customFormat="1">
      <c r="A376" s="340"/>
      <c r="B376" s="340"/>
      <c r="D376" s="340"/>
      <c r="E376" s="340"/>
    </row>
    <row r="377" spans="1:5" s="339" customFormat="1">
      <c r="A377" s="340"/>
      <c r="B377" s="340"/>
      <c r="D377" s="340"/>
      <c r="E377" s="340"/>
    </row>
    <row r="378" spans="1:5" s="339" customFormat="1">
      <c r="A378" s="340"/>
      <c r="B378" s="340"/>
      <c r="D378" s="340"/>
      <c r="E378" s="340"/>
    </row>
    <row r="379" spans="1:5" s="339" customFormat="1">
      <c r="A379" s="340"/>
      <c r="B379" s="340"/>
      <c r="D379" s="340"/>
      <c r="E379" s="340"/>
    </row>
    <row r="380" spans="1:5" s="339" customFormat="1">
      <c r="A380" s="340"/>
      <c r="B380" s="340"/>
      <c r="D380" s="340"/>
      <c r="E380" s="340"/>
    </row>
    <row r="381" spans="1:5" s="339" customFormat="1">
      <c r="A381" s="340"/>
      <c r="B381" s="340"/>
      <c r="D381" s="340"/>
      <c r="E381" s="340"/>
    </row>
    <row r="382" spans="1:5" s="339" customFormat="1">
      <c r="A382" s="340"/>
      <c r="B382" s="340"/>
      <c r="D382" s="340"/>
      <c r="E382" s="340"/>
    </row>
    <row r="383" spans="1:5" s="339" customFormat="1">
      <c r="A383" s="340"/>
      <c r="B383" s="340"/>
      <c r="D383" s="340"/>
      <c r="E383" s="340"/>
    </row>
    <row r="384" spans="1:5" s="339" customFormat="1">
      <c r="A384" s="340"/>
      <c r="B384" s="340"/>
      <c r="D384" s="340"/>
      <c r="E384" s="340"/>
    </row>
    <row r="385" spans="1:5" s="339" customFormat="1">
      <c r="A385" s="340"/>
      <c r="B385" s="340"/>
      <c r="D385" s="340"/>
      <c r="E385" s="340"/>
    </row>
    <row r="386" spans="1:5" s="339" customFormat="1">
      <c r="A386" s="340"/>
      <c r="B386" s="340"/>
      <c r="D386" s="340"/>
      <c r="E386" s="340"/>
    </row>
    <row r="387" spans="1:5" s="339" customFormat="1">
      <c r="A387" s="340"/>
      <c r="B387" s="340"/>
      <c r="D387" s="340"/>
      <c r="E387" s="340"/>
    </row>
    <row r="388" spans="1:5" s="339" customFormat="1">
      <c r="A388" s="340"/>
      <c r="B388" s="340"/>
      <c r="D388" s="340"/>
      <c r="E388" s="340"/>
    </row>
    <row r="389" spans="1:5" s="339" customFormat="1">
      <c r="A389" s="340"/>
      <c r="B389" s="340"/>
      <c r="D389" s="340"/>
      <c r="E389" s="340"/>
    </row>
    <row r="390" spans="1:5" s="339" customFormat="1">
      <c r="A390" s="340"/>
      <c r="B390" s="340"/>
      <c r="D390" s="340"/>
      <c r="E390" s="340"/>
    </row>
    <row r="391" spans="1:5" s="339" customFormat="1">
      <c r="A391" s="340"/>
      <c r="B391" s="340"/>
      <c r="D391" s="340"/>
      <c r="E391" s="340"/>
    </row>
    <row r="392" spans="1:5" s="339" customFormat="1">
      <c r="A392" s="340"/>
      <c r="B392" s="340"/>
      <c r="D392" s="340"/>
      <c r="E392" s="340"/>
    </row>
    <row r="393" spans="1:5" s="339" customFormat="1">
      <c r="A393" s="340"/>
      <c r="B393" s="340"/>
      <c r="D393" s="340"/>
      <c r="E393" s="340"/>
    </row>
    <row r="394" spans="1:5" s="339" customFormat="1">
      <c r="A394" s="340"/>
      <c r="B394" s="340"/>
      <c r="D394" s="340"/>
      <c r="E394" s="340"/>
    </row>
    <row r="395" spans="1:5" s="339" customFormat="1">
      <c r="A395" s="340"/>
      <c r="B395" s="340"/>
      <c r="D395" s="340"/>
      <c r="E395" s="340"/>
    </row>
    <row r="396" spans="1:5" s="339" customFormat="1">
      <c r="A396" s="340"/>
      <c r="B396" s="340"/>
      <c r="D396" s="340"/>
      <c r="E396" s="340"/>
    </row>
    <row r="397" spans="1:5" s="339" customFormat="1">
      <c r="A397" s="340"/>
      <c r="B397" s="340"/>
      <c r="D397" s="340"/>
      <c r="E397" s="340"/>
    </row>
    <row r="398" spans="1:5" s="339" customFormat="1">
      <c r="A398" s="340"/>
      <c r="B398" s="340"/>
      <c r="D398" s="340"/>
      <c r="E398" s="340"/>
    </row>
    <row r="399" spans="1:5" s="339" customFormat="1">
      <c r="A399" s="340"/>
      <c r="B399" s="340"/>
      <c r="D399" s="340"/>
      <c r="E399" s="340"/>
    </row>
    <row r="400" spans="1:5" s="339" customFormat="1">
      <c r="A400" s="340"/>
      <c r="B400" s="340"/>
      <c r="D400" s="340"/>
      <c r="E400" s="340"/>
    </row>
    <row r="401" spans="1:5" s="339" customFormat="1">
      <c r="A401" s="340"/>
      <c r="B401" s="340"/>
      <c r="D401" s="340"/>
      <c r="E401" s="340"/>
    </row>
    <row r="402" spans="1:5" s="339" customFormat="1">
      <c r="A402" s="340"/>
      <c r="B402" s="340"/>
      <c r="D402" s="340"/>
      <c r="E402" s="340"/>
    </row>
    <row r="403" spans="1:5" s="339" customFormat="1">
      <c r="A403" s="340"/>
      <c r="B403" s="340"/>
      <c r="D403" s="340"/>
      <c r="E403" s="340"/>
    </row>
    <row r="404" spans="1:5" s="339" customFormat="1">
      <c r="A404" s="340"/>
      <c r="B404" s="340"/>
      <c r="D404" s="340"/>
      <c r="E404" s="340"/>
    </row>
    <row r="405" spans="1:5" s="339" customFormat="1">
      <c r="A405" s="340"/>
      <c r="B405" s="340"/>
      <c r="D405" s="340"/>
      <c r="E405" s="340"/>
    </row>
    <row r="406" spans="1:5" s="339" customFormat="1">
      <c r="A406" s="340"/>
      <c r="B406" s="340"/>
      <c r="D406" s="340"/>
      <c r="E406" s="340"/>
    </row>
    <row r="407" spans="1:5" s="339" customFormat="1">
      <c r="A407" s="340"/>
      <c r="B407" s="340"/>
      <c r="D407" s="340"/>
      <c r="E407" s="340"/>
    </row>
    <row r="408" spans="1:5" s="339" customFormat="1">
      <c r="A408" s="340"/>
      <c r="B408" s="340"/>
      <c r="D408" s="340"/>
      <c r="E408" s="340"/>
    </row>
    <row r="409" spans="1:5" s="339" customFormat="1">
      <c r="A409" s="340"/>
      <c r="B409" s="340"/>
      <c r="D409" s="340"/>
      <c r="E409" s="340"/>
    </row>
    <row r="410" spans="1:5" s="339" customFormat="1">
      <c r="A410" s="340"/>
      <c r="B410" s="340"/>
      <c r="D410" s="340"/>
      <c r="E410" s="340"/>
    </row>
    <row r="411" spans="1:5" s="339" customFormat="1">
      <c r="A411" s="340"/>
      <c r="B411" s="340"/>
      <c r="D411" s="340"/>
      <c r="E411" s="340"/>
    </row>
    <row r="412" spans="1:5" s="339" customFormat="1">
      <c r="A412" s="340"/>
      <c r="B412" s="340"/>
      <c r="D412" s="340"/>
      <c r="E412" s="340"/>
    </row>
    <row r="413" spans="1:5" s="339" customFormat="1">
      <c r="A413" s="340"/>
      <c r="B413" s="340"/>
      <c r="D413" s="340"/>
      <c r="E413" s="340"/>
    </row>
    <row r="414" spans="1:5" s="339" customFormat="1">
      <c r="A414" s="340"/>
      <c r="B414" s="340"/>
      <c r="D414" s="340"/>
      <c r="E414" s="340"/>
    </row>
    <row r="415" spans="1:5" s="339" customFormat="1">
      <c r="A415" s="340"/>
      <c r="B415" s="340"/>
      <c r="D415" s="340"/>
      <c r="E415" s="340"/>
    </row>
    <row r="416" spans="1:5" s="339" customFormat="1">
      <c r="A416" s="340"/>
      <c r="B416" s="340"/>
      <c r="D416" s="340"/>
      <c r="E416" s="340"/>
    </row>
    <row r="417" spans="1:5" s="339" customFormat="1">
      <c r="A417" s="340"/>
      <c r="B417" s="340"/>
      <c r="D417" s="340"/>
      <c r="E417" s="340"/>
    </row>
    <row r="418" spans="1:5" s="339" customFormat="1">
      <c r="A418" s="340"/>
      <c r="B418" s="340"/>
      <c r="D418" s="340"/>
      <c r="E418" s="340"/>
    </row>
    <row r="419" spans="1:5" s="339" customFormat="1">
      <c r="A419" s="340"/>
      <c r="B419" s="340"/>
      <c r="D419" s="340"/>
      <c r="E419" s="340"/>
    </row>
    <row r="420" spans="1:5" s="339" customFormat="1">
      <c r="A420" s="340"/>
      <c r="B420" s="340"/>
      <c r="D420" s="340"/>
      <c r="E420" s="340"/>
    </row>
    <row r="421" spans="1:5" s="339" customFormat="1">
      <c r="A421" s="340"/>
      <c r="B421" s="340"/>
      <c r="D421" s="340"/>
      <c r="E421" s="340"/>
    </row>
    <row r="422" spans="1:5" s="339" customFormat="1">
      <c r="A422" s="340"/>
      <c r="B422" s="340"/>
      <c r="D422" s="340"/>
      <c r="E422" s="340"/>
    </row>
    <row r="423" spans="1:5" s="339" customFormat="1">
      <c r="A423" s="340"/>
      <c r="B423" s="340"/>
      <c r="D423" s="340"/>
      <c r="E423" s="340"/>
    </row>
    <row r="424" spans="1:5" s="339" customFormat="1">
      <c r="A424" s="340"/>
      <c r="B424" s="340"/>
      <c r="D424" s="340"/>
      <c r="E424" s="340"/>
    </row>
    <row r="425" spans="1:5" s="339" customFormat="1">
      <c r="A425" s="340"/>
      <c r="B425" s="340"/>
      <c r="D425" s="340"/>
      <c r="E425" s="340"/>
    </row>
    <row r="426" spans="1:5" s="339" customFormat="1">
      <c r="A426" s="340"/>
      <c r="B426" s="340"/>
      <c r="D426" s="340"/>
      <c r="E426" s="340"/>
    </row>
    <row r="427" spans="1:5" s="339" customFormat="1">
      <c r="A427" s="340"/>
      <c r="B427" s="340"/>
      <c r="D427" s="340"/>
      <c r="E427" s="340"/>
    </row>
    <row r="428" spans="1:5" s="339" customFormat="1">
      <c r="A428" s="340"/>
      <c r="B428" s="340"/>
      <c r="D428" s="340"/>
      <c r="E428" s="340"/>
    </row>
    <row r="429" spans="1:5" s="339" customFormat="1">
      <c r="A429" s="340"/>
      <c r="B429" s="340"/>
      <c r="D429" s="340"/>
      <c r="E429" s="340"/>
    </row>
    <row r="430" spans="1:5" s="339" customFormat="1">
      <c r="A430" s="340"/>
      <c r="B430" s="340"/>
      <c r="D430" s="340"/>
      <c r="E430" s="340"/>
    </row>
    <row r="431" spans="1:5" s="339" customFormat="1">
      <c r="A431" s="340"/>
      <c r="B431" s="340"/>
      <c r="D431" s="340"/>
      <c r="E431" s="340"/>
    </row>
    <row r="432" spans="1:5" s="339" customFormat="1">
      <c r="A432" s="340"/>
      <c r="B432" s="340"/>
      <c r="D432" s="340"/>
      <c r="E432" s="340"/>
    </row>
    <row r="433" spans="1:5" s="339" customFormat="1">
      <c r="A433" s="340"/>
      <c r="B433" s="340"/>
      <c r="D433" s="340"/>
      <c r="E433" s="340"/>
    </row>
    <row r="434" spans="1:5" s="339" customFormat="1">
      <c r="A434" s="340"/>
      <c r="B434" s="340"/>
      <c r="D434" s="340"/>
      <c r="E434" s="340"/>
    </row>
    <row r="435" spans="1:5" s="339" customFormat="1">
      <c r="A435" s="340"/>
      <c r="B435" s="340"/>
      <c r="D435" s="340"/>
      <c r="E435" s="340"/>
    </row>
    <row r="436" spans="1:5" s="339" customFormat="1">
      <c r="A436" s="340"/>
      <c r="B436" s="340"/>
      <c r="D436" s="340"/>
      <c r="E436" s="340"/>
    </row>
    <row r="437" spans="1:5" s="339" customFormat="1">
      <c r="A437" s="340"/>
      <c r="B437" s="340"/>
      <c r="D437" s="340"/>
      <c r="E437" s="340"/>
    </row>
    <row r="438" spans="1:5" s="339" customFormat="1">
      <c r="A438" s="340"/>
      <c r="B438" s="340"/>
      <c r="D438" s="340"/>
      <c r="E438" s="340"/>
    </row>
    <row r="439" spans="1:5" s="339" customFormat="1">
      <c r="A439" s="340"/>
      <c r="B439" s="340"/>
      <c r="D439" s="340"/>
      <c r="E439" s="340"/>
    </row>
    <row r="440" spans="1:5" s="339" customFormat="1">
      <c r="A440" s="340"/>
      <c r="B440" s="340"/>
      <c r="D440" s="340"/>
      <c r="E440" s="340"/>
    </row>
    <row r="441" spans="1:5" s="339" customFormat="1">
      <c r="A441" s="340"/>
      <c r="B441" s="340"/>
      <c r="D441" s="340"/>
      <c r="E441" s="340"/>
    </row>
    <row r="442" spans="1:5" s="339" customFormat="1">
      <c r="A442" s="340"/>
      <c r="B442" s="340"/>
      <c r="D442" s="340"/>
      <c r="E442" s="340"/>
    </row>
    <row r="443" spans="1:5" s="339" customFormat="1">
      <c r="A443" s="340"/>
      <c r="B443" s="340"/>
      <c r="D443" s="340"/>
      <c r="E443" s="340"/>
    </row>
    <row r="444" spans="1:5" s="339" customFormat="1">
      <c r="A444" s="340"/>
      <c r="B444" s="340"/>
      <c r="D444" s="340"/>
      <c r="E444" s="340"/>
    </row>
    <row r="445" spans="1:5" s="339" customFormat="1">
      <c r="A445" s="340"/>
      <c r="B445" s="340"/>
      <c r="D445" s="340"/>
      <c r="E445" s="340"/>
    </row>
    <row r="446" spans="1:5" s="339" customFormat="1">
      <c r="A446" s="340"/>
      <c r="B446" s="340"/>
      <c r="D446" s="340"/>
      <c r="E446" s="340"/>
    </row>
    <row r="447" spans="1:5" s="339" customFormat="1">
      <c r="A447" s="340"/>
      <c r="B447" s="340"/>
      <c r="D447" s="340"/>
      <c r="E447" s="340"/>
    </row>
    <row r="448" spans="1:5" s="339" customFormat="1">
      <c r="A448" s="340"/>
      <c r="B448" s="340"/>
      <c r="D448" s="340"/>
      <c r="E448" s="340"/>
    </row>
    <row r="449" spans="1:5" s="339" customFormat="1">
      <c r="A449" s="340"/>
      <c r="B449" s="340"/>
      <c r="D449" s="340"/>
      <c r="E449" s="340"/>
    </row>
    <row r="450" spans="1:5" s="339" customFormat="1">
      <c r="A450" s="340"/>
      <c r="B450" s="340"/>
      <c r="D450" s="340"/>
      <c r="E450" s="340"/>
    </row>
    <row r="451" spans="1:5" s="339" customFormat="1">
      <c r="A451" s="340"/>
      <c r="B451" s="340"/>
      <c r="D451" s="340"/>
      <c r="E451" s="340"/>
    </row>
    <row r="452" spans="1:5" s="339" customFormat="1">
      <c r="A452" s="340"/>
      <c r="B452" s="340"/>
      <c r="D452" s="340"/>
      <c r="E452" s="340"/>
    </row>
    <row r="453" spans="1:5" s="339" customFormat="1">
      <c r="A453" s="340"/>
      <c r="B453" s="340"/>
      <c r="D453" s="340"/>
      <c r="E453" s="340"/>
    </row>
    <row r="454" spans="1:5" s="339" customFormat="1">
      <c r="A454" s="340"/>
      <c r="B454" s="340"/>
      <c r="D454" s="340"/>
      <c r="E454" s="340"/>
    </row>
    <row r="455" spans="1:5" s="339" customFormat="1">
      <c r="A455" s="340"/>
      <c r="B455" s="340"/>
      <c r="D455" s="340"/>
      <c r="E455" s="340"/>
    </row>
    <row r="456" spans="1:5" s="339" customFormat="1">
      <c r="A456" s="340"/>
      <c r="B456" s="340"/>
      <c r="D456" s="340"/>
      <c r="E456" s="340"/>
    </row>
    <row r="457" spans="1:5" s="339" customFormat="1">
      <c r="A457" s="340"/>
      <c r="B457" s="340"/>
      <c r="D457" s="340"/>
      <c r="E457" s="340"/>
    </row>
    <row r="458" spans="1:5" s="339" customFormat="1">
      <c r="A458" s="340"/>
      <c r="B458" s="340"/>
      <c r="D458" s="340"/>
      <c r="E458" s="340"/>
    </row>
    <row r="459" spans="1:5" s="339" customFormat="1">
      <c r="A459" s="340"/>
      <c r="B459" s="340"/>
      <c r="D459" s="340"/>
      <c r="E459" s="340"/>
    </row>
    <row r="460" spans="1:5" s="339" customFormat="1">
      <c r="A460" s="340"/>
      <c r="B460" s="340"/>
      <c r="D460" s="340"/>
      <c r="E460" s="340"/>
    </row>
    <row r="461" spans="1:5" s="339" customFormat="1">
      <c r="A461" s="340"/>
      <c r="B461" s="340"/>
      <c r="D461" s="340"/>
      <c r="E461" s="340"/>
    </row>
    <row r="462" spans="1:5" s="339" customFormat="1">
      <c r="A462" s="340"/>
      <c r="B462" s="340"/>
      <c r="D462" s="340"/>
      <c r="E462" s="340"/>
    </row>
    <row r="463" spans="1:5" s="339" customFormat="1">
      <c r="A463" s="340"/>
      <c r="B463" s="340"/>
      <c r="D463" s="340"/>
      <c r="E463" s="340"/>
    </row>
    <row r="464" spans="1:5" s="339" customFormat="1">
      <c r="A464" s="340"/>
      <c r="B464" s="340"/>
      <c r="D464" s="340"/>
      <c r="E464" s="340"/>
    </row>
    <row r="465" spans="1:5" s="339" customFormat="1">
      <c r="A465" s="340"/>
      <c r="B465" s="340"/>
      <c r="D465" s="340"/>
      <c r="E465" s="340"/>
    </row>
    <row r="466" spans="1:5" s="339" customFormat="1">
      <c r="A466" s="340"/>
      <c r="B466" s="340"/>
      <c r="D466" s="340"/>
      <c r="E466" s="340"/>
    </row>
    <row r="467" spans="1:5" s="339" customFormat="1">
      <c r="A467" s="340"/>
      <c r="B467" s="340"/>
      <c r="D467" s="340"/>
      <c r="E467" s="340"/>
    </row>
    <row r="468" spans="1:5" s="339" customFormat="1">
      <c r="A468" s="340"/>
      <c r="B468" s="340"/>
      <c r="D468" s="340"/>
      <c r="E468" s="340"/>
    </row>
    <row r="469" spans="1:5" s="339" customFormat="1">
      <c r="A469" s="340"/>
      <c r="B469" s="340"/>
      <c r="D469" s="340"/>
      <c r="E469" s="340"/>
    </row>
    <row r="470" spans="1:5" s="339" customFormat="1">
      <c r="A470" s="340"/>
      <c r="B470" s="340"/>
      <c r="D470" s="340"/>
      <c r="E470" s="340"/>
    </row>
    <row r="471" spans="1:5" s="339" customFormat="1">
      <c r="A471" s="340"/>
      <c r="B471" s="340"/>
      <c r="D471" s="340"/>
      <c r="E471" s="340"/>
    </row>
    <row r="472" spans="1:5" s="339" customFormat="1">
      <c r="A472" s="340"/>
      <c r="B472" s="340"/>
      <c r="D472" s="340"/>
      <c r="E472" s="340"/>
    </row>
    <row r="473" spans="1:5" s="339" customFormat="1">
      <c r="A473" s="340"/>
      <c r="B473" s="340"/>
      <c r="D473" s="340"/>
      <c r="E473" s="340"/>
    </row>
    <row r="474" spans="1:5" s="339" customFormat="1">
      <c r="A474" s="340"/>
      <c r="B474" s="340"/>
      <c r="D474" s="340"/>
      <c r="E474" s="340"/>
    </row>
    <row r="475" spans="1:5" s="339" customFormat="1">
      <c r="A475" s="340"/>
      <c r="B475" s="340"/>
      <c r="D475" s="340"/>
      <c r="E475" s="340"/>
    </row>
    <row r="476" spans="1:5" s="339" customFormat="1">
      <c r="A476" s="340"/>
      <c r="B476" s="340"/>
      <c r="D476" s="340"/>
      <c r="E476" s="340"/>
    </row>
    <row r="477" spans="1:5" s="339" customFormat="1">
      <c r="A477" s="340"/>
      <c r="B477" s="340"/>
      <c r="D477" s="340"/>
      <c r="E477" s="340"/>
    </row>
    <row r="478" spans="1:5" s="339" customFormat="1">
      <c r="A478" s="340"/>
      <c r="B478" s="340"/>
      <c r="D478" s="340"/>
      <c r="E478" s="340"/>
    </row>
    <row r="479" spans="1:5" s="339" customFormat="1">
      <c r="A479" s="340"/>
      <c r="B479" s="340"/>
      <c r="D479" s="340"/>
      <c r="E479" s="340"/>
    </row>
    <row r="480" spans="1:5" s="339" customFormat="1">
      <c r="A480" s="340"/>
      <c r="B480" s="340"/>
      <c r="D480" s="340"/>
      <c r="E480" s="340"/>
    </row>
    <row r="481" spans="1:5" s="339" customFormat="1">
      <c r="A481" s="340"/>
      <c r="B481" s="340"/>
      <c r="D481" s="340"/>
      <c r="E481" s="340"/>
    </row>
    <row r="482" spans="1:5" s="339" customFormat="1">
      <c r="A482" s="340"/>
      <c r="B482" s="340"/>
      <c r="D482" s="340"/>
      <c r="E482" s="340"/>
    </row>
    <row r="483" spans="1:5" s="339" customFormat="1">
      <c r="A483" s="340"/>
      <c r="B483" s="340"/>
      <c r="D483" s="340"/>
      <c r="E483" s="340"/>
    </row>
    <row r="484" spans="1:5" s="339" customFormat="1">
      <c r="A484" s="340"/>
      <c r="B484" s="340"/>
      <c r="D484" s="340"/>
      <c r="E484" s="340"/>
    </row>
    <row r="485" spans="1:5" s="339" customFormat="1">
      <c r="A485" s="340"/>
      <c r="B485" s="340"/>
      <c r="D485" s="340"/>
      <c r="E485" s="340"/>
    </row>
    <row r="486" spans="1:5" s="339" customFormat="1">
      <c r="A486" s="340"/>
      <c r="B486" s="340"/>
      <c r="D486" s="340"/>
      <c r="E486" s="340"/>
    </row>
    <row r="487" spans="1:5" s="339" customFormat="1">
      <c r="A487" s="340"/>
      <c r="B487" s="340"/>
      <c r="D487" s="340"/>
      <c r="E487" s="340"/>
    </row>
    <row r="488" spans="1:5" s="339" customFormat="1">
      <c r="A488" s="340"/>
      <c r="B488" s="340"/>
      <c r="D488" s="340"/>
      <c r="E488" s="340"/>
    </row>
    <row r="489" spans="1:5" s="339" customFormat="1">
      <c r="A489" s="340"/>
      <c r="B489" s="340"/>
      <c r="D489" s="340"/>
      <c r="E489" s="340"/>
    </row>
    <row r="490" spans="1:5" s="339" customFormat="1">
      <c r="A490" s="340"/>
      <c r="B490" s="340"/>
      <c r="D490" s="340"/>
      <c r="E490" s="340"/>
    </row>
    <row r="491" spans="1:5" s="339" customFormat="1">
      <c r="A491" s="340"/>
      <c r="B491" s="340"/>
      <c r="D491" s="340"/>
      <c r="E491" s="340"/>
    </row>
    <row r="492" spans="1:5" s="339" customFormat="1">
      <c r="A492" s="340"/>
      <c r="B492" s="340"/>
      <c r="D492" s="340"/>
      <c r="E492" s="340"/>
    </row>
    <row r="493" spans="1:5" s="339" customFormat="1">
      <c r="A493" s="340"/>
      <c r="B493" s="340"/>
      <c r="D493" s="340"/>
      <c r="E493" s="340"/>
    </row>
    <row r="494" spans="1:5" s="339" customFormat="1">
      <c r="A494" s="340"/>
      <c r="B494" s="340"/>
      <c r="D494" s="340"/>
      <c r="E494" s="340"/>
    </row>
    <row r="495" spans="1:5" s="339" customFormat="1">
      <c r="A495" s="340"/>
      <c r="B495" s="340"/>
      <c r="D495" s="340"/>
      <c r="E495" s="340"/>
    </row>
    <row r="496" spans="1:5" s="339" customFormat="1">
      <c r="A496" s="340"/>
      <c r="B496" s="340"/>
      <c r="D496" s="340"/>
      <c r="E496" s="340"/>
    </row>
    <row r="497" spans="1:5" s="339" customFormat="1">
      <c r="A497" s="340"/>
      <c r="B497" s="340"/>
      <c r="D497" s="340"/>
      <c r="E497" s="340"/>
    </row>
    <row r="498" spans="1:5" s="339" customFormat="1">
      <c r="A498" s="340"/>
      <c r="B498" s="340"/>
      <c r="D498" s="340"/>
      <c r="E498" s="340"/>
    </row>
    <row r="499" spans="1:5" s="339" customFormat="1">
      <c r="A499" s="340"/>
      <c r="B499" s="340"/>
      <c r="D499" s="340"/>
      <c r="E499" s="340"/>
    </row>
    <row r="500" spans="1:5" s="339" customFormat="1">
      <c r="A500" s="340"/>
      <c r="B500" s="340"/>
      <c r="D500" s="340"/>
      <c r="E500" s="340"/>
    </row>
    <row r="501" spans="1:5" s="339" customFormat="1">
      <c r="A501" s="340"/>
      <c r="B501" s="340"/>
      <c r="D501" s="340"/>
      <c r="E501" s="340"/>
    </row>
    <row r="502" spans="1:5" s="339" customFormat="1">
      <c r="A502" s="340"/>
      <c r="B502" s="340"/>
      <c r="D502" s="340"/>
      <c r="E502" s="340"/>
    </row>
    <row r="503" spans="1:5" s="339" customFormat="1">
      <c r="A503" s="340"/>
      <c r="B503" s="340"/>
      <c r="D503" s="340"/>
      <c r="E503" s="340"/>
    </row>
    <row r="504" spans="1:5" s="339" customFormat="1">
      <c r="A504" s="340"/>
      <c r="B504" s="340"/>
      <c r="D504" s="340"/>
      <c r="E504" s="340"/>
    </row>
    <row r="505" spans="1:5" s="339" customFormat="1">
      <c r="A505" s="340"/>
      <c r="B505" s="340"/>
      <c r="D505" s="340"/>
      <c r="E505" s="340"/>
    </row>
    <row r="506" spans="1:5" s="339" customFormat="1">
      <c r="A506" s="340"/>
      <c r="B506" s="340"/>
      <c r="D506" s="340"/>
      <c r="E506" s="340"/>
    </row>
    <row r="507" spans="1:5" s="339" customFormat="1">
      <c r="A507" s="340"/>
      <c r="B507" s="340"/>
      <c r="D507" s="340"/>
      <c r="E507" s="340"/>
    </row>
    <row r="508" spans="1:5" s="339" customFormat="1">
      <c r="A508" s="340"/>
      <c r="B508" s="340"/>
      <c r="D508" s="340"/>
      <c r="E508" s="340"/>
    </row>
    <row r="509" spans="1:5" s="339" customFormat="1">
      <c r="A509" s="340"/>
      <c r="B509" s="340"/>
      <c r="D509" s="340"/>
      <c r="E509" s="340"/>
    </row>
    <row r="510" spans="1:5" s="339" customFormat="1">
      <c r="A510" s="340"/>
      <c r="B510" s="340"/>
      <c r="D510" s="340"/>
      <c r="E510" s="340"/>
    </row>
    <row r="511" spans="1:5" s="339" customFormat="1">
      <c r="A511" s="340"/>
      <c r="B511" s="340"/>
      <c r="D511" s="340"/>
      <c r="E511" s="340"/>
    </row>
    <row r="512" spans="1:5" s="339" customFormat="1">
      <c r="A512" s="340"/>
      <c r="B512" s="340"/>
      <c r="D512" s="340"/>
      <c r="E512" s="340"/>
    </row>
    <row r="513" spans="1:5" s="339" customFormat="1">
      <c r="A513" s="340"/>
      <c r="B513" s="340"/>
      <c r="D513" s="340"/>
      <c r="E513" s="340"/>
    </row>
    <row r="514" spans="1:5" s="339" customFormat="1">
      <c r="A514" s="340"/>
      <c r="B514" s="340"/>
      <c r="D514" s="340"/>
      <c r="E514" s="340"/>
    </row>
    <row r="515" spans="1:5" s="339" customFormat="1">
      <c r="A515" s="340"/>
      <c r="B515" s="340"/>
      <c r="D515" s="340"/>
      <c r="E515" s="340"/>
    </row>
    <row r="516" spans="1:5" s="339" customFormat="1">
      <c r="A516" s="340"/>
      <c r="B516" s="340"/>
      <c r="D516" s="340"/>
      <c r="E516" s="340"/>
    </row>
    <row r="517" spans="1:5" s="339" customFormat="1">
      <c r="A517" s="340"/>
      <c r="B517" s="340"/>
      <c r="D517" s="340"/>
      <c r="E517" s="340"/>
    </row>
    <row r="518" spans="1:5" s="339" customFormat="1">
      <c r="A518" s="340"/>
      <c r="B518" s="340"/>
      <c r="D518" s="340"/>
      <c r="E518" s="340"/>
    </row>
    <row r="519" spans="1:5" s="339" customFormat="1">
      <c r="A519" s="340"/>
      <c r="B519" s="340"/>
      <c r="D519" s="340"/>
      <c r="E519" s="340"/>
    </row>
    <row r="520" spans="1:5" s="339" customFormat="1">
      <c r="A520" s="340"/>
      <c r="B520" s="340"/>
      <c r="D520" s="340"/>
      <c r="E520" s="340"/>
    </row>
    <row r="521" spans="1:5" s="339" customFormat="1">
      <c r="A521" s="340"/>
      <c r="B521" s="340"/>
      <c r="D521" s="340"/>
      <c r="E521" s="340"/>
    </row>
    <row r="522" spans="1:5" s="339" customFormat="1">
      <c r="A522" s="340"/>
      <c r="B522" s="340"/>
      <c r="D522" s="340"/>
      <c r="E522" s="340"/>
    </row>
    <row r="523" spans="1:5" s="339" customFormat="1">
      <c r="A523" s="340"/>
      <c r="B523" s="340"/>
      <c r="D523" s="340"/>
      <c r="E523" s="340"/>
    </row>
    <row r="524" spans="1:5" s="339" customFormat="1">
      <c r="A524" s="340"/>
      <c r="B524" s="340"/>
      <c r="D524" s="340"/>
      <c r="E524" s="340"/>
    </row>
    <row r="525" spans="1:5" s="339" customFormat="1">
      <c r="A525" s="340"/>
      <c r="B525" s="340"/>
      <c r="D525" s="340"/>
      <c r="E525" s="340"/>
    </row>
    <row r="526" spans="1:5" s="339" customFormat="1">
      <c r="A526" s="340"/>
      <c r="B526" s="340"/>
      <c r="D526" s="340"/>
      <c r="E526" s="340"/>
    </row>
    <row r="527" spans="1:5" s="339" customFormat="1">
      <c r="A527" s="340"/>
      <c r="B527" s="340"/>
      <c r="D527" s="340"/>
      <c r="E527" s="340"/>
    </row>
    <row r="528" spans="1:5" s="339" customFormat="1">
      <c r="A528" s="340"/>
      <c r="B528" s="340"/>
      <c r="D528" s="340"/>
      <c r="E528" s="340"/>
    </row>
    <row r="529" spans="1:5" s="339" customFormat="1">
      <c r="A529" s="340"/>
      <c r="B529" s="340"/>
      <c r="D529" s="340"/>
      <c r="E529" s="340"/>
    </row>
    <row r="530" spans="1:5" s="339" customFormat="1">
      <c r="A530" s="340"/>
      <c r="B530" s="340"/>
      <c r="D530" s="340"/>
      <c r="E530" s="340"/>
    </row>
    <row r="531" spans="1:5" s="339" customFormat="1">
      <c r="A531" s="340"/>
      <c r="B531" s="340"/>
      <c r="D531" s="340"/>
      <c r="E531" s="340"/>
    </row>
    <row r="532" spans="1:5" s="339" customFormat="1">
      <c r="A532" s="340"/>
      <c r="B532" s="340"/>
      <c r="D532" s="340"/>
      <c r="E532" s="340"/>
    </row>
    <row r="533" spans="1:5" s="339" customFormat="1">
      <c r="A533" s="340"/>
      <c r="B533" s="340"/>
      <c r="D533" s="340"/>
      <c r="E533" s="340"/>
    </row>
    <row r="534" spans="1:5" s="339" customFormat="1">
      <c r="A534" s="340"/>
      <c r="B534" s="340"/>
      <c r="D534" s="340"/>
      <c r="E534" s="340"/>
    </row>
    <row r="535" spans="1:5" s="339" customFormat="1">
      <c r="A535" s="340"/>
      <c r="B535" s="340"/>
      <c r="D535" s="340"/>
      <c r="E535" s="340"/>
    </row>
    <row r="536" spans="1:5" s="339" customFormat="1">
      <c r="A536" s="340"/>
      <c r="B536" s="340"/>
      <c r="D536" s="340"/>
      <c r="E536" s="340"/>
    </row>
    <row r="537" spans="1:5" s="339" customFormat="1">
      <c r="A537" s="340"/>
      <c r="B537" s="340"/>
      <c r="D537" s="340"/>
      <c r="E537" s="340"/>
    </row>
    <row r="538" spans="1:5" s="339" customFormat="1">
      <c r="A538" s="340"/>
      <c r="B538" s="340"/>
      <c r="D538" s="340"/>
      <c r="E538" s="340"/>
    </row>
    <row r="539" spans="1:5" s="339" customFormat="1">
      <c r="A539" s="340"/>
      <c r="B539" s="340"/>
      <c r="D539" s="340"/>
      <c r="E539" s="340"/>
    </row>
    <row r="540" spans="1:5" s="339" customFormat="1">
      <c r="A540" s="340"/>
      <c r="B540" s="340"/>
      <c r="D540" s="340"/>
      <c r="E540" s="340"/>
    </row>
    <row r="541" spans="1:5" s="339" customFormat="1">
      <c r="A541" s="340"/>
      <c r="B541" s="340"/>
      <c r="D541" s="340"/>
      <c r="E541" s="340"/>
    </row>
    <row r="542" spans="1:5" s="339" customFormat="1">
      <c r="A542" s="340"/>
      <c r="B542" s="340"/>
      <c r="D542" s="340"/>
      <c r="E542" s="340"/>
    </row>
    <row r="543" spans="1:5" s="339" customFormat="1">
      <c r="A543" s="340"/>
      <c r="B543" s="340"/>
      <c r="D543" s="340"/>
      <c r="E543" s="340"/>
    </row>
    <row r="544" spans="1:5" s="339" customFormat="1">
      <c r="A544" s="340"/>
      <c r="B544" s="340"/>
      <c r="D544" s="340"/>
      <c r="E544" s="340"/>
    </row>
    <row r="545" spans="1:5" s="339" customFormat="1">
      <c r="A545" s="340"/>
      <c r="B545" s="340"/>
      <c r="D545" s="340"/>
      <c r="E545" s="340"/>
    </row>
    <row r="546" spans="1:5" s="339" customFormat="1">
      <c r="A546" s="340"/>
      <c r="B546" s="340"/>
      <c r="D546" s="340"/>
      <c r="E546" s="340"/>
    </row>
    <row r="547" spans="1:5" s="339" customFormat="1">
      <c r="A547" s="340"/>
      <c r="B547" s="340"/>
      <c r="D547" s="340"/>
      <c r="E547" s="340"/>
    </row>
    <row r="548" spans="1:5" s="339" customFormat="1">
      <c r="A548" s="340"/>
      <c r="B548" s="340"/>
      <c r="D548" s="340"/>
      <c r="E548" s="340"/>
    </row>
    <row r="549" spans="1:5" s="339" customFormat="1">
      <c r="A549" s="340"/>
      <c r="B549" s="340"/>
      <c r="D549" s="340"/>
      <c r="E549" s="340"/>
    </row>
    <row r="550" spans="1:5" s="339" customFormat="1">
      <c r="A550" s="340"/>
      <c r="B550" s="340"/>
      <c r="D550" s="340"/>
      <c r="E550" s="340"/>
    </row>
    <row r="551" spans="1:5" s="339" customFormat="1">
      <c r="A551" s="340"/>
      <c r="B551" s="340"/>
      <c r="D551" s="340"/>
      <c r="E551" s="340"/>
    </row>
    <row r="552" spans="1:5" s="339" customFormat="1">
      <c r="A552" s="340"/>
      <c r="B552" s="340"/>
      <c r="D552" s="340"/>
      <c r="E552" s="340"/>
    </row>
    <row r="553" spans="1:5" s="339" customFormat="1">
      <c r="A553" s="340"/>
      <c r="B553" s="340"/>
      <c r="D553" s="340"/>
      <c r="E553" s="340"/>
    </row>
    <row r="554" spans="1:5" s="339" customFormat="1">
      <c r="A554" s="340"/>
      <c r="B554" s="340"/>
      <c r="D554" s="340"/>
      <c r="E554" s="340"/>
    </row>
    <row r="555" spans="1:5" s="339" customFormat="1">
      <c r="A555" s="340"/>
      <c r="B555" s="340"/>
      <c r="D555" s="340"/>
      <c r="E555" s="340"/>
    </row>
    <row r="556" spans="1:5" s="339" customFormat="1">
      <c r="A556" s="340"/>
      <c r="B556" s="340"/>
      <c r="D556" s="340"/>
      <c r="E556" s="340"/>
    </row>
    <row r="557" spans="1:5" s="339" customFormat="1">
      <c r="A557" s="340"/>
      <c r="B557" s="340"/>
      <c r="D557" s="340"/>
      <c r="E557" s="340"/>
    </row>
    <row r="558" spans="1:5" s="339" customFormat="1">
      <c r="A558" s="340"/>
      <c r="B558" s="340"/>
      <c r="D558" s="340"/>
      <c r="E558" s="340"/>
    </row>
    <row r="559" spans="1:5" s="339" customFormat="1">
      <c r="A559" s="340"/>
      <c r="B559" s="340"/>
      <c r="D559" s="340"/>
      <c r="E559" s="340"/>
    </row>
    <row r="560" spans="1:5" s="339" customFormat="1">
      <c r="A560" s="340"/>
      <c r="B560" s="340"/>
      <c r="D560" s="340"/>
      <c r="E560" s="340"/>
    </row>
    <row r="561" spans="1:5" s="339" customFormat="1">
      <c r="A561" s="340"/>
      <c r="B561" s="340"/>
      <c r="D561" s="340"/>
      <c r="E561" s="340"/>
    </row>
    <row r="562" spans="1:5" s="339" customFormat="1">
      <c r="A562" s="340"/>
      <c r="B562" s="340"/>
      <c r="D562" s="340"/>
      <c r="E562" s="340"/>
    </row>
    <row r="563" spans="1:5" s="339" customFormat="1">
      <c r="A563" s="340"/>
      <c r="B563" s="340"/>
      <c r="D563" s="340"/>
      <c r="E563" s="340"/>
    </row>
    <row r="564" spans="1:5" s="339" customFormat="1">
      <c r="A564" s="340"/>
      <c r="B564" s="340"/>
      <c r="D564" s="340"/>
      <c r="E564" s="340"/>
    </row>
    <row r="565" spans="1:5" s="339" customFormat="1">
      <c r="A565" s="340"/>
      <c r="B565" s="340"/>
      <c r="D565" s="340"/>
      <c r="E565" s="340"/>
    </row>
    <row r="566" spans="1:5" s="339" customFormat="1">
      <c r="A566" s="340"/>
      <c r="B566" s="340"/>
      <c r="D566" s="340"/>
      <c r="E566" s="340"/>
    </row>
    <row r="567" spans="1:5" s="339" customFormat="1">
      <c r="A567" s="340"/>
      <c r="B567" s="340"/>
      <c r="D567" s="340"/>
      <c r="E567" s="340"/>
    </row>
    <row r="568" spans="1:5" s="339" customFormat="1">
      <c r="A568" s="340"/>
      <c r="B568" s="340"/>
      <c r="D568" s="340"/>
      <c r="E568" s="340"/>
    </row>
    <row r="569" spans="1:5" s="339" customFormat="1">
      <c r="A569" s="340"/>
      <c r="B569" s="340"/>
      <c r="D569" s="340"/>
      <c r="E569" s="340"/>
    </row>
    <row r="570" spans="1:5" s="339" customFormat="1">
      <c r="A570" s="340"/>
      <c r="B570" s="340"/>
      <c r="D570" s="340"/>
      <c r="E570" s="340"/>
    </row>
    <row r="571" spans="1:5" s="339" customFormat="1">
      <c r="A571" s="340"/>
      <c r="B571" s="340"/>
      <c r="D571" s="340"/>
      <c r="E571" s="340"/>
    </row>
    <row r="572" spans="1:5" s="339" customFormat="1">
      <c r="A572" s="340"/>
      <c r="B572" s="340"/>
      <c r="D572" s="340"/>
      <c r="E572" s="340"/>
    </row>
    <row r="573" spans="1:5" s="339" customFormat="1">
      <c r="A573" s="340"/>
      <c r="B573" s="340"/>
      <c r="D573" s="340"/>
      <c r="E573" s="340"/>
    </row>
    <row r="574" spans="1:5" s="339" customFormat="1">
      <c r="A574" s="340"/>
      <c r="B574" s="340"/>
      <c r="D574" s="340"/>
      <c r="E574" s="340"/>
    </row>
    <row r="575" spans="1:5" s="339" customFormat="1">
      <c r="A575" s="340"/>
      <c r="B575" s="340"/>
      <c r="D575" s="340"/>
      <c r="E575" s="340"/>
    </row>
    <row r="576" spans="1:5" s="339" customFormat="1">
      <c r="A576" s="340"/>
      <c r="B576" s="340"/>
      <c r="D576" s="340"/>
      <c r="E576" s="340"/>
    </row>
    <row r="577" spans="1:5" s="339" customFormat="1">
      <c r="A577" s="340"/>
      <c r="B577" s="340"/>
      <c r="D577" s="340"/>
      <c r="E577" s="340"/>
    </row>
    <row r="578" spans="1:5" s="339" customFormat="1">
      <c r="A578" s="340"/>
      <c r="B578" s="340"/>
      <c r="D578" s="340"/>
      <c r="E578" s="340"/>
    </row>
    <row r="579" spans="1:5" s="339" customFormat="1">
      <c r="A579" s="340"/>
      <c r="B579" s="340"/>
      <c r="D579" s="340"/>
      <c r="E579" s="340"/>
    </row>
    <row r="580" spans="1:5" s="339" customFormat="1">
      <c r="A580" s="340"/>
      <c r="B580" s="340"/>
      <c r="D580" s="340"/>
      <c r="E580" s="340"/>
    </row>
    <row r="581" spans="1:5" s="339" customFormat="1">
      <c r="A581" s="340"/>
      <c r="B581" s="340"/>
      <c r="D581" s="340"/>
      <c r="E581" s="340"/>
    </row>
    <row r="582" spans="1:5" s="339" customFormat="1">
      <c r="A582" s="340"/>
      <c r="B582" s="340"/>
      <c r="D582" s="340"/>
      <c r="E582" s="340"/>
    </row>
    <row r="583" spans="1:5" s="339" customFormat="1">
      <c r="A583" s="340"/>
      <c r="B583" s="340"/>
      <c r="D583" s="340"/>
      <c r="E583" s="340"/>
    </row>
    <row r="584" spans="1:5" s="339" customFormat="1">
      <c r="A584" s="340"/>
      <c r="B584" s="340"/>
      <c r="D584" s="340"/>
      <c r="E584" s="340"/>
    </row>
    <row r="585" spans="1:5" s="339" customFormat="1">
      <c r="A585" s="340"/>
      <c r="B585" s="340"/>
      <c r="D585" s="340"/>
      <c r="E585" s="340"/>
    </row>
    <row r="586" spans="1:5" s="339" customFormat="1">
      <c r="A586" s="340"/>
      <c r="B586" s="340"/>
      <c r="D586" s="340"/>
      <c r="E586" s="340"/>
    </row>
    <row r="587" spans="1:5" s="339" customFormat="1">
      <c r="A587" s="340"/>
      <c r="B587" s="340"/>
      <c r="D587" s="340"/>
      <c r="E587" s="340"/>
    </row>
    <row r="588" spans="1:5" s="339" customFormat="1">
      <c r="A588" s="340"/>
      <c r="B588" s="340"/>
      <c r="D588" s="340"/>
      <c r="E588" s="340"/>
    </row>
    <row r="589" spans="1:5" s="339" customFormat="1">
      <c r="A589" s="340"/>
      <c r="B589" s="340"/>
      <c r="D589" s="340"/>
      <c r="E589" s="340"/>
    </row>
    <row r="590" spans="1:5" s="339" customFormat="1">
      <c r="A590" s="340"/>
      <c r="B590" s="340"/>
      <c r="D590" s="340"/>
      <c r="E590" s="340"/>
    </row>
    <row r="591" spans="1:5" s="339" customFormat="1">
      <c r="A591" s="340"/>
      <c r="B591" s="340"/>
      <c r="D591" s="340"/>
      <c r="E591" s="340"/>
    </row>
    <row r="592" spans="1:5" s="339" customFormat="1">
      <c r="A592" s="340"/>
      <c r="B592" s="340"/>
      <c r="D592" s="340"/>
      <c r="E592" s="340"/>
    </row>
    <row r="593" spans="1:5" s="339" customFormat="1">
      <c r="A593" s="340"/>
      <c r="B593" s="340"/>
      <c r="D593" s="340"/>
      <c r="E593" s="340"/>
    </row>
    <row r="594" spans="1:5" s="339" customFormat="1">
      <c r="A594" s="340"/>
      <c r="B594" s="340"/>
      <c r="D594" s="340"/>
      <c r="E594" s="340"/>
    </row>
    <row r="595" spans="1:5" s="339" customFormat="1">
      <c r="A595" s="340"/>
      <c r="B595" s="340"/>
      <c r="D595" s="340"/>
      <c r="E595" s="340"/>
    </row>
    <row r="596" spans="1:5" s="339" customFormat="1">
      <c r="A596" s="340"/>
      <c r="B596" s="340"/>
      <c r="D596" s="340"/>
      <c r="E596" s="340"/>
    </row>
    <row r="597" spans="1:5" s="339" customFormat="1">
      <c r="A597" s="340"/>
      <c r="B597" s="340"/>
      <c r="D597" s="340"/>
      <c r="E597" s="340"/>
    </row>
    <row r="598" spans="1:5" s="339" customFormat="1">
      <c r="A598" s="340"/>
      <c r="B598" s="340"/>
      <c r="D598" s="340"/>
      <c r="E598" s="340"/>
    </row>
    <row r="599" spans="1:5" s="339" customFormat="1">
      <c r="A599" s="340"/>
      <c r="B599" s="340"/>
      <c r="D599" s="340"/>
      <c r="E599" s="340"/>
    </row>
    <row r="600" spans="1:5" s="339" customFormat="1">
      <c r="A600" s="340"/>
      <c r="B600" s="340"/>
      <c r="D600" s="340"/>
      <c r="E600" s="340"/>
    </row>
    <row r="601" spans="1:5" s="339" customFormat="1">
      <c r="A601" s="340"/>
      <c r="B601" s="340"/>
      <c r="D601" s="340"/>
      <c r="E601" s="340"/>
    </row>
    <row r="602" spans="1:5" s="339" customFormat="1">
      <c r="A602" s="340"/>
      <c r="B602" s="340"/>
      <c r="D602" s="340"/>
      <c r="E602" s="340"/>
    </row>
    <row r="603" spans="1:5" s="339" customFormat="1">
      <c r="A603" s="340"/>
      <c r="B603" s="340"/>
      <c r="D603" s="340"/>
      <c r="E603" s="340"/>
    </row>
    <row r="604" spans="1:5" s="339" customFormat="1">
      <c r="A604" s="340"/>
      <c r="B604" s="340"/>
      <c r="D604" s="340"/>
      <c r="E604" s="340"/>
    </row>
    <row r="605" spans="1:5" s="339" customFormat="1">
      <c r="A605" s="340"/>
      <c r="B605" s="340"/>
      <c r="D605" s="340"/>
      <c r="E605" s="340"/>
    </row>
    <row r="606" spans="1:5" s="339" customFormat="1">
      <c r="A606" s="340"/>
      <c r="B606" s="340"/>
      <c r="D606" s="340"/>
      <c r="E606" s="340"/>
    </row>
    <row r="607" spans="1:5" s="339" customFormat="1">
      <c r="A607" s="340"/>
      <c r="B607" s="340"/>
      <c r="D607" s="340"/>
      <c r="E607" s="340"/>
    </row>
    <row r="608" spans="1:5" s="339" customFormat="1">
      <c r="A608" s="340"/>
      <c r="B608" s="340"/>
      <c r="D608" s="340"/>
      <c r="E608" s="340"/>
    </row>
    <row r="609" spans="1:5" s="339" customFormat="1">
      <c r="A609" s="340"/>
      <c r="B609" s="340"/>
      <c r="D609" s="340"/>
      <c r="E609" s="340"/>
    </row>
    <row r="610" spans="1:5" s="339" customFormat="1">
      <c r="A610" s="340"/>
      <c r="B610" s="340"/>
      <c r="D610" s="340"/>
      <c r="E610" s="340"/>
    </row>
    <row r="611" spans="1:5" s="339" customFormat="1">
      <c r="A611" s="340"/>
      <c r="B611" s="340"/>
      <c r="D611" s="340"/>
      <c r="E611" s="340"/>
    </row>
    <row r="612" spans="1:5" s="339" customFormat="1">
      <c r="A612" s="340"/>
      <c r="B612" s="340"/>
      <c r="D612" s="340"/>
      <c r="E612" s="340"/>
    </row>
    <row r="613" spans="1:5" s="339" customFormat="1">
      <c r="A613" s="340"/>
      <c r="B613" s="340"/>
      <c r="D613" s="340"/>
      <c r="E613" s="340"/>
    </row>
    <row r="614" spans="1:5" s="339" customFormat="1">
      <c r="A614" s="340"/>
      <c r="B614" s="340"/>
      <c r="D614" s="340"/>
      <c r="E614" s="340"/>
    </row>
    <row r="615" spans="1:5" s="339" customFormat="1">
      <c r="A615" s="340"/>
      <c r="B615" s="340"/>
      <c r="D615" s="340"/>
      <c r="E615" s="340"/>
    </row>
    <row r="616" spans="1:5" s="339" customFormat="1">
      <c r="A616" s="340"/>
      <c r="B616" s="340"/>
      <c r="D616" s="340"/>
      <c r="E616" s="340"/>
    </row>
    <row r="617" spans="1:5" s="339" customFormat="1">
      <c r="A617" s="340"/>
      <c r="B617" s="340"/>
      <c r="D617" s="340"/>
      <c r="E617" s="340"/>
    </row>
    <row r="618" spans="1:5" s="339" customFormat="1">
      <c r="A618" s="340"/>
      <c r="B618" s="340"/>
      <c r="D618" s="340"/>
      <c r="E618" s="340"/>
    </row>
    <row r="619" spans="1:5" s="339" customFormat="1">
      <c r="A619" s="340"/>
      <c r="B619" s="340"/>
      <c r="D619" s="340"/>
      <c r="E619" s="340"/>
    </row>
    <row r="620" spans="1:5" s="339" customFormat="1">
      <c r="A620" s="340"/>
      <c r="B620" s="340"/>
      <c r="D620" s="340"/>
      <c r="E620" s="340"/>
    </row>
    <row r="621" spans="1:5" s="339" customFormat="1">
      <c r="A621" s="340"/>
      <c r="B621" s="340"/>
      <c r="D621" s="340"/>
      <c r="E621" s="340"/>
    </row>
    <row r="622" spans="1:5" s="339" customFormat="1">
      <c r="A622" s="340"/>
      <c r="B622" s="340"/>
      <c r="D622" s="340"/>
      <c r="E622" s="340"/>
    </row>
    <row r="623" spans="1:5" s="339" customFormat="1">
      <c r="A623" s="340"/>
      <c r="B623" s="340"/>
      <c r="D623" s="340"/>
      <c r="E623" s="340"/>
    </row>
    <row r="624" spans="1:5" s="339" customFormat="1">
      <c r="A624" s="340"/>
      <c r="B624" s="340"/>
      <c r="D624" s="340"/>
      <c r="E624" s="340"/>
    </row>
    <row r="625" spans="1:5" s="339" customFormat="1">
      <c r="A625" s="340"/>
      <c r="B625" s="340"/>
      <c r="D625" s="340"/>
      <c r="E625" s="340"/>
    </row>
    <row r="626" spans="1:5" s="339" customFormat="1">
      <c r="A626" s="340"/>
      <c r="B626" s="340"/>
      <c r="D626" s="340"/>
      <c r="E626" s="340"/>
    </row>
    <row r="627" spans="1:5" s="339" customFormat="1">
      <c r="A627" s="340"/>
      <c r="B627" s="340"/>
      <c r="D627" s="340"/>
      <c r="E627" s="340"/>
    </row>
    <row r="628" spans="1:5" s="339" customFormat="1">
      <c r="A628" s="340"/>
      <c r="B628" s="340"/>
      <c r="D628" s="340"/>
      <c r="E628" s="340"/>
    </row>
    <row r="629" spans="1:5" s="339" customFormat="1">
      <c r="A629" s="340"/>
      <c r="B629" s="340"/>
      <c r="D629" s="340"/>
      <c r="E629" s="340"/>
    </row>
    <row r="630" spans="1:5" s="339" customFormat="1">
      <c r="A630" s="340"/>
      <c r="B630" s="340"/>
      <c r="D630" s="340"/>
      <c r="E630" s="340"/>
    </row>
    <row r="647" spans="1:5" s="339" customFormat="1">
      <c r="A647" s="340"/>
      <c r="B647" s="340"/>
      <c r="D647" s="340"/>
      <c r="E647" s="340"/>
    </row>
    <row r="648" spans="1:5" s="339" customFormat="1">
      <c r="A648" s="340"/>
      <c r="B648" s="340"/>
      <c r="D648" s="340"/>
      <c r="E648" s="340"/>
    </row>
    <row r="649" spans="1:5" s="339" customFormat="1">
      <c r="A649" s="340"/>
      <c r="B649" s="340"/>
      <c r="D649" s="340"/>
      <c r="E649" s="340"/>
    </row>
    <row r="650" spans="1:5" s="339" customFormat="1">
      <c r="A650" s="340"/>
      <c r="B650" s="340"/>
      <c r="D650" s="340"/>
      <c r="E650" s="340"/>
    </row>
    <row r="651" spans="1:5" s="339" customFormat="1">
      <c r="A651" s="340"/>
      <c r="B651" s="340"/>
      <c r="D651" s="340"/>
      <c r="E651" s="340"/>
    </row>
    <row r="652" spans="1:5" s="339" customFormat="1">
      <c r="A652" s="340"/>
      <c r="B652" s="340"/>
      <c r="D652" s="340"/>
      <c r="E652" s="340"/>
    </row>
    <row r="653" spans="1:5" s="339" customFormat="1">
      <c r="A653" s="340"/>
      <c r="B653" s="340"/>
      <c r="D653" s="340"/>
      <c r="E653" s="340"/>
    </row>
    <row r="654" spans="1:5" s="339" customFormat="1">
      <c r="A654" s="340"/>
      <c r="B654" s="340"/>
      <c r="D654" s="340"/>
      <c r="E654" s="340"/>
    </row>
    <row r="655" spans="1:5" s="339" customFormat="1">
      <c r="A655" s="340"/>
      <c r="B655" s="340"/>
      <c r="D655" s="340"/>
      <c r="E655" s="340"/>
    </row>
    <row r="656" spans="1:5" s="339" customFormat="1">
      <c r="A656" s="340"/>
      <c r="B656" s="340"/>
      <c r="D656" s="340"/>
      <c r="E656" s="340"/>
    </row>
    <row r="657" spans="1:5" s="339" customFormat="1">
      <c r="A657" s="340"/>
      <c r="B657" s="340"/>
      <c r="D657" s="340"/>
      <c r="E657" s="340"/>
    </row>
    <row r="658" spans="1:5" s="339" customFormat="1">
      <c r="A658" s="340"/>
      <c r="B658" s="340"/>
      <c r="D658" s="340"/>
      <c r="E658" s="340"/>
    </row>
    <row r="659" spans="1:5" s="339" customFormat="1">
      <c r="A659" s="340"/>
      <c r="B659" s="340"/>
      <c r="D659" s="340"/>
      <c r="E659" s="340"/>
    </row>
    <row r="660" spans="1:5" s="339" customFormat="1">
      <c r="A660" s="340"/>
      <c r="B660" s="340"/>
      <c r="D660" s="340"/>
      <c r="E660" s="340"/>
    </row>
    <row r="661" spans="1:5" s="339" customFormat="1">
      <c r="A661" s="340"/>
      <c r="B661" s="340"/>
      <c r="D661" s="340"/>
      <c r="E661" s="340"/>
    </row>
    <row r="662" spans="1:5" s="339" customFormat="1">
      <c r="A662" s="340"/>
      <c r="B662" s="340"/>
      <c r="D662" s="340"/>
      <c r="E662" s="340"/>
    </row>
    <row r="663" spans="1:5" s="339" customFormat="1">
      <c r="A663" s="340"/>
      <c r="B663" s="340"/>
      <c r="D663" s="340"/>
      <c r="E663" s="340"/>
    </row>
    <row r="664" spans="1:5" s="339" customFormat="1">
      <c r="A664" s="340"/>
      <c r="B664" s="340"/>
      <c r="D664" s="340"/>
      <c r="E664" s="340"/>
    </row>
    <row r="665" spans="1:5" s="339" customFormat="1">
      <c r="A665" s="340"/>
      <c r="B665" s="340"/>
      <c r="D665" s="340"/>
      <c r="E665" s="340"/>
    </row>
    <row r="666" spans="1:5" s="339" customFormat="1">
      <c r="A666" s="340"/>
      <c r="B666" s="340"/>
      <c r="D666" s="340"/>
      <c r="E666" s="340"/>
    </row>
    <row r="667" spans="1:5" s="339" customFormat="1">
      <c r="A667" s="340"/>
      <c r="B667" s="340"/>
      <c r="D667" s="340"/>
      <c r="E667" s="340"/>
    </row>
    <row r="668" spans="1:5" s="339" customFormat="1">
      <c r="A668" s="340"/>
      <c r="B668" s="340"/>
      <c r="D668" s="340"/>
      <c r="E668" s="340"/>
    </row>
    <row r="669" spans="1:5" s="339" customFormat="1">
      <c r="A669" s="340"/>
      <c r="B669" s="340"/>
      <c r="D669" s="340"/>
      <c r="E669" s="340"/>
    </row>
    <row r="670" spans="1:5" s="339" customFormat="1">
      <c r="A670" s="340"/>
      <c r="B670" s="340"/>
      <c r="D670" s="340"/>
      <c r="E670" s="340"/>
    </row>
    <row r="671" spans="1:5" s="339" customFormat="1">
      <c r="A671" s="340"/>
      <c r="B671" s="340"/>
      <c r="D671" s="340"/>
      <c r="E671" s="340"/>
    </row>
    <row r="672" spans="1:5" s="339" customFormat="1">
      <c r="A672" s="340"/>
      <c r="B672" s="340"/>
      <c r="D672" s="340"/>
      <c r="E672" s="340"/>
    </row>
    <row r="673" spans="1:5" s="339" customFormat="1">
      <c r="A673" s="340"/>
      <c r="B673" s="340"/>
      <c r="D673" s="340"/>
      <c r="E673" s="340"/>
    </row>
    <row r="674" spans="1:5" s="339" customFormat="1">
      <c r="A674" s="340"/>
      <c r="B674" s="340"/>
      <c r="D674" s="340"/>
      <c r="E674" s="340"/>
    </row>
    <row r="675" spans="1:5" s="339" customFormat="1">
      <c r="A675" s="340"/>
      <c r="B675" s="340"/>
      <c r="D675" s="340"/>
      <c r="E675" s="340"/>
    </row>
    <row r="676" spans="1:5" s="339" customFormat="1">
      <c r="A676" s="340"/>
      <c r="B676" s="340"/>
      <c r="D676" s="340"/>
      <c r="E676" s="340"/>
    </row>
    <row r="677" spans="1:5" s="339" customFormat="1">
      <c r="A677" s="340"/>
      <c r="B677" s="340"/>
      <c r="D677" s="340"/>
      <c r="E677" s="340"/>
    </row>
    <row r="678" spans="1:5" s="339" customFormat="1">
      <c r="A678" s="340"/>
      <c r="B678" s="340"/>
      <c r="D678" s="340"/>
      <c r="E678" s="340"/>
    </row>
    <row r="679" spans="1:5" s="339" customFormat="1">
      <c r="A679" s="340"/>
      <c r="B679" s="340"/>
      <c r="D679" s="340"/>
      <c r="E679" s="340"/>
    </row>
    <row r="680" spans="1:5" s="339" customFormat="1">
      <c r="A680" s="340"/>
      <c r="B680" s="340"/>
      <c r="D680" s="340"/>
      <c r="E680" s="340"/>
    </row>
    <row r="681" spans="1:5" s="339" customFormat="1">
      <c r="A681" s="340"/>
      <c r="B681" s="340"/>
      <c r="D681" s="340"/>
      <c r="E681" s="340"/>
    </row>
    <row r="682" spans="1:5" s="339" customFormat="1">
      <c r="A682" s="340"/>
      <c r="B682" s="340"/>
      <c r="D682" s="340"/>
      <c r="E682" s="340"/>
    </row>
    <row r="683" spans="1:5" s="339" customFormat="1">
      <c r="A683" s="340"/>
      <c r="B683" s="340"/>
      <c r="D683" s="340"/>
      <c r="E683" s="340"/>
    </row>
    <row r="684" spans="1:5" s="339" customFormat="1">
      <c r="A684" s="340"/>
      <c r="B684" s="340"/>
      <c r="D684" s="340"/>
      <c r="E684" s="340"/>
    </row>
    <row r="685" spans="1:5" s="339" customFormat="1">
      <c r="A685" s="340"/>
      <c r="B685" s="340"/>
      <c r="D685" s="340"/>
      <c r="E685" s="340"/>
    </row>
    <row r="686" spans="1:5" s="339" customFormat="1">
      <c r="A686" s="340"/>
      <c r="B686" s="340"/>
      <c r="D686" s="340"/>
      <c r="E686" s="340"/>
    </row>
    <row r="687" spans="1:5" s="339" customFormat="1">
      <c r="A687" s="340"/>
      <c r="B687" s="340"/>
      <c r="D687" s="340"/>
      <c r="E687" s="340"/>
    </row>
    <row r="688" spans="1:5" s="339" customFormat="1">
      <c r="A688" s="340"/>
      <c r="B688" s="340"/>
      <c r="D688" s="340"/>
      <c r="E688" s="340"/>
    </row>
    <row r="689" spans="1:5" s="339" customFormat="1">
      <c r="A689" s="340"/>
      <c r="B689" s="340"/>
      <c r="D689" s="340"/>
      <c r="E689" s="340"/>
    </row>
    <row r="690" spans="1:5" s="339" customFormat="1">
      <c r="A690" s="340"/>
      <c r="B690" s="340"/>
      <c r="D690" s="340"/>
      <c r="E690" s="340"/>
    </row>
    <row r="691" spans="1:5" s="339" customFormat="1">
      <c r="A691" s="340"/>
      <c r="B691" s="340"/>
      <c r="D691" s="340"/>
      <c r="E691" s="340"/>
    </row>
    <row r="692" spans="1:5" s="339" customFormat="1">
      <c r="A692" s="340"/>
      <c r="B692" s="340"/>
      <c r="D692" s="340"/>
      <c r="E692" s="340"/>
    </row>
    <row r="693" spans="1:5" s="339" customFormat="1">
      <c r="A693" s="340"/>
      <c r="B693" s="340"/>
      <c r="D693" s="340"/>
      <c r="E693" s="340"/>
    </row>
    <row r="694" spans="1:5" s="339" customFormat="1">
      <c r="A694" s="340"/>
      <c r="B694" s="340"/>
      <c r="D694" s="340"/>
      <c r="E694" s="340"/>
    </row>
    <row r="695" spans="1:5" s="339" customFormat="1">
      <c r="A695" s="340"/>
      <c r="B695" s="340"/>
      <c r="D695" s="340"/>
      <c r="E695" s="340"/>
    </row>
    <row r="696" spans="1:5" s="339" customFormat="1">
      <c r="A696" s="340"/>
      <c r="B696" s="340"/>
      <c r="D696" s="340"/>
      <c r="E696" s="340"/>
    </row>
    <row r="697" spans="1:5" s="339" customFormat="1">
      <c r="A697" s="340"/>
      <c r="B697" s="340"/>
      <c r="D697" s="340"/>
      <c r="E697" s="340"/>
    </row>
    <row r="698" spans="1:5" s="339" customFormat="1">
      <c r="A698" s="340"/>
      <c r="B698" s="340"/>
      <c r="D698" s="340"/>
      <c r="E698" s="340"/>
    </row>
    <row r="699" spans="1:5" s="339" customFormat="1">
      <c r="A699" s="340"/>
      <c r="B699" s="340"/>
      <c r="D699" s="340"/>
      <c r="E699" s="340"/>
    </row>
    <row r="700" spans="1:5" s="339" customFormat="1">
      <c r="A700" s="340"/>
      <c r="B700" s="340"/>
      <c r="D700" s="340"/>
      <c r="E700" s="340"/>
    </row>
    <row r="701" spans="1:5" s="339" customFormat="1">
      <c r="A701" s="340"/>
      <c r="B701" s="340"/>
      <c r="D701" s="340"/>
      <c r="E701" s="340"/>
    </row>
    <row r="702" spans="1:5" s="339" customFormat="1">
      <c r="A702" s="340"/>
      <c r="B702" s="340"/>
      <c r="D702" s="340"/>
      <c r="E702" s="340"/>
    </row>
    <row r="703" spans="1:5" s="339" customFormat="1">
      <c r="A703" s="340"/>
      <c r="B703" s="340"/>
      <c r="D703" s="340"/>
      <c r="E703" s="340"/>
    </row>
    <row r="704" spans="1:5" s="339" customFormat="1">
      <c r="A704" s="340"/>
      <c r="B704" s="340"/>
      <c r="D704" s="340"/>
      <c r="E704" s="340"/>
    </row>
    <row r="705" spans="1:5" s="339" customFormat="1">
      <c r="A705" s="340"/>
      <c r="B705" s="340"/>
      <c r="D705" s="340"/>
      <c r="E705" s="340"/>
    </row>
    <row r="706" spans="1:5" s="339" customFormat="1">
      <c r="A706" s="340"/>
      <c r="B706" s="340"/>
      <c r="D706" s="340"/>
      <c r="E706" s="340"/>
    </row>
    <row r="707" spans="1:5" s="339" customFormat="1">
      <c r="A707" s="340"/>
      <c r="B707" s="340"/>
      <c r="D707" s="340"/>
      <c r="E707" s="340"/>
    </row>
    <row r="708" spans="1:5" s="339" customFormat="1">
      <c r="A708" s="340"/>
      <c r="B708" s="340"/>
      <c r="D708" s="340"/>
      <c r="E708" s="340"/>
    </row>
    <row r="709" spans="1:5" s="339" customFormat="1">
      <c r="A709" s="340"/>
      <c r="B709" s="340"/>
      <c r="D709" s="340"/>
      <c r="E709" s="340"/>
    </row>
    <row r="710" spans="1:5" s="339" customFormat="1">
      <c r="A710" s="340"/>
      <c r="B710" s="340"/>
      <c r="D710" s="340"/>
      <c r="E710" s="340"/>
    </row>
    <row r="711" spans="1:5" s="339" customFormat="1">
      <c r="A711" s="340"/>
      <c r="B711" s="340"/>
      <c r="D711" s="340"/>
      <c r="E711" s="340"/>
    </row>
    <row r="712" spans="1:5" s="339" customFormat="1">
      <c r="A712" s="340"/>
      <c r="B712" s="340"/>
      <c r="D712" s="340"/>
      <c r="E712" s="340"/>
    </row>
    <row r="713" spans="1:5" s="339" customFormat="1">
      <c r="A713" s="340"/>
      <c r="B713" s="340"/>
      <c r="D713" s="340"/>
      <c r="E713" s="340"/>
    </row>
    <row r="714" spans="1:5" s="339" customFormat="1">
      <c r="A714" s="340"/>
      <c r="B714" s="340"/>
      <c r="D714" s="340"/>
      <c r="E714" s="340"/>
    </row>
    <row r="715" spans="1:5" s="339" customFormat="1">
      <c r="A715" s="340"/>
      <c r="B715" s="340"/>
      <c r="D715" s="340"/>
      <c r="E715" s="340"/>
    </row>
    <row r="716" spans="1:5" s="339" customFormat="1">
      <c r="A716" s="340"/>
      <c r="B716" s="340"/>
      <c r="D716" s="340"/>
      <c r="E716" s="340"/>
    </row>
    <row r="717" spans="1:5" s="339" customFormat="1">
      <c r="A717" s="340"/>
      <c r="B717" s="340"/>
      <c r="D717" s="340"/>
      <c r="E717" s="340"/>
    </row>
    <row r="718" spans="1:5" s="339" customFormat="1">
      <c r="A718" s="340"/>
      <c r="B718" s="340"/>
      <c r="D718" s="340"/>
      <c r="E718" s="340"/>
    </row>
    <row r="719" spans="1:5" s="339" customFormat="1">
      <c r="A719" s="340"/>
      <c r="B719" s="340"/>
      <c r="D719" s="340"/>
      <c r="E719" s="340"/>
    </row>
    <row r="720" spans="1:5" s="339" customFormat="1">
      <c r="A720" s="340"/>
      <c r="B720" s="340"/>
      <c r="D720" s="340"/>
      <c r="E720" s="340"/>
    </row>
    <row r="721" spans="1:5" s="339" customFormat="1">
      <c r="A721" s="340"/>
      <c r="B721" s="340"/>
      <c r="D721" s="340"/>
      <c r="E721" s="340"/>
    </row>
    <row r="722" spans="1:5" s="339" customFormat="1">
      <c r="A722" s="340"/>
      <c r="B722" s="340"/>
      <c r="D722" s="340"/>
      <c r="E722" s="340"/>
    </row>
    <row r="723" spans="1:5" s="339" customFormat="1">
      <c r="A723" s="340"/>
      <c r="B723" s="340"/>
      <c r="D723" s="340"/>
      <c r="E723" s="340"/>
    </row>
    <row r="724" spans="1:5" s="339" customFormat="1">
      <c r="A724" s="340"/>
      <c r="B724" s="340"/>
      <c r="D724" s="340"/>
      <c r="E724" s="340"/>
    </row>
    <row r="725" spans="1:5" s="339" customFormat="1">
      <c r="A725" s="340"/>
      <c r="B725" s="340"/>
      <c r="D725" s="340"/>
      <c r="E725" s="340"/>
    </row>
    <row r="726" spans="1:5" s="339" customFormat="1">
      <c r="A726" s="340"/>
      <c r="B726" s="340"/>
      <c r="D726" s="340"/>
      <c r="E726" s="340"/>
    </row>
    <row r="727" spans="1:5" s="339" customFormat="1">
      <c r="A727" s="340"/>
      <c r="B727" s="340"/>
      <c r="D727" s="340"/>
      <c r="E727" s="340"/>
    </row>
    <row r="728" spans="1:5" s="339" customFormat="1">
      <c r="A728" s="340"/>
      <c r="B728" s="340"/>
      <c r="D728" s="340"/>
      <c r="E728" s="340"/>
    </row>
    <row r="729" spans="1:5" s="339" customFormat="1">
      <c r="A729" s="340"/>
      <c r="B729" s="340"/>
      <c r="D729" s="340"/>
      <c r="E729" s="340"/>
    </row>
    <row r="730" spans="1:5" s="339" customFormat="1">
      <c r="A730" s="340"/>
      <c r="B730" s="340"/>
      <c r="D730" s="340"/>
      <c r="E730" s="340"/>
    </row>
    <row r="731" spans="1:5" s="339" customFormat="1">
      <c r="A731" s="340"/>
      <c r="B731" s="340"/>
      <c r="D731" s="340"/>
      <c r="E731" s="340"/>
    </row>
    <row r="732" spans="1:5" s="339" customFormat="1">
      <c r="A732" s="340"/>
      <c r="B732" s="340"/>
      <c r="D732" s="340"/>
      <c r="E732" s="340"/>
    </row>
    <row r="733" spans="1:5" s="339" customFormat="1">
      <c r="A733" s="340"/>
      <c r="B733" s="340"/>
      <c r="D733" s="340"/>
      <c r="E733" s="340"/>
    </row>
    <row r="734" spans="1:5" s="339" customFormat="1">
      <c r="A734" s="340"/>
      <c r="B734" s="340"/>
      <c r="D734" s="340"/>
      <c r="E734" s="340"/>
    </row>
    <row r="735" spans="1:5" s="339" customFormat="1">
      <c r="A735" s="340"/>
      <c r="B735" s="340"/>
      <c r="D735" s="340"/>
      <c r="E735" s="340"/>
    </row>
    <row r="736" spans="1:5" s="339" customFormat="1">
      <c r="A736" s="340"/>
      <c r="B736" s="340"/>
      <c r="D736" s="340"/>
      <c r="E736" s="340"/>
    </row>
    <row r="737" spans="1:5" s="339" customFormat="1">
      <c r="A737" s="340"/>
      <c r="B737" s="340"/>
      <c r="D737" s="340"/>
      <c r="E737" s="340"/>
    </row>
    <row r="738" spans="1:5" s="339" customFormat="1">
      <c r="A738" s="340"/>
      <c r="B738" s="340"/>
      <c r="D738" s="340"/>
      <c r="E738" s="340"/>
    </row>
    <row r="739" spans="1:5" s="339" customFormat="1">
      <c r="A739" s="340"/>
      <c r="B739" s="340"/>
      <c r="D739" s="340"/>
      <c r="E739" s="340"/>
    </row>
    <row r="740" spans="1:5" s="339" customFormat="1">
      <c r="A740" s="340"/>
      <c r="B740" s="340"/>
      <c r="D740" s="340"/>
      <c r="E740" s="340"/>
    </row>
    <row r="741" spans="1:5" s="339" customFormat="1">
      <c r="A741" s="340"/>
      <c r="B741" s="340"/>
      <c r="D741" s="340"/>
      <c r="E741" s="340"/>
    </row>
    <row r="742" spans="1:5" s="339" customFormat="1">
      <c r="A742" s="340"/>
      <c r="B742" s="340"/>
      <c r="D742" s="340"/>
      <c r="E742" s="340"/>
    </row>
    <row r="743" spans="1:5" s="339" customFormat="1">
      <c r="A743" s="340"/>
      <c r="B743" s="340"/>
      <c r="D743" s="340"/>
      <c r="E743" s="340"/>
    </row>
    <row r="744" spans="1:5" s="339" customFormat="1">
      <c r="A744" s="340"/>
      <c r="B744" s="340"/>
      <c r="D744" s="340"/>
      <c r="E744" s="340"/>
    </row>
    <row r="745" spans="1:5" s="339" customFormat="1">
      <c r="A745" s="340"/>
      <c r="B745" s="340"/>
      <c r="D745" s="340"/>
      <c r="E745" s="340"/>
    </row>
    <row r="746" spans="1:5" s="339" customFormat="1">
      <c r="A746" s="340"/>
      <c r="B746" s="340"/>
      <c r="D746" s="340"/>
      <c r="E746" s="340"/>
    </row>
    <row r="747" spans="1:5" s="339" customFormat="1">
      <c r="A747" s="340"/>
      <c r="B747" s="340"/>
      <c r="D747" s="340"/>
      <c r="E747" s="340"/>
    </row>
    <row r="748" spans="1:5" s="339" customFormat="1">
      <c r="A748" s="340"/>
      <c r="B748" s="340"/>
      <c r="D748" s="340"/>
      <c r="E748" s="340"/>
    </row>
    <row r="749" spans="1:5" s="339" customFormat="1">
      <c r="A749" s="340"/>
      <c r="B749" s="340"/>
      <c r="D749" s="340"/>
      <c r="E749" s="340"/>
    </row>
    <row r="750" spans="1:5" s="339" customFormat="1">
      <c r="A750" s="340"/>
      <c r="B750" s="340"/>
      <c r="D750" s="340"/>
      <c r="E750" s="340"/>
    </row>
    <row r="751" spans="1:5" s="339" customFormat="1">
      <c r="A751" s="340"/>
      <c r="B751" s="340"/>
      <c r="D751" s="340"/>
      <c r="E751" s="340"/>
    </row>
    <row r="752" spans="1:5" s="339" customFormat="1">
      <c r="A752" s="340"/>
      <c r="B752" s="340"/>
      <c r="D752" s="340"/>
      <c r="E752" s="340"/>
    </row>
    <row r="753" spans="1:5" s="339" customFormat="1">
      <c r="A753" s="340"/>
      <c r="B753" s="340"/>
      <c r="D753" s="340"/>
      <c r="E753" s="340"/>
    </row>
    <row r="754" spans="1:5" s="339" customFormat="1">
      <c r="A754" s="340"/>
      <c r="B754" s="340"/>
      <c r="D754" s="340"/>
      <c r="E754" s="340"/>
    </row>
    <row r="755" spans="1:5" s="339" customFormat="1">
      <c r="A755" s="340"/>
      <c r="B755" s="340"/>
      <c r="D755" s="340"/>
      <c r="E755" s="340"/>
    </row>
    <row r="756" spans="1:5" s="339" customFormat="1">
      <c r="A756" s="340"/>
      <c r="B756" s="340"/>
      <c r="D756" s="340"/>
      <c r="E756" s="340"/>
    </row>
    <row r="757" spans="1:5" s="339" customFormat="1">
      <c r="A757" s="340"/>
      <c r="B757" s="340"/>
      <c r="D757" s="340"/>
      <c r="E757" s="340"/>
    </row>
    <row r="758" spans="1:5" s="339" customFormat="1">
      <c r="A758" s="340"/>
      <c r="B758" s="340"/>
      <c r="D758" s="340"/>
      <c r="E758" s="340"/>
    </row>
    <row r="759" spans="1:5" s="339" customFormat="1">
      <c r="A759" s="340"/>
      <c r="B759" s="340"/>
      <c r="D759" s="340"/>
      <c r="E759" s="340"/>
    </row>
    <row r="760" spans="1:5" s="339" customFormat="1">
      <c r="A760" s="340"/>
      <c r="B760" s="340"/>
      <c r="D760" s="340"/>
      <c r="E760" s="340"/>
    </row>
    <row r="761" spans="1:5" s="339" customFormat="1">
      <c r="A761" s="340"/>
      <c r="B761" s="340"/>
      <c r="D761" s="340"/>
      <c r="E761" s="340"/>
    </row>
    <row r="762" spans="1:5" s="339" customFormat="1">
      <c r="A762" s="340"/>
      <c r="B762" s="340"/>
      <c r="D762" s="340"/>
      <c r="E762" s="340"/>
    </row>
    <row r="763" spans="1:5" s="339" customFormat="1">
      <c r="A763" s="340"/>
      <c r="B763" s="340"/>
      <c r="D763" s="340"/>
      <c r="E763" s="340"/>
    </row>
    <row r="764" spans="1:5" s="339" customFormat="1">
      <c r="A764" s="340"/>
      <c r="B764" s="340"/>
      <c r="D764" s="340"/>
      <c r="E764" s="340"/>
    </row>
    <row r="765" spans="1:5" s="339" customFormat="1">
      <c r="A765" s="340"/>
      <c r="B765" s="340"/>
      <c r="D765" s="340"/>
      <c r="E765" s="340"/>
    </row>
    <row r="766" spans="1:5" s="339" customFormat="1">
      <c r="A766" s="340"/>
      <c r="B766" s="340"/>
      <c r="D766" s="340"/>
      <c r="E766" s="340"/>
    </row>
    <row r="767" spans="1:5" s="339" customFormat="1">
      <c r="A767" s="340"/>
      <c r="B767" s="340"/>
      <c r="D767" s="340"/>
      <c r="E767" s="340"/>
    </row>
    <row r="768" spans="1:5" s="339" customFormat="1">
      <c r="A768" s="340"/>
      <c r="B768" s="340"/>
      <c r="D768" s="340"/>
      <c r="E768" s="340"/>
    </row>
    <row r="769" spans="1:5" s="339" customFormat="1">
      <c r="A769" s="340"/>
      <c r="B769" s="340"/>
      <c r="D769" s="340"/>
      <c r="E769" s="340"/>
    </row>
    <row r="770" spans="1:5" s="339" customFormat="1">
      <c r="A770" s="340"/>
      <c r="B770" s="340"/>
      <c r="D770" s="340"/>
      <c r="E770" s="340"/>
    </row>
    <row r="771" spans="1:5" s="339" customFormat="1">
      <c r="A771" s="340"/>
      <c r="B771" s="340"/>
      <c r="D771" s="340"/>
      <c r="E771" s="340"/>
    </row>
    <row r="772" spans="1:5" s="339" customFormat="1">
      <c r="A772" s="340"/>
      <c r="B772" s="340"/>
      <c r="D772" s="340"/>
      <c r="E772" s="340"/>
    </row>
    <row r="773" spans="1:5" s="339" customFormat="1">
      <c r="A773" s="340"/>
      <c r="B773" s="340"/>
      <c r="D773" s="340"/>
      <c r="E773" s="340"/>
    </row>
    <row r="774" spans="1:5" s="339" customFormat="1">
      <c r="A774" s="340"/>
      <c r="B774" s="340"/>
      <c r="D774" s="340"/>
      <c r="E774" s="340"/>
    </row>
    <row r="775" spans="1:5" s="339" customFormat="1">
      <c r="A775" s="340"/>
      <c r="B775" s="340"/>
      <c r="D775" s="340"/>
      <c r="E775" s="340"/>
    </row>
    <row r="776" spans="1:5" s="339" customFormat="1">
      <c r="A776" s="340"/>
      <c r="B776" s="340"/>
      <c r="D776" s="340"/>
      <c r="E776" s="340"/>
    </row>
    <row r="777" spans="1:5" s="339" customFormat="1">
      <c r="A777" s="340"/>
      <c r="B777" s="340"/>
      <c r="D777" s="340"/>
      <c r="E777" s="340"/>
    </row>
    <row r="778" spans="1:5" s="339" customFormat="1">
      <c r="A778" s="340"/>
      <c r="B778" s="340"/>
      <c r="D778" s="340"/>
      <c r="E778" s="340"/>
    </row>
    <row r="779" spans="1:5" s="339" customFormat="1">
      <c r="A779" s="340"/>
      <c r="B779" s="340"/>
      <c r="D779" s="340"/>
      <c r="E779" s="340"/>
    </row>
    <row r="780" spans="1:5" s="339" customFormat="1">
      <c r="A780" s="340"/>
      <c r="B780" s="340"/>
      <c r="D780" s="340"/>
      <c r="E780" s="340"/>
    </row>
    <row r="781" spans="1:5" s="339" customFormat="1">
      <c r="A781" s="340"/>
      <c r="B781" s="340"/>
      <c r="D781" s="340"/>
      <c r="E781" s="340"/>
    </row>
    <row r="782" spans="1:5" s="339" customFormat="1">
      <c r="A782" s="340"/>
      <c r="B782" s="340"/>
      <c r="D782" s="340"/>
      <c r="E782" s="340"/>
    </row>
    <row r="783" spans="1:5" s="339" customFormat="1">
      <c r="A783" s="340"/>
      <c r="B783" s="340"/>
      <c r="D783" s="340"/>
      <c r="E783" s="340"/>
    </row>
    <row r="784" spans="1:5" s="339" customFormat="1">
      <c r="A784" s="340"/>
      <c r="B784" s="340"/>
      <c r="D784" s="340"/>
      <c r="E784" s="340"/>
    </row>
    <row r="785" spans="1:5" s="339" customFormat="1">
      <c r="A785" s="340"/>
      <c r="B785" s="340"/>
      <c r="D785" s="340"/>
      <c r="E785" s="340"/>
    </row>
    <row r="786" spans="1:5" s="339" customFormat="1">
      <c r="A786" s="340"/>
      <c r="B786" s="340"/>
      <c r="D786" s="340"/>
      <c r="E786" s="340"/>
    </row>
    <row r="787" spans="1:5" s="339" customFormat="1">
      <c r="A787" s="340"/>
      <c r="B787" s="340"/>
      <c r="D787" s="340"/>
      <c r="E787" s="340"/>
    </row>
    <row r="788" spans="1:5" s="339" customFormat="1">
      <c r="A788" s="340"/>
      <c r="B788" s="340"/>
      <c r="D788" s="340"/>
      <c r="E788" s="340"/>
    </row>
    <row r="789" spans="1:5" s="339" customFormat="1">
      <c r="A789" s="340"/>
      <c r="B789" s="340"/>
      <c r="D789" s="340"/>
      <c r="E789" s="340"/>
    </row>
    <row r="790" spans="1:5" s="339" customFormat="1">
      <c r="A790" s="340"/>
      <c r="B790" s="340"/>
      <c r="D790" s="340"/>
      <c r="E790" s="340"/>
    </row>
    <row r="791" spans="1:5" s="339" customFormat="1">
      <c r="A791" s="340"/>
      <c r="B791" s="340"/>
      <c r="D791" s="340"/>
      <c r="E791" s="340"/>
    </row>
    <row r="792" spans="1:5" s="339" customFormat="1">
      <c r="A792" s="340"/>
      <c r="B792" s="340"/>
      <c r="D792" s="340"/>
      <c r="E792" s="340"/>
    </row>
    <row r="793" spans="1:5" s="339" customFormat="1">
      <c r="A793" s="340"/>
      <c r="B793" s="340"/>
      <c r="D793" s="340"/>
      <c r="E793" s="340"/>
    </row>
    <row r="794" spans="1:5" s="339" customFormat="1">
      <c r="A794" s="340"/>
      <c r="B794" s="340"/>
      <c r="D794" s="340"/>
      <c r="E794" s="340"/>
    </row>
    <row r="795" spans="1:5" s="339" customFormat="1">
      <c r="A795" s="340"/>
      <c r="B795" s="340"/>
      <c r="D795" s="340"/>
      <c r="E795" s="340"/>
    </row>
    <row r="796" spans="1:5" s="339" customFormat="1">
      <c r="A796" s="340"/>
      <c r="B796" s="340"/>
      <c r="D796" s="340"/>
      <c r="E796" s="340"/>
    </row>
    <row r="797" spans="1:5" s="339" customFormat="1">
      <c r="A797" s="340"/>
      <c r="B797" s="340"/>
      <c r="D797" s="340"/>
      <c r="E797" s="340"/>
    </row>
    <row r="798" spans="1:5" s="339" customFormat="1">
      <c r="A798" s="340"/>
      <c r="B798" s="340"/>
      <c r="D798" s="340"/>
      <c r="E798" s="340"/>
    </row>
    <row r="799" spans="1:5" s="339" customFormat="1">
      <c r="A799" s="340"/>
      <c r="B799" s="340"/>
      <c r="D799" s="340"/>
      <c r="E799" s="340"/>
    </row>
    <row r="800" spans="1:5" s="339" customFormat="1">
      <c r="A800" s="340"/>
      <c r="B800" s="340"/>
      <c r="D800" s="340"/>
      <c r="E800" s="340"/>
    </row>
    <row r="801" spans="1:5" s="339" customFormat="1">
      <c r="A801" s="340"/>
      <c r="B801" s="340"/>
      <c r="D801" s="340"/>
      <c r="E801" s="340"/>
    </row>
    <row r="802" spans="1:5" s="339" customFormat="1">
      <c r="A802" s="340"/>
      <c r="B802" s="340"/>
      <c r="D802" s="340"/>
      <c r="E802" s="340"/>
    </row>
    <row r="803" spans="1:5" s="339" customFormat="1">
      <c r="A803" s="340"/>
      <c r="B803" s="340"/>
      <c r="D803" s="340"/>
      <c r="E803" s="340"/>
    </row>
    <row r="804" spans="1:5" s="339" customFormat="1">
      <c r="A804" s="340"/>
      <c r="B804" s="340"/>
      <c r="D804" s="340"/>
      <c r="E804" s="340"/>
    </row>
    <row r="805" spans="1:5" s="339" customFormat="1">
      <c r="A805" s="340"/>
      <c r="B805" s="340"/>
      <c r="D805" s="340"/>
      <c r="E805" s="340"/>
    </row>
    <row r="806" spans="1:5" s="339" customFormat="1">
      <c r="A806" s="340"/>
      <c r="B806" s="340"/>
      <c r="D806" s="340"/>
      <c r="E806" s="340"/>
    </row>
    <row r="807" spans="1:5" s="339" customFormat="1">
      <c r="A807" s="340"/>
      <c r="B807" s="340"/>
      <c r="D807" s="340"/>
      <c r="E807" s="340"/>
    </row>
    <row r="808" spans="1:5" s="339" customFormat="1">
      <c r="A808" s="340"/>
      <c r="B808" s="340"/>
      <c r="D808" s="340"/>
      <c r="E808" s="340"/>
    </row>
    <row r="809" spans="1:5" s="339" customFormat="1">
      <c r="A809" s="340"/>
      <c r="B809" s="340"/>
      <c r="D809" s="340"/>
      <c r="E809" s="340"/>
    </row>
    <row r="810" spans="1:5" s="339" customFormat="1">
      <c r="A810" s="340"/>
      <c r="B810" s="340"/>
      <c r="D810" s="340"/>
      <c r="E810" s="340"/>
    </row>
    <row r="811" spans="1:5" s="339" customFormat="1">
      <c r="A811" s="340"/>
      <c r="B811" s="340"/>
      <c r="D811" s="340"/>
      <c r="E811" s="340"/>
    </row>
    <row r="812" spans="1:5" s="339" customFormat="1">
      <c r="A812" s="340"/>
      <c r="B812" s="340"/>
      <c r="D812" s="340"/>
      <c r="E812" s="340"/>
    </row>
    <row r="813" spans="1:5" s="339" customFormat="1">
      <c r="A813" s="340"/>
      <c r="B813" s="340"/>
      <c r="D813" s="340"/>
      <c r="E813" s="340"/>
    </row>
    <row r="814" spans="1:5" s="339" customFormat="1">
      <c r="A814" s="340"/>
      <c r="B814" s="340"/>
      <c r="D814" s="340"/>
      <c r="E814" s="340"/>
    </row>
    <row r="815" spans="1:5" s="339" customFormat="1">
      <c r="A815" s="340"/>
      <c r="B815" s="340"/>
      <c r="D815" s="340"/>
      <c r="E815" s="340"/>
    </row>
    <row r="816" spans="1:5" s="339" customFormat="1">
      <c r="A816" s="340"/>
      <c r="B816" s="340"/>
      <c r="D816" s="340"/>
      <c r="E816" s="340"/>
    </row>
    <row r="817" spans="1:5" s="339" customFormat="1">
      <c r="A817" s="340"/>
      <c r="B817" s="340"/>
      <c r="D817" s="340"/>
      <c r="E817" s="340"/>
    </row>
    <row r="818" spans="1:5" s="339" customFormat="1">
      <c r="A818" s="340"/>
      <c r="B818" s="340"/>
      <c r="D818" s="340"/>
      <c r="E818" s="340"/>
    </row>
    <row r="819" spans="1:5" s="339" customFormat="1">
      <c r="A819" s="340"/>
      <c r="B819" s="340"/>
      <c r="D819" s="340"/>
      <c r="E819" s="340"/>
    </row>
    <row r="820" spans="1:5" s="339" customFormat="1">
      <c r="A820" s="340"/>
      <c r="B820" s="340"/>
      <c r="D820" s="340"/>
      <c r="E820" s="340"/>
    </row>
    <row r="821" spans="1:5" s="339" customFormat="1">
      <c r="A821" s="340"/>
      <c r="B821" s="340"/>
      <c r="D821" s="340"/>
      <c r="E821" s="340"/>
    </row>
    <row r="822" spans="1:5" s="339" customFormat="1">
      <c r="A822" s="340"/>
      <c r="B822" s="340"/>
      <c r="D822" s="340"/>
      <c r="E822" s="340"/>
    </row>
    <row r="823" spans="1:5" s="339" customFormat="1">
      <c r="A823" s="340"/>
      <c r="B823" s="340"/>
      <c r="D823" s="340"/>
      <c r="E823" s="340"/>
    </row>
    <row r="824" spans="1:5" s="339" customFormat="1">
      <c r="A824" s="340"/>
      <c r="B824" s="340"/>
      <c r="D824" s="340"/>
      <c r="E824" s="340"/>
    </row>
    <row r="825" spans="1:5" s="339" customFormat="1">
      <c r="A825" s="340"/>
      <c r="B825" s="340"/>
      <c r="D825" s="340"/>
      <c r="E825" s="340"/>
    </row>
    <row r="826" spans="1:5" s="339" customFormat="1">
      <c r="A826" s="340"/>
      <c r="B826" s="340"/>
      <c r="D826" s="340"/>
      <c r="E826" s="340"/>
    </row>
    <row r="827" spans="1:5" s="339" customFormat="1">
      <c r="A827" s="340"/>
      <c r="B827" s="340"/>
      <c r="D827" s="340"/>
      <c r="E827" s="340"/>
    </row>
    <row r="828" spans="1:5" s="339" customFormat="1">
      <c r="A828" s="340"/>
      <c r="B828" s="340"/>
      <c r="D828" s="340"/>
      <c r="E828" s="340"/>
    </row>
    <row r="829" spans="1:5" s="339" customFormat="1">
      <c r="A829" s="340"/>
      <c r="B829" s="340"/>
      <c r="D829" s="340"/>
      <c r="E829" s="340"/>
    </row>
    <row r="830" spans="1:5" s="339" customFormat="1">
      <c r="A830" s="340"/>
      <c r="B830" s="340"/>
      <c r="D830" s="340"/>
      <c r="E830" s="340"/>
    </row>
    <row r="831" spans="1:5" s="339" customFormat="1">
      <c r="A831" s="340"/>
      <c r="B831" s="340"/>
      <c r="D831" s="340"/>
      <c r="E831" s="340"/>
    </row>
    <row r="832" spans="1:5" s="339" customFormat="1">
      <c r="A832" s="340"/>
      <c r="B832" s="340"/>
      <c r="D832" s="340"/>
      <c r="E832" s="340"/>
    </row>
    <row r="833" spans="1:5" s="339" customFormat="1">
      <c r="A833" s="340"/>
      <c r="B833" s="340"/>
      <c r="D833" s="340"/>
      <c r="E833" s="340"/>
    </row>
    <row r="834" spans="1:5" s="339" customFormat="1">
      <c r="A834" s="340"/>
      <c r="B834" s="340"/>
      <c r="D834" s="340"/>
      <c r="E834" s="340"/>
    </row>
    <row r="835" spans="1:5" s="339" customFormat="1">
      <c r="A835" s="340"/>
      <c r="B835" s="340"/>
      <c r="D835" s="340"/>
      <c r="E835" s="340"/>
    </row>
    <row r="836" spans="1:5" s="339" customFormat="1">
      <c r="A836" s="340"/>
      <c r="B836" s="340"/>
      <c r="D836" s="340"/>
      <c r="E836" s="340"/>
    </row>
    <row r="837" spans="1:5" s="339" customFormat="1">
      <c r="A837" s="340"/>
      <c r="B837" s="340"/>
      <c r="D837" s="340"/>
      <c r="E837" s="340"/>
    </row>
    <row r="838" spans="1:5" s="339" customFormat="1">
      <c r="A838" s="340"/>
      <c r="B838" s="340"/>
      <c r="D838" s="340"/>
      <c r="E838" s="340"/>
    </row>
    <row r="839" spans="1:5" s="339" customFormat="1">
      <c r="A839" s="340"/>
      <c r="B839" s="340"/>
      <c r="D839" s="340"/>
      <c r="E839" s="340"/>
    </row>
    <row r="840" spans="1:5" s="339" customFormat="1">
      <c r="A840" s="340"/>
      <c r="B840" s="340"/>
      <c r="D840" s="340"/>
      <c r="E840" s="340"/>
    </row>
    <row r="841" spans="1:5" s="339" customFormat="1">
      <c r="A841" s="340"/>
      <c r="B841" s="340"/>
      <c r="D841" s="340"/>
      <c r="E841" s="340"/>
    </row>
    <row r="842" spans="1:5" s="339" customFormat="1">
      <c r="A842" s="340"/>
      <c r="B842" s="340"/>
      <c r="D842" s="340"/>
      <c r="E842" s="340"/>
    </row>
    <row r="843" spans="1:5" s="339" customFormat="1">
      <c r="A843" s="340"/>
      <c r="B843" s="340"/>
      <c r="D843" s="340"/>
      <c r="E843" s="340"/>
    </row>
    <row r="844" spans="1:5" s="339" customFormat="1">
      <c r="A844" s="340"/>
      <c r="B844" s="340"/>
      <c r="D844" s="340"/>
      <c r="E844" s="340"/>
    </row>
    <row r="845" spans="1:5" s="339" customFormat="1">
      <c r="A845" s="340"/>
      <c r="B845" s="340"/>
      <c r="D845" s="340"/>
      <c r="E845" s="340"/>
    </row>
    <row r="846" spans="1:5" s="339" customFormat="1">
      <c r="A846" s="340"/>
      <c r="B846" s="340"/>
      <c r="D846" s="340"/>
      <c r="E846" s="340"/>
    </row>
    <row r="847" spans="1:5" s="339" customFormat="1">
      <c r="A847" s="340"/>
      <c r="B847" s="340"/>
      <c r="D847" s="340"/>
      <c r="E847" s="340"/>
    </row>
    <row r="848" spans="1:5" s="339" customFormat="1">
      <c r="A848" s="340"/>
      <c r="B848" s="340"/>
      <c r="D848" s="340"/>
      <c r="E848" s="340"/>
    </row>
    <row r="849" spans="1:5" s="339" customFormat="1">
      <c r="A849" s="340"/>
      <c r="B849" s="340"/>
      <c r="D849" s="340"/>
      <c r="E849" s="340"/>
    </row>
    <row r="850" spans="1:5" s="339" customFormat="1">
      <c r="A850" s="340"/>
      <c r="B850" s="340"/>
      <c r="D850" s="340"/>
      <c r="E850" s="340"/>
    </row>
    <row r="851" spans="1:5" s="339" customFormat="1">
      <c r="A851" s="340"/>
      <c r="B851" s="340"/>
      <c r="D851" s="340"/>
      <c r="E851" s="340"/>
    </row>
    <row r="852" spans="1:5" s="339" customFormat="1">
      <c r="A852" s="340"/>
      <c r="B852" s="340"/>
      <c r="D852" s="340"/>
      <c r="E852" s="340"/>
    </row>
    <row r="853" spans="1:5" s="339" customFormat="1">
      <c r="A853" s="340"/>
      <c r="B853" s="340"/>
      <c r="D853" s="340"/>
      <c r="E853" s="340"/>
    </row>
    <row r="854" spans="1:5" s="339" customFormat="1">
      <c r="A854" s="340"/>
      <c r="B854" s="340"/>
      <c r="D854" s="340"/>
      <c r="E854" s="340"/>
    </row>
    <row r="855" spans="1:5" s="339" customFormat="1">
      <c r="A855" s="340"/>
      <c r="B855" s="340"/>
      <c r="D855" s="340"/>
      <c r="E855" s="340"/>
    </row>
    <row r="856" spans="1:5" s="339" customFormat="1">
      <c r="A856" s="340"/>
      <c r="B856" s="340"/>
      <c r="D856" s="340"/>
      <c r="E856" s="340"/>
    </row>
    <row r="857" spans="1:5" s="339" customFormat="1">
      <c r="A857" s="340"/>
      <c r="B857" s="340"/>
      <c r="D857" s="340"/>
      <c r="E857" s="340"/>
    </row>
    <row r="858" spans="1:5" s="339" customFormat="1">
      <c r="A858" s="340"/>
      <c r="B858" s="340"/>
      <c r="D858" s="340"/>
      <c r="E858" s="340"/>
    </row>
    <row r="859" spans="1:5" s="339" customFormat="1">
      <c r="A859" s="340"/>
      <c r="B859" s="340"/>
      <c r="D859" s="340"/>
      <c r="E859" s="340"/>
    </row>
    <row r="860" spans="1:5" s="339" customFormat="1">
      <c r="A860" s="340"/>
      <c r="B860" s="340"/>
      <c r="D860" s="340"/>
      <c r="E860" s="340"/>
    </row>
    <row r="861" spans="1:5" s="339" customFormat="1">
      <c r="A861" s="340"/>
      <c r="B861" s="340"/>
      <c r="D861" s="340"/>
      <c r="E861" s="340"/>
    </row>
    <row r="862" spans="1:5" s="339" customFormat="1">
      <c r="A862" s="340"/>
      <c r="B862" s="340"/>
      <c r="D862" s="340"/>
      <c r="E862" s="340"/>
    </row>
    <row r="863" spans="1:5" s="339" customFormat="1">
      <c r="A863" s="340"/>
      <c r="B863" s="340"/>
      <c r="D863" s="340"/>
      <c r="E863" s="340"/>
    </row>
    <row r="864" spans="1:5" s="339" customFormat="1">
      <c r="A864" s="340"/>
      <c r="B864" s="340"/>
      <c r="D864" s="340"/>
      <c r="E864" s="340"/>
    </row>
    <row r="865" spans="1:5" s="339" customFormat="1">
      <c r="A865" s="340"/>
      <c r="B865" s="340"/>
      <c r="D865" s="340"/>
      <c r="E865" s="340"/>
    </row>
    <row r="866" spans="1:5" s="339" customFormat="1">
      <c r="A866" s="340"/>
      <c r="B866" s="340"/>
      <c r="D866" s="340"/>
      <c r="E866" s="340"/>
    </row>
    <row r="867" spans="1:5" s="339" customFormat="1">
      <c r="A867" s="340"/>
      <c r="B867" s="340"/>
      <c r="D867" s="340"/>
      <c r="E867" s="340"/>
    </row>
    <row r="868" spans="1:5" s="339" customFormat="1">
      <c r="A868" s="340"/>
      <c r="B868" s="340"/>
      <c r="D868" s="340"/>
      <c r="E868" s="340"/>
    </row>
    <row r="869" spans="1:5" s="339" customFormat="1">
      <c r="A869" s="340"/>
      <c r="B869" s="340"/>
      <c r="D869" s="340"/>
      <c r="E869" s="340"/>
    </row>
    <row r="870" spans="1:5" s="339" customFormat="1">
      <c r="A870" s="340"/>
      <c r="B870" s="340"/>
      <c r="D870" s="340"/>
      <c r="E870" s="340"/>
    </row>
    <row r="871" spans="1:5" s="339" customFormat="1">
      <c r="A871" s="340"/>
      <c r="B871" s="340"/>
      <c r="D871" s="340"/>
      <c r="E871" s="340"/>
    </row>
    <row r="872" spans="1:5" s="339" customFormat="1">
      <c r="A872" s="340"/>
      <c r="B872" s="340"/>
      <c r="D872" s="340"/>
      <c r="E872" s="340"/>
    </row>
    <row r="873" spans="1:5" s="339" customFormat="1">
      <c r="A873" s="340"/>
      <c r="B873" s="340"/>
      <c r="D873" s="340"/>
      <c r="E873" s="340"/>
    </row>
    <row r="874" spans="1:5" s="339" customFormat="1">
      <c r="A874" s="340"/>
      <c r="B874" s="340"/>
      <c r="D874" s="340"/>
      <c r="E874" s="340"/>
    </row>
    <row r="875" spans="1:5" s="339" customFormat="1">
      <c r="A875" s="340"/>
      <c r="B875" s="340"/>
      <c r="D875" s="340"/>
      <c r="E875" s="340"/>
    </row>
    <row r="876" spans="1:5" s="339" customFormat="1">
      <c r="A876" s="340"/>
      <c r="B876" s="340"/>
      <c r="D876" s="340"/>
      <c r="E876" s="340"/>
    </row>
    <row r="877" spans="1:5" s="339" customFormat="1">
      <c r="A877" s="340"/>
      <c r="B877" s="340"/>
      <c r="D877" s="340"/>
      <c r="E877" s="340"/>
    </row>
    <row r="878" spans="1:5" s="339" customFormat="1">
      <c r="A878" s="340"/>
      <c r="B878" s="340"/>
      <c r="D878" s="340"/>
      <c r="E878" s="340"/>
    </row>
    <row r="879" spans="1:5" s="339" customFormat="1">
      <c r="A879" s="340"/>
      <c r="B879" s="340"/>
      <c r="D879" s="340"/>
      <c r="E879" s="340"/>
    </row>
    <row r="880" spans="1:5" s="339" customFormat="1">
      <c r="A880" s="340"/>
      <c r="B880" s="340"/>
      <c r="D880" s="340"/>
      <c r="E880" s="340"/>
    </row>
    <row r="881" spans="1:5" s="339" customFormat="1">
      <c r="A881" s="340"/>
      <c r="B881" s="340"/>
      <c r="D881" s="340"/>
      <c r="E881" s="340"/>
    </row>
    <row r="882" spans="1:5" s="339" customFormat="1">
      <c r="A882" s="340"/>
      <c r="B882" s="340"/>
      <c r="D882" s="340"/>
      <c r="E882" s="340"/>
    </row>
    <row r="883" spans="1:5" s="339" customFormat="1">
      <c r="A883" s="340"/>
      <c r="B883" s="340"/>
      <c r="D883" s="340"/>
      <c r="E883" s="340"/>
    </row>
    <row r="884" spans="1:5" s="339" customFormat="1">
      <c r="A884" s="340"/>
      <c r="B884" s="340"/>
      <c r="D884" s="340"/>
      <c r="E884" s="340"/>
    </row>
    <row r="885" spans="1:5" s="339" customFormat="1">
      <c r="A885" s="340"/>
      <c r="B885" s="340"/>
      <c r="D885" s="340"/>
      <c r="E885" s="340"/>
    </row>
    <row r="886" spans="1:5" s="339" customFormat="1">
      <c r="A886" s="340"/>
      <c r="B886" s="340"/>
      <c r="D886" s="340"/>
      <c r="E886" s="340"/>
    </row>
    <row r="887" spans="1:5" s="339" customFormat="1">
      <c r="A887" s="340"/>
      <c r="B887" s="340"/>
      <c r="D887" s="340"/>
      <c r="E887" s="340"/>
    </row>
    <row r="888" spans="1:5" s="339" customFormat="1">
      <c r="A888" s="340"/>
      <c r="B888" s="340"/>
      <c r="D888" s="340"/>
      <c r="E888" s="340"/>
    </row>
    <row r="889" spans="1:5" s="339" customFormat="1">
      <c r="A889" s="340"/>
      <c r="B889" s="340"/>
      <c r="D889" s="340"/>
      <c r="E889" s="340"/>
    </row>
    <row r="890" spans="1:5" s="339" customFormat="1">
      <c r="A890" s="340"/>
      <c r="B890" s="340"/>
      <c r="D890" s="340"/>
      <c r="E890" s="340"/>
    </row>
    <row r="891" spans="1:5" s="339" customFormat="1">
      <c r="A891" s="340"/>
      <c r="B891" s="340"/>
      <c r="D891" s="340"/>
      <c r="E891" s="340"/>
    </row>
    <row r="892" spans="1:5" s="339" customFormat="1">
      <c r="A892" s="340"/>
      <c r="B892" s="340"/>
      <c r="D892" s="340"/>
      <c r="E892" s="340"/>
    </row>
    <row r="893" spans="1:5" s="339" customFormat="1">
      <c r="A893" s="340"/>
      <c r="B893" s="340"/>
      <c r="D893" s="340"/>
      <c r="E893" s="340"/>
    </row>
    <row r="894" spans="1:5" s="339" customFormat="1">
      <c r="A894" s="340"/>
      <c r="B894" s="340"/>
      <c r="D894" s="340"/>
      <c r="E894" s="340"/>
    </row>
    <row r="895" spans="1:5" s="339" customFormat="1">
      <c r="A895" s="340"/>
      <c r="B895" s="340"/>
      <c r="D895" s="340"/>
      <c r="E895" s="340"/>
    </row>
    <row r="896" spans="1:5" s="339" customFormat="1">
      <c r="A896" s="340"/>
      <c r="B896" s="340"/>
      <c r="D896" s="340"/>
      <c r="E896" s="340"/>
    </row>
    <row r="897" spans="1:5" s="339" customFormat="1">
      <c r="A897" s="340"/>
      <c r="B897" s="340"/>
      <c r="D897" s="340"/>
      <c r="E897" s="340"/>
    </row>
    <row r="898" spans="1:5" s="339" customFormat="1">
      <c r="A898" s="340"/>
      <c r="B898" s="340"/>
      <c r="D898" s="340"/>
      <c r="E898" s="340"/>
    </row>
    <row r="899" spans="1:5" s="339" customFormat="1">
      <c r="A899" s="340"/>
      <c r="B899" s="340"/>
      <c r="D899" s="340"/>
      <c r="E899" s="340"/>
    </row>
    <row r="900" spans="1:5" s="339" customFormat="1">
      <c r="A900" s="340"/>
      <c r="B900" s="340"/>
      <c r="D900" s="340"/>
      <c r="E900" s="340"/>
    </row>
    <row r="901" spans="1:5" s="339" customFormat="1">
      <c r="A901" s="340"/>
      <c r="B901" s="340"/>
      <c r="D901" s="340"/>
      <c r="E901" s="340"/>
    </row>
    <row r="902" spans="1:5" s="339" customFormat="1">
      <c r="A902" s="340"/>
      <c r="B902" s="340"/>
      <c r="D902" s="340"/>
      <c r="E902" s="340"/>
    </row>
    <row r="903" spans="1:5" s="339" customFormat="1">
      <c r="A903" s="340"/>
      <c r="B903" s="340"/>
      <c r="D903" s="340"/>
      <c r="E903" s="340"/>
    </row>
    <row r="904" spans="1:5" s="339" customFormat="1">
      <c r="A904" s="340"/>
      <c r="B904" s="340"/>
      <c r="D904" s="340"/>
      <c r="E904" s="340"/>
    </row>
    <row r="905" spans="1:5" s="339" customFormat="1">
      <c r="A905" s="340"/>
      <c r="B905" s="340"/>
      <c r="D905" s="340"/>
      <c r="E905" s="340"/>
    </row>
    <row r="906" spans="1:5" s="339" customFormat="1">
      <c r="A906" s="340"/>
      <c r="B906" s="340"/>
      <c r="D906" s="340"/>
      <c r="E906" s="340"/>
    </row>
    <row r="907" spans="1:5" s="339" customFormat="1">
      <c r="A907" s="340"/>
      <c r="B907" s="340"/>
      <c r="D907" s="340"/>
      <c r="E907" s="340"/>
    </row>
    <row r="908" spans="1:5" s="339" customFormat="1">
      <c r="A908" s="340"/>
      <c r="B908" s="340"/>
      <c r="D908" s="340"/>
      <c r="E908" s="340"/>
    </row>
    <row r="909" spans="1:5" s="339" customFormat="1">
      <c r="A909" s="340"/>
      <c r="B909" s="340"/>
      <c r="D909" s="340"/>
      <c r="E909" s="340"/>
    </row>
    <row r="910" spans="1:5" s="339" customFormat="1">
      <c r="A910" s="340"/>
      <c r="B910" s="340"/>
      <c r="D910" s="340"/>
      <c r="E910" s="340"/>
    </row>
    <row r="911" spans="1:5" s="339" customFormat="1">
      <c r="A911" s="340"/>
      <c r="B911" s="340"/>
      <c r="D911" s="340"/>
      <c r="E911" s="340"/>
    </row>
    <row r="912" spans="1:5" s="339" customFormat="1">
      <c r="A912" s="340"/>
      <c r="B912" s="340"/>
      <c r="D912" s="340"/>
      <c r="E912" s="340"/>
    </row>
    <row r="913" spans="1:5" s="339" customFormat="1">
      <c r="A913" s="340"/>
      <c r="B913" s="340"/>
      <c r="D913" s="340"/>
      <c r="E913" s="340"/>
    </row>
    <row r="914" spans="1:5" s="339" customFormat="1">
      <c r="A914" s="340"/>
      <c r="B914" s="340"/>
      <c r="D914" s="340"/>
      <c r="E914" s="340"/>
    </row>
    <row r="915" spans="1:5" s="339" customFormat="1">
      <c r="A915" s="340"/>
      <c r="B915" s="340"/>
      <c r="D915" s="340"/>
      <c r="E915" s="340"/>
    </row>
    <row r="916" spans="1:5" s="339" customFormat="1">
      <c r="A916" s="340"/>
      <c r="B916" s="340"/>
      <c r="D916" s="340"/>
      <c r="E916" s="340"/>
    </row>
    <row r="917" spans="1:5" s="339" customFormat="1">
      <c r="A917" s="340"/>
      <c r="B917" s="340"/>
      <c r="D917" s="340"/>
      <c r="E917" s="340"/>
    </row>
    <row r="918" spans="1:5" s="339" customFormat="1">
      <c r="A918" s="340"/>
      <c r="B918" s="340"/>
      <c r="D918" s="340"/>
      <c r="E918" s="340"/>
    </row>
    <row r="919" spans="1:5" s="339" customFormat="1">
      <c r="A919" s="340"/>
      <c r="B919" s="340"/>
      <c r="D919" s="340"/>
      <c r="E919" s="340"/>
    </row>
    <row r="920" spans="1:5" s="339" customFormat="1">
      <c r="A920" s="340"/>
      <c r="B920" s="340"/>
      <c r="D920" s="340"/>
      <c r="E920" s="340"/>
    </row>
    <row r="921" spans="1:5" s="339" customFormat="1">
      <c r="A921" s="340"/>
      <c r="B921" s="340"/>
      <c r="D921" s="340"/>
      <c r="E921" s="340"/>
    </row>
    <row r="922" spans="1:5" s="339" customFormat="1">
      <c r="A922" s="340"/>
      <c r="B922" s="340"/>
      <c r="D922" s="340"/>
      <c r="E922" s="340"/>
    </row>
    <row r="923" spans="1:5" s="339" customFormat="1">
      <c r="A923" s="340"/>
      <c r="B923" s="340"/>
      <c r="D923" s="340"/>
      <c r="E923" s="340"/>
    </row>
    <row r="924" spans="1:5" s="339" customFormat="1">
      <c r="A924" s="340"/>
      <c r="B924" s="340"/>
      <c r="D924" s="340"/>
      <c r="E924" s="340"/>
    </row>
    <row r="925" spans="1:5" s="339" customFormat="1">
      <c r="A925" s="340"/>
      <c r="B925" s="340"/>
      <c r="D925" s="340"/>
      <c r="E925" s="340"/>
    </row>
    <row r="926" spans="1:5" s="339" customFormat="1">
      <c r="A926" s="340"/>
      <c r="B926" s="340"/>
      <c r="D926" s="340"/>
      <c r="E926" s="340"/>
    </row>
    <row r="927" spans="1:5" s="339" customFormat="1">
      <c r="A927" s="340"/>
      <c r="B927" s="340"/>
      <c r="D927" s="340"/>
      <c r="E927" s="340"/>
    </row>
    <row r="928" spans="1:5" s="339" customFormat="1">
      <c r="A928" s="340"/>
      <c r="B928" s="340"/>
      <c r="D928" s="340"/>
      <c r="E928" s="340"/>
    </row>
    <row r="929" spans="1:5" s="339" customFormat="1">
      <c r="A929" s="340"/>
      <c r="B929" s="340"/>
      <c r="D929" s="340"/>
      <c r="E929" s="340"/>
    </row>
    <row r="930" spans="1:5" s="339" customFormat="1">
      <c r="A930" s="340"/>
      <c r="B930" s="340"/>
      <c r="D930" s="340"/>
      <c r="E930" s="340"/>
    </row>
    <row r="931" spans="1:5" s="339" customFormat="1">
      <c r="A931" s="340"/>
      <c r="B931" s="340"/>
      <c r="D931" s="340"/>
      <c r="E931" s="340"/>
    </row>
    <row r="932" spans="1:5" s="339" customFormat="1">
      <c r="A932" s="340"/>
      <c r="B932" s="340"/>
      <c r="D932" s="340"/>
      <c r="E932" s="340"/>
    </row>
    <row r="933" spans="1:5" s="339" customFormat="1">
      <c r="A933" s="340"/>
      <c r="B933" s="340"/>
      <c r="D933" s="340"/>
      <c r="E933" s="340"/>
    </row>
    <row r="934" spans="1:5" s="339" customFormat="1">
      <c r="A934" s="340"/>
      <c r="B934" s="340"/>
      <c r="D934" s="340"/>
      <c r="E934" s="340"/>
    </row>
    <row r="935" spans="1:5" s="339" customFormat="1">
      <c r="A935" s="340"/>
      <c r="B935" s="340"/>
      <c r="D935" s="340"/>
      <c r="E935" s="340"/>
    </row>
    <row r="936" spans="1:5" s="339" customFormat="1">
      <c r="A936" s="340"/>
      <c r="B936" s="340"/>
      <c r="D936" s="340"/>
      <c r="E936" s="340"/>
    </row>
    <row r="937" spans="1:5" s="339" customFormat="1">
      <c r="A937" s="340"/>
      <c r="B937" s="340"/>
      <c r="D937" s="340"/>
      <c r="E937" s="340"/>
    </row>
    <row r="938" spans="1:5" s="339" customFormat="1">
      <c r="A938" s="340"/>
      <c r="B938" s="340"/>
      <c r="D938" s="340"/>
      <c r="E938" s="340"/>
    </row>
    <row r="939" spans="1:5" s="339" customFormat="1">
      <c r="A939" s="340"/>
      <c r="B939" s="340"/>
      <c r="D939" s="340"/>
      <c r="E939" s="340"/>
    </row>
    <row r="940" spans="1:5" s="339" customFormat="1">
      <c r="A940" s="340"/>
      <c r="B940" s="340"/>
      <c r="D940" s="340"/>
      <c r="E940" s="340"/>
    </row>
    <row r="941" spans="1:5" s="339" customFormat="1">
      <c r="A941" s="340"/>
      <c r="B941" s="340"/>
      <c r="D941" s="340"/>
      <c r="E941" s="340"/>
    </row>
    <row r="942" spans="1:5" s="339" customFormat="1">
      <c r="A942" s="340"/>
      <c r="B942" s="340"/>
      <c r="D942" s="340"/>
      <c r="E942" s="340"/>
    </row>
    <row r="943" spans="1:5" s="339" customFormat="1">
      <c r="A943" s="340"/>
      <c r="B943" s="340"/>
      <c r="D943" s="340"/>
      <c r="E943" s="340"/>
    </row>
    <row r="944" spans="1:5" s="339" customFormat="1">
      <c r="A944" s="340"/>
      <c r="B944" s="340"/>
      <c r="D944" s="340"/>
      <c r="E944" s="340"/>
    </row>
    <row r="945" spans="1:5" s="339" customFormat="1">
      <c r="A945" s="340"/>
      <c r="B945" s="340"/>
      <c r="D945" s="340"/>
      <c r="E945" s="340"/>
    </row>
    <row r="946" spans="1:5" s="339" customFormat="1">
      <c r="A946" s="340"/>
      <c r="B946" s="340"/>
      <c r="D946" s="340"/>
      <c r="E946" s="340"/>
    </row>
    <row r="947" spans="1:5" s="339" customFormat="1">
      <c r="A947" s="340"/>
      <c r="B947" s="340"/>
      <c r="D947" s="340"/>
      <c r="E947" s="340"/>
    </row>
    <row r="948" spans="1:5" s="339" customFormat="1">
      <c r="A948" s="340"/>
      <c r="B948" s="340"/>
      <c r="D948" s="340"/>
      <c r="E948" s="340"/>
    </row>
    <row r="949" spans="1:5" s="339" customFormat="1">
      <c r="A949" s="340"/>
      <c r="B949" s="340"/>
      <c r="D949" s="340"/>
      <c r="E949" s="340"/>
    </row>
    <row r="950" spans="1:5" s="339" customFormat="1">
      <c r="A950" s="340"/>
      <c r="B950" s="340"/>
      <c r="D950" s="340"/>
      <c r="E950" s="340"/>
    </row>
    <row r="951" spans="1:5" s="339" customFormat="1">
      <c r="A951" s="340"/>
      <c r="B951" s="340"/>
      <c r="D951" s="340"/>
      <c r="E951" s="340"/>
    </row>
    <row r="952" spans="1:5" s="339" customFormat="1">
      <c r="A952" s="340"/>
      <c r="B952" s="340"/>
      <c r="D952" s="340"/>
      <c r="E952" s="340"/>
    </row>
    <row r="953" spans="1:5" s="339" customFormat="1">
      <c r="A953" s="340"/>
      <c r="B953" s="340"/>
      <c r="D953" s="340"/>
      <c r="E953" s="340"/>
    </row>
    <row r="954" spans="1:5" s="339" customFormat="1">
      <c r="A954" s="340"/>
      <c r="B954" s="340"/>
      <c r="D954" s="340"/>
      <c r="E954" s="340"/>
    </row>
    <row r="955" spans="1:5" s="339" customFormat="1">
      <c r="A955" s="340"/>
      <c r="B955" s="340"/>
      <c r="D955" s="340"/>
      <c r="E955" s="340"/>
    </row>
    <row r="956" spans="1:5" s="339" customFormat="1">
      <c r="A956" s="340"/>
      <c r="B956" s="340"/>
      <c r="D956" s="340"/>
      <c r="E956" s="340"/>
    </row>
    <row r="957" spans="1:5" s="339" customFormat="1">
      <c r="A957" s="340"/>
      <c r="B957" s="340"/>
      <c r="D957" s="340"/>
      <c r="E957" s="340"/>
    </row>
    <row r="958" spans="1:5" s="339" customFormat="1">
      <c r="A958" s="340"/>
      <c r="B958" s="340"/>
      <c r="D958" s="340"/>
      <c r="E958" s="340"/>
    </row>
    <row r="959" spans="1:5" s="339" customFormat="1">
      <c r="A959" s="340"/>
      <c r="B959" s="340"/>
      <c r="D959" s="340"/>
      <c r="E959" s="340"/>
    </row>
    <row r="960" spans="1:5" s="339" customFormat="1">
      <c r="A960" s="340"/>
      <c r="B960" s="340"/>
      <c r="D960" s="340"/>
      <c r="E960" s="340"/>
    </row>
    <row r="961" spans="1:5" s="339" customFormat="1">
      <c r="A961" s="340"/>
      <c r="B961" s="340"/>
      <c r="D961" s="340"/>
      <c r="E961" s="340"/>
    </row>
    <row r="962" spans="1:5" s="339" customFormat="1">
      <c r="A962" s="340"/>
      <c r="B962" s="340"/>
      <c r="D962" s="340"/>
      <c r="E962" s="340"/>
    </row>
    <row r="963" spans="1:5" s="339" customFormat="1">
      <c r="A963" s="340"/>
      <c r="B963" s="340"/>
      <c r="D963" s="340"/>
      <c r="E963" s="340"/>
    </row>
    <row r="964" spans="1:5" s="339" customFormat="1">
      <c r="A964" s="340"/>
      <c r="B964" s="340"/>
      <c r="D964" s="340"/>
      <c r="E964" s="340"/>
    </row>
    <row r="965" spans="1:5" s="339" customFormat="1">
      <c r="A965" s="340"/>
      <c r="B965" s="340"/>
      <c r="D965" s="340"/>
      <c r="E965" s="340"/>
    </row>
    <row r="966" spans="1:5" s="339" customFormat="1">
      <c r="A966" s="340"/>
      <c r="B966" s="340"/>
      <c r="D966" s="340"/>
      <c r="E966" s="340"/>
    </row>
    <row r="967" spans="1:5" s="339" customFormat="1">
      <c r="A967" s="340"/>
      <c r="B967" s="340"/>
      <c r="D967" s="340"/>
      <c r="E967" s="340"/>
    </row>
    <row r="968" spans="1:5" s="339" customFormat="1">
      <c r="A968" s="340"/>
      <c r="B968" s="340"/>
      <c r="D968" s="340"/>
      <c r="E968" s="340"/>
    </row>
    <row r="969" spans="1:5" s="339" customFormat="1">
      <c r="A969" s="340"/>
      <c r="B969" s="340"/>
      <c r="D969" s="340"/>
      <c r="E969" s="340"/>
    </row>
    <row r="970" spans="1:5" s="339" customFormat="1">
      <c r="A970" s="340"/>
      <c r="B970" s="340"/>
      <c r="D970" s="340"/>
      <c r="E970" s="340"/>
    </row>
    <row r="971" spans="1:5" s="339" customFormat="1">
      <c r="A971" s="340"/>
      <c r="B971" s="340"/>
      <c r="D971" s="340"/>
      <c r="E971" s="340"/>
    </row>
    <row r="972" spans="1:5" s="339" customFormat="1">
      <c r="A972" s="340"/>
      <c r="B972" s="340"/>
      <c r="D972" s="340"/>
      <c r="E972" s="340"/>
    </row>
    <row r="973" spans="1:5" s="339" customFormat="1">
      <c r="A973" s="340"/>
      <c r="B973" s="340"/>
      <c r="D973" s="340"/>
      <c r="E973" s="340"/>
    </row>
    <row r="974" spans="1:5" s="339" customFormat="1">
      <c r="A974" s="340"/>
      <c r="B974" s="340"/>
      <c r="D974" s="340"/>
      <c r="E974" s="340"/>
    </row>
    <row r="975" spans="1:5" s="339" customFormat="1">
      <c r="A975" s="340"/>
      <c r="B975" s="340"/>
      <c r="D975" s="340"/>
      <c r="E975" s="340"/>
    </row>
    <row r="976" spans="1:5" s="339" customFormat="1">
      <c r="A976" s="340"/>
      <c r="B976" s="340"/>
      <c r="D976" s="340"/>
      <c r="E976" s="340"/>
    </row>
    <row r="977" spans="1:5" s="339" customFormat="1">
      <c r="A977" s="340"/>
      <c r="B977" s="340"/>
      <c r="D977" s="340"/>
      <c r="E977" s="340"/>
    </row>
    <row r="978" spans="1:5" s="339" customFormat="1">
      <c r="A978" s="340"/>
      <c r="B978" s="340"/>
      <c r="D978" s="340"/>
      <c r="E978" s="340"/>
    </row>
    <row r="979" spans="1:5" s="339" customFormat="1">
      <c r="A979" s="340"/>
      <c r="B979" s="340"/>
      <c r="D979" s="340"/>
      <c r="E979" s="340"/>
    </row>
    <row r="980" spans="1:5" s="339" customFormat="1">
      <c r="A980" s="340"/>
      <c r="B980" s="340"/>
      <c r="D980" s="340"/>
      <c r="E980" s="340"/>
    </row>
    <row r="981" spans="1:5" s="339" customFormat="1">
      <c r="A981" s="340"/>
      <c r="B981" s="340"/>
      <c r="D981" s="340"/>
      <c r="E981" s="340"/>
    </row>
    <row r="982" spans="1:5" s="339" customFormat="1">
      <c r="A982" s="340"/>
      <c r="B982" s="340"/>
      <c r="D982" s="340"/>
      <c r="E982" s="340"/>
    </row>
    <row r="983" spans="1:5" s="339" customFormat="1">
      <c r="A983" s="340"/>
      <c r="B983" s="340"/>
      <c r="D983" s="340"/>
      <c r="E983" s="340"/>
    </row>
    <row r="984" spans="1:5" s="339" customFormat="1">
      <c r="A984" s="340"/>
      <c r="B984" s="340"/>
      <c r="D984" s="340"/>
      <c r="E984" s="340"/>
    </row>
    <row r="985" spans="1:5" s="339" customFormat="1">
      <c r="A985" s="340"/>
      <c r="B985" s="340"/>
      <c r="D985" s="340"/>
      <c r="E985" s="340"/>
    </row>
    <row r="986" spans="1:5" s="339" customFormat="1">
      <c r="A986" s="340"/>
      <c r="B986" s="340"/>
      <c r="D986" s="340"/>
      <c r="E986" s="340"/>
    </row>
    <row r="987" spans="1:5" s="339" customFormat="1">
      <c r="A987" s="340"/>
      <c r="B987" s="340"/>
      <c r="D987" s="340"/>
      <c r="E987" s="340"/>
    </row>
    <row r="988" spans="1:5" s="339" customFormat="1">
      <c r="A988" s="340"/>
      <c r="B988" s="340"/>
      <c r="D988" s="340"/>
      <c r="E988" s="340"/>
    </row>
    <row r="989" spans="1:5" s="339" customFormat="1">
      <c r="A989" s="340"/>
      <c r="B989" s="340"/>
      <c r="D989" s="340"/>
      <c r="E989" s="340"/>
    </row>
    <row r="990" spans="1:5" s="339" customFormat="1">
      <c r="A990" s="340"/>
      <c r="B990" s="340"/>
      <c r="D990" s="340"/>
      <c r="E990" s="340"/>
    </row>
    <row r="991" spans="1:5" s="339" customFormat="1">
      <c r="A991" s="340"/>
      <c r="B991" s="340"/>
      <c r="D991" s="340"/>
      <c r="E991" s="340"/>
    </row>
    <row r="992" spans="1:5" s="339" customFormat="1">
      <c r="A992" s="340"/>
      <c r="B992" s="340"/>
      <c r="D992" s="340"/>
      <c r="E992" s="340"/>
    </row>
    <row r="993" spans="1:5" s="339" customFormat="1">
      <c r="A993" s="340"/>
      <c r="B993" s="340"/>
      <c r="D993" s="340"/>
      <c r="E993" s="340"/>
    </row>
    <row r="994" spans="1:5" s="339" customFormat="1">
      <c r="A994" s="340"/>
      <c r="B994" s="340"/>
      <c r="D994" s="340"/>
      <c r="E994" s="340"/>
    </row>
    <row r="995" spans="1:5" s="339" customFormat="1">
      <c r="A995" s="340"/>
      <c r="B995" s="340"/>
      <c r="D995" s="340"/>
      <c r="E995" s="340"/>
    </row>
    <row r="996" spans="1:5" s="339" customFormat="1">
      <c r="A996" s="340"/>
      <c r="B996" s="340"/>
      <c r="D996" s="340"/>
      <c r="E996" s="340"/>
    </row>
    <row r="997" spans="1:5" s="339" customFormat="1">
      <c r="A997" s="340"/>
      <c r="B997" s="340"/>
      <c r="D997" s="340"/>
      <c r="E997" s="340"/>
    </row>
    <row r="998" spans="1:5" s="339" customFormat="1">
      <c r="A998" s="340"/>
      <c r="B998" s="340"/>
      <c r="D998" s="340"/>
      <c r="E998" s="340"/>
    </row>
    <row r="999" spans="1:5" s="339" customFormat="1">
      <c r="A999" s="340"/>
      <c r="B999" s="340"/>
      <c r="D999" s="340"/>
      <c r="E999" s="340"/>
    </row>
    <row r="1000" spans="1:5" s="339" customFormat="1">
      <c r="A1000" s="340"/>
      <c r="B1000" s="340"/>
      <c r="D1000" s="340"/>
      <c r="E1000" s="340"/>
    </row>
    <row r="1001" spans="1:5" s="339" customFormat="1">
      <c r="A1001" s="340"/>
      <c r="B1001" s="340"/>
      <c r="D1001" s="340"/>
      <c r="E1001" s="340"/>
    </row>
    <row r="1002" spans="1:5" s="339" customFormat="1">
      <c r="A1002" s="340"/>
      <c r="B1002" s="340"/>
      <c r="D1002" s="340"/>
      <c r="E1002" s="340"/>
    </row>
    <row r="1003" spans="1:5" s="339" customFormat="1">
      <c r="A1003" s="340"/>
      <c r="B1003" s="340"/>
      <c r="D1003" s="340"/>
      <c r="E1003" s="340"/>
    </row>
    <row r="1004" spans="1:5" s="339" customFormat="1">
      <c r="A1004" s="340"/>
      <c r="B1004" s="340"/>
      <c r="D1004" s="340"/>
      <c r="E1004" s="340"/>
    </row>
    <row r="1005" spans="1:5" s="339" customFormat="1">
      <c r="A1005" s="340"/>
      <c r="B1005" s="340"/>
      <c r="D1005" s="340"/>
      <c r="E1005" s="340"/>
    </row>
    <row r="1006" spans="1:5" s="339" customFormat="1">
      <c r="A1006" s="340"/>
      <c r="B1006" s="340"/>
      <c r="D1006" s="340"/>
      <c r="E1006" s="340"/>
    </row>
    <row r="1007" spans="1:5" s="339" customFormat="1">
      <c r="A1007" s="340"/>
      <c r="B1007" s="340"/>
      <c r="D1007" s="340"/>
      <c r="E1007" s="340"/>
    </row>
    <row r="1008" spans="1:5" s="339" customFormat="1">
      <c r="A1008" s="340"/>
      <c r="B1008" s="340"/>
      <c r="D1008" s="340"/>
      <c r="E1008" s="340"/>
    </row>
    <row r="1009" spans="1:5" s="339" customFormat="1">
      <c r="A1009" s="340"/>
      <c r="B1009" s="340"/>
      <c r="D1009" s="340"/>
      <c r="E1009" s="340"/>
    </row>
    <row r="1010" spans="1:5" s="339" customFormat="1">
      <c r="A1010" s="340"/>
      <c r="B1010" s="340"/>
      <c r="D1010" s="340"/>
      <c r="E1010" s="340"/>
    </row>
    <row r="1011" spans="1:5" s="339" customFormat="1">
      <c r="A1011" s="340"/>
      <c r="B1011" s="340"/>
      <c r="D1011" s="340"/>
      <c r="E1011" s="340"/>
    </row>
    <row r="1012" spans="1:5" s="339" customFormat="1">
      <c r="A1012" s="340"/>
      <c r="B1012" s="340"/>
      <c r="D1012" s="340"/>
      <c r="E1012" s="340"/>
    </row>
    <row r="1013" spans="1:5" s="339" customFormat="1">
      <c r="A1013" s="340"/>
      <c r="B1013" s="340"/>
      <c r="D1013" s="340"/>
      <c r="E1013" s="340"/>
    </row>
    <row r="1014" spans="1:5" s="339" customFormat="1">
      <c r="A1014" s="340"/>
      <c r="B1014" s="340"/>
      <c r="D1014" s="340"/>
      <c r="E1014" s="340"/>
    </row>
    <row r="1015" spans="1:5" s="339" customFormat="1">
      <c r="A1015" s="340"/>
      <c r="B1015" s="340"/>
      <c r="D1015" s="340"/>
      <c r="E1015" s="340"/>
    </row>
    <row r="1016" spans="1:5" s="339" customFormat="1">
      <c r="A1016" s="340"/>
      <c r="B1016" s="340"/>
      <c r="D1016" s="340"/>
      <c r="E1016" s="340"/>
    </row>
    <row r="1017" spans="1:5" s="339" customFormat="1">
      <c r="A1017" s="340"/>
      <c r="B1017" s="340"/>
      <c r="D1017" s="340"/>
      <c r="E1017" s="340"/>
    </row>
    <row r="1018" spans="1:5" s="339" customFormat="1">
      <c r="A1018" s="340"/>
      <c r="B1018" s="340"/>
      <c r="D1018" s="340"/>
      <c r="E1018" s="340"/>
    </row>
    <row r="1019" spans="1:5" s="339" customFormat="1">
      <c r="A1019" s="340"/>
      <c r="B1019" s="340"/>
      <c r="D1019" s="340"/>
      <c r="E1019" s="340"/>
    </row>
    <row r="1020" spans="1:5" s="339" customFormat="1">
      <c r="A1020" s="340"/>
      <c r="B1020" s="340"/>
      <c r="D1020" s="340"/>
      <c r="E1020" s="340"/>
    </row>
    <row r="1021" spans="1:5" s="339" customFormat="1">
      <c r="A1021" s="340"/>
      <c r="B1021" s="340"/>
      <c r="D1021" s="340"/>
      <c r="E1021" s="340"/>
    </row>
    <row r="1022" spans="1:5" s="339" customFormat="1">
      <c r="A1022" s="340"/>
      <c r="B1022" s="340"/>
      <c r="D1022" s="340"/>
      <c r="E1022" s="340"/>
    </row>
    <row r="1023" spans="1:5" s="339" customFormat="1">
      <c r="A1023" s="340"/>
      <c r="B1023" s="340"/>
      <c r="D1023" s="340"/>
      <c r="E1023" s="340"/>
    </row>
    <row r="1024" spans="1:5" s="339" customFormat="1">
      <c r="A1024" s="340"/>
      <c r="B1024" s="340"/>
      <c r="D1024" s="340"/>
      <c r="E1024" s="340"/>
    </row>
    <row r="1025" spans="1:5" s="339" customFormat="1">
      <c r="A1025" s="340"/>
      <c r="B1025" s="340"/>
      <c r="D1025" s="340"/>
      <c r="E1025" s="340"/>
    </row>
    <row r="1026" spans="1:5" s="339" customFormat="1">
      <c r="A1026" s="340"/>
      <c r="B1026" s="340"/>
      <c r="D1026" s="340"/>
      <c r="E1026" s="340"/>
    </row>
    <row r="1027" spans="1:5" s="339" customFormat="1">
      <c r="A1027" s="340"/>
      <c r="B1027" s="340"/>
      <c r="D1027" s="340"/>
      <c r="E1027" s="340"/>
    </row>
    <row r="1028" spans="1:5" s="339" customFormat="1">
      <c r="A1028" s="340"/>
      <c r="B1028" s="340"/>
      <c r="D1028" s="340"/>
      <c r="E1028" s="340"/>
    </row>
    <row r="1029" spans="1:5" s="339" customFormat="1">
      <c r="A1029" s="340"/>
      <c r="B1029" s="340"/>
      <c r="D1029" s="340"/>
      <c r="E1029" s="340"/>
    </row>
    <row r="1030" spans="1:5" s="339" customFormat="1">
      <c r="A1030" s="340"/>
      <c r="B1030" s="340"/>
      <c r="D1030" s="340"/>
      <c r="E1030" s="340"/>
    </row>
    <row r="1031" spans="1:5" s="339" customFormat="1">
      <c r="A1031" s="340"/>
      <c r="B1031" s="340"/>
      <c r="D1031" s="340"/>
      <c r="E1031" s="340"/>
    </row>
    <row r="1032" spans="1:5" s="339" customFormat="1">
      <c r="A1032" s="340"/>
      <c r="B1032" s="340"/>
      <c r="D1032" s="340"/>
      <c r="E1032" s="340"/>
    </row>
    <row r="1033" spans="1:5" s="339" customFormat="1">
      <c r="A1033" s="340"/>
      <c r="B1033" s="340"/>
      <c r="D1033" s="340"/>
      <c r="E1033" s="340"/>
    </row>
    <row r="1034" spans="1:5" s="339" customFormat="1">
      <c r="A1034" s="340"/>
      <c r="B1034" s="340"/>
      <c r="D1034" s="340"/>
      <c r="E1034" s="340"/>
    </row>
    <row r="1035" spans="1:5" s="339" customFormat="1">
      <c r="A1035" s="340"/>
      <c r="B1035" s="340"/>
      <c r="D1035" s="340"/>
      <c r="E1035" s="340"/>
    </row>
    <row r="1036" spans="1:5" s="339" customFormat="1">
      <c r="A1036" s="340"/>
      <c r="B1036" s="340"/>
      <c r="D1036" s="340"/>
      <c r="E1036" s="340"/>
    </row>
    <row r="1037" spans="1:5" s="339" customFormat="1">
      <c r="A1037" s="340"/>
      <c r="B1037" s="340"/>
      <c r="D1037" s="340"/>
      <c r="E1037" s="340"/>
    </row>
    <row r="1038" spans="1:5" s="339" customFormat="1">
      <c r="A1038" s="340"/>
      <c r="B1038" s="340"/>
      <c r="D1038" s="340"/>
      <c r="E1038" s="340"/>
    </row>
    <row r="1039" spans="1:5" s="339" customFormat="1">
      <c r="A1039" s="340"/>
      <c r="B1039" s="340"/>
      <c r="D1039" s="340"/>
      <c r="E1039" s="340"/>
    </row>
    <row r="1040" spans="1:5" s="339" customFormat="1">
      <c r="A1040" s="340"/>
      <c r="B1040" s="340"/>
      <c r="D1040" s="340"/>
      <c r="E1040" s="340"/>
    </row>
    <row r="1041" spans="1:5" s="339" customFormat="1">
      <c r="A1041" s="340"/>
      <c r="B1041" s="340"/>
      <c r="D1041" s="340"/>
      <c r="E1041" s="340"/>
    </row>
    <row r="1042" spans="1:5" s="339" customFormat="1">
      <c r="A1042" s="340"/>
      <c r="B1042" s="340"/>
      <c r="D1042" s="340"/>
      <c r="E1042" s="340"/>
    </row>
    <row r="1043" spans="1:5" s="339" customFormat="1">
      <c r="A1043" s="340"/>
      <c r="B1043" s="340"/>
      <c r="D1043" s="340"/>
      <c r="E1043" s="340"/>
    </row>
    <row r="1044" spans="1:5" s="339" customFormat="1">
      <c r="A1044" s="340"/>
      <c r="B1044" s="340"/>
      <c r="D1044" s="340"/>
      <c r="E1044" s="340"/>
    </row>
    <row r="1045" spans="1:5" s="339" customFormat="1">
      <c r="A1045" s="340"/>
      <c r="B1045" s="340"/>
      <c r="D1045" s="340"/>
      <c r="E1045" s="340"/>
    </row>
    <row r="1046" spans="1:5" s="339" customFormat="1">
      <c r="A1046" s="340"/>
      <c r="B1046" s="340"/>
      <c r="D1046" s="340"/>
      <c r="E1046" s="340"/>
    </row>
    <row r="1047" spans="1:5" s="339" customFormat="1">
      <c r="A1047" s="340"/>
      <c r="B1047" s="340"/>
      <c r="D1047" s="340"/>
      <c r="E1047" s="340"/>
    </row>
    <row r="1048" spans="1:5" s="339" customFormat="1">
      <c r="A1048" s="340"/>
      <c r="B1048" s="340"/>
      <c r="D1048" s="340"/>
      <c r="E1048" s="340"/>
    </row>
    <row r="1049" spans="1:5" s="339" customFormat="1">
      <c r="A1049" s="340"/>
      <c r="B1049" s="340"/>
      <c r="D1049" s="340"/>
      <c r="E1049" s="340"/>
    </row>
    <row r="1050" spans="1:5" s="339" customFormat="1">
      <c r="A1050" s="340"/>
      <c r="B1050" s="340"/>
      <c r="D1050" s="340"/>
      <c r="E1050" s="340"/>
    </row>
    <row r="1051" spans="1:5" s="339" customFormat="1">
      <c r="A1051" s="340"/>
      <c r="B1051" s="340"/>
      <c r="D1051" s="340"/>
      <c r="E1051" s="340"/>
    </row>
    <row r="1052" spans="1:5" s="339" customFormat="1">
      <c r="A1052" s="340"/>
      <c r="B1052" s="340"/>
      <c r="D1052" s="340"/>
      <c r="E1052" s="340"/>
    </row>
    <row r="1053" spans="1:5" s="339" customFormat="1">
      <c r="A1053" s="340"/>
      <c r="B1053" s="340"/>
      <c r="D1053" s="340"/>
      <c r="E1053" s="340"/>
    </row>
    <row r="1054" spans="1:5" s="339" customFormat="1">
      <c r="A1054" s="340"/>
      <c r="B1054" s="340"/>
      <c r="D1054" s="340"/>
      <c r="E1054" s="340"/>
    </row>
    <row r="1055" spans="1:5" s="339" customFormat="1">
      <c r="A1055" s="340"/>
      <c r="B1055" s="340"/>
      <c r="D1055" s="340"/>
      <c r="E1055" s="340"/>
    </row>
    <row r="1056" spans="1:5" s="339" customFormat="1">
      <c r="A1056" s="340"/>
      <c r="B1056" s="340"/>
      <c r="D1056" s="340"/>
      <c r="E1056" s="340"/>
    </row>
    <row r="1057" spans="1:5" s="339" customFormat="1">
      <c r="A1057" s="340"/>
      <c r="B1057" s="340"/>
      <c r="D1057" s="340"/>
      <c r="E1057" s="340"/>
    </row>
    <row r="1058" spans="1:5" s="339" customFormat="1">
      <c r="A1058" s="340"/>
      <c r="B1058" s="340"/>
      <c r="D1058" s="340"/>
      <c r="E1058" s="340"/>
    </row>
    <row r="1059" spans="1:5" s="339" customFormat="1">
      <c r="A1059" s="340"/>
      <c r="B1059" s="340"/>
      <c r="D1059" s="340"/>
      <c r="E1059" s="340"/>
    </row>
    <row r="1060" spans="1:5" s="339" customFormat="1">
      <c r="A1060" s="340"/>
      <c r="B1060" s="340"/>
      <c r="D1060" s="340"/>
      <c r="E1060" s="340"/>
    </row>
    <row r="1061" spans="1:5" s="339" customFormat="1">
      <c r="A1061" s="340"/>
      <c r="B1061" s="340"/>
      <c r="D1061" s="340"/>
      <c r="E1061" s="340"/>
    </row>
    <row r="1062" spans="1:5" s="339" customFormat="1">
      <c r="A1062" s="340"/>
      <c r="B1062" s="340"/>
      <c r="D1062" s="340"/>
      <c r="E1062" s="340"/>
    </row>
    <row r="1063" spans="1:5" s="339" customFormat="1">
      <c r="A1063" s="340"/>
      <c r="B1063" s="340"/>
      <c r="D1063" s="340"/>
      <c r="E1063" s="340"/>
    </row>
    <row r="1064" spans="1:5" s="339" customFormat="1">
      <c r="A1064" s="340"/>
      <c r="B1064" s="340"/>
      <c r="D1064" s="340"/>
      <c r="E1064" s="340"/>
    </row>
    <row r="1065" spans="1:5" s="339" customFormat="1">
      <c r="A1065" s="340"/>
      <c r="B1065" s="340"/>
      <c r="D1065" s="340"/>
      <c r="E1065" s="340"/>
    </row>
    <row r="1066" spans="1:5" s="339" customFormat="1">
      <c r="A1066" s="340"/>
      <c r="B1066" s="340"/>
      <c r="D1066" s="340"/>
      <c r="E1066" s="340"/>
    </row>
    <row r="1067" spans="1:5" s="339" customFormat="1">
      <c r="A1067" s="340"/>
      <c r="B1067" s="340"/>
      <c r="D1067" s="340"/>
      <c r="E1067" s="340"/>
    </row>
    <row r="1068" spans="1:5" s="339" customFormat="1">
      <c r="A1068" s="340"/>
      <c r="B1068" s="340"/>
      <c r="D1068" s="340"/>
      <c r="E1068" s="340"/>
    </row>
    <row r="1069" spans="1:5" s="339" customFormat="1">
      <c r="A1069" s="340"/>
      <c r="B1069" s="340"/>
      <c r="D1069" s="340"/>
      <c r="E1069" s="340"/>
    </row>
    <row r="1070" spans="1:5" s="339" customFormat="1">
      <c r="A1070" s="340"/>
      <c r="B1070" s="340"/>
      <c r="D1070" s="340"/>
      <c r="E1070" s="340"/>
    </row>
    <row r="1071" spans="1:5" s="339" customFormat="1">
      <c r="A1071" s="340"/>
      <c r="B1071" s="340"/>
      <c r="D1071" s="340"/>
      <c r="E1071" s="340"/>
    </row>
    <row r="1072" spans="1:5" s="339" customFormat="1">
      <c r="A1072" s="340"/>
      <c r="B1072" s="340"/>
      <c r="D1072" s="340"/>
      <c r="E1072" s="340"/>
    </row>
    <row r="1073" spans="1:5" s="339" customFormat="1">
      <c r="A1073" s="340"/>
      <c r="B1073" s="340"/>
      <c r="D1073" s="340"/>
      <c r="E1073" s="340"/>
    </row>
    <row r="1074" spans="1:5" s="339" customFormat="1">
      <c r="A1074" s="340"/>
      <c r="B1074" s="340"/>
      <c r="D1074" s="340"/>
      <c r="E1074" s="340"/>
    </row>
    <row r="1075" spans="1:5" s="339" customFormat="1">
      <c r="A1075" s="340"/>
      <c r="B1075" s="340"/>
      <c r="D1075" s="340"/>
      <c r="E1075" s="340"/>
    </row>
    <row r="1076" spans="1:5" s="339" customFormat="1">
      <c r="A1076" s="340"/>
      <c r="B1076" s="340"/>
      <c r="D1076" s="340"/>
      <c r="E1076" s="340"/>
    </row>
    <row r="1077" spans="1:5" s="339" customFormat="1">
      <c r="A1077" s="340"/>
      <c r="B1077" s="340"/>
      <c r="D1077" s="340"/>
      <c r="E1077" s="340"/>
    </row>
    <row r="1078" spans="1:5" s="339" customFormat="1">
      <c r="A1078" s="340"/>
      <c r="B1078" s="340"/>
      <c r="D1078" s="340"/>
      <c r="E1078" s="340"/>
    </row>
    <row r="1079" spans="1:5" s="339" customFormat="1">
      <c r="A1079" s="340"/>
      <c r="B1079" s="340"/>
      <c r="D1079" s="340"/>
      <c r="E1079" s="340"/>
    </row>
    <row r="1080" spans="1:5" s="339" customFormat="1">
      <c r="A1080" s="340"/>
      <c r="B1080" s="340"/>
      <c r="D1080" s="340"/>
      <c r="E1080" s="340"/>
    </row>
    <row r="1081" spans="1:5" s="339" customFormat="1">
      <c r="A1081" s="340"/>
      <c r="B1081" s="340"/>
      <c r="D1081" s="340"/>
      <c r="E1081" s="340"/>
    </row>
    <row r="1082" spans="1:5" s="339" customFormat="1">
      <c r="A1082" s="340"/>
      <c r="B1082" s="340"/>
      <c r="D1082" s="340"/>
      <c r="E1082" s="340"/>
    </row>
    <row r="1083" spans="1:5" s="339" customFormat="1">
      <c r="A1083" s="340"/>
      <c r="B1083" s="340"/>
      <c r="D1083" s="340"/>
      <c r="E1083" s="340"/>
    </row>
    <row r="1084" spans="1:5" s="339" customFormat="1">
      <c r="A1084" s="340"/>
      <c r="B1084" s="340"/>
      <c r="D1084" s="340"/>
      <c r="E1084" s="340"/>
    </row>
    <row r="1085" spans="1:5" s="339" customFormat="1">
      <c r="A1085" s="340"/>
      <c r="B1085" s="340"/>
      <c r="D1085" s="340"/>
      <c r="E1085" s="340"/>
    </row>
    <row r="1086" spans="1:5" s="339" customFormat="1">
      <c r="A1086" s="340"/>
      <c r="B1086" s="340"/>
      <c r="D1086" s="340"/>
      <c r="E1086" s="340"/>
    </row>
    <row r="1087" spans="1:5" s="339" customFormat="1">
      <c r="A1087" s="340"/>
      <c r="B1087" s="340"/>
      <c r="D1087" s="340"/>
      <c r="E1087" s="340"/>
    </row>
    <row r="1088" spans="1:5" s="339" customFormat="1">
      <c r="A1088" s="340"/>
      <c r="B1088" s="340"/>
      <c r="D1088" s="340"/>
      <c r="E1088" s="340"/>
    </row>
    <row r="1089" spans="1:5" s="339" customFormat="1">
      <c r="A1089" s="340"/>
      <c r="B1089" s="340"/>
      <c r="D1089" s="340"/>
      <c r="E1089" s="340"/>
    </row>
    <row r="1090" spans="1:5" s="339" customFormat="1">
      <c r="A1090" s="340"/>
      <c r="B1090" s="340"/>
      <c r="D1090" s="340"/>
      <c r="E1090" s="340"/>
    </row>
    <row r="1091" spans="1:5" s="339" customFormat="1">
      <c r="A1091" s="340"/>
      <c r="B1091" s="340"/>
      <c r="D1091" s="340"/>
      <c r="E1091" s="340"/>
    </row>
    <row r="1092" spans="1:5" s="339" customFormat="1">
      <c r="A1092" s="340"/>
      <c r="B1092" s="340"/>
      <c r="D1092" s="340"/>
      <c r="E1092" s="340"/>
    </row>
    <row r="1093" spans="1:5" s="339" customFormat="1">
      <c r="A1093" s="340"/>
      <c r="B1093" s="340"/>
      <c r="D1093" s="340"/>
      <c r="E1093" s="340"/>
    </row>
    <row r="1094" spans="1:5" s="339" customFormat="1">
      <c r="A1094" s="340"/>
      <c r="B1094" s="340"/>
      <c r="D1094" s="340"/>
      <c r="E1094" s="340"/>
    </row>
    <row r="1095" spans="1:5" s="339" customFormat="1">
      <c r="A1095" s="340"/>
      <c r="B1095" s="340"/>
      <c r="D1095" s="340"/>
      <c r="E1095" s="340"/>
    </row>
    <row r="1096" spans="1:5" s="339" customFormat="1">
      <c r="A1096" s="340"/>
      <c r="B1096" s="340"/>
      <c r="D1096" s="340"/>
      <c r="E1096" s="340"/>
    </row>
    <row r="1097" spans="1:5" s="339" customFormat="1">
      <c r="A1097" s="340"/>
      <c r="B1097" s="340"/>
      <c r="D1097" s="340"/>
      <c r="E1097" s="340"/>
    </row>
    <row r="1098" spans="1:5" s="339" customFormat="1">
      <c r="A1098" s="340"/>
      <c r="B1098" s="340"/>
      <c r="D1098" s="340"/>
      <c r="E1098" s="340"/>
    </row>
    <row r="1099" spans="1:5" s="339" customFormat="1">
      <c r="A1099" s="340"/>
      <c r="B1099" s="340"/>
      <c r="D1099" s="340"/>
      <c r="E1099" s="340"/>
    </row>
    <row r="1100" spans="1:5" s="339" customFormat="1">
      <c r="A1100" s="340"/>
      <c r="B1100" s="340"/>
      <c r="D1100" s="340"/>
      <c r="E1100" s="340"/>
    </row>
    <row r="1101" spans="1:5" s="339" customFormat="1">
      <c r="A1101" s="340"/>
      <c r="B1101" s="340"/>
      <c r="D1101" s="340"/>
      <c r="E1101" s="340"/>
    </row>
    <row r="1102" spans="1:5" s="339" customFormat="1">
      <c r="A1102" s="340"/>
      <c r="B1102" s="340"/>
      <c r="D1102" s="340"/>
      <c r="E1102" s="340"/>
    </row>
    <row r="1103" spans="1:5" s="339" customFormat="1">
      <c r="A1103" s="340"/>
      <c r="B1103" s="340"/>
      <c r="D1103" s="340"/>
      <c r="E1103" s="340"/>
    </row>
    <row r="1104" spans="1:5" s="339" customFormat="1">
      <c r="A1104" s="340"/>
      <c r="B1104" s="340"/>
      <c r="D1104" s="340"/>
      <c r="E1104" s="340"/>
    </row>
    <row r="1105" spans="1:5" s="339" customFormat="1">
      <c r="A1105" s="340"/>
      <c r="B1105" s="340"/>
      <c r="D1105" s="340"/>
      <c r="E1105" s="340"/>
    </row>
    <row r="1106" spans="1:5" s="339" customFormat="1">
      <c r="A1106" s="340"/>
      <c r="B1106" s="340"/>
      <c r="D1106" s="340"/>
      <c r="E1106" s="340"/>
    </row>
    <row r="1107" spans="1:5" s="339" customFormat="1">
      <c r="A1107" s="340"/>
      <c r="B1107" s="340"/>
      <c r="D1107" s="340"/>
      <c r="E1107" s="340"/>
    </row>
    <row r="1108" spans="1:5" s="339" customFormat="1">
      <c r="A1108" s="340"/>
      <c r="B1108" s="340"/>
      <c r="D1108" s="340"/>
      <c r="E1108" s="340"/>
    </row>
    <row r="1109" spans="1:5" s="339" customFormat="1">
      <c r="A1109" s="340"/>
      <c r="B1109" s="340"/>
      <c r="D1109" s="340"/>
      <c r="E1109" s="340"/>
    </row>
    <row r="1110" spans="1:5" s="339" customFormat="1">
      <c r="A1110" s="340"/>
      <c r="B1110" s="340"/>
      <c r="D1110" s="340"/>
      <c r="E1110" s="340"/>
    </row>
    <row r="1111" spans="1:5" s="339" customFormat="1">
      <c r="A1111" s="340"/>
      <c r="B1111" s="340"/>
      <c r="D1111" s="340"/>
      <c r="E1111" s="340"/>
    </row>
    <row r="1112" spans="1:5" s="339" customFormat="1">
      <c r="A1112" s="340"/>
      <c r="B1112" s="340"/>
      <c r="D1112" s="340"/>
      <c r="E1112" s="340"/>
    </row>
    <row r="1113" spans="1:5" s="339" customFormat="1">
      <c r="A1113" s="340"/>
      <c r="B1113" s="340"/>
      <c r="D1113" s="340"/>
      <c r="E1113" s="340"/>
    </row>
    <row r="1114" spans="1:5" s="339" customFormat="1">
      <c r="A1114" s="340"/>
      <c r="B1114" s="340"/>
      <c r="D1114" s="340"/>
      <c r="E1114" s="340"/>
    </row>
    <row r="1115" spans="1:5" s="339" customFormat="1">
      <c r="A1115" s="340"/>
      <c r="B1115" s="340"/>
      <c r="D1115" s="340"/>
      <c r="E1115" s="340"/>
    </row>
    <row r="1116" spans="1:5" s="339" customFormat="1">
      <c r="A1116" s="340"/>
      <c r="B1116" s="340"/>
      <c r="D1116" s="340"/>
      <c r="E1116" s="340"/>
    </row>
    <row r="1117" spans="1:5" s="339" customFormat="1">
      <c r="A1117" s="340"/>
      <c r="B1117" s="340"/>
      <c r="D1117" s="340"/>
      <c r="E1117" s="340"/>
    </row>
    <row r="1118" spans="1:5" s="339" customFormat="1">
      <c r="A1118" s="340"/>
      <c r="B1118" s="340"/>
      <c r="D1118" s="340"/>
      <c r="E1118" s="340"/>
    </row>
    <row r="1119" spans="1:5" s="339" customFormat="1">
      <c r="A1119" s="340"/>
      <c r="B1119" s="340"/>
      <c r="D1119" s="340"/>
      <c r="E1119" s="340"/>
    </row>
    <row r="1120" spans="1:5" s="339" customFormat="1">
      <c r="A1120" s="340"/>
      <c r="B1120" s="340"/>
      <c r="D1120" s="340"/>
      <c r="E1120" s="340"/>
    </row>
    <row r="1121" spans="1:5" s="339" customFormat="1">
      <c r="A1121" s="340"/>
      <c r="B1121" s="340"/>
      <c r="D1121" s="340"/>
      <c r="E1121" s="340"/>
    </row>
    <row r="1122" spans="1:5" s="339" customFormat="1">
      <c r="A1122" s="340"/>
      <c r="B1122" s="340"/>
      <c r="D1122" s="340"/>
      <c r="E1122" s="340"/>
    </row>
    <row r="1123" spans="1:5" s="339" customFormat="1">
      <c r="A1123" s="340"/>
      <c r="B1123" s="340"/>
      <c r="D1123" s="340"/>
      <c r="E1123" s="340"/>
    </row>
    <row r="1124" spans="1:5" s="339" customFormat="1">
      <c r="A1124" s="340"/>
      <c r="B1124" s="340"/>
      <c r="D1124" s="340"/>
      <c r="E1124" s="340"/>
    </row>
    <row r="1125" spans="1:5" s="339" customFormat="1">
      <c r="A1125" s="340"/>
      <c r="B1125" s="340"/>
      <c r="D1125" s="340"/>
      <c r="E1125" s="340"/>
    </row>
    <row r="1126" spans="1:5" s="339" customFormat="1">
      <c r="A1126" s="340"/>
      <c r="B1126" s="340"/>
      <c r="D1126" s="340"/>
      <c r="E1126" s="340"/>
    </row>
    <row r="1127" spans="1:5" s="339" customFormat="1">
      <c r="A1127" s="340"/>
      <c r="B1127" s="340"/>
      <c r="D1127" s="340"/>
      <c r="E1127" s="340"/>
    </row>
    <row r="1128" spans="1:5" s="339" customFormat="1">
      <c r="A1128" s="340"/>
      <c r="B1128" s="340"/>
      <c r="D1128" s="340"/>
      <c r="E1128" s="340"/>
    </row>
    <row r="1129" spans="1:5" s="339" customFormat="1">
      <c r="A1129" s="340"/>
      <c r="B1129" s="340"/>
      <c r="D1129" s="340"/>
      <c r="E1129" s="340"/>
    </row>
    <row r="1130" spans="1:5" s="339" customFormat="1">
      <c r="A1130" s="340"/>
      <c r="B1130" s="340"/>
      <c r="D1130" s="340"/>
      <c r="E1130" s="340"/>
    </row>
  </sheetData>
  <sheetProtection formatRows="0" sort="0" autoFilter="0"/>
  <mergeCells count="11">
    <mergeCell ref="B7:C7"/>
    <mergeCell ref="B8:C8"/>
    <mergeCell ref="B9:C9"/>
    <mergeCell ref="B11:E11"/>
    <mergeCell ref="F11:J11"/>
    <mergeCell ref="B6:C6"/>
    <mergeCell ref="A1:C1"/>
    <mergeCell ref="B2:C2"/>
    <mergeCell ref="B3:C3"/>
    <mergeCell ref="B4:C4"/>
    <mergeCell ref="B5:C5"/>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operator="greaterThan" allowBlank="1" showInputMessage="1" showErrorMessage="1" sqref="B13:J24"/>
  </dataValidations>
  <pageMargins left="0.75" right="0.75" top="0.74" bottom="1" header="1.37" footer="0.5"/>
  <pageSetup paperSize="9" scale="32"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X1021"/>
  <sheetViews>
    <sheetView zoomScale="80" zoomScaleNormal="80" zoomScaleSheetLayoutView="80" workbookViewId="0">
      <selection activeCell="E7" sqref="E7"/>
    </sheetView>
  </sheetViews>
  <sheetFormatPr defaultRowHeight="12.75"/>
  <cols>
    <col min="1" max="1" width="47.42578125" style="340" bestFit="1" customWidth="1"/>
    <col min="2" max="2" width="22.7109375" style="340" customWidth="1"/>
    <col min="3" max="3" width="22.7109375" style="339" customWidth="1"/>
    <col min="4" max="5" width="22.7109375" style="340" customWidth="1"/>
    <col min="6" max="6" width="20.7109375" style="340" customWidth="1"/>
    <col min="7" max="8" width="17.7109375" style="339" customWidth="1"/>
    <col min="9" max="9" width="17" style="339" customWidth="1"/>
    <col min="10"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4" width="47.42578125" style="342" bestFit="1" customWidth="1"/>
    <col min="25"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3330" t="s">
        <v>29</v>
      </c>
      <c r="B1" s="3331"/>
      <c r="C1" s="3331"/>
      <c r="D1" s="1430"/>
      <c r="E1" s="1430"/>
      <c r="F1" s="1430"/>
      <c r="G1" s="1430"/>
      <c r="H1" s="1430"/>
      <c r="I1" s="1264"/>
    </row>
    <row r="2" spans="1:20" s="13" customFormat="1">
      <c r="A2" s="1266" t="s">
        <v>30</v>
      </c>
      <c r="B2" s="2935" t="s">
        <v>1040</v>
      </c>
      <c r="C2" s="2935"/>
      <c r="D2" s="2291"/>
      <c r="E2" s="2291"/>
      <c r="F2" s="2291"/>
      <c r="G2" s="2291"/>
      <c r="H2" s="2291"/>
      <c r="I2" s="2291"/>
    </row>
    <row r="3" spans="1:20" s="13" customFormat="1" ht="38.25" customHeight="1">
      <c r="A3" s="1266" t="s">
        <v>31</v>
      </c>
      <c r="B3" s="3332" t="s">
        <v>2542</v>
      </c>
      <c r="C3" s="3332"/>
      <c r="D3" s="1264"/>
      <c r="E3" s="1264"/>
      <c r="F3" s="1264"/>
      <c r="G3" s="1264"/>
      <c r="H3" s="1264"/>
      <c r="I3" s="1264"/>
    </row>
    <row r="4" spans="1:20" s="13" customFormat="1">
      <c r="A4" s="1266" t="s">
        <v>32</v>
      </c>
      <c r="B4" s="2935">
        <v>1</v>
      </c>
      <c r="C4" s="2935"/>
      <c r="D4" s="2291"/>
      <c r="E4" s="2291"/>
      <c r="F4" s="2291"/>
      <c r="G4" s="2291"/>
      <c r="H4" s="2291"/>
      <c r="I4" s="2291"/>
    </row>
    <row r="5" spans="1:20" s="13" customFormat="1">
      <c r="A5" s="1266" t="s">
        <v>33</v>
      </c>
      <c r="B5" s="2935"/>
      <c r="C5" s="2935"/>
      <c r="D5" s="117"/>
      <c r="E5" s="117"/>
      <c r="F5" s="117"/>
      <c r="G5" s="117"/>
      <c r="H5" s="117"/>
      <c r="I5" s="117"/>
    </row>
    <row r="6" spans="1:20" s="13" customFormat="1">
      <c r="A6" s="1266" t="s">
        <v>34</v>
      </c>
      <c r="B6" s="2935"/>
      <c r="C6" s="2935"/>
      <c r="D6" s="117"/>
      <c r="E6" s="117"/>
      <c r="F6" s="117"/>
      <c r="G6" s="117"/>
      <c r="H6" s="117"/>
      <c r="I6" s="117"/>
    </row>
    <row r="7" spans="1:20" s="13" customFormat="1">
      <c r="A7" s="1266" t="s">
        <v>35</v>
      </c>
      <c r="B7" s="2935"/>
      <c r="C7" s="2935"/>
      <c r="D7" s="117"/>
      <c r="E7" s="117"/>
      <c r="F7" s="117"/>
      <c r="G7" s="117"/>
      <c r="H7" s="117"/>
      <c r="I7" s="117"/>
    </row>
    <row r="8" spans="1:20" s="13" customFormat="1">
      <c r="A8" s="1266" t="s">
        <v>36</v>
      </c>
      <c r="B8" s="2938"/>
      <c r="C8" s="2938"/>
      <c r="D8" s="118"/>
      <c r="E8" s="118"/>
      <c r="F8" s="118"/>
      <c r="G8" s="118"/>
      <c r="H8" s="118"/>
      <c r="I8" s="118"/>
    </row>
    <row r="9" spans="1:20" s="13" customFormat="1" ht="15.75">
      <c r="A9" s="1266" t="s">
        <v>198</v>
      </c>
      <c r="B9" s="3333" t="s">
        <v>414</v>
      </c>
      <c r="C9" s="3334"/>
      <c r="D9" s="107"/>
      <c r="E9" s="107"/>
      <c r="F9" s="107"/>
      <c r="G9" s="107"/>
      <c r="H9" s="107"/>
      <c r="I9" s="107"/>
      <c r="J9" s="107"/>
    </row>
    <row r="10" spans="1:20" s="13" customFormat="1" ht="16.5" thickBot="1">
      <c r="A10" s="2291"/>
      <c r="B10" s="353"/>
      <c r="C10" s="353"/>
      <c r="D10" s="107"/>
      <c r="E10" s="107"/>
      <c r="F10" s="118"/>
      <c r="G10" s="107"/>
      <c r="H10" s="107"/>
      <c r="I10" s="107"/>
      <c r="J10" s="107"/>
    </row>
    <row r="11" spans="1:20" s="108" customFormat="1" ht="15.75" thickBot="1">
      <c r="B11" s="3335" t="s">
        <v>3669</v>
      </c>
      <c r="C11" s="3336"/>
      <c r="D11" s="3335" t="s">
        <v>3670</v>
      </c>
      <c r="E11" s="3336"/>
    </row>
    <row r="12" spans="1:20" s="13" customFormat="1" ht="36" customHeight="1" thickBot="1">
      <c r="A12" s="1431"/>
      <c r="B12" s="2356" t="s">
        <v>3671</v>
      </c>
      <c r="C12" s="2357" t="s">
        <v>3672</v>
      </c>
      <c r="D12" s="2356" t="s">
        <v>3671</v>
      </c>
      <c r="E12" s="2357" t="s">
        <v>3672</v>
      </c>
      <c r="T12" s="13" t="s">
        <v>2529</v>
      </c>
    </row>
    <row r="13" spans="1:20" s="13" customFormat="1">
      <c r="A13" s="1449" t="s">
        <v>2506</v>
      </c>
      <c r="B13" s="2358"/>
      <c r="C13" s="2359"/>
      <c r="D13" s="2358"/>
      <c r="E13" s="2359"/>
      <c r="T13" s="13" t="s">
        <v>2392</v>
      </c>
    </row>
    <row r="14" spans="1:20" s="13" customFormat="1">
      <c r="A14" s="1449" t="s">
        <v>2507</v>
      </c>
      <c r="B14" s="2360"/>
      <c r="C14" s="2361"/>
      <c r="D14" s="2360"/>
      <c r="E14" s="2361"/>
      <c r="T14" s="13" t="s">
        <v>2393</v>
      </c>
    </row>
    <row r="15" spans="1:20" s="13" customFormat="1">
      <c r="A15" s="1456" t="s">
        <v>2392</v>
      </c>
      <c r="B15" s="2360"/>
      <c r="C15" s="2361"/>
      <c r="D15" s="2360"/>
      <c r="E15" s="2361"/>
      <c r="T15" s="13" t="s">
        <v>2394</v>
      </c>
    </row>
    <row r="16" spans="1:20" s="13" customFormat="1">
      <c r="A16" s="1456" t="s">
        <v>2393</v>
      </c>
      <c r="B16" s="2360"/>
      <c r="C16" s="2361"/>
      <c r="D16" s="2360"/>
      <c r="E16" s="2361"/>
      <c r="T16" s="13" t="s">
        <v>2395</v>
      </c>
    </row>
    <row r="17" spans="1:24" s="13" customFormat="1">
      <c r="A17" s="1456" t="s">
        <v>2394</v>
      </c>
      <c r="B17" s="2360"/>
      <c r="C17" s="2361"/>
      <c r="D17" s="2360"/>
      <c r="E17" s="2361"/>
      <c r="T17" s="13" t="s">
        <v>2396</v>
      </c>
    </row>
    <row r="18" spans="1:24" s="13" customFormat="1">
      <c r="A18" s="1456" t="s">
        <v>2395</v>
      </c>
      <c r="B18" s="2360"/>
      <c r="C18" s="2361"/>
      <c r="D18" s="2360"/>
      <c r="E18" s="2361"/>
      <c r="T18" s="13" t="s">
        <v>2397</v>
      </c>
    </row>
    <row r="19" spans="1:24" s="13" customFormat="1">
      <c r="A19" s="1456" t="s">
        <v>2396</v>
      </c>
      <c r="B19" s="2360"/>
      <c r="C19" s="2361"/>
      <c r="D19" s="2360"/>
      <c r="E19" s="2361"/>
      <c r="T19" s="13" t="s">
        <v>2398</v>
      </c>
    </row>
    <row r="20" spans="1:24" s="13" customFormat="1">
      <c r="A20" s="1456" t="s">
        <v>2397</v>
      </c>
      <c r="B20" s="2360"/>
      <c r="C20" s="2361"/>
      <c r="D20" s="2360"/>
      <c r="E20" s="2361"/>
      <c r="T20" s="13" t="s">
        <v>2399</v>
      </c>
    </row>
    <row r="21" spans="1:24" s="13" customFormat="1">
      <c r="A21" s="1456" t="s">
        <v>2398</v>
      </c>
      <c r="B21" s="2360"/>
      <c r="C21" s="2361"/>
      <c r="D21" s="2360"/>
      <c r="E21" s="2361"/>
      <c r="T21" s="13" t="s">
        <v>2400</v>
      </c>
    </row>
    <row r="22" spans="1:24" s="13" customFormat="1">
      <c r="A22" s="1456" t="s">
        <v>2399</v>
      </c>
      <c r="B22" s="2360"/>
      <c r="C22" s="2361"/>
      <c r="D22" s="2360"/>
      <c r="E22" s="2361"/>
      <c r="T22" s="13" t="s">
        <v>2401</v>
      </c>
    </row>
    <row r="23" spans="1:24" s="13" customFormat="1" ht="13.9" customHeight="1">
      <c r="A23" s="1456" t="s">
        <v>2400</v>
      </c>
      <c r="B23" s="2360"/>
      <c r="C23" s="2361"/>
      <c r="D23" s="2360"/>
      <c r="E23" s="2361"/>
      <c r="T23" s="13" t="s">
        <v>2402</v>
      </c>
    </row>
    <row r="24" spans="1:24" s="13" customFormat="1">
      <c r="A24" s="1456" t="s">
        <v>2401</v>
      </c>
      <c r="B24" s="2360"/>
      <c r="C24" s="2361"/>
      <c r="D24" s="2360"/>
      <c r="E24" s="2361"/>
      <c r="T24" s="13" t="s">
        <v>2403</v>
      </c>
    </row>
    <row r="25" spans="1:24" s="13" customFormat="1">
      <c r="A25" s="1456" t="s">
        <v>2402</v>
      </c>
      <c r="B25" s="2360"/>
      <c r="C25" s="2361"/>
      <c r="D25" s="2360"/>
      <c r="E25" s="2361"/>
      <c r="T25" s="13" t="s">
        <v>2404</v>
      </c>
    </row>
    <row r="26" spans="1:24" s="13" customFormat="1">
      <c r="A26" s="1456" t="s">
        <v>2403</v>
      </c>
      <c r="B26" s="2360"/>
      <c r="C26" s="2361"/>
      <c r="D26" s="2360"/>
      <c r="E26" s="2361"/>
      <c r="T26" s="13" t="s">
        <v>2405</v>
      </c>
    </row>
    <row r="27" spans="1:24" s="13" customFormat="1">
      <c r="A27" s="1456" t="s">
        <v>2404</v>
      </c>
      <c r="B27" s="2360"/>
      <c r="C27" s="2361"/>
      <c r="D27" s="2360"/>
      <c r="E27" s="2361"/>
      <c r="T27" s="13" t="s">
        <v>2406</v>
      </c>
    </row>
    <row r="28" spans="1:24" s="13" customFormat="1">
      <c r="A28" s="1456" t="s">
        <v>2405</v>
      </c>
      <c r="B28" s="2360"/>
      <c r="C28" s="2361"/>
      <c r="D28" s="2360"/>
      <c r="E28" s="2361"/>
      <c r="T28" s="13" t="s">
        <v>2407</v>
      </c>
    </row>
    <row r="29" spans="1:24" s="13" customFormat="1">
      <c r="A29" s="1456" t="s">
        <v>2406</v>
      </c>
      <c r="B29" s="2360"/>
      <c r="C29" s="2361"/>
      <c r="D29" s="2360"/>
      <c r="E29" s="2361"/>
      <c r="T29" s="13" t="s">
        <v>2529</v>
      </c>
    </row>
    <row r="30" spans="1:24" s="13" customFormat="1" ht="13.5" thickBot="1">
      <c r="A30" s="1457" t="s">
        <v>2407</v>
      </c>
      <c r="B30" s="1458"/>
      <c r="C30" s="1459"/>
      <c r="D30" s="1458"/>
      <c r="E30" s="1459"/>
      <c r="T30" s="13" t="s">
        <v>2506</v>
      </c>
    </row>
    <row r="31" spans="1:24" s="13" customFormat="1" ht="15" customHeight="1">
      <c r="F31" s="2294"/>
      <c r="X31" s="13" t="s">
        <v>2507</v>
      </c>
    </row>
    <row r="32" spans="1:24" s="339" customFormat="1" ht="15">
      <c r="F32" s="2294"/>
      <c r="R32" s="341"/>
      <c r="S32" s="341"/>
      <c r="T32" s="335"/>
      <c r="X32" s="339" t="s">
        <v>2508</v>
      </c>
    </row>
    <row r="33" spans="1:24" s="339" customFormat="1">
      <c r="A33" s="340"/>
      <c r="B33" s="340"/>
      <c r="D33" s="340"/>
      <c r="E33" s="340"/>
      <c r="F33" s="340"/>
      <c r="R33" s="341"/>
      <c r="S33" s="341"/>
      <c r="T33" s="335"/>
      <c r="X33" s="339" t="s">
        <v>2509</v>
      </c>
    </row>
    <row r="34" spans="1:24" s="339" customFormat="1" ht="12.75" customHeight="1">
      <c r="A34" s="3329" t="s">
        <v>3673</v>
      </c>
      <c r="B34" s="3329"/>
      <c r="C34" s="3329"/>
      <c r="D34" s="3329"/>
      <c r="E34" s="3329"/>
      <c r="F34" s="340"/>
      <c r="R34" s="341"/>
      <c r="S34" s="341"/>
      <c r="T34" s="335"/>
      <c r="X34" s="339" t="s">
        <v>2510</v>
      </c>
    </row>
    <row r="35" spans="1:24" s="339" customFormat="1" ht="12.75" customHeight="1">
      <c r="A35" s="3329"/>
      <c r="B35" s="3329"/>
      <c r="C35" s="3329"/>
      <c r="D35" s="3329"/>
      <c r="E35" s="3329"/>
      <c r="F35" s="340"/>
      <c r="R35" s="341"/>
      <c r="S35" s="341"/>
      <c r="T35" s="335"/>
    </row>
    <row r="36" spans="1:24" s="339" customFormat="1">
      <c r="A36" s="340"/>
      <c r="B36" s="340"/>
      <c r="D36" s="340"/>
      <c r="E36" s="340"/>
      <c r="F36" s="340"/>
      <c r="R36" s="341"/>
      <c r="S36" s="341"/>
      <c r="T36" s="335"/>
    </row>
    <row r="37" spans="1:24" s="339" customFormat="1">
      <c r="A37" s="340"/>
      <c r="B37" s="340"/>
      <c r="D37" s="340"/>
      <c r="E37" s="340"/>
      <c r="F37" s="340"/>
      <c r="R37" s="341"/>
      <c r="S37" s="341"/>
      <c r="T37" s="335"/>
    </row>
    <row r="38" spans="1:24" s="339" customFormat="1">
      <c r="A38" s="340"/>
      <c r="B38" s="340"/>
      <c r="D38" s="340"/>
      <c r="E38" s="340"/>
      <c r="F38" s="340"/>
      <c r="R38" s="341"/>
      <c r="S38" s="341"/>
      <c r="T38" s="335"/>
    </row>
    <row r="39" spans="1:24" s="339" customFormat="1">
      <c r="A39" s="340"/>
      <c r="B39" s="340"/>
      <c r="D39" s="340"/>
      <c r="E39" s="340"/>
      <c r="F39" s="340"/>
      <c r="R39" s="341"/>
      <c r="S39" s="341"/>
      <c r="T39" s="335"/>
    </row>
    <row r="40" spans="1:24" s="339" customFormat="1">
      <c r="A40" s="340"/>
      <c r="B40" s="340"/>
      <c r="D40" s="340"/>
      <c r="E40" s="340"/>
      <c r="F40" s="340"/>
      <c r="R40" s="341"/>
      <c r="S40" s="341"/>
      <c r="T40" s="335"/>
    </row>
    <row r="41" spans="1:24" s="339" customFormat="1">
      <c r="A41" s="340"/>
      <c r="B41" s="340"/>
      <c r="D41" s="340"/>
      <c r="E41" s="340"/>
      <c r="F41" s="340"/>
      <c r="R41" s="341"/>
      <c r="S41" s="341"/>
      <c r="T41" s="335"/>
    </row>
    <row r="42" spans="1:24" s="339" customFormat="1">
      <c r="A42" s="340"/>
      <c r="B42" s="340"/>
      <c r="D42" s="340"/>
      <c r="E42" s="340"/>
      <c r="F42" s="340"/>
      <c r="R42" s="341"/>
      <c r="S42" s="341"/>
      <c r="T42" s="335"/>
    </row>
    <row r="43" spans="1:24" s="339" customFormat="1">
      <c r="A43" s="340"/>
      <c r="B43" s="340"/>
      <c r="D43" s="340"/>
      <c r="E43" s="340"/>
      <c r="F43" s="340"/>
      <c r="R43" s="341"/>
      <c r="S43" s="341"/>
      <c r="T43" s="335"/>
    </row>
    <row r="44" spans="1:24" s="339" customFormat="1">
      <c r="A44" s="340"/>
      <c r="B44" s="340"/>
      <c r="D44" s="340"/>
      <c r="E44" s="340"/>
      <c r="F44" s="340"/>
      <c r="R44" s="341"/>
      <c r="S44" s="341"/>
      <c r="T44" s="335"/>
    </row>
    <row r="45" spans="1:24" s="339" customFormat="1">
      <c r="A45" s="340"/>
      <c r="B45" s="340"/>
      <c r="D45" s="340"/>
      <c r="E45" s="340"/>
      <c r="F45" s="340"/>
      <c r="R45" s="341"/>
      <c r="S45" s="341"/>
      <c r="T45" s="335"/>
    </row>
    <row r="46" spans="1:24" s="339" customFormat="1">
      <c r="A46" s="340"/>
      <c r="B46" s="340"/>
      <c r="D46" s="340"/>
      <c r="E46" s="340"/>
      <c r="F46" s="340"/>
      <c r="R46" s="341"/>
      <c r="S46" s="341"/>
      <c r="T46" s="335"/>
    </row>
    <row r="47" spans="1:24" s="339" customFormat="1">
      <c r="A47" s="340"/>
      <c r="B47" s="340"/>
      <c r="D47" s="340"/>
      <c r="E47" s="340"/>
      <c r="F47" s="340"/>
      <c r="R47" s="341"/>
      <c r="S47" s="341"/>
      <c r="T47" s="335"/>
    </row>
    <row r="48" spans="1:24" s="339" customFormat="1">
      <c r="A48" s="340"/>
      <c r="B48" s="340"/>
      <c r="D48" s="340"/>
      <c r="E48" s="340"/>
      <c r="F48" s="340"/>
      <c r="R48" s="341"/>
      <c r="S48" s="341"/>
      <c r="T48" s="335"/>
    </row>
    <row r="49" spans="1:20" s="339" customFormat="1">
      <c r="A49" s="340"/>
      <c r="B49" s="340"/>
      <c r="D49" s="340"/>
      <c r="E49" s="340"/>
      <c r="F49" s="340"/>
      <c r="R49" s="341"/>
      <c r="S49" s="341"/>
      <c r="T49" s="335"/>
    </row>
    <row r="50" spans="1:20" s="339" customFormat="1">
      <c r="A50" s="340"/>
      <c r="B50" s="340"/>
      <c r="D50" s="340"/>
      <c r="E50" s="340"/>
      <c r="F50" s="340"/>
      <c r="R50" s="341"/>
      <c r="S50" s="341"/>
      <c r="T50" s="335"/>
    </row>
    <row r="51" spans="1:20" s="339" customFormat="1">
      <c r="A51" s="340"/>
      <c r="B51" s="340"/>
      <c r="D51" s="340"/>
      <c r="E51" s="340"/>
      <c r="F51" s="340"/>
      <c r="R51" s="341"/>
      <c r="S51" s="341"/>
      <c r="T51" s="335"/>
    </row>
    <row r="52" spans="1:20" s="339" customFormat="1">
      <c r="A52" s="340"/>
      <c r="B52" s="340"/>
      <c r="D52" s="340"/>
      <c r="E52" s="340"/>
      <c r="F52" s="340"/>
      <c r="R52" s="341"/>
      <c r="S52" s="341"/>
      <c r="T52" s="335"/>
    </row>
    <row r="53" spans="1:20" s="339" customFormat="1">
      <c r="A53" s="340"/>
      <c r="B53" s="340"/>
      <c r="D53" s="340"/>
      <c r="E53" s="340"/>
      <c r="F53" s="340"/>
      <c r="R53" s="341"/>
      <c r="S53" s="341"/>
      <c r="T53" s="335"/>
    </row>
    <row r="54" spans="1:20" s="339" customFormat="1">
      <c r="A54" s="340"/>
      <c r="B54" s="340"/>
      <c r="D54" s="340"/>
      <c r="E54" s="340"/>
      <c r="F54" s="340"/>
      <c r="R54" s="341"/>
      <c r="S54" s="341"/>
      <c r="T54" s="335"/>
    </row>
    <row r="55" spans="1:20" s="339" customFormat="1">
      <c r="A55" s="340"/>
      <c r="B55" s="340"/>
      <c r="D55" s="340"/>
      <c r="E55" s="340"/>
      <c r="F55" s="340"/>
      <c r="R55" s="341"/>
      <c r="S55" s="341"/>
      <c r="T55" s="335"/>
    </row>
    <row r="56" spans="1:20" s="339" customFormat="1">
      <c r="A56" s="340"/>
      <c r="B56" s="340"/>
      <c r="D56" s="340"/>
      <c r="E56" s="340"/>
      <c r="F56" s="340"/>
      <c r="R56" s="341"/>
      <c r="S56" s="341"/>
      <c r="T56" s="335"/>
    </row>
    <row r="57" spans="1:20" s="339" customFormat="1">
      <c r="A57" s="340"/>
      <c r="B57" s="340"/>
      <c r="D57" s="340"/>
      <c r="E57" s="340"/>
      <c r="F57" s="340"/>
      <c r="R57" s="341"/>
      <c r="S57" s="341"/>
      <c r="T57" s="335"/>
    </row>
    <row r="58" spans="1:20" s="339" customFormat="1">
      <c r="A58" s="340"/>
      <c r="B58" s="340"/>
      <c r="D58" s="340"/>
      <c r="E58" s="340"/>
      <c r="F58" s="340"/>
      <c r="R58" s="341"/>
      <c r="S58" s="341"/>
      <c r="T58" s="335"/>
    </row>
    <row r="59" spans="1:20" s="339" customFormat="1">
      <c r="A59" s="340"/>
      <c r="B59" s="340"/>
      <c r="D59" s="340"/>
      <c r="E59" s="340"/>
      <c r="F59" s="340"/>
      <c r="R59" s="341"/>
      <c r="S59" s="341"/>
      <c r="T59" s="335"/>
    </row>
    <row r="60" spans="1:20" s="339" customFormat="1">
      <c r="A60" s="340"/>
      <c r="B60" s="340"/>
      <c r="D60" s="340"/>
      <c r="E60" s="340"/>
      <c r="F60" s="340"/>
      <c r="R60" s="341"/>
      <c r="S60" s="341"/>
      <c r="T60" s="335"/>
    </row>
    <row r="61" spans="1:20" s="339" customFormat="1">
      <c r="A61" s="340"/>
      <c r="B61" s="340"/>
      <c r="D61" s="340"/>
      <c r="E61" s="340"/>
      <c r="F61" s="340"/>
      <c r="R61" s="341"/>
      <c r="S61" s="341"/>
      <c r="T61" s="335"/>
    </row>
    <row r="62" spans="1:20" s="339" customFormat="1">
      <c r="A62" s="340"/>
      <c r="B62" s="340"/>
      <c r="D62" s="340"/>
      <c r="E62" s="340"/>
      <c r="F62" s="340"/>
      <c r="R62" s="341"/>
      <c r="S62" s="341"/>
      <c r="T62" s="335"/>
    </row>
    <row r="63" spans="1:20" s="339" customFormat="1">
      <c r="A63" s="340"/>
      <c r="B63" s="340"/>
      <c r="D63" s="340"/>
      <c r="E63" s="340"/>
      <c r="F63" s="340"/>
      <c r="R63" s="341"/>
      <c r="S63" s="341"/>
      <c r="T63" s="335"/>
    </row>
    <row r="64" spans="1:20" s="339" customFormat="1">
      <c r="A64" s="340"/>
      <c r="B64" s="340"/>
      <c r="D64" s="340"/>
      <c r="E64" s="340"/>
      <c r="F64" s="340"/>
      <c r="R64" s="341"/>
      <c r="S64" s="341"/>
      <c r="T64" s="335"/>
    </row>
    <row r="65" spans="1:20" s="339" customFormat="1">
      <c r="A65" s="340"/>
      <c r="B65" s="340"/>
      <c r="D65" s="340"/>
      <c r="E65" s="340"/>
      <c r="F65" s="340"/>
      <c r="R65" s="341"/>
      <c r="S65" s="341"/>
      <c r="T65" s="335"/>
    </row>
    <row r="66" spans="1:20" s="339" customFormat="1">
      <c r="A66" s="340"/>
      <c r="B66" s="340"/>
      <c r="D66" s="340"/>
      <c r="E66" s="340"/>
      <c r="F66" s="340"/>
      <c r="R66" s="341"/>
      <c r="S66" s="341"/>
      <c r="T66" s="335"/>
    </row>
    <row r="67" spans="1:20" s="339" customFormat="1">
      <c r="A67" s="340"/>
      <c r="B67" s="340"/>
      <c r="D67" s="340"/>
      <c r="E67" s="340"/>
      <c r="F67" s="340"/>
      <c r="R67" s="341"/>
      <c r="S67" s="341"/>
      <c r="T67" s="335"/>
    </row>
    <row r="68" spans="1:20" s="339" customFormat="1">
      <c r="A68" s="340"/>
      <c r="B68" s="340"/>
      <c r="D68" s="340"/>
      <c r="E68" s="340"/>
      <c r="F68" s="340"/>
      <c r="R68" s="341"/>
      <c r="S68" s="341"/>
      <c r="T68" s="335"/>
    </row>
    <row r="69" spans="1:20" s="339" customFormat="1">
      <c r="A69" s="340"/>
      <c r="B69" s="340"/>
      <c r="D69" s="340"/>
      <c r="E69" s="340"/>
      <c r="F69" s="340"/>
      <c r="R69" s="341"/>
      <c r="S69" s="341"/>
      <c r="T69" s="335"/>
    </row>
    <row r="70" spans="1:20" s="339" customFormat="1">
      <c r="A70" s="340"/>
      <c r="B70" s="340"/>
      <c r="D70" s="340"/>
      <c r="E70" s="340"/>
      <c r="F70" s="340"/>
      <c r="R70" s="341"/>
      <c r="S70" s="341"/>
      <c r="T70" s="335"/>
    </row>
    <row r="71" spans="1:20" s="339" customFormat="1">
      <c r="A71" s="340"/>
      <c r="B71" s="340"/>
      <c r="D71" s="340"/>
      <c r="E71" s="340"/>
      <c r="F71" s="340"/>
      <c r="R71" s="341"/>
      <c r="S71" s="341"/>
      <c r="T71" s="335"/>
    </row>
    <row r="72" spans="1:20" s="339" customFormat="1">
      <c r="A72" s="340"/>
      <c r="B72" s="340"/>
      <c r="D72" s="340"/>
      <c r="E72" s="340"/>
      <c r="F72" s="340"/>
      <c r="R72" s="341"/>
      <c r="S72" s="341"/>
      <c r="T72" s="335"/>
    </row>
    <row r="73" spans="1:20" s="339" customFormat="1">
      <c r="A73" s="340"/>
      <c r="B73" s="340"/>
      <c r="D73" s="340"/>
      <c r="E73" s="340"/>
      <c r="F73" s="340"/>
      <c r="R73" s="341"/>
      <c r="S73" s="341"/>
      <c r="T73" s="335"/>
    </row>
    <row r="74" spans="1:20" s="339" customFormat="1">
      <c r="A74" s="340"/>
      <c r="B74" s="340"/>
      <c r="D74" s="340"/>
      <c r="E74" s="340"/>
      <c r="F74" s="340"/>
      <c r="R74" s="341"/>
      <c r="S74" s="341"/>
      <c r="T74" s="335"/>
    </row>
    <row r="75" spans="1:20" s="339" customFormat="1">
      <c r="A75" s="340"/>
      <c r="B75" s="340"/>
      <c r="D75" s="340"/>
      <c r="E75" s="340"/>
      <c r="F75" s="340"/>
      <c r="R75" s="341"/>
      <c r="S75" s="341"/>
      <c r="T75" s="335"/>
    </row>
    <row r="76" spans="1:20" s="339" customFormat="1">
      <c r="A76" s="340"/>
      <c r="B76" s="340"/>
      <c r="D76" s="340"/>
      <c r="E76" s="340"/>
      <c r="F76" s="340"/>
      <c r="R76" s="341"/>
      <c r="S76" s="341"/>
      <c r="T76" s="335"/>
    </row>
    <row r="77" spans="1:20" s="339" customFormat="1">
      <c r="A77" s="340"/>
      <c r="B77" s="340"/>
      <c r="D77" s="340"/>
      <c r="E77" s="340"/>
      <c r="F77" s="340"/>
      <c r="R77" s="341"/>
      <c r="S77" s="341"/>
      <c r="T77" s="335"/>
    </row>
    <row r="78" spans="1:20" s="339" customFormat="1">
      <c r="A78" s="340"/>
      <c r="B78" s="340"/>
      <c r="D78" s="340"/>
      <c r="E78" s="340"/>
      <c r="F78" s="340"/>
      <c r="R78" s="341"/>
      <c r="S78" s="341"/>
      <c r="T78" s="335"/>
    </row>
    <row r="79" spans="1:20" s="339" customFormat="1">
      <c r="A79" s="340"/>
      <c r="B79" s="340"/>
      <c r="D79" s="340"/>
      <c r="E79" s="340"/>
      <c r="F79" s="340"/>
      <c r="R79" s="341"/>
      <c r="S79" s="341"/>
      <c r="T79" s="335"/>
    </row>
    <row r="80" spans="1:20" s="339" customFormat="1">
      <c r="A80" s="340"/>
      <c r="B80" s="340"/>
      <c r="D80" s="340"/>
      <c r="E80" s="340"/>
      <c r="F80" s="340"/>
      <c r="R80" s="341"/>
      <c r="S80" s="341"/>
      <c r="T80" s="335"/>
    </row>
    <row r="81" spans="1:20" s="339" customFormat="1">
      <c r="A81" s="340"/>
      <c r="B81" s="340"/>
      <c r="D81" s="340"/>
      <c r="E81" s="340"/>
      <c r="F81" s="340"/>
      <c r="R81" s="341"/>
      <c r="S81" s="341"/>
      <c r="T81" s="335"/>
    </row>
    <row r="82" spans="1:20" s="339" customFormat="1">
      <c r="A82" s="340"/>
      <c r="B82" s="340"/>
      <c r="D82" s="340"/>
      <c r="E82" s="340"/>
      <c r="F82" s="340"/>
      <c r="R82" s="341"/>
      <c r="S82" s="341"/>
      <c r="T82" s="335"/>
    </row>
    <row r="83" spans="1:20" s="339" customFormat="1">
      <c r="A83" s="340"/>
      <c r="B83" s="340"/>
      <c r="D83" s="340"/>
      <c r="E83" s="340"/>
      <c r="F83" s="340"/>
      <c r="R83" s="341"/>
      <c r="S83" s="341"/>
      <c r="T83" s="335"/>
    </row>
    <row r="84" spans="1:20" s="339" customFormat="1">
      <c r="A84" s="340"/>
      <c r="B84" s="340"/>
      <c r="D84" s="340"/>
      <c r="E84" s="340"/>
      <c r="F84" s="340"/>
      <c r="R84" s="341"/>
      <c r="S84" s="341"/>
      <c r="T84" s="335"/>
    </row>
    <row r="85" spans="1:20" s="339" customFormat="1">
      <c r="A85" s="340"/>
      <c r="B85" s="340"/>
      <c r="D85" s="340"/>
      <c r="E85" s="340"/>
      <c r="F85" s="340"/>
      <c r="R85" s="341"/>
      <c r="S85" s="341"/>
      <c r="T85" s="335"/>
    </row>
    <row r="86" spans="1:20" s="339" customFormat="1">
      <c r="A86" s="340"/>
      <c r="B86" s="340"/>
      <c r="D86" s="340"/>
      <c r="E86" s="340"/>
      <c r="F86" s="340"/>
      <c r="R86" s="341"/>
      <c r="S86" s="341"/>
      <c r="T86" s="335"/>
    </row>
    <row r="87" spans="1:20" s="339" customFormat="1">
      <c r="A87" s="340"/>
      <c r="B87" s="340"/>
      <c r="D87" s="340"/>
      <c r="E87" s="340"/>
      <c r="F87" s="340"/>
      <c r="R87" s="341"/>
      <c r="S87" s="341"/>
      <c r="T87" s="335"/>
    </row>
    <row r="88" spans="1:20" s="339" customFormat="1">
      <c r="A88" s="340"/>
      <c r="B88" s="340"/>
      <c r="D88" s="340"/>
      <c r="E88" s="340"/>
      <c r="F88" s="340"/>
      <c r="R88" s="341"/>
      <c r="S88" s="341"/>
      <c r="T88" s="335"/>
    </row>
    <row r="89" spans="1:20" s="339" customFormat="1">
      <c r="A89" s="340"/>
      <c r="B89" s="340"/>
      <c r="D89" s="340"/>
      <c r="E89" s="340"/>
      <c r="F89" s="340"/>
      <c r="R89" s="341"/>
      <c r="S89" s="341"/>
      <c r="T89" s="335"/>
    </row>
    <row r="90" spans="1:20" s="339" customFormat="1">
      <c r="A90" s="340"/>
      <c r="B90" s="340"/>
      <c r="D90" s="340"/>
      <c r="E90" s="340"/>
      <c r="F90" s="340"/>
      <c r="R90" s="341"/>
      <c r="S90" s="341"/>
      <c r="T90" s="335"/>
    </row>
    <row r="91" spans="1:20" s="339" customFormat="1">
      <c r="A91" s="340"/>
      <c r="B91" s="340"/>
      <c r="D91" s="340"/>
      <c r="E91" s="340"/>
      <c r="F91" s="340"/>
      <c r="R91" s="341"/>
      <c r="S91" s="341"/>
      <c r="T91" s="335"/>
    </row>
    <row r="92" spans="1:20" s="339" customFormat="1">
      <c r="A92" s="340"/>
      <c r="B92" s="340"/>
      <c r="D92" s="340"/>
      <c r="E92" s="340"/>
      <c r="F92" s="340"/>
      <c r="R92" s="341"/>
      <c r="S92" s="341"/>
      <c r="T92" s="335"/>
    </row>
    <row r="93" spans="1:20" s="339" customFormat="1">
      <c r="A93" s="340"/>
      <c r="B93" s="340"/>
      <c r="D93" s="340"/>
      <c r="E93" s="340"/>
      <c r="F93" s="340"/>
      <c r="R93" s="341"/>
      <c r="S93" s="341"/>
      <c r="T93" s="335"/>
    </row>
    <row r="94" spans="1:20" s="339" customFormat="1">
      <c r="A94" s="340"/>
      <c r="B94" s="340"/>
      <c r="D94" s="340"/>
      <c r="E94" s="340"/>
      <c r="F94" s="340"/>
      <c r="R94" s="341"/>
      <c r="S94" s="341"/>
      <c r="T94" s="335"/>
    </row>
    <row r="95" spans="1:20" s="339" customFormat="1">
      <c r="A95" s="340"/>
      <c r="B95" s="340"/>
      <c r="D95" s="340"/>
      <c r="E95" s="340"/>
      <c r="F95" s="340"/>
      <c r="R95" s="341"/>
      <c r="S95" s="341"/>
      <c r="T95" s="335"/>
    </row>
    <row r="96" spans="1:20" s="339" customFormat="1">
      <c r="A96" s="340"/>
      <c r="B96" s="340"/>
      <c r="D96" s="340"/>
      <c r="E96" s="340"/>
      <c r="F96" s="340"/>
      <c r="R96" s="341"/>
      <c r="S96" s="341"/>
      <c r="T96" s="335"/>
    </row>
    <row r="97" spans="1:20" s="339" customFormat="1">
      <c r="A97" s="340"/>
      <c r="B97" s="340"/>
      <c r="D97" s="340"/>
      <c r="E97" s="340"/>
      <c r="F97" s="340"/>
      <c r="R97" s="341"/>
      <c r="S97" s="341"/>
      <c r="T97" s="335"/>
    </row>
    <row r="98" spans="1:20" s="339" customFormat="1">
      <c r="A98" s="340"/>
      <c r="B98" s="340"/>
      <c r="D98" s="340"/>
      <c r="E98" s="340"/>
      <c r="F98" s="340"/>
      <c r="R98" s="341"/>
      <c r="S98" s="341"/>
      <c r="T98" s="335"/>
    </row>
    <row r="99" spans="1:20" s="339" customFormat="1">
      <c r="A99" s="340"/>
      <c r="B99" s="340"/>
      <c r="D99" s="340"/>
      <c r="E99" s="340"/>
      <c r="F99" s="340"/>
      <c r="R99" s="341"/>
      <c r="S99" s="341"/>
      <c r="T99" s="335"/>
    </row>
    <row r="100" spans="1:20" s="339" customFormat="1">
      <c r="A100" s="340"/>
      <c r="B100" s="340"/>
      <c r="D100" s="340"/>
      <c r="E100" s="340"/>
      <c r="F100" s="340"/>
      <c r="R100" s="341"/>
      <c r="S100" s="341"/>
      <c r="T100" s="335"/>
    </row>
    <row r="101" spans="1:20" s="339" customFormat="1">
      <c r="A101" s="340"/>
      <c r="B101" s="340"/>
      <c r="D101" s="340"/>
      <c r="E101" s="340"/>
      <c r="F101" s="340"/>
      <c r="R101" s="341"/>
      <c r="S101" s="341"/>
      <c r="T101" s="335"/>
    </row>
    <row r="102" spans="1:20" s="339" customFormat="1">
      <c r="A102" s="340"/>
      <c r="B102" s="340"/>
      <c r="D102" s="340"/>
      <c r="E102" s="340"/>
      <c r="F102" s="340"/>
      <c r="R102" s="341"/>
      <c r="S102" s="341"/>
      <c r="T102" s="335"/>
    </row>
    <row r="103" spans="1:20" s="339" customFormat="1">
      <c r="A103" s="340"/>
      <c r="B103" s="340"/>
      <c r="D103" s="340"/>
      <c r="E103" s="340"/>
      <c r="F103" s="340"/>
      <c r="R103" s="341"/>
      <c r="S103" s="341"/>
      <c r="T103" s="335"/>
    </row>
    <row r="104" spans="1:20" s="339" customFormat="1">
      <c r="A104" s="340"/>
      <c r="B104" s="340"/>
      <c r="D104" s="340"/>
      <c r="E104" s="340"/>
      <c r="F104" s="340"/>
      <c r="R104" s="341"/>
      <c r="S104" s="341"/>
      <c r="T104" s="335"/>
    </row>
    <row r="105" spans="1:20" s="339" customFormat="1">
      <c r="A105" s="340"/>
      <c r="B105" s="340"/>
      <c r="D105" s="340"/>
      <c r="E105" s="340"/>
      <c r="F105" s="340"/>
      <c r="R105" s="341"/>
      <c r="S105" s="341"/>
      <c r="T105" s="335"/>
    </row>
    <row r="106" spans="1:20" s="339" customFormat="1">
      <c r="A106" s="340"/>
      <c r="B106" s="340"/>
      <c r="D106" s="340"/>
      <c r="E106" s="340"/>
      <c r="F106" s="340"/>
      <c r="R106" s="341"/>
      <c r="S106" s="341"/>
      <c r="T106" s="335"/>
    </row>
    <row r="107" spans="1:20" s="339" customFormat="1">
      <c r="A107" s="340"/>
      <c r="B107" s="340"/>
      <c r="D107" s="340"/>
      <c r="E107" s="340"/>
      <c r="F107" s="340"/>
      <c r="R107" s="341"/>
      <c r="S107" s="341"/>
      <c r="T107" s="335"/>
    </row>
    <row r="108" spans="1:20" s="339" customFormat="1">
      <c r="A108" s="340"/>
      <c r="B108" s="340"/>
      <c r="D108" s="340"/>
      <c r="E108" s="340"/>
      <c r="F108" s="340"/>
      <c r="R108" s="341"/>
      <c r="S108" s="341"/>
      <c r="T108" s="335"/>
    </row>
    <row r="109" spans="1:20" s="339" customFormat="1">
      <c r="A109" s="340"/>
      <c r="B109" s="340"/>
      <c r="D109" s="340"/>
      <c r="E109" s="340"/>
      <c r="F109" s="340"/>
      <c r="R109" s="341"/>
      <c r="S109" s="341"/>
      <c r="T109" s="335"/>
    </row>
    <row r="110" spans="1:20" s="339" customFormat="1">
      <c r="A110" s="340"/>
      <c r="B110" s="340"/>
      <c r="D110" s="340"/>
      <c r="E110" s="340"/>
      <c r="F110" s="340"/>
      <c r="R110" s="341"/>
      <c r="S110" s="341"/>
      <c r="T110" s="335"/>
    </row>
    <row r="111" spans="1:20" s="339" customFormat="1">
      <c r="A111" s="340"/>
      <c r="B111" s="340"/>
      <c r="D111" s="340"/>
      <c r="E111" s="340"/>
      <c r="F111" s="340"/>
      <c r="R111" s="341"/>
      <c r="S111" s="341"/>
      <c r="T111" s="335"/>
    </row>
    <row r="112" spans="1:20" s="339" customFormat="1">
      <c r="A112" s="340"/>
      <c r="B112" s="340"/>
      <c r="D112" s="340"/>
      <c r="E112" s="340"/>
      <c r="F112" s="340"/>
      <c r="R112" s="341"/>
      <c r="S112" s="341"/>
      <c r="T112" s="335"/>
    </row>
    <row r="113" spans="1:20" s="339" customFormat="1">
      <c r="A113" s="340"/>
      <c r="B113" s="340"/>
      <c r="D113" s="340"/>
      <c r="E113" s="340"/>
      <c r="F113" s="340"/>
      <c r="R113" s="341"/>
      <c r="S113" s="341"/>
      <c r="T113" s="335"/>
    </row>
    <row r="114" spans="1:20" s="339" customFormat="1">
      <c r="A114" s="340"/>
      <c r="B114" s="340"/>
      <c r="D114" s="340"/>
      <c r="E114" s="340"/>
      <c r="F114" s="340"/>
      <c r="R114" s="341"/>
      <c r="S114" s="341"/>
      <c r="T114" s="335"/>
    </row>
    <row r="115" spans="1:20" s="339" customFormat="1">
      <c r="A115" s="340"/>
      <c r="B115" s="340"/>
      <c r="D115" s="340"/>
      <c r="E115" s="340"/>
      <c r="F115" s="340"/>
      <c r="R115" s="341"/>
      <c r="S115" s="341"/>
      <c r="T115" s="335"/>
    </row>
    <row r="116" spans="1:20" s="339" customFormat="1">
      <c r="A116" s="340"/>
      <c r="B116" s="340"/>
      <c r="D116" s="340"/>
      <c r="E116" s="340"/>
      <c r="F116" s="340"/>
      <c r="R116" s="341"/>
      <c r="S116" s="341"/>
      <c r="T116" s="335"/>
    </row>
    <row r="117" spans="1:20" s="339" customFormat="1">
      <c r="A117" s="340"/>
      <c r="B117" s="340"/>
      <c r="D117" s="340"/>
      <c r="E117" s="340"/>
      <c r="F117" s="340"/>
      <c r="R117" s="341"/>
      <c r="S117" s="341"/>
      <c r="T117" s="335"/>
    </row>
    <row r="118" spans="1:20" s="339" customFormat="1">
      <c r="A118" s="340"/>
      <c r="B118" s="340"/>
      <c r="D118" s="340"/>
      <c r="E118" s="340"/>
      <c r="F118" s="340"/>
      <c r="R118" s="341"/>
      <c r="S118" s="341"/>
      <c r="T118" s="335"/>
    </row>
    <row r="119" spans="1:20" s="339" customFormat="1">
      <c r="A119" s="340"/>
      <c r="B119" s="340"/>
      <c r="D119" s="340"/>
      <c r="E119" s="340"/>
      <c r="F119" s="340"/>
      <c r="R119" s="341"/>
      <c r="S119" s="341"/>
      <c r="T119" s="335"/>
    </row>
    <row r="120" spans="1:20" s="339" customFormat="1">
      <c r="A120" s="340"/>
      <c r="B120" s="340"/>
      <c r="D120" s="340"/>
      <c r="E120" s="340"/>
      <c r="F120" s="340"/>
      <c r="R120" s="341"/>
      <c r="S120" s="341"/>
      <c r="T120" s="335"/>
    </row>
    <row r="121" spans="1:20" s="339" customFormat="1">
      <c r="A121" s="340"/>
      <c r="B121" s="340"/>
      <c r="D121" s="340"/>
      <c r="E121" s="340"/>
      <c r="F121" s="340"/>
      <c r="R121" s="341"/>
      <c r="S121" s="341"/>
      <c r="T121" s="335"/>
    </row>
    <row r="122" spans="1:20" s="339" customFormat="1">
      <c r="A122" s="340"/>
      <c r="B122" s="340"/>
      <c r="D122" s="340"/>
      <c r="E122" s="340"/>
      <c r="F122" s="340"/>
      <c r="R122" s="341"/>
      <c r="S122" s="341"/>
      <c r="T122" s="335"/>
    </row>
    <row r="123" spans="1:20" s="339" customFormat="1">
      <c r="A123" s="340"/>
      <c r="B123" s="340"/>
      <c r="D123" s="340"/>
      <c r="E123" s="340"/>
      <c r="F123" s="340"/>
      <c r="R123" s="341"/>
      <c r="S123" s="341"/>
      <c r="T123" s="335"/>
    </row>
    <row r="124" spans="1:20" s="339" customFormat="1">
      <c r="A124" s="340"/>
      <c r="B124" s="340"/>
      <c r="D124" s="340"/>
      <c r="E124" s="340"/>
      <c r="F124" s="340"/>
      <c r="R124" s="341"/>
      <c r="S124" s="341"/>
      <c r="T124" s="335"/>
    </row>
    <row r="125" spans="1:20" s="339" customFormat="1">
      <c r="A125" s="340"/>
      <c r="B125" s="340"/>
      <c r="D125" s="340"/>
      <c r="E125" s="340"/>
      <c r="F125" s="340"/>
      <c r="R125" s="341"/>
      <c r="S125" s="341"/>
      <c r="T125" s="335"/>
    </row>
    <row r="126" spans="1:20" s="339" customFormat="1">
      <c r="A126" s="340"/>
      <c r="B126" s="340"/>
      <c r="D126" s="340"/>
      <c r="E126" s="340"/>
      <c r="F126" s="340"/>
      <c r="R126" s="341"/>
      <c r="S126" s="341"/>
      <c r="T126" s="335"/>
    </row>
    <row r="127" spans="1:20" s="339" customFormat="1">
      <c r="A127" s="340"/>
      <c r="B127" s="340"/>
      <c r="D127" s="340"/>
      <c r="E127" s="340"/>
      <c r="F127" s="340"/>
      <c r="R127" s="341"/>
      <c r="S127" s="341"/>
      <c r="T127" s="335"/>
    </row>
    <row r="128" spans="1:20" s="339" customFormat="1">
      <c r="A128" s="340"/>
      <c r="B128" s="340"/>
      <c r="D128" s="340"/>
      <c r="E128" s="340"/>
      <c r="F128" s="340"/>
      <c r="R128" s="341"/>
      <c r="S128" s="341"/>
      <c r="T128" s="335"/>
    </row>
    <row r="129" spans="1:20" s="339" customFormat="1">
      <c r="A129" s="340"/>
      <c r="B129" s="340"/>
      <c r="D129" s="340"/>
      <c r="E129" s="340"/>
      <c r="F129" s="340"/>
      <c r="R129" s="341"/>
      <c r="S129" s="341"/>
      <c r="T129" s="335"/>
    </row>
    <row r="130" spans="1:20" s="339" customFormat="1">
      <c r="A130" s="340"/>
      <c r="B130" s="340"/>
      <c r="D130" s="340"/>
      <c r="E130" s="340"/>
      <c r="F130" s="340"/>
      <c r="R130" s="341"/>
      <c r="S130" s="341"/>
      <c r="T130" s="335"/>
    </row>
    <row r="131" spans="1:20" s="339" customFormat="1">
      <c r="A131" s="340"/>
      <c r="B131" s="340"/>
      <c r="D131" s="340"/>
      <c r="E131" s="340"/>
      <c r="F131" s="340"/>
      <c r="R131" s="341"/>
      <c r="S131" s="341"/>
      <c r="T131" s="335"/>
    </row>
    <row r="132" spans="1:20" s="339" customFormat="1">
      <c r="A132" s="340"/>
      <c r="B132" s="340"/>
      <c r="D132" s="340"/>
      <c r="E132" s="340"/>
      <c r="F132" s="340"/>
      <c r="R132" s="341"/>
      <c r="S132" s="341"/>
      <c r="T132" s="335"/>
    </row>
    <row r="133" spans="1:20" s="339" customFormat="1">
      <c r="A133" s="340"/>
      <c r="B133" s="340"/>
      <c r="D133" s="340"/>
      <c r="E133" s="340"/>
      <c r="F133" s="340"/>
      <c r="R133" s="341"/>
      <c r="S133" s="341"/>
      <c r="T133" s="335"/>
    </row>
    <row r="134" spans="1:20" s="339" customFormat="1">
      <c r="A134" s="340"/>
      <c r="B134" s="340"/>
      <c r="D134" s="340"/>
      <c r="E134" s="340"/>
      <c r="F134" s="340"/>
      <c r="R134" s="341"/>
      <c r="S134" s="341"/>
      <c r="T134" s="335"/>
    </row>
    <row r="135" spans="1:20" s="339" customFormat="1">
      <c r="A135" s="340"/>
      <c r="B135" s="340"/>
      <c r="D135" s="340"/>
      <c r="E135" s="340"/>
      <c r="F135" s="340"/>
      <c r="R135" s="341"/>
      <c r="S135" s="341"/>
      <c r="T135" s="335"/>
    </row>
    <row r="136" spans="1:20" s="339" customFormat="1">
      <c r="A136" s="340"/>
      <c r="B136" s="340"/>
      <c r="D136" s="340"/>
      <c r="E136" s="340"/>
      <c r="F136" s="340"/>
      <c r="R136" s="341"/>
      <c r="S136" s="341"/>
      <c r="T136" s="335"/>
    </row>
    <row r="137" spans="1:20" s="339" customFormat="1">
      <c r="A137" s="340"/>
      <c r="B137" s="340"/>
      <c r="D137" s="340"/>
      <c r="E137" s="340"/>
      <c r="F137" s="340"/>
      <c r="R137" s="341"/>
      <c r="S137" s="341"/>
      <c r="T137" s="335"/>
    </row>
    <row r="138" spans="1:20" s="339" customFormat="1">
      <c r="A138" s="340"/>
      <c r="B138" s="340"/>
      <c r="D138" s="340"/>
      <c r="E138" s="340"/>
      <c r="F138" s="340"/>
      <c r="R138" s="341"/>
      <c r="S138" s="341"/>
      <c r="T138" s="335"/>
    </row>
    <row r="139" spans="1:20" s="339" customFormat="1">
      <c r="A139" s="340"/>
      <c r="B139" s="340"/>
      <c r="D139" s="340"/>
      <c r="E139" s="340"/>
      <c r="F139" s="340"/>
      <c r="R139" s="341"/>
      <c r="S139" s="341"/>
      <c r="T139" s="335"/>
    </row>
    <row r="140" spans="1:20" s="339" customFormat="1">
      <c r="A140" s="340"/>
      <c r="B140" s="340"/>
      <c r="D140" s="340"/>
      <c r="E140" s="340"/>
      <c r="F140" s="340"/>
      <c r="R140" s="341"/>
      <c r="S140" s="341"/>
      <c r="T140" s="335"/>
    </row>
    <row r="141" spans="1:20" s="339" customFormat="1">
      <c r="A141" s="340"/>
      <c r="B141" s="340"/>
      <c r="D141" s="340"/>
      <c r="E141" s="340"/>
      <c r="F141" s="340"/>
      <c r="R141" s="341"/>
      <c r="S141" s="341"/>
      <c r="T141" s="335"/>
    </row>
    <row r="142" spans="1:20" s="339" customFormat="1">
      <c r="A142" s="340"/>
      <c r="B142" s="340"/>
      <c r="D142" s="340"/>
      <c r="E142" s="340"/>
      <c r="F142" s="340"/>
      <c r="R142" s="341"/>
      <c r="S142" s="341"/>
      <c r="T142" s="335"/>
    </row>
    <row r="143" spans="1:20" s="339" customFormat="1">
      <c r="A143" s="340"/>
      <c r="B143" s="340"/>
      <c r="D143" s="340"/>
      <c r="E143" s="340"/>
      <c r="F143" s="340"/>
      <c r="R143" s="341"/>
      <c r="S143" s="341"/>
      <c r="T143" s="335"/>
    </row>
    <row r="144" spans="1:20" s="339" customFormat="1">
      <c r="A144" s="340"/>
      <c r="B144" s="340"/>
      <c r="D144" s="340"/>
      <c r="E144" s="340"/>
      <c r="F144" s="340"/>
      <c r="R144" s="341"/>
      <c r="S144" s="341"/>
      <c r="T144" s="335"/>
    </row>
    <row r="145" spans="1:20" s="339" customFormat="1">
      <c r="A145" s="340"/>
      <c r="B145" s="340"/>
      <c r="D145" s="340"/>
      <c r="E145" s="340"/>
      <c r="F145" s="340"/>
      <c r="R145" s="341"/>
      <c r="S145" s="341"/>
      <c r="T145" s="335"/>
    </row>
    <row r="146" spans="1:20" s="339" customFormat="1">
      <c r="A146" s="340"/>
      <c r="B146" s="340"/>
      <c r="D146" s="340"/>
      <c r="E146" s="340"/>
      <c r="F146" s="340"/>
      <c r="R146" s="341"/>
      <c r="S146" s="341"/>
      <c r="T146" s="335"/>
    </row>
    <row r="147" spans="1:20" s="339" customFormat="1">
      <c r="A147" s="340"/>
      <c r="B147" s="340"/>
      <c r="D147" s="340"/>
      <c r="E147" s="340"/>
      <c r="F147" s="340"/>
      <c r="R147" s="341"/>
      <c r="S147" s="341"/>
      <c r="T147" s="335"/>
    </row>
    <row r="148" spans="1:20" s="339" customFormat="1">
      <c r="A148" s="340"/>
      <c r="B148" s="340"/>
      <c r="D148" s="340"/>
      <c r="E148" s="340"/>
      <c r="F148" s="340"/>
      <c r="R148" s="341"/>
      <c r="S148" s="341"/>
      <c r="T148" s="335"/>
    </row>
    <row r="149" spans="1:20" s="339" customFormat="1">
      <c r="A149" s="340"/>
      <c r="B149" s="340"/>
      <c r="D149" s="340"/>
      <c r="E149" s="340"/>
      <c r="F149" s="340"/>
      <c r="R149" s="341"/>
      <c r="S149" s="341"/>
      <c r="T149" s="335"/>
    </row>
    <row r="150" spans="1:20" s="339" customFormat="1">
      <c r="A150" s="340"/>
      <c r="B150" s="340"/>
      <c r="D150" s="340"/>
      <c r="E150" s="340"/>
      <c r="F150" s="340"/>
      <c r="R150" s="341"/>
      <c r="S150" s="341"/>
      <c r="T150" s="335"/>
    </row>
    <row r="151" spans="1:20" s="339" customFormat="1">
      <c r="A151" s="340"/>
      <c r="B151" s="340"/>
      <c r="D151" s="340"/>
      <c r="E151" s="340"/>
      <c r="F151" s="340"/>
      <c r="R151" s="341"/>
      <c r="S151" s="341"/>
      <c r="T151" s="335"/>
    </row>
    <row r="152" spans="1:20" s="339" customFormat="1">
      <c r="A152" s="340"/>
      <c r="B152" s="340"/>
      <c r="D152" s="340"/>
      <c r="E152" s="340"/>
      <c r="F152" s="340"/>
      <c r="R152" s="341"/>
      <c r="S152" s="341"/>
      <c r="T152" s="335"/>
    </row>
    <row r="153" spans="1:20" s="339" customFormat="1">
      <c r="A153" s="340"/>
      <c r="B153" s="340"/>
      <c r="D153" s="340"/>
      <c r="E153" s="340"/>
      <c r="F153" s="340"/>
      <c r="R153" s="341"/>
      <c r="S153" s="341"/>
      <c r="T153" s="335"/>
    </row>
    <row r="154" spans="1:20" s="339" customFormat="1">
      <c r="A154" s="340"/>
      <c r="B154" s="340"/>
      <c r="D154" s="340"/>
      <c r="E154" s="340"/>
      <c r="F154" s="340"/>
      <c r="R154" s="341"/>
      <c r="S154" s="341"/>
      <c r="T154" s="335"/>
    </row>
    <row r="155" spans="1:20" s="339" customFormat="1">
      <c r="A155" s="340"/>
      <c r="B155" s="340"/>
      <c r="D155" s="340"/>
      <c r="E155" s="340"/>
      <c r="F155" s="340"/>
      <c r="R155" s="341"/>
      <c r="S155" s="341"/>
      <c r="T155" s="335"/>
    </row>
    <row r="156" spans="1:20" s="339" customFormat="1">
      <c r="A156" s="340"/>
      <c r="B156" s="340"/>
      <c r="D156" s="340"/>
      <c r="E156" s="340"/>
      <c r="F156" s="340"/>
      <c r="R156" s="341"/>
      <c r="S156" s="341"/>
      <c r="T156" s="335"/>
    </row>
    <row r="157" spans="1:20" s="339" customFormat="1">
      <c r="A157" s="340"/>
      <c r="B157" s="340"/>
      <c r="D157" s="340"/>
      <c r="E157" s="340"/>
      <c r="F157" s="340"/>
      <c r="R157" s="341"/>
      <c r="S157" s="341"/>
      <c r="T157" s="335"/>
    </row>
    <row r="158" spans="1:20" s="339" customFormat="1">
      <c r="A158" s="340"/>
      <c r="B158" s="340"/>
      <c r="D158" s="340"/>
      <c r="E158" s="340"/>
      <c r="F158" s="340"/>
      <c r="R158" s="341"/>
      <c r="S158" s="341"/>
      <c r="T158" s="335"/>
    </row>
    <row r="159" spans="1:20" s="339" customFormat="1">
      <c r="A159" s="340"/>
      <c r="B159" s="340"/>
      <c r="D159" s="340"/>
      <c r="E159" s="340"/>
      <c r="F159" s="340"/>
      <c r="R159" s="341"/>
      <c r="S159" s="341"/>
      <c r="T159" s="335"/>
    </row>
    <row r="160" spans="1:20" s="339" customFormat="1">
      <c r="A160" s="340"/>
      <c r="B160" s="340"/>
      <c r="D160" s="340"/>
      <c r="E160" s="340"/>
      <c r="F160" s="340"/>
      <c r="R160" s="341"/>
      <c r="S160" s="341"/>
      <c r="T160" s="335"/>
    </row>
    <row r="161" spans="1:20" s="339" customFormat="1">
      <c r="A161" s="340"/>
      <c r="B161" s="340"/>
      <c r="D161" s="340"/>
      <c r="E161" s="340"/>
      <c r="F161" s="340"/>
      <c r="R161" s="341"/>
      <c r="S161" s="341"/>
      <c r="T161" s="335"/>
    </row>
    <row r="162" spans="1:20" s="339" customFormat="1">
      <c r="A162" s="340"/>
      <c r="B162" s="340"/>
      <c r="D162" s="340"/>
      <c r="E162" s="340"/>
      <c r="F162" s="340"/>
      <c r="R162" s="341"/>
      <c r="S162" s="341"/>
      <c r="T162" s="335"/>
    </row>
    <row r="163" spans="1:20" s="339" customFormat="1">
      <c r="A163" s="340"/>
      <c r="B163" s="340"/>
      <c r="D163" s="340"/>
      <c r="E163" s="340"/>
      <c r="F163" s="340"/>
      <c r="R163" s="341"/>
      <c r="S163" s="341"/>
      <c r="T163" s="335"/>
    </row>
    <row r="164" spans="1:20" s="339" customFormat="1">
      <c r="A164" s="340"/>
      <c r="B164" s="340"/>
      <c r="D164" s="340"/>
      <c r="E164" s="340"/>
      <c r="F164" s="340"/>
      <c r="R164" s="341"/>
      <c r="S164" s="341"/>
      <c r="T164" s="335"/>
    </row>
    <row r="165" spans="1:20" s="339" customFormat="1">
      <c r="A165" s="340"/>
      <c r="B165" s="340"/>
      <c r="D165" s="340"/>
      <c r="E165" s="340"/>
      <c r="F165" s="340"/>
      <c r="R165" s="341"/>
      <c r="S165" s="341"/>
      <c r="T165" s="335"/>
    </row>
    <row r="166" spans="1:20" s="339" customFormat="1">
      <c r="A166" s="340"/>
      <c r="B166" s="340"/>
      <c r="D166" s="340"/>
      <c r="E166" s="340"/>
      <c r="F166" s="340"/>
      <c r="R166" s="341"/>
      <c r="S166" s="341"/>
      <c r="T166" s="335"/>
    </row>
    <row r="167" spans="1:20" s="339" customFormat="1">
      <c r="A167" s="340"/>
      <c r="B167" s="340"/>
      <c r="D167" s="340"/>
      <c r="E167" s="340"/>
      <c r="F167" s="340"/>
      <c r="R167" s="341"/>
      <c r="S167" s="341"/>
      <c r="T167" s="335"/>
    </row>
    <row r="168" spans="1:20" s="339" customFormat="1">
      <c r="A168" s="340"/>
      <c r="B168" s="340"/>
      <c r="D168" s="340"/>
      <c r="E168" s="340"/>
      <c r="F168" s="340"/>
      <c r="R168" s="341"/>
      <c r="S168" s="341"/>
      <c r="T168" s="335"/>
    </row>
    <row r="169" spans="1:20" s="339" customFormat="1">
      <c r="A169" s="340"/>
      <c r="B169" s="340"/>
      <c r="D169" s="340"/>
      <c r="E169" s="340"/>
      <c r="F169" s="340"/>
      <c r="R169" s="341"/>
      <c r="S169" s="341"/>
      <c r="T169" s="335"/>
    </row>
    <row r="170" spans="1:20" s="339" customFormat="1">
      <c r="A170" s="340"/>
      <c r="B170" s="340"/>
      <c r="D170" s="340"/>
      <c r="E170" s="340"/>
      <c r="F170" s="340"/>
      <c r="R170" s="341"/>
      <c r="S170" s="341"/>
      <c r="T170" s="335"/>
    </row>
    <row r="171" spans="1:20" s="339" customFormat="1">
      <c r="A171" s="340"/>
      <c r="B171" s="340"/>
      <c r="D171" s="340"/>
      <c r="E171" s="340"/>
      <c r="F171" s="340"/>
      <c r="R171" s="341"/>
      <c r="S171" s="341"/>
      <c r="T171" s="335"/>
    </row>
    <row r="172" spans="1:20" s="339" customFormat="1">
      <c r="A172" s="340"/>
      <c r="B172" s="340"/>
      <c r="D172" s="340"/>
      <c r="E172" s="340"/>
      <c r="F172" s="340"/>
      <c r="R172" s="341"/>
      <c r="S172" s="341"/>
      <c r="T172" s="335"/>
    </row>
    <row r="173" spans="1:20" s="339" customFormat="1">
      <c r="A173" s="340"/>
      <c r="B173" s="340"/>
      <c r="D173" s="340"/>
      <c r="E173" s="340"/>
      <c r="F173" s="340"/>
      <c r="R173" s="341"/>
      <c r="S173" s="341"/>
      <c r="T173" s="335"/>
    </row>
    <row r="174" spans="1:20" s="339" customFormat="1">
      <c r="A174" s="340"/>
      <c r="B174" s="340"/>
      <c r="D174" s="340"/>
      <c r="E174" s="340"/>
      <c r="F174" s="340"/>
      <c r="R174" s="341"/>
      <c r="S174" s="341"/>
      <c r="T174" s="335"/>
    </row>
    <row r="175" spans="1:20" s="339" customFormat="1">
      <c r="A175" s="340"/>
      <c r="B175" s="340"/>
      <c r="D175" s="340"/>
      <c r="E175" s="340"/>
      <c r="F175" s="340"/>
      <c r="R175" s="341"/>
      <c r="S175" s="341"/>
      <c r="T175" s="335"/>
    </row>
    <row r="176" spans="1:20" s="339" customFormat="1">
      <c r="A176" s="340"/>
      <c r="B176" s="340"/>
      <c r="D176" s="340"/>
      <c r="E176" s="340"/>
      <c r="F176" s="340"/>
      <c r="R176" s="341"/>
      <c r="S176" s="341"/>
      <c r="T176" s="335"/>
    </row>
    <row r="177" spans="1:20" s="339" customFormat="1">
      <c r="A177" s="340"/>
      <c r="B177" s="340"/>
      <c r="D177" s="340"/>
      <c r="E177" s="340"/>
      <c r="F177" s="340"/>
      <c r="R177" s="341"/>
      <c r="S177" s="341"/>
      <c r="T177" s="335"/>
    </row>
    <row r="178" spans="1:20" s="339" customFormat="1">
      <c r="A178" s="340"/>
      <c r="B178" s="340"/>
      <c r="D178" s="340"/>
      <c r="E178" s="340"/>
      <c r="F178" s="340"/>
      <c r="R178" s="341"/>
      <c r="S178" s="341"/>
      <c r="T178" s="335"/>
    </row>
    <row r="179" spans="1:20" s="339" customFormat="1">
      <c r="A179" s="340"/>
      <c r="B179" s="340"/>
      <c r="D179" s="340"/>
      <c r="E179" s="340"/>
      <c r="F179" s="340"/>
      <c r="R179" s="341"/>
      <c r="S179" s="341"/>
      <c r="T179" s="335"/>
    </row>
    <row r="180" spans="1:20" s="339" customFormat="1">
      <c r="A180" s="340"/>
      <c r="B180" s="340"/>
      <c r="D180" s="340"/>
      <c r="E180" s="340"/>
      <c r="F180" s="340"/>
      <c r="R180" s="341"/>
      <c r="S180" s="341"/>
      <c r="T180" s="335"/>
    </row>
    <row r="181" spans="1:20" s="339" customFormat="1">
      <c r="A181" s="340"/>
      <c r="B181" s="340"/>
      <c r="D181" s="340"/>
      <c r="E181" s="340"/>
      <c r="F181" s="340"/>
      <c r="R181" s="341"/>
      <c r="S181" s="341"/>
      <c r="T181" s="335"/>
    </row>
    <row r="182" spans="1:20" s="339" customFormat="1">
      <c r="A182" s="340"/>
      <c r="B182" s="340"/>
      <c r="D182" s="340"/>
      <c r="E182" s="340"/>
      <c r="F182" s="340"/>
      <c r="R182" s="341"/>
      <c r="S182" s="341"/>
      <c r="T182" s="335"/>
    </row>
    <row r="183" spans="1:20" s="339" customFormat="1">
      <c r="A183" s="340"/>
      <c r="B183" s="340"/>
      <c r="D183" s="340"/>
      <c r="E183" s="340"/>
      <c r="F183" s="340"/>
      <c r="R183" s="341"/>
      <c r="S183" s="341"/>
      <c r="T183" s="335"/>
    </row>
    <row r="184" spans="1:20" s="339" customFormat="1">
      <c r="A184" s="340"/>
      <c r="B184" s="340"/>
      <c r="D184" s="340"/>
      <c r="E184" s="340"/>
      <c r="F184" s="340"/>
      <c r="R184" s="341"/>
      <c r="S184" s="341"/>
      <c r="T184" s="335"/>
    </row>
    <row r="185" spans="1:20" s="339" customFormat="1">
      <c r="A185" s="340"/>
      <c r="B185" s="340"/>
      <c r="D185" s="340"/>
      <c r="E185" s="340"/>
      <c r="F185" s="340"/>
      <c r="R185" s="341"/>
      <c r="S185" s="341"/>
      <c r="T185" s="335"/>
    </row>
    <row r="186" spans="1:20" s="339" customFormat="1">
      <c r="A186" s="340"/>
      <c r="B186" s="340"/>
      <c r="D186" s="340"/>
      <c r="E186" s="340"/>
      <c r="F186" s="340"/>
      <c r="R186" s="341"/>
      <c r="S186" s="341"/>
      <c r="T186" s="335"/>
    </row>
    <row r="187" spans="1:20" s="339" customFormat="1">
      <c r="A187" s="340"/>
      <c r="B187" s="340"/>
      <c r="D187" s="340"/>
      <c r="E187" s="340"/>
      <c r="F187" s="340"/>
      <c r="R187" s="341"/>
      <c r="S187" s="341"/>
      <c r="T187" s="335"/>
    </row>
    <row r="188" spans="1:20" s="339" customFormat="1">
      <c r="A188" s="340"/>
      <c r="B188" s="340"/>
      <c r="D188" s="340"/>
      <c r="E188" s="340"/>
      <c r="F188" s="340"/>
      <c r="R188" s="341"/>
      <c r="S188" s="341"/>
      <c r="T188" s="335"/>
    </row>
    <row r="189" spans="1:20" s="339" customFormat="1">
      <c r="A189" s="340"/>
      <c r="B189" s="340"/>
      <c r="D189" s="340"/>
      <c r="E189" s="340"/>
      <c r="F189" s="340"/>
      <c r="R189" s="341"/>
      <c r="S189" s="341"/>
      <c r="T189" s="335"/>
    </row>
    <row r="190" spans="1:20" s="339" customFormat="1">
      <c r="A190" s="340"/>
      <c r="B190" s="340"/>
      <c r="D190" s="340"/>
      <c r="E190" s="340"/>
      <c r="F190" s="340"/>
      <c r="R190" s="341"/>
      <c r="S190" s="341"/>
      <c r="T190" s="335"/>
    </row>
    <row r="191" spans="1:20" s="339" customFormat="1">
      <c r="A191" s="340"/>
      <c r="B191" s="340"/>
      <c r="D191" s="340"/>
      <c r="E191" s="340"/>
      <c r="F191" s="340"/>
      <c r="R191" s="341"/>
      <c r="S191" s="341"/>
      <c r="T191" s="335"/>
    </row>
    <row r="192" spans="1:20" s="339" customFormat="1">
      <c r="A192" s="340"/>
      <c r="B192" s="340"/>
      <c r="D192" s="340"/>
      <c r="E192" s="340"/>
      <c r="F192" s="340"/>
      <c r="R192" s="341"/>
      <c r="S192" s="341"/>
      <c r="T192" s="335"/>
    </row>
    <row r="193" spans="1:20" s="339" customFormat="1">
      <c r="A193" s="340"/>
      <c r="B193" s="340"/>
      <c r="D193" s="340"/>
      <c r="E193" s="340"/>
      <c r="F193" s="340"/>
      <c r="R193" s="341"/>
      <c r="S193" s="341"/>
      <c r="T193" s="335"/>
    </row>
    <row r="194" spans="1:20" s="339" customFormat="1">
      <c r="A194" s="340"/>
      <c r="B194" s="340"/>
      <c r="D194" s="340"/>
      <c r="E194" s="340"/>
      <c r="F194" s="340"/>
      <c r="R194" s="341"/>
      <c r="S194" s="341"/>
      <c r="T194" s="335"/>
    </row>
    <row r="195" spans="1:20" s="339" customFormat="1">
      <c r="A195" s="340"/>
      <c r="B195" s="340"/>
      <c r="D195" s="340"/>
      <c r="E195" s="340"/>
      <c r="F195" s="340"/>
      <c r="R195" s="341"/>
      <c r="S195" s="341"/>
      <c r="T195" s="335"/>
    </row>
    <row r="196" spans="1:20" s="339" customFormat="1">
      <c r="A196" s="340"/>
      <c r="B196" s="340"/>
      <c r="D196" s="340"/>
      <c r="E196" s="340"/>
      <c r="F196" s="340"/>
      <c r="R196" s="341"/>
      <c r="S196" s="341"/>
      <c r="T196" s="335"/>
    </row>
    <row r="197" spans="1:20" s="339" customFormat="1">
      <c r="A197" s="340"/>
      <c r="B197" s="340"/>
      <c r="D197" s="340"/>
      <c r="E197" s="340"/>
      <c r="F197" s="340"/>
      <c r="R197" s="341"/>
      <c r="S197" s="341"/>
      <c r="T197" s="335"/>
    </row>
    <row r="198" spans="1:20" s="339" customFormat="1">
      <c r="A198" s="340"/>
      <c r="B198" s="340"/>
      <c r="D198" s="340"/>
      <c r="E198" s="340"/>
      <c r="F198" s="340"/>
      <c r="R198" s="341"/>
      <c r="S198" s="341"/>
      <c r="T198" s="335"/>
    </row>
    <row r="199" spans="1:20" s="339" customFormat="1">
      <c r="A199" s="340"/>
      <c r="B199" s="340"/>
      <c r="D199" s="340"/>
      <c r="E199" s="340"/>
      <c r="F199" s="340"/>
      <c r="R199" s="341"/>
      <c r="S199" s="341"/>
      <c r="T199" s="335"/>
    </row>
    <row r="200" spans="1:20" s="339" customFormat="1">
      <c r="A200" s="340"/>
      <c r="B200" s="340"/>
      <c r="D200" s="340"/>
      <c r="E200" s="340"/>
      <c r="F200" s="340"/>
      <c r="R200" s="341"/>
      <c r="S200" s="341"/>
      <c r="T200" s="335"/>
    </row>
    <row r="201" spans="1:20" s="339" customFormat="1">
      <c r="A201" s="340"/>
      <c r="B201" s="340"/>
      <c r="D201" s="340"/>
      <c r="E201" s="340"/>
      <c r="F201" s="340"/>
      <c r="R201" s="341"/>
      <c r="S201" s="341"/>
      <c r="T201" s="335"/>
    </row>
    <row r="202" spans="1:20" s="339" customFormat="1">
      <c r="A202" s="340"/>
      <c r="B202" s="340"/>
      <c r="D202" s="340"/>
      <c r="E202" s="340"/>
      <c r="F202" s="340"/>
      <c r="R202" s="341"/>
      <c r="S202" s="341"/>
      <c r="T202" s="335"/>
    </row>
    <row r="203" spans="1:20" s="339" customFormat="1">
      <c r="A203" s="340"/>
      <c r="B203" s="340"/>
      <c r="D203" s="340"/>
      <c r="E203" s="340"/>
      <c r="F203" s="340"/>
      <c r="R203" s="341"/>
      <c r="S203" s="341"/>
      <c r="T203" s="335"/>
    </row>
    <row r="204" spans="1:20" s="339" customFormat="1">
      <c r="A204" s="340"/>
      <c r="B204" s="340"/>
      <c r="D204" s="340"/>
      <c r="E204" s="340"/>
      <c r="F204" s="340"/>
      <c r="R204" s="341"/>
      <c r="S204" s="341"/>
      <c r="T204" s="335"/>
    </row>
    <row r="205" spans="1:20" s="339" customFormat="1">
      <c r="A205" s="340"/>
      <c r="B205" s="340"/>
      <c r="D205" s="340"/>
      <c r="E205" s="340"/>
      <c r="F205" s="340"/>
      <c r="R205" s="341"/>
      <c r="S205" s="341"/>
      <c r="T205" s="335"/>
    </row>
    <row r="206" spans="1:20" s="339" customFormat="1">
      <c r="A206" s="340"/>
      <c r="B206" s="340"/>
      <c r="D206" s="340"/>
      <c r="E206" s="340"/>
      <c r="F206" s="340"/>
      <c r="R206" s="341"/>
      <c r="S206" s="341"/>
      <c r="T206" s="335"/>
    </row>
    <row r="207" spans="1:20" s="339" customFormat="1">
      <c r="A207" s="340"/>
      <c r="B207" s="340"/>
      <c r="D207" s="340"/>
      <c r="E207" s="340"/>
      <c r="F207" s="340"/>
      <c r="R207" s="341"/>
      <c r="S207" s="341"/>
      <c r="T207" s="335"/>
    </row>
    <row r="208" spans="1:20" s="339" customFormat="1">
      <c r="A208" s="340"/>
      <c r="B208" s="340"/>
      <c r="D208" s="340"/>
      <c r="E208" s="340"/>
      <c r="F208" s="340"/>
      <c r="R208" s="341"/>
      <c r="S208" s="341"/>
      <c r="T208" s="335"/>
    </row>
    <row r="209" spans="1:20" s="339" customFormat="1">
      <c r="A209" s="340"/>
      <c r="B209" s="340"/>
      <c r="D209" s="340"/>
      <c r="E209" s="340"/>
      <c r="F209" s="340"/>
      <c r="R209" s="341"/>
      <c r="S209" s="341"/>
      <c r="T209" s="335"/>
    </row>
    <row r="210" spans="1:20" s="339" customFormat="1">
      <c r="A210" s="340"/>
      <c r="B210" s="340"/>
      <c r="D210" s="340"/>
      <c r="E210" s="340"/>
      <c r="F210" s="340"/>
      <c r="R210" s="341"/>
      <c r="S210" s="341"/>
      <c r="T210" s="335"/>
    </row>
    <row r="211" spans="1:20" s="339" customFormat="1">
      <c r="A211" s="340"/>
      <c r="B211" s="340"/>
      <c r="D211" s="340"/>
      <c r="E211" s="340"/>
      <c r="F211" s="340"/>
      <c r="R211" s="341"/>
      <c r="S211" s="341"/>
      <c r="T211" s="335"/>
    </row>
    <row r="212" spans="1:20" s="339" customFormat="1">
      <c r="A212" s="340"/>
      <c r="B212" s="340"/>
      <c r="D212" s="340"/>
      <c r="E212" s="340"/>
      <c r="F212" s="340"/>
      <c r="R212" s="341"/>
      <c r="S212" s="341"/>
      <c r="T212" s="335"/>
    </row>
    <row r="213" spans="1:20" s="339" customFormat="1">
      <c r="A213" s="340"/>
      <c r="B213" s="340"/>
      <c r="D213" s="340"/>
      <c r="E213" s="340"/>
      <c r="F213" s="340"/>
      <c r="R213" s="341"/>
      <c r="S213" s="341"/>
      <c r="T213" s="335"/>
    </row>
    <row r="214" spans="1:20" s="339" customFormat="1">
      <c r="A214" s="340"/>
      <c r="B214" s="340"/>
      <c r="D214" s="340"/>
      <c r="E214" s="340"/>
      <c r="F214" s="340"/>
      <c r="R214" s="341"/>
      <c r="S214" s="341"/>
      <c r="T214" s="335"/>
    </row>
    <row r="215" spans="1:20" s="339" customFormat="1">
      <c r="A215" s="340"/>
      <c r="B215" s="340"/>
      <c r="D215" s="340"/>
      <c r="E215" s="340"/>
      <c r="F215" s="340"/>
      <c r="R215" s="341"/>
      <c r="S215" s="341"/>
      <c r="T215" s="335"/>
    </row>
    <row r="216" spans="1:20" s="339" customFormat="1">
      <c r="A216" s="340"/>
      <c r="B216" s="340"/>
      <c r="D216" s="340"/>
      <c r="E216" s="340"/>
      <c r="F216" s="340"/>
      <c r="R216" s="341"/>
      <c r="S216" s="341"/>
      <c r="T216" s="335"/>
    </row>
    <row r="217" spans="1:20" s="339" customFormat="1">
      <c r="A217" s="340"/>
      <c r="B217" s="340"/>
      <c r="D217" s="340"/>
      <c r="E217" s="340"/>
      <c r="F217" s="340"/>
      <c r="R217" s="341"/>
      <c r="S217" s="341"/>
      <c r="T217" s="335"/>
    </row>
    <row r="218" spans="1:20" s="339" customFormat="1">
      <c r="A218" s="340"/>
      <c r="B218" s="340"/>
      <c r="D218" s="340"/>
      <c r="E218" s="340"/>
      <c r="F218" s="340"/>
      <c r="R218" s="341"/>
      <c r="S218" s="341"/>
      <c r="T218" s="335"/>
    </row>
    <row r="219" spans="1:20" s="339" customFormat="1">
      <c r="A219" s="340"/>
      <c r="B219" s="340"/>
      <c r="D219" s="340"/>
      <c r="E219" s="340"/>
      <c r="F219" s="340"/>
      <c r="R219" s="341"/>
      <c r="S219" s="341"/>
      <c r="T219" s="335"/>
    </row>
    <row r="220" spans="1:20" s="339" customFormat="1">
      <c r="A220" s="340"/>
      <c r="B220" s="340"/>
      <c r="D220" s="340"/>
      <c r="E220" s="340"/>
      <c r="F220" s="340"/>
      <c r="R220" s="341"/>
      <c r="S220" s="341"/>
      <c r="T220" s="335"/>
    </row>
    <row r="221" spans="1:20" s="339" customFormat="1">
      <c r="A221" s="340"/>
      <c r="B221" s="340"/>
      <c r="D221" s="340"/>
      <c r="E221" s="340"/>
      <c r="F221" s="340"/>
      <c r="R221" s="341"/>
      <c r="S221" s="341"/>
      <c r="T221" s="335"/>
    </row>
    <row r="222" spans="1:20" s="339" customFormat="1">
      <c r="A222" s="340"/>
      <c r="B222" s="340"/>
      <c r="D222" s="340"/>
      <c r="E222" s="340"/>
      <c r="F222" s="340"/>
      <c r="R222" s="341"/>
      <c r="S222" s="341"/>
      <c r="T222" s="335"/>
    </row>
    <row r="223" spans="1:20" s="339" customFormat="1">
      <c r="A223" s="340"/>
      <c r="B223" s="340"/>
      <c r="D223" s="340"/>
      <c r="E223" s="340"/>
      <c r="F223" s="340"/>
      <c r="R223" s="341"/>
      <c r="S223" s="341"/>
      <c r="T223" s="335"/>
    </row>
    <row r="224" spans="1:20" s="339" customFormat="1">
      <c r="A224" s="340"/>
      <c r="B224" s="340"/>
      <c r="D224" s="340"/>
      <c r="E224" s="340"/>
      <c r="F224" s="340"/>
      <c r="R224" s="341"/>
      <c r="S224" s="341"/>
      <c r="T224" s="335"/>
    </row>
    <row r="225" spans="1:20" s="339" customFormat="1">
      <c r="A225" s="340"/>
      <c r="B225" s="340"/>
      <c r="D225" s="340"/>
      <c r="E225" s="340"/>
      <c r="F225" s="340"/>
      <c r="R225" s="341"/>
      <c r="S225" s="341"/>
      <c r="T225" s="335"/>
    </row>
    <row r="226" spans="1:20" s="339" customFormat="1">
      <c r="A226" s="340"/>
      <c r="B226" s="340"/>
      <c r="D226" s="340"/>
      <c r="E226" s="340"/>
      <c r="F226" s="340"/>
      <c r="R226" s="341"/>
      <c r="S226" s="341"/>
      <c r="T226" s="335"/>
    </row>
    <row r="227" spans="1:20" s="339" customFormat="1">
      <c r="A227" s="340"/>
      <c r="B227" s="340"/>
      <c r="D227" s="340"/>
      <c r="E227" s="340"/>
      <c r="F227" s="340"/>
      <c r="R227" s="341"/>
      <c r="S227" s="341"/>
      <c r="T227" s="335"/>
    </row>
    <row r="228" spans="1:20" s="339" customFormat="1">
      <c r="A228" s="340"/>
      <c r="B228" s="340"/>
      <c r="D228" s="340"/>
      <c r="E228" s="340"/>
      <c r="F228" s="340"/>
      <c r="R228" s="341"/>
      <c r="S228" s="341"/>
      <c r="T228" s="335"/>
    </row>
    <row r="229" spans="1:20" s="339" customFormat="1">
      <c r="A229" s="340"/>
      <c r="B229" s="340"/>
      <c r="D229" s="340"/>
      <c r="E229" s="340"/>
      <c r="F229" s="340"/>
      <c r="R229" s="341"/>
      <c r="S229" s="341"/>
      <c r="T229" s="335"/>
    </row>
    <row r="230" spans="1:20" s="339" customFormat="1">
      <c r="A230" s="340"/>
      <c r="B230" s="340"/>
      <c r="D230" s="340"/>
      <c r="E230" s="340"/>
      <c r="F230" s="340"/>
      <c r="R230" s="341"/>
      <c r="S230" s="341"/>
      <c r="T230" s="335"/>
    </row>
    <row r="231" spans="1:20" s="339" customFormat="1">
      <c r="A231" s="340"/>
      <c r="B231" s="340"/>
      <c r="D231" s="340"/>
      <c r="E231" s="340"/>
      <c r="F231" s="340"/>
      <c r="R231" s="341"/>
      <c r="S231" s="341"/>
      <c r="T231" s="335"/>
    </row>
    <row r="232" spans="1:20" s="339" customFormat="1">
      <c r="A232" s="340"/>
      <c r="B232" s="340"/>
      <c r="D232" s="340"/>
      <c r="E232" s="340"/>
      <c r="F232" s="340"/>
      <c r="R232" s="341"/>
      <c r="S232" s="341"/>
      <c r="T232" s="335"/>
    </row>
    <row r="233" spans="1:20" s="339" customFormat="1">
      <c r="A233" s="340"/>
      <c r="B233" s="340"/>
      <c r="D233" s="340"/>
      <c r="E233" s="340"/>
      <c r="F233" s="340"/>
      <c r="R233" s="341"/>
      <c r="S233" s="341"/>
      <c r="T233" s="335"/>
    </row>
    <row r="234" spans="1:20" s="339" customFormat="1">
      <c r="A234" s="340"/>
      <c r="B234" s="340"/>
      <c r="D234" s="340"/>
      <c r="E234" s="340"/>
      <c r="F234" s="340"/>
      <c r="R234" s="341"/>
      <c r="S234" s="341"/>
      <c r="T234" s="335"/>
    </row>
    <row r="235" spans="1:20" s="339" customFormat="1">
      <c r="A235" s="340"/>
      <c r="B235" s="340"/>
      <c r="D235" s="340"/>
      <c r="E235" s="340"/>
      <c r="F235" s="340"/>
      <c r="R235" s="341"/>
      <c r="S235" s="341"/>
      <c r="T235" s="335"/>
    </row>
    <row r="236" spans="1:20" s="339" customFormat="1">
      <c r="A236" s="340"/>
      <c r="B236" s="340"/>
      <c r="D236" s="340"/>
      <c r="E236" s="340"/>
      <c r="F236" s="340"/>
      <c r="R236" s="341"/>
      <c r="S236" s="341"/>
      <c r="T236" s="335"/>
    </row>
    <row r="237" spans="1:20" s="339" customFormat="1">
      <c r="A237" s="340"/>
      <c r="B237" s="340"/>
      <c r="D237" s="340"/>
      <c r="E237" s="340"/>
      <c r="F237" s="340"/>
      <c r="R237" s="341"/>
      <c r="S237" s="341"/>
      <c r="T237" s="335"/>
    </row>
    <row r="238" spans="1:20" s="339" customFormat="1">
      <c r="A238" s="340"/>
      <c r="B238" s="340"/>
      <c r="D238" s="340"/>
      <c r="E238" s="340"/>
      <c r="F238" s="340"/>
      <c r="R238" s="341"/>
      <c r="S238" s="341"/>
      <c r="T238" s="335"/>
    </row>
    <row r="239" spans="1:20" s="339" customFormat="1">
      <c r="A239" s="340"/>
      <c r="B239" s="340"/>
      <c r="D239" s="340"/>
      <c r="E239" s="340"/>
      <c r="F239" s="340"/>
      <c r="R239" s="341"/>
      <c r="S239" s="341"/>
      <c r="T239" s="335"/>
    </row>
    <row r="240" spans="1:20" s="339" customFormat="1">
      <c r="A240" s="340"/>
      <c r="B240" s="340"/>
      <c r="D240" s="340"/>
      <c r="E240" s="340"/>
      <c r="F240" s="340"/>
      <c r="R240" s="341"/>
      <c r="S240" s="341"/>
      <c r="T240" s="335"/>
    </row>
    <row r="241" spans="1:20" s="339" customFormat="1">
      <c r="A241" s="340"/>
      <c r="B241" s="340"/>
      <c r="D241" s="340"/>
      <c r="E241" s="340"/>
      <c r="F241" s="340"/>
      <c r="R241" s="341"/>
      <c r="S241" s="341"/>
      <c r="T241" s="335"/>
    </row>
    <row r="242" spans="1:20" s="339" customFormat="1">
      <c r="A242" s="340"/>
      <c r="B242" s="340"/>
      <c r="D242" s="340"/>
      <c r="E242" s="340"/>
      <c r="F242" s="340"/>
      <c r="R242" s="341"/>
      <c r="S242" s="341"/>
      <c r="T242" s="335"/>
    </row>
    <row r="243" spans="1:20" s="339" customFormat="1">
      <c r="A243" s="340"/>
      <c r="B243" s="340"/>
      <c r="D243" s="340"/>
      <c r="E243" s="340"/>
      <c r="F243" s="340"/>
      <c r="R243" s="341"/>
      <c r="S243" s="341"/>
      <c r="T243" s="335"/>
    </row>
    <row r="244" spans="1:20" s="339" customFormat="1">
      <c r="A244" s="340"/>
      <c r="B244" s="340"/>
      <c r="D244" s="340"/>
      <c r="E244" s="340"/>
      <c r="F244" s="340"/>
      <c r="R244" s="341"/>
      <c r="S244" s="341"/>
      <c r="T244" s="335"/>
    </row>
    <row r="245" spans="1:20" s="339" customFormat="1">
      <c r="A245" s="340"/>
      <c r="B245" s="340"/>
      <c r="D245" s="340"/>
      <c r="E245" s="340"/>
      <c r="F245" s="340"/>
      <c r="R245" s="341"/>
      <c r="S245" s="341"/>
      <c r="T245" s="335"/>
    </row>
    <row r="246" spans="1:20" s="339" customFormat="1">
      <c r="A246" s="340"/>
      <c r="B246" s="340"/>
      <c r="D246" s="340"/>
      <c r="E246" s="340"/>
      <c r="F246" s="340"/>
      <c r="R246" s="341"/>
      <c r="S246" s="341"/>
      <c r="T246" s="335"/>
    </row>
    <row r="247" spans="1:20" s="339" customFormat="1">
      <c r="A247" s="340"/>
      <c r="B247" s="340"/>
      <c r="D247" s="340"/>
      <c r="E247" s="340"/>
      <c r="F247" s="340"/>
      <c r="R247" s="341"/>
      <c r="S247" s="341"/>
      <c r="T247" s="335"/>
    </row>
    <row r="248" spans="1:20" s="339" customFormat="1">
      <c r="A248" s="340"/>
      <c r="B248" s="340"/>
      <c r="D248" s="340"/>
      <c r="E248" s="340"/>
      <c r="F248" s="340"/>
      <c r="R248" s="341"/>
      <c r="S248" s="341"/>
      <c r="T248" s="335"/>
    </row>
    <row r="249" spans="1:20" s="339" customFormat="1">
      <c r="A249" s="340"/>
      <c r="B249" s="340"/>
      <c r="D249" s="340"/>
      <c r="E249" s="340"/>
      <c r="F249" s="340"/>
      <c r="R249" s="341"/>
      <c r="S249" s="341"/>
      <c r="T249" s="335"/>
    </row>
    <row r="250" spans="1:20" s="339" customFormat="1">
      <c r="A250" s="340"/>
      <c r="B250" s="340"/>
      <c r="D250" s="340"/>
      <c r="E250" s="340"/>
      <c r="F250" s="340"/>
      <c r="R250" s="341"/>
      <c r="S250" s="341"/>
      <c r="T250" s="335"/>
    </row>
    <row r="251" spans="1:20" s="339" customFormat="1">
      <c r="A251" s="340"/>
      <c r="B251" s="340"/>
      <c r="D251" s="340"/>
      <c r="E251" s="340"/>
      <c r="F251" s="340"/>
      <c r="R251" s="341"/>
      <c r="S251" s="341"/>
      <c r="T251" s="335"/>
    </row>
    <row r="252" spans="1:20" s="339" customFormat="1">
      <c r="A252" s="340"/>
      <c r="B252" s="340"/>
      <c r="D252" s="340"/>
      <c r="E252" s="340"/>
      <c r="F252" s="340"/>
      <c r="R252" s="341"/>
      <c r="S252" s="341"/>
      <c r="T252" s="335"/>
    </row>
    <row r="253" spans="1:20" s="339" customFormat="1">
      <c r="A253" s="340"/>
      <c r="B253" s="340"/>
      <c r="D253" s="340"/>
      <c r="E253" s="340"/>
      <c r="F253" s="340"/>
      <c r="R253" s="341"/>
      <c r="S253" s="341"/>
      <c r="T253" s="335"/>
    </row>
    <row r="254" spans="1:20" s="339" customFormat="1">
      <c r="A254" s="340"/>
      <c r="B254" s="340"/>
      <c r="D254" s="340"/>
      <c r="E254" s="340"/>
      <c r="F254" s="340"/>
      <c r="R254" s="341"/>
      <c r="S254" s="341"/>
      <c r="T254" s="335"/>
    </row>
    <row r="255" spans="1:20" s="339" customFormat="1">
      <c r="A255" s="340"/>
      <c r="B255" s="340"/>
      <c r="D255" s="340"/>
      <c r="E255" s="340"/>
      <c r="F255" s="340"/>
      <c r="R255" s="341"/>
      <c r="S255" s="341"/>
      <c r="T255" s="335"/>
    </row>
    <row r="256" spans="1:20" s="339" customFormat="1">
      <c r="A256" s="340"/>
      <c r="B256" s="340"/>
      <c r="D256" s="340"/>
      <c r="E256" s="340"/>
      <c r="F256" s="340"/>
      <c r="R256" s="341"/>
      <c r="S256" s="341"/>
      <c r="T256" s="335"/>
    </row>
    <row r="257" spans="1:20" s="339" customFormat="1">
      <c r="A257" s="340"/>
      <c r="B257" s="340"/>
      <c r="D257" s="340"/>
      <c r="E257" s="340"/>
      <c r="F257" s="340"/>
      <c r="R257" s="341"/>
      <c r="S257" s="341"/>
      <c r="T257" s="335"/>
    </row>
    <row r="258" spans="1:20" s="339" customFormat="1">
      <c r="A258" s="340"/>
      <c r="B258" s="340"/>
      <c r="D258" s="340"/>
      <c r="E258" s="340"/>
      <c r="F258" s="340"/>
      <c r="R258" s="341"/>
      <c r="S258" s="341"/>
      <c r="T258" s="335"/>
    </row>
    <row r="259" spans="1:20" s="339" customFormat="1">
      <c r="A259" s="340"/>
      <c r="B259" s="340"/>
      <c r="D259" s="340"/>
      <c r="E259" s="340"/>
      <c r="F259" s="340"/>
      <c r="R259" s="341"/>
      <c r="S259" s="341"/>
      <c r="T259" s="335"/>
    </row>
    <row r="260" spans="1:20" s="339" customFormat="1">
      <c r="A260" s="340"/>
      <c r="B260" s="340"/>
      <c r="D260" s="340"/>
      <c r="E260" s="340"/>
      <c r="F260" s="340"/>
      <c r="R260" s="341"/>
      <c r="S260" s="341"/>
      <c r="T260" s="335"/>
    </row>
    <row r="261" spans="1:20" s="339" customFormat="1">
      <c r="A261" s="340"/>
      <c r="B261" s="340"/>
      <c r="D261" s="340"/>
      <c r="E261" s="340"/>
      <c r="F261" s="340"/>
      <c r="R261" s="341"/>
      <c r="S261" s="341"/>
      <c r="T261" s="335"/>
    </row>
    <row r="262" spans="1:20" s="339" customFormat="1">
      <c r="A262" s="340"/>
      <c r="B262" s="340"/>
      <c r="D262" s="340"/>
      <c r="E262" s="340"/>
      <c r="F262" s="340"/>
      <c r="R262" s="341"/>
      <c r="S262" s="341"/>
      <c r="T262" s="335"/>
    </row>
    <row r="263" spans="1:20" s="339" customFormat="1">
      <c r="A263" s="340"/>
      <c r="B263" s="340"/>
      <c r="D263" s="340"/>
      <c r="E263" s="340"/>
      <c r="F263" s="340"/>
      <c r="R263" s="341"/>
      <c r="S263" s="341"/>
      <c r="T263" s="335"/>
    </row>
    <row r="264" spans="1:20" s="339" customFormat="1">
      <c r="A264" s="340"/>
      <c r="B264" s="340"/>
      <c r="D264" s="340"/>
      <c r="E264" s="340"/>
      <c r="F264" s="340"/>
      <c r="R264" s="341"/>
      <c r="S264" s="341"/>
      <c r="T264" s="335"/>
    </row>
    <row r="265" spans="1:20" s="339" customFormat="1">
      <c r="A265" s="340"/>
      <c r="B265" s="340"/>
      <c r="D265" s="340"/>
      <c r="E265" s="340"/>
      <c r="F265" s="340"/>
      <c r="R265" s="341"/>
      <c r="S265" s="341"/>
      <c r="T265" s="335"/>
    </row>
    <row r="266" spans="1:20" s="339" customFormat="1">
      <c r="A266" s="340"/>
      <c r="B266" s="340"/>
      <c r="D266" s="340"/>
      <c r="E266" s="340"/>
      <c r="F266" s="340"/>
      <c r="R266" s="341"/>
      <c r="S266" s="341"/>
      <c r="T266" s="335"/>
    </row>
    <row r="267" spans="1:20" s="339" customFormat="1">
      <c r="A267" s="340"/>
      <c r="B267" s="340"/>
      <c r="D267" s="340"/>
      <c r="E267" s="340"/>
      <c r="F267" s="340"/>
      <c r="R267" s="341"/>
      <c r="S267" s="341"/>
      <c r="T267" s="335"/>
    </row>
    <row r="268" spans="1:20" s="339" customFormat="1">
      <c r="A268" s="340"/>
      <c r="B268" s="340"/>
      <c r="D268" s="340"/>
      <c r="E268" s="340"/>
      <c r="F268" s="340"/>
      <c r="R268" s="341"/>
      <c r="S268" s="341"/>
      <c r="T268" s="335"/>
    </row>
    <row r="269" spans="1:20" s="339" customFormat="1">
      <c r="A269" s="340"/>
      <c r="B269" s="340"/>
      <c r="D269" s="340"/>
      <c r="E269" s="340"/>
      <c r="F269" s="340"/>
      <c r="R269" s="341"/>
      <c r="S269" s="341"/>
      <c r="T269" s="335"/>
    </row>
    <row r="270" spans="1:20" s="339" customFormat="1">
      <c r="A270" s="340"/>
      <c r="B270" s="340"/>
      <c r="D270" s="340"/>
      <c r="E270" s="340"/>
      <c r="F270" s="340"/>
      <c r="R270" s="341"/>
      <c r="S270" s="341"/>
      <c r="T270" s="335"/>
    </row>
    <row r="271" spans="1:20" s="339" customFormat="1">
      <c r="A271" s="340"/>
      <c r="B271" s="340"/>
      <c r="D271" s="340"/>
      <c r="E271" s="340"/>
      <c r="F271" s="340"/>
      <c r="R271" s="341"/>
      <c r="S271" s="341"/>
      <c r="T271" s="335"/>
    </row>
    <row r="272" spans="1:20" s="339" customFormat="1">
      <c r="A272" s="340"/>
      <c r="B272" s="340"/>
      <c r="D272" s="340"/>
      <c r="E272" s="340"/>
      <c r="F272" s="340"/>
      <c r="R272" s="341"/>
      <c r="S272" s="341"/>
      <c r="T272" s="335"/>
    </row>
    <row r="273" spans="1:20" s="339" customFormat="1">
      <c r="A273" s="340"/>
      <c r="B273" s="340"/>
      <c r="D273" s="340"/>
      <c r="E273" s="340"/>
      <c r="F273" s="340"/>
      <c r="R273" s="341"/>
      <c r="S273" s="341"/>
      <c r="T273" s="335"/>
    </row>
    <row r="274" spans="1:20" s="339" customFormat="1">
      <c r="A274" s="340"/>
      <c r="B274" s="340"/>
      <c r="D274" s="340"/>
      <c r="E274" s="340"/>
      <c r="F274" s="340"/>
      <c r="R274" s="341"/>
      <c r="S274" s="341"/>
      <c r="T274" s="335"/>
    </row>
    <row r="275" spans="1:20" s="339" customFormat="1">
      <c r="A275" s="340"/>
      <c r="B275" s="340"/>
      <c r="D275" s="340"/>
      <c r="E275" s="340"/>
      <c r="F275" s="340"/>
      <c r="R275" s="341"/>
      <c r="S275" s="341"/>
      <c r="T275" s="335"/>
    </row>
    <row r="276" spans="1:20" s="339" customFormat="1">
      <c r="A276" s="340"/>
      <c r="B276" s="340"/>
      <c r="D276" s="340"/>
      <c r="E276" s="340"/>
      <c r="F276" s="340"/>
      <c r="R276" s="341"/>
      <c r="S276" s="341"/>
      <c r="T276" s="335"/>
    </row>
    <row r="277" spans="1:20" s="339" customFormat="1">
      <c r="A277" s="340"/>
      <c r="B277" s="340"/>
      <c r="D277" s="340"/>
      <c r="E277" s="340"/>
      <c r="F277" s="340"/>
      <c r="R277" s="341"/>
      <c r="S277" s="341"/>
      <c r="T277" s="335"/>
    </row>
    <row r="278" spans="1:20" s="339" customFormat="1">
      <c r="A278" s="340"/>
      <c r="B278" s="340"/>
      <c r="D278" s="340"/>
      <c r="E278" s="340"/>
      <c r="F278" s="340"/>
      <c r="R278" s="341"/>
      <c r="S278" s="341"/>
      <c r="T278" s="335"/>
    </row>
    <row r="279" spans="1:20" s="339" customFormat="1">
      <c r="A279" s="340"/>
      <c r="B279" s="340"/>
      <c r="D279" s="340"/>
      <c r="E279" s="340"/>
      <c r="F279" s="340"/>
      <c r="R279" s="341"/>
      <c r="S279" s="341"/>
      <c r="T279" s="335"/>
    </row>
    <row r="280" spans="1:20" s="339" customFormat="1">
      <c r="A280" s="340"/>
      <c r="B280" s="340"/>
      <c r="D280" s="340"/>
      <c r="E280" s="340"/>
      <c r="F280" s="340"/>
      <c r="R280" s="341"/>
      <c r="S280" s="341"/>
      <c r="T280" s="335"/>
    </row>
    <row r="281" spans="1:20" s="339" customFormat="1">
      <c r="A281" s="340"/>
      <c r="B281" s="340"/>
      <c r="D281" s="340"/>
      <c r="E281" s="340"/>
      <c r="F281" s="340"/>
      <c r="R281" s="341"/>
      <c r="S281" s="341"/>
      <c r="T281" s="335"/>
    </row>
    <row r="282" spans="1:20" s="339" customFormat="1">
      <c r="A282" s="340"/>
      <c r="B282" s="340"/>
      <c r="D282" s="340"/>
      <c r="E282" s="340"/>
      <c r="F282" s="340"/>
      <c r="R282" s="341"/>
      <c r="S282" s="341"/>
      <c r="T282" s="335"/>
    </row>
    <row r="283" spans="1:20" s="339" customFormat="1">
      <c r="A283" s="340"/>
      <c r="B283" s="340"/>
      <c r="D283" s="340"/>
      <c r="E283" s="340"/>
      <c r="F283" s="340"/>
      <c r="R283" s="341"/>
      <c r="S283" s="341"/>
      <c r="T283" s="335"/>
    </row>
    <row r="284" spans="1:20" s="339" customFormat="1">
      <c r="A284" s="340"/>
      <c r="B284" s="340"/>
      <c r="D284" s="340"/>
      <c r="E284" s="340"/>
      <c r="F284" s="340"/>
      <c r="R284" s="341"/>
      <c r="S284" s="341"/>
      <c r="T284" s="335"/>
    </row>
    <row r="285" spans="1:20" s="339" customFormat="1">
      <c r="A285" s="340"/>
      <c r="B285" s="340"/>
      <c r="D285" s="340"/>
      <c r="E285" s="340"/>
      <c r="F285" s="340"/>
      <c r="R285" s="341"/>
      <c r="S285" s="341"/>
      <c r="T285" s="335"/>
    </row>
    <row r="286" spans="1:20" s="339" customFormat="1">
      <c r="A286" s="340"/>
      <c r="B286" s="340"/>
      <c r="D286" s="340"/>
      <c r="E286" s="340"/>
      <c r="F286" s="340"/>
      <c r="R286" s="341"/>
      <c r="S286" s="341"/>
      <c r="T286" s="335"/>
    </row>
    <row r="287" spans="1:20" s="339" customFormat="1">
      <c r="A287" s="340"/>
      <c r="B287" s="340"/>
      <c r="D287" s="340"/>
      <c r="E287" s="340"/>
      <c r="F287" s="340"/>
      <c r="R287" s="341"/>
      <c r="S287" s="341"/>
      <c r="T287" s="335"/>
    </row>
    <row r="288" spans="1:20" s="339" customFormat="1">
      <c r="A288" s="340"/>
      <c r="B288" s="340"/>
      <c r="D288" s="340"/>
      <c r="E288" s="340"/>
      <c r="F288" s="340"/>
      <c r="R288" s="341"/>
      <c r="S288" s="341"/>
      <c r="T288" s="335"/>
    </row>
    <row r="289" spans="1:20" s="339" customFormat="1">
      <c r="A289" s="340"/>
      <c r="B289" s="340"/>
      <c r="D289" s="340"/>
      <c r="E289" s="340"/>
      <c r="F289" s="340"/>
      <c r="R289" s="341"/>
      <c r="S289" s="341"/>
      <c r="T289" s="335"/>
    </row>
    <row r="290" spans="1:20" s="339" customFormat="1">
      <c r="A290" s="340"/>
      <c r="B290" s="340"/>
      <c r="D290" s="340"/>
      <c r="E290" s="340"/>
      <c r="F290" s="340"/>
      <c r="R290" s="341"/>
      <c r="S290" s="341"/>
      <c r="T290" s="335"/>
    </row>
    <row r="291" spans="1:20" s="339" customFormat="1">
      <c r="A291" s="340"/>
      <c r="B291" s="340"/>
      <c r="D291" s="340"/>
      <c r="E291" s="340"/>
      <c r="F291" s="340"/>
      <c r="R291" s="341"/>
      <c r="S291" s="341"/>
      <c r="T291" s="335"/>
    </row>
    <row r="292" spans="1:20" s="339" customFormat="1">
      <c r="A292" s="340"/>
      <c r="B292" s="340"/>
      <c r="D292" s="340"/>
      <c r="E292" s="340"/>
      <c r="F292" s="340"/>
      <c r="R292" s="341"/>
      <c r="S292" s="341"/>
      <c r="T292" s="335"/>
    </row>
    <row r="293" spans="1:20" s="339" customFormat="1">
      <c r="A293" s="340"/>
      <c r="B293" s="340"/>
      <c r="D293" s="340"/>
      <c r="E293" s="340"/>
      <c r="F293" s="340"/>
      <c r="R293" s="341"/>
      <c r="S293" s="341"/>
      <c r="T293" s="335"/>
    </row>
    <row r="294" spans="1:20" s="339" customFormat="1">
      <c r="A294" s="340"/>
      <c r="B294" s="340"/>
      <c r="D294" s="340"/>
      <c r="E294" s="340"/>
      <c r="F294" s="340"/>
      <c r="R294" s="341"/>
      <c r="S294" s="341"/>
      <c r="T294" s="335"/>
    </row>
    <row r="295" spans="1:20" s="339" customFormat="1">
      <c r="A295" s="340"/>
      <c r="B295" s="340"/>
      <c r="D295" s="340"/>
      <c r="E295" s="340"/>
      <c r="F295" s="340"/>
      <c r="R295" s="341"/>
      <c r="S295" s="341"/>
      <c r="T295" s="335"/>
    </row>
    <row r="296" spans="1:20" s="339" customFormat="1">
      <c r="A296" s="340"/>
      <c r="B296" s="340"/>
      <c r="D296" s="340"/>
      <c r="E296" s="340"/>
      <c r="F296" s="340"/>
      <c r="R296" s="341"/>
      <c r="S296" s="341"/>
      <c r="T296" s="335"/>
    </row>
    <row r="297" spans="1:20" s="339" customFormat="1">
      <c r="A297" s="340"/>
      <c r="B297" s="340"/>
      <c r="D297" s="340"/>
      <c r="E297" s="340"/>
      <c r="F297" s="340"/>
      <c r="R297" s="341"/>
      <c r="S297" s="341"/>
      <c r="T297" s="335"/>
    </row>
    <row r="298" spans="1:20" s="339" customFormat="1">
      <c r="A298" s="340"/>
      <c r="B298" s="340"/>
      <c r="D298" s="340"/>
      <c r="E298" s="340"/>
      <c r="F298" s="340"/>
      <c r="R298" s="341"/>
      <c r="S298" s="341"/>
      <c r="T298" s="335"/>
    </row>
    <row r="299" spans="1:20" s="339" customFormat="1">
      <c r="A299" s="340"/>
      <c r="B299" s="340"/>
      <c r="D299" s="340"/>
      <c r="E299" s="340"/>
      <c r="F299" s="340"/>
      <c r="R299" s="341"/>
      <c r="S299" s="341"/>
      <c r="T299" s="335"/>
    </row>
    <row r="300" spans="1:20" s="339" customFormat="1">
      <c r="A300" s="340"/>
      <c r="B300" s="340"/>
      <c r="D300" s="340"/>
      <c r="E300" s="340"/>
      <c r="F300" s="340"/>
      <c r="R300" s="341"/>
      <c r="S300" s="341"/>
      <c r="T300" s="335"/>
    </row>
    <row r="301" spans="1:20" s="339" customFormat="1">
      <c r="A301" s="340"/>
      <c r="B301" s="340"/>
      <c r="D301" s="340"/>
      <c r="E301" s="340"/>
      <c r="F301" s="340"/>
      <c r="R301" s="341"/>
      <c r="S301" s="341"/>
      <c r="T301" s="335"/>
    </row>
    <row r="302" spans="1:20" s="339" customFormat="1">
      <c r="A302" s="340"/>
      <c r="B302" s="340"/>
      <c r="D302" s="340"/>
      <c r="E302" s="340"/>
      <c r="F302" s="340"/>
      <c r="R302" s="341"/>
      <c r="S302" s="341"/>
      <c r="T302" s="335"/>
    </row>
    <row r="303" spans="1:20" s="339" customFormat="1">
      <c r="A303" s="340"/>
      <c r="B303" s="340"/>
      <c r="D303" s="340"/>
      <c r="E303" s="340"/>
      <c r="F303" s="340"/>
      <c r="R303" s="341"/>
      <c r="S303" s="341"/>
      <c r="T303" s="335"/>
    </row>
    <row r="304" spans="1:20" s="339" customFormat="1">
      <c r="A304" s="340"/>
      <c r="B304" s="340"/>
      <c r="D304" s="340"/>
      <c r="E304" s="340"/>
      <c r="F304" s="340"/>
      <c r="R304" s="341"/>
      <c r="S304" s="341"/>
      <c r="T304" s="335"/>
    </row>
    <row r="305" spans="1:20" s="339" customFormat="1">
      <c r="A305" s="340"/>
      <c r="B305" s="340"/>
      <c r="D305" s="340"/>
      <c r="E305" s="340"/>
      <c r="F305" s="340"/>
      <c r="R305" s="341"/>
      <c r="S305" s="341"/>
      <c r="T305" s="335"/>
    </row>
    <row r="306" spans="1:20" s="339" customFormat="1">
      <c r="A306" s="340"/>
      <c r="B306" s="340"/>
      <c r="D306" s="340"/>
      <c r="E306" s="340"/>
      <c r="F306" s="340"/>
      <c r="R306" s="341"/>
      <c r="S306" s="341"/>
      <c r="T306" s="335"/>
    </row>
    <row r="307" spans="1:20" s="339" customFormat="1">
      <c r="A307" s="340"/>
      <c r="B307" s="340"/>
      <c r="D307" s="340"/>
      <c r="E307" s="340"/>
      <c r="F307" s="340"/>
      <c r="R307" s="341"/>
      <c r="S307" s="341"/>
      <c r="T307" s="335"/>
    </row>
    <row r="308" spans="1:20" s="339" customFormat="1">
      <c r="A308" s="340"/>
      <c r="B308" s="340"/>
      <c r="D308" s="340"/>
      <c r="E308" s="340"/>
      <c r="F308" s="340"/>
      <c r="R308" s="341"/>
      <c r="S308" s="341"/>
      <c r="T308" s="335"/>
    </row>
    <row r="309" spans="1:20" s="339" customFormat="1">
      <c r="A309" s="340"/>
      <c r="B309" s="340"/>
      <c r="D309" s="340"/>
      <c r="E309" s="340"/>
      <c r="F309" s="340"/>
      <c r="R309" s="341"/>
      <c r="S309" s="341"/>
      <c r="T309" s="335"/>
    </row>
    <row r="310" spans="1:20" s="339" customFormat="1">
      <c r="A310" s="340"/>
      <c r="B310" s="340"/>
      <c r="D310" s="340"/>
      <c r="E310" s="340"/>
      <c r="F310" s="340"/>
      <c r="R310" s="341"/>
      <c r="S310" s="341"/>
      <c r="T310" s="335"/>
    </row>
    <row r="311" spans="1:20" s="339" customFormat="1">
      <c r="A311" s="340"/>
      <c r="B311" s="340"/>
      <c r="D311" s="340"/>
      <c r="E311" s="340"/>
      <c r="F311" s="340"/>
      <c r="R311" s="341"/>
      <c r="S311" s="341"/>
      <c r="T311" s="335"/>
    </row>
    <row r="312" spans="1:20" s="339" customFormat="1">
      <c r="A312" s="340"/>
      <c r="B312" s="340"/>
      <c r="D312" s="340"/>
      <c r="E312" s="340"/>
      <c r="F312" s="340"/>
      <c r="R312" s="341"/>
      <c r="S312" s="341"/>
      <c r="T312" s="335"/>
    </row>
    <row r="313" spans="1:20" s="339" customFormat="1">
      <c r="A313" s="340"/>
      <c r="B313" s="340"/>
      <c r="D313" s="340"/>
      <c r="E313" s="340"/>
      <c r="F313" s="340"/>
      <c r="R313" s="341"/>
      <c r="S313" s="341"/>
      <c r="T313" s="335"/>
    </row>
    <row r="314" spans="1:20" s="339" customFormat="1">
      <c r="A314" s="340"/>
      <c r="B314" s="340"/>
      <c r="D314" s="340"/>
      <c r="E314" s="340"/>
      <c r="F314" s="340"/>
      <c r="R314" s="341"/>
      <c r="S314" s="341"/>
      <c r="T314" s="335"/>
    </row>
    <row r="315" spans="1:20" s="339" customFormat="1">
      <c r="A315" s="340"/>
      <c r="B315" s="340"/>
      <c r="D315" s="340"/>
      <c r="E315" s="340"/>
      <c r="F315" s="340"/>
      <c r="R315" s="341"/>
      <c r="S315" s="341"/>
      <c r="T315" s="335"/>
    </row>
    <row r="316" spans="1:20" s="339" customFormat="1">
      <c r="A316" s="340"/>
      <c r="B316" s="340"/>
      <c r="D316" s="340"/>
      <c r="E316" s="340"/>
      <c r="F316" s="340"/>
      <c r="R316" s="341"/>
      <c r="S316" s="341"/>
      <c r="T316" s="335"/>
    </row>
    <row r="317" spans="1:20" s="339" customFormat="1">
      <c r="A317" s="340"/>
      <c r="B317" s="340"/>
      <c r="D317" s="340"/>
      <c r="E317" s="340"/>
      <c r="F317" s="340"/>
      <c r="R317" s="341"/>
      <c r="S317" s="341"/>
      <c r="T317" s="335"/>
    </row>
    <row r="318" spans="1:20" s="339" customFormat="1">
      <c r="A318" s="340"/>
      <c r="B318" s="340"/>
      <c r="D318" s="340"/>
      <c r="E318" s="340"/>
      <c r="F318" s="340"/>
      <c r="R318" s="341"/>
      <c r="S318" s="341"/>
      <c r="T318" s="335"/>
    </row>
    <row r="319" spans="1:20" s="339" customFormat="1">
      <c r="A319" s="340"/>
      <c r="B319" s="340"/>
      <c r="D319" s="340"/>
      <c r="E319" s="340"/>
      <c r="F319" s="340"/>
      <c r="R319" s="341"/>
      <c r="S319" s="341"/>
      <c r="T319" s="335"/>
    </row>
    <row r="320" spans="1:20" s="339" customFormat="1">
      <c r="A320" s="340"/>
      <c r="B320" s="340"/>
      <c r="D320" s="340"/>
      <c r="E320" s="340"/>
      <c r="F320" s="340"/>
      <c r="R320" s="341"/>
      <c r="S320" s="341"/>
      <c r="T320" s="335"/>
    </row>
    <row r="321" spans="1:20" s="339" customFormat="1">
      <c r="A321" s="340"/>
      <c r="B321" s="340"/>
      <c r="D321" s="340"/>
      <c r="E321" s="340"/>
      <c r="F321" s="340"/>
      <c r="R321" s="341"/>
      <c r="S321" s="341"/>
      <c r="T321" s="335"/>
    </row>
    <row r="322" spans="1:20" s="339" customFormat="1">
      <c r="A322" s="340"/>
      <c r="B322" s="340"/>
      <c r="D322" s="340"/>
      <c r="E322" s="340"/>
      <c r="F322" s="340"/>
      <c r="R322" s="341"/>
      <c r="S322" s="341"/>
      <c r="T322" s="335"/>
    </row>
    <row r="323" spans="1:20" s="339" customFormat="1">
      <c r="A323" s="340"/>
      <c r="B323" s="340"/>
      <c r="D323" s="340"/>
      <c r="E323" s="340"/>
      <c r="F323" s="340"/>
      <c r="R323" s="341"/>
      <c r="S323" s="341"/>
      <c r="T323" s="335"/>
    </row>
    <row r="324" spans="1:20" s="339" customFormat="1">
      <c r="A324" s="340"/>
      <c r="B324" s="340"/>
      <c r="D324" s="340"/>
      <c r="E324" s="340"/>
      <c r="F324" s="340"/>
      <c r="R324" s="341"/>
      <c r="S324" s="341"/>
      <c r="T324" s="335"/>
    </row>
    <row r="325" spans="1:20" s="339" customFormat="1">
      <c r="A325" s="340"/>
      <c r="B325" s="340"/>
      <c r="D325" s="340"/>
      <c r="E325" s="340"/>
      <c r="F325" s="340"/>
      <c r="R325" s="341"/>
      <c r="S325" s="341"/>
      <c r="T325" s="335"/>
    </row>
    <row r="326" spans="1:20" s="339" customFormat="1">
      <c r="A326" s="340"/>
      <c r="B326" s="340"/>
      <c r="D326" s="340"/>
      <c r="E326" s="340"/>
      <c r="F326" s="340"/>
      <c r="R326" s="341"/>
      <c r="S326" s="341"/>
      <c r="T326" s="335"/>
    </row>
    <row r="327" spans="1:20" s="339" customFormat="1">
      <c r="A327" s="340"/>
      <c r="B327" s="340"/>
      <c r="D327" s="340"/>
      <c r="E327" s="340"/>
      <c r="F327" s="340"/>
      <c r="R327" s="341"/>
      <c r="S327" s="341"/>
      <c r="T327" s="335"/>
    </row>
    <row r="328" spans="1:20" s="339" customFormat="1">
      <c r="A328" s="340"/>
      <c r="B328" s="340"/>
      <c r="D328" s="340"/>
      <c r="E328" s="340"/>
      <c r="F328" s="340"/>
      <c r="R328" s="341"/>
      <c r="S328" s="341"/>
      <c r="T328" s="335"/>
    </row>
    <row r="329" spans="1:20" s="339" customFormat="1">
      <c r="A329" s="340"/>
      <c r="B329" s="340"/>
      <c r="D329" s="340"/>
      <c r="E329" s="340"/>
      <c r="F329" s="340"/>
      <c r="R329" s="341"/>
      <c r="S329" s="341"/>
      <c r="T329" s="335"/>
    </row>
    <row r="330" spans="1:20" s="339" customFormat="1">
      <c r="A330" s="340"/>
      <c r="B330" s="340"/>
      <c r="D330" s="340"/>
      <c r="E330" s="340"/>
      <c r="F330" s="340"/>
      <c r="R330" s="341"/>
      <c r="S330" s="341"/>
      <c r="T330" s="335"/>
    </row>
    <row r="331" spans="1:20" s="339" customFormat="1">
      <c r="A331" s="340"/>
      <c r="B331" s="340"/>
      <c r="D331" s="340"/>
      <c r="E331" s="340"/>
      <c r="F331" s="340"/>
      <c r="R331" s="341"/>
      <c r="S331" s="341"/>
      <c r="T331" s="335"/>
    </row>
    <row r="332" spans="1:20" s="339" customFormat="1">
      <c r="A332" s="340"/>
      <c r="B332" s="340"/>
      <c r="D332" s="340"/>
      <c r="E332" s="340"/>
      <c r="F332" s="340"/>
      <c r="R332" s="341"/>
      <c r="S332" s="341"/>
      <c r="T332" s="335"/>
    </row>
    <row r="333" spans="1:20" s="339" customFormat="1">
      <c r="A333" s="340"/>
      <c r="B333" s="340"/>
      <c r="D333" s="340"/>
      <c r="E333" s="340"/>
      <c r="F333" s="340"/>
      <c r="R333" s="341"/>
      <c r="S333" s="341"/>
      <c r="T333" s="335"/>
    </row>
    <row r="334" spans="1:20" s="339" customFormat="1">
      <c r="A334" s="340"/>
      <c r="B334" s="340"/>
      <c r="D334" s="340"/>
      <c r="E334" s="340"/>
      <c r="F334" s="340"/>
      <c r="R334" s="341"/>
      <c r="S334" s="341"/>
      <c r="T334" s="335"/>
    </row>
    <row r="335" spans="1:20" s="339" customFormat="1">
      <c r="A335" s="340"/>
      <c r="B335" s="340"/>
      <c r="D335" s="340"/>
      <c r="E335" s="340"/>
      <c r="F335" s="340"/>
      <c r="R335" s="341"/>
      <c r="S335" s="341"/>
      <c r="T335" s="335"/>
    </row>
    <row r="336" spans="1:20" s="339" customFormat="1">
      <c r="A336" s="340"/>
      <c r="B336" s="340"/>
      <c r="D336" s="340"/>
      <c r="E336" s="340"/>
      <c r="F336" s="340"/>
      <c r="R336" s="341"/>
      <c r="S336" s="341"/>
      <c r="T336" s="335"/>
    </row>
    <row r="337" spans="1:20" s="339" customFormat="1">
      <c r="A337" s="340"/>
      <c r="B337" s="340"/>
      <c r="D337" s="340"/>
      <c r="E337" s="340"/>
      <c r="F337" s="340"/>
      <c r="R337" s="341"/>
      <c r="S337" s="341"/>
      <c r="T337" s="335"/>
    </row>
    <row r="338" spans="1:20" s="339" customFormat="1">
      <c r="A338" s="340"/>
      <c r="B338" s="340"/>
      <c r="D338" s="340"/>
      <c r="E338" s="340"/>
      <c r="F338" s="340"/>
      <c r="R338" s="341"/>
      <c r="S338" s="341"/>
      <c r="T338" s="335"/>
    </row>
    <row r="339" spans="1:20" s="339" customFormat="1">
      <c r="A339" s="340"/>
      <c r="B339" s="340"/>
      <c r="D339" s="340"/>
      <c r="E339" s="340"/>
      <c r="F339" s="340"/>
      <c r="R339" s="341"/>
      <c r="S339" s="341"/>
      <c r="T339" s="335"/>
    </row>
    <row r="340" spans="1:20" s="339" customFormat="1">
      <c r="A340" s="340"/>
      <c r="B340" s="340"/>
      <c r="D340" s="340"/>
      <c r="E340" s="340"/>
      <c r="F340" s="340"/>
      <c r="R340" s="341"/>
      <c r="S340" s="341"/>
      <c r="T340" s="335"/>
    </row>
    <row r="341" spans="1:20" s="339" customFormat="1">
      <c r="A341" s="340"/>
      <c r="B341" s="340"/>
      <c r="D341" s="340"/>
      <c r="E341" s="340"/>
      <c r="F341" s="340"/>
      <c r="R341" s="341"/>
      <c r="S341" s="341"/>
      <c r="T341" s="335"/>
    </row>
    <row r="342" spans="1:20" s="339" customFormat="1">
      <c r="A342" s="340"/>
      <c r="B342" s="340"/>
      <c r="D342" s="340"/>
      <c r="E342" s="340"/>
      <c r="F342" s="340"/>
      <c r="R342" s="341"/>
      <c r="S342" s="341"/>
      <c r="T342" s="335"/>
    </row>
    <row r="343" spans="1:20" s="339" customFormat="1">
      <c r="A343" s="340"/>
      <c r="B343" s="340"/>
      <c r="D343" s="340"/>
      <c r="E343" s="340"/>
      <c r="F343" s="340"/>
      <c r="R343" s="341"/>
      <c r="S343" s="341"/>
      <c r="T343" s="335"/>
    </row>
    <row r="344" spans="1:20" s="339" customFormat="1">
      <c r="A344" s="340"/>
      <c r="B344" s="340"/>
      <c r="D344" s="340"/>
      <c r="E344" s="340"/>
      <c r="F344" s="340"/>
      <c r="R344" s="341"/>
      <c r="S344" s="341"/>
      <c r="T344" s="335"/>
    </row>
    <row r="345" spans="1:20" s="339" customFormat="1">
      <c r="A345" s="340"/>
      <c r="B345" s="340"/>
      <c r="D345" s="340"/>
      <c r="E345" s="340"/>
      <c r="F345" s="340"/>
      <c r="R345" s="341"/>
      <c r="S345" s="341"/>
      <c r="T345" s="335"/>
    </row>
    <row r="346" spans="1:20" s="339" customFormat="1">
      <c r="A346" s="340"/>
      <c r="B346" s="340"/>
      <c r="D346" s="340"/>
      <c r="E346" s="340"/>
      <c r="F346" s="340"/>
      <c r="R346" s="341"/>
      <c r="S346" s="341"/>
      <c r="T346" s="335"/>
    </row>
    <row r="347" spans="1:20" s="339" customFormat="1">
      <c r="A347" s="340"/>
      <c r="B347" s="340"/>
      <c r="D347" s="340"/>
      <c r="E347" s="340"/>
      <c r="F347" s="340"/>
      <c r="R347" s="341"/>
      <c r="S347" s="341"/>
      <c r="T347" s="335"/>
    </row>
    <row r="348" spans="1:20" s="339" customFormat="1">
      <c r="A348" s="340"/>
      <c r="B348" s="340"/>
      <c r="D348" s="340"/>
      <c r="E348" s="340"/>
      <c r="F348" s="340"/>
      <c r="R348" s="341"/>
      <c r="S348" s="341"/>
      <c r="T348" s="335"/>
    </row>
    <row r="349" spans="1:20" s="339" customFormat="1">
      <c r="A349" s="340"/>
      <c r="B349" s="340"/>
      <c r="D349" s="340"/>
      <c r="E349" s="340"/>
      <c r="F349" s="340"/>
      <c r="R349" s="341"/>
      <c r="S349" s="341"/>
      <c r="T349" s="335"/>
    </row>
    <row r="350" spans="1:20" s="339" customFormat="1">
      <c r="A350" s="340"/>
      <c r="B350" s="340"/>
      <c r="D350" s="340"/>
      <c r="E350" s="340"/>
      <c r="F350" s="340"/>
      <c r="R350" s="341"/>
      <c r="S350" s="341"/>
      <c r="T350" s="335"/>
    </row>
    <row r="351" spans="1:20" s="339" customFormat="1">
      <c r="A351" s="340"/>
      <c r="B351" s="340"/>
      <c r="D351" s="340"/>
      <c r="E351" s="340"/>
      <c r="F351" s="340"/>
      <c r="R351" s="341"/>
      <c r="S351" s="341"/>
      <c r="T351" s="335"/>
    </row>
    <row r="352" spans="1:20" s="339" customFormat="1">
      <c r="A352" s="340"/>
      <c r="B352" s="340"/>
      <c r="D352" s="340"/>
      <c r="E352" s="340"/>
      <c r="F352" s="340"/>
      <c r="R352" s="341"/>
      <c r="S352" s="341"/>
      <c r="T352" s="335"/>
    </row>
    <row r="353" spans="1:20" s="339" customFormat="1">
      <c r="A353" s="340"/>
      <c r="B353" s="340"/>
      <c r="D353" s="340"/>
      <c r="E353" s="340"/>
      <c r="F353" s="340"/>
      <c r="R353" s="341"/>
      <c r="S353" s="341"/>
      <c r="T353" s="335"/>
    </row>
    <row r="354" spans="1:20" s="339" customFormat="1">
      <c r="A354" s="340"/>
      <c r="B354" s="340"/>
      <c r="D354" s="340"/>
      <c r="E354" s="340"/>
      <c r="F354" s="340"/>
      <c r="R354" s="341"/>
      <c r="S354" s="341"/>
      <c r="T354" s="335"/>
    </row>
    <row r="355" spans="1:20" s="339" customFormat="1">
      <c r="A355" s="340"/>
      <c r="B355" s="340"/>
      <c r="D355" s="340"/>
      <c r="E355" s="340"/>
      <c r="F355" s="340"/>
      <c r="R355" s="341"/>
      <c r="S355" s="341"/>
      <c r="T355" s="335"/>
    </row>
    <row r="356" spans="1:20" s="339" customFormat="1">
      <c r="A356" s="340"/>
      <c r="B356" s="340"/>
      <c r="D356" s="340"/>
      <c r="E356" s="340"/>
      <c r="F356" s="340"/>
      <c r="R356" s="341"/>
      <c r="S356" s="341"/>
      <c r="T356" s="335"/>
    </row>
    <row r="357" spans="1:20" s="339" customFormat="1">
      <c r="A357" s="340"/>
      <c r="B357" s="340"/>
      <c r="D357" s="340"/>
      <c r="E357" s="340"/>
      <c r="F357" s="340"/>
      <c r="R357" s="341"/>
      <c r="S357" s="341"/>
      <c r="T357" s="335"/>
    </row>
    <row r="358" spans="1:20" s="339" customFormat="1">
      <c r="A358" s="340"/>
      <c r="B358" s="340"/>
      <c r="D358" s="340"/>
      <c r="E358" s="340"/>
      <c r="F358" s="340"/>
      <c r="R358" s="341"/>
      <c r="S358" s="341"/>
      <c r="T358" s="335"/>
    </row>
    <row r="359" spans="1:20" s="339" customFormat="1">
      <c r="A359" s="340"/>
      <c r="B359" s="340"/>
      <c r="D359" s="340"/>
      <c r="E359" s="340"/>
      <c r="F359" s="340"/>
      <c r="R359" s="341"/>
      <c r="S359" s="341"/>
      <c r="T359" s="335"/>
    </row>
    <row r="360" spans="1:20" s="339" customFormat="1">
      <c r="A360" s="340"/>
      <c r="B360" s="340"/>
      <c r="D360" s="340"/>
      <c r="E360" s="340"/>
      <c r="F360" s="340"/>
      <c r="R360" s="341"/>
      <c r="S360" s="341"/>
      <c r="T360" s="335"/>
    </row>
    <row r="361" spans="1:20" s="339" customFormat="1">
      <c r="A361" s="340"/>
      <c r="B361" s="340"/>
      <c r="D361" s="340"/>
      <c r="E361" s="340"/>
      <c r="F361" s="340"/>
      <c r="R361" s="341"/>
      <c r="S361" s="341"/>
      <c r="T361" s="335"/>
    </row>
    <row r="362" spans="1:20" s="339" customFormat="1">
      <c r="A362" s="340"/>
      <c r="B362" s="340"/>
      <c r="D362" s="340"/>
      <c r="E362" s="340"/>
      <c r="F362" s="340"/>
      <c r="R362" s="341"/>
      <c r="S362" s="341"/>
      <c r="T362" s="335"/>
    </row>
    <row r="363" spans="1:20" s="339" customFormat="1">
      <c r="A363" s="340"/>
      <c r="B363" s="340"/>
      <c r="D363" s="340"/>
      <c r="E363" s="340"/>
      <c r="F363" s="340"/>
      <c r="R363" s="341"/>
      <c r="S363" s="341"/>
      <c r="T363" s="335"/>
    </row>
    <row r="364" spans="1:20" s="339" customFormat="1">
      <c r="A364" s="340"/>
      <c r="B364" s="340"/>
      <c r="D364" s="340"/>
      <c r="E364" s="340"/>
      <c r="F364" s="340"/>
      <c r="R364" s="341"/>
      <c r="S364" s="341"/>
      <c r="T364" s="335"/>
    </row>
    <row r="365" spans="1:20" s="339" customFormat="1">
      <c r="A365" s="340"/>
      <c r="B365" s="340"/>
      <c r="D365" s="340"/>
      <c r="E365" s="340"/>
      <c r="F365" s="340"/>
      <c r="R365" s="341"/>
      <c r="S365" s="341"/>
      <c r="T365" s="335"/>
    </row>
    <row r="366" spans="1:20" s="339" customFormat="1">
      <c r="A366" s="340"/>
      <c r="B366" s="340"/>
      <c r="D366" s="340"/>
      <c r="E366" s="340"/>
      <c r="F366" s="340"/>
      <c r="R366" s="341"/>
      <c r="S366" s="341"/>
      <c r="T366" s="335"/>
    </row>
    <row r="367" spans="1:20" s="339" customFormat="1">
      <c r="A367" s="340"/>
      <c r="B367" s="340"/>
      <c r="D367" s="340"/>
      <c r="E367" s="340"/>
      <c r="F367" s="340"/>
      <c r="R367" s="341"/>
      <c r="S367" s="341"/>
      <c r="T367" s="335"/>
    </row>
    <row r="368" spans="1:20" s="339" customFormat="1">
      <c r="A368" s="340"/>
      <c r="B368" s="340"/>
      <c r="D368" s="340"/>
      <c r="E368" s="340"/>
      <c r="F368" s="340"/>
      <c r="R368" s="341"/>
      <c r="S368" s="341"/>
      <c r="T368" s="335"/>
    </row>
    <row r="369" spans="1:20" s="339" customFormat="1">
      <c r="A369" s="340"/>
      <c r="B369" s="340"/>
      <c r="D369" s="340"/>
      <c r="E369" s="340"/>
      <c r="F369" s="340"/>
      <c r="R369" s="341"/>
      <c r="S369" s="341"/>
      <c r="T369" s="335"/>
    </row>
    <row r="370" spans="1:20" s="339" customFormat="1">
      <c r="A370" s="340"/>
      <c r="B370" s="340"/>
      <c r="D370" s="340"/>
      <c r="E370" s="340"/>
      <c r="F370" s="340"/>
      <c r="R370" s="341"/>
      <c r="S370" s="341"/>
      <c r="T370" s="335"/>
    </row>
    <row r="371" spans="1:20" s="339" customFormat="1">
      <c r="A371" s="340"/>
      <c r="B371" s="340"/>
      <c r="D371" s="340"/>
      <c r="E371" s="340"/>
      <c r="F371" s="340"/>
      <c r="R371" s="341"/>
      <c r="S371" s="341"/>
      <c r="T371" s="335"/>
    </row>
    <row r="372" spans="1:20" s="339" customFormat="1">
      <c r="A372" s="340"/>
      <c r="B372" s="340"/>
      <c r="D372" s="340"/>
      <c r="E372" s="340"/>
      <c r="F372" s="340"/>
      <c r="R372" s="341"/>
      <c r="S372" s="341"/>
      <c r="T372" s="335"/>
    </row>
    <row r="373" spans="1:20" s="339" customFormat="1">
      <c r="A373" s="340"/>
      <c r="B373" s="340"/>
      <c r="D373" s="340"/>
      <c r="E373" s="340"/>
      <c r="F373" s="340"/>
      <c r="R373" s="341"/>
      <c r="S373" s="341"/>
      <c r="T373" s="335"/>
    </row>
    <row r="374" spans="1:20" s="339" customFormat="1">
      <c r="A374" s="340"/>
      <c r="B374" s="340"/>
      <c r="D374" s="340"/>
      <c r="E374" s="340"/>
      <c r="F374" s="340"/>
      <c r="R374" s="341"/>
      <c r="S374" s="341"/>
      <c r="T374" s="335"/>
    </row>
    <row r="375" spans="1:20" s="339" customFormat="1">
      <c r="A375" s="340"/>
      <c r="B375" s="340"/>
      <c r="D375" s="340"/>
      <c r="E375" s="340"/>
      <c r="F375" s="340"/>
      <c r="R375" s="341"/>
      <c r="S375" s="341"/>
      <c r="T375" s="335"/>
    </row>
    <row r="376" spans="1:20" s="339" customFormat="1">
      <c r="A376" s="340"/>
      <c r="B376" s="340"/>
      <c r="D376" s="340"/>
      <c r="E376" s="340"/>
      <c r="F376" s="340"/>
      <c r="R376" s="341"/>
      <c r="S376" s="341"/>
      <c r="T376" s="335"/>
    </row>
    <row r="377" spans="1:20" s="339" customFormat="1">
      <c r="A377" s="340"/>
      <c r="B377" s="340"/>
      <c r="D377" s="340"/>
      <c r="E377" s="340"/>
      <c r="F377" s="340"/>
      <c r="R377" s="341"/>
      <c r="S377" s="341"/>
      <c r="T377" s="335"/>
    </row>
    <row r="378" spans="1:20" s="339" customFormat="1">
      <c r="A378" s="340"/>
      <c r="B378" s="340"/>
      <c r="D378" s="340"/>
      <c r="E378" s="340"/>
      <c r="F378" s="340"/>
      <c r="R378" s="341"/>
      <c r="S378" s="341"/>
      <c r="T378" s="335"/>
    </row>
    <row r="379" spans="1:20" s="339" customFormat="1">
      <c r="A379" s="340"/>
      <c r="B379" s="340"/>
      <c r="D379" s="340"/>
      <c r="E379" s="340"/>
      <c r="F379" s="340"/>
      <c r="R379" s="341"/>
      <c r="S379" s="341"/>
      <c r="T379" s="335"/>
    </row>
    <row r="380" spans="1:20" s="339" customFormat="1">
      <c r="A380" s="340"/>
      <c r="B380" s="340"/>
      <c r="D380" s="340"/>
      <c r="E380" s="340"/>
      <c r="F380" s="340"/>
      <c r="R380" s="341"/>
      <c r="S380" s="341"/>
      <c r="T380" s="335"/>
    </row>
    <row r="381" spans="1:20" s="339" customFormat="1">
      <c r="A381" s="340"/>
      <c r="B381" s="340"/>
      <c r="D381" s="340"/>
      <c r="E381" s="340"/>
      <c r="F381" s="340"/>
      <c r="R381" s="341"/>
      <c r="S381" s="341"/>
      <c r="T381" s="335"/>
    </row>
    <row r="382" spans="1:20" s="339" customFormat="1">
      <c r="A382" s="340"/>
      <c r="B382" s="340"/>
      <c r="D382" s="340"/>
      <c r="E382" s="340"/>
      <c r="F382" s="340"/>
      <c r="R382" s="341"/>
      <c r="S382" s="341"/>
      <c r="T382" s="335"/>
    </row>
    <row r="383" spans="1:20" s="339" customFormat="1">
      <c r="A383" s="340"/>
      <c r="B383" s="340"/>
      <c r="D383" s="340"/>
      <c r="E383" s="340"/>
      <c r="F383" s="340"/>
      <c r="R383" s="341"/>
      <c r="S383" s="341"/>
      <c r="T383" s="335"/>
    </row>
    <row r="384" spans="1:20" s="339" customFormat="1">
      <c r="A384" s="340"/>
      <c r="B384" s="340"/>
      <c r="D384" s="340"/>
      <c r="E384" s="340"/>
      <c r="F384" s="340"/>
      <c r="R384" s="341"/>
      <c r="S384" s="341"/>
      <c r="T384" s="335"/>
    </row>
    <row r="385" spans="1:20" s="339" customFormat="1">
      <c r="A385" s="340"/>
      <c r="B385" s="340"/>
      <c r="D385" s="340"/>
      <c r="E385" s="340"/>
      <c r="F385" s="340"/>
      <c r="R385" s="341"/>
      <c r="S385" s="341"/>
      <c r="T385" s="335"/>
    </row>
    <row r="386" spans="1:20" s="339" customFormat="1">
      <c r="A386" s="340"/>
      <c r="B386" s="340"/>
      <c r="D386" s="340"/>
      <c r="E386" s="340"/>
      <c r="F386" s="340"/>
      <c r="R386" s="341"/>
      <c r="S386" s="341"/>
      <c r="T386" s="335"/>
    </row>
    <row r="387" spans="1:20" s="339" customFormat="1">
      <c r="A387" s="340"/>
      <c r="B387" s="340"/>
      <c r="D387" s="340"/>
      <c r="E387" s="340"/>
      <c r="F387" s="340"/>
      <c r="R387" s="341"/>
      <c r="S387" s="341"/>
      <c r="T387" s="335"/>
    </row>
    <row r="388" spans="1:20" s="339" customFormat="1">
      <c r="A388" s="340"/>
      <c r="B388" s="340"/>
      <c r="D388" s="340"/>
      <c r="E388" s="340"/>
      <c r="F388" s="340"/>
      <c r="R388" s="341"/>
      <c r="S388" s="341"/>
      <c r="T388" s="335"/>
    </row>
    <row r="389" spans="1:20" s="339" customFormat="1">
      <c r="A389" s="340"/>
      <c r="B389" s="340"/>
      <c r="D389" s="340"/>
      <c r="E389" s="340"/>
      <c r="F389" s="340"/>
      <c r="R389" s="341"/>
      <c r="S389" s="341"/>
      <c r="T389" s="335"/>
    </row>
    <row r="390" spans="1:20" s="339" customFormat="1">
      <c r="A390" s="340"/>
      <c r="B390" s="340"/>
      <c r="D390" s="340"/>
      <c r="E390" s="340"/>
      <c r="F390" s="340"/>
      <c r="R390" s="341"/>
      <c r="S390" s="341"/>
      <c r="T390" s="335"/>
    </row>
    <row r="391" spans="1:20" s="339" customFormat="1">
      <c r="A391" s="340"/>
      <c r="B391" s="340"/>
      <c r="D391" s="340"/>
      <c r="E391" s="340"/>
      <c r="F391" s="340"/>
      <c r="R391" s="341"/>
      <c r="S391" s="341"/>
      <c r="T391" s="335"/>
    </row>
    <row r="392" spans="1:20" s="339" customFormat="1">
      <c r="A392" s="340"/>
      <c r="B392" s="340"/>
      <c r="D392" s="340"/>
      <c r="E392" s="340"/>
      <c r="F392" s="340"/>
      <c r="R392" s="341"/>
      <c r="S392" s="341"/>
      <c r="T392" s="335"/>
    </row>
    <row r="393" spans="1:20" s="339" customFormat="1">
      <c r="A393" s="340"/>
      <c r="B393" s="340"/>
      <c r="D393" s="340"/>
      <c r="E393" s="340"/>
      <c r="F393" s="340"/>
      <c r="R393" s="341"/>
      <c r="S393" s="341"/>
      <c r="T393" s="335"/>
    </row>
    <row r="394" spans="1:20" s="339" customFormat="1">
      <c r="A394" s="340"/>
      <c r="B394" s="340"/>
      <c r="D394" s="340"/>
      <c r="E394" s="340"/>
      <c r="F394" s="340"/>
      <c r="R394" s="341"/>
      <c r="S394" s="341"/>
      <c r="T394" s="335"/>
    </row>
    <row r="395" spans="1:20" s="339" customFormat="1">
      <c r="A395" s="340"/>
      <c r="B395" s="340"/>
      <c r="D395" s="340"/>
      <c r="E395" s="340"/>
      <c r="F395" s="340"/>
      <c r="R395" s="341"/>
      <c r="S395" s="341"/>
      <c r="T395" s="335"/>
    </row>
    <row r="396" spans="1:20" s="339" customFormat="1">
      <c r="A396" s="340"/>
      <c r="B396" s="340"/>
      <c r="D396" s="340"/>
      <c r="E396" s="340"/>
      <c r="F396" s="340"/>
      <c r="R396" s="341"/>
      <c r="S396" s="341"/>
      <c r="T396" s="335"/>
    </row>
    <row r="397" spans="1:20" s="339" customFormat="1">
      <c r="A397" s="340"/>
      <c r="B397" s="340"/>
      <c r="D397" s="340"/>
      <c r="E397" s="340"/>
      <c r="F397" s="340"/>
      <c r="R397" s="341"/>
      <c r="S397" s="341"/>
      <c r="T397" s="335"/>
    </row>
    <row r="398" spans="1:20" s="339" customFormat="1">
      <c r="A398" s="340"/>
      <c r="B398" s="340"/>
      <c r="D398" s="340"/>
      <c r="E398" s="340"/>
      <c r="F398" s="340"/>
      <c r="R398" s="341"/>
      <c r="S398" s="341"/>
      <c r="T398" s="335"/>
    </row>
    <row r="399" spans="1:20" s="339" customFormat="1">
      <c r="A399" s="340"/>
      <c r="B399" s="340"/>
      <c r="D399" s="340"/>
      <c r="E399" s="340"/>
      <c r="F399" s="340"/>
      <c r="R399" s="341"/>
      <c r="S399" s="341"/>
      <c r="T399" s="335"/>
    </row>
    <row r="400" spans="1:20" s="339" customFormat="1">
      <c r="A400" s="340"/>
      <c r="B400" s="340"/>
      <c r="D400" s="340"/>
      <c r="E400" s="340"/>
      <c r="F400" s="340"/>
      <c r="R400" s="341"/>
      <c r="S400" s="341"/>
      <c r="T400" s="335"/>
    </row>
    <row r="401" spans="1:20" s="339" customFormat="1">
      <c r="A401" s="340"/>
      <c r="B401" s="340"/>
      <c r="D401" s="340"/>
      <c r="E401" s="340"/>
      <c r="F401" s="340"/>
      <c r="R401" s="341"/>
      <c r="S401" s="341"/>
      <c r="T401" s="335"/>
    </row>
    <row r="402" spans="1:20" s="339" customFormat="1">
      <c r="A402" s="340"/>
      <c r="B402" s="340"/>
      <c r="D402" s="340"/>
      <c r="E402" s="340"/>
      <c r="F402" s="340"/>
      <c r="R402" s="341"/>
      <c r="S402" s="341"/>
      <c r="T402" s="335"/>
    </row>
    <row r="403" spans="1:20" s="339" customFormat="1">
      <c r="A403" s="340"/>
      <c r="B403" s="340"/>
      <c r="D403" s="340"/>
      <c r="E403" s="340"/>
      <c r="F403" s="340"/>
      <c r="R403" s="341"/>
      <c r="S403" s="341"/>
      <c r="T403" s="335"/>
    </row>
    <row r="404" spans="1:20" s="339" customFormat="1">
      <c r="A404" s="340"/>
      <c r="B404" s="340"/>
      <c r="D404" s="340"/>
      <c r="E404" s="340"/>
      <c r="F404" s="340"/>
      <c r="R404" s="341"/>
      <c r="S404" s="341"/>
      <c r="T404" s="335"/>
    </row>
    <row r="405" spans="1:20" s="339" customFormat="1">
      <c r="A405" s="340"/>
      <c r="B405" s="340"/>
      <c r="D405" s="340"/>
      <c r="E405" s="340"/>
      <c r="F405" s="340"/>
      <c r="R405" s="341"/>
      <c r="S405" s="341"/>
      <c r="T405" s="335"/>
    </row>
    <row r="406" spans="1:20" s="339" customFormat="1">
      <c r="A406" s="340"/>
      <c r="B406" s="340"/>
      <c r="D406" s="340"/>
      <c r="E406" s="340"/>
      <c r="F406" s="340"/>
      <c r="R406" s="341"/>
      <c r="S406" s="341"/>
      <c r="T406" s="335"/>
    </row>
    <row r="407" spans="1:20" s="339" customFormat="1">
      <c r="A407" s="340"/>
      <c r="B407" s="340"/>
      <c r="D407" s="340"/>
      <c r="E407" s="340"/>
      <c r="F407" s="340"/>
      <c r="R407" s="341"/>
      <c r="S407" s="341"/>
      <c r="T407" s="335"/>
    </row>
    <row r="408" spans="1:20" s="339" customFormat="1">
      <c r="A408" s="340"/>
      <c r="B408" s="340"/>
      <c r="D408" s="340"/>
      <c r="E408" s="340"/>
      <c r="F408" s="340"/>
      <c r="R408" s="341"/>
      <c r="S408" s="341"/>
      <c r="T408" s="335"/>
    </row>
    <row r="409" spans="1:20" s="339" customFormat="1">
      <c r="A409" s="340"/>
      <c r="B409" s="340"/>
      <c r="D409" s="340"/>
      <c r="E409" s="340"/>
      <c r="F409" s="340"/>
      <c r="R409" s="341"/>
      <c r="S409" s="341"/>
      <c r="T409" s="335"/>
    </row>
    <row r="410" spans="1:20" s="339" customFormat="1">
      <c r="A410" s="340"/>
      <c r="B410" s="340"/>
      <c r="D410" s="340"/>
      <c r="E410" s="340"/>
      <c r="F410" s="340"/>
      <c r="R410" s="341"/>
      <c r="S410" s="341"/>
      <c r="T410" s="335"/>
    </row>
    <row r="411" spans="1:20" s="339" customFormat="1">
      <c r="A411" s="340"/>
      <c r="B411" s="340"/>
      <c r="D411" s="340"/>
      <c r="E411" s="340"/>
      <c r="F411" s="340"/>
      <c r="R411" s="341"/>
      <c r="S411" s="341"/>
      <c r="T411" s="335"/>
    </row>
    <row r="412" spans="1:20" s="339" customFormat="1">
      <c r="A412" s="340"/>
      <c r="B412" s="340"/>
      <c r="D412" s="340"/>
      <c r="E412" s="340"/>
      <c r="F412" s="340"/>
      <c r="R412" s="341"/>
      <c r="S412" s="341"/>
      <c r="T412" s="335"/>
    </row>
    <row r="413" spans="1:20" s="339" customFormat="1">
      <c r="A413" s="340"/>
      <c r="B413" s="340"/>
      <c r="D413" s="340"/>
      <c r="E413" s="340"/>
      <c r="F413" s="340"/>
      <c r="R413" s="341"/>
      <c r="S413" s="341"/>
      <c r="T413" s="335"/>
    </row>
    <row r="414" spans="1:20" s="339" customFormat="1">
      <c r="A414" s="340"/>
      <c r="B414" s="340"/>
      <c r="D414" s="340"/>
      <c r="E414" s="340"/>
      <c r="F414" s="340"/>
      <c r="R414" s="341"/>
      <c r="S414" s="341"/>
      <c r="T414" s="335"/>
    </row>
    <row r="415" spans="1:20" s="339" customFormat="1">
      <c r="A415" s="340"/>
      <c r="B415" s="340"/>
      <c r="D415" s="340"/>
      <c r="E415" s="340"/>
      <c r="F415" s="340"/>
      <c r="R415" s="341"/>
      <c r="S415" s="341"/>
      <c r="T415" s="335"/>
    </row>
    <row r="416" spans="1:20" s="339" customFormat="1">
      <c r="A416" s="340"/>
      <c r="B416" s="340"/>
      <c r="D416" s="340"/>
      <c r="E416" s="340"/>
      <c r="F416" s="340"/>
      <c r="R416" s="341"/>
      <c r="S416" s="341"/>
      <c r="T416" s="335"/>
    </row>
    <row r="417" spans="1:20" s="339" customFormat="1">
      <c r="A417" s="340"/>
      <c r="B417" s="340"/>
      <c r="D417" s="340"/>
      <c r="E417" s="340"/>
      <c r="F417" s="340"/>
      <c r="R417" s="341"/>
      <c r="S417" s="341"/>
      <c r="T417" s="335"/>
    </row>
    <row r="418" spans="1:20" s="339" customFormat="1">
      <c r="A418" s="340"/>
      <c r="B418" s="340"/>
      <c r="D418" s="340"/>
      <c r="E418" s="340"/>
      <c r="F418" s="340"/>
      <c r="R418" s="341"/>
      <c r="S418" s="341"/>
      <c r="T418" s="335"/>
    </row>
    <row r="419" spans="1:20" s="339" customFormat="1">
      <c r="A419" s="340"/>
      <c r="B419" s="340"/>
      <c r="D419" s="340"/>
      <c r="E419" s="340"/>
      <c r="F419" s="340"/>
      <c r="R419" s="341"/>
      <c r="S419" s="341"/>
      <c r="T419" s="335"/>
    </row>
    <row r="420" spans="1:20" s="339" customFormat="1">
      <c r="A420" s="340"/>
      <c r="B420" s="340"/>
      <c r="D420" s="340"/>
      <c r="E420" s="340"/>
      <c r="F420" s="340"/>
      <c r="R420" s="341"/>
      <c r="S420" s="341"/>
      <c r="T420" s="335"/>
    </row>
    <row r="421" spans="1:20" s="339" customFormat="1">
      <c r="A421" s="340"/>
      <c r="B421" s="340"/>
      <c r="D421" s="340"/>
      <c r="E421" s="340"/>
      <c r="F421" s="340"/>
      <c r="R421" s="341"/>
      <c r="S421" s="341"/>
      <c r="T421" s="335"/>
    </row>
    <row r="422" spans="1:20" s="339" customFormat="1">
      <c r="A422" s="340"/>
      <c r="B422" s="340"/>
      <c r="D422" s="340"/>
      <c r="E422" s="340"/>
      <c r="F422" s="340"/>
      <c r="R422" s="341"/>
      <c r="S422" s="341"/>
      <c r="T422" s="335"/>
    </row>
    <row r="423" spans="1:20" s="339" customFormat="1">
      <c r="A423" s="340"/>
      <c r="B423" s="340"/>
      <c r="D423" s="340"/>
      <c r="E423" s="340"/>
      <c r="F423" s="340"/>
      <c r="R423" s="341"/>
      <c r="S423" s="341"/>
      <c r="T423" s="335"/>
    </row>
    <row r="424" spans="1:20" s="339" customFormat="1">
      <c r="A424" s="340"/>
      <c r="B424" s="340"/>
      <c r="D424" s="340"/>
      <c r="E424" s="340"/>
      <c r="F424" s="340"/>
      <c r="R424" s="341"/>
      <c r="S424" s="341"/>
      <c r="T424" s="335"/>
    </row>
    <row r="425" spans="1:20" s="339" customFormat="1">
      <c r="A425" s="340"/>
      <c r="B425" s="340"/>
      <c r="D425" s="340"/>
      <c r="E425" s="340"/>
      <c r="F425" s="340"/>
      <c r="R425" s="341"/>
      <c r="S425" s="341"/>
      <c r="T425" s="335"/>
    </row>
    <row r="426" spans="1:20" s="339" customFormat="1">
      <c r="A426" s="340"/>
      <c r="B426" s="340"/>
      <c r="D426" s="340"/>
      <c r="E426" s="340"/>
      <c r="F426" s="340"/>
      <c r="R426" s="341"/>
      <c r="S426" s="341"/>
      <c r="T426" s="335"/>
    </row>
    <row r="427" spans="1:20" s="339" customFormat="1">
      <c r="A427" s="340"/>
      <c r="B427" s="340"/>
      <c r="D427" s="340"/>
      <c r="E427" s="340"/>
      <c r="F427" s="340"/>
      <c r="R427" s="341"/>
      <c r="S427" s="341"/>
      <c r="T427" s="335"/>
    </row>
    <row r="428" spans="1:20" s="339" customFormat="1">
      <c r="A428" s="340"/>
      <c r="B428" s="340"/>
      <c r="D428" s="340"/>
      <c r="E428" s="340"/>
      <c r="F428" s="340"/>
      <c r="R428" s="341"/>
      <c r="S428" s="341"/>
      <c r="T428" s="335"/>
    </row>
    <row r="429" spans="1:20" s="339" customFormat="1">
      <c r="A429" s="340"/>
      <c r="B429" s="340"/>
      <c r="D429" s="340"/>
      <c r="E429" s="340"/>
      <c r="F429" s="340"/>
      <c r="R429" s="341"/>
      <c r="S429" s="341"/>
      <c r="T429" s="335"/>
    </row>
    <row r="430" spans="1:20" s="339" customFormat="1">
      <c r="A430" s="340"/>
      <c r="B430" s="340"/>
      <c r="D430" s="340"/>
      <c r="E430" s="340"/>
      <c r="F430" s="340"/>
      <c r="R430" s="341"/>
      <c r="S430" s="341"/>
      <c r="T430" s="335"/>
    </row>
    <row r="431" spans="1:20" s="339" customFormat="1">
      <c r="A431" s="340"/>
      <c r="B431" s="340"/>
      <c r="D431" s="340"/>
      <c r="E431" s="340"/>
      <c r="F431" s="340"/>
      <c r="R431" s="341"/>
      <c r="S431" s="341"/>
      <c r="T431" s="335"/>
    </row>
    <row r="432" spans="1:20" s="339" customFormat="1">
      <c r="A432" s="340"/>
      <c r="B432" s="340"/>
      <c r="D432" s="340"/>
      <c r="E432" s="340"/>
      <c r="F432" s="340"/>
      <c r="R432" s="341"/>
      <c r="S432" s="341"/>
      <c r="T432" s="335"/>
    </row>
    <row r="433" spans="1:20" s="339" customFormat="1">
      <c r="A433" s="340"/>
      <c r="B433" s="340"/>
      <c r="D433" s="340"/>
      <c r="E433" s="340"/>
      <c r="F433" s="340"/>
      <c r="R433" s="341"/>
      <c r="S433" s="341"/>
      <c r="T433" s="335"/>
    </row>
    <row r="434" spans="1:20" s="339" customFormat="1">
      <c r="A434" s="340"/>
      <c r="B434" s="340"/>
      <c r="D434" s="340"/>
      <c r="E434" s="340"/>
      <c r="F434" s="340"/>
      <c r="R434" s="341"/>
      <c r="S434" s="341"/>
      <c r="T434" s="335"/>
    </row>
    <row r="435" spans="1:20" s="339" customFormat="1">
      <c r="A435" s="340"/>
      <c r="B435" s="340"/>
      <c r="D435" s="340"/>
      <c r="E435" s="340"/>
      <c r="F435" s="340"/>
      <c r="R435" s="341"/>
      <c r="S435" s="341"/>
      <c r="T435" s="335"/>
    </row>
    <row r="436" spans="1:20" s="339" customFormat="1">
      <c r="A436" s="340"/>
      <c r="B436" s="340"/>
      <c r="D436" s="340"/>
      <c r="E436" s="340"/>
      <c r="F436" s="340"/>
      <c r="R436" s="341"/>
      <c r="S436" s="341"/>
      <c r="T436" s="335"/>
    </row>
    <row r="437" spans="1:20" s="339" customFormat="1">
      <c r="A437" s="340"/>
      <c r="B437" s="340"/>
      <c r="D437" s="340"/>
      <c r="E437" s="340"/>
      <c r="F437" s="340"/>
      <c r="R437" s="341"/>
      <c r="S437" s="341"/>
      <c r="T437" s="335"/>
    </row>
    <row r="438" spans="1:20" s="339" customFormat="1">
      <c r="A438" s="340"/>
      <c r="B438" s="340"/>
      <c r="D438" s="340"/>
      <c r="E438" s="340"/>
      <c r="F438" s="340"/>
      <c r="R438" s="341"/>
      <c r="S438" s="341"/>
      <c r="T438" s="335"/>
    </row>
    <row r="439" spans="1:20" s="339" customFormat="1">
      <c r="A439" s="340"/>
      <c r="B439" s="340"/>
      <c r="D439" s="340"/>
      <c r="E439" s="340"/>
      <c r="F439" s="340"/>
      <c r="R439" s="341"/>
      <c r="S439" s="341"/>
      <c r="T439" s="335"/>
    </row>
    <row r="440" spans="1:20" s="339" customFormat="1">
      <c r="A440" s="340"/>
      <c r="B440" s="340"/>
      <c r="D440" s="340"/>
      <c r="E440" s="340"/>
      <c r="F440" s="340"/>
      <c r="R440" s="341"/>
      <c r="S440" s="341"/>
      <c r="T440" s="335"/>
    </row>
    <row r="441" spans="1:20" s="339" customFormat="1">
      <c r="A441" s="340"/>
      <c r="B441" s="340"/>
      <c r="D441" s="340"/>
      <c r="E441" s="340"/>
      <c r="F441" s="340"/>
      <c r="R441" s="341"/>
      <c r="S441" s="341"/>
      <c r="T441" s="335"/>
    </row>
    <row r="442" spans="1:20" s="339" customFormat="1">
      <c r="A442" s="340"/>
      <c r="B442" s="340"/>
      <c r="D442" s="340"/>
      <c r="E442" s="340"/>
      <c r="F442" s="340"/>
      <c r="R442" s="341"/>
      <c r="S442" s="341"/>
      <c r="T442" s="335"/>
    </row>
    <row r="443" spans="1:20" s="339" customFormat="1">
      <c r="A443" s="340"/>
      <c r="B443" s="340"/>
      <c r="D443" s="340"/>
      <c r="E443" s="340"/>
      <c r="F443" s="340"/>
      <c r="R443" s="341"/>
      <c r="S443" s="341"/>
      <c r="T443" s="335"/>
    </row>
    <row r="444" spans="1:20" s="339" customFormat="1">
      <c r="A444" s="340"/>
      <c r="B444" s="340"/>
      <c r="D444" s="340"/>
      <c r="E444" s="340"/>
      <c r="F444" s="340"/>
      <c r="R444" s="341"/>
      <c r="S444" s="341"/>
      <c r="T444" s="335"/>
    </row>
    <row r="445" spans="1:20" s="339" customFormat="1">
      <c r="A445" s="340"/>
      <c r="B445" s="340"/>
      <c r="D445" s="340"/>
      <c r="E445" s="340"/>
      <c r="F445" s="340"/>
      <c r="R445" s="341"/>
      <c r="S445" s="341"/>
      <c r="T445" s="335"/>
    </row>
    <row r="446" spans="1:20" s="339" customFormat="1">
      <c r="A446" s="340"/>
      <c r="B446" s="340"/>
      <c r="D446" s="340"/>
      <c r="E446" s="340"/>
      <c r="F446" s="340"/>
      <c r="R446" s="341"/>
      <c r="S446" s="341"/>
      <c r="T446" s="335"/>
    </row>
    <row r="447" spans="1:20" s="339" customFormat="1">
      <c r="A447" s="340"/>
      <c r="B447" s="340"/>
      <c r="D447" s="340"/>
      <c r="E447" s="340"/>
      <c r="F447" s="340"/>
      <c r="R447" s="341"/>
      <c r="S447" s="341"/>
      <c r="T447" s="335"/>
    </row>
    <row r="448" spans="1:20" s="339" customFormat="1">
      <c r="A448" s="340"/>
      <c r="B448" s="340"/>
      <c r="D448" s="340"/>
      <c r="E448" s="340"/>
      <c r="F448" s="340"/>
      <c r="R448" s="341"/>
      <c r="S448" s="341"/>
      <c r="T448" s="335"/>
    </row>
    <row r="449" spans="1:20" s="339" customFormat="1">
      <c r="A449" s="340"/>
      <c r="B449" s="340"/>
      <c r="D449" s="340"/>
      <c r="E449" s="340"/>
      <c r="F449" s="340"/>
      <c r="R449" s="341"/>
      <c r="S449" s="341"/>
      <c r="T449" s="335"/>
    </row>
    <row r="450" spans="1:20" s="339" customFormat="1">
      <c r="A450" s="340"/>
      <c r="B450" s="340"/>
      <c r="D450" s="340"/>
      <c r="E450" s="340"/>
      <c r="F450" s="340"/>
      <c r="R450" s="341"/>
      <c r="S450" s="341"/>
      <c r="T450" s="335"/>
    </row>
    <row r="451" spans="1:20" s="339" customFormat="1">
      <c r="A451" s="340"/>
      <c r="B451" s="340"/>
      <c r="D451" s="340"/>
      <c r="E451" s="340"/>
      <c r="F451" s="340"/>
      <c r="R451" s="341"/>
      <c r="S451" s="341"/>
      <c r="T451" s="335"/>
    </row>
    <row r="452" spans="1:20" s="339" customFormat="1">
      <c r="A452" s="340"/>
      <c r="B452" s="340"/>
      <c r="D452" s="340"/>
      <c r="E452" s="340"/>
      <c r="F452" s="340"/>
      <c r="R452" s="341"/>
      <c r="S452" s="341"/>
      <c r="T452" s="335"/>
    </row>
    <row r="453" spans="1:20" s="339" customFormat="1">
      <c r="A453" s="340"/>
      <c r="B453" s="340"/>
      <c r="D453" s="340"/>
      <c r="E453" s="340"/>
      <c r="F453" s="340"/>
      <c r="R453" s="341"/>
      <c r="S453" s="341"/>
      <c r="T453" s="335"/>
    </row>
    <row r="454" spans="1:20" s="339" customFormat="1">
      <c r="A454" s="340"/>
      <c r="B454" s="340"/>
      <c r="D454" s="340"/>
      <c r="E454" s="340"/>
      <c r="F454" s="340"/>
      <c r="R454" s="341"/>
      <c r="S454" s="341"/>
      <c r="T454" s="335"/>
    </row>
    <row r="455" spans="1:20" s="339" customFormat="1">
      <c r="A455" s="340"/>
      <c r="B455" s="340"/>
      <c r="D455" s="340"/>
      <c r="E455" s="340"/>
      <c r="F455" s="340"/>
      <c r="R455" s="341"/>
      <c r="S455" s="341"/>
      <c r="T455" s="335"/>
    </row>
    <row r="456" spans="1:20" s="339" customFormat="1">
      <c r="A456" s="340"/>
      <c r="B456" s="340"/>
      <c r="D456" s="340"/>
      <c r="E456" s="340"/>
      <c r="F456" s="340"/>
      <c r="R456" s="341"/>
      <c r="S456" s="341"/>
      <c r="T456" s="335"/>
    </row>
    <row r="457" spans="1:20" s="339" customFormat="1">
      <c r="A457" s="340"/>
      <c r="B457" s="340"/>
      <c r="D457" s="340"/>
      <c r="E457" s="340"/>
      <c r="F457" s="340"/>
      <c r="R457" s="341"/>
      <c r="S457" s="341"/>
      <c r="T457" s="335"/>
    </row>
    <row r="458" spans="1:20" s="339" customFormat="1">
      <c r="A458" s="340"/>
      <c r="B458" s="340"/>
      <c r="D458" s="340"/>
      <c r="E458" s="340"/>
      <c r="F458" s="340"/>
      <c r="R458" s="341"/>
      <c r="S458" s="341"/>
      <c r="T458" s="335"/>
    </row>
    <row r="459" spans="1:20" s="339" customFormat="1">
      <c r="A459" s="340"/>
      <c r="B459" s="340"/>
      <c r="D459" s="340"/>
      <c r="E459" s="340"/>
      <c r="F459" s="340"/>
      <c r="R459" s="341"/>
      <c r="S459" s="341"/>
      <c r="T459" s="335"/>
    </row>
    <row r="460" spans="1:20" s="339" customFormat="1">
      <c r="A460" s="340"/>
      <c r="B460" s="340"/>
      <c r="D460" s="340"/>
      <c r="E460" s="340"/>
      <c r="F460" s="340"/>
      <c r="R460" s="341"/>
      <c r="S460" s="341"/>
      <c r="T460" s="335"/>
    </row>
    <row r="461" spans="1:20" s="339" customFormat="1">
      <c r="A461" s="340"/>
      <c r="B461" s="340"/>
      <c r="D461" s="340"/>
      <c r="E461" s="340"/>
      <c r="F461" s="340"/>
      <c r="R461" s="341"/>
      <c r="S461" s="341"/>
      <c r="T461" s="335"/>
    </row>
    <row r="462" spans="1:20" s="339" customFormat="1">
      <c r="A462" s="340"/>
      <c r="B462" s="340"/>
      <c r="D462" s="340"/>
      <c r="E462" s="340"/>
      <c r="F462" s="340"/>
      <c r="R462" s="341"/>
      <c r="S462" s="341"/>
      <c r="T462" s="335"/>
    </row>
    <row r="463" spans="1:20" s="339" customFormat="1">
      <c r="A463" s="340"/>
      <c r="B463" s="340"/>
      <c r="D463" s="340"/>
      <c r="E463" s="340"/>
      <c r="F463" s="340"/>
      <c r="R463" s="341"/>
      <c r="S463" s="341"/>
      <c r="T463" s="335"/>
    </row>
    <row r="464" spans="1:20" s="339" customFormat="1">
      <c r="A464" s="340"/>
      <c r="B464" s="340"/>
      <c r="D464" s="340"/>
      <c r="E464" s="340"/>
      <c r="F464" s="340"/>
      <c r="R464" s="341"/>
      <c r="S464" s="341"/>
      <c r="T464" s="335"/>
    </row>
    <row r="465" spans="1:20" s="339" customFormat="1">
      <c r="A465" s="340"/>
      <c r="B465" s="340"/>
      <c r="D465" s="340"/>
      <c r="E465" s="340"/>
      <c r="F465" s="340"/>
      <c r="R465" s="341"/>
      <c r="S465" s="341"/>
      <c r="T465" s="335"/>
    </row>
    <row r="466" spans="1:20" s="339" customFormat="1">
      <c r="A466" s="340"/>
      <c r="B466" s="340"/>
      <c r="D466" s="340"/>
      <c r="E466" s="340"/>
      <c r="F466" s="340"/>
      <c r="R466" s="341"/>
      <c r="S466" s="341"/>
      <c r="T466" s="335"/>
    </row>
    <row r="467" spans="1:20" s="339" customFormat="1">
      <c r="A467" s="340"/>
      <c r="B467" s="340"/>
      <c r="D467" s="340"/>
      <c r="E467" s="340"/>
      <c r="F467" s="340"/>
      <c r="R467" s="341"/>
      <c r="S467" s="341"/>
      <c r="T467" s="335"/>
    </row>
    <row r="468" spans="1:20" s="339" customFormat="1">
      <c r="A468" s="340"/>
      <c r="B468" s="340"/>
      <c r="D468" s="340"/>
      <c r="E468" s="340"/>
      <c r="F468" s="340"/>
      <c r="R468" s="341"/>
      <c r="S468" s="341"/>
      <c r="T468" s="335"/>
    </row>
    <row r="469" spans="1:20" s="339" customFormat="1">
      <c r="A469" s="340"/>
      <c r="B469" s="340"/>
      <c r="D469" s="340"/>
      <c r="E469" s="340"/>
      <c r="F469" s="340"/>
      <c r="R469" s="341"/>
      <c r="S469" s="341"/>
      <c r="T469" s="335"/>
    </row>
    <row r="470" spans="1:20" s="339" customFormat="1">
      <c r="A470" s="340"/>
      <c r="B470" s="340"/>
      <c r="D470" s="340"/>
      <c r="E470" s="340"/>
      <c r="F470" s="340"/>
      <c r="R470" s="341"/>
      <c r="S470" s="341"/>
      <c r="T470" s="335"/>
    </row>
    <row r="471" spans="1:20" s="339" customFormat="1">
      <c r="A471" s="340"/>
      <c r="B471" s="340"/>
      <c r="D471" s="340"/>
      <c r="E471" s="340"/>
      <c r="F471" s="340"/>
      <c r="R471" s="341"/>
      <c r="S471" s="341"/>
      <c r="T471" s="335"/>
    </row>
    <row r="472" spans="1:20" s="339" customFormat="1">
      <c r="A472" s="340"/>
      <c r="B472" s="340"/>
      <c r="D472" s="340"/>
      <c r="E472" s="340"/>
      <c r="F472" s="340"/>
      <c r="R472" s="341"/>
      <c r="S472" s="341"/>
      <c r="T472" s="335"/>
    </row>
    <row r="473" spans="1:20" s="339" customFormat="1">
      <c r="A473" s="340"/>
      <c r="B473" s="340"/>
      <c r="D473" s="340"/>
      <c r="E473" s="340"/>
      <c r="F473" s="340"/>
      <c r="R473" s="341"/>
      <c r="S473" s="341"/>
      <c r="T473" s="335"/>
    </row>
    <row r="474" spans="1:20" s="339" customFormat="1">
      <c r="A474" s="340"/>
      <c r="B474" s="340"/>
      <c r="D474" s="340"/>
      <c r="E474" s="340"/>
      <c r="F474" s="340"/>
      <c r="R474" s="341"/>
      <c r="S474" s="341"/>
      <c r="T474" s="335"/>
    </row>
    <row r="475" spans="1:20" s="339" customFormat="1">
      <c r="A475" s="340"/>
      <c r="B475" s="340"/>
      <c r="D475" s="340"/>
      <c r="E475" s="340"/>
      <c r="F475" s="340"/>
      <c r="R475" s="341"/>
      <c r="S475" s="341"/>
      <c r="T475" s="335"/>
    </row>
    <row r="476" spans="1:20" s="339" customFormat="1">
      <c r="A476" s="340"/>
      <c r="B476" s="340"/>
      <c r="D476" s="340"/>
      <c r="E476" s="340"/>
      <c r="F476" s="340"/>
      <c r="R476" s="341"/>
      <c r="S476" s="341"/>
      <c r="T476" s="335"/>
    </row>
    <row r="477" spans="1:20" s="339" customFormat="1">
      <c r="A477" s="340"/>
      <c r="B477" s="340"/>
      <c r="D477" s="340"/>
      <c r="E477" s="340"/>
      <c r="F477" s="340"/>
      <c r="R477" s="341"/>
      <c r="S477" s="341"/>
      <c r="T477" s="335"/>
    </row>
    <row r="478" spans="1:20" s="339" customFormat="1">
      <c r="A478" s="340"/>
      <c r="B478" s="340"/>
      <c r="D478" s="340"/>
      <c r="E478" s="340"/>
      <c r="F478" s="340"/>
      <c r="R478" s="341"/>
      <c r="S478" s="341"/>
      <c r="T478" s="335"/>
    </row>
    <row r="479" spans="1:20" s="339" customFormat="1">
      <c r="A479" s="340"/>
      <c r="B479" s="340"/>
      <c r="D479" s="340"/>
      <c r="E479" s="340"/>
      <c r="F479" s="340"/>
      <c r="R479" s="341"/>
      <c r="S479" s="341"/>
      <c r="T479" s="335"/>
    </row>
    <row r="480" spans="1:20" s="339" customFormat="1">
      <c r="A480" s="340"/>
      <c r="B480" s="340"/>
      <c r="D480" s="340"/>
      <c r="E480" s="340"/>
      <c r="F480" s="340"/>
      <c r="R480" s="341"/>
      <c r="S480" s="341"/>
      <c r="T480" s="335"/>
    </row>
    <row r="481" spans="1:20" s="339" customFormat="1">
      <c r="A481" s="340"/>
      <c r="B481" s="340"/>
      <c r="D481" s="340"/>
      <c r="E481" s="340"/>
      <c r="F481" s="340"/>
      <c r="R481" s="341"/>
      <c r="S481" s="341"/>
      <c r="T481" s="335"/>
    </row>
    <row r="482" spans="1:20" s="339" customFormat="1">
      <c r="A482" s="340"/>
      <c r="B482" s="340"/>
      <c r="D482" s="340"/>
      <c r="E482" s="340"/>
      <c r="F482" s="340"/>
      <c r="R482" s="341"/>
      <c r="S482" s="341"/>
      <c r="T482" s="335"/>
    </row>
    <row r="483" spans="1:20" s="339" customFormat="1">
      <c r="A483" s="340"/>
      <c r="B483" s="340"/>
      <c r="D483" s="340"/>
      <c r="E483" s="340"/>
      <c r="F483" s="340"/>
      <c r="R483" s="341"/>
      <c r="S483" s="341"/>
      <c r="T483" s="335"/>
    </row>
    <row r="484" spans="1:20" s="339" customFormat="1">
      <c r="A484" s="340"/>
      <c r="B484" s="340"/>
      <c r="D484" s="340"/>
      <c r="E484" s="340"/>
      <c r="F484" s="340"/>
      <c r="R484" s="341"/>
      <c r="S484" s="341"/>
      <c r="T484" s="335"/>
    </row>
    <row r="485" spans="1:20" s="339" customFormat="1">
      <c r="A485" s="340"/>
      <c r="B485" s="340"/>
      <c r="D485" s="340"/>
      <c r="E485" s="340"/>
      <c r="F485" s="340"/>
      <c r="R485" s="341"/>
      <c r="S485" s="341"/>
      <c r="T485" s="335"/>
    </row>
    <row r="486" spans="1:20" s="339" customFormat="1">
      <c r="A486" s="340"/>
      <c r="B486" s="340"/>
      <c r="D486" s="340"/>
      <c r="E486" s="340"/>
      <c r="F486" s="340"/>
      <c r="R486" s="341"/>
      <c r="S486" s="341"/>
      <c r="T486" s="335"/>
    </row>
    <row r="487" spans="1:20" s="339" customFormat="1">
      <c r="A487" s="340"/>
      <c r="B487" s="340"/>
      <c r="D487" s="340"/>
      <c r="E487" s="340"/>
      <c r="F487" s="340"/>
      <c r="R487" s="341"/>
      <c r="S487" s="341"/>
      <c r="T487" s="335"/>
    </row>
    <row r="488" spans="1:20" s="339" customFormat="1">
      <c r="A488" s="340"/>
      <c r="B488" s="340"/>
      <c r="D488" s="340"/>
      <c r="E488" s="340"/>
      <c r="F488" s="340"/>
      <c r="R488" s="341"/>
      <c r="S488" s="341"/>
      <c r="T488" s="335"/>
    </row>
    <row r="489" spans="1:20" s="339" customFormat="1">
      <c r="A489" s="340"/>
      <c r="B489" s="340"/>
      <c r="D489" s="340"/>
      <c r="E489" s="340"/>
      <c r="F489" s="340"/>
      <c r="R489" s="341"/>
      <c r="S489" s="341"/>
      <c r="T489" s="335"/>
    </row>
    <row r="490" spans="1:20" s="339" customFormat="1">
      <c r="A490" s="340"/>
      <c r="B490" s="340"/>
      <c r="D490" s="340"/>
      <c r="E490" s="340"/>
      <c r="F490" s="340"/>
      <c r="R490" s="341"/>
      <c r="S490" s="341"/>
      <c r="T490" s="335"/>
    </row>
    <row r="491" spans="1:20" s="339" customFormat="1">
      <c r="A491" s="340"/>
      <c r="B491" s="340"/>
      <c r="D491" s="340"/>
      <c r="E491" s="340"/>
      <c r="F491" s="340"/>
      <c r="R491" s="341"/>
      <c r="S491" s="341"/>
      <c r="T491" s="335"/>
    </row>
    <row r="492" spans="1:20" s="339" customFormat="1">
      <c r="A492" s="340"/>
      <c r="B492" s="340"/>
      <c r="D492" s="340"/>
      <c r="E492" s="340"/>
      <c r="F492" s="340"/>
      <c r="R492" s="341"/>
      <c r="S492" s="341"/>
      <c r="T492" s="335"/>
    </row>
    <row r="493" spans="1:20" s="339" customFormat="1">
      <c r="A493" s="340"/>
      <c r="B493" s="340"/>
      <c r="D493" s="340"/>
      <c r="E493" s="340"/>
      <c r="F493" s="340"/>
      <c r="R493" s="341"/>
      <c r="S493" s="341"/>
      <c r="T493" s="335"/>
    </row>
    <row r="494" spans="1:20" s="339" customFormat="1">
      <c r="A494" s="340"/>
      <c r="B494" s="340"/>
      <c r="D494" s="340"/>
      <c r="E494" s="340"/>
      <c r="F494" s="340"/>
      <c r="R494" s="341"/>
      <c r="S494" s="341"/>
      <c r="T494" s="335"/>
    </row>
    <row r="495" spans="1:20" s="339" customFormat="1">
      <c r="A495" s="340"/>
      <c r="B495" s="340"/>
      <c r="D495" s="340"/>
      <c r="E495" s="340"/>
      <c r="F495" s="340"/>
      <c r="R495" s="341"/>
      <c r="S495" s="341"/>
      <c r="T495" s="335"/>
    </row>
    <row r="496" spans="1:20" s="339" customFormat="1">
      <c r="A496" s="340"/>
      <c r="B496" s="340"/>
      <c r="D496" s="340"/>
      <c r="E496" s="340"/>
      <c r="F496" s="340"/>
      <c r="R496" s="341"/>
      <c r="S496" s="341"/>
      <c r="T496" s="335"/>
    </row>
    <row r="497" spans="1:20" s="339" customFormat="1">
      <c r="A497" s="340"/>
      <c r="B497" s="340"/>
      <c r="D497" s="340"/>
      <c r="E497" s="340"/>
      <c r="F497" s="340"/>
      <c r="R497" s="341"/>
      <c r="S497" s="341"/>
      <c r="T497" s="335"/>
    </row>
    <row r="498" spans="1:20" s="339" customFormat="1">
      <c r="A498" s="340"/>
      <c r="B498" s="340"/>
      <c r="D498" s="340"/>
      <c r="E498" s="340"/>
      <c r="F498" s="340"/>
      <c r="R498" s="341"/>
      <c r="S498" s="341"/>
      <c r="T498" s="335"/>
    </row>
    <row r="499" spans="1:20" s="339" customFormat="1">
      <c r="A499" s="340"/>
      <c r="B499" s="340"/>
      <c r="D499" s="340"/>
      <c r="E499" s="340"/>
      <c r="F499" s="340"/>
      <c r="R499" s="341"/>
      <c r="S499" s="341"/>
      <c r="T499" s="335"/>
    </row>
    <row r="500" spans="1:20" s="339" customFormat="1">
      <c r="A500" s="340"/>
      <c r="B500" s="340"/>
      <c r="D500" s="340"/>
      <c r="E500" s="340"/>
      <c r="F500" s="340"/>
      <c r="R500" s="341"/>
      <c r="S500" s="341"/>
      <c r="T500" s="335"/>
    </row>
    <row r="501" spans="1:20" s="339" customFormat="1">
      <c r="A501" s="340"/>
      <c r="B501" s="340"/>
      <c r="D501" s="340"/>
      <c r="E501" s="340"/>
      <c r="F501" s="340"/>
      <c r="R501" s="341"/>
      <c r="S501" s="341"/>
      <c r="T501" s="335"/>
    </row>
    <row r="502" spans="1:20" s="339" customFormat="1">
      <c r="A502" s="340"/>
      <c r="B502" s="340"/>
      <c r="D502" s="340"/>
      <c r="E502" s="340"/>
      <c r="F502" s="340"/>
      <c r="R502" s="341"/>
      <c r="S502" s="341"/>
      <c r="T502" s="335"/>
    </row>
    <row r="503" spans="1:20" s="339" customFormat="1">
      <c r="A503" s="340"/>
      <c r="B503" s="340"/>
      <c r="D503" s="340"/>
      <c r="E503" s="340"/>
      <c r="F503" s="340"/>
      <c r="R503" s="341"/>
      <c r="S503" s="341"/>
      <c r="T503" s="335"/>
    </row>
    <row r="504" spans="1:20" s="339" customFormat="1">
      <c r="A504" s="340"/>
      <c r="B504" s="340"/>
      <c r="D504" s="340"/>
      <c r="E504" s="340"/>
      <c r="F504" s="340"/>
      <c r="R504" s="341"/>
      <c r="S504" s="341"/>
      <c r="T504" s="335"/>
    </row>
    <row r="505" spans="1:20" s="339" customFormat="1">
      <c r="A505" s="340"/>
      <c r="B505" s="340"/>
      <c r="D505" s="340"/>
      <c r="E505" s="340"/>
      <c r="F505" s="340"/>
      <c r="R505" s="341"/>
      <c r="S505" s="341"/>
      <c r="T505" s="335"/>
    </row>
    <row r="506" spans="1:20" s="339" customFormat="1">
      <c r="A506" s="340"/>
      <c r="B506" s="340"/>
      <c r="D506" s="340"/>
      <c r="E506" s="340"/>
      <c r="F506" s="340"/>
      <c r="R506" s="341"/>
      <c r="S506" s="341"/>
      <c r="T506" s="335"/>
    </row>
    <row r="507" spans="1:20" s="339" customFormat="1">
      <c r="A507" s="340"/>
      <c r="B507" s="340"/>
      <c r="D507" s="340"/>
      <c r="E507" s="340"/>
      <c r="F507" s="340"/>
      <c r="R507" s="341"/>
      <c r="S507" s="341"/>
      <c r="T507" s="335"/>
    </row>
    <row r="508" spans="1:20" s="339" customFormat="1">
      <c r="A508" s="340"/>
      <c r="B508" s="340"/>
      <c r="D508" s="340"/>
      <c r="E508" s="340"/>
      <c r="F508" s="340"/>
      <c r="R508" s="341"/>
      <c r="S508" s="341"/>
      <c r="T508" s="335"/>
    </row>
    <row r="509" spans="1:20" s="339" customFormat="1">
      <c r="A509" s="340"/>
      <c r="B509" s="340"/>
      <c r="D509" s="340"/>
      <c r="E509" s="340"/>
      <c r="F509" s="340"/>
      <c r="R509" s="341"/>
      <c r="S509" s="341"/>
      <c r="T509" s="335"/>
    </row>
    <row r="510" spans="1:20" s="339" customFormat="1">
      <c r="A510" s="340"/>
      <c r="B510" s="340"/>
      <c r="D510" s="340"/>
      <c r="E510" s="340"/>
      <c r="F510" s="340"/>
      <c r="R510" s="341"/>
      <c r="S510" s="341"/>
      <c r="T510" s="335"/>
    </row>
    <row r="511" spans="1:20" s="339" customFormat="1">
      <c r="A511" s="340"/>
      <c r="B511" s="340"/>
      <c r="D511" s="340"/>
      <c r="E511" s="340"/>
      <c r="F511" s="340"/>
      <c r="R511" s="341"/>
      <c r="S511" s="341"/>
      <c r="T511" s="335"/>
    </row>
    <row r="512" spans="1:20" s="339" customFormat="1">
      <c r="A512" s="340"/>
      <c r="B512" s="340"/>
      <c r="D512" s="340"/>
      <c r="E512" s="340"/>
      <c r="F512" s="340"/>
      <c r="R512" s="341"/>
      <c r="S512" s="341"/>
      <c r="T512" s="335"/>
    </row>
    <row r="513" spans="1:20" s="339" customFormat="1">
      <c r="A513" s="340"/>
      <c r="B513" s="340"/>
      <c r="D513" s="340"/>
      <c r="E513" s="340"/>
      <c r="F513" s="340"/>
      <c r="R513" s="341"/>
      <c r="S513" s="341"/>
      <c r="T513" s="335"/>
    </row>
    <row r="514" spans="1:20" s="339" customFormat="1">
      <c r="A514" s="340"/>
      <c r="B514" s="340"/>
      <c r="D514" s="340"/>
      <c r="E514" s="340"/>
      <c r="F514" s="340"/>
      <c r="R514" s="341"/>
      <c r="S514" s="341"/>
      <c r="T514" s="335"/>
    </row>
    <row r="515" spans="1:20" s="339" customFormat="1">
      <c r="A515" s="340"/>
      <c r="B515" s="340"/>
      <c r="D515" s="340"/>
      <c r="E515" s="340"/>
      <c r="F515" s="340"/>
      <c r="R515" s="341"/>
      <c r="S515" s="341"/>
      <c r="T515" s="335"/>
    </row>
    <row r="516" spans="1:20" s="339" customFormat="1">
      <c r="A516" s="340"/>
      <c r="B516" s="340"/>
      <c r="D516" s="340"/>
      <c r="E516" s="340"/>
      <c r="F516" s="340"/>
      <c r="R516" s="341"/>
      <c r="S516" s="341"/>
      <c r="T516" s="335"/>
    </row>
    <row r="517" spans="1:20" s="339" customFormat="1">
      <c r="A517" s="340"/>
      <c r="B517" s="340"/>
      <c r="D517" s="340"/>
      <c r="E517" s="340"/>
      <c r="F517" s="340"/>
      <c r="R517" s="341"/>
      <c r="S517" s="341"/>
      <c r="T517" s="335"/>
    </row>
    <row r="518" spans="1:20" s="339" customFormat="1">
      <c r="A518" s="340"/>
      <c r="B518" s="340"/>
      <c r="D518" s="340"/>
      <c r="E518" s="340"/>
      <c r="F518" s="340"/>
      <c r="R518" s="341"/>
      <c r="S518" s="341"/>
      <c r="T518" s="335"/>
    </row>
    <row r="519" spans="1:20" s="339" customFormat="1">
      <c r="A519" s="340"/>
      <c r="B519" s="340"/>
      <c r="D519" s="340"/>
      <c r="E519" s="340"/>
      <c r="F519" s="340"/>
      <c r="R519" s="341"/>
      <c r="S519" s="341"/>
      <c r="T519" s="335"/>
    </row>
    <row r="520" spans="1:20" s="339" customFormat="1">
      <c r="A520" s="340"/>
      <c r="B520" s="340"/>
      <c r="D520" s="340"/>
      <c r="E520" s="340"/>
      <c r="F520" s="340"/>
      <c r="R520" s="341"/>
      <c r="S520" s="341"/>
      <c r="T520" s="335"/>
    </row>
    <row r="521" spans="1:20" s="339" customFormat="1">
      <c r="A521" s="340"/>
      <c r="B521" s="340"/>
      <c r="D521" s="340"/>
      <c r="E521" s="340"/>
      <c r="F521" s="340"/>
      <c r="R521" s="341"/>
      <c r="S521" s="341"/>
      <c r="T521" s="335"/>
    </row>
    <row r="522" spans="1:20" s="342" customFormat="1">
      <c r="A522" s="340"/>
      <c r="B522" s="340"/>
      <c r="C522" s="339"/>
      <c r="D522" s="340"/>
      <c r="E522" s="340"/>
      <c r="F522" s="340"/>
      <c r="G522" s="339"/>
      <c r="H522" s="339"/>
      <c r="I522" s="339"/>
      <c r="J522" s="339"/>
      <c r="K522" s="339"/>
      <c r="L522" s="339"/>
      <c r="M522" s="339"/>
      <c r="N522" s="339"/>
      <c r="O522" s="339"/>
      <c r="P522" s="339"/>
      <c r="Q522" s="339"/>
      <c r="R522" s="341"/>
      <c r="S522" s="341"/>
      <c r="T522" s="335"/>
    </row>
    <row r="523" spans="1:20" s="342" customFormat="1">
      <c r="A523" s="340"/>
      <c r="B523" s="340"/>
      <c r="C523" s="339"/>
      <c r="D523" s="340"/>
      <c r="E523" s="340"/>
      <c r="F523" s="340"/>
      <c r="G523" s="339"/>
      <c r="H523" s="339"/>
      <c r="I523" s="339"/>
      <c r="J523" s="339"/>
      <c r="K523" s="339"/>
      <c r="L523" s="339"/>
      <c r="M523" s="339"/>
      <c r="N523" s="339"/>
      <c r="O523" s="339"/>
      <c r="P523" s="339"/>
      <c r="Q523" s="339"/>
      <c r="R523" s="341"/>
      <c r="S523" s="341"/>
      <c r="T523" s="335"/>
    </row>
    <row r="524" spans="1:20" s="342" customFormat="1">
      <c r="A524" s="340"/>
      <c r="B524" s="340"/>
      <c r="C524" s="339"/>
      <c r="D524" s="340"/>
      <c r="E524" s="340"/>
      <c r="F524" s="340"/>
      <c r="G524" s="339"/>
      <c r="H524" s="339"/>
      <c r="I524" s="339"/>
      <c r="J524" s="339"/>
      <c r="K524" s="339"/>
      <c r="L524" s="339"/>
      <c r="M524" s="339"/>
      <c r="N524" s="339"/>
      <c r="O524" s="339"/>
      <c r="P524" s="339"/>
      <c r="Q524" s="339"/>
      <c r="R524" s="341"/>
      <c r="S524" s="341"/>
      <c r="T524" s="335"/>
    </row>
    <row r="525" spans="1:20" s="342" customFormat="1">
      <c r="A525" s="340"/>
      <c r="B525" s="340"/>
      <c r="C525" s="339"/>
      <c r="D525" s="340"/>
      <c r="E525" s="340"/>
      <c r="F525" s="340"/>
      <c r="G525" s="339"/>
      <c r="H525" s="339"/>
      <c r="I525" s="339"/>
      <c r="J525" s="339"/>
      <c r="K525" s="339"/>
      <c r="L525" s="339"/>
      <c r="M525" s="339"/>
      <c r="N525" s="339"/>
      <c r="O525" s="339"/>
      <c r="P525" s="339"/>
      <c r="Q525" s="339"/>
      <c r="R525" s="341"/>
      <c r="S525" s="341"/>
      <c r="T525" s="335"/>
    </row>
    <row r="526" spans="1:20" s="342" customFormat="1">
      <c r="A526" s="340"/>
      <c r="B526" s="340"/>
      <c r="C526" s="339"/>
      <c r="D526" s="340"/>
      <c r="E526" s="340"/>
      <c r="F526" s="340"/>
      <c r="G526" s="339"/>
      <c r="H526" s="339"/>
      <c r="I526" s="339"/>
      <c r="J526" s="339"/>
      <c r="K526" s="339"/>
      <c r="L526" s="339"/>
      <c r="M526" s="339"/>
      <c r="N526" s="339"/>
      <c r="O526" s="339"/>
      <c r="P526" s="339"/>
      <c r="Q526" s="339"/>
      <c r="R526" s="341"/>
      <c r="S526" s="341"/>
      <c r="T526" s="335"/>
    </row>
    <row r="527" spans="1:20" s="342" customFormat="1">
      <c r="A527" s="340"/>
      <c r="B527" s="340"/>
      <c r="C527" s="339"/>
      <c r="D527" s="340"/>
      <c r="E527" s="340"/>
      <c r="F527" s="340"/>
      <c r="G527" s="339"/>
      <c r="H527" s="339"/>
      <c r="I527" s="339"/>
      <c r="J527" s="339"/>
      <c r="K527" s="339"/>
      <c r="L527" s="339"/>
      <c r="M527" s="339"/>
      <c r="N527" s="339"/>
      <c r="O527" s="339"/>
      <c r="P527" s="339"/>
      <c r="Q527" s="339"/>
      <c r="R527" s="341"/>
      <c r="S527" s="341"/>
      <c r="T527" s="335"/>
    </row>
    <row r="528" spans="1:20" s="342" customFormat="1">
      <c r="A528" s="340"/>
      <c r="B528" s="340"/>
      <c r="C528" s="339"/>
      <c r="D528" s="340"/>
      <c r="E528" s="340"/>
      <c r="F528" s="340"/>
      <c r="G528" s="339"/>
      <c r="H528" s="339"/>
      <c r="I528" s="339"/>
      <c r="J528" s="339"/>
      <c r="K528" s="339"/>
      <c r="L528" s="339"/>
      <c r="M528" s="339"/>
      <c r="N528" s="339"/>
      <c r="O528" s="339"/>
      <c r="P528" s="339"/>
      <c r="Q528" s="339"/>
      <c r="R528" s="341"/>
      <c r="S528" s="341"/>
      <c r="T528" s="335"/>
    </row>
    <row r="529" spans="1:20" s="342" customFormat="1">
      <c r="A529" s="340"/>
      <c r="B529" s="340"/>
      <c r="C529" s="339"/>
      <c r="D529" s="340"/>
      <c r="E529" s="340"/>
      <c r="F529" s="340"/>
      <c r="G529" s="339"/>
      <c r="H529" s="339"/>
      <c r="I529" s="339"/>
      <c r="J529" s="339"/>
      <c r="K529" s="339"/>
      <c r="L529" s="339"/>
      <c r="M529" s="339"/>
      <c r="N529" s="339"/>
      <c r="O529" s="339"/>
      <c r="P529" s="339"/>
      <c r="Q529" s="339"/>
      <c r="R529" s="341"/>
      <c r="S529" s="341"/>
      <c r="T529" s="335"/>
    </row>
    <row r="530" spans="1:20" s="342" customFormat="1">
      <c r="A530" s="340"/>
      <c r="B530" s="340"/>
      <c r="C530" s="339"/>
      <c r="D530" s="340"/>
      <c r="E530" s="340"/>
      <c r="F530" s="340"/>
      <c r="G530" s="339"/>
      <c r="H530" s="339"/>
      <c r="I530" s="339"/>
      <c r="J530" s="339"/>
      <c r="K530" s="339"/>
      <c r="L530" s="339"/>
      <c r="M530" s="339"/>
      <c r="N530" s="339"/>
      <c r="O530" s="339"/>
      <c r="P530" s="339"/>
      <c r="Q530" s="339"/>
      <c r="R530" s="341"/>
      <c r="S530" s="341"/>
      <c r="T530" s="335"/>
    </row>
    <row r="531" spans="1:20" s="342" customFormat="1">
      <c r="A531" s="340"/>
      <c r="B531" s="340"/>
      <c r="C531" s="339"/>
      <c r="D531" s="340"/>
      <c r="E531" s="340"/>
      <c r="F531" s="340"/>
      <c r="G531" s="339"/>
      <c r="H531" s="339"/>
      <c r="I531" s="339"/>
      <c r="J531" s="339"/>
      <c r="K531" s="339"/>
      <c r="L531" s="339"/>
      <c r="M531" s="339"/>
      <c r="N531" s="339"/>
      <c r="O531" s="339"/>
      <c r="P531" s="339"/>
      <c r="Q531" s="339"/>
      <c r="R531" s="341"/>
      <c r="S531" s="341"/>
      <c r="T531" s="335"/>
    </row>
    <row r="532" spans="1:20" s="342" customFormat="1">
      <c r="A532" s="340"/>
      <c r="B532" s="340"/>
      <c r="C532" s="339"/>
      <c r="D532" s="340"/>
      <c r="E532" s="340"/>
      <c r="F532" s="340"/>
      <c r="G532" s="339"/>
      <c r="H532" s="339"/>
      <c r="I532" s="339"/>
      <c r="J532" s="339"/>
      <c r="K532" s="339"/>
      <c r="L532" s="339"/>
      <c r="M532" s="339"/>
      <c r="N532" s="339"/>
      <c r="O532" s="339"/>
      <c r="P532" s="339"/>
      <c r="Q532" s="339"/>
      <c r="R532" s="341"/>
      <c r="S532" s="341"/>
      <c r="T532" s="335"/>
    </row>
    <row r="533" spans="1:20" s="342" customFormat="1">
      <c r="A533" s="340"/>
      <c r="B533" s="340"/>
      <c r="C533" s="339"/>
      <c r="D533" s="340"/>
      <c r="E533" s="340"/>
      <c r="F533" s="340"/>
      <c r="G533" s="339"/>
      <c r="H533" s="339"/>
      <c r="I533" s="339"/>
      <c r="J533" s="339"/>
      <c r="K533" s="339"/>
      <c r="L533" s="339"/>
      <c r="M533" s="339"/>
      <c r="N533" s="339"/>
      <c r="O533" s="339"/>
      <c r="P533" s="339"/>
      <c r="Q533" s="339"/>
      <c r="R533" s="341"/>
      <c r="S533" s="341"/>
      <c r="T533" s="335"/>
    </row>
    <row r="534" spans="1:20" s="342" customFormat="1">
      <c r="A534" s="340"/>
      <c r="B534" s="340"/>
      <c r="C534" s="339"/>
      <c r="D534" s="340"/>
      <c r="E534" s="340"/>
      <c r="F534" s="340"/>
      <c r="G534" s="339"/>
      <c r="H534" s="339"/>
      <c r="I534" s="339"/>
      <c r="J534" s="339"/>
      <c r="K534" s="339"/>
      <c r="L534" s="339"/>
      <c r="M534" s="339"/>
      <c r="N534" s="339"/>
      <c r="O534" s="339"/>
      <c r="P534" s="339"/>
      <c r="Q534" s="339"/>
      <c r="R534" s="341"/>
      <c r="S534" s="341"/>
      <c r="T534" s="335"/>
    </row>
    <row r="535" spans="1:20" s="342" customFormat="1">
      <c r="A535" s="340"/>
      <c r="B535" s="340"/>
      <c r="C535" s="339"/>
      <c r="D535" s="340"/>
      <c r="E535" s="340"/>
      <c r="F535" s="340"/>
      <c r="G535" s="339"/>
      <c r="H535" s="339"/>
      <c r="I535" s="339"/>
      <c r="J535" s="339"/>
      <c r="K535" s="339"/>
      <c r="L535" s="339"/>
      <c r="M535" s="339"/>
      <c r="N535" s="339"/>
      <c r="O535" s="339"/>
      <c r="P535" s="339"/>
      <c r="Q535" s="339"/>
      <c r="R535" s="341"/>
      <c r="S535" s="341"/>
      <c r="T535" s="335"/>
    </row>
    <row r="536" spans="1:20" s="342" customFormat="1">
      <c r="A536" s="340"/>
      <c r="B536" s="340"/>
      <c r="C536" s="339"/>
      <c r="D536" s="340"/>
      <c r="E536" s="340"/>
      <c r="F536" s="340"/>
      <c r="G536" s="339"/>
      <c r="H536" s="339"/>
      <c r="I536" s="339"/>
      <c r="J536" s="339"/>
      <c r="K536" s="339"/>
      <c r="L536" s="339"/>
      <c r="M536" s="339"/>
      <c r="N536" s="339"/>
      <c r="O536" s="339"/>
      <c r="P536" s="339"/>
      <c r="Q536" s="339"/>
      <c r="R536" s="341"/>
      <c r="S536" s="341"/>
      <c r="T536" s="335"/>
    </row>
    <row r="537" spans="1:20" s="342" customFormat="1">
      <c r="A537" s="340"/>
      <c r="B537" s="340"/>
      <c r="C537" s="339"/>
      <c r="D537" s="340"/>
      <c r="E537" s="340"/>
      <c r="F537" s="340"/>
      <c r="G537" s="339"/>
      <c r="H537" s="339"/>
      <c r="I537" s="339"/>
      <c r="J537" s="339"/>
      <c r="K537" s="339"/>
      <c r="L537" s="339"/>
      <c r="M537" s="339"/>
      <c r="N537" s="339"/>
      <c r="O537" s="339"/>
      <c r="P537" s="339"/>
      <c r="Q537" s="339"/>
      <c r="R537" s="341"/>
      <c r="S537" s="341"/>
      <c r="T537" s="335"/>
    </row>
    <row r="538" spans="1:20" s="339" customFormat="1">
      <c r="A538" s="340"/>
      <c r="B538" s="340"/>
      <c r="D538" s="340"/>
      <c r="E538" s="340"/>
      <c r="F538" s="340"/>
      <c r="R538" s="341"/>
      <c r="S538" s="341"/>
      <c r="T538" s="335"/>
    </row>
    <row r="539" spans="1:20" s="339" customFormat="1">
      <c r="A539" s="340"/>
      <c r="B539" s="340"/>
      <c r="D539" s="340"/>
      <c r="E539" s="340"/>
      <c r="F539" s="340"/>
      <c r="R539" s="341"/>
      <c r="S539" s="341"/>
      <c r="T539" s="335"/>
    </row>
    <row r="540" spans="1:20" s="339" customFormat="1">
      <c r="A540" s="340"/>
      <c r="B540" s="340"/>
      <c r="D540" s="340"/>
      <c r="E540" s="340"/>
      <c r="F540" s="340"/>
      <c r="R540" s="341"/>
      <c r="S540" s="341"/>
      <c r="T540" s="335"/>
    </row>
    <row r="541" spans="1:20" s="339" customFormat="1">
      <c r="A541" s="340"/>
      <c r="B541" s="340"/>
      <c r="D541" s="340"/>
      <c r="E541" s="340"/>
      <c r="F541" s="340"/>
      <c r="R541" s="341"/>
      <c r="S541" s="341"/>
      <c r="T541" s="335"/>
    </row>
    <row r="542" spans="1:20" s="339" customFormat="1">
      <c r="A542" s="340"/>
      <c r="B542" s="340"/>
      <c r="D542" s="340"/>
      <c r="E542" s="340"/>
      <c r="F542" s="340"/>
      <c r="R542" s="341"/>
      <c r="S542" s="341"/>
      <c r="T542" s="335"/>
    </row>
    <row r="543" spans="1:20" s="339" customFormat="1">
      <c r="A543" s="340"/>
      <c r="B543" s="340"/>
      <c r="D543" s="340"/>
      <c r="E543" s="340"/>
      <c r="F543" s="340"/>
      <c r="R543" s="341"/>
      <c r="S543" s="341"/>
      <c r="T543" s="335"/>
    </row>
    <row r="544" spans="1:20" s="339" customFormat="1">
      <c r="A544" s="340"/>
      <c r="B544" s="340"/>
      <c r="D544" s="340"/>
      <c r="E544" s="340"/>
      <c r="F544" s="340"/>
      <c r="R544" s="341"/>
      <c r="S544" s="341"/>
      <c r="T544" s="335"/>
    </row>
    <row r="545" spans="1:20" s="339" customFormat="1">
      <c r="A545" s="340"/>
      <c r="B545" s="340"/>
      <c r="D545" s="340"/>
      <c r="E545" s="340"/>
      <c r="F545" s="340"/>
      <c r="R545" s="341"/>
      <c r="S545" s="341"/>
      <c r="T545" s="335"/>
    </row>
    <row r="546" spans="1:20" s="339" customFormat="1">
      <c r="A546" s="340"/>
      <c r="B546" s="340"/>
      <c r="D546" s="340"/>
      <c r="E546" s="340"/>
      <c r="F546" s="340"/>
      <c r="R546" s="341"/>
      <c r="S546" s="341"/>
      <c r="T546" s="335"/>
    </row>
    <row r="547" spans="1:20" s="339" customFormat="1">
      <c r="A547" s="340"/>
      <c r="B547" s="340"/>
      <c r="D547" s="340"/>
      <c r="E547" s="340"/>
      <c r="F547" s="340"/>
      <c r="R547" s="341"/>
      <c r="S547" s="341"/>
      <c r="T547" s="335"/>
    </row>
    <row r="548" spans="1:20" s="339" customFormat="1">
      <c r="A548" s="340"/>
      <c r="B548" s="340"/>
      <c r="D548" s="340"/>
      <c r="E548" s="340"/>
      <c r="F548" s="340"/>
      <c r="R548" s="341"/>
      <c r="S548" s="341"/>
      <c r="T548" s="335"/>
    </row>
    <row r="549" spans="1:20" s="339" customFormat="1">
      <c r="A549" s="340"/>
      <c r="B549" s="340"/>
      <c r="D549" s="340"/>
      <c r="E549" s="340"/>
      <c r="F549" s="340"/>
      <c r="R549" s="341"/>
      <c r="S549" s="341"/>
      <c r="T549" s="335"/>
    </row>
    <row r="550" spans="1:20" s="339" customFormat="1">
      <c r="A550" s="340"/>
      <c r="B550" s="340"/>
      <c r="D550" s="340"/>
      <c r="E550" s="340"/>
      <c r="F550" s="340"/>
      <c r="R550" s="341"/>
      <c r="S550" s="341"/>
      <c r="T550" s="335"/>
    </row>
    <row r="551" spans="1:20" s="339" customFormat="1">
      <c r="A551" s="340"/>
      <c r="B551" s="340"/>
      <c r="D551" s="340"/>
      <c r="E551" s="340"/>
      <c r="F551" s="340"/>
      <c r="R551" s="341"/>
      <c r="S551" s="341"/>
      <c r="T551" s="335"/>
    </row>
    <row r="552" spans="1:20" s="339" customFormat="1">
      <c r="A552" s="340"/>
      <c r="B552" s="340"/>
      <c r="D552" s="340"/>
      <c r="E552" s="340"/>
      <c r="F552" s="340"/>
      <c r="R552" s="341"/>
      <c r="S552" s="341"/>
      <c r="T552" s="335"/>
    </row>
    <row r="553" spans="1:20" s="339" customFormat="1">
      <c r="A553" s="340"/>
      <c r="B553" s="340"/>
      <c r="D553" s="340"/>
      <c r="E553" s="340"/>
      <c r="F553" s="340"/>
      <c r="R553" s="341"/>
      <c r="S553" s="341"/>
      <c r="T553" s="335"/>
    </row>
    <row r="554" spans="1:20" s="339" customFormat="1">
      <c r="A554" s="340"/>
      <c r="B554" s="340"/>
      <c r="D554" s="340"/>
      <c r="E554" s="340"/>
      <c r="F554" s="340"/>
      <c r="R554" s="341"/>
      <c r="S554" s="341"/>
      <c r="T554" s="335"/>
    </row>
    <row r="555" spans="1:20" s="339" customFormat="1">
      <c r="A555" s="340"/>
      <c r="B555" s="340"/>
      <c r="D555" s="340"/>
      <c r="E555" s="340"/>
      <c r="F555" s="340"/>
      <c r="R555" s="341"/>
      <c r="S555" s="341"/>
      <c r="T555" s="335"/>
    </row>
    <row r="556" spans="1:20" s="339" customFormat="1">
      <c r="A556" s="340"/>
      <c r="B556" s="340"/>
      <c r="D556" s="340"/>
      <c r="E556" s="340"/>
      <c r="F556" s="340"/>
      <c r="R556" s="341"/>
      <c r="S556" s="341"/>
      <c r="T556" s="335"/>
    </row>
    <row r="557" spans="1:20" s="339" customFormat="1">
      <c r="A557" s="340"/>
      <c r="B557" s="340"/>
      <c r="D557" s="340"/>
      <c r="E557" s="340"/>
      <c r="F557" s="340"/>
      <c r="R557" s="341"/>
      <c r="S557" s="341"/>
      <c r="T557" s="335"/>
    </row>
    <row r="558" spans="1:20" s="339" customFormat="1">
      <c r="A558" s="340"/>
      <c r="B558" s="340"/>
      <c r="D558" s="340"/>
      <c r="E558" s="340"/>
      <c r="F558" s="340"/>
      <c r="R558" s="341"/>
      <c r="S558" s="341"/>
      <c r="T558" s="335"/>
    </row>
    <row r="559" spans="1:20" s="339" customFormat="1">
      <c r="A559" s="340"/>
      <c r="B559" s="340"/>
      <c r="D559" s="340"/>
      <c r="E559" s="340"/>
      <c r="F559" s="340"/>
      <c r="R559" s="341"/>
      <c r="S559" s="341"/>
      <c r="T559" s="335"/>
    </row>
    <row r="560" spans="1:20" s="339" customFormat="1">
      <c r="A560" s="340"/>
      <c r="B560" s="340"/>
      <c r="D560" s="340"/>
      <c r="E560" s="340"/>
      <c r="F560" s="340"/>
      <c r="R560" s="341"/>
      <c r="S560" s="341"/>
      <c r="T560" s="335"/>
    </row>
    <row r="561" spans="1:20" s="339" customFormat="1">
      <c r="A561" s="340"/>
      <c r="B561" s="340"/>
      <c r="D561" s="340"/>
      <c r="E561" s="340"/>
      <c r="F561" s="340"/>
      <c r="R561" s="341"/>
      <c r="S561" s="341"/>
      <c r="T561" s="335"/>
    </row>
    <row r="562" spans="1:20" s="339" customFormat="1">
      <c r="A562" s="340"/>
      <c r="B562" s="340"/>
      <c r="D562" s="340"/>
      <c r="E562" s="340"/>
      <c r="F562" s="340"/>
      <c r="R562" s="341"/>
      <c r="S562" s="341"/>
      <c r="T562" s="335"/>
    </row>
    <row r="563" spans="1:20" s="339" customFormat="1">
      <c r="A563" s="340"/>
      <c r="B563" s="340"/>
      <c r="D563" s="340"/>
      <c r="E563" s="340"/>
      <c r="F563" s="340"/>
      <c r="R563" s="341"/>
      <c r="S563" s="341"/>
      <c r="T563" s="335"/>
    </row>
    <row r="564" spans="1:20" s="339" customFormat="1">
      <c r="A564" s="340"/>
      <c r="B564" s="340"/>
      <c r="D564" s="340"/>
      <c r="E564" s="340"/>
      <c r="F564" s="340"/>
      <c r="R564" s="341"/>
      <c r="S564" s="341"/>
      <c r="T564" s="335"/>
    </row>
    <row r="565" spans="1:20" s="339" customFormat="1">
      <c r="A565" s="340"/>
      <c r="B565" s="340"/>
      <c r="D565" s="340"/>
      <c r="E565" s="340"/>
      <c r="F565" s="340"/>
      <c r="R565" s="341"/>
      <c r="S565" s="341"/>
      <c r="T565" s="335"/>
    </row>
    <row r="566" spans="1:20" s="339" customFormat="1">
      <c r="A566" s="340"/>
      <c r="B566" s="340"/>
      <c r="D566" s="340"/>
      <c r="E566" s="340"/>
      <c r="F566" s="340"/>
      <c r="R566" s="341"/>
      <c r="S566" s="341"/>
      <c r="T566" s="335"/>
    </row>
    <row r="567" spans="1:20" s="339" customFormat="1">
      <c r="A567" s="340"/>
      <c r="B567" s="340"/>
      <c r="D567" s="340"/>
      <c r="E567" s="340"/>
      <c r="F567" s="340"/>
      <c r="R567" s="341"/>
      <c r="S567" s="341"/>
      <c r="T567" s="335"/>
    </row>
    <row r="568" spans="1:20" s="339" customFormat="1">
      <c r="A568" s="340"/>
      <c r="B568" s="340"/>
      <c r="D568" s="340"/>
      <c r="E568" s="340"/>
      <c r="F568" s="340"/>
      <c r="R568" s="341"/>
      <c r="S568" s="341"/>
      <c r="T568" s="335"/>
    </row>
    <row r="569" spans="1:20" s="339" customFormat="1">
      <c r="A569" s="340"/>
      <c r="B569" s="340"/>
      <c r="D569" s="340"/>
      <c r="E569" s="340"/>
      <c r="F569" s="340"/>
      <c r="R569" s="341"/>
      <c r="S569" s="341"/>
      <c r="T569" s="335"/>
    </row>
    <row r="570" spans="1:20" s="339" customFormat="1">
      <c r="A570" s="340"/>
      <c r="B570" s="340"/>
      <c r="D570" s="340"/>
      <c r="E570" s="340"/>
      <c r="F570" s="340"/>
      <c r="R570" s="341"/>
      <c r="S570" s="341"/>
      <c r="T570" s="335"/>
    </row>
    <row r="571" spans="1:20" s="339" customFormat="1">
      <c r="A571" s="340"/>
      <c r="B571" s="340"/>
      <c r="D571" s="340"/>
      <c r="E571" s="340"/>
      <c r="F571" s="340"/>
      <c r="R571" s="341"/>
      <c r="S571" s="341"/>
      <c r="T571" s="335"/>
    </row>
    <row r="572" spans="1:20" s="339" customFormat="1">
      <c r="A572" s="340"/>
      <c r="B572" s="340"/>
      <c r="D572" s="340"/>
      <c r="E572" s="340"/>
      <c r="F572" s="340"/>
      <c r="R572" s="341"/>
      <c r="S572" s="341"/>
      <c r="T572" s="335"/>
    </row>
    <row r="573" spans="1:20" s="339" customFormat="1">
      <c r="A573" s="340"/>
      <c r="B573" s="340"/>
      <c r="D573" s="340"/>
      <c r="E573" s="340"/>
      <c r="F573" s="340"/>
      <c r="R573" s="341"/>
      <c r="S573" s="341"/>
      <c r="T573" s="335"/>
    </row>
    <row r="574" spans="1:20" s="339" customFormat="1">
      <c r="A574" s="340"/>
      <c r="B574" s="340"/>
      <c r="D574" s="340"/>
      <c r="E574" s="340"/>
      <c r="F574" s="340"/>
      <c r="R574" s="341"/>
      <c r="S574" s="341"/>
      <c r="T574" s="335"/>
    </row>
    <row r="575" spans="1:20" s="339" customFormat="1">
      <c r="A575" s="340"/>
      <c r="B575" s="340"/>
      <c r="D575" s="340"/>
      <c r="E575" s="340"/>
      <c r="F575" s="340"/>
      <c r="R575" s="341"/>
      <c r="S575" s="341"/>
      <c r="T575" s="335"/>
    </row>
    <row r="576" spans="1:20" s="339" customFormat="1">
      <c r="A576" s="340"/>
      <c r="B576" s="340"/>
      <c r="D576" s="340"/>
      <c r="E576" s="340"/>
      <c r="F576" s="340"/>
      <c r="R576" s="341"/>
      <c r="S576" s="341"/>
      <c r="T576" s="335"/>
    </row>
    <row r="577" spans="1:20" s="339" customFormat="1">
      <c r="A577" s="340"/>
      <c r="B577" s="340"/>
      <c r="D577" s="340"/>
      <c r="E577" s="340"/>
      <c r="F577" s="340"/>
      <c r="R577" s="341"/>
      <c r="S577" s="341"/>
      <c r="T577" s="335"/>
    </row>
    <row r="578" spans="1:20" s="339" customFormat="1">
      <c r="A578" s="340"/>
      <c r="B578" s="340"/>
      <c r="D578" s="340"/>
      <c r="E578" s="340"/>
      <c r="F578" s="340"/>
      <c r="R578" s="341"/>
      <c r="S578" s="341"/>
      <c r="T578" s="335"/>
    </row>
    <row r="579" spans="1:20" s="339" customFormat="1">
      <c r="A579" s="340"/>
      <c r="B579" s="340"/>
      <c r="D579" s="340"/>
      <c r="E579" s="340"/>
      <c r="F579" s="340"/>
      <c r="R579" s="341"/>
      <c r="S579" s="341"/>
      <c r="T579" s="335"/>
    </row>
    <row r="580" spans="1:20" s="339" customFormat="1">
      <c r="A580" s="340"/>
      <c r="B580" s="340"/>
      <c r="D580" s="340"/>
      <c r="E580" s="340"/>
      <c r="F580" s="340"/>
      <c r="R580" s="341"/>
      <c r="S580" s="341"/>
      <c r="T580" s="335"/>
    </row>
    <row r="581" spans="1:20" s="339" customFormat="1">
      <c r="A581" s="340"/>
      <c r="B581" s="340"/>
      <c r="D581" s="340"/>
      <c r="E581" s="340"/>
      <c r="F581" s="340"/>
      <c r="R581" s="341"/>
      <c r="S581" s="341"/>
      <c r="T581" s="335"/>
    </row>
    <row r="582" spans="1:20" s="339" customFormat="1">
      <c r="A582" s="340"/>
      <c r="B582" s="340"/>
      <c r="D582" s="340"/>
      <c r="E582" s="340"/>
      <c r="F582" s="340"/>
      <c r="R582" s="341"/>
      <c r="S582" s="341"/>
      <c r="T582" s="335"/>
    </row>
    <row r="583" spans="1:20" s="339" customFormat="1">
      <c r="A583" s="340"/>
      <c r="B583" s="340"/>
      <c r="D583" s="340"/>
      <c r="E583" s="340"/>
      <c r="F583" s="340"/>
      <c r="R583" s="341"/>
      <c r="S583" s="341"/>
      <c r="T583" s="335"/>
    </row>
    <row r="584" spans="1:20" s="339" customFormat="1">
      <c r="A584" s="340"/>
      <c r="B584" s="340"/>
      <c r="D584" s="340"/>
      <c r="E584" s="340"/>
      <c r="F584" s="340"/>
      <c r="R584" s="341"/>
      <c r="S584" s="341"/>
      <c r="T584" s="335"/>
    </row>
    <row r="585" spans="1:20" s="339" customFormat="1">
      <c r="A585" s="340"/>
      <c r="B585" s="340"/>
      <c r="D585" s="340"/>
      <c r="E585" s="340"/>
      <c r="F585" s="340"/>
      <c r="R585" s="341"/>
      <c r="S585" s="341"/>
      <c r="T585" s="335"/>
    </row>
    <row r="586" spans="1:20" s="339" customFormat="1">
      <c r="A586" s="340"/>
      <c r="B586" s="340"/>
      <c r="D586" s="340"/>
      <c r="E586" s="340"/>
      <c r="F586" s="340"/>
      <c r="R586" s="341"/>
      <c r="S586" s="341"/>
      <c r="T586" s="335"/>
    </row>
    <row r="587" spans="1:20" s="339" customFormat="1">
      <c r="A587" s="340"/>
      <c r="B587" s="340"/>
      <c r="D587" s="340"/>
      <c r="E587" s="340"/>
      <c r="F587" s="340"/>
      <c r="R587" s="341"/>
      <c r="S587" s="341"/>
      <c r="T587" s="335"/>
    </row>
    <row r="588" spans="1:20" s="339" customFormat="1">
      <c r="A588" s="340"/>
      <c r="B588" s="340"/>
      <c r="D588" s="340"/>
      <c r="E588" s="340"/>
      <c r="F588" s="340"/>
      <c r="R588" s="341"/>
      <c r="S588" s="341"/>
      <c r="T588" s="335"/>
    </row>
    <row r="589" spans="1:20" s="339" customFormat="1">
      <c r="A589" s="340"/>
      <c r="B589" s="340"/>
      <c r="D589" s="340"/>
      <c r="E589" s="340"/>
      <c r="F589" s="340"/>
      <c r="R589" s="341"/>
      <c r="S589" s="341"/>
      <c r="T589" s="335"/>
    </row>
    <row r="590" spans="1:20" s="339" customFormat="1">
      <c r="A590" s="340"/>
      <c r="B590" s="340"/>
      <c r="D590" s="340"/>
      <c r="E590" s="340"/>
      <c r="F590" s="340"/>
      <c r="R590" s="341"/>
      <c r="S590" s="341"/>
      <c r="T590" s="335"/>
    </row>
    <row r="591" spans="1:20" s="339" customFormat="1">
      <c r="A591" s="340"/>
      <c r="B591" s="340"/>
      <c r="D591" s="340"/>
      <c r="E591" s="340"/>
      <c r="F591" s="340"/>
      <c r="R591" s="341"/>
      <c r="S591" s="341"/>
      <c r="T591" s="335"/>
    </row>
    <row r="592" spans="1:20" s="339" customFormat="1">
      <c r="A592" s="340"/>
      <c r="B592" s="340"/>
      <c r="D592" s="340"/>
      <c r="E592" s="340"/>
      <c r="F592" s="340"/>
      <c r="R592" s="341"/>
      <c r="S592" s="341"/>
      <c r="T592" s="335"/>
    </row>
    <row r="593" spans="1:20" s="339" customFormat="1">
      <c r="A593" s="340"/>
      <c r="B593" s="340"/>
      <c r="D593" s="340"/>
      <c r="E593" s="340"/>
      <c r="F593" s="340"/>
      <c r="R593" s="341"/>
      <c r="S593" s="341"/>
      <c r="T593" s="335"/>
    </row>
    <row r="594" spans="1:20" s="339" customFormat="1">
      <c r="A594" s="340"/>
      <c r="B594" s="340"/>
      <c r="D594" s="340"/>
      <c r="E594" s="340"/>
      <c r="F594" s="340"/>
      <c r="R594" s="341"/>
      <c r="S594" s="341"/>
      <c r="T594" s="335"/>
    </row>
    <row r="595" spans="1:20" s="339" customFormat="1">
      <c r="A595" s="340"/>
      <c r="B595" s="340"/>
      <c r="D595" s="340"/>
      <c r="E595" s="340"/>
      <c r="F595" s="340"/>
      <c r="R595" s="341"/>
      <c r="S595" s="341"/>
      <c r="T595" s="335"/>
    </row>
    <row r="596" spans="1:20" s="339" customFormat="1">
      <c r="A596" s="340"/>
      <c r="B596" s="340"/>
      <c r="D596" s="340"/>
      <c r="E596" s="340"/>
      <c r="F596" s="340"/>
      <c r="R596" s="341"/>
      <c r="S596" s="341"/>
      <c r="T596" s="335"/>
    </row>
    <row r="597" spans="1:20" s="339" customFormat="1">
      <c r="A597" s="340"/>
      <c r="B597" s="340"/>
      <c r="D597" s="340"/>
      <c r="E597" s="340"/>
      <c r="F597" s="340"/>
      <c r="R597" s="341"/>
      <c r="S597" s="341"/>
      <c r="T597" s="335"/>
    </row>
    <row r="598" spans="1:20" s="339" customFormat="1">
      <c r="A598" s="340"/>
      <c r="B598" s="340"/>
      <c r="D598" s="340"/>
      <c r="E598" s="340"/>
      <c r="F598" s="340"/>
      <c r="R598" s="341"/>
      <c r="S598" s="341"/>
      <c r="T598" s="335"/>
    </row>
    <row r="599" spans="1:20" s="339" customFormat="1">
      <c r="A599" s="340"/>
      <c r="B599" s="340"/>
      <c r="D599" s="340"/>
      <c r="E599" s="340"/>
      <c r="F599" s="340"/>
      <c r="R599" s="341"/>
      <c r="S599" s="341"/>
      <c r="T599" s="335"/>
    </row>
    <row r="600" spans="1:20" s="339" customFormat="1">
      <c r="A600" s="340"/>
      <c r="B600" s="340"/>
      <c r="D600" s="340"/>
      <c r="E600" s="340"/>
      <c r="F600" s="340"/>
      <c r="R600" s="341"/>
      <c r="S600" s="341"/>
      <c r="T600" s="335"/>
    </row>
    <row r="601" spans="1:20" s="339" customFormat="1">
      <c r="A601" s="340"/>
      <c r="B601" s="340"/>
      <c r="D601" s="340"/>
      <c r="E601" s="340"/>
      <c r="F601" s="340"/>
      <c r="R601" s="341"/>
      <c r="S601" s="341"/>
      <c r="T601" s="335"/>
    </row>
    <row r="602" spans="1:20" s="339" customFormat="1">
      <c r="A602" s="340"/>
      <c r="B602" s="340"/>
      <c r="D602" s="340"/>
      <c r="E602" s="340"/>
      <c r="F602" s="340"/>
      <c r="R602" s="341"/>
      <c r="S602" s="341"/>
      <c r="T602" s="335"/>
    </row>
    <row r="603" spans="1:20" s="339" customFormat="1">
      <c r="A603" s="340"/>
      <c r="B603" s="340"/>
      <c r="D603" s="340"/>
      <c r="E603" s="340"/>
      <c r="F603" s="340"/>
      <c r="R603" s="341"/>
      <c r="S603" s="341"/>
      <c r="T603" s="335"/>
    </row>
    <row r="604" spans="1:20" s="339" customFormat="1">
      <c r="A604" s="340"/>
      <c r="B604" s="340"/>
      <c r="D604" s="340"/>
      <c r="E604" s="340"/>
      <c r="F604" s="340"/>
      <c r="R604" s="341"/>
      <c r="S604" s="341"/>
      <c r="T604" s="335"/>
    </row>
    <row r="605" spans="1:20" s="339" customFormat="1">
      <c r="A605" s="340"/>
      <c r="B605" s="340"/>
      <c r="D605" s="340"/>
      <c r="E605" s="340"/>
      <c r="F605" s="340"/>
      <c r="R605" s="341"/>
      <c r="S605" s="341"/>
      <c r="T605" s="335"/>
    </row>
    <row r="606" spans="1:20" s="339" customFormat="1">
      <c r="A606" s="340"/>
      <c r="B606" s="340"/>
      <c r="D606" s="340"/>
      <c r="E606" s="340"/>
      <c r="F606" s="340"/>
      <c r="R606" s="341"/>
      <c r="S606" s="341"/>
      <c r="T606" s="335"/>
    </row>
    <row r="607" spans="1:20" s="339" customFormat="1">
      <c r="A607" s="340"/>
      <c r="B607" s="340"/>
      <c r="D607" s="340"/>
      <c r="E607" s="340"/>
      <c r="F607" s="340"/>
      <c r="R607" s="341"/>
      <c r="S607" s="341"/>
      <c r="T607" s="335"/>
    </row>
    <row r="608" spans="1:20" s="339" customFormat="1">
      <c r="A608" s="340"/>
      <c r="B608" s="340"/>
      <c r="D608" s="340"/>
      <c r="E608" s="340"/>
      <c r="F608" s="340"/>
      <c r="R608" s="341"/>
      <c r="S608" s="341"/>
      <c r="T608" s="335"/>
    </row>
    <row r="609" spans="1:20" s="339" customFormat="1">
      <c r="A609" s="340"/>
      <c r="B609" s="340"/>
      <c r="D609" s="340"/>
      <c r="E609" s="340"/>
      <c r="F609" s="340"/>
      <c r="R609" s="341"/>
      <c r="S609" s="341"/>
      <c r="T609" s="335"/>
    </row>
    <row r="610" spans="1:20" s="339" customFormat="1">
      <c r="A610" s="340"/>
      <c r="B610" s="340"/>
      <c r="D610" s="340"/>
      <c r="E610" s="340"/>
      <c r="F610" s="340"/>
      <c r="R610" s="341"/>
      <c r="S610" s="341"/>
      <c r="T610" s="335"/>
    </row>
    <row r="611" spans="1:20" s="339" customFormat="1">
      <c r="A611" s="340"/>
      <c r="B611" s="340"/>
      <c r="D611" s="340"/>
      <c r="E611" s="340"/>
      <c r="F611" s="340"/>
      <c r="R611" s="341"/>
      <c r="S611" s="341"/>
      <c r="T611" s="335"/>
    </row>
    <row r="612" spans="1:20" s="339" customFormat="1">
      <c r="A612" s="340"/>
      <c r="B612" s="340"/>
      <c r="D612" s="340"/>
      <c r="E612" s="340"/>
      <c r="F612" s="340"/>
      <c r="R612" s="341"/>
      <c r="S612" s="341"/>
      <c r="T612" s="335"/>
    </row>
    <row r="613" spans="1:20" s="339" customFormat="1">
      <c r="A613" s="340"/>
      <c r="B613" s="340"/>
      <c r="D613" s="340"/>
      <c r="E613" s="340"/>
      <c r="F613" s="340"/>
      <c r="R613" s="341"/>
      <c r="S613" s="341"/>
      <c r="T613" s="335"/>
    </row>
    <row r="614" spans="1:20" s="339" customFormat="1">
      <c r="A614" s="340"/>
      <c r="B614" s="340"/>
      <c r="D614" s="340"/>
      <c r="E614" s="340"/>
      <c r="F614" s="340"/>
      <c r="R614" s="341"/>
      <c r="S614" s="341"/>
      <c r="T614" s="335"/>
    </row>
    <row r="615" spans="1:20" s="339" customFormat="1">
      <c r="A615" s="340"/>
      <c r="B615" s="340"/>
      <c r="D615" s="340"/>
      <c r="E615" s="340"/>
      <c r="F615" s="340"/>
      <c r="R615" s="341"/>
      <c r="S615" s="341"/>
      <c r="T615" s="335"/>
    </row>
    <row r="616" spans="1:20" s="339" customFormat="1">
      <c r="A616" s="340"/>
      <c r="B616" s="340"/>
      <c r="D616" s="340"/>
      <c r="E616" s="340"/>
      <c r="F616" s="340"/>
      <c r="R616" s="341"/>
      <c r="S616" s="341"/>
      <c r="T616" s="335"/>
    </row>
    <row r="617" spans="1:20" s="339" customFormat="1">
      <c r="A617" s="340"/>
      <c r="B617" s="340"/>
      <c r="D617" s="340"/>
      <c r="E617" s="340"/>
      <c r="F617" s="340"/>
      <c r="R617" s="341"/>
      <c r="S617" s="341"/>
      <c r="T617" s="335"/>
    </row>
    <row r="618" spans="1:20" s="339" customFormat="1">
      <c r="A618" s="340"/>
      <c r="B618" s="340"/>
      <c r="D618" s="340"/>
      <c r="E618" s="340"/>
      <c r="F618" s="340"/>
      <c r="R618" s="341"/>
      <c r="S618" s="341"/>
      <c r="T618" s="335"/>
    </row>
    <row r="619" spans="1:20" s="339" customFormat="1">
      <c r="A619" s="340"/>
      <c r="B619" s="340"/>
      <c r="D619" s="340"/>
      <c r="E619" s="340"/>
      <c r="F619" s="340"/>
      <c r="R619" s="341"/>
      <c r="S619" s="341"/>
      <c r="T619" s="335"/>
    </row>
    <row r="620" spans="1:20" s="339" customFormat="1">
      <c r="A620" s="340"/>
      <c r="B620" s="340"/>
      <c r="D620" s="340"/>
      <c r="E620" s="340"/>
      <c r="F620" s="340"/>
      <c r="R620" s="341"/>
      <c r="S620" s="341"/>
      <c r="T620" s="335"/>
    </row>
    <row r="621" spans="1:20" s="339" customFormat="1">
      <c r="A621" s="340"/>
      <c r="B621" s="340"/>
      <c r="D621" s="340"/>
      <c r="E621" s="340"/>
      <c r="F621" s="340"/>
      <c r="R621" s="341"/>
      <c r="S621" s="341"/>
      <c r="T621" s="335"/>
    </row>
    <row r="622" spans="1:20" s="339" customFormat="1">
      <c r="A622" s="340"/>
      <c r="B622" s="340"/>
      <c r="D622" s="340"/>
      <c r="E622" s="340"/>
      <c r="F622" s="340"/>
      <c r="R622" s="341"/>
      <c r="S622" s="341"/>
      <c r="T622" s="335"/>
    </row>
    <row r="623" spans="1:20" s="339" customFormat="1">
      <c r="A623" s="340"/>
      <c r="B623" s="340"/>
      <c r="D623" s="340"/>
      <c r="E623" s="340"/>
      <c r="F623" s="340"/>
      <c r="R623" s="341"/>
      <c r="S623" s="341"/>
      <c r="T623" s="335"/>
    </row>
    <row r="624" spans="1:20" s="339" customFormat="1">
      <c r="A624" s="340"/>
      <c r="B624" s="340"/>
      <c r="D624" s="340"/>
      <c r="E624" s="340"/>
      <c r="F624" s="340"/>
      <c r="R624" s="341"/>
      <c r="S624" s="341"/>
      <c r="T624" s="335"/>
    </row>
    <row r="625" spans="1:20" s="339" customFormat="1">
      <c r="A625" s="340"/>
      <c r="B625" s="340"/>
      <c r="D625" s="340"/>
      <c r="E625" s="340"/>
      <c r="F625" s="340"/>
      <c r="R625" s="341"/>
      <c r="S625" s="341"/>
      <c r="T625" s="335"/>
    </row>
    <row r="626" spans="1:20" s="339" customFormat="1">
      <c r="A626" s="340"/>
      <c r="B626" s="340"/>
      <c r="D626" s="340"/>
      <c r="E626" s="340"/>
      <c r="F626" s="340"/>
      <c r="R626" s="341"/>
      <c r="S626" s="341"/>
      <c r="T626" s="335"/>
    </row>
    <row r="627" spans="1:20" s="339" customFormat="1">
      <c r="A627" s="340"/>
      <c r="B627" s="340"/>
      <c r="D627" s="340"/>
      <c r="E627" s="340"/>
      <c r="F627" s="340"/>
      <c r="R627" s="341"/>
      <c r="S627" s="341"/>
      <c r="T627" s="335"/>
    </row>
    <row r="628" spans="1:20" s="339" customFormat="1">
      <c r="A628" s="340"/>
      <c r="B628" s="340"/>
      <c r="D628" s="340"/>
      <c r="E628" s="340"/>
      <c r="F628" s="340"/>
      <c r="R628" s="341"/>
      <c r="S628" s="341"/>
      <c r="T628" s="335"/>
    </row>
    <row r="629" spans="1:20" s="339" customFormat="1">
      <c r="A629" s="340"/>
      <c r="B629" s="340"/>
      <c r="D629" s="340"/>
      <c r="E629" s="340"/>
      <c r="F629" s="340"/>
      <c r="R629" s="341"/>
      <c r="S629" s="341"/>
      <c r="T629" s="335"/>
    </row>
    <row r="630" spans="1:20" s="339" customFormat="1">
      <c r="A630" s="340"/>
      <c r="B630" s="340"/>
      <c r="D630" s="340"/>
      <c r="E630" s="340"/>
      <c r="F630" s="340"/>
      <c r="R630" s="341"/>
      <c r="S630" s="341"/>
      <c r="T630" s="335"/>
    </row>
    <row r="631" spans="1:20" s="339" customFormat="1">
      <c r="A631" s="340"/>
      <c r="B631" s="340"/>
      <c r="D631" s="340"/>
      <c r="E631" s="340"/>
      <c r="F631" s="340"/>
      <c r="R631" s="341"/>
      <c r="S631" s="341"/>
      <c r="T631" s="335"/>
    </row>
    <row r="632" spans="1:20" s="339" customFormat="1">
      <c r="A632" s="340"/>
      <c r="B632" s="340"/>
      <c r="D632" s="340"/>
      <c r="E632" s="340"/>
      <c r="F632" s="340"/>
      <c r="R632" s="341"/>
      <c r="S632" s="341"/>
      <c r="T632" s="335"/>
    </row>
    <row r="633" spans="1:20" s="339" customFormat="1">
      <c r="A633" s="340"/>
      <c r="B633" s="340"/>
      <c r="D633" s="340"/>
      <c r="E633" s="340"/>
      <c r="F633" s="340"/>
      <c r="R633" s="341"/>
      <c r="S633" s="341"/>
      <c r="T633" s="335"/>
    </row>
    <row r="634" spans="1:20" s="339" customFormat="1">
      <c r="A634" s="340"/>
      <c r="B634" s="340"/>
      <c r="D634" s="340"/>
      <c r="E634" s="340"/>
      <c r="F634" s="340"/>
      <c r="R634" s="341"/>
      <c r="S634" s="341"/>
      <c r="T634" s="335"/>
    </row>
    <row r="635" spans="1:20" s="339" customFormat="1">
      <c r="A635" s="340"/>
      <c r="B635" s="340"/>
      <c r="D635" s="340"/>
      <c r="E635" s="340"/>
      <c r="F635" s="340"/>
      <c r="R635" s="341"/>
      <c r="S635" s="341"/>
      <c r="T635" s="335"/>
    </row>
    <row r="636" spans="1:20" s="339" customFormat="1">
      <c r="A636" s="340"/>
      <c r="B636" s="340"/>
      <c r="D636" s="340"/>
      <c r="E636" s="340"/>
      <c r="F636" s="340"/>
      <c r="R636" s="341"/>
      <c r="S636" s="341"/>
      <c r="T636" s="335"/>
    </row>
    <row r="637" spans="1:20" s="339" customFormat="1">
      <c r="A637" s="340"/>
      <c r="B637" s="340"/>
      <c r="D637" s="340"/>
      <c r="E637" s="340"/>
      <c r="F637" s="340"/>
      <c r="R637" s="341"/>
      <c r="S637" s="341"/>
      <c r="T637" s="335"/>
    </row>
    <row r="638" spans="1:20" s="339" customFormat="1">
      <c r="A638" s="340"/>
      <c r="B638" s="340"/>
      <c r="D638" s="340"/>
      <c r="E638" s="340"/>
      <c r="F638" s="340"/>
      <c r="R638" s="341"/>
      <c r="S638" s="341"/>
      <c r="T638" s="335"/>
    </row>
    <row r="639" spans="1:20" s="339" customFormat="1">
      <c r="A639" s="340"/>
      <c r="B639" s="340"/>
      <c r="D639" s="340"/>
      <c r="E639" s="340"/>
      <c r="F639" s="340"/>
      <c r="R639" s="341"/>
      <c r="S639" s="341"/>
      <c r="T639" s="335"/>
    </row>
    <row r="640" spans="1:20" s="339" customFormat="1">
      <c r="A640" s="340"/>
      <c r="B640" s="340"/>
      <c r="D640" s="340"/>
      <c r="E640" s="340"/>
      <c r="F640" s="340"/>
      <c r="R640" s="341"/>
      <c r="S640" s="341"/>
      <c r="T640" s="335"/>
    </row>
    <row r="641" spans="1:20" s="339" customFormat="1">
      <c r="A641" s="340"/>
      <c r="B641" s="340"/>
      <c r="D641" s="340"/>
      <c r="E641" s="340"/>
      <c r="F641" s="340"/>
      <c r="R641" s="341"/>
      <c r="S641" s="341"/>
      <c r="T641" s="335"/>
    </row>
    <row r="642" spans="1:20" s="339" customFormat="1">
      <c r="A642" s="340"/>
      <c r="B642" s="340"/>
      <c r="D642" s="340"/>
      <c r="E642" s="340"/>
      <c r="F642" s="340"/>
      <c r="R642" s="341"/>
      <c r="S642" s="341"/>
      <c r="T642" s="335"/>
    </row>
    <row r="643" spans="1:20" s="339" customFormat="1">
      <c r="A643" s="340"/>
      <c r="B643" s="340"/>
      <c r="D643" s="340"/>
      <c r="E643" s="340"/>
      <c r="F643" s="340"/>
      <c r="R643" s="341"/>
      <c r="S643" s="341"/>
      <c r="T643" s="335"/>
    </row>
    <row r="644" spans="1:20" s="339" customFormat="1">
      <c r="A644" s="340"/>
      <c r="B644" s="340"/>
      <c r="D644" s="340"/>
      <c r="E644" s="340"/>
      <c r="F644" s="340"/>
      <c r="R644" s="341"/>
      <c r="S644" s="341"/>
      <c r="T644" s="335"/>
    </row>
    <row r="645" spans="1:20" s="339" customFormat="1">
      <c r="A645" s="340"/>
      <c r="B645" s="340"/>
      <c r="D645" s="340"/>
      <c r="E645" s="340"/>
      <c r="F645" s="340"/>
      <c r="R645" s="341"/>
      <c r="S645" s="341"/>
      <c r="T645" s="335"/>
    </row>
    <row r="646" spans="1:20" s="339" customFormat="1">
      <c r="A646" s="340"/>
      <c r="B646" s="340"/>
      <c r="D646" s="340"/>
      <c r="E646" s="340"/>
      <c r="F646" s="340"/>
      <c r="R646" s="341"/>
      <c r="S646" s="341"/>
      <c r="T646" s="335"/>
    </row>
    <row r="647" spans="1:20" s="339" customFormat="1">
      <c r="A647" s="340"/>
      <c r="B647" s="340"/>
      <c r="D647" s="340"/>
      <c r="E647" s="340"/>
      <c r="F647" s="340"/>
      <c r="R647" s="341"/>
      <c r="S647" s="341"/>
      <c r="T647" s="335"/>
    </row>
    <row r="648" spans="1:20" s="339" customFormat="1">
      <c r="A648" s="340"/>
      <c r="B648" s="340"/>
      <c r="D648" s="340"/>
      <c r="E648" s="340"/>
      <c r="F648" s="340"/>
      <c r="R648" s="341"/>
      <c r="S648" s="341"/>
      <c r="T648" s="335"/>
    </row>
    <row r="649" spans="1:20" s="339" customFormat="1">
      <c r="A649" s="340"/>
      <c r="B649" s="340"/>
      <c r="D649" s="340"/>
      <c r="E649" s="340"/>
      <c r="F649" s="340"/>
      <c r="R649" s="341"/>
      <c r="S649" s="341"/>
      <c r="T649" s="335"/>
    </row>
    <row r="650" spans="1:20" s="339" customFormat="1">
      <c r="A650" s="340"/>
      <c r="B650" s="340"/>
      <c r="D650" s="340"/>
      <c r="E650" s="340"/>
      <c r="F650" s="340"/>
      <c r="R650" s="341"/>
      <c r="S650" s="341"/>
      <c r="T650" s="335"/>
    </row>
    <row r="651" spans="1:20" s="339" customFormat="1">
      <c r="A651" s="340"/>
      <c r="B651" s="340"/>
      <c r="D651" s="340"/>
      <c r="E651" s="340"/>
      <c r="F651" s="340"/>
      <c r="R651" s="341"/>
      <c r="S651" s="341"/>
      <c r="T651" s="335"/>
    </row>
    <row r="652" spans="1:20" s="339" customFormat="1">
      <c r="A652" s="340"/>
      <c r="B652" s="340"/>
      <c r="D652" s="340"/>
      <c r="E652" s="340"/>
      <c r="F652" s="340"/>
      <c r="R652" s="341"/>
      <c r="S652" s="341"/>
      <c r="T652" s="335"/>
    </row>
    <row r="653" spans="1:20" s="339" customFormat="1">
      <c r="A653" s="340"/>
      <c r="B653" s="340"/>
      <c r="D653" s="340"/>
      <c r="E653" s="340"/>
      <c r="F653" s="340"/>
      <c r="R653" s="341"/>
      <c r="S653" s="341"/>
      <c r="T653" s="335"/>
    </row>
    <row r="654" spans="1:20" s="339" customFormat="1">
      <c r="A654" s="340"/>
      <c r="B654" s="340"/>
      <c r="D654" s="340"/>
      <c r="E654" s="340"/>
      <c r="F654" s="340"/>
      <c r="R654" s="341"/>
      <c r="S654" s="341"/>
      <c r="T654" s="335"/>
    </row>
    <row r="655" spans="1:20" s="339" customFormat="1">
      <c r="A655" s="340"/>
      <c r="B655" s="340"/>
      <c r="D655" s="340"/>
      <c r="E655" s="340"/>
      <c r="F655" s="340"/>
      <c r="R655" s="341"/>
      <c r="S655" s="341"/>
      <c r="T655" s="335"/>
    </row>
    <row r="656" spans="1:20" s="339" customFormat="1">
      <c r="A656" s="340"/>
      <c r="B656" s="340"/>
      <c r="D656" s="340"/>
      <c r="E656" s="340"/>
      <c r="F656" s="340"/>
      <c r="R656" s="341"/>
      <c r="S656" s="341"/>
      <c r="T656" s="335"/>
    </row>
    <row r="657" spans="1:20" s="339" customFormat="1">
      <c r="A657" s="340"/>
      <c r="B657" s="340"/>
      <c r="D657" s="340"/>
      <c r="E657" s="340"/>
      <c r="F657" s="340"/>
      <c r="R657" s="341"/>
      <c r="S657" s="341"/>
      <c r="T657" s="335"/>
    </row>
    <row r="658" spans="1:20" s="339" customFormat="1">
      <c r="A658" s="340"/>
      <c r="B658" s="340"/>
      <c r="D658" s="340"/>
      <c r="E658" s="340"/>
      <c r="F658" s="340"/>
      <c r="R658" s="341"/>
      <c r="S658" s="341"/>
      <c r="T658" s="335"/>
    </row>
    <row r="659" spans="1:20" s="339" customFormat="1">
      <c r="A659" s="340"/>
      <c r="B659" s="340"/>
      <c r="D659" s="340"/>
      <c r="E659" s="340"/>
      <c r="F659" s="340"/>
      <c r="R659" s="341"/>
      <c r="S659" s="341"/>
      <c r="T659" s="335"/>
    </row>
    <row r="660" spans="1:20" s="339" customFormat="1">
      <c r="A660" s="340"/>
      <c r="B660" s="340"/>
      <c r="D660" s="340"/>
      <c r="E660" s="340"/>
      <c r="F660" s="340"/>
      <c r="R660" s="341"/>
      <c r="S660" s="341"/>
      <c r="T660" s="335"/>
    </row>
    <row r="661" spans="1:20" s="339" customFormat="1">
      <c r="A661" s="340"/>
      <c r="B661" s="340"/>
      <c r="D661" s="340"/>
      <c r="E661" s="340"/>
      <c r="F661" s="340"/>
      <c r="R661" s="341"/>
      <c r="S661" s="341"/>
      <c r="T661" s="335"/>
    </row>
    <row r="662" spans="1:20" s="339" customFormat="1">
      <c r="A662" s="340"/>
      <c r="B662" s="340"/>
      <c r="D662" s="340"/>
      <c r="E662" s="340"/>
      <c r="F662" s="340"/>
      <c r="R662" s="341"/>
      <c r="S662" s="341"/>
      <c r="T662" s="335"/>
    </row>
    <row r="663" spans="1:20" s="339" customFormat="1">
      <c r="A663" s="340"/>
      <c r="B663" s="340"/>
      <c r="D663" s="340"/>
      <c r="E663" s="340"/>
      <c r="F663" s="340"/>
      <c r="R663" s="341"/>
      <c r="S663" s="341"/>
      <c r="T663" s="335"/>
    </row>
    <row r="664" spans="1:20" s="339" customFormat="1">
      <c r="A664" s="340"/>
      <c r="B664" s="340"/>
      <c r="D664" s="340"/>
      <c r="E664" s="340"/>
      <c r="F664" s="340"/>
      <c r="R664" s="341"/>
      <c r="S664" s="341"/>
      <c r="T664" s="335"/>
    </row>
    <row r="665" spans="1:20" s="339" customFormat="1">
      <c r="A665" s="340"/>
      <c r="B665" s="340"/>
      <c r="D665" s="340"/>
      <c r="E665" s="340"/>
      <c r="F665" s="340"/>
      <c r="R665" s="341"/>
      <c r="S665" s="341"/>
      <c r="T665" s="335"/>
    </row>
    <row r="666" spans="1:20" s="339" customFormat="1">
      <c r="A666" s="340"/>
      <c r="B666" s="340"/>
      <c r="D666" s="340"/>
      <c r="E666" s="340"/>
      <c r="F666" s="340"/>
      <c r="R666" s="341"/>
      <c r="S666" s="341"/>
      <c r="T666" s="335"/>
    </row>
    <row r="667" spans="1:20" s="339" customFormat="1">
      <c r="A667" s="340"/>
      <c r="B667" s="340"/>
      <c r="D667" s="340"/>
      <c r="E667" s="340"/>
      <c r="F667" s="340"/>
      <c r="R667" s="341"/>
      <c r="S667" s="341"/>
      <c r="T667" s="335"/>
    </row>
    <row r="668" spans="1:20" s="339" customFormat="1">
      <c r="A668" s="340"/>
      <c r="B668" s="340"/>
      <c r="D668" s="340"/>
      <c r="E668" s="340"/>
      <c r="F668" s="340"/>
      <c r="R668" s="341"/>
      <c r="S668" s="341"/>
      <c r="T668" s="335"/>
    </row>
    <row r="669" spans="1:20" s="339" customFormat="1">
      <c r="A669" s="340"/>
      <c r="B669" s="340"/>
      <c r="D669" s="340"/>
      <c r="E669" s="340"/>
      <c r="F669" s="340"/>
      <c r="R669" s="341"/>
      <c r="S669" s="341"/>
      <c r="T669" s="335"/>
    </row>
    <row r="670" spans="1:20" s="339" customFormat="1">
      <c r="A670" s="340"/>
      <c r="B670" s="340"/>
      <c r="D670" s="340"/>
      <c r="E670" s="340"/>
      <c r="F670" s="340"/>
      <c r="R670" s="341"/>
      <c r="S670" s="341"/>
      <c r="T670" s="335"/>
    </row>
    <row r="671" spans="1:20" s="339" customFormat="1">
      <c r="A671" s="340"/>
      <c r="B671" s="340"/>
      <c r="D671" s="340"/>
      <c r="E671" s="340"/>
      <c r="F671" s="340"/>
      <c r="R671" s="341"/>
      <c r="S671" s="341"/>
      <c r="T671" s="335"/>
    </row>
    <row r="672" spans="1:20" s="339" customFormat="1">
      <c r="A672" s="340"/>
      <c r="B672" s="340"/>
      <c r="D672" s="340"/>
      <c r="E672" s="340"/>
      <c r="F672" s="340"/>
      <c r="R672" s="341"/>
      <c r="S672" s="341"/>
      <c r="T672" s="335"/>
    </row>
    <row r="673" spans="1:20" s="339" customFormat="1">
      <c r="A673" s="340"/>
      <c r="B673" s="340"/>
      <c r="D673" s="340"/>
      <c r="E673" s="340"/>
      <c r="F673" s="340"/>
      <c r="R673" s="341"/>
      <c r="S673" s="341"/>
      <c r="T673" s="335"/>
    </row>
    <row r="674" spans="1:20" s="339" customFormat="1">
      <c r="A674" s="340"/>
      <c r="B674" s="340"/>
      <c r="D674" s="340"/>
      <c r="E674" s="340"/>
      <c r="F674" s="340"/>
      <c r="R674" s="341"/>
      <c r="S674" s="341"/>
      <c r="T674" s="335"/>
    </row>
    <row r="675" spans="1:20" s="339" customFormat="1">
      <c r="A675" s="340"/>
      <c r="B675" s="340"/>
      <c r="D675" s="340"/>
      <c r="E675" s="340"/>
      <c r="F675" s="340"/>
      <c r="R675" s="341"/>
      <c r="S675" s="341"/>
      <c r="T675" s="335"/>
    </row>
    <row r="676" spans="1:20" s="339" customFormat="1">
      <c r="A676" s="340"/>
      <c r="B676" s="340"/>
      <c r="D676" s="340"/>
      <c r="E676" s="340"/>
      <c r="F676" s="340"/>
      <c r="R676" s="341"/>
      <c r="S676" s="341"/>
      <c r="T676" s="335"/>
    </row>
    <row r="677" spans="1:20" s="339" customFormat="1">
      <c r="A677" s="340"/>
      <c r="B677" s="340"/>
      <c r="D677" s="340"/>
      <c r="E677" s="340"/>
      <c r="F677" s="340"/>
      <c r="R677" s="341"/>
      <c r="S677" s="341"/>
      <c r="T677" s="335"/>
    </row>
    <row r="678" spans="1:20" s="339" customFormat="1">
      <c r="A678" s="340"/>
      <c r="B678" s="340"/>
      <c r="D678" s="340"/>
      <c r="E678" s="340"/>
      <c r="F678" s="340"/>
      <c r="R678" s="341"/>
      <c r="S678" s="341"/>
      <c r="T678" s="335"/>
    </row>
    <row r="679" spans="1:20" s="339" customFormat="1">
      <c r="A679" s="340"/>
      <c r="B679" s="340"/>
      <c r="D679" s="340"/>
      <c r="E679" s="340"/>
      <c r="F679" s="340"/>
      <c r="R679" s="341"/>
      <c r="S679" s="341"/>
      <c r="T679" s="335"/>
    </row>
    <row r="680" spans="1:20" s="339" customFormat="1">
      <c r="A680" s="340"/>
      <c r="B680" s="340"/>
      <c r="D680" s="340"/>
      <c r="E680" s="340"/>
      <c r="F680" s="340"/>
      <c r="R680" s="341"/>
      <c r="S680" s="341"/>
      <c r="T680" s="335"/>
    </row>
    <row r="681" spans="1:20" s="339" customFormat="1">
      <c r="A681" s="340"/>
      <c r="B681" s="340"/>
      <c r="D681" s="340"/>
      <c r="E681" s="340"/>
      <c r="F681" s="340"/>
      <c r="R681" s="341"/>
      <c r="S681" s="341"/>
      <c r="T681" s="335"/>
    </row>
    <row r="682" spans="1:20" s="339" customFormat="1">
      <c r="A682" s="340"/>
      <c r="B682" s="340"/>
      <c r="D682" s="340"/>
      <c r="E682" s="340"/>
      <c r="F682" s="340"/>
      <c r="R682" s="341"/>
      <c r="S682" s="341"/>
      <c r="T682" s="335"/>
    </row>
    <row r="683" spans="1:20" s="339" customFormat="1">
      <c r="A683" s="340"/>
      <c r="B683" s="340"/>
      <c r="D683" s="340"/>
      <c r="E683" s="340"/>
      <c r="F683" s="340"/>
      <c r="R683" s="341"/>
      <c r="S683" s="341"/>
      <c r="T683" s="335"/>
    </row>
    <row r="684" spans="1:20" s="339" customFormat="1">
      <c r="A684" s="340"/>
      <c r="B684" s="340"/>
      <c r="D684" s="340"/>
      <c r="E684" s="340"/>
      <c r="F684" s="340"/>
      <c r="R684" s="341"/>
      <c r="S684" s="341"/>
      <c r="T684" s="335"/>
    </row>
    <row r="685" spans="1:20" s="339" customFormat="1">
      <c r="A685" s="340"/>
      <c r="B685" s="340"/>
      <c r="D685" s="340"/>
      <c r="E685" s="340"/>
      <c r="F685" s="340"/>
      <c r="R685" s="341"/>
      <c r="S685" s="341"/>
      <c r="T685" s="335"/>
    </row>
    <row r="686" spans="1:20" s="339" customFormat="1">
      <c r="A686" s="340"/>
      <c r="B686" s="340"/>
      <c r="D686" s="340"/>
      <c r="E686" s="340"/>
      <c r="F686" s="340"/>
      <c r="R686" s="341"/>
      <c r="S686" s="341"/>
      <c r="T686" s="335"/>
    </row>
    <row r="687" spans="1:20" s="339" customFormat="1">
      <c r="A687" s="340"/>
      <c r="B687" s="340"/>
      <c r="D687" s="340"/>
      <c r="E687" s="340"/>
      <c r="F687" s="340"/>
      <c r="R687" s="341"/>
      <c r="S687" s="341"/>
      <c r="T687" s="335"/>
    </row>
    <row r="688" spans="1:20" s="339" customFormat="1">
      <c r="A688" s="340"/>
      <c r="B688" s="340"/>
      <c r="D688" s="340"/>
      <c r="E688" s="340"/>
      <c r="F688" s="340"/>
      <c r="R688" s="341"/>
      <c r="S688" s="341"/>
      <c r="T688" s="335"/>
    </row>
    <row r="689" spans="1:20" s="339" customFormat="1">
      <c r="A689" s="340"/>
      <c r="B689" s="340"/>
      <c r="D689" s="340"/>
      <c r="E689" s="340"/>
      <c r="F689" s="340"/>
      <c r="R689" s="341"/>
      <c r="S689" s="341"/>
      <c r="T689" s="335"/>
    </row>
    <row r="690" spans="1:20" s="339" customFormat="1">
      <c r="A690" s="340"/>
      <c r="B690" s="340"/>
      <c r="D690" s="340"/>
      <c r="E690" s="340"/>
      <c r="F690" s="340"/>
      <c r="R690" s="341"/>
      <c r="S690" s="341"/>
      <c r="T690" s="335"/>
    </row>
    <row r="691" spans="1:20" s="339" customFormat="1">
      <c r="A691" s="340"/>
      <c r="B691" s="340"/>
      <c r="D691" s="340"/>
      <c r="E691" s="340"/>
      <c r="F691" s="340"/>
      <c r="R691" s="341"/>
      <c r="S691" s="341"/>
      <c r="T691" s="335"/>
    </row>
    <row r="692" spans="1:20" s="339" customFormat="1">
      <c r="A692" s="340"/>
      <c r="B692" s="340"/>
      <c r="D692" s="340"/>
      <c r="E692" s="340"/>
      <c r="F692" s="340"/>
      <c r="R692" s="341"/>
      <c r="S692" s="341"/>
      <c r="T692" s="335"/>
    </row>
    <row r="693" spans="1:20" s="339" customFormat="1">
      <c r="A693" s="340"/>
      <c r="B693" s="340"/>
      <c r="D693" s="340"/>
      <c r="E693" s="340"/>
      <c r="F693" s="340"/>
      <c r="R693" s="341"/>
      <c r="S693" s="341"/>
      <c r="T693" s="335"/>
    </row>
    <row r="694" spans="1:20" s="339" customFormat="1">
      <c r="A694" s="340"/>
      <c r="B694" s="340"/>
      <c r="D694" s="340"/>
      <c r="E694" s="340"/>
      <c r="F694" s="340"/>
      <c r="R694" s="341"/>
      <c r="S694" s="341"/>
      <c r="T694" s="335"/>
    </row>
    <row r="695" spans="1:20" s="339" customFormat="1">
      <c r="A695" s="340"/>
      <c r="B695" s="340"/>
      <c r="D695" s="340"/>
      <c r="E695" s="340"/>
      <c r="F695" s="340"/>
      <c r="R695" s="341"/>
      <c r="S695" s="341"/>
      <c r="T695" s="335"/>
    </row>
    <row r="696" spans="1:20" s="339" customFormat="1">
      <c r="A696" s="340"/>
      <c r="B696" s="340"/>
      <c r="D696" s="340"/>
      <c r="E696" s="340"/>
      <c r="F696" s="340"/>
      <c r="R696" s="341"/>
      <c r="S696" s="341"/>
      <c r="T696" s="335"/>
    </row>
    <row r="697" spans="1:20" s="339" customFormat="1">
      <c r="A697" s="340"/>
      <c r="B697" s="340"/>
      <c r="D697" s="340"/>
      <c r="E697" s="340"/>
      <c r="F697" s="340"/>
      <c r="R697" s="341"/>
      <c r="S697" s="341"/>
      <c r="T697" s="335"/>
    </row>
    <row r="698" spans="1:20" s="339" customFormat="1">
      <c r="A698" s="340"/>
      <c r="B698" s="340"/>
      <c r="D698" s="340"/>
      <c r="E698" s="340"/>
      <c r="F698" s="340"/>
      <c r="R698" s="341"/>
      <c r="S698" s="341"/>
      <c r="T698" s="335"/>
    </row>
    <row r="699" spans="1:20" s="339" customFormat="1">
      <c r="A699" s="340"/>
      <c r="B699" s="340"/>
      <c r="D699" s="340"/>
      <c r="E699" s="340"/>
      <c r="F699" s="340"/>
      <c r="R699" s="341"/>
      <c r="S699" s="341"/>
      <c r="T699" s="335"/>
    </row>
    <row r="700" spans="1:20" s="339" customFormat="1">
      <c r="A700" s="340"/>
      <c r="B700" s="340"/>
      <c r="D700" s="340"/>
      <c r="E700" s="340"/>
      <c r="F700" s="340"/>
      <c r="R700" s="341"/>
      <c r="S700" s="341"/>
      <c r="T700" s="335"/>
    </row>
    <row r="701" spans="1:20" s="339" customFormat="1">
      <c r="A701" s="340"/>
      <c r="B701" s="340"/>
      <c r="D701" s="340"/>
      <c r="E701" s="340"/>
      <c r="F701" s="340"/>
      <c r="R701" s="341"/>
      <c r="S701" s="341"/>
      <c r="T701" s="335"/>
    </row>
    <row r="702" spans="1:20" s="339" customFormat="1">
      <c r="A702" s="340"/>
      <c r="B702" s="340"/>
      <c r="D702" s="340"/>
      <c r="E702" s="340"/>
      <c r="F702" s="340"/>
      <c r="R702" s="341"/>
      <c r="S702" s="341"/>
      <c r="T702" s="335"/>
    </row>
    <row r="703" spans="1:20" s="339" customFormat="1">
      <c r="A703" s="340"/>
      <c r="B703" s="340"/>
      <c r="D703" s="340"/>
      <c r="E703" s="340"/>
      <c r="F703" s="340"/>
      <c r="R703" s="341"/>
      <c r="S703" s="341"/>
      <c r="T703" s="335"/>
    </row>
    <row r="704" spans="1:20" s="339" customFormat="1">
      <c r="A704" s="340"/>
      <c r="B704" s="340"/>
      <c r="D704" s="340"/>
      <c r="E704" s="340"/>
      <c r="F704" s="340"/>
      <c r="R704" s="341"/>
      <c r="S704" s="341"/>
      <c r="T704" s="335"/>
    </row>
    <row r="705" spans="1:20" s="339" customFormat="1">
      <c r="A705" s="340"/>
      <c r="B705" s="340"/>
      <c r="D705" s="340"/>
      <c r="E705" s="340"/>
      <c r="F705" s="340"/>
      <c r="R705" s="341"/>
      <c r="S705" s="341"/>
      <c r="T705" s="335"/>
    </row>
    <row r="706" spans="1:20" s="339" customFormat="1">
      <c r="A706" s="340"/>
      <c r="B706" s="340"/>
      <c r="D706" s="340"/>
      <c r="E706" s="340"/>
      <c r="F706" s="340"/>
      <c r="R706" s="341"/>
      <c r="S706" s="341"/>
      <c r="T706" s="335"/>
    </row>
    <row r="707" spans="1:20" s="339" customFormat="1">
      <c r="A707" s="340"/>
      <c r="B707" s="340"/>
      <c r="D707" s="340"/>
      <c r="E707" s="340"/>
      <c r="F707" s="340"/>
      <c r="R707" s="341"/>
      <c r="S707" s="341"/>
      <c r="T707" s="335"/>
    </row>
    <row r="708" spans="1:20" s="339" customFormat="1">
      <c r="A708" s="340"/>
      <c r="B708" s="340"/>
      <c r="D708" s="340"/>
      <c r="E708" s="340"/>
      <c r="F708" s="340"/>
      <c r="R708" s="341"/>
      <c r="S708" s="341"/>
      <c r="T708" s="335"/>
    </row>
    <row r="709" spans="1:20" s="339" customFormat="1">
      <c r="A709" s="340"/>
      <c r="B709" s="340"/>
      <c r="D709" s="340"/>
      <c r="E709" s="340"/>
      <c r="F709" s="340"/>
      <c r="R709" s="341"/>
      <c r="S709" s="341"/>
      <c r="T709" s="335"/>
    </row>
    <row r="710" spans="1:20" s="339" customFormat="1">
      <c r="A710" s="340"/>
      <c r="B710" s="340"/>
      <c r="D710" s="340"/>
      <c r="E710" s="340"/>
      <c r="F710" s="340"/>
      <c r="R710" s="341"/>
      <c r="S710" s="341"/>
      <c r="T710" s="335"/>
    </row>
    <row r="711" spans="1:20" s="339" customFormat="1">
      <c r="A711" s="340"/>
      <c r="B711" s="340"/>
      <c r="D711" s="340"/>
      <c r="E711" s="340"/>
      <c r="F711" s="340"/>
      <c r="R711" s="341"/>
      <c r="S711" s="341"/>
      <c r="T711" s="335"/>
    </row>
    <row r="712" spans="1:20" s="339" customFormat="1">
      <c r="A712" s="340"/>
      <c r="B712" s="340"/>
      <c r="D712" s="340"/>
      <c r="E712" s="340"/>
      <c r="F712" s="340"/>
      <c r="R712" s="341"/>
      <c r="S712" s="341"/>
      <c r="T712" s="335"/>
    </row>
    <row r="713" spans="1:20" s="339" customFormat="1">
      <c r="A713" s="340"/>
      <c r="B713" s="340"/>
      <c r="D713" s="340"/>
      <c r="E713" s="340"/>
      <c r="F713" s="340"/>
      <c r="R713" s="341"/>
      <c r="S713" s="341"/>
      <c r="T713" s="335"/>
    </row>
    <row r="714" spans="1:20" s="339" customFormat="1">
      <c r="A714" s="340"/>
      <c r="B714" s="340"/>
      <c r="D714" s="340"/>
      <c r="E714" s="340"/>
      <c r="F714" s="340"/>
      <c r="R714" s="341"/>
      <c r="S714" s="341"/>
      <c r="T714" s="335"/>
    </row>
    <row r="715" spans="1:20" s="339" customFormat="1">
      <c r="A715" s="340"/>
      <c r="B715" s="340"/>
      <c r="D715" s="340"/>
      <c r="E715" s="340"/>
      <c r="F715" s="340"/>
      <c r="R715" s="341"/>
      <c r="S715" s="341"/>
      <c r="T715" s="335"/>
    </row>
    <row r="716" spans="1:20" s="339" customFormat="1">
      <c r="A716" s="340"/>
      <c r="B716" s="340"/>
      <c r="D716" s="340"/>
      <c r="E716" s="340"/>
      <c r="F716" s="340"/>
      <c r="R716" s="341"/>
      <c r="S716" s="341"/>
      <c r="T716" s="335"/>
    </row>
    <row r="717" spans="1:20" s="339" customFormat="1">
      <c r="A717" s="340"/>
      <c r="B717" s="340"/>
      <c r="D717" s="340"/>
      <c r="E717" s="340"/>
      <c r="F717" s="340"/>
      <c r="R717" s="341"/>
      <c r="S717" s="341"/>
      <c r="T717" s="335"/>
    </row>
    <row r="718" spans="1:20" s="339" customFormat="1">
      <c r="A718" s="340"/>
      <c r="B718" s="340"/>
      <c r="D718" s="340"/>
      <c r="E718" s="340"/>
      <c r="F718" s="340"/>
      <c r="R718" s="341"/>
      <c r="S718" s="341"/>
      <c r="T718" s="335"/>
    </row>
    <row r="719" spans="1:20" s="339" customFormat="1">
      <c r="A719" s="340"/>
      <c r="B719" s="340"/>
      <c r="D719" s="340"/>
      <c r="E719" s="340"/>
      <c r="F719" s="340"/>
      <c r="R719" s="341"/>
      <c r="S719" s="341"/>
      <c r="T719" s="335"/>
    </row>
    <row r="720" spans="1:20" s="339" customFormat="1">
      <c r="A720" s="340"/>
      <c r="B720" s="340"/>
      <c r="D720" s="340"/>
      <c r="E720" s="340"/>
      <c r="F720" s="340"/>
      <c r="R720" s="341"/>
      <c r="S720" s="341"/>
      <c r="T720" s="335"/>
    </row>
    <row r="721" spans="1:20" s="339" customFormat="1">
      <c r="A721" s="340"/>
      <c r="B721" s="340"/>
      <c r="D721" s="340"/>
      <c r="E721" s="340"/>
      <c r="F721" s="340"/>
      <c r="R721" s="341"/>
      <c r="S721" s="341"/>
      <c r="T721" s="335"/>
    </row>
    <row r="722" spans="1:20" s="339" customFormat="1">
      <c r="A722" s="340"/>
      <c r="B722" s="340"/>
      <c r="D722" s="340"/>
      <c r="E722" s="340"/>
      <c r="F722" s="340"/>
      <c r="R722" s="341"/>
      <c r="S722" s="341"/>
      <c r="T722" s="335"/>
    </row>
    <row r="723" spans="1:20" s="339" customFormat="1">
      <c r="A723" s="340"/>
      <c r="B723" s="340"/>
      <c r="D723" s="340"/>
      <c r="E723" s="340"/>
      <c r="F723" s="340"/>
      <c r="R723" s="341"/>
      <c r="S723" s="341"/>
      <c r="T723" s="335"/>
    </row>
    <row r="724" spans="1:20" s="339" customFormat="1">
      <c r="A724" s="340"/>
      <c r="B724" s="340"/>
      <c r="D724" s="340"/>
      <c r="E724" s="340"/>
      <c r="F724" s="340"/>
      <c r="R724" s="341"/>
      <c r="S724" s="341"/>
      <c r="T724" s="335"/>
    </row>
    <row r="725" spans="1:20" s="339" customFormat="1">
      <c r="A725" s="340"/>
      <c r="B725" s="340"/>
      <c r="D725" s="340"/>
      <c r="E725" s="340"/>
      <c r="F725" s="340"/>
      <c r="R725" s="341"/>
      <c r="S725" s="341"/>
      <c r="T725" s="335"/>
    </row>
    <row r="726" spans="1:20" s="339" customFormat="1">
      <c r="A726" s="340"/>
      <c r="B726" s="340"/>
      <c r="D726" s="340"/>
      <c r="E726" s="340"/>
      <c r="F726" s="340"/>
      <c r="R726" s="341"/>
      <c r="S726" s="341"/>
      <c r="T726" s="335"/>
    </row>
    <row r="727" spans="1:20" s="339" customFormat="1">
      <c r="A727" s="340"/>
      <c r="B727" s="340"/>
      <c r="D727" s="340"/>
      <c r="E727" s="340"/>
      <c r="F727" s="340"/>
      <c r="R727" s="341"/>
      <c r="S727" s="341"/>
      <c r="T727" s="335"/>
    </row>
    <row r="728" spans="1:20" s="339" customFormat="1">
      <c r="A728" s="340"/>
      <c r="B728" s="340"/>
      <c r="D728" s="340"/>
      <c r="E728" s="340"/>
      <c r="F728" s="340"/>
      <c r="R728" s="341"/>
      <c r="S728" s="341"/>
      <c r="T728" s="335"/>
    </row>
    <row r="729" spans="1:20" s="339" customFormat="1">
      <c r="A729" s="340"/>
      <c r="B729" s="340"/>
      <c r="D729" s="340"/>
      <c r="E729" s="340"/>
      <c r="F729" s="340"/>
      <c r="R729" s="341"/>
      <c r="S729" s="341"/>
      <c r="T729" s="335"/>
    </row>
    <row r="730" spans="1:20" s="339" customFormat="1">
      <c r="A730" s="340"/>
      <c r="B730" s="340"/>
      <c r="D730" s="340"/>
      <c r="E730" s="340"/>
      <c r="F730" s="340"/>
      <c r="R730" s="341"/>
      <c r="S730" s="341"/>
      <c r="T730" s="335"/>
    </row>
    <row r="731" spans="1:20" s="339" customFormat="1">
      <c r="A731" s="340"/>
      <c r="B731" s="340"/>
      <c r="D731" s="340"/>
      <c r="E731" s="340"/>
      <c r="F731" s="340"/>
      <c r="R731" s="341"/>
      <c r="S731" s="341"/>
      <c r="T731" s="335"/>
    </row>
    <row r="732" spans="1:20" s="339" customFormat="1">
      <c r="A732" s="340"/>
      <c r="B732" s="340"/>
      <c r="D732" s="340"/>
      <c r="E732" s="340"/>
      <c r="F732" s="340"/>
      <c r="R732" s="341"/>
      <c r="S732" s="341"/>
      <c r="T732" s="335"/>
    </row>
    <row r="733" spans="1:20" s="339" customFormat="1">
      <c r="A733" s="340"/>
      <c r="B733" s="340"/>
      <c r="D733" s="340"/>
      <c r="E733" s="340"/>
      <c r="F733" s="340"/>
      <c r="R733" s="341"/>
      <c r="S733" s="341"/>
      <c r="T733" s="335"/>
    </row>
    <row r="734" spans="1:20" s="339" customFormat="1">
      <c r="A734" s="340"/>
      <c r="B734" s="340"/>
      <c r="D734" s="340"/>
      <c r="E734" s="340"/>
      <c r="F734" s="340"/>
      <c r="R734" s="341"/>
      <c r="S734" s="341"/>
      <c r="T734" s="335"/>
    </row>
    <row r="735" spans="1:20" s="339" customFormat="1">
      <c r="A735" s="340"/>
      <c r="B735" s="340"/>
      <c r="D735" s="340"/>
      <c r="E735" s="340"/>
      <c r="F735" s="340"/>
      <c r="R735" s="341"/>
      <c r="S735" s="341"/>
      <c r="T735" s="335"/>
    </row>
    <row r="736" spans="1:20" s="339" customFormat="1">
      <c r="A736" s="340"/>
      <c r="B736" s="340"/>
      <c r="D736" s="340"/>
      <c r="E736" s="340"/>
      <c r="F736" s="340"/>
      <c r="R736" s="341"/>
      <c r="S736" s="341"/>
      <c r="T736" s="335"/>
    </row>
    <row r="737" spans="1:20" s="339" customFormat="1">
      <c r="A737" s="340"/>
      <c r="B737" s="340"/>
      <c r="D737" s="340"/>
      <c r="E737" s="340"/>
      <c r="F737" s="340"/>
      <c r="R737" s="341"/>
      <c r="S737" s="341"/>
      <c r="T737" s="335"/>
    </row>
    <row r="738" spans="1:20" s="339" customFormat="1">
      <c r="A738" s="340"/>
      <c r="B738" s="340"/>
      <c r="D738" s="340"/>
      <c r="E738" s="340"/>
      <c r="F738" s="340"/>
      <c r="R738" s="341"/>
      <c r="S738" s="341"/>
      <c r="T738" s="335"/>
    </row>
    <row r="739" spans="1:20" s="339" customFormat="1">
      <c r="A739" s="340"/>
      <c r="B739" s="340"/>
      <c r="D739" s="340"/>
      <c r="E739" s="340"/>
      <c r="F739" s="340"/>
      <c r="R739" s="341"/>
      <c r="S739" s="341"/>
      <c r="T739" s="335"/>
    </row>
    <row r="740" spans="1:20" s="339" customFormat="1">
      <c r="A740" s="340"/>
      <c r="B740" s="340"/>
      <c r="D740" s="340"/>
      <c r="E740" s="340"/>
      <c r="F740" s="340"/>
      <c r="R740" s="341"/>
      <c r="S740" s="341"/>
      <c r="T740" s="335"/>
    </row>
    <row r="741" spans="1:20" s="339" customFormat="1">
      <c r="A741" s="340"/>
      <c r="B741" s="340"/>
      <c r="D741" s="340"/>
      <c r="E741" s="340"/>
      <c r="F741" s="340"/>
      <c r="R741" s="341"/>
      <c r="S741" s="341"/>
      <c r="T741" s="335"/>
    </row>
    <row r="742" spans="1:20" s="339" customFormat="1">
      <c r="A742" s="340"/>
      <c r="B742" s="340"/>
      <c r="D742" s="340"/>
      <c r="E742" s="340"/>
      <c r="F742" s="340"/>
      <c r="R742" s="341"/>
      <c r="S742" s="341"/>
      <c r="T742" s="335"/>
    </row>
    <row r="743" spans="1:20" s="339" customFormat="1">
      <c r="A743" s="340"/>
      <c r="B743" s="340"/>
      <c r="D743" s="340"/>
      <c r="E743" s="340"/>
      <c r="F743" s="340"/>
      <c r="R743" s="341"/>
      <c r="S743" s="341"/>
      <c r="T743" s="335"/>
    </row>
    <row r="744" spans="1:20" s="339" customFormat="1">
      <c r="A744" s="340"/>
      <c r="B744" s="340"/>
      <c r="D744" s="340"/>
      <c r="E744" s="340"/>
      <c r="F744" s="340"/>
      <c r="R744" s="341"/>
      <c r="S744" s="341"/>
      <c r="T744" s="335"/>
    </row>
    <row r="745" spans="1:20" s="339" customFormat="1">
      <c r="A745" s="340"/>
      <c r="B745" s="340"/>
      <c r="D745" s="340"/>
      <c r="E745" s="340"/>
      <c r="F745" s="340"/>
      <c r="R745" s="341"/>
      <c r="S745" s="341"/>
      <c r="T745" s="335"/>
    </row>
    <row r="746" spans="1:20" s="339" customFormat="1">
      <c r="A746" s="340"/>
      <c r="B746" s="340"/>
      <c r="D746" s="340"/>
      <c r="E746" s="340"/>
      <c r="F746" s="340"/>
      <c r="R746" s="341"/>
      <c r="S746" s="341"/>
      <c r="T746" s="335"/>
    </row>
    <row r="747" spans="1:20" s="339" customFormat="1">
      <c r="A747" s="340"/>
      <c r="B747" s="340"/>
      <c r="D747" s="340"/>
      <c r="E747" s="340"/>
      <c r="F747" s="340"/>
      <c r="R747" s="341"/>
      <c r="S747" s="341"/>
      <c r="T747" s="335"/>
    </row>
    <row r="748" spans="1:20" s="339" customFormat="1">
      <c r="A748" s="340"/>
      <c r="B748" s="340"/>
      <c r="D748" s="340"/>
      <c r="E748" s="340"/>
      <c r="F748" s="340"/>
      <c r="R748" s="341"/>
      <c r="S748" s="341"/>
      <c r="T748" s="335"/>
    </row>
    <row r="749" spans="1:20" s="339" customFormat="1">
      <c r="A749" s="340"/>
      <c r="B749" s="340"/>
      <c r="D749" s="340"/>
      <c r="E749" s="340"/>
      <c r="F749" s="340"/>
      <c r="R749" s="341"/>
      <c r="S749" s="341"/>
      <c r="T749" s="335"/>
    </row>
    <row r="750" spans="1:20" s="339" customFormat="1">
      <c r="A750" s="340"/>
      <c r="B750" s="340"/>
      <c r="D750" s="340"/>
      <c r="E750" s="340"/>
      <c r="F750" s="340"/>
      <c r="R750" s="341"/>
      <c r="S750" s="341"/>
      <c r="T750" s="335"/>
    </row>
    <row r="751" spans="1:20" s="339" customFormat="1">
      <c r="A751" s="340"/>
      <c r="B751" s="340"/>
      <c r="D751" s="340"/>
      <c r="E751" s="340"/>
      <c r="F751" s="340"/>
      <c r="R751" s="341"/>
      <c r="S751" s="341"/>
      <c r="T751" s="335"/>
    </row>
    <row r="752" spans="1:20" s="339" customFormat="1">
      <c r="A752" s="340"/>
      <c r="B752" s="340"/>
      <c r="D752" s="340"/>
      <c r="E752" s="340"/>
      <c r="F752" s="340"/>
      <c r="R752" s="341"/>
      <c r="S752" s="341"/>
      <c r="T752" s="335"/>
    </row>
    <row r="753" spans="1:20" s="339" customFormat="1">
      <c r="A753" s="340"/>
      <c r="B753" s="340"/>
      <c r="D753" s="340"/>
      <c r="E753" s="340"/>
      <c r="F753" s="340"/>
      <c r="R753" s="341"/>
      <c r="S753" s="341"/>
      <c r="T753" s="335"/>
    </row>
    <row r="754" spans="1:20" s="339" customFormat="1">
      <c r="A754" s="340"/>
      <c r="B754" s="340"/>
      <c r="D754" s="340"/>
      <c r="E754" s="340"/>
      <c r="F754" s="340"/>
      <c r="R754" s="341"/>
      <c r="S754" s="341"/>
      <c r="T754" s="335"/>
    </row>
    <row r="755" spans="1:20" s="339" customFormat="1">
      <c r="A755" s="340"/>
      <c r="B755" s="340"/>
      <c r="D755" s="340"/>
      <c r="E755" s="340"/>
      <c r="F755" s="340"/>
      <c r="R755" s="341"/>
      <c r="S755" s="341"/>
      <c r="T755" s="335"/>
    </row>
    <row r="756" spans="1:20" s="339" customFormat="1">
      <c r="A756" s="340"/>
      <c r="B756" s="340"/>
      <c r="D756" s="340"/>
      <c r="E756" s="340"/>
      <c r="F756" s="340"/>
      <c r="R756" s="341"/>
      <c r="S756" s="341"/>
      <c r="T756" s="335"/>
    </row>
    <row r="757" spans="1:20" s="339" customFormat="1">
      <c r="A757" s="340"/>
      <c r="B757" s="340"/>
      <c r="D757" s="340"/>
      <c r="E757" s="340"/>
      <c r="F757" s="340"/>
      <c r="R757" s="341"/>
      <c r="S757" s="341"/>
      <c r="T757" s="335"/>
    </row>
    <row r="758" spans="1:20" s="339" customFormat="1">
      <c r="A758" s="340"/>
      <c r="B758" s="340"/>
      <c r="D758" s="340"/>
      <c r="E758" s="340"/>
      <c r="F758" s="340"/>
      <c r="R758" s="341"/>
      <c r="S758" s="341"/>
      <c r="T758" s="335"/>
    </row>
    <row r="759" spans="1:20" s="339" customFormat="1">
      <c r="A759" s="340"/>
      <c r="B759" s="340"/>
      <c r="D759" s="340"/>
      <c r="E759" s="340"/>
      <c r="F759" s="340"/>
      <c r="R759" s="341"/>
      <c r="S759" s="341"/>
      <c r="T759" s="335"/>
    </row>
    <row r="760" spans="1:20" s="339" customFormat="1">
      <c r="A760" s="340"/>
      <c r="B760" s="340"/>
      <c r="D760" s="340"/>
      <c r="E760" s="340"/>
      <c r="F760" s="340"/>
      <c r="R760" s="341"/>
      <c r="S760" s="341"/>
      <c r="T760" s="335"/>
    </row>
    <row r="761" spans="1:20" s="339" customFormat="1">
      <c r="A761" s="340"/>
      <c r="B761" s="340"/>
      <c r="D761" s="340"/>
      <c r="E761" s="340"/>
      <c r="F761" s="340"/>
      <c r="R761" s="341"/>
      <c r="S761" s="341"/>
      <c r="T761" s="335"/>
    </row>
    <row r="762" spans="1:20" s="339" customFormat="1">
      <c r="A762" s="340"/>
      <c r="B762" s="340"/>
      <c r="D762" s="340"/>
      <c r="E762" s="340"/>
      <c r="F762" s="340"/>
      <c r="R762" s="341"/>
      <c r="S762" s="341"/>
      <c r="T762" s="335"/>
    </row>
    <row r="763" spans="1:20" s="339" customFormat="1">
      <c r="A763" s="340"/>
      <c r="B763" s="340"/>
      <c r="D763" s="340"/>
      <c r="E763" s="340"/>
      <c r="F763" s="340"/>
      <c r="R763" s="341"/>
      <c r="S763" s="341"/>
      <c r="T763" s="335"/>
    </row>
    <row r="764" spans="1:20" s="339" customFormat="1">
      <c r="A764" s="340"/>
      <c r="B764" s="340"/>
      <c r="D764" s="340"/>
      <c r="E764" s="340"/>
      <c r="F764" s="340"/>
      <c r="R764" s="341"/>
      <c r="S764" s="341"/>
      <c r="T764" s="335"/>
    </row>
    <row r="765" spans="1:20" s="339" customFormat="1">
      <c r="A765" s="340"/>
      <c r="B765" s="340"/>
      <c r="D765" s="340"/>
      <c r="E765" s="340"/>
      <c r="F765" s="340"/>
      <c r="R765" s="341"/>
      <c r="S765" s="341"/>
      <c r="T765" s="335"/>
    </row>
    <row r="766" spans="1:20" s="339" customFormat="1">
      <c r="A766" s="340"/>
      <c r="B766" s="340"/>
      <c r="D766" s="340"/>
      <c r="E766" s="340"/>
      <c r="F766" s="340"/>
      <c r="R766" s="341"/>
      <c r="S766" s="341"/>
      <c r="T766" s="335"/>
    </row>
    <row r="767" spans="1:20" s="339" customFormat="1">
      <c r="A767" s="340"/>
      <c r="B767" s="340"/>
      <c r="D767" s="340"/>
      <c r="E767" s="340"/>
      <c r="F767" s="340"/>
      <c r="R767" s="341"/>
      <c r="S767" s="341"/>
      <c r="T767" s="335"/>
    </row>
    <row r="768" spans="1:20" s="339" customFormat="1">
      <c r="A768" s="340"/>
      <c r="B768" s="340"/>
      <c r="D768" s="340"/>
      <c r="E768" s="340"/>
      <c r="F768" s="340"/>
      <c r="R768" s="341"/>
      <c r="S768" s="341"/>
      <c r="T768" s="335"/>
    </row>
    <row r="769" spans="1:20" s="339" customFormat="1">
      <c r="A769" s="340"/>
      <c r="B769" s="340"/>
      <c r="D769" s="340"/>
      <c r="E769" s="340"/>
      <c r="F769" s="340"/>
      <c r="R769" s="341"/>
      <c r="S769" s="341"/>
      <c r="T769" s="335"/>
    </row>
    <row r="770" spans="1:20" s="339" customFormat="1">
      <c r="A770" s="340"/>
      <c r="B770" s="340"/>
      <c r="D770" s="340"/>
      <c r="E770" s="340"/>
      <c r="F770" s="340"/>
      <c r="R770" s="341"/>
      <c r="S770" s="341"/>
      <c r="T770" s="335"/>
    </row>
    <row r="771" spans="1:20" s="339" customFormat="1">
      <c r="A771" s="340"/>
      <c r="B771" s="340"/>
      <c r="D771" s="340"/>
      <c r="E771" s="340"/>
      <c r="F771" s="340"/>
      <c r="R771" s="341"/>
      <c r="S771" s="341"/>
      <c r="T771" s="335"/>
    </row>
    <row r="772" spans="1:20" s="339" customFormat="1">
      <c r="A772" s="340"/>
      <c r="B772" s="340"/>
      <c r="D772" s="340"/>
      <c r="E772" s="340"/>
      <c r="F772" s="340"/>
      <c r="R772" s="341"/>
      <c r="S772" s="341"/>
      <c r="T772" s="335"/>
    </row>
    <row r="773" spans="1:20" s="339" customFormat="1">
      <c r="A773" s="340"/>
      <c r="B773" s="340"/>
      <c r="D773" s="340"/>
      <c r="E773" s="340"/>
      <c r="F773" s="340"/>
      <c r="R773" s="341"/>
      <c r="S773" s="341"/>
      <c r="T773" s="335"/>
    </row>
    <row r="774" spans="1:20" s="339" customFormat="1">
      <c r="A774" s="340"/>
      <c r="B774" s="340"/>
      <c r="D774" s="340"/>
      <c r="E774" s="340"/>
      <c r="F774" s="340"/>
      <c r="R774" s="341"/>
      <c r="S774" s="341"/>
      <c r="T774" s="335"/>
    </row>
    <row r="775" spans="1:20" s="339" customFormat="1">
      <c r="A775" s="340"/>
      <c r="B775" s="340"/>
      <c r="D775" s="340"/>
      <c r="E775" s="340"/>
      <c r="F775" s="340"/>
      <c r="R775" s="341"/>
      <c r="S775" s="341"/>
      <c r="T775" s="335"/>
    </row>
    <row r="776" spans="1:20" s="339" customFormat="1">
      <c r="A776" s="340"/>
      <c r="B776" s="340"/>
      <c r="D776" s="340"/>
      <c r="E776" s="340"/>
      <c r="F776" s="340"/>
      <c r="R776" s="341"/>
      <c r="S776" s="341"/>
      <c r="T776" s="335"/>
    </row>
    <row r="777" spans="1:20" s="339" customFormat="1">
      <c r="A777" s="340"/>
      <c r="B777" s="340"/>
      <c r="D777" s="340"/>
      <c r="E777" s="340"/>
      <c r="F777" s="340"/>
      <c r="R777" s="341"/>
      <c r="S777" s="341"/>
      <c r="T777" s="335"/>
    </row>
    <row r="778" spans="1:20" s="339" customFormat="1">
      <c r="A778" s="340"/>
      <c r="B778" s="340"/>
      <c r="D778" s="340"/>
      <c r="E778" s="340"/>
      <c r="F778" s="340"/>
      <c r="R778" s="341"/>
      <c r="S778" s="341"/>
      <c r="T778" s="335"/>
    </row>
    <row r="779" spans="1:20" s="339" customFormat="1">
      <c r="A779" s="340"/>
      <c r="B779" s="340"/>
      <c r="D779" s="340"/>
      <c r="E779" s="340"/>
      <c r="F779" s="340"/>
      <c r="R779" s="341"/>
      <c r="S779" s="341"/>
      <c r="T779" s="335"/>
    </row>
    <row r="780" spans="1:20" s="339" customFormat="1">
      <c r="A780" s="340"/>
      <c r="B780" s="340"/>
      <c r="D780" s="340"/>
      <c r="E780" s="340"/>
      <c r="F780" s="340"/>
      <c r="R780" s="341"/>
      <c r="S780" s="341"/>
      <c r="T780" s="335"/>
    </row>
    <row r="781" spans="1:20" s="339" customFormat="1">
      <c r="A781" s="340"/>
      <c r="B781" s="340"/>
      <c r="D781" s="340"/>
      <c r="E781" s="340"/>
      <c r="F781" s="340"/>
      <c r="R781" s="341"/>
      <c r="S781" s="341"/>
      <c r="T781" s="335"/>
    </row>
    <row r="782" spans="1:20" s="339" customFormat="1">
      <c r="A782" s="340"/>
      <c r="B782" s="340"/>
      <c r="D782" s="340"/>
      <c r="E782" s="340"/>
      <c r="F782" s="340"/>
      <c r="R782" s="341"/>
      <c r="S782" s="341"/>
      <c r="T782" s="335"/>
    </row>
    <row r="783" spans="1:20" s="339" customFormat="1">
      <c r="A783" s="340"/>
      <c r="B783" s="340"/>
      <c r="D783" s="340"/>
      <c r="E783" s="340"/>
      <c r="F783" s="340"/>
      <c r="R783" s="341"/>
      <c r="S783" s="341"/>
      <c r="T783" s="335"/>
    </row>
    <row r="784" spans="1:20" s="339" customFormat="1">
      <c r="A784" s="340"/>
      <c r="B784" s="340"/>
      <c r="D784" s="340"/>
      <c r="E784" s="340"/>
      <c r="F784" s="340"/>
      <c r="R784" s="341"/>
      <c r="S784" s="341"/>
      <c r="T784" s="335"/>
    </row>
    <row r="785" spans="1:20" s="339" customFormat="1">
      <c r="A785" s="340"/>
      <c r="B785" s="340"/>
      <c r="D785" s="340"/>
      <c r="E785" s="340"/>
      <c r="F785" s="340"/>
      <c r="R785" s="341"/>
      <c r="S785" s="341"/>
      <c r="T785" s="335"/>
    </row>
    <row r="786" spans="1:20" s="339" customFormat="1">
      <c r="A786" s="340"/>
      <c r="B786" s="340"/>
      <c r="D786" s="340"/>
      <c r="E786" s="340"/>
      <c r="F786" s="340"/>
      <c r="R786" s="341"/>
      <c r="S786" s="341"/>
      <c r="T786" s="335"/>
    </row>
    <row r="787" spans="1:20" s="339" customFormat="1">
      <c r="A787" s="340"/>
      <c r="B787" s="340"/>
      <c r="D787" s="340"/>
      <c r="E787" s="340"/>
      <c r="F787" s="340"/>
      <c r="R787" s="341"/>
      <c r="S787" s="341"/>
      <c r="T787" s="335"/>
    </row>
    <row r="788" spans="1:20" s="339" customFormat="1">
      <c r="A788" s="340"/>
      <c r="B788" s="340"/>
      <c r="D788" s="340"/>
      <c r="E788" s="340"/>
      <c r="F788" s="340"/>
      <c r="R788" s="341"/>
      <c r="S788" s="341"/>
      <c r="T788" s="335"/>
    </row>
    <row r="789" spans="1:20" s="339" customFormat="1">
      <c r="A789" s="340"/>
      <c r="B789" s="340"/>
      <c r="D789" s="340"/>
      <c r="E789" s="340"/>
      <c r="F789" s="340"/>
      <c r="R789" s="341"/>
      <c r="S789" s="341"/>
      <c r="T789" s="335"/>
    </row>
    <row r="790" spans="1:20" s="339" customFormat="1">
      <c r="A790" s="340"/>
      <c r="B790" s="340"/>
      <c r="D790" s="340"/>
      <c r="E790" s="340"/>
      <c r="F790" s="340"/>
      <c r="R790" s="341"/>
      <c r="S790" s="341"/>
      <c r="T790" s="335"/>
    </row>
    <row r="791" spans="1:20" s="339" customFormat="1">
      <c r="A791" s="340"/>
      <c r="B791" s="340"/>
      <c r="D791" s="340"/>
      <c r="E791" s="340"/>
      <c r="F791" s="340"/>
      <c r="R791" s="341"/>
      <c r="S791" s="341"/>
      <c r="T791" s="335"/>
    </row>
    <row r="792" spans="1:20" s="339" customFormat="1">
      <c r="A792" s="340"/>
      <c r="B792" s="340"/>
      <c r="D792" s="340"/>
      <c r="E792" s="340"/>
      <c r="F792" s="340"/>
      <c r="R792" s="341"/>
      <c r="S792" s="341"/>
      <c r="T792" s="335"/>
    </row>
    <row r="793" spans="1:20" s="339" customFormat="1">
      <c r="A793" s="340"/>
      <c r="B793" s="340"/>
      <c r="D793" s="340"/>
      <c r="E793" s="340"/>
      <c r="F793" s="340"/>
      <c r="R793" s="341"/>
      <c r="S793" s="341"/>
      <c r="T793" s="335"/>
    </row>
    <row r="794" spans="1:20" s="339" customFormat="1">
      <c r="A794" s="340"/>
      <c r="B794" s="340"/>
      <c r="D794" s="340"/>
      <c r="E794" s="340"/>
      <c r="F794" s="340"/>
      <c r="R794" s="341"/>
      <c r="S794" s="341"/>
      <c r="T794" s="335"/>
    </row>
    <row r="795" spans="1:20" s="339" customFormat="1">
      <c r="A795" s="340"/>
      <c r="B795" s="340"/>
      <c r="D795" s="340"/>
      <c r="E795" s="340"/>
      <c r="F795" s="340"/>
      <c r="R795" s="341"/>
      <c r="S795" s="341"/>
      <c r="T795" s="335"/>
    </row>
    <row r="796" spans="1:20" s="339" customFormat="1">
      <c r="A796" s="340"/>
      <c r="B796" s="340"/>
      <c r="D796" s="340"/>
      <c r="E796" s="340"/>
      <c r="F796" s="340"/>
      <c r="R796" s="341"/>
      <c r="S796" s="341"/>
      <c r="T796" s="335"/>
    </row>
    <row r="797" spans="1:20" s="339" customFormat="1">
      <c r="A797" s="340"/>
      <c r="B797" s="340"/>
      <c r="D797" s="340"/>
      <c r="E797" s="340"/>
      <c r="F797" s="340"/>
      <c r="R797" s="341"/>
      <c r="S797" s="341"/>
      <c r="T797" s="335"/>
    </row>
    <row r="798" spans="1:20" s="339" customFormat="1">
      <c r="A798" s="340"/>
      <c r="B798" s="340"/>
      <c r="D798" s="340"/>
      <c r="E798" s="340"/>
      <c r="F798" s="340"/>
      <c r="R798" s="341"/>
      <c r="S798" s="341"/>
      <c r="T798" s="335"/>
    </row>
    <row r="799" spans="1:20" s="339" customFormat="1">
      <c r="A799" s="340"/>
      <c r="B799" s="340"/>
      <c r="D799" s="340"/>
      <c r="E799" s="340"/>
      <c r="F799" s="340"/>
      <c r="R799" s="341"/>
      <c r="S799" s="341"/>
      <c r="T799" s="335"/>
    </row>
    <row r="800" spans="1:20" s="339" customFormat="1">
      <c r="A800" s="340"/>
      <c r="B800" s="340"/>
      <c r="D800" s="340"/>
      <c r="E800" s="340"/>
      <c r="F800" s="340"/>
      <c r="R800" s="341"/>
      <c r="S800" s="341"/>
      <c r="T800" s="335"/>
    </row>
    <row r="801" spans="1:20" s="339" customFormat="1">
      <c r="A801" s="340"/>
      <c r="B801" s="340"/>
      <c r="D801" s="340"/>
      <c r="E801" s="340"/>
      <c r="F801" s="340"/>
      <c r="R801" s="341"/>
      <c r="S801" s="341"/>
      <c r="T801" s="335"/>
    </row>
    <row r="802" spans="1:20" s="339" customFormat="1">
      <c r="A802" s="340"/>
      <c r="B802" s="340"/>
      <c r="D802" s="340"/>
      <c r="E802" s="340"/>
      <c r="F802" s="340"/>
      <c r="R802" s="341"/>
      <c r="S802" s="341"/>
      <c r="T802" s="335"/>
    </row>
    <row r="803" spans="1:20" s="339" customFormat="1">
      <c r="A803" s="340"/>
      <c r="B803" s="340"/>
      <c r="D803" s="340"/>
      <c r="E803" s="340"/>
      <c r="F803" s="340"/>
      <c r="R803" s="341"/>
      <c r="S803" s="341"/>
      <c r="T803" s="335"/>
    </row>
    <row r="804" spans="1:20" s="339" customFormat="1">
      <c r="A804" s="340"/>
      <c r="B804" s="340"/>
      <c r="D804" s="340"/>
      <c r="E804" s="340"/>
      <c r="F804" s="340"/>
      <c r="R804" s="341"/>
      <c r="S804" s="341"/>
      <c r="T804" s="335"/>
    </row>
    <row r="805" spans="1:20" s="339" customFormat="1">
      <c r="A805" s="340"/>
      <c r="B805" s="340"/>
      <c r="D805" s="340"/>
      <c r="E805" s="340"/>
      <c r="F805" s="340"/>
      <c r="R805" s="341"/>
      <c r="S805" s="341"/>
      <c r="T805" s="335"/>
    </row>
    <row r="806" spans="1:20" s="339" customFormat="1">
      <c r="A806" s="340"/>
      <c r="B806" s="340"/>
      <c r="D806" s="340"/>
      <c r="E806" s="340"/>
      <c r="F806" s="340"/>
      <c r="R806" s="341"/>
      <c r="S806" s="341"/>
      <c r="T806" s="335"/>
    </row>
    <row r="807" spans="1:20" s="339" customFormat="1">
      <c r="A807" s="340"/>
      <c r="B807" s="340"/>
      <c r="D807" s="340"/>
      <c r="E807" s="340"/>
      <c r="F807" s="340"/>
      <c r="R807" s="341"/>
      <c r="S807" s="341"/>
      <c r="T807" s="335"/>
    </row>
    <row r="808" spans="1:20" s="339" customFormat="1">
      <c r="A808" s="340"/>
      <c r="B808" s="340"/>
      <c r="D808" s="340"/>
      <c r="E808" s="340"/>
      <c r="F808" s="340"/>
      <c r="R808" s="341"/>
      <c r="S808" s="341"/>
      <c r="T808" s="335"/>
    </row>
    <row r="809" spans="1:20" s="339" customFormat="1">
      <c r="A809" s="340"/>
      <c r="B809" s="340"/>
      <c r="D809" s="340"/>
      <c r="E809" s="340"/>
      <c r="F809" s="340"/>
      <c r="R809" s="341"/>
      <c r="S809" s="341"/>
      <c r="T809" s="335"/>
    </row>
    <row r="810" spans="1:20" s="339" customFormat="1">
      <c r="A810" s="340"/>
      <c r="B810" s="340"/>
      <c r="D810" s="340"/>
      <c r="E810" s="340"/>
      <c r="F810" s="340"/>
      <c r="R810" s="341"/>
      <c r="S810" s="341"/>
      <c r="T810" s="335"/>
    </row>
    <row r="811" spans="1:20" s="339" customFormat="1">
      <c r="A811" s="340"/>
      <c r="B811" s="340"/>
      <c r="D811" s="340"/>
      <c r="E811" s="340"/>
      <c r="F811" s="340"/>
      <c r="R811" s="341"/>
      <c r="S811" s="341"/>
      <c r="T811" s="335"/>
    </row>
    <row r="812" spans="1:20" s="339" customFormat="1">
      <c r="A812" s="340"/>
      <c r="B812" s="340"/>
      <c r="D812" s="340"/>
      <c r="E812" s="340"/>
      <c r="F812" s="340"/>
      <c r="R812" s="341"/>
      <c r="S812" s="341"/>
      <c r="T812" s="335"/>
    </row>
    <row r="813" spans="1:20" s="339" customFormat="1">
      <c r="A813" s="340"/>
      <c r="B813" s="340"/>
      <c r="D813" s="340"/>
      <c r="E813" s="340"/>
      <c r="F813" s="340"/>
      <c r="R813" s="341"/>
      <c r="S813" s="341"/>
      <c r="T813" s="335"/>
    </row>
    <row r="814" spans="1:20" s="339" customFormat="1">
      <c r="A814" s="340"/>
      <c r="B814" s="340"/>
      <c r="D814" s="340"/>
      <c r="E814" s="340"/>
      <c r="F814" s="340"/>
      <c r="R814" s="341"/>
      <c r="S814" s="341"/>
      <c r="T814" s="335"/>
    </row>
    <row r="815" spans="1:20" s="339" customFormat="1">
      <c r="A815" s="340"/>
      <c r="B815" s="340"/>
      <c r="D815" s="340"/>
      <c r="E815" s="340"/>
      <c r="F815" s="340"/>
      <c r="R815" s="341"/>
      <c r="S815" s="341"/>
      <c r="T815" s="335"/>
    </row>
    <row r="816" spans="1:20" s="339" customFormat="1">
      <c r="A816" s="340"/>
      <c r="B816" s="340"/>
      <c r="D816" s="340"/>
      <c r="E816" s="340"/>
      <c r="F816" s="340"/>
      <c r="R816" s="341"/>
      <c r="S816" s="341"/>
      <c r="T816" s="335"/>
    </row>
    <row r="817" spans="1:20" s="339" customFormat="1">
      <c r="A817" s="340"/>
      <c r="B817" s="340"/>
      <c r="D817" s="340"/>
      <c r="E817" s="340"/>
      <c r="F817" s="340"/>
      <c r="R817" s="341"/>
      <c r="S817" s="341"/>
      <c r="T817" s="335"/>
    </row>
    <row r="818" spans="1:20" s="339" customFormat="1">
      <c r="A818" s="340"/>
      <c r="B818" s="340"/>
      <c r="D818" s="340"/>
      <c r="E818" s="340"/>
      <c r="F818" s="340"/>
      <c r="R818" s="341"/>
      <c r="S818" s="341"/>
      <c r="T818" s="335"/>
    </row>
    <row r="819" spans="1:20" s="339" customFormat="1">
      <c r="A819" s="340"/>
      <c r="B819" s="340"/>
      <c r="D819" s="340"/>
      <c r="E819" s="340"/>
      <c r="F819" s="340"/>
      <c r="R819" s="341"/>
      <c r="S819" s="341"/>
      <c r="T819" s="335"/>
    </row>
    <row r="820" spans="1:20" s="339" customFormat="1">
      <c r="A820" s="340"/>
      <c r="B820" s="340"/>
      <c r="D820" s="340"/>
      <c r="E820" s="340"/>
      <c r="F820" s="340"/>
      <c r="R820" s="341"/>
      <c r="S820" s="341"/>
      <c r="T820" s="335"/>
    </row>
    <row r="821" spans="1:20" s="339" customFormat="1">
      <c r="A821" s="340"/>
      <c r="B821" s="340"/>
      <c r="D821" s="340"/>
      <c r="E821" s="340"/>
      <c r="F821" s="340"/>
      <c r="R821" s="341"/>
      <c r="S821" s="341"/>
      <c r="T821" s="335"/>
    </row>
    <row r="822" spans="1:20" s="339" customFormat="1">
      <c r="A822" s="340"/>
      <c r="B822" s="340"/>
      <c r="D822" s="340"/>
      <c r="E822" s="340"/>
      <c r="F822" s="340"/>
      <c r="R822" s="341"/>
      <c r="S822" s="341"/>
      <c r="T822" s="335"/>
    </row>
    <row r="823" spans="1:20" s="339" customFormat="1">
      <c r="A823" s="340"/>
      <c r="B823" s="340"/>
      <c r="D823" s="340"/>
      <c r="E823" s="340"/>
      <c r="F823" s="340"/>
      <c r="R823" s="341"/>
      <c r="S823" s="341"/>
      <c r="T823" s="335"/>
    </row>
    <row r="824" spans="1:20" s="339" customFormat="1">
      <c r="A824" s="340"/>
      <c r="B824" s="340"/>
      <c r="D824" s="340"/>
      <c r="E824" s="340"/>
      <c r="F824" s="340"/>
      <c r="R824" s="341"/>
      <c r="S824" s="341"/>
      <c r="T824" s="335"/>
    </row>
    <row r="825" spans="1:20" s="339" customFormat="1">
      <c r="A825" s="340"/>
      <c r="B825" s="340"/>
      <c r="D825" s="340"/>
      <c r="E825" s="340"/>
      <c r="F825" s="340"/>
      <c r="R825" s="341"/>
      <c r="S825" s="341"/>
      <c r="T825" s="335"/>
    </row>
    <row r="826" spans="1:20" s="339" customFormat="1">
      <c r="A826" s="340"/>
      <c r="B826" s="340"/>
      <c r="D826" s="340"/>
      <c r="E826" s="340"/>
      <c r="F826" s="340"/>
      <c r="R826" s="341"/>
      <c r="S826" s="341"/>
      <c r="T826" s="335"/>
    </row>
    <row r="827" spans="1:20" s="339" customFormat="1">
      <c r="A827" s="340"/>
      <c r="B827" s="340"/>
      <c r="D827" s="340"/>
      <c r="E827" s="340"/>
      <c r="F827" s="340"/>
      <c r="R827" s="341"/>
      <c r="S827" s="341"/>
      <c r="T827" s="335"/>
    </row>
    <row r="828" spans="1:20" s="339" customFormat="1">
      <c r="A828" s="340"/>
      <c r="B828" s="340"/>
      <c r="D828" s="340"/>
      <c r="E828" s="340"/>
      <c r="F828" s="340"/>
      <c r="R828" s="341"/>
      <c r="S828" s="341"/>
      <c r="T828" s="335"/>
    </row>
    <row r="829" spans="1:20" s="339" customFormat="1">
      <c r="A829" s="340"/>
      <c r="B829" s="340"/>
      <c r="D829" s="340"/>
      <c r="E829" s="340"/>
      <c r="F829" s="340"/>
      <c r="R829" s="341"/>
      <c r="S829" s="341"/>
      <c r="T829" s="335"/>
    </row>
    <row r="830" spans="1:20" s="339" customFormat="1">
      <c r="A830" s="340"/>
      <c r="B830" s="340"/>
      <c r="D830" s="340"/>
      <c r="E830" s="340"/>
      <c r="F830" s="340"/>
      <c r="R830" s="341"/>
      <c r="S830" s="341"/>
      <c r="T830" s="335"/>
    </row>
    <row r="831" spans="1:20" s="339" customFormat="1">
      <c r="A831" s="340"/>
      <c r="B831" s="340"/>
      <c r="D831" s="340"/>
      <c r="E831" s="340"/>
      <c r="F831" s="340"/>
      <c r="R831" s="341"/>
      <c r="S831" s="341"/>
      <c r="T831" s="335"/>
    </row>
    <row r="832" spans="1:20" s="339" customFormat="1">
      <c r="A832" s="340"/>
      <c r="B832" s="340"/>
      <c r="D832" s="340"/>
      <c r="E832" s="340"/>
      <c r="F832" s="340"/>
      <c r="R832" s="341"/>
      <c r="S832" s="341"/>
      <c r="T832" s="335"/>
    </row>
    <row r="833" spans="1:20" s="339" customFormat="1">
      <c r="A833" s="340"/>
      <c r="B833" s="340"/>
      <c r="D833" s="340"/>
      <c r="E833" s="340"/>
      <c r="F833" s="340"/>
      <c r="R833" s="341"/>
      <c r="S833" s="341"/>
      <c r="T833" s="335"/>
    </row>
    <row r="834" spans="1:20" s="339" customFormat="1">
      <c r="A834" s="340"/>
      <c r="B834" s="340"/>
      <c r="D834" s="340"/>
      <c r="E834" s="340"/>
      <c r="F834" s="340"/>
      <c r="R834" s="341"/>
      <c r="S834" s="341"/>
      <c r="T834" s="335"/>
    </row>
    <row r="835" spans="1:20" s="339" customFormat="1">
      <c r="A835" s="340"/>
      <c r="B835" s="340"/>
      <c r="D835" s="340"/>
      <c r="E835" s="340"/>
      <c r="F835" s="340"/>
      <c r="R835" s="341"/>
      <c r="S835" s="341"/>
      <c r="T835" s="335"/>
    </row>
    <row r="836" spans="1:20" s="339" customFormat="1">
      <c r="A836" s="340"/>
      <c r="B836" s="340"/>
      <c r="D836" s="340"/>
      <c r="E836" s="340"/>
      <c r="F836" s="340"/>
      <c r="R836" s="341"/>
      <c r="S836" s="341"/>
      <c r="T836" s="335"/>
    </row>
    <row r="837" spans="1:20" s="339" customFormat="1">
      <c r="A837" s="340"/>
      <c r="B837" s="340"/>
      <c r="D837" s="340"/>
      <c r="E837" s="340"/>
      <c r="F837" s="340"/>
      <c r="R837" s="341"/>
      <c r="S837" s="341"/>
      <c r="T837" s="335"/>
    </row>
    <row r="838" spans="1:20" s="339" customFormat="1">
      <c r="A838" s="340"/>
      <c r="B838" s="340"/>
      <c r="D838" s="340"/>
      <c r="E838" s="340"/>
      <c r="F838" s="340"/>
      <c r="R838" s="341"/>
      <c r="S838" s="341"/>
      <c r="T838" s="335"/>
    </row>
    <row r="839" spans="1:20" s="339" customFormat="1">
      <c r="A839" s="340"/>
      <c r="B839" s="340"/>
      <c r="D839" s="340"/>
      <c r="E839" s="340"/>
      <c r="F839" s="340"/>
      <c r="R839" s="341"/>
      <c r="S839" s="341"/>
      <c r="T839" s="335"/>
    </row>
    <row r="840" spans="1:20" s="339" customFormat="1">
      <c r="A840" s="340"/>
      <c r="B840" s="340"/>
      <c r="D840" s="340"/>
      <c r="E840" s="340"/>
      <c r="F840" s="340"/>
      <c r="R840" s="341"/>
      <c r="S840" s="341"/>
      <c r="T840" s="335"/>
    </row>
    <row r="841" spans="1:20" s="339" customFormat="1">
      <c r="A841" s="340"/>
      <c r="B841" s="340"/>
      <c r="D841" s="340"/>
      <c r="E841" s="340"/>
      <c r="F841" s="340"/>
      <c r="R841" s="341"/>
      <c r="S841" s="341"/>
      <c r="T841" s="335"/>
    </row>
    <row r="842" spans="1:20" s="339" customFormat="1">
      <c r="A842" s="340"/>
      <c r="B842" s="340"/>
      <c r="D842" s="340"/>
      <c r="E842" s="340"/>
      <c r="F842" s="340"/>
      <c r="R842" s="341"/>
      <c r="S842" s="341"/>
      <c r="T842" s="335"/>
    </row>
    <row r="843" spans="1:20" s="339" customFormat="1">
      <c r="A843" s="340"/>
      <c r="B843" s="340"/>
      <c r="D843" s="340"/>
      <c r="E843" s="340"/>
      <c r="F843" s="340"/>
      <c r="R843" s="341"/>
      <c r="S843" s="341"/>
      <c r="T843" s="335"/>
    </row>
    <row r="844" spans="1:20" s="339" customFormat="1">
      <c r="A844" s="340"/>
      <c r="B844" s="340"/>
      <c r="D844" s="340"/>
      <c r="E844" s="340"/>
      <c r="F844" s="340"/>
      <c r="R844" s="341"/>
      <c r="S844" s="341"/>
      <c r="T844" s="335"/>
    </row>
    <row r="845" spans="1:20" s="339" customFormat="1">
      <c r="A845" s="340"/>
      <c r="B845" s="340"/>
      <c r="D845" s="340"/>
      <c r="E845" s="340"/>
      <c r="F845" s="340"/>
      <c r="R845" s="341"/>
      <c r="S845" s="341"/>
      <c r="T845" s="335"/>
    </row>
    <row r="846" spans="1:20" s="339" customFormat="1">
      <c r="A846" s="340"/>
      <c r="B846" s="340"/>
      <c r="D846" s="340"/>
      <c r="E846" s="340"/>
      <c r="F846" s="340"/>
      <c r="R846" s="341"/>
      <c r="S846" s="341"/>
      <c r="T846" s="335"/>
    </row>
    <row r="847" spans="1:20" s="339" customFormat="1">
      <c r="A847" s="340"/>
      <c r="B847" s="340"/>
      <c r="D847" s="340"/>
      <c r="E847" s="340"/>
      <c r="F847" s="340"/>
      <c r="R847" s="341"/>
      <c r="S847" s="341"/>
      <c r="T847" s="335"/>
    </row>
    <row r="848" spans="1:20" s="339" customFormat="1">
      <c r="A848" s="340"/>
      <c r="B848" s="340"/>
      <c r="D848" s="340"/>
      <c r="E848" s="340"/>
      <c r="F848" s="340"/>
      <c r="R848" s="341"/>
      <c r="S848" s="341"/>
      <c r="T848" s="335"/>
    </row>
    <row r="849" spans="1:20" s="339" customFormat="1">
      <c r="A849" s="340"/>
      <c r="B849" s="340"/>
      <c r="D849" s="340"/>
      <c r="E849" s="340"/>
      <c r="F849" s="340"/>
      <c r="R849" s="341"/>
      <c r="S849" s="341"/>
      <c r="T849" s="335"/>
    </row>
    <row r="850" spans="1:20" s="339" customFormat="1">
      <c r="A850" s="340"/>
      <c r="B850" s="340"/>
      <c r="D850" s="340"/>
      <c r="E850" s="340"/>
      <c r="F850" s="340"/>
      <c r="R850" s="341"/>
      <c r="S850" s="341"/>
      <c r="T850" s="335"/>
    </row>
    <row r="851" spans="1:20" s="339" customFormat="1">
      <c r="A851" s="340"/>
      <c r="B851" s="340"/>
      <c r="D851" s="340"/>
      <c r="E851" s="340"/>
      <c r="F851" s="340"/>
      <c r="R851" s="341"/>
      <c r="S851" s="341"/>
      <c r="T851" s="335"/>
    </row>
    <row r="852" spans="1:20" s="339" customFormat="1">
      <c r="A852" s="340"/>
      <c r="B852" s="340"/>
      <c r="D852" s="340"/>
      <c r="E852" s="340"/>
      <c r="F852" s="340"/>
      <c r="R852" s="341"/>
      <c r="S852" s="341"/>
      <c r="T852" s="335"/>
    </row>
    <row r="853" spans="1:20" s="339" customFormat="1">
      <c r="A853" s="340"/>
      <c r="B853" s="340"/>
      <c r="D853" s="340"/>
      <c r="E853" s="340"/>
      <c r="F853" s="340"/>
      <c r="R853" s="341"/>
      <c r="S853" s="341"/>
      <c r="T853" s="335"/>
    </row>
    <row r="854" spans="1:20" s="339" customFormat="1">
      <c r="A854" s="340"/>
      <c r="B854" s="340"/>
      <c r="D854" s="340"/>
      <c r="E854" s="340"/>
      <c r="F854" s="340"/>
      <c r="R854" s="341"/>
      <c r="S854" s="341"/>
      <c r="T854" s="335"/>
    </row>
    <row r="855" spans="1:20" s="339" customFormat="1">
      <c r="A855" s="340"/>
      <c r="B855" s="340"/>
      <c r="D855" s="340"/>
      <c r="E855" s="340"/>
      <c r="F855" s="340"/>
      <c r="R855" s="341"/>
      <c r="S855" s="341"/>
      <c r="T855" s="335"/>
    </row>
    <row r="856" spans="1:20" s="339" customFormat="1">
      <c r="A856" s="340"/>
      <c r="B856" s="340"/>
      <c r="D856" s="340"/>
      <c r="E856" s="340"/>
      <c r="F856" s="340"/>
      <c r="R856" s="341"/>
      <c r="S856" s="341"/>
      <c r="T856" s="335"/>
    </row>
    <row r="857" spans="1:20" s="339" customFormat="1">
      <c r="A857" s="340"/>
      <c r="B857" s="340"/>
      <c r="D857" s="340"/>
      <c r="E857" s="340"/>
      <c r="F857" s="340"/>
      <c r="R857" s="341"/>
      <c r="S857" s="341"/>
      <c r="T857" s="335"/>
    </row>
    <row r="858" spans="1:20" s="339" customFormat="1">
      <c r="A858" s="340"/>
      <c r="B858" s="340"/>
      <c r="D858" s="340"/>
      <c r="E858" s="340"/>
      <c r="F858" s="340"/>
      <c r="R858" s="341"/>
      <c r="S858" s="341"/>
      <c r="T858" s="335"/>
    </row>
    <row r="859" spans="1:20" s="339" customFormat="1">
      <c r="A859" s="340"/>
      <c r="B859" s="340"/>
      <c r="D859" s="340"/>
      <c r="E859" s="340"/>
      <c r="F859" s="340"/>
      <c r="R859" s="341"/>
      <c r="S859" s="341"/>
      <c r="T859" s="335"/>
    </row>
    <row r="860" spans="1:20" s="339" customFormat="1">
      <c r="A860" s="340"/>
      <c r="B860" s="340"/>
      <c r="D860" s="340"/>
      <c r="E860" s="340"/>
      <c r="F860" s="340"/>
      <c r="R860" s="341"/>
      <c r="S860" s="341"/>
      <c r="T860" s="335"/>
    </row>
    <row r="861" spans="1:20" s="339" customFormat="1">
      <c r="A861" s="340"/>
      <c r="B861" s="340"/>
      <c r="D861" s="340"/>
      <c r="E861" s="340"/>
      <c r="F861" s="340"/>
      <c r="R861" s="341"/>
      <c r="S861" s="341"/>
      <c r="T861" s="335"/>
    </row>
    <row r="862" spans="1:20" s="339" customFormat="1">
      <c r="A862" s="340"/>
      <c r="B862" s="340"/>
      <c r="D862" s="340"/>
      <c r="E862" s="340"/>
      <c r="F862" s="340"/>
      <c r="R862" s="341"/>
      <c r="S862" s="341"/>
      <c r="T862" s="335"/>
    </row>
    <row r="863" spans="1:20" s="339" customFormat="1">
      <c r="A863" s="340"/>
      <c r="B863" s="340"/>
      <c r="D863" s="340"/>
      <c r="E863" s="340"/>
      <c r="F863" s="340"/>
      <c r="R863" s="341"/>
      <c r="S863" s="341"/>
      <c r="T863" s="335"/>
    </row>
    <row r="864" spans="1:20" s="339" customFormat="1">
      <c r="A864" s="340"/>
      <c r="B864" s="340"/>
      <c r="D864" s="340"/>
      <c r="E864" s="340"/>
      <c r="F864" s="340"/>
      <c r="R864" s="341"/>
      <c r="S864" s="341"/>
      <c r="T864" s="335"/>
    </row>
    <row r="865" spans="1:20" s="339" customFormat="1">
      <c r="A865" s="340"/>
      <c r="B865" s="340"/>
      <c r="D865" s="340"/>
      <c r="E865" s="340"/>
      <c r="F865" s="340"/>
      <c r="R865" s="341"/>
      <c r="S865" s="341"/>
      <c r="T865" s="335"/>
    </row>
    <row r="866" spans="1:20" s="339" customFormat="1">
      <c r="A866" s="340"/>
      <c r="B866" s="340"/>
      <c r="D866" s="340"/>
      <c r="E866" s="340"/>
      <c r="F866" s="340"/>
      <c r="R866" s="341"/>
      <c r="S866" s="341"/>
      <c r="T866" s="335"/>
    </row>
    <row r="867" spans="1:20" s="339" customFormat="1">
      <c r="A867" s="340"/>
      <c r="B867" s="340"/>
      <c r="D867" s="340"/>
      <c r="E867" s="340"/>
      <c r="F867" s="340"/>
      <c r="R867" s="341"/>
      <c r="S867" s="341"/>
      <c r="T867" s="335"/>
    </row>
    <row r="868" spans="1:20" s="339" customFormat="1">
      <c r="A868" s="340"/>
      <c r="B868" s="340"/>
      <c r="D868" s="340"/>
      <c r="E868" s="340"/>
      <c r="F868" s="340"/>
      <c r="R868" s="341"/>
      <c r="S868" s="341"/>
      <c r="T868" s="335"/>
    </row>
    <row r="869" spans="1:20" s="339" customFormat="1">
      <c r="A869" s="340"/>
      <c r="B869" s="340"/>
      <c r="D869" s="340"/>
      <c r="E869" s="340"/>
      <c r="F869" s="340"/>
      <c r="R869" s="341"/>
      <c r="S869" s="341"/>
      <c r="T869" s="335"/>
    </row>
    <row r="870" spans="1:20" s="339" customFormat="1">
      <c r="A870" s="340"/>
      <c r="B870" s="340"/>
      <c r="D870" s="340"/>
      <c r="E870" s="340"/>
      <c r="F870" s="340"/>
      <c r="R870" s="341"/>
      <c r="S870" s="341"/>
      <c r="T870" s="335"/>
    </row>
    <row r="871" spans="1:20" s="339" customFormat="1">
      <c r="A871" s="340"/>
      <c r="B871" s="340"/>
      <c r="D871" s="340"/>
      <c r="E871" s="340"/>
      <c r="F871" s="340"/>
      <c r="R871" s="341"/>
      <c r="S871" s="341"/>
      <c r="T871" s="335"/>
    </row>
    <row r="872" spans="1:20" s="339" customFormat="1">
      <c r="A872" s="340"/>
      <c r="B872" s="340"/>
      <c r="D872" s="340"/>
      <c r="E872" s="340"/>
      <c r="F872" s="340"/>
      <c r="R872" s="341"/>
      <c r="S872" s="341"/>
      <c r="T872" s="335"/>
    </row>
    <row r="873" spans="1:20" s="339" customFormat="1">
      <c r="A873" s="340"/>
      <c r="B873" s="340"/>
      <c r="D873" s="340"/>
      <c r="E873" s="340"/>
      <c r="F873" s="340"/>
      <c r="R873" s="341"/>
      <c r="S873" s="341"/>
      <c r="T873" s="335"/>
    </row>
    <row r="874" spans="1:20" s="339" customFormat="1">
      <c r="A874" s="340"/>
      <c r="B874" s="340"/>
      <c r="D874" s="340"/>
      <c r="E874" s="340"/>
      <c r="F874" s="340"/>
      <c r="R874" s="341"/>
      <c r="S874" s="341"/>
      <c r="T874" s="335"/>
    </row>
    <row r="875" spans="1:20" s="339" customFormat="1">
      <c r="A875" s="340"/>
      <c r="B875" s="340"/>
      <c r="D875" s="340"/>
      <c r="E875" s="340"/>
      <c r="F875" s="340"/>
      <c r="R875" s="341"/>
      <c r="S875" s="341"/>
      <c r="T875" s="335"/>
    </row>
    <row r="876" spans="1:20" s="339" customFormat="1">
      <c r="A876" s="340"/>
      <c r="B876" s="340"/>
      <c r="D876" s="340"/>
      <c r="E876" s="340"/>
      <c r="F876" s="340"/>
      <c r="R876" s="341"/>
      <c r="S876" s="341"/>
      <c r="T876" s="335"/>
    </row>
    <row r="877" spans="1:20" s="339" customFormat="1">
      <c r="A877" s="340"/>
      <c r="B877" s="340"/>
      <c r="D877" s="340"/>
      <c r="E877" s="340"/>
      <c r="F877" s="340"/>
      <c r="R877" s="341"/>
      <c r="S877" s="341"/>
      <c r="T877" s="335"/>
    </row>
    <row r="878" spans="1:20" s="339" customFormat="1">
      <c r="A878" s="340"/>
      <c r="B878" s="340"/>
      <c r="D878" s="340"/>
      <c r="E878" s="340"/>
      <c r="F878" s="340"/>
      <c r="R878" s="341"/>
      <c r="S878" s="341"/>
      <c r="T878" s="335"/>
    </row>
    <row r="879" spans="1:20" s="339" customFormat="1">
      <c r="A879" s="340"/>
      <c r="B879" s="340"/>
      <c r="D879" s="340"/>
      <c r="E879" s="340"/>
      <c r="F879" s="340"/>
      <c r="R879" s="341"/>
      <c r="S879" s="341"/>
      <c r="T879" s="335"/>
    </row>
    <row r="880" spans="1:20" s="339" customFormat="1">
      <c r="A880" s="340"/>
      <c r="B880" s="340"/>
      <c r="D880" s="340"/>
      <c r="E880" s="340"/>
      <c r="F880" s="340"/>
      <c r="R880" s="341"/>
      <c r="S880" s="341"/>
      <c r="T880" s="335"/>
    </row>
    <row r="881" spans="1:20" s="339" customFormat="1">
      <c r="A881" s="340"/>
      <c r="B881" s="340"/>
      <c r="D881" s="340"/>
      <c r="E881" s="340"/>
      <c r="F881" s="340"/>
      <c r="R881" s="341"/>
      <c r="S881" s="341"/>
      <c r="T881" s="335"/>
    </row>
    <row r="882" spans="1:20" s="339" customFormat="1">
      <c r="A882" s="340"/>
      <c r="B882" s="340"/>
      <c r="D882" s="340"/>
      <c r="E882" s="340"/>
      <c r="F882" s="340"/>
      <c r="R882" s="341"/>
      <c r="S882" s="341"/>
      <c r="T882" s="335"/>
    </row>
    <row r="883" spans="1:20" s="339" customFormat="1">
      <c r="A883" s="340"/>
      <c r="B883" s="340"/>
      <c r="D883" s="340"/>
      <c r="E883" s="340"/>
      <c r="F883" s="340"/>
      <c r="R883" s="341"/>
      <c r="S883" s="341"/>
      <c r="T883" s="335"/>
    </row>
    <row r="884" spans="1:20" s="339" customFormat="1">
      <c r="A884" s="340"/>
      <c r="B884" s="340"/>
      <c r="D884" s="340"/>
      <c r="E884" s="340"/>
      <c r="F884" s="340"/>
      <c r="R884" s="341"/>
      <c r="S884" s="341"/>
      <c r="T884" s="335"/>
    </row>
    <row r="885" spans="1:20" s="339" customFormat="1">
      <c r="A885" s="340"/>
      <c r="B885" s="340"/>
      <c r="D885" s="340"/>
      <c r="E885" s="340"/>
      <c r="F885" s="340"/>
      <c r="R885" s="341"/>
      <c r="S885" s="341"/>
      <c r="T885" s="335"/>
    </row>
    <row r="886" spans="1:20" s="339" customFormat="1">
      <c r="A886" s="340"/>
      <c r="B886" s="340"/>
      <c r="D886" s="340"/>
      <c r="E886" s="340"/>
      <c r="F886" s="340"/>
      <c r="R886" s="341"/>
      <c r="S886" s="341"/>
      <c r="T886" s="335"/>
    </row>
    <row r="887" spans="1:20" s="339" customFormat="1">
      <c r="A887" s="340"/>
      <c r="B887" s="340"/>
      <c r="D887" s="340"/>
      <c r="E887" s="340"/>
      <c r="F887" s="340"/>
      <c r="R887" s="341"/>
      <c r="S887" s="341"/>
      <c r="T887" s="335"/>
    </row>
    <row r="888" spans="1:20" s="339" customFormat="1">
      <c r="A888" s="340"/>
      <c r="B888" s="340"/>
      <c r="D888" s="340"/>
      <c r="E888" s="340"/>
      <c r="F888" s="340"/>
      <c r="R888" s="341"/>
      <c r="S888" s="341"/>
      <c r="T888" s="335"/>
    </row>
    <row r="889" spans="1:20" s="339" customFormat="1">
      <c r="A889" s="340"/>
      <c r="B889" s="340"/>
      <c r="D889" s="340"/>
      <c r="E889" s="340"/>
      <c r="F889" s="340"/>
      <c r="R889" s="341"/>
      <c r="S889" s="341"/>
      <c r="T889" s="335"/>
    </row>
    <row r="890" spans="1:20" s="339" customFormat="1">
      <c r="A890" s="340"/>
      <c r="B890" s="340"/>
      <c r="D890" s="340"/>
      <c r="E890" s="340"/>
      <c r="F890" s="340"/>
      <c r="R890" s="341"/>
      <c r="S890" s="341"/>
      <c r="T890" s="335"/>
    </row>
    <row r="891" spans="1:20" s="339" customFormat="1">
      <c r="A891" s="340"/>
      <c r="B891" s="340"/>
      <c r="D891" s="340"/>
      <c r="E891" s="340"/>
      <c r="F891" s="340"/>
      <c r="R891" s="341"/>
      <c r="S891" s="341"/>
      <c r="T891" s="335"/>
    </row>
    <row r="892" spans="1:20" s="339" customFormat="1">
      <c r="A892" s="340"/>
      <c r="B892" s="340"/>
      <c r="D892" s="340"/>
      <c r="E892" s="340"/>
      <c r="F892" s="340"/>
      <c r="R892" s="341"/>
      <c r="S892" s="341"/>
      <c r="T892" s="335"/>
    </row>
    <row r="893" spans="1:20" s="339" customFormat="1">
      <c r="A893" s="340"/>
      <c r="B893" s="340"/>
      <c r="D893" s="340"/>
      <c r="E893" s="340"/>
      <c r="F893" s="340"/>
      <c r="R893" s="341"/>
      <c r="S893" s="341"/>
      <c r="T893" s="335"/>
    </row>
    <row r="894" spans="1:20" s="339" customFormat="1">
      <c r="A894" s="340"/>
      <c r="B894" s="340"/>
      <c r="D894" s="340"/>
      <c r="E894" s="340"/>
      <c r="F894" s="340"/>
      <c r="R894" s="341"/>
      <c r="S894" s="341"/>
      <c r="T894" s="335"/>
    </row>
    <row r="895" spans="1:20" s="339" customFormat="1">
      <c r="A895" s="340"/>
      <c r="B895" s="340"/>
      <c r="D895" s="340"/>
      <c r="E895" s="340"/>
      <c r="F895" s="340"/>
      <c r="R895" s="341"/>
      <c r="S895" s="341"/>
      <c r="T895" s="335"/>
    </row>
    <row r="896" spans="1:20" s="339" customFormat="1">
      <c r="A896" s="340"/>
      <c r="B896" s="340"/>
      <c r="D896" s="340"/>
      <c r="E896" s="340"/>
      <c r="F896" s="340"/>
      <c r="R896" s="341"/>
      <c r="S896" s="341"/>
      <c r="T896" s="335"/>
    </row>
    <row r="897" spans="1:20" s="339" customFormat="1">
      <c r="A897" s="340"/>
      <c r="B897" s="340"/>
      <c r="D897" s="340"/>
      <c r="E897" s="340"/>
      <c r="F897" s="340"/>
      <c r="R897" s="341"/>
      <c r="S897" s="341"/>
      <c r="T897" s="335"/>
    </row>
    <row r="898" spans="1:20" s="339" customFormat="1">
      <c r="A898" s="340"/>
      <c r="B898" s="340"/>
      <c r="D898" s="340"/>
      <c r="E898" s="340"/>
      <c r="F898" s="340"/>
      <c r="R898" s="341"/>
      <c r="S898" s="341"/>
      <c r="T898" s="335"/>
    </row>
    <row r="899" spans="1:20" s="339" customFormat="1">
      <c r="A899" s="340"/>
      <c r="B899" s="340"/>
      <c r="D899" s="340"/>
      <c r="E899" s="340"/>
      <c r="F899" s="340"/>
      <c r="R899" s="341"/>
      <c r="S899" s="341"/>
      <c r="T899" s="335"/>
    </row>
    <row r="900" spans="1:20" s="339" customFormat="1">
      <c r="A900" s="340"/>
      <c r="B900" s="340"/>
      <c r="D900" s="340"/>
      <c r="E900" s="340"/>
      <c r="F900" s="340"/>
      <c r="R900" s="341"/>
      <c r="S900" s="341"/>
      <c r="T900" s="335"/>
    </row>
    <row r="901" spans="1:20" s="339" customFormat="1">
      <c r="A901" s="340"/>
      <c r="B901" s="340"/>
      <c r="D901" s="340"/>
      <c r="E901" s="340"/>
      <c r="F901" s="340"/>
      <c r="R901" s="341"/>
      <c r="S901" s="341"/>
      <c r="T901" s="335"/>
    </row>
    <row r="902" spans="1:20" s="339" customFormat="1">
      <c r="A902" s="340"/>
      <c r="B902" s="340"/>
      <c r="D902" s="340"/>
      <c r="E902" s="340"/>
      <c r="F902" s="340"/>
      <c r="R902" s="341"/>
      <c r="S902" s="341"/>
      <c r="T902" s="335"/>
    </row>
    <row r="903" spans="1:20" s="339" customFormat="1">
      <c r="A903" s="340"/>
      <c r="B903" s="340"/>
      <c r="D903" s="340"/>
      <c r="E903" s="340"/>
      <c r="F903" s="340"/>
      <c r="R903" s="341"/>
      <c r="S903" s="341"/>
      <c r="T903" s="335"/>
    </row>
    <row r="904" spans="1:20" s="339" customFormat="1">
      <c r="A904" s="340"/>
      <c r="B904" s="340"/>
      <c r="D904" s="340"/>
      <c r="E904" s="340"/>
      <c r="F904" s="340"/>
      <c r="R904" s="341"/>
      <c r="S904" s="341"/>
      <c r="T904" s="335"/>
    </row>
    <row r="905" spans="1:20" s="339" customFormat="1">
      <c r="A905" s="340"/>
      <c r="B905" s="340"/>
      <c r="D905" s="340"/>
      <c r="E905" s="340"/>
      <c r="F905" s="340"/>
      <c r="R905" s="341"/>
      <c r="S905" s="341"/>
      <c r="T905" s="335"/>
    </row>
    <row r="906" spans="1:20" s="339" customFormat="1">
      <c r="A906" s="340"/>
      <c r="B906" s="340"/>
      <c r="D906" s="340"/>
      <c r="E906" s="340"/>
      <c r="F906" s="340"/>
      <c r="R906" s="341"/>
      <c r="S906" s="341"/>
      <c r="T906" s="335"/>
    </row>
    <row r="907" spans="1:20" s="339" customFormat="1">
      <c r="A907" s="340"/>
      <c r="B907" s="340"/>
      <c r="D907" s="340"/>
      <c r="E907" s="340"/>
      <c r="F907" s="340"/>
      <c r="R907" s="341"/>
      <c r="S907" s="341"/>
      <c r="T907" s="335"/>
    </row>
    <row r="908" spans="1:20" s="339" customFormat="1">
      <c r="A908" s="340"/>
      <c r="B908" s="340"/>
      <c r="D908" s="340"/>
      <c r="E908" s="340"/>
      <c r="F908" s="340"/>
      <c r="R908" s="341"/>
      <c r="S908" s="341"/>
      <c r="T908" s="335"/>
    </row>
    <row r="909" spans="1:20" s="339" customFormat="1">
      <c r="A909" s="340"/>
      <c r="B909" s="340"/>
      <c r="D909" s="340"/>
      <c r="E909" s="340"/>
      <c r="F909" s="340"/>
      <c r="R909" s="341"/>
      <c r="S909" s="341"/>
      <c r="T909" s="335"/>
    </row>
    <row r="910" spans="1:20" s="339" customFormat="1">
      <c r="A910" s="340"/>
      <c r="B910" s="340"/>
      <c r="D910" s="340"/>
      <c r="E910" s="340"/>
      <c r="F910" s="340"/>
      <c r="R910" s="341"/>
      <c r="S910" s="341"/>
      <c r="T910" s="335"/>
    </row>
    <row r="911" spans="1:20" s="339" customFormat="1">
      <c r="A911" s="340"/>
      <c r="B911" s="340"/>
      <c r="D911" s="340"/>
      <c r="E911" s="340"/>
      <c r="F911" s="340"/>
      <c r="R911" s="341"/>
      <c r="S911" s="341"/>
      <c r="T911" s="335"/>
    </row>
    <row r="912" spans="1:20" s="339" customFormat="1">
      <c r="A912" s="340"/>
      <c r="B912" s="340"/>
      <c r="D912" s="340"/>
      <c r="E912" s="340"/>
      <c r="F912" s="340"/>
      <c r="R912" s="341"/>
      <c r="S912" s="341"/>
      <c r="T912" s="335"/>
    </row>
    <row r="913" spans="1:20" s="339" customFormat="1">
      <c r="A913" s="340"/>
      <c r="B913" s="340"/>
      <c r="D913" s="340"/>
      <c r="E913" s="340"/>
      <c r="F913" s="340"/>
      <c r="R913" s="341"/>
      <c r="S913" s="341"/>
      <c r="T913" s="335"/>
    </row>
    <row r="914" spans="1:20" s="339" customFormat="1">
      <c r="A914" s="340"/>
      <c r="B914" s="340"/>
      <c r="D914" s="340"/>
      <c r="E914" s="340"/>
      <c r="F914" s="340"/>
      <c r="R914" s="341"/>
      <c r="S914" s="341"/>
      <c r="T914" s="335"/>
    </row>
    <row r="915" spans="1:20" s="339" customFormat="1">
      <c r="A915" s="340"/>
      <c r="B915" s="340"/>
      <c r="D915" s="340"/>
      <c r="E915" s="340"/>
      <c r="F915" s="340"/>
      <c r="R915" s="341"/>
      <c r="S915" s="341"/>
      <c r="T915" s="335"/>
    </row>
    <row r="916" spans="1:20" s="339" customFormat="1">
      <c r="A916" s="340"/>
      <c r="B916" s="340"/>
      <c r="D916" s="340"/>
      <c r="E916" s="340"/>
      <c r="F916" s="340"/>
      <c r="R916" s="341"/>
      <c r="S916" s="341"/>
      <c r="T916" s="335"/>
    </row>
    <row r="917" spans="1:20" s="339" customFormat="1">
      <c r="A917" s="340"/>
      <c r="B917" s="340"/>
      <c r="D917" s="340"/>
      <c r="E917" s="340"/>
      <c r="F917" s="340"/>
      <c r="R917" s="341"/>
      <c r="S917" s="341"/>
      <c r="T917" s="335"/>
    </row>
    <row r="918" spans="1:20" s="339" customFormat="1">
      <c r="A918" s="340"/>
      <c r="B918" s="340"/>
      <c r="D918" s="340"/>
      <c r="E918" s="340"/>
      <c r="F918" s="340"/>
      <c r="R918" s="341"/>
      <c r="S918" s="341"/>
      <c r="T918" s="335"/>
    </row>
    <row r="919" spans="1:20" s="339" customFormat="1">
      <c r="A919" s="340"/>
      <c r="B919" s="340"/>
      <c r="D919" s="340"/>
      <c r="E919" s="340"/>
      <c r="F919" s="340"/>
      <c r="R919" s="341"/>
      <c r="S919" s="341"/>
      <c r="T919" s="335"/>
    </row>
    <row r="920" spans="1:20" s="339" customFormat="1">
      <c r="A920" s="340"/>
      <c r="B920" s="340"/>
      <c r="D920" s="340"/>
      <c r="E920" s="340"/>
      <c r="F920" s="340"/>
      <c r="R920" s="341"/>
      <c r="S920" s="341"/>
      <c r="T920" s="335"/>
    </row>
    <row r="921" spans="1:20" s="339" customFormat="1">
      <c r="A921" s="340"/>
      <c r="B921" s="340"/>
      <c r="D921" s="340"/>
      <c r="E921" s="340"/>
      <c r="F921" s="340"/>
      <c r="R921" s="341"/>
      <c r="S921" s="341"/>
      <c r="T921" s="335"/>
    </row>
    <row r="922" spans="1:20" s="339" customFormat="1">
      <c r="A922" s="340"/>
      <c r="B922" s="340"/>
      <c r="D922" s="340"/>
      <c r="E922" s="340"/>
      <c r="F922" s="340"/>
      <c r="R922" s="341"/>
      <c r="S922" s="341"/>
      <c r="T922" s="335"/>
    </row>
    <row r="923" spans="1:20" s="339" customFormat="1">
      <c r="A923" s="340"/>
      <c r="B923" s="340"/>
      <c r="D923" s="340"/>
      <c r="E923" s="340"/>
      <c r="F923" s="340"/>
      <c r="R923" s="341"/>
      <c r="S923" s="341"/>
      <c r="T923" s="335"/>
    </row>
    <row r="924" spans="1:20" s="339" customFormat="1">
      <c r="A924" s="340"/>
      <c r="B924" s="340"/>
      <c r="D924" s="340"/>
      <c r="E924" s="340"/>
      <c r="F924" s="340"/>
      <c r="R924" s="341"/>
      <c r="S924" s="341"/>
      <c r="T924" s="335"/>
    </row>
    <row r="925" spans="1:20" s="339" customFormat="1">
      <c r="A925" s="340"/>
      <c r="B925" s="340"/>
      <c r="D925" s="340"/>
      <c r="E925" s="340"/>
      <c r="F925" s="340"/>
      <c r="R925" s="341"/>
      <c r="S925" s="341"/>
      <c r="T925" s="335"/>
    </row>
    <row r="926" spans="1:20" s="339" customFormat="1">
      <c r="A926" s="340"/>
      <c r="B926" s="340"/>
      <c r="D926" s="340"/>
      <c r="E926" s="340"/>
      <c r="F926" s="340"/>
      <c r="R926" s="341"/>
      <c r="S926" s="341"/>
      <c r="T926" s="335"/>
    </row>
    <row r="927" spans="1:20" s="339" customFormat="1">
      <c r="A927" s="340"/>
      <c r="B927" s="340"/>
      <c r="D927" s="340"/>
      <c r="E927" s="340"/>
      <c r="F927" s="340"/>
      <c r="R927" s="341"/>
      <c r="S927" s="341"/>
      <c r="T927" s="335"/>
    </row>
    <row r="928" spans="1:20" s="339" customFormat="1">
      <c r="A928" s="340"/>
      <c r="B928" s="340"/>
      <c r="D928" s="340"/>
      <c r="E928" s="340"/>
      <c r="F928" s="340"/>
      <c r="R928" s="341"/>
      <c r="S928" s="341"/>
      <c r="T928" s="335"/>
    </row>
    <row r="929" spans="1:20" s="339" customFormat="1">
      <c r="A929" s="340"/>
      <c r="B929" s="340"/>
      <c r="D929" s="340"/>
      <c r="E929" s="340"/>
      <c r="F929" s="340"/>
      <c r="R929" s="341"/>
      <c r="S929" s="341"/>
      <c r="T929" s="335"/>
    </row>
    <row r="930" spans="1:20" s="339" customFormat="1">
      <c r="A930" s="340"/>
      <c r="B930" s="340"/>
      <c r="D930" s="340"/>
      <c r="E930" s="340"/>
      <c r="F930" s="340"/>
      <c r="R930" s="341"/>
      <c r="S930" s="341"/>
      <c r="T930" s="335"/>
    </row>
    <row r="931" spans="1:20" s="339" customFormat="1">
      <c r="A931" s="340"/>
      <c r="B931" s="340"/>
      <c r="D931" s="340"/>
      <c r="E931" s="340"/>
      <c r="F931" s="340"/>
      <c r="R931" s="341"/>
      <c r="S931" s="341"/>
      <c r="T931" s="335"/>
    </row>
    <row r="932" spans="1:20" s="339" customFormat="1">
      <c r="A932" s="340"/>
      <c r="B932" s="340"/>
      <c r="D932" s="340"/>
      <c r="E932" s="340"/>
      <c r="F932" s="340"/>
      <c r="R932" s="341"/>
      <c r="S932" s="341"/>
      <c r="T932" s="335"/>
    </row>
    <row r="933" spans="1:20" s="339" customFormat="1">
      <c r="A933" s="340"/>
      <c r="B933" s="340"/>
      <c r="D933" s="340"/>
      <c r="E933" s="340"/>
      <c r="F933" s="340"/>
      <c r="R933" s="341"/>
      <c r="S933" s="341"/>
      <c r="T933" s="335"/>
    </row>
    <row r="934" spans="1:20" s="339" customFormat="1">
      <c r="A934" s="340"/>
      <c r="B934" s="340"/>
      <c r="D934" s="340"/>
      <c r="E934" s="340"/>
      <c r="F934" s="340"/>
      <c r="R934" s="341"/>
      <c r="S934" s="341"/>
      <c r="T934" s="335"/>
    </row>
    <row r="935" spans="1:20" s="339" customFormat="1">
      <c r="A935" s="340"/>
      <c r="B935" s="340"/>
      <c r="D935" s="340"/>
      <c r="E935" s="340"/>
      <c r="F935" s="340"/>
      <c r="R935" s="341"/>
      <c r="S935" s="341"/>
      <c r="T935" s="335"/>
    </row>
    <row r="936" spans="1:20" s="339" customFormat="1">
      <c r="A936" s="340"/>
      <c r="B936" s="340"/>
      <c r="D936" s="340"/>
      <c r="E936" s="340"/>
      <c r="F936" s="340"/>
      <c r="R936" s="341"/>
      <c r="S936" s="341"/>
      <c r="T936" s="335"/>
    </row>
    <row r="937" spans="1:20" s="339" customFormat="1">
      <c r="A937" s="340"/>
      <c r="B937" s="340"/>
      <c r="D937" s="340"/>
      <c r="E937" s="340"/>
      <c r="F937" s="340"/>
      <c r="R937" s="341"/>
      <c r="S937" s="341"/>
      <c r="T937" s="335"/>
    </row>
    <row r="938" spans="1:20" s="339" customFormat="1">
      <c r="A938" s="340"/>
      <c r="B938" s="340"/>
      <c r="D938" s="340"/>
      <c r="E938" s="340"/>
      <c r="F938" s="340"/>
      <c r="R938" s="341"/>
      <c r="S938" s="341"/>
      <c r="T938" s="335"/>
    </row>
    <row r="939" spans="1:20" s="339" customFormat="1">
      <c r="A939" s="340"/>
      <c r="B939" s="340"/>
      <c r="D939" s="340"/>
      <c r="E939" s="340"/>
      <c r="F939" s="340"/>
      <c r="R939" s="341"/>
      <c r="S939" s="341"/>
      <c r="T939" s="335"/>
    </row>
    <row r="940" spans="1:20" s="339" customFormat="1">
      <c r="A940" s="340"/>
      <c r="B940" s="340"/>
      <c r="D940" s="340"/>
      <c r="E940" s="340"/>
      <c r="F940" s="340"/>
      <c r="R940" s="341"/>
      <c r="S940" s="341"/>
      <c r="T940" s="335"/>
    </row>
    <row r="941" spans="1:20" s="339" customFormat="1">
      <c r="A941" s="340"/>
      <c r="B941" s="340"/>
      <c r="D941" s="340"/>
      <c r="E941" s="340"/>
      <c r="F941" s="340"/>
      <c r="R941" s="341"/>
      <c r="S941" s="341"/>
      <c r="T941" s="335"/>
    </row>
    <row r="942" spans="1:20" s="339" customFormat="1">
      <c r="A942" s="340"/>
      <c r="B942" s="340"/>
      <c r="D942" s="340"/>
      <c r="E942" s="340"/>
      <c r="F942" s="340"/>
      <c r="R942" s="341"/>
      <c r="S942" s="341"/>
      <c r="T942" s="335"/>
    </row>
    <row r="943" spans="1:20" s="339" customFormat="1">
      <c r="A943" s="340"/>
      <c r="B943" s="340"/>
      <c r="D943" s="340"/>
      <c r="E943" s="340"/>
      <c r="F943" s="340"/>
      <c r="R943" s="341"/>
      <c r="S943" s="341"/>
      <c r="T943" s="335"/>
    </row>
    <row r="944" spans="1:20" s="339" customFormat="1">
      <c r="A944" s="340"/>
      <c r="B944" s="340"/>
      <c r="D944" s="340"/>
      <c r="E944" s="340"/>
      <c r="F944" s="340"/>
      <c r="R944" s="341"/>
      <c r="S944" s="341"/>
      <c r="T944" s="335"/>
    </row>
    <row r="945" spans="1:20" s="339" customFormat="1">
      <c r="A945" s="340"/>
      <c r="B945" s="340"/>
      <c r="D945" s="340"/>
      <c r="E945" s="340"/>
      <c r="F945" s="340"/>
      <c r="R945" s="341"/>
      <c r="S945" s="341"/>
      <c r="T945" s="335"/>
    </row>
    <row r="946" spans="1:20" s="339" customFormat="1">
      <c r="A946" s="340"/>
      <c r="B946" s="340"/>
      <c r="D946" s="340"/>
      <c r="E946" s="340"/>
      <c r="F946" s="340"/>
      <c r="R946" s="341"/>
      <c r="S946" s="341"/>
      <c r="T946" s="335"/>
    </row>
    <row r="947" spans="1:20" s="339" customFormat="1">
      <c r="A947" s="340"/>
      <c r="B947" s="340"/>
      <c r="D947" s="340"/>
      <c r="E947" s="340"/>
      <c r="F947" s="340"/>
      <c r="R947" s="341"/>
      <c r="S947" s="341"/>
      <c r="T947" s="335"/>
    </row>
    <row r="948" spans="1:20" s="339" customFormat="1">
      <c r="A948" s="340"/>
      <c r="B948" s="340"/>
      <c r="D948" s="340"/>
      <c r="E948" s="340"/>
      <c r="F948" s="340"/>
      <c r="R948" s="341"/>
      <c r="S948" s="341"/>
      <c r="T948" s="335"/>
    </row>
    <row r="949" spans="1:20" s="339" customFormat="1">
      <c r="A949" s="340"/>
      <c r="B949" s="340"/>
      <c r="D949" s="340"/>
      <c r="E949" s="340"/>
      <c r="F949" s="340"/>
      <c r="R949" s="341"/>
      <c r="S949" s="341"/>
      <c r="T949" s="335"/>
    </row>
    <row r="950" spans="1:20" s="339" customFormat="1">
      <c r="A950" s="340"/>
      <c r="B950" s="340"/>
      <c r="D950" s="340"/>
      <c r="E950" s="340"/>
      <c r="F950" s="340"/>
      <c r="R950" s="341"/>
      <c r="S950" s="341"/>
      <c r="T950" s="335"/>
    </row>
    <row r="951" spans="1:20" s="339" customFormat="1">
      <c r="A951" s="340"/>
      <c r="B951" s="340"/>
      <c r="D951" s="340"/>
      <c r="E951" s="340"/>
      <c r="F951" s="340"/>
      <c r="R951" s="341"/>
      <c r="S951" s="341"/>
      <c r="T951" s="335"/>
    </row>
    <row r="952" spans="1:20" s="339" customFormat="1">
      <c r="A952" s="340"/>
      <c r="B952" s="340"/>
      <c r="D952" s="340"/>
      <c r="E952" s="340"/>
      <c r="F952" s="340"/>
      <c r="R952" s="341"/>
      <c r="S952" s="341"/>
      <c r="T952" s="335"/>
    </row>
    <row r="953" spans="1:20" s="339" customFormat="1">
      <c r="A953" s="340"/>
      <c r="B953" s="340"/>
      <c r="D953" s="340"/>
      <c r="E953" s="340"/>
      <c r="F953" s="340"/>
      <c r="R953" s="341"/>
      <c r="S953" s="341"/>
      <c r="T953" s="335"/>
    </row>
    <row r="954" spans="1:20" s="339" customFormat="1">
      <c r="A954" s="340"/>
      <c r="B954" s="340"/>
      <c r="D954" s="340"/>
      <c r="E954" s="340"/>
      <c r="F954" s="340"/>
      <c r="R954" s="341"/>
      <c r="S954" s="341"/>
      <c r="T954" s="335"/>
    </row>
    <row r="955" spans="1:20" s="339" customFormat="1">
      <c r="A955" s="340"/>
      <c r="B955" s="340"/>
      <c r="D955" s="340"/>
      <c r="E955" s="340"/>
      <c r="F955" s="340"/>
      <c r="R955" s="341"/>
      <c r="S955" s="341"/>
      <c r="T955" s="335"/>
    </row>
    <row r="956" spans="1:20" s="339" customFormat="1">
      <c r="A956" s="340"/>
      <c r="B956" s="340"/>
      <c r="D956" s="340"/>
      <c r="E956" s="340"/>
      <c r="F956" s="340"/>
      <c r="R956" s="341"/>
      <c r="S956" s="341"/>
      <c r="T956" s="335"/>
    </row>
    <row r="957" spans="1:20" s="339" customFormat="1">
      <c r="A957" s="340"/>
      <c r="B957" s="340"/>
      <c r="D957" s="340"/>
      <c r="E957" s="340"/>
      <c r="F957" s="340"/>
      <c r="R957" s="341"/>
      <c r="S957" s="341"/>
      <c r="T957" s="335"/>
    </row>
    <row r="958" spans="1:20" s="339" customFormat="1">
      <c r="A958" s="340"/>
      <c r="B958" s="340"/>
      <c r="D958" s="340"/>
      <c r="E958" s="340"/>
      <c r="F958" s="340"/>
      <c r="R958" s="341"/>
      <c r="S958" s="341"/>
      <c r="T958" s="335"/>
    </row>
    <row r="959" spans="1:20" s="339" customFormat="1">
      <c r="A959" s="340"/>
      <c r="B959" s="340"/>
      <c r="D959" s="340"/>
      <c r="E959" s="340"/>
      <c r="F959" s="340"/>
      <c r="R959" s="341"/>
      <c r="S959" s="341"/>
      <c r="T959" s="335"/>
    </row>
    <row r="960" spans="1:20" s="339" customFormat="1">
      <c r="A960" s="340"/>
      <c r="B960" s="340"/>
      <c r="D960" s="340"/>
      <c r="E960" s="340"/>
      <c r="F960" s="340"/>
      <c r="R960" s="341"/>
      <c r="S960" s="341"/>
      <c r="T960" s="335"/>
    </row>
    <row r="961" spans="1:20" s="339" customFormat="1">
      <c r="A961" s="340"/>
      <c r="B961" s="340"/>
      <c r="D961" s="340"/>
      <c r="E961" s="340"/>
      <c r="F961" s="340"/>
      <c r="R961" s="341"/>
      <c r="S961" s="341"/>
      <c r="T961" s="335"/>
    </row>
    <row r="962" spans="1:20" s="339" customFormat="1">
      <c r="A962" s="340"/>
      <c r="B962" s="340"/>
      <c r="D962" s="340"/>
      <c r="E962" s="340"/>
      <c r="F962" s="340"/>
      <c r="R962" s="341"/>
      <c r="S962" s="341"/>
      <c r="T962" s="335"/>
    </row>
    <row r="963" spans="1:20" s="339" customFormat="1">
      <c r="A963" s="340"/>
      <c r="B963" s="340"/>
      <c r="D963" s="340"/>
      <c r="E963" s="340"/>
      <c r="F963" s="340"/>
      <c r="R963" s="341"/>
      <c r="S963" s="341"/>
      <c r="T963" s="335"/>
    </row>
    <row r="964" spans="1:20" s="339" customFormat="1">
      <c r="A964" s="340"/>
      <c r="B964" s="340"/>
      <c r="D964" s="340"/>
      <c r="E964" s="340"/>
      <c r="F964" s="340"/>
      <c r="R964" s="341"/>
      <c r="S964" s="341"/>
      <c r="T964" s="335"/>
    </row>
    <row r="965" spans="1:20" s="339" customFormat="1">
      <c r="A965" s="340"/>
      <c r="B965" s="340"/>
      <c r="D965" s="340"/>
      <c r="E965" s="340"/>
      <c r="F965" s="340"/>
      <c r="R965" s="341"/>
      <c r="S965" s="341"/>
      <c r="T965" s="335"/>
    </row>
    <row r="966" spans="1:20" s="339" customFormat="1">
      <c r="A966" s="340"/>
      <c r="B966" s="340"/>
      <c r="D966" s="340"/>
      <c r="E966" s="340"/>
      <c r="F966" s="340"/>
      <c r="R966" s="341"/>
      <c r="S966" s="341"/>
      <c r="T966" s="335"/>
    </row>
    <row r="967" spans="1:20" s="339" customFormat="1">
      <c r="A967" s="340"/>
      <c r="B967" s="340"/>
      <c r="D967" s="340"/>
      <c r="E967" s="340"/>
      <c r="F967" s="340"/>
      <c r="R967" s="341"/>
      <c r="S967" s="341"/>
      <c r="T967" s="335"/>
    </row>
    <row r="968" spans="1:20" s="339" customFormat="1">
      <c r="A968" s="340"/>
      <c r="B968" s="340"/>
      <c r="D968" s="340"/>
      <c r="E968" s="340"/>
      <c r="F968" s="340"/>
      <c r="R968" s="341"/>
      <c r="S968" s="341"/>
      <c r="T968" s="335"/>
    </row>
    <row r="969" spans="1:20" s="339" customFormat="1">
      <c r="A969" s="340"/>
      <c r="B969" s="340"/>
      <c r="D969" s="340"/>
      <c r="E969" s="340"/>
      <c r="F969" s="340"/>
      <c r="R969" s="341"/>
      <c r="S969" s="341"/>
      <c r="T969" s="335"/>
    </row>
    <row r="970" spans="1:20" s="339" customFormat="1">
      <c r="A970" s="340"/>
      <c r="B970" s="340"/>
      <c r="D970" s="340"/>
      <c r="E970" s="340"/>
      <c r="F970" s="340"/>
      <c r="R970" s="341"/>
      <c r="S970" s="341"/>
      <c r="T970" s="335"/>
    </row>
    <row r="971" spans="1:20" s="339" customFormat="1">
      <c r="A971" s="340"/>
      <c r="B971" s="340"/>
      <c r="D971" s="340"/>
      <c r="E971" s="340"/>
      <c r="F971" s="340"/>
      <c r="R971" s="341"/>
      <c r="S971" s="341"/>
      <c r="T971" s="335"/>
    </row>
    <row r="972" spans="1:20" s="339" customFormat="1">
      <c r="A972" s="340"/>
      <c r="B972" s="340"/>
      <c r="D972" s="340"/>
      <c r="E972" s="340"/>
      <c r="F972" s="340"/>
      <c r="R972" s="341"/>
      <c r="S972" s="341"/>
      <c r="T972" s="335"/>
    </row>
    <row r="973" spans="1:20" s="339" customFormat="1">
      <c r="A973" s="340"/>
      <c r="B973" s="340"/>
      <c r="D973" s="340"/>
      <c r="E973" s="340"/>
      <c r="F973" s="340"/>
      <c r="R973" s="341"/>
      <c r="S973" s="341"/>
      <c r="T973" s="335"/>
    </row>
    <row r="974" spans="1:20" s="339" customFormat="1">
      <c r="A974" s="340"/>
      <c r="B974" s="340"/>
      <c r="D974" s="340"/>
      <c r="E974" s="340"/>
      <c r="F974" s="340"/>
      <c r="R974" s="341"/>
      <c r="S974" s="341"/>
      <c r="T974" s="335"/>
    </row>
    <row r="975" spans="1:20" s="339" customFormat="1">
      <c r="A975" s="340"/>
      <c r="B975" s="340"/>
      <c r="D975" s="340"/>
      <c r="E975" s="340"/>
      <c r="F975" s="340"/>
      <c r="R975" s="341"/>
      <c r="S975" s="341"/>
      <c r="T975" s="335"/>
    </row>
    <row r="976" spans="1:20" s="339" customFormat="1">
      <c r="A976" s="340"/>
      <c r="B976" s="340"/>
      <c r="D976" s="340"/>
      <c r="E976" s="340"/>
      <c r="F976" s="340"/>
      <c r="R976" s="341"/>
      <c r="S976" s="341"/>
      <c r="T976" s="335"/>
    </row>
    <row r="977" spans="1:20" s="339" customFormat="1">
      <c r="A977" s="340"/>
      <c r="B977" s="340"/>
      <c r="D977" s="340"/>
      <c r="E977" s="340"/>
      <c r="F977" s="340"/>
      <c r="R977" s="341"/>
      <c r="S977" s="341"/>
      <c r="T977" s="335"/>
    </row>
    <row r="978" spans="1:20" s="339" customFormat="1">
      <c r="A978" s="340"/>
      <c r="B978" s="340"/>
      <c r="D978" s="340"/>
      <c r="E978" s="340"/>
      <c r="F978" s="340"/>
      <c r="R978" s="341"/>
      <c r="S978" s="341"/>
      <c r="T978" s="335"/>
    </row>
    <row r="979" spans="1:20" s="339" customFormat="1">
      <c r="A979" s="340"/>
      <c r="B979" s="340"/>
      <c r="D979" s="340"/>
      <c r="E979" s="340"/>
      <c r="F979" s="340"/>
      <c r="R979" s="341"/>
      <c r="S979" s="341"/>
      <c r="T979" s="335"/>
    </row>
    <row r="980" spans="1:20" s="339" customFormat="1">
      <c r="A980" s="340"/>
      <c r="B980" s="340"/>
      <c r="D980" s="340"/>
      <c r="E980" s="340"/>
      <c r="F980" s="340"/>
      <c r="R980" s="341"/>
      <c r="S980" s="341"/>
      <c r="T980" s="335"/>
    </row>
    <row r="981" spans="1:20" s="339" customFormat="1">
      <c r="A981" s="340"/>
      <c r="B981" s="340"/>
      <c r="D981" s="340"/>
      <c r="E981" s="340"/>
      <c r="F981" s="340"/>
      <c r="R981" s="341"/>
      <c r="S981" s="341"/>
      <c r="T981" s="335"/>
    </row>
    <row r="982" spans="1:20" s="339" customFormat="1">
      <c r="A982" s="340"/>
      <c r="B982" s="340"/>
      <c r="D982" s="340"/>
      <c r="E982" s="340"/>
      <c r="F982" s="340"/>
      <c r="R982" s="341"/>
      <c r="S982" s="341"/>
      <c r="T982" s="335"/>
    </row>
    <row r="983" spans="1:20" s="339" customFormat="1">
      <c r="A983" s="340"/>
      <c r="B983" s="340"/>
      <c r="D983" s="340"/>
      <c r="E983" s="340"/>
      <c r="F983" s="340"/>
      <c r="R983" s="341"/>
      <c r="S983" s="341"/>
      <c r="T983" s="335"/>
    </row>
    <row r="984" spans="1:20" s="339" customFormat="1">
      <c r="A984" s="340"/>
      <c r="B984" s="340"/>
      <c r="D984" s="340"/>
      <c r="E984" s="340"/>
      <c r="F984" s="340"/>
      <c r="R984" s="341"/>
      <c r="S984" s="341"/>
      <c r="T984" s="335"/>
    </row>
    <row r="985" spans="1:20" s="339" customFormat="1">
      <c r="A985" s="340"/>
      <c r="B985" s="340"/>
      <c r="D985" s="340"/>
      <c r="E985" s="340"/>
      <c r="F985" s="340"/>
      <c r="R985" s="341"/>
      <c r="S985" s="341"/>
      <c r="T985" s="335"/>
    </row>
    <row r="986" spans="1:20" s="339" customFormat="1">
      <c r="A986" s="340"/>
      <c r="B986" s="340"/>
      <c r="D986" s="340"/>
      <c r="E986" s="340"/>
      <c r="F986" s="340"/>
      <c r="R986" s="341"/>
      <c r="S986" s="341"/>
      <c r="T986" s="335"/>
    </row>
    <row r="987" spans="1:20" s="339" customFormat="1">
      <c r="A987" s="340"/>
      <c r="B987" s="340"/>
      <c r="D987" s="340"/>
      <c r="E987" s="340"/>
      <c r="F987" s="340"/>
      <c r="R987" s="341"/>
      <c r="S987" s="341"/>
      <c r="T987" s="335"/>
    </row>
    <row r="988" spans="1:20" s="339" customFormat="1">
      <c r="A988" s="340"/>
      <c r="B988" s="340"/>
      <c r="D988" s="340"/>
      <c r="E988" s="340"/>
      <c r="F988" s="340"/>
      <c r="R988" s="341"/>
      <c r="S988" s="341"/>
      <c r="T988" s="335"/>
    </row>
    <row r="989" spans="1:20" s="339" customFormat="1">
      <c r="A989" s="340"/>
      <c r="B989" s="340"/>
      <c r="D989" s="340"/>
      <c r="E989" s="340"/>
      <c r="F989" s="340"/>
      <c r="R989" s="341"/>
      <c r="S989" s="341"/>
      <c r="T989" s="335"/>
    </row>
    <row r="990" spans="1:20" s="339" customFormat="1">
      <c r="A990" s="340"/>
      <c r="B990" s="340"/>
      <c r="D990" s="340"/>
      <c r="E990" s="340"/>
      <c r="F990" s="340"/>
      <c r="R990" s="341"/>
      <c r="S990" s="341"/>
      <c r="T990" s="335"/>
    </row>
    <row r="991" spans="1:20" s="339" customFormat="1">
      <c r="A991" s="340"/>
      <c r="B991" s="340"/>
      <c r="D991" s="340"/>
      <c r="E991" s="340"/>
      <c r="F991" s="340"/>
      <c r="R991" s="341"/>
      <c r="S991" s="341"/>
      <c r="T991" s="335"/>
    </row>
    <row r="992" spans="1:20" s="339" customFormat="1">
      <c r="A992" s="340"/>
      <c r="B992" s="340"/>
      <c r="D992" s="340"/>
      <c r="E992" s="340"/>
      <c r="F992" s="340"/>
      <c r="R992" s="341"/>
      <c r="S992" s="341"/>
      <c r="T992" s="335"/>
    </row>
    <row r="993" spans="1:20" s="339" customFormat="1">
      <c r="A993" s="340"/>
      <c r="B993" s="340"/>
      <c r="D993" s="340"/>
      <c r="E993" s="340"/>
      <c r="F993" s="340"/>
      <c r="R993" s="341"/>
      <c r="S993" s="341"/>
      <c r="T993" s="335"/>
    </row>
    <row r="994" spans="1:20" s="339" customFormat="1">
      <c r="A994" s="340"/>
      <c r="B994" s="340"/>
      <c r="D994" s="340"/>
      <c r="E994" s="340"/>
      <c r="F994" s="340"/>
      <c r="R994" s="341"/>
      <c r="S994" s="341"/>
      <c r="T994" s="335"/>
    </row>
    <row r="995" spans="1:20" s="339" customFormat="1">
      <c r="A995" s="340"/>
      <c r="B995" s="340"/>
      <c r="D995" s="340"/>
      <c r="E995" s="340"/>
      <c r="F995" s="340"/>
      <c r="R995" s="341"/>
      <c r="S995" s="341"/>
      <c r="T995" s="335"/>
    </row>
    <row r="996" spans="1:20" s="339" customFormat="1">
      <c r="A996" s="340"/>
      <c r="B996" s="340"/>
      <c r="D996" s="340"/>
      <c r="E996" s="340"/>
      <c r="F996" s="340"/>
      <c r="R996" s="341"/>
      <c r="S996" s="341"/>
      <c r="T996" s="335"/>
    </row>
    <row r="997" spans="1:20" s="339" customFormat="1">
      <c r="A997" s="340"/>
      <c r="B997" s="340"/>
      <c r="D997" s="340"/>
      <c r="E997" s="340"/>
      <c r="F997" s="340"/>
      <c r="R997" s="341"/>
      <c r="S997" s="341"/>
      <c r="T997" s="335"/>
    </row>
    <row r="998" spans="1:20" s="339" customFormat="1">
      <c r="A998" s="340"/>
      <c r="B998" s="340"/>
      <c r="D998" s="340"/>
      <c r="E998" s="340"/>
      <c r="F998" s="340"/>
      <c r="R998" s="341"/>
      <c r="S998" s="341"/>
      <c r="T998" s="335"/>
    </row>
    <row r="999" spans="1:20" s="339" customFormat="1">
      <c r="A999" s="340"/>
      <c r="B999" s="340"/>
      <c r="D999" s="340"/>
      <c r="E999" s="340"/>
      <c r="F999" s="340"/>
      <c r="R999" s="341"/>
      <c r="S999" s="341"/>
      <c r="T999" s="335"/>
    </row>
    <row r="1000" spans="1:20" s="339" customFormat="1">
      <c r="A1000" s="340"/>
      <c r="B1000" s="340"/>
      <c r="D1000" s="340"/>
      <c r="E1000" s="340"/>
      <c r="F1000" s="340"/>
      <c r="R1000" s="341"/>
      <c r="S1000" s="341"/>
      <c r="T1000" s="335"/>
    </row>
    <row r="1001" spans="1:20" s="339" customFormat="1">
      <c r="A1001" s="340"/>
      <c r="B1001" s="340"/>
      <c r="D1001" s="340"/>
      <c r="E1001" s="340"/>
      <c r="F1001" s="340"/>
      <c r="R1001" s="341"/>
      <c r="S1001" s="341"/>
      <c r="T1001" s="335"/>
    </row>
    <row r="1002" spans="1:20" s="339" customFormat="1">
      <c r="A1002" s="340"/>
      <c r="B1002" s="340"/>
      <c r="D1002" s="340"/>
      <c r="E1002" s="340"/>
      <c r="F1002" s="340"/>
      <c r="R1002" s="341"/>
      <c r="S1002" s="341"/>
      <c r="T1002" s="335"/>
    </row>
    <row r="1003" spans="1:20" s="339" customFormat="1">
      <c r="A1003" s="340"/>
      <c r="B1003" s="340"/>
      <c r="D1003" s="340"/>
      <c r="E1003" s="340"/>
      <c r="F1003" s="340"/>
      <c r="R1003" s="341"/>
      <c r="S1003" s="341"/>
      <c r="T1003" s="335"/>
    </row>
    <row r="1004" spans="1:20" s="339" customFormat="1">
      <c r="A1004" s="340"/>
      <c r="B1004" s="340"/>
      <c r="D1004" s="340"/>
      <c r="E1004" s="340"/>
      <c r="F1004" s="340"/>
      <c r="R1004" s="341"/>
      <c r="S1004" s="341"/>
      <c r="T1004" s="335"/>
    </row>
    <row r="1005" spans="1:20" s="339" customFormat="1">
      <c r="A1005" s="340"/>
      <c r="B1005" s="340"/>
      <c r="D1005" s="340"/>
      <c r="E1005" s="340"/>
      <c r="F1005" s="340"/>
      <c r="R1005" s="341"/>
      <c r="S1005" s="341"/>
      <c r="T1005" s="335"/>
    </row>
    <row r="1006" spans="1:20" s="339" customFormat="1">
      <c r="A1006" s="340"/>
      <c r="B1006" s="340"/>
      <c r="D1006" s="340"/>
      <c r="E1006" s="340"/>
      <c r="F1006" s="340"/>
      <c r="R1006" s="341"/>
      <c r="S1006" s="341"/>
      <c r="T1006" s="335"/>
    </row>
    <row r="1007" spans="1:20" s="339" customFormat="1">
      <c r="A1007" s="340"/>
      <c r="B1007" s="340"/>
      <c r="D1007" s="340"/>
      <c r="E1007" s="340"/>
      <c r="F1007" s="340"/>
      <c r="R1007" s="341"/>
      <c r="S1007" s="341"/>
      <c r="T1007" s="335"/>
    </row>
    <row r="1008" spans="1:20" s="339" customFormat="1">
      <c r="A1008" s="340"/>
      <c r="B1008" s="340"/>
      <c r="D1008" s="340"/>
      <c r="E1008" s="340"/>
      <c r="F1008" s="340"/>
      <c r="R1008" s="341"/>
      <c r="S1008" s="341"/>
      <c r="T1008" s="335"/>
    </row>
    <row r="1009" spans="1:20" s="339" customFormat="1">
      <c r="A1009" s="340"/>
      <c r="B1009" s="340"/>
      <c r="D1009" s="340"/>
      <c r="E1009" s="340"/>
      <c r="F1009" s="340"/>
      <c r="R1009" s="341"/>
      <c r="S1009" s="341"/>
      <c r="T1009" s="335"/>
    </row>
    <row r="1010" spans="1:20" s="339" customFormat="1">
      <c r="A1010" s="340"/>
      <c r="B1010" s="340"/>
      <c r="D1010" s="340"/>
      <c r="E1010" s="340"/>
      <c r="F1010" s="340"/>
      <c r="R1010" s="341"/>
      <c r="S1010" s="341"/>
      <c r="T1010" s="335"/>
    </row>
    <row r="1011" spans="1:20" s="339" customFormat="1">
      <c r="A1011" s="340"/>
      <c r="B1011" s="340"/>
      <c r="D1011" s="340"/>
      <c r="E1011" s="340"/>
      <c r="F1011" s="340"/>
      <c r="R1011" s="341"/>
      <c r="S1011" s="341"/>
      <c r="T1011" s="335"/>
    </row>
    <row r="1012" spans="1:20" s="339" customFormat="1">
      <c r="A1012" s="340"/>
      <c r="B1012" s="340"/>
      <c r="D1012" s="340"/>
      <c r="E1012" s="340"/>
      <c r="F1012" s="340"/>
      <c r="R1012" s="341"/>
      <c r="S1012" s="341"/>
      <c r="T1012" s="335"/>
    </row>
    <row r="1013" spans="1:20" s="339" customFormat="1">
      <c r="A1013" s="340"/>
      <c r="B1013" s="340"/>
      <c r="D1013" s="340"/>
      <c r="E1013" s="340"/>
      <c r="F1013" s="340"/>
      <c r="R1013" s="341"/>
      <c r="S1013" s="341"/>
      <c r="T1013" s="335"/>
    </row>
    <row r="1014" spans="1:20" s="339" customFormat="1">
      <c r="A1014" s="340"/>
      <c r="B1014" s="340"/>
      <c r="D1014" s="340"/>
      <c r="E1014" s="340"/>
      <c r="F1014" s="340"/>
      <c r="R1014" s="341"/>
      <c r="S1014" s="341"/>
      <c r="T1014" s="335"/>
    </row>
    <row r="1015" spans="1:20" s="339" customFormat="1">
      <c r="A1015" s="340"/>
      <c r="B1015" s="340"/>
      <c r="D1015" s="340"/>
      <c r="E1015" s="340"/>
      <c r="F1015" s="340"/>
      <c r="R1015" s="341"/>
      <c r="S1015" s="341"/>
      <c r="T1015" s="335"/>
    </row>
    <row r="1016" spans="1:20" s="339" customFormat="1">
      <c r="A1016" s="340"/>
      <c r="B1016" s="340"/>
      <c r="D1016" s="340"/>
      <c r="E1016" s="340"/>
      <c r="F1016" s="340"/>
      <c r="R1016" s="341"/>
      <c r="S1016" s="341"/>
      <c r="T1016" s="335"/>
    </row>
    <row r="1017" spans="1:20" s="339" customFormat="1">
      <c r="A1017" s="340"/>
      <c r="B1017" s="340"/>
      <c r="D1017" s="340"/>
      <c r="E1017" s="340"/>
      <c r="F1017" s="340"/>
      <c r="R1017" s="341"/>
      <c r="S1017" s="341"/>
      <c r="T1017" s="335"/>
    </row>
    <row r="1018" spans="1:20" s="339" customFormat="1">
      <c r="A1018" s="340"/>
      <c r="B1018" s="340"/>
      <c r="D1018" s="340"/>
      <c r="E1018" s="340"/>
      <c r="F1018" s="340"/>
      <c r="R1018" s="341"/>
      <c r="S1018" s="341"/>
      <c r="T1018" s="335"/>
    </row>
    <row r="1019" spans="1:20" s="339" customFormat="1">
      <c r="A1019" s="340"/>
      <c r="B1019" s="340"/>
      <c r="D1019" s="340"/>
      <c r="E1019" s="340"/>
      <c r="F1019" s="340"/>
      <c r="R1019" s="341"/>
      <c r="S1019" s="341"/>
      <c r="T1019" s="335"/>
    </row>
    <row r="1020" spans="1:20" s="339" customFormat="1">
      <c r="A1020" s="340"/>
      <c r="B1020" s="340"/>
      <c r="D1020" s="340"/>
      <c r="E1020" s="340"/>
      <c r="F1020" s="340"/>
      <c r="R1020" s="341"/>
      <c r="S1020" s="341"/>
      <c r="T1020" s="335"/>
    </row>
    <row r="1021" spans="1:20" s="339" customFormat="1">
      <c r="A1021" s="340"/>
      <c r="B1021" s="340"/>
      <c r="D1021" s="340"/>
      <c r="E1021" s="340"/>
      <c r="F1021" s="340"/>
      <c r="R1021" s="341"/>
      <c r="S1021" s="341"/>
      <c r="T1021" s="335"/>
    </row>
  </sheetData>
  <sheetProtection formatRows="0" sort="0" autoFilter="0"/>
  <mergeCells count="12">
    <mergeCell ref="A34:E35"/>
    <mergeCell ref="A1:C1"/>
    <mergeCell ref="B2:C2"/>
    <mergeCell ref="B3:C3"/>
    <mergeCell ref="B4:C4"/>
    <mergeCell ref="B5:C5"/>
    <mergeCell ref="B6:C6"/>
    <mergeCell ref="B7:C7"/>
    <mergeCell ref="B8:C8"/>
    <mergeCell ref="B9:C9"/>
    <mergeCell ref="B11:C11"/>
    <mergeCell ref="D11:E11"/>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ErrorMessage="1" errorTitle="Metin uzunluğu istenen aralıkta değil!" error="İstenen Aralık: Minimum Uzunluk=0 karakter Maksimum Uzunluk=2147483647 karakter" sqref="A13:A30">
      <formula1>$X$12:$X$34</formula1>
    </dataValidation>
  </dataValidations>
  <pageMargins left="0.75" right="0.75" top="0.74" bottom="1" header="1.37" footer="0.5"/>
  <pageSetup paperSize="9" scale="32"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F997"/>
  <sheetViews>
    <sheetView topLeftCell="A10" zoomScale="80" zoomScaleNormal="80" zoomScaleSheetLayoutView="80" workbookViewId="0">
      <selection activeCell="B19" sqref="B19"/>
    </sheetView>
  </sheetViews>
  <sheetFormatPr defaultRowHeight="12.75"/>
  <cols>
    <col min="1" max="1" width="47.42578125" style="340" bestFit="1" customWidth="1"/>
    <col min="2" max="2" width="15.7109375" style="340" customWidth="1"/>
    <col min="3" max="3" width="15.7109375" style="339" customWidth="1"/>
    <col min="4" max="5" width="15.7109375" style="340" customWidth="1"/>
    <col min="6" max="16" width="15.7109375" style="339" customWidth="1"/>
    <col min="17" max="17" width="15.7109375" style="332" customWidth="1"/>
    <col min="18" max="19" width="12.7109375" style="339" customWidth="1"/>
    <col min="20" max="31" width="9.140625" style="342"/>
    <col min="32" max="32" width="47.42578125" style="342" bestFit="1" customWidth="1"/>
    <col min="33" max="252" width="9.140625" style="342"/>
    <col min="253" max="253" width="12.85546875" style="342" customWidth="1"/>
    <col min="254" max="256" width="24.42578125" style="342" customWidth="1"/>
    <col min="257" max="257" width="27.42578125" style="342" customWidth="1"/>
    <col min="258" max="258" width="28.7109375" style="342" customWidth="1"/>
    <col min="259" max="261" width="24.42578125" style="342" customWidth="1"/>
    <col min="262" max="262" width="27.42578125" style="342" customWidth="1"/>
    <col min="263" max="269" width="24.42578125" style="342" customWidth="1"/>
    <col min="270" max="270" width="9.7109375" style="342" customWidth="1"/>
    <col min="271" max="271" width="8.7109375" style="342" customWidth="1"/>
    <col min="272" max="272" width="10.7109375" style="342" customWidth="1"/>
    <col min="273" max="275" width="12.7109375" style="342" customWidth="1"/>
    <col min="276" max="508" width="9.140625" style="342"/>
    <col min="509" max="509" width="12.85546875" style="342" customWidth="1"/>
    <col min="510" max="512" width="24.42578125" style="342" customWidth="1"/>
    <col min="513" max="513" width="27.42578125" style="342" customWidth="1"/>
    <col min="514" max="514" width="28.7109375" style="342" customWidth="1"/>
    <col min="515" max="517" width="24.42578125" style="342" customWidth="1"/>
    <col min="518" max="518" width="27.42578125" style="342" customWidth="1"/>
    <col min="519" max="525" width="24.42578125" style="342" customWidth="1"/>
    <col min="526" max="526" width="9.7109375" style="342" customWidth="1"/>
    <col min="527" max="527" width="8.7109375" style="342" customWidth="1"/>
    <col min="528" max="528" width="10.7109375" style="342" customWidth="1"/>
    <col min="529" max="531" width="12.7109375" style="342" customWidth="1"/>
    <col min="532" max="764" width="9.140625" style="342"/>
    <col min="765" max="765" width="12.85546875" style="342" customWidth="1"/>
    <col min="766" max="768" width="24.42578125" style="342" customWidth="1"/>
    <col min="769" max="769" width="27.42578125" style="342" customWidth="1"/>
    <col min="770" max="770" width="28.7109375" style="342" customWidth="1"/>
    <col min="771" max="773" width="24.42578125" style="342" customWidth="1"/>
    <col min="774" max="774" width="27.42578125" style="342" customWidth="1"/>
    <col min="775" max="781" width="24.42578125" style="342" customWidth="1"/>
    <col min="782" max="782" width="9.7109375" style="342" customWidth="1"/>
    <col min="783" max="783" width="8.7109375" style="342" customWidth="1"/>
    <col min="784" max="784" width="10.7109375" style="342" customWidth="1"/>
    <col min="785" max="787" width="12.7109375" style="342" customWidth="1"/>
    <col min="788" max="1020" width="9.140625" style="342"/>
    <col min="1021" max="1021" width="12.85546875" style="342" customWidth="1"/>
    <col min="1022" max="1024" width="24.42578125" style="342" customWidth="1"/>
    <col min="1025" max="1025" width="27.42578125" style="342" customWidth="1"/>
    <col min="1026" max="1026" width="28.7109375" style="342" customWidth="1"/>
    <col min="1027" max="1029" width="24.42578125" style="342" customWidth="1"/>
    <col min="1030" max="1030" width="27.42578125" style="342" customWidth="1"/>
    <col min="1031" max="1037" width="24.42578125" style="342" customWidth="1"/>
    <col min="1038" max="1038" width="9.7109375" style="342" customWidth="1"/>
    <col min="1039" max="1039" width="8.7109375" style="342" customWidth="1"/>
    <col min="1040" max="1040" width="10.7109375" style="342" customWidth="1"/>
    <col min="1041" max="1043" width="12.7109375" style="342" customWidth="1"/>
    <col min="1044" max="1276" width="9.140625" style="342"/>
    <col min="1277" max="1277" width="12.85546875" style="342" customWidth="1"/>
    <col min="1278" max="1280" width="24.42578125" style="342" customWidth="1"/>
    <col min="1281" max="1281" width="27.42578125" style="342" customWidth="1"/>
    <col min="1282" max="1282" width="28.7109375" style="342" customWidth="1"/>
    <col min="1283" max="1285" width="24.42578125" style="342" customWidth="1"/>
    <col min="1286" max="1286" width="27.42578125" style="342" customWidth="1"/>
    <col min="1287" max="1293" width="24.42578125" style="342" customWidth="1"/>
    <col min="1294" max="1294" width="9.7109375" style="342" customWidth="1"/>
    <col min="1295" max="1295" width="8.7109375" style="342" customWidth="1"/>
    <col min="1296" max="1296" width="10.7109375" style="342" customWidth="1"/>
    <col min="1297" max="1299" width="12.7109375" style="342" customWidth="1"/>
    <col min="1300" max="1532" width="9.140625" style="342"/>
    <col min="1533" max="1533" width="12.85546875" style="342" customWidth="1"/>
    <col min="1534" max="1536" width="24.42578125" style="342" customWidth="1"/>
    <col min="1537" max="1537" width="27.42578125" style="342" customWidth="1"/>
    <col min="1538" max="1538" width="28.7109375" style="342" customWidth="1"/>
    <col min="1539" max="1541" width="24.42578125" style="342" customWidth="1"/>
    <col min="1542" max="1542" width="27.42578125" style="342" customWidth="1"/>
    <col min="1543" max="1549" width="24.42578125" style="342" customWidth="1"/>
    <col min="1550" max="1550" width="9.7109375" style="342" customWidth="1"/>
    <col min="1551" max="1551" width="8.7109375" style="342" customWidth="1"/>
    <col min="1552" max="1552" width="10.7109375" style="342" customWidth="1"/>
    <col min="1553" max="1555" width="12.7109375" style="342" customWidth="1"/>
    <col min="1556" max="1788" width="9.140625" style="342"/>
    <col min="1789" max="1789" width="12.85546875" style="342" customWidth="1"/>
    <col min="1790" max="1792" width="24.42578125" style="342" customWidth="1"/>
    <col min="1793" max="1793" width="27.42578125" style="342" customWidth="1"/>
    <col min="1794" max="1794" width="28.7109375" style="342" customWidth="1"/>
    <col min="1795" max="1797" width="24.42578125" style="342" customWidth="1"/>
    <col min="1798" max="1798" width="27.42578125" style="342" customWidth="1"/>
    <col min="1799" max="1805" width="24.42578125" style="342" customWidth="1"/>
    <col min="1806" max="1806" width="9.7109375" style="342" customWidth="1"/>
    <col min="1807" max="1807" width="8.7109375" style="342" customWidth="1"/>
    <col min="1808" max="1808" width="10.7109375" style="342" customWidth="1"/>
    <col min="1809" max="1811" width="12.7109375" style="342" customWidth="1"/>
    <col min="1812" max="2044" width="9.140625" style="342"/>
    <col min="2045" max="2045" width="12.85546875" style="342" customWidth="1"/>
    <col min="2046" max="2048" width="24.42578125" style="342" customWidth="1"/>
    <col min="2049" max="2049" width="27.42578125" style="342" customWidth="1"/>
    <col min="2050" max="2050" width="28.7109375" style="342" customWidth="1"/>
    <col min="2051" max="2053" width="24.42578125" style="342" customWidth="1"/>
    <col min="2054" max="2054" width="27.42578125" style="342" customWidth="1"/>
    <col min="2055" max="2061" width="24.42578125" style="342" customWidth="1"/>
    <col min="2062" max="2062" width="9.7109375" style="342" customWidth="1"/>
    <col min="2063" max="2063" width="8.7109375" style="342" customWidth="1"/>
    <col min="2064" max="2064" width="10.7109375" style="342" customWidth="1"/>
    <col min="2065" max="2067" width="12.7109375" style="342" customWidth="1"/>
    <col min="2068" max="2300" width="9.140625" style="342"/>
    <col min="2301" max="2301" width="12.85546875" style="342" customWidth="1"/>
    <col min="2302" max="2304" width="24.42578125" style="342" customWidth="1"/>
    <col min="2305" max="2305" width="27.42578125" style="342" customWidth="1"/>
    <col min="2306" max="2306" width="28.7109375" style="342" customWidth="1"/>
    <col min="2307" max="2309" width="24.42578125" style="342" customWidth="1"/>
    <col min="2310" max="2310" width="27.42578125" style="342" customWidth="1"/>
    <col min="2311" max="2317" width="24.42578125" style="342" customWidth="1"/>
    <col min="2318" max="2318" width="9.7109375" style="342" customWidth="1"/>
    <col min="2319" max="2319" width="8.7109375" style="342" customWidth="1"/>
    <col min="2320" max="2320" width="10.7109375" style="342" customWidth="1"/>
    <col min="2321" max="2323" width="12.7109375" style="342" customWidth="1"/>
    <col min="2324" max="2556" width="9.140625" style="342"/>
    <col min="2557" max="2557" width="12.85546875" style="342" customWidth="1"/>
    <col min="2558" max="2560" width="24.42578125" style="342" customWidth="1"/>
    <col min="2561" max="2561" width="27.42578125" style="342" customWidth="1"/>
    <col min="2562" max="2562" width="28.7109375" style="342" customWidth="1"/>
    <col min="2563" max="2565" width="24.42578125" style="342" customWidth="1"/>
    <col min="2566" max="2566" width="27.42578125" style="342" customWidth="1"/>
    <col min="2567" max="2573" width="24.42578125" style="342" customWidth="1"/>
    <col min="2574" max="2574" width="9.7109375" style="342" customWidth="1"/>
    <col min="2575" max="2575" width="8.7109375" style="342" customWidth="1"/>
    <col min="2576" max="2576" width="10.7109375" style="342" customWidth="1"/>
    <col min="2577" max="2579" width="12.7109375" style="342" customWidth="1"/>
    <col min="2580" max="2812" width="9.140625" style="342"/>
    <col min="2813" max="2813" width="12.85546875" style="342" customWidth="1"/>
    <col min="2814" max="2816" width="24.42578125" style="342" customWidth="1"/>
    <col min="2817" max="2817" width="27.42578125" style="342" customWidth="1"/>
    <col min="2818" max="2818" width="28.7109375" style="342" customWidth="1"/>
    <col min="2819" max="2821" width="24.42578125" style="342" customWidth="1"/>
    <col min="2822" max="2822" width="27.42578125" style="342" customWidth="1"/>
    <col min="2823" max="2829" width="24.42578125" style="342" customWidth="1"/>
    <col min="2830" max="2830" width="9.7109375" style="342" customWidth="1"/>
    <col min="2831" max="2831" width="8.7109375" style="342" customWidth="1"/>
    <col min="2832" max="2832" width="10.7109375" style="342" customWidth="1"/>
    <col min="2833" max="2835" width="12.7109375" style="342" customWidth="1"/>
    <col min="2836" max="3068" width="9.140625" style="342"/>
    <col min="3069" max="3069" width="12.85546875" style="342" customWidth="1"/>
    <col min="3070" max="3072" width="24.42578125" style="342" customWidth="1"/>
    <col min="3073" max="3073" width="27.42578125" style="342" customWidth="1"/>
    <col min="3074" max="3074" width="28.7109375" style="342" customWidth="1"/>
    <col min="3075" max="3077" width="24.42578125" style="342" customWidth="1"/>
    <col min="3078" max="3078" width="27.42578125" style="342" customWidth="1"/>
    <col min="3079" max="3085" width="24.42578125" style="342" customWidth="1"/>
    <col min="3086" max="3086" width="9.7109375" style="342" customWidth="1"/>
    <col min="3087" max="3087" width="8.7109375" style="342" customWidth="1"/>
    <col min="3088" max="3088" width="10.7109375" style="342" customWidth="1"/>
    <col min="3089" max="3091" width="12.7109375" style="342" customWidth="1"/>
    <col min="3092" max="3324" width="9.140625" style="342"/>
    <col min="3325" max="3325" width="12.85546875" style="342" customWidth="1"/>
    <col min="3326" max="3328" width="24.42578125" style="342" customWidth="1"/>
    <col min="3329" max="3329" width="27.42578125" style="342" customWidth="1"/>
    <col min="3330" max="3330" width="28.7109375" style="342" customWidth="1"/>
    <col min="3331" max="3333" width="24.42578125" style="342" customWidth="1"/>
    <col min="3334" max="3334" width="27.42578125" style="342" customWidth="1"/>
    <col min="3335" max="3341" width="24.42578125" style="342" customWidth="1"/>
    <col min="3342" max="3342" width="9.7109375" style="342" customWidth="1"/>
    <col min="3343" max="3343" width="8.7109375" style="342" customWidth="1"/>
    <col min="3344" max="3344" width="10.7109375" style="342" customWidth="1"/>
    <col min="3345" max="3347" width="12.7109375" style="342" customWidth="1"/>
    <col min="3348" max="3580" width="9.140625" style="342"/>
    <col min="3581" max="3581" width="12.85546875" style="342" customWidth="1"/>
    <col min="3582" max="3584" width="24.42578125" style="342" customWidth="1"/>
    <col min="3585" max="3585" width="27.42578125" style="342" customWidth="1"/>
    <col min="3586" max="3586" width="28.7109375" style="342" customWidth="1"/>
    <col min="3587" max="3589" width="24.42578125" style="342" customWidth="1"/>
    <col min="3590" max="3590" width="27.42578125" style="342" customWidth="1"/>
    <col min="3591" max="3597" width="24.42578125" style="342" customWidth="1"/>
    <col min="3598" max="3598" width="9.7109375" style="342" customWidth="1"/>
    <col min="3599" max="3599" width="8.7109375" style="342" customWidth="1"/>
    <col min="3600" max="3600" width="10.7109375" style="342" customWidth="1"/>
    <col min="3601" max="3603" width="12.7109375" style="342" customWidth="1"/>
    <col min="3604" max="3836" width="9.140625" style="342"/>
    <col min="3837" max="3837" width="12.85546875" style="342" customWidth="1"/>
    <col min="3838" max="3840" width="24.42578125" style="342" customWidth="1"/>
    <col min="3841" max="3841" width="27.42578125" style="342" customWidth="1"/>
    <col min="3842" max="3842" width="28.7109375" style="342" customWidth="1"/>
    <col min="3843" max="3845" width="24.42578125" style="342" customWidth="1"/>
    <col min="3846" max="3846" width="27.42578125" style="342" customWidth="1"/>
    <col min="3847" max="3853" width="24.42578125" style="342" customWidth="1"/>
    <col min="3854" max="3854" width="9.7109375" style="342" customWidth="1"/>
    <col min="3855" max="3855" width="8.7109375" style="342" customWidth="1"/>
    <col min="3856" max="3856" width="10.7109375" style="342" customWidth="1"/>
    <col min="3857" max="3859" width="12.7109375" style="342" customWidth="1"/>
    <col min="3860" max="4092" width="9.140625" style="342"/>
    <col min="4093" max="4093" width="12.85546875" style="342" customWidth="1"/>
    <col min="4094" max="4096" width="24.42578125" style="342" customWidth="1"/>
    <col min="4097" max="4097" width="27.42578125" style="342" customWidth="1"/>
    <col min="4098" max="4098" width="28.7109375" style="342" customWidth="1"/>
    <col min="4099" max="4101" width="24.42578125" style="342" customWidth="1"/>
    <col min="4102" max="4102" width="27.42578125" style="342" customWidth="1"/>
    <col min="4103" max="4109" width="24.42578125" style="342" customWidth="1"/>
    <col min="4110" max="4110" width="9.7109375" style="342" customWidth="1"/>
    <col min="4111" max="4111" width="8.7109375" style="342" customWidth="1"/>
    <col min="4112" max="4112" width="10.7109375" style="342" customWidth="1"/>
    <col min="4113" max="4115" width="12.7109375" style="342" customWidth="1"/>
    <col min="4116" max="4348" width="9.140625" style="342"/>
    <col min="4349" max="4349" width="12.85546875" style="342" customWidth="1"/>
    <col min="4350" max="4352" width="24.42578125" style="342" customWidth="1"/>
    <col min="4353" max="4353" width="27.42578125" style="342" customWidth="1"/>
    <col min="4354" max="4354" width="28.7109375" style="342" customWidth="1"/>
    <col min="4355" max="4357" width="24.42578125" style="342" customWidth="1"/>
    <col min="4358" max="4358" width="27.42578125" style="342" customWidth="1"/>
    <col min="4359" max="4365" width="24.42578125" style="342" customWidth="1"/>
    <col min="4366" max="4366" width="9.7109375" style="342" customWidth="1"/>
    <col min="4367" max="4367" width="8.7109375" style="342" customWidth="1"/>
    <col min="4368" max="4368" width="10.7109375" style="342" customWidth="1"/>
    <col min="4369" max="4371" width="12.7109375" style="342" customWidth="1"/>
    <col min="4372" max="4604" width="9.140625" style="342"/>
    <col min="4605" max="4605" width="12.85546875" style="342" customWidth="1"/>
    <col min="4606" max="4608" width="24.42578125" style="342" customWidth="1"/>
    <col min="4609" max="4609" width="27.42578125" style="342" customWidth="1"/>
    <col min="4610" max="4610" width="28.7109375" style="342" customWidth="1"/>
    <col min="4611" max="4613" width="24.42578125" style="342" customWidth="1"/>
    <col min="4614" max="4614" width="27.42578125" style="342" customWidth="1"/>
    <col min="4615" max="4621" width="24.42578125" style="342" customWidth="1"/>
    <col min="4622" max="4622" width="9.7109375" style="342" customWidth="1"/>
    <col min="4623" max="4623" width="8.7109375" style="342" customWidth="1"/>
    <col min="4624" max="4624" width="10.7109375" style="342" customWidth="1"/>
    <col min="4625" max="4627" width="12.7109375" style="342" customWidth="1"/>
    <col min="4628" max="4860" width="9.140625" style="342"/>
    <col min="4861" max="4861" width="12.85546875" style="342" customWidth="1"/>
    <col min="4862" max="4864" width="24.42578125" style="342" customWidth="1"/>
    <col min="4865" max="4865" width="27.42578125" style="342" customWidth="1"/>
    <col min="4866" max="4866" width="28.7109375" style="342" customWidth="1"/>
    <col min="4867" max="4869" width="24.42578125" style="342" customWidth="1"/>
    <col min="4870" max="4870" width="27.42578125" style="342" customWidth="1"/>
    <col min="4871" max="4877" width="24.42578125" style="342" customWidth="1"/>
    <col min="4878" max="4878" width="9.7109375" style="342" customWidth="1"/>
    <col min="4879" max="4879" width="8.7109375" style="342" customWidth="1"/>
    <col min="4880" max="4880" width="10.7109375" style="342" customWidth="1"/>
    <col min="4881" max="4883" width="12.7109375" style="342" customWidth="1"/>
    <col min="4884" max="5116" width="9.140625" style="342"/>
    <col min="5117" max="5117" width="12.85546875" style="342" customWidth="1"/>
    <col min="5118" max="5120" width="24.42578125" style="342" customWidth="1"/>
    <col min="5121" max="5121" width="27.42578125" style="342" customWidth="1"/>
    <col min="5122" max="5122" width="28.7109375" style="342" customWidth="1"/>
    <col min="5123" max="5125" width="24.42578125" style="342" customWidth="1"/>
    <col min="5126" max="5126" width="27.42578125" style="342" customWidth="1"/>
    <col min="5127" max="5133" width="24.42578125" style="342" customWidth="1"/>
    <col min="5134" max="5134" width="9.7109375" style="342" customWidth="1"/>
    <col min="5135" max="5135" width="8.7109375" style="342" customWidth="1"/>
    <col min="5136" max="5136" width="10.7109375" style="342" customWidth="1"/>
    <col min="5137" max="5139" width="12.7109375" style="342" customWidth="1"/>
    <col min="5140" max="5372" width="9.140625" style="342"/>
    <col min="5373" max="5373" width="12.85546875" style="342" customWidth="1"/>
    <col min="5374" max="5376" width="24.42578125" style="342" customWidth="1"/>
    <col min="5377" max="5377" width="27.42578125" style="342" customWidth="1"/>
    <col min="5378" max="5378" width="28.7109375" style="342" customWidth="1"/>
    <col min="5379" max="5381" width="24.42578125" style="342" customWidth="1"/>
    <col min="5382" max="5382" width="27.42578125" style="342" customWidth="1"/>
    <col min="5383" max="5389" width="24.42578125" style="342" customWidth="1"/>
    <col min="5390" max="5390" width="9.7109375" style="342" customWidth="1"/>
    <col min="5391" max="5391" width="8.7109375" style="342" customWidth="1"/>
    <col min="5392" max="5392" width="10.7109375" style="342" customWidth="1"/>
    <col min="5393" max="5395" width="12.7109375" style="342" customWidth="1"/>
    <col min="5396" max="5628" width="9.140625" style="342"/>
    <col min="5629" max="5629" width="12.85546875" style="342" customWidth="1"/>
    <col min="5630" max="5632" width="24.42578125" style="342" customWidth="1"/>
    <col min="5633" max="5633" width="27.42578125" style="342" customWidth="1"/>
    <col min="5634" max="5634" width="28.7109375" style="342" customWidth="1"/>
    <col min="5635" max="5637" width="24.42578125" style="342" customWidth="1"/>
    <col min="5638" max="5638" width="27.42578125" style="342" customWidth="1"/>
    <col min="5639" max="5645" width="24.42578125" style="342" customWidth="1"/>
    <col min="5646" max="5646" width="9.7109375" style="342" customWidth="1"/>
    <col min="5647" max="5647" width="8.7109375" style="342" customWidth="1"/>
    <col min="5648" max="5648" width="10.7109375" style="342" customWidth="1"/>
    <col min="5649" max="5651" width="12.7109375" style="342" customWidth="1"/>
    <col min="5652" max="5884" width="9.140625" style="342"/>
    <col min="5885" max="5885" width="12.85546875" style="342" customWidth="1"/>
    <col min="5886" max="5888" width="24.42578125" style="342" customWidth="1"/>
    <col min="5889" max="5889" width="27.42578125" style="342" customWidth="1"/>
    <col min="5890" max="5890" width="28.7109375" style="342" customWidth="1"/>
    <col min="5891" max="5893" width="24.42578125" style="342" customWidth="1"/>
    <col min="5894" max="5894" width="27.42578125" style="342" customWidth="1"/>
    <col min="5895" max="5901" width="24.42578125" style="342" customWidth="1"/>
    <col min="5902" max="5902" width="9.7109375" style="342" customWidth="1"/>
    <col min="5903" max="5903" width="8.7109375" style="342" customWidth="1"/>
    <col min="5904" max="5904" width="10.7109375" style="342" customWidth="1"/>
    <col min="5905" max="5907" width="12.7109375" style="342" customWidth="1"/>
    <col min="5908" max="6140" width="9.140625" style="342"/>
    <col min="6141" max="6141" width="12.85546875" style="342" customWidth="1"/>
    <col min="6142" max="6144" width="24.42578125" style="342" customWidth="1"/>
    <col min="6145" max="6145" width="27.42578125" style="342" customWidth="1"/>
    <col min="6146" max="6146" width="28.7109375" style="342" customWidth="1"/>
    <col min="6147" max="6149" width="24.42578125" style="342" customWidth="1"/>
    <col min="6150" max="6150" width="27.42578125" style="342" customWidth="1"/>
    <col min="6151" max="6157" width="24.42578125" style="342" customWidth="1"/>
    <col min="6158" max="6158" width="9.7109375" style="342" customWidth="1"/>
    <col min="6159" max="6159" width="8.7109375" style="342" customWidth="1"/>
    <col min="6160" max="6160" width="10.7109375" style="342" customWidth="1"/>
    <col min="6161" max="6163" width="12.7109375" style="342" customWidth="1"/>
    <col min="6164" max="6396" width="9.140625" style="342"/>
    <col min="6397" max="6397" width="12.85546875" style="342" customWidth="1"/>
    <col min="6398" max="6400" width="24.42578125" style="342" customWidth="1"/>
    <col min="6401" max="6401" width="27.42578125" style="342" customWidth="1"/>
    <col min="6402" max="6402" width="28.7109375" style="342" customWidth="1"/>
    <col min="6403" max="6405" width="24.42578125" style="342" customWidth="1"/>
    <col min="6406" max="6406" width="27.42578125" style="342" customWidth="1"/>
    <col min="6407" max="6413" width="24.42578125" style="342" customWidth="1"/>
    <col min="6414" max="6414" width="9.7109375" style="342" customWidth="1"/>
    <col min="6415" max="6415" width="8.7109375" style="342" customWidth="1"/>
    <col min="6416" max="6416" width="10.7109375" style="342" customWidth="1"/>
    <col min="6417" max="6419" width="12.7109375" style="342" customWidth="1"/>
    <col min="6420" max="6652" width="9.140625" style="342"/>
    <col min="6653" max="6653" width="12.85546875" style="342" customWidth="1"/>
    <col min="6654" max="6656" width="24.42578125" style="342" customWidth="1"/>
    <col min="6657" max="6657" width="27.42578125" style="342" customWidth="1"/>
    <col min="6658" max="6658" width="28.7109375" style="342" customWidth="1"/>
    <col min="6659" max="6661" width="24.42578125" style="342" customWidth="1"/>
    <col min="6662" max="6662" width="27.42578125" style="342" customWidth="1"/>
    <col min="6663" max="6669" width="24.42578125" style="342" customWidth="1"/>
    <col min="6670" max="6670" width="9.7109375" style="342" customWidth="1"/>
    <col min="6671" max="6671" width="8.7109375" style="342" customWidth="1"/>
    <col min="6672" max="6672" width="10.7109375" style="342" customWidth="1"/>
    <col min="6673" max="6675" width="12.7109375" style="342" customWidth="1"/>
    <col min="6676" max="6908" width="9.140625" style="342"/>
    <col min="6909" max="6909" width="12.85546875" style="342" customWidth="1"/>
    <col min="6910" max="6912" width="24.42578125" style="342" customWidth="1"/>
    <col min="6913" max="6913" width="27.42578125" style="342" customWidth="1"/>
    <col min="6914" max="6914" width="28.7109375" style="342" customWidth="1"/>
    <col min="6915" max="6917" width="24.42578125" style="342" customWidth="1"/>
    <col min="6918" max="6918" width="27.42578125" style="342" customWidth="1"/>
    <col min="6919" max="6925" width="24.42578125" style="342" customWidth="1"/>
    <col min="6926" max="6926" width="9.7109375" style="342" customWidth="1"/>
    <col min="6927" max="6927" width="8.7109375" style="342" customWidth="1"/>
    <col min="6928" max="6928" width="10.7109375" style="342" customWidth="1"/>
    <col min="6929" max="6931" width="12.7109375" style="342" customWidth="1"/>
    <col min="6932" max="7164" width="9.140625" style="342"/>
    <col min="7165" max="7165" width="12.85546875" style="342" customWidth="1"/>
    <col min="7166" max="7168" width="24.42578125" style="342" customWidth="1"/>
    <col min="7169" max="7169" width="27.42578125" style="342" customWidth="1"/>
    <col min="7170" max="7170" width="28.7109375" style="342" customWidth="1"/>
    <col min="7171" max="7173" width="24.42578125" style="342" customWidth="1"/>
    <col min="7174" max="7174" width="27.42578125" style="342" customWidth="1"/>
    <col min="7175" max="7181" width="24.42578125" style="342" customWidth="1"/>
    <col min="7182" max="7182" width="9.7109375" style="342" customWidth="1"/>
    <col min="7183" max="7183" width="8.7109375" style="342" customWidth="1"/>
    <col min="7184" max="7184" width="10.7109375" style="342" customWidth="1"/>
    <col min="7185" max="7187" width="12.7109375" style="342" customWidth="1"/>
    <col min="7188" max="7420" width="9.140625" style="342"/>
    <col min="7421" max="7421" width="12.85546875" style="342" customWidth="1"/>
    <col min="7422" max="7424" width="24.42578125" style="342" customWidth="1"/>
    <col min="7425" max="7425" width="27.42578125" style="342" customWidth="1"/>
    <col min="7426" max="7426" width="28.7109375" style="342" customWidth="1"/>
    <col min="7427" max="7429" width="24.42578125" style="342" customWidth="1"/>
    <col min="7430" max="7430" width="27.42578125" style="342" customWidth="1"/>
    <col min="7431" max="7437" width="24.42578125" style="342" customWidth="1"/>
    <col min="7438" max="7438" width="9.7109375" style="342" customWidth="1"/>
    <col min="7439" max="7439" width="8.7109375" style="342" customWidth="1"/>
    <col min="7440" max="7440" width="10.7109375" style="342" customWidth="1"/>
    <col min="7441" max="7443" width="12.7109375" style="342" customWidth="1"/>
    <col min="7444" max="7676" width="9.140625" style="342"/>
    <col min="7677" max="7677" width="12.85546875" style="342" customWidth="1"/>
    <col min="7678" max="7680" width="24.42578125" style="342" customWidth="1"/>
    <col min="7681" max="7681" width="27.42578125" style="342" customWidth="1"/>
    <col min="7682" max="7682" width="28.7109375" style="342" customWidth="1"/>
    <col min="7683" max="7685" width="24.42578125" style="342" customWidth="1"/>
    <col min="7686" max="7686" width="27.42578125" style="342" customWidth="1"/>
    <col min="7687" max="7693" width="24.42578125" style="342" customWidth="1"/>
    <col min="7694" max="7694" width="9.7109375" style="342" customWidth="1"/>
    <col min="7695" max="7695" width="8.7109375" style="342" customWidth="1"/>
    <col min="7696" max="7696" width="10.7109375" style="342" customWidth="1"/>
    <col min="7697" max="7699" width="12.7109375" style="342" customWidth="1"/>
    <col min="7700" max="7932" width="9.140625" style="342"/>
    <col min="7933" max="7933" width="12.85546875" style="342" customWidth="1"/>
    <col min="7934" max="7936" width="24.42578125" style="342" customWidth="1"/>
    <col min="7937" max="7937" width="27.42578125" style="342" customWidth="1"/>
    <col min="7938" max="7938" width="28.7109375" style="342" customWidth="1"/>
    <col min="7939" max="7941" width="24.42578125" style="342" customWidth="1"/>
    <col min="7942" max="7942" width="27.42578125" style="342" customWidth="1"/>
    <col min="7943" max="7949" width="24.42578125" style="342" customWidth="1"/>
    <col min="7950" max="7950" width="9.7109375" style="342" customWidth="1"/>
    <col min="7951" max="7951" width="8.7109375" style="342" customWidth="1"/>
    <col min="7952" max="7952" width="10.7109375" style="342" customWidth="1"/>
    <col min="7953" max="7955" width="12.7109375" style="342" customWidth="1"/>
    <col min="7956" max="8188" width="9.140625" style="342"/>
    <col min="8189" max="8189" width="12.85546875" style="342" customWidth="1"/>
    <col min="8190" max="8192" width="24.42578125" style="342" customWidth="1"/>
    <col min="8193" max="8193" width="27.42578125" style="342" customWidth="1"/>
    <col min="8194" max="8194" width="28.7109375" style="342" customWidth="1"/>
    <col min="8195" max="8197" width="24.42578125" style="342" customWidth="1"/>
    <col min="8198" max="8198" width="27.42578125" style="342" customWidth="1"/>
    <col min="8199" max="8205" width="24.42578125" style="342" customWidth="1"/>
    <col min="8206" max="8206" width="9.7109375" style="342" customWidth="1"/>
    <col min="8207" max="8207" width="8.7109375" style="342" customWidth="1"/>
    <col min="8208" max="8208" width="10.7109375" style="342" customWidth="1"/>
    <col min="8209" max="8211" width="12.7109375" style="342" customWidth="1"/>
    <col min="8212" max="8444" width="9.140625" style="342"/>
    <col min="8445" max="8445" width="12.85546875" style="342" customWidth="1"/>
    <col min="8446" max="8448" width="24.42578125" style="342" customWidth="1"/>
    <col min="8449" max="8449" width="27.42578125" style="342" customWidth="1"/>
    <col min="8450" max="8450" width="28.7109375" style="342" customWidth="1"/>
    <col min="8451" max="8453" width="24.42578125" style="342" customWidth="1"/>
    <col min="8454" max="8454" width="27.42578125" style="342" customWidth="1"/>
    <col min="8455" max="8461" width="24.42578125" style="342" customWidth="1"/>
    <col min="8462" max="8462" width="9.7109375" style="342" customWidth="1"/>
    <col min="8463" max="8463" width="8.7109375" style="342" customWidth="1"/>
    <col min="8464" max="8464" width="10.7109375" style="342" customWidth="1"/>
    <col min="8465" max="8467" width="12.7109375" style="342" customWidth="1"/>
    <col min="8468" max="8700" width="9.140625" style="342"/>
    <col min="8701" max="8701" width="12.85546875" style="342" customWidth="1"/>
    <col min="8702" max="8704" width="24.42578125" style="342" customWidth="1"/>
    <col min="8705" max="8705" width="27.42578125" style="342" customWidth="1"/>
    <col min="8706" max="8706" width="28.7109375" style="342" customWidth="1"/>
    <col min="8707" max="8709" width="24.42578125" style="342" customWidth="1"/>
    <col min="8710" max="8710" width="27.42578125" style="342" customWidth="1"/>
    <col min="8711" max="8717" width="24.42578125" style="342" customWidth="1"/>
    <col min="8718" max="8718" width="9.7109375" style="342" customWidth="1"/>
    <col min="8719" max="8719" width="8.7109375" style="342" customWidth="1"/>
    <col min="8720" max="8720" width="10.7109375" style="342" customWidth="1"/>
    <col min="8721" max="8723" width="12.7109375" style="342" customWidth="1"/>
    <col min="8724" max="8956" width="9.140625" style="342"/>
    <col min="8957" max="8957" width="12.85546875" style="342" customWidth="1"/>
    <col min="8958" max="8960" width="24.42578125" style="342" customWidth="1"/>
    <col min="8961" max="8961" width="27.42578125" style="342" customWidth="1"/>
    <col min="8962" max="8962" width="28.7109375" style="342" customWidth="1"/>
    <col min="8963" max="8965" width="24.42578125" style="342" customWidth="1"/>
    <col min="8966" max="8966" width="27.42578125" style="342" customWidth="1"/>
    <col min="8967" max="8973" width="24.42578125" style="342" customWidth="1"/>
    <col min="8974" max="8974" width="9.7109375" style="342" customWidth="1"/>
    <col min="8975" max="8975" width="8.7109375" style="342" customWidth="1"/>
    <col min="8976" max="8976" width="10.7109375" style="342" customWidth="1"/>
    <col min="8977" max="8979" width="12.7109375" style="342" customWidth="1"/>
    <col min="8980" max="9212" width="9.140625" style="342"/>
    <col min="9213" max="9213" width="12.85546875" style="342" customWidth="1"/>
    <col min="9214" max="9216" width="24.42578125" style="342" customWidth="1"/>
    <col min="9217" max="9217" width="27.42578125" style="342" customWidth="1"/>
    <col min="9218" max="9218" width="28.7109375" style="342" customWidth="1"/>
    <col min="9219" max="9221" width="24.42578125" style="342" customWidth="1"/>
    <col min="9222" max="9222" width="27.42578125" style="342" customWidth="1"/>
    <col min="9223" max="9229" width="24.42578125" style="342" customWidth="1"/>
    <col min="9230" max="9230" width="9.7109375" style="342" customWidth="1"/>
    <col min="9231" max="9231" width="8.7109375" style="342" customWidth="1"/>
    <col min="9232" max="9232" width="10.7109375" style="342" customWidth="1"/>
    <col min="9233" max="9235" width="12.7109375" style="342" customWidth="1"/>
    <col min="9236" max="9468" width="9.140625" style="342"/>
    <col min="9469" max="9469" width="12.85546875" style="342" customWidth="1"/>
    <col min="9470" max="9472" width="24.42578125" style="342" customWidth="1"/>
    <col min="9473" max="9473" width="27.42578125" style="342" customWidth="1"/>
    <col min="9474" max="9474" width="28.7109375" style="342" customWidth="1"/>
    <col min="9475" max="9477" width="24.42578125" style="342" customWidth="1"/>
    <col min="9478" max="9478" width="27.42578125" style="342" customWidth="1"/>
    <col min="9479" max="9485" width="24.42578125" style="342" customWidth="1"/>
    <col min="9486" max="9486" width="9.7109375" style="342" customWidth="1"/>
    <col min="9487" max="9487" width="8.7109375" style="342" customWidth="1"/>
    <col min="9488" max="9488" width="10.7109375" style="342" customWidth="1"/>
    <col min="9489" max="9491" width="12.7109375" style="342" customWidth="1"/>
    <col min="9492" max="9724" width="9.140625" style="342"/>
    <col min="9725" max="9725" width="12.85546875" style="342" customWidth="1"/>
    <col min="9726" max="9728" width="24.42578125" style="342" customWidth="1"/>
    <col min="9729" max="9729" width="27.42578125" style="342" customWidth="1"/>
    <col min="9730" max="9730" width="28.7109375" style="342" customWidth="1"/>
    <col min="9731" max="9733" width="24.42578125" style="342" customWidth="1"/>
    <col min="9734" max="9734" width="27.42578125" style="342" customWidth="1"/>
    <col min="9735" max="9741" width="24.42578125" style="342" customWidth="1"/>
    <col min="9742" max="9742" width="9.7109375" style="342" customWidth="1"/>
    <col min="9743" max="9743" width="8.7109375" style="342" customWidth="1"/>
    <col min="9744" max="9744" width="10.7109375" style="342" customWidth="1"/>
    <col min="9745" max="9747" width="12.7109375" style="342" customWidth="1"/>
    <col min="9748" max="9980" width="9.140625" style="342"/>
    <col min="9981" max="9981" width="12.85546875" style="342" customWidth="1"/>
    <col min="9982" max="9984" width="24.42578125" style="342" customWidth="1"/>
    <col min="9985" max="9985" width="27.42578125" style="342" customWidth="1"/>
    <col min="9986" max="9986" width="28.7109375" style="342" customWidth="1"/>
    <col min="9987" max="9989" width="24.42578125" style="342" customWidth="1"/>
    <col min="9990" max="9990" width="27.42578125" style="342" customWidth="1"/>
    <col min="9991" max="9997" width="24.42578125" style="342" customWidth="1"/>
    <col min="9998" max="9998" width="9.7109375" style="342" customWidth="1"/>
    <col min="9999" max="9999" width="8.7109375" style="342" customWidth="1"/>
    <col min="10000" max="10000" width="10.7109375" style="342" customWidth="1"/>
    <col min="10001" max="10003" width="12.7109375" style="342" customWidth="1"/>
    <col min="10004" max="10236" width="9.140625" style="342"/>
    <col min="10237" max="10237" width="12.85546875" style="342" customWidth="1"/>
    <col min="10238" max="10240" width="24.42578125" style="342" customWidth="1"/>
    <col min="10241" max="10241" width="27.42578125" style="342" customWidth="1"/>
    <col min="10242" max="10242" width="28.7109375" style="342" customWidth="1"/>
    <col min="10243" max="10245" width="24.42578125" style="342" customWidth="1"/>
    <col min="10246" max="10246" width="27.42578125" style="342" customWidth="1"/>
    <col min="10247" max="10253" width="24.42578125" style="342" customWidth="1"/>
    <col min="10254" max="10254" width="9.7109375" style="342" customWidth="1"/>
    <col min="10255" max="10255" width="8.7109375" style="342" customWidth="1"/>
    <col min="10256" max="10256" width="10.7109375" style="342" customWidth="1"/>
    <col min="10257" max="10259" width="12.7109375" style="342" customWidth="1"/>
    <col min="10260" max="10492" width="9.140625" style="342"/>
    <col min="10493" max="10493" width="12.85546875" style="342" customWidth="1"/>
    <col min="10494" max="10496" width="24.42578125" style="342" customWidth="1"/>
    <col min="10497" max="10497" width="27.42578125" style="342" customWidth="1"/>
    <col min="10498" max="10498" width="28.7109375" style="342" customWidth="1"/>
    <col min="10499" max="10501" width="24.42578125" style="342" customWidth="1"/>
    <col min="10502" max="10502" width="27.42578125" style="342" customWidth="1"/>
    <col min="10503" max="10509" width="24.42578125" style="342" customWidth="1"/>
    <col min="10510" max="10510" width="9.7109375" style="342" customWidth="1"/>
    <col min="10511" max="10511" width="8.7109375" style="342" customWidth="1"/>
    <col min="10512" max="10512" width="10.7109375" style="342" customWidth="1"/>
    <col min="10513" max="10515" width="12.7109375" style="342" customWidth="1"/>
    <col min="10516" max="10748" width="9.140625" style="342"/>
    <col min="10749" max="10749" width="12.85546875" style="342" customWidth="1"/>
    <col min="10750" max="10752" width="24.42578125" style="342" customWidth="1"/>
    <col min="10753" max="10753" width="27.42578125" style="342" customWidth="1"/>
    <col min="10754" max="10754" width="28.7109375" style="342" customWidth="1"/>
    <col min="10755" max="10757" width="24.42578125" style="342" customWidth="1"/>
    <col min="10758" max="10758" width="27.42578125" style="342" customWidth="1"/>
    <col min="10759" max="10765" width="24.42578125" style="342" customWidth="1"/>
    <col min="10766" max="10766" width="9.7109375" style="342" customWidth="1"/>
    <col min="10767" max="10767" width="8.7109375" style="342" customWidth="1"/>
    <col min="10768" max="10768" width="10.7109375" style="342" customWidth="1"/>
    <col min="10769" max="10771" width="12.7109375" style="342" customWidth="1"/>
    <col min="10772" max="11004" width="9.140625" style="342"/>
    <col min="11005" max="11005" width="12.85546875" style="342" customWidth="1"/>
    <col min="11006" max="11008" width="24.42578125" style="342" customWidth="1"/>
    <col min="11009" max="11009" width="27.42578125" style="342" customWidth="1"/>
    <col min="11010" max="11010" width="28.7109375" style="342" customWidth="1"/>
    <col min="11011" max="11013" width="24.42578125" style="342" customWidth="1"/>
    <col min="11014" max="11014" width="27.42578125" style="342" customWidth="1"/>
    <col min="11015" max="11021" width="24.42578125" style="342" customWidth="1"/>
    <col min="11022" max="11022" width="9.7109375" style="342" customWidth="1"/>
    <col min="11023" max="11023" width="8.7109375" style="342" customWidth="1"/>
    <col min="11024" max="11024" width="10.7109375" style="342" customWidth="1"/>
    <col min="11025" max="11027" width="12.7109375" style="342" customWidth="1"/>
    <col min="11028" max="11260" width="9.140625" style="342"/>
    <col min="11261" max="11261" width="12.85546875" style="342" customWidth="1"/>
    <col min="11262" max="11264" width="24.42578125" style="342" customWidth="1"/>
    <col min="11265" max="11265" width="27.42578125" style="342" customWidth="1"/>
    <col min="11266" max="11266" width="28.7109375" style="342" customWidth="1"/>
    <col min="11267" max="11269" width="24.42578125" style="342" customWidth="1"/>
    <col min="11270" max="11270" width="27.42578125" style="342" customWidth="1"/>
    <col min="11271" max="11277" width="24.42578125" style="342" customWidth="1"/>
    <col min="11278" max="11278" width="9.7109375" style="342" customWidth="1"/>
    <col min="11279" max="11279" width="8.7109375" style="342" customWidth="1"/>
    <col min="11280" max="11280" width="10.7109375" style="342" customWidth="1"/>
    <col min="11281" max="11283" width="12.7109375" style="342" customWidth="1"/>
    <col min="11284" max="11516" width="9.140625" style="342"/>
    <col min="11517" max="11517" width="12.85546875" style="342" customWidth="1"/>
    <col min="11518" max="11520" width="24.42578125" style="342" customWidth="1"/>
    <col min="11521" max="11521" width="27.42578125" style="342" customWidth="1"/>
    <col min="11522" max="11522" width="28.7109375" style="342" customWidth="1"/>
    <col min="11523" max="11525" width="24.42578125" style="342" customWidth="1"/>
    <col min="11526" max="11526" width="27.42578125" style="342" customWidth="1"/>
    <col min="11527" max="11533" width="24.42578125" style="342" customWidth="1"/>
    <col min="11534" max="11534" width="9.7109375" style="342" customWidth="1"/>
    <col min="11535" max="11535" width="8.7109375" style="342" customWidth="1"/>
    <col min="11536" max="11536" width="10.7109375" style="342" customWidth="1"/>
    <col min="11537" max="11539" width="12.7109375" style="342" customWidth="1"/>
    <col min="11540" max="11772" width="9.140625" style="342"/>
    <col min="11773" max="11773" width="12.85546875" style="342" customWidth="1"/>
    <col min="11774" max="11776" width="24.42578125" style="342" customWidth="1"/>
    <col min="11777" max="11777" width="27.42578125" style="342" customWidth="1"/>
    <col min="11778" max="11778" width="28.7109375" style="342" customWidth="1"/>
    <col min="11779" max="11781" width="24.42578125" style="342" customWidth="1"/>
    <col min="11782" max="11782" width="27.42578125" style="342" customWidth="1"/>
    <col min="11783" max="11789" width="24.42578125" style="342" customWidth="1"/>
    <col min="11790" max="11790" width="9.7109375" style="342" customWidth="1"/>
    <col min="11791" max="11791" width="8.7109375" style="342" customWidth="1"/>
    <col min="11792" max="11792" width="10.7109375" style="342" customWidth="1"/>
    <col min="11793" max="11795" width="12.7109375" style="342" customWidth="1"/>
    <col min="11796" max="12028" width="9.140625" style="342"/>
    <col min="12029" max="12029" width="12.85546875" style="342" customWidth="1"/>
    <col min="12030" max="12032" width="24.42578125" style="342" customWidth="1"/>
    <col min="12033" max="12033" width="27.42578125" style="342" customWidth="1"/>
    <col min="12034" max="12034" width="28.7109375" style="342" customWidth="1"/>
    <col min="12035" max="12037" width="24.42578125" style="342" customWidth="1"/>
    <col min="12038" max="12038" width="27.42578125" style="342" customWidth="1"/>
    <col min="12039" max="12045" width="24.42578125" style="342" customWidth="1"/>
    <col min="12046" max="12046" width="9.7109375" style="342" customWidth="1"/>
    <col min="12047" max="12047" width="8.7109375" style="342" customWidth="1"/>
    <col min="12048" max="12048" width="10.7109375" style="342" customWidth="1"/>
    <col min="12049" max="12051" width="12.7109375" style="342" customWidth="1"/>
    <col min="12052" max="12284" width="9.140625" style="342"/>
    <col min="12285" max="12285" width="12.85546875" style="342" customWidth="1"/>
    <col min="12286" max="12288" width="24.42578125" style="342" customWidth="1"/>
    <col min="12289" max="12289" width="27.42578125" style="342" customWidth="1"/>
    <col min="12290" max="12290" width="28.7109375" style="342" customWidth="1"/>
    <col min="12291" max="12293" width="24.42578125" style="342" customWidth="1"/>
    <col min="12294" max="12294" width="27.42578125" style="342" customWidth="1"/>
    <col min="12295" max="12301" width="24.42578125" style="342" customWidth="1"/>
    <col min="12302" max="12302" width="9.7109375" style="342" customWidth="1"/>
    <col min="12303" max="12303" width="8.7109375" style="342" customWidth="1"/>
    <col min="12304" max="12304" width="10.7109375" style="342" customWidth="1"/>
    <col min="12305" max="12307" width="12.7109375" style="342" customWidth="1"/>
    <col min="12308" max="12540" width="9.140625" style="342"/>
    <col min="12541" max="12541" width="12.85546875" style="342" customWidth="1"/>
    <col min="12542" max="12544" width="24.42578125" style="342" customWidth="1"/>
    <col min="12545" max="12545" width="27.42578125" style="342" customWidth="1"/>
    <col min="12546" max="12546" width="28.7109375" style="342" customWidth="1"/>
    <col min="12547" max="12549" width="24.42578125" style="342" customWidth="1"/>
    <col min="12550" max="12550" width="27.42578125" style="342" customWidth="1"/>
    <col min="12551" max="12557" width="24.42578125" style="342" customWidth="1"/>
    <col min="12558" max="12558" width="9.7109375" style="342" customWidth="1"/>
    <col min="12559" max="12559" width="8.7109375" style="342" customWidth="1"/>
    <col min="12560" max="12560" width="10.7109375" style="342" customWidth="1"/>
    <col min="12561" max="12563" width="12.7109375" style="342" customWidth="1"/>
    <col min="12564" max="12796" width="9.140625" style="342"/>
    <col min="12797" max="12797" width="12.85546875" style="342" customWidth="1"/>
    <col min="12798" max="12800" width="24.42578125" style="342" customWidth="1"/>
    <col min="12801" max="12801" width="27.42578125" style="342" customWidth="1"/>
    <col min="12802" max="12802" width="28.7109375" style="342" customWidth="1"/>
    <col min="12803" max="12805" width="24.42578125" style="342" customWidth="1"/>
    <col min="12806" max="12806" width="27.42578125" style="342" customWidth="1"/>
    <col min="12807" max="12813" width="24.42578125" style="342" customWidth="1"/>
    <col min="12814" max="12814" width="9.7109375" style="342" customWidth="1"/>
    <col min="12815" max="12815" width="8.7109375" style="342" customWidth="1"/>
    <col min="12816" max="12816" width="10.7109375" style="342" customWidth="1"/>
    <col min="12817" max="12819" width="12.7109375" style="342" customWidth="1"/>
    <col min="12820" max="13052" width="9.140625" style="342"/>
    <col min="13053" max="13053" width="12.85546875" style="342" customWidth="1"/>
    <col min="13054" max="13056" width="24.42578125" style="342" customWidth="1"/>
    <col min="13057" max="13057" width="27.42578125" style="342" customWidth="1"/>
    <col min="13058" max="13058" width="28.7109375" style="342" customWidth="1"/>
    <col min="13059" max="13061" width="24.42578125" style="342" customWidth="1"/>
    <col min="13062" max="13062" width="27.42578125" style="342" customWidth="1"/>
    <col min="13063" max="13069" width="24.42578125" style="342" customWidth="1"/>
    <col min="13070" max="13070" width="9.7109375" style="342" customWidth="1"/>
    <col min="13071" max="13071" width="8.7109375" style="342" customWidth="1"/>
    <col min="13072" max="13072" width="10.7109375" style="342" customWidth="1"/>
    <col min="13073" max="13075" width="12.7109375" style="342" customWidth="1"/>
    <col min="13076" max="13308" width="9.140625" style="342"/>
    <col min="13309" max="13309" width="12.85546875" style="342" customWidth="1"/>
    <col min="13310" max="13312" width="24.42578125" style="342" customWidth="1"/>
    <col min="13313" max="13313" width="27.42578125" style="342" customWidth="1"/>
    <col min="13314" max="13314" width="28.7109375" style="342" customWidth="1"/>
    <col min="13315" max="13317" width="24.42578125" style="342" customWidth="1"/>
    <col min="13318" max="13318" width="27.42578125" style="342" customWidth="1"/>
    <col min="13319" max="13325" width="24.42578125" style="342" customWidth="1"/>
    <col min="13326" max="13326" width="9.7109375" style="342" customWidth="1"/>
    <col min="13327" max="13327" width="8.7109375" style="342" customWidth="1"/>
    <col min="13328" max="13328" width="10.7109375" style="342" customWidth="1"/>
    <col min="13329" max="13331" width="12.7109375" style="342" customWidth="1"/>
    <col min="13332" max="13564" width="9.140625" style="342"/>
    <col min="13565" max="13565" width="12.85546875" style="342" customWidth="1"/>
    <col min="13566" max="13568" width="24.42578125" style="342" customWidth="1"/>
    <col min="13569" max="13569" width="27.42578125" style="342" customWidth="1"/>
    <col min="13570" max="13570" width="28.7109375" style="342" customWidth="1"/>
    <col min="13571" max="13573" width="24.42578125" style="342" customWidth="1"/>
    <col min="13574" max="13574" width="27.42578125" style="342" customWidth="1"/>
    <col min="13575" max="13581" width="24.42578125" style="342" customWidth="1"/>
    <col min="13582" max="13582" width="9.7109375" style="342" customWidth="1"/>
    <col min="13583" max="13583" width="8.7109375" style="342" customWidth="1"/>
    <col min="13584" max="13584" width="10.7109375" style="342" customWidth="1"/>
    <col min="13585" max="13587" width="12.7109375" style="342" customWidth="1"/>
    <col min="13588" max="13820" width="9.140625" style="342"/>
    <col min="13821" max="13821" width="12.85546875" style="342" customWidth="1"/>
    <col min="13822" max="13824" width="24.42578125" style="342" customWidth="1"/>
    <col min="13825" max="13825" width="27.42578125" style="342" customWidth="1"/>
    <col min="13826" max="13826" width="28.7109375" style="342" customWidth="1"/>
    <col min="13827" max="13829" width="24.42578125" style="342" customWidth="1"/>
    <col min="13830" max="13830" width="27.42578125" style="342" customWidth="1"/>
    <col min="13831" max="13837" width="24.42578125" style="342" customWidth="1"/>
    <col min="13838" max="13838" width="9.7109375" style="342" customWidth="1"/>
    <col min="13839" max="13839" width="8.7109375" style="342" customWidth="1"/>
    <col min="13840" max="13840" width="10.7109375" style="342" customWidth="1"/>
    <col min="13841" max="13843" width="12.7109375" style="342" customWidth="1"/>
    <col min="13844" max="14076" width="9.140625" style="342"/>
    <col min="14077" max="14077" width="12.85546875" style="342" customWidth="1"/>
    <col min="14078" max="14080" width="24.42578125" style="342" customWidth="1"/>
    <col min="14081" max="14081" width="27.42578125" style="342" customWidth="1"/>
    <col min="14082" max="14082" width="28.7109375" style="342" customWidth="1"/>
    <col min="14083" max="14085" width="24.42578125" style="342" customWidth="1"/>
    <col min="14086" max="14086" width="27.42578125" style="342" customWidth="1"/>
    <col min="14087" max="14093" width="24.42578125" style="342" customWidth="1"/>
    <col min="14094" max="14094" width="9.7109375" style="342" customWidth="1"/>
    <col min="14095" max="14095" width="8.7109375" style="342" customWidth="1"/>
    <col min="14096" max="14096" width="10.7109375" style="342" customWidth="1"/>
    <col min="14097" max="14099" width="12.7109375" style="342" customWidth="1"/>
    <col min="14100" max="14332" width="9.140625" style="342"/>
    <col min="14333" max="14333" width="12.85546875" style="342" customWidth="1"/>
    <col min="14334" max="14336" width="24.42578125" style="342" customWidth="1"/>
    <col min="14337" max="14337" width="27.42578125" style="342" customWidth="1"/>
    <col min="14338" max="14338" width="28.7109375" style="342" customWidth="1"/>
    <col min="14339" max="14341" width="24.42578125" style="342" customWidth="1"/>
    <col min="14342" max="14342" width="27.42578125" style="342" customWidth="1"/>
    <col min="14343" max="14349" width="24.42578125" style="342" customWidth="1"/>
    <col min="14350" max="14350" width="9.7109375" style="342" customWidth="1"/>
    <col min="14351" max="14351" width="8.7109375" style="342" customWidth="1"/>
    <col min="14352" max="14352" width="10.7109375" style="342" customWidth="1"/>
    <col min="14353" max="14355" width="12.7109375" style="342" customWidth="1"/>
    <col min="14356" max="14588" width="9.140625" style="342"/>
    <col min="14589" max="14589" width="12.85546875" style="342" customWidth="1"/>
    <col min="14590" max="14592" width="24.42578125" style="342" customWidth="1"/>
    <col min="14593" max="14593" width="27.42578125" style="342" customWidth="1"/>
    <col min="14594" max="14594" width="28.7109375" style="342" customWidth="1"/>
    <col min="14595" max="14597" width="24.42578125" style="342" customWidth="1"/>
    <col min="14598" max="14598" width="27.42578125" style="342" customWidth="1"/>
    <col min="14599" max="14605" width="24.42578125" style="342" customWidth="1"/>
    <col min="14606" max="14606" width="9.7109375" style="342" customWidth="1"/>
    <col min="14607" max="14607" width="8.7109375" style="342" customWidth="1"/>
    <col min="14608" max="14608" width="10.7109375" style="342" customWidth="1"/>
    <col min="14609" max="14611" width="12.7109375" style="342" customWidth="1"/>
    <col min="14612" max="14844" width="9.140625" style="342"/>
    <col min="14845" max="14845" width="12.85546875" style="342" customWidth="1"/>
    <col min="14846" max="14848" width="24.42578125" style="342" customWidth="1"/>
    <col min="14849" max="14849" width="27.42578125" style="342" customWidth="1"/>
    <col min="14850" max="14850" width="28.7109375" style="342" customWidth="1"/>
    <col min="14851" max="14853" width="24.42578125" style="342" customWidth="1"/>
    <col min="14854" max="14854" width="27.42578125" style="342" customWidth="1"/>
    <col min="14855" max="14861" width="24.42578125" style="342" customWidth="1"/>
    <col min="14862" max="14862" width="9.7109375" style="342" customWidth="1"/>
    <col min="14863" max="14863" width="8.7109375" style="342" customWidth="1"/>
    <col min="14864" max="14864" width="10.7109375" style="342" customWidth="1"/>
    <col min="14865" max="14867" width="12.7109375" style="342" customWidth="1"/>
    <col min="14868" max="15100" width="9.140625" style="342"/>
    <col min="15101" max="15101" width="12.85546875" style="342" customWidth="1"/>
    <col min="15102" max="15104" width="24.42578125" style="342" customWidth="1"/>
    <col min="15105" max="15105" width="27.42578125" style="342" customWidth="1"/>
    <col min="15106" max="15106" width="28.7109375" style="342" customWidth="1"/>
    <col min="15107" max="15109" width="24.42578125" style="342" customWidth="1"/>
    <col min="15110" max="15110" width="27.42578125" style="342" customWidth="1"/>
    <col min="15111" max="15117" width="24.42578125" style="342" customWidth="1"/>
    <col min="15118" max="15118" width="9.7109375" style="342" customWidth="1"/>
    <col min="15119" max="15119" width="8.7109375" style="342" customWidth="1"/>
    <col min="15120" max="15120" width="10.7109375" style="342" customWidth="1"/>
    <col min="15121" max="15123" width="12.7109375" style="342" customWidth="1"/>
    <col min="15124" max="15356" width="9.140625" style="342"/>
    <col min="15357" max="15357" width="12.85546875" style="342" customWidth="1"/>
    <col min="15358" max="15360" width="24.42578125" style="342" customWidth="1"/>
    <col min="15361" max="15361" width="27.42578125" style="342" customWidth="1"/>
    <col min="15362" max="15362" width="28.7109375" style="342" customWidth="1"/>
    <col min="15363" max="15365" width="24.42578125" style="342" customWidth="1"/>
    <col min="15366" max="15366" width="27.42578125" style="342" customWidth="1"/>
    <col min="15367" max="15373" width="24.42578125" style="342" customWidth="1"/>
    <col min="15374" max="15374" width="9.7109375" style="342" customWidth="1"/>
    <col min="15375" max="15375" width="8.7109375" style="342" customWidth="1"/>
    <col min="15376" max="15376" width="10.7109375" style="342" customWidth="1"/>
    <col min="15377" max="15379" width="12.7109375" style="342" customWidth="1"/>
    <col min="15380" max="15612" width="9.140625" style="342"/>
    <col min="15613" max="15613" width="12.85546875" style="342" customWidth="1"/>
    <col min="15614" max="15616" width="24.42578125" style="342" customWidth="1"/>
    <col min="15617" max="15617" width="27.42578125" style="342" customWidth="1"/>
    <col min="15618" max="15618" width="28.7109375" style="342" customWidth="1"/>
    <col min="15619" max="15621" width="24.42578125" style="342" customWidth="1"/>
    <col min="15622" max="15622" width="27.42578125" style="342" customWidth="1"/>
    <col min="15623" max="15629" width="24.42578125" style="342" customWidth="1"/>
    <col min="15630" max="15630" width="9.7109375" style="342" customWidth="1"/>
    <col min="15631" max="15631" width="8.7109375" style="342" customWidth="1"/>
    <col min="15632" max="15632" width="10.7109375" style="342" customWidth="1"/>
    <col min="15633" max="15635" width="12.7109375" style="342" customWidth="1"/>
    <col min="15636" max="15868" width="9.140625" style="342"/>
    <col min="15869" max="15869" width="12.85546875" style="342" customWidth="1"/>
    <col min="15870" max="15872" width="24.42578125" style="342" customWidth="1"/>
    <col min="15873" max="15873" width="27.42578125" style="342" customWidth="1"/>
    <col min="15874" max="15874" width="28.7109375" style="342" customWidth="1"/>
    <col min="15875" max="15877" width="24.42578125" style="342" customWidth="1"/>
    <col min="15878" max="15878" width="27.42578125" style="342" customWidth="1"/>
    <col min="15879" max="15885" width="24.42578125" style="342" customWidth="1"/>
    <col min="15886" max="15886" width="9.7109375" style="342" customWidth="1"/>
    <col min="15887" max="15887" width="8.7109375" style="342" customWidth="1"/>
    <col min="15888" max="15888" width="10.7109375" style="342" customWidth="1"/>
    <col min="15889" max="15891" width="12.7109375" style="342" customWidth="1"/>
    <col min="15892" max="16124" width="9.140625" style="342"/>
    <col min="16125" max="16125" width="12.85546875" style="342" customWidth="1"/>
    <col min="16126" max="16128" width="24.42578125" style="342" customWidth="1"/>
    <col min="16129" max="16129" width="27.42578125" style="342" customWidth="1"/>
    <col min="16130" max="16130" width="28.7109375" style="342" customWidth="1"/>
    <col min="16131" max="16133" width="24.42578125" style="342" customWidth="1"/>
    <col min="16134" max="16134" width="27.42578125" style="342" customWidth="1"/>
    <col min="16135" max="16141" width="24.42578125" style="342" customWidth="1"/>
    <col min="16142" max="16142" width="9.7109375" style="342" customWidth="1"/>
    <col min="16143" max="16143" width="8.7109375" style="342" customWidth="1"/>
    <col min="16144" max="16144" width="10.7109375" style="342" customWidth="1"/>
    <col min="16145" max="16147" width="12.7109375" style="342" customWidth="1"/>
    <col min="16148" max="16384" width="9.140625" style="342"/>
  </cols>
  <sheetData>
    <row r="1" spans="1:32" s="13" customFormat="1" ht="15" customHeight="1">
      <c r="A1" s="3330" t="s">
        <v>29</v>
      </c>
      <c r="B1" s="3331"/>
      <c r="C1" s="3331"/>
      <c r="D1" s="1430"/>
      <c r="E1" s="1430"/>
      <c r="F1" s="1430"/>
      <c r="G1" s="1430"/>
      <c r="H1" s="1264"/>
    </row>
    <row r="2" spans="1:32" s="13" customFormat="1">
      <c r="A2" s="1266" t="s">
        <v>30</v>
      </c>
      <c r="B2" s="2935" t="s">
        <v>1027</v>
      </c>
      <c r="C2" s="2935"/>
      <c r="D2" s="1416"/>
      <c r="E2" s="1416"/>
      <c r="F2" s="1416"/>
      <c r="G2" s="1416"/>
      <c r="H2" s="1416"/>
    </row>
    <row r="3" spans="1:32" s="13" customFormat="1">
      <c r="A3" s="1266" t="s">
        <v>31</v>
      </c>
      <c r="B3" s="3332" t="s">
        <v>1028</v>
      </c>
      <c r="C3" s="3332"/>
      <c r="D3" s="1264"/>
      <c r="E3" s="1264"/>
      <c r="F3" s="1264"/>
      <c r="G3" s="1264"/>
      <c r="H3" s="1264"/>
    </row>
    <row r="4" spans="1:32" s="13" customFormat="1">
      <c r="A4" s="1266" t="s">
        <v>32</v>
      </c>
      <c r="B4" s="2935">
        <v>1</v>
      </c>
      <c r="C4" s="2935"/>
      <c r="D4" s="1416"/>
      <c r="E4" s="1416"/>
      <c r="F4" s="1416"/>
      <c r="G4" s="1416"/>
      <c r="H4" s="1416"/>
    </row>
    <row r="5" spans="1:32" s="13" customFormat="1">
      <c r="A5" s="1266" t="s">
        <v>33</v>
      </c>
      <c r="B5" s="2935"/>
      <c r="C5" s="2935"/>
      <c r="D5" s="117"/>
      <c r="E5" s="117"/>
      <c r="F5" s="117"/>
      <c r="G5" s="117"/>
      <c r="H5" s="117"/>
    </row>
    <row r="6" spans="1:32" s="13" customFormat="1">
      <c r="A6" s="1266" t="s">
        <v>34</v>
      </c>
      <c r="B6" s="2935"/>
      <c r="C6" s="2935"/>
      <c r="D6" s="117"/>
      <c r="E6" s="117"/>
      <c r="F6" s="117"/>
      <c r="G6" s="117"/>
      <c r="H6" s="117"/>
    </row>
    <row r="7" spans="1:32" s="13" customFormat="1">
      <c r="A7" s="1266" t="s">
        <v>35</v>
      </c>
      <c r="B7" s="2935"/>
      <c r="C7" s="2935"/>
      <c r="D7" s="117"/>
      <c r="E7" s="117"/>
      <c r="F7" s="117"/>
      <c r="G7" s="117"/>
      <c r="H7" s="117"/>
    </row>
    <row r="8" spans="1:32" s="13" customFormat="1">
      <c r="A8" s="1266" t="s">
        <v>36</v>
      </c>
      <c r="B8" s="2938"/>
      <c r="C8" s="2938"/>
      <c r="D8" s="118"/>
      <c r="E8" s="118"/>
      <c r="F8" s="118"/>
      <c r="G8" s="118"/>
      <c r="H8" s="118"/>
    </row>
    <row r="9" spans="1:32" s="13" customFormat="1" ht="15.75">
      <c r="A9" s="1266" t="s">
        <v>198</v>
      </c>
      <c r="B9" s="2939" t="s">
        <v>414</v>
      </c>
      <c r="C9" s="2940"/>
      <c r="D9" s="107"/>
      <c r="E9" s="107"/>
      <c r="F9" s="107"/>
      <c r="G9" s="107"/>
      <c r="H9" s="107"/>
      <c r="I9" s="107"/>
    </row>
    <row r="10" spans="1:32" s="108" customFormat="1" ht="15"/>
    <row r="11" spans="1:32" s="339" customFormat="1" ht="13.5" thickBot="1">
      <c r="A11" s="340"/>
      <c r="B11" s="340"/>
      <c r="D11" s="340"/>
      <c r="E11" s="340"/>
      <c r="O11" s="341"/>
      <c r="P11" s="341"/>
      <c r="Q11" s="335"/>
    </row>
    <row r="12" spans="1:32" s="339" customFormat="1" ht="14.1" customHeight="1">
      <c r="A12" s="3337" t="s">
        <v>1029</v>
      </c>
      <c r="B12" s="3340" t="s">
        <v>1030</v>
      </c>
      <c r="C12" s="3341"/>
      <c r="D12" s="3341"/>
      <c r="E12" s="3341"/>
      <c r="F12" s="3340" t="s">
        <v>1031</v>
      </c>
      <c r="G12" s="3341"/>
      <c r="H12" s="3341"/>
      <c r="I12" s="3341"/>
      <c r="J12" s="3340" t="s">
        <v>1032</v>
      </c>
      <c r="K12" s="3341"/>
      <c r="L12" s="3341"/>
      <c r="M12" s="3341"/>
      <c r="N12" s="3340" t="s">
        <v>1033</v>
      </c>
      <c r="O12" s="3341"/>
      <c r="P12" s="3341"/>
      <c r="Q12" s="3341"/>
      <c r="AF12" s="339" t="s">
        <v>2529</v>
      </c>
    </row>
    <row r="13" spans="1:32" s="339" customFormat="1" ht="14.1" customHeight="1">
      <c r="A13" s="3338"/>
      <c r="B13" s="1417" t="s">
        <v>1034</v>
      </c>
      <c r="C13" s="3342" t="s">
        <v>1035</v>
      </c>
      <c r="D13" s="3342"/>
      <c r="E13" s="3342"/>
      <c r="F13" s="1417" t="s">
        <v>1034</v>
      </c>
      <c r="G13" s="3342" t="s">
        <v>1035</v>
      </c>
      <c r="H13" s="3342"/>
      <c r="I13" s="3342"/>
      <c r="J13" s="1417" t="s">
        <v>1034</v>
      </c>
      <c r="K13" s="3342" t="s">
        <v>1035</v>
      </c>
      <c r="L13" s="3342"/>
      <c r="M13" s="3342"/>
      <c r="N13" s="1417" t="s">
        <v>1034</v>
      </c>
      <c r="O13" s="3342" t="s">
        <v>1035</v>
      </c>
      <c r="P13" s="3342"/>
      <c r="Q13" s="3342"/>
      <c r="AF13" s="339" t="s">
        <v>2392</v>
      </c>
    </row>
    <row r="14" spans="1:32" s="339" customFormat="1" ht="16.5" customHeight="1">
      <c r="A14" s="3339"/>
      <c r="B14" s="1417"/>
      <c r="C14" s="1417" t="s">
        <v>1036</v>
      </c>
      <c r="D14" s="1417" t="s">
        <v>1037</v>
      </c>
      <c r="E14" s="1417" t="s">
        <v>1038</v>
      </c>
      <c r="F14" s="1417"/>
      <c r="G14" s="1417" t="s">
        <v>1036</v>
      </c>
      <c r="H14" s="1417" t="s">
        <v>1037</v>
      </c>
      <c r="I14" s="1417" t="s">
        <v>1038</v>
      </c>
      <c r="J14" s="1417"/>
      <c r="K14" s="1417" t="s">
        <v>1036</v>
      </c>
      <c r="L14" s="1417" t="s">
        <v>1037</v>
      </c>
      <c r="M14" s="1417" t="s">
        <v>1038</v>
      </c>
      <c r="N14" s="1417"/>
      <c r="O14" s="1417" t="s">
        <v>1036</v>
      </c>
      <c r="P14" s="1417" t="s">
        <v>1037</v>
      </c>
      <c r="Q14" s="1417" t="s">
        <v>1038</v>
      </c>
      <c r="AF14" s="339" t="s">
        <v>2393</v>
      </c>
    </row>
    <row r="15" spans="1:32" s="339" customFormat="1" ht="14.1" customHeight="1">
      <c r="A15" s="1449" t="s">
        <v>2506</v>
      </c>
      <c r="B15" s="441"/>
      <c r="C15" s="441"/>
      <c r="D15" s="441"/>
      <c r="E15" s="441"/>
      <c r="F15" s="441"/>
      <c r="G15" s="441"/>
      <c r="H15" s="441"/>
      <c r="I15" s="441"/>
      <c r="J15" s="441"/>
      <c r="K15" s="441"/>
      <c r="L15" s="441"/>
      <c r="M15" s="441"/>
      <c r="N15" s="441"/>
      <c r="O15" s="441"/>
      <c r="P15" s="441"/>
      <c r="Q15" s="441"/>
      <c r="AF15" s="339" t="s">
        <v>2394</v>
      </c>
    </row>
    <row r="16" spans="1:32" s="339" customFormat="1" ht="14.1" customHeight="1">
      <c r="A16" s="1449" t="s">
        <v>2507</v>
      </c>
      <c r="B16" s="1450"/>
      <c r="C16" s="1450"/>
      <c r="D16" s="1450"/>
      <c r="E16" s="1450"/>
      <c r="F16" s="1450"/>
      <c r="G16" s="1450"/>
      <c r="H16" s="1450"/>
      <c r="I16" s="1450"/>
      <c r="J16" s="1450"/>
      <c r="K16" s="1450"/>
      <c r="L16" s="1450"/>
      <c r="M16" s="1450"/>
      <c r="N16" s="1450"/>
      <c r="O16" s="1450"/>
      <c r="P16" s="1450"/>
      <c r="Q16" s="1450"/>
      <c r="AF16" s="339" t="s">
        <v>2395</v>
      </c>
    </row>
    <row r="17" spans="1:32" s="339" customFormat="1" ht="14.1" customHeight="1">
      <c r="A17" s="1451" t="s">
        <v>2392</v>
      </c>
      <c r="B17" s="441"/>
      <c r="C17" s="441"/>
      <c r="D17" s="441"/>
      <c r="E17" s="441"/>
      <c r="F17" s="441"/>
      <c r="G17" s="441"/>
      <c r="H17" s="441"/>
      <c r="I17" s="441"/>
      <c r="J17" s="441"/>
      <c r="K17" s="441"/>
      <c r="L17" s="441"/>
      <c r="M17" s="441"/>
      <c r="N17" s="441"/>
      <c r="O17" s="441"/>
      <c r="P17" s="441"/>
      <c r="Q17" s="441"/>
      <c r="AF17" s="339" t="s">
        <v>2396</v>
      </c>
    </row>
    <row r="18" spans="1:32" s="339" customFormat="1" ht="14.1" customHeight="1">
      <c r="A18" s="1451" t="s">
        <v>2393</v>
      </c>
      <c r="B18" s="441"/>
      <c r="C18" s="441"/>
      <c r="D18" s="441"/>
      <c r="E18" s="441"/>
      <c r="F18" s="441"/>
      <c r="G18" s="441"/>
      <c r="H18" s="441"/>
      <c r="I18" s="441"/>
      <c r="J18" s="441"/>
      <c r="K18" s="441"/>
      <c r="L18" s="441"/>
      <c r="M18" s="441"/>
      <c r="N18" s="441"/>
      <c r="O18" s="441"/>
      <c r="P18" s="441"/>
      <c r="Q18" s="441"/>
      <c r="AF18" s="339" t="s">
        <v>2397</v>
      </c>
    </row>
    <row r="19" spans="1:32" s="339" customFormat="1" ht="14.1" customHeight="1">
      <c r="A19" s="1451" t="s">
        <v>2394</v>
      </c>
      <c r="B19" s="441"/>
      <c r="C19" s="441"/>
      <c r="D19" s="441"/>
      <c r="E19" s="441"/>
      <c r="F19" s="441"/>
      <c r="G19" s="441"/>
      <c r="H19" s="441"/>
      <c r="I19" s="441"/>
      <c r="J19" s="441"/>
      <c r="K19" s="441"/>
      <c r="L19" s="441"/>
      <c r="M19" s="441"/>
      <c r="N19" s="441"/>
      <c r="O19" s="441"/>
      <c r="P19" s="441"/>
      <c r="Q19" s="441"/>
      <c r="AF19" s="339" t="s">
        <v>2398</v>
      </c>
    </row>
    <row r="20" spans="1:32" s="339" customFormat="1" ht="14.1" customHeight="1">
      <c r="A20" s="1451" t="s">
        <v>2395</v>
      </c>
      <c r="B20" s="1450"/>
      <c r="C20" s="1450"/>
      <c r="D20" s="1450"/>
      <c r="E20" s="1450"/>
      <c r="F20" s="1450"/>
      <c r="G20" s="1450"/>
      <c r="H20" s="1450"/>
      <c r="I20" s="1450"/>
      <c r="J20" s="1450"/>
      <c r="K20" s="1450"/>
      <c r="L20" s="1450"/>
      <c r="M20" s="1450"/>
      <c r="N20" s="1450"/>
      <c r="O20" s="1450"/>
      <c r="P20" s="1450"/>
      <c r="Q20" s="1450"/>
      <c r="AF20" s="339" t="s">
        <v>2399</v>
      </c>
    </row>
    <row r="21" spans="1:32" s="339" customFormat="1" ht="14.1" customHeight="1">
      <c r="A21" s="1451" t="s">
        <v>2396</v>
      </c>
      <c r="B21" s="441"/>
      <c r="C21" s="441"/>
      <c r="D21" s="441"/>
      <c r="E21" s="441"/>
      <c r="F21" s="441"/>
      <c r="G21" s="441"/>
      <c r="H21" s="441"/>
      <c r="I21" s="441"/>
      <c r="J21" s="441"/>
      <c r="K21" s="441"/>
      <c r="L21" s="441"/>
      <c r="M21" s="441"/>
      <c r="N21" s="441"/>
      <c r="O21" s="441"/>
      <c r="P21" s="441"/>
      <c r="Q21" s="441"/>
      <c r="AF21" s="339" t="s">
        <v>2400</v>
      </c>
    </row>
    <row r="22" spans="1:32" s="339" customFormat="1" ht="14.1" customHeight="1">
      <c r="A22" s="1451" t="s">
        <v>2397</v>
      </c>
      <c r="B22" s="441"/>
      <c r="C22" s="441"/>
      <c r="D22" s="441"/>
      <c r="E22" s="441"/>
      <c r="F22" s="441"/>
      <c r="G22" s="441"/>
      <c r="H22" s="441"/>
      <c r="I22" s="441"/>
      <c r="J22" s="441"/>
      <c r="K22" s="441"/>
      <c r="L22" s="441"/>
      <c r="M22" s="441"/>
      <c r="N22" s="441"/>
      <c r="O22" s="441"/>
      <c r="P22" s="441"/>
      <c r="Q22" s="441"/>
      <c r="AF22" s="339" t="s">
        <v>2401</v>
      </c>
    </row>
    <row r="23" spans="1:32" s="339" customFormat="1" ht="14.1" customHeight="1">
      <c r="A23" s="1451" t="s">
        <v>2398</v>
      </c>
      <c r="B23" s="441"/>
      <c r="C23" s="441"/>
      <c r="D23" s="441"/>
      <c r="E23" s="441"/>
      <c r="F23" s="441"/>
      <c r="G23" s="441"/>
      <c r="H23" s="441"/>
      <c r="I23" s="441"/>
      <c r="J23" s="441"/>
      <c r="K23" s="441"/>
      <c r="L23" s="441"/>
      <c r="M23" s="441"/>
      <c r="N23" s="441"/>
      <c r="O23" s="441"/>
      <c r="P23" s="441"/>
      <c r="Q23" s="441"/>
      <c r="AF23" s="339" t="s">
        <v>2402</v>
      </c>
    </row>
    <row r="24" spans="1:32" s="339" customFormat="1" ht="14.1" customHeight="1">
      <c r="A24" s="1451" t="s">
        <v>2399</v>
      </c>
      <c r="B24" s="441"/>
      <c r="C24" s="441"/>
      <c r="D24" s="441"/>
      <c r="E24" s="441"/>
      <c r="F24" s="441"/>
      <c r="G24" s="441"/>
      <c r="H24" s="441"/>
      <c r="I24" s="441"/>
      <c r="J24" s="441"/>
      <c r="K24" s="441"/>
      <c r="L24" s="441"/>
      <c r="M24" s="441"/>
      <c r="N24" s="441"/>
      <c r="O24" s="441"/>
      <c r="P24" s="441"/>
      <c r="Q24" s="441"/>
      <c r="AF24" s="339" t="s">
        <v>2403</v>
      </c>
    </row>
    <row r="25" spans="1:32" s="339" customFormat="1" ht="14.1" customHeight="1">
      <c r="A25" s="1451" t="s">
        <v>2400</v>
      </c>
      <c r="B25" s="1452"/>
      <c r="C25" s="1452"/>
      <c r="D25" s="1452"/>
      <c r="E25" s="1452"/>
      <c r="F25" s="1452"/>
      <c r="G25" s="1452"/>
      <c r="H25" s="1452"/>
      <c r="I25" s="1452"/>
      <c r="J25" s="1452"/>
      <c r="K25" s="1452"/>
      <c r="L25" s="1452"/>
      <c r="M25" s="1452"/>
      <c r="N25" s="1452"/>
      <c r="O25" s="1452"/>
      <c r="P25" s="1452"/>
      <c r="Q25" s="1452"/>
      <c r="AF25" s="339" t="s">
        <v>2404</v>
      </c>
    </row>
    <row r="26" spans="1:32" s="339" customFormat="1" ht="14.1" customHeight="1">
      <c r="A26" s="1451" t="s">
        <v>2401</v>
      </c>
      <c r="B26" s="441"/>
      <c r="C26" s="441"/>
      <c r="D26" s="441"/>
      <c r="E26" s="441"/>
      <c r="F26" s="441"/>
      <c r="G26" s="441"/>
      <c r="H26" s="441"/>
      <c r="I26" s="441"/>
      <c r="J26" s="441"/>
      <c r="K26" s="441"/>
      <c r="L26" s="441"/>
      <c r="M26" s="441"/>
      <c r="N26" s="441"/>
      <c r="O26" s="441"/>
      <c r="P26" s="441"/>
      <c r="Q26" s="441"/>
      <c r="AF26" s="339" t="s">
        <v>2405</v>
      </c>
    </row>
    <row r="27" spans="1:32" s="339" customFormat="1" ht="14.1" customHeight="1">
      <c r="A27" s="1451" t="s">
        <v>2402</v>
      </c>
      <c r="B27" s="441"/>
      <c r="C27" s="441"/>
      <c r="D27" s="441"/>
      <c r="E27" s="441"/>
      <c r="F27" s="441"/>
      <c r="G27" s="441"/>
      <c r="H27" s="441"/>
      <c r="I27" s="441"/>
      <c r="J27" s="441"/>
      <c r="K27" s="441"/>
      <c r="L27" s="441"/>
      <c r="M27" s="441"/>
      <c r="N27" s="441"/>
      <c r="O27" s="441"/>
      <c r="P27" s="441"/>
      <c r="Q27" s="441"/>
      <c r="AF27" s="339" t="s">
        <v>2406</v>
      </c>
    </row>
    <row r="28" spans="1:32" s="339" customFormat="1" ht="14.1" customHeight="1">
      <c r="A28" s="1451" t="s">
        <v>2403</v>
      </c>
      <c r="B28" s="441"/>
      <c r="C28" s="441"/>
      <c r="D28" s="441"/>
      <c r="E28" s="441"/>
      <c r="F28" s="441"/>
      <c r="G28" s="441"/>
      <c r="H28" s="441"/>
      <c r="I28" s="441"/>
      <c r="J28" s="441"/>
      <c r="K28" s="441"/>
      <c r="L28" s="441"/>
      <c r="M28" s="441"/>
      <c r="N28" s="441"/>
      <c r="O28" s="441"/>
      <c r="P28" s="441"/>
      <c r="Q28" s="441"/>
      <c r="AF28" s="339" t="s">
        <v>2407</v>
      </c>
    </row>
    <row r="29" spans="1:32" s="339" customFormat="1" ht="14.1" customHeight="1">
      <c r="A29" s="1451" t="s">
        <v>2404</v>
      </c>
      <c r="B29" s="441"/>
      <c r="C29" s="441"/>
      <c r="D29" s="441"/>
      <c r="E29" s="441"/>
      <c r="F29" s="441"/>
      <c r="G29" s="441"/>
      <c r="H29" s="441"/>
      <c r="I29" s="441"/>
      <c r="J29" s="441"/>
      <c r="K29" s="441"/>
      <c r="L29" s="441"/>
      <c r="M29" s="441"/>
      <c r="N29" s="441"/>
      <c r="O29" s="441"/>
      <c r="P29" s="441"/>
      <c r="Q29" s="441"/>
      <c r="AF29" s="339" t="s">
        <v>2529</v>
      </c>
    </row>
    <row r="30" spans="1:32" s="339" customFormat="1" ht="14.1" customHeight="1">
      <c r="A30" s="1451" t="s">
        <v>2405</v>
      </c>
      <c r="B30" s="441"/>
      <c r="C30" s="441"/>
      <c r="D30" s="441"/>
      <c r="E30" s="441"/>
      <c r="F30" s="441"/>
      <c r="G30" s="441"/>
      <c r="H30" s="441"/>
      <c r="I30" s="441"/>
      <c r="J30" s="441"/>
      <c r="K30" s="441"/>
      <c r="L30" s="441"/>
      <c r="M30" s="441"/>
      <c r="N30" s="441"/>
      <c r="O30" s="441"/>
      <c r="P30" s="441"/>
      <c r="Q30" s="441"/>
      <c r="AF30" s="339" t="s">
        <v>2506</v>
      </c>
    </row>
    <row r="31" spans="1:32" s="339" customFormat="1" ht="14.1" customHeight="1">
      <c r="A31" s="1451" t="s">
        <v>2406</v>
      </c>
      <c r="B31" s="441"/>
      <c r="C31" s="441"/>
      <c r="D31" s="441"/>
      <c r="E31" s="441"/>
      <c r="F31" s="441"/>
      <c r="G31" s="441"/>
      <c r="H31" s="441"/>
      <c r="I31" s="441"/>
      <c r="J31" s="441"/>
      <c r="K31" s="441"/>
      <c r="L31" s="441"/>
      <c r="M31" s="441"/>
      <c r="N31" s="441"/>
      <c r="O31" s="441"/>
      <c r="P31" s="441"/>
      <c r="Q31" s="441"/>
      <c r="AF31" s="339" t="s">
        <v>2507</v>
      </c>
    </row>
    <row r="32" spans="1:32" s="339" customFormat="1" ht="14.1" customHeight="1">
      <c r="A32" s="1451" t="s">
        <v>2407</v>
      </c>
      <c r="B32" s="441"/>
      <c r="C32" s="441"/>
      <c r="D32" s="441"/>
      <c r="E32" s="441"/>
      <c r="F32" s="441"/>
      <c r="G32" s="441"/>
      <c r="H32" s="441"/>
      <c r="I32" s="441"/>
      <c r="J32" s="441"/>
      <c r="K32" s="441"/>
      <c r="L32" s="441"/>
      <c r="M32" s="441"/>
      <c r="N32" s="441"/>
      <c r="O32" s="441"/>
      <c r="P32" s="441"/>
      <c r="Q32" s="441"/>
      <c r="AF32" s="339" t="s">
        <v>2508</v>
      </c>
    </row>
    <row r="33" spans="1:32" s="339" customFormat="1" ht="14.1" customHeight="1">
      <c r="A33" s="1447"/>
      <c r="B33" s="1448"/>
      <c r="C33" s="1448"/>
      <c r="D33" s="1448"/>
      <c r="E33" s="1448"/>
      <c r="F33" s="1448"/>
      <c r="G33" s="1448"/>
      <c r="H33" s="1448"/>
      <c r="I33" s="1448"/>
      <c r="J33" s="1448"/>
      <c r="K33" s="1448"/>
      <c r="L33" s="1448"/>
      <c r="M33" s="1448"/>
      <c r="N33" s="1448"/>
      <c r="O33" s="1448"/>
      <c r="P33" s="1448"/>
      <c r="Q33" s="1448"/>
      <c r="AF33" s="339" t="s">
        <v>2509</v>
      </c>
    </row>
    <row r="34" spans="1:32" s="339" customFormat="1" ht="13.5" thickBot="1">
      <c r="A34" s="340"/>
      <c r="B34" s="340"/>
      <c r="D34" s="340"/>
      <c r="E34" s="340"/>
      <c r="O34" s="341"/>
      <c r="P34" s="341"/>
      <c r="Q34" s="335"/>
      <c r="AF34" s="339" t="s">
        <v>2510</v>
      </c>
    </row>
    <row r="35" spans="1:32" s="339" customFormat="1" ht="12.75" customHeight="1">
      <c r="A35" s="3337" t="s">
        <v>1039</v>
      </c>
      <c r="B35" s="3340" t="s">
        <v>1030</v>
      </c>
      <c r="C35" s="3341"/>
      <c r="D35" s="3341"/>
      <c r="E35" s="3341"/>
      <c r="F35" s="3340" t="s">
        <v>1031</v>
      </c>
      <c r="G35" s="3341"/>
      <c r="H35" s="3341"/>
      <c r="I35" s="3341"/>
      <c r="J35" s="3340" t="s">
        <v>1032</v>
      </c>
      <c r="K35" s="3341"/>
      <c r="L35" s="3341"/>
      <c r="M35" s="3341"/>
      <c r="N35" s="3340" t="s">
        <v>1033</v>
      </c>
      <c r="O35" s="3341"/>
      <c r="P35" s="3341"/>
      <c r="Q35" s="3341"/>
    </row>
    <row r="36" spans="1:32" s="339" customFormat="1" ht="12.75" customHeight="1">
      <c r="A36" s="3338"/>
      <c r="B36" s="1417" t="s">
        <v>1034</v>
      </c>
      <c r="C36" s="3342" t="s">
        <v>1035</v>
      </c>
      <c r="D36" s="3342"/>
      <c r="E36" s="3342"/>
      <c r="F36" s="1417" t="s">
        <v>1034</v>
      </c>
      <c r="G36" s="3342" t="s">
        <v>1035</v>
      </c>
      <c r="H36" s="3342"/>
      <c r="I36" s="3342"/>
      <c r="J36" s="1417" t="s">
        <v>1034</v>
      </c>
      <c r="K36" s="3342" t="s">
        <v>1035</v>
      </c>
      <c r="L36" s="3342"/>
      <c r="M36" s="3342"/>
      <c r="N36" s="1417" t="s">
        <v>1034</v>
      </c>
      <c r="O36" s="3342" t="s">
        <v>1035</v>
      </c>
      <c r="P36" s="3342"/>
      <c r="Q36" s="3342"/>
    </row>
    <row r="37" spans="1:32" s="339" customFormat="1" ht="12.75" customHeight="1">
      <c r="A37" s="3339"/>
      <c r="B37" s="1417"/>
      <c r="C37" s="1417" t="s">
        <v>1036</v>
      </c>
      <c r="D37" s="1417" t="s">
        <v>1037</v>
      </c>
      <c r="E37" s="1417" t="s">
        <v>1038</v>
      </c>
      <c r="F37" s="1417"/>
      <c r="G37" s="1417" t="s">
        <v>1036</v>
      </c>
      <c r="H37" s="1417" t="s">
        <v>1037</v>
      </c>
      <c r="I37" s="1417" t="s">
        <v>1038</v>
      </c>
      <c r="J37" s="1417"/>
      <c r="K37" s="1417" t="s">
        <v>1036</v>
      </c>
      <c r="L37" s="1417" t="s">
        <v>1037</v>
      </c>
      <c r="M37" s="1417" t="s">
        <v>1038</v>
      </c>
      <c r="N37" s="1417"/>
      <c r="O37" s="1417" t="s">
        <v>1036</v>
      </c>
      <c r="P37" s="1417" t="s">
        <v>1037</v>
      </c>
      <c r="Q37" s="1417" t="s">
        <v>1038</v>
      </c>
    </row>
    <row r="38" spans="1:32" s="339" customFormat="1">
      <c r="A38" s="1449" t="s">
        <v>2506</v>
      </c>
      <c r="B38" s="441"/>
      <c r="C38" s="441"/>
      <c r="D38" s="441"/>
      <c r="E38" s="441"/>
      <c r="F38" s="441"/>
      <c r="G38" s="441"/>
      <c r="H38" s="441"/>
      <c r="I38" s="441"/>
      <c r="J38" s="441"/>
      <c r="K38" s="441"/>
      <c r="L38" s="441"/>
      <c r="M38" s="441"/>
      <c r="N38" s="441"/>
      <c r="O38" s="441"/>
      <c r="P38" s="441"/>
      <c r="Q38" s="441"/>
    </row>
    <row r="39" spans="1:32" s="339" customFormat="1">
      <c r="A39" s="1449" t="s">
        <v>2507</v>
      </c>
      <c r="B39" s="1450"/>
      <c r="C39" s="1450"/>
      <c r="D39" s="1450"/>
      <c r="E39" s="1450"/>
      <c r="F39" s="1450"/>
      <c r="G39" s="1450"/>
      <c r="H39" s="1450"/>
      <c r="I39" s="1450"/>
      <c r="J39" s="1450"/>
      <c r="K39" s="1450"/>
      <c r="L39" s="1450"/>
      <c r="M39" s="1450"/>
      <c r="N39" s="1450"/>
      <c r="O39" s="1450"/>
      <c r="P39" s="1450"/>
      <c r="Q39" s="1450"/>
    </row>
    <row r="40" spans="1:32" s="339" customFormat="1">
      <c r="A40" s="1451" t="s">
        <v>2392</v>
      </c>
      <c r="B40" s="441"/>
      <c r="C40" s="441"/>
      <c r="D40" s="441"/>
      <c r="E40" s="441"/>
      <c r="F40" s="441"/>
      <c r="G40" s="441"/>
      <c r="H40" s="441"/>
      <c r="I40" s="441"/>
      <c r="J40" s="441"/>
      <c r="K40" s="441"/>
      <c r="L40" s="441"/>
      <c r="M40" s="441"/>
      <c r="N40" s="441"/>
      <c r="O40" s="441"/>
      <c r="P40" s="441"/>
      <c r="Q40" s="441"/>
    </row>
    <row r="41" spans="1:32" s="339" customFormat="1">
      <c r="A41" s="1451" t="s">
        <v>2393</v>
      </c>
      <c r="B41" s="441"/>
      <c r="C41" s="441"/>
      <c r="D41" s="441"/>
      <c r="E41" s="441"/>
      <c r="F41" s="441"/>
      <c r="G41" s="441"/>
      <c r="H41" s="441"/>
      <c r="I41" s="441"/>
      <c r="J41" s="441"/>
      <c r="K41" s="441"/>
      <c r="L41" s="441"/>
      <c r="M41" s="441"/>
      <c r="N41" s="441"/>
      <c r="O41" s="441"/>
      <c r="P41" s="441"/>
      <c r="Q41" s="441"/>
    </row>
    <row r="42" spans="1:32" s="339" customFormat="1">
      <c r="A42" s="1451" t="s">
        <v>2394</v>
      </c>
      <c r="B42" s="441"/>
      <c r="C42" s="441"/>
      <c r="D42" s="441"/>
      <c r="E42" s="441"/>
      <c r="F42" s="441"/>
      <c r="G42" s="441"/>
      <c r="H42" s="441"/>
      <c r="I42" s="441"/>
      <c r="J42" s="441"/>
      <c r="K42" s="441"/>
      <c r="L42" s="441"/>
      <c r="M42" s="441"/>
      <c r="N42" s="441"/>
      <c r="O42" s="441"/>
      <c r="P42" s="441"/>
      <c r="Q42" s="441"/>
    </row>
    <row r="43" spans="1:32" s="339" customFormat="1">
      <c r="A43" s="1451" t="s">
        <v>2395</v>
      </c>
      <c r="B43" s="1450"/>
      <c r="C43" s="1450"/>
      <c r="D43" s="1450"/>
      <c r="E43" s="1450"/>
      <c r="F43" s="1450"/>
      <c r="G43" s="1450"/>
      <c r="H43" s="1450"/>
      <c r="I43" s="1450"/>
      <c r="J43" s="1450"/>
      <c r="K43" s="1450"/>
      <c r="L43" s="1450"/>
      <c r="M43" s="1450"/>
      <c r="N43" s="1450"/>
      <c r="O43" s="1450"/>
      <c r="P43" s="1450"/>
      <c r="Q43" s="1450"/>
    </row>
    <row r="44" spans="1:32" s="339" customFormat="1">
      <c r="A44" s="1451" t="s">
        <v>2396</v>
      </c>
      <c r="B44" s="441"/>
      <c r="C44" s="441"/>
      <c r="D44" s="441"/>
      <c r="E44" s="441"/>
      <c r="F44" s="441"/>
      <c r="G44" s="441"/>
      <c r="H44" s="441"/>
      <c r="I44" s="441"/>
      <c r="J44" s="441"/>
      <c r="K44" s="441"/>
      <c r="L44" s="441"/>
      <c r="M44" s="441"/>
      <c r="N44" s="441"/>
      <c r="O44" s="441"/>
      <c r="P44" s="441"/>
      <c r="Q44" s="441"/>
    </row>
    <row r="45" spans="1:32" s="339" customFormat="1">
      <c r="A45" s="1451" t="s">
        <v>2397</v>
      </c>
      <c r="B45" s="441"/>
      <c r="C45" s="441"/>
      <c r="D45" s="441"/>
      <c r="E45" s="441"/>
      <c r="F45" s="441"/>
      <c r="G45" s="441"/>
      <c r="H45" s="441"/>
      <c r="I45" s="441"/>
      <c r="J45" s="441"/>
      <c r="K45" s="441"/>
      <c r="L45" s="441"/>
      <c r="M45" s="441"/>
      <c r="N45" s="441"/>
      <c r="O45" s="441"/>
      <c r="P45" s="441"/>
      <c r="Q45" s="441"/>
    </row>
    <row r="46" spans="1:32" s="339" customFormat="1">
      <c r="A46" s="1451" t="s">
        <v>2398</v>
      </c>
      <c r="B46" s="441"/>
      <c r="C46" s="441"/>
      <c r="D46" s="441"/>
      <c r="E46" s="441"/>
      <c r="F46" s="441"/>
      <c r="G46" s="441"/>
      <c r="H46" s="441"/>
      <c r="I46" s="441"/>
      <c r="J46" s="441"/>
      <c r="K46" s="441"/>
      <c r="L46" s="441"/>
      <c r="M46" s="441"/>
      <c r="N46" s="441"/>
      <c r="O46" s="441"/>
      <c r="P46" s="441"/>
      <c r="Q46" s="441"/>
    </row>
    <row r="47" spans="1:32" s="339" customFormat="1">
      <c r="A47" s="1451" t="s">
        <v>2399</v>
      </c>
      <c r="B47" s="441"/>
      <c r="C47" s="441"/>
      <c r="D47" s="441"/>
      <c r="E47" s="441"/>
      <c r="F47" s="441"/>
      <c r="G47" s="441"/>
      <c r="H47" s="441"/>
      <c r="I47" s="441"/>
      <c r="J47" s="441"/>
      <c r="K47" s="441"/>
      <c r="L47" s="441"/>
      <c r="M47" s="441"/>
      <c r="N47" s="441"/>
      <c r="O47" s="441"/>
      <c r="P47" s="441"/>
      <c r="Q47" s="441"/>
    </row>
    <row r="48" spans="1:32" s="339" customFormat="1">
      <c r="A48" s="1451" t="s">
        <v>2400</v>
      </c>
      <c r="B48" s="1452"/>
      <c r="C48" s="1452"/>
      <c r="D48" s="1452"/>
      <c r="E48" s="1452"/>
      <c r="F48" s="1452"/>
      <c r="G48" s="1452"/>
      <c r="H48" s="1452"/>
      <c r="I48" s="1452"/>
      <c r="J48" s="1452"/>
      <c r="K48" s="1452"/>
      <c r="L48" s="1452"/>
      <c r="M48" s="1452"/>
      <c r="N48" s="1452"/>
      <c r="O48" s="1452"/>
      <c r="P48" s="1452"/>
      <c r="Q48" s="1452"/>
    </row>
    <row r="49" spans="1:17" s="339" customFormat="1">
      <c r="A49" s="1451" t="s">
        <v>2401</v>
      </c>
      <c r="B49" s="441"/>
      <c r="C49" s="441"/>
      <c r="D49" s="441"/>
      <c r="E49" s="441"/>
      <c r="F49" s="441"/>
      <c r="G49" s="441"/>
      <c r="H49" s="441"/>
      <c r="I49" s="441"/>
      <c r="J49" s="441"/>
      <c r="K49" s="441"/>
      <c r="L49" s="441"/>
      <c r="M49" s="441"/>
      <c r="N49" s="441"/>
      <c r="O49" s="441"/>
      <c r="P49" s="441"/>
      <c r="Q49" s="441"/>
    </row>
    <row r="50" spans="1:17" s="339" customFormat="1">
      <c r="A50" s="1451" t="s">
        <v>2402</v>
      </c>
      <c r="B50" s="441"/>
      <c r="C50" s="441"/>
      <c r="D50" s="441"/>
      <c r="E50" s="441"/>
      <c r="F50" s="441"/>
      <c r="G50" s="441"/>
      <c r="H50" s="441"/>
      <c r="I50" s="441"/>
      <c r="J50" s="441"/>
      <c r="K50" s="441"/>
      <c r="L50" s="441"/>
      <c r="M50" s="441"/>
      <c r="N50" s="441"/>
      <c r="O50" s="441"/>
      <c r="P50" s="441"/>
      <c r="Q50" s="441"/>
    </row>
    <row r="51" spans="1:17" s="339" customFormat="1">
      <c r="A51" s="1451" t="s">
        <v>2403</v>
      </c>
      <c r="B51" s="441"/>
      <c r="C51" s="441"/>
      <c r="D51" s="441"/>
      <c r="E51" s="441"/>
      <c r="F51" s="441"/>
      <c r="G51" s="441"/>
      <c r="H51" s="441"/>
      <c r="I51" s="441"/>
      <c r="J51" s="441"/>
      <c r="K51" s="441"/>
      <c r="L51" s="441"/>
      <c r="M51" s="441"/>
      <c r="N51" s="441"/>
      <c r="O51" s="441"/>
      <c r="P51" s="441"/>
      <c r="Q51" s="441"/>
    </row>
    <row r="52" spans="1:17" s="339" customFormat="1">
      <c r="A52" s="1451" t="s">
        <v>2404</v>
      </c>
      <c r="B52" s="441"/>
      <c r="C52" s="441"/>
      <c r="D52" s="441"/>
      <c r="E52" s="441"/>
      <c r="F52" s="441"/>
      <c r="G52" s="441"/>
      <c r="H52" s="441"/>
      <c r="I52" s="441"/>
      <c r="J52" s="441"/>
      <c r="K52" s="441"/>
      <c r="L52" s="441"/>
      <c r="M52" s="441"/>
      <c r="N52" s="441"/>
      <c r="O52" s="441"/>
      <c r="P52" s="441"/>
      <c r="Q52" s="441"/>
    </row>
    <row r="53" spans="1:17" s="339" customFormat="1">
      <c r="A53" s="1451" t="s">
        <v>2405</v>
      </c>
      <c r="B53" s="441"/>
      <c r="C53" s="441"/>
      <c r="D53" s="441"/>
      <c r="E53" s="441"/>
      <c r="F53" s="441"/>
      <c r="G53" s="441"/>
      <c r="H53" s="441"/>
      <c r="I53" s="441"/>
      <c r="J53" s="441"/>
      <c r="K53" s="441"/>
      <c r="L53" s="441"/>
      <c r="M53" s="441"/>
      <c r="N53" s="441"/>
      <c r="O53" s="441"/>
      <c r="P53" s="441"/>
      <c r="Q53" s="441"/>
    </row>
    <row r="54" spans="1:17" s="339" customFormat="1">
      <c r="A54" s="1451" t="s">
        <v>2406</v>
      </c>
      <c r="B54" s="441"/>
      <c r="C54" s="441"/>
      <c r="D54" s="441"/>
      <c r="E54" s="441"/>
      <c r="F54" s="441"/>
      <c r="G54" s="441"/>
      <c r="H54" s="441"/>
      <c r="I54" s="441"/>
      <c r="J54" s="441"/>
      <c r="K54" s="441"/>
      <c r="L54" s="441"/>
      <c r="M54" s="441"/>
      <c r="N54" s="441"/>
      <c r="O54" s="441"/>
      <c r="P54" s="441"/>
      <c r="Q54" s="441"/>
    </row>
    <row r="55" spans="1:17" s="339" customFormat="1">
      <c r="A55" s="1451" t="s">
        <v>2407</v>
      </c>
      <c r="B55" s="1453"/>
      <c r="C55" s="1449"/>
      <c r="D55" s="1453"/>
      <c r="E55" s="1453"/>
      <c r="F55" s="1449"/>
      <c r="G55" s="1449"/>
      <c r="H55" s="1449"/>
      <c r="I55" s="1449"/>
      <c r="J55" s="1449"/>
      <c r="K55" s="1449"/>
      <c r="L55" s="1449"/>
      <c r="M55" s="1449"/>
      <c r="N55" s="1449"/>
      <c r="O55" s="1454"/>
      <c r="P55" s="1454"/>
      <c r="Q55" s="1455"/>
    </row>
    <row r="56" spans="1:17" s="339" customFormat="1">
      <c r="A56" s="340"/>
      <c r="B56" s="340"/>
      <c r="D56" s="340"/>
      <c r="E56" s="340"/>
      <c r="O56" s="341"/>
      <c r="P56" s="341"/>
      <c r="Q56" s="335"/>
    </row>
    <row r="57" spans="1:17" s="339" customFormat="1">
      <c r="A57" s="340"/>
      <c r="B57" s="340"/>
      <c r="D57" s="340"/>
      <c r="E57" s="340"/>
      <c r="O57" s="341"/>
      <c r="P57" s="341"/>
      <c r="Q57" s="335"/>
    </row>
    <row r="58" spans="1:17" s="339" customFormat="1">
      <c r="A58" s="340"/>
      <c r="B58" s="340"/>
      <c r="D58" s="340"/>
      <c r="E58" s="340"/>
      <c r="O58" s="341"/>
      <c r="P58" s="341"/>
      <c r="Q58" s="335"/>
    </row>
    <row r="59" spans="1:17" s="339" customFormat="1">
      <c r="A59" s="340"/>
      <c r="B59" s="340"/>
      <c r="D59" s="340"/>
      <c r="E59" s="340"/>
      <c r="O59" s="341"/>
      <c r="P59" s="341"/>
      <c r="Q59" s="335"/>
    </row>
    <row r="60" spans="1:17" s="339" customFormat="1">
      <c r="A60" s="340"/>
      <c r="B60" s="340"/>
      <c r="D60" s="340"/>
      <c r="E60" s="340"/>
      <c r="O60" s="341"/>
      <c r="P60" s="341"/>
      <c r="Q60" s="335"/>
    </row>
    <row r="61" spans="1:17" s="339" customFormat="1">
      <c r="A61" s="340"/>
      <c r="B61" s="340"/>
      <c r="D61" s="340"/>
      <c r="E61" s="340"/>
      <c r="O61" s="341"/>
      <c r="P61" s="341"/>
      <c r="Q61" s="335"/>
    </row>
    <row r="62" spans="1:17" s="339" customFormat="1">
      <c r="A62" s="340"/>
      <c r="B62" s="340"/>
      <c r="D62" s="340"/>
      <c r="E62" s="340"/>
      <c r="O62" s="341"/>
      <c r="P62" s="341"/>
      <c r="Q62" s="335"/>
    </row>
    <row r="63" spans="1:17" s="339" customFormat="1">
      <c r="A63" s="340"/>
      <c r="B63" s="340"/>
      <c r="D63" s="340"/>
      <c r="E63" s="340"/>
      <c r="O63" s="341"/>
      <c r="P63" s="341"/>
      <c r="Q63" s="335"/>
    </row>
    <row r="64" spans="1:17" s="339" customFormat="1">
      <c r="A64" s="340"/>
      <c r="B64" s="340"/>
      <c r="D64" s="340"/>
      <c r="E64" s="340"/>
      <c r="O64" s="341"/>
      <c r="P64" s="341"/>
      <c r="Q64" s="335"/>
    </row>
    <row r="65" spans="1:17" s="339" customFormat="1">
      <c r="A65" s="340"/>
      <c r="B65" s="340"/>
      <c r="D65" s="340"/>
      <c r="E65" s="340"/>
      <c r="O65" s="341"/>
      <c r="P65" s="341"/>
      <c r="Q65" s="335"/>
    </row>
    <row r="66" spans="1:17" s="339" customFormat="1">
      <c r="A66" s="340"/>
      <c r="B66" s="340"/>
      <c r="D66" s="340"/>
      <c r="E66" s="340"/>
      <c r="O66" s="341"/>
      <c r="P66" s="341"/>
      <c r="Q66" s="335"/>
    </row>
    <row r="67" spans="1:17" s="339" customFormat="1">
      <c r="A67" s="340"/>
      <c r="B67" s="340"/>
      <c r="D67" s="340"/>
      <c r="E67" s="340"/>
      <c r="O67" s="341"/>
      <c r="P67" s="341"/>
      <c r="Q67" s="335"/>
    </row>
    <row r="68" spans="1:17" s="339" customFormat="1">
      <c r="A68" s="340"/>
      <c r="B68" s="340"/>
      <c r="D68" s="340"/>
      <c r="E68" s="340"/>
      <c r="O68" s="341"/>
      <c r="P68" s="341"/>
      <c r="Q68" s="335"/>
    </row>
    <row r="69" spans="1:17" s="339" customFormat="1">
      <c r="A69" s="340"/>
      <c r="B69" s="340"/>
      <c r="D69" s="340"/>
      <c r="E69" s="340"/>
      <c r="O69" s="341"/>
      <c r="P69" s="341"/>
      <c r="Q69" s="335"/>
    </row>
    <row r="70" spans="1:17" s="339" customFormat="1">
      <c r="A70" s="340"/>
      <c r="B70" s="340"/>
      <c r="D70" s="340"/>
      <c r="E70" s="340"/>
      <c r="O70" s="341"/>
      <c r="P70" s="341"/>
      <c r="Q70" s="335"/>
    </row>
    <row r="71" spans="1:17" s="339" customFormat="1">
      <c r="A71" s="340"/>
      <c r="B71" s="340"/>
      <c r="D71" s="340"/>
      <c r="E71" s="340"/>
      <c r="O71" s="341"/>
      <c r="P71" s="341"/>
      <c r="Q71" s="335"/>
    </row>
    <row r="72" spans="1:17" s="339" customFormat="1">
      <c r="A72" s="340"/>
      <c r="B72" s="340"/>
      <c r="D72" s="340"/>
      <c r="E72" s="340"/>
      <c r="O72" s="341"/>
      <c r="P72" s="341"/>
      <c r="Q72" s="335"/>
    </row>
    <row r="73" spans="1:17" s="339" customFormat="1">
      <c r="A73" s="340"/>
      <c r="B73" s="340"/>
      <c r="D73" s="340"/>
      <c r="E73" s="340"/>
      <c r="O73" s="341"/>
      <c r="P73" s="341"/>
      <c r="Q73" s="335"/>
    </row>
    <row r="74" spans="1:17" s="339" customFormat="1">
      <c r="A74" s="340"/>
      <c r="B74" s="340"/>
      <c r="D74" s="340"/>
      <c r="E74" s="340"/>
      <c r="O74" s="341"/>
      <c r="P74" s="341"/>
      <c r="Q74" s="335"/>
    </row>
    <row r="75" spans="1:17" s="339" customFormat="1">
      <c r="A75" s="340"/>
      <c r="B75" s="340"/>
      <c r="D75" s="340"/>
      <c r="E75" s="340"/>
      <c r="O75" s="341"/>
      <c r="P75" s="341"/>
      <c r="Q75" s="335"/>
    </row>
    <row r="76" spans="1:17" s="339" customFormat="1">
      <c r="A76" s="340"/>
      <c r="B76" s="340"/>
      <c r="D76" s="340"/>
      <c r="E76" s="340"/>
      <c r="O76" s="341"/>
      <c r="P76" s="341"/>
      <c r="Q76" s="335"/>
    </row>
    <row r="77" spans="1:17" s="339" customFormat="1">
      <c r="A77" s="340"/>
      <c r="B77" s="340"/>
      <c r="D77" s="340"/>
      <c r="E77" s="340"/>
      <c r="O77" s="341"/>
      <c r="P77" s="341"/>
      <c r="Q77" s="335"/>
    </row>
    <row r="78" spans="1:17" s="339" customFormat="1">
      <c r="A78" s="340"/>
      <c r="B78" s="340"/>
      <c r="D78" s="340"/>
      <c r="E78" s="340"/>
      <c r="O78" s="341"/>
      <c r="P78" s="341"/>
      <c r="Q78" s="335"/>
    </row>
    <row r="79" spans="1:17" s="339" customFormat="1">
      <c r="A79" s="340"/>
      <c r="B79" s="340"/>
      <c r="D79" s="340"/>
      <c r="E79" s="340"/>
      <c r="O79" s="341"/>
      <c r="P79" s="341"/>
      <c r="Q79" s="335"/>
    </row>
    <row r="80" spans="1:17" s="339" customFormat="1">
      <c r="A80" s="340"/>
      <c r="B80" s="340"/>
      <c r="D80" s="340"/>
      <c r="E80" s="340"/>
      <c r="O80" s="341"/>
      <c r="P80" s="341"/>
      <c r="Q80" s="335"/>
    </row>
    <row r="81" spans="1:17" s="339" customFormat="1">
      <c r="A81" s="340"/>
      <c r="B81" s="340"/>
      <c r="D81" s="340"/>
      <c r="E81" s="340"/>
      <c r="O81" s="341"/>
      <c r="P81" s="341"/>
      <c r="Q81" s="335"/>
    </row>
    <row r="82" spans="1:17" s="339" customFormat="1">
      <c r="A82" s="340"/>
      <c r="B82" s="340"/>
      <c r="D82" s="340"/>
      <c r="E82" s="340"/>
      <c r="O82" s="341"/>
      <c r="P82" s="341"/>
      <c r="Q82" s="335"/>
    </row>
    <row r="83" spans="1:17" s="339" customFormat="1">
      <c r="A83" s="340"/>
      <c r="B83" s="340"/>
      <c r="D83" s="340"/>
      <c r="E83" s="340"/>
      <c r="O83" s="341"/>
      <c r="P83" s="341"/>
      <c r="Q83" s="335"/>
    </row>
    <row r="84" spans="1:17" s="339" customFormat="1">
      <c r="A84" s="340"/>
      <c r="B84" s="340"/>
      <c r="D84" s="340"/>
      <c r="E84" s="340"/>
      <c r="O84" s="341"/>
      <c r="P84" s="341"/>
      <c r="Q84" s="335"/>
    </row>
    <row r="85" spans="1:17" s="339" customFormat="1">
      <c r="A85" s="340"/>
      <c r="B85" s="340"/>
      <c r="D85" s="340"/>
      <c r="E85" s="340"/>
      <c r="O85" s="341"/>
      <c r="P85" s="341"/>
      <c r="Q85" s="335"/>
    </row>
    <row r="86" spans="1:17" s="339" customFormat="1">
      <c r="A86" s="340"/>
      <c r="B86" s="340"/>
      <c r="D86" s="340"/>
      <c r="E86" s="340"/>
      <c r="O86" s="341"/>
      <c r="P86" s="341"/>
      <c r="Q86" s="335"/>
    </row>
    <row r="87" spans="1:17" s="339" customFormat="1">
      <c r="A87" s="340"/>
      <c r="B87" s="340"/>
      <c r="D87" s="340"/>
      <c r="E87" s="340"/>
      <c r="O87" s="341"/>
      <c r="P87" s="341"/>
      <c r="Q87" s="335"/>
    </row>
    <row r="88" spans="1:17" s="339" customFormat="1">
      <c r="A88" s="340"/>
      <c r="B88" s="340"/>
      <c r="D88" s="340"/>
      <c r="E88" s="340"/>
      <c r="O88" s="341"/>
      <c r="P88" s="341"/>
      <c r="Q88" s="335"/>
    </row>
    <row r="89" spans="1:17" s="339" customFormat="1">
      <c r="A89" s="340"/>
      <c r="B89" s="340"/>
      <c r="D89" s="340"/>
      <c r="E89" s="340"/>
      <c r="O89" s="341"/>
      <c r="P89" s="341"/>
      <c r="Q89" s="335"/>
    </row>
    <row r="90" spans="1:17" s="339" customFormat="1">
      <c r="A90" s="340"/>
      <c r="B90" s="340"/>
      <c r="D90" s="340"/>
      <c r="E90" s="340"/>
      <c r="O90" s="341"/>
      <c r="P90" s="341"/>
      <c r="Q90" s="335"/>
    </row>
    <row r="91" spans="1:17" s="339" customFormat="1">
      <c r="A91" s="340"/>
      <c r="B91" s="340"/>
      <c r="D91" s="340"/>
      <c r="E91" s="340"/>
      <c r="O91" s="341"/>
      <c r="P91" s="341"/>
      <c r="Q91" s="335"/>
    </row>
    <row r="92" spans="1:17" s="339" customFormat="1">
      <c r="A92" s="340"/>
      <c r="B92" s="340"/>
      <c r="D92" s="340"/>
      <c r="E92" s="340"/>
      <c r="O92" s="341"/>
      <c r="P92" s="341"/>
      <c r="Q92" s="335"/>
    </row>
    <row r="93" spans="1:17" s="339" customFormat="1">
      <c r="A93" s="340"/>
      <c r="B93" s="340"/>
      <c r="D93" s="340"/>
      <c r="E93" s="340"/>
      <c r="O93" s="341"/>
      <c r="P93" s="341"/>
      <c r="Q93" s="335"/>
    </row>
    <row r="94" spans="1:17" s="339" customFormat="1">
      <c r="A94" s="340"/>
      <c r="B94" s="340"/>
      <c r="D94" s="340"/>
      <c r="E94" s="340"/>
      <c r="O94" s="341"/>
      <c r="P94" s="341"/>
      <c r="Q94" s="335"/>
    </row>
    <row r="95" spans="1:17" s="339" customFormat="1">
      <c r="A95" s="340"/>
      <c r="B95" s="340"/>
      <c r="D95" s="340"/>
      <c r="E95" s="340"/>
      <c r="O95" s="341"/>
      <c r="P95" s="341"/>
      <c r="Q95" s="335"/>
    </row>
    <row r="96" spans="1:17" s="339" customFormat="1">
      <c r="A96" s="340"/>
      <c r="B96" s="340"/>
      <c r="D96" s="340"/>
      <c r="E96" s="340"/>
      <c r="O96" s="341"/>
      <c r="P96" s="341"/>
      <c r="Q96" s="335"/>
    </row>
    <row r="97" spans="1:17" s="339" customFormat="1">
      <c r="A97" s="340"/>
      <c r="B97" s="340"/>
      <c r="D97" s="340"/>
      <c r="E97" s="340"/>
      <c r="O97" s="341"/>
      <c r="P97" s="341"/>
      <c r="Q97" s="335"/>
    </row>
    <row r="98" spans="1:17" s="339" customFormat="1">
      <c r="A98" s="340"/>
      <c r="B98" s="340"/>
      <c r="D98" s="340"/>
      <c r="E98" s="340"/>
      <c r="O98" s="341"/>
      <c r="P98" s="341"/>
      <c r="Q98" s="335"/>
    </row>
    <row r="99" spans="1:17" s="339" customFormat="1">
      <c r="A99" s="340"/>
      <c r="B99" s="340"/>
      <c r="D99" s="340"/>
      <c r="E99" s="340"/>
      <c r="O99" s="341"/>
      <c r="P99" s="341"/>
      <c r="Q99" s="335"/>
    </row>
    <row r="100" spans="1:17" s="339" customFormat="1">
      <c r="A100" s="340"/>
      <c r="B100" s="340"/>
      <c r="D100" s="340"/>
      <c r="E100" s="340"/>
      <c r="O100" s="341"/>
      <c r="P100" s="341"/>
      <c r="Q100" s="335"/>
    </row>
    <row r="101" spans="1:17" s="339" customFormat="1">
      <c r="A101" s="340"/>
      <c r="B101" s="340"/>
      <c r="D101" s="340"/>
      <c r="E101" s="340"/>
      <c r="O101" s="341"/>
      <c r="P101" s="341"/>
      <c r="Q101" s="335"/>
    </row>
    <row r="102" spans="1:17" s="339" customFormat="1">
      <c r="A102" s="340"/>
      <c r="B102" s="340"/>
      <c r="D102" s="340"/>
      <c r="E102" s="340"/>
      <c r="O102" s="341"/>
      <c r="P102" s="341"/>
      <c r="Q102" s="335"/>
    </row>
    <row r="103" spans="1:17" s="339" customFormat="1">
      <c r="A103" s="340"/>
      <c r="B103" s="340"/>
      <c r="D103" s="340"/>
      <c r="E103" s="340"/>
      <c r="O103" s="341"/>
      <c r="P103" s="341"/>
      <c r="Q103" s="335"/>
    </row>
    <row r="104" spans="1:17" s="339" customFormat="1">
      <c r="A104" s="340"/>
      <c r="B104" s="340"/>
      <c r="D104" s="340"/>
      <c r="E104" s="340"/>
      <c r="O104" s="341"/>
      <c r="P104" s="341"/>
      <c r="Q104" s="335"/>
    </row>
    <row r="105" spans="1:17" s="339" customFormat="1">
      <c r="A105" s="340"/>
      <c r="B105" s="340"/>
      <c r="D105" s="340"/>
      <c r="E105" s="340"/>
      <c r="O105" s="341"/>
      <c r="P105" s="341"/>
      <c r="Q105" s="335"/>
    </row>
    <row r="106" spans="1:17" s="339" customFormat="1">
      <c r="A106" s="340"/>
      <c r="B106" s="340"/>
      <c r="D106" s="340"/>
      <c r="E106" s="340"/>
      <c r="O106" s="341"/>
      <c r="P106" s="341"/>
      <c r="Q106" s="335"/>
    </row>
    <row r="107" spans="1:17" s="339" customFormat="1">
      <c r="A107" s="340"/>
      <c r="B107" s="340"/>
      <c r="D107" s="340"/>
      <c r="E107" s="340"/>
      <c r="O107" s="341"/>
      <c r="P107" s="341"/>
      <c r="Q107" s="335"/>
    </row>
    <row r="108" spans="1:17" s="339" customFormat="1">
      <c r="A108" s="340"/>
      <c r="B108" s="340"/>
      <c r="D108" s="340"/>
      <c r="E108" s="340"/>
      <c r="O108" s="341"/>
      <c r="P108" s="341"/>
      <c r="Q108" s="335"/>
    </row>
    <row r="109" spans="1:17" s="339" customFormat="1">
      <c r="A109" s="340"/>
      <c r="B109" s="340"/>
      <c r="D109" s="340"/>
      <c r="E109" s="340"/>
      <c r="O109" s="341"/>
      <c r="P109" s="341"/>
      <c r="Q109" s="335"/>
    </row>
    <row r="110" spans="1:17" s="339" customFormat="1">
      <c r="A110" s="340"/>
      <c r="B110" s="340"/>
      <c r="D110" s="340"/>
      <c r="E110" s="340"/>
      <c r="O110" s="341"/>
      <c r="P110" s="341"/>
      <c r="Q110" s="335"/>
    </row>
    <row r="111" spans="1:17" s="339" customFormat="1">
      <c r="A111" s="340"/>
      <c r="B111" s="340"/>
      <c r="D111" s="340"/>
      <c r="E111" s="340"/>
      <c r="O111" s="341"/>
      <c r="P111" s="341"/>
      <c r="Q111" s="335"/>
    </row>
    <row r="112" spans="1:17" s="339" customFormat="1">
      <c r="A112" s="340"/>
      <c r="B112" s="340"/>
      <c r="D112" s="340"/>
      <c r="E112" s="340"/>
      <c r="O112" s="341"/>
      <c r="P112" s="341"/>
      <c r="Q112" s="335"/>
    </row>
    <row r="113" spans="1:17" s="339" customFormat="1">
      <c r="A113" s="340"/>
      <c r="B113" s="340"/>
      <c r="D113" s="340"/>
      <c r="E113" s="340"/>
      <c r="O113" s="341"/>
      <c r="P113" s="341"/>
      <c r="Q113" s="335"/>
    </row>
    <row r="114" spans="1:17" s="339" customFormat="1">
      <c r="A114" s="340"/>
      <c r="B114" s="340"/>
      <c r="D114" s="340"/>
      <c r="E114" s="340"/>
      <c r="O114" s="341"/>
      <c r="P114" s="341"/>
      <c r="Q114" s="335"/>
    </row>
    <row r="115" spans="1:17" s="339" customFormat="1">
      <c r="A115" s="340"/>
      <c r="B115" s="340"/>
      <c r="D115" s="340"/>
      <c r="E115" s="340"/>
      <c r="O115" s="341"/>
      <c r="P115" s="341"/>
      <c r="Q115" s="335"/>
    </row>
    <row r="116" spans="1:17" s="339" customFormat="1">
      <c r="A116" s="340"/>
      <c r="B116" s="340"/>
      <c r="D116" s="340"/>
      <c r="E116" s="340"/>
      <c r="O116" s="341"/>
      <c r="P116" s="341"/>
      <c r="Q116" s="335"/>
    </row>
    <row r="117" spans="1:17" s="339" customFormat="1">
      <c r="A117" s="340"/>
      <c r="B117" s="340"/>
      <c r="D117" s="340"/>
      <c r="E117" s="340"/>
      <c r="O117" s="341"/>
      <c r="P117" s="341"/>
      <c r="Q117" s="335"/>
    </row>
    <row r="118" spans="1:17" s="339" customFormat="1">
      <c r="A118" s="340"/>
      <c r="B118" s="340"/>
      <c r="D118" s="340"/>
      <c r="E118" s="340"/>
      <c r="O118" s="341"/>
      <c r="P118" s="341"/>
      <c r="Q118" s="335"/>
    </row>
    <row r="119" spans="1:17" s="339" customFormat="1">
      <c r="A119" s="340"/>
      <c r="B119" s="340"/>
      <c r="D119" s="340"/>
      <c r="E119" s="340"/>
      <c r="O119" s="341"/>
      <c r="P119" s="341"/>
      <c r="Q119" s="335"/>
    </row>
    <row r="120" spans="1:17" s="339" customFormat="1">
      <c r="A120" s="340"/>
      <c r="B120" s="340"/>
      <c r="D120" s="340"/>
      <c r="E120" s="340"/>
      <c r="O120" s="341"/>
      <c r="P120" s="341"/>
      <c r="Q120" s="335"/>
    </row>
    <row r="121" spans="1:17" s="339" customFormat="1">
      <c r="A121" s="340"/>
      <c r="B121" s="340"/>
      <c r="D121" s="340"/>
      <c r="E121" s="340"/>
      <c r="O121" s="341"/>
      <c r="P121" s="341"/>
      <c r="Q121" s="335"/>
    </row>
    <row r="122" spans="1:17" s="339" customFormat="1">
      <c r="A122" s="340"/>
      <c r="B122" s="340"/>
      <c r="D122" s="340"/>
      <c r="E122" s="340"/>
      <c r="O122" s="341"/>
      <c r="P122" s="341"/>
      <c r="Q122" s="335"/>
    </row>
    <row r="123" spans="1:17" s="339" customFormat="1">
      <c r="A123" s="340"/>
      <c r="B123" s="340"/>
      <c r="D123" s="340"/>
      <c r="E123" s="340"/>
      <c r="O123" s="341"/>
      <c r="P123" s="341"/>
      <c r="Q123" s="335"/>
    </row>
    <row r="124" spans="1:17" s="339" customFormat="1">
      <c r="A124" s="340"/>
      <c r="B124" s="340"/>
      <c r="D124" s="340"/>
      <c r="E124" s="340"/>
      <c r="O124" s="341"/>
      <c r="P124" s="341"/>
      <c r="Q124" s="335"/>
    </row>
    <row r="125" spans="1:17" s="339" customFormat="1">
      <c r="A125" s="340"/>
      <c r="B125" s="340"/>
      <c r="D125" s="340"/>
      <c r="E125" s="340"/>
      <c r="O125" s="341"/>
      <c r="P125" s="341"/>
      <c r="Q125" s="335"/>
    </row>
    <row r="126" spans="1:17" s="339" customFormat="1">
      <c r="A126" s="340"/>
      <c r="B126" s="340"/>
      <c r="D126" s="340"/>
      <c r="E126" s="340"/>
      <c r="O126" s="341"/>
      <c r="P126" s="341"/>
      <c r="Q126" s="335"/>
    </row>
    <row r="127" spans="1:17" s="339" customFormat="1">
      <c r="A127" s="340"/>
      <c r="B127" s="340"/>
      <c r="D127" s="340"/>
      <c r="E127" s="340"/>
      <c r="O127" s="341"/>
      <c r="P127" s="341"/>
      <c r="Q127" s="335"/>
    </row>
    <row r="128" spans="1:17" s="339" customFormat="1">
      <c r="A128" s="340"/>
      <c r="B128" s="340"/>
      <c r="D128" s="340"/>
      <c r="E128" s="340"/>
      <c r="O128" s="341"/>
      <c r="P128" s="341"/>
      <c r="Q128" s="335"/>
    </row>
    <row r="129" spans="1:17" s="339" customFormat="1">
      <c r="A129" s="340"/>
      <c r="B129" s="340"/>
      <c r="D129" s="340"/>
      <c r="E129" s="340"/>
      <c r="O129" s="341"/>
      <c r="P129" s="341"/>
      <c r="Q129" s="335"/>
    </row>
    <row r="130" spans="1:17" s="339" customFormat="1">
      <c r="A130" s="340"/>
      <c r="B130" s="340"/>
      <c r="D130" s="340"/>
      <c r="E130" s="340"/>
      <c r="O130" s="341"/>
      <c r="P130" s="341"/>
      <c r="Q130" s="335"/>
    </row>
    <row r="131" spans="1:17" s="339" customFormat="1">
      <c r="A131" s="340"/>
      <c r="B131" s="340"/>
      <c r="D131" s="340"/>
      <c r="E131" s="340"/>
      <c r="O131" s="341"/>
      <c r="P131" s="341"/>
      <c r="Q131" s="335"/>
    </row>
    <row r="132" spans="1:17" s="339" customFormat="1">
      <c r="A132" s="340"/>
      <c r="B132" s="340"/>
      <c r="D132" s="340"/>
      <c r="E132" s="340"/>
      <c r="O132" s="341"/>
      <c r="P132" s="341"/>
      <c r="Q132" s="335"/>
    </row>
    <row r="133" spans="1:17" s="339" customFormat="1">
      <c r="A133" s="340"/>
      <c r="B133" s="340"/>
      <c r="D133" s="340"/>
      <c r="E133" s="340"/>
      <c r="O133" s="341"/>
      <c r="P133" s="341"/>
      <c r="Q133" s="335"/>
    </row>
    <row r="134" spans="1:17" s="339" customFormat="1">
      <c r="A134" s="340"/>
      <c r="B134" s="340"/>
      <c r="D134" s="340"/>
      <c r="E134" s="340"/>
      <c r="O134" s="341"/>
      <c r="P134" s="341"/>
      <c r="Q134" s="335"/>
    </row>
    <row r="135" spans="1:17" s="339" customFormat="1">
      <c r="A135" s="340"/>
      <c r="B135" s="340"/>
      <c r="D135" s="340"/>
      <c r="E135" s="340"/>
      <c r="O135" s="341"/>
      <c r="P135" s="341"/>
      <c r="Q135" s="335"/>
    </row>
    <row r="136" spans="1:17" s="339" customFormat="1">
      <c r="A136" s="340"/>
      <c r="B136" s="340"/>
      <c r="D136" s="340"/>
      <c r="E136" s="340"/>
      <c r="O136" s="341"/>
      <c r="P136" s="341"/>
      <c r="Q136" s="335"/>
    </row>
    <row r="137" spans="1:17" s="339" customFormat="1">
      <c r="A137" s="340"/>
      <c r="B137" s="340"/>
      <c r="D137" s="340"/>
      <c r="E137" s="340"/>
      <c r="O137" s="341"/>
      <c r="P137" s="341"/>
      <c r="Q137" s="335"/>
    </row>
    <row r="138" spans="1:17" s="339" customFormat="1">
      <c r="A138" s="340"/>
      <c r="B138" s="340"/>
      <c r="D138" s="340"/>
      <c r="E138" s="340"/>
      <c r="O138" s="341"/>
      <c r="P138" s="341"/>
      <c r="Q138" s="335"/>
    </row>
    <row r="139" spans="1:17" s="339" customFormat="1">
      <c r="A139" s="340"/>
      <c r="B139" s="340"/>
      <c r="D139" s="340"/>
      <c r="E139" s="340"/>
      <c r="O139" s="341"/>
      <c r="P139" s="341"/>
      <c r="Q139" s="335"/>
    </row>
    <row r="140" spans="1:17" s="339" customFormat="1">
      <c r="A140" s="340"/>
      <c r="B140" s="340"/>
      <c r="D140" s="340"/>
      <c r="E140" s="340"/>
      <c r="O140" s="341"/>
      <c r="P140" s="341"/>
      <c r="Q140" s="335"/>
    </row>
    <row r="141" spans="1:17" s="339" customFormat="1">
      <c r="A141" s="340"/>
      <c r="B141" s="340"/>
      <c r="D141" s="340"/>
      <c r="E141" s="340"/>
      <c r="O141" s="341"/>
      <c r="P141" s="341"/>
      <c r="Q141" s="335"/>
    </row>
    <row r="142" spans="1:17" s="339" customFormat="1">
      <c r="A142" s="340"/>
      <c r="B142" s="340"/>
      <c r="D142" s="340"/>
      <c r="E142" s="340"/>
      <c r="O142" s="341"/>
      <c r="P142" s="341"/>
      <c r="Q142" s="335"/>
    </row>
    <row r="143" spans="1:17" s="339" customFormat="1">
      <c r="A143" s="340"/>
      <c r="B143" s="340"/>
      <c r="D143" s="340"/>
      <c r="E143" s="340"/>
      <c r="O143" s="341"/>
      <c r="P143" s="341"/>
      <c r="Q143" s="335"/>
    </row>
    <row r="144" spans="1:17" s="339" customFormat="1">
      <c r="A144" s="340"/>
      <c r="B144" s="340"/>
      <c r="D144" s="340"/>
      <c r="E144" s="340"/>
      <c r="O144" s="341"/>
      <c r="P144" s="341"/>
      <c r="Q144" s="335"/>
    </row>
    <row r="145" spans="1:17" s="339" customFormat="1">
      <c r="A145" s="340"/>
      <c r="B145" s="340"/>
      <c r="D145" s="340"/>
      <c r="E145" s="340"/>
      <c r="O145" s="341"/>
      <c r="P145" s="341"/>
      <c r="Q145" s="335"/>
    </row>
    <row r="146" spans="1:17" s="339" customFormat="1">
      <c r="A146" s="340"/>
      <c r="B146" s="340"/>
      <c r="D146" s="340"/>
      <c r="E146" s="340"/>
      <c r="O146" s="341"/>
      <c r="P146" s="341"/>
      <c r="Q146" s="335"/>
    </row>
    <row r="147" spans="1:17" s="339" customFormat="1">
      <c r="A147" s="340"/>
      <c r="B147" s="340"/>
      <c r="D147" s="340"/>
      <c r="E147" s="340"/>
      <c r="O147" s="341"/>
      <c r="P147" s="341"/>
      <c r="Q147" s="335"/>
    </row>
    <row r="148" spans="1:17" s="339" customFormat="1">
      <c r="A148" s="340"/>
      <c r="B148" s="340"/>
      <c r="D148" s="340"/>
      <c r="E148" s="340"/>
      <c r="O148" s="341"/>
      <c r="P148" s="341"/>
      <c r="Q148" s="335"/>
    </row>
    <row r="149" spans="1:17" s="339" customFormat="1">
      <c r="A149" s="340"/>
      <c r="B149" s="340"/>
      <c r="D149" s="340"/>
      <c r="E149" s="340"/>
      <c r="O149" s="341"/>
      <c r="P149" s="341"/>
      <c r="Q149" s="335"/>
    </row>
    <row r="150" spans="1:17" s="339" customFormat="1">
      <c r="A150" s="340"/>
      <c r="B150" s="340"/>
      <c r="D150" s="340"/>
      <c r="E150" s="340"/>
      <c r="O150" s="341"/>
      <c r="P150" s="341"/>
      <c r="Q150" s="335"/>
    </row>
    <row r="151" spans="1:17" s="339" customFormat="1">
      <c r="A151" s="340"/>
      <c r="B151" s="340"/>
      <c r="D151" s="340"/>
      <c r="E151" s="340"/>
      <c r="O151" s="341"/>
      <c r="P151" s="341"/>
      <c r="Q151" s="335"/>
    </row>
    <row r="152" spans="1:17" s="339" customFormat="1">
      <c r="A152" s="340"/>
      <c r="B152" s="340"/>
      <c r="D152" s="340"/>
      <c r="E152" s="340"/>
      <c r="O152" s="341"/>
      <c r="P152" s="341"/>
      <c r="Q152" s="335"/>
    </row>
    <row r="153" spans="1:17" s="339" customFormat="1">
      <c r="A153" s="340"/>
      <c r="B153" s="340"/>
      <c r="D153" s="340"/>
      <c r="E153" s="340"/>
      <c r="O153" s="341"/>
      <c r="P153" s="341"/>
      <c r="Q153" s="335"/>
    </row>
    <row r="154" spans="1:17" s="339" customFormat="1">
      <c r="A154" s="340"/>
      <c r="B154" s="340"/>
      <c r="D154" s="340"/>
      <c r="E154" s="340"/>
      <c r="O154" s="341"/>
      <c r="P154" s="341"/>
      <c r="Q154" s="335"/>
    </row>
    <row r="155" spans="1:17" s="339" customFormat="1">
      <c r="A155" s="340"/>
      <c r="B155" s="340"/>
      <c r="D155" s="340"/>
      <c r="E155" s="340"/>
      <c r="O155" s="341"/>
      <c r="P155" s="341"/>
      <c r="Q155" s="335"/>
    </row>
    <row r="156" spans="1:17" s="339" customFormat="1">
      <c r="A156" s="340"/>
      <c r="B156" s="340"/>
      <c r="D156" s="340"/>
      <c r="E156" s="340"/>
      <c r="O156" s="341"/>
      <c r="P156" s="341"/>
      <c r="Q156" s="335"/>
    </row>
    <row r="157" spans="1:17" s="339" customFormat="1">
      <c r="A157" s="340"/>
      <c r="B157" s="340"/>
      <c r="D157" s="340"/>
      <c r="E157" s="340"/>
      <c r="O157" s="341"/>
      <c r="P157" s="341"/>
      <c r="Q157" s="335"/>
    </row>
    <row r="158" spans="1:17" s="339" customFormat="1">
      <c r="A158" s="340"/>
      <c r="B158" s="340"/>
      <c r="D158" s="340"/>
      <c r="E158" s="340"/>
      <c r="O158" s="341"/>
      <c r="P158" s="341"/>
      <c r="Q158" s="335"/>
    </row>
    <row r="159" spans="1:17" s="339" customFormat="1">
      <c r="A159" s="340"/>
      <c r="B159" s="340"/>
      <c r="D159" s="340"/>
      <c r="E159" s="340"/>
      <c r="O159" s="341"/>
      <c r="P159" s="341"/>
      <c r="Q159" s="335"/>
    </row>
    <row r="160" spans="1:17" s="339" customFormat="1">
      <c r="A160" s="340"/>
      <c r="B160" s="340"/>
      <c r="D160" s="340"/>
      <c r="E160" s="340"/>
      <c r="O160" s="341"/>
      <c r="P160" s="341"/>
      <c r="Q160" s="335"/>
    </row>
    <row r="161" spans="1:17" s="339" customFormat="1">
      <c r="A161" s="340"/>
      <c r="B161" s="340"/>
      <c r="D161" s="340"/>
      <c r="E161" s="340"/>
      <c r="O161" s="341"/>
      <c r="P161" s="341"/>
      <c r="Q161" s="335"/>
    </row>
    <row r="162" spans="1:17" s="339" customFormat="1">
      <c r="A162" s="340"/>
      <c r="B162" s="340"/>
      <c r="D162" s="340"/>
      <c r="E162" s="340"/>
      <c r="O162" s="341"/>
      <c r="P162" s="341"/>
      <c r="Q162" s="335"/>
    </row>
    <row r="163" spans="1:17" s="339" customFormat="1">
      <c r="A163" s="340"/>
      <c r="B163" s="340"/>
      <c r="D163" s="340"/>
      <c r="E163" s="340"/>
      <c r="O163" s="341"/>
      <c r="P163" s="341"/>
      <c r="Q163" s="335"/>
    </row>
    <row r="164" spans="1:17" s="339" customFormat="1">
      <c r="A164" s="340"/>
      <c r="B164" s="340"/>
      <c r="D164" s="340"/>
      <c r="E164" s="340"/>
      <c r="O164" s="341"/>
      <c r="P164" s="341"/>
      <c r="Q164" s="335"/>
    </row>
    <row r="165" spans="1:17" s="339" customFormat="1">
      <c r="A165" s="340"/>
      <c r="B165" s="340"/>
      <c r="D165" s="340"/>
      <c r="E165" s="340"/>
      <c r="O165" s="341"/>
      <c r="P165" s="341"/>
      <c r="Q165" s="335"/>
    </row>
    <row r="166" spans="1:17" s="339" customFormat="1">
      <c r="A166" s="340"/>
      <c r="B166" s="340"/>
      <c r="D166" s="340"/>
      <c r="E166" s="340"/>
      <c r="O166" s="341"/>
      <c r="P166" s="341"/>
      <c r="Q166" s="335"/>
    </row>
    <row r="167" spans="1:17" s="339" customFormat="1">
      <c r="A167" s="340"/>
      <c r="B167" s="340"/>
      <c r="D167" s="340"/>
      <c r="E167" s="340"/>
      <c r="O167" s="341"/>
      <c r="P167" s="341"/>
      <c r="Q167" s="335"/>
    </row>
    <row r="168" spans="1:17" s="339" customFormat="1">
      <c r="A168" s="340"/>
      <c r="B168" s="340"/>
      <c r="D168" s="340"/>
      <c r="E168" s="340"/>
      <c r="O168" s="341"/>
      <c r="P168" s="341"/>
      <c r="Q168" s="335"/>
    </row>
    <row r="169" spans="1:17" s="339" customFormat="1">
      <c r="A169" s="340"/>
      <c r="B169" s="340"/>
      <c r="D169" s="340"/>
      <c r="E169" s="340"/>
      <c r="O169" s="341"/>
      <c r="P169" s="341"/>
      <c r="Q169" s="335"/>
    </row>
    <row r="170" spans="1:17" s="339" customFormat="1">
      <c r="A170" s="340"/>
      <c r="B170" s="340"/>
      <c r="D170" s="340"/>
      <c r="E170" s="340"/>
      <c r="O170" s="341"/>
      <c r="P170" s="341"/>
      <c r="Q170" s="335"/>
    </row>
    <row r="171" spans="1:17" s="339" customFormat="1">
      <c r="A171" s="340"/>
      <c r="B171" s="340"/>
      <c r="D171" s="340"/>
      <c r="E171" s="340"/>
      <c r="O171" s="341"/>
      <c r="P171" s="341"/>
      <c r="Q171" s="335"/>
    </row>
    <row r="172" spans="1:17" s="339" customFormat="1">
      <c r="A172" s="340"/>
      <c r="B172" s="340"/>
      <c r="D172" s="340"/>
      <c r="E172" s="340"/>
      <c r="O172" s="341"/>
      <c r="P172" s="341"/>
      <c r="Q172" s="335"/>
    </row>
    <row r="173" spans="1:17" s="339" customFormat="1">
      <c r="A173" s="340"/>
      <c r="B173" s="340"/>
      <c r="D173" s="340"/>
      <c r="E173" s="340"/>
      <c r="O173" s="341"/>
      <c r="P173" s="341"/>
      <c r="Q173" s="335"/>
    </row>
    <row r="174" spans="1:17" s="339" customFormat="1">
      <c r="A174" s="340"/>
      <c r="B174" s="340"/>
      <c r="D174" s="340"/>
      <c r="E174" s="340"/>
      <c r="O174" s="341"/>
      <c r="P174" s="341"/>
      <c r="Q174" s="335"/>
    </row>
    <row r="175" spans="1:17" s="339" customFormat="1">
      <c r="A175" s="340"/>
      <c r="B175" s="340"/>
      <c r="D175" s="340"/>
      <c r="E175" s="340"/>
      <c r="O175" s="341"/>
      <c r="P175" s="341"/>
      <c r="Q175" s="335"/>
    </row>
    <row r="176" spans="1:17" s="339" customFormat="1">
      <c r="A176" s="340"/>
      <c r="B176" s="340"/>
      <c r="D176" s="340"/>
      <c r="E176" s="340"/>
      <c r="O176" s="341"/>
      <c r="P176" s="341"/>
      <c r="Q176" s="335"/>
    </row>
    <row r="177" spans="1:17" s="339" customFormat="1">
      <c r="A177" s="340"/>
      <c r="B177" s="340"/>
      <c r="D177" s="340"/>
      <c r="E177" s="340"/>
      <c r="O177" s="341"/>
      <c r="P177" s="341"/>
      <c r="Q177" s="335"/>
    </row>
    <row r="178" spans="1:17" s="339" customFormat="1">
      <c r="A178" s="340"/>
      <c r="B178" s="340"/>
      <c r="D178" s="340"/>
      <c r="E178" s="340"/>
      <c r="O178" s="341"/>
      <c r="P178" s="341"/>
      <c r="Q178" s="335"/>
    </row>
    <row r="179" spans="1:17" s="339" customFormat="1">
      <c r="A179" s="340"/>
      <c r="B179" s="340"/>
      <c r="D179" s="340"/>
      <c r="E179" s="340"/>
      <c r="O179" s="341"/>
      <c r="P179" s="341"/>
      <c r="Q179" s="335"/>
    </row>
    <row r="180" spans="1:17" s="339" customFormat="1">
      <c r="A180" s="340"/>
      <c r="B180" s="340"/>
      <c r="D180" s="340"/>
      <c r="E180" s="340"/>
      <c r="O180" s="341"/>
      <c r="P180" s="341"/>
      <c r="Q180" s="335"/>
    </row>
    <row r="181" spans="1:17" s="339" customFormat="1">
      <c r="A181" s="340"/>
      <c r="B181" s="340"/>
      <c r="D181" s="340"/>
      <c r="E181" s="340"/>
      <c r="O181" s="341"/>
      <c r="P181" s="341"/>
      <c r="Q181" s="335"/>
    </row>
    <row r="182" spans="1:17" s="339" customFormat="1">
      <c r="A182" s="340"/>
      <c r="B182" s="340"/>
      <c r="D182" s="340"/>
      <c r="E182" s="340"/>
      <c r="O182" s="341"/>
      <c r="P182" s="341"/>
      <c r="Q182" s="335"/>
    </row>
    <row r="183" spans="1:17" s="339" customFormat="1">
      <c r="A183" s="340"/>
      <c r="B183" s="340"/>
      <c r="D183" s="340"/>
      <c r="E183" s="340"/>
      <c r="O183" s="341"/>
      <c r="P183" s="341"/>
      <c r="Q183" s="335"/>
    </row>
    <row r="184" spans="1:17" s="339" customFormat="1">
      <c r="A184" s="340"/>
      <c r="B184" s="340"/>
      <c r="D184" s="340"/>
      <c r="E184" s="340"/>
      <c r="O184" s="341"/>
      <c r="P184" s="341"/>
      <c r="Q184" s="335"/>
    </row>
    <row r="185" spans="1:17" s="339" customFormat="1">
      <c r="A185" s="340"/>
      <c r="B185" s="340"/>
      <c r="D185" s="340"/>
      <c r="E185" s="340"/>
      <c r="O185" s="341"/>
      <c r="P185" s="341"/>
      <c r="Q185" s="335"/>
    </row>
    <row r="186" spans="1:17" s="339" customFormat="1">
      <c r="A186" s="340"/>
      <c r="B186" s="340"/>
      <c r="D186" s="340"/>
      <c r="E186" s="340"/>
      <c r="O186" s="341"/>
      <c r="P186" s="341"/>
      <c r="Q186" s="335"/>
    </row>
    <row r="187" spans="1:17" s="339" customFormat="1">
      <c r="A187" s="340"/>
      <c r="B187" s="340"/>
      <c r="D187" s="340"/>
      <c r="E187" s="340"/>
      <c r="O187" s="341"/>
      <c r="P187" s="341"/>
      <c r="Q187" s="335"/>
    </row>
    <row r="188" spans="1:17" s="339" customFormat="1">
      <c r="A188" s="340"/>
      <c r="B188" s="340"/>
      <c r="D188" s="340"/>
      <c r="E188" s="340"/>
      <c r="O188" s="341"/>
      <c r="P188" s="341"/>
      <c r="Q188" s="335"/>
    </row>
    <row r="189" spans="1:17" s="339" customFormat="1">
      <c r="A189" s="340"/>
      <c r="B189" s="340"/>
      <c r="D189" s="340"/>
      <c r="E189" s="340"/>
      <c r="O189" s="341"/>
      <c r="P189" s="341"/>
      <c r="Q189" s="335"/>
    </row>
    <row r="190" spans="1:17" s="339" customFormat="1">
      <c r="A190" s="340"/>
      <c r="B190" s="340"/>
      <c r="D190" s="340"/>
      <c r="E190" s="340"/>
      <c r="O190" s="341"/>
      <c r="P190" s="341"/>
      <c r="Q190" s="335"/>
    </row>
    <row r="191" spans="1:17" s="339" customFormat="1">
      <c r="A191" s="340"/>
      <c r="B191" s="340"/>
      <c r="D191" s="340"/>
      <c r="E191" s="340"/>
      <c r="O191" s="341"/>
      <c r="P191" s="341"/>
      <c r="Q191" s="335"/>
    </row>
    <row r="192" spans="1:17" s="339" customFormat="1">
      <c r="A192" s="340"/>
      <c r="B192" s="340"/>
      <c r="D192" s="340"/>
      <c r="E192" s="340"/>
      <c r="O192" s="341"/>
      <c r="P192" s="341"/>
      <c r="Q192" s="335"/>
    </row>
    <row r="193" spans="1:17" s="339" customFormat="1">
      <c r="A193" s="340"/>
      <c r="B193" s="340"/>
      <c r="D193" s="340"/>
      <c r="E193" s="340"/>
      <c r="O193" s="341"/>
      <c r="P193" s="341"/>
      <c r="Q193" s="335"/>
    </row>
    <row r="194" spans="1:17" s="339" customFormat="1">
      <c r="A194" s="340"/>
      <c r="B194" s="340"/>
      <c r="D194" s="340"/>
      <c r="E194" s="340"/>
      <c r="O194" s="341"/>
      <c r="P194" s="341"/>
      <c r="Q194" s="335"/>
    </row>
    <row r="195" spans="1:17" s="339" customFormat="1">
      <c r="A195" s="340"/>
      <c r="B195" s="340"/>
      <c r="D195" s="340"/>
      <c r="E195" s="340"/>
      <c r="O195" s="341"/>
      <c r="P195" s="341"/>
      <c r="Q195" s="335"/>
    </row>
    <row r="196" spans="1:17" s="339" customFormat="1">
      <c r="A196" s="340"/>
      <c r="B196" s="340"/>
      <c r="D196" s="340"/>
      <c r="E196" s="340"/>
      <c r="O196" s="341"/>
      <c r="P196" s="341"/>
      <c r="Q196" s="335"/>
    </row>
    <row r="197" spans="1:17" s="339" customFormat="1">
      <c r="A197" s="340"/>
      <c r="B197" s="340"/>
      <c r="D197" s="340"/>
      <c r="E197" s="340"/>
      <c r="O197" s="341"/>
      <c r="P197" s="341"/>
      <c r="Q197" s="335"/>
    </row>
    <row r="198" spans="1:17" s="339" customFormat="1">
      <c r="A198" s="340"/>
      <c r="B198" s="340"/>
      <c r="D198" s="340"/>
      <c r="E198" s="340"/>
      <c r="O198" s="341"/>
      <c r="P198" s="341"/>
      <c r="Q198" s="335"/>
    </row>
    <row r="199" spans="1:17" s="339" customFormat="1">
      <c r="A199" s="340"/>
      <c r="B199" s="340"/>
      <c r="D199" s="340"/>
      <c r="E199" s="340"/>
      <c r="O199" s="341"/>
      <c r="P199" s="341"/>
      <c r="Q199" s="335"/>
    </row>
    <row r="200" spans="1:17" s="339" customFormat="1">
      <c r="A200" s="340"/>
      <c r="B200" s="340"/>
      <c r="D200" s="340"/>
      <c r="E200" s="340"/>
      <c r="O200" s="341"/>
      <c r="P200" s="341"/>
      <c r="Q200" s="335"/>
    </row>
    <row r="201" spans="1:17" s="339" customFormat="1">
      <c r="A201" s="340"/>
      <c r="B201" s="340"/>
      <c r="D201" s="340"/>
      <c r="E201" s="340"/>
      <c r="O201" s="341"/>
      <c r="P201" s="341"/>
      <c r="Q201" s="335"/>
    </row>
    <row r="202" spans="1:17" s="339" customFormat="1">
      <c r="A202" s="340"/>
      <c r="B202" s="340"/>
      <c r="D202" s="340"/>
      <c r="E202" s="340"/>
      <c r="O202" s="341"/>
      <c r="P202" s="341"/>
      <c r="Q202" s="335"/>
    </row>
    <row r="203" spans="1:17" s="339" customFormat="1">
      <c r="A203" s="340"/>
      <c r="B203" s="340"/>
      <c r="D203" s="340"/>
      <c r="E203" s="340"/>
      <c r="O203" s="341"/>
      <c r="P203" s="341"/>
      <c r="Q203" s="335"/>
    </row>
    <row r="204" spans="1:17" s="339" customFormat="1">
      <c r="A204" s="340"/>
      <c r="B204" s="340"/>
      <c r="D204" s="340"/>
      <c r="E204" s="340"/>
      <c r="O204" s="341"/>
      <c r="P204" s="341"/>
      <c r="Q204" s="335"/>
    </row>
    <row r="205" spans="1:17" s="339" customFormat="1">
      <c r="A205" s="340"/>
      <c r="B205" s="340"/>
      <c r="D205" s="340"/>
      <c r="E205" s="340"/>
      <c r="O205" s="341"/>
      <c r="P205" s="341"/>
      <c r="Q205" s="335"/>
    </row>
    <row r="206" spans="1:17" s="339" customFormat="1">
      <c r="A206" s="340"/>
      <c r="B206" s="340"/>
      <c r="D206" s="340"/>
      <c r="E206" s="340"/>
      <c r="O206" s="341"/>
      <c r="P206" s="341"/>
      <c r="Q206" s="335"/>
    </row>
    <row r="207" spans="1:17" s="339" customFormat="1">
      <c r="A207" s="340"/>
      <c r="B207" s="340"/>
      <c r="D207" s="340"/>
      <c r="E207" s="340"/>
      <c r="O207" s="341"/>
      <c r="P207" s="341"/>
      <c r="Q207" s="335"/>
    </row>
    <row r="208" spans="1:17" s="339" customFormat="1">
      <c r="A208" s="340"/>
      <c r="B208" s="340"/>
      <c r="D208" s="340"/>
      <c r="E208" s="340"/>
      <c r="O208" s="341"/>
      <c r="P208" s="341"/>
      <c r="Q208" s="335"/>
    </row>
    <row r="209" spans="1:17" s="339" customFormat="1">
      <c r="A209" s="340"/>
      <c r="B209" s="340"/>
      <c r="D209" s="340"/>
      <c r="E209" s="340"/>
      <c r="O209" s="341"/>
      <c r="P209" s="341"/>
      <c r="Q209" s="335"/>
    </row>
    <row r="210" spans="1:17" s="339" customFormat="1">
      <c r="A210" s="340"/>
      <c r="B210" s="340"/>
      <c r="D210" s="340"/>
      <c r="E210" s="340"/>
      <c r="O210" s="341"/>
      <c r="P210" s="341"/>
      <c r="Q210" s="335"/>
    </row>
    <row r="211" spans="1:17" s="339" customFormat="1">
      <c r="A211" s="340"/>
      <c r="B211" s="340"/>
      <c r="D211" s="340"/>
      <c r="E211" s="340"/>
      <c r="O211" s="341"/>
      <c r="P211" s="341"/>
      <c r="Q211" s="335"/>
    </row>
    <row r="212" spans="1:17" s="339" customFormat="1">
      <c r="A212" s="340"/>
      <c r="B212" s="340"/>
      <c r="D212" s="340"/>
      <c r="E212" s="340"/>
      <c r="O212" s="341"/>
      <c r="P212" s="341"/>
      <c r="Q212" s="335"/>
    </row>
    <row r="213" spans="1:17" s="339" customFormat="1">
      <c r="A213" s="340"/>
      <c r="B213" s="340"/>
      <c r="D213" s="340"/>
      <c r="E213" s="340"/>
      <c r="O213" s="341"/>
      <c r="P213" s="341"/>
      <c r="Q213" s="335"/>
    </row>
    <row r="214" spans="1:17" s="339" customFormat="1">
      <c r="A214" s="340"/>
      <c r="B214" s="340"/>
      <c r="D214" s="340"/>
      <c r="E214" s="340"/>
      <c r="O214" s="341"/>
      <c r="P214" s="341"/>
      <c r="Q214" s="335"/>
    </row>
    <row r="215" spans="1:17" s="339" customFormat="1">
      <c r="A215" s="340"/>
      <c r="B215" s="340"/>
      <c r="D215" s="340"/>
      <c r="E215" s="340"/>
      <c r="O215" s="341"/>
      <c r="P215" s="341"/>
      <c r="Q215" s="335"/>
    </row>
    <row r="216" spans="1:17" s="339" customFormat="1">
      <c r="A216" s="340"/>
      <c r="B216" s="340"/>
      <c r="D216" s="340"/>
      <c r="E216" s="340"/>
      <c r="O216" s="341"/>
      <c r="P216" s="341"/>
      <c r="Q216" s="335"/>
    </row>
    <row r="217" spans="1:17" s="339" customFormat="1">
      <c r="A217" s="340"/>
      <c r="B217" s="340"/>
      <c r="D217" s="340"/>
      <c r="E217" s="340"/>
      <c r="O217" s="341"/>
      <c r="P217" s="341"/>
      <c r="Q217" s="335"/>
    </row>
    <row r="218" spans="1:17" s="339" customFormat="1">
      <c r="A218" s="340"/>
      <c r="B218" s="340"/>
      <c r="D218" s="340"/>
      <c r="E218" s="340"/>
      <c r="O218" s="341"/>
      <c r="P218" s="341"/>
      <c r="Q218" s="335"/>
    </row>
    <row r="219" spans="1:17" s="339" customFormat="1">
      <c r="A219" s="340"/>
      <c r="B219" s="340"/>
      <c r="D219" s="340"/>
      <c r="E219" s="340"/>
      <c r="O219" s="341"/>
      <c r="P219" s="341"/>
      <c r="Q219" s="335"/>
    </row>
    <row r="220" spans="1:17" s="339" customFormat="1">
      <c r="A220" s="340"/>
      <c r="B220" s="340"/>
      <c r="D220" s="340"/>
      <c r="E220" s="340"/>
      <c r="O220" s="341"/>
      <c r="P220" s="341"/>
      <c r="Q220" s="335"/>
    </row>
    <row r="221" spans="1:17" s="339" customFormat="1">
      <c r="A221" s="340"/>
      <c r="B221" s="340"/>
      <c r="D221" s="340"/>
      <c r="E221" s="340"/>
      <c r="O221" s="341"/>
      <c r="P221" s="341"/>
      <c r="Q221" s="335"/>
    </row>
    <row r="222" spans="1:17" s="339" customFormat="1">
      <c r="A222" s="340"/>
      <c r="B222" s="340"/>
      <c r="D222" s="340"/>
      <c r="E222" s="340"/>
      <c r="O222" s="341"/>
      <c r="P222" s="341"/>
      <c r="Q222" s="335"/>
    </row>
    <row r="223" spans="1:17" s="339" customFormat="1">
      <c r="A223" s="340"/>
      <c r="B223" s="340"/>
      <c r="D223" s="340"/>
      <c r="E223" s="340"/>
      <c r="O223" s="341"/>
      <c r="P223" s="341"/>
      <c r="Q223" s="335"/>
    </row>
    <row r="224" spans="1:17" s="339" customFormat="1">
      <c r="A224" s="340"/>
      <c r="B224" s="340"/>
      <c r="D224" s="340"/>
      <c r="E224" s="340"/>
      <c r="O224" s="341"/>
      <c r="P224" s="341"/>
      <c r="Q224" s="335"/>
    </row>
    <row r="225" spans="1:17" s="339" customFormat="1">
      <c r="A225" s="340"/>
      <c r="B225" s="340"/>
      <c r="D225" s="340"/>
      <c r="E225" s="340"/>
      <c r="O225" s="341"/>
      <c r="P225" s="341"/>
      <c r="Q225" s="335"/>
    </row>
    <row r="226" spans="1:17" s="339" customFormat="1">
      <c r="A226" s="340"/>
      <c r="B226" s="340"/>
      <c r="D226" s="340"/>
      <c r="E226" s="340"/>
      <c r="O226" s="341"/>
      <c r="P226" s="341"/>
      <c r="Q226" s="335"/>
    </row>
    <row r="227" spans="1:17" s="339" customFormat="1">
      <c r="A227" s="340"/>
      <c r="B227" s="340"/>
      <c r="D227" s="340"/>
      <c r="E227" s="340"/>
      <c r="O227" s="341"/>
      <c r="P227" s="341"/>
      <c r="Q227" s="335"/>
    </row>
    <row r="228" spans="1:17" s="339" customFormat="1">
      <c r="A228" s="340"/>
      <c r="B228" s="340"/>
      <c r="D228" s="340"/>
      <c r="E228" s="340"/>
      <c r="O228" s="341"/>
      <c r="P228" s="341"/>
      <c r="Q228" s="335"/>
    </row>
    <row r="229" spans="1:17" s="339" customFormat="1">
      <c r="A229" s="340"/>
      <c r="B229" s="340"/>
      <c r="D229" s="340"/>
      <c r="E229" s="340"/>
      <c r="O229" s="341"/>
      <c r="P229" s="341"/>
      <c r="Q229" s="335"/>
    </row>
    <row r="230" spans="1:17" s="339" customFormat="1">
      <c r="A230" s="340"/>
      <c r="B230" s="340"/>
      <c r="D230" s="340"/>
      <c r="E230" s="340"/>
      <c r="O230" s="341"/>
      <c r="P230" s="341"/>
      <c r="Q230" s="335"/>
    </row>
    <row r="231" spans="1:17" s="339" customFormat="1">
      <c r="A231" s="340"/>
      <c r="B231" s="340"/>
      <c r="D231" s="340"/>
      <c r="E231" s="340"/>
      <c r="O231" s="341"/>
      <c r="P231" s="341"/>
      <c r="Q231" s="335"/>
    </row>
    <row r="232" spans="1:17" s="339" customFormat="1">
      <c r="A232" s="340"/>
      <c r="B232" s="340"/>
      <c r="D232" s="340"/>
      <c r="E232" s="340"/>
      <c r="O232" s="341"/>
      <c r="P232" s="341"/>
      <c r="Q232" s="335"/>
    </row>
    <row r="233" spans="1:17" s="339" customFormat="1">
      <c r="A233" s="340"/>
      <c r="B233" s="340"/>
      <c r="D233" s="340"/>
      <c r="E233" s="340"/>
      <c r="O233" s="341"/>
      <c r="P233" s="341"/>
      <c r="Q233" s="335"/>
    </row>
    <row r="234" spans="1:17" s="339" customFormat="1">
      <c r="A234" s="340"/>
      <c r="B234" s="340"/>
      <c r="D234" s="340"/>
      <c r="E234" s="340"/>
      <c r="O234" s="341"/>
      <c r="P234" s="341"/>
      <c r="Q234" s="335"/>
    </row>
    <row r="235" spans="1:17" s="339" customFormat="1">
      <c r="A235" s="340"/>
      <c r="B235" s="340"/>
      <c r="D235" s="340"/>
      <c r="E235" s="340"/>
      <c r="O235" s="341"/>
      <c r="P235" s="341"/>
      <c r="Q235" s="335"/>
    </row>
    <row r="236" spans="1:17" s="339" customFormat="1">
      <c r="A236" s="340"/>
      <c r="B236" s="340"/>
      <c r="D236" s="340"/>
      <c r="E236" s="340"/>
      <c r="O236" s="341"/>
      <c r="P236" s="341"/>
      <c r="Q236" s="335"/>
    </row>
    <row r="237" spans="1:17" s="339" customFormat="1">
      <c r="A237" s="340"/>
      <c r="B237" s="340"/>
      <c r="D237" s="340"/>
      <c r="E237" s="340"/>
      <c r="O237" s="341"/>
      <c r="P237" s="341"/>
      <c r="Q237" s="335"/>
    </row>
    <row r="238" spans="1:17" s="339" customFormat="1">
      <c r="A238" s="340"/>
      <c r="B238" s="340"/>
      <c r="D238" s="340"/>
      <c r="E238" s="340"/>
      <c r="O238" s="341"/>
      <c r="P238" s="341"/>
      <c r="Q238" s="335"/>
    </row>
    <row r="239" spans="1:17" s="339" customFormat="1">
      <c r="A239" s="340"/>
      <c r="B239" s="340"/>
      <c r="D239" s="340"/>
      <c r="E239" s="340"/>
      <c r="O239" s="341"/>
      <c r="P239" s="341"/>
      <c r="Q239" s="335"/>
    </row>
    <row r="240" spans="1:17" s="339" customFormat="1">
      <c r="A240" s="340"/>
      <c r="B240" s="340"/>
      <c r="D240" s="340"/>
      <c r="E240" s="340"/>
      <c r="O240" s="341"/>
      <c r="P240" s="341"/>
      <c r="Q240" s="335"/>
    </row>
    <row r="241" spans="1:17" s="339" customFormat="1">
      <c r="A241" s="340"/>
      <c r="B241" s="340"/>
      <c r="D241" s="340"/>
      <c r="E241" s="340"/>
      <c r="O241" s="341"/>
      <c r="P241" s="341"/>
      <c r="Q241" s="335"/>
    </row>
    <row r="242" spans="1:17" s="339" customFormat="1">
      <c r="A242" s="340"/>
      <c r="B242" s="340"/>
      <c r="D242" s="340"/>
      <c r="E242" s="340"/>
      <c r="O242" s="341"/>
      <c r="P242" s="341"/>
      <c r="Q242" s="335"/>
    </row>
    <row r="243" spans="1:17" s="339" customFormat="1">
      <c r="A243" s="340"/>
      <c r="B243" s="340"/>
      <c r="D243" s="340"/>
      <c r="E243" s="340"/>
      <c r="O243" s="341"/>
      <c r="P243" s="341"/>
      <c r="Q243" s="335"/>
    </row>
    <row r="244" spans="1:17" s="339" customFormat="1">
      <c r="A244" s="340"/>
      <c r="B244" s="340"/>
      <c r="D244" s="340"/>
      <c r="E244" s="340"/>
      <c r="O244" s="341"/>
      <c r="P244" s="341"/>
      <c r="Q244" s="335"/>
    </row>
    <row r="245" spans="1:17" s="339" customFormat="1">
      <c r="A245" s="340"/>
      <c r="B245" s="340"/>
      <c r="D245" s="340"/>
      <c r="E245" s="340"/>
      <c r="O245" s="341"/>
      <c r="P245" s="341"/>
      <c r="Q245" s="335"/>
    </row>
    <row r="246" spans="1:17" s="339" customFormat="1">
      <c r="A246" s="340"/>
      <c r="B246" s="340"/>
      <c r="D246" s="340"/>
      <c r="E246" s="340"/>
      <c r="O246" s="341"/>
      <c r="P246" s="341"/>
      <c r="Q246" s="335"/>
    </row>
    <row r="247" spans="1:17" s="339" customFormat="1">
      <c r="A247" s="340"/>
      <c r="B247" s="340"/>
      <c r="D247" s="340"/>
      <c r="E247" s="340"/>
      <c r="O247" s="341"/>
      <c r="P247" s="341"/>
      <c r="Q247" s="335"/>
    </row>
    <row r="248" spans="1:17" s="339" customFormat="1">
      <c r="A248" s="340"/>
      <c r="B248" s="340"/>
      <c r="D248" s="340"/>
      <c r="E248" s="340"/>
      <c r="O248" s="341"/>
      <c r="P248" s="341"/>
      <c r="Q248" s="335"/>
    </row>
    <row r="249" spans="1:17" s="339" customFormat="1">
      <c r="A249" s="340"/>
      <c r="B249" s="340"/>
      <c r="D249" s="340"/>
      <c r="E249" s="340"/>
      <c r="O249" s="341"/>
      <c r="P249" s="341"/>
      <c r="Q249" s="335"/>
    </row>
    <row r="250" spans="1:17" s="339" customFormat="1">
      <c r="A250" s="340"/>
      <c r="B250" s="340"/>
      <c r="D250" s="340"/>
      <c r="E250" s="340"/>
      <c r="O250" s="341"/>
      <c r="P250" s="341"/>
      <c r="Q250" s="335"/>
    </row>
    <row r="251" spans="1:17" s="339" customFormat="1">
      <c r="A251" s="340"/>
      <c r="B251" s="340"/>
      <c r="D251" s="340"/>
      <c r="E251" s="340"/>
      <c r="O251" s="341"/>
      <c r="P251" s="341"/>
      <c r="Q251" s="335"/>
    </row>
    <row r="252" spans="1:17" s="339" customFormat="1">
      <c r="A252" s="340"/>
      <c r="B252" s="340"/>
      <c r="D252" s="340"/>
      <c r="E252" s="340"/>
      <c r="O252" s="341"/>
      <c r="P252" s="341"/>
      <c r="Q252" s="335"/>
    </row>
    <row r="253" spans="1:17" s="339" customFormat="1">
      <c r="A253" s="340"/>
      <c r="B253" s="340"/>
      <c r="D253" s="340"/>
      <c r="E253" s="340"/>
      <c r="O253" s="341"/>
      <c r="P253" s="341"/>
      <c r="Q253" s="335"/>
    </row>
    <row r="254" spans="1:17" s="339" customFormat="1">
      <c r="A254" s="340"/>
      <c r="B254" s="340"/>
      <c r="D254" s="340"/>
      <c r="E254" s="340"/>
      <c r="O254" s="341"/>
      <c r="P254" s="341"/>
      <c r="Q254" s="335"/>
    </row>
    <row r="255" spans="1:17" s="339" customFormat="1">
      <c r="A255" s="340"/>
      <c r="B255" s="340"/>
      <c r="D255" s="340"/>
      <c r="E255" s="340"/>
      <c r="O255" s="341"/>
      <c r="P255" s="341"/>
      <c r="Q255" s="335"/>
    </row>
    <row r="256" spans="1:17" s="339" customFormat="1">
      <c r="A256" s="340"/>
      <c r="B256" s="340"/>
      <c r="D256" s="340"/>
      <c r="E256" s="340"/>
      <c r="O256" s="341"/>
      <c r="P256" s="341"/>
      <c r="Q256" s="335"/>
    </row>
    <row r="257" spans="1:17" s="339" customFormat="1">
      <c r="A257" s="340"/>
      <c r="B257" s="340"/>
      <c r="D257" s="340"/>
      <c r="E257" s="340"/>
      <c r="O257" s="341"/>
      <c r="P257" s="341"/>
      <c r="Q257" s="335"/>
    </row>
    <row r="258" spans="1:17" s="339" customFormat="1">
      <c r="A258" s="340"/>
      <c r="B258" s="340"/>
      <c r="D258" s="340"/>
      <c r="E258" s="340"/>
      <c r="O258" s="341"/>
      <c r="P258" s="341"/>
      <c r="Q258" s="335"/>
    </row>
    <row r="259" spans="1:17" s="339" customFormat="1">
      <c r="A259" s="340"/>
      <c r="B259" s="340"/>
      <c r="D259" s="340"/>
      <c r="E259" s="340"/>
      <c r="O259" s="341"/>
      <c r="P259" s="341"/>
      <c r="Q259" s="335"/>
    </row>
    <row r="260" spans="1:17" s="339" customFormat="1">
      <c r="A260" s="340"/>
      <c r="B260" s="340"/>
      <c r="D260" s="340"/>
      <c r="E260" s="340"/>
      <c r="O260" s="341"/>
      <c r="P260" s="341"/>
      <c r="Q260" s="335"/>
    </row>
    <row r="261" spans="1:17" s="339" customFormat="1">
      <c r="A261" s="340"/>
      <c r="B261" s="340"/>
      <c r="D261" s="340"/>
      <c r="E261" s="340"/>
      <c r="O261" s="341"/>
      <c r="P261" s="341"/>
      <c r="Q261" s="335"/>
    </row>
    <row r="262" spans="1:17" s="339" customFormat="1">
      <c r="A262" s="340"/>
      <c r="B262" s="340"/>
      <c r="D262" s="340"/>
      <c r="E262" s="340"/>
      <c r="O262" s="341"/>
      <c r="P262" s="341"/>
      <c r="Q262" s="335"/>
    </row>
    <row r="263" spans="1:17" s="339" customFormat="1">
      <c r="A263" s="340"/>
      <c r="B263" s="340"/>
      <c r="D263" s="340"/>
      <c r="E263" s="340"/>
      <c r="O263" s="341"/>
      <c r="P263" s="341"/>
      <c r="Q263" s="335"/>
    </row>
    <row r="264" spans="1:17" s="339" customFormat="1">
      <c r="A264" s="340"/>
      <c r="B264" s="340"/>
      <c r="D264" s="340"/>
      <c r="E264" s="340"/>
      <c r="O264" s="341"/>
      <c r="P264" s="341"/>
      <c r="Q264" s="335"/>
    </row>
    <row r="265" spans="1:17" s="339" customFormat="1">
      <c r="A265" s="340"/>
      <c r="B265" s="340"/>
      <c r="D265" s="340"/>
      <c r="E265" s="340"/>
      <c r="O265" s="341"/>
      <c r="P265" s="341"/>
      <c r="Q265" s="335"/>
    </row>
    <row r="266" spans="1:17" s="339" customFormat="1">
      <c r="A266" s="340"/>
      <c r="B266" s="340"/>
      <c r="D266" s="340"/>
      <c r="E266" s="340"/>
      <c r="O266" s="341"/>
      <c r="P266" s="341"/>
      <c r="Q266" s="335"/>
    </row>
    <row r="267" spans="1:17" s="339" customFormat="1">
      <c r="A267" s="340"/>
      <c r="B267" s="340"/>
      <c r="D267" s="340"/>
      <c r="E267" s="340"/>
      <c r="O267" s="341"/>
      <c r="P267" s="341"/>
      <c r="Q267" s="335"/>
    </row>
    <row r="268" spans="1:17" s="339" customFormat="1">
      <c r="A268" s="340"/>
      <c r="B268" s="340"/>
      <c r="D268" s="340"/>
      <c r="E268" s="340"/>
      <c r="O268" s="341"/>
      <c r="P268" s="341"/>
      <c r="Q268" s="335"/>
    </row>
    <row r="269" spans="1:17" s="339" customFormat="1">
      <c r="A269" s="340"/>
      <c r="B269" s="340"/>
      <c r="D269" s="340"/>
      <c r="E269" s="340"/>
      <c r="O269" s="341"/>
      <c r="P269" s="341"/>
      <c r="Q269" s="335"/>
    </row>
    <row r="270" spans="1:17" s="339" customFormat="1">
      <c r="A270" s="340"/>
      <c r="B270" s="340"/>
      <c r="D270" s="340"/>
      <c r="E270" s="340"/>
      <c r="O270" s="341"/>
      <c r="P270" s="341"/>
      <c r="Q270" s="335"/>
    </row>
    <row r="271" spans="1:17" s="339" customFormat="1">
      <c r="A271" s="340"/>
      <c r="B271" s="340"/>
      <c r="D271" s="340"/>
      <c r="E271" s="340"/>
      <c r="O271" s="341"/>
      <c r="P271" s="341"/>
      <c r="Q271" s="335"/>
    </row>
    <row r="272" spans="1:17" s="339" customFormat="1">
      <c r="A272" s="340"/>
      <c r="B272" s="340"/>
      <c r="D272" s="340"/>
      <c r="E272" s="340"/>
      <c r="O272" s="341"/>
      <c r="P272" s="341"/>
      <c r="Q272" s="335"/>
    </row>
    <row r="273" spans="1:17" s="339" customFormat="1">
      <c r="A273" s="340"/>
      <c r="B273" s="340"/>
      <c r="D273" s="340"/>
      <c r="E273" s="340"/>
      <c r="O273" s="341"/>
      <c r="P273" s="341"/>
      <c r="Q273" s="335"/>
    </row>
    <row r="274" spans="1:17" s="339" customFormat="1">
      <c r="A274" s="340"/>
      <c r="B274" s="340"/>
      <c r="D274" s="340"/>
      <c r="E274" s="340"/>
      <c r="O274" s="341"/>
      <c r="P274" s="341"/>
      <c r="Q274" s="335"/>
    </row>
    <row r="275" spans="1:17" s="339" customFormat="1">
      <c r="A275" s="340"/>
      <c r="B275" s="340"/>
      <c r="D275" s="340"/>
      <c r="E275" s="340"/>
      <c r="O275" s="341"/>
      <c r="P275" s="341"/>
      <c r="Q275" s="335"/>
    </row>
    <row r="276" spans="1:17" s="339" customFormat="1">
      <c r="A276" s="340"/>
      <c r="B276" s="340"/>
      <c r="D276" s="340"/>
      <c r="E276" s="340"/>
      <c r="O276" s="341"/>
      <c r="P276" s="341"/>
      <c r="Q276" s="335"/>
    </row>
    <row r="277" spans="1:17" s="339" customFormat="1">
      <c r="A277" s="340"/>
      <c r="B277" s="340"/>
      <c r="D277" s="340"/>
      <c r="E277" s="340"/>
      <c r="O277" s="341"/>
      <c r="P277" s="341"/>
      <c r="Q277" s="335"/>
    </row>
    <row r="278" spans="1:17" s="339" customFormat="1">
      <c r="A278" s="340"/>
      <c r="B278" s="340"/>
      <c r="D278" s="340"/>
      <c r="E278" s="340"/>
      <c r="O278" s="341"/>
      <c r="P278" s="341"/>
      <c r="Q278" s="335"/>
    </row>
    <row r="279" spans="1:17" s="339" customFormat="1">
      <c r="A279" s="340"/>
      <c r="B279" s="340"/>
      <c r="D279" s="340"/>
      <c r="E279" s="340"/>
      <c r="O279" s="341"/>
      <c r="P279" s="341"/>
      <c r="Q279" s="335"/>
    </row>
    <row r="280" spans="1:17" s="339" customFormat="1">
      <c r="A280" s="340"/>
      <c r="B280" s="340"/>
      <c r="D280" s="340"/>
      <c r="E280" s="340"/>
      <c r="O280" s="341"/>
      <c r="P280" s="341"/>
      <c r="Q280" s="335"/>
    </row>
    <row r="281" spans="1:17" s="339" customFormat="1">
      <c r="A281" s="340"/>
      <c r="B281" s="340"/>
      <c r="D281" s="340"/>
      <c r="E281" s="340"/>
      <c r="O281" s="341"/>
      <c r="P281" s="341"/>
      <c r="Q281" s="335"/>
    </row>
    <row r="282" spans="1:17" s="339" customFormat="1">
      <c r="A282" s="340"/>
      <c r="B282" s="340"/>
      <c r="D282" s="340"/>
      <c r="E282" s="340"/>
      <c r="O282" s="341"/>
      <c r="P282" s="341"/>
      <c r="Q282" s="335"/>
    </row>
    <row r="283" spans="1:17" s="339" customFormat="1">
      <c r="A283" s="340"/>
      <c r="B283" s="340"/>
      <c r="D283" s="340"/>
      <c r="E283" s="340"/>
      <c r="O283" s="341"/>
      <c r="P283" s="341"/>
      <c r="Q283" s="335"/>
    </row>
    <row r="284" spans="1:17" s="339" customFormat="1">
      <c r="A284" s="340"/>
      <c r="B284" s="340"/>
      <c r="D284" s="340"/>
      <c r="E284" s="340"/>
      <c r="O284" s="341"/>
      <c r="P284" s="341"/>
      <c r="Q284" s="335"/>
    </row>
    <row r="285" spans="1:17" s="339" customFormat="1">
      <c r="A285" s="340"/>
      <c r="B285" s="340"/>
      <c r="D285" s="340"/>
      <c r="E285" s="340"/>
      <c r="O285" s="341"/>
      <c r="P285" s="341"/>
      <c r="Q285" s="335"/>
    </row>
    <row r="286" spans="1:17" s="339" customFormat="1">
      <c r="A286" s="340"/>
      <c r="B286" s="340"/>
      <c r="D286" s="340"/>
      <c r="E286" s="340"/>
      <c r="O286" s="341"/>
      <c r="P286" s="341"/>
      <c r="Q286" s="335"/>
    </row>
    <row r="287" spans="1:17" s="339" customFormat="1">
      <c r="A287" s="340"/>
      <c r="B287" s="340"/>
      <c r="D287" s="340"/>
      <c r="E287" s="340"/>
      <c r="O287" s="341"/>
      <c r="P287" s="341"/>
      <c r="Q287" s="335"/>
    </row>
    <row r="288" spans="1:17" s="339" customFormat="1">
      <c r="A288" s="340"/>
      <c r="B288" s="340"/>
      <c r="D288" s="340"/>
      <c r="E288" s="340"/>
      <c r="O288" s="341"/>
      <c r="P288" s="341"/>
      <c r="Q288" s="335"/>
    </row>
    <row r="289" spans="1:17" s="339" customFormat="1">
      <c r="A289" s="340"/>
      <c r="B289" s="340"/>
      <c r="D289" s="340"/>
      <c r="E289" s="340"/>
      <c r="O289" s="341"/>
      <c r="P289" s="341"/>
      <c r="Q289" s="335"/>
    </row>
    <row r="290" spans="1:17" s="339" customFormat="1">
      <c r="A290" s="340"/>
      <c r="B290" s="340"/>
      <c r="D290" s="340"/>
      <c r="E290" s="340"/>
      <c r="O290" s="341"/>
      <c r="P290" s="341"/>
      <c r="Q290" s="335"/>
    </row>
    <row r="291" spans="1:17" s="339" customFormat="1">
      <c r="A291" s="340"/>
      <c r="B291" s="340"/>
      <c r="D291" s="340"/>
      <c r="E291" s="340"/>
      <c r="O291" s="341"/>
      <c r="P291" s="341"/>
      <c r="Q291" s="335"/>
    </row>
    <row r="292" spans="1:17" s="339" customFormat="1">
      <c r="A292" s="340"/>
      <c r="B292" s="340"/>
      <c r="D292" s="340"/>
      <c r="E292" s="340"/>
      <c r="O292" s="341"/>
      <c r="P292" s="341"/>
      <c r="Q292" s="335"/>
    </row>
    <row r="293" spans="1:17" s="339" customFormat="1">
      <c r="A293" s="340"/>
      <c r="B293" s="340"/>
      <c r="D293" s="340"/>
      <c r="E293" s="340"/>
      <c r="O293" s="341"/>
      <c r="P293" s="341"/>
      <c r="Q293" s="335"/>
    </row>
    <row r="294" spans="1:17" s="339" customFormat="1">
      <c r="A294" s="340"/>
      <c r="B294" s="340"/>
      <c r="D294" s="340"/>
      <c r="E294" s="340"/>
      <c r="O294" s="341"/>
      <c r="P294" s="341"/>
      <c r="Q294" s="335"/>
    </row>
    <row r="295" spans="1:17" s="339" customFormat="1">
      <c r="A295" s="340"/>
      <c r="B295" s="340"/>
      <c r="D295" s="340"/>
      <c r="E295" s="340"/>
      <c r="O295" s="341"/>
      <c r="P295" s="341"/>
      <c r="Q295" s="335"/>
    </row>
    <row r="296" spans="1:17" s="339" customFormat="1">
      <c r="A296" s="340"/>
      <c r="B296" s="340"/>
      <c r="D296" s="340"/>
      <c r="E296" s="340"/>
      <c r="O296" s="341"/>
      <c r="P296" s="341"/>
      <c r="Q296" s="335"/>
    </row>
    <row r="297" spans="1:17" s="339" customFormat="1">
      <c r="A297" s="340"/>
      <c r="B297" s="340"/>
      <c r="D297" s="340"/>
      <c r="E297" s="340"/>
      <c r="O297" s="341"/>
      <c r="P297" s="341"/>
      <c r="Q297" s="335"/>
    </row>
    <row r="298" spans="1:17" s="339" customFormat="1">
      <c r="A298" s="340"/>
      <c r="B298" s="340"/>
      <c r="D298" s="340"/>
      <c r="E298" s="340"/>
      <c r="O298" s="341"/>
      <c r="P298" s="341"/>
      <c r="Q298" s="335"/>
    </row>
    <row r="299" spans="1:17" s="339" customFormat="1">
      <c r="A299" s="340"/>
      <c r="B299" s="340"/>
      <c r="D299" s="340"/>
      <c r="E299" s="340"/>
      <c r="O299" s="341"/>
      <c r="P299" s="341"/>
      <c r="Q299" s="335"/>
    </row>
    <row r="300" spans="1:17" s="339" customFormat="1">
      <c r="A300" s="340"/>
      <c r="B300" s="340"/>
      <c r="D300" s="340"/>
      <c r="E300" s="340"/>
      <c r="O300" s="341"/>
      <c r="P300" s="341"/>
      <c r="Q300" s="335"/>
    </row>
    <row r="301" spans="1:17" s="339" customFormat="1">
      <c r="A301" s="340"/>
      <c r="B301" s="340"/>
      <c r="D301" s="340"/>
      <c r="E301" s="340"/>
      <c r="O301" s="341"/>
      <c r="P301" s="341"/>
      <c r="Q301" s="335"/>
    </row>
    <row r="302" spans="1:17" s="339" customFormat="1">
      <c r="A302" s="340"/>
      <c r="B302" s="340"/>
      <c r="D302" s="340"/>
      <c r="E302" s="340"/>
      <c r="O302" s="341"/>
      <c r="P302" s="341"/>
      <c r="Q302" s="335"/>
    </row>
    <row r="303" spans="1:17" s="339" customFormat="1">
      <c r="A303" s="340"/>
      <c r="B303" s="340"/>
      <c r="D303" s="340"/>
      <c r="E303" s="340"/>
      <c r="O303" s="341"/>
      <c r="P303" s="341"/>
      <c r="Q303" s="335"/>
    </row>
    <row r="304" spans="1:17" s="339" customFormat="1">
      <c r="A304" s="340"/>
      <c r="B304" s="340"/>
      <c r="D304" s="340"/>
      <c r="E304" s="340"/>
      <c r="O304" s="341"/>
      <c r="P304" s="341"/>
      <c r="Q304" s="335"/>
    </row>
    <row r="305" spans="1:17" s="339" customFormat="1">
      <c r="A305" s="340"/>
      <c r="B305" s="340"/>
      <c r="D305" s="340"/>
      <c r="E305" s="340"/>
      <c r="O305" s="341"/>
      <c r="P305" s="341"/>
      <c r="Q305" s="335"/>
    </row>
    <row r="306" spans="1:17" s="339" customFormat="1">
      <c r="A306" s="340"/>
      <c r="B306" s="340"/>
      <c r="D306" s="340"/>
      <c r="E306" s="340"/>
      <c r="O306" s="341"/>
      <c r="P306" s="341"/>
      <c r="Q306" s="335"/>
    </row>
    <row r="307" spans="1:17" s="339" customFormat="1">
      <c r="A307" s="340"/>
      <c r="B307" s="340"/>
      <c r="D307" s="340"/>
      <c r="E307" s="340"/>
      <c r="O307" s="341"/>
      <c r="P307" s="341"/>
      <c r="Q307" s="335"/>
    </row>
    <row r="308" spans="1:17" s="339" customFormat="1">
      <c r="A308" s="340"/>
      <c r="B308" s="340"/>
      <c r="D308" s="340"/>
      <c r="E308" s="340"/>
      <c r="O308" s="341"/>
      <c r="P308" s="341"/>
      <c r="Q308" s="335"/>
    </row>
    <row r="309" spans="1:17" s="339" customFormat="1">
      <c r="A309" s="340"/>
      <c r="B309" s="340"/>
      <c r="D309" s="340"/>
      <c r="E309" s="340"/>
      <c r="O309" s="341"/>
      <c r="P309" s="341"/>
      <c r="Q309" s="335"/>
    </row>
    <row r="310" spans="1:17" s="339" customFormat="1">
      <c r="A310" s="340"/>
      <c r="B310" s="340"/>
      <c r="D310" s="340"/>
      <c r="E310" s="340"/>
      <c r="O310" s="341"/>
      <c r="P310" s="341"/>
      <c r="Q310" s="335"/>
    </row>
    <row r="311" spans="1:17" s="339" customFormat="1">
      <c r="A311" s="340"/>
      <c r="B311" s="340"/>
      <c r="D311" s="340"/>
      <c r="E311" s="340"/>
      <c r="O311" s="341"/>
      <c r="P311" s="341"/>
      <c r="Q311" s="335"/>
    </row>
    <row r="312" spans="1:17" s="339" customFormat="1">
      <c r="A312" s="340"/>
      <c r="B312" s="340"/>
      <c r="D312" s="340"/>
      <c r="E312" s="340"/>
      <c r="O312" s="341"/>
      <c r="P312" s="341"/>
      <c r="Q312" s="335"/>
    </row>
    <row r="313" spans="1:17" s="339" customFormat="1">
      <c r="A313" s="340"/>
      <c r="B313" s="340"/>
      <c r="D313" s="340"/>
      <c r="E313" s="340"/>
      <c r="O313" s="341"/>
      <c r="P313" s="341"/>
      <c r="Q313" s="335"/>
    </row>
    <row r="314" spans="1:17" s="339" customFormat="1">
      <c r="A314" s="340"/>
      <c r="B314" s="340"/>
      <c r="D314" s="340"/>
      <c r="E314" s="340"/>
      <c r="O314" s="341"/>
      <c r="P314" s="341"/>
      <c r="Q314" s="335"/>
    </row>
    <row r="315" spans="1:17" s="339" customFormat="1">
      <c r="A315" s="340"/>
      <c r="B315" s="340"/>
      <c r="D315" s="340"/>
      <c r="E315" s="340"/>
      <c r="O315" s="341"/>
      <c r="P315" s="341"/>
      <c r="Q315" s="335"/>
    </row>
    <row r="316" spans="1:17" s="339" customFormat="1">
      <c r="A316" s="340"/>
      <c r="B316" s="340"/>
      <c r="D316" s="340"/>
      <c r="E316" s="340"/>
      <c r="O316" s="341"/>
      <c r="P316" s="341"/>
      <c r="Q316" s="335"/>
    </row>
    <row r="317" spans="1:17" s="339" customFormat="1">
      <c r="A317" s="340"/>
      <c r="B317" s="340"/>
      <c r="D317" s="340"/>
      <c r="E317" s="340"/>
      <c r="O317" s="341"/>
      <c r="P317" s="341"/>
      <c r="Q317" s="335"/>
    </row>
    <row r="318" spans="1:17" s="339" customFormat="1">
      <c r="A318" s="340"/>
      <c r="B318" s="340"/>
      <c r="D318" s="340"/>
      <c r="E318" s="340"/>
      <c r="O318" s="341"/>
      <c r="P318" s="341"/>
      <c r="Q318" s="335"/>
    </row>
    <row r="319" spans="1:17" s="339" customFormat="1">
      <c r="A319" s="340"/>
      <c r="B319" s="340"/>
      <c r="D319" s="340"/>
      <c r="E319" s="340"/>
      <c r="O319" s="341"/>
      <c r="P319" s="341"/>
      <c r="Q319" s="335"/>
    </row>
    <row r="320" spans="1:17" s="339" customFormat="1">
      <c r="A320" s="340"/>
      <c r="B320" s="340"/>
      <c r="D320" s="340"/>
      <c r="E320" s="340"/>
      <c r="O320" s="341"/>
      <c r="P320" s="341"/>
      <c r="Q320" s="335"/>
    </row>
    <row r="321" spans="1:17" s="339" customFormat="1">
      <c r="A321" s="340"/>
      <c r="B321" s="340"/>
      <c r="D321" s="340"/>
      <c r="E321" s="340"/>
      <c r="O321" s="341"/>
      <c r="P321" s="341"/>
      <c r="Q321" s="335"/>
    </row>
    <row r="322" spans="1:17" s="339" customFormat="1">
      <c r="A322" s="340"/>
      <c r="B322" s="340"/>
      <c r="D322" s="340"/>
      <c r="E322" s="340"/>
      <c r="O322" s="341"/>
      <c r="P322" s="341"/>
      <c r="Q322" s="335"/>
    </row>
    <row r="323" spans="1:17" s="339" customFormat="1">
      <c r="A323" s="340"/>
      <c r="B323" s="340"/>
      <c r="D323" s="340"/>
      <c r="E323" s="340"/>
      <c r="O323" s="341"/>
      <c r="P323" s="341"/>
      <c r="Q323" s="335"/>
    </row>
    <row r="324" spans="1:17" s="339" customFormat="1">
      <c r="A324" s="340"/>
      <c r="B324" s="340"/>
      <c r="D324" s="340"/>
      <c r="E324" s="340"/>
      <c r="O324" s="341"/>
      <c r="P324" s="341"/>
      <c r="Q324" s="335"/>
    </row>
    <row r="325" spans="1:17" s="339" customFormat="1">
      <c r="A325" s="340"/>
      <c r="B325" s="340"/>
      <c r="D325" s="340"/>
      <c r="E325" s="340"/>
      <c r="O325" s="341"/>
      <c r="P325" s="341"/>
      <c r="Q325" s="335"/>
    </row>
    <row r="326" spans="1:17" s="339" customFormat="1">
      <c r="A326" s="340"/>
      <c r="B326" s="340"/>
      <c r="D326" s="340"/>
      <c r="E326" s="340"/>
      <c r="O326" s="341"/>
      <c r="P326" s="341"/>
      <c r="Q326" s="335"/>
    </row>
    <row r="327" spans="1:17" s="339" customFormat="1">
      <c r="A327" s="340"/>
      <c r="B327" s="340"/>
      <c r="D327" s="340"/>
      <c r="E327" s="340"/>
      <c r="O327" s="341"/>
      <c r="P327" s="341"/>
      <c r="Q327" s="335"/>
    </row>
    <row r="328" spans="1:17" s="339" customFormat="1">
      <c r="A328" s="340"/>
      <c r="B328" s="340"/>
      <c r="D328" s="340"/>
      <c r="E328" s="340"/>
      <c r="O328" s="341"/>
      <c r="P328" s="341"/>
      <c r="Q328" s="335"/>
    </row>
    <row r="329" spans="1:17" s="339" customFormat="1">
      <c r="A329" s="340"/>
      <c r="B329" s="340"/>
      <c r="D329" s="340"/>
      <c r="E329" s="340"/>
      <c r="O329" s="341"/>
      <c r="P329" s="341"/>
      <c r="Q329" s="335"/>
    </row>
    <row r="330" spans="1:17" s="339" customFormat="1">
      <c r="A330" s="340"/>
      <c r="B330" s="340"/>
      <c r="D330" s="340"/>
      <c r="E330" s="340"/>
      <c r="O330" s="341"/>
      <c r="P330" s="341"/>
      <c r="Q330" s="335"/>
    </row>
    <row r="331" spans="1:17" s="339" customFormat="1">
      <c r="A331" s="340"/>
      <c r="B331" s="340"/>
      <c r="D331" s="340"/>
      <c r="E331" s="340"/>
      <c r="O331" s="341"/>
      <c r="P331" s="341"/>
      <c r="Q331" s="335"/>
    </row>
    <row r="332" spans="1:17" s="339" customFormat="1">
      <c r="A332" s="340"/>
      <c r="B332" s="340"/>
      <c r="D332" s="340"/>
      <c r="E332" s="340"/>
      <c r="O332" s="341"/>
      <c r="P332" s="341"/>
      <c r="Q332" s="335"/>
    </row>
    <row r="333" spans="1:17" s="339" customFormat="1">
      <c r="A333" s="340"/>
      <c r="B333" s="340"/>
      <c r="D333" s="340"/>
      <c r="E333" s="340"/>
      <c r="O333" s="341"/>
      <c r="P333" s="341"/>
      <c r="Q333" s="335"/>
    </row>
    <row r="334" spans="1:17" s="339" customFormat="1">
      <c r="A334" s="340"/>
      <c r="B334" s="340"/>
      <c r="D334" s="340"/>
      <c r="E334" s="340"/>
      <c r="O334" s="341"/>
      <c r="P334" s="341"/>
      <c r="Q334" s="335"/>
    </row>
    <row r="335" spans="1:17" s="339" customFormat="1">
      <c r="A335" s="340"/>
      <c r="B335" s="340"/>
      <c r="D335" s="340"/>
      <c r="E335" s="340"/>
      <c r="O335" s="341"/>
      <c r="P335" s="341"/>
      <c r="Q335" s="335"/>
    </row>
    <row r="336" spans="1:17" s="339" customFormat="1">
      <c r="A336" s="340"/>
      <c r="B336" s="340"/>
      <c r="D336" s="340"/>
      <c r="E336" s="340"/>
      <c r="O336" s="341"/>
      <c r="P336" s="341"/>
      <c r="Q336" s="335"/>
    </row>
    <row r="337" spans="1:17" s="339" customFormat="1">
      <c r="A337" s="340"/>
      <c r="B337" s="340"/>
      <c r="D337" s="340"/>
      <c r="E337" s="340"/>
      <c r="O337" s="341"/>
      <c r="P337" s="341"/>
      <c r="Q337" s="335"/>
    </row>
    <row r="338" spans="1:17" s="339" customFormat="1">
      <c r="A338" s="340"/>
      <c r="B338" s="340"/>
      <c r="D338" s="340"/>
      <c r="E338" s="340"/>
      <c r="O338" s="341"/>
      <c r="P338" s="341"/>
      <c r="Q338" s="335"/>
    </row>
    <row r="339" spans="1:17" s="339" customFormat="1">
      <c r="A339" s="340"/>
      <c r="B339" s="340"/>
      <c r="D339" s="340"/>
      <c r="E339" s="340"/>
      <c r="O339" s="341"/>
      <c r="P339" s="341"/>
      <c r="Q339" s="335"/>
    </row>
    <row r="340" spans="1:17" s="339" customFormat="1">
      <c r="A340" s="340"/>
      <c r="B340" s="340"/>
      <c r="D340" s="340"/>
      <c r="E340" s="340"/>
      <c r="O340" s="341"/>
      <c r="P340" s="341"/>
      <c r="Q340" s="335"/>
    </row>
    <row r="341" spans="1:17" s="339" customFormat="1">
      <c r="A341" s="340"/>
      <c r="B341" s="340"/>
      <c r="D341" s="340"/>
      <c r="E341" s="340"/>
      <c r="O341" s="341"/>
      <c r="P341" s="341"/>
      <c r="Q341" s="335"/>
    </row>
    <row r="342" spans="1:17" s="339" customFormat="1">
      <c r="A342" s="340"/>
      <c r="B342" s="340"/>
      <c r="D342" s="340"/>
      <c r="E342" s="340"/>
      <c r="O342" s="341"/>
      <c r="P342" s="341"/>
      <c r="Q342" s="335"/>
    </row>
    <row r="343" spans="1:17" s="339" customFormat="1">
      <c r="A343" s="340"/>
      <c r="B343" s="340"/>
      <c r="D343" s="340"/>
      <c r="E343" s="340"/>
      <c r="O343" s="341"/>
      <c r="P343" s="341"/>
      <c r="Q343" s="335"/>
    </row>
    <row r="344" spans="1:17" s="339" customFormat="1">
      <c r="A344" s="340"/>
      <c r="B344" s="340"/>
      <c r="D344" s="340"/>
      <c r="E344" s="340"/>
      <c r="O344" s="341"/>
      <c r="P344" s="341"/>
      <c r="Q344" s="335"/>
    </row>
    <row r="345" spans="1:17" s="339" customFormat="1">
      <c r="A345" s="340"/>
      <c r="B345" s="340"/>
      <c r="D345" s="340"/>
      <c r="E345" s="340"/>
      <c r="O345" s="341"/>
      <c r="P345" s="341"/>
      <c r="Q345" s="335"/>
    </row>
    <row r="346" spans="1:17" s="339" customFormat="1">
      <c r="A346" s="340"/>
      <c r="B346" s="340"/>
      <c r="D346" s="340"/>
      <c r="E346" s="340"/>
      <c r="O346" s="341"/>
      <c r="P346" s="341"/>
      <c r="Q346" s="335"/>
    </row>
    <row r="347" spans="1:17" s="339" customFormat="1">
      <c r="A347" s="340"/>
      <c r="B347" s="340"/>
      <c r="D347" s="340"/>
      <c r="E347" s="340"/>
      <c r="O347" s="341"/>
      <c r="P347" s="341"/>
      <c r="Q347" s="335"/>
    </row>
    <row r="348" spans="1:17" s="339" customFormat="1">
      <c r="A348" s="340"/>
      <c r="B348" s="340"/>
      <c r="D348" s="340"/>
      <c r="E348" s="340"/>
      <c r="O348" s="341"/>
      <c r="P348" s="341"/>
      <c r="Q348" s="335"/>
    </row>
    <row r="349" spans="1:17" s="339" customFormat="1">
      <c r="A349" s="340"/>
      <c r="B349" s="340"/>
      <c r="D349" s="340"/>
      <c r="E349" s="340"/>
      <c r="O349" s="341"/>
      <c r="P349" s="341"/>
      <c r="Q349" s="335"/>
    </row>
    <row r="350" spans="1:17" s="339" customFormat="1">
      <c r="A350" s="340"/>
      <c r="B350" s="340"/>
      <c r="D350" s="340"/>
      <c r="E350" s="340"/>
      <c r="O350" s="341"/>
      <c r="P350" s="341"/>
      <c r="Q350" s="335"/>
    </row>
    <row r="351" spans="1:17" s="339" customFormat="1">
      <c r="A351" s="340"/>
      <c r="B351" s="340"/>
      <c r="D351" s="340"/>
      <c r="E351" s="340"/>
      <c r="O351" s="341"/>
      <c r="P351" s="341"/>
      <c r="Q351" s="335"/>
    </row>
    <row r="352" spans="1:17" s="339" customFormat="1">
      <c r="A352" s="340"/>
      <c r="B352" s="340"/>
      <c r="D352" s="340"/>
      <c r="E352" s="340"/>
      <c r="O352" s="341"/>
      <c r="P352" s="341"/>
      <c r="Q352" s="335"/>
    </row>
    <row r="353" spans="1:17" s="339" customFormat="1">
      <c r="A353" s="340"/>
      <c r="B353" s="340"/>
      <c r="D353" s="340"/>
      <c r="E353" s="340"/>
      <c r="O353" s="341"/>
      <c r="P353" s="341"/>
      <c r="Q353" s="335"/>
    </row>
    <row r="354" spans="1:17" s="339" customFormat="1">
      <c r="A354" s="340"/>
      <c r="B354" s="340"/>
      <c r="D354" s="340"/>
      <c r="E354" s="340"/>
      <c r="O354" s="341"/>
      <c r="P354" s="341"/>
      <c r="Q354" s="335"/>
    </row>
    <row r="355" spans="1:17" s="339" customFormat="1">
      <c r="A355" s="340"/>
      <c r="B355" s="340"/>
      <c r="D355" s="340"/>
      <c r="E355" s="340"/>
      <c r="O355" s="341"/>
      <c r="P355" s="341"/>
      <c r="Q355" s="335"/>
    </row>
    <row r="356" spans="1:17" s="339" customFormat="1">
      <c r="A356" s="340"/>
      <c r="B356" s="340"/>
      <c r="D356" s="340"/>
      <c r="E356" s="340"/>
      <c r="O356" s="341"/>
      <c r="P356" s="341"/>
      <c r="Q356" s="335"/>
    </row>
    <row r="357" spans="1:17" s="339" customFormat="1">
      <c r="A357" s="340"/>
      <c r="B357" s="340"/>
      <c r="D357" s="340"/>
      <c r="E357" s="340"/>
      <c r="O357" s="341"/>
      <c r="P357" s="341"/>
      <c r="Q357" s="335"/>
    </row>
    <row r="358" spans="1:17" s="339" customFormat="1">
      <c r="A358" s="340"/>
      <c r="B358" s="340"/>
      <c r="D358" s="340"/>
      <c r="E358" s="340"/>
      <c r="O358" s="341"/>
      <c r="P358" s="341"/>
      <c r="Q358" s="335"/>
    </row>
    <row r="359" spans="1:17" s="339" customFormat="1">
      <c r="A359" s="340"/>
      <c r="B359" s="340"/>
      <c r="D359" s="340"/>
      <c r="E359" s="340"/>
      <c r="O359" s="341"/>
      <c r="P359" s="341"/>
      <c r="Q359" s="335"/>
    </row>
    <row r="360" spans="1:17" s="339" customFormat="1">
      <c r="A360" s="340"/>
      <c r="B360" s="340"/>
      <c r="D360" s="340"/>
      <c r="E360" s="340"/>
      <c r="O360" s="341"/>
      <c r="P360" s="341"/>
      <c r="Q360" s="335"/>
    </row>
    <row r="361" spans="1:17" s="339" customFormat="1">
      <c r="A361" s="340"/>
      <c r="B361" s="340"/>
      <c r="D361" s="340"/>
      <c r="E361" s="340"/>
      <c r="O361" s="341"/>
      <c r="P361" s="341"/>
      <c r="Q361" s="335"/>
    </row>
    <row r="362" spans="1:17" s="339" customFormat="1">
      <c r="A362" s="340"/>
      <c r="B362" s="340"/>
      <c r="D362" s="340"/>
      <c r="E362" s="340"/>
      <c r="O362" s="341"/>
      <c r="P362" s="341"/>
      <c r="Q362" s="335"/>
    </row>
    <row r="363" spans="1:17" s="339" customFormat="1">
      <c r="A363" s="340"/>
      <c r="B363" s="340"/>
      <c r="D363" s="340"/>
      <c r="E363" s="340"/>
      <c r="O363" s="341"/>
      <c r="P363" s="341"/>
      <c r="Q363" s="335"/>
    </row>
    <row r="364" spans="1:17" s="339" customFormat="1">
      <c r="A364" s="340"/>
      <c r="B364" s="340"/>
      <c r="D364" s="340"/>
      <c r="E364" s="340"/>
      <c r="O364" s="341"/>
      <c r="P364" s="341"/>
      <c r="Q364" s="335"/>
    </row>
    <row r="365" spans="1:17" s="339" customFormat="1">
      <c r="A365" s="340"/>
      <c r="B365" s="340"/>
      <c r="D365" s="340"/>
      <c r="E365" s="340"/>
      <c r="O365" s="341"/>
      <c r="P365" s="341"/>
      <c r="Q365" s="335"/>
    </row>
    <row r="366" spans="1:17" s="339" customFormat="1">
      <c r="A366" s="340"/>
      <c r="B366" s="340"/>
      <c r="D366" s="340"/>
      <c r="E366" s="340"/>
      <c r="O366" s="341"/>
      <c r="P366" s="341"/>
      <c r="Q366" s="335"/>
    </row>
    <row r="367" spans="1:17" s="339" customFormat="1">
      <c r="A367" s="340"/>
      <c r="B367" s="340"/>
      <c r="D367" s="340"/>
      <c r="E367" s="340"/>
      <c r="O367" s="341"/>
      <c r="P367" s="341"/>
      <c r="Q367" s="335"/>
    </row>
    <row r="368" spans="1:17" s="339" customFormat="1">
      <c r="A368" s="340"/>
      <c r="B368" s="340"/>
      <c r="D368" s="340"/>
      <c r="E368" s="340"/>
      <c r="O368" s="341"/>
      <c r="P368" s="341"/>
      <c r="Q368" s="335"/>
    </row>
    <row r="369" spans="1:17" s="339" customFormat="1">
      <c r="A369" s="340"/>
      <c r="B369" s="340"/>
      <c r="D369" s="340"/>
      <c r="E369" s="340"/>
      <c r="O369" s="341"/>
      <c r="P369" s="341"/>
      <c r="Q369" s="335"/>
    </row>
    <row r="370" spans="1:17" s="339" customFormat="1">
      <c r="A370" s="340"/>
      <c r="B370" s="340"/>
      <c r="D370" s="340"/>
      <c r="E370" s="340"/>
      <c r="O370" s="341"/>
      <c r="P370" s="341"/>
      <c r="Q370" s="335"/>
    </row>
    <row r="371" spans="1:17" s="339" customFormat="1">
      <c r="A371" s="340"/>
      <c r="B371" s="340"/>
      <c r="D371" s="340"/>
      <c r="E371" s="340"/>
      <c r="O371" s="341"/>
      <c r="P371" s="341"/>
      <c r="Q371" s="335"/>
    </row>
    <row r="372" spans="1:17" s="339" customFormat="1">
      <c r="A372" s="340"/>
      <c r="B372" s="340"/>
      <c r="D372" s="340"/>
      <c r="E372" s="340"/>
      <c r="O372" s="341"/>
      <c r="P372" s="341"/>
      <c r="Q372" s="335"/>
    </row>
    <row r="373" spans="1:17" s="339" customFormat="1">
      <c r="A373" s="340"/>
      <c r="B373" s="340"/>
      <c r="D373" s="340"/>
      <c r="E373" s="340"/>
      <c r="O373" s="341"/>
      <c r="P373" s="341"/>
      <c r="Q373" s="335"/>
    </row>
    <row r="374" spans="1:17" s="339" customFormat="1">
      <c r="A374" s="340"/>
      <c r="B374" s="340"/>
      <c r="D374" s="340"/>
      <c r="E374" s="340"/>
      <c r="O374" s="341"/>
      <c r="P374" s="341"/>
      <c r="Q374" s="335"/>
    </row>
    <row r="375" spans="1:17" s="339" customFormat="1">
      <c r="A375" s="340"/>
      <c r="B375" s="340"/>
      <c r="D375" s="340"/>
      <c r="E375" s="340"/>
      <c r="O375" s="341"/>
      <c r="P375" s="341"/>
      <c r="Q375" s="335"/>
    </row>
    <row r="376" spans="1:17" s="339" customFormat="1">
      <c r="A376" s="340"/>
      <c r="B376" s="340"/>
      <c r="D376" s="340"/>
      <c r="E376" s="340"/>
      <c r="O376" s="341"/>
      <c r="P376" s="341"/>
      <c r="Q376" s="335"/>
    </row>
    <row r="377" spans="1:17" s="339" customFormat="1">
      <c r="A377" s="340"/>
      <c r="B377" s="340"/>
      <c r="D377" s="340"/>
      <c r="E377" s="340"/>
      <c r="O377" s="341"/>
      <c r="P377" s="341"/>
      <c r="Q377" s="335"/>
    </row>
    <row r="378" spans="1:17" s="339" customFormat="1">
      <c r="A378" s="340"/>
      <c r="B378" s="340"/>
      <c r="D378" s="340"/>
      <c r="E378" s="340"/>
      <c r="O378" s="341"/>
      <c r="P378" s="341"/>
      <c r="Q378" s="335"/>
    </row>
    <row r="379" spans="1:17" s="339" customFormat="1">
      <c r="A379" s="340"/>
      <c r="B379" s="340"/>
      <c r="D379" s="340"/>
      <c r="E379" s="340"/>
      <c r="O379" s="341"/>
      <c r="P379" s="341"/>
      <c r="Q379" s="335"/>
    </row>
    <row r="380" spans="1:17" s="339" customFormat="1">
      <c r="A380" s="340"/>
      <c r="B380" s="340"/>
      <c r="D380" s="340"/>
      <c r="E380" s="340"/>
      <c r="O380" s="341"/>
      <c r="P380" s="341"/>
      <c r="Q380" s="335"/>
    </row>
    <row r="381" spans="1:17" s="339" customFormat="1">
      <c r="A381" s="340"/>
      <c r="B381" s="340"/>
      <c r="D381" s="340"/>
      <c r="E381" s="340"/>
      <c r="O381" s="341"/>
      <c r="P381" s="341"/>
      <c r="Q381" s="335"/>
    </row>
    <row r="382" spans="1:17" s="339" customFormat="1">
      <c r="A382" s="340"/>
      <c r="B382" s="340"/>
      <c r="D382" s="340"/>
      <c r="E382" s="340"/>
      <c r="O382" s="341"/>
      <c r="P382" s="341"/>
      <c r="Q382" s="335"/>
    </row>
    <row r="383" spans="1:17" s="339" customFormat="1">
      <c r="A383" s="340"/>
      <c r="B383" s="340"/>
      <c r="D383" s="340"/>
      <c r="E383" s="340"/>
      <c r="O383" s="341"/>
      <c r="P383" s="341"/>
      <c r="Q383" s="335"/>
    </row>
    <row r="384" spans="1:17" s="339" customFormat="1">
      <c r="A384" s="340"/>
      <c r="B384" s="340"/>
      <c r="D384" s="340"/>
      <c r="E384" s="340"/>
      <c r="O384" s="341"/>
      <c r="P384" s="341"/>
      <c r="Q384" s="335"/>
    </row>
    <row r="385" spans="1:17" s="339" customFormat="1">
      <c r="A385" s="340"/>
      <c r="B385" s="340"/>
      <c r="D385" s="340"/>
      <c r="E385" s="340"/>
      <c r="O385" s="341"/>
      <c r="P385" s="341"/>
      <c r="Q385" s="335"/>
    </row>
    <row r="386" spans="1:17" s="339" customFormat="1">
      <c r="A386" s="340"/>
      <c r="B386" s="340"/>
      <c r="D386" s="340"/>
      <c r="E386" s="340"/>
      <c r="O386" s="341"/>
      <c r="P386" s="341"/>
      <c r="Q386" s="335"/>
    </row>
    <row r="387" spans="1:17" s="339" customFormat="1">
      <c r="A387" s="340"/>
      <c r="B387" s="340"/>
      <c r="D387" s="340"/>
      <c r="E387" s="340"/>
      <c r="O387" s="341"/>
      <c r="P387" s="341"/>
      <c r="Q387" s="335"/>
    </row>
    <row r="388" spans="1:17" s="339" customFormat="1">
      <c r="A388" s="340"/>
      <c r="B388" s="340"/>
      <c r="D388" s="340"/>
      <c r="E388" s="340"/>
      <c r="O388" s="341"/>
      <c r="P388" s="341"/>
      <c r="Q388" s="335"/>
    </row>
    <row r="389" spans="1:17" s="339" customFormat="1">
      <c r="A389" s="340"/>
      <c r="B389" s="340"/>
      <c r="D389" s="340"/>
      <c r="E389" s="340"/>
      <c r="O389" s="341"/>
      <c r="P389" s="341"/>
      <c r="Q389" s="335"/>
    </row>
    <row r="390" spans="1:17" s="339" customFormat="1">
      <c r="A390" s="340"/>
      <c r="B390" s="340"/>
      <c r="D390" s="340"/>
      <c r="E390" s="340"/>
      <c r="O390" s="341"/>
      <c r="P390" s="341"/>
      <c r="Q390" s="335"/>
    </row>
    <row r="391" spans="1:17" s="339" customFormat="1">
      <c r="A391" s="340"/>
      <c r="B391" s="340"/>
      <c r="D391" s="340"/>
      <c r="E391" s="340"/>
      <c r="O391" s="341"/>
      <c r="P391" s="341"/>
      <c r="Q391" s="335"/>
    </row>
    <row r="392" spans="1:17" s="339" customFormat="1">
      <c r="A392" s="340"/>
      <c r="B392" s="340"/>
      <c r="D392" s="340"/>
      <c r="E392" s="340"/>
      <c r="O392" s="341"/>
      <c r="P392" s="341"/>
      <c r="Q392" s="335"/>
    </row>
    <row r="393" spans="1:17" s="339" customFormat="1">
      <c r="A393" s="340"/>
      <c r="B393" s="340"/>
      <c r="D393" s="340"/>
      <c r="E393" s="340"/>
      <c r="O393" s="341"/>
      <c r="P393" s="341"/>
      <c r="Q393" s="335"/>
    </row>
    <row r="394" spans="1:17" s="339" customFormat="1">
      <c r="A394" s="340"/>
      <c r="B394" s="340"/>
      <c r="D394" s="340"/>
      <c r="E394" s="340"/>
      <c r="O394" s="341"/>
      <c r="P394" s="341"/>
      <c r="Q394" s="335"/>
    </row>
    <row r="395" spans="1:17" s="339" customFormat="1">
      <c r="A395" s="340"/>
      <c r="B395" s="340"/>
      <c r="D395" s="340"/>
      <c r="E395" s="340"/>
      <c r="O395" s="341"/>
      <c r="P395" s="341"/>
      <c r="Q395" s="335"/>
    </row>
    <row r="396" spans="1:17" s="339" customFormat="1">
      <c r="A396" s="340"/>
      <c r="B396" s="340"/>
      <c r="D396" s="340"/>
      <c r="E396" s="340"/>
      <c r="O396" s="341"/>
      <c r="P396" s="341"/>
      <c r="Q396" s="335"/>
    </row>
    <row r="397" spans="1:17" s="339" customFormat="1">
      <c r="A397" s="340"/>
      <c r="B397" s="340"/>
      <c r="D397" s="340"/>
      <c r="E397" s="340"/>
      <c r="O397" s="341"/>
      <c r="P397" s="341"/>
      <c r="Q397" s="335"/>
    </row>
    <row r="398" spans="1:17" s="339" customFormat="1">
      <c r="A398" s="340"/>
      <c r="B398" s="340"/>
      <c r="D398" s="340"/>
      <c r="E398" s="340"/>
      <c r="O398" s="341"/>
      <c r="P398" s="341"/>
      <c r="Q398" s="335"/>
    </row>
    <row r="399" spans="1:17" s="339" customFormat="1">
      <c r="A399" s="340"/>
      <c r="B399" s="340"/>
      <c r="D399" s="340"/>
      <c r="E399" s="340"/>
      <c r="O399" s="341"/>
      <c r="P399" s="341"/>
      <c r="Q399" s="335"/>
    </row>
    <row r="400" spans="1:17" s="339" customFormat="1">
      <c r="A400" s="340"/>
      <c r="B400" s="340"/>
      <c r="D400" s="340"/>
      <c r="E400" s="340"/>
      <c r="O400" s="341"/>
      <c r="P400" s="341"/>
      <c r="Q400" s="335"/>
    </row>
    <row r="401" spans="1:17" s="339" customFormat="1">
      <c r="A401" s="340"/>
      <c r="B401" s="340"/>
      <c r="D401" s="340"/>
      <c r="E401" s="340"/>
      <c r="O401" s="341"/>
      <c r="P401" s="341"/>
      <c r="Q401" s="335"/>
    </row>
    <row r="402" spans="1:17" s="339" customFormat="1">
      <c r="A402" s="340"/>
      <c r="B402" s="340"/>
      <c r="D402" s="340"/>
      <c r="E402" s="340"/>
      <c r="O402" s="341"/>
      <c r="P402" s="341"/>
      <c r="Q402" s="335"/>
    </row>
    <row r="403" spans="1:17" s="339" customFormat="1">
      <c r="A403" s="340"/>
      <c r="B403" s="340"/>
      <c r="D403" s="340"/>
      <c r="E403" s="340"/>
      <c r="O403" s="341"/>
      <c r="P403" s="341"/>
      <c r="Q403" s="335"/>
    </row>
    <row r="404" spans="1:17" s="339" customFormat="1">
      <c r="A404" s="340"/>
      <c r="B404" s="340"/>
      <c r="D404" s="340"/>
      <c r="E404" s="340"/>
      <c r="O404" s="341"/>
      <c r="P404" s="341"/>
      <c r="Q404" s="335"/>
    </row>
    <row r="405" spans="1:17" s="339" customFormat="1">
      <c r="A405" s="340"/>
      <c r="B405" s="340"/>
      <c r="D405" s="340"/>
      <c r="E405" s="340"/>
      <c r="O405" s="341"/>
      <c r="P405" s="341"/>
      <c r="Q405" s="335"/>
    </row>
    <row r="406" spans="1:17" s="339" customFormat="1">
      <c r="A406" s="340"/>
      <c r="B406" s="340"/>
      <c r="D406" s="340"/>
      <c r="E406" s="340"/>
      <c r="O406" s="341"/>
      <c r="P406" s="341"/>
      <c r="Q406" s="335"/>
    </row>
    <row r="407" spans="1:17" s="339" customFormat="1">
      <c r="A407" s="340"/>
      <c r="B407" s="340"/>
      <c r="D407" s="340"/>
      <c r="E407" s="340"/>
      <c r="O407" s="341"/>
      <c r="P407" s="341"/>
      <c r="Q407" s="335"/>
    </row>
    <row r="408" spans="1:17" s="339" customFormat="1">
      <c r="A408" s="340"/>
      <c r="B408" s="340"/>
      <c r="D408" s="340"/>
      <c r="E408" s="340"/>
      <c r="O408" s="341"/>
      <c r="P408" s="341"/>
      <c r="Q408" s="335"/>
    </row>
    <row r="409" spans="1:17" s="339" customFormat="1">
      <c r="A409" s="340"/>
      <c r="B409" s="340"/>
      <c r="D409" s="340"/>
      <c r="E409" s="340"/>
      <c r="O409" s="341"/>
      <c r="P409" s="341"/>
      <c r="Q409" s="335"/>
    </row>
    <row r="410" spans="1:17" s="339" customFormat="1">
      <c r="A410" s="340"/>
      <c r="B410" s="340"/>
      <c r="D410" s="340"/>
      <c r="E410" s="340"/>
      <c r="O410" s="341"/>
      <c r="P410" s="341"/>
      <c r="Q410" s="335"/>
    </row>
    <row r="411" spans="1:17" s="339" customFormat="1">
      <c r="A411" s="340"/>
      <c r="B411" s="340"/>
      <c r="D411" s="340"/>
      <c r="E411" s="340"/>
      <c r="O411" s="341"/>
      <c r="P411" s="341"/>
      <c r="Q411" s="335"/>
    </row>
    <row r="412" spans="1:17" s="339" customFormat="1">
      <c r="A412" s="340"/>
      <c r="B412" s="340"/>
      <c r="D412" s="340"/>
      <c r="E412" s="340"/>
      <c r="O412" s="341"/>
      <c r="P412" s="341"/>
      <c r="Q412" s="335"/>
    </row>
    <row r="413" spans="1:17" s="339" customFormat="1">
      <c r="A413" s="340"/>
      <c r="B413" s="340"/>
      <c r="D413" s="340"/>
      <c r="E413" s="340"/>
      <c r="O413" s="341"/>
      <c r="P413" s="341"/>
      <c r="Q413" s="335"/>
    </row>
    <row r="414" spans="1:17" s="339" customFormat="1">
      <c r="A414" s="340"/>
      <c r="B414" s="340"/>
      <c r="D414" s="340"/>
      <c r="E414" s="340"/>
      <c r="O414" s="341"/>
      <c r="P414" s="341"/>
      <c r="Q414" s="335"/>
    </row>
    <row r="415" spans="1:17" s="339" customFormat="1">
      <c r="A415" s="340"/>
      <c r="B415" s="340"/>
      <c r="D415" s="340"/>
      <c r="E415" s="340"/>
      <c r="O415" s="341"/>
      <c r="P415" s="341"/>
      <c r="Q415" s="335"/>
    </row>
    <row r="416" spans="1:17" s="339" customFormat="1">
      <c r="A416" s="340"/>
      <c r="B416" s="340"/>
      <c r="D416" s="340"/>
      <c r="E416" s="340"/>
      <c r="O416" s="341"/>
      <c r="P416" s="341"/>
      <c r="Q416" s="335"/>
    </row>
    <row r="417" spans="1:17" s="339" customFormat="1">
      <c r="A417" s="340"/>
      <c r="B417" s="340"/>
      <c r="D417" s="340"/>
      <c r="E417" s="340"/>
      <c r="O417" s="341"/>
      <c r="P417" s="341"/>
      <c r="Q417" s="335"/>
    </row>
    <row r="418" spans="1:17" s="339" customFormat="1">
      <c r="A418" s="340"/>
      <c r="B418" s="340"/>
      <c r="D418" s="340"/>
      <c r="E418" s="340"/>
      <c r="O418" s="341"/>
      <c r="P418" s="341"/>
      <c r="Q418" s="335"/>
    </row>
    <row r="419" spans="1:17" s="339" customFormat="1">
      <c r="A419" s="340"/>
      <c r="B419" s="340"/>
      <c r="D419" s="340"/>
      <c r="E419" s="340"/>
      <c r="O419" s="341"/>
      <c r="P419" s="341"/>
      <c r="Q419" s="335"/>
    </row>
    <row r="420" spans="1:17" s="339" customFormat="1">
      <c r="A420" s="340"/>
      <c r="B420" s="340"/>
      <c r="D420" s="340"/>
      <c r="E420" s="340"/>
      <c r="O420" s="341"/>
      <c r="P420" s="341"/>
      <c r="Q420" s="335"/>
    </row>
    <row r="421" spans="1:17" s="339" customFormat="1">
      <c r="A421" s="340"/>
      <c r="B421" s="340"/>
      <c r="D421" s="340"/>
      <c r="E421" s="340"/>
      <c r="O421" s="341"/>
      <c r="P421" s="341"/>
      <c r="Q421" s="335"/>
    </row>
    <row r="422" spans="1:17" s="339" customFormat="1">
      <c r="A422" s="340"/>
      <c r="B422" s="340"/>
      <c r="D422" s="340"/>
      <c r="E422" s="340"/>
      <c r="O422" s="341"/>
      <c r="P422" s="341"/>
      <c r="Q422" s="335"/>
    </row>
    <row r="423" spans="1:17" s="339" customFormat="1">
      <c r="A423" s="340"/>
      <c r="B423" s="340"/>
      <c r="D423" s="340"/>
      <c r="E423" s="340"/>
      <c r="O423" s="341"/>
      <c r="P423" s="341"/>
      <c r="Q423" s="335"/>
    </row>
    <row r="424" spans="1:17" s="339" customFormat="1">
      <c r="A424" s="340"/>
      <c r="B424" s="340"/>
      <c r="D424" s="340"/>
      <c r="E424" s="340"/>
      <c r="O424" s="341"/>
      <c r="P424" s="341"/>
      <c r="Q424" s="335"/>
    </row>
    <row r="425" spans="1:17" s="339" customFormat="1">
      <c r="A425" s="340"/>
      <c r="B425" s="340"/>
      <c r="D425" s="340"/>
      <c r="E425" s="340"/>
      <c r="O425" s="341"/>
      <c r="P425" s="341"/>
      <c r="Q425" s="335"/>
    </row>
    <row r="426" spans="1:17" s="339" customFormat="1">
      <c r="A426" s="340"/>
      <c r="B426" s="340"/>
      <c r="D426" s="340"/>
      <c r="E426" s="340"/>
      <c r="O426" s="341"/>
      <c r="P426" s="341"/>
      <c r="Q426" s="335"/>
    </row>
    <row r="427" spans="1:17" s="339" customFormat="1">
      <c r="A427" s="340"/>
      <c r="B427" s="340"/>
      <c r="D427" s="340"/>
      <c r="E427" s="340"/>
      <c r="O427" s="341"/>
      <c r="P427" s="341"/>
      <c r="Q427" s="335"/>
    </row>
    <row r="428" spans="1:17" s="339" customFormat="1">
      <c r="A428" s="340"/>
      <c r="B428" s="340"/>
      <c r="D428" s="340"/>
      <c r="E428" s="340"/>
      <c r="O428" s="341"/>
      <c r="P428" s="341"/>
      <c r="Q428" s="335"/>
    </row>
    <row r="429" spans="1:17" s="339" customFormat="1">
      <c r="A429" s="340"/>
      <c r="B429" s="340"/>
      <c r="D429" s="340"/>
      <c r="E429" s="340"/>
      <c r="O429" s="341"/>
      <c r="P429" s="341"/>
      <c r="Q429" s="335"/>
    </row>
    <row r="430" spans="1:17" s="339" customFormat="1">
      <c r="A430" s="340"/>
      <c r="B430" s="340"/>
      <c r="D430" s="340"/>
      <c r="E430" s="340"/>
      <c r="O430" s="341"/>
      <c r="P430" s="341"/>
      <c r="Q430" s="335"/>
    </row>
    <row r="431" spans="1:17" s="339" customFormat="1">
      <c r="A431" s="340"/>
      <c r="B431" s="340"/>
      <c r="D431" s="340"/>
      <c r="E431" s="340"/>
      <c r="O431" s="341"/>
      <c r="P431" s="341"/>
      <c r="Q431" s="335"/>
    </row>
    <row r="432" spans="1:17" s="339" customFormat="1">
      <c r="A432" s="340"/>
      <c r="B432" s="340"/>
      <c r="D432" s="340"/>
      <c r="E432" s="340"/>
      <c r="O432" s="341"/>
      <c r="P432" s="341"/>
      <c r="Q432" s="335"/>
    </row>
    <row r="433" spans="1:17" s="339" customFormat="1">
      <c r="A433" s="340"/>
      <c r="B433" s="340"/>
      <c r="D433" s="340"/>
      <c r="E433" s="340"/>
      <c r="O433" s="341"/>
      <c r="P433" s="341"/>
      <c r="Q433" s="335"/>
    </row>
    <row r="434" spans="1:17" s="339" customFormat="1">
      <c r="A434" s="340"/>
      <c r="B434" s="340"/>
      <c r="D434" s="340"/>
      <c r="E434" s="340"/>
      <c r="O434" s="341"/>
      <c r="P434" s="341"/>
      <c r="Q434" s="335"/>
    </row>
    <row r="435" spans="1:17" s="339" customFormat="1">
      <c r="A435" s="340"/>
      <c r="B435" s="340"/>
      <c r="D435" s="340"/>
      <c r="E435" s="340"/>
      <c r="O435" s="341"/>
      <c r="P435" s="341"/>
      <c r="Q435" s="335"/>
    </row>
    <row r="436" spans="1:17" s="339" customFormat="1">
      <c r="A436" s="340"/>
      <c r="B436" s="340"/>
      <c r="D436" s="340"/>
      <c r="E436" s="340"/>
      <c r="O436" s="341"/>
      <c r="P436" s="341"/>
      <c r="Q436" s="335"/>
    </row>
    <row r="437" spans="1:17" s="339" customFormat="1">
      <c r="A437" s="340"/>
      <c r="B437" s="340"/>
      <c r="D437" s="340"/>
      <c r="E437" s="340"/>
      <c r="O437" s="341"/>
      <c r="P437" s="341"/>
      <c r="Q437" s="335"/>
    </row>
    <row r="438" spans="1:17" s="339" customFormat="1">
      <c r="A438" s="340"/>
      <c r="B438" s="340"/>
      <c r="D438" s="340"/>
      <c r="E438" s="340"/>
      <c r="O438" s="341"/>
      <c r="P438" s="341"/>
      <c r="Q438" s="335"/>
    </row>
    <row r="439" spans="1:17" s="339" customFormat="1">
      <c r="A439" s="340"/>
      <c r="B439" s="340"/>
      <c r="D439" s="340"/>
      <c r="E439" s="340"/>
      <c r="O439" s="341"/>
      <c r="P439" s="341"/>
      <c r="Q439" s="335"/>
    </row>
    <row r="440" spans="1:17" s="339" customFormat="1">
      <c r="A440" s="340"/>
      <c r="B440" s="340"/>
      <c r="D440" s="340"/>
      <c r="E440" s="340"/>
      <c r="O440" s="341"/>
      <c r="P440" s="341"/>
      <c r="Q440" s="335"/>
    </row>
    <row r="441" spans="1:17" s="339" customFormat="1">
      <c r="A441" s="340"/>
      <c r="B441" s="340"/>
      <c r="D441" s="340"/>
      <c r="E441" s="340"/>
      <c r="O441" s="341"/>
      <c r="P441" s="341"/>
      <c r="Q441" s="335"/>
    </row>
    <row r="442" spans="1:17" s="339" customFormat="1">
      <c r="A442" s="340"/>
      <c r="B442" s="340"/>
      <c r="D442" s="340"/>
      <c r="E442" s="340"/>
      <c r="O442" s="341"/>
      <c r="P442" s="341"/>
      <c r="Q442" s="335"/>
    </row>
    <row r="443" spans="1:17" s="339" customFormat="1">
      <c r="A443" s="340"/>
      <c r="B443" s="340"/>
      <c r="D443" s="340"/>
      <c r="E443" s="340"/>
      <c r="O443" s="341"/>
      <c r="P443" s="341"/>
      <c r="Q443" s="335"/>
    </row>
    <row r="444" spans="1:17" s="339" customFormat="1">
      <c r="A444" s="340"/>
      <c r="B444" s="340"/>
      <c r="D444" s="340"/>
      <c r="E444" s="340"/>
      <c r="O444" s="341"/>
      <c r="P444" s="341"/>
      <c r="Q444" s="335"/>
    </row>
    <row r="445" spans="1:17" s="339" customFormat="1">
      <c r="A445" s="340"/>
      <c r="B445" s="340"/>
      <c r="D445" s="340"/>
      <c r="E445" s="340"/>
      <c r="O445" s="341"/>
      <c r="P445" s="341"/>
      <c r="Q445" s="335"/>
    </row>
    <row r="446" spans="1:17" s="339" customFormat="1">
      <c r="A446" s="340"/>
      <c r="B446" s="340"/>
      <c r="D446" s="340"/>
      <c r="E446" s="340"/>
      <c r="O446" s="341"/>
      <c r="P446" s="341"/>
      <c r="Q446" s="335"/>
    </row>
    <row r="447" spans="1:17" s="339" customFormat="1">
      <c r="A447" s="340"/>
      <c r="B447" s="340"/>
      <c r="D447" s="340"/>
      <c r="E447" s="340"/>
      <c r="O447" s="341"/>
      <c r="P447" s="341"/>
      <c r="Q447" s="335"/>
    </row>
    <row r="448" spans="1:17" s="339" customFormat="1">
      <c r="A448" s="340"/>
      <c r="B448" s="340"/>
      <c r="D448" s="340"/>
      <c r="E448" s="340"/>
      <c r="O448" s="341"/>
      <c r="P448" s="341"/>
      <c r="Q448" s="335"/>
    </row>
    <row r="449" spans="1:17" s="339" customFormat="1">
      <c r="A449" s="340"/>
      <c r="B449" s="340"/>
      <c r="D449" s="340"/>
      <c r="E449" s="340"/>
      <c r="O449" s="341"/>
      <c r="P449" s="341"/>
      <c r="Q449" s="335"/>
    </row>
    <row r="450" spans="1:17" s="339" customFormat="1">
      <c r="A450" s="340"/>
      <c r="B450" s="340"/>
      <c r="D450" s="340"/>
      <c r="E450" s="340"/>
      <c r="O450" s="341"/>
      <c r="P450" s="341"/>
      <c r="Q450" s="335"/>
    </row>
    <row r="451" spans="1:17" s="339" customFormat="1">
      <c r="A451" s="340"/>
      <c r="B451" s="340"/>
      <c r="D451" s="340"/>
      <c r="E451" s="340"/>
      <c r="O451" s="341"/>
      <c r="P451" s="341"/>
      <c r="Q451" s="335"/>
    </row>
    <row r="452" spans="1:17" s="339" customFormat="1">
      <c r="A452" s="340"/>
      <c r="B452" s="340"/>
      <c r="D452" s="340"/>
      <c r="E452" s="340"/>
      <c r="O452" s="341"/>
      <c r="P452" s="341"/>
      <c r="Q452" s="335"/>
    </row>
    <row r="453" spans="1:17" s="339" customFormat="1">
      <c r="A453" s="340"/>
      <c r="B453" s="340"/>
      <c r="D453" s="340"/>
      <c r="E453" s="340"/>
      <c r="O453" s="341"/>
      <c r="P453" s="341"/>
      <c r="Q453" s="335"/>
    </row>
    <row r="454" spans="1:17" s="339" customFormat="1">
      <c r="A454" s="340"/>
      <c r="B454" s="340"/>
      <c r="D454" s="340"/>
      <c r="E454" s="340"/>
      <c r="O454" s="341"/>
      <c r="P454" s="341"/>
      <c r="Q454" s="335"/>
    </row>
    <row r="455" spans="1:17" s="339" customFormat="1">
      <c r="A455" s="340"/>
      <c r="B455" s="340"/>
      <c r="D455" s="340"/>
      <c r="E455" s="340"/>
      <c r="O455" s="341"/>
      <c r="P455" s="341"/>
      <c r="Q455" s="335"/>
    </row>
    <row r="456" spans="1:17" s="339" customFormat="1">
      <c r="A456" s="340"/>
      <c r="B456" s="340"/>
      <c r="D456" s="340"/>
      <c r="E456" s="340"/>
      <c r="O456" s="341"/>
      <c r="P456" s="341"/>
      <c r="Q456" s="335"/>
    </row>
    <row r="457" spans="1:17" s="339" customFormat="1">
      <c r="A457" s="340"/>
      <c r="B457" s="340"/>
      <c r="D457" s="340"/>
      <c r="E457" s="340"/>
      <c r="O457" s="341"/>
      <c r="P457" s="341"/>
      <c r="Q457" s="335"/>
    </row>
    <row r="458" spans="1:17" s="339" customFormat="1">
      <c r="A458" s="340"/>
      <c r="B458" s="340"/>
      <c r="D458" s="340"/>
      <c r="E458" s="340"/>
      <c r="O458" s="341"/>
      <c r="P458" s="341"/>
      <c r="Q458" s="335"/>
    </row>
    <row r="459" spans="1:17" s="339" customFormat="1">
      <c r="A459" s="340"/>
      <c r="B459" s="340"/>
      <c r="D459" s="340"/>
      <c r="E459" s="340"/>
      <c r="O459" s="341"/>
      <c r="P459" s="341"/>
      <c r="Q459" s="335"/>
    </row>
    <row r="460" spans="1:17" s="339" customFormat="1">
      <c r="A460" s="340"/>
      <c r="B460" s="340"/>
      <c r="D460" s="340"/>
      <c r="E460" s="340"/>
      <c r="O460" s="341"/>
      <c r="P460" s="341"/>
      <c r="Q460" s="335"/>
    </row>
    <row r="461" spans="1:17" s="339" customFormat="1">
      <c r="A461" s="340"/>
      <c r="B461" s="340"/>
      <c r="D461" s="340"/>
      <c r="E461" s="340"/>
      <c r="O461" s="341"/>
      <c r="P461" s="341"/>
      <c r="Q461" s="335"/>
    </row>
    <row r="462" spans="1:17" s="339" customFormat="1">
      <c r="A462" s="340"/>
      <c r="B462" s="340"/>
      <c r="D462" s="340"/>
      <c r="E462" s="340"/>
      <c r="O462" s="341"/>
      <c r="P462" s="341"/>
      <c r="Q462" s="335"/>
    </row>
    <row r="463" spans="1:17" s="339" customFormat="1">
      <c r="A463" s="340"/>
      <c r="B463" s="340"/>
      <c r="D463" s="340"/>
      <c r="E463" s="340"/>
      <c r="O463" s="341"/>
      <c r="P463" s="341"/>
      <c r="Q463" s="335"/>
    </row>
    <row r="464" spans="1:17" s="339" customFormat="1">
      <c r="A464" s="340"/>
      <c r="B464" s="340"/>
      <c r="D464" s="340"/>
      <c r="E464" s="340"/>
      <c r="O464" s="341"/>
      <c r="P464" s="341"/>
      <c r="Q464" s="335"/>
    </row>
    <row r="465" spans="1:17" s="339" customFormat="1">
      <c r="A465" s="340"/>
      <c r="B465" s="340"/>
      <c r="D465" s="340"/>
      <c r="E465" s="340"/>
      <c r="O465" s="341"/>
      <c r="P465" s="341"/>
      <c r="Q465" s="335"/>
    </row>
    <row r="466" spans="1:17" s="339" customFormat="1">
      <c r="A466" s="340"/>
      <c r="B466" s="340"/>
      <c r="D466" s="340"/>
      <c r="E466" s="340"/>
      <c r="O466" s="341"/>
      <c r="P466" s="341"/>
      <c r="Q466" s="335"/>
    </row>
    <row r="467" spans="1:17" s="339" customFormat="1">
      <c r="A467" s="340"/>
      <c r="B467" s="340"/>
      <c r="D467" s="340"/>
      <c r="E467" s="340"/>
      <c r="O467" s="341"/>
      <c r="P467" s="341"/>
      <c r="Q467" s="335"/>
    </row>
    <row r="468" spans="1:17" s="339" customFormat="1">
      <c r="A468" s="340"/>
      <c r="B468" s="340"/>
      <c r="D468" s="340"/>
      <c r="E468" s="340"/>
      <c r="O468" s="341"/>
      <c r="P468" s="341"/>
      <c r="Q468" s="335"/>
    </row>
    <row r="469" spans="1:17" s="339" customFormat="1">
      <c r="A469" s="340"/>
      <c r="B469" s="340"/>
      <c r="D469" s="340"/>
      <c r="E469" s="340"/>
      <c r="O469" s="341"/>
      <c r="P469" s="341"/>
      <c r="Q469" s="335"/>
    </row>
    <row r="470" spans="1:17" s="339" customFormat="1">
      <c r="A470" s="340"/>
      <c r="B470" s="340"/>
      <c r="D470" s="340"/>
      <c r="E470" s="340"/>
      <c r="O470" s="341"/>
      <c r="P470" s="341"/>
      <c r="Q470" s="335"/>
    </row>
    <row r="471" spans="1:17" s="339" customFormat="1">
      <c r="A471" s="340"/>
      <c r="B471" s="340"/>
      <c r="D471" s="340"/>
      <c r="E471" s="340"/>
      <c r="O471" s="341"/>
      <c r="P471" s="341"/>
      <c r="Q471" s="335"/>
    </row>
    <row r="472" spans="1:17" s="339" customFormat="1">
      <c r="A472" s="340"/>
      <c r="B472" s="340"/>
      <c r="D472" s="340"/>
      <c r="E472" s="340"/>
      <c r="O472" s="341"/>
      <c r="P472" s="341"/>
      <c r="Q472" s="335"/>
    </row>
    <row r="473" spans="1:17" s="339" customFormat="1">
      <c r="A473" s="340"/>
      <c r="B473" s="340"/>
      <c r="D473" s="340"/>
      <c r="E473" s="340"/>
      <c r="O473" s="341"/>
      <c r="P473" s="341"/>
      <c r="Q473" s="335"/>
    </row>
    <row r="474" spans="1:17" s="339" customFormat="1">
      <c r="A474" s="340"/>
      <c r="B474" s="340"/>
      <c r="D474" s="340"/>
      <c r="E474" s="340"/>
      <c r="O474" s="341"/>
      <c r="P474" s="341"/>
      <c r="Q474" s="335"/>
    </row>
    <row r="475" spans="1:17" s="339" customFormat="1">
      <c r="A475" s="340"/>
      <c r="B475" s="340"/>
      <c r="D475" s="340"/>
      <c r="E475" s="340"/>
      <c r="O475" s="341"/>
      <c r="P475" s="341"/>
      <c r="Q475" s="335"/>
    </row>
    <row r="476" spans="1:17" s="339" customFormat="1">
      <c r="A476" s="340"/>
      <c r="B476" s="340"/>
      <c r="D476" s="340"/>
      <c r="E476" s="340"/>
      <c r="O476" s="341"/>
      <c r="P476" s="341"/>
      <c r="Q476" s="335"/>
    </row>
    <row r="477" spans="1:17" s="339" customFormat="1">
      <c r="A477" s="340"/>
      <c r="B477" s="340"/>
      <c r="D477" s="340"/>
      <c r="E477" s="340"/>
      <c r="O477" s="341"/>
      <c r="P477" s="341"/>
      <c r="Q477" s="335"/>
    </row>
    <row r="478" spans="1:17" s="339" customFormat="1">
      <c r="A478" s="340"/>
      <c r="B478" s="340"/>
      <c r="D478" s="340"/>
      <c r="E478" s="340"/>
      <c r="O478" s="341"/>
      <c r="P478" s="341"/>
      <c r="Q478" s="335"/>
    </row>
    <row r="479" spans="1:17" s="339" customFormat="1">
      <c r="A479" s="340"/>
      <c r="B479" s="340"/>
      <c r="D479" s="340"/>
      <c r="E479" s="340"/>
      <c r="O479" s="341"/>
      <c r="P479" s="341"/>
      <c r="Q479" s="335"/>
    </row>
    <row r="480" spans="1:17" s="339" customFormat="1">
      <c r="A480" s="340"/>
      <c r="B480" s="340"/>
      <c r="D480" s="340"/>
      <c r="E480" s="340"/>
      <c r="O480" s="341"/>
      <c r="P480" s="341"/>
      <c r="Q480" s="335"/>
    </row>
    <row r="481" spans="1:17" s="339" customFormat="1">
      <c r="A481" s="340"/>
      <c r="B481" s="340"/>
      <c r="D481" s="340"/>
      <c r="E481" s="340"/>
      <c r="O481" s="341"/>
      <c r="P481" s="341"/>
      <c r="Q481" s="335"/>
    </row>
    <row r="482" spans="1:17" s="339" customFormat="1">
      <c r="A482" s="340"/>
      <c r="B482" s="340"/>
      <c r="D482" s="340"/>
      <c r="E482" s="340"/>
      <c r="O482" s="341"/>
      <c r="P482" s="341"/>
      <c r="Q482" s="335"/>
    </row>
    <row r="483" spans="1:17" s="339" customFormat="1">
      <c r="A483" s="340"/>
      <c r="B483" s="340"/>
      <c r="D483" s="340"/>
      <c r="E483" s="340"/>
      <c r="O483" s="341"/>
      <c r="P483" s="341"/>
      <c r="Q483" s="335"/>
    </row>
    <row r="484" spans="1:17" s="339" customFormat="1">
      <c r="A484" s="340"/>
      <c r="B484" s="340"/>
      <c r="D484" s="340"/>
      <c r="E484" s="340"/>
      <c r="O484" s="341"/>
      <c r="P484" s="341"/>
      <c r="Q484" s="335"/>
    </row>
    <row r="485" spans="1:17" s="339" customFormat="1">
      <c r="A485" s="340"/>
      <c r="B485" s="340"/>
      <c r="D485" s="340"/>
      <c r="E485" s="340"/>
      <c r="O485" s="341"/>
      <c r="P485" s="341"/>
      <c r="Q485" s="335"/>
    </row>
    <row r="486" spans="1:17" s="339" customFormat="1">
      <c r="A486" s="340"/>
      <c r="B486" s="340"/>
      <c r="D486" s="340"/>
      <c r="E486" s="340"/>
      <c r="O486" s="341"/>
      <c r="P486" s="341"/>
      <c r="Q486" s="335"/>
    </row>
    <row r="487" spans="1:17" s="339" customFormat="1">
      <c r="A487" s="340"/>
      <c r="B487" s="340"/>
      <c r="D487" s="340"/>
      <c r="E487" s="340"/>
      <c r="O487" s="341"/>
      <c r="P487" s="341"/>
      <c r="Q487" s="335"/>
    </row>
    <row r="488" spans="1:17" s="339" customFormat="1">
      <c r="A488" s="340"/>
      <c r="B488" s="340"/>
      <c r="D488" s="340"/>
      <c r="E488" s="340"/>
      <c r="O488" s="341"/>
      <c r="P488" s="341"/>
      <c r="Q488" s="335"/>
    </row>
    <row r="489" spans="1:17" s="339" customFormat="1">
      <c r="A489" s="340"/>
      <c r="B489" s="340"/>
      <c r="D489" s="340"/>
      <c r="E489" s="340"/>
      <c r="O489" s="341"/>
      <c r="P489" s="341"/>
      <c r="Q489" s="335"/>
    </row>
    <row r="490" spans="1:17" s="339" customFormat="1">
      <c r="A490" s="340"/>
      <c r="B490" s="340"/>
      <c r="D490" s="340"/>
      <c r="E490" s="340"/>
      <c r="O490" s="341"/>
      <c r="P490" s="341"/>
      <c r="Q490" s="335"/>
    </row>
    <row r="491" spans="1:17" s="339" customFormat="1">
      <c r="A491" s="340"/>
      <c r="B491" s="340"/>
      <c r="D491" s="340"/>
      <c r="E491" s="340"/>
      <c r="O491" s="341"/>
      <c r="P491" s="341"/>
      <c r="Q491" s="335"/>
    </row>
    <row r="492" spans="1:17" s="339" customFormat="1">
      <c r="A492" s="340"/>
      <c r="B492" s="340"/>
      <c r="D492" s="340"/>
      <c r="E492" s="340"/>
      <c r="O492" s="341"/>
      <c r="P492" s="341"/>
      <c r="Q492" s="335"/>
    </row>
    <row r="493" spans="1:17" s="339" customFormat="1">
      <c r="A493" s="340"/>
      <c r="B493" s="340"/>
      <c r="D493" s="340"/>
      <c r="E493" s="340"/>
      <c r="O493" s="341"/>
      <c r="P493" s="341"/>
      <c r="Q493" s="335"/>
    </row>
    <row r="494" spans="1:17" s="339" customFormat="1">
      <c r="A494" s="340"/>
      <c r="B494" s="340"/>
      <c r="D494" s="340"/>
      <c r="E494" s="340"/>
      <c r="O494" s="341"/>
      <c r="P494" s="341"/>
      <c r="Q494" s="335"/>
    </row>
    <row r="495" spans="1:17" s="339" customFormat="1">
      <c r="A495" s="340"/>
      <c r="B495" s="340"/>
      <c r="D495" s="340"/>
      <c r="E495" s="340"/>
      <c r="O495" s="341"/>
      <c r="P495" s="341"/>
      <c r="Q495" s="335"/>
    </row>
    <row r="496" spans="1:17" s="339" customFormat="1">
      <c r="A496" s="340"/>
      <c r="B496" s="340"/>
      <c r="D496" s="340"/>
      <c r="E496" s="340"/>
      <c r="O496" s="341"/>
      <c r="P496" s="341"/>
      <c r="Q496" s="335"/>
    </row>
    <row r="497" spans="1:17" s="339" customFormat="1">
      <c r="A497" s="340"/>
      <c r="B497" s="340"/>
      <c r="D497" s="340"/>
      <c r="E497" s="340"/>
      <c r="O497" s="341"/>
      <c r="P497" s="341"/>
      <c r="Q497" s="335"/>
    </row>
    <row r="498" spans="1:17">
      <c r="O498" s="341"/>
      <c r="P498" s="341"/>
      <c r="Q498" s="335"/>
    </row>
    <row r="499" spans="1:17">
      <c r="O499" s="341"/>
      <c r="P499" s="341"/>
      <c r="Q499" s="335"/>
    </row>
    <row r="500" spans="1:17">
      <c r="O500" s="341"/>
      <c r="P500" s="341"/>
      <c r="Q500" s="335"/>
    </row>
    <row r="501" spans="1:17">
      <c r="O501" s="341"/>
      <c r="P501" s="341"/>
      <c r="Q501" s="335"/>
    </row>
    <row r="502" spans="1:17">
      <c r="O502" s="341"/>
      <c r="P502" s="341"/>
      <c r="Q502" s="335"/>
    </row>
    <row r="503" spans="1:17">
      <c r="O503" s="341"/>
      <c r="P503" s="341"/>
      <c r="Q503" s="335"/>
    </row>
    <row r="504" spans="1:17">
      <c r="O504" s="341"/>
      <c r="P504" s="341"/>
      <c r="Q504" s="335"/>
    </row>
    <row r="505" spans="1:17">
      <c r="O505" s="341"/>
      <c r="P505" s="341"/>
      <c r="Q505" s="335"/>
    </row>
    <row r="506" spans="1:17">
      <c r="O506" s="341"/>
      <c r="P506" s="341"/>
      <c r="Q506" s="335"/>
    </row>
    <row r="507" spans="1:17">
      <c r="O507" s="341"/>
      <c r="P507" s="341"/>
      <c r="Q507" s="335"/>
    </row>
    <row r="508" spans="1:17">
      <c r="O508" s="341"/>
      <c r="P508" s="341"/>
      <c r="Q508" s="335"/>
    </row>
    <row r="509" spans="1:17">
      <c r="O509" s="341"/>
      <c r="P509" s="341"/>
      <c r="Q509" s="335"/>
    </row>
    <row r="510" spans="1:17">
      <c r="O510" s="341"/>
      <c r="P510" s="341"/>
      <c r="Q510" s="335"/>
    </row>
    <row r="511" spans="1:17">
      <c r="O511" s="341"/>
      <c r="P511" s="341"/>
      <c r="Q511" s="335"/>
    </row>
    <row r="512" spans="1:17">
      <c r="O512" s="341"/>
      <c r="P512" s="341"/>
      <c r="Q512" s="335"/>
    </row>
    <row r="513" spans="1:17">
      <c r="O513" s="341"/>
      <c r="P513" s="341"/>
      <c r="Q513" s="335"/>
    </row>
    <row r="514" spans="1:17" s="339" customFormat="1">
      <c r="A514" s="340"/>
      <c r="B514" s="340"/>
      <c r="D514" s="340"/>
      <c r="E514" s="340"/>
      <c r="O514" s="341"/>
      <c r="P514" s="341"/>
      <c r="Q514" s="335"/>
    </row>
    <row r="515" spans="1:17" s="339" customFormat="1">
      <c r="A515" s="340"/>
      <c r="B515" s="340"/>
      <c r="D515" s="340"/>
      <c r="E515" s="340"/>
      <c r="O515" s="341"/>
      <c r="P515" s="341"/>
      <c r="Q515" s="335"/>
    </row>
    <row r="516" spans="1:17" s="339" customFormat="1">
      <c r="A516" s="340"/>
      <c r="B516" s="340"/>
      <c r="D516" s="340"/>
      <c r="E516" s="340"/>
      <c r="O516" s="341"/>
      <c r="P516" s="341"/>
      <c r="Q516" s="335"/>
    </row>
    <row r="517" spans="1:17" s="339" customFormat="1">
      <c r="A517" s="340"/>
      <c r="B517" s="340"/>
      <c r="D517" s="340"/>
      <c r="E517" s="340"/>
      <c r="O517" s="341"/>
      <c r="P517" s="341"/>
      <c r="Q517" s="335"/>
    </row>
    <row r="518" spans="1:17" s="339" customFormat="1">
      <c r="A518" s="340"/>
      <c r="B518" s="340"/>
      <c r="D518" s="340"/>
      <c r="E518" s="340"/>
      <c r="O518" s="341"/>
      <c r="P518" s="341"/>
      <c r="Q518" s="335"/>
    </row>
    <row r="519" spans="1:17" s="339" customFormat="1">
      <c r="A519" s="340"/>
      <c r="B519" s="340"/>
      <c r="D519" s="340"/>
      <c r="E519" s="340"/>
      <c r="O519" s="341"/>
      <c r="P519" s="341"/>
      <c r="Q519" s="335"/>
    </row>
    <row r="520" spans="1:17" s="339" customFormat="1">
      <c r="A520" s="340"/>
      <c r="B520" s="340"/>
      <c r="D520" s="340"/>
      <c r="E520" s="340"/>
      <c r="O520" s="341"/>
      <c r="P520" s="341"/>
      <c r="Q520" s="335"/>
    </row>
    <row r="521" spans="1:17" s="339" customFormat="1">
      <c r="A521" s="340"/>
      <c r="B521" s="340"/>
      <c r="D521" s="340"/>
      <c r="E521" s="340"/>
      <c r="O521" s="341"/>
      <c r="P521" s="341"/>
      <c r="Q521" s="335"/>
    </row>
    <row r="522" spans="1:17" s="339" customFormat="1">
      <c r="A522" s="340"/>
      <c r="B522" s="340"/>
      <c r="D522" s="340"/>
      <c r="E522" s="340"/>
      <c r="O522" s="341"/>
      <c r="P522" s="341"/>
      <c r="Q522" s="335"/>
    </row>
    <row r="523" spans="1:17" s="339" customFormat="1">
      <c r="A523" s="340"/>
      <c r="B523" s="340"/>
      <c r="D523" s="340"/>
      <c r="E523" s="340"/>
      <c r="O523" s="341"/>
      <c r="P523" s="341"/>
      <c r="Q523" s="335"/>
    </row>
    <row r="524" spans="1:17" s="339" customFormat="1">
      <c r="A524" s="340"/>
      <c r="B524" s="340"/>
      <c r="D524" s="340"/>
      <c r="E524" s="340"/>
      <c r="O524" s="341"/>
      <c r="P524" s="341"/>
      <c r="Q524" s="335"/>
    </row>
    <row r="525" spans="1:17" s="339" customFormat="1">
      <c r="A525" s="340"/>
      <c r="B525" s="340"/>
      <c r="D525" s="340"/>
      <c r="E525" s="340"/>
      <c r="O525" s="341"/>
      <c r="P525" s="341"/>
      <c r="Q525" s="335"/>
    </row>
    <row r="526" spans="1:17" s="339" customFormat="1">
      <c r="A526" s="340"/>
      <c r="B526" s="340"/>
      <c r="D526" s="340"/>
      <c r="E526" s="340"/>
      <c r="O526" s="341"/>
      <c r="P526" s="341"/>
      <c r="Q526" s="335"/>
    </row>
    <row r="527" spans="1:17" s="339" customFormat="1">
      <c r="A527" s="340"/>
      <c r="B527" s="340"/>
      <c r="D527" s="340"/>
      <c r="E527" s="340"/>
      <c r="O527" s="341"/>
      <c r="P527" s="341"/>
      <c r="Q527" s="335"/>
    </row>
    <row r="528" spans="1:17" s="339" customFormat="1">
      <c r="A528" s="340"/>
      <c r="B528" s="340"/>
      <c r="D528" s="340"/>
      <c r="E528" s="340"/>
      <c r="O528" s="341"/>
      <c r="P528" s="341"/>
      <c r="Q528" s="335"/>
    </row>
    <row r="529" spans="1:17" s="339" customFormat="1">
      <c r="A529" s="340"/>
      <c r="B529" s="340"/>
      <c r="D529" s="340"/>
      <c r="E529" s="340"/>
      <c r="O529" s="341"/>
      <c r="P529" s="341"/>
      <c r="Q529" s="335"/>
    </row>
    <row r="530" spans="1:17" s="339" customFormat="1">
      <c r="A530" s="340"/>
      <c r="B530" s="340"/>
      <c r="D530" s="340"/>
      <c r="E530" s="340"/>
      <c r="O530" s="341"/>
      <c r="P530" s="341"/>
      <c r="Q530" s="335"/>
    </row>
    <row r="531" spans="1:17" s="339" customFormat="1">
      <c r="A531" s="340"/>
      <c r="B531" s="340"/>
      <c r="D531" s="340"/>
      <c r="E531" s="340"/>
      <c r="O531" s="341"/>
      <c r="P531" s="341"/>
      <c r="Q531" s="335"/>
    </row>
    <row r="532" spans="1:17" s="339" customFormat="1">
      <c r="A532" s="340"/>
      <c r="B532" s="340"/>
      <c r="D532" s="340"/>
      <c r="E532" s="340"/>
      <c r="O532" s="341"/>
      <c r="P532" s="341"/>
      <c r="Q532" s="335"/>
    </row>
    <row r="533" spans="1:17" s="339" customFormat="1">
      <c r="A533" s="340"/>
      <c r="B533" s="340"/>
      <c r="D533" s="340"/>
      <c r="E533" s="340"/>
      <c r="O533" s="341"/>
      <c r="P533" s="341"/>
      <c r="Q533" s="335"/>
    </row>
    <row r="534" spans="1:17" s="339" customFormat="1">
      <c r="A534" s="340"/>
      <c r="B534" s="340"/>
      <c r="D534" s="340"/>
      <c r="E534" s="340"/>
      <c r="O534" s="341"/>
      <c r="P534" s="341"/>
      <c r="Q534" s="335"/>
    </row>
    <row r="535" spans="1:17" s="339" customFormat="1">
      <c r="A535" s="340"/>
      <c r="B535" s="340"/>
      <c r="D535" s="340"/>
      <c r="E535" s="340"/>
      <c r="O535" s="341"/>
      <c r="P535" s="341"/>
      <c r="Q535" s="335"/>
    </row>
    <row r="536" spans="1:17" s="339" customFormat="1">
      <c r="A536" s="340"/>
      <c r="B536" s="340"/>
      <c r="D536" s="340"/>
      <c r="E536" s="340"/>
      <c r="O536" s="341"/>
      <c r="P536" s="341"/>
      <c r="Q536" s="335"/>
    </row>
    <row r="537" spans="1:17" s="339" customFormat="1">
      <c r="A537" s="340"/>
      <c r="B537" s="340"/>
      <c r="D537" s="340"/>
      <c r="E537" s="340"/>
      <c r="O537" s="341"/>
      <c r="P537" s="341"/>
      <c r="Q537" s="335"/>
    </row>
    <row r="538" spans="1:17" s="339" customFormat="1">
      <c r="A538" s="340"/>
      <c r="B538" s="340"/>
      <c r="D538" s="340"/>
      <c r="E538" s="340"/>
      <c r="O538" s="341"/>
      <c r="P538" s="341"/>
      <c r="Q538" s="335"/>
    </row>
    <row r="539" spans="1:17" s="339" customFormat="1">
      <c r="A539" s="340"/>
      <c r="B539" s="340"/>
      <c r="D539" s="340"/>
      <c r="E539" s="340"/>
      <c r="O539" s="341"/>
      <c r="P539" s="341"/>
      <c r="Q539" s="335"/>
    </row>
    <row r="540" spans="1:17" s="339" customFormat="1">
      <c r="A540" s="340"/>
      <c r="B540" s="340"/>
      <c r="D540" s="340"/>
      <c r="E540" s="340"/>
      <c r="O540" s="341"/>
      <c r="P540" s="341"/>
      <c r="Q540" s="335"/>
    </row>
    <row r="541" spans="1:17" s="339" customFormat="1">
      <c r="A541" s="340"/>
      <c r="B541" s="340"/>
      <c r="D541" s="340"/>
      <c r="E541" s="340"/>
      <c r="O541" s="341"/>
      <c r="P541" s="341"/>
      <c r="Q541" s="335"/>
    </row>
    <row r="542" spans="1:17" s="339" customFormat="1">
      <c r="A542" s="340"/>
      <c r="B542" s="340"/>
      <c r="D542" s="340"/>
      <c r="E542" s="340"/>
      <c r="O542" s="341"/>
      <c r="P542" s="341"/>
      <c r="Q542" s="335"/>
    </row>
    <row r="543" spans="1:17" s="339" customFormat="1">
      <c r="A543" s="340"/>
      <c r="B543" s="340"/>
      <c r="D543" s="340"/>
      <c r="E543" s="340"/>
      <c r="O543" s="341"/>
      <c r="P543" s="341"/>
      <c r="Q543" s="335"/>
    </row>
    <row r="544" spans="1:17" s="339" customFormat="1">
      <c r="A544" s="340"/>
      <c r="B544" s="340"/>
      <c r="D544" s="340"/>
      <c r="E544" s="340"/>
      <c r="O544" s="341"/>
      <c r="P544" s="341"/>
      <c r="Q544" s="335"/>
    </row>
    <row r="545" spans="1:17" s="339" customFormat="1">
      <c r="A545" s="340"/>
      <c r="B545" s="340"/>
      <c r="D545" s="340"/>
      <c r="E545" s="340"/>
      <c r="O545" s="341"/>
      <c r="P545" s="341"/>
      <c r="Q545" s="335"/>
    </row>
    <row r="546" spans="1:17" s="339" customFormat="1">
      <c r="A546" s="340"/>
      <c r="B546" s="340"/>
      <c r="D546" s="340"/>
      <c r="E546" s="340"/>
      <c r="O546" s="341"/>
      <c r="P546" s="341"/>
      <c r="Q546" s="335"/>
    </row>
    <row r="547" spans="1:17" s="339" customFormat="1">
      <c r="A547" s="340"/>
      <c r="B547" s="340"/>
      <c r="D547" s="340"/>
      <c r="E547" s="340"/>
      <c r="O547" s="341"/>
      <c r="P547" s="341"/>
      <c r="Q547" s="335"/>
    </row>
    <row r="548" spans="1:17" s="339" customFormat="1">
      <c r="A548" s="340"/>
      <c r="B548" s="340"/>
      <c r="D548" s="340"/>
      <c r="E548" s="340"/>
      <c r="O548" s="341"/>
      <c r="P548" s="341"/>
      <c r="Q548" s="335"/>
    </row>
    <row r="549" spans="1:17" s="339" customFormat="1">
      <c r="A549" s="340"/>
      <c r="B549" s="340"/>
      <c r="D549" s="340"/>
      <c r="E549" s="340"/>
      <c r="O549" s="341"/>
      <c r="P549" s="341"/>
      <c r="Q549" s="335"/>
    </row>
    <row r="550" spans="1:17" s="339" customFormat="1">
      <c r="A550" s="340"/>
      <c r="B550" s="340"/>
      <c r="D550" s="340"/>
      <c r="E550" s="340"/>
      <c r="O550" s="341"/>
      <c r="P550" s="341"/>
      <c r="Q550" s="335"/>
    </row>
    <row r="551" spans="1:17" s="339" customFormat="1">
      <c r="A551" s="340"/>
      <c r="B551" s="340"/>
      <c r="D551" s="340"/>
      <c r="E551" s="340"/>
      <c r="O551" s="341"/>
      <c r="P551" s="341"/>
      <c r="Q551" s="335"/>
    </row>
    <row r="552" spans="1:17" s="339" customFormat="1">
      <c r="A552" s="340"/>
      <c r="B552" s="340"/>
      <c r="D552" s="340"/>
      <c r="E552" s="340"/>
      <c r="O552" s="341"/>
      <c r="P552" s="341"/>
      <c r="Q552" s="335"/>
    </row>
    <row r="553" spans="1:17" s="339" customFormat="1">
      <c r="A553" s="340"/>
      <c r="B553" s="340"/>
      <c r="D553" s="340"/>
      <c r="E553" s="340"/>
      <c r="O553" s="341"/>
      <c r="P553" s="341"/>
      <c r="Q553" s="335"/>
    </row>
    <row r="554" spans="1:17" s="339" customFormat="1">
      <c r="A554" s="340"/>
      <c r="B554" s="340"/>
      <c r="D554" s="340"/>
      <c r="E554" s="340"/>
      <c r="O554" s="341"/>
      <c r="P554" s="341"/>
      <c r="Q554" s="335"/>
    </row>
    <row r="555" spans="1:17" s="339" customFormat="1">
      <c r="A555" s="340"/>
      <c r="B555" s="340"/>
      <c r="D555" s="340"/>
      <c r="E555" s="340"/>
      <c r="O555" s="341"/>
      <c r="P555" s="341"/>
      <c r="Q555" s="335"/>
    </row>
    <row r="556" spans="1:17" s="339" customFormat="1">
      <c r="A556" s="340"/>
      <c r="B556" s="340"/>
      <c r="D556" s="340"/>
      <c r="E556" s="340"/>
      <c r="O556" s="341"/>
      <c r="P556" s="341"/>
      <c r="Q556" s="335"/>
    </row>
    <row r="557" spans="1:17" s="339" customFormat="1">
      <c r="A557" s="340"/>
      <c r="B557" s="340"/>
      <c r="D557" s="340"/>
      <c r="E557" s="340"/>
      <c r="O557" s="341"/>
      <c r="P557" s="341"/>
      <c r="Q557" s="335"/>
    </row>
    <row r="558" spans="1:17" s="339" customFormat="1">
      <c r="A558" s="340"/>
      <c r="B558" s="340"/>
      <c r="D558" s="340"/>
      <c r="E558" s="340"/>
      <c r="O558" s="341"/>
      <c r="P558" s="341"/>
      <c r="Q558" s="335"/>
    </row>
    <row r="559" spans="1:17" s="339" customFormat="1">
      <c r="A559" s="340"/>
      <c r="B559" s="340"/>
      <c r="D559" s="340"/>
      <c r="E559" s="340"/>
      <c r="O559" s="341"/>
      <c r="P559" s="341"/>
      <c r="Q559" s="335"/>
    </row>
    <row r="560" spans="1:17" s="339" customFormat="1">
      <c r="A560" s="340"/>
      <c r="B560" s="340"/>
      <c r="D560" s="340"/>
      <c r="E560" s="340"/>
      <c r="O560" s="341"/>
      <c r="P560" s="341"/>
      <c r="Q560" s="335"/>
    </row>
    <row r="561" spans="1:17" s="339" customFormat="1">
      <c r="A561" s="340"/>
      <c r="B561" s="340"/>
      <c r="D561" s="340"/>
      <c r="E561" s="340"/>
      <c r="O561" s="341"/>
      <c r="P561" s="341"/>
      <c r="Q561" s="335"/>
    </row>
    <row r="562" spans="1:17" s="339" customFormat="1">
      <c r="A562" s="340"/>
      <c r="B562" s="340"/>
      <c r="D562" s="340"/>
      <c r="E562" s="340"/>
      <c r="O562" s="341"/>
      <c r="P562" s="341"/>
      <c r="Q562" s="335"/>
    </row>
    <row r="563" spans="1:17" s="339" customFormat="1">
      <c r="A563" s="340"/>
      <c r="B563" s="340"/>
      <c r="D563" s="340"/>
      <c r="E563" s="340"/>
      <c r="O563" s="341"/>
      <c r="P563" s="341"/>
      <c r="Q563" s="335"/>
    </row>
    <row r="564" spans="1:17" s="339" customFormat="1">
      <c r="A564" s="340"/>
      <c r="B564" s="340"/>
      <c r="D564" s="340"/>
      <c r="E564" s="340"/>
      <c r="O564" s="341"/>
      <c r="P564" s="341"/>
      <c r="Q564" s="335"/>
    </row>
    <row r="565" spans="1:17" s="339" customFormat="1">
      <c r="A565" s="340"/>
      <c r="B565" s="340"/>
      <c r="D565" s="340"/>
      <c r="E565" s="340"/>
      <c r="O565" s="341"/>
      <c r="P565" s="341"/>
      <c r="Q565" s="335"/>
    </row>
    <row r="566" spans="1:17" s="339" customFormat="1">
      <c r="A566" s="340"/>
      <c r="B566" s="340"/>
      <c r="D566" s="340"/>
      <c r="E566" s="340"/>
      <c r="O566" s="341"/>
      <c r="P566" s="341"/>
      <c r="Q566" s="335"/>
    </row>
    <row r="567" spans="1:17" s="339" customFormat="1">
      <c r="A567" s="340"/>
      <c r="B567" s="340"/>
      <c r="D567" s="340"/>
      <c r="E567" s="340"/>
      <c r="O567" s="341"/>
      <c r="P567" s="341"/>
      <c r="Q567" s="335"/>
    </row>
    <row r="568" spans="1:17" s="339" customFormat="1">
      <c r="A568" s="340"/>
      <c r="B568" s="340"/>
      <c r="D568" s="340"/>
      <c r="E568" s="340"/>
      <c r="O568" s="341"/>
      <c r="P568" s="341"/>
      <c r="Q568" s="335"/>
    </row>
    <row r="569" spans="1:17" s="339" customFormat="1">
      <c r="A569" s="340"/>
      <c r="B569" s="340"/>
      <c r="D569" s="340"/>
      <c r="E569" s="340"/>
      <c r="O569" s="341"/>
      <c r="P569" s="341"/>
      <c r="Q569" s="335"/>
    </row>
    <row r="570" spans="1:17" s="339" customFormat="1">
      <c r="A570" s="340"/>
      <c r="B570" s="340"/>
      <c r="D570" s="340"/>
      <c r="E570" s="340"/>
      <c r="O570" s="341"/>
      <c r="P570" s="341"/>
      <c r="Q570" s="335"/>
    </row>
    <row r="571" spans="1:17" s="339" customFormat="1">
      <c r="A571" s="340"/>
      <c r="B571" s="340"/>
      <c r="D571" s="340"/>
      <c r="E571" s="340"/>
      <c r="O571" s="341"/>
      <c r="P571" s="341"/>
      <c r="Q571" s="335"/>
    </row>
    <row r="572" spans="1:17" s="339" customFormat="1">
      <c r="A572" s="340"/>
      <c r="B572" s="340"/>
      <c r="D572" s="340"/>
      <c r="E572" s="340"/>
      <c r="O572" s="341"/>
      <c r="P572" s="341"/>
      <c r="Q572" s="335"/>
    </row>
    <row r="573" spans="1:17" s="339" customFormat="1">
      <c r="A573" s="340"/>
      <c r="B573" s="340"/>
      <c r="D573" s="340"/>
      <c r="E573" s="340"/>
      <c r="O573" s="341"/>
      <c r="P573" s="341"/>
      <c r="Q573" s="335"/>
    </row>
    <row r="574" spans="1:17" s="339" customFormat="1">
      <c r="A574" s="340"/>
      <c r="B574" s="340"/>
      <c r="D574" s="340"/>
      <c r="E574" s="340"/>
      <c r="O574" s="341"/>
      <c r="P574" s="341"/>
      <c r="Q574" s="335"/>
    </row>
    <row r="575" spans="1:17" s="339" customFormat="1">
      <c r="A575" s="340"/>
      <c r="B575" s="340"/>
      <c r="D575" s="340"/>
      <c r="E575" s="340"/>
      <c r="O575" s="341"/>
      <c r="P575" s="341"/>
      <c r="Q575" s="335"/>
    </row>
    <row r="576" spans="1:17" s="339" customFormat="1">
      <c r="A576" s="340"/>
      <c r="B576" s="340"/>
      <c r="D576" s="340"/>
      <c r="E576" s="340"/>
      <c r="O576" s="341"/>
      <c r="P576" s="341"/>
      <c r="Q576" s="335"/>
    </row>
    <row r="577" spans="1:17" s="339" customFormat="1">
      <c r="A577" s="340"/>
      <c r="B577" s="340"/>
      <c r="D577" s="340"/>
      <c r="E577" s="340"/>
      <c r="O577" s="341"/>
      <c r="P577" s="341"/>
      <c r="Q577" s="335"/>
    </row>
    <row r="578" spans="1:17" s="339" customFormat="1">
      <c r="A578" s="340"/>
      <c r="B578" s="340"/>
      <c r="D578" s="340"/>
      <c r="E578" s="340"/>
      <c r="O578" s="341"/>
      <c r="P578" s="341"/>
      <c r="Q578" s="335"/>
    </row>
    <row r="579" spans="1:17" s="339" customFormat="1">
      <c r="A579" s="340"/>
      <c r="B579" s="340"/>
      <c r="D579" s="340"/>
      <c r="E579" s="340"/>
      <c r="O579" s="341"/>
      <c r="P579" s="341"/>
      <c r="Q579" s="335"/>
    </row>
    <row r="580" spans="1:17" s="339" customFormat="1">
      <c r="A580" s="340"/>
      <c r="B580" s="340"/>
      <c r="D580" s="340"/>
      <c r="E580" s="340"/>
      <c r="O580" s="341"/>
      <c r="P580" s="341"/>
      <c r="Q580" s="335"/>
    </row>
    <row r="581" spans="1:17" s="339" customFormat="1">
      <c r="A581" s="340"/>
      <c r="B581" s="340"/>
      <c r="D581" s="340"/>
      <c r="E581" s="340"/>
      <c r="O581" s="341"/>
      <c r="P581" s="341"/>
      <c r="Q581" s="335"/>
    </row>
    <row r="582" spans="1:17" s="339" customFormat="1">
      <c r="A582" s="340"/>
      <c r="B582" s="340"/>
      <c r="D582" s="340"/>
      <c r="E582" s="340"/>
      <c r="O582" s="341"/>
      <c r="P582" s="341"/>
      <c r="Q582" s="335"/>
    </row>
    <row r="583" spans="1:17" s="339" customFormat="1">
      <c r="A583" s="340"/>
      <c r="B583" s="340"/>
      <c r="D583" s="340"/>
      <c r="E583" s="340"/>
      <c r="O583" s="341"/>
      <c r="P583" s="341"/>
      <c r="Q583" s="335"/>
    </row>
    <row r="584" spans="1:17" s="339" customFormat="1">
      <c r="A584" s="340"/>
      <c r="B584" s="340"/>
      <c r="D584" s="340"/>
      <c r="E584" s="340"/>
      <c r="O584" s="341"/>
      <c r="P584" s="341"/>
      <c r="Q584" s="335"/>
    </row>
    <row r="585" spans="1:17" s="339" customFormat="1">
      <c r="A585" s="340"/>
      <c r="B585" s="340"/>
      <c r="D585" s="340"/>
      <c r="E585" s="340"/>
      <c r="O585" s="341"/>
      <c r="P585" s="341"/>
      <c r="Q585" s="335"/>
    </row>
    <row r="586" spans="1:17" s="339" customFormat="1">
      <c r="A586" s="340"/>
      <c r="B586" s="340"/>
      <c r="D586" s="340"/>
      <c r="E586" s="340"/>
      <c r="O586" s="341"/>
      <c r="P586" s="341"/>
      <c r="Q586" s="335"/>
    </row>
    <row r="587" spans="1:17" s="339" customFormat="1">
      <c r="A587" s="340"/>
      <c r="B587" s="340"/>
      <c r="D587" s="340"/>
      <c r="E587" s="340"/>
      <c r="O587" s="341"/>
      <c r="P587" s="341"/>
      <c r="Q587" s="335"/>
    </row>
    <row r="588" spans="1:17" s="339" customFormat="1">
      <c r="A588" s="340"/>
      <c r="B588" s="340"/>
      <c r="D588" s="340"/>
      <c r="E588" s="340"/>
      <c r="O588" s="341"/>
      <c r="P588" s="341"/>
      <c r="Q588" s="335"/>
    </row>
    <row r="589" spans="1:17" s="339" customFormat="1">
      <c r="A589" s="340"/>
      <c r="B589" s="340"/>
      <c r="D589" s="340"/>
      <c r="E589" s="340"/>
      <c r="O589" s="341"/>
      <c r="P589" s="341"/>
      <c r="Q589" s="335"/>
    </row>
    <row r="590" spans="1:17" s="339" customFormat="1">
      <c r="A590" s="340"/>
      <c r="B590" s="340"/>
      <c r="D590" s="340"/>
      <c r="E590" s="340"/>
      <c r="O590" s="341"/>
      <c r="P590" s="341"/>
      <c r="Q590" s="335"/>
    </row>
    <row r="591" spans="1:17" s="339" customFormat="1">
      <c r="A591" s="340"/>
      <c r="B591" s="340"/>
      <c r="D591" s="340"/>
      <c r="E591" s="340"/>
      <c r="O591" s="341"/>
      <c r="P591" s="341"/>
      <c r="Q591" s="335"/>
    </row>
    <row r="592" spans="1:17" s="339" customFormat="1">
      <c r="A592" s="340"/>
      <c r="B592" s="340"/>
      <c r="D592" s="340"/>
      <c r="E592" s="340"/>
      <c r="O592" s="341"/>
      <c r="P592" s="341"/>
      <c r="Q592" s="335"/>
    </row>
    <row r="593" spans="1:17" s="339" customFormat="1">
      <c r="A593" s="340"/>
      <c r="B593" s="340"/>
      <c r="D593" s="340"/>
      <c r="E593" s="340"/>
      <c r="O593" s="341"/>
      <c r="P593" s="341"/>
      <c r="Q593" s="335"/>
    </row>
    <row r="594" spans="1:17" s="339" customFormat="1">
      <c r="A594" s="340"/>
      <c r="B594" s="340"/>
      <c r="D594" s="340"/>
      <c r="E594" s="340"/>
      <c r="O594" s="341"/>
      <c r="P594" s="341"/>
      <c r="Q594" s="335"/>
    </row>
    <row r="595" spans="1:17" s="339" customFormat="1">
      <c r="A595" s="340"/>
      <c r="B595" s="340"/>
      <c r="D595" s="340"/>
      <c r="E595" s="340"/>
      <c r="O595" s="341"/>
      <c r="P595" s="341"/>
      <c r="Q595" s="335"/>
    </row>
    <row r="596" spans="1:17" s="339" customFormat="1">
      <c r="A596" s="340"/>
      <c r="B596" s="340"/>
      <c r="D596" s="340"/>
      <c r="E596" s="340"/>
      <c r="O596" s="341"/>
      <c r="P596" s="341"/>
      <c r="Q596" s="335"/>
    </row>
    <row r="597" spans="1:17" s="339" customFormat="1">
      <c r="A597" s="340"/>
      <c r="B597" s="340"/>
      <c r="D597" s="340"/>
      <c r="E597" s="340"/>
      <c r="O597" s="341"/>
      <c r="P597" s="341"/>
      <c r="Q597" s="335"/>
    </row>
    <row r="598" spans="1:17" s="339" customFormat="1">
      <c r="A598" s="340"/>
      <c r="B598" s="340"/>
      <c r="D598" s="340"/>
      <c r="E598" s="340"/>
      <c r="O598" s="341"/>
      <c r="P598" s="341"/>
      <c r="Q598" s="335"/>
    </row>
    <row r="599" spans="1:17" s="339" customFormat="1">
      <c r="A599" s="340"/>
      <c r="B599" s="340"/>
      <c r="D599" s="340"/>
      <c r="E599" s="340"/>
      <c r="O599" s="341"/>
      <c r="P599" s="341"/>
      <c r="Q599" s="335"/>
    </row>
    <row r="600" spans="1:17" s="339" customFormat="1">
      <c r="A600" s="340"/>
      <c r="B600" s="340"/>
      <c r="D600" s="340"/>
      <c r="E600" s="340"/>
      <c r="O600" s="341"/>
      <c r="P600" s="341"/>
      <c r="Q600" s="335"/>
    </row>
    <row r="601" spans="1:17" s="339" customFormat="1">
      <c r="A601" s="340"/>
      <c r="B601" s="340"/>
      <c r="D601" s="340"/>
      <c r="E601" s="340"/>
      <c r="O601" s="341"/>
      <c r="P601" s="341"/>
      <c r="Q601" s="335"/>
    </row>
    <row r="602" spans="1:17" s="339" customFormat="1">
      <c r="A602" s="340"/>
      <c r="B602" s="340"/>
      <c r="D602" s="340"/>
      <c r="E602" s="340"/>
      <c r="O602" s="341"/>
      <c r="P602" s="341"/>
      <c r="Q602" s="335"/>
    </row>
    <row r="603" spans="1:17" s="339" customFormat="1">
      <c r="A603" s="340"/>
      <c r="B603" s="340"/>
      <c r="D603" s="340"/>
      <c r="E603" s="340"/>
      <c r="O603" s="341"/>
      <c r="P603" s="341"/>
      <c r="Q603" s="335"/>
    </row>
    <row r="604" spans="1:17" s="339" customFormat="1">
      <c r="A604" s="340"/>
      <c r="B604" s="340"/>
      <c r="D604" s="340"/>
      <c r="E604" s="340"/>
      <c r="O604" s="341"/>
      <c r="P604" s="341"/>
      <c r="Q604" s="335"/>
    </row>
    <row r="605" spans="1:17" s="339" customFormat="1">
      <c r="A605" s="340"/>
      <c r="B605" s="340"/>
      <c r="D605" s="340"/>
      <c r="E605" s="340"/>
      <c r="O605" s="341"/>
      <c r="P605" s="341"/>
      <c r="Q605" s="335"/>
    </row>
    <row r="606" spans="1:17" s="339" customFormat="1">
      <c r="A606" s="340"/>
      <c r="B606" s="340"/>
      <c r="D606" s="340"/>
      <c r="E606" s="340"/>
      <c r="O606" s="341"/>
      <c r="P606" s="341"/>
      <c r="Q606" s="335"/>
    </row>
    <row r="607" spans="1:17" s="339" customFormat="1">
      <c r="A607" s="340"/>
      <c r="B607" s="340"/>
      <c r="D607" s="340"/>
      <c r="E607" s="340"/>
      <c r="O607" s="341"/>
      <c r="P607" s="341"/>
      <c r="Q607" s="335"/>
    </row>
    <row r="608" spans="1:17" s="339" customFormat="1">
      <c r="A608" s="340"/>
      <c r="B608" s="340"/>
      <c r="D608" s="340"/>
      <c r="E608" s="340"/>
      <c r="O608" s="341"/>
      <c r="P608" s="341"/>
      <c r="Q608" s="335"/>
    </row>
    <row r="609" spans="1:17" s="339" customFormat="1">
      <c r="A609" s="340"/>
      <c r="B609" s="340"/>
      <c r="D609" s="340"/>
      <c r="E609" s="340"/>
      <c r="O609" s="341"/>
      <c r="P609" s="341"/>
      <c r="Q609" s="335"/>
    </row>
    <row r="610" spans="1:17" s="339" customFormat="1">
      <c r="A610" s="340"/>
      <c r="B610" s="340"/>
      <c r="D610" s="340"/>
      <c r="E610" s="340"/>
      <c r="O610" s="341"/>
      <c r="P610" s="341"/>
      <c r="Q610" s="335"/>
    </row>
    <row r="611" spans="1:17" s="339" customFormat="1">
      <c r="A611" s="340"/>
      <c r="B611" s="340"/>
      <c r="D611" s="340"/>
      <c r="E611" s="340"/>
      <c r="O611" s="341"/>
      <c r="P611" s="341"/>
      <c r="Q611" s="335"/>
    </row>
    <row r="612" spans="1:17" s="339" customFormat="1">
      <c r="A612" s="340"/>
      <c r="B612" s="340"/>
      <c r="D612" s="340"/>
      <c r="E612" s="340"/>
      <c r="O612" s="341"/>
      <c r="P612" s="341"/>
      <c r="Q612" s="335"/>
    </row>
    <row r="613" spans="1:17" s="339" customFormat="1">
      <c r="A613" s="340"/>
      <c r="B613" s="340"/>
      <c r="D613" s="340"/>
      <c r="E613" s="340"/>
      <c r="O613" s="341"/>
      <c r="P613" s="341"/>
      <c r="Q613" s="335"/>
    </row>
    <row r="614" spans="1:17" s="339" customFormat="1">
      <c r="A614" s="340"/>
      <c r="B614" s="340"/>
      <c r="D614" s="340"/>
      <c r="E614" s="340"/>
      <c r="O614" s="341"/>
      <c r="P614" s="341"/>
      <c r="Q614" s="335"/>
    </row>
    <row r="615" spans="1:17" s="339" customFormat="1">
      <c r="A615" s="340"/>
      <c r="B615" s="340"/>
      <c r="D615" s="340"/>
      <c r="E615" s="340"/>
      <c r="O615" s="341"/>
      <c r="P615" s="341"/>
      <c r="Q615" s="335"/>
    </row>
    <row r="616" spans="1:17" s="339" customFormat="1">
      <c r="A616" s="340"/>
      <c r="B616" s="340"/>
      <c r="D616" s="340"/>
      <c r="E616" s="340"/>
      <c r="O616" s="341"/>
      <c r="P616" s="341"/>
      <c r="Q616" s="335"/>
    </row>
    <row r="617" spans="1:17" s="339" customFormat="1">
      <c r="A617" s="340"/>
      <c r="B617" s="340"/>
      <c r="D617" s="340"/>
      <c r="E617" s="340"/>
      <c r="O617" s="341"/>
      <c r="P617" s="341"/>
      <c r="Q617" s="335"/>
    </row>
    <row r="618" spans="1:17" s="339" customFormat="1">
      <c r="A618" s="340"/>
      <c r="B618" s="340"/>
      <c r="D618" s="340"/>
      <c r="E618" s="340"/>
      <c r="O618" s="341"/>
      <c r="P618" s="341"/>
      <c r="Q618" s="335"/>
    </row>
    <row r="619" spans="1:17" s="339" customFormat="1">
      <c r="A619" s="340"/>
      <c r="B619" s="340"/>
      <c r="D619" s="340"/>
      <c r="E619" s="340"/>
      <c r="O619" s="341"/>
      <c r="P619" s="341"/>
      <c r="Q619" s="335"/>
    </row>
    <row r="620" spans="1:17" s="339" customFormat="1">
      <c r="A620" s="340"/>
      <c r="B620" s="340"/>
      <c r="D620" s="340"/>
      <c r="E620" s="340"/>
      <c r="O620" s="341"/>
      <c r="P620" s="341"/>
      <c r="Q620" s="335"/>
    </row>
    <row r="621" spans="1:17" s="339" customFormat="1">
      <c r="A621" s="340"/>
      <c r="B621" s="340"/>
      <c r="D621" s="340"/>
      <c r="E621" s="340"/>
      <c r="O621" s="341"/>
      <c r="P621" s="341"/>
      <c r="Q621" s="335"/>
    </row>
    <row r="622" spans="1:17" s="339" customFormat="1">
      <c r="A622" s="340"/>
      <c r="B622" s="340"/>
      <c r="D622" s="340"/>
      <c r="E622" s="340"/>
      <c r="O622" s="341"/>
      <c r="P622" s="341"/>
      <c r="Q622" s="335"/>
    </row>
    <row r="623" spans="1:17" s="339" customFormat="1">
      <c r="A623" s="340"/>
      <c r="B623" s="340"/>
      <c r="D623" s="340"/>
      <c r="E623" s="340"/>
      <c r="O623" s="341"/>
      <c r="P623" s="341"/>
      <c r="Q623" s="335"/>
    </row>
    <row r="624" spans="1:17" s="339" customFormat="1">
      <c r="A624" s="340"/>
      <c r="B624" s="340"/>
      <c r="D624" s="340"/>
      <c r="E624" s="340"/>
      <c r="O624" s="341"/>
      <c r="P624" s="341"/>
      <c r="Q624" s="335"/>
    </row>
    <row r="625" spans="1:17" s="339" customFormat="1">
      <c r="A625" s="340"/>
      <c r="B625" s="340"/>
      <c r="D625" s="340"/>
      <c r="E625" s="340"/>
      <c r="O625" s="341"/>
      <c r="P625" s="341"/>
      <c r="Q625" s="335"/>
    </row>
    <row r="626" spans="1:17" s="339" customFormat="1">
      <c r="A626" s="340"/>
      <c r="B626" s="340"/>
      <c r="D626" s="340"/>
      <c r="E626" s="340"/>
      <c r="O626" s="341"/>
      <c r="P626" s="341"/>
      <c r="Q626" s="335"/>
    </row>
    <row r="627" spans="1:17" s="339" customFormat="1">
      <c r="A627" s="340"/>
      <c r="B627" s="340"/>
      <c r="D627" s="340"/>
      <c r="E627" s="340"/>
      <c r="O627" s="341"/>
      <c r="P627" s="341"/>
      <c r="Q627" s="335"/>
    </row>
    <row r="628" spans="1:17" s="339" customFormat="1">
      <c r="A628" s="340"/>
      <c r="B628" s="340"/>
      <c r="D628" s="340"/>
      <c r="E628" s="340"/>
      <c r="O628" s="341"/>
      <c r="P628" s="341"/>
      <c r="Q628" s="335"/>
    </row>
    <row r="629" spans="1:17" s="339" customFormat="1">
      <c r="A629" s="340"/>
      <c r="B629" s="340"/>
      <c r="D629" s="340"/>
      <c r="E629" s="340"/>
      <c r="O629" s="341"/>
      <c r="P629" s="341"/>
      <c r="Q629" s="335"/>
    </row>
    <row r="630" spans="1:17" s="339" customFormat="1">
      <c r="A630" s="340"/>
      <c r="B630" s="340"/>
      <c r="D630" s="340"/>
      <c r="E630" s="340"/>
      <c r="O630" s="341"/>
      <c r="P630" s="341"/>
      <c r="Q630" s="335"/>
    </row>
    <row r="631" spans="1:17" s="339" customFormat="1">
      <c r="A631" s="340"/>
      <c r="B631" s="340"/>
      <c r="D631" s="340"/>
      <c r="E631" s="340"/>
      <c r="O631" s="341"/>
      <c r="P631" s="341"/>
      <c r="Q631" s="335"/>
    </row>
    <row r="632" spans="1:17" s="339" customFormat="1">
      <c r="A632" s="340"/>
      <c r="B632" s="340"/>
      <c r="D632" s="340"/>
      <c r="E632" s="340"/>
      <c r="O632" s="341"/>
      <c r="P632" s="341"/>
      <c r="Q632" s="335"/>
    </row>
    <row r="633" spans="1:17" s="339" customFormat="1">
      <c r="A633" s="340"/>
      <c r="B633" s="340"/>
      <c r="D633" s="340"/>
      <c r="E633" s="340"/>
      <c r="O633" s="341"/>
      <c r="P633" s="341"/>
      <c r="Q633" s="335"/>
    </row>
    <row r="634" spans="1:17" s="339" customFormat="1">
      <c r="A634" s="340"/>
      <c r="B634" s="340"/>
      <c r="D634" s="340"/>
      <c r="E634" s="340"/>
      <c r="O634" s="341"/>
      <c r="P634" s="341"/>
      <c r="Q634" s="335"/>
    </row>
    <row r="635" spans="1:17" s="339" customFormat="1">
      <c r="A635" s="340"/>
      <c r="B635" s="340"/>
      <c r="D635" s="340"/>
      <c r="E635" s="340"/>
      <c r="O635" s="341"/>
      <c r="P635" s="341"/>
      <c r="Q635" s="335"/>
    </row>
    <row r="636" spans="1:17" s="339" customFormat="1">
      <c r="A636" s="340"/>
      <c r="B636" s="340"/>
      <c r="D636" s="340"/>
      <c r="E636" s="340"/>
      <c r="O636" s="341"/>
      <c r="P636" s="341"/>
      <c r="Q636" s="335"/>
    </row>
    <row r="637" spans="1:17" s="339" customFormat="1">
      <c r="A637" s="340"/>
      <c r="B637" s="340"/>
      <c r="D637" s="340"/>
      <c r="E637" s="340"/>
      <c r="O637" s="341"/>
      <c r="P637" s="341"/>
      <c r="Q637" s="335"/>
    </row>
    <row r="638" spans="1:17" s="339" customFormat="1">
      <c r="A638" s="340"/>
      <c r="B638" s="340"/>
      <c r="D638" s="340"/>
      <c r="E638" s="340"/>
      <c r="O638" s="341"/>
      <c r="P638" s="341"/>
      <c r="Q638" s="335"/>
    </row>
    <row r="639" spans="1:17" s="339" customFormat="1">
      <c r="A639" s="340"/>
      <c r="B639" s="340"/>
      <c r="D639" s="340"/>
      <c r="E639" s="340"/>
      <c r="O639" s="341"/>
      <c r="P639" s="341"/>
      <c r="Q639" s="335"/>
    </row>
    <row r="640" spans="1:17" s="339" customFormat="1">
      <c r="A640" s="340"/>
      <c r="B640" s="340"/>
      <c r="D640" s="340"/>
      <c r="E640" s="340"/>
      <c r="O640" s="341"/>
      <c r="P640" s="341"/>
      <c r="Q640" s="335"/>
    </row>
    <row r="641" spans="1:17" s="339" customFormat="1">
      <c r="A641" s="340"/>
      <c r="B641" s="340"/>
      <c r="D641" s="340"/>
      <c r="E641" s="340"/>
      <c r="O641" s="341"/>
      <c r="P641" s="341"/>
      <c r="Q641" s="335"/>
    </row>
    <row r="642" spans="1:17" s="339" customFormat="1">
      <c r="A642" s="340"/>
      <c r="B642" s="340"/>
      <c r="D642" s="340"/>
      <c r="E642" s="340"/>
      <c r="O642" s="341"/>
      <c r="P642" s="341"/>
      <c r="Q642" s="335"/>
    </row>
    <row r="643" spans="1:17" s="339" customFormat="1">
      <c r="A643" s="340"/>
      <c r="B643" s="340"/>
      <c r="D643" s="340"/>
      <c r="E643" s="340"/>
      <c r="O643" s="341"/>
      <c r="P643" s="341"/>
      <c r="Q643" s="335"/>
    </row>
    <row r="644" spans="1:17" s="339" customFormat="1">
      <c r="A644" s="340"/>
      <c r="B644" s="340"/>
      <c r="D644" s="340"/>
      <c r="E644" s="340"/>
      <c r="O644" s="341"/>
      <c r="P644" s="341"/>
      <c r="Q644" s="335"/>
    </row>
    <row r="645" spans="1:17" s="339" customFormat="1">
      <c r="A645" s="340"/>
      <c r="B645" s="340"/>
      <c r="D645" s="340"/>
      <c r="E645" s="340"/>
      <c r="O645" s="341"/>
      <c r="P645" s="341"/>
      <c r="Q645" s="335"/>
    </row>
    <row r="646" spans="1:17" s="339" customFormat="1">
      <c r="A646" s="340"/>
      <c r="B646" s="340"/>
      <c r="D646" s="340"/>
      <c r="E646" s="340"/>
      <c r="O646" s="341"/>
      <c r="P646" s="341"/>
      <c r="Q646" s="335"/>
    </row>
    <row r="647" spans="1:17" s="339" customFormat="1">
      <c r="A647" s="340"/>
      <c r="B647" s="340"/>
      <c r="D647" s="340"/>
      <c r="E647" s="340"/>
      <c r="O647" s="341"/>
      <c r="P647" s="341"/>
      <c r="Q647" s="335"/>
    </row>
    <row r="648" spans="1:17" s="339" customFormat="1">
      <c r="A648" s="340"/>
      <c r="B648" s="340"/>
      <c r="D648" s="340"/>
      <c r="E648" s="340"/>
      <c r="O648" s="341"/>
      <c r="P648" s="341"/>
      <c r="Q648" s="335"/>
    </row>
    <row r="649" spans="1:17" s="339" customFormat="1">
      <c r="A649" s="340"/>
      <c r="B649" s="340"/>
      <c r="D649" s="340"/>
      <c r="E649" s="340"/>
      <c r="O649" s="341"/>
      <c r="P649" s="341"/>
      <c r="Q649" s="335"/>
    </row>
    <row r="650" spans="1:17" s="339" customFormat="1">
      <c r="A650" s="340"/>
      <c r="B650" s="340"/>
      <c r="D650" s="340"/>
      <c r="E650" s="340"/>
      <c r="O650" s="341"/>
      <c r="P650" s="341"/>
      <c r="Q650" s="335"/>
    </row>
    <row r="651" spans="1:17" s="339" customFormat="1">
      <c r="A651" s="340"/>
      <c r="B651" s="340"/>
      <c r="D651" s="340"/>
      <c r="E651" s="340"/>
      <c r="O651" s="341"/>
      <c r="P651" s="341"/>
      <c r="Q651" s="335"/>
    </row>
    <row r="652" spans="1:17" s="339" customFormat="1">
      <c r="A652" s="340"/>
      <c r="B652" s="340"/>
      <c r="D652" s="340"/>
      <c r="E652" s="340"/>
      <c r="O652" s="341"/>
      <c r="P652" s="341"/>
      <c r="Q652" s="335"/>
    </row>
    <row r="653" spans="1:17" s="339" customFormat="1">
      <c r="A653" s="340"/>
      <c r="B653" s="340"/>
      <c r="D653" s="340"/>
      <c r="E653" s="340"/>
      <c r="O653" s="341"/>
      <c r="P653" s="341"/>
      <c r="Q653" s="335"/>
    </row>
    <row r="654" spans="1:17" s="339" customFormat="1">
      <c r="A654" s="340"/>
      <c r="B654" s="340"/>
      <c r="D654" s="340"/>
      <c r="E654" s="340"/>
      <c r="O654" s="341"/>
      <c r="P654" s="341"/>
      <c r="Q654" s="335"/>
    </row>
    <row r="655" spans="1:17" s="339" customFormat="1">
      <c r="A655" s="340"/>
      <c r="B655" s="340"/>
      <c r="D655" s="340"/>
      <c r="E655" s="340"/>
      <c r="O655" s="341"/>
      <c r="P655" s="341"/>
      <c r="Q655" s="335"/>
    </row>
    <row r="656" spans="1:17" s="339" customFormat="1">
      <c r="A656" s="340"/>
      <c r="B656" s="340"/>
      <c r="D656" s="340"/>
      <c r="E656" s="340"/>
      <c r="O656" s="341"/>
      <c r="P656" s="341"/>
      <c r="Q656" s="335"/>
    </row>
    <row r="657" spans="1:17" s="339" customFormat="1">
      <c r="A657" s="340"/>
      <c r="B657" s="340"/>
      <c r="D657" s="340"/>
      <c r="E657" s="340"/>
      <c r="O657" s="341"/>
      <c r="P657" s="341"/>
      <c r="Q657" s="335"/>
    </row>
    <row r="658" spans="1:17" s="339" customFormat="1">
      <c r="A658" s="340"/>
      <c r="B658" s="340"/>
      <c r="D658" s="340"/>
      <c r="E658" s="340"/>
      <c r="O658" s="341"/>
      <c r="P658" s="341"/>
      <c r="Q658" s="335"/>
    </row>
    <row r="659" spans="1:17" s="339" customFormat="1">
      <c r="A659" s="340"/>
      <c r="B659" s="340"/>
      <c r="D659" s="340"/>
      <c r="E659" s="340"/>
      <c r="O659" s="341"/>
      <c r="P659" s="341"/>
      <c r="Q659" s="335"/>
    </row>
    <row r="660" spans="1:17" s="339" customFormat="1">
      <c r="A660" s="340"/>
      <c r="B660" s="340"/>
      <c r="D660" s="340"/>
      <c r="E660" s="340"/>
      <c r="O660" s="341"/>
      <c r="P660" s="341"/>
      <c r="Q660" s="335"/>
    </row>
    <row r="661" spans="1:17" s="339" customFormat="1">
      <c r="A661" s="340"/>
      <c r="B661" s="340"/>
      <c r="D661" s="340"/>
      <c r="E661" s="340"/>
      <c r="O661" s="341"/>
      <c r="P661" s="341"/>
      <c r="Q661" s="335"/>
    </row>
    <row r="662" spans="1:17" s="339" customFormat="1">
      <c r="A662" s="340"/>
      <c r="B662" s="340"/>
      <c r="D662" s="340"/>
      <c r="E662" s="340"/>
      <c r="O662" s="341"/>
      <c r="P662" s="341"/>
      <c r="Q662" s="335"/>
    </row>
    <row r="663" spans="1:17" s="339" customFormat="1">
      <c r="A663" s="340"/>
      <c r="B663" s="340"/>
      <c r="D663" s="340"/>
      <c r="E663" s="340"/>
      <c r="O663" s="341"/>
      <c r="P663" s="341"/>
      <c r="Q663" s="335"/>
    </row>
    <row r="664" spans="1:17" s="339" customFormat="1">
      <c r="A664" s="340"/>
      <c r="B664" s="340"/>
      <c r="D664" s="340"/>
      <c r="E664" s="340"/>
      <c r="O664" s="341"/>
      <c r="P664" s="341"/>
      <c r="Q664" s="335"/>
    </row>
    <row r="665" spans="1:17" s="339" customFormat="1">
      <c r="A665" s="340"/>
      <c r="B665" s="340"/>
      <c r="D665" s="340"/>
      <c r="E665" s="340"/>
      <c r="O665" s="341"/>
      <c r="P665" s="341"/>
      <c r="Q665" s="335"/>
    </row>
    <row r="666" spans="1:17" s="339" customFormat="1">
      <c r="A666" s="340"/>
      <c r="B666" s="340"/>
      <c r="D666" s="340"/>
      <c r="E666" s="340"/>
      <c r="O666" s="341"/>
      <c r="P666" s="341"/>
      <c r="Q666" s="335"/>
    </row>
    <row r="667" spans="1:17" s="339" customFormat="1">
      <c r="A667" s="340"/>
      <c r="B667" s="340"/>
      <c r="D667" s="340"/>
      <c r="E667" s="340"/>
      <c r="O667" s="341"/>
      <c r="P667" s="341"/>
      <c r="Q667" s="335"/>
    </row>
    <row r="668" spans="1:17" s="339" customFormat="1">
      <c r="A668" s="340"/>
      <c r="B668" s="340"/>
      <c r="D668" s="340"/>
      <c r="E668" s="340"/>
      <c r="O668" s="341"/>
      <c r="P668" s="341"/>
      <c r="Q668" s="335"/>
    </row>
    <row r="669" spans="1:17" s="339" customFormat="1">
      <c r="A669" s="340"/>
      <c r="B669" s="340"/>
      <c r="D669" s="340"/>
      <c r="E669" s="340"/>
      <c r="O669" s="341"/>
      <c r="P669" s="341"/>
      <c r="Q669" s="335"/>
    </row>
    <row r="670" spans="1:17" s="339" customFormat="1">
      <c r="A670" s="340"/>
      <c r="B670" s="340"/>
      <c r="D670" s="340"/>
      <c r="E670" s="340"/>
      <c r="O670" s="341"/>
      <c r="P670" s="341"/>
      <c r="Q670" s="335"/>
    </row>
    <row r="671" spans="1:17" s="339" customFormat="1">
      <c r="A671" s="340"/>
      <c r="B671" s="340"/>
      <c r="D671" s="340"/>
      <c r="E671" s="340"/>
      <c r="O671" s="341"/>
      <c r="P671" s="341"/>
      <c r="Q671" s="335"/>
    </row>
    <row r="672" spans="1:17" s="339" customFormat="1">
      <c r="A672" s="340"/>
      <c r="B672" s="340"/>
      <c r="D672" s="340"/>
      <c r="E672" s="340"/>
      <c r="O672" s="341"/>
      <c r="P672" s="341"/>
      <c r="Q672" s="335"/>
    </row>
    <row r="673" spans="1:17" s="339" customFormat="1">
      <c r="A673" s="340"/>
      <c r="B673" s="340"/>
      <c r="D673" s="340"/>
      <c r="E673" s="340"/>
      <c r="O673" s="341"/>
      <c r="P673" s="341"/>
      <c r="Q673" s="335"/>
    </row>
    <row r="674" spans="1:17" s="339" customFormat="1">
      <c r="A674" s="340"/>
      <c r="B674" s="340"/>
      <c r="D674" s="340"/>
      <c r="E674" s="340"/>
      <c r="O674" s="341"/>
      <c r="P674" s="341"/>
      <c r="Q674" s="335"/>
    </row>
    <row r="675" spans="1:17" s="339" customFormat="1">
      <c r="A675" s="340"/>
      <c r="B675" s="340"/>
      <c r="D675" s="340"/>
      <c r="E675" s="340"/>
      <c r="O675" s="341"/>
      <c r="P675" s="341"/>
      <c r="Q675" s="335"/>
    </row>
    <row r="676" spans="1:17" s="339" customFormat="1">
      <c r="A676" s="340"/>
      <c r="B676" s="340"/>
      <c r="D676" s="340"/>
      <c r="E676" s="340"/>
      <c r="O676" s="341"/>
      <c r="P676" s="341"/>
      <c r="Q676" s="335"/>
    </row>
    <row r="677" spans="1:17" s="339" customFormat="1">
      <c r="A677" s="340"/>
      <c r="B677" s="340"/>
      <c r="D677" s="340"/>
      <c r="E677" s="340"/>
      <c r="O677" s="341"/>
      <c r="P677" s="341"/>
      <c r="Q677" s="335"/>
    </row>
    <row r="678" spans="1:17" s="339" customFormat="1">
      <c r="A678" s="340"/>
      <c r="B678" s="340"/>
      <c r="D678" s="340"/>
      <c r="E678" s="340"/>
      <c r="O678" s="341"/>
      <c r="P678" s="341"/>
      <c r="Q678" s="335"/>
    </row>
    <row r="679" spans="1:17" s="339" customFormat="1">
      <c r="A679" s="340"/>
      <c r="B679" s="340"/>
      <c r="D679" s="340"/>
      <c r="E679" s="340"/>
      <c r="O679" s="341"/>
      <c r="P679" s="341"/>
      <c r="Q679" s="335"/>
    </row>
    <row r="680" spans="1:17" s="339" customFormat="1">
      <c r="A680" s="340"/>
      <c r="B680" s="340"/>
      <c r="D680" s="340"/>
      <c r="E680" s="340"/>
      <c r="O680" s="341"/>
      <c r="P680" s="341"/>
      <c r="Q680" s="335"/>
    </row>
    <row r="681" spans="1:17" s="339" customFormat="1">
      <c r="A681" s="340"/>
      <c r="B681" s="340"/>
      <c r="D681" s="340"/>
      <c r="E681" s="340"/>
      <c r="O681" s="341"/>
      <c r="P681" s="341"/>
      <c r="Q681" s="335"/>
    </row>
    <row r="682" spans="1:17" s="339" customFormat="1">
      <c r="A682" s="340"/>
      <c r="B682" s="340"/>
      <c r="D682" s="340"/>
      <c r="E682" s="340"/>
      <c r="O682" s="341"/>
      <c r="P682" s="341"/>
      <c r="Q682" s="335"/>
    </row>
    <row r="683" spans="1:17" s="339" customFormat="1">
      <c r="A683" s="340"/>
      <c r="B683" s="340"/>
      <c r="D683" s="340"/>
      <c r="E683" s="340"/>
      <c r="O683" s="341"/>
      <c r="P683" s="341"/>
      <c r="Q683" s="335"/>
    </row>
    <row r="684" spans="1:17" s="339" customFormat="1">
      <c r="A684" s="340"/>
      <c r="B684" s="340"/>
      <c r="D684" s="340"/>
      <c r="E684" s="340"/>
      <c r="O684" s="341"/>
      <c r="P684" s="341"/>
      <c r="Q684" s="335"/>
    </row>
    <row r="685" spans="1:17" s="339" customFormat="1">
      <c r="A685" s="340"/>
      <c r="B685" s="340"/>
      <c r="D685" s="340"/>
      <c r="E685" s="340"/>
      <c r="O685" s="341"/>
      <c r="P685" s="341"/>
      <c r="Q685" s="335"/>
    </row>
    <row r="686" spans="1:17" s="339" customFormat="1">
      <c r="A686" s="340"/>
      <c r="B686" s="340"/>
      <c r="D686" s="340"/>
      <c r="E686" s="340"/>
      <c r="O686" s="341"/>
      <c r="P686" s="341"/>
      <c r="Q686" s="335"/>
    </row>
    <row r="687" spans="1:17" s="339" customFormat="1">
      <c r="A687" s="340"/>
      <c r="B687" s="340"/>
      <c r="D687" s="340"/>
      <c r="E687" s="340"/>
      <c r="O687" s="341"/>
      <c r="P687" s="341"/>
      <c r="Q687" s="335"/>
    </row>
    <row r="688" spans="1:17" s="339" customFormat="1">
      <c r="A688" s="340"/>
      <c r="B688" s="340"/>
      <c r="D688" s="340"/>
      <c r="E688" s="340"/>
      <c r="O688" s="341"/>
      <c r="P688" s="341"/>
      <c r="Q688" s="335"/>
    </row>
    <row r="689" spans="1:17" s="339" customFormat="1">
      <c r="A689" s="340"/>
      <c r="B689" s="340"/>
      <c r="D689" s="340"/>
      <c r="E689" s="340"/>
      <c r="O689" s="341"/>
      <c r="P689" s="341"/>
      <c r="Q689" s="335"/>
    </row>
    <row r="690" spans="1:17" s="339" customFormat="1">
      <c r="A690" s="340"/>
      <c r="B690" s="340"/>
      <c r="D690" s="340"/>
      <c r="E690" s="340"/>
      <c r="O690" s="341"/>
      <c r="P690" s="341"/>
      <c r="Q690" s="335"/>
    </row>
    <row r="691" spans="1:17" s="339" customFormat="1">
      <c r="A691" s="340"/>
      <c r="B691" s="340"/>
      <c r="D691" s="340"/>
      <c r="E691" s="340"/>
      <c r="O691" s="341"/>
      <c r="P691" s="341"/>
      <c r="Q691" s="335"/>
    </row>
    <row r="692" spans="1:17" s="339" customFormat="1">
      <c r="A692" s="340"/>
      <c r="B692" s="340"/>
      <c r="D692" s="340"/>
      <c r="E692" s="340"/>
      <c r="O692" s="341"/>
      <c r="P692" s="341"/>
      <c r="Q692" s="335"/>
    </row>
    <row r="693" spans="1:17" s="339" customFormat="1">
      <c r="A693" s="340"/>
      <c r="B693" s="340"/>
      <c r="D693" s="340"/>
      <c r="E693" s="340"/>
      <c r="O693" s="341"/>
      <c r="P693" s="341"/>
      <c r="Q693" s="335"/>
    </row>
    <row r="694" spans="1:17" s="339" customFormat="1">
      <c r="A694" s="340"/>
      <c r="B694" s="340"/>
      <c r="D694" s="340"/>
      <c r="E694" s="340"/>
      <c r="O694" s="341"/>
      <c r="P694" s="341"/>
      <c r="Q694" s="335"/>
    </row>
    <row r="695" spans="1:17" s="339" customFormat="1">
      <c r="A695" s="340"/>
      <c r="B695" s="340"/>
      <c r="D695" s="340"/>
      <c r="E695" s="340"/>
      <c r="O695" s="341"/>
      <c r="P695" s="341"/>
      <c r="Q695" s="335"/>
    </row>
    <row r="696" spans="1:17" s="339" customFormat="1">
      <c r="A696" s="340"/>
      <c r="B696" s="340"/>
      <c r="D696" s="340"/>
      <c r="E696" s="340"/>
      <c r="O696" s="341"/>
      <c r="P696" s="341"/>
      <c r="Q696" s="335"/>
    </row>
    <row r="697" spans="1:17" s="339" customFormat="1">
      <c r="A697" s="340"/>
      <c r="B697" s="340"/>
      <c r="D697" s="340"/>
      <c r="E697" s="340"/>
      <c r="O697" s="341"/>
      <c r="P697" s="341"/>
      <c r="Q697" s="335"/>
    </row>
    <row r="698" spans="1:17" s="339" customFormat="1">
      <c r="A698" s="340"/>
      <c r="B698" s="340"/>
      <c r="D698" s="340"/>
      <c r="E698" s="340"/>
      <c r="O698" s="341"/>
      <c r="P698" s="341"/>
      <c r="Q698" s="335"/>
    </row>
    <row r="699" spans="1:17" s="339" customFormat="1">
      <c r="A699" s="340"/>
      <c r="B699" s="340"/>
      <c r="D699" s="340"/>
      <c r="E699" s="340"/>
      <c r="O699" s="341"/>
      <c r="P699" s="341"/>
      <c r="Q699" s="335"/>
    </row>
    <row r="700" spans="1:17" s="339" customFormat="1">
      <c r="A700" s="340"/>
      <c r="B700" s="340"/>
      <c r="D700" s="340"/>
      <c r="E700" s="340"/>
      <c r="O700" s="341"/>
      <c r="P700" s="341"/>
      <c r="Q700" s="335"/>
    </row>
    <row r="701" spans="1:17" s="339" customFormat="1">
      <c r="A701" s="340"/>
      <c r="B701" s="340"/>
      <c r="D701" s="340"/>
      <c r="E701" s="340"/>
      <c r="O701" s="341"/>
      <c r="P701" s="341"/>
      <c r="Q701" s="335"/>
    </row>
    <row r="702" spans="1:17" s="339" customFormat="1">
      <c r="A702" s="340"/>
      <c r="B702" s="340"/>
      <c r="D702" s="340"/>
      <c r="E702" s="340"/>
      <c r="O702" s="341"/>
      <c r="P702" s="341"/>
      <c r="Q702" s="335"/>
    </row>
    <row r="703" spans="1:17" s="339" customFormat="1">
      <c r="A703" s="340"/>
      <c r="B703" s="340"/>
      <c r="D703" s="340"/>
      <c r="E703" s="340"/>
      <c r="O703" s="341"/>
      <c r="P703" s="341"/>
      <c r="Q703" s="335"/>
    </row>
    <row r="704" spans="1:17" s="339" customFormat="1">
      <c r="A704" s="340"/>
      <c r="B704" s="340"/>
      <c r="D704" s="340"/>
      <c r="E704" s="340"/>
      <c r="O704" s="341"/>
      <c r="P704" s="341"/>
      <c r="Q704" s="335"/>
    </row>
    <row r="705" spans="1:17" s="339" customFormat="1">
      <c r="A705" s="340"/>
      <c r="B705" s="340"/>
      <c r="D705" s="340"/>
      <c r="E705" s="340"/>
      <c r="O705" s="341"/>
      <c r="P705" s="341"/>
      <c r="Q705" s="335"/>
    </row>
    <row r="706" spans="1:17" s="339" customFormat="1">
      <c r="A706" s="340"/>
      <c r="B706" s="340"/>
      <c r="D706" s="340"/>
      <c r="E706" s="340"/>
      <c r="O706" s="341"/>
      <c r="P706" s="341"/>
      <c r="Q706" s="335"/>
    </row>
    <row r="707" spans="1:17" s="339" customFormat="1">
      <c r="A707" s="340"/>
      <c r="B707" s="340"/>
      <c r="D707" s="340"/>
      <c r="E707" s="340"/>
      <c r="O707" s="341"/>
      <c r="P707" s="341"/>
      <c r="Q707" s="335"/>
    </row>
    <row r="708" spans="1:17" s="339" customFormat="1">
      <c r="A708" s="340"/>
      <c r="B708" s="340"/>
      <c r="D708" s="340"/>
      <c r="E708" s="340"/>
      <c r="O708" s="341"/>
      <c r="P708" s="341"/>
      <c r="Q708" s="335"/>
    </row>
    <row r="709" spans="1:17" s="339" customFormat="1">
      <c r="A709" s="340"/>
      <c r="B709" s="340"/>
      <c r="D709" s="340"/>
      <c r="E709" s="340"/>
      <c r="O709" s="341"/>
      <c r="P709" s="341"/>
      <c r="Q709" s="335"/>
    </row>
    <row r="710" spans="1:17" s="339" customFormat="1">
      <c r="A710" s="340"/>
      <c r="B710" s="340"/>
      <c r="D710" s="340"/>
      <c r="E710" s="340"/>
      <c r="O710" s="341"/>
      <c r="P710" s="341"/>
      <c r="Q710" s="335"/>
    </row>
    <row r="711" spans="1:17" s="339" customFormat="1">
      <c r="A711" s="340"/>
      <c r="B711" s="340"/>
      <c r="D711" s="340"/>
      <c r="E711" s="340"/>
      <c r="O711" s="341"/>
      <c r="P711" s="341"/>
      <c r="Q711" s="335"/>
    </row>
    <row r="712" spans="1:17" s="339" customFormat="1">
      <c r="A712" s="340"/>
      <c r="B712" s="340"/>
      <c r="D712" s="340"/>
      <c r="E712" s="340"/>
      <c r="O712" s="341"/>
      <c r="P712" s="341"/>
      <c r="Q712" s="335"/>
    </row>
    <row r="713" spans="1:17" s="339" customFormat="1">
      <c r="A713" s="340"/>
      <c r="B713" s="340"/>
      <c r="D713" s="340"/>
      <c r="E713" s="340"/>
      <c r="O713" s="341"/>
      <c r="P713" s="341"/>
      <c r="Q713" s="335"/>
    </row>
    <row r="714" spans="1:17" s="339" customFormat="1">
      <c r="A714" s="340"/>
      <c r="B714" s="340"/>
      <c r="D714" s="340"/>
      <c r="E714" s="340"/>
      <c r="O714" s="341"/>
      <c r="P714" s="341"/>
      <c r="Q714" s="335"/>
    </row>
    <row r="715" spans="1:17" s="339" customFormat="1">
      <c r="A715" s="340"/>
      <c r="B715" s="340"/>
      <c r="D715" s="340"/>
      <c r="E715" s="340"/>
      <c r="O715" s="341"/>
      <c r="P715" s="341"/>
      <c r="Q715" s="335"/>
    </row>
    <row r="716" spans="1:17" s="339" customFormat="1">
      <c r="A716" s="340"/>
      <c r="B716" s="340"/>
      <c r="D716" s="340"/>
      <c r="E716" s="340"/>
      <c r="O716" s="341"/>
      <c r="P716" s="341"/>
      <c r="Q716" s="335"/>
    </row>
    <row r="717" spans="1:17" s="339" customFormat="1">
      <c r="A717" s="340"/>
      <c r="B717" s="340"/>
      <c r="D717" s="340"/>
      <c r="E717" s="340"/>
      <c r="O717" s="341"/>
      <c r="P717" s="341"/>
      <c r="Q717" s="335"/>
    </row>
    <row r="718" spans="1:17" s="339" customFormat="1">
      <c r="A718" s="340"/>
      <c r="B718" s="340"/>
      <c r="D718" s="340"/>
      <c r="E718" s="340"/>
      <c r="O718" s="341"/>
      <c r="P718" s="341"/>
      <c r="Q718" s="335"/>
    </row>
    <row r="719" spans="1:17" s="339" customFormat="1">
      <c r="A719" s="340"/>
      <c r="B719" s="340"/>
      <c r="D719" s="340"/>
      <c r="E719" s="340"/>
      <c r="O719" s="341"/>
      <c r="P719" s="341"/>
      <c r="Q719" s="335"/>
    </row>
    <row r="720" spans="1:17" s="339" customFormat="1">
      <c r="A720" s="340"/>
      <c r="B720" s="340"/>
      <c r="D720" s="340"/>
      <c r="E720" s="340"/>
      <c r="O720" s="341"/>
      <c r="P720" s="341"/>
      <c r="Q720" s="335"/>
    </row>
    <row r="721" spans="1:17" s="339" customFormat="1">
      <c r="A721" s="340"/>
      <c r="B721" s="340"/>
      <c r="D721" s="340"/>
      <c r="E721" s="340"/>
      <c r="O721" s="341"/>
      <c r="P721" s="341"/>
      <c r="Q721" s="335"/>
    </row>
    <row r="722" spans="1:17" s="339" customFormat="1">
      <c r="A722" s="340"/>
      <c r="B722" s="340"/>
      <c r="D722" s="340"/>
      <c r="E722" s="340"/>
      <c r="O722" s="341"/>
      <c r="P722" s="341"/>
      <c r="Q722" s="335"/>
    </row>
    <row r="723" spans="1:17" s="339" customFormat="1">
      <c r="A723" s="340"/>
      <c r="B723" s="340"/>
      <c r="D723" s="340"/>
      <c r="E723" s="340"/>
      <c r="O723" s="341"/>
      <c r="P723" s="341"/>
      <c r="Q723" s="335"/>
    </row>
    <row r="724" spans="1:17" s="339" customFormat="1">
      <c r="A724" s="340"/>
      <c r="B724" s="340"/>
      <c r="D724" s="340"/>
      <c r="E724" s="340"/>
      <c r="O724" s="341"/>
      <c r="P724" s="341"/>
      <c r="Q724" s="335"/>
    </row>
    <row r="725" spans="1:17" s="339" customFormat="1">
      <c r="A725" s="340"/>
      <c r="B725" s="340"/>
      <c r="D725" s="340"/>
      <c r="E725" s="340"/>
      <c r="O725" s="341"/>
      <c r="P725" s="341"/>
      <c r="Q725" s="335"/>
    </row>
    <row r="726" spans="1:17" s="339" customFormat="1">
      <c r="A726" s="340"/>
      <c r="B726" s="340"/>
      <c r="D726" s="340"/>
      <c r="E726" s="340"/>
      <c r="O726" s="341"/>
      <c r="P726" s="341"/>
      <c r="Q726" s="335"/>
    </row>
    <row r="727" spans="1:17" s="339" customFormat="1">
      <c r="A727" s="340"/>
      <c r="B727" s="340"/>
      <c r="D727" s="340"/>
      <c r="E727" s="340"/>
      <c r="O727" s="341"/>
      <c r="P727" s="341"/>
      <c r="Q727" s="335"/>
    </row>
    <row r="728" spans="1:17" s="339" customFormat="1">
      <c r="A728" s="340"/>
      <c r="B728" s="340"/>
      <c r="D728" s="340"/>
      <c r="E728" s="340"/>
      <c r="O728" s="341"/>
      <c r="P728" s="341"/>
      <c r="Q728" s="335"/>
    </row>
    <row r="729" spans="1:17" s="339" customFormat="1">
      <c r="A729" s="340"/>
      <c r="B729" s="340"/>
      <c r="D729" s="340"/>
      <c r="E729" s="340"/>
      <c r="O729" s="341"/>
      <c r="P729" s="341"/>
      <c r="Q729" s="335"/>
    </row>
    <row r="730" spans="1:17" s="339" customFormat="1">
      <c r="A730" s="340"/>
      <c r="B730" s="340"/>
      <c r="D730" s="340"/>
      <c r="E730" s="340"/>
      <c r="O730" s="341"/>
      <c r="P730" s="341"/>
      <c r="Q730" s="335"/>
    </row>
    <row r="731" spans="1:17" s="339" customFormat="1">
      <c r="A731" s="340"/>
      <c r="B731" s="340"/>
      <c r="D731" s="340"/>
      <c r="E731" s="340"/>
      <c r="O731" s="341"/>
      <c r="P731" s="341"/>
      <c r="Q731" s="335"/>
    </row>
    <row r="732" spans="1:17" s="339" customFormat="1">
      <c r="A732" s="340"/>
      <c r="B732" s="340"/>
      <c r="D732" s="340"/>
      <c r="E732" s="340"/>
      <c r="O732" s="341"/>
      <c r="P732" s="341"/>
      <c r="Q732" s="335"/>
    </row>
    <row r="733" spans="1:17" s="339" customFormat="1">
      <c r="A733" s="340"/>
      <c r="B733" s="340"/>
      <c r="D733" s="340"/>
      <c r="E733" s="340"/>
      <c r="O733" s="341"/>
      <c r="P733" s="341"/>
      <c r="Q733" s="335"/>
    </row>
    <row r="734" spans="1:17" s="339" customFormat="1">
      <c r="A734" s="340"/>
      <c r="B734" s="340"/>
      <c r="D734" s="340"/>
      <c r="E734" s="340"/>
      <c r="O734" s="341"/>
      <c r="P734" s="341"/>
      <c r="Q734" s="335"/>
    </row>
    <row r="735" spans="1:17" s="339" customFormat="1">
      <c r="A735" s="340"/>
      <c r="B735" s="340"/>
      <c r="D735" s="340"/>
      <c r="E735" s="340"/>
      <c r="O735" s="341"/>
      <c r="P735" s="341"/>
      <c r="Q735" s="335"/>
    </row>
    <row r="736" spans="1:17" s="339" customFormat="1">
      <c r="A736" s="340"/>
      <c r="B736" s="340"/>
      <c r="D736" s="340"/>
      <c r="E736" s="340"/>
      <c r="O736" s="341"/>
      <c r="P736" s="341"/>
      <c r="Q736" s="335"/>
    </row>
    <row r="737" spans="1:17" s="339" customFormat="1">
      <c r="A737" s="340"/>
      <c r="B737" s="340"/>
      <c r="D737" s="340"/>
      <c r="E737" s="340"/>
      <c r="O737" s="341"/>
      <c r="P737" s="341"/>
      <c r="Q737" s="335"/>
    </row>
    <row r="738" spans="1:17" s="339" customFormat="1">
      <c r="A738" s="340"/>
      <c r="B738" s="340"/>
      <c r="D738" s="340"/>
      <c r="E738" s="340"/>
      <c r="O738" s="341"/>
      <c r="P738" s="341"/>
      <c r="Q738" s="335"/>
    </row>
    <row r="739" spans="1:17" s="339" customFormat="1">
      <c r="A739" s="340"/>
      <c r="B739" s="340"/>
      <c r="D739" s="340"/>
      <c r="E739" s="340"/>
      <c r="O739" s="341"/>
      <c r="P739" s="341"/>
      <c r="Q739" s="335"/>
    </row>
    <row r="740" spans="1:17" s="339" customFormat="1">
      <c r="A740" s="340"/>
      <c r="B740" s="340"/>
      <c r="D740" s="340"/>
      <c r="E740" s="340"/>
      <c r="O740" s="341"/>
      <c r="P740" s="341"/>
      <c r="Q740" s="335"/>
    </row>
    <row r="741" spans="1:17" s="339" customFormat="1">
      <c r="A741" s="340"/>
      <c r="B741" s="340"/>
      <c r="D741" s="340"/>
      <c r="E741" s="340"/>
      <c r="O741" s="341"/>
      <c r="P741" s="341"/>
      <c r="Q741" s="335"/>
    </row>
    <row r="742" spans="1:17" s="339" customFormat="1">
      <c r="A742" s="340"/>
      <c r="B742" s="340"/>
      <c r="D742" s="340"/>
      <c r="E742" s="340"/>
      <c r="O742" s="341"/>
      <c r="P742" s="341"/>
      <c r="Q742" s="335"/>
    </row>
    <row r="743" spans="1:17" s="339" customFormat="1">
      <c r="A743" s="340"/>
      <c r="B743" s="340"/>
      <c r="D743" s="340"/>
      <c r="E743" s="340"/>
      <c r="O743" s="341"/>
      <c r="P743" s="341"/>
      <c r="Q743" s="335"/>
    </row>
    <row r="744" spans="1:17" s="339" customFormat="1">
      <c r="A744" s="340"/>
      <c r="B744" s="340"/>
      <c r="D744" s="340"/>
      <c r="E744" s="340"/>
      <c r="O744" s="341"/>
      <c r="P744" s="341"/>
      <c r="Q744" s="335"/>
    </row>
    <row r="745" spans="1:17" s="339" customFormat="1">
      <c r="A745" s="340"/>
      <c r="B745" s="340"/>
      <c r="D745" s="340"/>
      <c r="E745" s="340"/>
      <c r="O745" s="341"/>
      <c r="P745" s="341"/>
      <c r="Q745" s="335"/>
    </row>
    <row r="746" spans="1:17" s="339" customFormat="1">
      <c r="A746" s="340"/>
      <c r="B746" s="340"/>
      <c r="D746" s="340"/>
      <c r="E746" s="340"/>
      <c r="O746" s="341"/>
      <c r="P746" s="341"/>
      <c r="Q746" s="335"/>
    </row>
    <row r="747" spans="1:17" s="339" customFormat="1">
      <c r="A747" s="340"/>
      <c r="B747" s="340"/>
      <c r="D747" s="340"/>
      <c r="E747" s="340"/>
      <c r="O747" s="341"/>
      <c r="P747" s="341"/>
      <c r="Q747" s="335"/>
    </row>
    <row r="748" spans="1:17" s="339" customFormat="1">
      <c r="A748" s="340"/>
      <c r="B748" s="340"/>
      <c r="D748" s="340"/>
      <c r="E748" s="340"/>
      <c r="O748" s="341"/>
      <c r="P748" s="341"/>
      <c r="Q748" s="335"/>
    </row>
    <row r="749" spans="1:17" s="339" customFormat="1">
      <c r="A749" s="340"/>
      <c r="B749" s="340"/>
      <c r="D749" s="340"/>
      <c r="E749" s="340"/>
      <c r="O749" s="341"/>
      <c r="P749" s="341"/>
      <c r="Q749" s="335"/>
    </row>
    <row r="750" spans="1:17" s="339" customFormat="1">
      <c r="A750" s="340"/>
      <c r="B750" s="340"/>
      <c r="D750" s="340"/>
      <c r="E750" s="340"/>
      <c r="O750" s="341"/>
      <c r="P750" s="341"/>
      <c r="Q750" s="335"/>
    </row>
    <row r="751" spans="1:17" s="339" customFormat="1">
      <c r="A751" s="340"/>
      <c r="B751" s="340"/>
      <c r="D751" s="340"/>
      <c r="E751" s="340"/>
      <c r="O751" s="341"/>
      <c r="P751" s="341"/>
      <c r="Q751" s="335"/>
    </row>
    <row r="752" spans="1:17" s="339" customFormat="1">
      <c r="A752" s="340"/>
      <c r="B752" s="340"/>
      <c r="D752" s="340"/>
      <c r="E752" s="340"/>
      <c r="O752" s="341"/>
      <c r="P752" s="341"/>
      <c r="Q752" s="335"/>
    </row>
    <row r="753" spans="1:17" s="339" customFormat="1">
      <c r="A753" s="340"/>
      <c r="B753" s="340"/>
      <c r="D753" s="340"/>
      <c r="E753" s="340"/>
      <c r="O753" s="341"/>
      <c r="P753" s="341"/>
      <c r="Q753" s="335"/>
    </row>
    <row r="754" spans="1:17" s="339" customFormat="1">
      <c r="A754" s="340"/>
      <c r="B754" s="340"/>
      <c r="D754" s="340"/>
      <c r="E754" s="340"/>
      <c r="O754" s="341"/>
      <c r="P754" s="341"/>
      <c r="Q754" s="335"/>
    </row>
    <row r="755" spans="1:17" s="339" customFormat="1">
      <c r="A755" s="340"/>
      <c r="B755" s="340"/>
      <c r="D755" s="340"/>
      <c r="E755" s="340"/>
      <c r="O755" s="341"/>
      <c r="P755" s="341"/>
      <c r="Q755" s="335"/>
    </row>
    <row r="756" spans="1:17" s="339" customFormat="1">
      <c r="A756" s="340"/>
      <c r="B756" s="340"/>
      <c r="D756" s="340"/>
      <c r="E756" s="340"/>
      <c r="O756" s="341"/>
      <c r="P756" s="341"/>
      <c r="Q756" s="335"/>
    </row>
    <row r="757" spans="1:17" s="339" customFormat="1">
      <c r="A757" s="340"/>
      <c r="B757" s="340"/>
      <c r="D757" s="340"/>
      <c r="E757" s="340"/>
      <c r="O757" s="341"/>
      <c r="P757" s="341"/>
      <c r="Q757" s="335"/>
    </row>
    <row r="758" spans="1:17" s="339" customFormat="1">
      <c r="A758" s="340"/>
      <c r="B758" s="340"/>
      <c r="D758" s="340"/>
      <c r="E758" s="340"/>
      <c r="O758" s="341"/>
      <c r="P758" s="341"/>
      <c r="Q758" s="335"/>
    </row>
    <row r="759" spans="1:17" s="339" customFormat="1">
      <c r="A759" s="340"/>
      <c r="B759" s="340"/>
      <c r="D759" s="340"/>
      <c r="E759" s="340"/>
      <c r="O759" s="341"/>
      <c r="P759" s="341"/>
      <c r="Q759" s="335"/>
    </row>
    <row r="760" spans="1:17" s="339" customFormat="1">
      <c r="A760" s="340"/>
      <c r="B760" s="340"/>
      <c r="D760" s="340"/>
      <c r="E760" s="340"/>
      <c r="O760" s="341"/>
      <c r="P760" s="341"/>
      <c r="Q760" s="335"/>
    </row>
    <row r="761" spans="1:17" s="339" customFormat="1">
      <c r="A761" s="340"/>
      <c r="B761" s="340"/>
      <c r="D761" s="340"/>
      <c r="E761" s="340"/>
      <c r="O761" s="341"/>
      <c r="P761" s="341"/>
      <c r="Q761" s="335"/>
    </row>
    <row r="762" spans="1:17" s="339" customFormat="1">
      <c r="A762" s="340"/>
      <c r="B762" s="340"/>
      <c r="D762" s="340"/>
      <c r="E762" s="340"/>
      <c r="O762" s="341"/>
      <c r="P762" s="341"/>
      <c r="Q762" s="335"/>
    </row>
    <row r="763" spans="1:17" s="339" customFormat="1">
      <c r="A763" s="340"/>
      <c r="B763" s="340"/>
      <c r="D763" s="340"/>
      <c r="E763" s="340"/>
      <c r="O763" s="341"/>
      <c r="P763" s="341"/>
      <c r="Q763" s="335"/>
    </row>
    <row r="764" spans="1:17" s="339" customFormat="1">
      <c r="A764" s="340"/>
      <c r="B764" s="340"/>
      <c r="D764" s="340"/>
      <c r="E764" s="340"/>
      <c r="O764" s="341"/>
      <c r="P764" s="341"/>
      <c r="Q764" s="335"/>
    </row>
    <row r="765" spans="1:17" s="339" customFormat="1">
      <c r="A765" s="340"/>
      <c r="B765" s="340"/>
      <c r="D765" s="340"/>
      <c r="E765" s="340"/>
      <c r="O765" s="341"/>
      <c r="P765" s="341"/>
      <c r="Q765" s="335"/>
    </row>
    <row r="766" spans="1:17" s="339" customFormat="1">
      <c r="A766" s="340"/>
      <c r="B766" s="340"/>
      <c r="D766" s="340"/>
      <c r="E766" s="340"/>
      <c r="O766" s="341"/>
      <c r="P766" s="341"/>
      <c r="Q766" s="335"/>
    </row>
    <row r="767" spans="1:17" s="339" customFormat="1">
      <c r="A767" s="340"/>
      <c r="B767" s="340"/>
      <c r="D767" s="340"/>
      <c r="E767" s="340"/>
      <c r="O767" s="341"/>
      <c r="P767" s="341"/>
      <c r="Q767" s="335"/>
    </row>
    <row r="768" spans="1:17" s="339" customFormat="1">
      <c r="A768" s="340"/>
      <c r="B768" s="340"/>
      <c r="D768" s="340"/>
      <c r="E768" s="340"/>
      <c r="O768" s="341"/>
      <c r="P768" s="341"/>
      <c r="Q768" s="335"/>
    </row>
    <row r="769" spans="1:17" s="339" customFormat="1">
      <c r="A769" s="340"/>
      <c r="B769" s="340"/>
      <c r="D769" s="340"/>
      <c r="E769" s="340"/>
      <c r="O769" s="341"/>
      <c r="P769" s="341"/>
      <c r="Q769" s="335"/>
    </row>
    <row r="770" spans="1:17" s="339" customFormat="1">
      <c r="A770" s="340"/>
      <c r="B770" s="340"/>
      <c r="D770" s="340"/>
      <c r="E770" s="340"/>
      <c r="O770" s="341"/>
      <c r="P770" s="341"/>
      <c r="Q770" s="335"/>
    </row>
    <row r="771" spans="1:17" s="339" customFormat="1">
      <c r="A771" s="340"/>
      <c r="B771" s="340"/>
      <c r="D771" s="340"/>
      <c r="E771" s="340"/>
      <c r="O771" s="341"/>
      <c r="P771" s="341"/>
      <c r="Q771" s="335"/>
    </row>
    <row r="772" spans="1:17" s="339" customFormat="1">
      <c r="A772" s="340"/>
      <c r="B772" s="340"/>
      <c r="D772" s="340"/>
      <c r="E772" s="340"/>
      <c r="O772" s="341"/>
      <c r="P772" s="341"/>
      <c r="Q772" s="335"/>
    </row>
    <row r="773" spans="1:17" s="339" customFormat="1">
      <c r="A773" s="340"/>
      <c r="B773" s="340"/>
      <c r="D773" s="340"/>
      <c r="E773" s="340"/>
      <c r="O773" s="341"/>
      <c r="P773" s="341"/>
      <c r="Q773" s="335"/>
    </row>
    <row r="774" spans="1:17" s="339" customFormat="1">
      <c r="A774" s="340"/>
      <c r="B774" s="340"/>
      <c r="D774" s="340"/>
      <c r="E774" s="340"/>
      <c r="O774" s="341"/>
      <c r="P774" s="341"/>
      <c r="Q774" s="335"/>
    </row>
    <row r="775" spans="1:17" s="339" customFormat="1">
      <c r="A775" s="340"/>
      <c r="B775" s="340"/>
      <c r="D775" s="340"/>
      <c r="E775" s="340"/>
      <c r="O775" s="341"/>
      <c r="P775" s="341"/>
      <c r="Q775" s="335"/>
    </row>
    <row r="776" spans="1:17" s="339" customFormat="1">
      <c r="A776" s="340"/>
      <c r="B776" s="340"/>
      <c r="D776" s="340"/>
      <c r="E776" s="340"/>
      <c r="O776" s="341"/>
      <c r="P776" s="341"/>
      <c r="Q776" s="335"/>
    </row>
    <row r="777" spans="1:17" s="339" customFormat="1">
      <c r="A777" s="340"/>
      <c r="B777" s="340"/>
      <c r="D777" s="340"/>
      <c r="E777" s="340"/>
      <c r="O777" s="341"/>
      <c r="P777" s="341"/>
      <c r="Q777" s="335"/>
    </row>
    <row r="778" spans="1:17" s="339" customFormat="1">
      <c r="A778" s="340"/>
      <c r="B778" s="340"/>
      <c r="D778" s="340"/>
      <c r="E778" s="340"/>
      <c r="O778" s="341"/>
      <c r="P778" s="341"/>
      <c r="Q778" s="335"/>
    </row>
    <row r="779" spans="1:17" s="339" customFormat="1">
      <c r="A779" s="340"/>
      <c r="B779" s="340"/>
      <c r="D779" s="340"/>
      <c r="E779" s="340"/>
      <c r="O779" s="341"/>
      <c r="P779" s="341"/>
      <c r="Q779" s="335"/>
    </row>
    <row r="780" spans="1:17" s="339" customFormat="1">
      <c r="A780" s="340"/>
      <c r="B780" s="340"/>
      <c r="D780" s="340"/>
      <c r="E780" s="340"/>
      <c r="O780" s="341"/>
      <c r="P780" s="341"/>
      <c r="Q780" s="335"/>
    </row>
    <row r="781" spans="1:17" s="339" customFormat="1">
      <c r="A781" s="340"/>
      <c r="B781" s="340"/>
      <c r="D781" s="340"/>
      <c r="E781" s="340"/>
      <c r="O781" s="341"/>
      <c r="P781" s="341"/>
      <c r="Q781" s="335"/>
    </row>
    <row r="782" spans="1:17" s="339" customFormat="1">
      <c r="A782" s="340"/>
      <c r="B782" s="340"/>
      <c r="D782" s="340"/>
      <c r="E782" s="340"/>
      <c r="O782" s="341"/>
      <c r="P782" s="341"/>
      <c r="Q782" s="335"/>
    </row>
    <row r="783" spans="1:17" s="339" customFormat="1">
      <c r="A783" s="340"/>
      <c r="B783" s="340"/>
      <c r="D783" s="340"/>
      <c r="E783" s="340"/>
      <c r="O783" s="341"/>
      <c r="P783" s="341"/>
      <c r="Q783" s="335"/>
    </row>
    <row r="784" spans="1:17" s="339" customFormat="1">
      <c r="A784" s="340"/>
      <c r="B784" s="340"/>
      <c r="D784" s="340"/>
      <c r="E784" s="340"/>
      <c r="O784" s="341"/>
      <c r="P784" s="341"/>
      <c r="Q784" s="335"/>
    </row>
    <row r="785" spans="1:17" s="339" customFormat="1">
      <c r="A785" s="340"/>
      <c r="B785" s="340"/>
      <c r="D785" s="340"/>
      <c r="E785" s="340"/>
      <c r="O785" s="341"/>
      <c r="P785" s="341"/>
      <c r="Q785" s="335"/>
    </row>
    <row r="786" spans="1:17" s="339" customFormat="1">
      <c r="A786" s="340"/>
      <c r="B786" s="340"/>
      <c r="D786" s="340"/>
      <c r="E786" s="340"/>
      <c r="O786" s="341"/>
      <c r="P786" s="341"/>
      <c r="Q786" s="335"/>
    </row>
    <row r="787" spans="1:17" s="339" customFormat="1">
      <c r="A787" s="340"/>
      <c r="B787" s="340"/>
      <c r="D787" s="340"/>
      <c r="E787" s="340"/>
      <c r="O787" s="341"/>
      <c r="P787" s="341"/>
      <c r="Q787" s="335"/>
    </row>
    <row r="788" spans="1:17" s="339" customFormat="1">
      <c r="A788" s="340"/>
      <c r="B788" s="340"/>
      <c r="D788" s="340"/>
      <c r="E788" s="340"/>
      <c r="O788" s="341"/>
      <c r="P788" s="341"/>
      <c r="Q788" s="335"/>
    </row>
    <row r="789" spans="1:17" s="339" customFormat="1">
      <c r="A789" s="340"/>
      <c r="B789" s="340"/>
      <c r="D789" s="340"/>
      <c r="E789" s="340"/>
      <c r="O789" s="341"/>
      <c r="P789" s="341"/>
      <c r="Q789" s="335"/>
    </row>
    <row r="790" spans="1:17" s="339" customFormat="1">
      <c r="A790" s="340"/>
      <c r="B790" s="340"/>
      <c r="D790" s="340"/>
      <c r="E790" s="340"/>
      <c r="O790" s="341"/>
      <c r="P790" s="341"/>
      <c r="Q790" s="335"/>
    </row>
    <row r="791" spans="1:17" s="339" customFormat="1">
      <c r="A791" s="340"/>
      <c r="B791" s="340"/>
      <c r="D791" s="340"/>
      <c r="E791" s="340"/>
      <c r="O791" s="341"/>
      <c r="P791" s="341"/>
      <c r="Q791" s="335"/>
    </row>
    <row r="792" spans="1:17" s="339" customFormat="1">
      <c r="A792" s="340"/>
      <c r="B792" s="340"/>
      <c r="D792" s="340"/>
      <c r="E792" s="340"/>
      <c r="O792" s="341"/>
      <c r="P792" s="341"/>
      <c r="Q792" s="335"/>
    </row>
    <row r="793" spans="1:17" s="339" customFormat="1">
      <c r="A793" s="340"/>
      <c r="B793" s="340"/>
      <c r="D793" s="340"/>
      <c r="E793" s="340"/>
      <c r="O793" s="341"/>
      <c r="P793" s="341"/>
      <c r="Q793" s="335"/>
    </row>
    <row r="794" spans="1:17" s="339" customFormat="1">
      <c r="A794" s="340"/>
      <c r="B794" s="340"/>
      <c r="D794" s="340"/>
      <c r="E794" s="340"/>
      <c r="O794" s="341"/>
      <c r="P794" s="341"/>
      <c r="Q794" s="335"/>
    </row>
    <row r="795" spans="1:17" s="339" customFormat="1">
      <c r="A795" s="340"/>
      <c r="B795" s="340"/>
      <c r="D795" s="340"/>
      <c r="E795" s="340"/>
      <c r="O795" s="341"/>
      <c r="P795" s="341"/>
      <c r="Q795" s="335"/>
    </row>
    <row r="796" spans="1:17" s="339" customFormat="1">
      <c r="A796" s="340"/>
      <c r="B796" s="340"/>
      <c r="D796" s="340"/>
      <c r="E796" s="340"/>
      <c r="O796" s="341"/>
      <c r="P796" s="341"/>
      <c r="Q796" s="335"/>
    </row>
    <row r="797" spans="1:17" s="339" customFormat="1">
      <c r="A797" s="340"/>
      <c r="B797" s="340"/>
      <c r="D797" s="340"/>
      <c r="E797" s="340"/>
      <c r="O797" s="341"/>
      <c r="P797" s="341"/>
      <c r="Q797" s="335"/>
    </row>
    <row r="798" spans="1:17" s="339" customFormat="1">
      <c r="A798" s="340"/>
      <c r="B798" s="340"/>
      <c r="D798" s="340"/>
      <c r="E798" s="340"/>
      <c r="O798" s="341"/>
      <c r="P798" s="341"/>
      <c r="Q798" s="335"/>
    </row>
    <row r="799" spans="1:17" s="339" customFormat="1">
      <c r="A799" s="340"/>
      <c r="B799" s="340"/>
      <c r="D799" s="340"/>
      <c r="E799" s="340"/>
      <c r="O799" s="341"/>
      <c r="P799" s="341"/>
      <c r="Q799" s="335"/>
    </row>
    <row r="800" spans="1:17" s="339" customFormat="1">
      <c r="A800" s="340"/>
      <c r="B800" s="340"/>
      <c r="D800" s="340"/>
      <c r="E800" s="340"/>
      <c r="O800" s="341"/>
      <c r="P800" s="341"/>
      <c r="Q800" s="335"/>
    </row>
    <row r="801" spans="1:17" s="339" customFormat="1">
      <c r="A801" s="340"/>
      <c r="B801" s="340"/>
      <c r="D801" s="340"/>
      <c r="E801" s="340"/>
      <c r="O801" s="341"/>
      <c r="P801" s="341"/>
      <c r="Q801" s="335"/>
    </row>
    <row r="802" spans="1:17" s="339" customFormat="1">
      <c r="A802" s="340"/>
      <c r="B802" s="340"/>
      <c r="D802" s="340"/>
      <c r="E802" s="340"/>
      <c r="O802" s="341"/>
      <c r="P802" s="341"/>
      <c r="Q802" s="335"/>
    </row>
    <row r="803" spans="1:17" s="339" customFormat="1">
      <c r="A803" s="340"/>
      <c r="B803" s="340"/>
      <c r="D803" s="340"/>
      <c r="E803" s="340"/>
      <c r="O803" s="341"/>
      <c r="P803" s="341"/>
      <c r="Q803" s="335"/>
    </row>
    <row r="804" spans="1:17" s="339" customFormat="1">
      <c r="A804" s="340"/>
      <c r="B804" s="340"/>
      <c r="D804" s="340"/>
      <c r="E804" s="340"/>
      <c r="O804" s="341"/>
      <c r="P804" s="341"/>
      <c r="Q804" s="335"/>
    </row>
    <row r="805" spans="1:17" s="339" customFormat="1">
      <c r="A805" s="340"/>
      <c r="B805" s="340"/>
      <c r="D805" s="340"/>
      <c r="E805" s="340"/>
      <c r="O805" s="341"/>
      <c r="P805" s="341"/>
      <c r="Q805" s="335"/>
    </row>
    <row r="806" spans="1:17" s="339" customFormat="1">
      <c r="A806" s="340"/>
      <c r="B806" s="340"/>
      <c r="D806" s="340"/>
      <c r="E806" s="340"/>
      <c r="O806" s="341"/>
      <c r="P806" s="341"/>
      <c r="Q806" s="335"/>
    </row>
    <row r="807" spans="1:17" s="339" customFormat="1">
      <c r="A807" s="340"/>
      <c r="B807" s="340"/>
      <c r="D807" s="340"/>
      <c r="E807" s="340"/>
      <c r="O807" s="341"/>
      <c r="P807" s="341"/>
      <c r="Q807" s="335"/>
    </row>
    <row r="808" spans="1:17" s="339" customFormat="1">
      <c r="A808" s="340"/>
      <c r="B808" s="340"/>
      <c r="D808" s="340"/>
      <c r="E808" s="340"/>
      <c r="O808" s="341"/>
      <c r="P808" s="341"/>
      <c r="Q808" s="335"/>
    </row>
    <row r="809" spans="1:17" s="339" customFormat="1">
      <c r="A809" s="340"/>
      <c r="B809" s="340"/>
      <c r="D809" s="340"/>
      <c r="E809" s="340"/>
      <c r="O809" s="341"/>
      <c r="P809" s="341"/>
      <c r="Q809" s="335"/>
    </row>
    <row r="810" spans="1:17" s="339" customFormat="1">
      <c r="A810" s="340"/>
      <c r="B810" s="340"/>
      <c r="D810" s="340"/>
      <c r="E810" s="340"/>
      <c r="O810" s="341"/>
      <c r="P810" s="341"/>
      <c r="Q810" s="335"/>
    </row>
    <row r="811" spans="1:17" s="339" customFormat="1">
      <c r="A811" s="340"/>
      <c r="B811" s="340"/>
      <c r="D811" s="340"/>
      <c r="E811" s="340"/>
      <c r="O811" s="341"/>
      <c r="P811" s="341"/>
      <c r="Q811" s="335"/>
    </row>
    <row r="812" spans="1:17" s="339" customFormat="1">
      <c r="A812" s="340"/>
      <c r="B812" s="340"/>
      <c r="D812" s="340"/>
      <c r="E812" s="340"/>
      <c r="O812" s="341"/>
      <c r="P812" s="341"/>
      <c r="Q812" s="335"/>
    </row>
    <row r="813" spans="1:17" s="339" customFormat="1">
      <c r="A813" s="340"/>
      <c r="B813" s="340"/>
      <c r="D813" s="340"/>
      <c r="E813" s="340"/>
      <c r="O813" s="341"/>
      <c r="P813" s="341"/>
      <c r="Q813" s="335"/>
    </row>
    <row r="814" spans="1:17" s="339" customFormat="1">
      <c r="A814" s="340"/>
      <c r="B814" s="340"/>
      <c r="D814" s="340"/>
      <c r="E814" s="340"/>
      <c r="O814" s="341"/>
      <c r="P814" s="341"/>
      <c r="Q814" s="335"/>
    </row>
    <row r="815" spans="1:17" s="339" customFormat="1">
      <c r="A815" s="340"/>
      <c r="B815" s="340"/>
      <c r="D815" s="340"/>
      <c r="E815" s="340"/>
      <c r="O815" s="341"/>
      <c r="P815" s="341"/>
      <c r="Q815" s="335"/>
    </row>
    <row r="816" spans="1:17" s="339" customFormat="1">
      <c r="A816" s="340"/>
      <c r="B816" s="340"/>
      <c r="D816" s="340"/>
      <c r="E816" s="340"/>
      <c r="O816" s="341"/>
      <c r="P816" s="341"/>
      <c r="Q816" s="335"/>
    </row>
    <row r="817" spans="1:17" s="339" customFormat="1">
      <c r="A817" s="340"/>
      <c r="B817" s="340"/>
      <c r="D817" s="340"/>
      <c r="E817" s="340"/>
      <c r="O817" s="341"/>
      <c r="P817" s="341"/>
      <c r="Q817" s="335"/>
    </row>
    <row r="818" spans="1:17" s="339" customFormat="1">
      <c r="A818" s="340"/>
      <c r="B818" s="340"/>
      <c r="D818" s="340"/>
      <c r="E818" s="340"/>
      <c r="O818" s="341"/>
      <c r="P818" s="341"/>
      <c r="Q818" s="335"/>
    </row>
    <row r="819" spans="1:17" s="339" customFormat="1">
      <c r="A819" s="340"/>
      <c r="B819" s="340"/>
      <c r="D819" s="340"/>
      <c r="E819" s="340"/>
      <c r="O819" s="341"/>
      <c r="P819" s="341"/>
      <c r="Q819" s="335"/>
    </row>
    <row r="820" spans="1:17" s="339" customFormat="1">
      <c r="A820" s="340"/>
      <c r="B820" s="340"/>
      <c r="D820" s="340"/>
      <c r="E820" s="340"/>
      <c r="O820" s="341"/>
      <c r="P820" s="341"/>
      <c r="Q820" s="335"/>
    </row>
    <row r="821" spans="1:17" s="339" customFormat="1">
      <c r="A821" s="340"/>
      <c r="B821" s="340"/>
      <c r="D821" s="340"/>
      <c r="E821" s="340"/>
      <c r="O821" s="341"/>
      <c r="P821" s="341"/>
      <c r="Q821" s="335"/>
    </row>
    <row r="822" spans="1:17" s="339" customFormat="1">
      <c r="A822" s="340"/>
      <c r="B822" s="340"/>
      <c r="D822" s="340"/>
      <c r="E822" s="340"/>
      <c r="O822" s="341"/>
      <c r="P822" s="341"/>
      <c r="Q822" s="335"/>
    </row>
    <row r="823" spans="1:17" s="339" customFormat="1">
      <c r="A823" s="340"/>
      <c r="B823" s="340"/>
      <c r="D823" s="340"/>
      <c r="E823" s="340"/>
      <c r="O823" s="341"/>
      <c r="P823" s="341"/>
      <c r="Q823" s="335"/>
    </row>
    <row r="824" spans="1:17" s="339" customFormat="1">
      <c r="A824" s="340"/>
      <c r="B824" s="340"/>
      <c r="D824" s="340"/>
      <c r="E824" s="340"/>
      <c r="O824" s="341"/>
      <c r="P824" s="341"/>
      <c r="Q824" s="335"/>
    </row>
    <row r="825" spans="1:17" s="339" customFormat="1">
      <c r="A825" s="340"/>
      <c r="B825" s="340"/>
      <c r="D825" s="340"/>
      <c r="E825" s="340"/>
      <c r="O825" s="341"/>
      <c r="P825" s="341"/>
      <c r="Q825" s="335"/>
    </row>
    <row r="826" spans="1:17" s="339" customFormat="1">
      <c r="A826" s="340"/>
      <c r="B826" s="340"/>
      <c r="D826" s="340"/>
      <c r="E826" s="340"/>
      <c r="O826" s="341"/>
      <c r="P826" s="341"/>
      <c r="Q826" s="335"/>
    </row>
    <row r="827" spans="1:17" s="339" customFormat="1">
      <c r="A827" s="340"/>
      <c r="B827" s="340"/>
      <c r="D827" s="340"/>
      <c r="E827" s="340"/>
      <c r="O827" s="341"/>
      <c r="P827" s="341"/>
      <c r="Q827" s="335"/>
    </row>
    <row r="828" spans="1:17" s="339" customFormat="1">
      <c r="A828" s="340"/>
      <c r="B828" s="340"/>
      <c r="D828" s="340"/>
      <c r="E828" s="340"/>
      <c r="O828" s="341"/>
      <c r="P828" s="341"/>
      <c r="Q828" s="335"/>
    </row>
    <row r="829" spans="1:17" s="339" customFormat="1">
      <c r="A829" s="340"/>
      <c r="B829" s="340"/>
      <c r="D829" s="340"/>
      <c r="E829" s="340"/>
      <c r="O829" s="341"/>
      <c r="P829" s="341"/>
      <c r="Q829" s="335"/>
    </row>
    <row r="830" spans="1:17" s="339" customFormat="1">
      <c r="A830" s="340"/>
      <c r="B830" s="340"/>
      <c r="D830" s="340"/>
      <c r="E830" s="340"/>
      <c r="O830" s="341"/>
      <c r="P830" s="341"/>
      <c r="Q830" s="335"/>
    </row>
    <row r="831" spans="1:17" s="339" customFormat="1">
      <c r="A831" s="340"/>
      <c r="B831" s="340"/>
      <c r="D831" s="340"/>
      <c r="E831" s="340"/>
      <c r="O831" s="341"/>
      <c r="P831" s="341"/>
      <c r="Q831" s="335"/>
    </row>
    <row r="832" spans="1:17" s="339" customFormat="1">
      <c r="A832" s="340"/>
      <c r="B832" s="340"/>
      <c r="D832" s="340"/>
      <c r="E832" s="340"/>
      <c r="O832" s="341"/>
      <c r="P832" s="341"/>
      <c r="Q832" s="335"/>
    </row>
    <row r="833" spans="1:17" s="339" customFormat="1">
      <c r="A833" s="340"/>
      <c r="B833" s="340"/>
      <c r="D833" s="340"/>
      <c r="E833" s="340"/>
      <c r="O833" s="341"/>
      <c r="P833" s="341"/>
      <c r="Q833" s="335"/>
    </row>
    <row r="834" spans="1:17" s="339" customFormat="1">
      <c r="A834" s="340"/>
      <c r="B834" s="340"/>
      <c r="D834" s="340"/>
      <c r="E834" s="340"/>
      <c r="O834" s="341"/>
      <c r="P834" s="341"/>
      <c r="Q834" s="335"/>
    </row>
    <row r="835" spans="1:17" s="339" customFormat="1">
      <c r="A835" s="340"/>
      <c r="B835" s="340"/>
      <c r="D835" s="340"/>
      <c r="E835" s="340"/>
      <c r="O835" s="341"/>
      <c r="P835" s="341"/>
      <c r="Q835" s="335"/>
    </row>
    <row r="836" spans="1:17" s="339" customFormat="1">
      <c r="A836" s="340"/>
      <c r="B836" s="340"/>
      <c r="D836" s="340"/>
      <c r="E836" s="340"/>
      <c r="O836" s="341"/>
      <c r="P836" s="341"/>
      <c r="Q836" s="335"/>
    </row>
    <row r="837" spans="1:17" s="339" customFormat="1">
      <c r="A837" s="340"/>
      <c r="B837" s="340"/>
      <c r="D837" s="340"/>
      <c r="E837" s="340"/>
      <c r="O837" s="341"/>
      <c r="P837" s="341"/>
      <c r="Q837" s="335"/>
    </row>
    <row r="838" spans="1:17" s="339" customFormat="1">
      <c r="A838" s="340"/>
      <c r="B838" s="340"/>
      <c r="D838" s="340"/>
      <c r="E838" s="340"/>
      <c r="O838" s="341"/>
      <c r="P838" s="341"/>
      <c r="Q838" s="335"/>
    </row>
    <row r="839" spans="1:17" s="339" customFormat="1">
      <c r="A839" s="340"/>
      <c r="B839" s="340"/>
      <c r="D839" s="340"/>
      <c r="E839" s="340"/>
      <c r="O839" s="341"/>
      <c r="P839" s="341"/>
      <c r="Q839" s="335"/>
    </row>
    <row r="840" spans="1:17" s="339" customFormat="1">
      <c r="A840" s="340"/>
      <c r="B840" s="340"/>
      <c r="D840" s="340"/>
      <c r="E840" s="340"/>
      <c r="O840" s="341"/>
      <c r="P840" s="341"/>
      <c r="Q840" s="335"/>
    </row>
    <row r="841" spans="1:17" s="339" customFormat="1">
      <c r="A841" s="340"/>
      <c r="B841" s="340"/>
      <c r="D841" s="340"/>
      <c r="E841" s="340"/>
      <c r="O841" s="341"/>
      <c r="P841" s="341"/>
      <c r="Q841" s="335"/>
    </row>
    <row r="842" spans="1:17" s="339" customFormat="1">
      <c r="A842" s="340"/>
      <c r="B842" s="340"/>
      <c r="D842" s="340"/>
      <c r="E842" s="340"/>
      <c r="O842" s="341"/>
      <c r="P842" s="341"/>
      <c r="Q842" s="335"/>
    </row>
    <row r="843" spans="1:17" s="339" customFormat="1">
      <c r="A843" s="340"/>
      <c r="B843" s="340"/>
      <c r="D843" s="340"/>
      <c r="E843" s="340"/>
      <c r="O843" s="341"/>
      <c r="P843" s="341"/>
      <c r="Q843" s="335"/>
    </row>
    <row r="844" spans="1:17" s="339" customFormat="1">
      <c r="A844" s="340"/>
      <c r="B844" s="340"/>
      <c r="D844" s="340"/>
      <c r="E844" s="340"/>
      <c r="O844" s="341"/>
      <c r="P844" s="341"/>
      <c r="Q844" s="335"/>
    </row>
    <row r="845" spans="1:17" s="339" customFormat="1">
      <c r="A845" s="340"/>
      <c r="B845" s="340"/>
      <c r="D845" s="340"/>
      <c r="E845" s="340"/>
      <c r="O845" s="341"/>
      <c r="P845" s="341"/>
      <c r="Q845" s="335"/>
    </row>
    <row r="846" spans="1:17" s="339" customFormat="1">
      <c r="A846" s="340"/>
      <c r="B846" s="340"/>
      <c r="D846" s="340"/>
      <c r="E846" s="340"/>
      <c r="O846" s="341"/>
      <c r="P846" s="341"/>
      <c r="Q846" s="335"/>
    </row>
    <row r="847" spans="1:17" s="339" customFormat="1">
      <c r="A847" s="340"/>
      <c r="B847" s="340"/>
      <c r="D847" s="340"/>
      <c r="E847" s="340"/>
      <c r="O847" s="341"/>
      <c r="P847" s="341"/>
      <c r="Q847" s="335"/>
    </row>
    <row r="848" spans="1:17" s="339" customFormat="1">
      <c r="A848" s="340"/>
      <c r="B848" s="340"/>
      <c r="D848" s="340"/>
      <c r="E848" s="340"/>
      <c r="O848" s="341"/>
      <c r="P848" s="341"/>
      <c r="Q848" s="335"/>
    </row>
    <row r="849" spans="1:17" s="339" customFormat="1">
      <c r="A849" s="340"/>
      <c r="B849" s="340"/>
      <c r="D849" s="340"/>
      <c r="E849" s="340"/>
      <c r="O849" s="341"/>
      <c r="P849" s="341"/>
      <c r="Q849" s="335"/>
    </row>
    <row r="850" spans="1:17" s="339" customFormat="1">
      <c r="A850" s="340"/>
      <c r="B850" s="340"/>
      <c r="D850" s="340"/>
      <c r="E850" s="340"/>
      <c r="O850" s="341"/>
      <c r="P850" s="341"/>
      <c r="Q850" s="335"/>
    </row>
    <row r="851" spans="1:17" s="339" customFormat="1">
      <c r="A851" s="340"/>
      <c r="B851" s="340"/>
      <c r="D851" s="340"/>
      <c r="E851" s="340"/>
      <c r="O851" s="341"/>
      <c r="P851" s="341"/>
      <c r="Q851" s="335"/>
    </row>
    <row r="852" spans="1:17" s="339" customFormat="1">
      <c r="A852" s="340"/>
      <c r="B852" s="340"/>
      <c r="D852" s="340"/>
      <c r="E852" s="340"/>
      <c r="O852" s="341"/>
      <c r="P852" s="341"/>
      <c r="Q852" s="335"/>
    </row>
    <row r="853" spans="1:17" s="339" customFormat="1">
      <c r="A853" s="340"/>
      <c r="B853" s="340"/>
      <c r="D853" s="340"/>
      <c r="E853" s="340"/>
      <c r="O853" s="341"/>
      <c r="P853" s="341"/>
      <c r="Q853" s="335"/>
    </row>
    <row r="854" spans="1:17" s="339" customFormat="1">
      <c r="A854" s="340"/>
      <c r="B854" s="340"/>
      <c r="D854" s="340"/>
      <c r="E854" s="340"/>
      <c r="O854" s="341"/>
      <c r="P854" s="341"/>
      <c r="Q854" s="335"/>
    </row>
    <row r="855" spans="1:17" s="339" customFormat="1">
      <c r="A855" s="340"/>
      <c r="B855" s="340"/>
      <c r="D855" s="340"/>
      <c r="E855" s="340"/>
      <c r="O855" s="341"/>
      <c r="P855" s="341"/>
      <c r="Q855" s="335"/>
    </row>
    <row r="856" spans="1:17" s="339" customFormat="1">
      <c r="A856" s="340"/>
      <c r="B856" s="340"/>
      <c r="D856" s="340"/>
      <c r="E856" s="340"/>
      <c r="O856" s="341"/>
      <c r="P856" s="341"/>
      <c r="Q856" s="335"/>
    </row>
    <row r="857" spans="1:17" s="339" customFormat="1">
      <c r="A857" s="340"/>
      <c r="B857" s="340"/>
      <c r="D857" s="340"/>
      <c r="E857" s="340"/>
      <c r="O857" s="341"/>
      <c r="P857" s="341"/>
      <c r="Q857" s="335"/>
    </row>
    <row r="858" spans="1:17" s="339" customFormat="1">
      <c r="A858" s="340"/>
      <c r="B858" s="340"/>
      <c r="D858" s="340"/>
      <c r="E858" s="340"/>
      <c r="O858" s="341"/>
      <c r="P858" s="341"/>
      <c r="Q858" s="335"/>
    </row>
    <row r="859" spans="1:17" s="339" customFormat="1">
      <c r="A859" s="340"/>
      <c r="B859" s="340"/>
      <c r="D859" s="340"/>
      <c r="E859" s="340"/>
      <c r="O859" s="341"/>
      <c r="P859" s="341"/>
      <c r="Q859" s="335"/>
    </row>
    <row r="860" spans="1:17" s="339" customFormat="1">
      <c r="A860" s="340"/>
      <c r="B860" s="340"/>
      <c r="D860" s="340"/>
      <c r="E860" s="340"/>
      <c r="O860" s="341"/>
      <c r="P860" s="341"/>
      <c r="Q860" s="335"/>
    </row>
    <row r="861" spans="1:17" s="339" customFormat="1">
      <c r="A861" s="340"/>
      <c r="B861" s="340"/>
      <c r="D861" s="340"/>
      <c r="E861" s="340"/>
      <c r="O861" s="341"/>
      <c r="P861" s="341"/>
      <c r="Q861" s="335"/>
    </row>
    <row r="862" spans="1:17" s="339" customFormat="1">
      <c r="A862" s="340"/>
      <c r="B862" s="340"/>
      <c r="D862" s="340"/>
      <c r="E862" s="340"/>
      <c r="O862" s="341"/>
      <c r="P862" s="341"/>
      <c r="Q862" s="335"/>
    </row>
    <row r="863" spans="1:17" s="339" customFormat="1">
      <c r="A863" s="340"/>
      <c r="B863" s="340"/>
      <c r="D863" s="340"/>
      <c r="E863" s="340"/>
      <c r="O863" s="341"/>
      <c r="P863" s="341"/>
      <c r="Q863" s="335"/>
    </row>
    <row r="864" spans="1:17" s="339" customFormat="1">
      <c r="A864" s="340"/>
      <c r="B864" s="340"/>
      <c r="D864" s="340"/>
      <c r="E864" s="340"/>
      <c r="O864" s="341"/>
      <c r="P864" s="341"/>
      <c r="Q864" s="335"/>
    </row>
    <row r="865" spans="1:17" s="339" customFormat="1">
      <c r="A865" s="340"/>
      <c r="B865" s="340"/>
      <c r="D865" s="340"/>
      <c r="E865" s="340"/>
      <c r="O865" s="341"/>
      <c r="P865" s="341"/>
      <c r="Q865" s="335"/>
    </row>
    <row r="866" spans="1:17" s="339" customFormat="1">
      <c r="A866" s="340"/>
      <c r="B866" s="340"/>
      <c r="D866" s="340"/>
      <c r="E866" s="340"/>
      <c r="O866" s="341"/>
      <c r="P866" s="341"/>
      <c r="Q866" s="335"/>
    </row>
    <row r="867" spans="1:17" s="339" customFormat="1">
      <c r="A867" s="340"/>
      <c r="B867" s="340"/>
      <c r="D867" s="340"/>
      <c r="E867" s="340"/>
      <c r="O867" s="341"/>
      <c r="P867" s="341"/>
      <c r="Q867" s="335"/>
    </row>
    <row r="868" spans="1:17" s="339" customFormat="1">
      <c r="A868" s="340"/>
      <c r="B868" s="340"/>
      <c r="D868" s="340"/>
      <c r="E868" s="340"/>
      <c r="O868" s="341"/>
      <c r="P868" s="341"/>
      <c r="Q868" s="335"/>
    </row>
    <row r="869" spans="1:17" s="339" customFormat="1">
      <c r="A869" s="340"/>
      <c r="B869" s="340"/>
      <c r="D869" s="340"/>
      <c r="E869" s="340"/>
      <c r="O869" s="341"/>
      <c r="P869" s="341"/>
      <c r="Q869" s="335"/>
    </row>
    <row r="870" spans="1:17" s="339" customFormat="1">
      <c r="A870" s="340"/>
      <c r="B870" s="340"/>
      <c r="D870" s="340"/>
      <c r="E870" s="340"/>
      <c r="O870" s="341"/>
      <c r="P870" s="341"/>
      <c r="Q870" s="335"/>
    </row>
    <row r="871" spans="1:17" s="339" customFormat="1">
      <c r="A871" s="340"/>
      <c r="B871" s="340"/>
      <c r="D871" s="340"/>
      <c r="E871" s="340"/>
      <c r="O871" s="341"/>
      <c r="P871" s="341"/>
      <c r="Q871" s="335"/>
    </row>
    <row r="872" spans="1:17" s="339" customFormat="1">
      <c r="A872" s="340"/>
      <c r="B872" s="340"/>
      <c r="D872" s="340"/>
      <c r="E872" s="340"/>
      <c r="O872" s="341"/>
      <c r="P872" s="341"/>
      <c r="Q872" s="335"/>
    </row>
    <row r="873" spans="1:17" s="339" customFormat="1">
      <c r="A873" s="340"/>
      <c r="B873" s="340"/>
      <c r="D873" s="340"/>
      <c r="E873" s="340"/>
      <c r="O873" s="341"/>
      <c r="P873" s="341"/>
      <c r="Q873" s="335"/>
    </row>
    <row r="874" spans="1:17" s="339" customFormat="1">
      <c r="A874" s="340"/>
      <c r="B874" s="340"/>
      <c r="D874" s="340"/>
      <c r="E874" s="340"/>
      <c r="O874" s="341"/>
      <c r="P874" s="341"/>
      <c r="Q874" s="335"/>
    </row>
    <row r="875" spans="1:17" s="339" customFormat="1">
      <c r="A875" s="340"/>
      <c r="B875" s="340"/>
      <c r="D875" s="340"/>
      <c r="E875" s="340"/>
      <c r="O875" s="341"/>
      <c r="P875" s="341"/>
      <c r="Q875" s="335"/>
    </row>
    <row r="876" spans="1:17" s="339" customFormat="1">
      <c r="A876" s="340"/>
      <c r="B876" s="340"/>
      <c r="D876" s="340"/>
      <c r="E876" s="340"/>
      <c r="O876" s="341"/>
      <c r="P876" s="341"/>
      <c r="Q876" s="335"/>
    </row>
    <row r="877" spans="1:17" s="339" customFormat="1">
      <c r="A877" s="340"/>
      <c r="B877" s="340"/>
      <c r="D877" s="340"/>
      <c r="E877" s="340"/>
      <c r="O877" s="341"/>
      <c r="P877" s="341"/>
      <c r="Q877" s="335"/>
    </row>
    <row r="878" spans="1:17" s="339" customFormat="1">
      <c r="A878" s="340"/>
      <c r="B878" s="340"/>
      <c r="D878" s="340"/>
      <c r="E878" s="340"/>
      <c r="O878" s="341"/>
      <c r="P878" s="341"/>
      <c r="Q878" s="335"/>
    </row>
    <row r="879" spans="1:17" s="339" customFormat="1">
      <c r="A879" s="340"/>
      <c r="B879" s="340"/>
      <c r="D879" s="340"/>
      <c r="E879" s="340"/>
      <c r="O879" s="341"/>
      <c r="P879" s="341"/>
      <c r="Q879" s="335"/>
    </row>
    <row r="880" spans="1:17" s="339" customFormat="1">
      <c r="A880" s="340"/>
      <c r="B880" s="340"/>
      <c r="D880" s="340"/>
      <c r="E880" s="340"/>
      <c r="O880" s="341"/>
      <c r="P880" s="341"/>
      <c r="Q880" s="335"/>
    </row>
    <row r="881" spans="1:17" s="339" customFormat="1">
      <c r="A881" s="340"/>
      <c r="B881" s="340"/>
      <c r="D881" s="340"/>
      <c r="E881" s="340"/>
      <c r="O881" s="341"/>
      <c r="P881" s="341"/>
      <c r="Q881" s="335"/>
    </row>
    <row r="882" spans="1:17" s="339" customFormat="1">
      <c r="A882" s="340"/>
      <c r="B882" s="340"/>
      <c r="D882" s="340"/>
      <c r="E882" s="340"/>
      <c r="O882" s="341"/>
      <c r="P882" s="341"/>
      <c r="Q882" s="335"/>
    </row>
    <row r="883" spans="1:17" s="339" customFormat="1">
      <c r="A883" s="340"/>
      <c r="B883" s="340"/>
      <c r="D883" s="340"/>
      <c r="E883" s="340"/>
      <c r="O883" s="341"/>
      <c r="P883" s="341"/>
      <c r="Q883" s="335"/>
    </row>
    <row r="884" spans="1:17" s="339" customFormat="1">
      <c r="A884" s="340"/>
      <c r="B884" s="340"/>
      <c r="D884" s="340"/>
      <c r="E884" s="340"/>
      <c r="O884" s="341"/>
      <c r="P884" s="341"/>
      <c r="Q884" s="335"/>
    </row>
    <row r="885" spans="1:17" s="339" customFormat="1">
      <c r="A885" s="340"/>
      <c r="B885" s="340"/>
      <c r="D885" s="340"/>
      <c r="E885" s="340"/>
      <c r="O885" s="341"/>
      <c r="P885" s="341"/>
      <c r="Q885" s="335"/>
    </row>
    <row r="886" spans="1:17" s="339" customFormat="1">
      <c r="A886" s="340"/>
      <c r="B886" s="340"/>
      <c r="D886" s="340"/>
      <c r="E886" s="340"/>
      <c r="O886" s="341"/>
      <c r="P886" s="341"/>
      <c r="Q886" s="335"/>
    </row>
    <row r="887" spans="1:17" s="339" customFormat="1">
      <c r="A887" s="340"/>
      <c r="B887" s="340"/>
      <c r="D887" s="340"/>
      <c r="E887" s="340"/>
      <c r="O887" s="341"/>
      <c r="P887" s="341"/>
      <c r="Q887" s="335"/>
    </row>
    <row r="888" spans="1:17" s="339" customFormat="1">
      <c r="A888" s="340"/>
      <c r="B888" s="340"/>
      <c r="D888" s="340"/>
      <c r="E888" s="340"/>
      <c r="O888" s="341"/>
      <c r="P888" s="341"/>
      <c r="Q888" s="335"/>
    </row>
    <row r="889" spans="1:17" s="339" customFormat="1">
      <c r="A889" s="340"/>
      <c r="B889" s="340"/>
      <c r="D889" s="340"/>
      <c r="E889" s="340"/>
      <c r="O889" s="341"/>
      <c r="P889" s="341"/>
      <c r="Q889" s="335"/>
    </row>
    <row r="890" spans="1:17" s="339" customFormat="1">
      <c r="A890" s="340"/>
      <c r="B890" s="340"/>
      <c r="D890" s="340"/>
      <c r="E890" s="340"/>
      <c r="O890" s="341"/>
      <c r="P890" s="341"/>
      <c r="Q890" s="335"/>
    </row>
    <row r="891" spans="1:17" s="339" customFormat="1">
      <c r="A891" s="340"/>
      <c r="B891" s="340"/>
      <c r="D891" s="340"/>
      <c r="E891" s="340"/>
      <c r="O891" s="341"/>
      <c r="P891" s="341"/>
      <c r="Q891" s="335"/>
    </row>
    <row r="892" spans="1:17" s="339" customFormat="1">
      <c r="A892" s="340"/>
      <c r="B892" s="340"/>
      <c r="D892" s="340"/>
      <c r="E892" s="340"/>
      <c r="O892" s="341"/>
      <c r="P892" s="341"/>
      <c r="Q892" s="335"/>
    </row>
    <row r="893" spans="1:17" s="339" customFormat="1">
      <c r="A893" s="340"/>
      <c r="B893" s="340"/>
      <c r="D893" s="340"/>
      <c r="E893" s="340"/>
      <c r="O893" s="341"/>
      <c r="P893" s="341"/>
      <c r="Q893" s="335"/>
    </row>
    <row r="894" spans="1:17" s="339" customFormat="1">
      <c r="A894" s="340"/>
      <c r="B894" s="340"/>
      <c r="D894" s="340"/>
      <c r="E894" s="340"/>
      <c r="O894" s="341"/>
      <c r="P894" s="341"/>
      <c r="Q894" s="335"/>
    </row>
    <row r="895" spans="1:17" s="339" customFormat="1">
      <c r="A895" s="340"/>
      <c r="B895" s="340"/>
      <c r="D895" s="340"/>
      <c r="E895" s="340"/>
      <c r="O895" s="341"/>
      <c r="P895" s="341"/>
      <c r="Q895" s="335"/>
    </row>
    <row r="896" spans="1:17" s="339" customFormat="1">
      <c r="A896" s="340"/>
      <c r="B896" s="340"/>
      <c r="D896" s="340"/>
      <c r="E896" s="340"/>
      <c r="O896" s="341"/>
      <c r="P896" s="341"/>
      <c r="Q896" s="335"/>
    </row>
    <row r="897" spans="1:17" s="339" customFormat="1">
      <c r="A897" s="340"/>
      <c r="B897" s="340"/>
      <c r="D897" s="340"/>
      <c r="E897" s="340"/>
      <c r="O897" s="341"/>
      <c r="P897" s="341"/>
      <c r="Q897" s="335"/>
    </row>
    <row r="898" spans="1:17" s="339" customFormat="1">
      <c r="A898" s="340"/>
      <c r="B898" s="340"/>
      <c r="D898" s="340"/>
      <c r="E898" s="340"/>
      <c r="O898" s="341"/>
      <c r="P898" s="341"/>
      <c r="Q898" s="335"/>
    </row>
    <row r="899" spans="1:17" s="339" customFormat="1">
      <c r="A899" s="340"/>
      <c r="B899" s="340"/>
      <c r="D899" s="340"/>
      <c r="E899" s="340"/>
      <c r="O899" s="341"/>
      <c r="P899" s="341"/>
      <c r="Q899" s="335"/>
    </row>
    <row r="900" spans="1:17" s="339" customFormat="1">
      <c r="A900" s="340"/>
      <c r="B900" s="340"/>
      <c r="D900" s="340"/>
      <c r="E900" s="340"/>
      <c r="O900" s="341"/>
      <c r="P900" s="341"/>
      <c r="Q900" s="335"/>
    </row>
    <row r="901" spans="1:17" s="339" customFormat="1">
      <c r="A901" s="340"/>
      <c r="B901" s="340"/>
      <c r="D901" s="340"/>
      <c r="E901" s="340"/>
      <c r="O901" s="341"/>
      <c r="P901" s="341"/>
      <c r="Q901" s="335"/>
    </row>
    <row r="902" spans="1:17" s="339" customFormat="1">
      <c r="A902" s="340"/>
      <c r="B902" s="340"/>
      <c r="D902" s="340"/>
      <c r="E902" s="340"/>
      <c r="O902" s="341"/>
      <c r="P902" s="341"/>
      <c r="Q902" s="335"/>
    </row>
    <row r="903" spans="1:17" s="339" customFormat="1">
      <c r="A903" s="340"/>
      <c r="B903" s="340"/>
      <c r="D903" s="340"/>
      <c r="E903" s="340"/>
      <c r="O903" s="341"/>
      <c r="P903" s="341"/>
      <c r="Q903" s="335"/>
    </row>
    <row r="904" spans="1:17" s="339" customFormat="1">
      <c r="A904" s="340"/>
      <c r="B904" s="340"/>
      <c r="D904" s="340"/>
      <c r="E904" s="340"/>
      <c r="O904" s="341"/>
      <c r="P904" s="341"/>
      <c r="Q904" s="335"/>
    </row>
    <row r="905" spans="1:17" s="339" customFormat="1">
      <c r="A905" s="340"/>
      <c r="B905" s="340"/>
      <c r="D905" s="340"/>
      <c r="E905" s="340"/>
      <c r="O905" s="341"/>
      <c r="P905" s="341"/>
      <c r="Q905" s="335"/>
    </row>
    <row r="906" spans="1:17" s="339" customFormat="1">
      <c r="A906" s="340"/>
      <c r="B906" s="340"/>
      <c r="D906" s="340"/>
      <c r="E906" s="340"/>
      <c r="O906" s="341"/>
      <c r="P906" s="341"/>
      <c r="Q906" s="335"/>
    </row>
    <row r="907" spans="1:17" s="339" customFormat="1">
      <c r="A907" s="340"/>
      <c r="B907" s="340"/>
      <c r="D907" s="340"/>
      <c r="E907" s="340"/>
      <c r="O907" s="341"/>
      <c r="P907" s="341"/>
      <c r="Q907" s="335"/>
    </row>
    <row r="908" spans="1:17" s="339" customFormat="1">
      <c r="A908" s="340"/>
      <c r="B908" s="340"/>
      <c r="D908" s="340"/>
      <c r="E908" s="340"/>
      <c r="O908" s="341"/>
      <c r="P908" s="341"/>
      <c r="Q908" s="335"/>
    </row>
    <row r="909" spans="1:17" s="339" customFormat="1">
      <c r="A909" s="340"/>
      <c r="B909" s="340"/>
      <c r="D909" s="340"/>
      <c r="E909" s="340"/>
      <c r="O909" s="341"/>
      <c r="P909" s="341"/>
      <c r="Q909" s="335"/>
    </row>
    <row r="910" spans="1:17" s="339" customFormat="1">
      <c r="A910" s="340"/>
      <c r="B910" s="340"/>
      <c r="D910" s="340"/>
      <c r="E910" s="340"/>
      <c r="O910" s="341"/>
      <c r="P910" s="341"/>
      <c r="Q910" s="335"/>
    </row>
    <row r="911" spans="1:17" s="339" customFormat="1">
      <c r="A911" s="340"/>
      <c r="B911" s="340"/>
      <c r="D911" s="340"/>
      <c r="E911" s="340"/>
      <c r="O911" s="341"/>
      <c r="P911" s="341"/>
      <c r="Q911" s="335"/>
    </row>
    <row r="912" spans="1:17" s="339" customFormat="1">
      <c r="A912" s="340"/>
      <c r="B912" s="340"/>
      <c r="D912" s="340"/>
      <c r="E912" s="340"/>
      <c r="O912" s="341"/>
      <c r="P912" s="341"/>
      <c r="Q912" s="335"/>
    </row>
    <row r="913" spans="1:17" s="339" customFormat="1">
      <c r="A913" s="340"/>
      <c r="B913" s="340"/>
      <c r="D913" s="340"/>
      <c r="E913" s="340"/>
      <c r="O913" s="341"/>
      <c r="P913" s="341"/>
      <c r="Q913" s="335"/>
    </row>
    <row r="914" spans="1:17" s="339" customFormat="1">
      <c r="A914" s="340"/>
      <c r="B914" s="340"/>
      <c r="D914" s="340"/>
      <c r="E914" s="340"/>
      <c r="O914" s="341"/>
      <c r="P914" s="341"/>
      <c r="Q914" s="335"/>
    </row>
    <row r="915" spans="1:17" s="339" customFormat="1">
      <c r="A915" s="340"/>
      <c r="B915" s="340"/>
      <c r="D915" s="340"/>
      <c r="E915" s="340"/>
      <c r="O915" s="341"/>
      <c r="P915" s="341"/>
      <c r="Q915" s="335"/>
    </row>
    <row r="916" spans="1:17" s="339" customFormat="1">
      <c r="A916" s="340"/>
      <c r="B916" s="340"/>
      <c r="D916" s="340"/>
      <c r="E916" s="340"/>
      <c r="O916" s="341"/>
      <c r="P916" s="341"/>
      <c r="Q916" s="335"/>
    </row>
    <row r="917" spans="1:17" s="339" customFormat="1">
      <c r="A917" s="340"/>
      <c r="B917" s="340"/>
      <c r="D917" s="340"/>
      <c r="E917" s="340"/>
      <c r="O917" s="341"/>
      <c r="P917" s="341"/>
      <c r="Q917" s="335"/>
    </row>
    <row r="918" spans="1:17" s="339" customFormat="1">
      <c r="A918" s="340"/>
      <c r="B918" s="340"/>
      <c r="D918" s="340"/>
      <c r="E918" s="340"/>
      <c r="O918" s="341"/>
      <c r="P918" s="341"/>
      <c r="Q918" s="335"/>
    </row>
    <row r="919" spans="1:17" s="339" customFormat="1">
      <c r="A919" s="340"/>
      <c r="B919" s="340"/>
      <c r="D919" s="340"/>
      <c r="E919" s="340"/>
      <c r="O919" s="341"/>
      <c r="P919" s="341"/>
      <c r="Q919" s="335"/>
    </row>
    <row r="920" spans="1:17" s="339" customFormat="1">
      <c r="A920" s="340"/>
      <c r="B920" s="340"/>
      <c r="D920" s="340"/>
      <c r="E920" s="340"/>
      <c r="O920" s="341"/>
      <c r="P920" s="341"/>
      <c r="Q920" s="335"/>
    </row>
    <row r="921" spans="1:17" s="339" customFormat="1">
      <c r="A921" s="340"/>
      <c r="B921" s="340"/>
      <c r="D921" s="340"/>
      <c r="E921" s="340"/>
      <c r="O921" s="341"/>
      <c r="P921" s="341"/>
      <c r="Q921" s="335"/>
    </row>
    <row r="922" spans="1:17" s="339" customFormat="1">
      <c r="A922" s="340"/>
      <c r="B922" s="340"/>
      <c r="D922" s="340"/>
      <c r="E922" s="340"/>
      <c r="O922" s="341"/>
      <c r="P922" s="341"/>
      <c r="Q922" s="335"/>
    </row>
    <row r="923" spans="1:17" s="339" customFormat="1">
      <c r="A923" s="340"/>
      <c r="B923" s="340"/>
      <c r="D923" s="340"/>
      <c r="E923" s="340"/>
      <c r="O923" s="341"/>
      <c r="P923" s="341"/>
      <c r="Q923" s="335"/>
    </row>
    <row r="924" spans="1:17" s="339" customFormat="1">
      <c r="A924" s="340"/>
      <c r="B924" s="340"/>
      <c r="D924" s="340"/>
      <c r="E924" s="340"/>
      <c r="O924" s="341"/>
      <c r="P924" s="341"/>
      <c r="Q924" s="335"/>
    </row>
    <row r="925" spans="1:17" s="339" customFormat="1">
      <c r="A925" s="340"/>
      <c r="B925" s="340"/>
      <c r="D925" s="340"/>
      <c r="E925" s="340"/>
      <c r="O925" s="341"/>
      <c r="P925" s="341"/>
      <c r="Q925" s="335"/>
    </row>
    <row r="926" spans="1:17" s="339" customFormat="1">
      <c r="A926" s="340"/>
      <c r="B926" s="340"/>
      <c r="D926" s="340"/>
      <c r="E926" s="340"/>
      <c r="O926" s="341"/>
      <c r="P926" s="341"/>
      <c r="Q926" s="335"/>
    </row>
    <row r="927" spans="1:17" s="339" customFormat="1">
      <c r="A927" s="340"/>
      <c r="B927" s="340"/>
      <c r="D927" s="340"/>
      <c r="E927" s="340"/>
      <c r="O927" s="341"/>
      <c r="P927" s="341"/>
      <c r="Q927" s="335"/>
    </row>
    <row r="928" spans="1:17" s="339" customFormat="1">
      <c r="A928" s="340"/>
      <c r="B928" s="340"/>
      <c r="D928" s="340"/>
      <c r="E928" s="340"/>
      <c r="O928" s="341"/>
      <c r="P928" s="341"/>
      <c r="Q928" s="335"/>
    </row>
    <row r="929" spans="1:17" s="339" customFormat="1">
      <c r="A929" s="340"/>
      <c r="B929" s="340"/>
      <c r="D929" s="340"/>
      <c r="E929" s="340"/>
      <c r="O929" s="341"/>
      <c r="P929" s="341"/>
      <c r="Q929" s="335"/>
    </row>
    <row r="930" spans="1:17" s="339" customFormat="1">
      <c r="A930" s="340"/>
      <c r="B930" s="340"/>
      <c r="D930" s="340"/>
      <c r="E930" s="340"/>
      <c r="O930" s="341"/>
      <c r="P930" s="341"/>
      <c r="Q930" s="335"/>
    </row>
    <row r="931" spans="1:17" s="339" customFormat="1">
      <c r="A931" s="340"/>
      <c r="B931" s="340"/>
      <c r="D931" s="340"/>
      <c r="E931" s="340"/>
      <c r="O931" s="341"/>
      <c r="P931" s="341"/>
      <c r="Q931" s="335"/>
    </row>
    <row r="932" spans="1:17" s="339" customFormat="1">
      <c r="A932" s="340"/>
      <c r="B932" s="340"/>
      <c r="D932" s="340"/>
      <c r="E932" s="340"/>
      <c r="O932" s="341"/>
      <c r="P932" s="341"/>
      <c r="Q932" s="335"/>
    </row>
    <row r="933" spans="1:17" s="339" customFormat="1">
      <c r="A933" s="340"/>
      <c r="B933" s="340"/>
      <c r="D933" s="340"/>
      <c r="E933" s="340"/>
      <c r="O933" s="341"/>
      <c r="P933" s="341"/>
      <c r="Q933" s="335"/>
    </row>
    <row r="934" spans="1:17" s="339" customFormat="1">
      <c r="A934" s="340"/>
      <c r="B934" s="340"/>
      <c r="D934" s="340"/>
      <c r="E934" s="340"/>
      <c r="O934" s="341"/>
      <c r="P934" s="341"/>
      <c r="Q934" s="335"/>
    </row>
    <row r="935" spans="1:17" s="339" customFormat="1">
      <c r="A935" s="340"/>
      <c r="B935" s="340"/>
      <c r="D935" s="340"/>
      <c r="E935" s="340"/>
      <c r="O935" s="341"/>
      <c r="P935" s="341"/>
      <c r="Q935" s="335"/>
    </row>
    <row r="936" spans="1:17" s="339" customFormat="1">
      <c r="A936" s="340"/>
      <c r="B936" s="340"/>
      <c r="D936" s="340"/>
      <c r="E936" s="340"/>
      <c r="O936" s="341"/>
      <c r="P936" s="341"/>
      <c r="Q936" s="335"/>
    </row>
    <row r="937" spans="1:17" s="339" customFormat="1">
      <c r="A937" s="340"/>
      <c r="B937" s="340"/>
      <c r="D937" s="340"/>
      <c r="E937" s="340"/>
      <c r="O937" s="341"/>
      <c r="P937" s="341"/>
      <c r="Q937" s="335"/>
    </row>
    <row r="938" spans="1:17" s="339" customFormat="1">
      <c r="A938" s="340"/>
      <c r="B938" s="340"/>
      <c r="D938" s="340"/>
      <c r="E938" s="340"/>
      <c r="O938" s="341"/>
      <c r="P938" s="341"/>
      <c r="Q938" s="335"/>
    </row>
    <row r="939" spans="1:17" s="339" customFormat="1">
      <c r="A939" s="340"/>
      <c r="B939" s="340"/>
      <c r="D939" s="340"/>
      <c r="E939" s="340"/>
      <c r="O939" s="341"/>
      <c r="P939" s="341"/>
      <c r="Q939" s="335"/>
    </row>
    <row r="940" spans="1:17" s="339" customFormat="1">
      <c r="A940" s="340"/>
      <c r="B940" s="340"/>
      <c r="D940" s="340"/>
      <c r="E940" s="340"/>
      <c r="O940" s="341"/>
      <c r="P940" s="341"/>
      <c r="Q940" s="335"/>
    </row>
    <row r="941" spans="1:17" s="339" customFormat="1">
      <c r="A941" s="340"/>
      <c r="B941" s="340"/>
      <c r="D941" s="340"/>
      <c r="E941" s="340"/>
      <c r="O941" s="341"/>
      <c r="P941" s="341"/>
      <c r="Q941" s="335"/>
    </row>
    <row r="942" spans="1:17" s="339" customFormat="1">
      <c r="A942" s="340"/>
      <c r="B942" s="340"/>
      <c r="D942" s="340"/>
      <c r="E942" s="340"/>
      <c r="O942" s="341"/>
      <c r="P942" s="341"/>
      <c r="Q942" s="335"/>
    </row>
    <row r="943" spans="1:17" s="339" customFormat="1">
      <c r="A943" s="340"/>
      <c r="B943" s="340"/>
      <c r="D943" s="340"/>
      <c r="E943" s="340"/>
      <c r="O943" s="341"/>
      <c r="P943" s="341"/>
      <c r="Q943" s="335"/>
    </row>
    <row r="944" spans="1:17" s="339" customFormat="1">
      <c r="A944" s="340"/>
      <c r="B944" s="340"/>
      <c r="D944" s="340"/>
      <c r="E944" s="340"/>
      <c r="O944" s="341"/>
      <c r="P944" s="341"/>
      <c r="Q944" s="335"/>
    </row>
    <row r="945" spans="1:17" s="339" customFormat="1">
      <c r="A945" s="340"/>
      <c r="B945" s="340"/>
      <c r="D945" s="340"/>
      <c r="E945" s="340"/>
      <c r="O945" s="341"/>
      <c r="P945" s="341"/>
      <c r="Q945" s="335"/>
    </row>
    <row r="946" spans="1:17" s="339" customFormat="1">
      <c r="A946" s="340"/>
      <c r="B946" s="340"/>
      <c r="D946" s="340"/>
      <c r="E946" s="340"/>
      <c r="O946" s="341"/>
      <c r="P946" s="341"/>
      <c r="Q946" s="335"/>
    </row>
    <row r="947" spans="1:17" s="339" customFormat="1">
      <c r="A947" s="340"/>
      <c r="B947" s="340"/>
      <c r="D947" s="340"/>
      <c r="E947" s="340"/>
      <c r="O947" s="341"/>
      <c r="P947" s="341"/>
      <c r="Q947" s="335"/>
    </row>
    <row r="948" spans="1:17" s="339" customFormat="1">
      <c r="A948" s="340"/>
      <c r="B948" s="340"/>
      <c r="D948" s="340"/>
      <c r="E948" s="340"/>
      <c r="O948" s="341"/>
      <c r="P948" s="341"/>
      <c r="Q948" s="335"/>
    </row>
    <row r="949" spans="1:17" s="339" customFormat="1">
      <c r="A949" s="340"/>
      <c r="B949" s="340"/>
      <c r="D949" s="340"/>
      <c r="E949" s="340"/>
      <c r="O949" s="341"/>
      <c r="P949" s="341"/>
      <c r="Q949" s="335"/>
    </row>
    <row r="950" spans="1:17" s="339" customFormat="1">
      <c r="A950" s="340"/>
      <c r="B950" s="340"/>
      <c r="D950" s="340"/>
      <c r="E950" s="340"/>
      <c r="O950" s="341"/>
      <c r="P950" s="341"/>
      <c r="Q950" s="335"/>
    </row>
    <row r="951" spans="1:17" s="339" customFormat="1">
      <c r="A951" s="340"/>
      <c r="B951" s="340"/>
      <c r="D951" s="340"/>
      <c r="E951" s="340"/>
      <c r="O951" s="341"/>
      <c r="P951" s="341"/>
      <c r="Q951" s="335"/>
    </row>
    <row r="952" spans="1:17" s="339" customFormat="1">
      <c r="A952" s="340"/>
      <c r="B952" s="340"/>
      <c r="D952" s="340"/>
      <c r="E952" s="340"/>
      <c r="O952" s="341"/>
      <c r="P952" s="341"/>
      <c r="Q952" s="335"/>
    </row>
    <row r="953" spans="1:17" s="339" customFormat="1">
      <c r="A953" s="340"/>
      <c r="B953" s="340"/>
      <c r="D953" s="340"/>
      <c r="E953" s="340"/>
      <c r="O953" s="341"/>
      <c r="P953" s="341"/>
      <c r="Q953" s="335"/>
    </row>
    <row r="954" spans="1:17" s="339" customFormat="1">
      <c r="A954" s="340"/>
      <c r="B954" s="340"/>
      <c r="D954" s="340"/>
      <c r="E954" s="340"/>
      <c r="O954" s="341"/>
      <c r="P954" s="341"/>
      <c r="Q954" s="335"/>
    </row>
    <row r="955" spans="1:17" s="339" customFormat="1">
      <c r="A955" s="340"/>
      <c r="B955" s="340"/>
      <c r="D955" s="340"/>
      <c r="E955" s="340"/>
      <c r="O955" s="341"/>
      <c r="P955" s="341"/>
      <c r="Q955" s="335"/>
    </row>
    <row r="956" spans="1:17" s="339" customFormat="1">
      <c r="A956" s="340"/>
      <c r="B956" s="340"/>
      <c r="D956" s="340"/>
      <c r="E956" s="340"/>
      <c r="O956" s="341"/>
      <c r="P956" s="341"/>
      <c r="Q956" s="335"/>
    </row>
    <row r="957" spans="1:17" s="339" customFormat="1">
      <c r="A957" s="340"/>
      <c r="B957" s="340"/>
      <c r="D957" s="340"/>
      <c r="E957" s="340"/>
      <c r="O957" s="341"/>
      <c r="P957" s="341"/>
      <c r="Q957" s="335"/>
    </row>
    <row r="958" spans="1:17" s="339" customFormat="1">
      <c r="A958" s="340"/>
      <c r="B958" s="340"/>
      <c r="D958" s="340"/>
      <c r="E958" s="340"/>
      <c r="O958" s="341"/>
      <c r="P958" s="341"/>
      <c r="Q958" s="335"/>
    </row>
    <row r="959" spans="1:17" s="339" customFormat="1">
      <c r="A959" s="340"/>
      <c r="B959" s="340"/>
      <c r="D959" s="340"/>
      <c r="E959" s="340"/>
      <c r="O959" s="341"/>
      <c r="P959" s="341"/>
      <c r="Q959" s="335"/>
    </row>
    <row r="960" spans="1:17" s="339" customFormat="1">
      <c r="A960" s="340"/>
      <c r="B960" s="340"/>
      <c r="D960" s="340"/>
      <c r="E960" s="340"/>
      <c r="O960" s="341"/>
      <c r="P960" s="341"/>
      <c r="Q960" s="335"/>
    </row>
    <row r="961" spans="1:17" s="339" customFormat="1">
      <c r="A961" s="340"/>
      <c r="B961" s="340"/>
      <c r="D961" s="340"/>
      <c r="E961" s="340"/>
      <c r="O961" s="341"/>
      <c r="P961" s="341"/>
      <c r="Q961" s="335"/>
    </row>
    <row r="962" spans="1:17" s="339" customFormat="1">
      <c r="A962" s="340"/>
      <c r="B962" s="340"/>
      <c r="D962" s="340"/>
      <c r="E962" s="340"/>
      <c r="O962" s="341"/>
      <c r="P962" s="341"/>
      <c r="Q962" s="335"/>
    </row>
    <row r="963" spans="1:17" s="339" customFormat="1">
      <c r="A963" s="340"/>
      <c r="B963" s="340"/>
      <c r="D963" s="340"/>
      <c r="E963" s="340"/>
      <c r="O963" s="341"/>
      <c r="P963" s="341"/>
      <c r="Q963" s="335"/>
    </row>
    <row r="964" spans="1:17" s="339" customFormat="1">
      <c r="A964" s="340"/>
      <c r="B964" s="340"/>
      <c r="D964" s="340"/>
      <c r="E964" s="340"/>
      <c r="O964" s="341"/>
      <c r="P964" s="341"/>
      <c r="Q964" s="335"/>
    </row>
    <row r="965" spans="1:17" s="339" customFormat="1">
      <c r="A965" s="340"/>
      <c r="B965" s="340"/>
      <c r="D965" s="340"/>
      <c r="E965" s="340"/>
      <c r="O965" s="341"/>
      <c r="P965" s="341"/>
      <c r="Q965" s="335"/>
    </row>
    <row r="966" spans="1:17" s="339" customFormat="1">
      <c r="A966" s="340"/>
      <c r="B966" s="340"/>
      <c r="D966" s="340"/>
      <c r="E966" s="340"/>
      <c r="O966" s="341"/>
      <c r="P966" s="341"/>
      <c r="Q966" s="335"/>
    </row>
    <row r="967" spans="1:17" s="339" customFormat="1">
      <c r="A967" s="340"/>
      <c r="B967" s="340"/>
      <c r="D967" s="340"/>
      <c r="E967" s="340"/>
      <c r="O967" s="341"/>
      <c r="P967" s="341"/>
      <c r="Q967" s="335"/>
    </row>
    <row r="968" spans="1:17" s="339" customFormat="1">
      <c r="A968" s="340"/>
      <c r="B968" s="340"/>
      <c r="D968" s="340"/>
      <c r="E968" s="340"/>
      <c r="O968" s="341"/>
      <c r="P968" s="341"/>
      <c r="Q968" s="335"/>
    </row>
    <row r="969" spans="1:17" s="339" customFormat="1">
      <c r="A969" s="340"/>
      <c r="B969" s="340"/>
      <c r="D969" s="340"/>
      <c r="E969" s="340"/>
      <c r="O969" s="341"/>
      <c r="P969" s="341"/>
      <c r="Q969" s="335"/>
    </row>
    <row r="970" spans="1:17" s="339" customFormat="1">
      <c r="A970" s="340"/>
      <c r="B970" s="340"/>
      <c r="D970" s="340"/>
      <c r="E970" s="340"/>
      <c r="O970" s="341"/>
      <c r="P970" s="341"/>
      <c r="Q970" s="335"/>
    </row>
    <row r="971" spans="1:17" s="339" customFormat="1">
      <c r="A971" s="340"/>
      <c r="B971" s="340"/>
      <c r="D971" s="340"/>
      <c r="E971" s="340"/>
      <c r="O971" s="341"/>
      <c r="P971" s="341"/>
      <c r="Q971" s="335"/>
    </row>
    <row r="972" spans="1:17" s="339" customFormat="1">
      <c r="A972" s="340"/>
      <c r="B972" s="340"/>
      <c r="D972" s="340"/>
      <c r="E972" s="340"/>
      <c r="O972" s="341"/>
      <c r="P972" s="341"/>
      <c r="Q972" s="335"/>
    </row>
    <row r="973" spans="1:17" s="339" customFormat="1">
      <c r="A973" s="340"/>
      <c r="B973" s="340"/>
      <c r="D973" s="340"/>
      <c r="E973" s="340"/>
      <c r="O973" s="341"/>
      <c r="P973" s="341"/>
      <c r="Q973" s="335"/>
    </row>
    <row r="974" spans="1:17" s="339" customFormat="1">
      <c r="A974" s="340"/>
      <c r="B974" s="340"/>
      <c r="D974" s="340"/>
      <c r="E974" s="340"/>
      <c r="O974" s="341"/>
      <c r="P974" s="341"/>
      <c r="Q974" s="335"/>
    </row>
    <row r="975" spans="1:17" s="339" customFormat="1">
      <c r="A975" s="340"/>
      <c r="B975" s="340"/>
      <c r="D975" s="340"/>
      <c r="E975" s="340"/>
      <c r="O975" s="341"/>
      <c r="P975" s="341"/>
      <c r="Q975" s="335"/>
    </row>
    <row r="976" spans="1:17" s="339" customFormat="1">
      <c r="A976" s="340"/>
      <c r="B976" s="340"/>
      <c r="D976" s="340"/>
      <c r="E976" s="340"/>
      <c r="O976" s="341"/>
      <c r="P976" s="341"/>
      <c r="Q976" s="335"/>
    </row>
    <row r="977" spans="1:17" s="339" customFormat="1">
      <c r="A977" s="340"/>
      <c r="B977" s="340"/>
      <c r="D977" s="340"/>
      <c r="E977" s="340"/>
      <c r="O977" s="341"/>
      <c r="P977" s="341"/>
      <c r="Q977" s="335"/>
    </row>
    <row r="978" spans="1:17" s="339" customFormat="1">
      <c r="A978" s="340"/>
      <c r="B978" s="340"/>
      <c r="D978" s="340"/>
      <c r="E978" s="340"/>
      <c r="O978" s="341"/>
      <c r="P978" s="341"/>
      <c r="Q978" s="335"/>
    </row>
    <row r="979" spans="1:17" s="339" customFormat="1">
      <c r="A979" s="340"/>
      <c r="B979" s="340"/>
      <c r="D979" s="340"/>
      <c r="E979" s="340"/>
      <c r="O979" s="341"/>
      <c r="P979" s="341"/>
      <c r="Q979" s="335"/>
    </row>
    <row r="980" spans="1:17" s="339" customFormat="1">
      <c r="A980" s="340"/>
      <c r="B980" s="340"/>
      <c r="D980" s="340"/>
      <c r="E980" s="340"/>
      <c r="O980" s="341"/>
      <c r="P980" s="341"/>
      <c r="Q980" s="335"/>
    </row>
    <row r="981" spans="1:17" s="339" customFormat="1">
      <c r="A981" s="340"/>
      <c r="B981" s="340"/>
      <c r="D981" s="340"/>
      <c r="E981" s="340"/>
      <c r="O981" s="341"/>
      <c r="P981" s="341"/>
      <c r="Q981" s="335"/>
    </row>
    <row r="982" spans="1:17" s="339" customFormat="1">
      <c r="A982" s="340"/>
      <c r="B982" s="340"/>
      <c r="D982" s="340"/>
      <c r="E982" s="340"/>
      <c r="O982" s="341"/>
      <c r="P982" s="341"/>
      <c r="Q982" s="335"/>
    </row>
    <row r="983" spans="1:17" s="339" customFormat="1">
      <c r="A983" s="340"/>
      <c r="B983" s="340"/>
      <c r="D983" s="340"/>
      <c r="E983" s="340"/>
      <c r="O983" s="341"/>
      <c r="P983" s="341"/>
      <c r="Q983" s="335"/>
    </row>
    <row r="984" spans="1:17" s="339" customFormat="1">
      <c r="A984" s="340"/>
      <c r="B984" s="340"/>
      <c r="D984" s="340"/>
      <c r="E984" s="340"/>
      <c r="O984" s="341"/>
      <c r="P984" s="341"/>
      <c r="Q984" s="335"/>
    </row>
    <row r="985" spans="1:17" s="339" customFormat="1">
      <c r="A985" s="340"/>
      <c r="B985" s="340"/>
      <c r="D985" s="340"/>
      <c r="E985" s="340"/>
      <c r="O985" s="341"/>
      <c r="P985" s="341"/>
      <c r="Q985" s="335"/>
    </row>
    <row r="986" spans="1:17" s="339" customFormat="1">
      <c r="A986" s="340"/>
      <c r="B986" s="340"/>
      <c r="D986" s="340"/>
      <c r="E986" s="340"/>
      <c r="O986" s="341"/>
      <c r="P986" s="341"/>
      <c r="Q986" s="335"/>
    </row>
    <row r="987" spans="1:17" s="339" customFormat="1">
      <c r="A987" s="340"/>
      <c r="B987" s="340"/>
      <c r="D987" s="340"/>
      <c r="E987" s="340"/>
      <c r="O987" s="341"/>
      <c r="P987" s="341"/>
      <c r="Q987" s="335"/>
    </row>
    <row r="988" spans="1:17" s="339" customFormat="1">
      <c r="A988" s="340"/>
      <c r="B988" s="340"/>
      <c r="D988" s="340"/>
      <c r="E988" s="340"/>
      <c r="O988" s="341"/>
      <c r="P988" s="341"/>
      <c r="Q988" s="335"/>
    </row>
    <row r="989" spans="1:17" s="339" customFormat="1">
      <c r="A989" s="340"/>
      <c r="B989" s="340"/>
      <c r="D989" s="340"/>
      <c r="E989" s="340"/>
      <c r="O989" s="341"/>
      <c r="P989" s="341"/>
      <c r="Q989" s="335"/>
    </row>
    <row r="990" spans="1:17" s="339" customFormat="1">
      <c r="A990" s="340"/>
      <c r="B990" s="340"/>
      <c r="D990" s="340"/>
      <c r="E990" s="340"/>
      <c r="O990" s="341"/>
      <c r="P990" s="341"/>
      <c r="Q990" s="335"/>
    </row>
    <row r="991" spans="1:17" s="339" customFormat="1">
      <c r="A991" s="340"/>
      <c r="B991" s="340"/>
      <c r="D991" s="340"/>
      <c r="E991" s="340"/>
      <c r="O991" s="341"/>
      <c r="P991" s="341"/>
      <c r="Q991" s="335"/>
    </row>
    <row r="992" spans="1:17" s="339" customFormat="1">
      <c r="A992" s="340"/>
      <c r="B992" s="340"/>
      <c r="D992" s="340"/>
      <c r="E992" s="340"/>
      <c r="O992" s="341"/>
      <c r="P992" s="341"/>
      <c r="Q992" s="335"/>
    </row>
    <row r="993" spans="1:17" s="339" customFormat="1">
      <c r="A993" s="340"/>
      <c r="B993" s="340"/>
      <c r="D993" s="340"/>
      <c r="E993" s="340"/>
      <c r="O993" s="341"/>
      <c r="P993" s="341"/>
      <c r="Q993" s="335"/>
    </row>
    <row r="994" spans="1:17" s="339" customFormat="1">
      <c r="A994" s="340"/>
      <c r="B994" s="340"/>
      <c r="D994" s="340"/>
      <c r="E994" s="340"/>
      <c r="O994" s="341"/>
      <c r="P994" s="341"/>
      <c r="Q994" s="335"/>
    </row>
    <row r="995" spans="1:17" s="339" customFormat="1">
      <c r="A995" s="340"/>
      <c r="B995" s="340"/>
      <c r="D995" s="340"/>
      <c r="E995" s="340"/>
      <c r="O995" s="341"/>
      <c r="P995" s="341"/>
      <c r="Q995" s="335"/>
    </row>
    <row r="996" spans="1:17" s="339" customFormat="1">
      <c r="A996" s="340"/>
      <c r="B996" s="340"/>
      <c r="D996" s="340"/>
      <c r="E996" s="340"/>
      <c r="O996" s="341"/>
      <c r="P996" s="341"/>
      <c r="Q996" s="335"/>
    </row>
    <row r="997" spans="1:17" s="339" customFormat="1">
      <c r="A997" s="340"/>
      <c r="B997" s="340"/>
      <c r="D997" s="340"/>
      <c r="E997" s="340"/>
      <c r="O997" s="341"/>
      <c r="P997" s="341"/>
      <c r="Q997" s="335"/>
    </row>
  </sheetData>
  <sheetProtection formatRows="0" sort="0" autoFilter="0"/>
  <mergeCells count="27">
    <mergeCell ref="B6:C6"/>
    <mergeCell ref="A1:C1"/>
    <mergeCell ref="B2:C2"/>
    <mergeCell ref="B3:C3"/>
    <mergeCell ref="B4:C4"/>
    <mergeCell ref="B5:C5"/>
    <mergeCell ref="B7:C7"/>
    <mergeCell ref="B8:C8"/>
    <mergeCell ref="B9:C9"/>
    <mergeCell ref="A12:A14"/>
    <mergeCell ref="B12:E12"/>
    <mergeCell ref="J12:M12"/>
    <mergeCell ref="N12:Q12"/>
    <mergeCell ref="C13:E13"/>
    <mergeCell ref="G13:I13"/>
    <mergeCell ref="K13:M13"/>
    <mergeCell ref="O13:Q13"/>
    <mergeCell ref="F12:I12"/>
    <mergeCell ref="A35:A37"/>
    <mergeCell ref="B35:E35"/>
    <mergeCell ref="F35:I35"/>
    <mergeCell ref="J35:M35"/>
    <mergeCell ref="N35:Q35"/>
    <mergeCell ref="C36:E36"/>
    <mergeCell ref="G36:I36"/>
    <mergeCell ref="K36:M36"/>
    <mergeCell ref="O36:Q36"/>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ErrorMessage="1" errorTitle="Metin uzunluğu istenen aralıkta değil!" error="İstenen Aralık: Minimum Uzunluk=0 karakter Maksimum Uzunluk=2147483647 karakter" sqref="A15:A32 A38:A55">
      <formula1>$AF$12:$AF$34</formula1>
    </dataValidation>
  </dataValidations>
  <pageMargins left="0.75" right="0.75" top="0.74" bottom="1" header="1.37" footer="0.5"/>
  <pageSetup paperSize="9" scale="32"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H997"/>
  <sheetViews>
    <sheetView zoomScale="80" zoomScaleNormal="80" zoomScaleSheetLayoutView="80" workbookViewId="0">
      <selection activeCell="B25" sqref="B25"/>
    </sheetView>
  </sheetViews>
  <sheetFormatPr defaultRowHeight="12.75"/>
  <cols>
    <col min="1" max="1" width="30.28515625" style="340" customWidth="1"/>
    <col min="2" max="2" width="15.7109375" style="340" customWidth="1"/>
    <col min="3" max="3" width="15.7109375" style="339" customWidth="1"/>
    <col min="4" max="5" width="15.7109375" style="340" customWidth="1"/>
    <col min="6" max="16" width="15.7109375" style="339" customWidth="1"/>
    <col min="17" max="17" width="15.7109375" style="332" customWidth="1"/>
    <col min="18" max="19" width="12.7109375" style="339" customWidth="1"/>
    <col min="20" max="33" width="9.140625" style="342"/>
    <col min="34" max="34" width="47.42578125" style="342" bestFit="1" customWidth="1"/>
    <col min="35" max="252" width="9.140625" style="342"/>
    <col min="253" max="253" width="12.85546875" style="342" customWidth="1"/>
    <col min="254" max="256" width="24.42578125" style="342" customWidth="1"/>
    <col min="257" max="257" width="27.42578125" style="342" customWidth="1"/>
    <col min="258" max="258" width="28.7109375" style="342" customWidth="1"/>
    <col min="259" max="261" width="24.42578125" style="342" customWidth="1"/>
    <col min="262" max="262" width="27.42578125" style="342" customWidth="1"/>
    <col min="263" max="269" width="24.42578125" style="342" customWidth="1"/>
    <col min="270" max="270" width="9.7109375" style="342" customWidth="1"/>
    <col min="271" max="271" width="8.7109375" style="342" customWidth="1"/>
    <col min="272" max="272" width="10.7109375" style="342" customWidth="1"/>
    <col min="273" max="275" width="12.7109375" style="342" customWidth="1"/>
    <col min="276" max="508" width="9.140625" style="342"/>
    <col min="509" max="509" width="12.85546875" style="342" customWidth="1"/>
    <col min="510" max="512" width="24.42578125" style="342" customWidth="1"/>
    <col min="513" max="513" width="27.42578125" style="342" customWidth="1"/>
    <col min="514" max="514" width="28.7109375" style="342" customWidth="1"/>
    <col min="515" max="517" width="24.42578125" style="342" customWidth="1"/>
    <col min="518" max="518" width="27.42578125" style="342" customWidth="1"/>
    <col min="519" max="525" width="24.42578125" style="342" customWidth="1"/>
    <col min="526" max="526" width="9.7109375" style="342" customWidth="1"/>
    <col min="527" max="527" width="8.7109375" style="342" customWidth="1"/>
    <col min="528" max="528" width="10.7109375" style="342" customWidth="1"/>
    <col min="529" max="531" width="12.7109375" style="342" customWidth="1"/>
    <col min="532" max="764" width="9.140625" style="342"/>
    <col min="765" max="765" width="12.85546875" style="342" customWidth="1"/>
    <col min="766" max="768" width="24.42578125" style="342" customWidth="1"/>
    <col min="769" max="769" width="27.42578125" style="342" customWidth="1"/>
    <col min="770" max="770" width="28.7109375" style="342" customWidth="1"/>
    <col min="771" max="773" width="24.42578125" style="342" customWidth="1"/>
    <col min="774" max="774" width="27.42578125" style="342" customWidth="1"/>
    <col min="775" max="781" width="24.42578125" style="342" customWidth="1"/>
    <col min="782" max="782" width="9.7109375" style="342" customWidth="1"/>
    <col min="783" max="783" width="8.7109375" style="342" customWidth="1"/>
    <col min="784" max="784" width="10.7109375" style="342" customWidth="1"/>
    <col min="785" max="787" width="12.7109375" style="342" customWidth="1"/>
    <col min="788" max="1020" width="9.140625" style="342"/>
    <col min="1021" max="1021" width="12.85546875" style="342" customWidth="1"/>
    <col min="1022" max="1024" width="24.42578125" style="342" customWidth="1"/>
    <col min="1025" max="1025" width="27.42578125" style="342" customWidth="1"/>
    <col min="1026" max="1026" width="28.7109375" style="342" customWidth="1"/>
    <col min="1027" max="1029" width="24.42578125" style="342" customWidth="1"/>
    <col min="1030" max="1030" width="27.42578125" style="342" customWidth="1"/>
    <col min="1031" max="1037" width="24.42578125" style="342" customWidth="1"/>
    <col min="1038" max="1038" width="9.7109375" style="342" customWidth="1"/>
    <col min="1039" max="1039" width="8.7109375" style="342" customWidth="1"/>
    <col min="1040" max="1040" width="10.7109375" style="342" customWidth="1"/>
    <col min="1041" max="1043" width="12.7109375" style="342" customWidth="1"/>
    <col min="1044" max="1276" width="9.140625" style="342"/>
    <col min="1277" max="1277" width="12.85546875" style="342" customWidth="1"/>
    <col min="1278" max="1280" width="24.42578125" style="342" customWidth="1"/>
    <col min="1281" max="1281" width="27.42578125" style="342" customWidth="1"/>
    <col min="1282" max="1282" width="28.7109375" style="342" customWidth="1"/>
    <col min="1283" max="1285" width="24.42578125" style="342" customWidth="1"/>
    <col min="1286" max="1286" width="27.42578125" style="342" customWidth="1"/>
    <col min="1287" max="1293" width="24.42578125" style="342" customWidth="1"/>
    <col min="1294" max="1294" width="9.7109375" style="342" customWidth="1"/>
    <col min="1295" max="1295" width="8.7109375" style="342" customWidth="1"/>
    <col min="1296" max="1296" width="10.7109375" style="342" customWidth="1"/>
    <col min="1297" max="1299" width="12.7109375" style="342" customWidth="1"/>
    <col min="1300" max="1532" width="9.140625" style="342"/>
    <col min="1533" max="1533" width="12.85546875" style="342" customWidth="1"/>
    <col min="1534" max="1536" width="24.42578125" style="342" customWidth="1"/>
    <col min="1537" max="1537" width="27.42578125" style="342" customWidth="1"/>
    <col min="1538" max="1538" width="28.7109375" style="342" customWidth="1"/>
    <col min="1539" max="1541" width="24.42578125" style="342" customWidth="1"/>
    <col min="1542" max="1542" width="27.42578125" style="342" customWidth="1"/>
    <col min="1543" max="1549" width="24.42578125" style="342" customWidth="1"/>
    <col min="1550" max="1550" width="9.7109375" style="342" customWidth="1"/>
    <col min="1551" max="1551" width="8.7109375" style="342" customWidth="1"/>
    <col min="1552" max="1552" width="10.7109375" style="342" customWidth="1"/>
    <col min="1553" max="1555" width="12.7109375" style="342" customWidth="1"/>
    <col min="1556" max="1788" width="9.140625" style="342"/>
    <col min="1789" max="1789" width="12.85546875" style="342" customWidth="1"/>
    <col min="1790" max="1792" width="24.42578125" style="342" customWidth="1"/>
    <col min="1793" max="1793" width="27.42578125" style="342" customWidth="1"/>
    <col min="1794" max="1794" width="28.7109375" style="342" customWidth="1"/>
    <col min="1795" max="1797" width="24.42578125" style="342" customWidth="1"/>
    <col min="1798" max="1798" width="27.42578125" style="342" customWidth="1"/>
    <col min="1799" max="1805" width="24.42578125" style="342" customWidth="1"/>
    <col min="1806" max="1806" width="9.7109375" style="342" customWidth="1"/>
    <col min="1807" max="1807" width="8.7109375" style="342" customWidth="1"/>
    <col min="1808" max="1808" width="10.7109375" style="342" customWidth="1"/>
    <col min="1809" max="1811" width="12.7109375" style="342" customWidth="1"/>
    <col min="1812" max="2044" width="9.140625" style="342"/>
    <col min="2045" max="2045" width="12.85546875" style="342" customWidth="1"/>
    <col min="2046" max="2048" width="24.42578125" style="342" customWidth="1"/>
    <col min="2049" max="2049" width="27.42578125" style="342" customWidth="1"/>
    <col min="2050" max="2050" width="28.7109375" style="342" customWidth="1"/>
    <col min="2051" max="2053" width="24.42578125" style="342" customWidth="1"/>
    <col min="2054" max="2054" width="27.42578125" style="342" customWidth="1"/>
    <col min="2055" max="2061" width="24.42578125" style="342" customWidth="1"/>
    <col min="2062" max="2062" width="9.7109375" style="342" customWidth="1"/>
    <col min="2063" max="2063" width="8.7109375" style="342" customWidth="1"/>
    <col min="2064" max="2064" width="10.7109375" style="342" customWidth="1"/>
    <col min="2065" max="2067" width="12.7109375" style="342" customWidth="1"/>
    <col min="2068" max="2300" width="9.140625" style="342"/>
    <col min="2301" max="2301" width="12.85546875" style="342" customWidth="1"/>
    <col min="2302" max="2304" width="24.42578125" style="342" customWidth="1"/>
    <col min="2305" max="2305" width="27.42578125" style="342" customWidth="1"/>
    <col min="2306" max="2306" width="28.7109375" style="342" customWidth="1"/>
    <col min="2307" max="2309" width="24.42578125" style="342" customWidth="1"/>
    <col min="2310" max="2310" width="27.42578125" style="342" customWidth="1"/>
    <col min="2311" max="2317" width="24.42578125" style="342" customWidth="1"/>
    <col min="2318" max="2318" width="9.7109375" style="342" customWidth="1"/>
    <col min="2319" max="2319" width="8.7109375" style="342" customWidth="1"/>
    <col min="2320" max="2320" width="10.7109375" style="342" customWidth="1"/>
    <col min="2321" max="2323" width="12.7109375" style="342" customWidth="1"/>
    <col min="2324" max="2556" width="9.140625" style="342"/>
    <col min="2557" max="2557" width="12.85546875" style="342" customWidth="1"/>
    <col min="2558" max="2560" width="24.42578125" style="342" customWidth="1"/>
    <col min="2561" max="2561" width="27.42578125" style="342" customWidth="1"/>
    <col min="2562" max="2562" width="28.7109375" style="342" customWidth="1"/>
    <col min="2563" max="2565" width="24.42578125" style="342" customWidth="1"/>
    <col min="2566" max="2566" width="27.42578125" style="342" customWidth="1"/>
    <col min="2567" max="2573" width="24.42578125" style="342" customWidth="1"/>
    <col min="2574" max="2574" width="9.7109375" style="342" customWidth="1"/>
    <col min="2575" max="2575" width="8.7109375" style="342" customWidth="1"/>
    <col min="2576" max="2576" width="10.7109375" style="342" customWidth="1"/>
    <col min="2577" max="2579" width="12.7109375" style="342" customWidth="1"/>
    <col min="2580" max="2812" width="9.140625" style="342"/>
    <col min="2813" max="2813" width="12.85546875" style="342" customWidth="1"/>
    <col min="2814" max="2816" width="24.42578125" style="342" customWidth="1"/>
    <col min="2817" max="2817" width="27.42578125" style="342" customWidth="1"/>
    <col min="2818" max="2818" width="28.7109375" style="342" customWidth="1"/>
    <col min="2819" max="2821" width="24.42578125" style="342" customWidth="1"/>
    <col min="2822" max="2822" width="27.42578125" style="342" customWidth="1"/>
    <col min="2823" max="2829" width="24.42578125" style="342" customWidth="1"/>
    <col min="2830" max="2830" width="9.7109375" style="342" customWidth="1"/>
    <col min="2831" max="2831" width="8.7109375" style="342" customWidth="1"/>
    <col min="2832" max="2832" width="10.7109375" style="342" customWidth="1"/>
    <col min="2833" max="2835" width="12.7109375" style="342" customWidth="1"/>
    <col min="2836" max="3068" width="9.140625" style="342"/>
    <col min="3069" max="3069" width="12.85546875" style="342" customWidth="1"/>
    <col min="3070" max="3072" width="24.42578125" style="342" customWidth="1"/>
    <col min="3073" max="3073" width="27.42578125" style="342" customWidth="1"/>
    <col min="3074" max="3074" width="28.7109375" style="342" customWidth="1"/>
    <col min="3075" max="3077" width="24.42578125" style="342" customWidth="1"/>
    <col min="3078" max="3078" width="27.42578125" style="342" customWidth="1"/>
    <col min="3079" max="3085" width="24.42578125" style="342" customWidth="1"/>
    <col min="3086" max="3086" width="9.7109375" style="342" customWidth="1"/>
    <col min="3087" max="3087" width="8.7109375" style="342" customWidth="1"/>
    <col min="3088" max="3088" width="10.7109375" style="342" customWidth="1"/>
    <col min="3089" max="3091" width="12.7109375" style="342" customWidth="1"/>
    <col min="3092" max="3324" width="9.140625" style="342"/>
    <col min="3325" max="3325" width="12.85546875" style="342" customWidth="1"/>
    <col min="3326" max="3328" width="24.42578125" style="342" customWidth="1"/>
    <col min="3329" max="3329" width="27.42578125" style="342" customWidth="1"/>
    <col min="3330" max="3330" width="28.7109375" style="342" customWidth="1"/>
    <col min="3331" max="3333" width="24.42578125" style="342" customWidth="1"/>
    <col min="3334" max="3334" width="27.42578125" style="342" customWidth="1"/>
    <col min="3335" max="3341" width="24.42578125" style="342" customWidth="1"/>
    <col min="3342" max="3342" width="9.7109375" style="342" customWidth="1"/>
    <col min="3343" max="3343" width="8.7109375" style="342" customWidth="1"/>
    <col min="3344" max="3344" width="10.7109375" style="342" customWidth="1"/>
    <col min="3345" max="3347" width="12.7109375" style="342" customWidth="1"/>
    <col min="3348" max="3580" width="9.140625" style="342"/>
    <col min="3581" max="3581" width="12.85546875" style="342" customWidth="1"/>
    <col min="3582" max="3584" width="24.42578125" style="342" customWidth="1"/>
    <col min="3585" max="3585" width="27.42578125" style="342" customWidth="1"/>
    <col min="3586" max="3586" width="28.7109375" style="342" customWidth="1"/>
    <col min="3587" max="3589" width="24.42578125" style="342" customWidth="1"/>
    <col min="3590" max="3590" width="27.42578125" style="342" customWidth="1"/>
    <col min="3591" max="3597" width="24.42578125" style="342" customWidth="1"/>
    <col min="3598" max="3598" width="9.7109375" style="342" customWidth="1"/>
    <col min="3599" max="3599" width="8.7109375" style="342" customWidth="1"/>
    <col min="3600" max="3600" width="10.7109375" style="342" customWidth="1"/>
    <col min="3601" max="3603" width="12.7109375" style="342" customWidth="1"/>
    <col min="3604" max="3836" width="9.140625" style="342"/>
    <col min="3837" max="3837" width="12.85546875" style="342" customWidth="1"/>
    <col min="3838" max="3840" width="24.42578125" style="342" customWidth="1"/>
    <col min="3841" max="3841" width="27.42578125" style="342" customWidth="1"/>
    <col min="3842" max="3842" width="28.7109375" style="342" customWidth="1"/>
    <col min="3843" max="3845" width="24.42578125" style="342" customWidth="1"/>
    <col min="3846" max="3846" width="27.42578125" style="342" customWidth="1"/>
    <col min="3847" max="3853" width="24.42578125" style="342" customWidth="1"/>
    <col min="3854" max="3854" width="9.7109375" style="342" customWidth="1"/>
    <col min="3855" max="3855" width="8.7109375" style="342" customWidth="1"/>
    <col min="3856" max="3856" width="10.7109375" style="342" customWidth="1"/>
    <col min="3857" max="3859" width="12.7109375" style="342" customWidth="1"/>
    <col min="3860" max="4092" width="9.140625" style="342"/>
    <col min="4093" max="4093" width="12.85546875" style="342" customWidth="1"/>
    <col min="4094" max="4096" width="24.42578125" style="342" customWidth="1"/>
    <col min="4097" max="4097" width="27.42578125" style="342" customWidth="1"/>
    <col min="4098" max="4098" width="28.7109375" style="342" customWidth="1"/>
    <col min="4099" max="4101" width="24.42578125" style="342" customWidth="1"/>
    <col min="4102" max="4102" width="27.42578125" style="342" customWidth="1"/>
    <col min="4103" max="4109" width="24.42578125" style="342" customWidth="1"/>
    <col min="4110" max="4110" width="9.7109375" style="342" customWidth="1"/>
    <col min="4111" max="4111" width="8.7109375" style="342" customWidth="1"/>
    <col min="4112" max="4112" width="10.7109375" style="342" customWidth="1"/>
    <col min="4113" max="4115" width="12.7109375" style="342" customWidth="1"/>
    <col min="4116" max="4348" width="9.140625" style="342"/>
    <col min="4349" max="4349" width="12.85546875" style="342" customWidth="1"/>
    <col min="4350" max="4352" width="24.42578125" style="342" customWidth="1"/>
    <col min="4353" max="4353" width="27.42578125" style="342" customWidth="1"/>
    <col min="4354" max="4354" width="28.7109375" style="342" customWidth="1"/>
    <col min="4355" max="4357" width="24.42578125" style="342" customWidth="1"/>
    <col min="4358" max="4358" width="27.42578125" style="342" customWidth="1"/>
    <col min="4359" max="4365" width="24.42578125" style="342" customWidth="1"/>
    <col min="4366" max="4366" width="9.7109375" style="342" customWidth="1"/>
    <col min="4367" max="4367" width="8.7109375" style="342" customWidth="1"/>
    <col min="4368" max="4368" width="10.7109375" style="342" customWidth="1"/>
    <col min="4369" max="4371" width="12.7109375" style="342" customWidth="1"/>
    <col min="4372" max="4604" width="9.140625" style="342"/>
    <col min="4605" max="4605" width="12.85546875" style="342" customWidth="1"/>
    <col min="4606" max="4608" width="24.42578125" style="342" customWidth="1"/>
    <col min="4609" max="4609" width="27.42578125" style="342" customWidth="1"/>
    <col min="4610" max="4610" width="28.7109375" style="342" customWidth="1"/>
    <col min="4611" max="4613" width="24.42578125" style="342" customWidth="1"/>
    <col min="4614" max="4614" width="27.42578125" style="342" customWidth="1"/>
    <col min="4615" max="4621" width="24.42578125" style="342" customWidth="1"/>
    <col min="4622" max="4622" width="9.7109375" style="342" customWidth="1"/>
    <col min="4623" max="4623" width="8.7109375" style="342" customWidth="1"/>
    <col min="4624" max="4624" width="10.7109375" style="342" customWidth="1"/>
    <col min="4625" max="4627" width="12.7109375" style="342" customWidth="1"/>
    <col min="4628" max="4860" width="9.140625" style="342"/>
    <col min="4861" max="4861" width="12.85546875" style="342" customWidth="1"/>
    <col min="4862" max="4864" width="24.42578125" style="342" customWidth="1"/>
    <col min="4865" max="4865" width="27.42578125" style="342" customWidth="1"/>
    <col min="4866" max="4866" width="28.7109375" style="342" customWidth="1"/>
    <col min="4867" max="4869" width="24.42578125" style="342" customWidth="1"/>
    <col min="4870" max="4870" width="27.42578125" style="342" customWidth="1"/>
    <col min="4871" max="4877" width="24.42578125" style="342" customWidth="1"/>
    <col min="4878" max="4878" width="9.7109375" style="342" customWidth="1"/>
    <col min="4879" max="4879" width="8.7109375" style="342" customWidth="1"/>
    <col min="4880" max="4880" width="10.7109375" style="342" customWidth="1"/>
    <col min="4881" max="4883" width="12.7109375" style="342" customWidth="1"/>
    <col min="4884" max="5116" width="9.140625" style="342"/>
    <col min="5117" max="5117" width="12.85546875" style="342" customWidth="1"/>
    <col min="5118" max="5120" width="24.42578125" style="342" customWidth="1"/>
    <col min="5121" max="5121" width="27.42578125" style="342" customWidth="1"/>
    <col min="5122" max="5122" width="28.7109375" style="342" customWidth="1"/>
    <col min="5123" max="5125" width="24.42578125" style="342" customWidth="1"/>
    <col min="5126" max="5126" width="27.42578125" style="342" customWidth="1"/>
    <col min="5127" max="5133" width="24.42578125" style="342" customWidth="1"/>
    <col min="5134" max="5134" width="9.7109375" style="342" customWidth="1"/>
    <col min="5135" max="5135" width="8.7109375" style="342" customWidth="1"/>
    <col min="5136" max="5136" width="10.7109375" style="342" customWidth="1"/>
    <col min="5137" max="5139" width="12.7109375" style="342" customWidth="1"/>
    <col min="5140" max="5372" width="9.140625" style="342"/>
    <col min="5373" max="5373" width="12.85546875" style="342" customWidth="1"/>
    <col min="5374" max="5376" width="24.42578125" style="342" customWidth="1"/>
    <col min="5377" max="5377" width="27.42578125" style="342" customWidth="1"/>
    <col min="5378" max="5378" width="28.7109375" style="342" customWidth="1"/>
    <col min="5379" max="5381" width="24.42578125" style="342" customWidth="1"/>
    <col min="5382" max="5382" width="27.42578125" style="342" customWidth="1"/>
    <col min="5383" max="5389" width="24.42578125" style="342" customWidth="1"/>
    <col min="5390" max="5390" width="9.7109375" style="342" customWidth="1"/>
    <col min="5391" max="5391" width="8.7109375" style="342" customWidth="1"/>
    <col min="5392" max="5392" width="10.7109375" style="342" customWidth="1"/>
    <col min="5393" max="5395" width="12.7109375" style="342" customWidth="1"/>
    <col min="5396" max="5628" width="9.140625" style="342"/>
    <col min="5629" max="5629" width="12.85546875" style="342" customWidth="1"/>
    <col min="5630" max="5632" width="24.42578125" style="342" customWidth="1"/>
    <col min="5633" max="5633" width="27.42578125" style="342" customWidth="1"/>
    <col min="5634" max="5634" width="28.7109375" style="342" customWidth="1"/>
    <col min="5635" max="5637" width="24.42578125" style="342" customWidth="1"/>
    <col min="5638" max="5638" width="27.42578125" style="342" customWidth="1"/>
    <col min="5639" max="5645" width="24.42578125" style="342" customWidth="1"/>
    <col min="5646" max="5646" width="9.7109375" style="342" customWidth="1"/>
    <col min="5647" max="5647" width="8.7109375" style="342" customWidth="1"/>
    <col min="5648" max="5648" width="10.7109375" style="342" customWidth="1"/>
    <col min="5649" max="5651" width="12.7109375" style="342" customWidth="1"/>
    <col min="5652" max="5884" width="9.140625" style="342"/>
    <col min="5885" max="5885" width="12.85546875" style="342" customWidth="1"/>
    <col min="5886" max="5888" width="24.42578125" style="342" customWidth="1"/>
    <col min="5889" max="5889" width="27.42578125" style="342" customWidth="1"/>
    <col min="5890" max="5890" width="28.7109375" style="342" customWidth="1"/>
    <col min="5891" max="5893" width="24.42578125" style="342" customWidth="1"/>
    <col min="5894" max="5894" width="27.42578125" style="342" customWidth="1"/>
    <col min="5895" max="5901" width="24.42578125" style="342" customWidth="1"/>
    <col min="5902" max="5902" width="9.7109375" style="342" customWidth="1"/>
    <col min="5903" max="5903" width="8.7109375" style="342" customWidth="1"/>
    <col min="5904" max="5904" width="10.7109375" style="342" customWidth="1"/>
    <col min="5905" max="5907" width="12.7109375" style="342" customWidth="1"/>
    <col min="5908" max="6140" width="9.140625" style="342"/>
    <col min="6141" max="6141" width="12.85546875" style="342" customWidth="1"/>
    <col min="6142" max="6144" width="24.42578125" style="342" customWidth="1"/>
    <col min="6145" max="6145" width="27.42578125" style="342" customWidth="1"/>
    <col min="6146" max="6146" width="28.7109375" style="342" customWidth="1"/>
    <col min="6147" max="6149" width="24.42578125" style="342" customWidth="1"/>
    <col min="6150" max="6150" width="27.42578125" style="342" customWidth="1"/>
    <col min="6151" max="6157" width="24.42578125" style="342" customWidth="1"/>
    <col min="6158" max="6158" width="9.7109375" style="342" customWidth="1"/>
    <col min="6159" max="6159" width="8.7109375" style="342" customWidth="1"/>
    <col min="6160" max="6160" width="10.7109375" style="342" customWidth="1"/>
    <col min="6161" max="6163" width="12.7109375" style="342" customWidth="1"/>
    <col min="6164" max="6396" width="9.140625" style="342"/>
    <col min="6397" max="6397" width="12.85546875" style="342" customWidth="1"/>
    <col min="6398" max="6400" width="24.42578125" style="342" customWidth="1"/>
    <col min="6401" max="6401" width="27.42578125" style="342" customWidth="1"/>
    <col min="6402" max="6402" width="28.7109375" style="342" customWidth="1"/>
    <col min="6403" max="6405" width="24.42578125" style="342" customWidth="1"/>
    <col min="6406" max="6406" width="27.42578125" style="342" customWidth="1"/>
    <col min="6407" max="6413" width="24.42578125" style="342" customWidth="1"/>
    <col min="6414" max="6414" width="9.7109375" style="342" customWidth="1"/>
    <col min="6415" max="6415" width="8.7109375" style="342" customWidth="1"/>
    <col min="6416" max="6416" width="10.7109375" style="342" customWidth="1"/>
    <col min="6417" max="6419" width="12.7109375" style="342" customWidth="1"/>
    <col min="6420" max="6652" width="9.140625" style="342"/>
    <col min="6653" max="6653" width="12.85546875" style="342" customWidth="1"/>
    <col min="6654" max="6656" width="24.42578125" style="342" customWidth="1"/>
    <col min="6657" max="6657" width="27.42578125" style="342" customWidth="1"/>
    <col min="6658" max="6658" width="28.7109375" style="342" customWidth="1"/>
    <col min="6659" max="6661" width="24.42578125" style="342" customWidth="1"/>
    <col min="6662" max="6662" width="27.42578125" style="342" customWidth="1"/>
    <col min="6663" max="6669" width="24.42578125" style="342" customWidth="1"/>
    <col min="6670" max="6670" width="9.7109375" style="342" customWidth="1"/>
    <col min="6671" max="6671" width="8.7109375" style="342" customWidth="1"/>
    <col min="6672" max="6672" width="10.7109375" style="342" customWidth="1"/>
    <col min="6673" max="6675" width="12.7109375" style="342" customWidth="1"/>
    <col min="6676" max="6908" width="9.140625" style="342"/>
    <col min="6909" max="6909" width="12.85546875" style="342" customWidth="1"/>
    <col min="6910" max="6912" width="24.42578125" style="342" customWidth="1"/>
    <col min="6913" max="6913" width="27.42578125" style="342" customWidth="1"/>
    <col min="6914" max="6914" width="28.7109375" style="342" customWidth="1"/>
    <col min="6915" max="6917" width="24.42578125" style="342" customWidth="1"/>
    <col min="6918" max="6918" width="27.42578125" style="342" customWidth="1"/>
    <col min="6919" max="6925" width="24.42578125" style="342" customWidth="1"/>
    <col min="6926" max="6926" width="9.7109375" style="342" customWidth="1"/>
    <col min="6927" max="6927" width="8.7109375" style="342" customWidth="1"/>
    <col min="6928" max="6928" width="10.7109375" style="342" customWidth="1"/>
    <col min="6929" max="6931" width="12.7109375" style="342" customWidth="1"/>
    <col min="6932" max="7164" width="9.140625" style="342"/>
    <col min="7165" max="7165" width="12.85546875" style="342" customWidth="1"/>
    <col min="7166" max="7168" width="24.42578125" style="342" customWidth="1"/>
    <col min="7169" max="7169" width="27.42578125" style="342" customWidth="1"/>
    <col min="7170" max="7170" width="28.7109375" style="342" customWidth="1"/>
    <col min="7171" max="7173" width="24.42578125" style="342" customWidth="1"/>
    <col min="7174" max="7174" width="27.42578125" style="342" customWidth="1"/>
    <col min="7175" max="7181" width="24.42578125" style="342" customWidth="1"/>
    <col min="7182" max="7182" width="9.7109375" style="342" customWidth="1"/>
    <col min="7183" max="7183" width="8.7109375" style="342" customWidth="1"/>
    <col min="7184" max="7184" width="10.7109375" style="342" customWidth="1"/>
    <col min="7185" max="7187" width="12.7109375" style="342" customWidth="1"/>
    <col min="7188" max="7420" width="9.140625" style="342"/>
    <col min="7421" max="7421" width="12.85546875" style="342" customWidth="1"/>
    <col min="7422" max="7424" width="24.42578125" style="342" customWidth="1"/>
    <col min="7425" max="7425" width="27.42578125" style="342" customWidth="1"/>
    <col min="7426" max="7426" width="28.7109375" style="342" customWidth="1"/>
    <col min="7427" max="7429" width="24.42578125" style="342" customWidth="1"/>
    <col min="7430" max="7430" width="27.42578125" style="342" customWidth="1"/>
    <col min="7431" max="7437" width="24.42578125" style="342" customWidth="1"/>
    <col min="7438" max="7438" width="9.7109375" style="342" customWidth="1"/>
    <col min="7439" max="7439" width="8.7109375" style="342" customWidth="1"/>
    <col min="7440" max="7440" width="10.7109375" style="342" customWidth="1"/>
    <col min="7441" max="7443" width="12.7109375" style="342" customWidth="1"/>
    <col min="7444" max="7676" width="9.140625" style="342"/>
    <col min="7677" max="7677" width="12.85546875" style="342" customWidth="1"/>
    <col min="7678" max="7680" width="24.42578125" style="342" customWidth="1"/>
    <col min="7681" max="7681" width="27.42578125" style="342" customWidth="1"/>
    <col min="7682" max="7682" width="28.7109375" style="342" customWidth="1"/>
    <col min="7683" max="7685" width="24.42578125" style="342" customWidth="1"/>
    <col min="7686" max="7686" width="27.42578125" style="342" customWidth="1"/>
    <col min="7687" max="7693" width="24.42578125" style="342" customWidth="1"/>
    <col min="7694" max="7694" width="9.7109375" style="342" customWidth="1"/>
    <col min="7695" max="7695" width="8.7109375" style="342" customWidth="1"/>
    <col min="7696" max="7696" width="10.7109375" style="342" customWidth="1"/>
    <col min="7697" max="7699" width="12.7109375" style="342" customWidth="1"/>
    <col min="7700" max="7932" width="9.140625" style="342"/>
    <col min="7933" max="7933" width="12.85546875" style="342" customWidth="1"/>
    <col min="7934" max="7936" width="24.42578125" style="342" customWidth="1"/>
    <col min="7937" max="7937" width="27.42578125" style="342" customWidth="1"/>
    <col min="7938" max="7938" width="28.7109375" style="342" customWidth="1"/>
    <col min="7939" max="7941" width="24.42578125" style="342" customWidth="1"/>
    <col min="7942" max="7942" width="27.42578125" style="342" customWidth="1"/>
    <col min="7943" max="7949" width="24.42578125" style="342" customWidth="1"/>
    <col min="7950" max="7950" width="9.7109375" style="342" customWidth="1"/>
    <col min="7951" max="7951" width="8.7109375" style="342" customWidth="1"/>
    <col min="7952" max="7952" width="10.7109375" style="342" customWidth="1"/>
    <col min="7953" max="7955" width="12.7109375" style="342" customWidth="1"/>
    <col min="7956" max="8188" width="9.140625" style="342"/>
    <col min="8189" max="8189" width="12.85546875" style="342" customWidth="1"/>
    <col min="8190" max="8192" width="24.42578125" style="342" customWidth="1"/>
    <col min="8193" max="8193" width="27.42578125" style="342" customWidth="1"/>
    <col min="8194" max="8194" width="28.7109375" style="342" customWidth="1"/>
    <col min="8195" max="8197" width="24.42578125" style="342" customWidth="1"/>
    <col min="8198" max="8198" width="27.42578125" style="342" customWidth="1"/>
    <col min="8199" max="8205" width="24.42578125" style="342" customWidth="1"/>
    <col min="8206" max="8206" width="9.7109375" style="342" customWidth="1"/>
    <col min="8207" max="8207" width="8.7109375" style="342" customWidth="1"/>
    <col min="8208" max="8208" width="10.7109375" style="342" customWidth="1"/>
    <col min="8209" max="8211" width="12.7109375" style="342" customWidth="1"/>
    <col min="8212" max="8444" width="9.140625" style="342"/>
    <col min="8445" max="8445" width="12.85546875" style="342" customWidth="1"/>
    <col min="8446" max="8448" width="24.42578125" style="342" customWidth="1"/>
    <col min="8449" max="8449" width="27.42578125" style="342" customWidth="1"/>
    <col min="8450" max="8450" width="28.7109375" style="342" customWidth="1"/>
    <col min="8451" max="8453" width="24.42578125" style="342" customWidth="1"/>
    <col min="8454" max="8454" width="27.42578125" style="342" customWidth="1"/>
    <col min="8455" max="8461" width="24.42578125" style="342" customWidth="1"/>
    <col min="8462" max="8462" width="9.7109375" style="342" customWidth="1"/>
    <col min="8463" max="8463" width="8.7109375" style="342" customWidth="1"/>
    <col min="8464" max="8464" width="10.7109375" style="342" customWidth="1"/>
    <col min="8465" max="8467" width="12.7109375" style="342" customWidth="1"/>
    <col min="8468" max="8700" width="9.140625" style="342"/>
    <col min="8701" max="8701" width="12.85546875" style="342" customWidth="1"/>
    <col min="8702" max="8704" width="24.42578125" style="342" customWidth="1"/>
    <col min="8705" max="8705" width="27.42578125" style="342" customWidth="1"/>
    <col min="8706" max="8706" width="28.7109375" style="342" customWidth="1"/>
    <col min="8707" max="8709" width="24.42578125" style="342" customWidth="1"/>
    <col min="8710" max="8710" width="27.42578125" style="342" customWidth="1"/>
    <col min="8711" max="8717" width="24.42578125" style="342" customWidth="1"/>
    <col min="8718" max="8718" width="9.7109375" style="342" customWidth="1"/>
    <col min="8719" max="8719" width="8.7109375" style="342" customWidth="1"/>
    <col min="8720" max="8720" width="10.7109375" style="342" customWidth="1"/>
    <col min="8721" max="8723" width="12.7109375" style="342" customWidth="1"/>
    <col min="8724" max="8956" width="9.140625" style="342"/>
    <col min="8957" max="8957" width="12.85546875" style="342" customWidth="1"/>
    <col min="8958" max="8960" width="24.42578125" style="342" customWidth="1"/>
    <col min="8961" max="8961" width="27.42578125" style="342" customWidth="1"/>
    <col min="8962" max="8962" width="28.7109375" style="342" customWidth="1"/>
    <col min="8963" max="8965" width="24.42578125" style="342" customWidth="1"/>
    <col min="8966" max="8966" width="27.42578125" style="342" customWidth="1"/>
    <col min="8967" max="8973" width="24.42578125" style="342" customWidth="1"/>
    <col min="8974" max="8974" width="9.7109375" style="342" customWidth="1"/>
    <col min="8975" max="8975" width="8.7109375" style="342" customWidth="1"/>
    <col min="8976" max="8976" width="10.7109375" style="342" customWidth="1"/>
    <col min="8977" max="8979" width="12.7109375" style="342" customWidth="1"/>
    <col min="8980" max="9212" width="9.140625" style="342"/>
    <col min="9213" max="9213" width="12.85546875" style="342" customWidth="1"/>
    <col min="9214" max="9216" width="24.42578125" style="342" customWidth="1"/>
    <col min="9217" max="9217" width="27.42578125" style="342" customWidth="1"/>
    <col min="9218" max="9218" width="28.7109375" style="342" customWidth="1"/>
    <col min="9219" max="9221" width="24.42578125" style="342" customWidth="1"/>
    <col min="9222" max="9222" width="27.42578125" style="342" customWidth="1"/>
    <col min="9223" max="9229" width="24.42578125" style="342" customWidth="1"/>
    <col min="9230" max="9230" width="9.7109375" style="342" customWidth="1"/>
    <col min="9231" max="9231" width="8.7109375" style="342" customWidth="1"/>
    <col min="9232" max="9232" width="10.7109375" style="342" customWidth="1"/>
    <col min="9233" max="9235" width="12.7109375" style="342" customWidth="1"/>
    <col min="9236" max="9468" width="9.140625" style="342"/>
    <col min="9469" max="9469" width="12.85546875" style="342" customWidth="1"/>
    <col min="9470" max="9472" width="24.42578125" style="342" customWidth="1"/>
    <col min="9473" max="9473" width="27.42578125" style="342" customWidth="1"/>
    <col min="9474" max="9474" width="28.7109375" style="342" customWidth="1"/>
    <col min="9475" max="9477" width="24.42578125" style="342" customWidth="1"/>
    <col min="9478" max="9478" width="27.42578125" style="342" customWidth="1"/>
    <col min="9479" max="9485" width="24.42578125" style="342" customWidth="1"/>
    <col min="9486" max="9486" width="9.7109375" style="342" customWidth="1"/>
    <col min="9487" max="9487" width="8.7109375" style="342" customWidth="1"/>
    <col min="9488" max="9488" width="10.7109375" style="342" customWidth="1"/>
    <col min="9489" max="9491" width="12.7109375" style="342" customWidth="1"/>
    <col min="9492" max="9724" width="9.140625" style="342"/>
    <col min="9725" max="9725" width="12.85546875" style="342" customWidth="1"/>
    <col min="9726" max="9728" width="24.42578125" style="342" customWidth="1"/>
    <col min="9729" max="9729" width="27.42578125" style="342" customWidth="1"/>
    <col min="9730" max="9730" width="28.7109375" style="342" customWidth="1"/>
    <col min="9731" max="9733" width="24.42578125" style="342" customWidth="1"/>
    <col min="9734" max="9734" width="27.42578125" style="342" customWidth="1"/>
    <col min="9735" max="9741" width="24.42578125" style="342" customWidth="1"/>
    <col min="9742" max="9742" width="9.7109375" style="342" customWidth="1"/>
    <col min="9743" max="9743" width="8.7109375" style="342" customWidth="1"/>
    <col min="9744" max="9744" width="10.7109375" style="342" customWidth="1"/>
    <col min="9745" max="9747" width="12.7109375" style="342" customWidth="1"/>
    <col min="9748" max="9980" width="9.140625" style="342"/>
    <col min="9981" max="9981" width="12.85546875" style="342" customWidth="1"/>
    <col min="9982" max="9984" width="24.42578125" style="342" customWidth="1"/>
    <col min="9985" max="9985" width="27.42578125" style="342" customWidth="1"/>
    <col min="9986" max="9986" width="28.7109375" style="342" customWidth="1"/>
    <col min="9987" max="9989" width="24.42578125" style="342" customWidth="1"/>
    <col min="9990" max="9990" width="27.42578125" style="342" customWidth="1"/>
    <col min="9991" max="9997" width="24.42578125" style="342" customWidth="1"/>
    <col min="9998" max="9998" width="9.7109375" style="342" customWidth="1"/>
    <col min="9999" max="9999" width="8.7109375" style="342" customWidth="1"/>
    <col min="10000" max="10000" width="10.7109375" style="342" customWidth="1"/>
    <col min="10001" max="10003" width="12.7109375" style="342" customWidth="1"/>
    <col min="10004" max="10236" width="9.140625" style="342"/>
    <col min="10237" max="10237" width="12.85546875" style="342" customWidth="1"/>
    <col min="10238" max="10240" width="24.42578125" style="342" customWidth="1"/>
    <col min="10241" max="10241" width="27.42578125" style="342" customWidth="1"/>
    <col min="10242" max="10242" width="28.7109375" style="342" customWidth="1"/>
    <col min="10243" max="10245" width="24.42578125" style="342" customWidth="1"/>
    <col min="10246" max="10246" width="27.42578125" style="342" customWidth="1"/>
    <col min="10247" max="10253" width="24.42578125" style="342" customWidth="1"/>
    <col min="10254" max="10254" width="9.7109375" style="342" customWidth="1"/>
    <col min="10255" max="10255" width="8.7109375" style="342" customWidth="1"/>
    <col min="10256" max="10256" width="10.7109375" style="342" customWidth="1"/>
    <col min="10257" max="10259" width="12.7109375" style="342" customWidth="1"/>
    <col min="10260" max="10492" width="9.140625" style="342"/>
    <col min="10493" max="10493" width="12.85546875" style="342" customWidth="1"/>
    <col min="10494" max="10496" width="24.42578125" style="342" customWidth="1"/>
    <col min="10497" max="10497" width="27.42578125" style="342" customWidth="1"/>
    <col min="10498" max="10498" width="28.7109375" style="342" customWidth="1"/>
    <col min="10499" max="10501" width="24.42578125" style="342" customWidth="1"/>
    <col min="10502" max="10502" width="27.42578125" style="342" customWidth="1"/>
    <col min="10503" max="10509" width="24.42578125" style="342" customWidth="1"/>
    <col min="10510" max="10510" width="9.7109375" style="342" customWidth="1"/>
    <col min="10511" max="10511" width="8.7109375" style="342" customWidth="1"/>
    <col min="10512" max="10512" width="10.7109375" style="342" customWidth="1"/>
    <col min="10513" max="10515" width="12.7109375" style="342" customWidth="1"/>
    <col min="10516" max="10748" width="9.140625" style="342"/>
    <col min="10749" max="10749" width="12.85546875" style="342" customWidth="1"/>
    <col min="10750" max="10752" width="24.42578125" style="342" customWidth="1"/>
    <col min="10753" max="10753" width="27.42578125" style="342" customWidth="1"/>
    <col min="10754" max="10754" width="28.7109375" style="342" customWidth="1"/>
    <col min="10755" max="10757" width="24.42578125" style="342" customWidth="1"/>
    <col min="10758" max="10758" width="27.42578125" style="342" customWidth="1"/>
    <col min="10759" max="10765" width="24.42578125" style="342" customWidth="1"/>
    <col min="10766" max="10766" width="9.7109375" style="342" customWidth="1"/>
    <col min="10767" max="10767" width="8.7109375" style="342" customWidth="1"/>
    <col min="10768" max="10768" width="10.7109375" style="342" customWidth="1"/>
    <col min="10769" max="10771" width="12.7109375" style="342" customWidth="1"/>
    <col min="10772" max="11004" width="9.140625" style="342"/>
    <col min="11005" max="11005" width="12.85546875" style="342" customWidth="1"/>
    <col min="11006" max="11008" width="24.42578125" style="342" customWidth="1"/>
    <col min="11009" max="11009" width="27.42578125" style="342" customWidth="1"/>
    <col min="11010" max="11010" width="28.7109375" style="342" customWidth="1"/>
    <col min="11011" max="11013" width="24.42578125" style="342" customWidth="1"/>
    <col min="11014" max="11014" width="27.42578125" style="342" customWidth="1"/>
    <col min="11015" max="11021" width="24.42578125" style="342" customWidth="1"/>
    <col min="11022" max="11022" width="9.7109375" style="342" customWidth="1"/>
    <col min="11023" max="11023" width="8.7109375" style="342" customWidth="1"/>
    <col min="11024" max="11024" width="10.7109375" style="342" customWidth="1"/>
    <col min="11025" max="11027" width="12.7109375" style="342" customWidth="1"/>
    <col min="11028" max="11260" width="9.140625" style="342"/>
    <col min="11261" max="11261" width="12.85546875" style="342" customWidth="1"/>
    <col min="11262" max="11264" width="24.42578125" style="342" customWidth="1"/>
    <col min="11265" max="11265" width="27.42578125" style="342" customWidth="1"/>
    <col min="11266" max="11266" width="28.7109375" style="342" customWidth="1"/>
    <col min="11267" max="11269" width="24.42578125" style="342" customWidth="1"/>
    <col min="11270" max="11270" width="27.42578125" style="342" customWidth="1"/>
    <col min="11271" max="11277" width="24.42578125" style="342" customWidth="1"/>
    <col min="11278" max="11278" width="9.7109375" style="342" customWidth="1"/>
    <col min="11279" max="11279" width="8.7109375" style="342" customWidth="1"/>
    <col min="11280" max="11280" width="10.7109375" style="342" customWidth="1"/>
    <col min="11281" max="11283" width="12.7109375" style="342" customWidth="1"/>
    <col min="11284" max="11516" width="9.140625" style="342"/>
    <col min="11517" max="11517" width="12.85546875" style="342" customWidth="1"/>
    <col min="11518" max="11520" width="24.42578125" style="342" customWidth="1"/>
    <col min="11521" max="11521" width="27.42578125" style="342" customWidth="1"/>
    <col min="11522" max="11522" width="28.7109375" style="342" customWidth="1"/>
    <col min="11523" max="11525" width="24.42578125" style="342" customWidth="1"/>
    <col min="11526" max="11526" width="27.42578125" style="342" customWidth="1"/>
    <col min="11527" max="11533" width="24.42578125" style="342" customWidth="1"/>
    <col min="11534" max="11534" width="9.7109375" style="342" customWidth="1"/>
    <col min="11535" max="11535" width="8.7109375" style="342" customWidth="1"/>
    <col min="11536" max="11536" width="10.7109375" style="342" customWidth="1"/>
    <col min="11537" max="11539" width="12.7109375" style="342" customWidth="1"/>
    <col min="11540" max="11772" width="9.140625" style="342"/>
    <col min="11773" max="11773" width="12.85546875" style="342" customWidth="1"/>
    <col min="11774" max="11776" width="24.42578125" style="342" customWidth="1"/>
    <col min="11777" max="11777" width="27.42578125" style="342" customWidth="1"/>
    <col min="11778" max="11778" width="28.7109375" style="342" customWidth="1"/>
    <col min="11779" max="11781" width="24.42578125" style="342" customWidth="1"/>
    <col min="11782" max="11782" width="27.42578125" style="342" customWidth="1"/>
    <col min="11783" max="11789" width="24.42578125" style="342" customWidth="1"/>
    <col min="11790" max="11790" width="9.7109375" style="342" customWidth="1"/>
    <col min="11791" max="11791" width="8.7109375" style="342" customWidth="1"/>
    <col min="11792" max="11792" width="10.7109375" style="342" customWidth="1"/>
    <col min="11793" max="11795" width="12.7109375" style="342" customWidth="1"/>
    <col min="11796" max="12028" width="9.140625" style="342"/>
    <col min="12029" max="12029" width="12.85546875" style="342" customWidth="1"/>
    <col min="12030" max="12032" width="24.42578125" style="342" customWidth="1"/>
    <col min="12033" max="12033" width="27.42578125" style="342" customWidth="1"/>
    <col min="12034" max="12034" width="28.7109375" style="342" customWidth="1"/>
    <col min="12035" max="12037" width="24.42578125" style="342" customWidth="1"/>
    <col min="12038" max="12038" width="27.42578125" style="342" customWidth="1"/>
    <col min="12039" max="12045" width="24.42578125" style="342" customWidth="1"/>
    <col min="12046" max="12046" width="9.7109375" style="342" customWidth="1"/>
    <col min="12047" max="12047" width="8.7109375" style="342" customWidth="1"/>
    <col min="12048" max="12048" width="10.7109375" style="342" customWidth="1"/>
    <col min="12049" max="12051" width="12.7109375" style="342" customWidth="1"/>
    <col min="12052" max="12284" width="9.140625" style="342"/>
    <col min="12285" max="12285" width="12.85546875" style="342" customWidth="1"/>
    <col min="12286" max="12288" width="24.42578125" style="342" customWidth="1"/>
    <col min="12289" max="12289" width="27.42578125" style="342" customWidth="1"/>
    <col min="12290" max="12290" width="28.7109375" style="342" customWidth="1"/>
    <col min="12291" max="12293" width="24.42578125" style="342" customWidth="1"/>
    <col min="12294" max="12294" width="27.42578125" style="342" customWidth="1"/>
    <col min="12295" max="12301" width="24.42578125" style="342" customWidth="1"/>
    <col min="12302" max="12302" width="9.7109375" style="342" customWidth="1"/>
    <col min="12303" max="12303" width="8.7109375" style="342" customWidth="1"/>
    <col min="12304" max="12304" width="10.7109375" style="342" customWidth="1"/>
    <col min="12305" max="12307" width="12.7109375" style="342" customWidth="1"/>
    <col min="12308" max="12540" width="9.140625" style="342"/>
    <col min="12541" max="12541" width="12.85546875" style="342" customWidth="1"/>
    <col min="12542" max="12544" width="24.42578125" style="342" customWidth="1"/>
    <col min="12545" max="12545" width="27.42578125" style="342" customWidth="1"/>
    <col min="12546" max="12546" width="28.7109375" style="342" customWidth="1"/>
    <col min="12547" max="12549" width="24.42578125" style="342" customWidth="1"/>
    <col min="12550" max="12550" width="27.42578125" style="342" customWidth="1"/>
    <col min="12551" max="12557" width="24.42578125" style="342" customWidth="1"/>
    <col min="12558" max="12558" width="9.7109375" style="342" customWidth="1"/>
    <col min="12559" max="12559" width="8.7109375" style="342" customWidth="1"/>
    <col min="12560" max="12560" width="10.7109375" style="342" customWidth="1"/>
    <col min="12561" max="12563" width="12.7109375" style="342" customWidth="1"/>
    <col min="12564" max="12796" width="9.140625" style="342"/>
    <col min="12797" max="12797" width="12.85546875" style="342" customWidth="1"/>
    <col min="12798" max="12800" width="24.42578125" style="342" customWidth="1"/>
    <col min="12801" max="12801" width="27.42578125" style="342" customWidth="1"/>
    <col min="12802" max="12802" width="28.7109375" style="342" customWidth="1"/>
    <col min="12803" max="12805" width="24.42578125" style="342" customWidth="1"/>
    <col min="12806" max="12806" width="27.42578125" style="342" customWidth="1"/>
    <col min="12807" max="12813" width="24.42578125" style="342" customWidth="1"/>
    <col min="12814" max="12814" width="9.7109375" style="342" customWidth="1"/>
    <col min="12815" max="12815" width="8.7109375" style="342" customWidth="1"/>
    <col min="12816" max="12816" width="10.7109375" style="342" customWidth="1"/>
    <col min="12817" max="12819" width="12.7109375" style="342" customWidth="1"/>
    <col min="12820" max="13052" width="9.140625" style="342"/>
    <col min="13053" max="13053" width="12.85546875" style="342" customWidth="1"/>
    <col min="13054" max="13056" width="24.42578125" style="342" customWidth="1"/>
    <col min="13057" max="13057" width="27.42578125" style="342" customWidth="1"/>
    <col min="13058" max="13058" width="28.7109375" style="342" customWidth="1"/>
    <col min="13059" max="13061" width="24.42578125" style="342" customWidth="1"/>
    <col min="13062" max="13062" width="27.42578125" style="342" customWidth="1"/>
    <col min="13063" max="13069" width="24.42578125" style="342" customWidth="1"/>
    <col min="13070" max="13070" width="9.7109375" style="342" customWidth="1"/>
    <col min="13071" max="13071" width="8.7109375" style="342" customWidth="1"/>
    <col min="13072" max="13072" width="10.7109375" style="342" customWidth="1"/>
    <col min="13073" max="13075" width="12.7109375" style="342" customWidth="1"/>
    <col min="13076" max="13308" width="9.140625" style="342"/>
    <col min="13309" max="13309" width="12.85546875" style="342" customWidth="1"/>
    <col min="13310" max="13312" width="24.42578125" style="342" customWidth="1"/>
    <col min="13313" max="13313" width="27.42578125" style="342" customWidth="1"/>
    <col min="13314" max="13314" width="28.7109375" style="342" customWidth="1"/>
    <col min="13315" max="13317" width="24.42578125" style="342" customWidth="1"/>
    <col min="13318" max="13318" width="27.42578125" style="342" customWidth="1"/>
    <col min="13319" max="13325" width="24.42578125" style="342" customWidth="1"/>
    <col min="13326" max="13326" width="9.7109375" style="342" customWidth="1"/>
    <col min="13327" max="13327" width="8.7109375" style="342" customWidth="1"/>
    <col min="13328" max="13328" width="10.7109375" style="342" customWidth="1"/>
    <col min="13329" max="13331" width="12.7109375" style="342" customWidth="1"/>
    <col min="13332" max="13564" width="9.140625" style="342"/>
    <col min="13565" max="13565" width="12.85546875" style="342" customWidth="1"/>
    <col min="13566" max="13568" width="24.42578125" style="342" customWidth="1"/>
    <col min="13569" max="13569" width="27.42578125" style="342" customWidth="1"/>
    <col min="13570" max="13570" width="28.7109375" style="342" customWidth="1"/>
    <col min="13571" max="13573" width="24.42578125" style="342" customWidth="1"/>
    <col min="13574" max="13574" width="27.42578125" style="342" customWidth="1"/>
    <col min="13575" max="13581" width="24.42578125" style="342" customWidth="1"/>
    <col min="13582" max="13582" width="9.7109375" style="342" customWidth="1"/>
    <col min="13583" max="13583" width="8.7109375" style="342" customWidth="1"/>
    <col min="13584" max="13584" width="10.7109375" style="342" customWidth="1"/>
    <col min="13585" max="13587" width="12.7109375" style="342" customWidth="1"/>
    <col min="13588" max="13820" width="9.140625" style="342"/>
    <col min="13821" max="13821" width="12.85546875" style="342" customWidth="1"/>
    <col min="13822" max="13824" width="24.42578125" style="342" customWidth="1"/>
    <col min="13825" max="13825" width="27.42578125" style="342" customWidth="1"/>
    <col min="13826" max="13826" width="28.7109375" style="342" customWidth="1"/>
    <col min="13827" max="13829" width="24.42578125" style="342" customWidth="1"/>
    <col min="13830" max="13830" width="27.42578125" style="342" customWidth="1"/>
    <col min="13831" max="13837" width="24.42578125" style="342" customWidth="1"/>
    <col min="13838" max="13838" width="9.7109375" style="342" customWidth="1"/>
    <col min="13839" max="13839" width="8.7109375" style="342" customWidth="1"/>
    <col min="13840" max="13840" width="10.7109375" style="342" customWidth="1"/>
    <col min="13841" max="13843" width="12.7109375" style="342" customWidth="1"/>
    <col min="13844" max="14076" width="9.140625" style="342"/>
    <col min="14077" max="14077" width="12.85546875" style="342" customWidth="1"/>
    <col min="14078" max="14080" width="24.42578125" style="342" customWidth="1"/>
    <col min="14081" max="14081" width="27.42578125" style="342" customWidth="1"/>
    <col min="14082" max="14082" width="28.7109375" style="342" customWidth="1"/>
    <col min="14083" max="14085" width="24.42578125" style="342" customWidth="1"/>
    <col min="14086" max="14086" width="27.42578125" style="342" customWidth="1"/>
    <col min="14087" max="14093" width="24.42578125" style="342" customWidth="1"/>
    <col min="14094" max="14094" width="9.7109375" style="342" customWidth="1"/>
    <col min="14095" max="14095" width="8.7109375" style="342" customWidth="1"/>
    <col min="14096" max="14096" width="10.7109375" style="342" customWidth="1"/>
    <col min="14097" max="14099" width="12.7109375" style="342" customWidth="1"/>
    <col min="14100" max="14332" width="9.140625" style="342"/>
    <col min="14333" max="14333" width="12.85546875" style="342" customWidth="1"/>
    <col min="14334" max="14336" width="24.42578125" style="342" customWidth="1"/>
    <col min="14337" max="14337" width="27.42578125" style="342" customWidth="1"/>
    <col min="14338" max="14338" width="28.7109375" style="342" customWidth="1"/>
    <col min="14339" max="14341" width="24.42578125" style="342" customWidth="1"/>
    <col min="14342" max="14342" width="27.42578125" style="342" customWidth="1"/>
    <col min="14343" max="14349" width="24.42578125" style="342" customWidth="1"/>
    <col min="14350" max="14350" width="9.7109375" style="342" customWidth="1"/>
    <col min="14351" max="14351" width="8.7109375" style="342" customWidth="1"/>
    <col min="14352" max="14352" width="10.7109375" style="342" customWidth="1"/>
    <col min="14353" max="14355" width="12.7109375" style="342" customWidth="1"/>
    <col min="14356" max="14588" width="9.140625" style="342"/>
    <col min="14589" max="14589" width="12.85546875" style="342" customWidth="1"/>
    <col min="14590" max="14592" width="24.42578125" style="342" customWidth="1"/>
    <col min="14593" max="14593" width="27.42578125" style="342" customWidth="1"/>
    <col min="14594" max="14594" width="28.7109375" style="342" customWidth="1"/>
    <col min="14595" max="14597" width="24.42578125" style="342" customWidth="1"/>
    <col min="14598" max="14598" width="27.42578125" style="342" customWidth="1"/>
    <col min="14599" max="14605" width="24.42578125" style="342" customWidth="1"/>
    <col min="14606" max="14606" width="9.7109375" style="342" customWidth="1"/>
    <col min="14607" max="14607" width="8.7109375" style="342" customWidth="1"/>
    <col min="14608" max="14608" width="10.7109375" style="342" customWidth="1"/>
    <col min="14609" max="14611" width="12.7109375" style="342" customWidth="1"/>
    <col min="14612" max="14844" width="9.140625" style="342"/>
    <col min="14845" max="14845" width="12.85546875" style="342" customWidth="1"/>
    <col min="14846" max="14848" width="24.42578125" style="342" customWidth="1"/>
    <col min="14849" max="14849" width="27.42578125" style="342" customWidth="1"/>
    <col min="14850" max="14850" width="28.7109375" style="342" customWidth="1"/>
    <col min="14851" max="14853" width="24.42578125" style="342" customWidth="1"/>
    <col min="14854" max="14854" width="27.42578125" style="342" customWidth="1"/>
    <col min="14855" max="14861" width="24.42578125" style="342" customWidth="1"/>
    <col min="14862" max="14862" width="9.7109375" style="342" customWidth="1"/>
    <col min="14863" max="14863" width="8.7109375" style="342" customWidth="1"/>
    <col min="14864" max="14864" width="10.7109375" style="342" customWidth="1"/>
    <col min="14865" max="14867" width="12.7109375" style="342" customWidth="1"/>
    <col min="14868" max="15100" width="9.140625" style="342"/>
    <col min="15101" max="15101" width="12.85546875" style="342" customWidth="1"/>
    <col min="15102" max="15104" width="24.42578125" style="342" customWidth="1"/>
    <col min="15105" max="15105" width="27.42578125" style="342" customWidth="1"/>
    <col min="15106" max="15106" width="28.7109375" style="342" customWidth="1"/>
    <col min="15107" max="15109" width="24.42578125" style="342" customWidth="1"/>
    <col min="15110" max="15110" width="27.42578125" style="342" customWidth="1"/>
    <col min="15111" max="15117" width="24.42578125" style="342" customWidth="1"/>
    <col min="15118" max="15118" width="9.7109375" style="342" customWidth="1"/>
    <col min="15119" max="15119" width="8.7109375" style="342" customWidth="1"/>
    <col min="15120" max="15120" width="10.7109375" style="342" customWidth="1"/>
    <col min="15121" max="15123" width="12.7109375" style="342" customWidth="1"/>
    <col min="15124" max="15356" width="9.140625" style="342"/>
    <col min="15357" max="15357" width="12.85546875" style="342" customWidth="1"/>
    <col min="15358" max="15360" width="24.42578125" style="342" customWidth="1"/>
    <col min="15361" max="15361" width="27.42578125" style="342" customWidth="1"/>
    <col min="15362" max="15362" width="28.7109375" style="342" customWidth="1"/>
    <col min="15363" max="15365" width="24.42578125" style="342" customWidth="1"/>
    <col min="15366" max="15366" width="27.42578125" style="342" customWidth="1"/>
    <col min="15367" max="15373" width="24.42578125" style="342" customWidth="1"/>
    <col min="15374" max="15374" width="9.7109375" style="342" customWidth="1"/>
    <col min="15375" max="15375" width="8.7109375" style="342" customWidth="1"/>
    <col min="15376" max="15376" width="10.7109375" style="342" customWidth="1"/>
    <col min="15377" max="15379" width="12.7109375" style="342" customWidth="1"/>
    <col min="15380" max="15612" width="9.140625" style="342"/>
    <col min="15613" max="15613" width="12.85546875" style="342" customWidth="1"/>
    <col min="15614" max="15616" width="24.42578125" style="342" customWidth="1"/>
    <col min="15617" max="15617" width="27.42578125" style="342" customWidth="1"/>
    <col min="15618" max="15618" width="28.7109375" style="342" customWidth="1"/>
    <col min="15619" max="15621" width="24.42578125" style="342" customWidth="1"/>
    <col min="15622" max="15622" width="27.42578125" style="342" customWidth="1"/>
    <col min="15623" max="15629" width="24.42578125" style="342" customWidth="1"/>
    <col min="15630" max="15630" width="9.7109375" style="342" customWidth="1"/>
    <col min="15631" max="15631" width="8.7109375" style="342" customWidth="1"/>
    <col min="15632" max="15632" width="10.7109375" style="342" customWidth="1"/>
    <col min="15633" max="15635" width="12.7109375" style="342" customWidth="1"/>
    <col min="15636" max="15868" width="9.140625" style="342"/>
    <col min="15869" max="15869" width="12.85546875" style="342" customWidth="1"/>
    <col min="15870" max="15872" width="24.42578125" style="342" customWidth="1"/>
    <col min="15873" max="15873" width="27.42578125" style="342" customWidth="1"/>
    <col min="15874" max="15874" width="28.7109375" style="342" customWidth="1"/>
    <col min="15875" max="15877" width="24.42578125" style="342" customWidth="1"/>
    <col min="15878" max="15878" width="27.42578125" style="342" customWidth="1"/>
    <col min="15879" max="15885" width="24.42578125" style="342" customWidth="1"/>
    <col min="15886" max="15886" width="9.7109375" style="342" customWidth="1"/>
    <col min="15887" max="15887" width="8.7109375" style="342" customWidth="1"/>
    <col min="15888" max="15888" width="10.7109375" style="342" customWidth="1"/>
    <col min="15889" max="15891" width="12.7109375" style="342" customWidth="1"/>
    <col min="15892" max="16124" width="9.140625" style="342"/>
    <col min="16125" max="16125" width="12.85546875" style="342" customWidth="1"/>
    <col min="16126" max="16128" width="24.42578125" style="342" customWidth="1"/>
    <col min="16129" max="16129" width="27.42578125" style="342" customWidth="1"/>
    <col min="16130" max="16130" width="28.7109375" style="342" customWidth="1"/>
    <col min="16131" max="16133" width="24.42578125" style="342" customWidth="1"/>
    <col min="16134" max="16134" width="27.42578125" style="342" customWidth="1"/>
    <col min="16135" max="16141" width="24.42578125" style="342" customWidth="1"/>
    <col min="16142" max="16142" width="9.7109375" style="342" customWidth="1"/>
    <col min="16143" max="16143" width="8.7109375" style="342" customWidth="1"/>
    <col min="16144" max="16144" width="10.7109375" style="342" customWidth="1"/>
    <col min="16145" max="16147" width="12.7109375" style="342" customWidth="1"/>
    <col min="16148" max="16384" width="9.140625" style="342"/>
  </cols>
  <sheetData>
    <row r="1" spans="1:34" s="13" customFormat="1" ht="15" customHeight="1">
      <c r="A1" s="3330" t="s">
        <v>29</v>
      </c>
      <c r="B1" s="3331"/>
      <c r="C1" s="3331"/>
      <c r="D1" s="1430"/>
      <c r="E1" s="1430"/>
      <c r="F1" s="1430"/>
      <c r="G1" s="1430"/>
      <c r="H1" s="1264"/>
    </row>
    <row r="2" spans="1:34" s="13" customFormat="1">
      <c r="A2" s="1266" t="s">
        <v>30</v>
      </c>
      <c r="B2" s="2935" t="s">
        <v>1079</v>
      </c>
      <c r="C2" s="2935"/>
      <c r="D2" s="1416"/>
      <c r="E2" s="1416"/>
      <c r="F2" s="1416"/>
      <c r="G2" s="1416"/>
      <c r="H2" s="1416"/>
    </row>
    <row r="3" spans="1:34" s="13" customFormat="1">
      <c r="A3" s="1266" t="s">
        <v>31</v>
      </c>
      <c r="B3" s="3332" t="s">
        <v>1080</v>
      </c>
      <c r="C3" s="3332"/>
      <c r="D3" s="1264"/>
      <c r="E3" s="1264"/>
      <c r="F3" s="1264"/>
      <c r="G3" s="1264"/>
      <c r="H3" s="1264"/>
    </row>
    <row r="4" spans="1:34" s="13" customFormat="1">
      <c r="A4" s="1266" t="s">
        <v>32</v>
      </c>
      <c r="B4" s="2935">
        <v>1</v>
      </c>
      <c r="C4" s="2935"/>
      <c r="D4" s="1416"/>
      <c r="E4" s="1416"/>
      <c r="F4" s="1416"/>
      <c r="G4" s="1416"/>
      <c r="H4" s="1416"/>
    </row>
    <row r="5" spans="1:34" s="13" customFormat="1">
      <c r="A5" s="1266" t="s">
        <v>33</v>
      </c>
      <c r="B5" s="2935"/>
      <c r="C5" s="2935"/>
      <c r="D5" s="117"/>
      <c r="E5" s="117"/>
      <c r="F5" s="117"/>
      <c r="G5" s="117"/>
      <c r="H5" s="117"/>
    </row>
    <row r="6" spans="1:34" s="13" customFormat="1">
      <c r="A6" s="1266" t="s">
        <v>34</v>
      </c>
      <c r="B6" s="2935"/>
      <c r="C6" s="2935"/>
      <c r="D6" s="117"/>
      <c r="E6" s="117"/>
      <c r="F6" s="117"/>
      <c r="G6" s="117"/>
      <c r="H6" s="117"/>
    </row>
    <row r="7" spans="1:34" s="13" customFormat="1">
      <c r="A7" s="1266" t="s">
        <v>35</v>
      </c>
      <c r="B7" s="2935"/>
      <c r="C7" s="2935"/>
      <c r="D7" s="117"/>
      <c r="E7" s="117"/>
      <c r="F7" s="117"/>
      <c r="G7" s="117"/>
      <c r="H7" s="117"/>
    </row>
    <row r="8" spans="1:34" s="13" customFormat="1">
      <c r="A8" s="1266" t="s">
        <v>36</v>
      </c>
      <c r="B8" s="2938"/>
      <c r="C8" s="2938"/>
      <c r="D8" s="118"/>
      <c r="E8" s="118"/>
      <c r="F8" s="118"/>
      <c r="G8" s="118"/>
      <c r="H8" s="118"/>
    </row>
    <row r="9" spans="1:34" s="13" customFormat="1" ht="15.75">
      <c r="A9" s="1266" t="s">
        <v>198</v>
      </c>
      <c r="B9" s="2939" t="s">
        <v>414</v>
      </c>
      <c r="C9" s="2940"/>
      <c r="D9" s="107"/>
      <c r="E9" s="107"/>
      <c r="F9" s="107"/>
      <c r="G9" s="107"/>
      <c r="H9" s="107"/>
      <c r="I9" s="107"/>
    </row>
    <row r="10" spans="1:34" s="108" customFormat="1" ht="15"/>
    <row r="11" spans="1:34" s="339" customFormat="1" ht="13.5" thickBot="1">
      <c r="A11" s="340"/>
      <c r="B11" s="340"/>
      <c r="D11" s="340"/>
      <c r="E11" s="340"/>
      <c r="O11" s="341"/>
      <c r="P11" s="341"/>
      <c r="Q11" s="335"/>
    </row>
    <row r="12" spans="1:34" s="339" customFormat="1" ht="14.1" customHeight="1">
      <c r="A12" s="3337" t="s">
        <v>1081</v>
      </c>
      <c r="B12" s="3340" t="s">
        <v>1030</v>
      </c>
      <c r="C12" s="3341"/>
      <c r="D12" s="3341"/>
      <c r="E12" s="3341"/>
      <c r="F12" s="3340" t="s">
        <v>1031</v>
      </c>
      <c r="G12" s="3341"/>
      <c r="H12" s="3341"/>
      <c r="I12" s="3341"/>
      <c r="J12" s="3340" t="s">
        <v>1032</v>
      </c>
      <c r="K12" s="3341"/>
      <c r="L12" s="3341"/>
      <c r="M12" s="3341"/>
      <c r="N12" s="3340" t="s">
        <v>1033</v>
      </c>
      <c r="O12" s="3341"/>
      <c r="P12" s="3341"/>
      <c r="Q12" s="3341"/>
    </row>
    <row r="13" spans="1:34" s="339" customFormat="1" ht="14.1" customHeight="1">
      <c r="A13" s="3338"/>
      <c r="B13" s="1417" t="s">
        <v>1034</v>
      </c>
      <c r="C13" s="3342" t="s">
        <v>1035</v>
      </c>
      <c r="D13" s="3342"/>
      <c r="E13" s="3342"/>
      <c r="F13" s="1417" t="s">
        <v>1034</v>
      </c>
      <c r="G13" s="3342" t="s">
        <v>1035</v>
      </c>
      <c r="H13" s="3342"/>
      <c r="I13" s="3342"/>
      <c r="J13" s="1417" t="s">
        <v>1034</v>
      </c>
      <c r="K13" s="3342" t="s">
        <v>1035</v>
      </c>
      <c r="L13" s="3342"/>
      <c r="M13" s="3342"/>
      <c r="N13" s="1417" t="s">
        <v>1034</v>
      </c>
      <c r="O13" s="3342" t="s">
        <v>1035</v>
      </c>
      <c r="P13" s="3342"/>
      <c r="Q13" s="3342"/>
    </row>
    <row r="14" spans="1:34" s="339" customFormat="1" ht="16.5" customHeight="1">
      <c r="A14" s="3339"/>
      <c r="B14" s="1417"/>
      <c r="C14" s="1417" t="s">
        <v>1036</v>
      </c>
      <c r="D14" s="1417" t="s">
        <v>1037</v>
      </c>
      <c r="E14" s="1417" t="s">
        <v>1038</v>
      </c>
      <c r="F14" s="1417"/>
      <c r="G14" s="1417" t="s">
        <v>1036</v>
      </c>
      <c r="H14" s="1417" t="s">
        <v>1037</v>
      </c>
      <c r="I14" s="1417" t="s">
        <v>1038</v>
      </c>
      <c r="J14" s="1417"/>
      <c r="K14" s="1417" t="s">
        <v>1036</v>
      </c>
      <c r="L14" s="1417" t="s">
        <v>1037</v>
      </c>
      <c r="M14" s="1417" t="s">
        <v>1038</v>
      </c>
      <c r="N14" s="1417"/>
      <c r="O14" s="1417" t="s">
        <v>1036</v>
      </c>
      <c r="P14" s="1417" t="s">
        <v>1037</v>
      </c>
      <c r="Q14" s="1417" t="s">
        <v>1038</v>
      </c>
      <c r="AH14" s="220" t="s">
        <v>2529</v>
      </c>
    </row>
    <row r="15" spans="1:34" s="339" customFormat="1" ht="14.1" customHeight="1">
      <c r="A15" s="1432" t="s">
        <v>2392</v>
      </c>
      <c r="B15" s="443"/>
      <c r="C15" s="443"/>
      <c r="D15" s="443"/>
      <c r="E15" s="443"/>
      <c r="F15" s="443"/>
      <c r="G15" s="443"/>
      <c r="H15" s="443"/>
      <c r="I15" s="443"/>
      <c r="J15" s="443"/>
      <c r="K15" s="443"/>
      <c r="L15" s="443"/>
      <c r="M15" s="443"/>
      <c r="N15" s="443"/>
      <c r="O15" s="443"/>
      <c r="P15" s="443"/>
      <c r="Q15" s="443"/>
      <c r="AH15" s="220" t="s">
        <v>2392</v>
      </c>
    </row>
    <row r="16" spans="1:34" s="339" customFormat="1" ht="14.1" customHeight="1">
      <c r="A16" s="1432" t="s">
        <v>2393</v>
      </c>
      <c r="B16" s="444"/>
      <c r="C16" s="444"/>
      <c r="D16" s="444"/>
      <c r="E16" s="444"/>
      <c r="F16" s="444"/>
      <c r="G16" s="444"/>
      <c r="H16" s="444"/>
      <c r="I16" s="444"/>
      <c r="J16" s="444"/>
      <c r="K16" s="444"/>
      <c r="L16" s="444"/>
      <c r="M16" s="444"/>
      <c r="N16" s="444"/>
      <c r="O16" s="444"/>
      <c r="P16" s="444"/>
      <c r="Q16" s="444"/>
      <c r="AH16" s="220" t="s">
        <v>2393</v>
      </c>
    </row>
    <row r="17" spans="1:34" s="339" customFormat="1" ht="14.1" customHeight="1">
      <c r="A17" s="1433" t="s">
        <v>2394</v>
      </c>
      <c r="B17" s="444"/>
      <c r="C17" s="444"/>
      <c r="D17" s="444"/>
      <c r="E17" s="444"/>
      <c r="F17" s="444"/>
      <c r="G17" s="444"/>
      <c r="H17" s="444"/>
      <c r="I17" s="444"/>
      <c r="J17" s="444"/>
      <c r="K17" s="444"/>
      <c r="L17" s="444"/>
      <c r="M17" s="444"/>
      <c r="N17" s="444"/>
      <c r="O17" s="444"/>
      <c r="P17" s="444"/>
      <c r="Q17" s="444"/>
      <c r="AH17" s="220" t="s">
        <v>2394</v>
      </c>
    </row>
    <row r="18" spans="1:34" s="339" customFormat="1" ht="14.1" customHeight="1">
      <c r="A18" s="1433" t="s">
        <v>2395</v>
      </c>
      <c r="B18" s="444"/>
      <c r="C18" s="444"/>
      <c r="D18" s="444"/>
      <c r="E18" s="444"/>
      <c r="F18" s="444"/>
      <c r="G18" s="444"/>
      <c r="H18" s="444"/>
      <c r="I18" s="444"/>
      <c r="J18" s="444"/>
      <c r="K18" s="444"/>
      <c r="L18" s="444"/>
      <c r="M18" s="444"/>
      <c r="N18" s="444"/>
      <c r="O18" s="444"/>
      <c r="P18" s="444"/>
      <c r="Q18" s="444"/>
      <c r="AH18" s="220" t="s">
        <v>2395</v>
      </c>
    </row>
    <row r="19" spans="1:34" s="339" customFormat="1" ht="14.1" customHeight="1">
      <c r="A19" s="1432" t="s">
        <v>2396</v>
      </c>
      <c r="B19" s="443"/>
      <c r="C19" s="443"/>
      <c r="D19" s="443"/>
      <c r="E19" s="443"/>
      <c r="F19" s="443"/>
      <c r="G19" s="443"/>
      <c r="H19" s="443"/>
      <c r="I19" s="443"/>
      <c r="J19" s="443"/>
      <c r="K19" s="443"/>
      <c r="L19" s="443"/>
      <c r="M19" s="443"/>
      <c r="N19" s="443"/>
      <c r="O19" s="443"/>
      <c r="P19" s="443"/>
      <c r="Q19" s="443"/>
      <c r="AH19" s="220" t="s">
        <v>2396</v>
      </c>
    </row>
    <row r="20" spans="1:34" s="339" customFormat="1" ht="14.1" customHeight="1">
      <c r="A20" s="1432" t="s">
        <v>2397</v>
      </c>
      <c r="B20" s="444"/>
      <c r="C20" s="444"/>
      <c r="D20" s="444"/>
      <c r="E20" s="444"/>
      <c r="F20" s="444"/>
      <c r="G20" s="444"/>
      <c r="H20" s="444"/>
      <c r="I20" s="444"/>
      <c r="J20" s="444"/>
      <c r="K20" s="444"/>
      <c r="L20" s="444"/>
      <c r="M20" s="444"/>
      <c r="N20" s="444"/>
      <c r="O20" s="444"/>
      <c r="P20" s="444"/>
      <c r="Q20" s="444"/>
      <c r="AH20" s="220" t="s">
        <v>2397</v>
      </c>
    </row>
    <row r="21" spans="1:34" s="339" customFormat="1" ht="14.1" customHeight="1">
      <c r="A21" s="1433" t="s">
        <v>2398</v>
      </c>
      <c r="B21" s="444"/>
      <c r="C21" s="444"/>
      <c r="D21" s="444"/>
      <c r="E21" s="444"/>
      <c r="F21" s="444"/>
      <c r="G21" s="444"/>
      <c r="H21" s="444"/>
      <c r="I21" s="444"/>
      <c r="J21" s="444"/>
      <c r="K21" s="444"/>
      <c r="L21" s="444"/>
      <c r="M21" s="444"/>
      <c r="N21" s="444"/>
      <c r="O21" s="444"/>
      <c r="P21" s="444"/>
      <c r="Q21" s="444"/>
      <c r="AH21" s="220" t="s">
        <v>2398</v>
      </c>
    </row>
    <row r="22" spans="1:34" s="339" customFormat="1" ht="14.1" customHeight="1">
      <c r="A22" s="1433" t="s">
        <v>2399</v>
      </c>
      <c r="B22" s="444"/>
      <c r="C22" s="444"/>
      <c r="D22" s="444"/>
      <c r="E22" s="444"/>
      <c r="F22" s="444"/>
      <c r="G22" s="444"/>
      <c r="H22" s="444"/>
      <c r="I22" s="444"/>
      <c r="J22" s="444"/>
      <c r="K22" s="444"/>
      <c r="L22" s="444"/>
      <c r="M22" s="444"/>
      <c r="N22" s="444"/>
      <c r="O22" s="444"/>
      <c r="P22" s="444"/>
      <c r="Q22" s="444"/>
      <c r="AH22" s="220" t="s">
        <v>2399</v>
      </c>
    </row>
    <row r="23" spans="1:34" s="339" customFormat="1" ht="14.1" customHeight="1">
      <c r="A23" s="1432" t="s">
        <v>2400</v>
      </c>
      <c r="B23" s="444"/>
      <c r="C23" s="444"/>
      <c r="D23" s="444"/>
      <c r="E23" s="444"/>
      <c r="F23" s="444"/>
      <c r="G23" s="444"/>
      <c r="H23" s="444"/>
      <c r="I23" s="444"/>
      <c r="J23" s="444"/>
      <c r="K23" s="444"/>
      <c r="L23" s="444"/>
      <c r="M23" s="444"/>
      <c r="N23" s="444"/>
      <c r="O23" s="444"/>
      <c r="P23" s="444"/>
      <c r="Q23" s="444"/>
      <c r="AH23" s="220" t="s">
        <v>2400</v>
      </c>
    </row>
    <row r="24" spans="1:34" s="339" customFormat="1" ht="14.1" customHeight="1">
      <c r="A24" s="1433" t="s">
        <v>2401</v>
      </c>
      <c r="B24" s="445"/>
      <c r="C24" s="445"/>
      <c r="D24" s="445"/>
      <c r="E24" s="445"/>
      <c r="F24" s="445"/>
      <c r="G24" s="445"/>
      <c r="H24" s="445"/>
      <c r="I24" s="445"/>
      <c r="J24" s="445"/>
      <c r="K24" s="445"/>
      <c r="L24" s="445"/>
      <c r="M24" s="445"/>
      <c r="N24" s="445"/>
      <c r="O24" s="445"/>
      <c r="P24" s="445"/>
      <c r="Q24" s="445"/>
      <c r="AH24" s="220" t="s">
        <v>2401</v>
      </c>
    </row>
    <row r="25" spans="1:34" s="339" customFormat="1" ht="14.1" customHeight="1">
      <c r="A25" s="1432" t="s">
        <v>2402</v>
      </c>
      <c r="B25" s="444"/>
      <c r="C25" s="444"/>
      <c r="D25" s="444"/>
      <c r="E25" s="444"/>
      <c r="F25" s="444"/>
      <c r="G25" s="444"/>
      <c r="H25" s="444"/>
      <c r="I25" s="444"/>
      <c r="J25" s="444"/>
      <c r="K25" s="444"/>
      <c r="L25" s="444"/>
      <c r="M25" s="444"/>
      <c r="N25" s="444"/>
      <c r="O25" s="444"/>
      <c r="P25" s="444"/>
      <c r="Q25" s="444"/>
      <c r="AH25" s="220" t="s">
        <v>2402</v>
      </c>
    </row>
    <row r="26" spans="1:34" s="339" customFormat="1" ht="14.1" customHeight="1">
      <c r="A26" s="1433" t="s">
        <v>2403</v>
      </c>
      <c r="B26" s="444"/>
      <c r="C26" s="444"/>
      <c r="D26" s="444"/>
      <c r="E26" s="444"/>
      <c r="F26" s="444"/>
      <c r="G26" s="444"/>
      <c r="H26" s="444"/>
      <c r="I26" s="444"/>
      <c r="J26" s="444"/>
      <c r="K26" s="444"/>
      <c r="L26" s="444"/>
      <c r="M26" s="444"/>
      <c r="N26" s="444"/>
      <c r="O26" s="444"/>
      <c r="P26" s="444"/>
      <c r="Q26" s="444"/>
      <c r="AH26" s="220" t="s">
        <v>2403</v>
      </c>
    </row>
    <row r="27" spans="1:34" s="339" customFormat="1" ht="14.1" customHeight="1">
      <c r="A27" s="1433" t="s">
        <v>2404</v>
      </c>
      <c r="B27" s="444"/>
      <c r="C27" s="444"/>
      <c r="D27" s="444"/>
      <c r="E27" s="444"/>
      <c r="F27" s="444"/>
      <c r="G27" s="444"/>
      <c r="H27" s="444"/>
      <c r="I27" s="444"/>
      <c r="J27" s="444"/>
      <c r="K27" s="444"/>
      <c r="L27" s="444"/>
      <c r="M27" s="444"/>
      <c r="N27" s="444"/>
      <c r="O27" s="444"/>
      <c r="P27" s="444"/>
      <c r="Q27" s="444"/>
      <c r="AH27" s="220" t="s">
        <v>2404</v>
      </c>
    </row>
    <row r="28" spans="1:34" s="339" customFormat="1" ht="14.1" customHeight="1">
      <c r="A28" s="1433" t="s">
        <v>2405</v>
      </c>
      <c r="B28" s="444"/>
      <c r="C28" s="444"/>
      <c r="D28" s="444"/>
      <c r="E28" s="444"/>
      <c r="F28" s="444"/>
      <c r="G28" s="444"/>
      <c r="H28" s="444"/>
      <c r="I28" s="444"/>
      <c r="J28" s="444"/>
      <c r="K28" s="444"/>
      <c r="L28" s="444"/>
      <c r="M28" s="444"/>
      <c r="N28" s="444"/>
      <c r="O28" s="444"/>
      <c r="P28" s="444"/>
      <c r="Q28" s="444"/>
      <c r="AH28" s="220" t="s">
        <v>2405</v>
      </c>
    </row>
    <row r="29" spans="1:34" s="339" customFormat="1" ht="14.1" customHeight="1">
      <c r="A29" s="1433" t="s">
        <v>2406</v>
      </c>
      <c r="B29" s="444"/>
      <c r="C29" s="444"/>
      <c r="D29" s="444"/>
      <c r="E29" s="444"/>
      <c r="F29" s="444"/>
      <c r="G29" s="444"/>
      <c r="H29" s="444"/>
      <c r="I29" s="444"/>
      <c r="J29" s="444"/>
      <c r="K29" s="444"/>
      <c r="L29" s="444"/>
      <c r="M29" s="444"/>
      <c r="N29" s="444"/>
      <c r="O29" s="444"/>
      <c r="P29" s="444"/>
      <c r="Q29" s="444"/>
      <c r="AH29" s="220" t="s">
        <v>2406</v>
      </c>
    </row>
    <row r="30" spans="1:34" s="339" customFormat="1" ht="14.1" customHeight="1" thickBot="1">
      <c r="A30" s="1434" t="s">
        <v>2407</v>
      </c>
      <c r="B30" s="444"/>
      <c r="C30" s="444"/>
      <c r="D30" s="444"/>
      <c r="E30" s="444"/>
      <c r="F30" s="444"/>
      <c r="G30" s="444"/>
      <c r="H30" s="444"/>
      <c r="I30" s="444"/>
      <c r="J30" s="444"/>
      <c r="K30" s="444"/>
      <c r="L30" s="444"/>
      <c r="M30" s="444"/>
      <c r="N30" s="444"/>
      <c r="O30" s="444"/>
      <c r="P30" s="444"/>
      <c r="Q30" s="444"/>
      <c r="AH30" s="220" t="s">
        <v>2407</v>
      </c>
    </row>
    <row r="31" spans="1:34" s="339" customFormat="1" ht="14.1" customHeight="1">
      <c r="A31" s="442" t="s">
        <v>2529</v>
      </c>
      <c r="B31" s="444"/>
      <c r="C31" s="444"/>
      <c r="D31" s="444"/>
      <c r="E31" s="444"/>
      <c r="F31" s="444"/>
      <c r="G31" s="444"/>
      <c r="H31" s="444"/>
      <c r="I31" s="444"/>
      <c r="J31" s="444"/>
      <c r="K31" s="444"/>
      <c r="L31" s="444"/>
      <c r="M31" s="444"/>
      <c r="N31" s="444"/>
      <c r="O31" s="444"/>
      <c r="P31" s="444"/>
      <c r="Q31" s="444"/>
      <c r="AH31" s="220" t="s">
        <v>2529</v>
      </c>
    </row>
    <row r="32" spans="1:34" s="339" customFormat="1">
      <c r="A32" s="340"/>
      <c r="B32" s="340"/>
      <c r="D32" s="340"/>
      <c r="E32" s="340"/>
      <c r="O32" s="341"/>
      <c r="P32" s="341"/>
      <c r="Q32" s="335"/>
      <c r="AH32" s="220" t="s">
        <v>2506</v>
      </c>
    </row>
    <row r="33" spans="1:34" s="339" customFormat="1">
      <c r="A33" s="340"/>
      <c r="B33" s="340"/>
      <c r="D33" s="340"/>
      <c r="E33" s="340"/>
      <c r="O33" s="341"/>
      <c r="P33" s="341"/>
      <c r="Q33" s="335"/>
      <c r="AH33" s="220" t="s">
        <v>2507</v>
      </c>
    </row>
    <row r="34" spans="1:34" s="339" customFormat="1">
      <c r="A34" s="340"/>
      <c r="B34" s="340"/>
      <c r="D34" s="340"/>
      <c r="E34" s="340"/>
      <c r="O34" s="341"/>
      <c r="P34" s="341"/>
      <c r="Q34" s="335"/>
      <c r="AH34" s="220" t="s">
        <v>2508</v>
      </c>
    </row>
    <row r="35" spans="1:34" s="339" customFormat="1">
      <c r="A35" s="340"/>
      <c r="B35" s="340"/>
      <c r="D35" s="340"/>
      <c r="E35" s="340"/>
      <c r="O35" s="341"/>
      <c r="P35" s="341"/>
      <c r="Q35" s="335"/>
      <c r="AH35" s="220" t="s">
        <v>2509</v>
      </c>
    </row>
    <row r="36" spans="1:34" s="339" customFormat="1">
      <c r="A36" s="340"/>
      <c r="B36" s="340"/>
      <c r="D36" s="340"/>
      <c r="E36" s="340"/>
      <c r="O36" s="341"/>
      <c r="P36" s="341"/>
      <c r="Q36" s="335"/>
      <c r="AH36" s="220" t="s">
        <v>2510</v>
      </c>
    </row>
    <row r="37" spans="1:34" s="339" customFormat="1">
      <c r="A37" s="340"/>
      <c r="B37" s="340"/>
      <c r="D37" s="340"/>
      <c r="E37" s="340"/>
      <c r="O37" s="341"/>
      <c r="P37" s="341"/>
      <c r="Q37" s="335"/>
    </row>
    <row r="38" spans="1:34" s="339" customFormat="1">
      <c r="A38" s="340"/>
      <c r="B38" s="340"/>
      <c r="D38" s="340"/>
      <c r="E38" s="340"/>
      <c r="O38" s="341"/>
      <c r="P38" s="341"/>
      <c r="Q38" s="335"/>
    </row>
    <row r="39" spans="1:34" s="339" customFormat="1">
      <c r="A39" s="340"/>
      <c r="B39" s="340"/>
      <c r="D39" s="340"/>
      <c r="E39" s="340"/>
      <c r="O39" s="341"/>
      <c r="P39" s="341"/>
      <c r="Q39" s="335"/>
    </row>
    <row r="40" spans="1:34" s="339" customFormat="1">
      <c r="A40" s="340"/>
      <c r="B40" s="340"/>
      <c r="D40" s="340"/>
      <c r="E40" s="340"/>
      <c r="O40" s="341"/>
      <c r="P40" s="341"/>
      <c r="Q40" s="335"/>
    </row>
    <row r="41" spans="1:34" s="339" customFormat="1">
      <c r="A41" s="340"/>
      <c r="B41" s="340"/>
      <c r="D41" s="340"/>
      <c r="E41" s="340"/>
      <c r="O41" s="341"/>
      <c r="P41" s="341"/>
      <c r="Q41" s="335"/>
    </row>
    <row r="42" spans="1:34" s="339" customFormat="1">
      <c r="A42" s="340"/>
      <c r="B42" s="340"/>
      <c r="D42" s="340"/>
      <c r="E42" s="340"/>
      <c r="O42" s="341"/>
      <c r="P42" s="341"/>
      <c r="Q42" s="335"/>
    </row>
    <row r="43" spans="1:34" s="339" customFormat="1">
      <c r="A43" s="340"/>
      <c r="B43" s="340"/>
      <c r="D43" s="340"/>
      <c r="E43" s="340"/>
      <c r="O43" s="341"/>
      <c r="P43" s="341"/>
      <c r="Q43" s="335"/>
    </row>
    <row r="44" spans="1:34" s="339" customFormat="1">
      <c r="A44" s="340"/>
      <c r="B44" s="340"/>
      <c r="D44" s="340"/>
      <c r="E44" s="340"/>
      <c r="O44" s="341"/>
      <c r="P44" s="341"/>
      <c r="Q44" s="335"/>
    </row>
    <row r="45" spans="1:34" s="339" customFormat="1">
      <c r="A45" s="340"/>
      <c r="B45" s="340"/>
      <c r="D45" s="340"/>
      <c r="E45" s="340"/>
      <c r="O45" s="341"/>
      <c r="P45" s="341"/>
      <c r="Q45" s="335"/>
    </row>
    <row r="46" spans="1:34" s="339" customFormat="1">
      <c r="A46" s="340"/>
      <c r="B46" s="340"/>
      <c r="D46" s="340"/>
      <c r="E46" s="340"/>
      <c r="O46" s="341"/>
      <c r="P46" s="341"/>
      <c r="Q46" s="335"/>
    </row>
    <row r="47" spans="1:34" s="339" customFormat="1">
      <c r="A47" s="340"/>
      <c r="B47" s="340"/>
      <c r="D47" s="340"/>
      <c r="E47" s="340"/>
      <c r="O47" s="341"/>
      <c r="P47" s="341"/>
      <c r="Q47" s="335"/>
    </row>
    <row r="48" spans="1:34" s="339" customFormat="1">
      <c r="A48" s="340"/>
      <c r="B48" s="340"/>
      <c r="D48" s="340"/>
      <c r="E48" s="340"/>
      <c r="O48" s="341"/>
      <c r="P48" s="341"/>
      <c r="Q48" s="335"/>
    </row>
    <row r="49" spans="1:17" s="339" customFormat="1">
      <c r="A49" s="340"/>
      <c r="B49" s="340"/>
      <c r="D49" s="340"/>
      <c r="E49" s="340"/>
      <c r="O49" s="341"/>
      <c r="P49" s="341"/>
      <c r="Q49" s="335"/>
    </row>
    <row r="50" spans="1:17" s="339" customFormat="1">
      <c r="A50" s="340"/>
      <c r="B50" s="340"/>
      <c r="D50" s="340"/>
      <c r="E50" s="340"/>
      <c r="O50" s="341"/>
      <c r="P50" s="341"/>
      <c r="Q50" s="335"/>
    </row>
    <row r="51" spans="1:17" s="339" customFormat="1">
      <c r="A51" s="340"/>
      <c r="B51" s="340"/>
      <c r="D51" s="340"/>
      <c r="E51" s="340"/>
      <c r="O51" s="341"/>
      <c r="P51" s="341"/>
      <c r="Q51" s="335"/>
    </row>
    <row r="52" spans="1:17" s="339" customFormat="1">
      <c r="A52" s="340"/>
      <c r="B52" s="340"/>
      <c r="D52" s="340"/>
      <c r="E52" s="340"/>
      <c r="O52" s="341"/>
      <c r="P52" s="341"/>
      <c r="Q52" s="335"/>
    </row>
    <row r="53" spans="1:17" s="339" customFormat="1">
      <c r="A53" s="340"/>
      <c r="B53" s="340"/>
      <c r="D53" s="340"/>
      <c r="E53" s="340"/>
      <c r="O53" s="341"/>
      <c r="P53" s="341"/>
      <c r="Q53" s="335"/>
    </row>
    <row r="54" spans="1:17" s="339" customFormat="1">
      <c r="A54" s="340"/>
      <c r="B54" s="340"/>
      <c r="D54" s="340"/>
      <c r="E54" s="340"/>
      <c r="O54" s="341"/>
      <c r="P54" s="341"/>
      <c r="Q54" s="335"/>
    </row>
    <row r="55" spans="1:17" s="339" customFormat="1">
      <c r="A55" s="340"/>
      <c r="B55" s="340"/>
      <c r="D55" s="340"/>
      <c r="E55" s="340"/>
      <c r="O55" s="341"/>
      <c r="P55" s="341"/>
      <c r="Q55" s="335"/>
    </row>
    <row r="56" spans="1:17" s="339" customFormat="1">
      <c r="A56" s="340"/>
      <c r="B56" s="340"/>
      <c r="D56" s="340"/>
      <c r="E56" s="340"/>
      <c r="O56" s="341"/>
      <c r="P56" s="341"/>
      <c r="Q56" s="335"/>
    </row>
    <row r="57" spans="1:17" s="339" customFormat="1">
      <c r="A57" s="340"/>
      <c r="B57" s="340"/>
      <c r="D57" s="340"/>
      <c r="E57" s="340"/>
      <c r="O57" s="341"/>
      <c r="P57" s="341"/>
      <c r="Q57" s="335"/>
    </row>
    <row r="58" spans="1:17" s="339" customFormat="1">
      <c r="A58" s="340"/>
      <c r="B58" s="340"/>
      <c r="D58" s="340"/>
      <c r="E58" s="340"/>
      <c r="O58" s="341"/>
      <c r="P58" s="341"/>
      <c r="Q58" s="335"/>
    </row>
    <row r="59" spans="1:17" s="339" customFormat="1">
      <c r="A59" s="340"/>
      <c r="B59" s="340"/>
      <c r="D59" s="340"/>
      <c r="E59" s="340"/>
      <c r="O59" s="341"/>
      <c r="P59" s="341"/>
      <c r="Q59" s="335"/>
    </row>
    <row r="60" spans="1:17" s="339" customFormat="1">
      <c r="A60" s="340"/>
      <c r="B60" s="340"/>
      <c r="D60" s="340"/>
      <c r="E60" s="340"/>
      <c r="O60" s="341"/>
      <c r="P60" s="341"/>
      <c r="Q60" s="335"/>
    </row>
    <row r="61" spans="1:17" s="339" customFormat="1">
      <c r="A61" s="340"/>
      <c r="B61" s="340"/>
      <c r="D61" s="340"/>
      <c r="E61" s="340"/>
      <c r="O61" s="341"/>
      <c r="P61" s="341"/>
      <c r="Q61" s="335"/>
    </row>
    <row r="62" spans="1:17" s="339" customFormat="1">
      <c r="A62" s="340"/>
      <c r="B62" s="340"/>
      <c r="D62" s="340"/>
      <c r="E62" s="340"/>
      <c r="O62" s="341"/>
      <c r="P62" s="341"/>
      <c r="Q62" s="335"/>
    </row>
    <row r="63" spans="1:17" s="339" customFormat="1">
      <c r="A63" s="340"/>
      <c r="B63" s="340"/>
      <c r="D63" s="340"/>
      <c r="E63" s="340"/>
      <c r="O63" s="341"/>
      <c r="P63" s="341"/>
      <c r="Q63" s="335"/>
    </row>
    <row r="64" spans="1:17" s="339" customFormat="1">
      <c r="A64" s="340"/>
      <c r="B64" s="340"/>
      <c r="D64" s="340"/>
      <c r="E64" s="340"/>
      <c r="O64" s="341"/>
      <c r="P64" s="341"/>
      <c r="Q64" s="335"/>
    </row>
    <row r="65" spans="1:17" s="339" customFormat="1">
      <c r="A65" s="340"/>
      <c r="B65" s="340"/>
      <c r="D65" s="340"/>
      <c r="E65" s="340"/>
      <c r="O65" s="341"/>
      <c r="P65" s="341"/>
      <c r="Q65" s="335"/>
    </row>
    <row r="66" spans="1:17" s="339" customFormat="1">
      <c r="A66" s="340"/>
      <c r="B66" s="340"/>
      <c r="D66" s="340"/>
      <c r="E66" s="340"/>
      <c r="O66" s="341"/>
      <c r="P66" s="341"/>
      <c r="Q66" s="335"/>
    </row>
    <row r="67" spans="1:17" s="339" customFormat="1">
      <c r="A67" s="340"/>
      <c r="B67" s="340"/>
      <c r="D67" s="340"/>
      <c r="E67" s="340"/>
      <c r="O67" s="341"/>
      <c r="P67" s="341"/>
      <c r="Q67" s="335"/>
    </row>
    <row r="68" spans="1:17" s="339" customFormat="1">
      <c r="A68" s="340"/>
      <c r="B68" s="340"/>
      <c r="D68" s="340"/>
      <c r="E68" s="340"/>
      <c r="O68" s="341"/>
      <c r="P68" s="341"/>
      <c r="Q68" s="335"/>
    </row>
    <row r="69" spans="1:17" s="339" customFormat="1">
      <c r="A69" s="340"/>
      <c r="B69" s="340"/>
      <c r="D69" s="340"/>
      <c r="E69" s="340"/>
      <c r="O69" s="341"/>
      <c r="P69" s="341"/>
      <c r="Q69" s="335"/>
    </row>
    <row r="70" spans="1:17" s="339" customFormat="1">
      <c r="A70" s="340"/>
      <c r="B70" s="340"/>
      <c r="D70" s="340"/>
      <c r="E70" s="340"/>
      <c r="O70" s="341"/>
      <c r="P70" s="341"/>
      <c r="Q70" s="335"/>
    </row>
    <row r="71" spans="1:17" s="339" customFormat="1">
      <c r="A71" s="340"/>
      <c r="B71" s="340"/>
      <c r="D71" s="340"/>
      <c r="E71" s="340"/>
      <c r="O71" s="341"/>
      <c r="P71" s="341"/>
      <c r="Q71" s="335"/>
    </row>
    <row r="72" spans="1:17" s="339" customFormat="1">
      <c r="A72" s="340"/>
      <c r="B72" s="340"/>
      <c r="D72" s="340"/>
      <c r="E72" s="340"/>
      <c r="O72" s="341"/>
      <c r="P72" s="341"/>
      <c r="Q72" s="335"/>
    </row>
    <row r="73" spans="1:17" s="339" customFormat="1">
      <c r="A73" s="340"/>
      <c r="B73" s="340"/>
      <c r="D73" s="340"/>
      <c r="E73" s="340"/>
      <c r="O73" s="341"/>
      <c r="P73" s="341"/>
      <c r="Q73" s="335"/>
    </row>
    <row r="74" spans="1:17" s="339" customFormat="1">
      <c r="A74" s="340"/>
      <c r="B74" s="340"/>
      <c r="D74" s="340"/>
      <c r="E74" s="340"/>
      <c r="O74" s="341"/>
      <c r="P74" s="341"/>
      <c r="Q74" s="335"/>
    </row>
    <row r="75" spans="1:17" s="339" customFormat="1">
      <c r="A75" s="340"/>
      <c r="B75" s="340"/>
      <c r="D75" s="340"/>
      <c r="E75" s="340"/>
      <c r="O75" s="341"/>
      <c r="P75" s="341"/>
      <c r="Q75" s="335"/>
    </row>
    <row r="76" spans="1:17" s="339" customFormat="1">
      <c r="A76" s="340"/>
      <c r="B76" s="340"/>
      <c r="D76" s="340"/>
      <c r="E76" s="340"/>
      <c r="O76" s="341"/>
      <c r="P76" s="341"/>
      <c r="Q76" s="335"/>
    </row>
    <row r="77" spans="1:17" s="339" customFormat="1">
      <c r="A77" s="340"/>
      <c r="B77" s="340"/>
      <c r="D77" s="340"/>
      <c r="E77" s="340"/>
      <c r="O77" s="341"/>
      <c r="P77" s="341"/>
      <c r="Q77" s="335"/>
    </row>
    <row r="78" spans="1:17" s="339" customFormat="1">
      <c r="A78" s="340"/>
      <c r="B78" s="340"/>
      <c r="D78" s="340"/>
      <c r="E78" s="340"/>
      <c r="O78" s="341"/>
      <c r="P78" s="341"/>
      <c r="Q78" s="335"/>
    </row>
    <row r="79" spans="1:17" s="339" customFormat="1">
      <c r="A79" s="340"/>
      <c r="B79" s="340"/>
      <c r="D79" s="340"/>
      <c r="E79" s="340"/>
      <c r="O79" s="341"/>
      <c r="P79" s="341"/>
      <c r="Q79" s="335"/>
    </row>
    <row r="80" spans="1:17" s="339" customFormat="1">
      <c r="A80" s="340"/>
      <c r="B80" s="340"/>
      <c r="D80" s="340"/>
      <c r="E80" s="340"/>
      <c r="O80" s="341"/>
      <c r="P80" s="341"/>
      <c r="Q80" s="335"/>
    </row>
    <row r="81" spans="1:17" s="339" customFormat="1">
      <c r="A81" s="340"/>
      <c r="B81" s="340"/>
      <c r="D81" s="340"/>
      <c r="E81" s="340"/>
      <c r="O81" s="341"/>
      <c r="P81" s="341"/>
      <c r="Q81" s="335"/>
    </row>
    <row r="82" spans="1:17" s="339" customFormat="1">
      <c r="A82" s="340"/>
      <c r="B82" s="340"/>
      <c r="D82" s="340"/>
      <c r="E82" s="340"/>
      <c r="O82" s="341"/>
      <c r="P82" s="341"/>
      <c r="Q82" s="335"/>
    </row>
    <row r="83" spans="1:17" s="339" customFormat="1">
      <c r="A83" s="340"/>
      <c r="B83" s="340"/>
      <c r="D83" s="340"/>
      <c r="E83" s="340"/>
      <c r="O83" s="341"/>
      <c r="P83" s="341"/>
      <c r="Q83" s="335"/>
    </row>
    <row r="84" spans="1:17" s="339" customFormat="1">
      <c r="A84" s="340"/>
      <c r="B84" s="340"/>
      <c r="D84" s="340"/>
      <c r="E84" s="340"/>
      <c r="O84" s="341"/>
      <c r="P84" s="341"/>
      <c r="Q84" s="335"/>
    </row>
    <row r="85" spans="1:17" s="339" customFormat="1">
      <c r="A85" s="340"/>
      <c r="B85" s="340"/>
      <c r="D85" s="340"/>
      <c r="E85" s="340"/>
      <c r="O85" s="341"/>
      <c r="P85" s="341"/>
      <c r="Q85" s="335"/>
    </row>
    <row r="86" spans="1:17" s="339" customFormat="1">
      <c r="A86" s="340"/>
      <c r="B86" s="340"/>
      <c r="D86" s="340"/>
      <c r="E86" s="340"/>
      <c r="O86" s="341"/>
      <c r="P86" s="341"/>
      <c r="Q86" s="335"/>
    </row>
    <row r="87" spans="1:17" s="339" customFormat="1">
      <c r="A87" s="340"/>
      <c r="B87" s="340"/>
      <c r="D87" s="340"/>
      <c r="E87" s="340"/>
      <c r="O87" s="341"/>
      <c r="P87" s="341"/>
      <c r="Q87" s="335"/>
    </row>
    <row r="88" spans="1:17" s="339" customFormat="1">
      <c r="A88" s="340"/>
      <c r="B88" s="340"/>
      <c r="D88" s="340"/>
      <c r="E88" s="340"/>
      <c r="O88" s="341"/>
      <c r="P88" s="341"/>
      <c r="Q88" s="335"/>
    </row>
    <row r="89" spans="1:17" s="339" customFormat="1">
      <c r="A89" s="340"/>
      <c r="B89" s="340"/>
      <c r="D89" s="340"/>
      <c r="E89" s="340"/>
      <c r="O89" s="341"/>
      <c r="P89" s="341"/>
      <c r="Q89" s="335"/>
    </row>
    <row r="90" spans="1:17" s="339" customFormat="1">
      <c r="A90" s="340"/>
      <c r="B90" s="340"/>
      <c r="D90" s="340"/>
      <c r="E90" s="340"/>
      <c r="O90" s="341"/>
      <c r="P90" s="341"/>
      <c r="Q90" s="335"/>
    </row>
    <row r="91" spans="1:17" s="339" customFormat="1">
      <c r="A91" s="340"/>
      <c r="B91" s="340"/>
      <c r="D91" s="340"/>
      <c r="E91" s="340"/>
      <c r="O91" s="341"/>
      <c r="P91" s="341"/>
      <c r="Q91" s="335"/>
    </row>
    <row r="92" spans="1:17" s="339" customFormat="1">
      <c r="A92" s="340"/>
      <c r="B92" s="340"/>
      <c r="D92" s="340"/>
      <c r="E92" s="340"/>
      <c r="O92" s="341"/>
      <c r="P92" s="341"/>
      <c r="Q92" s="335"/>
    </row>
    <row r="93" spans="1:17" s="339" customFormat="1">
      <c r="A93" s="340"/>
      <c r="B93" s="340"/>
      <c r="D93" s="340"/>
      <c r="E93" s="340"/>
      <c r="O93" s="341"/>
      <c r="P93" s="341"/>
      <c r="Q93" s="335"/>
    </row>
    <row r="94" spans="1:17" s="339" customFormat="1">
      <c r="A94" s="340"/>
      <c r="B94" s="340"/>
      <c r="D94" s="340"/>
      <c r="E94" s="340"/>
      <c r="O94" s="341"/>
      <c r="P94" s="341"/>
      <c r="Q94" s="335"/>
    </row>
    <row r="95" spans="1:17" s="339" customFormat="1">
      <c r="A95" s="340"/>
      <c r="B95" s="340"/>
      <c r="D95" s="340"/>
      <c r="E95" s="340"/>
      <c r="O95" s="341"/>
      <c r="P95" s="341"/>
      <c r="Q95" s="335"/>
    </row>
    <row r="96" spans="1:17" s="339" customFormat="1">
      <c r="A96" s="340"/>
      <c r="B96" s="340"/>
      <c r="D96" s="340"/>
      <c r="E96" s="340"/>
      <c r="O96" s="341"/>
      <c r="P96" s="341"/>
      <c r="Q96" s="335"/>
    </row>
    <row r="97" spans="1:17" s="339" customFormat="1">
      <c r="A97" s="340"/>
      <c r="B97" s="340"/>
      <c r="D97" s="340"/>
      <c r="E97" s="340"/>
      <c r="O97" s="341"/>
      <c r="P97" s="341"/>
      <c r="Q97" s="335"/>
    </row>
    <row r="98" spans="1:17" s="339" customFormat="1">
      <c r="A98" s="340"/>
      <c r="B98" s="340"/>
      <c r="D98" s="340"/>
      <c r="E98" s="340"/>
      <c r="O98" s="341"/>
      <c r="P98" s="341"/>
      <c r="Q98" s="335"/>
    </row>
    <row r="99" spans="1:17" s="339" customFormat="1">
      <c r="A99" s="340"/>
      <c r="B99" s="340"/>
      <c r="D99" s="340"/>
      <c r="E99" s="340"/>
      <c r="O99" s="341"/>
      <c r="P99" s="341"/>
      <c r="Q99" s="335"/>
    </row>
    <row r="100" spans="1:17" s="339" customFormat="1">
      <c r="A100" s="340"/>
      <c r="B100" s="340"/>
      <c r="D100" s="340"/>
      <c r="E100" s="340"/>
      <c r="O100" s="341"/>
      <c r="P100" s="341"/>
      <c r="Q100" s="335"/>
    </row>
    <row r="101" spans="1:17" s="339" customFormat="1">
      <c r="A101" s="340"/>
      <c r="B101" s="340"/>
      <c r="D101" s="340"/>
      <c r="E101" s="340"/>
      <c r="O101" s="341"/>
      <c r="P101" s="341"/>
      <c r="Q101" s="335"/>
    </row>
    <row r="102" spans="1:17" s="339" customFormat="1">
      <c r="A102" s="340"/>
      <c r="B102" s="340"/>
      <c r="D102" s="340"/>
      <c r="E102" s="340"/>
      <c r="O102" s="341"/>
      <c r="P102" s="341"/>
      <c r="Q102" s="335"/>
    </row>
    <row r="103" spans="1:17" s="339" customFormat="1">
      <c r="A103" s="340"/>
      <c r="B103" s="340"/>
      <c r="D103" s="340"/>
      <c r="E103" s="340"/>
      <c r="O103" s="341"/>
      <c r="P103" s="341"/>
      <c r="Q103" s="335"/>
    </row>
    <row r="104" spans="1:17" s="339" customFormat="1">
      <c r="A104" s="340"/>
      <c r="B104" s="340"/>
      <c r="D104" s="340"/>
      <c r="E104" s="340"/>
      <c r="O104" s="341"/>
      <c r="P104" s="341"/>
      <c r="Q104" s="335"/>
    </row>
    <row r="105" spans="1:17" s="339" customFormat="1">
      <c r="A105" s="340"/>
      <c r="B105" s="340"/>
      <c r="D105" s="340"/>
      <c r="E105" s="340"/>
      <c r="O105" s="341"/>
      <c r="P105" s="341"/>
      <c r="Q105" s="335"/>
    </row>
    <row r="106" spans="1:17" s="339" customFormat="1">
      <c r="A106" s="340"/>
      <c r="B106" s="340"/>
      <c r="D106" s="340"/>
      <c r="E106" s="340"/>
      <c r="O106" s="341"/>
      <c r="P106" s="341"/>
      <c r="Q106" s="335"/>
    </row>
    <row r="107" spans="1:17" s="339" customFormat="1">
      <c r="A107" s="340"/>
      <c r="B107" s="340"/>
      <c r="D107" s="340"/>
      <c r="E107" s="340"/>
      <c r="O107" s="341"/>
      <c r="P107" s="341"/>
      <c r="Q107" s="335"/>
    </row>
    <row r="108" spans="1:17" s="339" customFormat="1">
      <c r="A108" s="340"/>
      <c r="B108" s="340"/>
      <c r="D108" s="340"/>
      <c r="E108" s="340"/>
      <c r="O108" s="341"/>
      <c r="P108" s="341"/>
      <c r="Q108" s="335"/>
    </row>
    <row r="109" spans="1:17" s="339" customFormat="1">
      <c r="A109" s="340"/>
      <c r="B109" s="340"/>
      <c r="D109" s="340"/>
      <c r="E109" s="340"/>
      <c r="O109" s="341"/>
      <c r="P109" s="341"/>
      <c r="Q109" s="335"/>
    </row>
    <row r="110" spans="1:17" s="339" customFormat="1">
      <c r="A110" s="340"/>
      <c r="B110" s="340"/>
      <c r="D110" s="340"/>
      <c r="E110" s="340"/>
      <c r="O110" s="341"/>
      <c r="P110" s="341"/>
      <c r="Q110" s="335"/>
    </row>
    <row r="111" spans="1:17" s="339" customFormat="1">
      <c r="A111" s="340"/>
      <c r="B111" s="340"/>
      <c r="D111" s="340"/>
      <c r="E111" s="340"/>
      <c r="O111" s="341"/>
      <c r="P111" s="341"/>
      <c r="Q111" s="335"/>
    </row>
    <row r="112" spans="1:17" s="339" customFormat="1">
      <c r="A112" s="340"/>
      <c r="B112" s="340"/>
      <c r="D112" s="340"/>
      <c r="E112" s="340"/>
      <c r="O112" s="341"/>
      <c r="P112" s="341"/>
      <c r="Q112" s="335"/>
    </row>
    <row r="113" spans="1:17" s="339" customFormat="1">
      <c r="A113" s="340"/>
      <c r="B113" s="340"/>
      <c r="D113" s="340"/>
      <c r="E113" s="340"/>
      <c r="O113" s="341"/>
      <c r="P113" s="341"/>
      <c r="Q113" s="335"/>
    </row>
    <row r="114" spans="1:17" s="339" customFormat="1">
      <c r="A114" s="340"/>
      <c r="B114" s="340"/>
      <c r="D114" s="340"/>
      <c r="E114" s="340"/>
      <c r="O114" s="341"/>
      <c r="P114" s="341"/>
      <c r="Q114" s="335"/>
    </row>
    <row r="115" spans="1:17" s="339" customFormat="1">
      <c r="A115" s="340"/>
      <c r="B115" s="340"/>
      <c r="D115" s="340"/>
      <c r="E115" s="340"/>
      <c r="O115" s="341"/>
      <c r="P115" s="341"/>
      <c r="Q115" s="335"/>
    </row>
    <row r="116" spans="1:17" s="339" customFormat="1">
      <c r="A116" s="340"/>
      <c r="B116" s="340"/>
      <c r="D116" s="340"/>
      <c r="E116" s="340"/>
      <c r="O116" s="341"/>
      <c r="P116" s="341"/>
      <c r="Q116" s="335"/>
    </row>
    <row r="117" spans="1:17" s="339" customFormat="1">
      <c r="A117" s="340"/>
      <c r="B117" s="340"/>
      <c r="D117" s="340"/>
      <c r="E117" s="340"/>
      <c r="O117" s="341"/>
      <c r="P117" s="341"/>
      <c r="Q117" s="335"/>
    </row>
    <row r="118" spans="1:17" s="339" customFormat="1">
      <c r="A118" s="340"/>
      <c r="B118" s="340"/>
      <c r="D118" s="340"/>
      <c r="E118" s="340"/>
      <c r="O118" s="341"/>
      <c r="P118" s="341"/>
      <c r="Q118" s="335"/>
    </row>
    <row r="119" spans="1:17" s="339" customFormat="1">
      <c r="A119" s="340"/>
      <c r="B119" s="340"/>
      <c r="D119" s="340"/>
      <c r="E119" s="340"/>
      <c r="O119" s="341"/>
      <c r="P119" s="341"/>
      <c r="Q119" s="335"/>
    </row>
    <row r="120" spans="1:17" s="339" customFormat="1">
      <c r="A120" s="340"/>
      <c r="B120" s="340"/>
      <c r="D120" s="340"/>
      <c r="E120" s="340"/>
      <c r="O120" s="341"/>
      <c r="P120" s="341"/>
      <c r="Q120" s="335"/>
    </row>
    <row r="121" spans="1:17" s="339" customFormat="1">
      <c r="A121" s="340"/>
      <c r="B121" s="340"/>
      <c r="D121" s="340"/>
      <c r="E121" s="340"/>
      <c r="O121" s="341"/>
      <c r="P121" s="341"/>
      <c r="Q121" s="335"/>
    </row>
    <row r="122" spans="1:17" s="339" customFormat="1">
      <c r="A122" s="340"/>
      <c r="B122" s="340"/>
      <c r="D122" s="340"/>
      <c r="E122" s="340"/>
      <c r="O122" s="341"/>
      <c r="P122" s="341"/>
      <c r="Q122" s="335"/>
    </row>
    <row r="123" spans="1:17" s="339" customFormat="1">
      <c r="A123" s="340"/>
      <c r="B123" s="340"/>
      <c r="D123" s="340"/>
      <c r="E123" s="340"/>
      <c r="O123" s="341"/>
      <c r="P123" s="341"/>
      <c r="Q123" s="335"/>
    </row>
    <row r="124" spans="1:17" s="339" customFormat="1">
      <c r="A124" s="340"/>
      <c r="B124" s="340"/>
      <c r="D124" s="340"/>
      <c r="E124" s="340"/>
      <c r="O124" s="341"/>
      <c r="P124" s="341"/>
      <c r="Q124" s="335"/>
    </row>
    <row r="125" spans="1:17" s="339" customFormat="1">
      <c r="A125" s="340"/>
      <c r="B125" s="340"/>
      <c r="D125" s="340"/>
      <c r="E125" s="340"/>
      <c r="O125" s="341"/>
      <c r="P125" s="341"/>
      <c r="Q125" s="335"/>
    </row>
    <row r="126" spans="1:17" s="339" customFormat="1">
      <c r="A126" s="340"/>
      <c r="B126" s="340"/>
      <c r="D126" s="340"/>
      <c r="E126" s="340"/>
      <c r="O126" s="341"/>
      <c r="P126" s="341"/>
      <c r="Q126" s="335"/>
    </row>
    <row r="127" spans="1:17" s="339" customFormat="1">
      <c r="A127" s="340"/>
      <c r="B127" s="340"/>
      <c r="D127" s="340"/>
      <c r="E127" s="340"/>
      <c r="O127" s="341"/>
      <c r="P127" s="341"/>
      <c r="Q127" s="335"/>
    </row>
    <row r="128" spans="1:17" s="339" customFormat="1">
      <c r="A128" s="340"/>
      <c r="B128" s="340"/>
      <c r="D128" s="340"/>
      <c r="E128" s="340"/>
      <c r="O128" s="341"/>
      <c r="P128" s="341"/>
      <c r="Q128" s="335"/>
    </row>
    <row r="129" spans="1:17" s="339" customFormat="1">
      <c r="A129" s="340"/>
      <c r="B129" s="340"/>
      <c r="D129" s="340"/>
      <c r="E129" s="340"/>
      <c r="O129" s="341"/>
      <c r="P129" s="341"/>
      <c r="Q129" s="335"/>
    </row>
    <row r="130" spans="1:17" s="339" customFormat="1">
      <c r="A130" s="340"/>
      <c r="B130" s="340"/>
      <c r="D130" s="340"/>
      <c r="E130" s="340"/>
      <c r="O130" s="341"/>
      <c r="P130" s="341"/>
      <c r="Q130" s="335"/>
    </row>
    <row r="131" spans="1:17" s="339" customFormat="1">
      <c r="A131" s="340"/>
      <c r="B131" s="340"/>
      <c r="D131" s="340"/>
      <c r="E131" s="340"/>
      <c r="O131" s="341"/>
      <c r="P131" s="341"/>
      <c r="Q131" s="335"/>
    </row>
    <row r="132" spans="1:17" s="339" customFormat="1">
      <c r="A132" s="340"/>
      <c r="B132" s="340"/>
      <c r="D132" s="340"/>
      <c r="E132" s="340"/>
      <c r="O132" s="341"/>
      <c r="P132" s="341"/>
      <c r="Q132" s="335"/>
    </row>
    <row r="133" spans="1:17" s="339" customFormat="1">
      <c r="A133" s="340"/>
      <c r="B133" s="340"/>
      <c r="D133" s="340"/>
      <c r="E133" s="340"/>
      <c r="O133" s="341"/>
      <c r="P133" s="341"/>
      <c r="Q133" s="335"/>
    </row>
    <row r="134" spans="1:17" s="339" customFormat="1">
      <c r="A134" s="340"/>
      <c r="B134" s="340"/>
      <c r="D134" s="340"/>
      <c r="E134" s="340"/>
      <c r="O134" s="341"/>
      <c r="P134" s="341"/>
      <c r="Q134" s="335"/>
    </row>
    <row r="135" spans="1:17" s="339" customFormat="1">
      <c r="A135" s="340"/>
      <c r="B135" s="340"/>
      <c r="D135" s="340"/>
      <c r="E135" s="340"/>
      <c r="O135" s="341"/>
      <c r="P135" s="341"/>
      <c r="Q135" s="335"/>
    </row>
    <row r="136" spans="1:17" s="339" customFormat="1">
      <c r="A136" s="340"/>
      <c r="B136" s="340"/>
      <c r="D136" s="340"/>
      <c r="E136" s="340"/>
      <c r="O136" s="341"/>
      <c r="P136" s="341"/>
      <c r="Q136" s="335"/>
    </row>
    <row r="137" spans="1:17" s="339" customFormat="1">
      <c r="A137" s="340"/>
      <c r="B137" s="340"/>
      <c r="D137" s="340"/>
      <c r="E137" s="340"/>
      <c r="O137" s="341"/>
      <c r="P137" s="341"/>
      <c r="Q137" s="335"/>
    </row>
    <row r="138" spans="1:17" s="339" customFormat="1">
      <c r="A138" s="340"/>
      <c r="B138" s="340"/>
      <c r="D138" s="340"/>
      <c r="E138" s="340"/>
      <c r="O138" s="341"/>
      <c r="P138" s="341"/>
      <c r="Q138" s="335"/>
    </row>
    <row r="139" spans="1:17" s="339" customFormat="1">
      <c r="A139" s="340"/>
      <c r="B139" s="340"/>
      <c r="D139" s="340"/>
      <c r="E139" s="340"/>
      <c r="O139" s="341"/>
      <c r="P139" s="341"/>
      <c r="Q139" s="335"/>
    </row>
    <row r="140" spans="1:17" s="339" customFormat="1">
      <c r="A140" s="340"/>
      <c r="B140" s="340"/>
      <c r="D140" s="340"/>
      <c r="E140" s="340"/>
      <c r="O140" s="341"/>
      <c r="P140" s="341"/>
      <c r="Q140" s="335"/>
    </row>
    <row r="141" spans="1:17" s="339" customFormat="1">
      <c r="A141" s="340"/>
      <c r="B141" s="340"/>
      <c r="D141" s="340"/>
      <c r="E141" s="340"/>
      <c r="O141" s="341"/>
      <c r="P141" s="341"/>
      <c r="Q141" s="335"/>
    </row>
    <row r="142" spans="1:17" s="339" customFormat="1">
      <c r="A142" s="340"/>
      <c r="B142" s="340"/>
      <c r="D142" s="340"/>
      <c r="E142" s="340"/>
      <c r="O142" s="341"/>
      <c r="P142" s="341"/>
      <c r="Q142" s="335"/>
    </row>
    <row r="143" spans="1:17" s="339" customFormat="1">
      <c r="A143" s="340"/>
      <c r="B143" s="340"/>
      <c r="D143" s="340"/>
      <c r="E143" s="340"/>
      <c r="O143" s="341"/>
      <c r="P143" s="341"/>
      <c r="Q143" s="335"/>
    </row>
    <row r="144" spans="1:17" s="339" customFormat="1">
      <c r="A144" s="340"/>
      <c r="B144" s="340"/>
      <c r="D144" s="340"/>
      <c r="E144" s="340"/>
      <c r="O144" s="341"/>
      <c r="P144" s="341"/>
      <c r="Q144" s="335"/>
    </row>
    <row r="145" spans="1:17" s="339" customFormat="1">
      <c r="A145" s="340"/>
      <c r="B145" s="340"/>
      <c r="D145" s="340"/>
      <c r="E145" s="340"/>
      <c r="O145" s="341"/>
      <c r="P145" s="341"/>
      <c r="Q145" s="335"/>
    </row>
    <row r="146" spans="1:17" s="339" customFormat="1">
      <c r="A146" s="340"/>
      <c r="B146" s="340"/>
      <c r="D146" s="340"/>
      <c r="E146" s="340"/>
      <c r="O146" s="341"/>
      <c r="P146" s="341"/>
      <c r="Q146" s="335"/>
    </row>
    <row r="147" spans="1:17" s="339" customFormat="1">
      <c r="A147" s="340"/>
      <c r="B147" s="340"/>
      <c r="D147" s="340"/>
      <c r="E147" s="340"/>
      <c r="O147" s="341"/>
      <c r="P147" s="341"/>
      <c r="Q147" s="335"/>
    </row>
    <row r="148" spans="1:17" s="339" customFormat="1">
      <c r="A148" s="340"/>
      <c r="B148" s="340"/>
      <c r="D148" s="340"/>
      <c r="E148" s="340"/>
      <c r="O148" s="341"/>
      <c r="P148" s="341"/>
      <c r="Q148" s="335"/>
    </row>
    <row r="149" spans="1:17" s="339" customFormat="1">
      <c r="A149" s="340"/>
      <c r="B149" s="340"/>
      <c r="D149" s="340"/>
      <c r="E149" s="340"/>
      <c r="O149" s="341"/>
      <c r="P149" s="341"/>
      <c r="Q149" s="335"/>
    </row>
    <row r="150" spans="1:17" s="339" customFormat="1">
      <c r="A150" s="340"/>
      <c r="B150" s="340"/>
      <c r="D150" s="340"/>
      <c r="E150" s="340"/>
      <c r="O150" s="341"/>
      <c r="P150" s="341"/>
      <c r="Q150" s="335"/>
    </row>
    <row r="151" spans="1:17" s="339" customFormat="1">
      <c r="A151" s="340"/>
      <c r="B151" s="340"/>
      <c r="D151" s="340"/>
      <c r="E151" s="340"/>
      <c r="O151" s="341"/>
      <c r="P151" s="341"/>
      <c r="Q151" s="335"/>
    </row>
    <row r="152" spans="1:17" s="339" customFormat="1">
      <c r="A152" s="340"/>
      <c r="B152" s="340"/>
      <c r="D152" s="340"/>
      <c r="E152" s="340"/>
      <c r="O152" s="341"/>
      <c r="P152" s="341"/>
      <c r="Q152" s="335"/>
    </row>
    <row r="153" spans="1:17" s="339" customFormat="1">
      <c r="A153" s="340"/>
      <c r="B153" s="340"/>
      <c r="D153" s="340"/>
      <c r="E153" s="340"/>
      <c r="O153" s="341"/>
      <c r="P153" s="341"/>
      <c r="Q153" s="335"/>
    </row>
    <row r="154" spans="1:17" s="339" customFormat="1">
      <c r="A154" s="340"/>
      <c r="B154" s="340"/>
      <c r="D154" s="340"/>
      <c r="E154" s="340"/>
      <c r="O154" s="341"/>
      <c r="P154" s="341"/>
      <c r="Q154" s="335"/>
    </row>
    <row r="155" spans="1:17" s="339" customFormat="1">
      <c r="A155" s="340"/>
      <c r="B155" s="340"/>
      <c r="D155" s="340"/>
      <c r="E155" s="340"/>
      <c r="O155" s="341"/>
      <c r="P155" s="341"/>
      <c r="Q155" s="335"/>
    </row>
    <row r="156" spans="1:17" s="339" customFormat="1">
      <c r="A156" s="340"/>
      <c r="B156" s="340"/>
      <c r="D156" s="340"/>
      <c r="E156" s="340"/>
      <c r="O156" s="341"/>
      <c r="P156" s="341"/>
      <c r="Q156" s="335"/>
    </row>
    <row r="157" spans="1:17" s="339" customFormat="1">
      <c r="A157" s="340"/>
      <c r="B157" s="340"/>
      <c r="D157" s="340"/>
      <c r="E157" s="340"/>
      <c r="O157" s="341"/>
      <c r="P157" s="341"/>
      <c r="Q157" s="335"/>
    </row>
    <row r="158" spans="1:17" s="339" customFormat="1">
      <c r="A158" s="340"/>
      <c r="B158" s="340"/>
      <c r="D158" s="340"/>
      <c r="E158" s="340"/>
      <c r="O158" s="341"/>
      <c r="P158" s="341"/>
      <c r="Q158" s="335"/>
    </row>
    <row r="159" spans="1:17" s="339" customFormat="1">
      <c r="A159" s="340"/>
      <c r="B159" s="340"/>
      <c r="D159" s="340"/>
      <c r="E159" s="340"/>
      <c r="O159" s="341"/>
      <c r="P159" s="341"/>
      <c r="Q159" s="335"/>
    </row>
    <row r="160" spans="1:17" s="339" customFormat="1">
      <c r="A160" s="340"/>
      <c r="B160" s="340"/>
      <c r="D160" s="340"/>
      <c r="E160" s="340"/>
      <c r="O160" s="341"/>
      <c r="P160" s="341"/>
      <c r="Q160" s="335"/>
    </row>
    <row r="161" spans="1:17" s="339" customFormat="1">
      <c r="A161" s="340"/>
      <c r="B161" s="340"/>
      <c r="D161" s="340"/>
      <c r="E161" s="340"/>
      <c r="O161" s="341"/>
      <c r="P161" s="341"/>
      <c r="Q161" s="335"/>
    </row>
    <row r="162" spans="1:17" s="339" customFormat="1">
      <c r="A162" s="340"/>
      <c r="B162" s="340"/>
      <c r="D162" s="340"/>
      <c r="E162" s="340"/>
      <c r="O162" s="341"/>
      <c r="P162" s="341"/>
      <c r="Q162" s="335"/>
    </row>
    <row r="163" spans="1:17" s="339" customFormat="1">
      <c r="A163" s="340"/>
      <c r="B163" s="340"/>
      <c r="D163" s="340"/>
      <c r="E163" s="340"/>
      <c r="O163" s="341"/>
      <c r="P163" s="341"/>
      <c r="Q163" s="335"/>
    </row>
    <row r="164" spans="1:17" s="339" customFormat="1">
      <c r="A164" s="340"/>
      <c r="B164" s="340"/>
      <c r="D164" s="340"/>
      <c r="E164" s="340"/>
      <c r="O164" s="341"/>
      <c r="P164" s="341"/>
      <c r="Q164" s="335"/>
    </row>
    <row r="165" spans="1:17" s="339" customFormat="1">
      <c r="A165" s="340"/>
      <c r="B165" s="340"/>
      <c r="D165" s="340"/>
      <c r="E165" s="340"/>
      <c r="O165" s="341"/>
      <c r="P165" s="341"/>
      <c r="Q165" s="335"/>
    </row>
    <row r="166" spans="1:17" s="339" customFormat="1">
      <c r="A166" s="340"/>
      <c r="B166" s="340"/>
      <c r="D166" s="340"/>
      <c r="E166" s="340"/>
      <c r="O166" s="341"/>
      <c r="P166" s="341"/>
      <c r="Q166" s="335"/>
    </row>
    <row r="167" spans="1:17" s="339" customFormat="1">
      <c r="A167" s="340"/>
      <c r="B167" s="340"/>
      <c r="D167" s="340"/>
      <c r="E167" s="340"/>
      <c r="O167" s="341"/>
      <c r="P167" s="341"/>
      <c r="Q167" s="335"/>
    </row>
    <row r="168" spans="1:17" s="339" customFormat="1">
      <c r="A168" s="340"/>
      <c r="B168" s="340"/>
      <c r="D168" s="340"/>
      <c r="E168" s="340"/>
      <c r="O168" s="341"/>
      <c r="P168" s="341"/>
      <c r="Q168" s="335"/>
    </row>
    <row r="169" spans="1:17" s="339" customFormat="1">
      <c r="A169" s="340"/>
      <c r="B169" s="340"/>
      <c r="D169" s="340"/>
      <c r="E169" s="340"/>
      <c r="O169" s="341"/>
      <c r="P169" s="341"/>
      <c r="Q169" s="335"/>
    </row>
    <row r="170" spans="1:17" s="339" customFormat="1">
      <c r="A170" s="340"/>
      <c r="B170" s="340"/>
      <c r="D170" s="340"/>
      <c r="E170" s="340"/>
      <c r="O170" s="341"/>
      <c r="P170" s="341"/>
      <c r="Q170" s="335"/>
    </row>
    <row r="171" spans="1:17" s="339" customFormat="1">
      <c r="A171" s="340"/>
      <c r="B171" s="340"/>
      <c r="D171" s="340"/>
      <c r="E171" s="340"/>
      <c r="O171" s="341"/>
      <c r="P171" s="341"/>
      <c r="Q171" s="335"/>
    </row>
    <row r="172" spans="1:17" s="339" customFormat="1">
      <c r="A172" s="340"/>
      <c r="B172" s="340"/>
      <c r="D172" s="340"/>
      <c r="E172" s="340"/>
      <c r="O172" s="341"/>
      <c r="P172" s="341"/>
      <c r="Q172" s="335"/>
    </row>
    <row r="173" spans="1:17" s="339" customFormat="1">
      <c r="A173" s="340"/>
      <c r="B173" s="340"/>
      <c r="D173" s="340"/>
      <c r="E173" s="340"/>
      <c r="O173" s="341"/>
      <c r="P173" s="341"/>
      <c r="Q173" s="335"/>
    </row>
    <row r="174" spans="1:17" s="339" customFormat="1">
      <c r="A174" s="340"/>
      <c r="B174" s="340"/>
      <c r="D174" s="340"/>
      <c r="E174" s="340"/>
      <c r="O174" s="341"/>
      <c r="P174" s="341"/>
      <c r="Q174" s="335"/>
    </row>
    <row r="175" spans="1:17" s="339" customFormat="1">
      <c r="A175" s="340"/>
      <c r="B175" s="340"/>
      <c r="D175" s="340"/>
      <c r="E175" s="340"/>
      <c r="O175" s="341"/>
      <c r="P175" s="341"/>
      <c r="Q175" s="335"/>
    </row>
    <row r="176" spans="1:17" s="339" customFormat="1">
      <c r="A176" s="340"/>
      <c r="B176" s="340"/>
      <c r="D176" s="340"/>
      <c r="E176" s="340"/>
      <c r="O176" s="341"/>
      <c r="P176" s="341"/>
      <c r="Q176" s="335"/>
    </row>
    <row r="177" spans="1:17" s="339" customFormat="1">
      <c r="A177" s="340"/>
      <c r="B177" s="340"/>
      <c r="D177" s="340"/>
      <c r="E177" s="340"/>
      <c r="O177" s="341"/>
      <c r="P177" s="341"/>
      <c r="Q177" s="335"/>
    </row>
    <row r="178" spans="1:17" s="339" customFormat="1">
      <c r="A178" s="340"/>
      <c r="B178" s="340"/>
      <c r="D178" s="340"/>
      <c r="E178" s="340"/>
      <c r="O178" s="341"/>
      <c r="P178" s="341"/>
      <c r="Q178" s="335"/>
    </row>
    <row r="179" spans="1:17" s="339" customFormat="1">
      <c r="A179" s="340"/>
      <c r="B179" s="340"/>
      <c r="D179" s="340"/>
      <c r="E179" s="340"/>
      <c r="O179" s="341"/>
      <c r="P179" s="341"/>
      <c r="Q179" s="335"/>
    </row>
    <row r="180" spans="1:17" s="339" customFormat="1">
      <c r="A180" s="340"/>
      <c r="B180" s="340"/>
      <c r="D180" s="340"/>
      <c r="E180" s="340"/>
      <c r="O180" s="341"/>
      <c r="P180" s="341"/>
      <c r="Q180" s="335"/>
    </row>
    <row r="181" spans="1:17" s="339" customFormat="1">
      <c r="A181" s="340"/>
      <c r="B181" s="340"/>
      <c r="D181" s="340"/>
      <c r="E181" s="340"/>
      <c r="O181" s="341"/>
      <c r="P181" s="341"/>
      <c r="Q181" s="335"/>
    </row>
    <row r="182" spans="1:17" s="339" customFormat="1">
      <c r="A182" s="340"/>
      <c r="B182" s="340"/>
      <c r="D182" s="340"/>
      <c r="E182" s="340"/>
      <c r="O182" s="341"/>
      <c r="P182" s="341"/>
      <c r="Q182" s="335"/>
    </row>
    <row r="183" spans="1:17" s="339" customFormat="1">
      <c r="A183" s="340"/>
      <c r="B183" s="340"/>
      <c r="D183" s="340"/>
      <c r="E183" s="340"/>
      <c r="O183" s="341"/>
      <c r="P183" s="341"/>
      <c r="Q183" s="335"/>
    </row>
    <row r="184" spans="1:17" s="339" customFormat="1">
      <c r="A184" s="340"/>
      <c r="B184" s="340"/>
      <c r="D184" s="340"/>
      <c r="E184" s="340"/>
      <c r="O184" s="341"/>
      <c r="P184" s="341"/>
      <c r="Q184" s="335"/>
    </row>
    <row r="185" spans="1:17" s="339" customFormat="1">
      <c r="A185" s="340"/>
      <c r="B185" s="340"/>
      <c r="D185" s="340"/>
      <c r="E185" s="340"/>
      <c r="O185" s="341"/>
      <c r="P185" s="341"/>
      <c r="Q185" s="335"/>
    </row>
    <row r="186" spans="1:17" s="339" customFormat="1">
      <c r="A186" s="340"/>
      <c r="B186" s="340"/>
      <c r="D186" s="340"/>
      <c r="E186" s="340"/>
      <c r="O186" s="341"/>
      <c r="P186" s="341"/>
      <c r="Q186" s="335"/>
    </row>
    <row r="187" spans="1:17" s="339" customFormat="1">
      <c r="A187" s="340"/>
      <c r="B187" s="340"/>
      <c r="D187" s="340"/>
      <c r="E187" s="340"/>
      <c r="O187" s="341"/>
      <c r="P187" s="341"/>
      <c r="Q187" s="335"/>
    </row>
    <row r="188" spans="1:17" s="339" customFormat="1">
      <c r="A188" s="340"/>
      <c r="B188" s="340"/>
      <c r="D188" s="340"/>
      <c r="E188" s="340"/>
      <c r="O188" s="341"/>
      <c r="P188" s="341"/>
      <c r="Q188" s="335"/>
    </row>
    <row r="189" spans="1:17" s="339" customFormat="1">
      <c r="A189" s="340"/>
      <c r="B189" s="340"/>
      <c r="D189" s="340"/>
      <c r="E189" s="340"/>
      <c r="O189" s="341"/>
      <c r="P189" s="341"/>
      <c r="Q189" s="335"/>
    </row>
    <row r="190" spans="1:17" s="339" customFormat="1">
      <c r="A190" s="340"/>
      <c r="B190" s="340"/>
      <c r="D190" s="340"/>
      <c r="E190" s="340"/>
      <c r="O190" s="341"/>
      <c r="P190" s="341"/>
      <c r="Q190" s="335"/>
    </row>
    <row r="191" spans="1:17" s="339" customFormat="1">
      <c r="A191" s="340"/>
      <c r="B191" s="340"/>
      <c r="D191" s="340"/>
      <c r="E191" s="340"/>
      <c r="O191" s="341"/>
      <c r="P191" s="341"/>
      <c r="Q191" s="335"/>
    </row>
    <row r="192" spans="1:17" s="339" customFormat="1">
      <c r="A192" s="340"/>
      <c r="B192" s="340"/>
      <c r="D192" s="340"/>
      <c r="E192" s="340"/>
      <c r="O192" s="341"/>
      <c r="P192" s="341"/>
      <c r="Q192" s="335"/>
    </row>
    <row r="193" spans="1:17" s="339" customFormat="1">
      <c r="A193" s="340"/>
      <c r="B193" s="340"/>
      <c r="D193" s="340"/>
      <c r="E193" s="340"/>
      <c r="O193" s="341"/>
      <c r="P193" s="341"/>
      <c r="Q193" s="335"/>
    </row>
    <row r="194" spans="1:17" s="339" customFormat="1">
      <c r="A194" s="340"/>
      <c r="B194" s="340"/>
      <c r="D194" s="340"/>
      <c r="E194" s="340"/>
      <c r="O194" s="341"/>
      <c r="P194" s="341"/>
      <c r="Q194" s="335"/>
    </row>
    <row r="195" spans="1:17" s="339" customFormat="1">
      <c r="A195" s="340"/>
      <c r="B195" s="340"/>
      <c r="D195" s="340"/>
      <c r="E195" s="340"/>
      <c r="O195" s="341"/>
      <c r="P195" s="341"/>
      <c r="Q195" s="335"/>
    </row>
    <row r="196" spans="1:17" s="339" customFormat="1">
      <c r="A196" s="340"/>
      <c r="B196" s="340"/>
      <c r="D196" s="340"/>
      <c r="E196" s="340"/>
      <c r="O196" s="341"/>
      <c r="P196" s="341"/>
      <c r="Q196" s="335"/>
    </row>
    <row r="197" spans="1:17" s="339" customFormat="1">
      <c r="A197" s="340"/>
      <c r="B197" s="340"/>
      <c r="D197" s="340"/>
      <c r="E197" s="340"/>
      <c r="O197" s="341"/>
      <c r="P197" s="341"/>
      <c r="Q197" s="335"/>
    </row>
    <row r="198" spans="1:17" s="339" customFormat="1">
      <c r="A198" s="340"/>
      <c r="B198" s="340"/>
      <c r="D198" s="340"/>
      <c r="E198" s="340"/>
      <c r="O198" s="341"/>
      <c r="P198" s="341"/>
      <c r="Q198" s="335"/>
    </row>
    <row r="199" spans="1:17" s="339" customFormat="1">
      <c r="A199" s="340"/>
      <c r="B199" s="340"/>
      <c r="D199" s="340"/>
      <c r="E199" s="340"/>
      <c r="O199" s="341"/>
      <c r="P199" s="341"/>
      <c r="Q199" s="335"/>
    </row>
    <row r="200" spans="1:17" s="339" customFormat="1">
      <c r="A200" s="340"/>
      <c r="B200" s="340"/>
      <c r="D200" s="340"/>
      <c r="E200" s="340"/>
      <c r="O200" s="341"/>
      <c r="P200" s="341"/>
      <c r="Q200" s="335"/>
    </row>
    <row r="201" spans="1:17" s="339" customFormat="1">
      <c r="A201" s="340"/>
      <c r="B201" s="340"/>
      <c r="D201" s="340"/>
      <c r="E201" s="340"/>
      <c r="O201" s="341"/>
      <c r="P201" s="341"/>
      <c r="Q201" s="335"/>
    </row>
    <row r="202" spans="1:17" s="339" customFormat="1">
      <c r="A202" s="340"/>
      <c r="B202" s="340"/>
      <c r="D202" s="340"/>
      <c r="E202" s="340"/>
      <c r="O202" s="341"/>
      <c r="P202" s="341"/>
      <c r="Q202" s="335"/>
    </row>
    <row r="203" spans="1:17" s="339" customFormat="1">
      <c r="A203" s="340"/>
      <c r="B203" s="340"/>
      <c r="D203" s="340"/>
      <c r="E203" s="340"/>
      <c r="O203" s="341"/>
      <c r="P203" s="341"/>
      <c r="Q203" s="335"/>
    </row>
    <row r="204" spans="1:17" s="339" customFormat="1">
      <c r="A204" s="340"/>
      <c r="B204" s="340"/>
      <c r="D204" s="340"/>
      <c r="E204" s="340"/>
      <c r="O204" s="341"/>
      <c r="P204" s="341"/>
      <c r="Q204" s="335"/>
    </row>
    <row r="205" spans="1:17" s="339" customFormat="1">
      <c r="A205" s="340"/>
      <c r="B205" s="340"/>
      <c r="D205" s="340"/>
      <c r="E205" s="340"/>
      <c r="O205" s="341"/>
      <c r="P205" s="341"/>
      <c r="Q205" s="335"/>
    </row>
    <row r="206" spans="1:17" s="339" customFormat="1">
      <c r="A206" s="340"/>
      <c r="B206" s="340"/>
      <c r="D206" s="340"/>
      <c r="E206" s="340"/>
      <c r="O206" s="341"/>
      <c r="P206" s="341"/>
      <c r="Q206" s="335"/>
    </row>
    <row r="207" spans="1:17" s="339" customFormat="1">
      <c r="A207" s="340"/>
      <c r="B207" s="340"/>
      <c r="D207" s="340"/>
      <c r="E207" s="340"/>
      <c r="O207" s="341"/>
      <c r="P207" s="341"/>
      <c r="Q207" s="335"/>
    </row>
    <row r="208" spans="1:17" s="339" customFormat="1">
      <c r="A208" s="340"/>
      <c r="B208" s="340"/>
      <c r="D208" s="340"/>
      <c r="E208" s="340"/>
      <c r="O208" s="341"/>
      <c r="P208" s="341"/>
      <c r="Q208" s="335"/>
    </row>
    <row r="209" spans="1:17" s="339" customFormat="1">
      <c r="A209" s="340"/>
      <c r="B209" s="340"/>
      <c r="D209" s="340"/>
      <c r="E209" s="340"/>
      <c r="O209" s="341"/>
      <c r="P209" s="341"/>
      <c r="Q209" s="335"/>
    </row>
    <row r="210" spans="1:17" s="339" customFormat="1">
      <c r="A210" s="340"/>
      <c r="B210" s="340"/>
      <c r="D210" s="340"/>
      <c r="E210" s="340"/>
      <c r="O210" s="341"/>
      <c r="P210" s="341"/>
      <c r="Q210" s="335"/>
    </row>
    <row r="211" spans="1:17" s="339" customFormat="1">
      <c r="A211" s="340"/>
      <c r="B211" s="340"/>
      <c r="D211" s="340"/>
      <c r="E211" s="340"/>
      <c r="O211" s="341"/>
      <c r="P211" s="341"/>
      <c r="Q211" s="335"/>
    </row>
    <row r="212" spans="1:17" s="339" customFormat="1">
      <c r="A212" s="340"/>
      <c r="B212" s="340"/>
      <c r="D212" s="340"/>
      <c r="E212" s="340"/>
      <c r="O212" s="341"/>
      <c r="P212" s="341"/>
      <c r="Q212" s="335"/>
    </row>
    <row r="213" spans="1:17" s="339" customFormat="1">
      <c r="A213" s="340"/>
      <c r="B213" s="340"/>
      <c r="D213" s="340"/>
      <c r="E213" s="340"/>
      <c r="O213" s="341"/>
      <c r="P213" s="341"/>
      <c r="Q213" s="335"/>
    </row>
    <row r="214" spans="1:17" s="339" customFormat="1">
      <c r="A214" s="340"/>
      <c r="B214" s="340"/>
      <c r="D214" s="340"/>
      <c r="E214" s="340"/>
      <c r="O214" s="341"/>
      <c r="P214" s="341"/>
      <c r="Q214" s="335"/>
    </row>
    <row r="215" spans="1:17" s="339" customFormat="1">
      <c r="A215" s="340"/>
      <c r="B215" s="340"/>
      <c r="D215" s="340"/>
      <c r="E215" s="340"/>
      <c r="O215" s="341"/>
      <c r="P215" s="341"/>
      <c r="Q215" s="335"/>
    </row>
    <row r="216" spans="1:17" s="339" customFormat="1">
      <c r="A216" s="340"/>
      <c r="B216" s="340"/>
      <c r="D216" s="340"/>
      <c r="E216" s="340"/>
      <c r="O216" s="341"/>
      <c r="P216" s="341"/>
      <c r="Q216" s="335"/>
    </row>
    <row r="217" spans="1:17" s="339" customFormat="1">
      <c r="A217" s="340"/>
      <c r="B217" s="340"/>
      <c r="D217" s="340"/>
      <c r="E217" s="340"/>
      <c r="O217" s="341"/>
      <c r="P217" s="341"/>
      <c r="Q217" s="335"/>
    </row>
    <row r="218" spans="1:17" s="339" customFormat="1">
      <c r="A218" s="340"/>
      <c r="B218" s="340"/>
      <c r="D218" s="340"/>
      <c r="E218" s="340"/>
      <c r="O218" s="341"/>
      <c r="P218" s="341"/>
      <c r="Q218" s="335"/>
    </row>
    <row r="219" spans="1:17" s="339" customFormat="1">
      <c r="A219" s="340"/>
      <c r="B219" s="340"/>
      <c r="D219" s="340"/>
      <c r="E219" s="340"/>
      <c r="O219" s="341"/>
      <c r="P219" s="341"/>
      <c r="Q219" s="335"/>
    </row>
    <row r="220" spans="1:17" s="339" customFormat="1">
      <c r="A220" s="340"/>
      <c r="B220" s="340"/>
      <c r="D220" s="340"/>
      <c r="E220" s="340"/>
      <c r="O220" s="341"/>
      <c r="P220" s="341"/>
      <c r="Q220" s="335"/>
    </row>
    <row r="221" spans="1:17" s="339" customFormat="1">
      <c r="A221" s="340"/>
      <c r="B221" s="340"/>
      <c r="D221" s="340"/>
      <c r="E221" s="340"/>
      <c r="O221" s="341"/>
      <c r="P221" s="341"/>
      <c r="Q221" s="335"/>
    </row>
    <row r="222" spans="1:17" s="339" customFormat="1">
      <c r="A222" s="340"/>
      <c r="B222" s="340"/>
      <c r="D222" s="340"/>
      <c r="E222" s="340"/>
      <c r="O222" s="341"/>
      <c r="P222" s="341"/>
      <c r="Q222" s="335"/>
    </row>
    <row r="223" spans="1:17" s="339" customFormat="1">
      <c r="A223" s="340"/>
      <c r="B223" s="340"/>
      <c r="D223" s="340"/>
      <c r="E223" s="340"/>
      <c r="O223" s="341"/>
      <c r="P223" s="341"/>
      <c r="Q223" s="335"/>
    </row>
    <row r="224" spans="1:17" s="339" customFormat="1">
      <c r="A224" s="340"/>
      <c r="B224" s="340"/>
      <c r="D224" s="340"/>
      <c r="E224" s="340"/>
      <c r="O224" s="341"/>
      <c r="P224" s="341"/>
      <c r="Q224" s="335"/>
    </row>
    <row r="225" spans="1:17" s="339" customFormat="1">
      <c r="A225" s="340"/>
      <c r="B225" s="340"/>
      <c r="D225" s="340"/>
      <c r="E225" s="340"/>
      <c r="O225" s="341"/>
      <c r="P225" s="341"/>
      <c r="Q225" s="335"/>
    </row>
    <row r="226" spans="1:17" s="339" customFormat="1">
      <c r="A226" s="340"/>
      <c r="B226" s="340"/>
      <c r="D226" s="340"/>
      <c r="E226" s="340"/>
      <c r="O226" s="341"/>
      <c r="P226" s="341"/>
      <c r="Q226" s="335"/>
    </row>
    <row r="227" spans="1:17" s="339" customFormat="1">
      <c r="A227" s="340"/>
      <c r="B227" s="340"/>
      <c r="D227" s="340"/>
      <c r="E227" s="340"/>
      <c r="O227" s="341"/>
      <c r="P227" s="341"/>
      <c r="Q227" s="335"/>
    </row>
    <row r="228" spans="1:17" s="339" customFormat="1">
      <c r="A228" s="340"/>
      <c r="B228" s="340"/>
      <c r="D228" s="340"/>
      <c r="E228" s="340"/>
      <c r="O228" s="341"/>
      <c r="P228" s="341"/>
      <c r="Q228" s="335"/>
    </row>
    <row r="229" spans="1:17" s="339" customFormat="1">
      <c r="A229" s="340"/>
      <c r="B229" s="340"/>
      <c r="D229" s="340"/>
      <c r="E229" s="340"/>
      <c r="O229" s="341"/>
      <c r="P229" s="341"/>
      <c r="Q229" s="335"/>
    </row>
    <row r="230" spans="1:17" s="339" customFormat="1">
      <c r="A230" s="340"/>
      <c r="B230" s="340"/>
      <c r="D230" s="340"/>
      <c r="E230" s="340"/>
      <c r="O230" s="341"/>
      <c r="P230" s="341"/>
      <c r="Q230" s="335"/>
    </row>
    <row r="231" spans="1:17" s="339" customFormat="1">
      <c r="A231" s="340"/>
      <c r="B231" s="340"/>
      <c r="D231" s="340"/>
      <c r="E231" s="340"/>
      <c r="O231" s="341"/>
      <c r="P231" s="341"/>
      <c r="Q231" s="335"/>
    </row>
    <row r="232" spans="1:17" s="339" customFormat="1">
      <c r="A232" s="340"/>
      <c r="B232" s="340"/>
      <c r="D232" s="340"/>
      <c r="E232" s="340"/>
      <c r="O232" s="341"/>
      <c r="P232" s="341"/>
      <c r="Q232" s="335"/>
    </row>
    <row r="233" spans="1:17" s="339" customFormat="1">
      <c r="A233" s="340"/>
      <c r="B233" s="340"/>
      <c r="D233" s="340"/>
      <c r="E233" s="340"/>
      <c r="O233" s="341"/>
      <c r="P233" s="341"/>
      <c r="Q233" s="335"/>
    </row>
    <row r="234" spans="1:17" s="339" customFormat="1">
      <c r="A234" s="340"/>
      <c r="B234" s="340"/>
      <c r="D234" s="340"/>
      <c r="E234" s="340"/>
      <c r="O234" s="341"/>
      <c r="P234" s="341"/>
      <c r="Q234" s="335"/>
    </row>
    <row r="235" spans="1:17" s="339" customFormat="1">
      <c r="A235" s="340"/>
      <c r="B235" s="340"/>
      <c r="D235" s="340"/>
      <c r="E235" s="340"/>
      <c r="O235" s="341"/>
      <c r="P235" s="341"/>
      <c r="Q235" s="335"/>
    </row>
    <row r="236" spans="1:17" s="339" customFormat="1">
      <c r="A236" s="340"/>
      <c r="B236" s="340"/>
      <c r="D236" s="340"/>
      <c r="E236" s="340"/>
      <c r="O236" s="341"/>
      <c r="P236" s="341"/>
      <c r="Q236" s="335"/>
    </row>
    <row r="237" spans="1:17" s="339" customFormat="1">
      <c r="A237" s="340"/>
      <c r="B237" s="340"/>
      <c r="D237" s="340"/>
      <c r="E237" s="340"/>
      <c r="O237" s="341"/>
      <c r="P237" s="341"/>
      <c r="Q237" s="335"/>
    </row>
    <row r="238" spans="1:17" s="339" customFormat="1">
      <c r="A238" s="340"/>
      <c r="B238" s="340"/>
      <c r="D238" s="340"/>
      <c r="E238" s="340"/>
      <c r="O238" s="341"/>
      <c r="P238" s="341"/>
      <c r="Q238" s="335"/>
    </row>
    <row r="239" spans="1:17" s="339" customFormat="1">
      <c r="A239" s="340"/>
      <c r="B239" s="340"/>
      <c r="D239" s="340"/>
      <c r="E239" s="340"/>
      <c r="O239" s="341"/>
      <c r="P239" s="341"/>
      <c r="Q239" s="335"/>
    </row>
    <row r="240" spans="1:17" s="339" customFormat="1">
      <c r="A240" s="340"/>
      <c r="B240" s="340"/>
      <c r="D240" s="340"/>
      <c r="E240" s="340"/>
      <c r="O240" s="341"/>
      <c r="P240" s="341"/>
      <c r="Q240" s="335"/>
    </row>
    <row r="241" spans="1:17" s="339" customFormat="1">
      <c r="A241" s="340"/>
      <c r="B241" s="340"/>
      <c r="D241" s="340"/>
      <c r="E241" s="340"/>
      <c r="O241" s="341"/>
      <c r="P241" s="341"/>
      <c r="Q241" s="335"/>
    </row>
    <row r="242" spans="1:17" s="339" customFormat="1">
      <c r="A242" s="340"/>
      <c r="B242" s="340"/>
      <c r="D242" s="340"/>
      <c r="E242" s="340"/>
      <c r="O242" s="341"/>
      <c r="P242" s="341"/>
      <c r="Q242" s="335"/>
    </row>
    <row r="243" spans="1:17" s="339" customFormat="1">
      <c r="A243" s="340"/>
      <c r="B243" s="340"/>
      <c r="D243" s="340"/>
      <c r="E243" s="340"/>
      <c r="O243" s="341"/>
      <c r="P243" s="341"/>
      <c r="Q243" s="335"/>
    </row>
    <row r="244" spans="1:17" s="339" customFormat="1">
      <c r="A244" s="340"/>
      <c r="B244" s="340"/>
      <c r="D244" s="340"/>
      <c r="E244" s="340"/>
      <c r="O244" s="341"/>
      <c r="P244" s="341"/>
      <c r="Q244" s="335"/>
    </row>
    <row r="245" spans="1:17" s="339" customFormat="1">
      <c r="A245" s="340"/>
      <c r="B245" s="340"/>
      <c r="D245" s="340"/>
      <c r="E245" s="340"/>
      <c r="O245" s="341"/>
      <c r="P245" s="341"/>
      <c r="Q245" s="335"/>
    </row>
    <row r="246" spans="1:17" s="339" customFormat="1">
      <c r="A246" s="340"/>
      <c r="B246" s="340"/>
      <c r="D246" s="340"/>
      <c r="E246" s="340"/>
      <c r="O246" s="341"/>
      <c r="P246" s="341"/>
      <c r="Q246" s="335"/>
    </row>
    <row r="247" spans="1:17" s="339" customFormat="1">
      <c r="A247" s="340"/>
      <c r="B247" s="340"/>
      <c r="D247" s="340"/>
      <c r="E247" s="340"/>
      <c r="O247" s="341"/>
      <c r="P247" s="341"/>
      <c r="Q247" s="335"/>
    </row>
    <row r="248" spans="1:17" s="339" customFormat="1">
      <c r="A248" s="340"/>
      <c r="B248" s="340"/>
      <c r="D248" s="340"/>
      <c r="E248" s="340"/>
      <c r="O248" s="341"/>
      <c r="P248" s="341"/>
      <c r="Q248" s="335"/>
    </row>
    <row r="249" spans="1:17" s="339" customFormat="1">
      <c r="A249" s="340"/>
      <c r="B249" s="340"/>
      <c r="D249" s="340"/>
      <c r="E249" s="340"/>
      <c r="O249" s="341"/>
      <c r="P249" s="341"/>
      <c r="Q249" s="335"/>
    </row>
    <row r="250" spans="1:17" s="339" customFormat="1">
      <c r="A250" s="340"/>
      <c r="B250" s="340"/>
      <c r="D250" s="340"/>
      <c r="E250" s="340"/>
      <c r="O250" s="341"/>
      <c r="P250" s="341"/>
      <c r="Q250" s="335"/>
    </row>
    <row r="251" spans="1:17" s="339" customFormat="1">
      <c r="A251" s="340"/>
      <c r="B251" s="340"/>
      <c r="D251" s="340"/>
      <c r="E251" s="340"/>
      <c r="O251" s="341"/>
      <c r="P251" s="341"/>
      <c r="Q251" s="335"/>
    </row>
    <row r="252" spans="1:17" s="339" customFormat="1">
      <c r="A252" s="340"/>
      <c r="B252" s="340"/>
      <c r="D252" s="340"/>
      <c r="E252" s="340"/>
      <c r="O252" s="341"/>
      <c r="P252" s="341"/>
      <c r="Q252" s="335"/>
    </row>
    <row r="253" spans="1:17" s="339" customFormat="1">
      <c r="A253" s="340"/>
      <c r="B253" s="340"/>
      <c r="D253" s="340"/>
      <c r="E253" s="340"/>
      <c r="O253" s="341"/>
      <c r="P253" s="341"/>
      <c r="Q253" s="335"/>
    </row>
    <row r="254" spans="1:17" s="339" customFormat="1">
      <c r="A254" s="340"/>
      <c r="B254" s="340"/>
      <c r="D254" s="340"/>
      <c r="E254" s="340"/>
      <c r="O254" s="341"/>
      <c r="P254" s="341"/>
      <c r="Q254" s="335"/>
    </row>
    <row r="255" spans="1:17" s="339" customFormat="1">
      <c r="A255" s="340"/>
      <c r="B255" s="340"/>
      <c r="D255" s="340"/>
      <c r="E255" s="340"/>
      <c r="O255" s="341"/>
      <c r="P255" s="341"/>
      <c r="Q255" s="335"/>
    </row>
    <row r="256" spans="1:17" s="339" customFormat="1">
      <c r="A256" s="340"/>
      <c r="B256" s="340"/>
      <c r="D256" s="340"/>
      <c r="E256" s="340"/>
      <c r="O256" s="341"/>
      <c r="P256" s="341"/>
      <c r="Q256" s="335"/>
    </row>
    <row r="257" spans="1:17" s="339" customFormat="1">
      <c r="A257" s="340"/>
      <c r="B257" s="340"/>
      <c r="D257" s="340"/>
      <c r="E257" s="340"/>
      <c r="O257" s="341"/>
      <c r="P257" s="341"/>
      <c r="Q257" s="335"/>
    </row>
    <row r="258" spans="1:17" s="339" customFormat="1">
      <c r="A258" s="340"/>
      <c r="B258" s="340"/>
      <c r="D258" s="340"/>
      <c r="E258" s="340"/>
      <c r="O258" s="341"/>
      <c r="P258" s="341"/>
      <c r="Q258" s="335"/>
    </row>
    <row r="259" spans="1:17" s="339" customFormat="1">
      <c r="A259" s="340"/>
      <c r="B259" s="340"/>
      <c r="D259" s="340"/>
      <c r="E259" s="340"/>
      <c r="O259" s="341"/>
      <c r="P259" s="341"/>
      <c r="Q259" s="335"/>
    </row>
    <row r="260" spans="1:17" s="339" customFormat="1">
      <c r="A260" s="340"/>
      <c r="B260" s="340"/>
      <c r="D260" s="340"/>
      <c r="E260" s="340"/>
      <c r="O260" s="341"/>
      <c r="P260" s="341"/>
      <c r="Q260" s="335"/>
    </row>
    <row r="261" spans="1:17" s="339" customFormat="1">
      <c r="A261" s="340"/>
      <c r="B261" s="340"/>
      <c r="D261" s="340"/>
      <c r="E261" s="340"/>
      <c r="O261" s="341"/>
      <c r="P261" s="341"/>
      <c r="Q261" s="335"/>
    </row>
    <row r="262" spans="1:17" s="339" customFormat="1">
      <c r="A262" s="340"/>
      <c r="B262" s="340"/>
      <c r="D262" s="340"/>
      <c r="E262" s="340"/>
      <c r="O262" s="341"/>
      <c r="P262" s="341"/>
      <c r="Q262" s="335"/>
    </row>
    <row r="263" spans="1:17" s="339" customFormat="1">
      <c r="A263" s="340"/>
      <c r="B263" s="340"/>
      <c r="D263" s="340"/>
      <c r="E263" s="340"/>
      <c r="O263" s="341"/>
      <c r="P263" s="341"/>
      <c r="Q263" s="335"/>
    </row>
    <row r="264" spans="1:17" s="339" customFormat="1">
      <c r="A264" s="340"/>
      <c r="B264" s="340"/>
      <c r="D264" s="340"/>
      <c r="E264" s="340"/>
      <c r="O264" s="341"/>
      <c r="P264" s="341"/>
      <c r="Q264" s="335"/>
    </row>
    <row r="265" spans="1:17" s="339" customFormat="1">
      <c r="A265" s="340"/>
      <c r="B265" s="340"/>
      <c r="D265" s="340"/>
      <c r="E265" s="340"/>
      <c r="O265" s="341"/>
      <c r="P265" s="341"/>
      <c r="Q265" s="335"/>
    </row>
    <row r="266" spans="1:17" s="339" customFormat="1">
      <c r="A266" s="340"/>
      <c r="B266" s="340"/>
      <c r="D266" s="340"/>
      <c r="E266" s="340"/>
      <c r="O266" s="341"/>
      <c r="P266" s="341"/>
      <c r="Q266" s="335"/>
    </row>
    <row r="267" spans="1:17" s="339" customFormat="1">
      <c r="A267" s="340"/>
      <c r="B267" s="340"/>
      <c r="D267" s="340"/>
      <c r="E267" s="340"/>
      <c r="O267" s="341"/>
      <c r="P267" s="341"/>
      <c r="Q267" s="335"/>
    </row>
    <row r="268" spans="1:17" s="339" customFormat="1">
      <c r="A268" s="340"/>
      <c r="B268" s="340"/>
      <c r="D268" s="340"/>
      <c r="E268" s="340"/>
      <c r="O268" s="341"/>
      <c r="P268" s="341"/>
      <c r="Q268" s="335"/>
    </row>
    <row r="269" spans="1:17" s="339" customFormat="1">
      <c r="A269" s="340"/>
      <c r="B269" s="340"/>
      <c r="D269" s="340"/>
      <c r="E269" s="340"/>
      <c r="O269" s="341"/>
      <c r="P269" s="341"/>
      <c r="Q269" s="335"/>
    </row>
    <row r="270" spans="1:17" s="339" customFormat="1">
      <c r="A270" s="340"/>
      <c r="B270" s="340"/>
      <c r="D270" s="340"/>
      <c r="E270" s="340"/>
      <c r="O270" s="341"/>
      <c r="P270" s="341"/>
      <c r="Q270" s="335"/>
    </row>
    <row r="271" spans="1:17" s="339" customFormat="1">
      <c r="A271" s="340"/>
      <c r="B271" s="340"/>
      <c r="D271" s="340"/>
      <c r="E271" s="340"/>
      <c r="O271" s="341"/>
      <c r="P271" s="341"/>
      <c r="Q271" s="335"/>
    </row>
    <row r="272" spans="1:17" s="339" customFormat="1">
      <c r="A272" s="340"/>
      <c r="B272" s="340"/>
      <c r="D272" s="340"/>
      <c r="E272" s="340"/>
      <c r="O272" s="341"/>
      <c r="P272" s="341"/>
      <c r="Q272" s="335"/>
    </row>
    <row r="273" spans="1:17" s="339" customFormat="1">
      <c r="A273" s="340"/>
      <c r="B273" s="340"/>
      <c r="D273" s="340"/>
      <c r="E273" s="340"/>
      <c r="O273" s="341"/>
      <c r="P273" s="341"/>
      <c r="Q273" s="335"/>
    </row>
    <row r="274" spans="1:17" s="339" customFormat="1">
      <c r="A274" s="340"/>
      <c r="B274" s="340"/>
      <c r="D274" s="340"/>
      <c r="E274" s="340"/>
      <c r="O274" s="341"/>
      <c r="P274" s="341"/>
      <c r="Q274" s="335"/>
    </row>
    <row r="275" spans="1:17" s="339" customFormat="1">
      <c r="A275" s="340"/>
      <c r="B275" s="340"/>
      <c r="D275" s="340"/>
      <c r="E275" s="340"/>
      <c r="O275" s="341"/>
      <c r="P275" s="341"/>
      <c r="Q275" s="335"/>
    </row>
    <row r="276" spans="1:17" s="339" customFormat="1">
      <c r="A276" s="340"/>
      <c r="B276" s="340"/>
      <c r="D276" s="340"/>
      <c r="E276" s="340"/>
      <c r="O276" s="341"/>
      <c r="P276" s="341"/>
      <c r="Q276" s="335"/>
    </row>
    <row r="277" spans="1:17" s="339" customFormat="1">
      <c r="A277" s="340"/>
      <c r="B277" s="340"/>
      <c r="D277" s="340"/>
      <c r="E277" s="340"/>
      <c r="O277" s="341"/>
      <c r="P277" s="341"/>
      <c r="Q277" s="335"/>
    </row>
    <row r="278" spans="1:17" s="339" customFormat="1">
      <c r="A278" s="340"/>
      <c r="B278" s="340"/>
      <c r="D278" s="340"/>
      <c r="E278" s="340"/>
      <c r="O278" s="341"/>
      <c r="P278" s="341"/>
      <c r="Q278" s="335"/>
    </row>
    <row r="279" spans="1:17" s="339" customFormat="1">
      <c r="A279" s="340"/>
      <c r="B279" s="340"/>
      <c r="D279" s="340"/>
      <c r="E279" s="340"/>
      <c r="O279" s="341"/>
      <c r="P279" s="341"/>
      <c r="Q279" s="335"/>
    </row>
    <row r="280" spans="1:17" s="339" customFormat="1">
      <c r="A280" s="340"/>
      <c r="B280" s="340"/>
      <c r="D280" s="340"/>
      <c r="E280" s="340"/>
      <c r="O280" s="341"/>
      <c r="P280" s="341"/>
      <c r="Q280" s="335"/>
    </row>
    <row r="281" spans="1:17" s="339" customFormat="1">
      <c r="A281" s="340"/>
      <c r="B281" s="340"/>
      <c r="D281" s="340"/>
      <c r="E281" s="340"/>
      <c r="O281" s="341"/>
      <c r="P281" s="341"/>
      <c r="Q281" s="335"/>
    </row>
    <row r="282" spans="1:17" s="339" customFormat="1">
      <c r="A282" s="340"/>
      <c r="B282" s="340"/>
      <c r="D282" s="340"/>
      <c r="E282" s="340"/>
      <c r="O282" s="341"/>
      <c r="P282" s="341"/>
      <c r="Q282" s="335"/>
    </row>
    <row r="283" spans="1:17" s="339" customFormat="1">
      <c r="A283" s="340"/>
      <c r="B283" s="340"/>
      <c r="D283" s="340"/>
      <c r="E283" s="340"/>
      <c r="O283" s="341"/>
      <c r="P283" s="341"/>
      <c r="Q283" s="335"/>
    </row>
    <row r="284" spans="1:17" s="339" customFormat="1">
      <c r="A284" s="340"/>
      <c r="B284" s="340"/>
      <c r="D284" s="340"/>
      <c r="E284" s="340"/>
      <c r="O284" s="341"/>
      <c r="P284" s="341"/>
      <c r="Q284" s="335"/>
    </row>
    <row r="285" spans="1:17" s="339" customFormat="1">
      <c r="A285" s="340"/>
      <c r="B285" s="340"/>
      <c r="D285" s="340"/>
      <c r="E285" s="340"/>
      <c r="O285" s="341"/>
      <c r="P285" s="341"/>
      <c r="Q285" s="335"/>
    </row>
    <row r="286" spans="1:17" s="339" customFormat="1">
      <c r="A286" s="340"/>
      <c r="B286" s="340"/>
      <c r="D286" s="340"/>
      <c r="E286" s="340"/>
      <c r="O286" s="341"/>
      <c r="P286" s="341"/>
      <c r="Q286" s="335"/>
    </row>
    <row r="287" spans="1:17" s="339" customFormat="1">
      <c r="A287" s="340"/>
      <c r="B287" s="340"/>
      <c r="D287" s="340"/>
      <c r="E287" s="340"/>
      <c r="O287" s="341"/>
      <c r="P287" s="341"/>
      <c r="Q287" s="335"/>
    </row>
    <row r="288" spans="1:17" s="339" customFormat="1">
      <c r="A288" s="340"/>
      <c r="B288" s="340"/>
      <c r="D288" s="340"/>
      <c r="E288" s="340"/>
      <c r="O288" s="341"/>
      <c r="P288" s="341"/>
      <c r="Q288" s="335"/>
    </row>
    <row r="289" spans="1:17" s="339" customFormat="1">
      <c r="A289" s="340"/>
      <c r="B289" s="340"/>
      <c r="D289" s="340"/>
      <c r="E289" s="340"/>
      <c r="O289" s="341"/>
      <c r="P289" s="341"/>
      <c r="Q289" s="335"/>
    </row>
    <row r="290" spans="1:17" s="339" customFormat="1">
      <c r="A290" s="340"/>
      <c r="B290" s="340"/>
      <c r="D290" s="340"/>
      <c r="E290" s="340"/>
      <c r="O290" s="341"/>
      <c r="P290" s="341"/>
      <c r="Q290" s="335"/>
    </row>
    <row r="291" spans="1:17" s="339" customFormat="1">
      <c r="A291" s="340"/>
      <c r="B291" s="340"/>
      <c r="D291" s="340"/>
      <c r="E291" s="340"/>
      <c r="O291" s="341"/>
      <c r="P291" s="341"/>
      <c r="Q291" s="335"/>
    </row>
    <row r="292" spans="1:17" s="339" customFormat="1">
      <c r="A292" s="340"/>
      <c r="B292" s="340"/>
      <c r="D292" s="340"/>
      <c r="E292" s="340"/>
      <c r="O292" s="341"/>
      <c r="P292" s="341"/>
      <c r="Q292" s="335"/>
    </row>
    <row r="293" spans="1:17" s="339" customFormat="1">
      <c r="A293" s="340"/>
      <c r="B293" s="340"/>
      <c r="D293" s="340"/>
      <c r="E293" s="340"/>
      <c r="O293" s="341"/>
      <c r="P293" s="341"/>
      <c r="Q293" s="335"/>
    </row>
    <row r="294" spans="1:17" s="339" customFormat="1">
      <c r="A294" s="340"/>
      <c r="B294" s="340"/>
      <c r="D294" s="340"/>
      <c r="E294" s="340"/>
      <c r="O294" s="341"/>
      <c r="P294" s="341"/>
      <c r="Q294" s="335"/>
    </row>
    <row r="295" spans="1:17" s="339" customFormat="1">
      <c r="A295" s="340"/>
      <c r="B295" s="340"/>
      <c r="D295" s="340"/>
      <c r="E295" s="340"/>
      <c r="O295" s="341"/>
      <c r="P295" s="341"/>
      <c r="Q295" s="335"/>
    </row>
    <row r="296" spans="1:17" s="339" customFormat="1">
      <c r="A296" s="340"/>
      <c r="B296" s="340"/>
      <c r="D296" s="340"/>
      <c r="E296" s="340"/>
      <c r="O296" s="341"/>
      <c r="P296" s="341"/>
      <c r="Q296" s="335"/>
    </row>
    <row r="297" spans="1:17" s="339" customFormat="1">
      <c r="A297" s="340"/>
      <c r="B297" s="340"/>
      <c r="D297" s="340"/>
      <c r="E297" s="340"/>
      <c r="O297" s="341"/>
      <c r="P297" s="341"/>
      <c r="Q297" s="335"/>
    </row>
    <row r="298" spans="1:17" s="339" customFormat="1">
      <c r="A298" s="340"/>
      <c r="B298" s="340"/>
      <c r="D298" s="340"/>
      <c r="E298" s="340"/>
      <c r="O298" s="341"/>
      <c r="P298" s="341"/>
      <c r="Q298" s="335"/>
    </row>
    <row r="299" spans="1:17" s="339" customFormat="1">
      <c r="A299" s="340"/>
      <c r="B299" s="340"/>
      <c r="D299" s="340"/>
      <c r="E299" s="340"/>
      <c r="O299" s="341"/>
      <c r="P299" s="341"/>
      <c r="Q299" s="335"/>
    </row>
    <row r="300" spans="1:17" s="339" customFormat="1">
      <c r="A300" s="340"/>
      <c r="B300" s="340"/>
      <c r="D300" s="340"/>
      <c r="E300" s="340"/>
      <c r="O300" s="341"/>
      <c r="P300" s="341"/>
      <c r="Q300" s="335"/>
    </row>
    <row r="301" spans="1:17" s="339" customFormat="1">
      <c r="A301" s="340"/>
      <c r="B301" s="340"/>
      <c r="D301" s="340"/>
      <c r="E301" s="340"/>
      <c r="O301" s="341"/>
      <c r="P301" s="341"/>
      <c r="Q301" s="335"/>
    </row>
    <row r="302" spans="1:17" s="339" customFormat="1">
      <c r="A302" s="340"/>
      <c r="B302" s="340"/>
      <c r="D302" s="340"/>
      <c r="E302" s="340"/>
      <c r="O302" s="341"/>
      <c r="P302" s="341"/>
      <c r="Q302" s="335"/>
    </row>
    <row r="303" spans="1:17" s="339" customFormat="1">
      <c r="A303" s="340"/>
      <c r="B303" s="340"/>
      <c r="D303" s="340"/>
      <c r="E303" s="340"/>
      <c r="O303" s="341"/>
      <c r="P303" s="341"/>
      <c r="Q303" s="335"/>
    </row>
    <row r="304" spans="1:17" s="339" customFormat="1">
      <c r="A304" s="340"/>
      <c r="B304" s="340"/>
      <c r="D304" s="340"/>
      <c r="E304" s="340"/>
      <c r="O304" s="341"/>
      <c r="P304" s="341"/>
      <c r="Q304" s="335"/>
    </row>
    <row r="305" spans="1:17" s="339" customFormat="1">
      <c r="A305" s="340"/>
      <c r="B305" s="340"/>
      <c r="D305" s="340"/>
      <c r="E305" s="340"/>
      <c r="O305" s="341"/>
      <c r="P305" s="341"/>
      <c r="Q305" s="335"/>
    </row>
    <row r="306" spans="1:17" s="339" customFormat="1">
      <c r="A306" s="340"/>
      <c r="B306" s="340"/>
      <c r="D306" s="340"/>
      <c r="E306" s="340"/>
      <c r="O306" s="341"/>
      <c r="P306" s="341"/>
      <c r="Q306" s="335"/>
    </row>
    <row r="307" spans="1:17" s="339" customFormat="1">
      <c r="A307" s="340"/>
      <c r="B307" s="340"/>
      <c r="D307" s="340"/>
      <c r="E307" s="340"/>
      <c r="O307" s="341"/>
      <c r="P307" s="341"/>
      <c r="Q307" s="335"/>
    </row>
    <row r="308" spans="1:17" s="339" customFormat="1">
      <c r="A308" s="340"/>
      <c r="B308" s="340"/>
      <c r="D308" s="340"/>
      <c r="E308" s="340"/>
      <c r="O308" s="341"/>
      <c r="P308" s="341"/>
      <c r="Q308" s="335"/>
    </row>
    <row r="309" spans="1:17" s="339" customFormat="1">
      <c r="A309" s="340"/>
      <c r="B309" s="340"/>
      <c r="D309" s="340"/>
      <c r="E309" s="340"/>
      <c r="O309" s="341"/>
      <c r="P309" s="341"/>
      <c r="Q309" s="335"/>
    </row>
    <row r="310" spans="1:17" s="339" customFormat="1">
      <c r="A310" s="340"/>
      <c r="B310" s="340"/>
      <c r="D310" s="340"/>
      <c r="E310" s="340"/>
      <c r="O310" s="341"/>
      <c r="P310" s="341"/>
      <c r="Q310" s="335"/>
    </row>
    <row r="311" spans="1:17" s="339" customFormat="1">
      <c r="A311" s="340"/>
      <c r="B311" s="340"/>
      <c r="D311" s="340"/>
      <c r="E311" s="340"/>
      <c r="O311" s="341"/>
      <c r="P311" s="341"/>
      <c r="Q311" s="335"/>
    </row>
    <row r="312" spans="1:17" s="339" customFormat="1">
      <c r="A312" s="340"/>
      <c r="B312" s="340"/>
      <c r="D312" s="340"/>
      <c r="E312" s="340"/>
      <c r="O312" s="341"/>
      <c r="P312" s="341"/>
      <c r="Q312" s="335"/>
    </row>
    <row r="313" spans="1:17" s="339" customFormat="1">
      <c r="A313" s="340"/>
      <c r="B313" s="340"/>
      <c r="D313" s="340"/>
      <c r="E313" s="340"/>
      <c r="O313" s="341"/>
      <c r="P313" s="341"/>
      <c r="Q313" s="335"/>
    </row>
    <row r="314" spans="1:17" s="339" customFormat="1">
      <c r="A314" s="340"/>
      <c r="B314" s="340"/>
      <c r="D314" s="340"/>
      <c r="E314" s="340"/>
      <c r="O314" s="341"/>
      <c r="P314" s="341"/>
      <c r="Q314" s="335"/>
    </row>
    <row r="315" spans="1:17" s="339" customFormat="1">
      <c r="A315" s="340"/>
      <c r="B315" s="340"/>
      <c r="D315" s="340"/>
      <c r="E315" s="340"/>
      <c r="O315" s="341"/>
      <c r="P315" s="341"/>
      <c r="Q315" s="335"/>
    </row>
    <row r="316" spans="1:17" s="339" customFormat="1">
      <c r="A316" s="340"/>
      <c r="B316" s="340"/>
      <c r="D316" s="340"/>
      <c r="E316" s="340"/>
      <c r="O316" s="341"/>
      <c r="P316" s="341"/>
      <c r="Q316" s="335"/>
    </row>
    <row r="317" spans="1:17" s="339" customFormat="1">
      <c r="A317" s="340"/>
      <c r="B317" s="340"/>
      <c r="D317" s="340"/>
      <c r="E317" s="340"/>
      <c r="O317" s="341"/>
      <c r="P317" s="341"/>
      <c r="Q317" s="335"/>
    </row>
    <row r="318" spans="1:17" s="339" customFormat="1">
      <c r="A318" s="340"/>
      <c r="B318" s="340"/>
      <c r="D318" s="340"/>
      <c r="E318" s="340"/>
      <c r="O318" s="341"/>
      <c r="P318" s="341"/>
      <c r="Q318" s="335"/>
    </row>
    <row r="319" spans="1:17" s="339" customFormat="1">
      <c r="A319" s="340"/>
      <c r="B319" s="340"/>
      <c r="D319" s="340"/>
      <c r="E319" s="340"/>
      <c r="O319" s="341"/>
      <c r="P319" s="341"/>
      <c r="Q319" s="335"/>
    </row>
    <row r="320" spans="1:17" s="339" customFormat="1">
      <c r="A320" s="340"/>
      <c r="B320" s="340"/>
      <c r="D320" s="340"/>
      <c r="E320" s="340"/>
      <c r="O320" s="341"/>
      <c r="P320" s="341"/>
      <c r="Q320" s="335"/>
    </row>
    <row r="321" spans="1:17" s="339" customFormat="1">
      <c r="A321" s="340"/>
      <c r="B321" s="340"/>
      <c r="D321" s="340"/>
      <c r="E321" s="340"/>
      <c r="O321" s="341"/>
      <c r="P321" s="341"/>
      <c r="Q321" s="335"/>
    </row>
    <row r="322" spans="1:17" s="339" customFormat="1">
      <c r="A322" s="340"/>
      <c r="B322" s="340"/>
      <c r="D322" s="340"/>
      <c r="E322" s="340"/>
      <c r="O322" s="341"/>
      <c r="P322" s="341"/>
      <c r="Q322" s="335"/>
    </row>
    <row r="323" spans="1:17" s="339" customFormat="1">
      <c r="A323" s="340"/>
      <c r="B323" s="340"/>
      <c r="D323" s="340"/>
      <c r="E323" s="340"/>
      <c r="O323" s="341"/>
      <c r="P323" s="341"/>
      <c r="Q323" s="335"/>
    </row>
    <row r="324" spans="1:17" s="339" customFormat="1">
      <c r="A324" s="340"/>
      <c r="B324" s="340"/>
      <c r="D324" s="340"/>
      <c r="E324" s="340"/>
      <c r="O324" s="341"/>
      <c r="P324" s="341"/>
      <c r="Q324" s="335"/>
    </row>
    <row r="325" spans="1:17" s="339" customFormat="1">
      <c r="A325" s="340"/>
      <c r="B325" s="340"/>
      <c r="D325" s="340"/>
      <c r="E325" s="340"/>
      <c r="O325" s="341"/>
      <c r="P325" s="341"/>
      <c r="Q325" s="335"/>
    </row>
    <row r="326" spans="1:17" s="339" customFormat="1">
      <c r="A326" s="340"/>
      <c r="B326" s="340"/>
      <c r="D326" s="340"/>
      <c r="E326" s="340"/>
      <c r="O326" s="341"/>
      <c r="P326" s="341"/>
      <c r="Q326" s="335"/>
    </row>
    <row r="327" spans="1:17" s="339" customFormat="1">
      <c r="A327" s="340"/>
      <c r="B327" s="340"/>
      <c r="D327" s="340"/>
      <c r="E327" s="340"/>
      <c r="O327" s="341"/>
      <c r="P327" s="341"/>
      <c r="Q327" s="335"/>
    </row>
    <row r="328" spans="1:17" s="339" customFormat="1">
      <c r="A328" s="340"/>
      <c r="B328" s="340"/>
      <c r="D328" s="340"/>
      <c r="E328" s="340"/>
      <c r="O328" s="341"/>
      <c r="P328" s="341"/>
      <c r="Q328" s="335"/>
    </row>
    <row r="329" spans="1:17" s="339" customFormat="1">
      <c r="A329" s="340"/>
      <c r="B329" s="340"/>
      <c r="D329" s="340"/>
      <c r="E329" s="340"/>
      <c r="O329" s="341"/>
      <c r="P329" s="341"/>
      <c r="Q329" s="335"/>
    </row>
    <row r="330" spans="1:17" s="339" customFormat="1">
      <c r="A330" s="340"/>
      <c r="B330" s="340"/>
      <c r="D330" s="340"/>
      <c r="E330" s="340"/>
      <c r="O330" s="341"/>
      <c r="P330" s="341"/>
      <c r="Q330" s="335"/>
    </row>
    <row r="331" spans="1:17" s="339" customFormat="1">
      <c r="A331" s="340"/>
      <c r="B331" s="340"/>
      <c r="D331" s="340"/>
      <c r="E331" s="340"/>
      <c r="O331" s="341"/>
      <c r="P331" s="341"/>
      <c r="Q331" s="335"/>
    </row>
    <row r="332" spans="1:17" s="339" customFormat="1">
      <c r="A332" s="340"/>
      <c r="B332" s="340"/>
      <c r="D332" s="340"/>
      <c r="E332" s="340"/>
      <c r="O332" s="341"/>
      <c r="P332" s="341"/>
      <c r="Q332" s="335"/>
    </row>
    <row r="333" spans="1:17" s="339" customFormat="1">
      <c r="A333" s="340"/>
      <c r="B333" s="340"/>
      <c r="D333" s="340"/>
      <c r="E333" s="340"/>
      <c r="O333" s="341"/>
      <c r="P333" s="341"/>
      <c r="Q333" s="335"/>
    </row>
    <row r="334" spans="1:17" s="339" customFormat="1">
      <c r="A334" s="340"/>
      <c r="B334" s="340"/>
      <c r="D334" s="340"/>
      <c r="E334" s="340"/>
      <c r="O334" s="341"/>
      <c r="P334" s="341"/>
      <c r="Q334" s="335"/>
    </row>
    <row r="335" spans="1:17" s="339" customFormat="1">
      <c r="A335" s="340"/>
      <c r="B335" s="340"/>
      <c r="D335" s="340"/>
      <c r="E335" s="340"/>
      <c r="O335" s="341"/>
      <c r="P335" s="341"/>
      <c r="Q335" s="335"/>
    </row>
    <row r="336" spans="1:17" s="339" customFormat="1">
      <c r="A336" s="340"/>
      <c r="B336" s="340"/>
      <c r="D336" s="340"/>
      <c r="E336" s="340"/>
      <c r="O336" s="341"/>
      <c r="P336" s="341"/>
      <c r="Q336" s="335"/>
    </row>
    <row r="337" spans="1:17" s="339" customFormat="1">
      <c r="A337" s="340"/>
      <c r="B337" s="340"/>
      <c r="D337" s="340"/>
      <c r="E337" s="340"/>
      <c r="O337" s="341"/>
      <c r="P337" s="341"/>
      <c r="Q337" s="335"/>
    </row>
    <row r="338" spans="1:17" s="339" customFormat="1">
      <c r="A338" s="340"/>
      <c r="B338" s="340"/>
      <c r="D338" s="340"/>
      <c r="E338" s="340"/>
      <c r="O338" s="341"/>
      <c r="P338" s="341"/>
      <c r="Q338" s="335"/>
    </row>
    <row r="339" spans="1:17" s="339" customFormat="1">
      <c r="A339" s="340"/>
      <c r="B339" s="340"/>
      <c r="D339" s="340"/>
      <c r="E339" s="340"/>
      <c r="O339" s="341"/>
      <c r="P339" s="341"/>
      <c r="Q339" s="335"/>
    </row>
    <row r="340" spans="1:17" s="339" customFormat="1">
      <c r="A340" s="340"/>
      <c r="B340" s="340"/>
      <c r="D340" s="340"/>
      <c r="E340" s="340"/>
      <c r="O340" s="341"/>
      <c r="P340" s="341"/>
      <c r="Q340" s="335"/>
    </row>
    <row r="341" spans="1:17" s="339" customFormat="1">
      <c r="A341" s="340"/>
      <c r="B341" s="340"/>
      <c r="D341" s="340"/>
      <c r="E341" s="340"/>
      <c r="O341" s="341"/>
      <c r="P341" s="341"/>
      <c r="Q341" s="335"/>
    </row>
    <row r="342" spans="1:17" s="339" customFormat="1">
      <c r="A342" s="340"/>
      <c r="B342" s="340"/>
      <c r="D342" s="340"/>
      <c r="E342" s="340"/>
      <c r="O342" s="341"/>
      <c r="P342" s="341"/>
      <c r="Q342" s="335"/>
    </row>
    <row r="343" spans="1:17" s="339" customFormat="1">
      <c r="A343" s="340"/>
      <c r="B343" s="340"/>
      <c r="D343" s="340"/>
      <c r="E343" s="340"/>
      <c r="O343" s="341"/>
      <c r="P343" s="341"/>
      <c r="Q343" s="335"/>
    </row>
    <row r="344" spans="1:17" s="339" customFormat="1">
      <c r="A344" s="340"/>
      <c r="B344" s="340"/>
      <c r="D344" s="340"/>
      <c r="E344" s="340"/>
      <c r="O344" s="341"/>
      <c r="P344" s="341"/>
      <c r="Q344" s="335"/>
    </row>
    <row r="345" spans="1:17" s="339" customFormat="1">
      <c r="A345" s="340"/>
      <c r="B345" s="340"/>
      <c r="D345" s="340"/>
      <c r="E345" s="340"/>
      <c r="O345" s="341"/>
      <c r="P345" s="341"/>
      <c r="Q345" s="335"/>
    </row>
    <row r="346" spans="1:17" s="339" customFormat="1">
      <c r="A346" s="340"/>
      <c r="B346" s="340"/>
      <c r="D346" s="340"/>
      <c r="E346" s="340"/>
      <c r="O346" s="341"/>
      <c r="P346" s="341"/>
      <c r="Q346" s="335"/>
    </row>
    <row r="347" spans="1:17" s="339" customFormat="1">
      <c r="A347" s="340"/>
      <c r="B347" s="340"/>
      <c r="D347" s="340"/>
      <c r="E347" s="340"/>
      <c r="O347" s="341"/>
      <c r="P347" s="341"/>
      <c r="Q347" s="335"/>
    </row>
    <row r="348" spans="1:17" s="339" customFormat="1">
      <c r="A348" s="340"/>
      <c r="B348" s="340"/>
      <c r="D348" s="340"/>
      <c r="E348" s="340"/>
      <c r="O348" s="341"/>
      <c r="P348" s="341"/>
      <c r="Q348" s="335"/>
    </row>
    <row r="349" spans="1:17" s="339" customFormat="1">
      <c r="A349" s="340"/>
      <c r="B349" s="340"/>
      <c r="D349" s="340"/>
      <c r="E349" s="340"/>
      <c r="O349" s="341"/>
      <c r="P349" s="341"/>
      <c r="Q349" s="335"/>
    </row>
    <row r="350" spans="1:17" s="339" customFormat="1">
      <c r="A350" s="340"/>
      <c r="B350" s="340"/>
      <c r="D350" s="340"/>
      <c r="E350" s="340"/>
      <c r="O350" s="341"/>
      <c r="P350" s="341"/>
      <c r="Q350" s="335"/>
    </row>
    <row r="351" spans="1:17" s="339" customFormat="1">
      <c r="A351" s="340"/>
      <c r="B351" s="340"/>
      <c r="D351" s="340"/>
      <c r="E351" s="340"/>
      <c r="O351" s="341"/>
      <c r="P351" s="341"/>
      <c r="Q351" s="335"/>
    </row>
    <row r="352" spans="1:17" s="339" customFormat="1">
      <c r="A352" s="340"/>
      <c r="B352" s="340"/>
      <c r="D352" s="340"/>
      <c r="E352" s="340"/>
      <c r="O352" s="341"/>
      <c r="P352" s="341"/>
      <c r="Q352" s="335"/>
    </row>
    <row r="353" spans="1:17" s="339" customFormat="1">
      <c r="A353" s="340"/>
      <c r="B353" s="340"/>
      <c r="D353" s="340"/>
      <c r="E353" s="340"/>
      <c r="O353" s="341"/>
      <c r="P353" s="341"/>
      <c r="Q353" s="335"/>
    </row>
    <row r="354" spans="1:17" s="339" customFormat="1">
      <c r="A354" s="340"/>
      <c r="B354" s="340"/>
      <c r="D354" s="340"/>
      <c r="E354" s="340"/>
      <c r="O354" s="341"/>
      <c r="P354" s="341"/>
      <c r="Q354" s="335"/>
    </row>
    <row r="355" spans="1:17" s="339" customFormat="1">
      <c r="A355" s="340"/>
      <c r="B355" s="340"/>
      <c r="D355" s="340"/>
      <c r="E355" s="340"/>
      <c r="O355" s="341"/>
      <c r="P355" s="341"/>
      <c r="Q355" s="335"/>
    </row>
    <row r="356" spans="1:17" s="339" customFormat="1">
      <c r="A356" s="340"/>
      <c r="B356" s="340"/>
      <c r="D356" s="340"/>
      <c r="E356" s="340"/>
      <c r="O356" s="341"/>
      <c r="P356" s="341"/>
      <c r="Q356" s="335"/>
    </row>
    <row r="357" spans="1:17" s="339" customFormat="1">
      <c r="A357" s="340"/>
      <c r="B357" s="340"/>
      <c r="D357" s="340"/>
      <c r="E357" s="340"/>
      <c r="O357" s="341"/>
      <c r="P357" s="341"/>
      <c r="Q357" s="335"/>
    </row>
    <row r="358" spans="1:17" s="339" customFormat="1">
      <c r="A358" s="340"/>
      <c r="B358" s="340"/>
      <c r="D358" s="340"/>
      <c r="E358" s="340"/>
      <c r="O358" s="341"/>
      <c r="P358" s="341"/>
      <c r="Q358" s="335"/>
    </row>
    <row r="359" spans="1:17" s="339" customFormat="1">
      <c r="A359" s="340"/>
      <c r="B359" s="340"/>
      <c r="D359" s="340"/>
      <c r="E359" s="340"/>
      <c r="O359" s="341"/>
      <c r="P359" s="341"/>
      <c r="Q359" s="335"/>
    </row>
    <row r="360" spans="1:17" s="339" customFormat="1">
      <c r="A360" s="340"/>
      <c r="B360" s="340"/>
      <c r="D360" s="340"/>
      <c r="E360" s="340"/>
      <c r="O360" s="341"/>
      <c r="P360" s="341"/>
      <c r="Q360" s="335"/>
    </row>
    <row r="361" spans="1:17" s="339" customFormat="1">
      <c r="A361" s="340"/>
      <c r="B361" s="340"/>
      <c r="D361" s="340"/>
      <c r="E361" s="340"/>
      <c r="O361" s="341"/>
      <c r="P361" s="341"/>
      <c r="Q361" s="335"/>
    </row>
    <row r="362" spans="1:17" s="339" customFormat="1">
      <c r="A362" s="340"/>
      <c r="B362" s="340"/>
      <c r="D362" s="340"/>
      <c r="E362" s="340"/>
      <c r="O362" s="341"/>
      <c r="P362" s="341"/>
      <c r="Q362" s="335"/>
    </row>
    <row r="363" spans="1:17" s="339" customFormat="1">
      <c r="A363" s="340"/>
      <c r="B363" s="340"/>
      <c r="D363" s="340"/>
      <c r="E363" s="340"/>
      <c r="O363" s="341"/>
      <c r="P363" s="341"/>
      <c r="Q363" s="335"/>
    </row>
    <row r="364" spans="1:17" s="339" customFormat="1">
      <c r="A364" s="340"/>
      <c r="B364" s="340"/>
      <c r="D364" s="340"/>
      <c r="E364" s="340"/>
      <c r="O364" s="341"/>
      <c r="P364" s="341"/>
      <c r="Q364" s="335"/>
    </row>
    <row r="365" spans="1:17" s="339" customFormat="1">
      <c r="A365" s="340"/>
      <c r="B365" s="340"/>
      <c r="D365" s="340"/>
      <c r="E365" s="340"/>
      <c r="O365" s="341"/>
      <c r="P365" s="341"/>
      <c r="Q365" s="335"/>
    </row>
    <row r="366" spans="1:17" s="339" customFormat="1">
      <c r="A366" s="340"/>
      <c r="B366" s="340"/>
      <c r="D366" s="340"/>
      <c r="E366" s="340"/>
      <c r="O366" s="341"/>
      <c r="P366" s="341"/>
      <c r="Q366" s="335"/>
    </row>
    <row r="367" spans="1:17" s="339" customFormat="1">
      <c r="A367" s="340"/>
      <c r="B367" s="340"/>
      <c r="D367" s="340"/>
      <c r="E367" s="340"/>
      <c r="O367" s="341"/>
      <c r="P367" s="341"/>
      <c r="Q367" s="335"/>
    </row>
    <row r="368" spans="1:17" s="339" customFormat="1">
      <c r="A368" s="340"/>
      <c r="B368" s="340"/>
      <c r="D368" s="340"/>
      <c r="E368" s="340"/>
      <c r="O368" s="341"/>
      <c r="P368" s="341"/>
      <c r="Q368" s="335"/>
    </row>
    <row r="369" spans="1:17" s="339" customFormat="1">
      <c r="A369" s="340"/>
      <c r="B369" s="340"/>
      <c r="D369" s="340"/>
      <c r="E369" s="340"/>
      <c r="O369" s="341"/>
      <c r="P369" s="341"/>
      <c r="Q369" s="335"/>
    </row>
    <row r="370" spans="1:17" s="339" customFormat="1">
      <c r="A370" s="340"/>
      <c r="B370" s="340"/>
      <c r="D370" s="340"/>
      <c r="E370" s="340"/>
      <c r="O370" s="341"/>
      <c r="P370" s="341"/>
      <c r="Q370" s="335"/>
    </row>
    <row r="371" spans="1:17" s="339" customFormat="1">
      <c r="A371" s="340"/>
      <c r="B371" s="340"/>
      <c r="D371" s="340"/>
      <c r="E371" s="340"/>
      <c r="O371" s="341"/>
      <c r="P371" s="341"/>
      <c r="Q371" s="335"/>
    </row>
    <row r="372" spans="1:17" s="339" customFormat="1">
      <c r="A372" s="340"/>
      <c r="B372" s="340"/>
      <c r="D372" s="340"/>
      <c r="E372" s="340"/>
      <c r="O372" s="341"/>
      <c r="P372" s="341"/>
      <c r="Q372" s="335"/>
    </row>
    <row r="373" spans="1:17" s="339" customFormat="1">
      <c r="A373" s="340"/>
      <c r="B373" s="340"/>
      <c r="D373" s="340"/>
      <c r="E373" s="340"/>
      <c r="O373" s="341"/>
      <c r="P373" s="341"/>
      <c r="Q373" s="335"/>
    </row>
    <row r="374" spans="1:17" s="339" customFormat="1">
      <c r="A374" s="340"/>
      <c r="B374" s="340"/>
      <c r="D374" s="340"/>
      <c r="E374" s="340"/>
      <c r="O374" s="341"/>
      <c r="P374" s="341"/>
      <c r="Q374" s="335"/>
    </row>
    <row r="375" spans="1:17" s="339" customFormat="1">
      <c r="A375" s="340"/>
      <c r="B375" s="340"/>
      <c r="D375" s="340"/>
      <c r="E375" s="340"/>
      <c r="O375" s="341"/>
      <c r="P375" s="341"/>
      <c r="Q375" s="335"/>
    </row>
    <row r="376" spans="1:17" s="339" customFormat="1">
      <c r="A376" s="340"/>
      <c r="B376" s="340"/>
      <c r="D376" s="340"/>
      <c r="E376" s="340"/>
      <c r="O376" s="341"/>
      <c r="P376" s="341"/>
      <c r="Q376" s="335"/>
    </row>
    <row r="377" spans="1:17" s="339" customFormat="1">
      <c r="A377" s="340"/>
      <c r="B377" s="340"/>
      <c r="D377" s="340"/>
      <c r="E377" s="340"/>
      <c r="O377" s="341"/>
      <c r="P377" s="341"/>
      <c r="Q377" s="335"/>
    </row>
    <row r="378" spans="1:17" s="339" customFormat="1">
      <c r="A378" s="340"/>
      <c r="B378" s="340"/>
      <c r="D378" s="340"/>
      <c r="E378" s="340"/>
      <c r="O378" s="341"/>
      <c r="P378" s="341"/>
      <c r="Q378" s="335"/>
    </row>
    <row r="379" spans="1:17" s="339" customFormat="1">
      <c r="A379" s="340"/>
      <c r="B379" s="340"/>
      <c r="D379" s="340"/>
      <c r="E379" s="340"/>
      <c r="O379" s="341"/>
      <c r="P379" s="341"/>
      <c r="Q379" s="335"/>
    </row>
    <row r="380" spans="1:17" s="339" customFormat="1">
      <c r="A380" s="340"/>
      <c r="B380" s="340"/>
      <c r="D380" s="340"/>
      <c r="E380" s="340"/>
      <c r="O380" s="341"/>
      <c r="P380" s="341"/>
      <c r="Q380" s="335"/>
    </row>
    <row r="381" spans="1:17" s="339" customFormat="1">
      <c r="A381" s="340"/>
      <c r="B381" s="340"/>
      <c r="D381" s="340"/>
      <c r="E381" s="340"/>
      <c r="O381" s="341"/>
      <c r="P381" s="341"/>
      <c r="Q381" s="335"/>
    </row>
    <row r="382" spans="1:17" s="339" customFormat="1">
      <c r="A382" s="340"/>
      <c r="B382" s="340"/>
      <c r="D382" s="340"/>
      <c r="E382" s="340"/>
      <c r="O382" s="341"/>
      <c r="P382" s="341"/>
      <c r="Q382" s="335"/>
    </row>
    <row r="383" spans="1:17" s="339" customFormat="1">
      <c r="A383" s="340"/>
      <c r="B383" s="340"/>
      <c r="D383" s="340"/>
      <c r="E383" s="340"/>
      <c r="O383" s="341"/>
      <c r="P383" s="341"/>
      <c r="Q383" s="335"/>
    </row>
    <row r="384" spans="1:17" s="339" customFormat="1">
      <c r="A384" s="340"/>
      <c r="B384" s="340"/>
      <c r="D384" s="340"/>
      <c r="E384" s="340"/>
      <c r="O384" s="341"/>
      <c r="P384" s="341"/>
      <c r="Q384" s="335"/>
    </row>
    <row r="385" spans="1:17" s="339" customFormat="1">
      <c r="A385" s="340"/>
      <c r="B385" s="340"/>
      <c r="D385" s="340"/>
      <c r="E385" s="340"/>
      <c r="O385" s="341"/>
      <c r="P385" s="341"/>
      <c r="Q385" s="335"/>
    </row>
    <row r="386" spans="1:17" s="339" customFormat="1">
      <c r="A386" s="340"/>
      <c r="B386" s="340"/>
      <c r="D386" s="340"/>
      <c r="E386" s="340"/>
      <c r="O386" s="341"/>
      <c r="P386" s="341"/>
      <c r="Q386" s="335"/>
    </row>
    <row r="387" spans="1:17" s="339" customFormat="1">
      <c r="A387" s="340"/>
      <c r="B387" s="340"/>
      <c r="D387" s="340"/>
      <c r="E387" s="340"/>
      <c r="O387" s="341"/>
      <c r="P387" s="341"/>
      <c r="Q387" s="335"/>
    </row>
    <row r="388" spans="1:17" s="339" customFormat="1">
      <c r="A388" s="340"/>
      <c r="B388" s="340"/>
      <c r="D388" s="340"/>
      <c r="E388" s="340"/>
      <c r="O388" s="341"/>
      <c r="P388" s="341"/>
      <c r="Q388" s="335"/>
    </row>
    <row r="389" spans="1:17" s="339" customFormat="1">
      <c r="A389" s="340"/>
      <c r="B389" s="340"/>
      <c r="D389" s="340"/>
      <c r="E389" s="340"/>
      <c r="O389" s="341"/>
      <c r="P389" s="341"/>
      <c r="Q389" s="335"/>
    </row>
    <row r="390" spans="1:17" s="339" customFormat="1">
      <c r="A390" s="340"/>
      <c r="B390" s="340"/>
      <c r="D390" s="340"/>
      <c r="E390" s="340"/>
      <c r="O390" s="341"/>
      <c r="P390" s="341"/>
      <c r="Q390" s="335"/>
    </row>
    <row r="391" spans="1:17" s="339" customFormat="1">
      <c r="A391" s="340"/>
      <c r="B391" s="340"/>
      <c r="D391" s="340"/>
      <c r="E391" s="340"/>
      <c r="O391" s="341"/>
      <c r="P391" s="341"/>
      <c r="Q391" s="335"/>
    </row>
    <row r="392" spans="1:17" s="339" customFormat="1">
      <c r="A392" s="340"/>
      <c r="B392" s="340"/>
      <c r="D392" s="340"/>
      <c r="E392" s="340"/>
      <c r="O392" s="341"/>
      <c r="P392" s="341"/>
      <c r="Q392" s="335"/>
    </row>
    <row r="393" spans="1:17" s="339" customFormat="1">
      <c r="A393" s="340"/>
      <c r="B393" s="340"/>
      <c r="D393" s="340"/>
      <c r="E393" s="340"/>
      <c r="O393" s="341"/>
      <c r="P393" s="341"/>
      <c r="Q393" s="335"/>
    </row>
    <row r="394" spans="1:17" s="339" customFormat="1">
      <c r="A394" s="340"/>
      <c r="B394" s="340"/>
      <c r="D394" s="340"/>
      <c r="E394" s="340"/>
      <c r="O394" s="341"/>
      <c r="P394" s="341"/>
      <c r="Q394" s="335"/>
    </row>
    <row r="395" spans="1:17" s="339" customFormat="1">
      <c r="A395" s="340"/>
      <c r="B395" s="340"/>
      <c r="D395" s="340"/>
      <c r="E395" s="340"/>
      <c r="O395" s="341"/>
      <c r="P395" s="341"/>
      <c r="Q395" s="335"/>
    </row>
    <row r="396" spans="1:17" s="339" customFormat="1">
      <c r="A396" s="340"/>
      <c r="B396" s="340"/>
      <c r="D396" s="340"/>
      <c r="E396" s="340"/>
      <c r="O396" s="341"/>
      <c r="P396" s="341"/>
      <c r="Q396" s="335"/>
    </row>
    <row r="397" spans="1:17" s="339" customFormat="1">
      <c r="A397" s="340"/>
      <c r="B397" s="340"/>
      <c r="D397" s="340"/>
      <c r="E397" s="340"/>
      <c r="O397" s="341"/>
      <c r="P397" s="341"/>
      <c r="Q397" s="335"/>
    </row>
    <row r="398" spans="1:17" s="339" customFormat="1">
      <c r="A398" s="340"/>
      <c r="B398" s="340"/>
      <c r="D398" s="340"/>
      <c r="E398" s="340"/>
      <c r="O398" s="341"/>
      <c r="P398" s="341"/>
      <c r="Q398" s="335"/>
    </row>
    <row r="399" spans="1:17" s="339" customFormat="1">
      <c r="A399" s="340"/>
      <c r="B399" s="340"/>
      <c r="D399" s="340"/>
      <c r="E399" s="340"/>
      <c r="O399" s="341"/>
      <c r="P399" s="341"/>
      <c r="Q399" s="335"/>
    </row>
    <row r="400" spans="1:17" s="339" customFormat="1">
      <c r="A400" s="340"/>
      <c r="B400" s="340"/>
      <c r="D400" s="340"/>
      <c r="E400" s="340"/>
      <c r="O400" s="341"/>
      <c r="P400" s="341"/>
      <c r="Q400" s="335"/>
    </row>
    <row r="401" spans="1:17" s="339" customFormat="1">
      <c r="A401" s="340"/>
      <c r="B401" s="340"/>
      <c r="D401" s="340"/>
      <c r="E401" s="340"/>
      <c r="O401" s="341"/>
      <c r="P401" s="341"/>
      <c r="Q401" s="335"/>
    </row>
    <row r="402" spans="1:17" s="339" customFormat="1">
      <c r="A402" s="340"/>
      <c r="B402" s="340"/>
      <c r="D402" s="340"/>
      <c r="E402" s="340"/>
      <c r="O402" s="341"/>
      <c r="P402" s="341"/>
      <c r="Q402" s="335"/>
    </row>
    <row r="403" spans="1:17" s="339" customFormat="1">
      <c r="A403" s="340"/>
      <c r="B403" s="340"/>
      <c r="D403" s="340"/>
      <c r="E403" s="340"/>
      <c r="O403" s="341"/>
      <c r="P403" s="341"/>
      <c r="Q403" s="335"/>
    </row>
    <row r="404" spans="1:17" s="339" customFormat="1">
      <c r="A404" s="340"/>
      <c r="B404" s="340"/>
      <c r="D404" s="340"/>
      <c r="E404" s="340"/>
      <c r="O404" s="341"/>
      <c r="P404" s="341"/>
      <c r="Q404" s="335"/>
    </row>
    <row r="405" spans="1:17" s="339" customFormat="1">
      <c r="A405" s="340"/>
      <c r="B405" s="340"/>
      <c r="D405" s="340"/>
      <c r="E405" s="340"/>
      <c r="O405" s="341"/>
      <c r="P405" s="341"/>
      <c r="Q405" s="335"/>
    </row>
    <row r="406" spans="1:17" s="339" customFormat="1">
      <c r="A406" s="340"/>
      <c r="B406" s="340"/>
      <c r="D406" s="340"/>
      <c r="E406" s="340"/>
      <c r="O406" s="341"/>
      <c r="P406" s="341"/>
      <c r="Q406" s="335"/>
    </row>
    <row r="407" spans="1:17" s="339" customFormat="1">
      <c r="A407" s="340"/>
      <c r="B407" s="340"/>
      <c r="D407" s="340"/>
      <c r="E407" s="340"/>
      <c r="O407" s="341"/>
      <c r="P407" s="341"/>
      <c r="Q407" s="335"/>
    </row>
    <row r="408" spans="1:17" s="339" customFormat="1">
      <c r="A408" s="340"/>
      <c r="B408" s="340"/>
      <c r="D408" s="340"/>
      <c r="E408" s="340"/>
      <c r="O408" s="341"/>
      <c r="P408" s="341"/>
      <c r="Q408" s="335"/>
    </row>
    <row r="409" spans="1:17" s="339" customFormat="1">
      <c r="A409" s="340"/>
      <c r="B409" s="340"/>
      <c r="D409" s="340"/>
      <c r="E409" s="340"/>
      <c r="O409" s="341"/>
      <c r="P409" s="341"/>
      <c r="Q409" s="335"/>
    </row>
    <row r="410" spans="1:17" s="339" customFormat="1">
      <c r="A410" s="340"/>
      <c r="B410" s="340"/>
      <c r="D410" s="340"/>
      <c r="E410" s="340"/>
      <c r="O410" s="341"/>
      <c r="P410" s="341"/>
      <c r="Q410" s="335"/>
    </row>
    <row r="411" spans="1:17" s="339" customFormat="1">
      <c r="A411" s="340"/>
      <c r="B411" s="340"/>
      <c r="D411" s="340"/>
      <c r="E411" s="340"/>
      <c r="O411" s="341"/>
      <c r="P411" s="341"/>
      <c r="Q411" s="335"/>
    </row>
    <row r="412" spans="1:17" s="339" customFormat="1">
      <c r="A412" s="340"/>
      <c r="B412" s="340"/>
      <c r="D412" s="340"/>
      <c r="E412" s="340"/>
      <c r="O412" s="341"/>
      <c r="P412" s="341"/>
      <c r="Q412" s="335"/>
    </row>
    <row r="413" spans="1:17" s="339" customFormat="1">
      <c r="A413" s="340"/>
      <c r="B413" s="340"/>
      <c r="D413" s="340"/>
      <c r="E413" s="340"/>
      <c r="O413" s="341"/>
      <c r="P413" s="341"/>
      <c r="Q413" s="335"/>
    </row>
    <row r="414" spans="1:17" s="339" customFormat="1">
      <c r="A414" s="340"/>
      <c r="B414" s="340"/>
      <c r="D414" s="340"/>
      <c r="E414" s="340"/>
      <c r="O414" s="341"/>
      <c r="P414" s="341"/>
      <c r="Q414" s="335"/>
    </row>
    <row r="415" spans="1:17" s="339" customFormat="1">
      <c r="A415" s="340"/>
      <c r="B415" s="340"/>
      <c r="D415" s="340"/>
      <c r="E415" s="340"/>
      <c r="O415" s="341"/>
      <c r="P415" s="341"/>
      <c r="Q415" s="335"/>
    </row>
    <row r="416" spans="1:17" s="339" customFormat="1">
      <c r="A416" s="340"/>
      <c r="B416" s="340"/>
      <c r="D416" s="340"/>
      <c r="E416" s="340"/>
      <c r="O416" s="341"/>
      <c r="P416" s="341"/>
      <c r="Q416" s="335"/>
    </row>
    <row r="417" spans="1:17" s="339" customFormat="1">
      <c r="A417" s="340"/>
      <c r="B417" s="340"/>
      <c r="D417" s="340"/>
      <c r="E417" s="340"/>
      <c r="O417" s="341"/>
      <c r="P417" s="341"/>
      <c r="Q417" s="335"/>
    </row>
    <row r="418" spans="1:17" s="339" customFormat="1">
      <c r="A418" s="340"/>
      <c r="B418" s="340"/>
      <c r="D418" s="340"/>
      <c r="E418" s="340"/>
      <c r="O418" s="341"/>
      <c r="P418" s="341"/>
      <c r="Q418" s="335"/>
    </row>
    <row r="419" spans="1:17" s="339" customFormat="1">
      <c r="A419" s="340"/>
      <c r="B419" s="340"/>
      <c r="D419" s="340"/>
      <c r="E419" s="340"/>
      <c r="O419" s="341"/>
      <c r="P419" s="341"/>
      <c r="Q419" s="335"/>
    </row>
    <row r="420" spans="1:17" s="339" customFormat="1">
      <c r="A420" s="340"/>
      <c r="B420" s="340"/>
      <c r="D420" s="340"/>
      <c r="E420" s="340"/>
      <c r="O420" s="341"/>
      <c r="P420" s="341"/>
      <c r="Q420" s="335"/>
    </row>
    <row r="421" spans="1:17" s="339" customFormat="1">
      <c r="A421" s="340"/>
      <c r="B421" s="340"/>
      <c r="D421" s="340"/>
      <c r="E421" s="340"/>
      <c r="O421" s="341"/>
      <c r="P421" s="341"/>
      <c r="Q421" s="335"/>
    </row>
    <row r="422" spans="1:17" s="339" customFormat="1">
      <c r="A422" s="340"/>
      <c r="B422" s="340"/>
      <c r="D422" s="340"/>
      <c r="E422" s="340"/>
      <c r="O422" s="341"/>
      <c r="P422" s="341"/>
      <c r="Q422" s="335"/>
    </row>
    <row r="423" spans="1:17" s="339" customFormat="1">
      <c r="A423" s="340"/>
      <c r="B423" s="340"/>
      <c r="D423" s="340"/>
      <c r="E423" s="340"/>
      <c r="O423" s="341"/>
      <c r="P423" s="341"/>
      <c r="Q423" s="335"/>
    </row>
    <row r="424" spans="1:17" s="339" customFormat="1">
      <c r="A424" s="340"/>
      <c r="B424" s="340"/>
      <c r="D424" s="340"/>
      <c r="E424" s="340"/>
      <c r="O424" s="341"/>
      <c r="P424" s="341"/>
      <c r="Q424" s="335"/>
    </row>
    <row r="425" spans="1:17" s="339" customFormat="1">
      <c r="A425" s="340"/>
      <c r="B425" s="340"/>
      <c r="D425" s="340"/>
      <c r="E425" s="340"/>
      <c r="O425" s="341"/>
      <c r="P425" s="341"/>
      <c r="Q425" s="335"/>
    </row>
    <row r="426" spans="1:17" s="339" customFormat="1">
      <c r="A426" s="340"/>
      <c r="B426" s="340"/>
      <c r="D426" s="340"/>
      <c r="E426" s="340"/>
      <c r="O426" s="341"/>
      <c r="P426" s="341"/>
      <c r="Q426" s="335"/>
    </row>
    <row r="427" spans="1:17" s="339" customFormat="1">
      <c r="A427" s="340"/>
      <c r="B427" s="340"/>
      <c r="D427" s="340"/>
      <c r="E427" s="340"/>
      <c r="O427" s="341"/>
      <c r="P427" s="341"/>
      <c r="Q427" s="335"/>
    </row>
    <row r="428" spans="1:17" s="339" customFormat="1">
      <c r="A428" s="340"/>
      <c r="B428" s="340"/>
      <c r="D428" s="340"/>
      <c r="E428" s="340"/>
      <c r="O428" s="341"/>
      <c r="P428" s="341"/>
      <c r="Q428" s="335"/>
    </row>
    <row r="429" spans="1:17" s="339" customFormat="1">
      <c r="A429" s="340"/>
      <c r="B429" s="340"/>
      <c r="D429" s="340"/>
      <c r="E429" s="340"/>
      <c r="O429" s="341"/>
      <c r="P429" s="341"/>
      <c r="Q429" s="335"/>
    </row>
    <row r="430" spans="1:17" s="339" customFormat="1">
      <c r="A430" s="340"/>
      <c r="B430" s="340"/>
      <c r="D430" s="340"/>
      <c r="E430" s="340"/>
      <c r="O430" s="341"/>
      <c r="P430" s="341"/>
      <c r="Q430" s="335"/>
    </row>
    <row r="431" spans="1:17" s="339" customFormat="1">
      <c r="A431" s="340"/>
      <c r="B431" s="340"/>
      <c r="D431" s="340"/>
      <c r="E431" s="340"/>
      <c r="O431" s="341"/>
      <c r="P431" s="341"/>
      <c r="Q431" s="335"/>
    </row>
    <row r="432" spans="1:17" s="339" customFormat="1">
      <c r="A432" s="340"/>
      <c r="B432" s="340"/>
      <c r="D432" s="340"/>
      <c r="E432" s="340"/>
      <c r="O432" s="341"/>
      <c r="P432" s="341"/>
      <c r="Q432" s="335"/>
    </row>
    <row r="433" spans="1:17" s="339" customFormat="1">
      <c r="A433" s="340"/>
      <c r="B433" s="340"/>
      <c r="D433" s="340"/>
      <c r="E433" s="340"/>
      <c r="O433" s="341"/>
      <c r="P433" s="341"/>
      <c r="Q433" s="335"/>
    </row>
    <row r="434" spans="1:17" s="339" customFormat="1">
      <c r="A434" s="340"/>
      <c r="B434" s="340"/>
      <c r="D434" s="340"/>
      <c r="E434" s="340"/>
      <c r="O434" s="341"/>
      <c r="P434" s="341"/>
      <c r="Q434" s="335"/>
    </row>
    <row r="435" spans="1:17" s="339" customFormat="1">
      <c r="A435" s="340"/>
      <c r="B435" s="340"/>
      <c r="D435" s="340"/>
      <c r="E435" s="340"/>
      <c r="O435" s="341"/>
      <c r="P435" s="341"/>
      <c r="Q435" s="335"/>
    </row>
    <row r="436" spans="1:17" s="339" customFormat="1">
      <c r="A436" s="340"/>
      <c r="B436" s="340"/>
      <c r="D436" s="340"/>
      <c r="E436" s="340"/>
      <c r="O436" s="341"/>
      <c r="P436" s="341"/>
      <c r="Q436" s="335"/>
    </row>
    <row r="437" spans="1:17" s="339" customFormat="1">
      <c r="A437" s="340"/>
      <c r="B437" s="340"/>
      <c r="D437" s="340"/>
      <c r="E437" s="340"/>
      <c r="O437" s="341"/>
      <c r="P437" s="341"/>
      <c r="Q437" s="335"/>
    </row>
    <row r="438" spans="1:17" s="339" customFormat="1">
      <c r="A438" s="340"/>
      <c r="B438" s="340"/>
      <c r="D438" s="340"/>
      <c r="E438" s="340"/>
      <c r="O438" s="341"/>
      <c r="P438" s="341"/>
      <c r="Q438" s="335"/>
    </row>
    <row r="439" spans="1:17" s="339" customFormat="1">
      <c r="A439" s="340"/>
      <c r="B439" s="340"/>
      <c r="D439" s="340"/>
      <c r="E439" s="340"/>
      <c r="O439" s="341"/>
      <c r="P439" s="341"/>
      <c r="Q439" s="335"/>
    </row>
    <row r="440" spans="1:17" s="339" customFormat="1">
      <c r="A440" s="340"/>
      <c r="B440" s="340"/>
      <c r="D440" s="340"/>
      <c r="E440" s="340"/>
      <c r="O440" s="341"/>
      <c r="P440" s="341"/>
      <c r="Q440" s="335"/>
    </row>
    <row r="441" spans="1:17" s="339" customFormat="1">
      <c r="A441" s="340"/>
      <c r="B441" s="340"/>
      <c r="D441" s="340"/>
      <c r="E441" s="340"/>
      <c r="O441" s="341"/>
      <c r="P441" s="341"/>
      <c r="Q441" s="335"/>
    </row>
    <row r="442" spans="1:17" s="339" customFormat="1">
      <c r="A442" s="340"/>
      <c r="B442" s="340"/>
      <c r="D442" s="340"/>
      <c r="E442" s="340"/>
      <c r="O442" s="341"/>
      <c r="P442" s="341"/>
      <c r="Q442" s="335"/>
    </row>
    <row r="443" spans="1:17" s="339" customFormat="1">
      <c r="A443" s="340"/>
      <c r="B443" s="340"/>
      <c r="D443" s="340"/>
      <c r="E443" s="340"/>
      <c r="O443" s="341"/>
      <c r="P443" s="341"/>
      <c r="Q443" s="335"/>
    </row>
    <row r="444" spans="1:17" s="339" customFormat="1">
      <c r="A444" s="340"/>
      <c r="B444" s="340"/>
      <c r="D444" s="340"/>
      <c r="E444" s="340"/>
      <c r="O444" s="341"/>
      <c r="P444" s="341"/>
      <c r="Q444" s="335"/>
    </row>
    <row r="445" spans="1:17" s="339" customFormat="1">
      <c r="A445" s="340"/>
      <c r="B445" s="340"/>
      <c r="D445" s="340"/>
      <c r="E445" s="340"/>
      <c r="O445" s="341"/>
      <c r="P445" s="341"/>
      <c r="Q445" s="335"/>
    </row>
    <row r="446" spans="1:17" s="339" customFormat="1">
      <c r="A446" s="340"/>
      <c r="B446" s="340"/>
      <c r="D446" s="340"/>
      <c r="E446" s="340"/>
      <c r="O446" s="341"/>
      <c r="P446" s="341"/>
      <c r="Q446" s="335"/>
    </row>
    <row r="447" spans="1:17" s="339" customFormat="1">
      <c r="A447" s="340"/>
      <c r="B447" s="340"/>
      <c r="D447" s="340"/>
      <c r="E447" s="340"/>
      <c r="O447" s="341"/>
      <c r="P447" s="341"/>
      <c r="Q447" s="335"/>
    </row>
    <row r="448" spans="1:17" s="339" customFormat="1">
      <c r="A448" s="340"/>
      <c r="B448" s="340"/>
      <c r="D448" s="340"/>
      <c r="E448" s="340"/>
      <c r="O448" s="341"/>
      <c r="P448" s="341"/>
      <c r="Q448" s="335"/>
    </row>
    <row r="449" spans="1:17" s="339" customFormat="1">
      <c r="A449" s="340"/>
      <c r="B449" s="340"/>
      <c r="D449" s="340"/>
      <c r="E449" s="340"/>
      <c r="O449" s="341"/>
      <c r="P449" s="341"/>
      <c r="Q449" s="335"/>
    </row>
    <row r="450" spans="1:17" s="339" customFormat="1">
      <c r="A450" s="340"/>
      <c r="B450" s="340"/>
      <c r="D450" s="340"/>
      <c r="E450" s="340"/>
      <c r="O450" s="341"/>
      <c r="P450" s="341"/>
      <c r="Q450" s="335"/>
    </row>
    <row r="451" spans="1:17" s="339" customFormat="1">
      <c r="A451" s="340"/>
      <c r="B451" s="340"/>
      <c r="D451" s="340"/>
      <c r="E451" s="340"/>
      <c r="O451" s="341"/>
      <c r="P451" s="341"/>
      <c r="Q451" s="335"/>
    </row>
    <row r="452" spans="1:17" s="339" customFormat="1">
      <c r="A452" s="340"/>
      <c r="B452" s="340"/>
      <c r="D452" s="340"/>
      <c r="E452" s="340"/>
      <c r="O452" s="341"/>
      <c r="P452" s="341"/>
      <c r="Q452" s="335"/>
    </row>
    <row r="453" spans="1:17" s="339" customFormat="1">
      <c r="A453" s="340"/>
      <c r="B453" s="340"/>
      <c r="D453" s="340"/>
      <c r="E453" s="340"/>
      <c r="O453" s="341"/>
      <c r="P453" s="341"/>
      <c r="Q453" s="335"/>
    </row>
    <row r="454" spans="1:17" s="339" customFormat="1">
      <c r="A454" s="340"/>
      <c r="B454" s="340"/>
      <c r="D454" s="340"/>
      <c r="E454" s="340"/>
      <c r="O454" s="341"/>
      <c r="P454" s="341"/>
      <c r="Q454" s="335"/>
    </row>
    <row r="455" spans="1:17" s="339" customFormat="1">
      <c r="A455" s="340"/>
      <c r="B455" s="340"/>
      <c r="D455" s="340"/>
      <c r="E455" s="340"/>
      <c r="O455" s="341"/>
      <c r="P455" s="341"/>
      <c r="Q455" s="335"/>
    </row>
    <row r="456" spans="1:17" s="339" customFormat="1">
      <c r="A456" s="340"/>
      <c r="B456" s="340"/>
      <c r="D456" s="340"/>
      <c r="E456" s="340"/>
      <c r="O456" s="341"/>
      <c r="P456" s="341"/>
      <c r="Q456" s="335"/>
    </row>
    <row r="457" spans="1:17" s="339" customFormat="1">
      <c r="A457" s="340"/>
      <c r="B457" s="340"/>
      <c r="D457" s="340"/>
      <c r="E457" s="340"/>
      <c r="O457" s="341"/>
      <c r="P457" s="341"/>
      <c r="Q457" s="335"/>
    </row>
    <row r="458" spans="1:17" s="339" customFormat="1">
      <c r="A458" s="340"/>
      <c r="B458" s="340"/>
      <c r="D458" s="340"/>
      <c r="E458" s="340"/>
      <c r="O458" s="341"/>
      <c r="P458" s="341"/>
      <c r="Q458" s="335"/>
    </row>
    <row r="459" spans="1:17" s="339" customFormat="1">
      <c r="A459" s="340"/>
      <c r="B459" s="340"/>
      <c r="D459" s="340"/>
      <c r="E459" s="340"/>
      <c r="O459" s="341"/>
      <c r="P459" s="341"/>
      <c r="Q459" s="335"/>
    </row>
    <row r="460" spans="1:17" s="339" customFormat="1">
      <c r="A460" s="340"/>
      <c r="B460" s="340"/>
      <c r="D460" s="340"/>
      <c r="E460" s="340"/>
      <c r="O460" s="341"/>
      <c r="P460" s="341"/>
      <c r="Q460" s="335"/>
    </row>
    <row r="461" spans="1:17" s="339" customFormat="1">
      <c r="A461" s="340"/>
      <c r="B461" s="340"/>
      <c r="D461" s="340"/>
      <c r="E461" s="340"/>
      <c r="O461" s="341"/>
      <c r="P461" s="341"/>
      <c r="Q461" s="335"/>
    </row>
    <row r="462" spans="1:17" s="339" customFormat="1">
      <c r="A462" s="340"/>
      <c r="B462" s="340"/>
      <c r="D462" s="340"/>
      <c r="E462" s="340"/>
      <c r="O462" s="341"/>
      <c r="P462" s="341"/>
      <c r="Q462" s="335"/>
    </row>
    <row r="463" spans="1:17" s="339" customFormat="1">
      <c r="A463" s="340"/>
      <c r="B463" s="340"/>
      <c r="D463" s="340"/>
      <c r="E463" s="340"/>
      <c r="O463" s="341"/>
      <c r="P463" s="341"/>
      <c r="Q463" s="335"/>
    </row>
    <row r="464" spans="1:17" s="339" customFormat="1">
      <c r="A464" s="340"/>
      <c r="B464" s="340"/>
      <c r="D464" s="340"/>
      <c r="E464" s="340"/>
      <c r="O464" s="341"/>
      <c r="P464" s="341"/>
      <c r="Q464" s="335"/>
    </row>
    <row r="465" spans="1:17" s="339" customFormat="1">
      <c r="A465" s="340"/>
      <c r="B465" s="340"/>
      <c r="D465" s="340"/>
      <c r="E465" s="340"/>
      <c r="O465" s="341"/>
      <c r="P465" s="341"/>
      <c r="Q465" s="335"/>
    </row>
    <row r="466" spans="1:17" s="339" customFormat="1">
      <c r="A466" s="340"/>
      <c r="B466" s="340"/>
      <c r="D466" s="340"/>
      <c r="E466" s="340"/>
      <c r="O466" s="341"/>
      <c r="P466" s="341"/>
      <c r="Q466" s="335"/>
    </row>
    <row r="467" spans="1:17" s="339" customFormat="1">
      <c r="A467" s="340"/>
      <c r="B467" s="340"/>
      <c r="D467" s="340"/>
      <c r="E467" s="340"/>
      <c r="O467" s="341"/>
      <c r="P467" s="341"/>
      <c r="Q467" s="335"/>
    </row>
    <row r="468" spans="1:17" s="339" customFormat="1">
      <c r="A468" s="340"/>
      <c r="B468" s="340"/>
      <c r="D468" s="340"/>
      <c r="E468" s="340"/>
      <c r="O468" s="341"/>
      <c r="P468" s="341"/>
      <c r="Q468" s="335"/>
    </row>
    <row r="469" spans="1:17" s="339" customFormat="1">
      <c r="A469" s="340"/>
      <c r="B469" s="340"/>
      <c r="D469" s="340"/>
      <c r="E469" s="340"/>
      <c r="O469" s="341"/>
      <c r="P469" s="341"/>
      <c r="Q469" s="335"/>
    </row>
    <row r="470" spans="1:17" s="339" customFormat="1">
      <c r="A470" s="340"/>
      <c r="B470" s="340"/>
      <c r="D470" s="340"/>
      <c r="E470" s="340"/>
      <c r="O470" s="341"/>
      <c r="P470" s="341"/>
      <c r="Q470" s="335"/>
    </row>
    <row r="471" spans="1:17" s="339" customFormat="1">
      <c r="A471" s="340"/>
      <c r="B471" s="340"/>
      <c r="D471" s="340"/>
      <c r="E471" s="340"/>
      <c r="O471" s="341"/>
      <c r="P471" s="341"/>
      <c r="Q471" s="335"/>
    </row>
    <row r="472" spans="1:17" s="339" customFormat="1">
      <c r="A472" s="340"/>
      <c r="B472" s="340"/>
      <c r="D472" s="340"/>
      <c r="E472" s="340"/>
      <c r="O472" s="341"/>
      <c r="P472" s="341"/>
      <c r="Q472" s="335"/>
    </row>
    <row r="473" spans="1:17" s="339" customFormat="1">
      <c r="A473" s="340"/>
      <c r="B473" s="340"/>
      <c r="D473" s="340"/>
      <c r="E473" s="340"/>
      <c r="O473" s="341"/>
      <c r="P473" s="341"/>
      <c r="Q473" s="335"/>
    </row>
    <row r="474" spans="1:17" s="339" customFormat="1">
      <c r="A474" s="340"/>
      <c r="B474" s="340"/>
      <c r="D474" s="340"/>
      <c r="E474" s="340"/>
      <c r="O474" s="341"/>
      <c r="P474" s="341"/>
      <c r="Q474" s="335"/>
    </row>
    <row r="475" spans="1:17" s="339" customFormat="1">
      <c r="A475" s="340"/>
      <c r="B475" s="340"/>
      <c r="D475" s="340"/>
      <c r="E475" s="340"/>
      <c r="O475" s="341"/>
      <c r="P475" s="341"/>
      <c r="Q475" s="335"/>
    </row>
    <row r="476" spans="1:17" s="339" customFormat="1">
      <c r="A476" s="340"/>
      <c r="B476" s="340"/>
      <c r="D476" s="340"/>
      <c r="E476" s="340"/>
      <c r="O476" s="341"/>
      <c r="P476" s="341"/>
      <c r="Q476" s="335"/>
    </row>
    <row r="477" spans="1:17" s="339" customFormat="1">
      <c r="A477" s="340"/>
      <c r="B477" s="340"/>
      <c r="D477" s="340"/>
      <c r="E477" s="340"/>
      <c r="O477" s="341"/>
      <c r="P477" s="341"/>
      <c r="Q477" s="335"/>
    </row>
    <row r="478" spans="1:17" s="339" customFormat="1">
      <c r="A478" s="340"/>
      <c r="B478" s="340"/>
      <c r="D478" s="340"/>
      <c r="E478" s="340"/>
      <c r="O478" s="341"/>
      <c r="P478" s="341"/>
      <c r="Q478" s="335"/>
    </row>
    <row r="479" spans="1:17" s="339" customFormat="1">
      <c r="A479" s="340"/>
      <c r="B479" s="340"/>
      <c r="D479" s="340"/>
      <c r="E479" s="340"/>
      <c r="O479" s="341"/>
      <c r="P479" s="341"/>
      <c r="Q479" s="335"/>
    </row>
    <row r="480" spans="1:17" s="339" customFormat="1">
      <c r="A480" s="340"/>
      <c r="B480" s="340"/>
      <c r="D480" s="340"/>
      <c r="E480" s="340"/>
      <c r="O480" s="341"/>
      <c r="P480" s="341"/>
      <c r="Q480" s="335"/>
    </row>
    <row r="481" spans="1:17" s="339" customFormat="1">
      <c r="A481" s="340"/>
      <c r="B481" s="340"/>
      <c r="D481" s="340"/>
      <c r="E481" s="340"/>
      <c r="O481" s="341"/>
      <c r="P481" s="341"/>
      <c r="Q481" s="335"/>
    </row>
    <row r="482" spans="1:17" s="339" customFormat="1">
      <c r="A482" s="340"/>
      <c r="B482" s="340"/>
      <c r="D482" s="340"/>
      <c r="E482" s="340"/>
      <c r="O482" s="341"/>
      <c r="P482" s="341"/>
      <c r="Q482" s="335"/>
    </row>
    <row r="483" spans="1:17" s="339" customFormat="1">
      <c r="A483" s="340"/>
      <c r="B483" s="340"/>
      <c r="D483" s="340"/>
      <c r="E483" s="340"/>
      <c r="O483" s="341"/>
      <c r="P483" s="341"/>
      <c r="Q483" s="335"/>
    </row>
    <row r="484" spans="1:17" s="339" customFormat="1">
      <c r="A484" s="340"/>
      <c r="B484" s="340"/>
      <c r="D484" s="340"/>
      <c r="E484" s="340"/>
      <c r="O484" s="341"/>
      <c r="P484" s="341"/>
      <c r="Q484" s="335"/>
    </row>
    <row r="485" spans="1:17" s="339" customFormat="1">
      <c r="A485" s="340"/>
      <c r="B485" s="340"/>
      <c r="D485" s="340"/>
      <c r="E485" s="340"/>
      <c r="O485" s="341"/>
      <c r="P485" s="341"/>
      <c r="Q485" s="335"/>
    </row>
    <row r="486" spans="1:17" s="339" customFormat="1">
      <c r="A486" s="340"/>
      <c r="B486" s="340"/>
      <c r="D486" s="340"/>
      <c r="E486" s="340"/>
      <c r="O486" s="341"/>
      <c r="P486" s="341"/>
      <c r="Q486" s="335"/>
    </row>
    <row r="487" spans="1:17" s="339" customFormat="1">
      <c r="A487" s="340"/>
      <c r="B487" s="340"/>
      <c r="D487" s="340"/>
      <c r="E487" s="340"/>
      <c r="O487" s="341"/>
      <c r="P487" s="341"/>
      <c r="Q487" s="335"/>
    </row>
    <row r="488" spans="1:17" s="339" customFormat="1">
      <c r="A488" s="340"/>
      <c r="B488" s="340"/>
      <c r="D488" s="340"/>
      <c r="E488" s="340"/>
      <c r="O488" s="341"/>
      <c r="P488" s="341"/>
      <c r="Q488" s="335"/>
    </row>
    <row r="489" spans="1:17" s="339" customFormat="1">
      <c r="A489" s="340"/>
      <c r="B489" s="340"/>
      <c r="D489" s="340"/>
      <c r="E489" s="340"/>
      <c r="O489" s="341"/>
      <c r="P489" s="341"/>
      <c r="Q489" s="335"/>
    </row>
    <row r="490" spans="1:17" s="339" customFormat="1">
      <c r="A490" s="340"/>
      <c r="B490" s="340"/>
      <c r="D490" s="340"/>
      <c r="E490" s="340"/>
      <c r="O490" s="341"/>
      <c r="P490" s="341"/>
      <c r="Q490" s="335"/>
    </row>
    <row r="491" spans="1:17" s="339" customFormat="1">
      <c r="A491" s="340"/>
      <c r="B491" s="340"/>
      <c r="D491" s="340"/>
      <c r="E491" s="340"/>
      <c r="O491" s="341"/>
      <c r="P491" s="341"/>
      <c r="Q491" s="335"/>
    </row>
    <row r="492" spans="1:17" s="339" customFormat="1">
      <c r="A492" s="340"/>
      <c r="B492" s="340"/>
      <c r="D492" s="340"/>
      <c r="E492" s="340"/>
      <c r="O492" s="341"/>
      <c r="P492" s="341"/>
      <c r="Q492" s="335"/>
    </row>
    <row r="493" spans="1:17" s="339" customFormat="1">
      <c r="A493" s="340"/>
      <c r="B493" s="340"/>
      <c r="D493" s="340"/>
      <c r="E493" s="340"/>
      <c r="O493" s="341"/>
      <c r="P493" s="341"/>
      <c r="Q493" s="335"/>
    </row>
    <row r="494" spans="1:17" s="339" customFormat="1">
      <c r="A494" s="340"/>
      <c r="B494" s="340"/>
      <c r="D494" s="340"/>
      <c r="E494" s="340"/>
      <c r="O494" s="341"/>
      <c r="P494" s="341"/>
      <c r="Q494" s="335"/>
    </row>
    <row r="495" spans="1:17" s="339" customFormat="1">
      <c r="A495" s="340"/>
      <c r="B495" s="340"/>
      <c r="D495" s="340"/>
      <c r="E495" s="340"/>
      <c r="O495" s="341"/>
      <c r="P495" s="341"/>
      <c r="Q495" s="335"/>
    </row>
    <row r="496" spans="1:17" s="339" customFormat="1">
      <c r="A496" s="340"/>
      <c r="B496" s="340"/>
      <c r="D496" s="340"/>
      <c r="E496" s="340"/>
      <c r="O496" s="341"/>
      <c r="P496" s="341"/>
      <c r="Q496" s="335"/>
    </row>
    <row r="497" spans="1:17" s="339" customFormat="1">
      <c r="A497" s="340"/>
      <c r="B497" s="340"/>
      <c r="D497" s="340"/>
      <c r="E497" s="340"/>
      <c r="O497" s="341"/>
      <c r="P497" s="341"/>
      <c r="Q497" s="335"/>
    </row>
    <row r="498" spans="1:17" s="342" customFormat="1">
      <c r="A498" s="340"/>
      <c r="B498" s="340"/>
      <c r="C498" s="339"/>
      <c r="D498" s="340"/>
      <c r="E498" s="340"/>
      <c r="F498" s="339"/>
      <c r="G498" s="339"/>
      <c r="H498" s="339"/>
      <c r="I498" s="339"/>
      <c r="J498" s="339"/>
      <c r="K498" s="339"/>
      <c r="L498" s="339"/>
      <c r="M498" s="339"/>
      <c r="N498" s="339"/>
      <c r="O498" s="341"/>
      <c r="P498" s="341"/>
      <c r="Q498" s="335"/>
    </row>
    <row r="499" spans="1:17" s="342" customFormat="1">
      <c r="A499" s="340"/>
      <c r="B499" s="340"/>
      <c r="C499" s="339"/>
      <c r="D499" s="340"/>
      <c r="E499" s="340"/>
      <c r="F499" s="339"/>
      <c r="G499" s="339"/>
      <c r="H499" s="339"/>
      <c r="I499" s="339"/>
      <c r="J499" s="339"/>
      <c r="K499" s="339"/>
      <c r="L499" s="339"/>
      <c r="M499" s="339"/>
      <c r="N499" s="339"/>
      <c r="O499" s="341"/>
      <c r="P499" s="341"/>
      <c r="Q499" s="335"/>
    </row>
    <row r="500" spans="1:17" s="342" customFormat="1">
      <c r="A500" s="340"/>
      <c r="B500" s="340"/>
      <c r="C500" s="339"/>
      <c r="D500" s="340"/>
      <c r="E500" s="340"/>
      <c r="F500" s="339"/>
      <c r="G500" s="339"/>
      <c r="H500" s="339"/>
      <c r="I500" s="339"/>
      <c r="J500" s="339"/>
      <c r="K500" s="339"/>
      <c r="L500" s="339"/>
      <c r="M500" s="339"/>
      <c r="N500" s="339"/>
      <c r="O500" s="341"/>
      <c r="P500" s="341"/>
      <c r="Q500" s="335"/>
    </row>
    <row r="501" spans="1:17" s="342" customFormat="1">
      <c r="A501" s="340"/>
      <c r="B501" s="340"/>
      <c r="C501" s="339"/>
      <c r="D501" s="340"/>
      <c r="E501" s="340"/>
      <c r="F501" s="339"/>
      <c r="G501" s="339"/>
      <c r="H501" s="339"/>
      <c r="I501" s="339"/>
      <c r="J501" s="339"/>
      <c r="K501" s="339"/>
      <c r="L501" s="339"/>
      <c r="M501" s="339"/>
      <c r="N501" s="339"/>
      <c r="O501" s="341"/>
      <c r="P501" s="341"/>
      <c r="Q501" s="335"/>
    </row>
    <row r="502" spans="1:17" s="342" customFormat="1">
      <c r="A502" s="340"/>
      <c r="B502" s="340"/>
      <c r="C502" s="339"/>
      <c r="D502" s="340"/>
      <c r="E502" s="340"/>
      <c r="F502" s="339"/>
      <c r="G502" s="339"/>
      <c r="H502" s="339"/>
      <c r="I502" s="339"/>
      <c r="J502" s="339"/>
      <c r="K502" s="339"/>
      <c r="L502" s="339"/>
      <c r="M502" s="339"/>
      <c r="N502" s="339"/>
      <c r="O502" s="341"/>
      <c r="P502" s="341"/>
      <c r="Q502" s="335"/>
    </row>
    <row r="503" spans="1:17" s="342" customFormat="1">
      <c r="A503" s="340"/>
      <c r="B503" s="340"/>
      <c r="C503" s="339"/>
      <c r="D503" s="340"/>
      <c r="E503" s="340"/>
      <c r="F503" s="339"/>
      <c r="G503" s="339"/>
      <c r="H503" s="339"/>
      <c r="I503" s="339"/>
      <c r="J503" s="339"/>
      <c r="K503" s="339"/>
      <c r="L503" s="339"/>
      <c r="M503" s="339"/>
      <c r="N503" s="339"/>
      <c r="O503" s="341"/>
      <c r="P503" s="341"/>
      <c r="Q503" s="335"/>
    </row>
    <row r="504" spans="1:17" s="342" customFormat="1">
      <c r="A504" s="340"/>
      <c r="B504" s="340"/>
      <c r="C504" s="339"/>
      <c r="D504" s="340"/>
      <c r="E504" s="340"/>
      <c r="F504" s="339"/>
      <c r="G504" s="339"/>
      <c r="H504" s="339"/>
      <c r="I504" s="339"/>
      <c r="J504" s="339"/>
      <c r="K504" s="339"/>
      <c r="L504" s="339"/>
      <c r="M504" s="339"/>
      <c r="N504" s="339"/>
      <c r="O504" s="341"/>
      <c r="P504" s="341"/>
      <c r="Q504" s="335"/>
    </row>
    <row r="505" spans="1:17" s="342" customFormat="1">
      <c r="A505" s="340"/>
      <c r="B505" s="340"/>
      <c r="C505" s="339"/>
      <c r="D505" s="340"/>
      <c r="E505" s="340"/>
      <c r="F505" s="339"/>
      <c r="G505" s="339"/>
      <c r="H505" s="339"/>
      <c r="I505" s="339"/>
      <c r="J505" s="339"/>
      <c r="K505" s="339"/>
      <c r="L505" s="339"/>
      <c r="M505" s="339"/>
      <c r="N505" s="339"/>
      <c r="O505" s="341"/>
      <c r="P505" s="341"/>
      <c r="Q505" s="335"/>
    </row>
    <row r="506" spans="1:17" s="342" customFormat="1">
      <c r="A506" s="340"/>
      <c r="B506" s="340"/>
      <c r="C506" s="339"/>
      <c r="D506" s="340"/>
      <c r="E506" s="340"/>
      <c r="F506" s="339"/>
      <c r="G506" s="339"/>
      <c r="H506" s="339"/>
      <c r="I506" s="339"/>
      <c r="J506" s="339"/>
      <c r="K506" s="339"/>
      <c r="L506" s="339"/>
      <c r="M506" s="339"/>
      <c r="N506" s="339"/>
      <c r="O506" s="341"/>
      <c r="P506" s="341"/>
      <c r="Q506" s="335"/>
    </row>
    <row r="507" spans="1:17" s="342" customFormat="1">
      <c r="A507" s="340"/>
      <c r="B507" s="340"/>
      <c r="C507" s="339"/>
      <c r="D507" s="340"/>
      <c r="E507" s="340"/>
      <c r="F507" s="339"/>
      <c r="G507" s="339"/>
      <c r="H507" s="339"/>
      <c r="I507" s="339"/>
      <c r="J507" s="339"/>
      <c r="K507" s="339"/>
      <c r="L507" s="339"/>
      <c r="M507" s="339"/>
      <c r="N507" s="339"/>
      <c r="O507" s="341"/>
      <c r="P507" s="341"/>
      <c r="Q507" s="335"/>
    </row>
    <row r="508" spans="1:17" s="342" customFormat="1">
      <c r="A508" s="340"/>
      <c r="B508" s="340"/>
      <c r="C508" s="339"/>
      <c r="D508" s="340"/>
      <c r="E508" s="340"/>
      <c r="F508" s="339"/>
      <c r="G508" s="339"/>
      <c r="H508" s="339"/>
      <c r="I508" s="339"/>
      <c r="J508" s="339"/>
      <c r="K508" s="339"/>
      <c r="L508" s="339"/>
      <c r="M508" s="339"/>
      <c r="N508" s="339"/>
      <c r="O508" s="341"/>
      <c r="P508" s="341"/>
      <c r="Q508" s="335"/>
    </row>
    <row r="509" spans="1:17" s="342" customFormat="1">
      <c r="A509" s="340"/>
      <c r="B509" s="340"/>
      <c r="C509" s="339"/>
      <c r="D509" s="340"/>
      <c r="E509" s="340"/>
      <c r="F509" s="339"/>
      <c r="G509" s="339"/>
      <c r="H509" s="339"/>
      <c r="I509" s="339"/>
      <c r="J509" s="339"/>
      <c r="K509" s="339"/>
      <c r="L509" s="339"/>
      <c r="M509" s="339"/>
      <c r="N509" s="339"/>
      <c r="O509" s="341"/>
      <c r="P509" s="341"/>
      <c r="Q509" s="335"/>
    </row>
    <row r="510" spans="1:17" s="342" customFormat="1">
      <c r="A510" s="340"/>
      <c r="B510" s="340"/>
      <c r="C510" s="339"/>
      <c r="D510" s="340"/>
      <c r="E510" s="340"/>
      <c r="F510" s="339"/>
      <c r="G510" s="339"/>
      <c r="H510" s="339"/>
      <c r="I510" s="339"/>
      <c r="J510" s="339"/>
      <c r="K510" s="339"/>
      <c r="L510" s="339"/>
      <c r="M510" s="339"/>
      <c r="N510" s="339"/>
      <c r="O510" s="341"/>
      <c r="P510" s="341"/>
      <c r="Q510" s="335"/>
    </row>
    <row r="511" spans="1:17" s="342" customFormat="1">
      <c r="A511" s="340"/>
      <c r="B511" s="340"/>
      <c r="C511" s="339"/>
      <c r="D511" s="340"/>
      <c r="E511" s="340"/>
      <c r="F511" s="339"/>
      <c r="G511" s="339"/>
      <c r="H511" s="339"/>
      <c r="I511" s="339"/>
      <c r="J511" s="339"/>
      <c r="K511" s="339"/>
      <c r="L511" s="339"/>
      <c r="M511" s="339"/>
      <c r="N511" s="339"/>
      <c r="O511" s="341"/>
      <c r="P511" s="341"/>
      <c r="Q511" s="335"/>
    </row>
    <row r="512" spans="1:17" s="342" customFormat="1">
      <c r="A512" s="340"/>
      <c r="B512" s="340"/>
      <c r="C512" s="339"/>
      <c r="D512" s="340"/>
      <c r="E512" s="340"/>
      <c r="F512" s="339"/>
      <c r="G512" s="339"/>
      <c r="H512" s="339"/>
      <c r="I512" s="339"/>
      <c r="J512" s="339"/>
      <c r="K512" s="339"/>
      <c r="L512" s="339"/>
      <c r="M512" s="339"/>
      <c r="N512" s="339"/>
      <c r="O512" s="341"/>
      <c r="P512" s="341"/>
      <c r="Q512" s="335"/>
    </row>
    <row r="513" spans="1:17" s="342" customFormat="1">
      <c r="A513" s="340"/>
      <c r="B513" s="340"/>
      <c r="C513" s="339"/>
      <c r="D513" s="340"/>
      <c r="E513" s="340"/>
      <c r="F513" s="339"/>
      <c r="G513" s="339"/>
      <c r="H513" s="339"/>
      <c r="I513" s="339"/>
      <c r="J513" s="339"/>
      <c r="K513" s="339"/>
      <c r="L513" s="339"/>
      <c r="M513" s="339"/>
      <c r="N513" s="339"/>
      <c r="O513" s="341"/>
      <c r="P513" s="341"/>
      <c r="Q513" s="335"/>
    </row>
    <row r="514" spans="1:17" s="339" customFormat="1">
      <c r="A514" s="340"/>
      <c r="B514" s="340"/>
      <c r="D514" s="340"/>
      <c r="E514" s="340"/>
      <c r="O514" s="341"/>
      <c r="P514" s="341"/>
      <c r="Q514" s="335"/>
    </row>
    <row r="515" spans="1:17" s="339" customFormat="1">
      <c r="A515" s="340"/>
      <c r="B515" s="340"/>
      <c r="D515" s="340"/>
      <c r="E515" s="340"/>
      <c r="O515" s="341"/>
      <c r="P515" s="341"/>
      <c r="Q515" s="335"/>
    </row>
    <row r="516" spans="1:17" s="339" customFormat="1">
      <c r="A516" s="340"/>
      <c r="B516" s="340"/>
      <c r="D516" s="340"/>
      <c r="E516" s="340"/>
      <c r="O516" s="341"/>
      <c r="P516" s="341"/>
      <c r="Q516" s="335"/>
    </row>
    <row r="517" spans="1:17" s="339" customFormat="1">
      <c r="A517" s="340"/>
      <c r="B517" s="340"/>
      <c r="D517" s="340"/>
      <c r="E517" s="340"/>
      <c r="O517" s="341"/>
      <c r="P517" s="341"/>
      <c r="Q517" s="335"/>
    </row>
    <row r="518" spans="1:17" s="339" customFormat="1">
      <c r="A518" s="340"/>
      <c r="B518" s="340"/>
      <c r="D518" s="340"/>
      <c r="E518" s="340"/>
      <c r="O518" s="341"/>
      <c r="P518" s="341"/>
      <c r="Q518" s="335"/>
    </row>
    <row r="519" spans="1:17" s="339" customFormat="1">
      <c r="A519" s="340"/>
      <c r="B519" s="340"/>
      <c r="D519" s="340"/>
      <c r="E519" s="340"/>
      <c r="O519" s="341"/>
      <c r="P519" s="341"/>
      <c r="Q519" s="335"/>
    </row>
    <row r="520" spans="1:17" s="339" customFormat="1">
      <c r="A520" s="340"/>
      <c r="B520" s="340"/>
      <c r="D520" s="340"/>
      <c r="E520" s="340"/>
      <c r="O520" s="341"/>
      <c r="P520" s="341"/>
      <c r="Q520" s="335"/>
    </row>
    <row r="521" spans="1:17" s="339" customFormat="1">
      <c r="A521" s="340"/>
      <c r="B521" s="340"/>
      <c r="D521" s="340"/>
      <c r="E521" s="340"/>
      <c r="O521" s="341"/>
      <c r="P521" s="341"/>
      <c r="Q521" s="335"/>
    </row>
    <row r="522" spans="1:17" s="339" customFormat="1">
      <c r="A522" s="340"/>
      <c r="B522" s="340"/>
      <c r="D522" s="340"/>
      <c r="E522" s="340"/>
      <c r="O522" s="341"/>
      <c r="P522" s="341"/>
      <c r="Q522" s="335"/>
    </row>
    <row r="523" spans="1:17" s="339" customFormat="1">
      <c r="A523" s="340"/>
      <c r="B523" s="340"/>
      <c r="D523" s="340"/>
      <c r="E523" s="340"/>
      <c r="O523" s="341"/>
      <c r="P523" s="341"/>
      <c r="Q523" s="335"/>
    </row>
    <row r="524" spans="1:17" s="339" customFormat="1">
      <c r="A524" s="340"/>
      <c r="B524" s="340"/>
      <c r="D524" s="340"/>
      <c r="E524" s="340"/>
      <c r="O524" s="341"/>
      <c r="P524" s="341"/>
      <c r="Q524" s="335"/>
    </row>
    <row r="525" spans="1:17" s="339" customFormat="1">
      <c r="A525" s="340"/>
      <c r="B525" s="340"/>
      <c r="D525" s="340"/>
      <c r="E525" s="340"/>
      <c r="O525" s="341"/>
      <c r="P525" s="341"/>
      <c r="Q525" s="335"/>
    </row>
    <row r="526" spans="1:17" s="339" customFormat="1">
      <c r="A526" s="340"/>
      <c r="B526" s="340"/>
      <c r="D526" s="340"/>
      <c r="E526" s="340"/>
      <c r="O526" s="341"/>
      <c r="P526" s="341"/>
      <c r="Q526" s="335"/>
    </row>
    <row r="527" spans="1:17" s="339" customFormat="1">
      <c r="A527" s="340"/>
      <c r="B527" s="340"/>
      <c r="D527" s="340"/>
      <c r="E527" s="340"/>
      <c r="O527" s="341"/>
      <c r="P527" s="341"/>
      <c r="Q527" s="335"/>
    </row>
    <row r="528" spans="1:17" s="339" customFormat="1">
      <c r="A528" s="340"/>
      <c r="B528" s="340"/>
      <c r="D528" s="340"/>
      <c r="E528" s="340"/>
      <c r="O528" s="341"/>
      <c r="P528" s="341"/>
      <c r="Q528" s="335"/>
    </row>
    <row r="529" spans="1:17" s="339" customFormat="1">
      <c r="A529" s="340"/>
      <c r="B529" s="340"/>
      <c r="D529" s="340"/>
      <c r="E529" s="340"/>
      <c r="O529" s="341"/>
      <c r="P529" s="341"/>
      <c r="Q529" s="335"/>
    </row>
    <row r="530" spans="1:17" s="339" customFormat="1">
      <c r="A530" s="340"/>
      <c r="B530" s="340"/>
      <c r="D530" s="340"/>
      <c r="E530" s="340"/>
      <c r="O530" s="341"/>
      <c r="P530" s="341"/>
      <c r="Q530" s="335"/>
    </row>
    <row r="531" spans="1:17" s="339" customFormat="1">
      <c r="A531" s="340"/>
      <c r="B531" s="340"/>
      <c r="D531" s="340"/>
      <c r="E531" s="340"/>
      <c r="O531" s="341"/>
      <c r="P531" s="341"/>
      <c r="Q531" s="335"/>
    </row>
    <row r="532" spans="1:17" s="339" customFormat="1">
      <c r="A532" s="340"/>
      <c r="B532" s="340"/>
      <c r="D532" s="340"/>
      <c r="E532" s="340"/>
      <c r="O532" s="341"/>
      <c r="P532" s="341"/>
      <c r="Q532" s="335"/>
    </row>
    <row r="533" spans="1:17" s="339" customFormat="1">
      <c r="A533" s="340"/>
      <c r="B533" s="340"/>
      <c r="D533" s="340"/>
      <c r="E533" s="340"/>
      <c r="O533" s="341"/>
      <c r="P533" s="341"/>
      <c r="Q533" s="335"/>
    </row>
    <row r="534" spans="1:17" s="339" customFormat="1">
      <c r="A534" s="340"/>
      <c r="B534" s="340"/>
      <c r="D534" s="340"/>
      <c r="E534" s="340"/>
      <c r="O534" s="341"/>
      <c r="P534" s="341"/>
      <c r="Q534" s="335"/>
    </row>
    <row r="535" spans="1:17" s="339" customFormat="1">
      <c r="A535" s="340"/>
      <c r="B535" s="340"/>
      <c r="D535" s="340"/>
      <c r="E535" s="340"/>
      <c r="O535" s="341"/>
      <c r="P535" s="341"/>
      <c r="Q535" s="335"/>
    </row>
    <row r="536" spans="1:17" s="339" customFormat="1">
      <c r="A536" s="340"/>
      <c r="B536" s="340"/>
      <c r="D536" s="340"/>
      <c r="E536" s="340"/>
      <c r="O536" s="341"/>
      <c r="P536" s="341"/>
      <c r="Q536" s="335"/>
    </row>
    <row r="537" spans="1:17" s="339" customFormat="1">
      <c r="A537" s="340"/>
      <c r="B537" s="340"/>
      <c r="D537" s="340"/>
      <c r="E537" s="340"/>
      <c r="O537" s="341"/>
      <c r="P537" s="341"/>
      <c r="Q537" s="335"/>
    </row>
    <row r="538" spans="1:17" s="339" customFormat="1">
      <c r="A538" s="340"/>
      <c r="B538" s="340"/>
      <c r="D538" s="340"/>
      <c r="E538" s="340"/>
      <c r="O538" s="341"/>
      <c r="P538" s="341"/>
      <c r="Q538" s="335"/>
    </row>
    <row r="539" spans="1:17" s="339" customFormat="1">
      <c r="A539" s="340"/>
      <c r="B539" s="340"/>
      <c r="D539" s="340"/>
      <c r="E539" s="340"/>
      <c r="O539" s="341"/>
      <c r="P539" s="341"/>
      <c r="Q539" s="335"/>
    </row>
    <row r="540" spans="1:17" s="339" customFormat="1">
      <c r="A540" s="340"/>
      <c r="B540" s="340"/>
      <c r="D540" s="340"/>
      <c r="E540" s="340"/>
      <c r="O540" s="341"/>
      <c r="P540" s="341"/>
      <c r="Q540" s="335"/>
    </row>
    <row r="541" spans="1:17" s="339" customFormat="1">
      <c r="A541" s="340"/>
      <c r="B541" s="340"/>
      <c r="D541" s="340"/>
      <c r="E541" s="340"/>
      <c r="O541" s="341"/>
      <c r="P541" s="341"/>
      <c r="Q541" s="335"/>
    </row>
    <row r="542" spans="1:17" s="339" customFormat="1">
      <c r="A542" s="340"/>
      <c r="B542" s="340"/>
      <c r="D542" s="340"/>
      <c r="E542" s="340"/>
      <c r="O542" s="341"/>
      <c r="P542" s="341"/>
      <c r="Q542" s="335"/>
    </row>
    <row r="543" spans="1:17" s="339" customFormat="1">
      <c r="A543" s="340"/>
      <c r="B543" s="340"/>
      <c r="D543" s="340"/>
      <c r="E543" s="340"/>
      <c r="O543" s="341"/>
      <c r="P543" s="341"/>
      <c r="Q543" s="335"/>
    </row>
    <row r="544" spans="1:17" s="339" customFormat="1">
      <c r="A544" s="340"/>
      <c r="B544" s="340"/>
      <c r="D544" s="340"/>
      <c r="E544" s="340"/>
      <c r="O544" s="341"/>
      <c r="P544" s="341"/>
      <c r="Q544" s="335"/>
    </row>
    <row r="545" spans="1:17" s="339" customFormat="1">
      <c r="A545" s="340"/>
      <c r="B545" s="340"/>
      <c r="D545" s="340"/>
      <c r="E545" s="340"/>
      <c r="O545" s="341"/>
      <c r="P545" s="341"/>
      <c r="Q545" s="335"/>
    </row>
    <row r="546" spans="1:17" s="339" customFormat="1">
      <c r="A546" s="340"/>
      <c r="B546" s="340"/>
      <c r="D546" s="340"/>
      <c r="E546" s="340"/>
      <c r="O546" s="341"/>
      <c r="P546" s="341"/>
      <c r="Q546" s="335"/>
    </row>
    <row r="547" spans="1:17" s="339" customFormat="1">
      <c r="A547" s="340"/>
      <c r="B547" s="340"/>
      <c r="D547" s="340"/>
      <c r="E547" s="340"/>
      <c r="O547" s="341"/>
      <c r="P547" s="341"/>
      <c r="Q547" s="335"/>
    </row>
    <row r="548" spans="1:17" s="339" customFormat="1">
      <c r="A548" s="340"/>
      <c r="B548" s="340"/>
      <c r="D548" s="340"/>
      <c r="E548" s="340"/>
      <c r="O548" s="341"/>
      <c r="P548" s="341"/>
      <c r="Q548" s="335"/>
    </row>
    <row r="549" spans="1:17" s="339" customFormat="1">
      <c r="A549" s="340"/>
      <c r="B549" s="340"/>
      <c r="D549" s="340"/>
      <c r="E549" s="340"/>
      <c r="O549" s="341"/>
      <c r="P549" s="341"/>
      <c r="Q549" s="335"/>
    </row>
    <row r="550" spans="1:17" s="339" customFormat="1">
      <c r="A550" s="340"/>
      <c r="B550" s="340"/>
      <c r="D550" s="340"/>
      <c r="E550" s="340"/>
      <c r="O550" s="341"/>
      <c r="P550" s="341"/>
      <c r="Q550" s="335"/>
    </row>
    <row r="551" spans="1:17" s="339" customFormat="1">
      <c r="A551" s="340"/>
      <c r="B551" s="340"/>
      <c r="D551" s="340"/>
      <c r="E551" s="340"/>
      <c r="O551" s="341"/>
      <c r="P551" s="341"/>
      <c r="Q551" s="335"/>
    </row>
    <row r="552" spans="1:17" s="339" customFormat="1">
      <c r="A552" s="340"/>
      <c r="B552" s="340"/>
      <c r="D552" s="340"/>
      <c r="E552" s="340"/>
      <c r="O552" s="341"/>
      <c r="P552" s="341"/>
      <c r="Q552" s="335"/>
    </row>
    <row r="553" spans="1:17" s="339" customFormat="1">
      <c r="A553" s="340"/>
      <c r="B553" s="340"/>
      <c r="D553" s="340"/>
      <c r="E553" s="340"/>
      <c r="O553" s="341"/>
      <c r="P553" s="341"/>
      <c r="Q553" s="335"/>
    </row>
    <row r="554" spans="1:17" s="339" customFormat="1">
      <c r="A554" s="340"/>
      <c r="B554" s="340"/>
      <c r="D554" s="340"/>
      <c r="E554" s="340"/>
      <c r="O554" s="341"/>
      <c r="P554" s="341"/>
      <c r="Q554" s="335"/>
    </row>
    <row r="555" spans="1:17" s="339" customFormat="1">
      <c r="A555" s="340"/>
      <c r="B555" s="340"/>
      <c r="D555" s="340"/>
      <c r="E555" s="340"/>
      <c r="O555" s="341"/>
      <c r="P555" s="341"/>
      <c r="Q555" s="335"/>
    </row>
    <row r="556" spans="1:17" s="339" customFormat="1">
      <c r="A556" s="340"/>
      <c r="B556" s="340"/>
      <c r="D556" s="340"/>
      <c r="E556" s="340"/>
      <c r="O556" s="341"/>
      <c r="P556" s="341"/>
      <c r="Q556" s="335"/>
    </row>
    <row r="557" spans="1:17" s="339" customFormat="1">
      <c r="A557" s="340"/>
      <c r="B557" s="340"/>
      <c r="D557" s="340"/>
      <c r="E557" s="340"/>
      <c r="O557" s="341"/>
      <c r="P557" s="341"/>
      <c r="Q557" s="335"/>
    </row>
    <row r="558" spans="1:17" s="339" customFormat="1">
      <c r="A558" s="340"/>
      <c r="B558" s="340"/>
      <c r="D558" s="340"/>
      <c r="E558" s="340"/>
      <c r="O558" s="341"/>
      <c r="P558" s="341"/>
      <c r="Q558" s="335"/>
    </row>
    <row r="559" spans="1:17" s="339" customFormat="1">
      <c r="A559" s="340"/>
      <c r="B559" s="340"/>
      <c r="D559" s="340"/>
      <c r="E559" s="340"/>
      <c r="O559" s="341"/>
      <c r="P559" s="341"/>
      <c r="Q559" s="335"/>
    </row>
    <row r="560" spans="1:17" s="339" customFormat="1">
      <c r="A560" s="340"/>
      <c r="B560" s="340"/>
      <c r="D560" s="340"/>
      <c r="E560" s="340"/>
      <c r="O560" s="341"/>
      <c r="P560" s="341"/>
      <c r="Q560" s="335"/>
    </row>
    <row r="561" spans="1:17" s="339" customFormat="1">
      <c r="A561" s="340"/>
      <c r="B561" s="340"/>
      <c r="D561" s="340"/>
      <c r="E561" s="340"/>
      <c r="O561" s="341"/>
      <c r="P561" s="341"/>
      <c r="Q561" s="335"/>
    </row>
    <row r="562" spans="1:17" s="339" customFormat="1">
      <c r="A562" s="340"/>
      <c r="B562" s="340"/>
      <c r="D562" s="340"/>
      <c r="E562" s="340"/>
      <c r="O562" s="341"/>
      <c r="P562" s="341"/>
      <c r="Q562" s="335"/>
    </row>
    <row r="563" spans="1:17" s="339" customFormat="1">
      <c r="A563" s="340"/>
      <c r="B563" s="340"/>
      <c r="D563" s="340"/>
      <c r="E563" s="340"/>
      <c r="O563" s="341"/>
      <c r="P563" s="341"/>
      <c r="Q563" s="335"/>
    </row>
    <row r="564" spans="1:17" s="339" customFormat="1">
      <c r="A564" s="340"/>
      <c r="B564" s="340"/>
      <c r="D564" s="340"/>
      <c r="E564" s="340"/>
      <c r="O564" s="341"/>
      <c r="P564" s="341"/>
      <c r="Q564" s="335"/>
    </row>
    <row r="565" spans="1:17" s="339" customFormat="1">
      <c r="A565" s="340"/>
      <c r="B565" s="340"/>
      <c r="D565" s="340"/>
      <c r="E565" s="340"/>
      <c r="O565" s="341"/>
      <c r="P565" s="341"/>
      <c r="Q565" s="335"/>
    </row>
    <row r="566" spans="1:17" s="339" customFormat="1">
      <c r="A566" s="340"/>
      <c r="B566" s="340"/>
      <c r="D566" s="340"/>
      <c r="E566" s="340"/>
      <c r="O566" s="341"/>
      <c r="P566" s="341"/>
      <c r="Q566" s="335"/>
    </row>
    <row r="567" spans="1:17" s="339" customFormat="1">
      <c r="A567" s="340"/>
      <c r="B567" s="340"/>
      <c r="D567" s="340"/>
      <c r="E567" s="340"/>
      <c r="O567" s="341"/>
      <c r="P567" s="341"/>
      <c r="Q567" s="335"/>
    </row>
    <row r="568" spans="1:17" s="339" customFormat="1">
      <c r="A568" s="340"/>
      <c r="B568" s="340"/>
      <c r="D568" s="340"/>
      <c r="E568" s="340"/>
      <c r="O568" s="341"/>
      <c r="P568" s="341"/>
      <c r="Q568" s="335"/>
    </row>
    <row r="569" spans="1:17" s="339" customFormat="1">
      <c r="A569" s="340"/>
      <c r="B569" s="340"/>
      <c r="D569" s="340"/>
      <c r="E569" s="340"/>
      <c r="O569" s="341"/>
      <c r="P569" s="341"/>
      <c r="Q569" s="335"/>
    </row>
    <row r="570" spans="1:17" s="339" customFormat="1">
      <c r="A570" s="340"/>
      <c r="B570" s="340"/>
      <c r="D570" s="340"/>
      <c r="E570" s="340"/>
      <c r="O570" s="341"/>
      <c r="P570" s="341"/>
      <c r="Q570" s="335"/>
    </row>
    <row r="571" spans="1:17" s="339" customFormat="1">
      <c r="A571" s="340"/>
      <c r="B571" s="340"/>
      <c r="D571" s="340"/>
      <c r="E571" s="340"/>
      <c r="O571" s="341"/>
      <c r="P571" s="341"/>
      <c r="Q571" s="335"/>
    </row>
    <row r="572" spans="1:17" s="339" customFormat="1">
      <c r="A572" s="340"/>
      <c r="B572" s="340"/>
      <c r="D572" s="340"/>
      <c r="E572" s="340"/>
      <c r="O572" s="341"/>
      <c r="P572" s="341"/>
      <c r="Q572" s="335"/>
    </row>
    <row r="573" spans="1:17" s="339" customFormat="1">
      <c r="A573" s="340"/>
      <c r="B573" s="340"/>
      <c r="D573" s="340"/>
      <c r="E573" s="340"/>
      <c r="O573" s="341"/>
      <c r="P573" s="341"/>
      <c r="Q573" s="335"/>
    </row>
    <row r="574" spans="1:17" s="339" customFormat="1">
      <c r="A574" s="340"/>
      <c r="B574" s="340"/>
      <c r="D574" s="340"/>
      <c r="E574" s="340"/>
      <c r="O574" s="341"/>
      <c r="P574" s="341"/>
      <c r="Q574" s="335"/>
    </row>
    <row r="575" spans="1:17" s="339" customFormat="1">
      <c r="A575" s="340"/>
      <c r="B575" s="340"/>
      <c r="D575" s="340"/>
      <c r="E575" s="340"/>
      <c r="O575" s="341"/>
      <c r="P575" s="341"/>
      <c r="Q575" s="335"/>
    </row>
    <row r="576" spans="1:17" s="339" customFormat="1">
      <c r="A576" s="340"/>
      <c r="B576" s="340"/>
      <c r="D576" s="340"/>
      <c r="E576" s="340"/>
      <c r="O576" s="341"/>
      <c r="P576" s="341"/>
      <c r="Q576" s="335"/>
    </row>
    <row r="577" spans="1:17" s="339" customFormat="1">
      <c r="A577" s="340"/>
      <c r="B577" s="340"/>
      <c r="D577" s="340"/>
      <c r="E577" s="340"/>
      <c r="O577" s="341"/>
      <c r="P577" s="341"/>
      <c r="Q577" s="335"/>
    </row>
    <row r="578" spans="1:17" s="339" customFormat="1">
      <c r="A578" s="340"/>
      <c r="B578" s="340"/>
      <c r="D578" s="340"/>
      <c r="E578" s="340"/>
      <c r="O578" s="341"/>
      <c r="P578" s="341"/>
      <c r="Q578" s="335"/>
    </row>
    <row r="579" spans="1:17" s="339" customFormat="1">
      <c r="A579" s="340"/>
      <c r="B579" s="340"/>
      <c r="D579" s="340"/>
      <c r="E579" s="340"/>
      <c r="O579" s="341"/>
      <c r="P579" s="341"/>
      <c r="Q579" s="335"/>
    </row>
    <row r="580" spans="1:17" s="339" customFormat="1">
      <c r="A580" s="340"/>
      <c r="B580" s="340"/>
      <c r="D580" s="340"/>
      <c r="E580" s="340"/>
      <c r="O580" s="341"/>
      <c r="P580" s="341"/>
      <c r="Q580" s="335"/>
    </row>
    <row r="581" spans="1:17" s="339" customFormat="1">
      <c r="A581" s="340"/>
      <c r="B581" s="340"/>
      <c r="D581" s="340"/>
      <c r="E581" s="340"/>
      <c r="O581" s="341"/>
      <c r="P581" s="341"/>
      <c r="Q581" s="335"/>
    </row>
    <row r="582" spans="1:17" s="339" customFormat="1">
      <c r="A582" s="340"/>
      <c r="B582" s="340"/>
      <c r="D582" s="340"/>
      <c r="E582" s="340"/>
      <c r="O582" s="341"/>
      <c r="P582" s="341"/>
      <c r="Q582" s="335"/>
    </row>
    <row r="583" spans="1:17" s="339" customFormat="1">
      <c r="A583" s="340"/>
      <c r="B583" s="340"/>
      <c r="D583" s="340"/>
      <c r="E583" s="340"/>
      <c r="O583" s="341"/>
      <c r="P583" s="341"/>
      <c r="Q583" s="335"/>
    </row>
    <row r="584" spans="1:17" s="339" customFormat="1">
      <c r="A584" s="340"/>
      <c r="B584" s="340"/>
      <c r="D584" s="340"/>
      <c r="E584" s="340"/>
      <c r="O584" s="341"/>
      <c r="P584" s="341"/>
      <c r="Q584" s="335"/>
    </row>
    <row r="585" spans="1:17" s="339" customFormat="1">
      <c r="A585" s="340"/>
      <c r="B585" s="340"/>
      <c r="D585" s="340"/>
      <c r="E585" s="340"/>
      <c r="O585" s="341"/>
      <c r="P585" s="341"/>
      <c r="Q585" s="335"/>
    </row>
    <row r="586" spans="1:17" s="339" customFormat="1">
      <c r="A586" s="340"/>
      <c r="B586" s="340"/>
      <c r="D586" s="340"/>
      <c r="E586" s="340"/>
      <c r="O586" s="341"/>
      <c r="P586" s="341"/>
      <c r="Q586" s="335"/>
    </row>
    <row r="587" spans="1:17" s="339" customFormat="1">
      <c r="A587" s="340"/>
      <c r="B587" s="340"/>
      <c r="D587" s="340"/>
      <c r="E587" s="340"/>
      <c r="O587" s="341"/>
      <c r="P587" s="341"/>
      <c r="Q587" s="335"/>
    </row>
    <row r="588" spans="1:17" s="339" customFormat="1">
      <c r="A588" s="340"/>
      <c r="B588" s="340"/>
      <c r="D588" s="340"/>
      <c r="E588" s="340"/>
      <c r="O588" s="341"/>
      <c r="P588" s="341"/>
      <c r="Q588" s="335"/>
    </row>
    <row r="589" spans="1:17" s="339" customFormat="1">
      <c r="A589" s="340"/>
      <c r="B589" s="340"/>
      <c r="D589" s="340"/>
      <c r="E589" s="340"/>
      <c r="O589" s="341"/>
      <c r="P589" s="341"/>
      <c r="Q589" s="335"/>
    </row>
    <row r="590" spans="1:17" s="339" customFormat="1">
      <c r="A590" s="340"/>
      <c r="B590" s="340"/>
      <c r="D590" s="340"/>
      <c r="E590" s="340"/>
      <c r="O590" s="341"/>
      <c r="P590" s="341"/>
      <c r="Q590" s="335"/>
    </row>
    <row r="591" spans="1:17" s="339" customFormat="1">
      <c r="A591" s="340"/>
      <c r="B591" s="340"/>
      <c r="D591" s="340"/>
      <c r="E591" s="340"/>
      <c r="O591" s="341"/>
      <c r="P591" s="341"/>
      <c r="Q591" s="335"/>
    </row>
    <row r="592" spans="1:17" s="339" customFormat="1">
      <c r="A592" s="340"/>
      <c r="B592" s="340"/>
      <c r="D592" s="340"/>
      <c r="E592" s="340"/>
      <c r="O592" s="341"/>
      <c r="P592" s="341"/>
      <c r="Q592" s="335"/>
    </row>
    <row r="593" spans="1:17" s="339" customFormat="1">
      <c r="A593" s="340"/>
      <c r="B593" s="340"/>
      <c r="D593" s="340"/>
      <c r="E593" s="340"/>
      <c r="O593" s="341"/>
      <c r="P593" s="341"/>
      <c r="Q593" s="335"/>
    </row>
    <row r="594" spans="1:17" s="339" customFormat="1">
      <c r="A594" s="340"/>
      <c r="B594" s="340"/>
      <c r="D594" s="340"/>
      <c r="E594" s="340"/>
      <c r="O594" s="341"/>
      <c r="P594" s="341"/>
      <c r="Q594" s="335"/>
    </row>
    <row r="595" spans="1:17" s="339" customFormat="1">
      <c r="A595" s="340"/>
      <c r="B595" s="340"/>
      <c r="D595" s="340"/>
      <c r="E595" s="340"/>
      <c r="O595" s="341"/>
      <c r="P595" s="341"/>
      <c r="Q595" s="335"/>
    </row>
    <row r="596" spans="1:17" s="339" customFormat="1">
      <c r="A596" s="340"/>
      <c r="B596" s="340"/>
      <c r="D596" s="340"/>
      <c r="E596" s="340"/>
      <c r="O596" s="341"/>
      <c r="P596" s="341"/>
      <c r="Q596" s="335"/>
    </row>
    <row r="597" spans="1:17" s="339" customFormat="1">
      <c r="A597" s="340"/>
      <c r="B597" s="340"/>
      <c r="D597" s="340"/>
      <c r="E597" s="340"/>
      <c r="O597" s="341"/>
      <c r="P597" s="341"/>
      <c r="Q597" s="335"/>
    </row>
    <row r="598" spans="1:17" s="339" customFormat="1">
      <c r="A598" s="340"/>
      <c r="B598" s="340"/>
      <c r="D598" s="340"/>
      <c r="E598" s="340"/>
      <c r="O598" s="341"/>
      <c r="P598" s="341"/>
      <c r="Q598" s="335"/>
    </row>
    <row r="599" spans="1:17" s="339" customFormat="1">
      <c r="A599" s="340"/>
      <c r="B599" s="340"/>
      <c r="D599" s="340"/>
      <c r="E599" s="340"/>
      <c r="O599" s="341"/>
      <c r="P599" s="341"/>
      <c r="Q599" s="335"/>
    </row>
    <row r="600" spans="1:17" s="339" customFormat="1">
      <c r="A600" s="340"/>
      <c r="B600" s="340"/>
      <c r="D600" s="340"/>
      <c r="E600" s="340"/>
      <c r="O600" s="341"/>
      <c r="P600" s="341"/>
      <c r="Q600" s="335"/>
    </row>
    <row r="601" spans="1:17" s="339" customFormat="1">
      <c r="A601" s="340"/>
      <c r="B601" s="340"/>
      <c r="D601" s="340"/>
      <c r="E601" s="340"/>
      <c r="O601" s="341"/>
      <c r="P601" s="341"/>
      <c r="Q601" s="335"/>
    </row>
    <row r="602" spans="1:17" s="339" customFormat="1">
      <c r="A602" s="340"/>
      <c r="B602" s="340"/>
      <c r="D602" s="340"/>
      <c r="E602" s="340"/>
      <c r="O602" s="341"/>
      <c r="P602" s="341"/>
      <c r="Q602" s="335"/>
    </row>
    <row r="603" spans="1:17" s="339" customFormat="1">
      <c r="A603" s="340"/>
      <c r="B603" s="340"/>
      <c r="D603" s="340"/>
      <c r="E603" s="340"/>
      <c r="O603" s="341"/>
      <c r="P603" s="341"/>
      <c r="Q603" s="335"/>
    </row>
    <row r="604" spans="1:17" s="339" customFormat="1">
      <c r="A604" s="340"/>
      <c r="B604" s="340"/>
      <c r="D604" s="340"/>
      <c r="E604" s="340"/>
      <c r="O604" s="341"/>
      <c r="P604" s="341"/>
      <c r="Q604" s="335"/>
    </row>
    <row r="605" spans="1:17" s="339" customFormat="1">
      <c r="A605" s="340"/>
      <c r="B605" s="340"/>
      <c r="D605" s="340"/>
      <c r="E605" s="340"/>
      <c r="O605" s="341"/>
      <c r="P605" s="341"/>
      <c r="Q605" s="335"/>
    </row>
    <row r="606" spans="1:17" s="339" customFormat="1">
      <c r="A606" s="340"/>
      <c r="B606" s="340"/>
      <c r="D606" s="340"/>
      <c r="E606" s="340"/>
      <c r="O606" s="341"/>
      <c r="P606" s="341"/>
      <c r="Q606" s="335"/>
    </row>
    <row r="607" spans="1:17" s="339" customFormat="1">
      <c r="A607" s="340"/>
      <c r="B607" s="340"/>
      <c r="D607" s="340"/>
      <c r="E607" s="340"/>
      <c r="O607" s="341"/>
      <c r="P607" s="341"/>
      <c r="Q607" s="335"/>
    </row>
    <row r="608" spans="1:17" s="339" customFormat="1">
      <c r="A608" s="340"/>
      <c r="B608" s="340"/>
      <c r="D608" s="340"/>
      <c r="E608" s="340"/>
      <c r="O608" s="341"/>
      <c r="P608" s="341"/>
      <c r="Q608" s="335"/>
    </row>
    <row r="609" spans="1:17" s="339" customFormat="1">
      <c r="A609" s="340"/>
      <c r="B609" s="340"/>
      <c r="D609" s="340"/>
      <c r="E609" s="340"/>
      <c r="O609" s="341"/>
      <c r="P609" s="341"/>
      <c r="Q609" s="335"/>
    </row>
    <row r="610" spans="1:17" s="339" customFormat="1">
      <c r="A610" s="340"/>
      <c r="B610" s="340"/>
      <c r="D610" s="340"/>
      <c r="E610" s="340"/>
      <c r="O610" s="341"/>
      <c r="P610" s="341"/>
      <c r="Q610" s="335"/>
    </row>
    <row r="611" spans="1:17" s="339" customFormat="1">
      <c r="A611" s="340"/>
      <c r="B611" s="340"/>
      <c r="D611" s="340"/>
      <c r="E611" s="340"/>
      <c r="O611" s="341"/>
      <c r="P611" s="341"/>
      <c r="Q611" s="335"/>
    </row>
    <row r="612" spans="1:17" s="339" customFormat="1">
      <c r="A612" s="340"/>
      <c r="B612" s="340"/>
      <c r="D612" s="340"/>
      <c r="E612" s="340"/>
      <c r="O612" s="341"/>
      <c r="P612" s="341"/>
      <c r="Q612" s="335"/>
    </row>
    <row r="613" spans="1:17" s="339" customFormat="1">
      <c r="A613" s="340"/>
      <c r="B613" s="340"/>
      <c r="D613" s="340"/>
      <c r="E613" s="340"/>
      <c r="O613" s="341"/>
      <c r="P613" s="341"/>
      <c r="Q613" s="335"/>
    </row>
    <row r="614" spans="1:17" s="339" customFormat="1">
      <c r="A614" s="340"/>
      <c r="B614" s="340"/>
      <c r="D614" s="340"/>
      <c r="E614" s="340"/>
      <c r="O614" s="341"/>
      <c r="P614" s="341"/>
      <c r="Q614" s="335"/>
    </row>
    <row r="615" spans="1:17" s="339" customFormat="1">
      <c r="A615" s="340"/>
      <c r="B615" s="340"/>
      <c r="D615" s="340"/>
      <c r="E615" s="340"/>
      <c r="O615" s="341"/>
      <c r="P615" s="341"/>
      <c r="Q615" s="335"/>
    </row>
    <row r="616" spans="1:17" s="339" customFormat="1">
      <c r="A616" s="340"/>
      <c r="B616" s="340"/>
      <c r="D616" s="340"/>
      <c r="E616" s="340"/>
      <c r="O616" s="341"/>
      <c r="P616" s="341"/>
      <c r="Q616" s="335"/>
    </row>
    <row r="617" spans="1:17" s="339" customFormat="1">
      <c r="A617" s="340"/>
      <c r="B617" s="340"/>
      <c r="D617" s="340"/>
      <c r="E617" s="340"/>
      <c r="O617" s="341"/>
      <c r="P617" s="341"/>
      <c r="Q617" s="335"/>
    </row>
    <row r="618" spans="1:17" s="339" customFormat="1">
      <c r="A618" s="340"/>
      <c r="B618" s="340"/>
      <c r="D618" s="340"/>
      <c r="E618" s="340"/>
      <c r="O618" s="341"/>
      <c r="P618" s="341"/>
      <c r="Q618" s="335"/>
    </row>
    <row r="619" spans="1:17" s="339" customFormat="1">
      <c r="A619" s="340"/>
      <c r="B619" s="340"/>
      <c r="D619" s="340"/>
      <c r="E619" s="340"/>
      <c r="O619" s="341"/>
      <c r="P619" s="341"/>
      <c r="Q619" s="335"/>
    </row>
    <row r="620" spans="1:17" s="339" customFormat="1">
      <c r="A620" s="340"/>
      <c r="B620" s="340"/>
      <c r="D620" s="340"/>
      <c r="E620" s="340"/>
      <c r="O620" s="341"/>
      <c r="P620" s="341"/>
      <c r="Q620" s="335"/>
    </row>
    <row r="621" spans="1:17" s="339" customFormat="1">
      <c r="A621" s="340"/>
      <c r="B621" s="340"/>
      <c r="D621" s="340"/>
      <c r="E621" s="340"/>
      <c r="O621" s="341"/>
      <c r="P621" s="341"/>
      <c r="Q621" s="335"/>
    </row>
    <row r="622" spans="1:17" s="339" customFormat="1">
      <c r="A622" s="340"/>
      <c r="B622" s="340"/>
      <c r="D622" s="340"/>
      <c r="E622" s="340"/>
      <c r="O622" s="341"/>
      <c r="P622" s="341"/>
      <c r="Q622" s="335"/>
    </row>
    <row r="623" spans="1:17" s="339" customFormat="1">
      <c r="A623" s="340"/>
      <c r="B623" s="340"/>
      <c r="D623" s="340"/>
      <c r="E623" s="340"/>
      <c r="O623" s="341"/>
      <c r="P623" s="341"/>
      <c r="Q623" s="335"/>
    </row>
    <row r="624" spans="1:17" s="339" customFormat="1">
      <c r="A624" s="340"/>
      <c r="B624" s="340"/>
      <c r="D624" s="340"/>
      <c r="E624" s="340"/>
      <c r="O624" s="341"/>
      <c r="P624" s="341"/>
      <c r="Q624" s="335"/>
    </row>
    <row r="625" spans="1:17" s="339" customFormat="1">
      <c r="A625" s="340"/>
      <c r="B625" s="340"/>
      <c r="D625" s="340"/>
      <c r="E625" s="340"/>
      <c r="O625" s="341"/>
      <c r="P625" s="341"/>
      <c r="Q625" s="335"/>
    </row>
    <row r="626" spans="1:17" s="339" customFormat="1">
      <c r="A626" s="340"/>
      <c r="B626" s="340"/>
      <c r="D626" s="340"/>
      <c r="E626" s="340"/>
      <c r="O626" s="341"/>
      <c r="P626" s="341"/>
      <c r="Q626" s="335"/>
    </row>
    <row r="627" spans="1:17" s="339" customFormat="1">
      <c r="A627" s="340"/>
      <c r="B627" s="340"/>
      <c r="D627" s="340"/>
      <c r="E627" s="340"/>
      <c r="O627" s="341"/>
      <c r="P627" s="341"/>
      <c r="Q627" s="335"/>
    </row>
    <row r="628" spans="1:17" s="339" customFormat="1">
      <c r="A628" s="340"/>
      <c r="B628" s="340"/>
      <c r="D628" s="340"/>
      <c r="E628" s="340"/>
      <c r="O628" s="341"/>
      <c r="P628" s="341"/>
      <c r="Q628" s="335"/>
    </row>
    <row r="629" spans="1:17" s="339" customFormat="1">
      <c r="A629" s="340"/>
      <c r="B629" s="340"/>
      <c r="D629" s="340"/>
      <c r="E629" s="340"/>
      <c r="O629" s="341"/>
      <c r="P629" s="341"/>
      <c r="Q629" s="335"/>
    </row>
    <row r="630" spans="1:17" s="339" customFormat="1">
      <c r="A630" s="340"/>
      <c r="B630" s="340"/>
      <c r="D630" s="340"/>
      <c r="E630" s="340"/>
      <c r="O630" s="341"/>
      <c r="P630" s="341"/>
      <c r="Q630" s="335"/>
    </row>
    <row r="631" spans="1:17" s="339" customFormat="1">
      <c r="A631" s="340"/>
      <c r="B631" s="340"/>
      <c r="D631" s="340"/>
      <c r="E631" s="340"/>
      <c r="O631" s="341"/>
      <c r="P631" s="341"/>
      <c r="Q631" s="335"/>
    </row>
    <row r="632" spans="1:17" s="339" customFormat="1">
      <c r="A632" s="340"/>
      <c r="B632" s="340"/>
      <c r="D632" s="340"/>
      <c r="E632" s="340"/>
      <c r="O632" s="341"/>
      <c r="P632" s="341"/>
      <c r="Q632" s="335"/>
    </row>
    <row r="633" spans="1:17" s="339" customFormat="1">
      <c r="A633" s="340"/>
      <c r="B633" s="340"/>
      <c r="D633" s="340"/>
      <c r="E633" s="340"/>
      <c r="O633" s="341"/>
      <c r="P633" s="341"/>
      <c r="Q633" s="335"/>
    </row>
    <row r="634" spans="1:17" s="339" customFormat="1">
      <c r="A634" s="340"/>
      <c r="B634" s="340"/>
      <c r="D634" s="340"/>
      <c r="E634" s="340"/>
      <c r="O634" s="341"/>
      <c r="P634" s="341"/>
      <c r="Q634" s="335"/>
    </row>
    <row r="635" spans="1:17" s="339" customFormat="1">
      <c r="A635" s="340"/>
      <c r="B635" s="340"/>
      <c r="D635" s="340"/>
      <c r="E635" s="340"/>
      <c r="O635" s="341"/>
      <c r="P635" s="341"/>
      <c r="Q635" s="335"/>
    </row>
    <row r="636" spans="1:17" s="339" customFormat="1">
      <c r="A636" s="340"/>
      <c r="B636" s="340"/>
      <c r="D636" s="340"/>
      <c r="E636" s="340"/>
      <c r="O636" s="341"/>
      <c r="P636" s="341"/>
      <c r="Q636" s="335"/>
    </row>
    <row r="637" spans="1:17" s="339" customFormat="1">
      <c r="A637" s="340"/>
      <c r="B637" s="340"/>
      <c r="D637" s="340"/>
      <c r="E637" s="340"/>
      <c r="O637" s="341"/>
      <c r="P637" s="341"/>
      <c r="Q637" s="335"/>
    </row>
    <row r="638" spans="1:17" s="339" customFormat="1">
      <c r="A638" s="340"/>
      <c r="B638" s="340"/>
      <c r="D638" s="340"/>
      <c r="E638" s="340"/>
      <c r="O638" s="341"/>
      <c r="P638" s="341"/>
      <c r="Q638" s="335"/>
    </row>
    <row r="639" spans="1:17" s="339" customFormat="1">
      <c r="A639" s="340"/>
      <c r="B639" s="340"/>
      <c r="D639" s="340"/>
      <c r="E639" s="340"/>
      <c r="O639" s="341"/>
      <c r="P639" s="341"/>
      <c r="Q639" s="335"/>
    </row>
    <row r="640" spans="1:17" s="339" customFormat="1">
      <c r="A640" s="340"/>
      <c r="B640" s="340"/>
      <c r="D640" s="340"/>
      <c r="E640" s="340"/>
      <c r="O640" s="341"/>
      <c r="P640" s="341"/>
      <c r="Q640" s="335"/>
    </row>
    <row r="641" spans="1:17" s="339" customFormat="1">
      <c r="A641" s="340"/>
      <c r="B641" s="340"/>
      <c r="D641" s="340"/>
      <c r="E641" s="340"/>
      <c r="O641" s="341"/>
      <c r="P641" s="341"/>
      <c r="Q641" s="335"/>
    </row>
    <row r="642" spans="1:17" s="339" customFormat="1">
      <c r="A642" s="340"/>
      <c r="B642" s="340"/>
      <c r="D642" s="340"/>
      <c r="E642" s="340"/>
      <c r="O642" s="341"/>
      <c r="P642" s="341"/>
      <c r="Q642" s="335"/>
    </row>
    <row r="643" spans="1:17" s="339" customFormat="1">
      <c r="A643" s="340"/>
      <c r="B643" s="340"/>
      <c r="D643" s="340"/>
      <c r="E643" s="340"/>
      <c r="O643" s="341"/>
      <c r="P643" s="341"/>
      <c r="Q643" s="335"/>
    </row>
    <row r="644" spans="1:17" s="339" customFormat="1">
      <c r="A644" s="340"/>
      <c r="B644" s="340"/>
      <c r="D644" s="340"/>
      <c r="E644" s="340"/>
      <c r="O644" s="341"/>
      <c r="P644" s="341"/>
      <c r="Q644" s="335"/>
    </row>
    <row r="645" spans="1:17" s="339" customFormat="1">
      <c r="A645" s="340"/>
      <c r="B645" s="340"/>
      <c r="D645" s="340"/>
      <c r="E645" s="340"/>
      <c r="O645" s="341"/>
      <c r="P645" s="341"/>
      <c r="Q645" s="335"/>
    </row>
    <row r="646" spans="1:17" s="339" customFormat="1">
      <c r="A646" s="340"/>
      <c r="B646" s="340"/>
      <c r="D646" s="340"/>
      <c r="E646" s="340"/>
      <c r="O646" s="341"/>
      <c r="P646" s="341"/>
      <c r="Q646" s="335"/>
    </row>
    <row r="647" spans="1:17" s="339" customFormat="1">
      <c r="A647" s="340"/>
      <c r="B647" s="340"/>
      <c r="D647" s="340"/>
      <c r="E647" s="340"/>
      <c r="O647" s="341"/>
      <c r="P647" s="341"/>
      <c r="Q647" s="335"/>
    </row>
    <row r="648" spans="1:17" s="339" customFormat="1">
      <c r="A648" s="340"/>
      <c r="B648" s="340"/>
      <c r="D648" s="340"/>
      <c r="E648" s="340"/>
      <c r="O648" s="341"/>
      <c r="P648" s="341"/>
      <c r="Q648" s="335"/>
    </row>
    <row r="649" spans="1:17" s="339" customFormat="1">
      <c r="A649" s="340"/>
      <c r="B649" s="340"/>
      <c r="D649" s="340"/>
      <c r="E649" s="340"/>
      <c r="O649" s="341"/>
      <c r="P649" s="341"/>
      <c r="Q649" s="335"/>
    </row>
    <row r="650" spans="1:17" s="339" customFormat="1">
      <c r="A650" s="340"/>
      <c r="B650" s="340"/>
      <c r="D650" s="340"/>
      <c r="E650" s="340"/>
      <c r="O650" s="341"/>
      <c r="P650" s="341"/>
      <c r="Q650" s="335"/>
    </row>
    <row r="651" spans="1:17" s="339" customFormat="1">
      <c r="A651" s="340"/>
      <c r="B651" s="340"/>
      <c r="D651" s="340"/>
      <c r="E651" s="340"/>
      <c r="O651" s="341"/>
      <c r="P651" s="341"/>
      <c r="Q651" s="335"/>
    </row>
    <row r="652" spans="1:17" s="339" customFormat="1">
      <c r="A652" s="340"/>
      <c r="B652" s="340"/>
      <c r="D652" s="340"/>
      <c r="E652" s="340"/>
      <c r="O652" s="341"/>
      <c r="P652" s="341"/>
      <c r="Q652" s="335"/>
    </row>
    <row r="653" spans="1:17" s="339" customFormat="1">
      <c r="A653" s="340"/>
      <c r="B653" s="340"/>
      <c r="D653" s="340"/>
      <c r="E653" s="340"/>
      <c r="O653" s="341"/>
      <c r="P653" s="341"/>
      <c r="Q653" s="335"/>
    </row>
    <row r="654" spans="1:17" s="339" customFormat="1">
      <c r="A654" s="340"/>
      <c r="B654" s="340"/>
      <c r="D654" s="340"/>
      <c r="E654" s="340"/>
      <c r="O654" s="341"/>
      <c r="P654" s="341"/>
      <c r="Q654" s="335"/>
    </row>
    <row r="655" spans="1:17" s="339" customFormat="1">
      <c r="A655" s="340"/>
      <c r="B655" s="340"/>
      <c r="D655" s="340"/>
      <c r="E655" s="340"/>
      <c r="O655" s="341"/>
      <c r="P655" s="341"/>
      <c r="Q655" s="335"/>
    </row>
    <row r="656" spans="1:17" s="339" customFormat="1">
      <c r="A656" s="340"/>
      <c r="B656" s="340"/>
      <c r="D656" s="340"/>
      <c r="E656" s="340"/>
      <c r="O656" s="341"/>
      <c r="P656" s="341"/>
      <c r="Q656" s="335"/>
    </row>
    <row r="657" spans="1:17" s="339" customFormat="1">
      <c r="A657" s="340"/>
      <c r="B657" s="340"/>
      <c r="D657" s="340"/>
      <c r="E657" s="340"/>
      <c r="O657" s="341"/>
      <c r="P657" s="341"/>
      <c r="Q657" s="335"/>
    </row>
    <row r="658" spans="1:17" s="339" customFormat="1">
      <c r="A658" s="340"/>
      <c r="B658" s="340"/>
      <c r="D658" s="340"/>
      <c r="E658" s="340"/>
      <c r="O658" s="341"/>
      <c r="P658" s="341"/>
      <c r="Q658" s="335"/>
    </row>
    <row r="659" spans="1:17" s="339" customFormat="1">
      <c r="A659" s="340"/>
      <c r="B659" s="340"/>
      <c r="D659" s="340"/>
      <c r="E659" s="340"/>
      <c r="O659" s="341"/>
      <c r="P659" s="341"/>
      <c r="Q659" s="335"/>
    </row>
    <row r="660" spans="1:17" s="339" customFormat="1">
      <c r="A660" s="340"/>
      <c r="B660" s="340"/>
      <c r="D660" s="340"/>
      <c r="E660" s="340"/>
      <c r="O660" s="341"/>
      <c r="P660" s="341"/>
      <c r="Q660" s="335"/>
    </row>
    <row r="661" spans="1:17" s="339" customFormat="1">
      <c r="A661" s="340"/>
      <c r="B661" s="340"/>
      <c r="D661" s="340"/>
      <c r="E661" s="340"/>
      <c r="O661" s="341"/>
      <c r="P661" s="341"/>
      <c r="Q661" s="335"/>
    </row>
    <row r="662" spans="1:17" s="339" customFormat="1">
      <c r="A662" s="340"/>
      <c r="B662" s="340"/>
      <c r="D662" s="340"/>
      <c r="E662" s="340"/>
      <c r="O662" s="341"/>
      <c r="P662" s="341"/>
      <c r="Q662" s="335"/>
    </row>
    <row r="663" spans="1:17" s="339" customFormat="1">
      <c r="A663" s="340"/>
      <c r="B663" s="340"/>
      <c r="D663" s="340"/>
      <c r="E663" s="340"/>
      <c r="O663" s="341"/>
      <c r="P663" s="341"/>
      <c r="Q663" s="335"/>
    </row>
    <row r="664" spans="1:17" s="339" customFormat="1">
      <c r="A664" s="340"/>
      <c r="B664" s="340"/>
      <c r="D664" s="340"/>
      <c r="E664" s="340"/>
      <c r="O664" s="341"/>
      <c r="P664" s="341"/>
      <c r="Q664" s="335"/>
    </row>
    <row r="665" spans="1:17" s="339" customFormat="1">
      <c r="A665" s="340"/>
      <c r="B665" s="340"/>
      <c r="D665" s="340"/>
      <c r="E665" s="340"/>
      <c r="O665" s="341"/>
      <c r="P665" s="341"/>
      <c r="Q665" s="335"/>
    </row>
    <row r="666" spans="1:17" s="339" customFormat="1">
      <c r="A666" s="340"/>
      <c r="B666" s="340"/>
      <c r="D666" s="340"/>
      <c r="E666" s="340"/>
      <c r="O666" s="341"/>
      <c r="P666" s="341"/>
      <c r="Q666" s="335"/>
    </row>
    <row r="667" spans="1:17" s="339" customFormat="1">
      <c r="A667" s="340"/>
      <c r="B667" s="340"/>
      <c r="D667" s="340"/>
      <c r="E667" s="340"/>
      <c r="O667" s="341"/>
      <c r="P667" s="341"/>
      <c r="Q667" s="335"/>
    </row>
    <row r="668" spans="1:17" s="339" customFormat="1">
      <c r="A668" s="340"/>
      <c r="B668" s="340"/>
      <c r="D668" s="340"/>
      <c r="E668" s="340"/>
      <c r="O668" s="341"/>
      <c r="P668" s="341"/>
      <c r="Q668" s="335"/>
    </row>
    <row r="669" spans="1:17" s="339" customFormat="1">
      <c r="A669" s="340"/>
      <c r="B669" s="340"/>
      <c r="D669" s="340"/>
      <c r="E669" s="340"/>
      <c r="O669" s="341"/>
      <c r="P669" s="341"/>
      <c r="Q669" s="335"/>
    </row>
    <row r="670" spans="1:17" s="339" customFormat="1">
      <c r="A670" s="340"/>
      <c r="B670" s="340"/>
      <c r="D670" s="340"/>
      <c r="E670" s="340"/>
      <c r="O670" s="341"/>
      <c r="P670" s="341"/>
      <c r="Q670" s="335"/>
    </row>
    <row r="671" spans="1:17" s="339" customFormat="1">
      <c r="A671" s="340"/>
      <c r="B671" s="340"/>
      <c r="D671" s="340"/>
      <c r="E671" s="340"/>
      <c r="O671" s="341"/>
      <c r="P671" s="341"/>
      <c r="Q671" s="335"/>
    </row>
    <row r="672" spans="1:17" s="339" customFormat="1">
      <c r="A672" s="340"/>
      <c r="B672" s="340"/>
      <c r="D672" s="340"/>
      <c r="E672" s="340"/>
      <c r="O672" s="341"/>
      <c r="P672" s="341"/>
      <c r="Q672" s="335"/>
    </row>
    <row r="673" spans="1:17" s="339" customFormat="1">
      <c r="A673" s="340"/>
      <c r="B673" s="340"/>
      <c r="D673" s="340"/>
      <c r="E673" s="340"/>
      <c r="O673" s="341"/>
      <c r="P673" s="341"/>
      <c r="Q673" s="335"/>
    </row>
    <row r="674" spans="1:17" s="339" customFormat="1">
      <c r="A674" s="340"/>
      <c r="B674" s="340"/>
      <c r="D674" s="340"/>
      <c r="E674" s="340"/>
      <c r="O674" s="341"/>
      <c r="P674" s="341"/>
      <c r="Q674" s="335"/>
    </row>
    <row r="675" spans="1:17" s="339" customFormat="1">
      <c r="A675" s="340"/>
      <c r="B675" s="340"/>
      <c r="D675" s="340"/>
      <c r="E675" s="340"/>
      <c r="O675" s="341"/>
      <c r="P675" s="341"/>
      <c r="Q675" s="335"/>
    </row>
    <row r="676" spans="1:17" s="339" customFormat="1">
      <c r="A676" s="340"/>
      <c r="B676" s="340"/>
      <c r="D676" s="340"/>
      <c r="E676" s="340"/>
      <c r="O676" s="341"/>
      <c r="P676" s="341"/>
      <c r="Q676" s="335"/>
    </row>
    <row r="677" spans="1:17" s="339" customFormat="1">
      <c r="A677" s="340"/>
      <c r="B677" s="340"/>
      <c r="D677" s="340"/>
      <c r="E677" s="340"/>
      <c r="O677" s="341"/>
      <c r="P677" s="341"/>
      <c r="Q677" s="335"/>
    </row>
    <row r="678" spans="1:17" s="339" customFormat="1">
      <c r="A678" s="340"/>
      <c r="B678" s="340"/>
      <c r="D678" s="340"/>
      <c r="E678" s="340"/>
      <c r="O678" s="341"/>
      <c r="P678" s="341"/>
      <c r="Q678" s="335"/>
    </row>
    <row r="679" spans="1:17" s="339" customFormat="1">
      <c r="A679" s="340"/>
      <c r="B679" s="340"/>
      <c r="D679" s="340"/>
      <c r="E679" s="340"/>
      <c r="O679" s="341"/>
      <c r="P679" s="341"/>
      <c r="Q679" s="335"/>
    </row>
    <row r="680" spans="1:17" s="339" customFormat="1">
      <c r="A680" s="340"/>
      <c r="B680" s="340"/>
      <c r="D680" s="340"/>
      <c r="E680" s="340"/>
      <c r="O680" s="341"/>
      <c r="P680" s="341"/>
      <c r="Q680" s="335"/>
    </row>
    <row r="681" spans="1:17" s="339" customFormat="1">
      <c r="A681" s="340"/>
      <c r="B681" s="340"/>
      <c r="D681" s="340"/>
      <c r="E681" s="340"/>
      <c r="O681" s="341"/>
      <c r="P681" s="341"/>
      <c r="Q681" s="335"/>
    </row>
    <row r="682" spans="1:17" s="339" customFormat="1">
      <c r="A682" s="340"/>
      <c r="B682" s="340"/>
      <c r="D682" s="340"/>
      <c r="E682" s="340"/>
      <c r="O682" s="341"/>
      <c r="P682" s="341"/>
      <c r="Q682" s="335"/>
    </row>
    <row r="683" spans="1:17" s="339" customFormat="1">
      <c r="A683" s="340"/>
      <c r="B683" s="340"/>
      <c r="D683" s="340"/>
      <c r="E683" s="340"/>
      <c r="O683" s="341"/>
      <c r="P683" s="341"/>
      <c r="Q683" s="335"/>
    </row>
    <row r="684" spans="1:17" s="339" customFormat="1">
      <c r="A684" s="340"/>
      <c r="B684" s="340"/>
      <c r="D684" s="340"/>
      <c r="E684" s="340"/>
      <c r="O684" s="341"/>
      <c r="P684" s="341"/>
      <c r="Q684" s="335"/>
    </row>
    <row r="685" spans="1:17" s="339" customFormat="1">
      <c r="A685" s="340"/>
      <c r="B685" s="340"/>
      <c r="D685" s="340"/>
      <c r="E685" s="340"/>
      <c r="O685" s="341"/>
      <c r="P685" s="341"/>
      <c r="Q685" s="335"/>
    </row>
    <row r="686" spans="1:17" s="339" customFormat="1">
      <c r="A686" s="340"/>
      <c r="B686" s="340"/>
      <c r="D686" s="340"/>
      <c r="E686" s="340"/>
      <c r="O686" s="341"/>
      <c r="P686" s="341"/>
      <c r="Q686" s="335"/>
    </row>
    <row r="687" spans="1:17" s="339" customFormat="1">
      <c r="A687" s="340"/>
      <c r="B687" s="340"/>
      <c r="D687" s="340"/>
      <c r="E687" s="340"/>
      <c r="O687" s="341"/>
      <c r="P687" s="341"/>
      <c r="Q687" s="335"/>
    </row>
    <row r="688" spans="1:17" s="339" customFormat="1">
      <c r="A688" s="340"/>
      <c r="B688" s="340"/>
      <c r="D688" s="340"/>
      <c r="E688" s="340"/>
      <c r="O688" s="341"/>
      <c r="P688" s="341"/>
      <c r="Q688" s="335"/>
    </row>
    <row r="689" spans="1:17" s="339" customFormat="1">
      <c r="A689" s="340"/>
      <c r="B689" s="340"/>
      <c r="D689" s="340"/>
      <c r="E689" s="340"/>
      <c r="O689" s="341"/>
      <c r="P689" s="341"/>
      <c r="Q689" s="335"/>
    </row>
    <row r="690" spans="1:17" s="339" customFormat="1">
      <c r="A690" s="340"/>
      <c r="B690" s="340"/>
      <c r="D690" s="340"/>
      <c r="E690" s="340"/>
      <c r="O690" s="341"/>
      <c r="P690" s="341"/>
      <c r="Q690" s="335"/>
    </row>
    <row r="691" spans="1:17" s="339" customFormat="1">
      <c r="A691" s="340"/>
      <c r="B691" s="340"/>
      <c r="D691" s="340"/>
      <c r="E691" s="340"/>
      <c r="O691" s="341"/>
      <c r="P691" s="341"/>
      <c r="Q691" s="335"/>
    </row>
    <row r="692" spans="1:17" s="339" customFormat="1">
      <c r="A692" s="340"/>
      <c r="B692" s="340"/>
      <c r="D692" s="340"/>
      <c r="E692" s="340"/>
      <c r="O692" s="341"/>
      <c r="P692" s="341"/>
      <c r="Q692" s="335"/>
    </row>
    <row r="693" spans="1:17" s="339" customFormat="1">
      <c r="A693" s="340"/>
      <c r="B693" s="340"/>
      <c r="D693" s="340"/>
      <c r="E693" s="340"/>
      <c r="O693" s="341"/>
      <c r="P693" s="341"/>
      <c r="Q693" s="335"/>
    </row>
    <row r="694" spans="1:17" s="339" customFormat="1">
      <c r="A694" s="340"/>
      <c r="B694" s="340"/>
      <c r="D694" s="340"/>
      <c r="E694" s="340"/>
      <c r="O694" s="341"/>
      <c r="P694" s="341"/>
      <c r="Q694" s="335"/>
    </row>
    <row r="695" spans="1:17" s="339" customFormat="1">
      <c r="A695" s="340"/>
      <c r="B695" s="340"/>
      <c r="D695" s="340"/>
      <c r="E695" s="340"/>
      <c r="O695" s="341"/>
      <c r="P695" s="341"/>
      <c r="Q695" s="335"/>
    </row>
    <row r="696" spans="1:17" s="339" customFormat="1">
      <c r="A696" s="340"/>
      <c r="B696" s="340"/>
      <c r="D696" s="340"/>
      <c r="E696" s="340"/>
      <c r="O696" s="341"/>
      <c r="P696" s="341"/>
      <c r="Q696" s="335"/>
    </row>
    <row r="697" spans="1:17" s="339" customFormat="1">
      <c r="A697" s="340"/>
      <c r="B697" s="340"/>
      <c r="D697" s="340"/>
      <c r="E697" s="340"/>
      <c r="O697" s="341"/>
      <c r="P697" s="341"/>
      <c r="Q697" s="335"/>
    </row>
    <row r="698" spans="1:17" s="339" customFormat="1">
      <c r="A698" s="340"/>
      <c r="B698" s="340"/>
      <c r="D698" s="340"/>
      <c r="E698" s="340"/>
      <c r="O698" s="341"/>
      <c r="P698" s="341"/>
      <c r="Q698" s="335"/>
    </row>
    <row r="699" spans="1:17" s="339" customFormat="1">
      <c r="A699" s="340"/>
      <c r="B699" s="340"/>
      <c r="D699" s="340"/>
      <c r="E699" s="340"/>
      <c r="O699" s="341"/>
      <c r="P699" s="341"/>
      <c r="Q699" s="335"/>
    </row>
    <row r="700" spans="1:17" s="339" customFormat="1">
      <c r="A700" s="340"/>
      <c r="B700" s="340"/>
      <c r="D700" s="340"/>
      <c r="E700" s="340"/>
      <c r="O700" s="341"/>
      <c r="P700" s="341"/>
      <c r="Q700" s="335"/>
    </row>
    <row r="701" spans="1:17" s="339" customFormat="1">
      <c r="A701" s="340"/>
      <c r="B701" s="340"/>
      <c r="D701" s="340"/>
      <c r="E701" s="340"/>
      <c r="O701" s="341"/>
      <c r="P701" s="341"/>
      <c r="Q701" s="335"/>
    </row>
    <row r="702" spans="1:17" s="339" customFormat="1">
      <c r="A702" s="340"/>
      <c r="B702" s="340"/>
      <c r="D702" s="340"/>
      <c r="E702" s="340"/>
      <c r="O702" s="341"/>
      <c r="P702" s="341"/>
      <c r="Q702" s="335"/>
    </row>
    <row r="703" spans="1:17" s="339" customFormat="1">
      <c r="A703" s="340"/>
      <c r="B703" s="340"/>
      <c r="D703" s="340"/>
      <c r="E703" s="340"/>
      <c r="O703" s="341"/>
      <c r="P703" s="341"/>
      <c r="Q703" s="335"/>
    </row>
    <row r="704" spans="1:17" s="339" customFormat="1">
      <c r="A704" s="340"/>
      <c r="B704" s="340"/>
      <c r="D704" s="340"/>
      <c r="E704" s="340"/>
      <c r="O704" s="341"/>
      <c r="P704" s="341"/>
      <c r="Q704" s="335"/>
    </row>
    <row r="705" spans="1:17" s="339" customFormat="1">
      <c r="A705" s="340"/>
      <c r="B705" s="340"/>
      <c r="D705" s="340"/>
      <c r="E705" s="340"/>
      <c r="O705" s="341"/>
      <c r="P705" s="341"/>
      <c r="Q705" s="335"/>
    </row>
    <row r="706" spans="1:17" s="339" customFormat="1">
      <c r="A706" s="340"/>
      <c r="B706" s="340"/>
      <c r="D706" s="340"/>
      <c r="E706" s="340"/>
      <c r="O706" s="341"/>
      <c r="P706" s="341"/>
      <c r="Q706" s="335"/>
    </row>
    <row r="707" spans="1:17" s="339" customFormat="1">
      <c r="A707" s="340"/>
      <c r="B707" s="340"/>
      <c r="D707" s="340"/>
      <c r="E707" s="340"/>
      <c r="O707" s="341"/>
      <c r="P707" s="341"/>
      <c r="Q707" s="335"/>
    </row>
    <row r="708" spans="1:17" s="339" customFormat="1">
      <c r="A708" s="340"/>
      <c r="B708" s="340"/>
      <c r="D708" s="340"/>
      <c r="E708" s="340"/>
      <c r="O708" s="341"/>
      <c r="P708" s="341"/>
      <c r="Q708" s="335"/>
    </row>
    <row r="709" spans="1:17" s="339" customFormat="1">
      <c r="A709" s="340"/>
      <c r="B709" s="340"/>
      <c r="D709" s="340"/>
      <c r="E709" s="340"/>
      <c r="O709" s="341"/>
      <c r="P709" s="341"/>
      <c r="Q709" s="335"/>
    </row>
    <row r="710" spans="1:17" s="339" customFormat="1">
      <c r="A710" s="340"/>
      <c r="B710" s="340"/>
      <c r="D710" s="340"/>
      <c r="E710" s="340"/>
      <c r="O710" s="341"/>
      <c r="P710" s="341"/>
      <c r="Q710" s="335"/>
    </row>
    <row r="711" spans="1:17" s="339" customFormat="1">
      <c r="A711" s="340"/>
      <c r="B711" s="340"/>
      <c r="D711" s="340"/>
      <c r="E711" s="340"/>
      <c r="O711" s="341"/>
      <c r="P711" s="341"/>
      <c r="Q711" s="335"/>
    </row>
    <row r="712" spans="1:17" s="339" customFormat="1">
      <c r="A712" s="340"/>
      <c r="B712" s="340"/>
      <c r="D712" s="340"/>
      <c r="E712" s="340"/>
      <c r="O712" s="341"/>
      <c r="P712" s="341"/>
      <c r="Q712" s="335"/>
    </row>
    <row r="713" spans="1:17" s="339" customFormat="1">
      <c r="A713" s="340"/>
      <c r="B713" s="340"/>
      <c r="D713" s="340"/>
      <c r="E713" s="340"/>
      <c r="O713" s="341"/>
      <c r="P713" s="341"/>
      <c r="Q713" s="335"/>
    </row>
    <row r="714" spans="1:17" s="339" customFormat="1">
      <c r="A714" s="340"/>
      <c r="B714" s="340"/>
      <c r="D714" s="340"/>
      <c r="E714" s="340"/>
      <c r="O714" s="341"/>
      <c r="P714" s="341"/>
      <c r="Q714" s="335"/>
    </row>
    <row r="715" spans="1:17" s="339" customFormat="1">
      <c r="A715" s="340"/>
      <c r="B715" s="340"/>
      <c r="D715" s="340"/>
      <c r="E715" s="340"/>
      <c r="O715" s="341"/>
      <c r="P715" s="341"/>
      <c r="Q715" s="335"/>
    </row>
    <row r="716" spans="1:17" s="339" customFormat="1">
      <c r="A716" s="340"/>
      <c r="B716" s="340"/>
      <c r="D716" s="340"/>
      <c r="E716" s="340"/>
      <c r="O716" s="341"/>
      <c r="P716" s="341"/>
      <c r="Q716" s="335"/>
    </row>
    <row r="717" spans="1:17" s="339" customFormat="1">
      <c r="A717" s="340"/>
      <c r="B717" s="340"/>
      <c r="D717" s="340"/>
      <c r="E717" s="340"/>
      <c r="O717" s="341"/>
      <c r="P717" s="341"/>
      <c r="Q717" s="335"/>
    </row>
    <row r="718" spans="1:17" s="339" customFormat="1">
      <c r="A718" s="340"/>
      <c r="B718" s="340"/>
      <c r="D718" s="340"/>
      <c r="E718" s="340"/>
      <c r="O718" s="341"/>
      <c r="P718" s="341"/>
      <c r="Q718" s="335"/>
    </row>
    <row r="719" spans="1:17" s="339" customFormat="1">
      <c r="A719" s="340"/>
      <c r="B719" s="340"/>
      <c r="D719" s="340"/>
      <c r="E719" s="340"/>
      <c r="O719" s="341"/>
      <c r="P719" s="341"/>
      <c r="Q719" s="335"/>
    </row>
    <row r="720" spans="1:17" s="339" customFormat="1">
      <c r="A720" s="340"/>
      <c r="B720" s="340"/>
      <c r="D720" s="340"/>
      <c r="E720" s="340"/>
      <c r="O720" s="341"/>
      <c r="P720" s="341"/>
      <c r="Q720" s="335"/>
    </row>
    <row r="721" spans="1:17" s="339" customFormat="1">
      <c r="A721" s="340"/>
      <c r="B721" s="340"/>
      <c r="D721" s="340"/>
      <c r="E721" s="340"/>
      <c r="O721" s="341"/>
      <c r="P721" s="341"/>
      <c r="Q721" s="335"/>
    </row>
    <row r="722" spans="1:17" s="339" customFormat="1">
      <c r="A722" s="340"/>
      <c r="B722" s="340"/>
      <c r="D722" s="340"/>
      <c r="E722" s="340"/>
      <c r="O722" s="341"/>
      <c r="P722" s="341"/>
      <c r="Q722" s="335"/>
    </row>
    <row r="723" spans="1:17" s="339" customFormat="1">
      <c r="A723" s="340"/>
      <c r="B723" s="340"/>
      <c r="D723" s="340"/>
      <c r="E723" s="340"/>
      <c r="O723" s="341"/>
      <c r="P723" s="341"/>
      <c r="Q723" s="335"/>
    </row>
    <row r="724" spans="1:17" s="339" customFormat="1">
      <c r="A724" s="340"/>
      <c r="B724" s="340"/>
      <c r="D724" s="340"/>
      <c r="E724" s="340"/>
      <c r="O724" s="341"/>
      <c r="P724" s="341"/>
      <c r="Q724" s="335"/>
    </row>
    <row r="725" spans="1:17" s="339" customFormat="1">
      <c r="A725" s="340"/>
      <c r="B725" s="340"/>
      <c r="D725" s="340"/>
      <c r="E725" s="340"/>
      <c r="O725" s="341"/>
      <c r="P725" s="341"/>
      <c r="Q725" s="335"/>
    </row>
    <row r="726" spans="1:17" s="339" customFormat="1">
      <c r="A726" s="340"/>
      <c r="B726" s="340"/>
      <c r="D726" s="340"/>
      <c r="E726" s="340"/>
      <c r="O726" s="341"/>
      <c r="P726" s="341"/>
      <c r="Q726" s="335"/>
    </row>
    <row r="727" spans="1:17" s="339" customFormat="1">
      <c r="A727" s="340"/>
      <c r="B727" s="340"/>
      <c r="D727" s="340"/>
      <c r="E727" s="340"/>
      <c r="O727" s="341"/>
      <c r="P727" s="341"/>
      <c r="Q727" s="335"/>
    </row>
    <row r="728" spans="1:17" s="339" customFormat="1">
      <c r="A728" s="340"/>
      <c r="B728" s="340"/>
      <c r="D728" s="340"/>
      <c r="E728" s="340"/>
      <c r="O728" s="341"/>
      <c r="P728" s="341"/>
      <c r="Q728" s="335"/>
    </row>
    <row r="729" spans="1:17" s="339" customFormat="1">
      <c r="A729" s="340"/>
      <c r="B729" s="340"/>
      <c r="D729" s="340"/>
      <c r="E729" s="340"/>
      <c r="O729" s="341"/>
      <c r="P729" s="341"/>
      <c r="Q729" s="335"/>
    </row>
    <row r="730" spans="1:17" s="339" customFormat="1">
      <c r="A730" s="340"/>
      <c r="B730" s="340"/>
      <c r="D730" s="340"/>
      <c r="E730" s="340"/>
      <c r="O730" s="341"/>
      <c r="P730" s="341"/>
      <c r="Q730" s="335"/>
    </row>
    <row r="731" spans="1:17" s="339" customFormat="1">
      <c r="A731" s="340"/>
      <c r="B731" s="340"/>
      <c r="D731" s="340"/>
      <c r="E731" s="340"/>
      <c r="O731" s="341"/>
      <c r="P731" s="341"/>
      <c r="Q731" s="335"/>
    </row>
    <row r="732" spans="1:17" s="339" customFormat="1">
      <c r="A732" s="340"/>
      <c r="B732" s="340"/>
      <c r="D732" s="340"/>
      <c r="E732" s="340"/>
      <c r="O732" s="341"/>
      <c r="P732" s="341"/>
      <c r="Q732" s="335"/>
    </row>
    <row r="733" spans="1:17" s="339" customFormat="1">
      <c r="A733" s="340"/>
      <c r="B733" s="340"/>
      <c r="D733" s="340"/>
      <c r="E733" s="340"/>
      <c r="O733" s="341"/>
      <c r="P733" s="341"/>
      <c r="Q733" s="335"/>
    </row>
    <row r="734" spans="1:17" s="339" customFormat="1">
      <c r="A734" s="340"/>
      <c r="B734" s="340"/>
      <c r="D734" s="340"/>
      <c r="E734" s="340"/>
      <c r="O734" s="341"/>
      <c r="P734" s="341"/>
      <c r="Q734" s="335"/>
    </row>
    <row r="735" spans="1:17" s="339" customFormat="1">
      <c r="A735" s="340"/>
      <c r="B735" s="340"/>
      <c r="D735" s="340"/>
      <c r="E735" s="340"/>
      <c r="O735" s="341"/>
      <c r="P735" s="341"/>
      <c r="Q735" s="335"/>
    </row>
    <row r="736" spans="1:17" s="339" customFormat="1">
      <c r="A736" s="340"/>
      <c r="B736" s="340"/>
      <c r="D736" s="340"/>
      <c r="E736" s="340"/>
      <c r="O736" s="341"/>
      <c r="P736" s="341"/>
      <c r="Q736" s="335"/>
    </row>
    <row r="737" spans="1:17" s="339" customFormat="1">
      <c r="A737" s="340"/>
      <c r="B737" s="340"/>
      <c r="D737" s="340"/>
      <c r="E737" s="340"/>
      <c r="O737" s="341"/>
      <c r="P737" s="341"/>
      <c r="Q737" s="335"/>
    </row>
    <row r="738" spans="1:17" s="339" customFormat="1">
      <c r="A738" s="340"/>
      <c r="B738" s="340"/>
      <c r="D738" s="340"/>
      <c r="E738" s="340"/>
      <c r="O738" s="341"/>
      <c r="P738" s="341"/>
      <c r="Q738" s="335"/>
    </row>
    <row r="739" spans="1:17" s="339" customFormat="1">
      <c r="A739" s="340"/>
      <c r="B739" s="340"/>
      <c r="D739" s="340"/>
      <c r="E739" s="340"/>
      <c r="O739" s="341"/>
      <c r="P739" s="341"/>
      <c r="Q739" s="335"/>
    </row>
    <row r="740" spans="1:17" s="339" customFormat="1">
      <c r="A740" s="340"/>
      <c r="B740" s="340"/>
      <c r="D740" s="340"/>
      <c r="E740" s="340"/>
      <c r="O740" s="341"/>
      <c r="P740" s="341"/>
      <c r="Q740" s="335"/>
    </row>
    <row r="741" spans="1:17" s="339" customFormat="1">
      <c r="A741" s="340"/>
      <c r="B741" s="340"/>
      <c r="D741" s="340"/>
      <c r="E741" s="340"/>
      <c r="O741" s="341"/>
      <c r="P741" s="341"/>
      <c r="Q741" s="335"/>
    </row>
    <row r="742" spans="1:17" s="339" customFormat="1">
      <c r="A742" s="340"/>
      <c r="B742" s="340"/>
      <c r="D742" s="340"/>
      <c r="E742" s="340"/>
      <c r="O742" s="341"/>
      <c r="P742" s="341"/>
      <c r="Q742" s="335"/>
    </row>
    <row r="743" spans="1:17" s="339" customFormat="1">
      <c r="A743" s="340"/>
      <c r="B743" s="340"/>
      <c r="D743" s="340"/>
      <c r="E743" s="340"/>
      <c r="O743" s="341"/>
      <c r="P743" s="341"/>
      <c r="Q743" s="335"/>
    </row>
    <row r="744" spans="1:17" s="339" customFormat="1">
      <c r="A744" s="340"/>
      <c r="B744" s="340"/>
      <c r="D744" s="340"/>
      <c r="E744" s="340"/>
      <c r="O744" s="341"/>
      <c r="P744" s="341"/>
      <c r="Q744" s="335"/>
    </row>
    <row r="745" spans="1:17" s="339" customFormat="1">
      <c r="A745" s="340"/>
      <c r="B745" s="340"/>
      <c r="D745" s="340"/>
      <c r="E745" s="340"/>
      <c r="O745" s="341"/>
      <c r="P745" s="341"/>
      <c r="Q745" s="335"/>
    </row>
    <row r="746" spans="1:17" s="339" customFormat="1">
      <c r="A746" s="340"/>
      <c r="B746" s="340"/>
      <c r="D746" s="340"/>
      <c r="E746" s="340"/>
      <c r="O746" s="341"/>
      <c r="P746" s="341"/>
      <c r="Q746" s="335"/>
    </row>
    <row r="747" spans="1:17" s="339" customFormat="1">
      <c r="A747" s="340"/>
      <c r="B747" s="340"/>
      <c r="D747" s="340"/>
      <c r="E747" s="340"/>
      <c r="O747" s="341"/>
      <c r="P747" s="341"/>
      <c r="Q747" s="335"/>
    </row>
    <row r="748" spans="1:17" s="339" customFormat="1">
      <c r="A748" s="340"/>
      <c r="B748" s="340"/>
      <c r="D748" s="340"/>
      <c r="E748" s="340"/>
      <c r="O748" s="341"/>
      <c r="P748" s="341"/>
      <c r="Q748" s="335"/>
    </row>
    <row r="749" spans="1:17" s="339" customFormat="1">
      <c r="A749" s="340"/>
      <c r="B749" s="340"/>
      <c r="D749" s="340"/>
      <c r="E749" s="340"/>
      <c r="O749" s="341"/>
      <c r="P749" s="341"/>
      <c r="Q749" s="335"/>
    </row>
    <row r="750" spans="1:17" s="339" customFormat="1">
      <c r="A750" s="340"/>
      <c r="B750" s="340"/>
      <c r="D750" s="340"/>
      <c r="E750" s="340"/>
      <c r="O750" s="341"/>
      <c r="P750" s="341"/>
      <c r="Q750" s="335"/>
    </row>
    <row r="751" spans="1:17" s="339" customFormat="1">
      <c r="A751" s="340"/>
      <c r="B751" s="340"/>
      <c r="D751" s="340"/>
      <c r="E751" s="340"/>
      <c r="O751" s="341"/>
      <c r="P751" s="341"/>
      <c r="Q751" s="335"/>
    </row>
    <row r="752" spans="1:17" s="339" customFormat="1">
      <c r="A752" s="340"/>
      <c r="B752" s="340"/>
      <c r="D752" s="340"/>
      <c r="E752" s="340"/>
      <c r="O752" s="341"/>
      <c r="P752" s="341"/>
      <c r="Q752" s="335"/>
    </row>
    <row r="753" spans="1:17" s="339" customFormat="1">
      <c r="A753" s="340"/>
      <c r="B753" s="340"/>
      <c r="D753" s="340"/>
      <c r="E753" s="340"/>
      <c r="O753" s="341"/>
      <c r="P753" s="341"/>
      <c r="Q753" s="335"/>
    </row>
    <row r="754" spans="1:17" s="339" customFormat="1">
      <c r="A754" s="340"/>
      <c r="B754" s="340"/>
      <c r="D754" s="340"/>
      <c r="E754" s="340"/>
      <c r="O754" s="341"/>
      <c r="P754" s="341"/>
      <c r="Q754" s="335"/>
    </row>
    <row r="755" spans="1:17" s="339" customFormat="1">
      <c r="A755" s="340"/>
      <c r="B755" s="340"/>
      <c r="D755" s="340"/>
      <c r="E755" s="340"/>
      <c r="O755" s="341"/>
      <c r="P755" s="341"/>
      <c r="Q755" s="335"/>
    </row>
    <row r="756" spans="1:17" s="339" customFormat="1">
      <c r="A756" s="340"/>
      <c r="B756" s="340"/>
      <c r="D756" s="340"/>
      <c r="E756" s="340"/>
      <c r="O756" s="341"/>
      <c r="P756" s="341"/>
      <c r="Q756" s="335"/>
    </row>
    <row r="757" spans="1:17" s="339" customFormat="1">
      <c r="A757" s="340"/>
      <c r="B757" s="340"/>
      <c r="D757" s="340"/>
      <c r="E757" s="340"/>
      <c r="O757" s="341"/>
      <c r="P757" s="341"/>
      <c r="Q757" s="335"/>
    </row>
    <row r="758" spans="1:17" s="339" customFormat="1">
      <c r="A758" s="340"/>
      <c r="B758" s="340"/>
      <c r="D758" s="340"/>
      <c r="E758" s="340"/>
      <c r="O758" s="341"/>
      <c r="P758" s="341"/>
      <c r="Q758" s="335"/>
    </row>
    <row r="759" spans="1:17" s="339" customFormat="1">
      <c r="A759" s="340"/>
      <c r="B759" s="340"/>
      <c r="D759" s="340"/>
      <c r="E759" s="340"/>
      <c r="O759" s="341"/>
      <c r="P759" s="341"/>
      <c r="Q759" s="335"/>
    </row>
    <row r="760" spans="1:17" s="339" customFormat="1">
      <c r="A760" s="340"/>
      <c r="B760" s="340"/>
      <c r="D760" s="340"/>
      <c r="E760" s="340"/>
      <c r="O760" s="341"/>
      <c r="P760" s="341"/>
      <c r="Q760" s="335"/>
    </row>
    <row r="761" spans="1:17" s="339" customFormat="1">
      <c r="A761" s="340"/>
      <c r="B761" s="340"/>
      <c r="D761" s="340"/>
      <c r="E761" s="340"/>
      <c r="O761" s="341"/>
      <c r="P761" s="341"/>
      <c r="Q761" s="335"/>
    </row>
    <row r="762" spans="1:17" s="339" customFormat="1">
      <c r="A762" s="340"/>
      <c r="B762" s="340"/>
      <c r="D762" s="340"/>
      <c r="E762" s="340"/>
      <c r="O762" s="341"/>
      <c r="P762" s="341"/>
      <c r="Q762" s="335"/>
    </row>
    <row r="763" spans="1:17" s="339" customFormat="1">
      <c r="A763" s="340"/>
      <c r="B763" s="340"/>
      <c r="D763" s="340"/>
      <c r="E763" s="340"/>
      <c r="O763" s="341"/>
      <c r="P763" s="341"/>
      <c r="Q763" s="335"/>
    </row>
    <row r="764" spans="1:17" s="339" customFormat="1">
      <c r="A764" s="340"/>
      <c r="B764" s="340"/>
      <c r="D764" s="340"/>
      <c r="E764" s="340"/>
      <c r="O764" s="341"/>
      <c r="P764" s="341"/>
      <c r="Q764" s="335"/>
    </row>
    <row r="765" spans="1:17" s="339" customFormat="1">
      <c r="A765" s="340"/>
      <c r="B765" s="340"/>
      <c r="D765" s="340"/>
      <c r="E765" s="340"/>
      <c r="O765" s="341"/>
      <c r="P765" s="341"/>
      <c r="Q765" s="335"/>
    </row>
    <row r="766" spans="1:17" s="339" customFormat="1">
      <c r="A766" s="340"/>
      <c r="B766" s="340"/>
      <c r="D766" s="340"/>
      <c r="E766" s="340"/>
      <c r="O766" s="341"/>
      <c r="P766" s="341"/>
      <c r="Q766" s="335"/>
    </row>
    <row r="767" spans="1:17" s="339" customFormat="1">
      <c r="A767" s="340"/>
      <c r="B767" s="340"/>
      <c r="D767" s="340"/>
      <c r="E767" s="340"/>
      <c r="O767" s="341"/>
      <c r="P767" s="341"/>
      <c r="Q767" s="335"/>
    </row>
    <row r="768" spans="1:17" s="339" customFormat="1">
      <c r="A768" s="340"/>
      <c r="B768" s="340"/>
      <c r="D768" s="340"/>
      <c r="E768" s="340"/>
      <c r="O768" s="341"/>
      <c r="P768" s="341"/>
      <c r="Q768" s="335"/>
    </row>
    <row r="769" spans="1:17" s="339" customFormat="1">
      <c r="A769" s="340"/>
      <c r="B769" s="340"/>
      <c r="D769" s="340"/>
      <c r="E769" s="340"/>
      <c r="O769" s="341"/>
      <c r="P769" s="341"/>
      <c r="Q769" s="335"/>
    </row>
    <row r="770" spans="1:17" s="339" customFormat="1">
      <c r="A770" s="340"/>
      <c r="B770" s="340"/>
      <c r="D770" s="340"/>
      <c r="E770" s="340"/>
      <c r="O770" s="341"/>
      <c r="P770" s="341"/>
      <c r="Q770" s="335"/>
    </row>
    <row r="771" spans="1:17" s="339" customFormat="1">
      <c r="A771" s="340"/>
      <c r="B771" s="340"/>
      <c r="D771" s="340"/>
      <c r="E771" s="340"/>
      <c r="O771" s="341"/>
      <c r="P771" s="341"/>
      <c r="Q771" s="335"/>
    </row>
    <row r="772" spans="1:17" s="339" customFormat="1">
      <c r="A772" s="340"/>
      <c r="B772" s="340"/>
      <c r="D772" s="340"/>
      <c r="E772" s="340"/>
      <c r="O772" s="341"/>
      <c r="P772" s="341"/>
      <c r="Q772" s="335"/>
    </row>
    <row r="773" spans="1:17" s="339" customFormat="1">
      <c r="A773" s="340"/>
      <c r="B773" s="340"/>
      <c r="D773" s="340"/>
      <c r="E773" s="340"/>
      <c r="O773" s="341"/>
      <c r="P773" s="341"/>
      <c r="Q773" s="335"/>
    </row>
    <row r="774" spans="1:17" s="339" customFormat="1">
      <c r="A774" s="340"/>
      <c r="B774" s="340"/>
      <c r="D774" s="340"/>
      <c r="E774" s="340"/>
      <c r="O774" s="341"/>
      <c r="P774" s="341"/>
      <c r="Q774" s="335"/>
    </row>
    <row r="775" spans="1:17" s="339" customFormat="1">
      <c r="A775" s="340"/>
      <c r="B775" s="340"/>
      <c r="D775" s="340"/>
      <c r="E775" s="340"/>
      <c r="O775" s="341"/>
      <c r="P775" s="341"/>
      <c r="Q775" s="335"/>
    </row>
    <row r="776" spans="1:17" s="339" customFormat="1">
      <c r="A776" s="340"/>
      <c r="B776" s="340"/>
      <c r="D776" s="340"/>
      <c r="E776" s="340"/>
      <c r="O776" s="341"/>
      <c r="P776" s="341"/>
      <c r="Q776" s="335"/>
    </row>
    <row r="777" spans="1:17" s="339" customFormat="1">
      <c r="A777" s="340"/>
      <c r="B777" s="340"/>
      <c r="D777" s="340"/>
      <c r="E777" s="340"/>
      <c r="O777" s="341"/>
      <c r="P777" s="341"/>
      <c r="Q777" s="335"/>
    </row>
    <row r="778" spans="1:17" s="339" customFormat="1">
      <c r="A778" s="340"/>
      <c r="B778" s="340"/>
      <c r="D778" s="340"/>
      <c r="E778" s="340"/>
      <c r="O778" s="341"/>
      <c r="P778" s="341"/>
      <c r="Q778" s="335"/>
    </row>
    <row r="779" spans="1:17" s="339" customFormat="1">
      <c r="A779" s="340"/>
      <c r="B779" s="340"/>
      <c r="D779" s="340"/>
      <c r="E779" s="340"/>
      <c r="O779" s="341"/>
      <c r="P779" s="341"/>
      <c r="Q779" s="335"/>
    </row>
    <row r="780" spans="1:17" s="339" customFormat="1">
      <c r="A780" s="340"/>
      <c r="B780" s="340"/>
      <c r="D780" s="340"/>
      <c r="E780" s="340"/>
      <c r="O780" s="341"/>
      <c r="P780" s="341"/>
      <c r="Q780" s="335"/>
    </row>
    <row r="781" spans="1:17" s="339" customFormat="1">
      <c r="A781" s="340"/>
      <c r="B781" s="340"/>
      <c r="D781" s="340"/>
      <c r="E781" s="340"/>
      <c r="O781" s="341"/>
      <c r="P781" s="341"/>
      <c r="Q781" s="335"/>
    </row>
    <row r="782" spans="1:17" s="339" customFormat="1">
      <c r="A782" s="340"/>
      <c r="B782" s="340"/>
      <c r="D782" s="340"/>
      <c r="E782" s="340"/>
      <c r="O782" s="341"/>
      <c r="P782" s="341"/>
      <c r="Q782" s="335"/>
    </row>
    <row r="783" spans="1:17" s="339" customFormat="1">
      <c r="A783" s="340"/>
      <c r="B783" s="340"/>
      <c r="D783" s="340"/>
      <c r="E783" s="340"/>
      <c r="O783" s="341"/>
      <c r="P783" s="341"/>
      <c r="Q783" s="335"/>
    </row>
    <row r="784" spans="1:17" s="339" customFormat="1">
      <c r="A784" s="340"/>
      <c r="B784" s="340"/>
      <c r="D784" s="340"/>
      <c r="E784" s="340"/>
      <c r="O784" s="341"/>
      <c r="P784" s="341"/>
      <c r="Q784" s="335"/>
    </row>
    <row r="785" spans="1:17" s="339" customFormat="1">
      <c r="A785" s="340"/>
      <c r="B785" s="340"/>
      <c r="D785" s="340"/>
      <c r="E785" s="340"/>
      <c r="O785" s="341"/>
      <c r="P785" s="341"/>
      <c r="Q785" s="335"/>
    </row>
    <row r="786" spans="1:17" s="339" customFormat="1">
      <c r="A786" s="340"/>
      <c r="B786" s="340"/>
      <c r="D786" s="340"/>
      <c r="E786" s="340"/>
      <c r="O786" s="341"/>
      <c r="P786" s="341"/>
      <c r="Q786" s="335"/>
    </row>
    <row r="787" spans="1:17" s="339" customFormat="1">
      <c r="A787" s="340"/>
      <c r="B787" s="340"/>
      <c r="D787" s="340"/>
      <c r="E787" s="340"/>
      <c r="O787" s="341"/>
      <c r="P787" s="341"/>
      <c r="Q787" s="335"/>
    </row>
    <row r="788" spans="1:17" s="339" customFormat="1">
      <c r="A788" s="340"/>
      <c r="B788" s="340"/>
      <c r="D788" s="340"/>
      <c r="E788" s="340"/>
      <c r="O788" s="341"/>
      <c r="P788" s="341"/>
      <c r="Q788" s="335"/>
    </row>
    <row r="789" spans="1:17" s="339" customFormat="1">
      <c r="A789" s="340"/>
      <c r="B789" s="340"/>
      <c r="D789" s="340"/>
      <c r="E789" s="340"/>
      <c r="O789" s="341"/>
      <c r="P789" s="341"/>
      <c r="Q789" s="335"/>
    </row>
    <row r="790" spans="1:17" s="339" customFormat="1">
      <c r="A790" s="340"/>
      <c r="B790" s="340"/>
      <c r="D790" s="340"/>
      <c r="E790" s="340"/>
      <c r="O790" s="341"/>
      <c r="P790" s="341"/>
      <c r="Q790" s="335"/>
    </row>
    <row r="791" spans="1:17" s="339" customFormat="1">
      <c r="A791" s="340"/>
      <c r="B791" s="340"/>
      <c r="D791" s="340"/>
      <c r="E791" s="340"/>
      <c r="O791" s="341"/>
      <c r="P791" s="341"/>
      <c r="Q791" s="335"/>
    </row>
    <row r="792" spans="1:17" s="339" customFormat="1">
      <c r="A792" s="340"/>
      <c r="B792" s="340"/>
      <c r="D792" s="340"/>
      <c r="E792" s="340"/>
      <c r="O792" s="341"/>
      <c r="P792" s="341"/>
      <c r="Q792" s="335"/>
    </row>
    <row r="793" spans="1:17" s="339" customFormat="1">
      <c r="A793" s="340"/>
      <c r="B793" s="340"/>
      <c r="D793" s="340"/>
      <c r="E793" s="340"/>
      <c r="O793" s="341"/>
      <c r="P793" s="341"/>
      <c r="Q793" s="335"/>
    </row>
    <row r="794" spans="1:17" s="339" customFormat="1">
      <c r="A794" s="340"/>
      <c r="B794" s="340"/>
      <c r="D794" s="340"/>
      <c r="E794" s="340"/>
      <c r="O794" s="341"/>
      <c r="P794" s="341"/>
      <c r="Q794" s="335"/>
    </row>
    <row r="795" spans="1:17" s="339" customFormat="1">
      <c r="A795" s="340"/>
      <c r="B795" s="340"/>
      <c r="D795" s="340"/>
      <c r="E795" s="340"/>
      <c r="O795" s="341"/>
      <c r="P795" s="341"/>
      <c r="Q795" s="335"/>
    </row>
    <row r="796" spans="1:17" s="339" customFormat="1">
      <c r="A796" s="340"/>
      <c r="B796" s="340"/>
      <c r="D796" s="340"/>
      <c r="E796" s="340"/>
      <c r="O796" s="341"/>
      <c r="P796" s="341"/>
      <c r="Q796" s="335"/>
    </row>
    <row r="797" spans="1:17" s="339" customFormat="1">
      <c r="A797" s="340"/>
      <c r="B797" s="340"/>
      <c r="D797" s="340"/>
      <c r="E797" s="340"/>
      <c r="O797" s="341"/>
      <c r="P797" s="341"/>
      <c r="Q797" s="335"/>
    </row>
    <row r="798" spans="1:17" s="339" customFormat="1">
      <c r="A798" s="340"/>
      <c r="B798" s="340"/>
      <c r="D798" s="340"/>
      <c r="E798" s="340"/>
      <c r="O798" s="341"/>
      <c r="P798" s="341"/>
      <c r="Q798" s="335"/>
    </row>
    <row r="799" spans="1:17" s="339" customFormat="1">
      <c r="A799" s="340"/>
      <c r="B799" s="340"/>
      <c r="D799" s="340"/>
      <c r="E799" s="340"/>
      <c r="O799" s="341"/>
      <c r="P799" s="341"/>
      <c r="Q799" s="335"/>
    </row>
    <row r="800" spans="1:17" s="339" customFormat="1">
      <c r="A800" s="340"/>
      <c r="B800" s="340"/>
      <c r="D800" s="340"/>
      <c r="E800" s="340"/>
      <c r="O800" s="341"/>
      <c r="P800" s="341"/>
      <c r="Q800" s="335"/>
    </row>
    <row r="801" spans="1:17" s="339" customFormat="1">
      <c r="A801" s="340"/>
      <c r="B801" s="340"/>
      <c r="D801" s="340"/>
      <c r="E801" s="340"/>
      <c r="O801" s="341"/>
      <c r="P801" s="341"/>
      <c r="Q801" s="335"/>
    </row>
    <row r="802" spans="1:17" s="339" customFormat="1">
      <c r="A802" s="340"/>
      <c r="B802" s="340"/>
      <c r="D802" s="340"/>
      <c r="E802" s="340"/>
      <c r="O802" s="341"/>
      <c r="P802" s="341"/>
      <c r="Q802" s="335"/>
    </row>
    <row r="803" spans="1:17" s="339" customFormat="1">
      <c r="A803" s="340"/>
      <c r="B803" s="340"/>
      <c r="D803" s="340"/>
      <c r="E803" s="340"/>
      <c r="O803" s="341"/>
      <c r="P803" s="341"/>
      <c r="Q803" s="335"/>
    </row>
    <row r="804" spans="1:17" s="339" customFormat="1">
      <c r="A804" s="340"/>
      <c r="B804" s="340"/>
      <c r="D804" s="340"/>
      <c r="E804" s="340"/>
      <c r="O804" s="341"/>
      <c r="P804" s="341"/>
      <c r="Q804" s="335"/>
    </row>
    <row r="805" spans="1:17" s="339" customFormat="1">
      <c r="A805" s="340"/>
      <c r="B805" s="340"/>
      <c r="D805" s="340"/>
      <c r="E805" s="340"/>
      <c r="O805" s="341"/>
      <c r="P805" s="341"/>
      <c r="Q805" s="335"/>
    </row>
    <row r="806" spans="1:17" s="339" customFormat="1">
      <c r="A806" s="340"/>
      <c r="B806" s="340"/>
      <c r="D806" s="340"/>
      <c r="E806" s="340"/>
      <c r="O806" s="341"/>
      <c r="P806" s="341"/>
      <c r="Q806" s="335"/>
    </row>
    <row r="807" spans="1:17" s="339" customFormat="1">
      <c r="A807" s="340"/>
      <c r="B807" s="340"/>
      <c r="D807" s="340"/>
      <c r="E807" s="340"/>
      <c r="O807" s="341"/>
      <c r="P807" s="341"/>
      <c r="Q807" s="335"/>
    </row>
    <row r="808" spans="1:17" s="339" customFormat="1">
      <c r="A808" s="340"/>
      <c r="B808" s="340"/>
      <c r="D808" s="340"/>
      <c r="E808" s="340"/>
      <c r="O808" s="341"/>
      <c r="P808" s="341"/>
      <c r="Q808" s="335"/>
    </row>
    <row r="809" spans="1:17" s="339" customFormat="1">
      <c r="A809" s="340"/>
      <c r="B809" s="340"/>
      <c r="D809" s="340"/>
      <c r="E809" s="340"/>
      <c r="O809" s="341"/>
      <c r="P809" s="341"/>
      <c r="Q809" s="335"/>
    </row>
    <row r="810" spans="1:17" s="339" customFormat="1">
      <c r="A810" s="340"/>
      <c r="B810" s="340"/>
      <c r="D810" s="340"/>
      <c r="E810" s="340"/>
      <c r="O810" s="341"/>
      <c r="P810" s="341"/>
      <c r="Q810" s="335"/>
    </row>
    <row r="811" spans="1:17" s="339" customFormat="1">
      <c r="A811" s="340"/>
      <c r="B811" s="340"/>
      <c r="D811" s="340"/>
      <c r="E811" s="340"/>
      <c r="O811" s="341"/>
      <c r="P811" s="341"/>
      <c r="Q811" s="335"/>
    </row>
    <row r="812" spans="1:17" s="339" customFormat="1">
      <c r="A812" s="340"/>
      <c r="B812" s="340"/>
      <c r="D812" s="340"/>
      <c r="E812" s="340"/>
      <c r="O812" s="341"/>
      <c r="P812" s="341"/>
      <c r="Q812" s="335"/>
    </row>
    <row r="813" spans="1:17" s="339" customFormat="1">
      <c r="A813" s="340"/>
      <c r="B813" s="340"/>
      <c r="D813" s="340"/>
      <c r="E813" s="340"/>
      <c r="O813" s="341"/>
      <c r="P813" s="341"/>
      <c r="Q813" s="335"/>
    </row>
    <row r="814" spans="1:17" s="339" customFormat="1">
      <c r="A814" s="340"/>
      <c r="B814" s="340"/>
      <c r="D814" s="340"/>
      <c r="E814" s="340"/>
      <c r="O814" s="341"/>
      <c r="P814" s="341"/>
      <c r="Q814" s="335"/>
    </row>
    <row r="815" spans="1:17" s="339" customFormat="1">
      <c r="A815" s="340"/>
      <c r="B815" s="340"/>
      <c r="D815" s="340"/>
      <c r="E815" s="340"/>
      <c r="O815" s="341"/>
      <c r="P815" s="341"/>
      <c r="Q815" s="335"/>
    </row>
    <row r="816" spans="1:17" s="339" customFormat="1">
      <c r="A816" s="340"/>
      <c r="B816" s="340"/>
      <c r="D816" s="340"/>
      <c r="E816" s="340"/>
      <c r="O816" s="341"/>
      <c r="P816" s="341"/>
      <c r="Q816" s="335"/>
    </row>
    <row r="817" spans="1:17" s="339" customFormat="1">
      <c r="A817" s="340"/>
      <c r="B817" s="340"/>
      <c r="D817" s="340"/>
      <c r="E817" s="340"/>
      <c r="O817" s="341"/>
      <c r="P817" s="341"/>
      <c r="Q817" s="335"/>
    </row>
    <row r="818" spans="1:17" s="339" customFormat="1">
      <c r="A818" s="340"/>
      <c r="B818" s="340"/>
      <c r="D818" s="340"/>
      <c r="E818" s="340"/>
      <c r="O818" s="341"/>
      <c r="P818" s="341"/>
      <c r="Q818" s="335"/>
    </row>
    <row r="819" spans="1:17" s="339" customFormat="1">
      <c r="A819" s="340"/>
      <c r="B819" s="340"/>
      <c r="D819" s="340"/>
      <c r="E819" s="340"/>
      <c r="O819" s="341"/>
      <c r="P819" s="341"/>
      <c r="Q819" s="335"/>
    </row>
    <row r="820" spans="1:17" s="339" customFormat="1">
      <c r="A820" s="340"/>
      <c r="B820" s="340"/>
      <c r="D820" s="340"/>
      <c r="E820" s="340"/>
      <c r="O820" s="341"/>
      <c r="P820" s="341"/>
      <c r="Q820" s="335"/>
    </row>
    <row r="821" spans="1:17" s="339" customFormat="1">
      <c r="A821" s="340"/>
      <c r="B821" s="340"/>
      <c r="D821" s="340"/>
      <c r="E821" s="340"/>
      <c r="O821" s="341"/>
      <c r="P821" s="341"/>
      <c r="Q821" s="335"/>
    </row>
    <row r="822" spans="1:17" s="339" customFormat="1">
      <c r="A822" s="340"/>
      <c r="B822" s="340"/>
      <c r="D822" s="340"/>
      <c r="E822" s="340"/>
      <c r="O822" s="341"/>
      <c r="P822" s="341"/>
      <c r="Q822" s="335"/>
    </row>
    <row r="823" spans="1:17" s="339" customFormat="1">
      <c r="A823" s="340"/>
      <c r="B823" s="340"/>
      <c r="D823" s="340"/>
      <c r="E823" s="340"/>
      <c r="O823" s="341"/>
      <c r="P823" s="341"/>
      <c r="Q823" s="335"/>
    </row>
    <row r="824" spans="1:17" s="339" customFormat="1">
      <c r="A824" s="340"/>
      <c r="B824" s="340"/>
      <c r="D824" s="340"/>
      <c r="E824" s="340"/>
      <c r="O824" s="341"/>
      <c r="P824" s="341"/>
      <c r="Q824" s="335"/>
    </row>
    <row r="825" spans="1:17" s="339" customFormat="1">
      <c r="A825" s="340"/>
      <c r="B825" s="340"/>
      <c r="D825" s="340"/>
      <c r="E825" s="340"/>
      <c r="O825" s="341"/>
      <c r="P825" s="341"/>
      <c r="Q825" s="335"/>
    </row>
    <row r="826" spans="1:17" s="339" customFormat="1">
      <c r="A826" s="340"/>
      <c r="B826" s="340"/>
      <c r="D826" s="340"/>
      <c r="E826" s="340"/>
      <c r="O826" s="341"/>
      <c r="P826" s="341"/>
      <c r="Q826" s="335"/>
    </row>
    <row r="827" spans="1:17" s="339" customFormat="1">
      <c r="A827" s="340"/>
      <c r="B827" s="340"/>
      <c r="D827" s="340"/>
      <c r="E827" s="340"/>
      <c r="O827" s="341"/>
      <c r="P827" s="341"/>
      <c r="Q827" s="335"/>
    </row>
    <row r="828" spans="1:17" s="339" customFormat="1">
      <c r="A828" s="340"/>
      <c r="B828" s="340"/>
      <c r="D828" s="340"/>
      <c r="E828" s="340"/>
      <c r="O828" s="341"/>
      <c r="P828" s="341"/>
      <c r="Q828" s="335"/>
    </row>
    <row r="829" spans="1:17" s="339" customFormat="1">
      <c r="A829" s="340"/>
      <c r="B829" s="340"/>
      <c r="D829" s="340"/>
      <c r="E829" s="340"/>
      <c r="O829" s="341"/>
      <c r="P829" s="341"/>
      <c r="Q829" s="335"/>
    </row>
    <row r="830" spans="1:17" s="339" customFormat="1">
      <c r="A830" s="340"/>
      <c r="B830" s="340"/>
      <c r="D830" s="340"/>
      <c r="E830" s="340"/>
      <c r="O830" s="341"/>
      <c r="P830" s="341"/>
      <c r="Q830" s="335"/>
    </row>
    <row r="831" spans="1:17" s="339" customFormat="1">
      <c r="A831" s="340"/>
      <c r="B831" s="340"/>
      <c r="D831" s="340"/>
      <c r="E831" s="340"/>
      <c r="O831" s="341"/>
      <c r="P831" s="341"/>
      <c r="Q831" s="335"/>
    </row>
    <row r="832" spans="1:17" s="339" customFormat="1">
      <c r="A832" s="340"/>
      <c r="B832" s="340"/>
      <c r="D832" s="340"/>
      <c r="E832" s="340"/>
      <c r="O832" s="341"/>
      <c r="P832" s="341"/>
      <c r="Q832" s="335"/>
    </row>
    <row r="833" spans="1:17" s="339" customFormat="1">
      <c r="A833" s="340"/>
      <c r="B833" s="340"/>
      <c r="D833" s="340"/>
      <c r="E833" s="340"/>
      <c r="O833" s="341"/>
      <c r="P833" s="341"/>
      <c r="Q833" s="335"/>
    </row>
    <row r="834" spans="1:17" s="339" customFormat="1">
      <c r="A834" s="340"/>
      <c r="B834" s="340"/>
      <c r="D834" s="340"/>
      <c r="E834" s="340"/>
      <c r="O834" s="341"/>
      <c r="P834" s="341"/>
      <c r="Q834" s="335"/>
    </row>
    <row r="835" spans="1:17" s="339" customFormat="1">
      <c r="A835" s="340"/>
      <c r="B835" s="340"/>
      <c r="D835" s="340"/>
      <c r="E835" s="340"/>
      <c r="O835" s="341"/>
      <c r="P835" s="341"/>
      <c r="Q835" s="335"/>
    </row>
    <row r="836" spans="1:17" s="339" customFormat="1">
      <c r="A836" s="340"/>
      <c r="B836" s="340"/>
      <c r="D836" s="340"/>
      <c r="E836" s="340"/>
      <c r="O836" s="341"/>
      <c r="P836" s="341"/>
      <c r="Q836" s="335"/>
    </row>
    <row r="837" spans="1:17" s="339" customFormat="1">
      <c r="A837" s="340"/>
      <c r="B837" s="340"/>
      <c r="D837" s="340"/>
      <c r="E837" s="340"/>
      <c r="O837" s="341"/>
      <c r="P837" s="341"/>
      <c r="Q837" s="335"/>
    </row>
    <row r="838" spans="1:17" s="339" customFormat="1">
      <c r="A838" s="340"/>
      <c r="B838" s="340"/>
      <c r="D838" s="340"/>
      <c r="E838" s="340"/>
      <c r="O838" s="341"/>
      <c r="P838" s="341"/>
      <c r="Q838" s="335"/>
    </row>
    <row r="839" spans="1:17" s="339" customFormat="1">
      <c r="A839" s="340"/>
      <c r="B839" s="340"/>
      <c r="D839" s="340"/>
      <c r="E839" s="340"/>
      <c r="O839" s="341"/>
      <c r="P839" s="341"/>
      <c r="Q839" s="335"/>
    </row>
    <row r="840" spans="1:17" s="339" customFormat="1">
      <c r="A840" s="340"/>
      <c r="B840" s="340"/>
      <c r="D840" s="340"/>
      <c r="E840" s="340"/>
      <c r="O840" s="341"/>
      <c r="P840" s="341"/>
      <c r="Q840" s="335"/>
    </row>
    <row r="841" spans="1:17" s="339" customFormat="1">
      <c r="A841" s="340"/>
      <c r="B841" s="340"/>
      <c r="D841" s="340"/>
      <c r="E841" s="340"/>
      <c r="O841" s="341"/>
      <c r="P841" s="341"/>
      <c r="Q841" s="335"/>
    </row>
    <row r="842" spans="1:17" s="339" customFormat="1">
      <c r="A842" s="340"/>
      <c r="B842" s="340"/>
      <c r="D842" s="340"/>
      <c r="E842" s="340"/>
      <c r="O842" s="341"/>
      <c r="P842" s="341"/>
      <c r="Q842" s="335"/>
    </row>
    <row r="843" spans="1:17" s="339" customFormat="1">
      <c r="A843" s="340"/>
      <c r="B843" s="340"/>
      <c r="D843" s="340"/>
      <c r="E843" s="340"/>
      <c r="O843" s="341"/>
      <c r="P843" s="341"/>
      <c r="Q843" s="335"/>
    </row>
    <row r="844" spans="1:17" s="339" customFormat="1">
      <c r="A844" s="340"/>
      <c r="B844" s="340"/>
      <c r="D844" s="340"/>
      <c r="E844" s="340"/>
      <c r="O844" s="341"/>
      <c r="P844" s="341"/>
      <c r="Q844" s="335"/>
    </row>
    <row r="845" spans="1:17" s="339" customFormat="1">
      <c r="A845" s="340"/>
      <c r="B845" s="340"/>
      <c r="D845" s="340"/>
      <c r="E845" s="340"/>
      <c r="O845" s="341"/>
      <c r="P845" s="341"/>
      <c r="Q845" s="335"/>
    </row>
    <row r="846" spans="1:17" s="339" customFormat="1">
      <c r="A846" s="340"/>
      <c r="B846" s="340"/>
      <c r="D846" s="340"/>
      <c r="E846" s="340"/>
      <c r="O846" s="341"/>
      <c r="P846" s="341"/>
      <c r="Q846" s="335"/>
    </row>
    <row r="847" spans="1:17" s="339" customFormat="1">
      <c r="A847" s="340"/>
      <c r="B847" s="340"/>
      <c r="D847" s="340"/>
      <c r="E847" s="340"/>
      <c r="O847" s="341"/>
      <c r="P847" s="341"/>
      <c r="Q847" s="335"/>
    </row>
    <row r="848" spans="1:17" s="339" customFormat="1">
      <c r="A848" s="340"/>
      <c r="B848" s="340"/>
      <c r="D848" s="340"/>
      <c r="E848" s="340"/>
      <c r="O848" s="341"/>
      <c r="P848" s="341"/>
      <c r="Q848" s="335"/>
    </row>
    <row r="849" spans="1:17" s="339" customFormat="1">
      <c r="A849" s="340"/>
      <c r="B849" s="340"/>
      <c r="D849" s="340"/>
      <c r="E849" s="340"/>
      <c r="O849" s="341"/>
      <c r="P849" s="341"/>
      <c r="Q849" s="335"/>
    </row>
    <row r="850" spans="1:17" s="339" customFormat="1">
      <c r="A850" s="340"/>
      <c r="B850" s="340"/>
      <c r="D850" s="340"/>
      <c r="E850" s="340"/>
      <c r="O850" s="341"/>
      <c r="P850" s="341"/>
      <c r="Q850" s="335"/>
    </row>
    <row r="851" spans="1:17" s="339" customFormat="1">
      <c r="A851" s="340"/>
      <c r="B851" s="340"/>
      <c r="D851" s="340"/>
      <c r="E851" s="340"/>
      <c r="O851" s="341"/>
      <c r="P851" s="341"/>
      <c r="Q851" s="335"/>
    </row>
    <row r="852" spans="1:17" s="339" customFormat="1">
      <c r="A852" s="340"/>
      <c r="B852" s="340"/>
      <c r="D852" s="340"/>
      <c r="E852" s="340"/>
      <c r="O852" s="341"/>
      <c r="P852" s="341"/>
      <c r="Q852" s="335"/>
    </row>
    <row r="853" spans="1:17" s="339" customFormat="1">
      <c r="A853" s="340"/>
      <c r="B853" s="340"/>
      <c r="D853" s="340"/>
      <c r="E853" s="340"/>
      <c r="O853" s="341"/>
      <c r="P853" s="341"/>
      <c r="Q853" s="335"/>
    </row>
    <row r="854" spans="1:17" s="339" customFormat="1">
      <c r="A854" s="340"/>
      <c r="B854" s="340"/>
      <c r="D854" s="340"/>
      <c r="E854" s="340"/>
      <c r="O854" s="341"/>
      <c r="P854" s="341"/>
      <c r="Q854" s="335"/>
    </row>
    <row r="855" spans="1:17" s="339" customFormat="1">
      <c r="A855" s="340"/>
      <c r="B855" s="340"/>
      <c r="D855" s="340"/>
      <c r="E855" s="340"/>
      <c r="O855" s="341"/>
      <c r="P855" s="341"/>
      <c r="Q855" s="335"/>
    </row>
    <row r="856" spans="1:17" s="339" customFormat="1">
      <c r="A856" s="340"/>
      <c r="B856" s="340"/>
      <c r="D856" s="340"/>
      <c r="E856" s="340"/>
      <c r="O856" s="341"/>
      <c r="P856" s="341"/>
      <c r="Q856" s="335"/>
    </row>
    <row r="857" spans="1:17" s="339" customFormat="1">
      <c r="A857" s="340"/>
      <c r="B857" s="340"/>
      <c r="D857" s="340"/>
      <c r="E857" s="340"/>
      <c r="O857" s="341"/>
      <c r="P857" s="341"/>
      <c r="Q857" s="335"/>
    </row>
    <row r="858" spans="1:17" s="339" customFormat="1">
      <c r="A858" s="340"/>
      <c r="B858" s="340"/>
      <c r="D858" s="340"/>
      <c r="E858" s="340"/>
      <c r="O858" s="341"/>
      <c r="P858" s="341"/>
      <c r="Q858" s="335"/>
    </row>
    <row r="859" spans="1:17" s="339" customFormat="1">
      <c r="A859" s="340"/>
      <c r="B859" s="340"/>
      <c r="D859" s="340"/>
      <c r="E859" s="340"/>
      <c r="O859" s="341"/>
      <c r="P859" s="341"/>
      <c r="Q859" s="335"/>
    </row>
    <row r="860" spans="1:17" s="339" customFormat="1">
      <c r="A860" s="340"/>
      <c r="B860" s="340"/>
      <c r="D860" s="340"/>
      <c r="E860" s="340"/>
      <c r="O860" s="341"/>
      <c r="P860" s="341"/>
      <c r="Q860" s="335"/>
    </row>
    <row r="861" spans="1:17" s="339" customFormat="1">
      <c r="A861" s="340"/>
      <c r="B861" s="340"/>
      <c r="D861" s="340"/>
      <c r="E861" s="340"/>
      <c r="O861" s="341"/>
      <c r="P861" s="341"/>
      <c r="Q861" s="335"/>
    </row>
    <row r="862" spans="1:17" s="339" customFormat="1">
      <c r="A862" s="340"/>
      <c r="B862" s="340"/>
      <c r="D862" s="340"/>
      <c r="E862" s="340"/>
      <c r="O862" s="341"/>
      <c r="P862" s="341"/>
      <c r="Q862" s="335"/>
    </row>
    <row r="863" spans="1:17" s="339" customFormat="1">
      <c r="A863" s="340"/>
      <c r="B863" s="340"/>
      <c r="D863" s="340"/>
      <c r="E863" s="340"/>
      <c r="O863" s="341"/>
      <c r="P863" s="341"/>
      <c r="Q863" s="335"/>
    </row>
    <row r="864" spans="1:17" s="339" customFormat="1">
      <c r="A864" s="340"/>
      <c r="B864" s="340"/>
      <c r="D864" s="340"/>
      <c r="E864" s="340"/>
      <c r="O864" s="341"/>
      <c r="P864" s="341"/>
      <c r="Q864" s="335"/>
    </row>
    <row r="865" spans="1:17" s="339" customFormat="1">
      <c r="A865" s="340"/>
      <c r="B865" s="340"/>
      <c r="D865" s="340"/>
      <c r="E865" s="340"/>
      <c r="O865" s="341"/>
      <c r="P865" s="341"/>
      <c r="Q865" s="335"/>
    </row>
    <row r="866" spans="1:17" s="339" customFormat="1">
      <c r="A866" s="340"/>
      <c r="B866" s="340"/>
      <c r="D866" s="340"/>
      <c r="E866" s="340"/>
      <c r="O866" s="341"/>
      <c r="P866" s="341"/>
      <c r="Q866" s="335"/>
    </row>
    <row r="867" spans="1:17" s="339" customFormat="1">
      <c r="A867" s="340"/>
      <c r="B867" s="340"/>
      <c r="D867" s="340"/>
      <c r="E867" s="340"/>
      <c r="O867" s="341"/>
      <c r="P867" s="341"/>
      <c r="Q867" s="335"/>
    </row>
    <row r="868" spans="1:17" s="339" customFormat="1">
      <c r="A868" s="340"/>
      <c r="B868" s="340"/>
      <c r="D868" s="340"/>
      <c r="E868" s="340"/>
      <c r="O868" s="341"/>
      <c r="P868" s="341"/>
      <c r="Q868" s="335"/>
    </row>
    <row r="869" spans="1:17" s="339" customFormat="1">
      <c r="A869" s="340"/>
      <c r="B869" s="340"/>
      <c r="D869" s="340"/>
      <c r="E869" s="340"/>
      <c r="O869" s="341"/>
      <c r="P869" s="341"/>
      <c r="Q869" s="335"/>
    </row>
    <row r="870" spans="1:17" s="339" customFormat="1">
      <c r="A870" s="340"/>
      <c r="B870" s="340"/>
      <c r="D870" s="340"/>
      <c r="E870" s="340"/>
      <c r="O870" s="341"/>
      <c r="P870" s="341"/>
      <c r="Q870" s="335"/>
    </row>
    <row r="871" spans="1:17" s="339" customFormat="1">
      <c r="A871" s="340"/>
      <c r="B871" s="340"/>
      <c r="D871" s="340"/>
      <c r="E871" s="340"/>
      <c r="O871" s="341"/>
      <c r="P871" s="341"/>
      <c r="Q871" s="335"/>
    </row>
    <row r="872" spans="1:17" s="339" customFormat="1">
      <c r="A872" s="340"/>
      <c r="B872" s="340"/>
      <c r="D872" s="340"/>
      <c r="E872" s="340"/>
      <c r="O872" s="341"/>
      <c r="P872" s="341"/>
      <c r="Q872" s="335"/>
    </row>
    <row r="873" spans="1:17" s="339" customFormat="1">
      <c r="A873" s="340"/>
      <c r="B873" s="340"/>
      <c r="D873" s="340"/>
      <c r="E873" s="340"/>
      <c r="O873" s="341"/>
      <c r="P873" s="341"/>
      <c r="Q873" s="335"/>
    </row>
    <row r="874" spans="1:17" s="339" customFormat="1">
      <c r="A874" s="340"/>
      <c r="B874" s="340"/>
      <c r="D874" s="340"/>
      <c r="E874" s="340"/>
      <c r="O874" s="341"/>
      <c r="P874" s="341"/>
      <c r="Q874" s="335"/>
    </row>
    <row r="875" spans="1:17" s="339" customFormat="1">
      <c r="A875" s="340"/>
      <c r="B875" s="340"/>
      <c r="D875" s="340"/>
      <c r="E875" s="340"/>
      <c r="O875" s="341"/>
      <c r="P875" s="341"/>
      <c r="Q875" s="335"/>
    </row>
    <row r="876" spans="1:17" s="339" customFormat="1">
      <c r="A876" s="340"/>
      <c r="B876" s="340"/>
      <c r="D876" s="340"/>
      <c r="E876" s="340"/>
      <c r="O876" s="341"/>
      <c r="P876" s="341"/>
      <c r="Q876" s="335"/>
    </row>
    <row r="877" spans="1:17" s="339" customFormat="1">
      <c r="A877" s="340"/>
      <c r="B877" s="340"/>
      <c r="D877" s="340"/>
      <c r="E877" s="340"/>
      <c r="O877" s="341"/>
      <c r="P877" s="341"/>
      <c r="Q877" s="335"/>
    </row>
    <row r="878" spans="1:17" s="339" customFormat="1">
      <c r="A878" s="340"/>
      <c r="B878" s="340"/>
      <c r="D878" s="340"/>
      <c r="E878" s="340"/>
      <c r="O878" s="341"/>
      <c r="P878" s="341"/>
      <c r="Q878" s="335"/>
    </row>
    <row r="879" spans="1:17" s="339" customFormat="1">
      <c r="A879" s="340"/>
      <c r="B879" s="340"/>
      <c r="D879" s="340"/>
      <c r="E879" s="340"/>
      <c r="O879" s="341"/>
      <c r="P879" s="341"/>
      <c r="Q879" s="335"/>
    </row>
    <row r="880" spans="1:17" s="339" customFormat="1">
      <c r="A880" s="340"/>
      <c r="B880" s="340"/>
      <c r="D880" s="340"/>
      <c r="E880" s="340"/>
      <c r="O880" s="341"/>
      <c r="P880" s="341"/>
      <c r="Q880" s="335"/>
    </row>
    <row r="881" spans="1:17" s="339" customFormat="1">
      <c r="A881" s="340"/>
      <c r="B881" s="340"/>
      <c r="D881" s="340"/>
      <c r="E881" s="340"/>
      <c r="O881" s="341"/>
      <c r="P881" s="341"/>
      <c r="Q881" s="335"/>
    </row>
    <row r="882" spans="1:17" s="339" customFormat="1">
      <c r="A882" s="340"/>
      <c r="B882" s="340"/>
      <c r="D882" s="340"/>
      <c r="E882" s="340"/>
      <c r="O882" s="341"/>
      <c r="P882" s="341"/>
      <c r="Q882" s="335"/>
    </row>
    <row r="883" spans="1:17" s="339" customFormat="1">
      <c r="A883" s="340"/>
      <c r="B883" s="340"/>
      <c r="D883" s="340"/>
      <c r="E883" s="340"/>
      <c r="O883" s="341"/>
      <c r="P883" s="341"/>
      <c r="Q883" s="335"/>
    </row>
    <row r="884" spans="1:17" s="339" customFormat="1">
      <c r="A884" s="340"/>
      <c r="B884" s="340"/>
      <c r="D884" s="340"/>
      <c r="E884" s="340"/>
      <c r="O884" s="341"/>
      <c r="P884" s="341"/>
      <c r="Q884" s="335"/>
    </row>
    <row r="885" spans="1:17" s="339" customFormat="1">
      <c r="A885" s="340"/>
      <c r="B885" s="340"/>
      <c r="D885" s="340"/>
      <c r="E885" s="340"/>
      <c r="O885" s="341"/>
      <c r="P885" s="341"/>
      <c r="Q885" s="335"/>
    </row>
    <row r="886" spans="1:17" s="339" customFormat="1">
      <c r="A886" s="340"/>
      <c r="B886" s="340"/>
      <c r="D886" s="340"/>
      <c r="E886" s="340"/>
      <c r="O886" s="341"/>
      <c r="P886" s="341"/>
      <c r="Q886" s="335"/>
    </row>
    <row r="887" spans="1:17" s="339" customFormat="1">
      <c r="A887" s="340"/>
      <c r="B887" s="340"/>
      <c r="D887" s="340"/>
      <c r="E887" s="340"/>
      <c r="O887" s="341"/>
      <c r="P887" s="341"/>
      <c r="Q887" s="335"/>
    </row>
    <row r="888" spans="1:17" s="339" customFormat="1">
      <c r="A888" s="340"/>
      <c r="B888" s="340"/>
      <c r="D888" s="340"/>
      <c r="E888" s="340"/>
      <c r="O888" s="341"/>
      <c r="P888" s="341"/>
      <c r="Q888" s="335"/>
    </row>
    <row r="889" spans="1:17" s="339" customFormat="1">
      <c r="A889" s="340"/>
      <c r="B889" s="340"/>
      <c r="D889" s="340"/>
      <c r="E889" s="340"/>
      <c r="O889" s="341"/>
      <c r="P889" s="341"/>
      <c r="Q889" s="335"/>
    </row>
    <row r="890" spans="1:17" s="339" customFormat="1">
      <c r="A890" s="340"/>
      <c r="B890" s="340"/>
      <c r="D890" s="340"/>
      <c r="E890" s="340"/>
      <c r="O890" s="341"/>
      <c r="P890" s="341"/>
      <c r="Q890" s="335"/>
    </row>
    <row r="891" spans="1:17" s="339" customFormat="1">
      <c r="A891" s="340"/>
      <c r="B891" s="340"/>
      <c r="D891" s="340"/>
      <c r="E891" s="340"/>
      <c r="O891" s="341"/>
      <c r="P891" s="341"/>
      <c r="Q891" s="335"/>
    </row>
    <row r="892" spans="1:17" s="339" customFormat="1">
      <c r="A892" s="340"/>
      <c r="B892" s="340"/>
      <c r="D892" s="340"/>
      <c r="E892" s="340"/>
      <c r="O892" s="341"/>
      <c r="P892" s="341"/>
      <c r="Q892" s="335"/>
    </row>
    <row r="893" spans="1:17" s="339" customFormat="1">
      <c r="A893" s="340"/>
      <c r="B893" s="340"/>
      <c r="D893" s="340"/>
      <c r="E893" s="340"/>
      <c r="O893" s="341"/>
      <c r="P893" s="341"/>
      <c r="Q893" s="335"/>
    </row>
    <row r="894" spans="1:17" s="339" customFormat="1">
      <c r="A894" s="340"/>
      <c r="B894" s="340"/>
      <c r="D894" s="340"/>
      <c r="E894" s="340"/>
      <c r="O894" s="341"/>
      <c r="P894" s="341"/>
      <c r="Q894" s="335"/>
    </row>
    <row r="895" spans="1:17" s="339" customFormat="1">
      <c r="A895" s="340"/>
      <c r="B895" s="340"/>
      <c r="D895" s="340"/>
      <c r="E895" s="340"/>
      <c r="O895" s="341"/>
      <c r="P895" s="341"/>
      <c r="Q895" s="335"/>
    </row>
    <row r="896" spans="1:17" s="339" customFormat="1">
      <c r="A896" s="340"/>
      <c r="B896" s="340"/>
      <c r="D896" s="340"/>
      <c r="E896" s="340"/>
      <c r="O896" s="341"/>
      <c r="P896" s="341"/>
      <c r="Q896" s="335"/>
    </row>
    <row r="897" spans="1:17" s="339" customFormat="1">
      <c r="A897" s="340"/>
      <c r="B897" s="340"/>
      <c r="D897" s="340"/>
      <c r="E897" s="340"/>
      <c r="O897" s="341"/>
      <c r="P897" s="341"/>
      <c r="Q897" s="335"/>
    </row>
    <row r="898" spans="1:17" s="339" customFormat="1">
      <c r="A898" s="340"/>
      <c r="B898" s="340"/>
      <c r="D898" s="340"/>
      <c r="E898" s="340"/>
      <c r="O898" s="341"/>
      <c r="P898" s="341"/>
      <c r="Q898" s="335"/>
    </row>
    <row r="899" spans="1:17" s="339" customFormat="1">
      <c r="A899" s="340"/>
      <c r="B899" s="340"/>
      <c r="D899" s="340"/>
      <c r="E899" s="340"/>
      <c r="O899" s="341"/>
      <c r="P899" s="341"/>
      <c r="Q899" s="335"/>
    </row>
    <row r="900" spans="1:17" s="339" customFormat="1">
      <c r="A900" s="340"/>
      <c r="B900" s="340"/>
      <c r="D900" s="340"/>
      <c r="E900" s="340"/>
      <c r="O900" s="341"/>
      <c r="P900" s="341"/>
      <c r="Q900" s="335"/>
    </row>
    <row r="901" spans="1:17" s="339" customFormat="1">
      <c r="A901" s="340"/>
      <c r="B901" s="340"/>
      <c r="D901" s="340"/>
      <c r="E901" s="340"/>
      <c r="O901" s="341"/>
      <c r="P901" s="341"/>
      <c r="Q901" s="335"/>
    </row>
    <row r="902" spans="1:17" s="339" customFormat="1">
      <c r="A902" s="340"/>
      <c r="B902" s="340"/>
      <c r="D902" s="340"/>
      <c r="E902" s="340"/>
      <c r="O902" s="341"/>
      <c r="P902" s="341"/>
      <c r="Q902" s="335"/>
    </row>
    <row r="903" spans="1:17" s="339" customFormat="1">
      <c r="A903" s="340"/>
      <c r="B903" s="340"/>
      <c r="D903" s="340"/>
      <c r="E903" s="340"/>
      <c r="O903" s="341"/>
      <c r="P903" s="341"/>
      <c r="Q903" s="335"/>
    </row>
    <row r="904" spans="1:17" s="339" customFormat="1">
      <c r="A904" s="340"/>
      <c r="B904" s="340"/>
      <c r="D904" s="340"/>
      <c r="E904" s="340"/>
      <c r="O904" s="341"/>
      <c r="P904" s="341"/>
      <c r="Q904" s="335"/>
    </row>
    <row r="905" spans="1:17" s="339" customFormat="1">
      <c r="A905" s="340"/>
      <c r="B905" s="340"/>
      <c r="D905" s="340"/>
      <c r="E905" s="340"/>
      <c r="O905" s="341"/>
      <c r="P905" s="341"/>
      <c r="Q905" s="335"/>
    </row>
    <row r="906" spans="1:17" s="339" customFormat="1">
      <c r="A906" s="340"/>
      <c r="B906" s="340"/>
      <c r="D906" s="340"/>
      <c r="E906" s="340"/>
      <c r="O906" s="341"/>
      <c r="P906" s="341"/>
      <c r="Q906" s="335"/>
    </row>
    <row r="907" spans="1:17" s="339" customFormat="1">
      <c r="A907" s="340"/>
      <c r="B907" s="340"/>
      <c r="D907" s="340"/>
      <c r="E907" s="340"/>
      <c r="O907" s="341"/>
      <c r="P907" s="341"/>
      <c r="Q907" s="335"/>
    </row>
    <row r="908" spans="1:17" s="339" customFormat="1">
      <c r="A908" s="340"/>
      <c r="B908" s="340"/>
      <c r="D908" s="340"/>
      <c r="E908" s="340"/>
      <c r="O908" s="341"/>
      <c r="P908" s="341"/>
      <c r="Q908" s="335"/>
    </row>
    <row r="909" spans="1:17" s="339" customFormat="1">
      <c r="A909" s="340"/>
      <c r="B909" s="340"/>
      <c r="D909" s="340"/>
      <c r="E909" s="340"/>
      <c r="O909" s="341"/>
      <c r="P909" s="341"/>
      <c r="Q909" s="335"/>
    </row>
    <row r="910" spans="1:17" s="339" customFormat="1">
      <c r="A910" s="340"/>
      <c r="B910" s="340"/>
      <c r="D910" s="340"/>
      <c r="E910" s="340"/>
      <c r="O910" s="341"/>
      <c r="P910" s="341"/>
      <c r="Q910" s="335"/>
    </row>
    <row r="911" spans="1:17" s="339" customFormat="1">
      <c r="A911" s="340"/>
      <c r="B911" s="340"/>
      <c r="D911" s="340"/>
      <c r="E911" s="340"/>
      <c r="O911" s="341"/>
      <c r="P911" s="341"/>
      <c r="Q911" s="335"/>
    </row>
    <row r="912" spans="1:17" s="339" customFormat="1">
      <c r="A912" s="340"/>
      <c r="B912" s="340"/>
      <c r="D912" s="340"/>
      <c r="E912" s="340"/>
      <c r="O912" s="341"/>
      <c r="P912" s="341"/>
      <c r="Q912" s="335"/>
    </row>
    <row r="913" spans="1:17" s="339" customFormat="1">
      <c r="A913" s="340"/>
      <c r="B913" s="340"/>
      <c r="D913" s="340"/>
      <c r="E913" s="340"/>
      <c r="O913" s="341"/>
      <c r="P913" s="341"/>
      <c r="Q913" s="335"/>
    </row>
    <row r="914" spans="1:17" s="339" customFormat="1">
      <c r="A914" s="340"/>
      <c r="B914" s="340"/>
      <c r="D914" s="340"/>
      <c r="E914" s="340"/>
      <c r="O914" s="341"/>
      <c r="P914" s="341"/>
      <c r="Q914" s="335"/>
    </row>
    <row r="915" spans="1:17" s="339" customFormat="1">
      <c r="A915" s="340"/>
      <c r="B915" s="340"/>
      <c r="D915" s="340"/>
      <c r="E915" s="340"/>
      <c r="O915" s="341"/>
      <c r="P915" s="341"/>
      <c r="Q915" s="335"/>
    </row>
    <row r="916" spans="1:17" s="339" customFormat="1">
      <c r="A916" s="340"/>
      <c r="B916" s="340"/>
      <c r="D916" s="340"/>
      <c r="E916" s="340"/>
      <c r="O916" s="341"/>
      <c r="P916" s="341"/>
      <c r="Q916" s="335"/>
    </row>
    <row r="917" spans="1:17" s="339" customFormat="1">
      <c r="A917" s="340"/>
      <c r="B917" s="340"/>
      <c r="D917" s="340"/>
      <c r="E917" s="340"/>
      <c r="O917" s="341"/>
      <c r="P917" s="341"/>
      <c r="Q917" s="335"/>
    </row>
    <row r="918" spans="1:17" s="339" customFormat="1">
      <c r="A918" s="340"/>
      <c r="B918" s="340"/>
      <c r="D918" s="340"/>
      <c r="E918" s="340"/>
      <c r="O918" s="341"/>
      <c r="P918" s="341"/>
      <c r="Q918" s="335"/>
    </row>
    <row r="919" spans="1:17" s="339" customFormat="1">
      <c r="A919" s="340"/>
      <c r="B919" s="340"/>
      <c r="D919" s="340"/>
      <c r="E919" s="340"/>
      <c r="O919" s="341"/>
      <c r="P919" s="341"/>
      <c r="Q919" s="335"/>
    </row>
    <row r="920" spans="1:17" s="339" customFormat="1">
      <c r="A920" s="340"/>
      <c r="B920" s="340"/>
      <c r="D920" s="340"/>
      <c r="E920" s="340"/>
      <c r="O920" s="341"/>
      <c r="P920" s="341"/>
      <c r="Q920" s="335"/>
    </row>
    <row r="921" spans="1:17" s="339" customFormat="1">
      <c r="A921" s="340"/>
      <c r="B921" s="340"/>
      <c r="D921" s="340"/>
      <c r="E921" s="340"/>
      <c r="O921" s="341"/>
      <c r="P921" s="341"/>
      <c r="Q921" s="335"/>
    </row>
    <row r="922" spans="1:17" s="339" customFormat="1">
      <c r="A922" s="340"/>
      <c r="B922" s="340"/>
      <c r="D922" s="340"/>
      <c r="E922" s="340"/>
      <c r="O922" s="341"/>
      <c r="P922" s="341"/>
      <c r="Q922" s="335"/>
    </row>
    <row r="923" spans="1:17" s="339" customFormat="1">
      <c r="A923" s="340"/>
      <c r="B923" s="340"/>
      <c r="D923" s="340"/>
      <c r="E923" s="340"/>
      <c r="O923" s="341"/>
      <c r="P923" s="341"/>
      <c r="Q923" s="335"/>
    </row>
    <row r="924" spans="1:17" s="339" customFormat="1">
      <c r="A924" s="340"/>
      <c r="B924" s="340"/>
      <c r="D924" s="340"/>
      <c r="E924" s="340"/>
      <c r="O924" s="341"/>
      <c r="P924" s="341"/>
      <c r="Q924" s="335"/>
    </row>
    <row r="925" spans="1:17" s="339" customFormat="1">
      <c r="A925" s="340"/>
      <c r="B925" s="340"/>
      <c r="D925" s="340"/>
      <c r="E925" s="340"/>
      <c r="O925" s="341"/>
      <c r="P925" s="341"/>
      <c r="Q925" s="335"/>
    </row>
    <row r="926" spans="1:17" s="339" customFormat="1">
      <c r="A926" s="340"/>
      <c r="B926" s="340"/>
      <c r="D926" s="340"/>
      <c r="E926" s="340"/>
      <c r="O926" s="341"/>
      <c r="P926" s="341"/>
      <c r="Q926" s="335"/>
    </row>
    <row r="927" spans="1:17" s="339" customFormat="1">
      <c r="A927" s="340"/>
      <c r="B927" s="340"/>
      <c r="D927" s="340"/>
      <c r="E927" s="340"/>
      <c r="O927" s="341"/>
      <c r="P927" s="341"/>
      <c r="Q927" s="335"/>
    </row>
    <row r="928" spans="1:17" s="339" customFormat="1">
      <c r="A928" s="340"/>
      <c r="B928" s="340"/>
      <c r="D928" s="340"/>
      <c r="E928" s="340"/>
      <c r="O928" s="341"/>
      <c r="P928" s="341"/>
      <c r="Q928" s="335"/>
    </row>
    <row r="929" spans="1:17" s="339" customFormat="1">
      <c r="A929" s="340"/>
      <c r="B929" s="340"/>
      <c r="D929" s="340"/>
      <c r="E929" s="340"/>
      <c r="O929" s="341"/>
      <c r="P929" s="341"/>
      <c r="Q929" s="335"/>
    </row>
    <row r="930" spans="1:17" s="339" customFormat="1">
      <c r="A930" s="340"/>
      <c r="B930" s="340"/>
      <c r="D930" s="340"/>
      <c r="E930" s="340"/>
      <c r="O930" s="341"/>
      <c r="P930" s="341"/>
      <c r="Q930" s="335"/>
    </row>
    <row r="931" spans="1:17" s="339" customFormat="1">
      <c r="A931" s="340"/>
      <c r="B931" s="340"/>
      <c r="D931" s="340"/>
      <c r="E931" s="340"/>
      <c r="O931" s="341"/>
      <c r="P931" s="341"/>
      <c r="Q931" s="335"/>
    </row>
    <row r="932" spans="1:17" s="339" customFormat="1">
      <c r="A932" s="340"/>
      <c r="B932" s="340"/>
      <c r="D932" s="340"/>
      <c r="E932" s="340"/>
      <c r="O932" s="341"/>
      <c r="P932" s="341"/>
      <c r="Q932" s="335"/>
    </row>
    <row r="933" spans="1:17" s="339" customFormat="1">
      <c r="A933" s="340"/>
      <c r="B933" s="340"/>
      <c r="D933" s="340"/>
      <c r="E933" s="340"/>
      <c r="O933" s="341"/>
      <c r="P933" s="341"/>
      <c r="Q933" s="335"/>
    </row>
    <row r="934" spans="1:17" s="339" customFormat="1">
      <c r="A934" s="340"/>
      <c r="B934" s="340"/>
      <c r="D934" s="340"/>
      <c r="E934" s="340"/>
      <c r="O934" s="341"/>
      <c r="P934" s="341"/>
      <c r="Q934" s="335"/>
    </row>
    <row r="935" spans="1:17" s="339" customFormat="1">
      <c r="A935" s="340"/>
      <c r="B935" s="340"/>
      <c r="D935" s="340"/>
      <c r="E935" s="340"/>
      <c r="O935" s="341"/>
      <c r="P935" s="341"/>
      <c r="Q935" s="335"/>
    </row>
    <row r="936" spans="1:17" s="339" customFormat="1">
      <c r="A936" s="340"/>
      <c r="B936" s="340"/>
      <c r="D936" s="340"/>
      <c r="E936" s="340"/>
      <c r="O936" s="341"/>
      <c r="P936" s="341"/>
      <c r="Q936" s="335"/>
    </row>
    <row r="937" spans="1:17" s="339" customFormat="1">
      <c r="A937" s="340"/>
      <c r="B937" s="340"/>
      <c r="D937" s="340"/>
      <c r="E937" s="340"/>
      <c r="O937" s="341"/>
      <c r="P937" s="341"/>
      <c r="Q937" s="335"/>
    </row>
    <row r="938" spans="1:17" s="339" customFormat="1">
      <c r="A938" s="340"/>
      <c r="B938" s="340"/>
      <c r="D938" s="340"/>
      <c r="E938" s="340"/>
      <c r="O938" s="341"/>
      <c r="P938" s="341"/>
      <c r="Q938" s="335"/>
    </row>
    <row r="939" spans="1:17" s="339" customFormat="1">
      <c r="A939" s="340"/>
      <c r="B939" s="340"/>
      <c r="D939" s="340"/>
      <c r="E939" s="340"/>
      <c r="O939" s="341"/>
      <c r="P939" s="341"/>
      <c r="Q939" s="335"/>
    </row>
    <row r="940" spans="1:17" s="339" customFormat="1">
      <c r="A940" s="340"/>
      <c r="B940" s="340"/>
      <c r="D940" s="340"/>
      <c r="E940" s="340"/>
      <c r="O940" s="341"/>
      <c r="P940" s="341"/>
      <c r="Q940" s="335"/>
    </row>
    <row r="941" spans="1:17" s="339" customFormat="1">
      <c r="A941" s="340"/>
      <c r="B941" s="340"/>
      <c r="D941" s="340"/>
      <c r="E941" s="340"/>
      <c r="O941" s="341"/>
      <c r="P941" s="341"/>
      <c r="Q941" s="335"/>
    </row>
    <row r="942" spans="1:17" s="339" customFormat="1">
      <c r="A942" s="340"/>
      <c r="B942" s="340"/>
      <c r="D942" s="340"/>
      <c r="E942" s="340"/>
      <c r="O942" s="341"/>
      <c r="P942" s="341"/>
      <c r="Q942" s="335"/>
    </row>
    <row r="943" spans="1:17" s="339" customFormat="1">
      <c r="A943" s="340"/>
      <c r="B943" s="340"/>
      <c r="D943" s="340"/>
      <c r="E943" s="340"/>
      <c r="O943" s="341"/>
      <c r="P943" s="341"/>
      <c r="Q943" s="335"/>
    </row>
    <row r="944" spans="1:17" s="339" customFormat="1">
      <c r="A944" s="340"/>
      <c r="B944" s="340"/>
      <c r="D944" s="340"/>
      <c r="E944" s="340"/>
      <c r="O944" s="341"/>
      <c r="P944" s="341"/>
      <c r="Q944" s="335"/>
    </row>
    <row r="945" spans="1:17" s="339" customFormat="1">
      <c r="A945" s="340"/>
      <c r="B945" s="340"/>
      <c r="D945" s="340"/>
      <c r="E945" s="340"/>
      <c r="O945" s="341"/>
      <c r="P945" s="341"/>
      <c r="Q945" s="335"/>
    </row>
    <row r="946" spans="1:17" s="339" customFormat="1">
      <c r="A946" s="340"/>
      <c r="B946" s="340"/>
      <c r="D946" s="340"/>
      <c r="E946" s="340"/>
      <c r="O946" s="341"/>
      <c r="P946" s="341"/>
      <c r="Q946" s="335"/>
    </row>
    <row r="947" spans="1:17" s="339" customFormat="1">
      <c r="A947" s="340"/>
      <c r="B947" s="340"/>
      <c r="D947" s="340"/>
      <c r="E947" s="340"/>
      <c r="O947" s="341"/>
      <c r="P947" s="341"/>
      <c r="Q947" s="335"/>
    </row>
    <row r="948" spans="1:17" s="339" customFormat="1">
      <c r="A948" s="340"/>
      <c r="B948" s="340"/>
      <c r="D948" s="340"/>
      <c r="E948" s="340"/>
      <c r="O948" s="341"/>
      <c r="P948" s="341"/>
      <c r="Q948" s="335"/>
    </row>
    <row r="949" spans="1:17" s="339" customFormat="1">
      <c r="A949" s="340"/>
      <c r="B949" s="340"/>
      <c r="D949" s="340"/>
      <c r="E949" s="340"/>
      <c r="O949" s="341"/>
      <c r="P949" s="341"/>
      <c r="Q949" s="335"/>
    </row>
    <row r="950" spans="1:17" s="339" customFormat="1">
      <c r="A950" s="340"/>
      <c r="B950" s="340"/>
      <c r="D950" s="340"/>
      <c r="E950" s="340"/>
      <c r="O950" s="341"/>
      <c r="P950" s="341"/>
      <c r="Q950" s="335"/>
    </row>
    <row r="951" spans="1:17" s="339" customFormat="1">
      <c r="A951" s="340"/>
      <c r="B951" s="340"/>
      <c r="D951" s="340"/>
      <c r="E951" s="340"/>
      <c r="O951" s="341"/>
      <c r="P951" s="341"/>
      <c r="Q951" s="335"/>
    </row>
    <row r="952" spans="1:17" s="339" customFormat="1">
      <c r="A952" s="340"/>
      <c r="B952" s="340"/>
      <c r="D952" s="340"/>
      <c r="E952" s="340"/>
      <c r="O952" s="341"/>
      <c r="P952" s="341"/>
      <c r="Q952" s="335"/>
    </row>
    <row r="953" spans="1:17" s="339" customFormat="1">
      <c r="A953" s="340"/>
      <c r="B953" s="340"/>
      <c r="D953" s="340"/>
      <c r="E953" s="340"/>
      <c r="O953" s="341"/>
      <c r="P953" s="341"/>
      <c r="Q953" s="335"/>
    </row>
    <row r="954" spans="1:17" s="339" customFormat="1">
      <c r="A954" s="340"/>
      <c r="B954" s="340"/>
      <c r="D954" s="340"/>
      <c r="E954" s="340"/>
      <c r="O954" s="341"/>
      <c r="P954" s="341"/>
      <c r="Q954" s="335"/>
    </row>
    <row r="955" spans="1:17" s="339" customFormat="1">
      <c r="A955" s="340"/>
      <c r="B955" s="340"/>
      <c r="D955" s="340"/>
      <c r="E955" s="340"/>
      <c r="O955" s="341"/>
      <c r="P955" s="341"/>
      <c r="Q955" s="335"/>
    </row>
    <row r="956" spans="1:17" s="339" customFormat="1">
      <c r="A956" s="340"/>
      <c r="B956" s="340"/>
      <c r="D956" s="340"/>
      <c r="E956" s="340"/>
      <c r="O956" s="341"/>
      <c r="P956" s="341"/>
      <c r="Q956" s="335"/>
    </row>
    <row r="957" spans="1:17" s="339" customFormat="1">
      <c r="A957" s="340"/>
      <c r="B957" s="340"/>
      <c r="D957" s="340"/>
      <c r="E957" s="340"/>
      <c r="O957" s="341"/>
      <c r="P957" s="341"/>
      <c r="Q957" s="335"/>
    </row>
    <row r="958" spans="1:17" s="339" customFormat="1">
      <c r="A958" s="340"/>
      <c r="B958" s="340"/>
      <c r="D958" s="340"/>
      <c r="E958" s="340"/>
      <c r="O958" s="341"/>
      <c r="P958" s="341"/>
      <c r="Q958" s="335"/>
    </row>
    <row r="959" spans="1:17" s="339" customFormat="1">
      <c r="A959" s="340"/>
      <c r="B959" s="340"/>
      <c r="D959" s="340"/>
      <c r="E959" s="340"/>
      <c r="O959" s="341"/>
      <c r="P959" s="341"/>
      <c r="Q959" s="335"/>
    </row>
    <row r="960" spans="1:17" s="339" customFormat="1">
      <c r="A960" s="340"/>
      <c r="B960" s="340"/>
      <c r="D960" s="340"/>
      <c r="E960" s="340"/>
      <c r="O960" s="341"/>
      <c r="P960" s="341"/>
      <c r="Q960" s="335"/>
    </row>
    <row r="961" spans="1:17" s="339" customFormat="1">
      <c r="A961" s="340"/>
      <c r="B961" s="340"/>
      <c r="D961" s="340"/>
      <c r="E961" s="340"/>
      <c r="O961" s="341"/>
      <c r="P961" s="341"/>
      <c r="Q961" s="335"/>
    </row>
    <row r="962" spans="1:17" s="339" customFormat="1">
      <c r="A962" s="340"/>
      <c r="B962" s="340"/>
      <c r="D962" s="340"/>
      <c r="E962" s="340"/>
      <c r="O962" s="341"/>
      <c r="P962" s="341"/>
      <c r="Q962" s="335"/>
    </row>
    <row r="963" spans="1:17" s="339" customFormat="1">
      <c r="A963" s="340"/>
      <c r="B963" s="340"/>
      <c r="D963" s="340"/>
      <c r="E963" s="340"/>
      <c r="O963" s="341"/>
      <c r="P963" s="341"/>
      <c r="Q963" s="335"/>
    </row>
    <row r="964" spans="1:17" s="339" customFormat="1">
      <c r="A964" s="340"/>
      <c r="B964" s="340"/>
      <c r="D964" s="340"/>
      <c r="E964" s="340"/>
      <c r="O964" s="341"/>
      <c r="P964" s="341"/>
      <c r="Q964" s="335"/>
    </row>
    <row r="965" spans="1:17" s="339" customFormat="1">
      <c r="A965" s="340"/>
      <c r="B965" s="340"/>
      <c r="D965" s="340"/>
      <c r="E965" s="340"/>
      <c r="O965" s="341"/>
      <c r="P965" s="341"/>
      <c r="Q965" s="335"/>
    </row>
    <row r="966" spans="1:17" s="339" customFormat="1">
      <c r="A966" s="340"/>
      <c r="B966" s="340"/>
      <c r="D966" s="340"/>
      <c r="E966" s="340"/>
      <c r="O966" s="341"/>
      <c r="P966" s="341"/>
      <c r="Q966" s="335"/>
    </row>
    <row r="967" spans="1:17" s="339" customFormat="1">
      <c r="A967" s="340"/>
      <c r="B967" s="340"/>
      <c r="D967" s="340"/>
      <c r="E967" s="340"/>
      <c r="O967" s="341"/>
      <c r="P967" s="341"/>
      <c r="Q967" s="335"/>
    </row>
    <row r="968" spans="1:17" s="339" customFormat="1">
      <c r="A968" s="340"/>
      <c r="B968" s="340"/>
      <c r="D968" s="340"/>
      <c r="E968" s="340"/>
      <c r="O968" s="341"/>
      <c r="P968" s="341"/>
      <c r="Q968" s="335"/>
    </row>
    <row r="969" spans="1:17" s="339" customFormat="1">
      <c r="A969" s="340"/>
      <c r="B969" s="340"/>
      <c r="D969" s="340"/>
      <c r="E969" s="340"/>
      <c r="O969" s="341"/>
      <c r="P969" s="341"/>
      <c r="Q969" s="335"/>
    </row>
    <row r="970" spans="1:17" s="339" customFormat="1">
      <c r="A970" s="340"/>
      <c r="B970" s="340"/>
      <c r="D970" s="340"/>
      <c r="E970" s="340"/>
      <c r="O970" s="341"/>
      <c r="P970" s="341"/>
      <c r="Q970" s="335"/>
    </row>
    <row r="971" spans="1:17" s="339" customFormat="1">
      <c r="A971" s="340"/>
      <c r="B971" s="340"/>
      <c r="D971" s="340"/>
      <c r="E971" s="340"/>
      <c r="O971" s="341"/>
      <c r="P971" s="341"/>
      <c r="Q971" s="335"/>
    </row>
    <row r="972" spans="1:17" s="339" customFormat="1">
      <c r="A972" s="340"/>
      <c r="B972" s="340"/>
      <c r="D972" s="340"/>
      <c r="E972" s="340"/>
      <c r="O972" s="341"/>
      <c r="P972" s="341"/>
      <c r="Q972" s="335"/>
    </row>
    <row r="973" spans="1:17" s="339" customFormat="1">
      <c r="A973" s="340"/>
      <c r="B973" s="340"/>
      <c r="D973" s="340"/>
      <c r="E973" s="340"/>
      <c r="O973" s="341"/>
      <c r="P973" s="341"/>
      <c r="Q973" s="335"/>
    </row>
    <row r="974" spans="1:17" s="339" customFormat="1">
      <c r="A974" s="340"/>
      <c r="B974" s="340"/>
      <c r="D974" s="340"/>
      <c r="E974" s="340"/>
      <c r="O974" s="341"/>
      <c r="P974" s="341"/>
      <c r="Q974" s="335"/>
    </row>
    <row r="975" spans="1:17" s="339" customFormat="1">
      <c r="A975" s="340"/>
      <c r="B975" s="340"/>
      <c r="D975" s="340"/>
      <c r="E975" s="340"/>
      <c r="O975" s="341"/>
      <c r="P975" s="341"/>
      <c r="Q975" s="335"/>
    </row>
    <row r="976" spans="1:17" s="339" customFormat="1">
      <c r="A976" s="340"/>
      <c r="B976" s="340"/>
      <c r="D976" s="340"/>
      <c r="E976" s="340"/>
      <c r="O976" s="341"/>
      <c r="P976" s="341"/>
      <c r="Q976" s="335"/>
    </row>
    <row r="977" spans="1:17" s="339" customFormat="1">
      <c r="A977" s="340"/>
      <c r="B977" s="340"/>
      <c r="D977" s="340"/>
      <c r="E977" s="340"/>
      <c r="O977" s="341"/>
      <c r="P977" s="341"/>
      <c r="Q977" s="335"/>
    </row>
    <row r="978" spans="1:17" s="339" customFormat="1">
      <c r="A978" s="340"/>
      <c r="B978" s="340"/>
      <c r="D978" s="340"/>
      <c r="E978" s="340"/>
      <c r="O978" s="341"/>
      <c r="P978" s="341"/>
      <c r="Q978" s="335"/>
    </row>
    <row r="979" spans="1:17" s="339" customFormat="1">
      <c r="A979" s="340"/>
      <c r="B979" s="340"/>
      <c r="D979" s="340"/>
      <c r="E979" s="340"/>
      <c r="O979" s="341"/>
      <c r="P979" s="341"/>
      <c r="Q979" s="335"/>
    </row>
    <row r="980" spans="1:17" s="339" customFormat="1">
      <c r="A980" s="340"/>
      <c r="B980" s="340"/>
      <c r="D980" s="340"/>
      <c r="E980" s="340"/>
      <c r="O980" s="341"/>
      <c r="P980" s="341"/>
      <c r="Q980" s="335"/>
    </row>
    <row r="981" spans="1:17" s="339" customFormat="1">
      <c r="A981" s="340"/>
      <c r="B981" s="340"/>
      <c r="D981" s="340"/>
      <c r="E981" s="340"/>
      <c r="O981" s="341"/>
      <c r="P981" s="341"/>
      <c r="Q981" s="335"/>
    </row>
    <row r="982" spans="1:17" s="339" customFormat="1">
      <c r="A982" s="340"/>
      <c r="B982" s="340"/>
      <c r="D982" s="340"/>
      <c r="E982" s="340"/>
      <c r="O982" s="341"/>
      <c r="P982" s="341"/>
      <c r="Q982" s="335"/>
    </row>
    <row r="983" spans="1:17" s="339" customFormat="1">
      <c r="A983" s="340"/>
      <c r="B983" s="340"/>
      <c r="D983" s="340"/>
      <c r="E983" s="340"/>
      <c r="O983" s="341"/>
      <c r="P983" s="341"/>
      <c r="Q983" s="335"/>
    </row>
    <row r="984" spans="1:17" s="339" customFormat="1">
      <c r="A984" s="340"/>
      <c r="B984" s="340"/>
      <c r="D984" s="340"/>
      <c r="E984" s="340"/>
      <c r="O984" s="341"/>
      <c r="P984" s="341"/>
      <c r="Q984" s="335"/>
    </row>
    <row r="985" spans="1:17" s="339" customFormat="1">
      <c r="A985" s="340"/>
      <c r="B985" s="340"/>
      <c r="D985" s="340"/>
      <c r="E985" s="340"/>
      <c r="O985" s="341"/>
      <c r="P985" s="341"/>
      <c r="Q985" s="335"/>
    </row>
    <row r="986" spans="1:17" s="339" customFormat="1">
      <c r="A986" s="340"/>
      <c r="B986" s="340"/>
      <c r="D986" s="340"/>
      <c r="E986" s="340"/>
      <c r="O986" s="341"/>
      <c r="P986" s="341"/>
      <c r="Q986" s="335"/>
    </row>
    <row r="987" spans="1:17" s="339" customFormat="1">
      <c r="A987" s="340"/>
      <c r="B987" s="340"/>
      <c r="D987" s="340"/>
      <c r="E987" s="340"/>
      <c r="O987" s="341"/>
      <c r="P987" s="341"/>
      <c r="Q987" s="335"/>
    </row>
    <row r="988" spans="1:17" s="339" customFormat="1">
      <c r="A988" s="340"/>
      <c r="B988" s="340"/>
      <c r="D988" s="340"/>
      <c r="E988" s="340"/>
      <c r="O988" s="341"/>
      <c r="P988" s="341"/>
      <c r="Q988" s="335"/>
    </row>
    <row r="989" spans="1:17" s="339" customFormat="1">
      <c r="A989" s="340"/>
      <c r="B989" s="340"/>
      <c r="D989" s="340"/>
      <c r="E989" s="340"/>
      <c r="O989" s="341"/>
      <c r="P989" s="341"/>
      <c r="Q989" s="335"/>
    </row>
    <row r="990" spans="1:17" s="339" customFormat="1">
      <c r="A990" s="340"/>
      <c r="B990" s="340"/>
      <c r="D990" s="340"/>
      <c r="E990" s="340"/>
      <c r="O990" s="341"/>
      <c r="P990" s="341"/>
      <c r="Q990" s="335"/>
    </row>
    <row r="991" spans="1:17" s="339" customFormat="1">
      <c r="A991" s="340"/>
      <c r="B991" s="340"/>
      <c r="D991" s="340"/>
      <c r="E991" s="340"/>
      <c r="O991" s="341"/>
      <c r="P991" s="341"/>
      <c r="Q991" s="335"/>
    </row>
    <row r="992" spans="1:17" s="339" customFormat="1">
      <c r="A992" s="340"/>
      <c r="B992" s="340"/>
      <c r="D992" s="340"/>
      <c r="E992" s="340"/>
      <c r="O992" s="341"/>
      <c r="P992" s="341"/>
      <c r="Q992" s="335"/>
    </row>
    <row r="993" spans="1:17" s="339" customFormat="1">
      <c r="A993" s="340"/>
      <c r="B993" s="340"/>
      <c r="D993" s="340"/>
      <c r="E993" s="340"/>
      <c r="O993" s="341"/>
      <c r="P993" s="341"/>
      <c r="Q993" s="335"/>
    </row>
    <row r="994" spans="1:17" s="339" customFormat="1">
      <c r="A994" s="340"/>
      <c r="B994" s="340"/>
      <c r="D994" s="340"/>
      <c r="E994" s="340"/>
      <c r="O994" s="341"/>
      <c r="P994" s="341"/>
      <c r="Q994" s="335"/>
    </row>
    <row r="995" spans="1:17" s="339" customFormat="1">
      <c r="A995" s="340"/>
      <c r="B995" s="340"/>
      <c r="D995" s="340"/>
      <c r="E995" s="340"/>
      <c r="O995" s="341"/>
      <c r="P995" s="341"/>
      <c r="Q995" s="335"/>
    </row>
    <row r="996" spans="1:17" s="339" customFormat="1">
      <c r="A996" s="340"/>
      <c r="B996" s="340"/>
      <c r="D996" s="340"/>
      <c r="E996" s="340"/>
      <c r="O996" s="341"/>
      <c r="P996" s="341"/>
      <c r="Q996" s="335"/>
    </row>
    <row r="997" spans="1:17" s="339" customFormat="1">
      <c r="A997" s="340"/>
      <c r="B997" s="340"/>
      <c r="D997" s="340"/>
      <c r="E997" s="340"/>
      <c r="O997" s="341"/>
      <c r="P997" s="341"/>
      <c r="Q997" s="335"/>
    </row>
  </sheetData>
  <sheetProtection formatRows="0" sort="0" autoFilter="0"/>
  <mergeCells count="18">
    <mergeCell ref="B6:C6"/>
    <mergeCell ref="A1:C1"/>
    <mergeCell ref="B2:C2"/>
    <mergeCell ref="B3:C3"/>
    <mergeCell ref="B4:C4"/>
    <mergeCell ref="B5:C5"/>
    <mergeCell ref="B7:C7"/>
    <mergeCell ref="B8:C8"/>
    <mergeCell ref="B9:C9"/>
    <mergeCell ref="A12:A14"/>
    <mergeCell ref="B12:E12"/>
    <mergeCell ref="J12:M12"/>
    <mergeCell ref="N12:Q12"/>
    <mergeCell ref="C13:E13"/>
    <mergeCell ref="G13:I13"/>
    <mergeCell ref="K13:M13"/>
    <mergeCell ref="O13:Q13"/>
    <mergeCell ref="F12:I12"/>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InputMessage="1" showErrorMessage="1" sqref="A15:A31">
      <formula1>$AH$14:$AH$36</formula1>
    </dataValidation>
  </dataValidations>
  <pageMargins left="0.75" right="0.75" top="0.74" bottom="1" header="1.37" footer="0.5"/>
  <pageSetup paperSize="9" scale="32"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8"/>
  <dimension ref="A1:F36"/>
  <sheetViews>
    <sheetView zoomScale="90" zoomScaleNormal="90" workbookViewId="0">
      <selection activeCell="E9" sqref="E9"/>
    </sheetView>
  </sheetViews>
  <sheetFormatPr defaultRowHeight="15"/>
  <cols>
    <col min="1" max="1" width="27.5703125" customWidth="1"/>
    <col min="2" max="2" width="43.42578125" customWidth="1"/>
    <col min="3" max="3" width="14.5703125" customWidth="1"/>
    <col min="4" max="4" width="13.42578125" customWidth="1"/>
    <col min="5" max="5" width="12.85546875" customWidth="1"/>
    <col min="6" max="6" width="13.85546875" customWidth="1"/>
  </cols>
  <sheetData>
    <row r="1" spans="1:6">
      <c r="A1" s="577" t="s">
        <v>29</v>
      </c>
      <c r="B1" s="578"/>
    </row>
    <row r="2" spans="1:6">
      <c r="A2" s="577" t="s">
        <v>30</v>
      </c>
      <c r="B2" s="577" t="s">
        <v>1041</v>
      </c>
    </row>
    <row r="3" spans="1:6">
      <c r="A3" s="577" t="s">
        <v>31</v>
      </c>
      <c r="B3" s="577" t="s">
        <v>1042</v>
      </c>
    </row>
    <row r="4" spans="1:6">
      <c r="A4" s="577" t="s">
        <v>32</v>
      </c>
      <c r="B4" s="2479">
        <v>1</v>
      </c>
    </row>
    <row r="5" spans="1:6">
      <c r="A5" s="577" t="s">
        <v>33</v>
      </c>
      <c r="B5" s="577"/>
    </row>
    <row r="6" spans="1:6">
      <c r="A6" s="577" t="s">
        <v>34</v>
      </c>
      <c r="B6" s="577"/>
    </row>
    <row r="7" spans="1:6">
      <c r="A7" s="577" t="s">
        <v>35</v>
      </c>
      <c r="B7" s="577"/>
    </row>
    <row r="8" spans="1:6">
      <c r="A8" s="577" t="s">
        <v>36</v>
      </c>
      <c r="B8" s="577"/>
    </row>
    <row r="9" spans="1:6">
      <c r="A9" s="577" t="s">
        <v>198</v>
      </c>
      <c r="B9" s="2480" t="s">
        <v>3744</v>
      </c>
    </row>
    <row r="10" spans="1:6" ht="21" customHeight="1"/>
    <row r="11" spans="1:6">
      <c r="A11" s="2481" t="s">
        <v>2549</v>
      </c>
    </row>
    <row r="12" spans="1:6">
      <c r="A12" s="2482" t="s">
        <v>3745</v>
      </c>
    </row>
    <row r="13" spans="1:6">
      <c r="A13" s="2483" t="s">
        <v>3746</v>
      </c>
    </row>
    <row r="14" spans="1:6">
      <c r="A14" s="2483" t="s">
        <v>3747</v>
      </c>
    </row>
    <row r="15" spans="1:6">
      <c r="A15" s="2484"/>
    </row>
    <row r="16" spans="1:6">
      <c r="A16" s="3343" t="s">
        <v>1043</v>
      </c>
      <c r="B16" s="3343"/>
      <c r="C16" s="3343"/>
      <c r="D16" s="3343"/>
      <c r="E16" s="3343"/>
      <c r="F16" s="3343"/>
    </row>
    <row r="17" spans="1:6">
      <c r="A17" s="577" t="s">
        <v>1044</v>
      </c>
      <c r="B17" s="577" t="s">
        <v>1045</v>
      </c>
      <c r="C17" s="577" t="s">
        <v>1046</v>
      </c>
      <c r="D17" s="577" t="s">
        <v>1047</v>
      </c>
      <c r="E17" s="577" t="s">
        <v>1048</v>
      </c>
      <c r="F17" s="577" t="s">
        <v>1049</v>
      </c>
    </row>
    <row r="18" spans="1:6">
      <c r="A18" s="578" t="s">
        <v>461</v>
      </c>
      <c r="B18" s="578" t="s">
        <v>1050</v>
      </c>
      <c r="C18" s="578"/>
      <c r="D18" s="578"/>
      <c r="E18" s="578"/>
      <c r="F18" s="578"/>
    </row>
    <row r="19" spans="1:6">
      <c r="A19" s="578" t="s">
        <v>432</v>
      </c>
      <c r="B19" s="578" t="s">
        <v>1051</v>
      </c>
      <c r="C19" s="578"/>
      <c r="D19" s="578"/>
      <c r="E19" s="578"/>
      <c r="F19" s="578"/>
    </row>
    <row r="20" spans="1:6">
      <c r="A20" s="578" t="s">
        <v>1052</v>
      </c>
      <c r="B20" s="578" t="s">
        <v>1053</v>
      </c>
      <c r="C20" s="578"/>
      <c r="D20" s="578"/>
      <c r="E20" s="578"/>
      <c r="F20" s="578"/>
    </row>
    <row r="21" spans="1:6">
      <c r="A21" s="578" t="s">
        <v>1054</v>
      </c>
      <c r="B21" s="578" t="s">
        <v>1055</v>
      </c>
      <c r="C21" s="578"/>
      <c r="D21" s="578"/>
      <c r="E21" s="578"/>
      <c r="F21" s="578"/>
    </row>
    <row r="22" spans="1:6">
      <c r="A22" s="578" t="s">
        <v>1056</v>
      </c>
      <c r="B22" s="578" t="s">
        <v>1057</v>
      </c>
      <c r="C22" s="578"/>
      <c r="D22" s="578"/>
      <c r="E22" s="578"/>
      <c r="F22" s="578"/>
    </row>
    <row r="23" spans="1:6">
      <c r="A23" s="578" t="s">
        <v>1058</v>
      </c>
      <c r="B23" s="578" t="s">
        <v>1059</v>
      </c>
      <c r="C23" s="578"/>
      <c r="D23" s="578"/>
      <c r="E23" s="578"/>
      <c r="F23" s="578"/>
    </row>
    <row r="24" spans="1:6">
      <c r="A24" s="578" t="s">
        <v>1060</v>
      </c>
      <c r="B24" s="578" t="s">
        <v>1061</v>
      </c>
      <c r="C24" s="578"/>
      <c r="D24" s="578"/>
      <c r="E24" s="578"/>
      <c r="F24" s="578"/>
    </row>
    <row r="25" spans="1:6">
      <c r="A25" s="578" t="s">
        <v>1062</v>
      </c>
      <c r="B25" s="578" t="s">
        <v>1063</v>
      </c>
      <c r="C25" s="578"/>
      <c r="D25" s="578"/>
      <c r="E25" s="578"/>
      <c r="F25" s="578"/>
    </row>
    <row r="26" spans="1:6">
      <c r="A26" s="578" t="s">
        <v>1064</v>
      </c>
      <c r="B26" s="578" t="s">
        <v>1065</v>
      </c>
      <c r="C26" s="578"/>
      <c r="D26" s="578"/>
      <c r="E26" s="578"/>
      <c r="F26" s="578"/>
    </row>
    <row r="27" spans="1:6">
      <c r="A27" s="578" t="s">
        <v>1066</v>
      </c>
      <c r="B27" s="578" t="s">
        <v>1067</v>
      </c>
      <c r="C27" s="578"/>
      <c r="D27" s="578"/>
      <c r="E27" s="578"/>
      <c r="F27" s="578"/>
    </row>
    <row r="28" spans="1:6">
      <c r="A28" s="578" t="s">
        <v>1068</v>
      </c>
      <c r="B28" s="578" t="s">
        <v>1069</v>
      </c>
      <c r="C28" s="578"/>
      <c r="D28" s="578"/>
      <c r="E28" s="578"/>
      <c r="F28" s="578"/>
    </row>
    <row r="29" spans="1:6">
      <c r="A29" s="578" t="s">
        <v>1070</v>
      </c>
      <c r="B29" s="578" t="s">
        <v>1071</v>
      </c>
      <c r="C29" s="578"/>
      <c r="D29" s="578"/>
      <c r="E29" s="578"/>
      <c r="F29" s="578"/>
    </row>
    <row r="30" spans="1:6">
      <c r="A30" s="578" t="s">
        <v>1072</v>
      </c>
      <c r="B30" s="578" t="s">
        <v>1073</v>
      </c>
      <c r="C30" s="578"/>
      <c r="D30" s="578"/>
      <c r="E30" s="578"/>
      <c r="F30" s="578"/>
    </row>
    <row r="31" spans="1:6">
      <c r="A31" s="578" t="s">
        <v>1074</v>
      </c>
      <c r="B31" s="578" t="s">
        <v>1075</v>
      </c>
      <c r="C31" s="578"/>
      <c r="D31" s="578"/>
      <c r="E31" s="578"/>
      <c r="F31" s="578"/>
    </row>
    <row r="32" spans="1:6">
      <c r="A32" s="578" t="s">
        <v>1076</v>
      </c>
      <c r="B32" s="578" t="s">
        <v>1077</v>
      </c>
      <c r="C32" s="578"/>
      <c r="D32" s="578"/>
      <c r="E32" s="578"/>
      <c r="F32" s="578"/>
    </row>
    <row r="33" spans="1:6">
      <c r="A33" s="578" t="s">
        <v>1078</v>
      </c>
      <c r="B33" s="578" t="s">
        <v>1078</v>
      </c>
      <c r="C33" s="578"/>
      <c r="D33" s="578"/>
      <c r="E33" s="578"/>
      <c r="F33" s="578"/>
    </row>
    <row r="34" spans="1:6">
      <c r="A34" s="578" t="s">
        <v>1078</v>
      </c>
      <c r="B34" s="578" t="s">
        <v>1078</v>
      </c>
      <c r="C34" s="578"/>
      <c r="D34" s="578"/>
      <c r="E34" s="578"/>
      <c r="F34" s="578"/>
    </row>
    <row r="35" spans="1:6">
      <c r="A35" s="578" t="s">
        <v>1078</v>
      </c>
      <c r="B35" s="578" t="s">
        <v>1078</v>
      </c>
      <c r="C35" s="578"/>
      <c r="D35" s="578"/>
      <c r="E35" s="578"/>
      <c r="F35" s="578"/>
    </row>
    <row r="36" spans="1:6">
      <c r="A36" s="578"/>
      <c r="B36" s="578"/>
      <c r="C36" s="578"/>
      <c r="D36" s="578"/>
      <c r="E36" s="578"/>
      <c r="F36" s="578"/>
    </row>
  </sheetData>
  <mergeCells count="1">
    <mergeCell ref="A16:F16"/>
  </mergeCells>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9">
    <tabColor theme="8" tint="-0.499984740745262"/>
  </sheetPr>
  <dimension ref="A1:X1029"/>
  <sheetViews>
    <sheetView zoomScale="80" zoomScaleNormal="80" zoomScaleSheetLayoutView="80" workbookViewId="0">
      <selection activeCell="G8" sqref="G8"/>
    </sheetView>
  </sheetViews>
  <sheetFormatPr defaultRowHeight="12.75"/>
  <cols>
    <col min="1" max="1" width="23.5703125" style="2489" customWidth="1"/>
    <col min="2" max="2" width="17.7109375" style="2489" customWidth="1"/>
    <col min="3" max="3" width="20.7109375" style="2490" customWidth="1"/>
    <col min="4" max="4" width="30.7109375" style="2489" customWidth="1"/>
    <col min="5" max="5" width="20.7109375" style="2489" customWidth="1"/>
    <col min="6" max="10" width="20.7109375" style="2490" customWidth="1"/>
    <col min="11" max="11" width="18.7109375" style="2490" customWidth="1"/>
    <col min="12" max="14" width="15.7109375" style="2490" customWidth="1"/>
    <col min="15" max="15" width="4.5703125" style="2490" customWidth="1"/>
    <col min="16" max="18" width="24.42578125" style="2490" customWidth="1"/>
    <col min="19" max="19" width="9.7109375" style="2490" customWidth="1"/>
    <col min="20" max="20" width="8.7109375" style="2490" customWidth="1"/>
    <col min="21" max="21" width="10.7109375" style="2509" customWidth="1"/>
    <col min="22" max="24" width="12.7109375" style="2490" customWidth="1"/>
    <col min="25" max="257" width="9.140625" style="2508"/>
    <col min="258" max="258" width="12.85546875" style="2508" customWidth="1"/>
    <col min="259" max="261" width="24.42578125" style="2508" customWidth="1"/>
    <col min="262" max="262" width="27.42578125" style="2508" customWidth="1"/>
    <col min="263" max="263" width="28.7109375" style="2508" customWidth="1"/>
    <col min="264" max="266" width="24.42578125" style="2508" customWidth="1"/>
    <col min="267" max="267" width="27.42578125" style="2508" customWidth="1"/>
    <col min="268" max="274" width="24.42578125" style="2508" customWidth="1"/>
    <col min="275" max="275" width="9.7109375" style="2508" customWidth="1"/>
    <col min="276" max="276" width="8.7109375" style="2508" customWidth="1"/>
    <col min="277" max="277" width="10.7109375" style="2508" customWidth="1"/>
    <col min="278" max="280" width="12.7109375" style="2508" customWidth="1"/>
    <col min="281" max="513" width="9.140625" style="2508"/>
    <col min="514" max="514" width="12.85546875" style="2508" customWidth="1"/>
    <col min="515" max="517" width="24.42578125" style="2508" customWidth="1"/>
    <col min="518" max="518" width="27.42578125" style="2508" customWidth="1"/>
    <col min="519" max="519" width="28.7109375" style="2508" customWidth="1"/>
    <col min="520" max="522" width="24.42578125" style="2508" customWidth="1"/>
    <col min="523" max="523" width="27.42578125" style="2508" customWidth="1"/>
    <col min="524" max="530" width="24.42578125" style="2508" customWidth="1"/>
    <col min="531" max="531" width="9.7109375" style="2508" customWidth="1"/>
    <col min="532" max="532" width="8.7109375" style="2508" customWidth="1"/>
    <col min="533" max="533" width="10.7109375" style="2508" customWidth="1"/>
    <col min="534" max="536" width="12.7109375" style="2508" customWidth="1"/>
    <col min="537" max="769" width="9.140625" style="2508"/>
    <col min="770" max="770" width="12.85546875" style="2508" customWidth="1"/>
    <col min="771" max="773" width="24.42578125" style="2508" customWidth="1"/>
    <col min="774" max="774" width="27.42578125" style="2508" customWidth="1"/>
    <col min="775" max="775" width="28.7109375" style="2508" customWidth="1"/>
    <col min="776" max="778" width="24.42578125" style="2508" customWidth="1"/>
    <col min="779" max="779" width="27.42578125" style="2508" customWidth="1"/>
    <col min="780" max="786" width="24.42578125" style="2508" customWidth="1"/>
    <col min="787" max="787" width="9.7109375" style="2508" customWidth="1"/>
    <col min="788" max="788" width="8.7109375" style="2508" customWidth="1"/>
    <col min="789" max="789" width="10.7109375" style="2508" customWidth="1"/>
    <col min="790" max="792" width="12.7109375" style="2508" customWidth="1"/>
    <col min="793" max="1025" width="9.140625" style="2508"/>
    <col min="1026" max="1026" width="12.85546875" style="2508" customWidth="1"/>
    <col min="1027" max="1029" width="24.42578125" style="2508" customWidth="1"/>
    <col min="1030" max="1030" width="27.42578125" style="2508" customWidth="1"/>
    <col min="1031" max="1031" width="28.7109375" style="2508" customWidth="1"/>
    <col min="1032" max="1034" width="24.42578125" style="2508" customWidth="1"/>
    <col min="1035" max="1035" width="27.42578125" style="2508" customWidth="1"/>
    <col min="1036" max="1042" width="24.42578125" style="2508" customWidth="1"/>
    <col min="1043" max="1043" width="9.7109375" style="2508" customWidth="1"/>
    <col min="1044" max="1044" width="8.7109375" style="2508" customWidth="1"/>
    <col min="1045" max="1045" width="10.7109375" style="2508" customWidth="1"/>
    <col min="1046" max="1048" width="12.7109375" style="2508" customWidth="1"/>
    <col min="1049" max="1281" width="9.140625" style="2508"/>
    <col min="1282" max="1282" width="12.85546875" style="2508" customWidth="1"/>
    <col min="1283" max="1285" width="24.42578125" style="2508" customWidth="1"/>
    <col min="1286" max="1286" width="27.42578125" style="2508" customWidth="1"/>
    <col min="1287" max="1287" width="28.7109375" style="2508" customWidth="1"/>
    <col min="1288" max="1290" width="24.42578125" style="2508" customWidth="1"/>
    <col min="1291" max="1291" width="27.42578125" style="2508" customWidth="1"/>
    <col min="1292" max="1298" width="24.42578125" style="2508" customWidth="1"/>
    <col min="1299" max="1299" width="9.7109375" style="2508" customWidth="1"/>
    <col min="1300" max="1300" width="8.7109375" style="2508" customWidth="1"/>
    <col min="1301" max="1301" width="10.7109375" style="2508" customWidth="1"/>
    <col min="1302" max="1304" width="12.7109375" style="2508" customWidth="1"/>
    <col min="1305" max="1537" width="9.140625" style="2508"/>
    <col min="1538" max="1538" width="12.85546875" style="2508" customWidth="1"/>
    <col min="1539" max="1541" width="24.42578125" style="2508" customWidth="1"/>
    <col min="1542" max="1542" width="27.42578125" style="2508" customWidth="1"/>
    <col min="1543" max="1543" width="28.7109375" style="2508" customWidth="1"/>
    <col min="1544" max="1546" width="24.42578125" style="2508" customWidth="1"/>
    <col min="1547" max="1547" width="27.42578125" style="2508" customWidth="1"/>
    <col min="1548" max="1554" width="24.42578125" style="2508" customWidth="1"/>
    <col min="1555" max="1555" width="9.7109375" style="2508" customWidth="1"/>
    <col min="1556" max="1556" width="8.7109375" style="2508" customWidth="1"/>
    <col min="1557" max="1557" width="10.7109375" style="2508" customWidth="1"/>
    <col min="1558" max="1560" width="12.7109375" style="2508" customWidth="1"/>
    <col min="1561" max="1793" width="9.140625" style="2508"/>
    <col min="1794" max="1794" width="12.85546875" style="2508" customWidth="1"/>
    <col min="1795" max="1797" width="24.42578125" style="2508" customWidth="1"/>
    <col min="1798" max="1798" width="27.42578125" style="2508" customWidth="1"/>
    <col min="1799" max="1799" width="28.7109375" style="2508" customWidth="1"/>
    <col min="1800" max="1802" width="24.42578125" style="2508" customWidth="1"/>
    <col min="1803" max="1803" width="27.42578125" style="2508" customWidth="1"/>
    <col min="1804" max="1810" width="24.42578125" style="2508" customWidth="1"/>
    <col min="1811" max="1811" width="9.7109375" style="2508" customWidth="1"/>
    <col min="1812" max="1812" width="8.7109375" style="2508" customWidth="1"/>
    <col min="1813" max="1813" width="10.7109375" style="2508" customWidth="1"/>
    <col min="1814" max="1816" width="12.7109375" style="2508" customWidth="1"/>
    <col min="1817" max="2049" width="9.140625" style="2508"/>
    <col min="2050" max="2050" width="12.85546875" style="2508" customWidth="1"/>
    <col min="2051" max="2053" width="24.42578125" style="2508" customWidth="1"/>
    <col min="2054" max="2054" width="27.42578125" style="2508" customWidth="1"/>
    <col min="2055" max="2055" width="28.7109375" style="2508" customWidth="1"/>
    <col min="2056" max="2058" width="24.42578125" style="2508" customWidth="1"/>
    <col min="2059" max="2059" width="27.42578125" style="2508" customWidth="1"/>
    <col min="2060" max="2066" width="24.42578125" style="2508" customWidth="1"/>
    <col min="2067" max="2067" width="9.7109375" style="2508" customWidth="1"/>
    <col min="2068" max="2068" width="8.7109375" style="2508" customWidth="1"/>
    <col min="2069" max="2069" width="10.7109375" style="2508" customWidth="1"/>
    <col min="2070" max="2072" width="12.7109375" style="2508" customWidth="1"/>
    <col min="2073" max="2305" width="9.140625" style="2508"/>
    <col min="2306" max="2306" width="12.85546875" style="2508" customWidth="1"/>
    <col min="2307" max="2309" width="24.42578125" style="2508" customWidth="1"/>
    <col min="2310" max="2310" width="27.42578125" style="2508" customWidth="1"/>
    <col min="2311" max="2311" width="28.7109375" style="2508" customWidth="1"/>
    <col min="2312" max="2314" width="24.42578125" style="2508" customWidth="1"/>
    <col min="2315" max="2315" width="27.42578125" style="2508" customWidth="1"/>
    <col min="2316" max="2322" width="24.42578125" style="2508" customWidth="1"/>
    <col min="2323" max="2323" width="9.7109375" style="2508" customWidth="1"/>
    <col min="2324" max="2324" width="8.7109375" style="2508" customWidth="1"/>
    <col min="2325" max="2325" width="10.7109375" style="2508" customWidth="1"/>
    <col min="2326" max="2328" width="12.7109375" style="2508" customWidth="1"/>
    <col min="2329" max="2561" width="9.140625" style="2508"/>
    <col min="2562" max="2562" width="12.85546875" style="2508" customWidth="1"/>
    <col min="2563" max="2565" width="24.42578125" style="2508" customWidth="1"/>
    <col min="2566" max="2566" width="27.42578125" style="2508" customWidth="1"/>
    <col min="2567" max="2567" width="28.7109375" style="2508" customWidth="1"/>
    <col min="2568" max="2570" width="24.42578125" style="2508" customWidth="1"/>
    <col min="2571" max="2571" width="27.42578125" style="2508" customWidth="1"/>
    <col min="2572" max="2578" width="24.42578125" style="2508" customWidth="1"/>
    <col min="2579" max="2579" width="9.7109375" style="2508" customWidth="1"/>
    <col min="2580" max="2580" width="8.7109375" style="2508" customWidth="1"/>
    <col min="2581" max="2581" width="10.7109375" style="2508" customWidth="1"/>
    <col min="2582" max="2584" width="12.7109375" style="2508" customWidth="1"/>
    <col min="2585" max="2817" width="9.140625" style="2508"/>
    <col min="2818" max="2818" width="12.85546875" style="2508" customWidth="1"/>
    <col min="2819" max="2821" width="24.42578125" style="2508" customWidth="1"/>
    <col min="2822" max="2822" width="27.42578125" style="2508" customWidth="1"/>
    <col min="2823" max="2823" width="28.7109375" style="2508" customWidth="1"/>
    <col min="2824" max="2826" width="24.42578125" style="2508" customWidth="1"/>
    <col min="2827" max="2827" width="27.42578125" style="2508" customWidth="1"/>
    <col min="2828" max="2834" width="24.42578125" style="2508" customWidth="1"/>
    <col min="2835" max="2835" width="9.7109375" style="2508" customWidth="1"/>
    <col min="2836" max="2836" width="8.7109375" style="2508" customWidth="1"/>
    <col min="2837" max="2837" width="10.7109375" style="2508" customWidth="1"/>
    <col min="2838" max="2840" width="12.7109375" style="2508" customWidth="1"/>
    <col min="2841" max="3073" width="9.140625" style="2508"/>
    <col min="3074" max="3074" width="12.85546875" style="2508" customWidth="1"/>
    <col min="3075" max="3077" width="24.42578125" style="2508" customWidth="1"/>
    <col min="3078" max="3078" width="27.42578125" style="2508" customWidth="1"/>
    <col min="3079" max="3079" width="28.7109375" style="2508" customWidth="1"/>
    <col min="3080" max="3082" width="24.42578125" style="2508" customWidth="1"/>
    <col min="3083" max="3083" width="27.42578125" style="2508" customWidth="1"/>
    <col min="3084" max="3090" width="24.42578125" style="2508" customWidth="1"/>
    <col min="3091" max="3091" width="9.7109375" style="2508" customWidth="1"/>
    <col min="3092" max="3092" width="8.7109375" style="2508" customWidth="1"/>
    <col min="3093" max="3093" width="10.7109375" style="2508" customWidth="1"/>
    <col min="3094" max="3096" width="12.7109375" style="2508" customWidth="1"/>
    <col min="3097" max="3329" width="9.140625" style="2508"/>
    <col min="3330" max="3330" width="12.85546875" style="2508" customWidth="1"/>
    <col min="3331" max="3333" width="24.42578125" style="2508" customWidth="1"/>
    <col min="3334" max="3334" width="27.42578125" style="2508" customWidth="1"/>
    <col min="3335" max="3335" width="28.7109375" style="2508" customWidth="1"/>
    <col min="3336" max="3338" width="24.42578125" style="2508" customWidth="1"/>
    <col min="3339" max="3339" width="27.42578125" style="2508" customWidth="1"/>
    <col min="3340" max="3346" width="24.42578125" style="2508" customWidth="1"/>
    <col min="3347" max="3347" width="9.7109375" style="2508" customWidth="1"/>
    <col min="3348" max="3348" width="8.7109375" style="2508" customWidth="1"/>
    <col min="3349" max="3349" width="10.7109375" style="2508" customWidth="1"/>
    <col min="3350" max="3352" width="12.7109375" style="2508" customWidth="1"/>
    <col min="3353" max="3585" width="9.140625" style="2508"/>
    <col min="3586" max="3586" width="12.85546875" style="2508" customWidth="1"/>
    <col min="3587" max="3589" width="24.42578125" style="2508" customWidth="1"/>
    <col min="3590" max="3590" width="27.42578125" style="2508" customWidth="1"/>
    <col min="3591" max="3591" width="28.7109375" style="2508" customWidth="1"/>
    <col min="3592" max="3594" width="24.42578125" style="2508" customWidth="1"/>
    <col min="3595" max="3595" width="27.42578125" style="2508" customWidth="1"/>
    <col min="3596" max="3602" width="24.42578125" style="2508" customWidth="1"/>
    <col min="3603" max="3603" width="9.7109375" style="2508" customWidth="1"/>
    <col min="3604" max="3604" width="8.7109375" style="2508" customWidth="1"/>
    <col min="3605" max="3605" width="10.7109375" style="2508" customWidth="1"/>
    <col min="3606" max="3608" width="12.7109375" style="2508" customWidth="1"/>
    <col min="3609" max="3841" width="9.140625" style="2508"/>
    <col min="3842" max="3842" width="12.85546875" style="2508" customWidth="1"/>
    <col min="3843" max="3845" width="24.42578125" style="2508" customWidth="1"/>
    <col min="3846" max="3846" width="27.42578125" style="2508" customWidth="1"/>
    <col min="3847" max="3847" width="28.7109375" style="2508" customWidth="1"/>
    <col min="3848" max="3850" width="24.42578125" style="2508" customWidth="1"/>
    <col min="3851" max="3851" width="27.42578125" style="2508" customWidth="1"/>
    <col min="3852" max="3858" width="24.42578125" style="2508" customWidth="1"/>
    <col min="3859" max="3859" width="9.7109375" style="2508" customWidth="1"/>
    <col min="3860" max="3860" width="8.7109375" style="2508" customWidth="1"/>
    <col min="3861" max="3861" width="10.7109375" style="2508" customWidth="1"/>
    <col min="3862" max="3864" width="12.7109375" style="2508" customWidth="1"/>
    <col min="3865" max="4097" width="9.140625" style="2508"/>
    <col min="4098" max="4098" width="12.85546875" style="2508" customWidth="1"/>
    <col min="4099" max="4101" width="24.42578125" style="2508" customWidth="1"/>
    <col min="4102" max="4102" width="27.42578125" style="2508" customWidth="1"/>
    <col min="4103" max="4103" width="28.7109375" style="2508" customWidth="1"/>
    <col min="4104" max="4106" width="24.42578125" style="2508" customWidth="1"/>
    <col min="4107" max="4107" width="27.42578125" style="2508" customWidth="1"/>
    <col min="4108" max="4114" width="24.42578125" style="2508" customWidth="1"/>
    <col min="4115" max="4115" width="9.7109375" style="2508" customWidth="1"/>
    <col min="4116" max="4116" width="8.7109375" style="2508" customWidth="1"/>
    <col min="4117" max="4117" width="10.7109375" style="2508" customWidth="1"/>
    <col min="4118" max="4120" width="12.7109375" style="2508" customWidth="1"/>
    <col min="4121" max="4353" width="9.140625" style="2508"/>
    <col min="4354" max="4354" width="12.85546875" style="2508" customWidth="1"/>
    <col min="4355" max="4357" width="24.42578125" style="2508" customWidth="1"/>
    <col min="4358" max="4358" width="27.42578125" style="2508" customWidth="1"/>
    <col min="4359" max="4359" width="28.7109375" style="2508" customWidth="1"/>
    <col min="4360" max="4362" width="24.42578125" style="2508" customWidth="1"/>
    <col min="4363" max="4363" width="27.42578125" style="2508" customWidth="1"/>
    <col min="4364" max="4370" width="24.42578125" style="2508" customWidth="1"/>
    <col min="4371" max="4371" width="9.7109375" style="2508" customWidth="1"/>
    <col min="4372" max="4372" width="8.7109375" style="2508" customWidth="1"/>
    <col min="4373" max="4373" width="10.7109375" style="2508" customWidth="1"/>
    <col min="4374" max="4376" width="12.7109375" style="2508" customWidth="1"/>
    <col min="4377" max="4609" width="9.140625" style="2508"/>
    <col min="4610" max="4610" width="12.85546875" style="2508" customWidth="1"/>
    <col min="4611" max="4613" width="24.42578125" style="2508" customWidth="1"/>
    <col min="4614" max="4614" width="27.42578125" style="2508" customWidth="1"/>
    <col min="4615" max="4615" width="28.7109375" style="2508" customWidth="1"/>
    <col min="4616" max="4618" width="24.42578125" style="2508" customWidth="1"/>
    <col min="4619" max="4619" width="27.42578125" style="2508" customWidth="1"/>
    <col min="4620" max="4626" width="24.42578125" style="2508" customWidth="1"/>
    <col min="4627" max="4627" width="9.7109375" style="2508" customWidth="1"/>
    <col min="4628" max="4628" width="8.7109375" style="2508" customWidth="1"/>
    <col min="4629" max="4629" width="10.7109375" style="2508" customWidth="1"/>
    <col min="4630" max="4632" width="12.7109375" style="2508" customWidth="1"/>
    <col min="4633" max="4865" width="9.140625" style="2508"/>
    <col min="4866" max="4866" width="12.85546875" style="2508" customWidth="1"/>
    <col min="4867" max="4869" width="24.42578125" style="2508" customWidth="1"/>
    <col min="4870" max="4870" width="27.42578125" style="2508" customWidth="1"/>
    <col min="4871" max="4871" width="28.7109375" style="2508" customWidth="1"/>
    <col min="4872" max="4874" width="24.42578125" style="2508" customWidth="1"/>
    <col min="4875" max="4875" width="27.42578125" style="2508" customWidth="1"/>
    <col min="4876" max="4882" width="24.42578125" style="2508" customWidth="1"/>
    <col min="4883" max="4883" width="9.7109375" style="2508" customWidth="1"/>
    <col min="4884" max="4884" width="8.7109375" style="2508" customWidth="1"/>
    <col min="4885" max="4885" width="10.7109375" style="2508" customWidth="1"/>
    <col min="4886" max="4888" width="12.7109375" style="2508" customWidth="1"/>
    <col min="4889" max="5121" width="9.140625" style="2508"/>
    <col min="5122" max="5122" width="12.85546875" style="2508" customWidth="1"/>
    <col min="5123" max="5125" width="24.42578125" style="2508" customWidth="1"/>
    <col min="5126" max="5126" width="27.42578125" style="2508" customWidth="1"/>
    <col min="5127" max="5127" width="28.7109375" style="2508" customWidth="1"/>
    <col min="5128" max="5130" width="24.42578125" style="2508" customWidth="1"/>
    <col min="5131" max="5131" width="27.42578125" style="2508" customWidth="1"/>
    <col min="5132" max="5138" width="24.42578125" style="2508" customWidth="1"/>
    <col min="5139" max="5139" width="9.7109375" style="2508" customWidth="1"/>
    <col min="5140" max="5140" width="8.7109375" style="2508" customWidth="1"/>
    <col min="5141" max="5141" width="10.7109375" style="2508" customWidth="1"/>
    <col min="5142" max="5144" width="12.7109375" style="2508" customWidth="1"/>
    <col min="5145" max="5377" width="9.140625" style="2508"/>
    <col min="5378" max="5378" width="12.85546875" style="2508" customWidth="1"/>
    <col min="5379" max="5381" width="24.42578125" style="2508" customWidth="1"/>
    <col min="5382" max="5382" width="27.42578125" style="2508" customWidth="1"/>
    <col min="5383" max="5383" width="28.7109375" style="2508" customWidth="1"/>
    <col min="5384" max="5386" width="24.42578125" style="2508" customWidth="1"/>
    <col min="5387" max="5387" width="27.42578125" style="2508" customWidth="1"/>
    <col min="5388" max="5394" width="24.42578125" style="2508" customWidth="1"/>
    <col min="5395" max="5395" width="9.7109375" style="2508" customWidth="1"/>
    <col min="5396" max="5396" width="8.7109375" style="2508" customWidth="1"/>
    <col min="5397" max="5397" width="10.7109375" style="2508" customWidth="1"/>
    <col min="5398" max="5400" width="12.7109375" style="2508" customWidth="1"/>
    <col min="5401" max="5633" width="9.140625" style="2508"/>
    <col min="5634" max="5634" width="12.85546875" style="2508" customWidth="1"/>
    <col min="5635" max="5637" width="24.42578125" style="2508" customWidth="1"/>
    <col min="5638" max="5638" width="27.42578125" style="2508" customWidth="1"/>
    <col min="5639" max="5639" width="28.7109375" style="2508" customWidth="1"/>
    <col min="5640" max="5642" width="24.42578125" style="2508" customWidth="1"/>
    <col min="5643" max="5643" width="27.42578125" style="2508" customWidth="1"/>
    <col min="5644" max="5650" width="24.42578125" style="2508" customWidth="1"/>
    <col min="5651" max="5651" width="9.7109375" style="2508" customWidth="1"/>
    <col min="5652" max="5652" width="8.7109375" style="2508" customWidth="1"/>
    <col min="5653" max="5653" width="10.7109375" style="2508" customWidth="1"/>
    <col min="5654" max="5656" width="12.7109375" style="2508" customWidth="1"/>
    <col min="5657" max="5889" width="9.140625" style="2508"/>
    <col min="5890" max="5890" width="12.85546875" style="2508" customWidth="1"/>
    <col min="5891" max="5893" width="24.42578125" style="2508" customWidth="1"/>
    <col min="5894" max="5894" width="27.42578125" style="2508" customWidth="1"/>
    <col min="5895" max="5895" width="28.7109375" style="2508" customWidth="1"/>
    <col min="5896" max="5898" width="24.42578125" style="2508" customWidth="1"/>
    <col min="5899" max="5899" width="27.42578125" style="2508" customWidth="1"/>
    <col min="5900" max="5906" width="24.42578125" style="2508" customWidth="1"/>
    <col min="5907" max="5907" width="9.7109375" style="2508" customWidth="1"/>
    <col min="5908" max="5908" width="8.7109375" style="2508" customWidth="1"/>
    <col min="5909" max="5909" width="10.7109375" style="2508" customWidth="1"/>
    <col min="5910" max="5912" width="12.7109375" style="2508" customWidth="1"/>
    <col min="5913" max="6145" width="9.140625" style="2508"/>
    <col min="6146" max="6146" width="12.85546875" style="2508" customWidth="1"/>
    <col min="6147" max="6149" width="24.42578125" style="2508" customWidth="1"/>
    <col min="6150" max="6150" width="27.42578125" style="2508" customWidth="1"/>
    <col min="6151" max="6151" width="28.7109375" style="2508" customWidth="1"/>
    <col min="6152" max="6154" width="24.42578125" style="2508" customWidth="1"/>
    <col min="6155" max="6155" width="27.42578125" style="2508" customWidth="1"/>
    <col min="6156" max="6162" width="24.42578125" style="2508" customWidth="1"/>
    <col min="6163" max="6163" width="9.7109375" style="2508" customWidth="1"/>
    <col min="6164" max="6164" width="8.7109375" style="2508" customWidth="1"/>
    <col min="6165" max="6165" width="10.7109375" style="2508" customWidth="1"/>
    <col min="6166" max="6168" width="12.7109375" style="2508" customWidth="1"/>
    <col min="6169" max="6401" width="9.140625" style="2508"/>
    <col min="6402" max="6402" width="12.85546875" style="2508" customWidth="1"/>
    <col min="6403" max="6405" width="24.42578125" style="2508" customWidth="1"/>
    <col min="6406" max="6406" width="27.42578125" style="2508" customWidth="1"/>
    <col min="6407" max="6407" width="28.7109375" style="2508" customWidth="1"/>
    <col min="6408" max="6410" width="24.42578125" style="2508" customWidth="1"/>
    <col min="6411" max="6411" width="27.42578125" style="2508" customWidth="1"/>
    <col min="6412" max="6418" width="24.42578125" style="2508" customWidth="1"/>
    <col min="6419" max="6419" width="9.7109375" style="2508" customWidth="1"/>
    <col min="6420" max="6420" width="8.7109375" style="2508" customWidth="1"/>
    <col min="6421" max="6421" width="10.7109375" style="2508" customWidth="1"/>
    <col min="6422" max="6424" width="12.7109375" style="2508" customWidth="1"/>
    <col min="6425" max="6657" width="9.140625" style="2508"/>
    <col min="6658" max="6658" width="12.85546875" style="2508" customWidth="1"/>
    <col min="6659" max="6661" width="24.42578125" style="2508" customWidth="1"/>
    <col min="6662" max="6662" width="27.42578125" style="2508" customWidth="1"/>
    <col min="6663" max="6663" width="28.7109375" style="2508" customWidth="1"/>
    <col min="6664" max="6666" width="24.42578125" style="2508" customWidth="1"/>
    <col min="6667" max="6667" width="27.42578125" style="2508" customWidth="1"/>
    <col min="6668" max="6674" width="24.42578125" style="2508" customWidth="1"/>
    <col min="6675" max="6675" width="9.7109375" style="2508" customWidth="1"/>
    <col min="6676" max="6676" width="8.7109375" style="2508" customWidth="1"/>
    <col min="6677" max="6677" width="10.7109375" style="2508" customWidth="1"/>
    <col min="6678" max="6680" width="12.7109375" style="2508" customWidth="1"/>
    <col min="6681" max="6913" width="9.140625" style="2508"/>
    <col min="6914" max="6914" width="12.85546875" style="2508" customWidth="1"/>
    <col min="6915" max="6917" width="24.42578125" style="2508" customWidth="1"/>
    <col min="6918" max="6918" width="27.42578125" style="2508" customWidth="1"/>
    <col min="6919" max="6919" width="28.7109375" style="2508" customWidth="1"/>
    <col min="6920" max="6922" width="24.42578125" style="2508" customWidth="1"/>
    <col min="6923" max="6923" width="27.42578125" style="2508" customWidth="1"/>
    <col min="6924" max="6930" width="24.42578125" style="2508" customWidth="1"/>
    <col min="6931" max="6931" width="9.7109375" style="2508" customWidth="1"/>
    <col min="6932" max="6932" width="8.7109375" style="2508" customWidth="1"/>
    <col min="6933" max="6933" width="10.7109375" style="2508" customWidth="1"/>
    <col min="6934" max="6936" width="12.7109375" style="2508" customWidth="1"/>
    <col min="6937" max="7169" width="9.140625" style="2508"/>
    <col min="7170" max="7170" width="12.85546875" style="2508" customWidth="1"/>
    <col min="7171" max="7173" width="24.42578125" style="2508" customWidth="1"/>
    <col min="7174" max="7174" width="27.42578125" style="2508" customWidth="1"/>
    <col min="7175" max="7175" width="28.7109375" style="2508" customWidth="1"/>
    <col min="7176" max="7178" width="24.42578125" style="2508" customWidth="1"/>
    <col min="7179" max="7179" width="27.42578125" style="2508" customWidth="1"/>
    <col min="7180" max="7186" width="24.42578125" style="2508" customWidth="1"/>
    <col min="7187" max="7187" width="9.7109375" style="2508" customWidth="1"/>
    <col min="7188" max="7188" width="8.7109375" style="2508" customWidth="1"/>
    <col min="7189" max="7189" width="10.7109375" style="2508" customWidth="1"/>
    <col min="7190" max="7192" width="12.7109375" style="2508" customWidth="1"/>
    <col min="7193" max="7425" width="9.140625" style="2508"/>
    <col min="7426" max="7426" width="12.85546875" style="2508" customWidth="1"/>
    <col min="7427" max="7429" width="24.42578125" style="2508" customWidth="1"/>
    <col min="7430" max="7430" width="27.42578125" style="2508" customWidth="1"/>
    <col min="7431" max="7431" width="28.7109375" style="2508" customWidth="1"/>
    <col min="7432" max="7434" width="24.42578125" style="2508" customWidth="1"/>
    <col min="7435" max="7435" width="27.42578125" style="2508" customWidth="1"/>
    <col min="7436" max="7442" width="24.42578125" style="2508" customWidth="1"/>
    <col min="7443" max="7443" width="9.7109375" style="2508" customWidth="1"/>
    <col min="7444" max="7444" width="8.7109375" style="2508" customWidth="1"/>
    <col min="7445" max="7445" width="10.7109375" style="2508" customWidth="1"/>
    <col min="7446" max="7448" width="12.7109375" style="2508" customWidth="1"/>
    <col min="7449" max="7681" width="9.140625" style="2508"/>
    <col min="7682" max="7682" width="12.85546875" style="2508" customWidth="1"/>
    <col min="7683" max="7685" width="24.42578125" style="2508" customWidth="1"/>
    <col min="7686" max="7686" width="27.42578125" style="2508" customWidth="1"/>
    <col min="7687" max="7687" width="28.7109375" style="2508" customWidth="1"/>
    <col min="7688" max="7690" width="24.42578125" style="2508" customWidth="1"/>
    <col min="7691" max="7691" width="27.42578125" style="2508" customWidth="1"/>
    <col min="7692" max="7698" width="24.42578125" style="2508" customWidth="1"/>
    <col min="7699" max="7699" width="9.7109375" style="2508" customWidth="1"/>
    <col min="7700" max="7700" width="8.7109375" style="2508" customWidth="1"/>
    <col min="7701" max="7701" width="10.7109375" style="2508" customWidth="1"/>
    <col min="7702" max="7704" width="12.7109375" style="2508" customWidth="1"/>
    <col min="7705" max="7937" width="9.140625" style="2508"/>
    <col min="7938" max="7938" width="12.85546875" style="2508" customWidth="1"/>
    <col min="7939" max="7941" width="24.42578125" style="2508" customWidth="1"/>
    <col min="7942" max="7942" width="27.42578125" style="2508" customWidth="1"/>
    <col min="7943" max="7943" width="28.7109375" style="2508" customWidth="1"/>
    <col min="7944" max="7946" width="24.42578125" style="2508" customWidth="1"/>
    <col min="7947" max="7947" width="27.42578125" style="2508" customWidth="1"/>
    <col min="7948" max="7954" width="24.42578125" style="2508" customWidth="1"/>
    <col min="7955" max="7955" width="9.7109375" style="2508" customWidth="1"/>
    <col min="7956" max="7956" width="8.7109375" style="2508" customWidth="1"/>
    <col min="7957" max="7957" width="10.7109375" style="2508" customWidth="1"/>
    <col min="7958" max="7960" width="12.7109375" style="2508" customWidth="1"/>
    <col min="7961" max="8193" width="9.140625" style="2508"/>
    <col min="8194" max="8194" width="12.85546875" style="2508" customWidth="1"/>
    <col min="8195" max="8197" width="24.42578125" style="2508" customWidth="1"/>
    <col min="8198" max="8198" width="27.42578125" style="2508" customWidth="1"/>
    <col min="8199" max="8199" width="28.7109375" style="2508" customWidth="1"/>
    <col min="8200" max="8202" width="24.42578125" style="2508" customWidth="1"/>
    <col min="8203" max="8203" width="27.42578125" style="2508" customWidth="1"/>
    <col min="8204" max="8210" width="24.42578125" style="2508" customWidth="1"/>
    <col min="8211" max="8211" width="9.7109375" style="2508" customWidth="1"/>
    <col min="8212" max="8212" width="8.7109375" style="2508" customWidth="1"/>
    <col min="8213" max="8213" width="10.7109375" style="2508" customWidth="1"/>
    <col min="8214" max="8216" width="12.7109375" style="2508" customWidth="1"/>
    <col min="8217" max="8449" width="9.140625" style="2508"/>
    <col min="8450" max="8450" width="12.85546875" style="2508" customWidth="1"/>
    <col min="8451" max="8453" width="24.42578125" style="2508" customWidth="1"/>
    <col min="8454" max="8454" width="27.42578125" style="2508" customWidth="1"/>
    <col min="8455" max="8455" width="28.7109375" style="2508" customWidth="1"/>
    <col min="8456" max="8458" width="24.42578125" style="2508" customWidth="1"/>
    <col min="8459" max="8459" width="27.42578125" style="2508" customWidth="1"/>
    <col min="8460" max="8466" width="24.42578125" style="2508" customWidth="1"/>
    <col min="8467" max="8467" width="9.7109375" style="2508" customWidth="1"/>
    <col min="8468" max="8468" width="8.7109375" style="2508" customWidth="1"/>
    <col min="8469" max="8469" width="10.7109375" style="2508" customWidth="1"/>
    <col min="8470" max="8472" width="12.7109375" style="2508" customWidth="1"/>
    <col min="8473" max="8705" width="9.140625" style="2508"/>
    <col min="8706" max="8706" width="12.85546875" style="2508" customWidth="1"/>
    <col min="8707" max="8709" width="24.42578125" style="2508" customWidth="1"/>
    <col min="8710" max="8710" width="27.42578125" style="2508" customWidth="1"/>
    <col min="8711" max="8711" width="28.7109375" style="2508" customWidth="1"/>
    <col min="8712" max="8714" width="24.42578125" style="2508" customWidth="1"/>
    <col min="8715" max="8715" width="27.42578125" style="2508" customWidth="1"/>
    <col min="8716" max="8722" width="24.42578125" style="2508" customWidth="1"/>
    <col min="8723" max="8723" width="9.7109375" style="2508" customWidth="1"/>
    <col min="8724" max="8724" width="8.7109375" style="2508" customWidth="1"/>
    <col min="8725" max="8725" width="10.7109375" style="2508" customWidth="1"/>
    <col min="8726" max="8728" width="12.7109375" style="2508" customWidth="1"/>
    <col min="8729" max="8961" width="9.140625" style="2508"/>
    <col min="8962" max="8962" width="12.85546875" style="2508" customWidth="1"/>
    <col min="8963" max="8965" width="24.42578125" style="2508" customWidth="1"/>
    <col min="8966" max="8966" width="27.42578125" style="2508" customWidth="1"/>
    <col min="8967" max="8967" width="28.7109375" style="2508" customWidth="1"/>
    <col min="8968" max="8970" width="24.42578125" style="2508" customWidth="1"/>
    <col min="8971" max="8971" width="27.42578125" style="2508" customWidth="1"/>
    <col min="8972" max="8978" width="24.42578125" style="2508" customWidth="1"/>
    <col min="8979" max="8979" width="9.7109375" style="2508" customWidth="1"/>
    <col min="8980" max="8980" width="8.7109375" style="2508" customWidth="1"/>
    <col min="8981" max="8981" width="10.7109375" style="2508" customWidth="1"/>
    <col min="8982" max="8984" width="12.7109375" style="2508" customWidth="1"/>
    <col min="8985" max="9217" width="9.140625" style="2508"/>
    <col min="9218" max="9218" width="12.85546875" style="2508" customWidth="1"/>
    <col min="9219" max="9221" width="24.42578125" style="2508" customWidth="1"/>
    <col min="9222" max="9222" width="27.42578125" style="2508" customWidth="1"/>
    <col min="9223" max="9223" width="28.7109375" style="2508" customWidth="1"/>
    <col min="9224" max="9226" width="24.42578125" style="2508" customWidth="1"/>
    <col min="9227" max="9227" width="27.42578125" style="2508" customWidth="1"/>
    <col min="9228" max="9234" width="24.42578125" style="2508" customWidth="1"/>
    <col min="9235" max="9235" width="9.7109375" style="2508" customWidth="1"/>
    <col min="9236" max="9236" width="8.7109375" style="2508" customWidth="1"/>
    <col min="9237" max="9237" width="10.7109375" style="2508" customWidth="1"/>
    <col min="9238" max="9240" width="12.7109375" style="2508" customWidth="1"/>
    <col min="9241" max="9473" width="9.140625" style="2508"/>
    <col min="9474" max="9474" width="12.85546875" style="2508" customWidth="1"/>
    <col min="9475" max="9477" width="24.42578125" style="2508" customWidth="1"/>
    <col min="9478" max="9478" width="27.42578125" style="2508" customWidth="1"/>
    <col min="9479" max="9479" width="28.7109375" style="2508" customWidth="1"/>
    <col min="9480" max="9482" width="24.42578125" style="2508" customWidth="1"/>
    <col min="9483" max="9483" width="27.42578125" style="2508" customWidth="1"/>
    <col min="9484" max="9490" width="24.42578125" style="2508" customWidth="1"/>
    <col min="9491" max="9491" width="9.7109375" style="2508" customWidth="1"/>
    <col min="9492" max="9492" width="8.7109375" style="2508" customWidth="1"/>
    <col min="9493" max="9493" width="10.7109375" style="2508" customWidth="1"/>
    <col min="9494" max="9496" width="12.7109375" style="2508" customWidth="1"/>
    <col min="9497" max="9729" width="9.140625" style="2508"/>
    <col min="9730" max="9730" width="12.85546875" style="2508" customWidth="1"/>
    <col min="9731" max="9733" width="24.42578125" style="2508" customWidth="1"/>
    <col min="9734" max="9734" width="27.42578125" style="2508" customWidth="1"/>
    <col min="9735" max="9735" width="28.7109375" style="2508" customWidth="1"/>
    <col min="9736" max="9738" width="24.42578125" style="2508" customWidth="1"/>
    <col min="9739" max="9739" width="27.42578125" style="2508" customWidth="1"/>
    <col min="9740" max="9746" width="24.42578125" style="2508" customWidth="1"/>
    <col min="9747" max="9747" width="9.7109375" style="2508" customWidth="1"/>
    <col min="9748" max="9748" width="8.7109375" style="2508" customWidth="1"/>
    <col min="9749" max="9749" width="10.7109375" style="2508" customWidth="1"/>
    <col min="9750" max="9752" width="12.7109375" style="2508" customWidth="1"/>
    <col min="9753" max="9985" width="9.140625" style="2508"/>
    <col min="9986" max="9986" width="12.85546875" style="2508" customWidth="1"/>
    <col min="9987" max="9989" width="24.42578125" style="2508" customWidth="1"/>
    <col min="9990" max="9990" width="27.42578125" style="2508" customWidth="1"/>
    <col min="9991" max="9991" width="28.7109375" style="2508" customWidth="1"/>
    <col min="9992" max="9994" width="24.42578125" style="2508" customWidth="1"/>
    <col min="9995" max="9995" width="27.42578125" style="2508" customWidth="1"/>
    <col min="9996" max="10002" width="24.42578125" style="2508" customWidth="1"/>
    <col min="10003" max="10003" width="9.7109375" style="2508" customWidth="1"/>
    <col min="10004" max="10004" width="8.7109375" style="2508" customWidth="1"/>
    <col min="10005" max="10005" width="10.7109375" style="2508" customWidth="1"/>
    <col min="10006" max="10008" width="12.7109375" style="2508" customWidth="1"/>
    <col min="10009" max="10241" width="9.140625" style="2508"/>
    <col min="10242" max="10242" width="12.85546875" style="2508" customWidth="1"/>
    <col min="10243" max="10245" width="24.42578125" style="2508" customWidth="1"/>
    <col min="10246" max="10246" width="27.42578125" style="2508" customWidth="1"/>
    <col min="10247" max="10247" width="28.7109375" style="2508" customWidth="1"/>
    <col min="10248" max="10250" width="24.42578125" style="2508" customWidth="1"/>
    <col min="10251" max="10251" width="27.42578125" style="2508" customWidth="1"/>
    <col min="10252" max="10258" width="24.42578125" style="2508" customWidth="1"/>
    <col min="10259" max="10259" width="9.7109375" style="2508" customWidth="1"/>
    <col min="10260" max="10260" width="8.7109375" style="2508" customWidth="1"/>
    <col min="10261" max="10261" width="10.7109375" style="2508" customWidth="1"/>
    <col min="10262" max="10264" width="12.7109375" style="2508" customWidth="1"/>
    <col min="10265" max="10497" width="9.140625" style="2508"/>
    <col min="10498" max="10498" width="12.85546875" style="2508" customWidth="1"/>
    <col min="10499" max="10501" width="24.42578125" style="2508" customWidth="1"/>
    <col min="10502" max="10502" width="27.42578125" style="2508" customWidth="1"/>
    <col min="10503" max="10503" width="28.7109375" style="2508" customWidth="1"/>
    <col min="10504" max="10506" width="24.42578125" style="2508" customWidth="1"/>
    <col min="10507" max="10507" width="27.42578125" style="2508" customWidth="1"/>
    <col min="10508" max="10514" width="24.42578125" style="2508" customWidth="1"/>
    <col min="10515" max="10515" width="9.7109375" style="2508" customWidth="1"/>
    <col min="10516" max="10516" width="8.7109375" style="2508" customWidth="1"/>
    <col min="10517" max="10517" width="10.7109375" style="2508" customWidth="1"/>
    <col min="10518" max="10520" width="12.7109375" style="2508" customWidth="1"/>
    <col min="10521" max="10753" width="9.140625" style="2508"/>
    <col min="10754" max="10754" width="12.85546875" style="2508" customWidth="1"/>
    <col min="10755" max="10757" width="24.42578125" style="2508" customWidth="1"/>
    <col min="10758" max="10758" width="27.42578125" style="2508" customWidth="1"/>
    <col min="10759" max="10759" width="28.7109375" style="2508" customWidth="1"/>
    <col min="10760" max="10762" width="24.42578125" style="2508" customWidth="1"/>
    <col min="10763" max="10763" width="27.42578125" style="2508" customWidth="1"/>
    <col min="10764" max="10770" width="24.42578125" style="2508" customWidth="1"/>
    <col min="10771" max="10771" width="9.7109375" style="2508" customWidth="1"/>
    <col min="10772" max="10772" width="8.7109375" style="2508" customWidth="1"/>
    <col min="10773" max="10773" width="10.7109375" style="2508" customWidth="1"/>
    <col min="10774" max="10776" width="12.7109375" style="2508" customWidth="1"/>
    <col min="10777" max="11009" width="9.140625" style="2508"/>
    <col min="11010" max="11010" width="12.85546875" style="2508" customWidth="1"/>
    <col min="11011" max="11013" width="24.42578125" style="2508" customWidth="1"/>
    <col min="11014" max="11014" width="27.42578125" style="2508" customWidth="1"/>
    <col min="11015" max="11015" width="28.7109375" style="2508" customWidth="1"/>
    <col min="11016" max="11018" width="24.42578125" style="2508" customWidth="1"/>
    <col min="11019" max="11019" width="27.42578125" style="2508" customWidth="1"/>
    <col min="11020" max="11026" width="24.42578125" style="2508" customWidth="1"/>
    <col min="11027" max="11027" width="9.7109375" style="2508" customWidth="1"/>
    <col min="11028" max="11028" width="8.7109375" style="2508" customWidth="1"/>
    <col min="11029" max="11029" width="10.7109375" style="2508" customWidth="1"/>
    <col min="11030" max="11032" width="12.7109375" style="2508" customWidth="1"/>
    <col min="11033" max="11265" width="9.140625" style="2508"/>
    <col min="11266" max="11266" width="12.85546875" style="2508" customWidth="1"/>
    <col min="11267" max="11269" width="24.42578125" style="2508" customWidth="1"/>
    <col min="11270" max="11270" width="27.42578125" style="2508" customWidth="1"/>
    <col min="11271" max="11271" width="28.7109375" style="2508" customWidth="1"/>
    <col min="11272" max="11274" width="24.42578125" style="2508" customWidth="1"/>
    <col min="11275" max="11275" width="27.42578125" style="2508" customWidth="1"/>
    <col min="11276" max="11282" width="24.42578125" style="2508" customWidth="1"/>
    <col min="11283" max="11283" width="9.7109375" style="2508" customWidth="1"/>
    <col min="11284" max="11284" width="8.7109375" style="2508" customWidth="1"/>
    <col min="11285" max="11285" width="10.7109375" style="2508" customWidth="1"/>
    <col min="11286" max="11288" width="12.7109375" style="2508" customWidth="1"/>
    <col min="11289" max="11521" width="9.140625" style="2508"/>
    <col min="11522" max="11522" width="12.85546875" style="2508" customWidth="1"/>
    <col min="11523" max="11525" width="24.42578125" style="2508" customWidth="1"/>
    <col min="11526" max="11526" width="27.42578125" style="2508" customWidth="1"/>
    <col min="11527" max="11527" width="28.7109375" style="2508" customWidth="1"/>
    <col min="11528" max="11530" width="24.42578125" style="2508" customWidth="1"/>
    <col min="11531" max="11531" width="27.42578125" style="2508" customWidth="1"/>
    <col min="11532" max="11538" width="24.42578125" style="2508" customWidth="1"/>
    <col min="11539" max="11539" width="9.7109375" style="2508" customWidth="1"/>
    <col min="11540" max="11540" width="8.7109375" style="2508" customWidth="1"/>
    <col min="11541" max="11541" width="10.7109375" style="2508" customWidth="1"/>
    <col min="11542" max="11544" width="12.7109375" style="2508" customWidth="1"/>
    <col min="11545" max="11777" width="9.140625" style="2508"/>
    <col min="11778" max="11778" width="12.85546875" style="2508" customWidth="1"/>
    <col min="11779" max="11781" width="24.42578125" style="2508" customWidth="1"/>
    <col min="11782" max="11782" width="27.42578125" style="2508" customWidth="1"/>
    <col min="11783" max="11783" width="28.7109375" style="2508" customWidth="1"/>
    <col min="11784" max="11786" width="24.42578125" style="2508" customWidth="1"/>
    <col min="11787" max="11787" width="27.42578125" style="2508" customWidth="1"/>
    <col min="11788" max="11794" width="24.42578125" style="2508" customWidth="1"/>
    <col min="11795" max="11795" width="9.7109375" style="2508" customWidth="1"/>
    <col min="11796" max="11796" width="8.7109375" style="2508" customWidth="1"/>
    <col min="11797" max="11797" width="10.7109375" style="2508" customWidth="1"/>
    <col min="11798" max="11800" width="12.7109375" style="2508" customWidth="1"/>
    <col min="11801" max="12033" width="9.140625" style="2508"/>
    <col min="12034" max="12034" width="12.85546875" style="2508" customWidth="1"/>
    <col min="12035" max="12037" width="24.42578125" style="2508" customWidth="1"/>
    <col min="12038" max="12038" width="27.42578125" style="2508" customWidth="1"/>
    <col min="12039" max="12039" width="28.7109375" style="2508" customWidth="1"/>
    <col min="12040" max="12042" width="24.42578125" style="2508" customWidth="1"/>
    <col min="12043" max="12043" width="27.42578125" style="2508" customWidth="1"/>
    <col min="12044" max="12050" width="24.42578125" style="2508" customWidth="1"/>
    <col min="12051" max="12051" width="9.7109375" style="2508" customWidth="1"/>
    <col min="12052" max="12052" width="8.7109375" style="2508" customWidth="1"/>
    <col min="12053" max="12053" width="10.7109375" style="2508" customWidth="1"/>
    <col min="12054" max="12056" width="12.7109375" style="2508" customWidth="1"/>
    <col min="12057" max="12289" width="9.140625" style="2508"/>
    <col min="12290" max="12290" width="12.85546875" style="2508" customWidth="1"/>
    <col min="12291" max="12293" width="24.42578125" style="2508" customWidth="1"/>
    <col min="12294" max="12294" width="27.42578125" style="2508" customWidth="1"/>
    <col min="12295" max="12295" width="28.7109375" style="2508" customWidth="1"/>
    <col min="12296" max="12298" width="24.42578125" style="2508" customWidth="1"/>
    <col min="12299" max="12299" width="27.42578125" style="2508" customWidth="1"/>
    <col min="12300" max="12306" width="24.42578125" style="2508" customWidth="1"/>
    <col min="12307" max="12307" width="9.7109375" style="2508" customWidth="1"/>
    <col min="12308" max="12308" width="8.7109375" style="2508" customWidth="1"/>
    <col min="12309" max="12309" width="10.7109375" style="2508" customWidth="1"/>
    <col min="12310" max="12312" width="12.7109375" style="2508" customWidth="1"/>
    <col min="12313" max="12545" width="9.140625" style="2508"/>
    <col min="12546" max="12546" width="12.85546875" style="2508" customWidth="1"/>
    <col min="12547" max="12549" width="24.42578125" style="2508" customWidth="1"/>
    <col min="12550" max="12550" width="27.42578125" style="2508" customWidth="1"/>
    <col min="12551" max="12551" width="28.7109375" style="2508" customWidth="1"/>
    <col min="12552" max="12554" width="24.42578125" style="2508" customWidth="1"/>
    <col min="12555" max="12555" width="27.42578125" style="2508" customWidth="1"/>
    <col min="12556" max="12562" width="24.42578125" style="2508" customWidth="1"/>
    <col min="12563" max="12563" width="9.7109375" style="2508" customWidth="1"/>
    <col min="12564" max="12564" width="8.7109375" style="2508" customWidth="1"/>
    <col min="12565" max="12565" width="10.7109375" style="2508" customWidth="1"/>
    <col min="12566" max="12568" width="12.7109375" style="2508" customWidth="1"/>
    <col min="12569" max="12801" width="9.140625" style="2508"/>
    <col min="12802" max="12802" width="12.85546875" style="2508" customWidth="1"/>
    <col min="12803" max="12805" width="24.42578125" style="2508" customWidth="1"/>
    <col min="12806" max="12806" width="27.42578125" style="2508" customWidth="1"/>
    <col min="12807" max="12807" width="28.7109375" style="2508" customWidth="1"/>
    <col min="12808" max="12810" width="24.42578125" style="2508" customWidth="1"/>
    <col min="12811" max="12811" width="27.42578125" style="2508" customWidth="1"/>
    <col min="12812" max="12818" width="24.42578125" style="2508" customWidth="1"/>
    <col min="12819" max="12819" width="9.7109375" style="2508" customWidth="1"/>
    <col min="12820" max="12820" width="8.7109375" style="2508" customWidth="1"/>
    <col min="12821" max="12821" width="10.7109375" style="2508" customWidth="1"/>
    <col min="12822" max="12824" width="12.7109375" style="2508" customWidth="1"/>
    <col min="12825" max="13057" width="9.140625" style="2508"/>
    <col min="13058" max="13058" width="12.85546875" style="2508" customWidth="1"/>
    <col min="13059" max="13061" width="24.42578125" style="2508" customWidth="1"/>
    <col min="13062" max="13062" width="27.42578125" style="2508" customWidth="1"/>
    <col min="13063" max="13063" width="28.7109375" style="2508" customWidth="1"/>
    <col min="13064" max="13066" width="24.42578125" style="2508" customWidth="1"/>
    <col min="13067" max="13067" width="27.42578125" style="2508" customWidth="1"/>
    <col min="13068" max="13074" width="24.42578125" style="2508" customWidth="1"/>
    <col min="13075" max="13075" width="9.7109375" style="2508" customWidth="1"/>
    <col min="13076" max="13076" width="8.7109375" style="2508" customWidth="1"/>
    <col min="13077" max="13077" width="10.7109375" style="2508" customWidth="1"/>
    <col min="13078" max="13080" width="12.7109375" style="2508" customWidth="1"/>
    <col min="13081" max="13313" width="9.140625" style="2508"/>
    <col min="13314" max="13314" width="12.85546875" style="2508" customWidth="1"/>
    <col min="13315" max="13317" width="24.42578125" style="2508" customWidth="1"/>
    <col min="13318" max="13318" width="27.42578125" style="2508" customWidth="1"/>
    <col min="13319" max="13319" width="28.7109375" style="2508" customWidth="1"/>
    <col min="13320" max="13322" width="24.42578125" style="2508" customWidth="1"/>
    <col min="13323" max="13323" width="27.42578125" style="2508" customWidth="1"/>
    <col min="13324" max="13330" width="24.42578125" style="2508" customWidth="1"/>
    <col min="13331" max="13331" width="9.7109375" style="2508" customWidth="1"/>
    <col min="13332" max="13332" width="8.7109375" style="2508" customWidth="1"/>
    <col min="13333" max="13333" width="10.7109375" style="2508" customWidth="1"/>
    <col min="13334" max="13336" width="12.7109375" style="2508" customWidth="1"/>
    <col min="13337" max="13569" width="9.140625" style="2508"/>
    <col min="13570" max="13570" width="12.85546875" style="2508" customWidth="1"/>
    <col min="13571" max="13573" width="24.42578125" style="2508" customWidth="1"/>
    <col min="13574" max="13574" width="27.42578125" style="2508" customWidth="1"/>
    <col min="13575" max="13575" width="28.7109375" style="2508" customWidth="1"/>
    <col min="13576" max="13578" width="24.42578125" style="2508" customWidth="1"/>
    <col min="13579" max="13579" width="27.42578125" style="2508" customWidth="1"/>
    <col min="13580" max="13586" width="24.42578125" style="2508" customWidth="1"/>
    <col min="13587" max="13587" width="9.7109375" style="2508" customWidth="1"/>
    <col min="13588" max="13588" width="8.7109375" style="2508" customWidth="1"/>
    <col min="13589" max="13589" width="10.7109375" style="2508" customWidth="1"/>
    <col min="13590" max="13592" width="12.7109375" style="2508" customWidth="1"/>
    <col min="13593" max="13825" width="9.140625" style="2508"/>
    <col min="13826" max="13826" width="12.85546875" style="2508" customWidth="1"/>
    <col min="13827" max="13829" width="24.42578125" style="2508" customWidth="1"/>
    <col min="13830" max="13830" width="27.42578125" style="2508" customWidth="1"/>
    <col min="13831" max="13831" width="28.7109375" style="2508" customWidth="1"/>
    <col min="13832" max="13834" width="24.42578125" style="2508" customWidth="1"/>
    <col min="13835" max="13835" width="27.42578125" style="2508" customWidth="1"/>
    <col min="13836" max="13842" width="24.42578125" style="2508" customWidth="1"/>
    <col min="13843" max="13843" width="9.7109375" style="2508" customWidth="1"/>
    <col min="13844" max="13844" width="8.7109375" style="2508" customWidth="1"/>
    <col min="13845" max="13845" width="10.7109375" style="2508" customWidth="1"/>
    <col min="13846" max="13848" width="12.7109375" style="2508" customWidth="1"/>
    <col min="13849" max="14081" width="9.140625" style="2508"/>
    <col min="14082" max="14082" width="12.85546875" style="2508" customWidth="1"/>
    <col min="14083" max="14085" width="24.42578125" style="2508" customWidth="1"/>
    <col min="14086" max="14086" width="27.42578125" style="2508" customWidth="1"/>
    <col min="14087" max="14087" width="28.7109375" style="2508" customWidth="1"/>
    <col min="14088" max="14090" width="24.42578125" style="2508" customWidth="1"/>
    <col min="14091" max="14091" width="27.42578125" style="2508" customWidth="1"/>
    <col min="14092" max="14098" width="24.42578125" style="2508" customWidth="1"/>
    <col min="14099" max="14099" width="9.7109375" style="2508" customWidth="1"/>
    <col min="14100" max="14100" width="8.7109375" style="2508" customWidth="1"/>
    <col min="14101" max="14101" width="10.7109375" style="2508" customWidth="1"/>
    <col min="14102" max="14104" width="12.7109375" style="2508" customWidth="1"/>
    <col min="14105" max="14337" width="9.140625" style="2508"/>
    <col min="14338" max="14338" width="12.85546875" style="2508" customWidth="1"/>
    <col min="14339" max="14341" width="24.42578125" style="2508" customWidth="1"/>
    <col min="14342" max="14342" width="27.42578125" style="2508" customWidth="1"/>
    <col min="14343" max="14343" width="28.7109375" style="2508" customWidth="1"/>
    <col min="14344" max="14346" width="24.42578125" style="2508" customWidth="1"/>
    <col min="14347" max="14347" width="27.42578125" style="2508" customWidth="1"/>
    <col min="14348" max="14354" width="24.42578125" style="2508" customWidth="1"/>
    <col min="14355" max="14355" width="9.7109375" style="2508" customWidth="1"/>
    <col min="14356" max="14356" width="8.7109375" style="2508" customWidth="1"/>
    <col min="14357" max="14357" width="10.7109375" style="2508" customWidth="1"/>
    <col min="14358" max="14360" width="12.7109375" style="2508" customWidth="1"/>
    <col min="14361" max="14593" width="9.140625" style="2508"/>
    <col min="14594" max="14594" width="12.85546875" style="2508" customWidth="1"/>
    <col min="14595" max="14597" width="24.42578125" style="2508" customWidth="1"/>
    <col min="14598" max="14598" width="27.42578125" style="2508" customWidth="1"/>
    <col min="14599" max="14599" width="28.7109375" style="2508" customWidth="1"/>
    <col min="14600" max="14602" width="24.42578125" style="2508" customWidth="1"/>
    <col min="14603" max="14603" width="27.42578125" style="2508" customWidth="1"/>
    <col min="14604" max="14610" width="24.42578125" style="2508" customWidth="1"/>
    <col min="14611" max="14611" width="9.7109375" style="2508" customWidth="1"/>
    <col min="14612" max="14612" width="8.7109375" style="2508" customWidth="1"/>
    <col min="14613" max="14613" width="10.7109375" style="2508" customWidth="1"/>
    <col min="14614" max="14616" width="12.7109375" style="2508" customWidth="1"/>
    <col min="14617" max="14849" width="9.140625" style="2508"/>
    <col min="14850" max="14850" width="12.85546875" style="2508" customWidth="1"/>
    <col min="14851" max="14853" width="24.42578125" style="2508" customWidth="1"/>
    <col min="14854" max="14854" width="27.42578125" style="2508" customWidth="1"/>
    <col min="14855" max="14855" width="28.7109375" style="2508" customWidth="1"/>
    <col min="14856" max="14858" width="24.42578125" style="2508" customWidth="1"/>
    <col min="14859" max="14859" width="27.42578125" style="2508" customWidth="1"/>
    <col min="14860" max="14866" width="24.42578125" style="2508" customWidth="1"/>
    <col min="14867" max="14867" width="9.7109375" style="2508" customWidth="1"/>
    <col min="14868" max="14868" width="8.7109375" style="2508" customWidth="1"/>
    <col min="14869" max="14869" width="10.7109375" style="2508" customWidth="1"/>
    <col min="14870" max="14872" width="12.7109375" style="2508" customWidth="1"/>
    <col min="14873" max="15105" width="9.140625" style="2508"/>
    <col min="15106" max="15106" width="12.85546875" style="2508" customWidth="1"/>
    <col min="15107" max="15109" width="24.42578125" style="2508" customWidth="1"/>
    <col min="15110" max="15110" width="27.42578125" style="2508" customWidth="1"/>
    <col min="15111" max="15111" width="28.7109375" style="2508" customWidth="1"/>
    <col min="15112" max="15114" width="24.42578125" style="2508" customWidth="1"/>
    <col min="15115" max="15115" width="27.42578125" style="2508" customWidth="1"/>
    <col min="15116" max="15122" width="24.42578125" style="2508" customWidth="1"/>
    <col min="15123" max="15123" width="9.7109375" style="2508" customWidth="1"/>
    <col min="15124" max="15124" width="8.7109375" style="2508" customWidth="1"/>
    <col min="15125" max="15125" width="10.7109375" style="2508" customWidth="1"/>
    <col min="15126" max="15128" width="12.7109375" style="2508" customWidth="1"/>
    <col min="15129" max="15361" width="9.140625" style="2508"/>
    <col min="15362" max="15362" width="12.85546875" style="2508" customWidth="1"/>
    <col min="15363" max="15365" width="24.42578125" style="2508" customWidth="1"/>
    <col min="15366" max="15366" width="27.42578125" style="2508" customWidth="1"/>
    <col min="15367" max="15367" width="28.7109375" style="2508" customWidth="1"/>
    <col min="15368" max="15370" width="24.42578125" style="2508" customWidth="1"/>
    <col min="15371" max="15371" width="27.42578125" style="2508" customWidth="1"/>
    <col min="15372" max="15378" width="24.42578125" style="2508" customWidth="1"/>
    <col min="15379" max="15379" width="9.7109375" style="2508" customWidth="1"/>
    <col min="15380" max="15380" width="8.7109375" style="2508" customWidth="1"/>
    <col min="15381" max="15381" width="10.7109375" style="2508" customWidth="1"/>
    <col min="15382" max="15384" width="12.7109375" style="2508" customWidth="1"/>
    <col min="15385" max="15617" width="9.140625" style="2508"/>
    <col min="15618" max="15618" width="12.85546875" style="2508" customWidth="1"/>
    <col min="15619" max="15621" width="24.42578125" style="2508" customWidth="1"/>
    <col min="15622" max="15622" width="27.42578125" style="2508" customWidth="1"/>
    <col min="15623" max="15623" width="28.7109375" style="2508" customWidth="1"/>
    <col min="15624" max="15626" width="24.42578125" style="2508" customWidth="1"/>
    <col min="15627" max="15627" width="27.42578125" style="2508" customWidth="1"/>
    <col min="15628" max="15634" width="24.42578125" style="2508" customWidth="1"/>
    <col min="15635" max="15635" width="9.7109375" style="2508" customWidth="1"/>
    <col min="15636" max="15636" width="8.7109375" style="2508" customWidth="1"/>
    <col min="15637" max="15637" width="10.7109375" style="2508" customWidth="1"/>
    <col min="15638" max="15640" width="12.7109375" style="2508" customWidth="1"/>
    <col min="15641" max="15873" width="9.140625" style="2508"/>
    <col min="15874" max="15874" width="12.85546875" style="2508" customWidth="1"/>
    <col min="15875" max="15877" width="24.42578125" style="2508" customWidth="1"/>
    <col min="15878" max="15878" width="27.42578125" style="2508" customWidth="1"/>
    <col min="15879" max="15879" width="28.7109375" style="2508" customWidth="1"/>
    <col min="15880" max="15882" width="24.42578125" style="2508" customWidth="1"/>
    <col min="15883" max="15883" width="27.42578125" style="2508" customWidth="1"/>
    <col min="15884" max="15890" width="24.42578125" style="2508" customWidth="1"/>
    <col min="15891" max="15891" width="9.7109375" style="2508" customWidth="1"/>
    <col min="15892" max="15892" width="8.7109375" style="2508" customWidth="1"/>
    <col min="15893" max="15893" width="10.7109375" style="2508" customWidth="1"/>
    <col min="15894" max="15896" width="12.7109375" style="2508" customWidth="1"/>
    <col min="15897" max="16129" width="9.140625" style="2508"/>
    <col min="16130" max="16130" width="12.85546875" style="2508" customWidth="1"/>
    <col min="16131" max="16133" width="24.42578125" style="2508" customWidth="1"/>
    <col min="16134" max="16134" width="27.42578125" style="2508" customWidth="1"/>
    <col min="16135" max="16135" width="28.7109375" style="2508" customWidth="1"/>
    <col min="16136" max="16138" width="24.42578125" style="2508" customWidth="1"/>
    <col min="16139" max="16139" width="27.42578125" style="2508" customWidth="1"/>
    <col min="16140" max="16146" width="24.42578125" style="2508" customWidth="1"/>
    <col min="16147" max="16147" width="9.7109375" style="2508" customWidth="1"/>
    <col min="16148" max="16148" width="8.7109375" style="2508" customWidth="1"/>
    <col min="16149" max="16149" width="10.7109375" style="2508" customWidth="1"/>
    <col min="16150" max="16152" width="12.7109375" style="2508" customWidth="1"/>
    <col min="16153" max="16384" width="9.140625" style="2508"/>
  </cols>
  <sheetData>
    <row r="1" spans="1:13" s="261" customFormat="1" ht="15" customHeight="1">
      <c r="A1" s="2810" t="s">
        <v>29</v>
      </c>
      <c r="B1" s="2810"/>
      <c r="C1" s="2810"/>
      <c r="D1" s="2810"/>
      <c r="E1" s="2810"/>
      <c r="F1" s="1430"/>
      <c r="G1" s="1430"/>
      <c r="H1" s="1430"/>
      <c r="I1" s="1430"/>
      <c r="J1" s="1264"/>
    </row>
    <row r="2" spans="1:13" s="261" customFormat="1">
      <c r="A2" s="1266" t="s">
        <v>30</v>
      </c>
      <c r="B2" s="2935" t="s">
        <v>1135</v>
      </c>
      <c r="C2" s="2935"/>
      <c r="D2" s="2935"/>
      <c r="E2" s="2935"/>
      <c r="F2" s="2478"/>
      <c r="G2" s="2478"/>
      <c r="H2" s="2478"/>
      <c r="I2" s="2478"/>
      <c r="J2" s="2478"/>
      <c r="M2" s="2485" t="s">
        <v>3748</v>
      </c>
    </row>
    <row r="3" spans="1:13" s="261" customFormat="1">
      <c r="A3" s="1266" t="s">
        <v>31</v>
      </c>
      <c r="B3" s="3332" t="s">
        <v>3749</v>
      </c>
      <c r="C3" s="3332"/>
      <c r="D3" s="3332"/>
      <c r="E3" s="3332"/>
      <c r="F3" s="1264"/>
      <c r="G3" s="1264"/>
      <c r="H3" s="1264"/>
      <c r="I3" s="1264"/>
      <c r="J3" s="1264"/>
      <c r="M3" s="2486" t="s">
        <v>3750</v>
      </c>
    </row>
    <row r="4" spans="1:13" s="261" customFormat="1">
      <c r="A4" s="1266" t="s">
        <v>32</v>
      </c>
      <c r="B4" s="2935">
        <v>1</v>
      </c>
      <c r="C4" s="2935"/>
      <c r="D4" s="2935"/>
      <c r="E4" s="2935"/>
      <c r="F4" s="2478"/>
      <c r="G4" s="2478"/>
      <c r="H4" s="2478"/>
      <c r="I4" s="2478"/>
      <c r="J4" s="2478"/>
    </row>
    <row r="5" spans="1:13" s="261" customFormat="1">
      <c r="A5" s="1266" t="s">
        <v>33</v>
      </c>
      <c r="B5" s="2935"/>
      <c r="C5" s="2935"/>
      <c r="D5" s="2935"/>
      <c r="E5" s="2935"/>
      <c r="F5" s="117"/>
      <c r="G5" s="117"/>
      <c r="H5" s="117"/>
      <c r="I5" s="117"/>
      <c r="J5" s="117"/>
    </row>
    <row r="6" spans="1:13" s="261" customFormat="1">
      <c r="A6" s="1266" t="s">
        <v>34</v>
      </c>
      <c r="B6" s="2935"/>
      <c r="C6" s="2935"/>
      <c r="D6" s="2935"/>
      <c r="E6" s="2935"/>
      <c r="F6" s="117"/>
      <c r="G6" s="117"/>
      <c r="H6" s="117"/>
      <c r="I6" s="117"/>
      <c r="J6" s="117"/>
    </row>
    <row r="7" spans="1:13" s="261" customFormat="1">
      <c r="A7" s="1266" t="s">
        <v>35</v>
      </c>
      <c r="B7" s="2935"/>
      <c r="C7" s="2935"/>
      <c r="D7" s="2935"/>
      <c r="E7" s="2935"/>
      <c r="F7" s="117"/>
      <c r="G7" s="117"/>
      <c r="H7" s="117"/>
      <c r="I7" s="117"/>
      <c r="J7" s="117"/>
    </row>
    <row r="8" spans="1:13" s="261" customFormat="1">
      <c r="A8" s="1266" t="s">
        <v>36</v>
      </c>
      <c r="B8" s="2938"/>
      <c r="C8" s="2938"/>
      <c r="D8" s="2938"/>
      <c r="E8" s="2938"/>
      <c r="F8" s="118"/>
      <c r="G8" s="118"/>
      <c r="H8" s="118"/>
      <c r="I8" s="118"/>
      <c r="J8" s="118"/>
    </row>
    <row r="9" spans="1:13" s="261" customFormat="1" ht="15.75">
      <c r="A9" s="1266" t="s">
        <v>198</v>
      </c>
      <c r="B9" s="3344" t="s">
        <v>3744</v>
      </c>
      <c r="C9" s="3344"/>
      <c r="D9" s="3344"/>
      <c r="E9" s="3344"/>
      <c r="F9" s="107"/>
      <c r="G9" s="107"/>
      <c r="H9" s="107"/>
      <c r="I9" s="107"/>
      <c r="J9" s="107"/>
      <c r="K9" s="107"/>
    </row>
    <row r="10" spans="1:13" s="261" customFormat="1" ht="15.75">
      <c r="A10" s="2478"/>
      <c r="B10" s="2487"/>
      <c r="C10" s="2487"/>
      <c r="D10" s="107"/>
      <c r="E10" s="107"/>
      <c r="F10" s="107"/>
      <c r="G10" s="107"/>
      <c r="H10" s="107"/>
      <c r="I10" s="107"/>
      <c r="J10" s="107"/>
      <c r="K10" s="107"/>
    </row>
    <row r="11" spans="1:13" s="261" customFormat="1" ht="15.75">
      <c r="A11" s="2481" t="s">
        <v>2549</v>
      </c>
      <c r="B11" s="2487"/>
      <c r="C11" s="2487"/>
      <c r="D11" s="107"/>
      <c r="E11" s="107"/>
      <c r="F11" s="107"/>
      <c r="G11" s="107"/>
      <c r="H11" s="107"/>
      <c r="I11" s="107"/>
      <c r="J11" s="107"/>
      <c r="K11" s="107"/>
    </row>
    <row r="12" spans="1:13" s="261" customFormat="1" ht="39" customHeight="1">
      <c r="A12" s="2488" t="s">
        <v>3751</v>
      </c>
      <c r="B12" s="2487"/>
      <c r="C12" s="2487"/>
      <c r="D12" s="107"/>
      <c r="E12" s="107"/>
      <c r="F12" s="107"/>
      <c r="G12" s="107"/>
      <c r="H12" s="107"/>
      <c r="I12" s="107"/>
      <c r="J12" s="107"/>
      <c r="K12" s="107"/>
    </row>
    <row r="13" spans="1:13" s="261" customFormat="1" ht="15" customHeight="1">
      <c r="A13" s="2488" t="s">
        <v>3752</v>
      </c>
      <c r="B13" s="2487"/>
      <c r="C13" s="2487"/>
      <c r="D13" s="107"/>
      <c r="E13" s="107"/>
      <c r="F13" s="107"/>
      <c r="G13" s="107"/>
      <c r="H13" s="107"/>
      <c r="I13" s="107"/>
      <c r="J13" s="107"/>
      <c r="K13" s="107"/>
    </row>
    <row r="14" spans="1:13" s="261" customFormat="1" ht="15" customHeight="1">
      <c r="A14" s="2488" t="s">
        <v>3753</v>
      </c>
      <c r="B14" s="2487"/>
      <c r="C14" s="2487"/>
      <c r="D14" s="107"/>
      <c r="E14" s="107"/>
      <c r="F14" s="107"/>
      <c r="G14" s="107"/>
      <c r="H14" s="107"/>
      <c r="I14" s="107"/>
      <c r="J14" s="107"/>
      <c r="K14" s="107"/>
    </row>
    <row r="15" spans="1:13" s="261" customFormat="1" ht="15" customHeight="1">
      <c r="A15" s="2488" t="s">
        <v>3754</v>
      </c>
      <c r="B15" s="2487"/>
      <c r="C15" s="2487"/>
      <c r="D15" s="107"/>
      <c r="E15" s="107"/>
      <c r="F15" s="107"/>
      <c r="G15" s="107"/>
      <c r="H15" s="107"/>
      <c r="I15" s="107"/>
      <c r="J15" s="107"/>
      <c r="K15" s="107"/>
    </row>
    <row r="16" spans="1:13" s="261" customFormat="1" ht="15" customHeight="1">
      <c r="A16" s="2488" t="s">
        <v>3755</v>
      </c>
      <c r="B16" s="2487"/>
      <c r="C16" s="2487"/>
      <c r="D16" s="107"/>
      <c r="E16" s="107"/>
      <c r="F16" s="107"/>
      <c r="G16" s="107"/>
      <c r="H16" s="107"/>
      <c r="I16" s="107"/>
      <c r="J16" s="107"/>
      <c r="K16" s="107"/>
    </row>
    <row r="17" spans="1:22" s="2490" customFormat="1" ht="15" customHeight="1">
      <c r="A17" s="2488" t="s">
        <v>3756</v>
      </c>
      <c r="B17" s="2489"/>
      <c r="D17" s="2489"/>
      <c r="E17" s="2489"/>
      <c r="S17" s="2491"/>
      <c r="T17" s="2491"/>
      <c r="U17" s="2492"/>
    </row>
    <row r="18" spans="1:22" s="2490" customFormat="1" ht="15" customHeight="1">
      <c r="A18" s="2488" t="s">
        <v>3757</v>
      </c>
      <c r="B18" s="2489"/>
      <c r="D18" s="2489"/>
      <c r="E18" s="2489"/>
      <c r="S18" s="2491"/>
      <c r="T18" s="2491"/>
      <c r="U18" s="2492"/>
    </row>
    <row r="19" spans="1:22" s="2490" customFormat="1" ht="15" customHeight="1">
      <c r="A19" s="2482" t="s">
        <v>3758</v>
      </c>
      <c r="B19" s="2489"/>
      <c r="D19" s="2489"/>
      <c r="E19" s="2489"/>
      <c r="S19" s="2491"/>
      <c r="T19" s="2491"/>
      <c r="U19" s="2492"/>
    </row>
    <row r="20" spans="1:22" s="2490" customFormat="1" ht="15" customHeight="1">
      <c r="A20" s="2488" t="s">
        <v>3759</v>
      </c>
      <c r="B20" s="2489"/>
      <c r="D20" s="2489"/>
      <c r="E20" s="2489"/>
      <c r="S20" s="2491"/>
      <c r="T20" s="2491"/>
      <c r="U20" s="2492"/>
    </row>
    <row r="21" spans="1:22" s="2490" customFormat="1" ht="15" customHeight="1">
      <c r="A21" s="2488" t="s">
        <v>3760</v>
      </c>
      <c r="B21" s="2489"/>
      <c r="D21" s="2489"/>
      <c r="E21" s="2489"/>
      <c r="S21" s="2491"/>
      <c r="T21" s="2491"/>
      <c r="U21" s="2492"/>
    </row>
    <row r="22" spans="1:22" s="2490" customFormat="1" ht="15" customHeight="1">
      <c r="A22" s="2488" t="s">
        <v>3761</v>
      </c>
      <c r="B22" s="2489"/>
      <c r="D22" s="2489"/>
      <c r="E22" s="2489"/>
      <c r="S22" s="2491"/>
      <c r="T22" s="2491"/>
      <c r="U22" s="2492"/>
    </row>
    <row r="23" spans="1:22" s="2490" customFormat="1" ht="32.25" customHeight="1">
      <c r="B23" s="2489"/>
      <c r="D23" s="2489"/>
      <c r="E23" s="2489"/>
      <c r="S23" s="2491"/>
      <c r="T23" s="2491"/>
      <c r="U23" s="2492"/>
    </row>
    <row r="24" spans="1:22" s="2490" customFormat="1" ht="15" customHeight="1">
      <c r="A24" s="3345" t="s">
        <v>3762</v>
      </c>
      <c r="B24" s="3345"/>
      <c r="C24" s="3345"/>
      <c r="D24" s="3345"/>
      <c r="E24" s="3345"/>
      <c r="F24" s="3345"/>
      <c r="G24" s="3345"/>
      <c r="H24" s="3345"/>
      <c r="I24" s="3345"/>
      <c r="J24" s="3345"/>
      <c r="K24" s="3345"/>
      <c r="S24" s="2491"/>
      <c r="T24" s="2491"/>
      <c r="U24" s="2492"/>
    </row>
    <row r="25" spans="1:22" s="2490" customFormat="1" ht="30.75" customHeight="1">
      <c r="A25" s="2493" t="s">
        <v>1137</v>
      </c>
      <c r="B25" s="2493" t="s">
        <v>3763</v>
      </c>
      <c r="C25" s="2493" t="s">
        <v>1138</v>
      </c>
      <c r="D25" s="2493" t="s">
        <v>1139</v>
      </c>
      <c r="E25" s="2493" t="s">
        <v>1140</v>
      </c>
      <c r="F25" s="2493" t="s">
        <v>1141</v>
      </c>
      <c r="G25" s="2493" t="s">
        <v>1142</v>
      </c>
      <c r="H25" s="2493" t="s">
        <v>1143</v>
      </c>
      <c r="I25" s="2494" t="s">
        <v>3764</v>
      </c>
      <c r="J25" s="2493" t="s">
        <v>3765</v>
      </c>
      <c r="K25" s="2493" t="s">
        <v>3766</v>
      </c>
      <c r="T25" s="2491"/>
      <c r="U25" s="2491"/>
      <c r="V25" s="2492"/>
    </row>
    <row r="26" spans="1:22" s="2490" customFormat="1" ht="15" customHeight="1">
      <c r="A26" s="2495"/>
      <c r="B26" s="2496"/>
      <c r="C26" s="2496"/>
      <c r="D26" s="2497"/>
      <c r="E26" s="2497"/>
      <c r="F26" s="2496"/>
      <c r="G26" s="2498"/>
      <c r="H26" s="2499"/>
      <c r="I26" s="2500"/>
      <c r="J26" s="2501"/>
      <c r="K26" s="2501"/>
      <c r="S26" s="2491"/>
      <c r="T26" s="2491"/>
      <c r="U26" s="2492"/>
    </row>
    <row r="27" spans="1:22" s="2490" customFormat="1" ht="15" customHeight="1">
      <c r="A27" s="2495"/>
      <c r="B27" s="2496"/>
      <c r="C27" s="2496"/>
      <c r="D27" s="2497"/>
      <c r="E27" s="2497"/>
      <c r="F27" s="2496"/>
      <c r="G27" s="2498"/>
      <c r="H27" s="2499"/>
      <c r="I27" s="2500"/>
      <c r="J27" s="2501"/>
      <c r="K27" s="2501"/>
      <c r="S27" s="2491"/>
      <c r="T27" s="2491"/>
      <c r="U27" s="2492"/>
    </row>
    <row r="28" spans="1:22" s="2490" customFormat="1" ht="15" customHeight="1">
      <c r="A28" s="2495"/>
      <c r="B28" s="2496"/>
      <c r="C28" s="2496"/>
      <c r="D28" s="2497"/>
      <c r="E28" s="2497"/>
      <c r="F28" s="2496"/>
      <c r="G28" s="2498"/>
      <c r="H28" s="2499"/>
      <c r="I28" s="2500"/>
      <c r="J28" s="2501"/>
      <c r="K28" s="2501"/>
      <c r="S28" s="2491"/>
      <c r="T28" s="2491"/>
      <c r="U28" s="2492"/>
    </row>
    <row r="29" spans="1:22" s="2490" customFormat="1" ht="15" customHeight="1">
      <c r="A29" s="2496"/>
      <c r="B29" s="2496"/>
      <c r="C29" s="2496"/>
      <c r="D29" s="2497"/>
      <c r="E29" s="2497"/>
      <c r="F29" s="2496"/>
      <c r="G29" s="2498"/>
      <c r="H29" s="2499"/>
      <c r="I29" s="2500"/>
      <c r="J29" s="2501"/>
      <c r="K29" s="2501"/>
      <c r="S29" s="2491"/>
      <c r="T29" s="2491"/>
      <c r="U29" s="2492"/>
    </row>
    <row r="30" spans="1:22" s="2490" customFormat="1" ht="15" customHeight="1">
      <c r="A30" s="2496"/>
      <c r="B30" s="2496"/>
      <c r="C30" s="2496"/>
      <c r="D30" s="2497"/>
      <c r="E30" s="2497"/>
      <c r="F30" s="2496"/>
      <c r="G30" s="2498"/>
      <c r="H30" s="2499"/>
      <c r="I30" s="2500"/>
      <c r="J30" s="2501"/>
      <c r="K30" s="2501"/>
      <c r="S30" s="2491"/>
      <c r="T30" s="2491"/>
      <c r="U30" s="2492"/>
    </row>
    <row r="31" spans="1:22" s="2490" customFormat="1" ht="15" customHeight="1">
      <c r="A31" s="2496"/>
      <c r="B31" s="2496"/>
      <c r="C31" s="2496"/>
      <c r="D31" s="2497"/>
      <c r="E31" s="2497"/>
      <c r="F31" s="2496"/>
      <c r="G31" s="2498"/>
      <c r="H31" s="2499"/>
      <c r="I31" s="2500"/>
      <c r="J31" s="2501"/>
      <c r="K31" s="2501"/>
      <c r="S31" s="2491"/>
      <c r="T31" s="2491"/>
      <c r="U31" s="2492"/>
    </row>
    <row r="32" spans="1:22" s="2490" customFormat="1" ht="15" customHeight="1">
      <c r="A32" s="2496"/>
      <c r="B32" s="2496"/>
      <c r="C32" s="2496"/>
      <c r="D32" s="2497"/>
      <c r="E32" s="2497"/>
      <c r="F32" s="2496"/>
      <c r="G32" s="2498"/>
      <c r="H32" s="2499"/>
      <c r="I32" s="2500"/>
      <c r="J32" s="2501"/>
      <c r="K32" s="2501"/>
      <c r="S32" s="2491"/>
      <c r="T32" s="2491"/>
      <c r="U32" s="2492"/>
    </row>
    <row r="33" spans="1:21" s="2490" customFormat="1" ht="15" customHeight="1">
      <c r="A33" s="2496"/>
      <c r="B33" s="2496"/>
      <c r="C33" s="2496"/>
      <c r="D33" s="2497"/>
      <c r="E33" s="2497"/>
      <c r="F33" s="2496"/>
      <c r="G33" s="2498"/>
      <c r="H33" s="2499"/>
      <c r="I33" s="2500"/>
      <c r="J33" s="2501"/>
      <c r="K33" s="2501"/>
      <c r="S33" s="2491"/>
      <c r="T33" s="2491"/>
      <c r="U33" s="2492"/>
    </row>
    <row r="34" spans="1:21" s="2490" customFormat="1" ht="15" customHeight="1">
      <c r="A34" s="2495"/>
      <c r="B34" s="2496"/>
      <c r="C34" s="2496"/>
      <c r="D34" s="2497"/>
      <c r="E34" s="2497"/>
      <c r="F34" s="2496"/>
      <c r="G34" s="2498"/>
      <c r="H34" s="2499"/>
      <c r="I34" s="2500"/>
      <c r="J34" s="2501"/>
      <c r="K34" s="2501"/>
      <c r="S34" s="2491"/>
      <c r="T34" s="2491"/>
      <c r="U34" s="2492"/>
    </row>
    <row r="35" spans="1:21" s="2490" customFormat="1" ht="15" customHeight="1">
      <c r="A35" s="2495"/>
      <c r="B35" s="2496"/>
      <c r="C35" s="2496"/>
      <c r="D35" s="2497"/>
      <c r="E35" s="2497"/>
      <c r="F35" s="2496"/>
      <c r="G35" s="2498"/>
      <c r="H35" s="2499"/>
      <c r="I35" s="2500"/>
      <c r="J35" s="2501"/>
      <c r="K35" s="2501"/>
      <c r="S35" s="2491"/>
      <c r="T35" s="2491"/>
      <c r="U35" s="2492"/>
    </row>
    <row r="36" spans="1:21" s="2490" customFormat="1" ht="15" customHeight="1">
      <c r="A36" s="2495"/>
      <c r="B36" s="2496"/>
      <c r="C36" s="2496"/>
      <c r="D36" s="2497"/>
      <c r="E36" s="2497"/>
      <c r="F36" s="2496"/>
      <c r="G36" s="2498"/>
      <c r="H36" s="2499"/>
      <c r="I36" s="2500"/>
      <c r="J36" s="2501"/>
      <c r="K36" s="2501"/>
      <c r="S36" s="2491"/>
      <c r="T36" s="2491"/>
      <c r="U36" s="2492"/>
    </row>
    <row r="37" spans="1:21" s="2490" customFormat="1">
      <c r="A37" s="2496"/>
      <c r="B37" s="2496"/>
      <c r="C37" s="2496"/>
      <c r="D37" s="2497"/>
      <c r="E37" s="2497"/>
      <c r="F37" s="2496"/>
      <c r="G37" s="2498"/>
      <c r="H37" s="2499"/>
      <c r="I37" s="2500"/>
      <c r="J37" s="2501"/>
      <c r="K37" s="2501"/>
      <c r="S37" s="2491"/>
      <c r="T37" s="2491"/>
      <c r="U37" s="2492"/>
    </row>
    <row r="38" spans="1:21" s="2490" customFormat="1">
      <c r="A38" s="2496"/>
      <c r="B38" s="2496"/>
      <c r="C38" s="2496"/>
      <c r="D38" s="2497"/>
      <c r="E38" s="2497"/>
      <c r="F38" s="2496"/>
      <c r="G38" s="2498"/>
      <c r="H38" s="2499"/>
      <c r="I38" s="2500"/>
      <c r="J38" s="2501"/>
      <c r="K38" s="2501"/>
      <c r="S38" s="2491"/>
      <c r="T38" s="2491"/>
      <c r="U38" s="2492"/>
    </row>
    <row r="39" spans="1:21" s="2490" customFormat="1">
      <c r="A39" s="2496"/>
      <c r="B39" s="2496"/>
      <c r="C39" s="2496"/>
      <c r="D39" s="2497"/>
      <c r="E39" s="2497"/>
      <c r="F39" s="2496"/>
      <c r="G39" s="2498"/>
      <c r="H39" s="2499"/>
      <c r="I39" s="2500"/>
      <c r="J39" s="2501"/>
      <c r="K39" s="2501"/>
      <c r="S39" s="2491"/>
      <c r="T39" s="2491"/>
      <c r="U39" s="2492"/>
    </row>
    <row r="40" spans="1:21" s="2490" customFormat="1">
      <c r="A40" s="2496"/>
      <c r="B40" s="2496"/>
      <c r="C40" s="2496"/>
      <c r="D40" s="2497"/>
      <c r="E40" s="2497"/>
      <c r="F40" s="2496"/>
      <c r="G40" s="2498"/>
      <c r="H40" s="2499"/>
      <c r="I40" s="2500"/>
      <c r="J40" s="2501"/>
      <c r="K40" s="2501"/>
      <c r="S40" s="2491"/>
      <c r="T40" s="2491"/>
      <c r="U40" s="2492"/>
    </row>
    <row r="41" spans="1:21" s="2490" customFormat="1">
      <c r="A41" s="2496"/>
      <c r="B41" s="2496"/>
      <c r="C41" s="2496"/>
      <c r="D41" s="2497"/>
      <c r="E41" s="2497"/>
      <c r="F41" s="2496"/>
      <c r="G41" s="2498"/>
      <c r="H41" s="2499"/>
      <c r="I41" s="2500"/>
      <c r="J41" s="2501"/>
      <c r="K41" s="2501"/>
      <c r="S41" s="2491"/>
      <c r="T41" s="2491"/>
      <c r="U41" s="2492"/>
    </row>
    <row r="42" spans="1:21" s="2490" customFormat="1" ht="14.25">
      <c r="A42" s="2495"/>
      <c r="B42" s="2496"/>
      <c r="C42" s="2496"/>
      <c r="D42" s="2497"/>
      <c r="E42" s="2497"/>
      <c r="F42" s="2496"/>
      <c r="G42" s="2498"/>
      <c r="H42" s="2499"/>
      <c r="I42" s="2500"/>
      <c r="J42" s="2501"/>
      <c r="K42" s="2501"/>
      <c r="S42" s="2491"/>
      <c r="T42" s="2491"/>
      <c r="U42" s="2492"/>
    </row>
    <row r="43" spans="1:21" s="2490" customFormat="1" ht="14.25">
      <c r="A43" s="2495"/>
      <c r="B43" s="2496"/>
      <c r="C43" s="2496"/>
      <c r="D43" s="2497"/>
      <c r="E43" s="2497"/>
      <c r="F43" s="2496"/>
      <c r="G43" s="2498"/>
      <c r="H43" s="2499"/>
      <c r="I43" s="2500"/>
      <c r="J43" s="2501"/>
      <c r="K43" s="2501"/>
      <c r="S43" s="2491"/>
      <c r="T43" s="2491"/>
      <c r="U43" s="2492"/>
    </row>
    <row r="44" spans="1:21" s="2490" customFormat="1" ht="14.25">
      <c r="A44" s="2495"/>
      <c r="B44" s="2496"/>
      <c r="C44" s="2496"/>
      <c r="D44" s="2497"/>
      <c r="E44" s="2497"/>
      <c r="F44" s="2496"/>
      <c r="G44" s="2498"/>
      <c r="H44" s="2499"/>
      <c r="I44" s="2500"/>
      <c r="J44" s="2501"/>
      <c r="K44" s="2501"/>
      <c r="S44" s="2491"/>
      <c r="T44" s="2491"/>
      <c r="U44" s="2492"/>
    </row>
    <row r="45" spans="1:21" s="2490" customFormat="1">
      <c r="A45" s="2496"/>
      <c r="B45" s="2496"/>
      <c r="C45" s="2496"/>
      <c r="D45" s="2497"/>
      <c r="E45" s="2497"/>
      <c r="F45" s="2496"/>
      <c r="G45" s="2498"/>
      <c r="H45" s="2499"/>
      <c r="I45" s="2500"/>
      <c r="J45" s="2501"/>
      <c r="K45" s="2501"/>
      <c r="S45" s="2491"/>
      <c r="T45" s="2491"/>
      <c r="U45" s="2492"/>
    </row>
    <row r="46" spans="1:21" s="2490" customFormat="1">
      <c r="A46" s="2496"/>
      <c r="B46" s="2496"/>
      <c r="C46" s="2496"/>
      <c r="D46" s="2497"/>
      <c r="E46" s="2497"/>
      <c r="F46" s="2496"/>
      <c r="G46" s="2498"/>
      <c r="H46" s="2499"/>
      <c r="I46" s="2500"/>
      <c r="J46" s="2501"/>
      <c r="K46" s="2501"/>
      <c r="S46" s="2491"/>
      <c r="T46" s="2491"/>
      <c r="U46" s="2492"/>
    </row>
    <row r="47" spans="1:21" s="2490" customFormat="1">
      <c r="A47" s="2496"/>
      <c r="B47" s="2496"/>
      <c r="C47" s="2496"/>
      <c r="D47" s="2497"/>
      <c r="E47" s="2497"/>
      <c r="F47" s="2496"/>
      <c r="G47" s="2498"/>
      <c r="H47" s="2499"/>
      <c r="I47" s="2500"/>
      <c r="J47" s="2501"/>
      <c r="K47" s="2501"/>
      <c r="S47" s="2491"/>
      <c r="T47" s="2491"/>
      <c r="U47" s="2492"/>
    </row>
    <row r="48" spans="1:21" s="2490" customFormat="1">
      <c r="A48" s="2496"/>
      <c r="B48" s="2496"/>
      <c r="C48" s="2496"/>
      <c r="D48" s="2497"/>
      <c r="E48" s="2497"/>
      <c r="F48" s="2496"/>
      <c r="G48" s="2498"/>
      <c r="H48" s="2499"/>
      <c r="I48" s="2500"/>
      <c r="J48" s="2501"/>
      <c r="K48" s="2501"/>
      <c r="S48" s="2491"/>
      <c r="T48" s="2491"/>
      <c r="U48" s="2492"/>
    </row>
    <row r="49" spans="1:21" s="2490" customFormat="1">
      <c r="A49" s="2496"/>
      <c r="B49" s="2496"/>
      <c r="C49" s="2496"/>
      <c r="D49" s="2497"/>
      <c r="E49" s="2497"/>
      <c r="F49" s="2496"/>
      <c r="G49" s="2498"/>
      <c r="H49" s="2499"/>
      <c r="I49" s="2500"/>
      <c r="J49" s="2501"/>
      <c r="K49" s="2501"/>
      <c r="S49" s="2491"/>
      <c r="T49" s="2491"/>
      <c r="U49" s="2492"/>
    </row>
    <row r="50" spans="1:21" s="2490" customFormat="1" ht="15.75">
      <c r="A50" s="2502"/>
      <c r="B50" s="2503"/>
      <c r="C50" s="2503"/>
      <c r="D50" s="2503"/>
      <c r="E50" s="2503"/>
      <c r="F50" s="2503"/>
      <c r="G50" s="2503"/>
      <c r="H50" s="2503"/>
      <c r="I50" s="2504"/>
      <c r="J50" s="2503"/>
      <c r="S50" s="2491"/>
      <c r="T50" s="2491"/>
      <c r="U50" s="2492"/>
    </row>
    <row r="51" spans="1:21" s="2490" customFormat="1">
      <c r="A51" s="2505"/>
      <c r="B51" s="2489"/>
      <c r="D51" s="2489"/>
      <c r="E51" s="2489"/>
      <c r="S51" s="2491"/>
      <c r="T51" s="2491"/>
      <c r="U51" s="2492"/>
    </row>
    <row r="52" spans="1:21" s="2490" customFormat="1">
      <c r="A52" s="2506"/>
      <c r="B52" s="2489"/>
      <c r="D52" s="2489"/>
      <c r="E52" s="2489"/>
      <c r="S52" s="2491"/>
      <c r="T52" s="2491"/>
      <c r="U52" s="2492"/>
    </row>
    <row r="53" spans="1:21" s="2490" customFormat="1">
      <c r="A53" s="2506"/>
      <c r="B53" s="2489"/>
      <c r="D53" s="2489"/>
      <c r="E53" s="2489"/>
      <c r="S53" s="2491"/>
      <c r="T53" s="2491"/>
      <c r="U53" s="2492"/>
    </row>
    <row r="54" spans="1:21" s="2490" customFormat="1">
      <c r="A54" s="2506"/>
      <c r="B54" s="2489"/>
      <c r="D54" s="2489"/>
      <c r="E54" s="2489"/>
      <c r="S54" s="2491"/>
      <c r="T54" s="2491"/>
      <c r="U54" s="2492"/>
    </row>
    <row r="55" spans="1:21" s="2490" customFormat="1">
      <c r="A55" s="2506"/>
      <c r="B55" s="2489"/>
      <c r="D55" s="2489"/>
      <c r="E55" s="2489"/>
      <c r="S55" s="2491"/>
      <c r="T55" s="2491"/>
      <c r="U55" s="2492"/>
    </row>
    <row r="56" spans="1:21" s="2490" customFormat="1">
      <c r="A56" s="2506"/>
      <c r="B56" s="2489"/>
      <c r="D56" s="2489"/>
      <c r="E56" s="2489"/>
      <c r="S56" s="2491"/>
      <c r="T56" s="2491"/>
      <c r="U56" s="2492"/>
    </row>
    <row r="57" spans="1:21" s="2490" customFormat="1">
      <c r="A57" s="2507"/>
      <c r="B57" s="2489"/>
      <c r="D57" s="2489"/>
      <c r="E57" s="2489"/>
      <c r="S57" s="2491"/>
      <c r="T57" s="2491"/>
      <c r="U57" s="2492"/>
    </row>
    <row r="58" spans="1:21" s="2490" customFormat="1">
      <c r="A58" s="2506"/>
      <c r="B58" s="2489"/>
      <c r="D58" s="2489"/>
      <c r="E58" s="2489"/>
      <c r="S58" s="2491"/>
      <c r="T58" s="2491"/>
      <c r="U58" s="2492"/>
    </row>
    <row r="59" spans="1:21" s="2490" customFormat="1">
      <c r="A59" s="2506"/>
      <c r="B59" s="2489"/>
      <c r="D59" s="2489"/>
      <c r="E59" s="2489"/>
      <c r="S59" s="2491"/>
      <c r="T59" s="2491"/>
      <c r="U59" s="2492"/>
    </row>
    <row r="60" spans="1:21" s="2490" customFormat="1">
      <c r="A60" s="2506"/>
      <c r="B60" s="2489"/>
      <c r="D60" s="2489"/>
      <c r="E60" s="2489"/>
      <c r="S60" s="2491"/>
      <c r="T60" s="2491"/>
      <c r="U60" s="2492"/>
    </row>
    <row r="61" spans="1:21" s="2490" customFormat="1">
      <c r="A61" s="2506"/>
      <c r="B61" s="2489"/>
      <c r="D61" s="2489"/>
      <c r="E61" s="2489"/>
      <c r="S61" s="2491"/>
      <c r="T61" s="2491"/>
      <c r="U61" s="2492"/>
    </row>
    <row r="62" spans="1:21" s="2490" customFormat="1">
      <c r="A62" s="2506"/>
      <c r="B62" s="2489"/>
      <c r="D62" s="2489"/>
      <c r="E62" s="2489"/>
      <c r="S62" s="2491"/>
      <c r="T62" s="2491"/>
      <c r="U62" s="2492"/>
    </row>
    <row r="63" spans="1:21" s="2490" customFormat="1">
      <c r="A63" s="2506"/>
      <c r="B63" s="2489"/>
      <c r="D63" s="2489"/>
      <c r="E63" s="2489"/>
      <c r="S63" s="2491"/>
      <c r="T63" s="2491"/>
      <c r="U63" s="2492"/>
    </row>
    <row r="64" spans="1:21" s="2490" customFormat="1">
      <c r="A64" s="2489"/>
      <c r="B64" s="2489"/>
      <c r="D64" s="2489"/>
      <c r="E64" s="2489"/>
      <c r="S64" s="2491"/>
      <c r="T64" s="2491"/>
      <c r="U64" s="2492"/>
    </row>
    <row r="65" spans="1:21" s="2490" customFormat="1">
      <c r="A65" s="2489"/>
      <c r="B65" s="2489"/>
      <c r="D65" s="2489"/>
      <c r="E65" s="2489"/>
      <c r="S65" s="2491"/>
      <c r="T65" s="2491"/>
      <c r="U65" s="2492"/>
    </row>
    <row r="66" spans="1:21" s="2490" customFormat="1">
      <c r="A66" s="2489"/>
      <c r="B66" s="2489"/>
      <c r="D66" s="2489"/>
      <c r="E66" s="2489"/>
      <c r="S66" s="2491"/>
      <c r="T66" s="2491"/>
      <c r="U66" s="2492"/>
    </row>
    <row r="67" spans="1:21" s="2490" customFormat="1">
      <c r="A67" s="2489"/>
      <c r="B67" s="2489"/>
      <c r="D67" s="2489"/>
      <c r="E67" s="2489"/>
      <c r="S67" s="2491"/>
      <c r="T67" s="2491"/>
      <c r="U67" s="2492"/>
    </row>
    <row r="68" spans="1:21" s="2490" customFormat="1">
      <c r="A68" s="2489"/>
      <c r="B68" s="2489"/>
      <c r="D68" s="2489"/>
      <c r="E68" s="2489"/>
      <c r="S68" s="2491"/>
      <c r="T68" s="2491"/>
      <c r="U68" s="2492"/>
    </row>
    <row r="69" spans="1:21" s="2490" customFormat="1">
      <c r="A69" s="2489"/>
      <c r="B69" s="2489"/>
      <c r="D69" s="2489"/>
      <c r="E69" s="2489"/>
      <c r="S69" s="2491"/>
      <c r="T69" s="2491"/>
      <c r="U69" s="2492"/>
    </row>
    <row r="70" spans="1:21" s="2490" customFormat="1">
      <c r="A70" s="2489"/>
      <c r="B70" s="2489"/>
      <c r="D70" s="2489"/>
      <c r="E70" s="2489"/>
      <c r="S70" s="2491"/>
      <c r="T70" s="2491"/>
      <c r="U70" s="2492"/>
    </row>
    <row r="71" spans="1:21" s="2490" customFormat="1">
      <c r="A71" s="2489"/>
      <c r="B71" s="2489"/>
      <c r="D71" s="2489"/>
      <c r="E71" s="2489"/>
      <c r="S71" s="2491"/>
      <c r="T71" s="2491"/>
      <c r="U71" s="2492"/>
    </row>
    <row r="72" spans="1:21" s="2490" customFormat="1">
      <c r="A72" s="2489"/>
      <c r="B72" s="2489"/>
      <c r="D72" s="2489"/>
      <c r="E72" s="2489"/>
      <c r="S72" s="2491"/>
      <c r="T72" s="2491"/>
      <c r="U72" s="2492"/>
    </row>
    <row r="73" spans="1:21" s="2490" customFormat="1">
      <c r="A73" s="2489"/>
      <c r="B73" s="2489"/>
      <c r="D73" s="2489"/>
      <c r="E73" s="2489"/>
      <c r="S73" s="2491"/>
      <c r="T73" s="2491"/>
      <c r="U73" s="2492"/>
    </row>
    <row r="74" spans="1:21" s="2490" customFormat="1">
      <c r="A74" s="2489"/>
      <c r="B74" s="2489"/>
      <c r="D74" s="2489"/>
      <c r="E74" s="2489"/>
      <c r="S74" s="2491"/>
      <c r="T74" s="2491"/>
      <c r="U74" s="2492"/>
    </row>
    <row r="75" spans="1:21" s="2490" customFormat="1">
      <c r="A75" s="2489"/>
      <c r="B75" s="2489"/>
      <c r="D75" s="2489"/>
      <c r="E75" s="2489"/>
      <c r="S75" s="2491"/>
      <c r="T75" s="2491"/>
      <c r="U75" s="2492"/>
    </row>
    <row r="76" spans="1:21" s="2490" customFormat="1">
      <c r="A76" s="2489"/>
      <c r="B76" s="2489"/>
      <c r="D76" s="2489"/>
      <c r="E76" s="2489"/>
      <c r="S76" s="2491"/>
      <c r="T76" s="2491"/>
      <c r="U76" s="2492"/>
    </row>
    <row r="77" spans="1:21" s="2490" customFormat="1">
      <c r="A77" s="2489"/>
      <c r="B77" s="2489"/>
      <c r="D77" s="2489"/>
      <c r="E77" s="2489"/>
      <c r="S77" s="2491"/>
      <c r="T77" s="2491"/>
      <c r="U77" s="2492"/>
    </row>
    <row r="78" spans="1:21" s="2490" customFormat="1">
      <c r="A78" s="2489"/>
      <c r="B78" s="2489"/>
      <c r="D78" s="2489"/>
      <c r="E78" s="2489"/>
      <c r="S78" s="2491"/>
      <c r="T78" s="2491"/>
      <c r="U78" s="2492"/>
    </row>
    <row r="79" spans="1:21" s="2490" customFormat="1">
      <c r="A79" s="2489"/>
      <c r="B79" s="2489"/>
      <c r="D79" s="2489"/>
      <c r="E79" s="2489"/>
      <c r="S79" s="2491"/>
      <c r="T79" s="2491"/>
      <c r="U79" s="2492"/>
    </row>
    <row r="80" spans="1:21" s="2490" customFormat="1">
      <c r="A80" s="2489"/>
      <c r="B80" s="2489"/>
      <c r="D80" s="2489"/>
      <c r="E80" s="2489"/>
      <c r="S80" s="2491"/>
      <c r="T80" s="2491"/>
      <c r="U80" s="2492"/>
    </row>
    <row r="81" spans="1:21" s="2490" customFormat="1">
      <c r="A81" s="2489"/>
      <c r="B81" s="2489"/>
      <c r="D81" s="2489"/>
      <c r="E81" s="2489"/>
      <c r="S81" s="2491"/>
      <c r="T81" s="2491"/>
      <c r="U81" s="2492"/>
    </row>
    <row r="82" spans="1:21" s="2490" customFormat="1">
      <c r="A82" s="2489"/>
      <c r="B82" s="2489"/>
      <c r="D82" s="2489"/>
      <c r="E82" s="2489"/>
      <c r="S82" s="2491"/>
      <c r="T82" s="2491"/>
      <c r="U82" s="2492"/>
    </row>
    <row r="83" spans="1:21" s="2490" customFormat="1">
      <c r="A83" s="2489"/>
      <c r="B83" s="2489"/>
      <c r="D83" s="2489"/>
      <c r="E83" s="2489"/>
      <c r="S83" s="2491"/>
      <c r="T83" s="2491"/>
      <c r="U83" s="2492"/>
    </row>
    <row r="84" spans="1:21" s="2490" customFormat="1">
      <c r="A84" s="2489"/>
      <c r="B84" s="2489"/>
      <c r="D84" s="2489"/>
      <c r="E84" s="2489"/>
      <c r="S84" s="2491"/>
      <c r="T84" s="2491"/>
      <c r="U84" s="2492"/>
    </row>
    <row r="85" spans="1:21" s="2490" customFormat="1">
      <c r="A85" s="2489"/>
      <c r="B85" s="2489"/>
      <c r="D85" s="2489"/>
      <c r="E85" s="2489"/>
      <c r="S85" s="2491"/>
      <c r="T85" s="2491"/>
      <c r="U85" s="2492"/>
    </row>
    <row r="86" spans="1:21" s="2490" customFormat="1">
      <c r="A86" s="2489"/>
      <c r="B86" s="2489"/>
      <c r="D86" s="2489"/>
      <c r="E86" s="2489"/>
      <c r="S86" s="2491"/>
      <c r="T86" s="2491"/>
      <c r="U86" s="2492"/>
    </row>
    <row r="87" spans="1:21" s="2490" customFormat="1">
      <c r="A87" s="2489"/>
      <c r="B87" s="2489"/>
      <c r="D87" s="2489"/>
      <c r="E87" s="2489"/>
      <c r="S87" s="2491"/>
      <c r="T87" s="2491"/>
      <c r="U87" s="2492"/>
    </row>
    <row r="88" spans="1:21" s="2490" customFormat="1">
      <c r="A88" s="2489"/>
      <c r="B88" s="2489"/>
      <c r="D88" s="2489"/>
      <c r="E88" s="2489"/>
      <c r="S88" s="2491"/>
      <c r="T88" s="2491"/>
      <c r="U88" s="2492"/>
    </row>
    <row r="89" spans="1:21" s="2490" customFormat="1">
      <c r="A89" s="2489"/>
      <c r="B89" s="2489"/>
      <c r="D89" s="2489"/>
      <c r="E89" s="2489"/>
      <c r="S89" s="2491"/>
      <c r="T89" s="2491"/>
      <c r="U89" s="2492"/>
    </row>
    <row r="90" spans="1:21" s="2490" customFormat="1">
      <c r="A90" s="2489"/>
      <c r="B90" s="2489"/>
      <c r="D90" s="2489"/>
      <c r="E90" s="2489"/>
      <c r="S90" s="2491"/>
      <c r="T90" s="2491"/>
      <c r="U90" s="2492"/>
    </row>
    <row r="91" spans="1:21" s="2490" customFormat="1">
      <c r="A91" s="2489"/>
      <c r="B91" s="2489"/>
      <c r="D91" s="2489"/>
      <c r="E91" s="2489"/>
      <c r="S91" s="2491"/>
      <c r="T91" s="2491"/>
      <c r="U91" s="2492"/>
    </row>
    <row r="92" spans="1:21" s="2490" customFormat="1">
      <c r="A92" s="2489"/>
      <c r="B92" s="2489"/>
      <c r="D92" s="2489"/>
      <c r="E92" s="2489"/>
      <c r="S92" s="2491"/>
      <c r="T92" s="2491"/>
      <c r="U92" s="2492"/>
    </row>
    <row r="93" spans="1:21" s="2490" customFormat="1">
      <c r="A93" s="2489"/>
      <c r="B93" s="2489"/>
      <c r="D93" s="2489"/>
      <c r="E93" s="2489"/>
      <c r="S93" s="2491"/>
      <c r="T93" s="2491"/>
      <c r="U93" s="2492"/>
    </row>
    <row r="94" spans="1:21" s="2490" customFormat="1">
      <c r="A94" s="2489"/>
      <c r="B94" s="2489"/>
      <c r="D94" s="2489"/>
      <c r="E94" s="2489"/>
      <c r="S94" s="2491"/>
      <c r="T94" s="2491"/>
      <c r="U94" s="2492"/>
    </row>
    <row r="95" spans="1:21" s="2490" customFormat="1">
      <c r="A95" s="2489"/>
      <c r="B95" s="2489"/>
      <c r="D95" s="2489"/>
      <c r="E95" s="2489"/>
      <c r="S95" s="2491"/>
      <c r="T95" s="2491"/>
      <c r="U95" s="2492"/>
    </row>
    <row r="96" spans="1:21" s="2490" customFormat="1">
      <c r="A96" s="2489"/>
      <c r="B96" s="2489"/>
      <c r="D96" s="2489"/>
      <c r="E96" s="2489"/>
      <c r="S96" s="2491"/>
      <c r="T96" s="2491"/>
      <c r="U96" s="2492"/>
    </row>
    <row r="97" spans="1:21" s="2490" customFormat="1">
      <c r="A97" s="2489"/>
      <c r="B97" s="2489"/>
      <c r="D97" s="2489"/>
      <c r="E97" s="2489"/>
      <c r="S97" s="2491"/>
      <c r="T97" s="2491"/>
      <c r="U97" s="2492"/>
    </row>
    <row r="98" spans="1:21" s="2490" customFormat="1">
      <c r="A98" s="2489"/>
      <c r="B98" s="2489"/>
      <c r="D98" s="2489"/>
      <c r="E98" s="2489"/>
      <c r="S98" s="2491"/>
      <c r="T98" s="2491"/>
      <c r="U98" s="2492"/>
    </row>
    <row r="99" spans="1:21" s="2490" customFormat="1">
      <c r="A99" s="2489"/>
      <c r="B99" s="2489"/>
      <c r="D99" s="2489"/>
      <c r="E99" s="2489"/>
      <c r="S99" s="2491"/>
      <c r="T99" s="2491"/>
      <c r="U99" s="2492"/>
    </row>
    <row r="100" spans="1:21" s="2490" customFormat="1">
      <c r="A100" s="2489"/>
      <c r="B100" s="2489"/>
      <c r="D100" s="2489"/>
      <c r="E100" s="2489"/>
      <c r="S100" s="2491"/>
      <c r="T100" s="2491"/>
      <c r="U100" s="2492"/>
    </row>
    <row r="101" spans="1:21" s="2490" customFormat="1">
      <c r="A101" s="2489"/>
      <c r="B101" s="2489"/>
      <c r="D101" s="2489"/>
      <c r="E101" s="2489"/>
      <c r="S101" s="2491"/>
      <c r="T101" s="2491"/>
      <c r="U101" s="2492"/>
    </row>
    <row r="102" spans="1:21" s="2490" customFormat="1">
      <c r="A102" s="2489"/>
      <c r="B102" s="2489"/>
      <c r="D102" s="2489"/>
      <c r="E102" s="2489"/>
      <c r="S102" s="2491"/>
      <c r="T102" s="2491"/>
      <c r="U102" s="2492"/>
    </row>
    <row r="103" spans="1:21" s="2490" customFormat="1">
      <c r="A103" s="2489"/>
      <c r="B103" s="2489"/>
      <c r="D103" s="2489"/>
      <c r="E103" s="2489"/>
      <c r="S103" s="2491"/>
      <c r="T103" s="2491"/>
      <c r="U103" s="2492"/>
    </row>
    <row r="104" spans="1:21" s="2490" customFormat="1">
      <c r="A104" s="2489"/>
      <c r="B104" s="2489"/>
      <c r="D104" s="2489"/>
      <c r="E104" s="2489"/>
      <c r="S104" s="2491"/>
      <c r="T104" s="2491"/>
      <c r="U104" s="2492"/>
    </row>
    <row r="105" spans="1:21" s="2490" customFormat="1">
      <c r="A105" s="2489"/>
      <c r="B105" s="2489"/>
      <c r="D105" s="2489"/>
      <c r="E105" s="2489"/>
      <c r="S105" s="2491"/>
      <c r="T105" s="2491"/>
      <c r="U105" s="2492"/>
    </row>
    <row r="106" spans="1:21" s="2490" customFormat="1">
      <c r="A106" s="2489"/>
      <c r="B106" s="2489"/>
      <c r="D106" s="2489"/>
      <c r="E106" s="2489"/>
      <c r="S106" s="2491"/>
      <c r="T106" s="2491"/>
      <c r="U106" s="2492"/>
    </row>
    <row r="107" spans="1:21" s="2490" customFormat="1">
      <c r="A107" s="2489"/>
      <c r="B107" s="2489"/>
      <c r="D107" s="2489"/>
      <c r="E107" s="2489"/>
      <c r="S107" s="2491"/>
      <c r="T107" s="2491"/>
      <c r="U107" s="2492"/>
    </row>
    <row r="108" spans="1:21" s="2490" customFormat="1">
      <c r="A108" s="2489"/>
      <c r="B108" s="2489"/>
      <c r="D108" s="2489"/>
      <c r="E108" s="2489"/>
      <c r="S108" s="2491"/>
      <c r="T108" s="2491"/>
      <c r="U108" s="2492"/>
    </row>
    <row r="109" spans="1:21" s="2490" customFormat="1">
      <c r="A109" s="2489"/>
      <c r="B109" s="2489"/>
      <c r="D109" s="2489"/>
      <c r="E109" s="2489"/>
      <c r="S109" s="2491"/>
      <c r="T109" s="2491"/>
      <c r="U109" s="2492"/>
    </row>
    <row r="110" spans="1:21" s="2490" customFormat="1">
      <c r="A110" s="2489"/>
      <c r="B110" s="2489"/>
      <c r="D110" s="2489"/>
      <c r="E110" s="2489"/>
      <c r="S110" s="2491"/>
      <c r="T110" s="2491"/>
      <c r="U110" s="2492"/>
    </row>
    <row r="111" spans="1:21" s="2490" customFormat="1">
      <c r="A111" s="2489"/>
      <c r="B111" s="2489"/>
      <c r="D111" s="2489"/>
      <c r="E111" s="2489"/>
      <c r="S111" s="2491"/>
      <c r="T111" s="2491"/>
      <c r="U111" s="2492"/>
    </row>
    <row r="112" spans="1:21" s="2490" customFormat="1">
      <c r="A112" s="2489"/>
      <c r="B112" s="2489"/>
      <c r="D112" s="2489"/>
      <c r="E112" s="2489"/>
      <c r="S112" s="2491"/>
      <c r="T112" s="2491"/>
      <c r="U112" s="2492"/>
    </row>
    <row r="113" spans="1:21" s="2490" customFormat="1">
      <c r="A113" s="2489"/>
      <c r="B113" s="2489"/>
      <c r="D113" s="2489"/>
      <c r="E113" s="2489"/>
      <c r="S113" s="2491"/>
      <c r="T113" s="2491"/>
      <c r="U113" s="2492"/>
    </row>
    <row r="114" spans="1:21" s="2490" customFormat="1">
      <c r="A114" s="2489"/>
      <c r="B114" s="2489"/>
      <c r="D114" s="2489"/>
      <c r="E114" s="2489"/>
      <c r="S114" s="2491"/>
      <c r="T114" s="2491"/>
      <c r="U114" s="2492"/>
    </row>
    <row r="115" spans="1:21" s="2490" customFormat="1">
      <c r="A115" s="2489"/>
      <c r="B115" s="2489"/>
      <c r="D115" s="2489"/>
      <c r="E115" s="2489"/>
      <c r="S115" s="2491"/>
      <c r="T115" s="2491"/>
      <c r="U115" s="2492"/>
    </row>
    <row r="116" spans="1:21" s="2490" customFormat="1">
      <c r="A116" s="2489"/>
      <c r="B116" s="2489"/>
      <c r="D116" s="2489"/>
      <c r="E116" s="2489"/>
      <c r="S116" s="2491"/>
      <c r="T116" s="2491"/>
      <c r="U116" s="2492"/>
    </row>
    <row r="117" spans="1:21" s="2490" customFormat="1">
      <c r="A117" s="2489"/>
      <c r="B117" s="2489"/>
      <c r="D117" s="2489"/>
      <c r="E117" s="2489"/>
      <c r="S117" s="2491"/>
      <c r="T117" s="2491"/>
      <c r="U117" s="2492"/>
    </row>
    <row r="118" spans="1:21" s="2490" customFormat="1">
      <c r="A118" s="2489"/>
      <c r="B118" s="2489"/>
      <c r="D118" s="2489"/>
      <c r="E118" s="2489"/>
      <c r="S118" s="2491"/>
      <c r="T118" s="2491"/>
      <c r="U118" s="2492"/>
    </row>
    <row r="119" spans="1:21" s="2490" customFormat="1">
      <c r="A119" s="2489"/>
      <c r="B119" s="2489"/>
      <c r="D119" s="2489"/>
      <c r="E119" s="2489"/>
      <c r="S119" s="2491"/>
      <c r="T119" s="2491"/>
      <c r="U119" s="2492"/>
    </row>
    <row r="120" spans="1:21" s="2490" customFormat="1">
      <c r="A120" s="2489"/>
      <c r="B120" s="2489"/>
      <c r="D120" s="2489"/>
      <c r="E120" s="2489"/>
      <c r="S120" s="2491"/>
      <c r="T120" s="2491"/>
      <c r="U120" s="2492"/>
    </row>
    <row r="121" spans="1:21" s="2490" customFormat="1">
      <c r="A121" s="2489"/>
      <c r="B121" s="2489"/>
      <c r="D121" s="2489"/>
      <c r="E121" s="2489"/>
      <c r="S121" s="2491"/>
      <c r="T121" s="2491"/>
      <c r="U121" s="2492"/>
    </row>
    <row r="122" spans="1:21" s="2490" customFormat="1">
      <c r="A122" s="2489"/>
      <c r="B122" s="2489"/>
      <c r="D122" s="2489"/>
      <c r="E122" s="2489"/>
      <c r="S122" s="2491"/>
      <c r="T122" s="2491"/>
      <c r="U122" s="2492"/>
    </row>
    <row r="123" spans="1:21" s="2490" customFormat="1">
      <c r="A123" s="2489"/>
      <c r="B123" s="2489"/>
      <c r="D123" s="2489"/>
      <c r="E123" s="2489"/>
      <c r="S123" s="2491"/>
      <c r="T123" s="2491"/>
      <c r="U123" s="2492"/>
    </row>
    <row r="124" spans="1:21" s="2490" customFormat="1">
      <c r="A124" s="2489"/>
      <c r="B124" s="2489"/>
      <c r="D124" s="2489"/>
      <c r="E124" s="2489"/>
      <c r="S124" s="2491"/>
      <c r="T124" s="2491"/>
      <c r="U124" s="2492"/>
    </row>
    <row r="125" spans="1:21" s="2490" customFormat="1">
      <c r="A125" s="2489"/>
      <c r="B125" s="2489"/>
      <c r="D125" s="2489"/>
      <c r="E125" s="2489"/>
      <c r="S125" s="2491"/>
      <c r="T125" s="2491"/>
      <c r="U125" s="2492"/>
    </row>
    <row r="126" spans="1:21" s="2490" customFormat="1">
      <c r="A126" s="2489"/>
      <c r="B126" s="2489"/>
      <c r="D126" s="2489"/>
      <c r="E126" s="2489"/>
      <c r="S126" s="2491"/>
      <c r="T126" s="2491"/>
      <c r="U126" s="2492"/>
    </row>
    <row r="127" spans="1:21" s="2490" customFormat="1">
      <c r="A127" s="2489"/>
      <c r="B127" s="2489"/>
      <c r="D127" s="2489"/>
      <c r="E127" s="2489"/>
      <c r="S127" s="2491"/>
      <c r="T127" s="2491"/>
      <c r="U127" s="2492"/>
    </row>
    <row r="128" spans="1:21" s="2490" customFormat="1">
      <c r="A128" s="2489"/>
      <c r="B128" s="2489"/>
      <c r="D128" s="2489"/>
      <c r="E128" s="2489"/>
      <c r="S128" s="2491"/>
      <c r="T128" s="2491"/>
      <c r="U128" s="2492"/>
    </row>
    <row r="129" spans="1:21" s="2490" customFormat="1">
      <c r="A129" s="2489"/>
      <c r="B129" s="2489"/>
      <c r="D129" s="2489"/>
      <c r="E129" s="2489"/>
      <c r="S129" s="2491"/>
      <c r="T129" s="2491"/>
      <c r="U129" s="2492"/>
    </row>
    <row r="130" spans="1:21" s="2490" customFormat="1">
      <c r="A130" s="2489"/>
      <c r="B130" s="2489"/>
      <c r="D130" s="2489"/>
      <c r="E130" s="2489"/>
      <c r="S130" s="2491"/>
      <c r="T130" s="2491"/>
      <c r="U130" s="2492"/>
    </row>
    <row r="131" spans="1:21" s="2490" customFormat="1">
      <c r="A131" s="2489"/>
      <c r="B131" s="2489"/>
      <c r="D131" s="2489"/>
      <c r="E131" s="2489"/>
      <c r="S131" s="2491"/>
      <c r="T131" s="2491"/>
      <c r="U131" s="2492"/>
    </row>
    <row r="132" spans="1:21" s="2490" customFormat="1">
      <c r="A132" s="2489"/>
      <c r="B132" s="2489"/>
      <c r="D132" s="2489"/>
      <c r="E132" s="2489"/>
      <c r="S132" s="2491"/>
      <c r="T132" s="2491"/>
      <c r="U132" s="2492"/>
    </row>
    <row r="133" spans="1:21" s="2490" customFormat="1">
      <c r="A133" s="2489"/>
      <c r="B133" s="2489"/>
      <c r="D133" s="2489"/>
      <c r="E133" s="2489"/>
      <c r="S133" s="2491"/>
      <c r="T133" s="2491"/>
      <c r="U133" s="2492"/>
    </row>
    <row r="134" spans="1:21" s="2490" customFormat="1">
      <c r="A134" s="2489"/>
      <c r="B134" s="2489"/>
      <c r="D134" s="2489"/>
      <c r="E134" s="2489"/>
      <c r="S134" s="2491"/>
      <c r="T134" s="2491"/>
      <c r="U134" s="2492"/>
    </row>
    <row r="135" spans="1:21" s="2490" customFormat="1">
      <c r="A135" s="2489"/>
      <c r="B135" s="2489"/>
      <c r="D135" s="2489"/>
      <c r="E135" s="2489"/>
      <c r="S135" s="2491"/>
      <c r="T135" s="2491"/>
      <c r="U135" s="2492"/>
    </row>
    <row r="136" spans="1:21" s="2490" customFormat="1">
      <c r="A136" s="2489"/>
      <c r="B136" s="2489"/>
      <c r="D136" s="2489"/>
      <c r="E136" s="2489"/>
      <c r="S136" s="2491"/>
      <c r="T136" s="2491"/>
      <c r="U136" s="2492"/>
    </row>
    <row r="137" spans="1:21" s="2490" customFormat="1">
      <c r="A137" s="2489"/>
      <c r="B137" s="2489"/>
      <c r="D137" s="2489"/>
      <c r="E137" s="2489"/>
      <c r="S137" s="2491"/>
      <c r="T137" s="2491"/>
      <c r="U137" s="2492"/>
    </row>
    <row r="138" spans="1:21" s="2490" customFormat="1">
      <c r="A138" s="2489"/>
      <c r="B138" s="2489"/>
      <c r="D138" s="2489"/>
      <c r="E138" s="2489"/>
      <c r="S138" s="2491"/>
      <c r="T138" s="2491"/>
      <c r="U138" s="2492"/>
    </row>
    <row r="139" spans="1:21" s="2490" customFormat="1">
      <c r="A139" s="2489"/>
      <c r="B139" s="2489"/>
      <c r="D139" s="2489"/>
      <c r="E139" s="2489"/>
      <c r="S139" s="2491"/>
      <c r="T139" s="2491"/>
      <c r="U139" s="2492"/>
    </row>
    <row r="140" spans="1:21" s="2490" customFormat="1">
      <c r="A140" s="2489"/>
      <c r="B140" s="2489"/>
      <c r="D140" s="2489"/>
      <c r="E140" s="2489"/>
      <c r="S140" s="2491"/>
      <c r="T140" s="2491"/>
      <c r="U140" s="2492"/>
    </row>
    <row r="141" spans="1:21" s="2490" customFormat="1">
      <c r="A141" s="2489"/>
      <c r="B141" s="2489"/>
      <c r="D141" s="2489"/>
      <c r="E141" s="2489"/>
      <c r="S141" s="2491"/>
      <c r="T141" s="2491"/>
      <c r="U141" s="2492"/>
    </row>
    <row r="142" spans="1:21" s="2490" customFormat="1">
      <c r="A142" s="2489"/>
      <c r="B142" s="2489"/>
      <c r="D142" s="2489"/>
      <c r="E142" s="2489"/>
      <c r="S142" s="2491"/>
      <c r="T142" s="2491"/>
      <c r="U142" s="2492"/>
    </row>
    <row r="143" spans="1:21" s="2490" customFormat="1">
      <c r="A143" s="2489"/>
      <c r="B143" s="2489"/>
      <c r="D143" s="2489"/>
      <c r="E143" s="2489"/>
      <c r="S143" s="2491"/>
      <c r="T143" s="2491"/>
      <c r="U143" s="2492"/>
    </row>
    <row r="144" spans="1:21" s="2490" customFormat="1">
      <c r="A144" s="2489"/>
      <c r="B144" s="2489"/>
      <c r="D144" s="2489"/>
      <c r="E144" s="2489"/>
      <c r="S144" s="2491"/>
      <c r="T144" s="2491"/>
      <c r="U144" s="2492"/>
    </row>
    <row r="145" spans="1:21" s="2490" customFormat="1">
      <c r="A145" s="2489"/>
      <c r="B145" s="2489"/>
      <c r="D145" s="2489"/>
      <c r="E145" s="2489"/>
      <c r="S145" s="2491"/>
      <c r="T145" s="2491"/>
      <c r="U145" s="2492"/>
    </row>
    <row r="146" spans="1:21" s="2490" customFormat="1">
      <c r="A146" s="2489"/>
      <c r="B146" s="2489"/>
      <c r="D146" s="2489"/>
      <c r="E146" s="2489"/>
      <c r="S146" s="2491"/>
      <c r="T146" s="2491"/>
      <c r="U146" s="2492"/>
    </row>
    <row r="147" spans="1:21" s="2490" customFormat="1">
      <c r="A147" s="2489"/>
      <c r="B147" s="2489"/>
      <c r="D147" s="2489"/>
      <c r="E147" s="2489"/>
      <c r="S147" s="2491"/>
      <c r="T147" s="2491"/>
      <c r="U147" s="2492"/>
    </row>
    <row r="148" spans="1:21" s="2490" customFormat="1">
      <c r="A148" s="2489"/>
      <c r="B148" s="2489"/>
      <c r="D148" s="2489"/>
      <c r="E148" s="2489"/>
      <c r="S148" s="2491"/>
      <c r="T148" s="2491"/>
      <c r="U148" s="2492"/>
    </row>
    <row r="149" spans="1:21" s="2490" customFormat="1">
      <c r="A149" s="2489"/>
      <c r="B149" s="2489"/>
      <c r="D149" s="2489"/>
      <c r="E149" s="2489"/>
      <c r="S149" s="2491"/>
      <c r="T149" s="2491"/>
      <c r="U149" s="2492"/>
    </row>
    <row r="150" spans="1:21" s="2490" customFormat="1">
      <c r="A150" s="2489"/>
      <c r="B150" s="2489"/>
      <c r="D150" s="2489"/>
      <c r="E150" s="2489"/>
      <c r="S150" s="2491"/>
      <c r="T150" s="2491"/>
      <c r="U150" s="2492"/>
    </row>
    <row r="151" spans="1:21" s="2490" customFormat="1">
      <c r="A151" s="2489"/>
      <c r="B151" s="2489"/>
      <c r="D151" s="2489"/>
      <c r="E151" s="2489"/>
      <c r="S151" s="2491"/>
      <c r="T151" s="2491"/>
      <c r="U151" s="2492"/>
    </row>
    <row r="152" spans="1:21" s="2490" customFormat="1">
      <c r="A152" s="2489"/>
      <c r="B152" s="2489"/>
      <c r="D152" s="2489"/>
      <c r="E152" s="2489"/>
      <c r="S152" s="2491"/>
      <c r="T152" s="2491"/>
      <c r="U152" s="2492"/>
    </row>
    <row r="153" spans="1:21" s="2490" customFormat="1">
      <c r="A153" s="2489"/>
      <c r="B153" s="2489"/>
      <c r="D153" s="2489"/>
      <c r="E153" s="2489"/>
      <c r="S153" s="2491"/>
      <c r="T153" s="2491"/>
      <c r="U153" s="2492"/>
    </row>
    <row r="154" spans="1:21" s="2490" customFormat="1">
      <c r="A154" s="2489"/>
      <c r="B154" s="2489"/>
      <c r="D154" s="2489"/>
      <c r="E154" s="2489"/>
      <c r="S154" s="2491"/>
      <c r="T154" s="2491"/>
      <c r="U154" s="2492"/>
    </row>
    <row r="155" spans="1:21" s="2490" customFormat="1">
      <c r="A155" s="2489"/>
      <c r="B155" s="2489"/>
      <c r="D155" s="2489"/>
      <c r="E155" s="2489"/>
      <c r="S155" s="2491"/>
      <c r="T155" s="2491"/>
      <c r="U155" s="2492"/>
    </row>
    <row r="156" spans="1:21" s="2490" customFormat="1">
      <c r="A156" s="2489"/>
      <c r="B156" s="2489"/>
      <c r="D156" s="2489"/>
      <c r="E156" s="2489"/>
      <c r="S156" s="2491"/>
      <c r="T156" s="2491"/>
      <c r="U156" s="2492"/>
    </row>
    <row r="157" spans="1:21" s="2490" customFormat="1">
      <c r="A157" s="2489"/>
      <c r="B157" s="2489"/>
      <c r="D157" s="2489"/>
      <c r="E157" s="2489"/>
      <c r="S157" s="2491"/>
      <c r="T157" s="2491"/>
      <c r="U157" s="2492"/>
    </row>
    <row r="158" spans="1:21" s="2490" customFormat="1">
      <c r="A158" s="2489"/>
      <c r="B158" s="2489"/>
      <c r="D158" s="2489"/>
      <c r="E158" s="2489"/>
      <c r="S158" s="2491"/>
      <c r="T158" s="2491"/>
      <c r="U158" s="2492"/>
    </row>
    <row r="159" spans="1:21" s="2490" customFormat="1">
      <c r="A159" s="2489"/>
      <c r="B159" s="2489"/>
      <c r="D159" s="2489"/>
      <c r="E159" s="2489"/>
      <c r="S159" s="2491"/>
      <c r="T159" s="2491"/>
      <c r="U159" s="2492"/>
    </row>
    <row r="160" spans="1:21" s="2490" customFormat="1">
      <c r="A160" s="2489"/>
      <c r="B160" s="2489"/>
      <c r="D160" s="2489"/>
      <c r="E160" s="2489"/>
      <c r="S160" s="2491"/>
      <c r="T160" s="2491"/>
      <c r="U160" s="2492"/>
    </row>
    <row r="161" spans="1:21" s="2490" customFormat="1">
      <c r="A161" s="2489"/>
      <c r="B161" s="2489"/>
      <c r="D161" s="2489"/>
      <c r="E161" s="2489"/>
      <c r="S161" s="2491"/>
      <c r="T161" s="2491"/>
      <c r="U161" s="2492"/>
    </row>
    <row r="162" spans="1:21" s="2490" customFormat="1">
      <c r="A162" s="2489"/>
      <c r="B162" s="2489"/>
      <c r="D162" s="2489"/>
      <c r="E162" s="2489"/>
      <c r="S162" s="2491"/>
      <c r="T162" s="2491"/>
      <c r="U162" s="2492"/>
    </row>
    <row r="163" spans="1:21" s="2490" customFormat="1">
      <c r="A163" s="2489"/>
      <c r="B163" s="2489"/>
      <c r="D163" s="2489"/>
      <c r="E163" s="2489"/>
      <c r="S163" s="2491"/>
      <c r="T163" s="2491"/>
      <c r="U163" s="2492"/>
    </row>
    <row r="164" spans="1:21" s="2490" customFormat="1">
      <c r="A164" s="2489"/>
      <c r="B164" s="2489"/>
      <c r="D164" s="2489"/>
      <c r="E164" s="2489"/>
      <c r="S164" s="2491"/>
      <c r="T164" s="2491"/>
      <c r="U164" s="2492"/>
    </row>
    <row r="165" spans="1:21" s="2490" customFormat="1">
      <c r="A165" s="2489"/>
      <c r="B165" s="2489"/>
      <c r="D165" s="2489"/>
      <c r="E165" s="2489"/>
      <c r="S165" s="2491"/>
      <c r="T165" s="2491"/>
      <c r="U165" s="2492"/>
    </row>
    <row r="166" spans="1:21" s="2490" customFormat="1">
      <c r="A166" s="2489"/>
      <c r="B166" s="2489"/>
      <c r="D166" s="2489"/>
      <c r="E166" s="2489"/>
      <c r="S166" s="2491"/>
      <c r="T166" s="2491"/>
      <c r="U166" s="2492"/>
    </row>
    <row r="167" spans="1:21" s="2490" customFormat="1">
      <c r="A167" s="2489"/>
      <c r="B167" s="2489"/>
      <c r="D167" s="2489"/>
      <c r="E167" s="2489"/>
      <c r="S167" s="2491"/>
      <c r="T167" s="2491"/>
      <c r="U167" s="2492"/>
    </row>
    <row r="168" spans="1:21" s="2490" customFormat="1">
      <c r="A168" s="2489"/>
      <c r="B168" s="2489"/>
      <c r="D168" s="2489"/>
      <c r="E168" s="2489"/>
      <c r="S168" s="2491"/>
      <c r="T168" s="2491"/>
      <c r="U168" s="2492"/>
    </row>
    <row r="169" spans="1:21" s="2490" customFormat="1">
      <c r="A169" s="2489"/>
      <c r="B169" s="2489"/>
      <c r="D169" s="2489"/>
      <c r="E169" s="2489"/>
      <c r="S169" s="2491"/>
      <c r="T169" s="2491"/>
      <c r="U169" s="2492"/>
    </row>
    <row r="170" spans="1:21" s="2490" customFormat="1">
      <c r="A170" s="2489"/>
      <c r="B170" s="2489"/>
      <c r="D170" s="2489"/>
      <c r="E170" s="2489"/>
      <c r="S170" s="2491"/>
      <c r="T170" s="2491"/>
      <c r="U170" s="2492"/>
    </row>
    <row r="171" spans="1:21" s="2490" customFormat="1">
      <c r="A171" s="2489"/>
      <c r="B171" s="2489"/>
      <c r="D171" s="2489"/>
      <c r="E171" s="2489"/>
      <c r="S171" s="2491"/>
      <c r="T171" s="2491"/>
      <c r="U171" s="2492"/>
    </row>
    <row r="172" spans="1:21" s="2490" customFormat="1">
      <c r="A172" s="2489"/>
      <c r="B172" s="2489"/>
      <c r="D172" s="2489"/>
      <c r="E172" s="2489"/>
      <c r="S172" s="2491"/>
      <c r="T172" s="2491"/>
      <c r="U172" s="2492"/>
    </row>
    <row r="173" spans="1:21" s="2490" customFormat="1">
      <c r="A173" s="2489"/>
      <c r="B173" s="2489"/>
      <c r="D173" s="2489"/>
      <c r="E173" s="2489"/>
      <c r="S173" s="2491"/>
      <c r="T173" s="2491"/>
      <c r="U173" s="2492"/>
    </row>
    <row r="174" spans="1:21" s="2490" customFormat="1">
      <c r="A174" s="2489"/>
      <c r="B174" s="2489"/>
      <c r="D174" s="2489"/>
      <c r="E174" s="2489"/>
      <c r="S174" s="2491"/>
      <c r="T174" s="2491"/>
      <c r="U174" s="2492"/>
    </row>
    <row r="175" spans="1:21" s="2490" customFormat="1">
      <c r="A175" s="2489"/>
      <c r="B175" s="2489"/>
      <c r="D175" s="2489"/>
      <c r="E175" s="2489"/>
      <c r="S175" s="2491"/>
      <c r="T175" s="2491"/>
      <c r="U175" s="2492"/>
    </row>
    <row r="176" spans="1:21" s="2490" customFormat="1">
      <c r="A176" s="2489"/>
      <c r="B176" s="2489"/>
      <c r="D176" s="2489"/>
      <c r="E176" s="2489"/>
      <c r="S176" s="2491"/>
      <c r="T176" s="2491"/>
      <c r="U176" s="2492"/>
    </row>
    <row r="177" spans="1:21" s="2490" customFormat="1">
      <c r="A177" s="2489"/>
      <c r="B177" s="2489"/>
      <c r="D177" s="2489"/>
      <c r="E177" s="2489"/>
      <c r="S177" s="2491"/>
      <c r="T177" s="2491"/>
      <c r="U177" s="2492"/>
    </row>
    <row r="178" spans="1:21" s="2490" customFormat="1">
      <c r="A178" s="2489"/>
      <c r="B178" s="2489"/>
      <c r="D178" s="2489"/>
      <c r="E178" s="2489"/>
      <c r="S178" s="2491"/>
      <c r="T178" s="2491"/>
      <c r="U178" s="2492"/>
    </row>
    <row r="179" spans="1:21" s="2490" customFormat="1">
      <c r="A179" s="2489"/>
      <c r="B179" s="2489"/>
      <c r="D179" s="2489"/>
      <c r="E179" s="2489"/>
      <c r="S179" s="2491"/>
      <c r="T179" s="2491"/>
      <c r="U179" s="2492"/>
    </row>
    <row r="180" spans="1:21" s="2490" customFormat="1">
      <c r="A180" s="2489"/>
      <c r="B180" s="2489"/>
      <c r="D180" s="2489"/>
      <c r="E180" s="2489"/>
      <c r="S180" s="2491"/>
      <c r="T180" s="2491"/>
      <c r="U180" s="2492"/>
    </row>
    <row r="181" spans="1:21" s="2490" customFormat="1">
      <c r="A181" s="2489"/>
      <c r="B181" s="2489"/>
      <c r="D181" s="2489"/>
      <c r="E181" s="2489"/>
      <c r="S181" s="2491"/>
      <c r="T181" s="2491"/>
      <c r="U181" s="2492"/>
    </row>
    <row r="182" spans="1:21" s="2490" customFormat="1">
      <c r="A182" s="2489"/>
      <c r="B182" s="2489"/>
      <c r="D182" s="2489"/>
      <c r="E182" s="2489"/>
      <c r="S182" s="2491"/>
      <c r="T182" s="2491"/>
      <c r="U182" s="2492"/>
    </row>
    <row r="183" spans="1:21" s="2490" customFormat="1">
      <c r="A183" s="2489"/>
      <c r="B183" s="2489"/>
      <c r="D183" s="2489"/>
      <c r="E183" s="2489"/>
      <c r="S183" s="2491"/>
      <c r="T183" s="2491"/>
      <c r="U183" s="2492"/>
    </row>
    <row r="184" spans="1:21" s="2490" customFormat="1">
      <c r="A184" s="2489"/>
      <c r="B184" s="2489"/>
      <c r="D184" s="2489"/>
      <c r="E184" s="2489"/>
      <c r="S184" s="2491"/>
      <c r="T184" s="2491"/>
      <c r="U184" s="2492"/>
    </row>
    <row r="185" spans="1:21" s="2490" customFormat="1">
      <c r="A185" s="2489"/>
      <c r="B185" s="2489"/>
      <c r="D185" s="2489"/>
      <c r="E185" s="2489"/>
      <c r="S185" s="2491"/>
      <c r="T185" s="2491"/>
      <c r="U185" s="2492"/>
    </row>
    <row r="186" spans="1:21" s="2490" customFormat="1">
      <c r="A186" s="2489"/>
      <c r="B186" s="2489"/>
      <c r="D186" s="2489"/>
      <c r="E186" s="2489"/>
      <c r="S186" s="2491"/>
      <c r="T186" s="2491"/>
      <c r="U186" s="2492"/>
    </row>
    <row r="187" spans="1:21" s="2490" customFormat="1">
      <c r="A187" s="2489"/>
      <c r="B187" s="2489"/>
      <c r="D187" s="2489"/>
      <c r="E187" s="2489"/>
      <c r="S187" s="2491"/>
      <c r="T187" s="2491"/>
      <c r="U187" s="2492"/>
    </row>
    <row r="188" spans="1:21" s="2490" customFormat="1">
      <c r="A188" s="2489"/>
      <c r="B188" s="2489"/>
      <c r="D188" s="2489"/>
      <c r="E188" s="2489"/>
      <c r="S188" s="2491"/>
      <c r="T188" s="2491"/>
      <c r="U188" s="2492"/>
    </row>
    <row r="189" spans="1:21" s="2490" customFormat="1">
      <c r="A189" s="2489"/>
      <c r="B189" s="2489"/>
      <c r="D189" s="2489"/>
      <c r="E189" s="2489"/>
      <c r="S189" s="2491"/>
      <c r="T189" s="2491"/>
      <c r="U189" s="2492"/>
    </row>
    <row r="190" spans="1:21" s="2490" customFormat="1">
      <c r="A190" s="2489"/>
      <c r="B190" s="2489"/>
      <c r="D190" s="2489"/>
      <c r="E190" s="2489"/>
      <c r="S190" s="2491"/>
      <c r="T190" s="2491"/>
      <c r="U190" s="2492"/>
    </row>
    <row r="191" spans="1:21" s="2490" customFormat="1">
      <c r="A191" s="2489"/>
      <c r="B191" s="2489"/>
      <c r="D191" s="2489"/>
      <c r="E191" s="2489"/>
      <c r="S191" s="2491"/>
      <c r="T191" s="2491"/>
      <c r="U191" s="2492"/>
    </row>
    <row r="192" spans="1:21" s="2490" customFormat="1">
      <c r="A192" s="2489"/>
      <c r="B192" s="2489"/>
      <c r="D192" s="2489"/>
      <c r="E192" s="2489"/>
      <c r="S192" s="2491"/>
      <c r="T192" s="2491"/>
      <c r="U192" s="2492"/>
    </row>
    <row r="193" spans="1:21" s="2490" customFormat="1">
      <c r="A193" s="2489"/>
      <c r="B193" s="2489"/>
      <c r="D193" s="2489"/>
      <c r="E193" s="2489"/>
      <c r="S193" s="2491"/>
      <c r="T193" s="2491"/>
      <c r="U193" s="2492"/>
    </row>
    <row r="194" spans="1:21" s="2490" customFormat="1">
      <c r="A194" s="2489"/>
      <c r="B194" s="2489"/>
      <c r="D194" s="2489"/>
      <c r="E194" s="2489"/>
      <c r="S194" s="2491"/>
      <c r="T194" s="2491"/>
      <c r="U194" s="2492"/>
    </row>
    <row r="195" spans="1:21" s="2490" customFormat="1">
      <c r="A195" s="2489"/>
      <c r="B195" s="2489"/>
      <c r="D195" s="2489"/>
      <c r="E195" s="2489"/>
      <c r="S195" s="2491"/>
      <c r="T195" s="2491"/>
      <c r="U195" s="2492"/>
    </row>
    <row r="196" spans="1:21" s="2490" customFormat="1">
      <c r="A196" s="2489"/>
      <c r="B196" s="2489"/>
      <c r="D196" s="2489"/>
      <c r="E196" s="2489"/>
      <c r="S196" s="2491"/>
      <c r="T196" s="2491"/>
      <c r="U196" s="2492"/>
    </row>
    <row r="197" spans="1:21" s="2490" customFormat="1">
      <c r="A197" s="2489"/>
      <c r="B197" s="2489"/>
      <c r="D197" s="2489"/>
      <c r="E197" s="2489"/>
      <c r="S197" s="2491"/>
      <c r="T197" s="2491"/>
      <c r="U197" s="2492"/>
    </row>
    <row r="198" spans="1:21" s="2490" customFormat="1">
      <c r="A198" s="2489"/>
      <c r="B198" s="2489"/>
      <c r="D198" s="2489"/>
      <c r="E198" s="2489"/>
      <c r="S198" s="2491"/>
      <c r="T198" s="2491"/>
      <c r="U198" s="2492"/>
    </row>
    <row r="199" spans="1:21" s="2490" customFormat="1">
      <c r="A199" s="2489"/>
      <c r="B199" s="2489"/>
      <c r="D199" s="2489"/>
      <c r="E199" s="2489"/>
      <c r="S199" s="2491"/>
      <c r="T199" s="2491"/>
      <c r="U199" s="2492"/>
    </row>
    <row r="200" spans="1:21" s="2490" customFormat="1">
      <c r="A200" s="2489"/>
      <c r="B200" s="2489"/>
      <c r="D200" s="2489"/>
      <c r="E200" s="2489"/>
      <c r="S200" s="2491"/>
      <c r="T200" s="2491"/>
      <c r="U200" s="2492"/>
    </row>
    <row r="201" spans="1:21" s="2490" customFormat="1">
      <c r="A201" s="2489"/>
      <c r="B201" s="2489"/>
      <c r="D201" s="2489"/>
      <c r="E201" s="2489"/>
      <c r="S201" s="2491"/>
      <c r="T201" s="2491"/>
      <c r="U201" s="2492"/>
    </row>
    <row r="202" spans="1:21" s="2490" customFormat="1">
      <c r="A202" s="2489"/>
      <c r="B202" s="2489"/>
      <c r="D202" s="2489"/>
      <c r="E202" s="2489"/>
      <c r="S202" s="2491"/>
      <c r="T202" s="2491"/>
      <c r="U202" s="2492"/>
    </row>
    <row r="203" spans="1:21" s="2490" customFormat="1">
      <c r="A203" s="2489"/>
      <c r="B203" s="2489"/>
      <c r="D203" s="2489"/>
      <c r="E203" s="2489"/>
      <c r="S203" s="2491"/>
      <c r="T203" s="2491"/>
      <c r="U203" s="2492"/>
    </row>
    <row r="204" spans="1:21" s="2490" customFormat="1">
      <c r="A204" s="2489"/>
      <c r="B204" s="2489"/>
      <c r="D204" s="2489"/>
      <c r="E204" s="2489"/>
      <c r="S204" s="2491"/>
      <c r="T204" s="2491"/>
      <c r="U204" s="2492"/>
    </row>
    <row r="205" spans="1:21" s="2490" customFormat="1">
      <c r="A205" s="2489"/>
      <c r="B205" s="2489"/>
      <c r="D205" s="2489"/>
      <c r="E205" s="2489"/>
      <c r="S205" s="2491"/>
      <c r="T205" s="2491"/>
      <c r="U205" s="2492"/>
    </row>
    <row r="206" spans="1:21" s="2490" customFormat="1">
      <c r="A206" s="2489"/>
      <c r="B206" s="2489"/>
      <c r="D206" s="2489"/>
      <c r="E206" s="2489"/>
      <c r="S206" s="2491"/>
      <c r="T206" s="2491"/>
      <c r="U206" s="2492"/>
    </row>
    <row r="207" spans="1:21" s="2490" customFormat="1">
      <c r="A207" s="2489"/>
      <c r="B207" s="2489"/>
      <c r="D207" s="2489"/>
      <c r="E207" s="2489"/>
      <c r="S207" s="2491"/>
      <c r="T207" s="2491"/>
      <c r="U207" s="2492"/>
    </row>
    <row r="208" spans="1:21" s="2490" customFormat="1">
      <c r="A208" s="2489"/>
      <c r="B208" s="2489"/>
      <c r="D208" s="2489"/>
      <c r="E208" s="2489"/>
      <c r="S208" s="2491"/>
      <c r="T208" s="2491"/>
      <c r="U208" s="2492"/>
    </row>
    <row r="209" spans="1:21" s="2490" customFormat="1">
      <c r="A209" s="2489"/>
      <c r="B209" s="2489"/>
      <c r="D209" s="2489"/>
      <c r="E209" s="2489"/>
      <c r="S209" s="2491"/>
      <c r="T209" s="2491"/>
      <c r="U209" s="2492"/>
    </row>
    <row r="210" spans="1:21" s="2490" customFormat="1">
      <c r="A210" s="2489"/>
      <c r="B210" s="2489"/>
      <c r="D210" s="2489"/>
      <c r="E210" s="2489"/>
      <c r="S210" s="2491"/>
      <c r="T210" s="2491"/>
      <c r="U210" s="2492"/>
    </row>
    <row r="211" spans="1:21" s="2490" customFormat="1">
      <c r="A211" s="2489"/>
      <c r="B211" s="2489"/>
      <c r="D211" s="2489"/>
      <c r="E211" s="2489"/>
      <c r="S211" s="2491"/>
      <c r="T211" s="2491"/>
      <c r="U211" s="2492"/>
    </row>
    <row r="212" spans="1:21" s="2490" customFormat="1">
      <c r="A212" s="2489"/>
      <c r="B212" s="2489"/>
      <c r="D212" s="2489"/>
      <c r="E212" s="2489"/>
      <c r="S212" s="2491"/>
      <c r="T212" s="2491"/>
      <c r="U212" s="2492"/>
    </row>
    <row r="213" spans="1:21" s="2490" customFormat="1">
      <c r="A213" s="2489"/>
      <c r="B213" s="2489"/>
      <c r="D213" s="2489"/>
      <c r="E213" s="2489"/>
      <c r="S213" s="2491"/>
      <c r="T213" s="2491"/>
      <c r="U213" s="2492"/>
    </row>
    <row r="214" spans="1:21" s="2490" customFormat="1">
      <c r="A214" s="2489"/>
      <c r="B214" s="2489"/>
      <c r="D214" s="2489"/>
      <c r="E214" s="2489"/>
      <c r="S214" s="2491"/>
      <c r="T214" s="2491"/>
      <c r="U214" s="2492"/>
    </row>
    <row r="215" spans="1:21" s="2490" customFormat="1">
      <c r="A215" s="2489"/>
      <c r="B215" s="2489"/>
      <c r="D215" s="2489"/>
      <c r="E215" s="2489"/>
      <c r="S215" s="2491"/>
      <c r="T215" s="2491"/>
      <c r="U215" s="2492"/>
    </row>
    <row r="216" spans="1:21" s="2490" customFormat="1">
      <c r="A216" s="2489"/>
      <c r="B216" s="2489"/>
      <c r="D216" s="2489"/>
      <c r="E216" s="2489"/>
      <c r="S216" s="2491"/>
      <c r="T216" s="2491"/>
      <c r="U216" s="2492"/>
    </row>
    <row r="217" spans="1:21" s="2490" customFormat="1">
      <c r="A217" s="2489"/>
      <c r="B217" s="2489"/>
      <c r="D217" s="2489"/>
      <c r="E217" s="2489"/>
      <c r="S217" s="2491"/>
      <c r="T217" s="2491"/>
      <c r="U217" s="2492"/>
    </row>
    <row r="218" spans="1:21" s="2490" customFormat="1">
      <c r="A218" s="2489"/>
      <c r="B218" s="2489"/>
      <c r="D218" s="2489"/>
      <c r="E218" s="2489"/>
      <c r="S218" s="2491"/>
      <c r="T218" s="2491"/>
      <c r="U218" s="2492"/>
    </row>
    <row r="219" spans="1:21" s="2490" customFormat="1">
      <c r="A219" s="2489"/>
      <c r="B219" s="2489"/>
      <c r="D219" s="2489"/>
      <c r="E219" s="2489"/>
      <c r="S219" s="2491"/>
      <c r="T219" s="2491"/>
      <c r="U219" s="2492"/>
    </row>
    <row r="220" spans="1:21" s="2490" customFormat="1">
      <c r="A220" s="2489"/>
      <c r="B220" s="2489"/>
      <c r="D220" s="2489"/>
      <c r="E220" s="2489"/>
      <c r="S220" s="2491"/>
      <c r="T220" s="2491"/>
      <c r="U220" s="2492"/>
    </row>
    <row r="221" spans="1:21" s="2490" customFormat="1">
      <c r="A221" s="2489"/>
      <c r="B221" s="2489"/>
      <c r="D221" s="2489"/>
      <c r="E221" s="2489"/>
      <c r="S221" s="2491"/>
      <c r="T221" s="2491"/>
      <c r="U221" s="2492"/>
    </row>
    <row r="222" spans="1:21" s="2490" customFormat="1">
      <c r="A222" s="2489"/>
      <c r="B222" s="2489"/>
      <c r="D222" s="2489"/>
      <c r="E222" s="2489"/>
      <c r="S222" s="2491"/>
      <c r="T222" s="2491"/>
      <c r="U222" s="2492"/>
    </row>
    <row r="223" spans="1:21" s="2490" customFormat="1">
      <c r="A223" s="2489"/>
      <c r="B223" s="2489"/>
      <c r="D223" s="2489"/>
      <c r="E223" s="2489"/>
      <c r="S223" s="2491"/>
      <c r="T223" s="2491"/>
      <c r="U223" s="2492"/>
    </row>
    <row r="224" spans="1:21" s="2490" customFormat="1">
      <c r="A224" s="2489"/>
      <c r="B224" s="2489"/>
      <c r="D224" s="2489"/>
      <c r="E224" s="2489"/>
      <c r="S224" s="2491"/>
      <c r="T224" s="2491"/>
      <c r="U224" s="2492"/>
    </row>
    <row r="225" spans="1:21" s="2490" customFormat="1">
      <c r="A225" s="2489"/>
      <c r="B225" s="2489"/>
      <c r="D225" s="2489"/>
      <c r="E225" s="2489"/>
      <c r="S225" s="2491"/>
      <c r="T225" s="2491"/>
      <c r="U225" s="2492"/>
    </row>
    <row r="226" spans="1:21" s="2490" customFormat="1">
      <c r="A226" s="2489"/>
      <c r="B226" s="2489"/>
      <c r="D226" s="2489"/>
      <c r="E226" s="2489"/>
      <c r="S226" s="2491"/>
      <c r="T226" s="2491"/>
      <c r="U226" s="2492"/>
    </row>
    <row r="227" spans="1:21" s="2490" customFormat="1">
      <c r="A227" s="2489"/>
      <c r="B227" s="2489"/>
      <c r="D227" s="2489"/>
      <c r="E227" s="2489"/>
      <c r="S227" s="2491"/>
      <c r="T227" s="2491"/>
      <c r="U227" s="2492"/>
    </row>
    <row r="228" spans="1:21" s="2490" customFormat="1">
      <c r="A228" s="2489"/>
      <c r="B228" s="2489"/>
      <c r="D228" s="2489"/>
      <c r="E228" s="2489"/>
      <c r="S228" s="2491"/>
      <c r="T228" s="2491"/>
      <c r="U228" s="2492"/>
    </row>
    <row r="229" spans="1:21" s="2490" customFormat="1">
      <c r="A229" s="2489"/>
      <c r="B229" s="2489"/>
      <c r="D229" s="2489"/>
      <c r="E229" s="2489"/>
      <c r="S229" s="2491"/>
      <c r="T229" s="2491"/>
      <c r="U229" s="2492"/>
    </row>
    <row r="230" spans="1:21" s="2490" customFormat="1">
      <c r="A230" s="2489"/>
      <c r="B230" s="2489"/>
      <c r="D230" s="2489"/>
      <c r="E230" s="2489"/>
      <c r="S230" s="2491"/>
      <c r="T230" s="2491"/>
      <c r="U230" s="2492"/>
    </row>
    <row r="231" spans="1:21" s="2490" customFormat="1">
      <c r="A231" s="2489"/>
      <c r="B231" s="2489"/>
      <c r="D231" s="2489"/>
      <c r="E231" s="2489"/>
      <c r="S231" s="2491"/>
      <c r="T231" s="2491"/>
      <c r="U231" s="2492"/>
    </row>
    <row r="232" spans="1:21" s="2490" customFormat="1">
      <c r="A232" s="2489"/>
      <c r="B232" s="2489"/>
      <c r="D232" s="2489"/>
      <c r="E232" s="2489"/>
      <c r="S232" s="2491"/>
      <c r="T232" s="2491"/>
      <c r="U232" s="2492"/>
    </row>
    <row r="233" spans="1:21" s="2490" customFormat="1">
      <c r="A233" s="2489"/>
      <c r="B233" s="2489"/>
      <c r="D233" s="2489"/>
      <c r="E233" s="2489"/>
      <c r="S233" s="2491"/>
      <c r="T233" s="2491"/>
      <c r="U233" s="2492"/>
    </row>
    <row r="234" spans="1:21" s="2490" customFormat="1">
      <c r="A234" s="2489"/>
      <c r="B234" s="2489"/>
      <c r="D234" s="2489"/>
      <c r="E234" s="2489"/>
      <c r="S234" s="2491"/>
      <c r="T234" s="2491"/>
      <c r="U234" s="2492"/>
    </row>
    <row r="235" spans="1:21" s="2490" customFormat="1">
      <c r="A235" s="2489"/>
      <c r="B235" s="2489"/>
      <c r="D235" s="2489"/>
      <c r="E235" s="2489"/>
      <c r="S235" s="2491"/>
      <c r="T235" s="2491"/>
      <c r="U235" s="2492"/>
    </row>
    <row r="236" spans="1:21" s="2490" customFormat="1">
      <c r="A236" s="2489"/>
      <c r="B236" s="2489"/>
      <c r="D236" s="2489"/>
      <c r="E236" s="2489"/>
      <c r="S236" s="2491"/>
      <c r="T236" s="2491"/>
      <c r="U236" s="2492"/>
    </row>
    <row r="237" spans="1:21" s="2490" customFormat="1">
      <c r="A237" s="2489"/>
      <c r="B237" s="2489"/>
      <c r="D237" s="2489"/>
      <c r="E237" s="2489"/>
      <c r="S237" s="2491"/>
      <c r="T237" s="2491"/>
      <c r="U237" s="2492"/>
    </row>
    <row r="238" spans="1:21" s="2490" customFormat="1">
      <c r="A238" s="2489"/>
      <c r="B238" s="2489"/>
      <c r="D238" s="2489"/>
      <c r="E238" s="2489"/>
      <c r="S238" s="2491"/>
      <c r="T238" s="2491"/>
      <c r="U238" s="2492"/>
    </row>
    <row r="239" spans="1:21" s="2490" customFormat="1">
      <c r="A239" s="2489"/>
      <c r="B239" s="2489"/>
      <c r="D239" s="2489"/>
      <c r="E239" s="2489"/>
      <c r="S239" s="2491"/>
      <c r="T239" s="2491"/>
      <c r="U239" s="2492"/>
    </row>
    <row r="240" spans="1:21" s="2490" customFormat="1">
      <c r="A240" s="2489"/>
      <c r="B240" s="2489"/>
      <c r="D240" s="2489"/>
      <c r="E240" s="2489"/>
      <c r="S240" s="2491"/>
      <c r="T240" s="2491"/>
      <c r="U240" s="2492"/>
    </row>
    <row r="241" spans="1:21" s="2490" customFormat="1">
      <c r="A241" s="2489"/>
      <c r="B241" s="2489"/>
      <c r="D241" s="2489"/>
      <c r="E241" s="2489"/>
      <c r="S241" s="2491"/>
      <c r="T241" s="2491"/>
      <c r="U241" s="2492"/>
    </row>
    <row r="242" spans="1:21" s="2490" customFormat="1">
      <c r="A242" s="2489"/>
      <c r="B242" s="2489"/>
      <c r="D242" s="2489"/>
      <c r="E242" s="2489"/>
      <c r="S242" s="2491"/>
      <c r="T242" s="2491"/>
      <c r="U242" s="2492"/>
    </row>
    <row r="243" spans="1:21" s="2490" customFormat="1">
      <c r="A243" s="2489"/>
      <c r="B243" s="2489"/>
      <c r="D243" s="2489"/>
      <c r="E243" s="2489"/>
      <c r="S243" s="2491"/>
      <c r="T243" s="2491"/>
      <c r="U243" s="2492"/>
    </row>
    <row r="244" spans="1:21" s="2490" customFormat="1">
      <c r="A244" s="2489"/>
      <c r="B244" s="2489"/>
      <c r="D244" s="2489"/>
      <c r="E244" s="2489"/>
      <c r="S244" s="2491"/>
      <c r="T244" s="2491"/>
      <c r="U244" s="2492"/>
    </row>
    <row r="245" spans="1:21" s="2490" customFormat="1">
      <c r="A245" s="2489"/>
      <c r="B245" s="2489"/>
      <c r="D245" s="2489"/>
      <c r="E245" s="2489"/>
      <c r="S245" s="2491"/>
      <c r="T245" s="2491"/>
      <c r="U245" s="2492"/>
    </row>
    <row r="246" spans="1:21" s="2490" customFormat="1">
      <c r="A246" s="2489"/>
      <c r="B246" s="2489"/>
      <c r="D246" s="2489"/>
      <c r="E246" s="2489"/>
      <c r="S246" s="2491"/>
      <c r="T246" s="2491"/>
      <c r="U246" s="2492"/>
    </row>
    <row r="247" spans="1:21" s="2490" customFormat="1">
      <c r="A247" s="2489"/>
      <c r="B247" s="2489"/>
      <c r="D247" s="2489"/>
      <c r="E247" s="2489"/>
      <c r="S247" s="2491"/>
      <c r="T247" s="2491"/>
      <c r="U247" s="2492"/>
    </row>
    <row r="248" spans="1:21" s="2490" customFormat="1">
      <c r="A248" s="2489"/>
      <c r="B248" s="2489"/>
      <c r="D248" s="2489"/>
      <c r="E248" s="2489"/>
      <c r="S248" s="2491"/>
      <c r="T248" s="2491"/>
      <c r="U248" s="2492"/>
    </row>
    <row r="249" spans="1:21" s="2490" customFormat="1">
      <c r="A249" s="2489"/>
      <c r="B249" s="2489"/>
      <c r="D249" s="2489"/>
      <c r="E249" s="2489"/>
      <c r="S249" s="2491"/>
      <c r="T249" s="2491"/>
      <c r="U249" s="2492"/>
    </row>
    <row r="250" spans="1:21" s="2490" customFormat="1">
      <c r="A250" s="2489"/>
      <c r="B250" s="2489"/>
      <c r="D250" s="2489"/>
      <c r="E250" s="2489"/>
      <c r="S250" s="2491"/>
      <c r="T250" s="2491"/>
      <c r="U250" s="2492"/>
    </row>
    <row r="251" spans="1:21" s="2490" customFormat="1">
      <c r="A251" s="2489"/>
      <c r="B251" s="2489"/>
      <c r="D251" s="2489"/>
      <c r="E251" s="2489"/>
      <c r="S251" s="2491"/>
      <c r="T251" s="2491"/>
      <c r="U251" s="2492"/>
    </row>
    <row r="252" spans="1:21" s="2490" customFormat="1">
      <c r="A252" s="2489"/>
      <c r="B252" s="2489"/>
      <c r="D252" s="2489"/>
      <c r="E252" s="2489"/>
      <c r="S252" s="2491"/>
      <c r="T252" s="2491"/>
      <c r="U252" s="2492"/>
    </row>
    <row r="253" spans="1:21" s="2490" customFormat="1">
      <c r="A253" s="2489"/>
      <c r="B253" s="2489"/>
      <c r="D253" s="2489"/>
      <c r="E253" s="2489"/>
      <c r="S253" s="2491"/>
      <c r="T253" s="2491"/>
      <c r="U253" s="2492"/>
    </row>
    <row r="254" spans="1:21" s="2490" customFormat="1">
      <c r="A254" s="2489"/>
      <c r="B254" s="2489"/>
      <c r="D254" s="2489"/>
      <c r="E254" s="2489"/>
      <c r="S254" s="2491"/>
      <c r="T254" s="2491"/>
      <c r="U254" s="2492"/>
    </row>
    <row r="255" spans="1:21" s="2490" customFormat="1">
      <c r="A255" s="2489"/>
      <c r="B255" s="2489"/>
      <c r="D255" s="2489"/>
      <c r="E255" s="2489"/>
      <c r="S255" s="2491"/>
      <c r="T255" s="2491"/>
      <c r="U255" s="2492"/>
    </row>
    <row r="256" spans="1:21" s="2490" customFormat="1">
      <c r="A256" s="2489"/>
      <c r="B256" s="2489"/>
      <c r="D256" s="2489"/>
      <c r="E256" s="2489"/>
      <c r="S256" s="2491"/>
      <c r="T256" s="2491"/>
      <c r="U256" s="2492"/>
    </row>
    <row r="257" spans="1:21" s="2490" customFormat="1">
      <c r="A257" s="2489"/>
      <c r="B257" s="2489"/>
      <c r="D257" s="2489"/>
      <c r="E257" s="2489"/>
      <c r="S257" s="2491"/>
      <c r="T257" s="2491"/>
      <c r="U257" s="2492"/>
    </row>
    <row r="258" spans="1:21" s="2490" customFormat="1">
      <c r="A258" s="2489"/>
      <c r="B258" s="2489"/>
      <c r="D258" s="2489"/>
      <c r="E258" s="2489"/>
      <c r="S258" s="2491"/>
      <c r="T258" s="2491"/>
      <c r="U258" s="2492"/>
    </row>
    <row r="259" spans="1:21" s="2490" customFormat="1">
      <c r="A259" s="2489"/>
      <c r="B259" s="2489"/>
      <c r="D259" s="2489"/>
      <c r="E259" s="2489"/>
      <c r="S259" s="2491"/>
      <c r="T259" s="2491"/>
      <c r="U259" s="2492"/>
    </row>
    <row r="260" spans="1:21" s="2490" customFormat="1">
      <c r="A260" s="2489"/>
      <c r="B260" s="2489"/>
      <c r="D260" s="2489"/>
      <c r="E260" s="2489"/>
      <c r="S260" s="2491"/>
      <c r="T260" s="2491"/>
      <c r="U260" s="2492"/>
    </row>
    <row r="261" spans="1:21" s="2490" customFormat="1">
      <c r="A261" s="2489"/>
      <c r="B261" s="2489"/>
      <c r="D261" s="2489"/>
      <c r="E261" s="2489"/>
      <c r="S261" s="2491"/>
      <c r="T261" s="2491"/>
      <c r="U261" s="2492"/>
    </row>
    <row r="262" spans="1:21" s="2490" customFormat="1">
      <c r="A262" s="2489"/>
      <c r="B262" s="2489"/>
      <c r="D262" s="2489"/>
      <c r="E262" s="2489"/>
      <c r="S262" s="2491"/>
      <c r="T262" s="2491"/>
      <c r="U262" s="2492"/>
    </row>
    <row r="263" spans="1:21" s="2490" customFormat="1">
      <c r="A263" s="2489"/>
      <c r="B263" s="2489"/>
      <c r="D263" s="2489"/>
      <c r="E263" s="2489"/>
      <c r="S263" s="2491"/>
      <c r="T263" s="2491"/>
      <c r="U263" s="2492"/>
    </row>
    <row r="264" spans="1:21" s="2490" customFormat="1">
      <c r="A264" s="2489"/>
      <c r="B264" s="2489"/>
      <c r="D264" s="2489"/>
      <c r="E264" s="2489"/>
      <c r="S264" s="2491"/>
      <c r="T264" s="2491"/>
      <c r="U264" s="2492"/>
    </row>
    <row r="265" spans="1:21" s="2490" customFormat="1">
      <c r="A265" s="2489"/>
      <c r="B265" s="2489"/>
      <c r="D265" s="2489"/>
      <c r="E265" s="2489"/>
      <c r="S265" s="2491"/>
      <c r="T265" s="2491"/>
      <c r="U265" s="2492"/>
    </row>
    <row r="266" spans="1:21" s="2490" customFormat="1">
      <c r="A266" s="2489"/>
      <c r="B266" s="2489"/>
      <c r="D266" s="2489"/>
      <c r="E266" s="2489"/>
      <c r="S266" s="2491"/>
      <c r="T266" s="2491"/>
      <c r="U266" s="2492"/>
    </row>
    <row r="267" spans="1:21" s="2490" customFormat="1">
      <c r="A267" s="2489"/>
      <c r="B267" s="2489"/>
      <c r="D267" s="2489"/>
      <c r="E267" s="2489"/>
      <c r="S267" s="2491"/>
      <c r="T267" s="2491"/>
      <c r="U267" s="2492"/>
    </row>
    <row r="268" spans="1:21" s="2490" customFormat="1">
      <c r="A268" s="2489"/>
      <c r="B268" s="2489"/>
      <c r="D268" s="2489"/>
      <c r="E268" s="2489"/>
      <c r="S268" s="2491"/>
      <c r="T268" s="2491"/>
      <c r="U268" s="2492"/>
    </row>
    <row r="269" spans="1:21" s="2490" customFormat="1">
      <c r="A269" s="2489"/>
      <c r="B269" s="2489"/>
      <c r="D269" s="2489"/>
      <c r="E269" s="2489"/>
      <c r="S269" s="2491"/>
      <c r="T269" s="2491"/>
      <c r="U269" s="2492"/>
    </row>
    <row r="270" spans="1:21" s="2490" customFormat="1">
      <c r="A270" s="2489"/>
      <c r="B270" s="2489"/>
      <c r="D270" s="2489"/>
      <c r="E270" s="2489"/>
      <c r="S270" s="2491"/>
      <c r="T270" s="2491"/>
      <c r="U270" s="2492"/>
    </row>
    <row r="271" spans="1:21" s="2490" customFormat="1">
      <c r="A271" s="2489"/>
      <c r="B271" s="2489"/>
      <c r="D271" s="2489"/>
      <c r="E271" s="2489"/>
      <c r="S271" s="2491"/>
      <c r="T271" s="2491"/>
      <c r="U271" s="2492"/>
    </row>
    <row r="272" spans="1:21" s="2490" customFormat="1">
      <c r="A272" s="2489"/>
      <c r="B272" s="2489"/>
      <c r="D272" s="2489"/>
      <c r="E272" s="2489"/>
      <c r="S272" s="2491"/>
      <c r="T272" s="2491"/>
      <c r="U272" s="2492"/>
    </row>
    <row r="273" spans="1:21" s="2490" customFormat="1">
      <c r="A273" s="2489"/>
      <c r="B273" s="2489"/>
      <c r="D273" s="2489"/>
      <c r="E273" s="2489"/>
      <c r="S273" s="2491"/>
      <c r="T273" s="2491"/>
      <c r="U273" s="2492"/>
    </row>
    <row r="274" spans="1:21" s="2490" customFormat="1">
      <c r="A274" s="2489"/>
      <c r="B274" s="2489"/>
      <c r="D274" s="2489"/>
      <c r="E274" s="2489"/>
      <c r="S274" s="2491"/>
      <c r="T274" s="2491"/>
      <c r="U274" s="2492"/>
    </row>
    <row r="275" spans="1:21" s="2490" customFormat="1">
      <c r="A275" s="2489"/>
      <c r="B275" s="2489"/>
      <c r="D275" s="2489"/>
      <c r="E275" s="2489"/>
      <c r="S275" s="2491"/>
      <c r="T275" s="2491"/>
      <c r="U275" s="2492"/>
    </row>
    <row r="276" spans="1:21" s="2490" customFormat="1">
      <c r="A276" s="2489"/>
      <c r="B276" s="2489"/>
      <c r="D276" s="2489"/>
      <c r="E276" s="2489"/>
      <c r="S276" s="2491"/>
      <c r="T276" s="2491"/>
      <c r="U276" s="2492"/>
    </row>
    <row r="277" spans="1:21" s="2490" customFormat="1">
      <c r="A277" s="2489"/>
      <c r="B277" s="2489"/>
      <c r="D277" s="2489"/>
      <c r="E277" s="2489"/>
      <c r="S277" s="2491"/>
      <c r="T277" s="2491"/>
      <c r="U277" s="2492"/>
    </row>
    <row r="278" spans="1:21" s="2490" customFormat="1">
      <c r="A278" s="2489"/>
      <c r="B278" s="2489"/>
      <c r="D278" s="2489"/>
      <c r="E278" s="2489"/>
      <c r="S278" s="2491"/>
      <c r="T278" s="2491"/>
      <c r="U278" s="2492"/>
    </row>
    <row r="279" spans="1:21" s="2490" customFormat="1">
      <c r="A279" s="2489"/>
      <c r="B279" s="2489"/>
      <c r="D279" s="2489"/>
      <c r="E279" s="2489"/>
      <c r="S279" s="2491"/>
      <c r="T279" s="2491"/>
      <c r="U279" s="2492"/>
    </row>
    <row r="280" spans="1:21" s="2490" customFormat="1">
      <c r="A280" s="2489"/>
      <c r="B280" s="2489"/>
      <c r="D280" s="2489"/>
      <c r="E280" s="2489"/>
      <c r="S280" s="2491"/>
      <c r="T280" s="2491"/>
      <c r="U280" s="2492"/>
    </row>
    <row r="281" spans="1:21" s="2490" customFormat="1">
      <c r="A281" s="2489"/>
      <c r="B281" s="2489"/>
      <c r="D281" s="2489"/>
      <c r="E281" s="2489"/>
      <c r="S281" s="2491"/>
      <c r="T281" s="2491"/>
      <c r="U281" s="2492"/>
    </row>
    <row r="282" spans="1:21" s="2490" customFormat="1">
      <c r="A282" s="2489"/>
      <c r="B282" s="2489"/>
      <c r="D282" s="2489"/>
      <c r="E282" s="2489"/>
      <c r="S282" s="2491"/>
      <c r="T282" s="2491"/>
      <c r="U282" s="2492"/>
    </row>
    <row r="283" spans="1:21" s="2490" customFormat="1">
      <c r="A283" s="2489"/>
      <c r="B283" s="2489"/>
      <c r="D283" s="2489"/>
      <c r="E283" s="2489"/>
      <c r="S283" s="2491"/>
      <c r="T283" s="2491"/>
      <c r="U283" s="2492"/>
    </row>
    <row r="284" spans="1:21" s="2490" customFormat="1">
      <c r="A284" s="2489"/>
      <c r="B284" s="2489"/>
      <c r="D284" s="2489"/>
      <c r="E284" s="2489"/>
      <c r="S284" s="2491"/>
      <c r="T284" s="2491"/>
      <c r="U284" s="2492"/>
    </row>
    <row r="285" spans="1:21" s="2490" customFormat="1">
      <c r="A285" s="2489"/>
      <c r="B285" s="2489"/>
      <c r="D285" s="2489"/>
      <c r="E285" s="2489"/>
      <c r="S285" s="2491"/>
      <c r="T285" s="2491"/>
      <c r="U285" s="2492"/>
    </row>
    <row r="286" spans="1:21" s="2490" customFormat="1">
      <c r="A286" s="2489"/>
      <c r="B286" s="2489"/>
      <c r="D286" s="2489"/>
      <c r="E286" s="2489"/>
      <c r="S286" s="2491"/>
      <c r="T286" s="2491"/>
      <c r="U286" s="2492"/>
    </row>
    <row r="287" spans="1:21" s="2490" customFormat="1">
      <c r="A287" s="2489"/>
      <c r="B287" s="2489"/>
      <c r="D287" s="2489"/>
      <c r="E287" s="2489"/>
      <c r="S287" s="2491"/>
      <c r="T287" s="2491"/>
      <c r="U287" s="2492"/>
    </row>
    <row r="288" spans="1:21" s="2490" customFormat="1">
      <c r="A288" s="2489"/>
      <c r="B288" s="2489"/>
      <c r="D288" s="2489"/>
      <c r="E288" s="2489"/>
      <c r="S288" s="2491"/>
      <c r="T288" s="2491"/>
      <c r="U288" s="2492"/>
    </row>
    <row r="289" spans="1:21" s="2490" customFormat="1">
      <c r="A289" s="2489"/>
      <c r="B289" s="2489"/>
      <c r="D289" s="2489"/>
      <c r="E289" s="2489"/>
      <c r="S289" s="2491"/>
      <c r="T289" s="2491"/>
      <c r="U289" s="2492"/>
    </row>
    <row r="290" spans="1:21" s="2490" customFormat="1">
      <c r="A290" s="2489"/>
      <c r="B290" s="2489"/>
      <c r="D290" s="2489"/>
      <c r="E290" s="2489"/>
      <c r="S290" s="2491"/>
      <c r="T290" s="2491"/>
      <c r="U290" s="2492"/>
    </row>
    <row r="291" spans="1:21" s="2490" customFormat="1">
      <c r="A291" s="2489"/>
      <c r="B291" s="2489"/>
      <c r="D291" s="2489"/>
      <c r="E291" s="2489"/>
      <c r="S291" s="2491"/>
      <c r="T291" s="2491"/>
      <c r="U291" s="2492"/>
    </row>
    <row r="292" spans="1:21" s="2490" customFormat="1">
      <c r="A292" s="2489"/>
      <c r="B292" s="2489"/>
      <c r="D292" s="2489"/>
      <c r="E292" s="2489"/>
      <c r="S292" s="2491"/>
      <c r="T292" s="2491"/>
      <c r="U292" s="2492"/>
    </row>
    <row r="293" spans="1:21" s="2490" customFormat="1">
      <c r="A293" s="2489"/>
      <c r="B293" s="2489"/>
      <c r="D293" s="2489"/>
      <c r="E293" s="2489"/>
      <c r="S293" s="2491"/>
      <c r="T293" s="2491"/>
      <c r="U293" s="2492"/>
    </row>
    <row r="294" spans="1:21" s="2490" customFormat="1">
      <c r="A294" s="2489"/>
      <c r="B294" s="2489"/>
      <c r="D294" s="2489"/>
      <c r="E294" s="2489"/>
      <c r="S294" s="2491"/>
      <c r="T294" s="2491"/>
      <c r="U294" s="2492"/>
    </row>
    <row r="295" spans="1:21" s="2490" customFormat="1">
      <c r="A295" s="2489"/>
      <c r="B295" s="2489"/>
      <c r="D295" s="2489"/>
      <c r="E295" s="2489"/>
      <c r="S295" s="2491"/>
      <c r="T295" s="2491"/>
      <c r="U295" s="2492"/>
    </row>
    <row r="296" spans="1:21" s="2490" customFormat="1">
      <c r="A296" s="2489"/>
      <c r="B296" s="2489"/>
      <c r="D296" s="2489"/>
      <c r="E296" s="2489"/>
      <c r="S296" s="2491"/>
      <c r="T296" s="2491"/>
      <c r="U296" s="2492"/>
    </row>
    <row r="297" spans="1:21" s="2490" customFormat="1">
      <c r="A297" s="2489"/>
      <c r="B297" s="2489"/>
      <c r="D297" s="2489"/>
      <c r="E297" s="2489"/>
      <c r="S297" s="2491"/>
      <c r="T297" s="2491"/>
      <c r="U297" s="2492"/>
    </row>
    <row r="298" spans="1:21" s="2490" customFormat="1">
      <c r="A298" s="2489"/>
      <c r="B298" s="2489"/>
      <c r="D298" s="2489"/>
      <c r="E298" s="2489"/>
      <c r="S298" s="2491"/>
      <c r="T298" s="2491"/>
      <c r="U298" s="2492"/>
    </row>
    <row r="299" spans="1:21" s="2490" customFormat="1">
      <c r="A299" s="2489"/>
      <c r="B299" s="2489"/>
      <c r="D299" s="2489"/>
      <c r="E299" s="2489"/>
      <c r="S299" s="2491"/>
      <c r="T299" s="2491"/>
      <c r="U299" s="2492"/>
    </row>
    <row r="300" spans="1:21" s="2490" customFormat="1">
      <c r="A300" s="2489"/>
      <c r="B300" s="2489"/>
      <c r="D300" s="2489"/>
      <c r="E300" s="2489"/>
      <c r="S300" s="2491"/>
      <c r="T300" s="2491"/>
      <c r="U300" s="2492"/>
    </row>
    <row r="301" spans="1:21" s="2490" customFormat="1">
      <c r="A301" s="2489"/>
      <c r="B301" s="2489"/>
      <c r="D301" s="2489"/>
      <c r="E301" s="2489"/>
      <c r="S301" s="2491"/>
      <c r="T301" s="2491"/>
      <c r="U301" s="2492"/>
    </row>
    <row r="302" spans="1:21" s="2490" customFormat="1">
      <c r="A302" s="2489"/>
      <c r="B302" s="2489"/>
      <c r="D302" s="2489"/>
      <c r="E302" s="2489"/>
      <c r="S302" s="2491"/>
      <c r="T302" s="2491"/>
      <c r="U302" s="2492"/>
    </row>
    <row r="303" spans="1:21" s="2490" customFormat="1">
      <c r="A303" s="2489"/>
      <c r="B303" s="2489"/>
      <c r="D303" s="2489"/>
      <c r="E303" s="2489"/>
      <c r="S303" s="2491"/>
      <c r="T303" s="2491"/>
      <c r="U303" s="2492"/>
    </row>
    <row r="304" spans="1:21" s="2490" customFormat="1">
      <c r="A304" s="2489"/>
      <c r="B304" s="2489"/>
      <c r="D304" s="2489"/>
      <c r="E304" s="2489"/>
      <c r="S304" s="2491"/>
      <c r="T304" s="2491"/>
      <c r="U304" s="2492"/>
    </row>
    <row r="305" spans="1:21" s="2490" customFormat="1">
      <c r="A305" s="2489"/>
      <c r="B305" s="2489"/>
      <c r="D305" s="2489"/>
      <c r="E305" s="2489"/>
      <c r="S305" s="2491"/>
      <c r="T305" s="2491"/>
      <c r="U305" s="2492"/>
    </row>
    <row r="306" spans="1:21" s="2490" customFormat="1">
      <c r="A306" s="2489"/>
      <c r="B306" s="2489"/>
      <c r="D306" s="2489"/>
      <c r="E306" s="2489"/>
      <c r="S306" s="2491"/>
      <c r="T306" s="2491"/>
      <c r="U306" s="2492"/>
    </row>
    <row r="307" spans="1:21" s="2490" customFormat="1">
      <c r="A307" s="2489"/>
      <c r="B307" s="2489"/>
      <c r="D307" s="2489"/>
      <c r="E307" s="2489"/>
      <c r="S307" s="2491"/>
      <c r="T307" s="2491"/>
      <c r="U307" s="2492"/>
    </row>
    <row r="308" spans="1:21" s="2490" customFormat="1">
      <c r="A308" s="2489"/>
      <c r="B308" s="2489"/>
      <c r="D308" s="2489"/>
      <c r="E308" s="2489"/>
      <c r="S308" s="2491"/>
      <c r="T308" s="2491"/>
      <c r="U308" s="2492"/>
    </row>
    <row r="309" spans="1:21" s="2490" customFormat="1">
      <c r="A309" s="2489"/>
      <c r="B309" s="2489"/>
      <c r="D309" s="2489"/>
      <c r="E309" s="2489"/>
      <c r="S309" s="2491"/>
      <c r="T309" s="2491"/>
      <c r="U309" s="2492"/>
    </row>
    <row r="310" spans="1:21" s="2490" customFormat="1">
      <c r="A310" s="2489"/>
      <c r="B310" s="2489"/>
      <c r="D310" s="2489"/>
      <c r="E310" s="2489"/>
      <c r="S310" s="2491"/>
      <c r="T310" s="2491"/>
      <c r="U310" s="2492"/>
    </row>
    <row r="311" spans="1:21" s="2490" customFormat="1">
      <c r="A311" s="2489"/>
      <c r="B311" s="2489"/>
      <c r="D311" s="2489"/>
      <c r="E311" s="2489"/>
      <c r="S311" s="2491"/>
      <c r="T311" s="2491"/>
      <c r="U311" s="2492"/>
    </row>
    <row r="312" spans="1:21" s="2490" customFormat="1">
      <c r="A312" s="2489"/>
      <c r="B312" s="2489"/>
      <c r="D312" s="2489"/>
      <c r="E312" s="2489"/>
      <c r="S312" s="2491"/>
      <c r="T312" s="2491"/>
      <c r="U312" s="2492"/>
    </row>
    <row r="313" spans="1:21" s="2490" customFormat="1">
      <c r="A313" s="2489"/>
      <c r="B313" s="2489"/>
      <c r="D313" s="2489"/>
      <c r="E313" s="2489"/>
      <c r="S313" s="2491"/>
      <c r="T313" s="2491"/>
      <c r="U313" s="2492"/>
    </row>
    <row r="314" spans="1:21" s="2490" customFormat="1">
      <c r="A314" s="2489"/>
      <c r="B314" s="2489"/>
      <c r="D314" s="2489"/>
      <c r="E314" s="2489"/>
      <c r="S314" s="2491"/>
      <c r="T314" s="2491"/>
      <c r="U314" s="2492"/>
    </row>
    <row r="315" spans="1:21" s="2490" customFormat="1">
      <c r="A315" s="2489"/>
      <c r="B315" s="2489"/>
      <c r="D315" s="2489"/>
      <c r="E315" s="2489"/>
      <c r="S315" s="2491"/>
      <c r="T315" s="2491"/>
      <c r="U315" s="2492"/>
    </row>
    <row r="316" spans="1:21" s="2490" customFormat="1">
      <c r="A316" s="2489"/>
      <c r="B316" s="2489"/>
      <c r="D316" s="2489"/>
      <c r="E316" s="2489"/>
      <c r="S316" s="2491"/>
      <c r="T316" s="2491"/>
      <c r="U316" s="2492"/>
    </row>
    <row r="317" spans="1:21" s="2490" customFormat="1">
      <c r="A317" s="2489"/>
      <c r="B317" s="2489"/>
      <c r="D317" s="2489"/>
      <c r="E317" s="2489"/>
      <c r="S317" s="2491"/>
      <c r="T317" s="2491"/>
      <c r="U317" s="2492"/>
    </row>
    <row r="318" spans="1:21" s="2490" customFormat="1">
      <c r="A318" s="2489"/>
      <c r="B318" s="2489"/>
      <c r="D318" s="2489"/>
      <c r="E318" s="2489"/>
      <c r="S318" s="2491"/>
      <c r="T318" s="2491"/>
      <c r="U318" s="2492"/>
    </row>
    <row r="319" spans="1:21" s="2490" customFormat="1">
      <c r="A319" s="2489"/>
      <c r="B319" s="2489"/>
      <c r="D319" s="2489"/>
      <c r="E319" s="2489"/>
      <c r="S319" s="2491"/>
      <c r="T319" s="2491"/>
      <c r="U319" s="2492"/>
    </row>
    <row r="320" spans="1:21" s="2490" customFormat="1">
      <c r="A320" s="2489"/>
      <c r="B320" s="2489"/>
      <c r="D320" s="2489"/>
      <c r="E320" s="2489"/>
      <c r="S320" s="2491"/>
      <c r="T320" s="2491"/>
      <c r="U320" s="2492"/>
    </row>
    <row r="321" spans="1:21" s="2490" customFormat="1">
      <c r="A321" s="2489"/>
      <c r="B321" s="2489"/>
      <c r="D321" s="2489"/>
      <c r="E321" s="2489"/>
      <c r="S321" s="2491"/>
      <c r="T321" s="2491"/>
      <c r="U321" s="2492"/>
    </row>
    <row r="322" spans="1:21" s="2490" customFormat="1">
      <c r="A322" s="2489"/>
      <c r="B322" s="2489"/>
      <c r="D322" s="2489"/>
      <c r="E322" s="2489"/>
      <c r="S322" s="2491"/>
      <c r="T322" s="2491"/>
      <c r="U322" s="2492"/>
    </row>
    <row r="323" spans="1:21" s="2490" customFormat="1">
      <c r="A323" s="2489"/>
      <c r="B323" s="2489"/>
      <c r="D323" s="2489"/>
      <c r="E323" s="2489"/>
      <c r="S323" s="2491"/>
      <c r="T323" s="2491"/>
      <c r="U323" s="2492"/>
    </row>
    <row r="324" spans="1:21" s="2490" customFormat="1">
      <c r="A324" s="2489"/>
      <c r="B324" s="2489"/>
      <c r="D324" s="2489"/>
      <c r="E324" s="2489"/>
      <c r="S324" s="2491"/>
      <c r="T324" s="2491"/>
      <c r="U324" s="2492"/>
    </row>
    <row r="325" spans="1:21" s="2490" customFormat="1">
      <c r="A325" s="2489"/>
      <c r="B325" s="2489"/>
      <c r="D325" s="2489"/>
      <c r="E325" s="2489"/>
      <c r="S325" s="2491"/>
      <c r="T325" s="2491"/>
      <c r="U325" s="2492"/>
    </row>
    <row r="326" spans="1:21" s="2490" customFormat="1">
      <c r="A326" s="2489"/>
      <c r="B326" s="2489"/>
      <c r="D326" s="2489"/>
      <c r="E326" s="2489"/>
      <c r="S326" s="2491"/>
      <c r="T326" s="2491"/>
      <c r="U326" s="2492"/>
    </row>
    <row r="327" spans="1:21" s="2490" customFormat="1">
      <c r="A327" s="2489"/>
      <c r="B327" s="2489"/>
      <c r="D327" s="2489"/>
      <c r="E327" s="2489"/>
      <c r="S327" s="2491"/>
      <c r="T327" s="2491"/>
      <c r="U327" s="2492"/>
    </row>
    <row r="328" spans="1:21" s="2490" customFormat="1">
      <c r="A328" s="2489"/>
      <c r="B328" s="2489"/>
      <c r="D328" s="2489"/>
      <c r="E328" s="2489"/>
      <c r="S328" s="2491"/>
      <c r="T328" s="2491"/>
      <c r="U328" s="2492"/>
    </row>
    <row r="329" spans="1:21" s="2490" customFormat="1">
      <c r="A329" s="2489"/>
      <c r="B329" s="2489"/>
      <c r="D329" s="2489"/>
      <c r="E329" s="2489"/>
      <c r="S329" s="2491"/>
      <c r="T329" s="2491"/>
      <c r="U329" s="2492"/>
    </row>
    <row r="330" spans="1:21" s="2490" customFormat="1">
      <c r="A330" s="2489"/>
      <c r="B330" s="2489"/>
      <c r="D330" s="2489"/>
      <c r="E330" s="2489"/>
      <c r="S330" s="2491"/>
      <c r="T330" s="2491"/>
      <c r="U330" s="2492"/>
    </row>
    <row r="331" spans="1:21" s="2490" customFormat="1">
      <c r="A331" s="2489"/>
      <c r="B331" s="2489"/>
      <c r="D331" s="2489"/>
      <c r="E331" s="2489"/>
      <c r="S331" s="2491"/>
      <c r="T331" s="2491"/>
      <c r="U331" s="2492"/>
    </row>
    <row r="332" spans="1:21" s="2490" customFormat="1">
      <c r="A332" s="2489"/>
      <c r="B332" s="2489"/>
      <c r="D332" s="2489"/>
      <c r="E332" s="2489"/>
      <c r="S332" s="2491"/>
      <c r="T332" s="2491"/>
      <c r="U332" s="2492"/>
    </row>
    <row r="333" spans="1:21" s="2490" customFormat="1">
      <c r="A333" s="2489"/>
      <c r="B333" s="2489"/>
      <c r="D333" s="2489"/>
      <c r="E333" s="2489"/>
      <c r="S333" s="2491"/>
      <c r="T333" s="2491"/>
      <c r="U333" s="2492"/>
    </row>
    <row r="334" spans="1:21" s="2490" customFormat="1">
      <c r="A334" s="2489"/>
      <c r="B334" s="2489"/>
      <c r="D334" s="2489"/>
      <c r="E334" s="2489"/>
      <c r="S334" s="2491"/>
      <c r="T334" s="2491"/>
      <c r="U334" s="2492"/>
    </row>
    <row r="335" spans="1:21" s="2490" customFormat="1">
      <c r="A335" s="2489"/>
      <c r="B335" s="2489"/>
      <c r="D335" s="2489"/>
      <c r="E335" s="2489"/>
      <c r="S335" s="2491"/>
      <c r="T335" s="2491"/>
      <c r="U335" s="2492"/>
    </row>
    <row r="336" spans="1:21" s="2490" customFormat="1">
      <c r="A336" s="2489"/>
      <c r="B336" s="2489"/>
      <c r="D336" s="2489"/>
      <c r="E336" s="2489"/>
      <c r="S336" s="2491"/>
      <c r="T336" s="2491"/>
      <c r="U336" s="2492"/>
    </row>
    <row r="337" spans="1:21" s="2490" customFormat="1">
      <c r="A337" s="2489"/>
      <c r="B337" s="2489"/>
      <c r="D337" s="2489"/>
      <c r="E337" s="2489"/>
      <c r="S337" s="2491"/>
      <c r="T337" s="2491"/>
      <c r="U337" s="2492"/>
    </row>
    <row r="338" spans="1:21" s="2490" customFormat="1">
      <c r="A338" s="2489"/>
      <c r="B338" s="2489"/>
      <c r="D338" s="2489"/>
      <c r="E338" s="2489"/>
      <c r="S338" s="2491"/>
      <c r="T338" s="2491"/>
      <c r="U338" s="2492"/>
    </row>
    <row r="339" spans="1:21" s="2490" customFormat="1">
      <c r="A339" s="2489"/>
      <c r="B339" s="2489"/>
      <c r="D339" s="2489"/>
      <c r="E339" s="2489"/>
      <c r="S339" s="2491"/>
      <c r="T339" s="2491"/>
      <c r="U339" s="2492"/>
    </row>
    <row r="340" spans="1:21" s="2490" customFormat="1">
      <c r="A340" s="2489"/>
      <c r="B340" s="2489"/>
      <c r="D340" s="2489"/>
      <c r="E340" s="2489"/>
      <c r="S340" s="2491"/>
      <c r="T340" s="2491"/>
      <c r="U340" s="2492"/>
    </row>
    <row r="341" spans="1:21" s="2490" customFormat="1">
      <c r="A341" s="2489"/>
      <c r="B341" s="2489"/>
      <c r="D341" s="2489"/>
      <c r="E341" s="2489"/>
      <c r="S341" s="2491"/>
      <c r="T341" s="2491"/>
      <c r="U341" s="2492"/>
    </row>
    <row r="342" spans="1:21" s="2490" customFormat="1">
      <c r="A342" s="2489"/>
      <c r="B342" s="2489"/>
      <c r="D342" s="2489"/>
      <c r="E342" s="2489"/>
      <c r="S342" s="2491"/>
      <c r="T342" s="2491"/>
      <c r="U342" s="2492"/>
    </row>
    <row r="343" spans="1:21" s="2490" customFormat="1">
      <c r="A343" s="2489"/>
      <c r="B343" s="2489"/>
      <c r="D343" s="2489"/>
      <c r="E343" s="2489"/>
      <c r="S343" s="2491"/>
      <c r="T343" s="2491"/>
      <c r="U343" s="2492"/>
    </row>
    <row r="344" spans="1:21" s="2490" customFormat="1">
      <c r="A344" s="2489"/>
      <c r="B344" s="2489"/>
      <c r="D344" s="2489"/>
      <c r="E344" s="2489"/>
      <c r="S344" s="2491"/>
      <c r="T344" s="2491"/>
      <c r="U344" s="2492"/>
    </row>
    <row r="345" spans="1:21" s="2490" customFormat="1">
      <c r="A345" s="2489"/>
      <c r="B345" s="2489"/>
      <c r="D345" s="2489"/>
      <c r="E345" s="2489"/>
      <c r="S345" s="2491"/>
      <c r="T345" s="2491"/>
      <c r="U345" s="2492"/>
    </row>
    <row r="346" spans="1:21" s="2490" customFormat="1">
      <c r="A346" s="2489"/>
      <c r="B346" s="2489"/>
      <c r="D346" s="2489"/>
      <c r="E346" s="2489"/>
      <c r="S346" s="2491"/>
      <c r="T346" s="2491"/>
      <c r="U346" s="2492"/>
    </row>
    <row r="347" spans="1:21" s="2490" customFormat="1">
      <c r="A347" s="2489"/>
      <c r="B347" s="2489"/>
      <c r="D347" s="2489"/>
      <c r="E347" s="2489"/>
      <c r="S347" s="2491"/>
      <c r="T347" s="2491"/>
      <c r="U347" s="2492"/>
    </row>
    <row r="348" spans="1:21" s="2490" customFormat="1">
      <c r="A348" s="2489"/>
      <c r="B348" s="2489"/>
      <c r="D348" s="2489"/>
      <c r="E348" s="2489"/>
      <c r="S348" s="2491"/>
      <c r="T348" s="2491"/>
      <c r="U348" s="2492"/>
    </row>
    <row r="349" spans="1:21" s="2490" customFormat="1">
      <c r="A349" s="2489"/>
      <c r="B349" s="2489"/>
      <c r="D349" s="2489"/>
      <c r="E349" s="2489"/>
      <c r="S349" s="2491"/>
      <c r="T349" s="2491"/>
      <c r="U349" s="2492"/>
    </row>
    <row r="350" spans="1:21" s="2490" customFormat="1">
      <c r="A350" s="2489"/>
      <c r="B350" s="2489"/>
      <c r="D350" s="2489"/>
      <c r="E350" s="2489"/>
      <c r="S350" s="2491"/>
      <c r="T350" s="2491"/>
      <c r="U350" s="2492"/>
    </row>
    <row r="351" spans="1:21" s="2490" customFormat="1">
      <c r="A351" s="2489"/>
      <c r="B351" s="2489"/>
      <c r="D351" s="2489"/>
      <c r="E351" s="2489"/>
      <c r="S351" s="2491"/>
      <c r="T351" s="2491"/>
      <c r="U351" s="2492"/>
    </row>
    <row r="352" spans="1:21" s="2490" customFormat="1">
      <c r="A352" s="2489"/>
      <c r="B352" s="2489"/>
      <c r="D352" s="2489"/>
      <c r="E352" s="2489"/>
      <c r="S352" s="2491"/>
      <c r="T352" s="2491"/>
      <c r="U352" s="2492"/>
    </row>
    <row r="353" spans="1:21" s="2490" customFormat="1">
      <c r="A353" s="2489"/>
      <c r="B353" s="2489"/>
      <c r="D353" s="2489"/>
      <c r="E353" s="2489"/>
      <c r="S353" s="2491"/>
      <c r="T353" s="2491"/>
      <c r="U353" s="2492"/>
    </row>
    <row r="354" spans="1:21" s="2490" customFormat="1">
      <c r="A354" s="2489"/>
      <c r="B354" s="2489"/>
      <c r="D354" s="2489"/>
      <c r="E354" s="2489"/>
      <c r="S354" s="2491"/>
      <c r="T354" s="2491"/>
      <c r="U354" s="2492"/>
    </row>
    <row r="355" spans="1:21" s="2490" customFormat="1">
      <c r="A355" s="2489"/>
      <c r="B355" s="2489"/>
      <c r="D355" s="2489"/>
      <c r="E355" s="2489"/>
      <c r="S355" s="2491"/>
      <c r="T355" s="2491"/>
      <c r="U355" s="2492"/>
    </row>
    <row r="356" spans="1:21" s="2490" customFormat="1">
      <c r="A356" s="2489"/>
      <c r="B356" s="2489"/>
      <c r="D356" s="2489"/>
      <c r="E356" s="2489"/>
      <c r="S356" s="2491"/>
      <c r="T356" s="2491"/>
      <c r="U356" s="2492"/>
    </row>
    <row r="357" spans="1:21" s="2490" customFormat="1">
      <c r="A357" s="2489"/>
      <c r="B357" s="2489"/>
      <c r="D357" s="2489"/>
      <c r="E357" s="2489"/>
      <c r="S357" s="2491"/>
      <c r="T357" s="2491"/>
      <c r="U357" s="2492"/>
    </row>
    <row r="358" spans="1:21" s="2490" customFormat="1">
      <c r="A358" s="2489"/>
      <c r="B358" s="2489"/>
      <c r="D358" s="2489"/>
      <c r="E358" s="2489"/>
      <c r="S358" s="2491"/>
      <c r="T358" s="2491"/>
      <c r="U358" s="2492"/>
    </row>
    <row r="359" spans="1:21" s="2490" customFormat="1">
      <c r="A359" s="2489"/>
      <c r="B359" s="2489"/>
      <c r="D359" s="2489"/>
      <c r="E359" s="2489"/>
      <c r="S359" s="2491"/>
      <c r="T359" s="2491"/>
      <c r="U359" s="2492"/>
    </row>
    <row r="360" spans="1:21" s="2490" customFormat="1">
      <c r="A360" s="2489"/>
      <c r="B360" s="2489"/>
      <c r="D360" s="2489"/>
      <c r="E360" s="2489"/>
      <c r="S360" s="2491"/>
      <c r="T360" s="2491"/>
      <c r="U360" s="2492"/>
    </row>
    <row r="361" spans="1:21" s="2490" customFormat="1">
      <c r="A361" s="2489"/>
      <c r="B361" s="2489"/>
      <c r="D361" s="2489"/>
      <c r="E361" s="2489"/>
      <c r="S361" s="2491"/>
      <c r="T361" s="2491"/>
      <c r="U361" s="2492"/>
    </row>
    <row r="362" spans="1:21" s="2490" customFormat="1">
      <c r="A362" s="2489"/>
      <c r="B362" s="2489"/>
      <c r="D362" s="2489"/>
      <c r="E362" s="2489"/>
      <c r="S362" s="2491"/>
      <c r="T362" s="2491"/>
      <c r="U362" s="2492"/>
    </row>
    <row r="363" spans="1:21" s="2490" customFormat="1">
      <c r="A363" s="2489"/>
      <c r="B363" s="2489"/>
      <c r="D363" s="2489"/>
      <c r="E363" s="2489"/>
      <c r="S363" s="2491"/>
      <c r="T363" s="2491"/>
      <c r="U363" s="2492"/>
    </row>
    <row r="364" spans="1:21" s="2490" customFormat="1">
      <c r="A364" s="2489"/>
      <c r="B364" s="2489"/>
      <c r="D364" s="2489"/>
      <c r="E364" s="2489"/>
      <c r="S364" s="2491"/>
      <c r="T364" s="2491"/>
      <c r="U364" s="2492"/>
    </row>
    <row r="365" spans="1:21" s="2490" customFormat="1">
      <c r="A365" s="2489"/>
      <c r="B365" s="2489"/>
      <c r="D365" s="2489"/>
      <c r="E365" s="2489"/>
      <c r="S365" s="2491"/>
      <c r="T365" s="2491"/>
      <c r="U365" s="2492"/>
    </row>
    <row r="366" spans="1:21" s="2490" customFormat="1">
      <c r="A366" s="2489"/>
      <c r="B366" s="2489"/>
      <c r="D366" s="2489"/>
      <c r="E366" s="2489"/>
      <c r="S366" s="2491"/>
      <c r="T366" s="2491"/>
      <c r="U366" s="2492"/>
    </row>
    <row r="367" spans="1:21" s="2490" customFormat="1">
      <c r="A367" s="2489"/>
      <c r="B367" s="2489"/>
      <c r="D367" s="2489"/>
      <c r="E367" s="2489"/>
      <c r="S367" s="2491"/>
      <c r="T367" s="2491"/>
      <c r="U367" s="2492"/>
    </row>
    <row r="368" spans="1:21" s="2490" customFormat="1">
      <c r="A368" s="2489"/>
      <c r="B368" s="2489"/>
      <c r="D368" s="2489"/>
      <c r="E368" s="2489"/>
      <c r="S368" s="2491"/>
      <c r="T368" s="2491"/>
      <c r="U368" s="2492"/>
    </row>
    <row r="369" spans="1:21" s="2490" customFormat="1">
      <c r="A369" s="2489"/>
      <c r="B369" s="2489"/>
      <c r="D369" s="2489"/>
      <c r="E369" s="2489"/>
      <c r="S369" s="2491"/>
      <c r="T369" s="2491"/>
      <c r="U369" s="2492"/>
    </row>
    <row r="370" spans="1:21" s="2490" customFormat="1">
      <c r="A370" s="2489"/>
      <c r="B370" s="2489"/>
      <c r="D370" s="2489"/>
      <c r="E370" s="2489"/>
      <c r="S370" s="2491"/>
      <c r="T370" s="2491"/>
      <c r="U370" s="2492"/>
    </row>
    <row r="371" spans="1:21" s="2490" customFormat="1">
      <c r="A371" s="2489"/>
      <c r="B371" s="2489"/>
      <c r="D371" s="2489"/>
      <c r="E371" s="2489"/>
      <c r="S371" s="2491"/>
      <c r="T371" s="2491"/>
      <c r="U371" s="2492"/>
    </row>
    <row r="372" spans="1:21" s="2490" customFormat="1">
      <c r="A372" s="2489"/>
      <c r="B372" s="2489"/>
      <c r="D372" s="2489"/>
      <c r="E372" s="2489"/>
      <c r="S372" s="2491"/>
      <c r="T372" s="2491"/>
      <c r="U372" s="2492"/>
    </row>
    <row r="373" spans="1:21" s="2490" customFormat="1">
      <c r="A373" s="2489"/>
      <c r="B373" s="2489"/>
      <c r="D373" s="2489"/>
      <c r="E373" s="2489"/>
      <c r="S373" s="2491"/>
      <c r="T373" s="2491"/>
      <c r="U373" s="2492"/>
    </row>
    <row r="374" spans="1:21" s="2490" customFormat="1">
      <c r="A374" s="2489"/>
      <c r="B374" s="2489"/>
      <c r="D374" s="2489"/>
      <c r="E374" s="2489"/>
      <c r="S374" s="2491"/>
      <c r="T374" s="2491"/>
      <c r="U374" s="2492"/>
    </row>
    <row r="375" spans="1:21" s="2490" customFormat="1">
      <c r="A375" s="2489"/>
      <c r="B375" s="2489"/>
      <c r="D375" s="2489"/>
      <c r="E375" s="2489"/>
      <c r="S375" s="2491"/>
      <c r="T375" s="2491"/>
      <c r="U375" s="2492"/>
    </row>
    <row r="376" spans="1:21" s="2490" customFormat="1">
      <c r="A376" s="2489"/>
      <c r="B376" s="2489"/>
      <c r="D376" s="2489"/>
      <c r="E376" s="2489"/>
      <c r="S376" s="2491"/>
      <c r="T376" s="2491"/>
      <c r="U376" s="2492"/>
    </row>
    <row r="377" spans="1:21" s="2490" customFormat="1">
      <c r="A377" s="2489"/>
      <c r="B377" s="2489"/>
      <c r="D377" s="2489"/>
      <c r="E377" s="2489"/>
      <c r="S377" s="2491"/>
      <c r="T377" s="2491"/>
      <c r="U377" s="2492"/>
    </row>
    <row r="378" spans="1:21" s="2490" customFormat="1">
      <c r="A378" s="2489"/>
      <c r="B378" s="2489"/>
      <c r="D378" s="2489"/>
      <c r="E378" s="2489"/>
      <c r="S378" s="2491"/>
      <c r="T378" s="2491"/>
      <c r="U378" s="2492"/>
    </row>
    <row r="379" spans="1:21" s="2490" customFormat="1">
      <c r="A379" s="2489"/>
      <c r="B379" s="2489"/>
      <c r="D379" s="2489"/>
      <c r="E379" s="2489"/>
      <c r="S379" s="2491"/>
      <c r="T379" s="2491"/>
      <c r="U379" s="2492"/>
    </row>
    <row r="380" spans="1:21" s="2490" customFormat="1">
      <c r="A380" s="2489"/>
      <c r="B380" s="2489"/>
      <c r="D380" s="2489"/>
      <c r="E380" s="2489"/>
      <c r="S380" s="2491"/>
      <c r="T380" s="2491"/>
      <c r="U380" s="2492"/>
    </row>
    <row r="381" spans="1:21" s="2490" customFormat="1">
      <c r="A381" s="2489"/>
      <c r="B381" s="2489"/>
      <c r="D381" s="2489"/>
      <c r="E381" s="2489"/>
      <c r="S381" s="2491"/>
      <c r="T381" s="2491"/>
      <c r="U381" s="2492"/>
    </row>
    <row r="382" spans="1:21" s="2490" customFormat="1">
      <c r="A382" s="2489"/>
      <c r="B382" s="2489"/>
      <c r="D382" s="2489"/>
      <c r="E382" s="2489"/>
      <c r="S382" s="2491"/>
      <c r="T382" s="2491"/>
      <c r="U382" s="2492"/>
    </row>
    <row r="383" spans="1:21" s="2490" customFormat="1">
      <c r="A383" s="2489"/>
      <c r="B383" s="2489"/>
      <c r="D383" s="2489"/>
      <c r="E383" s="2489"/>
      <c r="S383" s="2491"/>
      <c r="T383" s="2491"/>
      <c r="U383" s="2492"/>
    </row>
    <row r="384" spans="1:21" s="2490" customFormat="1">
      <c r="A384" s="2489"/>
      <c r="B384" s="2489"/>
      <c r="D384" s="2489"/>
      <c r="E384" s="2489"/>
      <c r="S384" s="2491"/>
      <c r="T384" s="2491"/>
      <c r="U384" s="2492"/>
    </row>
    <row r="385" spans="1:21" s="2490" customFormat="1">
      <c r="A385" s="2489"/>
      <c r="B385" s="2489"/>
      <c r="D385" s="2489"/>
      <c r="E385" s="2489"/>
      <c r="S385" s="2491"/>
      <c r="T385" s="2491"/>
      <c r="U385" s="2492"/>
    </row>
    <row r="386" spans="1:21" s="2490" customFormat="1">
      <c r="A386" s="2489"/>
      <c r="B386" s="2489"/>
      <c r="D386" s="2489"/>
      <c r="E386" s="2489"/>
      <c r="S386" s="2491"/>
      <c r="T386" s="2491"/>
      <c r="U386" s="2492"/>
    </row>
    <row r="387" spans="1:21" s="2490" customFormat="1">
      <c r="A387" s="2489"/>
      <c r="B387" s="2489"/>
      <c r="D387" s="2489"/>
      <c r="E387" s="2489"/>
      <c r="S387" s="2491"/>
      <c r="T387" s="2491"/>
      <c r="U387" s="2492"/>
    </row>
    <row r="388" spans="1:21" s="2490" customFormat="1">
      <c r="A388" s="2489"/>
      <c r="B388" s="2489"/>
      <c r="D388" s="2489"/>
      <c r="E388" s="2489"/>
      <c r="S388" s="2491"/>
      <c r="T388" s="2491"/>
      <c r="U388" s="2492"/>
    </row>
    <row r="389" spans="1:21" s="2490" customFormat="1">
      <c r="A389" s="2489"/>
      <c r="B389" s="2489"/>
      <c r="D389" s="2489"/>
      <c r="E389" s="2489"/>
      <c r="S389" s="2491"/>
      <c r="T389" s="2491"/>
      <c r="U389" s="2492"/>
    </row>
    <row r="390" spans="1:21" s="2490" customFormat="1">
      <c r="A390" s="2489"/>
      <c r="B390" s="2489"/>
      <c r="D390" s="2489"/>
      <c r="E390" s="2489"/>
      <c r="S390" s="2491"/>
      <c r="T390" s="2491"/>
      <c r="U390" s="2492"/>
    </row>
    <row r="391" spans="1:21" s="2490" customFormat="1">
      <c r="A391" s="2489"/>
      <c r="B391" s="2489"/>
      <c r="D391" s="2489"/>
      <c r="E391" s="2489"/>
      <c r="S391" s="2491"/>
      <c r="T391" s="2491"/>
      <c r="U391" s="2492"/>
    </row>
    <row r="392" spans="1:21" s="2490" customFormat="1">
      <c r="A392" s="2489"/>
      <c r="B392" s="2489"/>
      <c r="D392" s="2489"/>
      <c r="E392" s="2489"/>
      <c r="S392" s="2491"/>
      <c r="T392" s="2491"/>
      <c r="U392" s="2492"/>
    </row>
    <row r="393" spans="1:21" s="2490" customFormat="1">
      <c r="A393" s="2489"/>
      <c r="B393" s="2489"/>
      <c r="D393" s="2489"/>
      <c r="E393" s="2489"/>
      <c r="S393" s="2491"/>
      <c r="T393" s="2491"/>
      <c r="U393" s="2492"/>
    </row>
    <row r="394" spans="1:21" s="2490" customFormat="1">
      <c r="A394" s="2489"/>
      <c r="B394" s="2489"/>
      <c r="D394" s="2489"/>
      <c r="E394" s="2489"/>
      <c r="S394" s="2491"/>
      <c r="T394" s="2491"/>
      <c r="U394" s="2492"/>
    </row>
    <row r="395" spans="1:21" s="2490" customFormat="1">
      <c r="A395" s="2489"/>
      <c r="B395" s="2489"/>
      <c r="D395" s="2489"/>
      <c r="E395" s="2489"/>
      <c r="S395" s="2491"/>
      <c r="T395" s="2491"/>
      <c r="U395" s="2492"/>
    </row>
    <row r="396" spans="1:21" s="2490" customFormat="1">
      <c r="A396" s="2489"/>
      <c r="B396" s="2489"/>
      <c r="D396" s="2489"/>
      <c r="E396" s="2489"/>
      <c r="S396" s="2491"/>
      <c r="T396" s="2491"/>
      <c r="U396" s="2492"/>
    </row>
    <row r="397" spans="1:21" s="2490" customFormat="1">
      <c r="A397" s="2489"/>
      <c r="B397" s="2489"/>
      <c r="D397" s="2489"/>
      <c r="E397" s="2489"/>
      <c r="S397" s="2491"/>
      <c r="T397" s="2491"/>
      <c r="U397" s="2492"/>
    </row>
    <row r="398" spans="1:21" s="2490" customFormat="1">
      <c r="A398" s="2489"/>
      <c r="B398" s="2489"/>
      <c r="D398" s="2489"/>
      <c r="E398" s="2489"/>
      <c r="S398" s="2491"/>
      <c r="T398" s="2491"/>
      <c r="U398" s="2492"/>
    </row>
    <row r="399" spans="1:21" s="2490" customFormat="1">
      <c r="A399" s="2489"/>
      <c r="B399" s="2489"/>
      <c r="D399" s="2489"/>
      <c r="E399" s="2489"/>
      <c r="S399" s="2491"/>
      <c r="T399" s="2491"/>
      <c r="U399" s="2492"/>
    </row>
    <row r="400" spans="1:21" s="2490" customFormat="1">
      <c r="A400" s="2489"/>
      <c r="B400" s="2489"/>
      <c r="D400" s="2489"/>
      <c r="E400" s="2489"/>
      <c r="S400" s="2491"/>
      <c r="T400" s="2491"/>
      <c r="U400" s="2492"/>
    </row>
    <row r="401" spans="1:21" s="2490" customFormat="1">
      <c r="A401" s="2489"/>
      <c r="B401" s="2489"/>
      <c r="D401" s="2489"/>
      <c r="E401" s="2489"/>
      <c r="S401" s="2491"/>
      <c r="T401" s="2491"/>
      <c r="U401" s="2492"/>
    </row>
    <row r="402" spans="1:21" s="2490" customFormat="1">
      <c r="A402" s="2489"/>
      <c r="B402" s="2489"/>
      <c r="D402" s="2489"/>
      <c r="E402" s="2489"/>
      <c r="S402" s="2491"/>
      <c r="T402" s="2491"/>
      <c r="U402" s="2492"/>
    </row>
    <row r="403" spans="1:21" s="2490" customFormat="1">
      <c r="A403" s="2489"/>
      <c r="B403" s="2489"/>
      <c r="D403" s="2489"/>
      <c r="E403" s="2489"/>
      <c r="S403" s="2491"/>
      <c r="T403" s="2491"/>
      <c r="U403" s="2492"/>
    </row>
    <row r="404" spans="1:21" s="2490" customFormat="1">
      <c r="A404" s="2489"/>
      <c r="B404" s="2489"/>
      <c r="D404" s="2489"/>
      <c r="E404" s="2489"/>
      <c r="S404" s="2491"/>
      <c r="T404" s="2491"/>
      <c r="U404" s="2492"/>
    </row>
    <row r="405" spans="1:21" s="2490" customFormat="1">
      <c r="A405" s="2489"/>
      <c r="B405" s="2489"/>
      <c r="D405" s="2489"/>
      <c r="E405" s="2489"/>
      <c r="S405" s="2491"/>
      <c r="T405" s="2491"/>
      <c r="U405" s="2492"/>
    </row>
    <row r="406" spans="1:21" s="2490" customFormat="1">
      <c r="A406" s="2489"/>
      <c r="B406" s="2489"/>
      <c r="D406" s="2489"/>
      <c r="E406" s="2489"/>
      <c r="S406" s="2491"/>
      <c r="T406" s="2491"/>
      <c r="U406" s="2492"/>
    </row>
    <row r="407" spans="1:21" s="2490" customFormat="1">
      <c r="A407" s="2489"/>
      <c r="B407" s="2489"/>
      <c r="D407" s="2489"/>
      <c r="E407" s="2489"/>
      <c r="S407" s="2491"/>
      <c r="T407" s="2491"/>
      <c r="U407" s="2492"/>
    </row>
    <row r="408" spans="1:21" s="2490" customFormat="1">
      <c r="A408" s="2489"/>
      <c r="B408" s="2489"/>
      <c r="D408" s="2489"/>
      <c r="E408" s="2489"/>
      <c r="S408" s="2491"/>
      <c r="T408" s="2491"/>
      <c r="U408" s="2492"/>
    </row>
    <row r="409" spans="1:21" s="2490" customFormat="1">
      <c r="A409" s="2489"/>
      <c r="B409" s="2489"/>
      <c r="D409" s="2489"/>
      <c r="E409" s="2489"/>
      <c r="S409" s="2491"/>
      <c r="T409" s="2491"/>
      <c r="U409" s="2492"/>
    </row>
    <row r="410" spans="1:21" s="2490" customFormat="1">
      <c r="A410" s="2489"/>
      <c r="B410" s="2489"/>
      <c r="D410" s="2489"/>
      <c r="E410" s="2489"/>
      <c r="S410" s="2491"/>
      <c r="T410" s="2491"/>
      <c r="U410" s="2492"/>
    </row>
    <row r="411" spans="1:21" s="2490" customFormat="1">
      <c r="A411" s="2489"/>
      <c r="B411" s="2489"/>
      <c r="D411" s="2489"/>
      <c r="E411" s="2489"/>
      <c r="S411" s="2491"/>
      <c r="T411" s="2491"/>
      <c r="U411" s="2492"/>
    </row>
    <row r="412" spans="1:21" s="2490" customFormat="1">
      <c r="A412" s="2489"/>
      <c r="B412" s="2489"/>
      <c r="D412" s="2489"/>
      <c r="E412" s="2489"/>
      <c r="S412" s="2491"/>
      <c r="T412" s="2491"/>
      <c r="U412" s="2492"/>
    </row>
    <row r="413" spans="1:21" s="2490" customFormat="1">
      <c r="A413" s="2489"/>
      <c r="B413" s="2489"/>
      <c r="D413" s="2489"/>
      <c r="E413" s="2489"/>
      <c r="S413" s="2491"/>
      <c r="T413" s="2491"/>
      <c r="U413" s="2492"/>
    </row>
    <row r="414" spans="1:21" s="2490" customFormat="1">
      <c r="A414" s="2489"/>
      <c r="B414" s="2489"/>
      <c r="D414" s="2489"/>
      <c r="E414" s="2489"/>
      <c r="S414" s="2491"/>
      <c r="T414" s="2491"/>
      <c r="U414" s="2492"/>
    </row>
    <row r="415" spans="1:21" s="2490" customFormat="1">
      <c r="A415" s="2489"/>
      <c r="B415" s="2489"/>
      <c r="D415" s="2489"/>
      <c r="E415" s="2489"/>
      <c r="S415" s="2491"/>
      <c r="T415" s="2491"/>
      <c r="U415" s="2492"/>
    </row>
    <row r="416" spans="1:21" s="2490" customFormat="1">
      <c r="A416" s="2489"/>
      <c r="B416" s="2489"/>
      <c r="D416" s="2489"/>
      <c r="E416" s="2489"/>
      <c r="S416" s="2491"/>
      <c r="T416" s="2491"/>
      <c r="U416" s="2492"/>
    </row>
    <row r="417" spans="1:21" s="2490" customFormat="1">
      <c r="A417" s="2489"/>
      <c r="B417" s="2489"/>
      <c r="D417" s="2489"/>
      <c r="E417" s="2489"/>
      <c r="S417" s="2491"/>
      <c r="T417" s="2491"/>
      <c r="U417" s="2492"/>
    </row>
    <row r="418" spans="1:21" s="2490" customFormat="1">
      <c r="A418" s="2489"/>
      <c r="B418" s="2489"/>
      <c r="D418" s="2489"/>
      <c r="E418" s="2489"/>
      <c r="S418" s="2491"/>
      <c r="T418" s="2491"/>
      <c r="U418" s="2492"/>
    </row>
    <row r="419" spans="1:21" s="2490" customFormat="1">
      <c r="A419" s="2489"/>
      <c r="B419" s="2489"/>
      <c r="D419" s="2489"/>
      <c r="E419" s="2489"/>
      <c r="S419" s="2491"/>
      <c r="T419" s="2491"/>
      <c r="U419" s="2492"/>
    </row>
    <row r="420" spans="1:21" s="2490" customFormat="1">
      <c r="A420" s="2489"/>
      <c r="B420" s="2489"/>
      <c r="D420" s="2489"/>
      <c r="E420" s="2489"/>
      <c r="S420" s="2491"/>
      <c r="T420" s="2491"/>
      <c r="U420" s="2492"/>
    </row>
    <row r="421" spans="1:21" s="2490" customFormat="1">
      <c r="A421" s="2489"/>
      <c r="B421" s="2489"/>
      <c r="D421" s="2489"/>
      <c r="E421" s="2489"/>
      <c r="S421" s="2491"/>
      <c r="T421" s="2491"/>
      <c r="U421" s="2492"/>
    </row>
    <row r="422" spans="1:21" s="2490" customFormat="1">
      <c r="A422" s="2489"/>
      <c r="B422" s="2489"/>
      <c r="D422" s="2489"/>
      <c r="E422" s="2489"/>
      <c r="S422" s="2491"/>
      <c r="T422" s="2491"/>
      <c r="U422" s="2492"/>
    </row>
    <row r="423" spans="1:21" s="2490" customFormat="1">
      <c r="A423" s="2489"/>
      <c r="B423" s="2489"/>
      <c r="D423" s="2489"/>
      <c r="E423" s="2489"/>
      <c r="S423" s="2491"/>
      <c r="T423" s="2491"/>
      <c r="U423" s="2492"/>
    </row>
    <row r="424" spans="1:21" s="2490" customFormat="1">
      <c r="A424" s="2489"/>
      <c r="B424" s="2489"/>
      <c r="D424" s="2489"/>
      <c r="E424" s="2489"/>
      <c r="S424" s="2491"/>
      <c r="T424" s="2491"/>
      <c r="U424" s="2492"/>
    </row>
    <row r="425" spans="1:21" s="2490" customFormat="1">
      <c r="A425" s="2489"/>
      <c r="B425" s="2489"/>
      <c r="D425" s="2489"/>
      <c r="E425" s="2489"/>
      <c r="S425" s="2491"/>
      <c r="T425" s="2491"/>
      <c r="U425" s="2492"/>
    </row>
    <row r="426" spans="1:21" s="2490" customFormat="1">
      <c r="A426" s="2489"/>
      <c r="B426" s="2489"/>
      <c r="D426" s="2489"/>
      <c r="E426" s="2489"/>
      <c r="S426" s="2491"/>
      <c r="T426" s="2491"/>
      <c r="U426" s="2492"/>
    </row>
    <row r="427" spans="1:21" s="2490" customFormat="1">
      <c r="A427" s="2489"/>
      <c r="B427" s="2489"/>
      <c r="D427" s="2489"/>
      <c r="E427" s="2489"/>
      <c r="S427" s="2491"/>
      <c r="T427" s="2491"/>
      <c r="U427" s="2492"/>
    </row>
    <row r="428" spans="1:21" s="2490" customFormat="1">
      <c r="A428" s="2489"/>
      <c r="B428" s="2489"/>
      <c r="D428" s="2489"/>
      <c r="E428" s="2489"/>
      <c r="S428" s="2491"/>
      <c r="T428" s="2491"/>
      <c r="U428" s="2492"/>
    </row>
    <row r="429" spans="1:21" s="2490" customFormat="1">
      <c r="A429" s="2489"/>
      <c r="B429" s="2489"/>
      <c r="D429" s="2489"/>
      <c r="E429" s="2489"/>
      <c r="S429" s="2491"/>
      <c r="T429" s="2491"/>
      <c r="U429" s="2492"/>
    </row>
    <row r="430" spans="1:21" s="2490" customFormat="1">
      <c r="A430" s="2489"/>
      <c r="B430" s="2489"/>
      <c r="D430" s="2489"/>
      <c r="E430" s="2489"/>
      <c r="S430" s="2491"/>
      <c r="T430" s="2491"/>
      <c r="U430" s="2492"/>
    </row>
    <row r="431" spans="1:21" s="2490" customFormat="1">
      <c r="A431" s="2489"/>
      <c r="B431" s="2489"/>
      <c r="D431" s="2489"/>
      <c r="E431" s="2489"/>
      <c r="S431" s="2491"/>
      <c r="T431" s="2491"/>
      <c r="U431" s="2492"/>
    </row>
    <row r="432" spans="1:21" s="2490" customFormat="1">
      <c r="A432" s="2489"/>
      <c r="B432" s="2489"/>
      <c r="D432" s="2489"/>
      <c r="E432" s="2489"/>
      <c r="S432" s="2491"/>
      <c r="T432" s="2491"/>
      <c r="U432" s="2492"/>
    </row>
    <row r="433" spans="1:21" s="2490" customFormat="1">
      <c r="A433" s="2489"/>
      <c r="B433" s="2489"/>
      <c r="D433" s="2489"/>
      <c r="E433" s="2489"/>
      <c r="S433" s="2491"/>
      <c r="T433" s="2491"/>
      <c r="U433" s="2492"/>
    </row>
    <row r="434" spans="1:21" s="2490" customFormat="1">
      <c r="A434" s="2489"/>
      <c r="B434" s="2489"/>
      <c r="D434" s="2489"/>
      <c r="E434" s="2489"/>
      <c r="S434" s="2491"/>
      <c r="T434" s="2491"/>
      <c r="U434" s="2492"/>
    </row>
    <row r="435" spans="1:21" s="2490" customFormat="1">
      <c r="A435" s="2489"/>
      <c r="B435" s="2489"/>
      <c r="D435" s="2489"/>
      <c r="E435" s="2489"/>
      <c r="S435" s="2491"/>
      <c r="T435" s="2491"/>
      <c r="U435" s="2492"/>
    </row>
    <row r="436" spans="1:21" s="2490" customFormat="1">
      <c r="A436" s="2489"/>
      <c r="B436" s="2489"/>
      <c r="D436" s="2489"/>
      <c r="E436" s="2489"/>
      <c r="S436" s="2491"/>
      <c r="T436" s="2491"/>
      <c r="U436" s="2492"/>
    </row>
    <row r="437" spans="1:21" s="2490" customFormat="1">
      <c r="A437" s="2489"/>
      <c r="B437" s="2489"/>
      <c r="D437" s="2489"/>
      <c r="E437" s="2489"/>
      <c r="S437" s="2491"/>
      <c r="T437" s="2491"/>
      <c r="U437" s="2492"/>
    </row>
    <row r="438" spans="1:21" s="2490" customFormat="1">
      <c r="A438" s="2489"/>
      <c r="B438" s="2489"/>
      <c r="D438" s="2489"/>
      <c r="E438" s="2489"/>
      <c r="S438" s="2491"/>
      <c r="T438" s="2491"/>
      <c r="U438" s="2492"/>
    </row>
    <row r="439" spans="1:21" s="2490" customFormat="1">
      <c r="A439" s="2489"/>
      <c r="B439" s="2489"/>
      <c r="D439" s="2489"/>
      <c r="E439" s="2489"/>
      <c r="S439" s="2491"/>
      <c r="T439" s="2491"/>
      <c r="U439" s="2492"/>
    </row>
    <row r="440" spans="1:21" s="2490" customFormat="1">
      <c r="A440" s="2489"/>
      <c r="B440" s="2489"/>
      <c r="D440" s="2489"/>
      <c r="E440" s="2489"/>
      <c r="S440" s="2491"/>
      <c r="T440" s="2491"/>
      <c r="U440" s="2492"/>
    </row>
    <row r="441" spans="1:21" s="2490" customFormat="1">
      <c r="A441" s="2489"/>
      <c r="B441" s="2489"/>
      <c r="D441" s="2489"/>
      <c r="E441" s="2489"/>
      <c r="S441" s="2491"/>
      <c r="T441" s="2491"/>
      <c r="U441" s="2492"/>
    </row>
    <row r="442" spans="1:21" s="2490" customFormat="1">
      <c r="A442" s="2489"/>
      <c r="B442" s="2489"/>
      <c r="D442" s="2489"/>
      <c r="E442" s="2489"/>
      <c r="S442" s="2491"/>
      <c r="T442" s="2491"/>
      <c r="U442" s="2492"/>
    </row>
    <row r="443" spans="1:21" s="2490" customFormat="1">
      <c r="A443" s="2489"/>
      <c r="B443" s="2489"/>
      <c r="D443" s="2489"/>
      <c r="E443" s="2489"/>
      <c r="S443" s="2491"/>
      <c r="T443" s="2491"/>
      <c r="U443" s="2492"/>
    </row>
    <row r="444" spans="1:21" s="2490" customFormat="1">
      <c r="A444" s="2489"/>
      <c r="B444" s="2489"/>
      <c r="D444" s="2489"/>
      <c r="E444" s="2489"/>
      <c r="S444" s="2491"/>
      <c r="T444" s="2491"/>
      <c r="U444" s="2492"/>
    </row>
    <row r="445" spans="1:21" s="2490" customFormat="1">
      <c r="A445" s="2489"/>
      <c r="B445" s="2489"/>
      <c r="D445" s="2489"/>
      <c r="E445" s="2489"/>
      <c r="S445" s="2491"/>
      <c r="T445" s="2491"/>
      <c r="U445" s="2492"/>
    </row>
    <row r="446" spans="1:21" s="2490" customFormat="1">
      <c r="A446" s="2489"/>
      <c r="B446" s="2489"/>
      <c r="D446" s="2489"/>
      <c r="E446" s="2489"/>
      <c r="S446" s="2491"/>
      <c r="T446" s="2491"/>
      <c r="U446" s="2492"/>
    </row>
    <row r="447" spans="1:21" s="2490" customFormat="1">
      <c r="A447" s="2489"/>
      <c r="B447" s="2489"/>
      <c r="D447" s="2489"/>
      <c r="E447" s="2489"/>
      <c r="S447" s="2491"/>
      <c r="T447" s="2491"/>
      <c r="U447" s="2492"/>
    </row>
    <row r="448" spans="1:21" s="2490" customFormat="1">
      <c r="A448" s="2489"/>
      <c r="B448" s="2489"/>
      <c r="D448" s="2489"/>
      <c r="E448" s="2489"/>
      <c r="S448" s="2491"/>
      <c r="T448" s="2491"/>
      <c r="U448" s="2492"/>
    </row>
    <row r="449" spans="1:21" s="2490" customFormat="1">
      <c r="A449" s="2489"/>
      <c r="B449" s="2489"/>
      <c r="D449" s="2489"/>
      <c r="E449" s="2489"/>
      <c r="S449" s="2491"/>
      <c r="T449" s="2491"/>
      <c r="U449" s="2492"/>
    </row>
    <row r="450" spans="1:21" s="2490" customFormat="1">
      <c r="A450" s="2489"/>
      <c r="B450" s="2489"/>
      <c r="D450" s="2489"/>
      <c r="E450" s="2489"/>
      <c r="S450" s="2491"/>
      <c r="T450" s="2491"/>
      <c r="U450" s="2492"/>
    </row>
    <row r="451" spans="1:21" s="2490" customFormat="1">
      <c r="A451" s="2489"/>
      <c r="B451" s="2489"/>
      <c r="D451" s="2489"/>
      <c r="E451" s="2489"/>
      <c r="S451" s="2491"/>
      <c r="T451" s="2491"/>
      <c r="U451" s="2492"/>
    </row>
    <row r="452" spans="1:21" s="2490" customFormat="1">
      <c r="A452" s="2489"/>
      <c r="B452" s="2489"/>
      <c r="D452" s="2489"/>
      <c r="E452" s="2489"/>
      <c r="S452" s="2491"/>
      <c r="T452" s="2491"/>
      <c r="U452" s="2492"/>
    </row>
    <row r="453" spans="1:21" s="2490" customFormat="1">
      <c r="A453" s="2489"/>
      <c r="B453" s="2489"/>
      <c r="D453" s="2489"/>
      <c r="E453" s="2489"/>
      <c r="S453" s="2491"/>
      <c r="T453" s="2491"/>
      <c r="U453" s="2492"/>
    </row>
    <row r="454" spans="1:21" s="2490" customFormat="1">
      <c r="A454" s="2489"/>
      <c r="B454" s="2489"/>
      <c r="D454" s="2489"/>
      <c r="E454" s="2489"/>
      <c r="S454" s="2491"/>
      <c r="T454" s="2491"/>
      <c r="U454" s="2492"/>
    </row>
    <row r="455" spans="1:21" s="2490" customFormat="1">
      <c r="A455" s="2489"/>
      <c r="B455" s="2489"/>
      <c r="D455" s="2489"/>
      <c r="E455" s="2489"/>
      <c r="S455" s="2491"/>
      <c r="T455" s="2491"/>
      <c r="U455" s="2492"/>
    </row>
    <row r="456" spans="1:21" s="2490" customFormat="1">
      <c r="A456" s="2489"/>
      <c r="B456" s="2489"/>
      <c r="D456" s="2489"/>
      <c r="E456" s="2489"/>
      <c r="S456" s="2491"/>
      <c r="T456" s="2491"/>
      <c r="U456" s="2492"/>
    </row>
    <row r="457" spans="1:21" s="2490" customFormat="1">
      <c r="A457" s="2489"/>
      <c r="B457" s="2489"/>
      <c r="D457" s="2489"/>
      <c r="E457" s="2489"/>
      <c r="S457" s="2491"/>
      <c r="T457" s="2491"/>
      <c r="U457" s="2492"/>
    </row>
    <row r="458" spans="1:21" s="2490" customFormat="1">
      <c r="A458" s="2489"/>
      <c r="B458" s="2489"/>
      <c r="D458" s="2489"/>
      <c r="E458" s="2489"/>
      <c r="S458" s="2491"/>
      <c r="T458" s="2491"/>
      <c r="U458" s="2492"/>
    </row>
    <row r="459" spans="1:21" s="2490" customFormat="1">
      <c r="A459" s="2489"/>
      <c r="B459" s="2489"/>
      <c r="D459" s="2489"/>
      <c r="E459" s="2489"/>
      <c r="S459" s="2491"/>
      <c r="T459" s="2491"/>
      <c r="U459" s="2492"/>
    </row>
    <row r="460" spans="1:21" s="2490" customFormat="1">
      <c r="A460" s="2489"/>
      <c r="B460" s="2489"/>
      <c r="D460" s="2489"/>
      <c r="E460" s="2489"/>
      <c r="S460" s="2491"/>
      <c r="T460" s="2491"/>
      <c r="U460" s="2492"/>
    </row>
    <row r="461" spans="1:21" s="2490" customFormat="1">
      <c r="A461" s="2489"/>
      <c r="B461" s="2489"/>
      <c r="D461" s="2489"/>
      <c r="E461" s="2489"/>
      <c r="S461" s="2491"/>
      <c r="T461" s="2491"/>
      <c r="U461" s="2492"/>
    </row>
    <row r="462" spans="1:21" s="2490" customFormat="1">
      <c r="A462" s="2489"/>
      <c r="B462" s="2489"/>
      <c r="D462" s="2489"/>
      <c r="E462" s="2489"/>
      <c r="S462" s="2491"/>
      <c r="T462" s="2491"/>
      <c r="U462" s="2492"/>
    </row>
    <row r="463" spans="1:21" s="2490" customFormat="1">
      <c r="A463" s="2489"/>
      <c r="B463" s="2489"/>
      <c r="D463" s="2489"/>
      <c r="E463" s="2489"/>
      <c r="S463" s="2491"/>
      <c r="T463" s="2491"/>
      <c r="U463" s="2492"/>
    </row>
    <row r="464" spans="1:21" s="2490" customFormat="1">
      <c r="A464" s="2489"/>
      <c r="B464" s="2489"/>
      <c r="D464" s="2489"/>
      <c r="E464" s="2489"/>
      <c r="S464" s="2491"/>
      <c r="T464" s="2491"/>
      <c r="U464" s="2492"/>
    </row>
    <row r="465" spans="1:21" s="2490" customFormat="1">
      <c r="A465" s="2489"/>
      <c r="B465" s="2489"/>
      <c r="D465" s="2489"/>
      <c r="E465" s="2489"/>
      <c r="S465" s="2491"/>
      <c r="T465" s="2491"/>
      <c r="U465" s="2492"/>
    </row>
    <row r="466" spans="1:21" s="2490" customFormat="1">
      <c r="A466" s="2489"/>
      <c r="B466" s="2489"/>
      <c r="D466" s="2489"/>
      <c r="E466" s="2489"/>
      <c r="S466" s="2491"/>
      <c r="T466" s="2491"/>
      <c r="U466" s="2492"/>
    </row>
    <row r="467" spans="1:21" s="2490" customFormat="1">
      <c r="A467" s="2489"/>
      <c r="B467" s="2489"/>
      <c r="D467" s="2489"/>
      <c r="E467" s="2489"/>
      <c r="S467" s="2491"/>
      <c r="T467" s="2491"/>
      <c r="U467" s="2492"/>
    </row>
    <row r="468" spans="1:21" s="2490" customFormat="1">
      <c r="A468" s="2489"/>
      <c r="B468" s="2489"/>
      <c r="D468" s="2489"/>
      <c r="E468" s="2489"/>
      <c r="S468" s="2491"/>
      <c r="T468" s="2491"/>
      <c r="U468" s="2492"/>
    </row>
    <row r="469" spans="1:21" s="2490" customFormat="1">
      <c r="A469" s="2489"/>
      <c r="B469" s="2489"/>
      <c r="D469" s="2489"/>
      <c r="E469" s="2489"/>
      <c r="S469" s="2491"/>
      <c r="T469" s="2491"/>
      <c r="U469" s="2492"/>
    </row>
    <row r="470" spans="1:21" s="2490" customFormat="1">
      <c r="A470" s="2489"/>
      <c r="B470" s="2489"/>
      <c r="D470" s="2489"/>
      <c r="E470" s="2489"/>
      <c r="S470" s="2491"/>
      <c r="T470" s="2491"/>
      <c r="U470" s="2492"/>
    </row>
    <row r="471" spans="1:21" s="2490" customFormat="1">
      <c r="A471" s="2489"/>
      <c r="B471" s="2489"/>
      <c r="D471" s="2489"/>
      <c r="E471" s="2489"/>
      <c r="S471" s="2491"/>
      <c r="T471" s="2491"/>
      <c r="U471" s="2492"/>
    </row>
    <row r="472" spans="1:21" s="2490" customFormat="1">
      <c r="A472" s="2489"/>
      <c r="B472" s="2489"/>
      <c r="D472" s="2489"/>
      <c r="E472" s="2489"/>
      <c r="S472" s="2491"/>
      <c r="T472" s="2491"/>
      <c r="U472" s="2492"/>
    </row>
    <row r="473" spans="1:21" s="2490" customFormat="1">
      <c r="A473" s="2489"/>
      <c r="B473" s="2489"/>
      <c r="D473" s="2489"/>
      <c r="E473" s="2489"/>
      <c r="S473" s="2491"/>
      <c r="T473" s="2491"/>
      <c r="U473" s="2492"/>
    </row>
    <row r="474" spans="1:21" s="2490" customFormat="1">
      <c r="A474" s="2489"/>
      <c r="B474" s="2489"/>
      <c r="D474" s="2489"/>
      <c r="E474" s="2489"/>
      <c r="S474" s="2491"/>
      <c r="T474" s="2491"/>
      <c r="U474" s="2492"/>
    </row>
    <row r="475" spans="1:21" s="2490" customFormat="1">
      <c r="A475" s="2489"/>
      <c r="B475" s="2489"/>
      <c r="D475" s="2489"/>
      <c r="E475" s="2489"/>
      <c r="S475" s="2491"/>
      <c r="T475" s="2491"/>
      <c r="U475" s="2492"/>
    </row>
    <row r="476" spans="1:21" s="2490" customFormat="1">
      <c r="A476" s="2489"/>
      <c r="B476" s="2489"/>
      <c r="D476" s="2489"/>
      <c r="E476" s="2489"/>
      <c r="S476" s="2491"/>
      <c r="T476" s="2491"/>
      <c r="U476" s="2492"/>
    </row>
    <row r="477" spans="1:21" s="2490" customFormat="1">
      <c r="A477" s="2489"/>
      <c r="B477" s="2489"/>
      <c r="D477" s="2489"/>
      <c r="E477" s="2489"/>
      <c r="S477" s="2491"/>
      <c r="T477" s="2491"/>
      <c r="U477" s="2492"/>
    </row>
    <row r="478" spans="1:21" s="2490" customFormat="1">
      <c r="A478" s="2489"/>
      <c r="B478" s="2489"/>
      <c r="D478" s="2489"/>
      <c r="E478" s="2489"/>
      <c r="S478" s="2491"/>
      <c r="T478" s="2491"/>
      <c r="U478" s="2492"/>
    </row>
    <row r="479" spans="1:21" s="2490" customFormat="1">
      <c r="A479" s="2489"/>
      <c r="B479" s="2489"/>
      <c r="D479" s="2489"/>
      <c r="E479" s="2489"/>
      <c r="S479" s="2491"/>
      <c r="T479" s="2491"/>
      <c r="U479" s="2492"/>
    </row>
    <row r="480" spans="1:21" s="2490" customFormat="1">
      <c r="A480" s="2489"/>
      <c r="B480" s="2489"/>
      <c r="D480" s="2489"/>
      <c r="E480" s="2489"/>
      <c r="S480" s="2491"/>
      <c r="T480" s="2491"/>
      <c r="U480" s="2492"/>
    </row>
    <row r="481" spans="1:21" s="2490" customFormat="1">
      <c r="A481" s="2489"/>
      <c r="B481" s="2489"/>
      <c r="D481" s="2489"/>
      <c r="E481" s="2489"/>
      <c r="S481" s="2491"/>
      <c r="T481" s="2491"/>
      <c r="U481" s="2492"/>
    </row>
    <row r="482" spans="1:21" s="2490" customFormat="1">
      <c r="A482" s="2489"/>
      <c r="B482" s="2489"/>
      <c r="D482" s="2489"/>
      <c r="E482" s="2489"/>
      <c r="S482" s="2491"/>
      <c r="T482" s="2491"/>
      <c r="U482" s="2492"/>
    </row>
    <row r="483" spans="1:21" s="2490" customFormat="1">
      <c r="A483" s="2489"/>
      <c r="B483" s="2489"/>
      <c r="D483" s="2489"/>
      <c r="E483" s="2489"/>
      <c r="S483" s="2491"/>
      <c r="T483" s="2491"/>
      <c r="U483" s="2492"/>
    </row>
    <row r="484" spans="1:21" s="2490" customFormat="1">
      <c r="A484" s="2489"/>
      <c r="B484" s="2489"/>
      <c r="D484" s="2489"/>
      <c r="E484" s="2489"/>
      <c r="S484" s="2491"/>
      <c r="T484" s="2491"/>
      <c r="U484" s="2492"/>
    </row>
    <row r="485" spans="1:21" s="2490" customFormat="1">
      <c r="A485" s="2489"/>
      <c r="B485" s="2489"/>
      <c r="D485" s="2489"/>
      <c r="E485" s="2489"/>
      <c r="S485" s="2491"/>
      <c r="T485" s="2491"/>
      <c r="U485" s="2492"/>
    </row>
    <row r="486" spans="1:21" s="2490" customFormat="1">
      <c r="A486" s="2489"/>
      <c r="B486" s="2489"/>
      <c r="D486" s="2489"/>
      <c r="E486" s="2489"/>
      <c r="S486" s="2491"/>
      <c r="T486" s="2491"/>
      <c r="U486" s="2492"/>
    </row>
    <row r="487" spans="1:21" s="2490" customFormat="1">
      <c r="A487" s="2489"/>
      <c r="B487" s="2489"/>
      <c r="D487" s="2489"/>
      <c r="E487" s="2489"/>
      <c r="S487" s="2491"/>
      <c r="T487" s="2491"/>
      <c r="U487" s="2492"/>
    </row>
    <row r="488" spans="1:21" s="2490" customFormat="1">
      <c r="A488" s="2489"/>
      <c r="B488" s="2489"/>
      <c r="D488" s="2489"/>
      <c r="E488" s="2489"/>
      <c r="S488" s="2491"/>
      <c r="T488" s="2491"/>
      <c r="U488" s="2492"/>
    </row>
    <row r="489" spans="1:21" s="2490" customFormat="1">
      <c r="A489" s="2489"/>
      <c r="B489" s="2489"/>
      <c r="D489" s="2489"/>
      <c r="E489" s="2489"/>
      <c r="S489" s="2491"/>
      <c r="T489" s="2491"/>
      <c r="U489" s="2492"/>
    </row>
    <row r="490" spans="1:21" s="2490" customFormat="1">
      <c r="A490" s="2489"/>
      <c r="B490" s="2489"/>
      <c r="D490" s="2489"/>
      <c r="E490" s="2489"/>
      <c r="S490" s="2491"/>
      <c r="T490" s="2491"/>
      <c r="U490" s="2492"/>
    </row>
    <row r="491" spans="1:21" s="2490" customFormat="1">
      <c r="A491" s="2489"/>
      <c r="B491" s="2489"/>
      <c r="D491" s="2489"/>
      <c r="E491" s="2489"/>
      <c r="S491" s="2491"/>
      <c r="T491" s="2491"/>
      <c r="U491" s="2492"/>
    </row>
    <row r="492" spans="1:21" s="2490" customFormat="1">
      <c r="A492" s="2489"/>
      <c r="B492" s="2489"/>
      <c r="D492" s="2489"/>
      <c r="E492" s="2489"/>
      <c r="S492" s="2491"/>
      <c r="T492" s="2491"/>
      <c r="U492" s="2492"/>
    </row>
    <row r="493" spans="1:21" s="2490" customFormat="1">
      <c r="A493" s="2489"/>
      <c r="B493" s="2489"/>
      <c r="D493" s="2489"/>
      <c r="E493" s="2489"/>
      <c r="S493" s="2491"/>
      <c r="T493" s="2491"/>
      <c r="U493" s="2492"/>
    </row>
    <row r="494" spans="1:21" s="2490" customFormat="1">
      <c r="A494" s="2489"/>
      <c r="B494" s="2489"/>
      <c r="D494" s="2489"/>
      <c r="E494" s="2489"/>
      <c r="S494" s="2491"/>
      <c r="T494" s="2491"/>
      <c r="U494" s="2492"/>
    </row>
    <row r="495" spans="1:21" s="2490" customFormat="1">
      <c r="A495" s="2489"/>
      <c r="B495" s="2489"/>
      <c r="D495" s="2489"/>
      <c r="E495" s="2489"/>
      <c r="S495" s="2491"/>
      <c r="T495" s="2491"/>
      <c r="U495" s="2492"/>
    </row>
    <row r="496" spans="1:21" s="2490" customFormat="1">
      <c r="A496" s="2489"/>
      <c r="B496" s="2489"/>
      <c r="D496" s="2489"/>
      <c r="E496" s="2489"/>
      <c r="S496" s="2491"/>
      <c r="T496" s="2491"/>
      <c r="U496" s="2492"/>
    </row>
    <row r="497" spans="1:21" s="2490" customFormat="1">
      <c r="A497" s="2489"/>
      <c r="B497" s="2489"/>
      <c r="D497" s="2489"/>
      <c r="E497" s="2489"/>
      <c r="S497" s="2491"/>
      <c r="T497" s="2491"/>
      <c r="U497" s="2492"/>
    </row>
    <row r="498" spans="1:21" s="2490" customFormat="1">
      <c r="A498" s="2489"/>
      <c r="B498" s="2489"/>
      <c r="D498" s="2489"/>
      <c r="E498" s="2489"/>
      <c r="S498" s="2491"/>
      <c r="T498" s="2491"/>
      <c r="U498" s="2492"/>
    </row>
    <row r="499" spans="1:21" s="2490" customFormat="1">
      <c r="A499" s="2489"/>
      <c r="B499" s="2489"/>
      <c r="D499" s="2489"/>
      <c r="E499" s="2489"/>
      <c r="S499" s="2491"/>
      <c r="T499" s="2491"/>
      <c r="U499" s="2492"/>
    </row>
    <row r="500" spans="1:21" s="2490" customFormat="1">
      <c r="A500" s="2489"/>
      <c r="B500" s="2489"/>
      <c r="D500" s="2489"/>
      <c r="E500" s="2489"/>
      <c r="S500" s="2491"/>
      <c r="T500" s="2491"/>
      <c r="U500" s="2492"/>
    </row>
    <row r="501" spans="1:21" s="2490" customFormat="1">
      <c r="A501" s="2489"/>
      <c r="B501" s="2489"/>
      <c r="D501" s="2489"/>
      <c r="E501" s="2489"/>
      <c r="S501" s="2491"/>
      <c r="T501" s="2491"/>
      <c r="U501" s="2492"/>
    </row>
    <row r="502" spans="1:21" s="2490" customFormat="1">
      <c r="A502" s="2489"/>
      <c r="B502" s="2489"/>
      <c r="D502" s="2489"/>
      <c r="E502" s="2489"/>
      <c r="S502" s="2491"/>
      <c r="T502" s="2491"/>
      <c r="U502" s="2492"/>
    </row>
    <row r="503" spans="1:21" s="2490" customFormat="1">
      <c r="A503" s="2489"/>
      <c r="B503" s="2489"/>
      <c r="D503" s="2489"/>
      <c r="E503" s="2489"/>
      <c r="S503" s="2491"/>
      <c r="T503" s="2491"/>
      <c r="U503" s="2492"/>
    </row>
    <row r="504" spans="1:21" s="2490" customFormat="1">
      <c r="A504" s="2489"/>
      <c r="B504" s="2489"/>
      <c r="D504" s="2489"/>
      <c r="E504" s="2489"/>
      <c r="S504" s="2491"/>
      <c r="T504" s="2491"/>
      <c r="U504" s="2492"/>
    </row>
    <row r="505" spans="1:21" s="2490" customFormat="1">
      <c r="A505" s="2489"/>
      <c r="B505" s="2489"/>
      <c r="D505" s="2489"/>
      <c r="E505" s="2489"/>
      <c r="S505" s="2491"/>
      <c r="T505" s="2491"/>
      <c r="U505" s="2492"/>
    </row>
    <row r="506" spans="1:21" s="2490" customFormat="1">
      <c r="A506" s="2489"/>
      <c r="B506" s="2489"/>
      <c r="D506" s="2489"/>
      <c r="E506" s="2489"/>
      <c r="S506" s="2491"/>
      <c r="T506" s="2491"/>
      <c r="U506" s="2492"/>
    </row>
    <row r="507" spans="1:21" s="2490" customFormat="1">
      <c r="A507" s="2489"/>
      <c r="B507" s="2489"/>
      <c r="D507" s="2489"/>
      <c r="E507" s="2489"/>
      <c r="S507" s="2491"/>
      <c r="T507" s="2491"/>
      <c r="U507" s="2492"/>
    </row>
    <row r="508" spans="1:21" s="2490" customFormat="1">
      <c r="A508" s="2489"/>
      <c r="B508" s="2489"/>
      <c r="D508" s="2489"/>
      <c r="E508" s="2489"/>
      <c r="S508" s="2491"/>
      <c r="T508" s="2491"/>
      <c r="U508" s="2492"/>
    </row>
    <row r="509" spans="1:21" s="2490" customFormat="1">
      <c r="A509" s="2489"/>
      <c r="B509" s="2489"/>
      <c r="D509" s="2489"/>
      <c r="E509" s="2489"/>
      <c r="S509" s="2491"/>
      <c r="T509" s="2491"/>
      <c r="U509" s="2492"/>
    </row>
    <row r="510" spans="1:21" s="2490" customFormat="1">
      <c r="A510" s="2489"/>
      <c r="B510" s="2489"/>
      <c r="D510" s="2489"/>
      <c r="E510" s="2489"/>
      <c r="S510" s="2491"/>
      <c r="T510" s="2491"/>
      <c r="U510" s="2492"/>
    </row>
    <row r="511" spans="1:21" s="2490" customFormat="1">
      <c r="A511" s="2489"/>
      <c r="B511" s="2489"/>
      <c r="D511" s="2489"/>
      <c r="E511" s="2489"/>
      <c r="S511" s="2491"/>
      <c r="T511" s="2491"/>
      <c r="U511" s="2492"/>
    </row>
    <row r="512" spans="1:21" s="2490" customFormat="1">
      <c r="A512" s="2489"/>
      <c r="B512" s="2489"/>
      <c r="D512" s="2489"/>
      <c r="E512" s="2489"/>
      <c r="S512" s="2491"/>
      <c r="T512" s="2491"/>
      <c r="U512" s="2492"/>
    </row>
    <row r="513" spans="1:21" s="2490" customFormat="1">
      <c r="A513" s="2489"/>
      <c r="B513" s="2489"/>
      <c r="D513" s="2489"/>
      <c r="E513" s="2489"/>
      <c r="S513" s="2491"/>
      <c r="T513" s="2491"/>
      <c r="U513" s="2492"/>
    </row>
    <row r="514" spans="1:21" s="2490" customFormat="1">
      <c r="A514" s="2489"/>
      <c r="B514" s="2489"/>
      <c r="D514" s="2489"/>
      <c r="E514" s="2489"/>
      <c r="S514" s="2491"/>
      <c r="T514" s="2491"/>
      <c r="U514" s="2492"/>
    </row>
    <row r="515" spans="1:21" s="2490" customFormat="1">
      <c r="A515" s="2489"/>
      <c r="B515" s="2489"/>
      <c r="D515" s="2489"/>
      <c r="E515" s="2489"/>
      <c r="S515" s="2491"/>
      <c r="T515" s="2491"/>
      <c r="U515" s="2492"/>
    </row>
    <row r="516" spans="1:21" s="2490" customFormat="1">
      <c r="A516" s="2489"/>
      <c r="B516" s="2489"/>
      <c r="D516" s="2489"/>
      <c r="E516" s="2489"/>
      <c r="S516" s="2491"/>
      <c r="T516" s="2491"/>
      <c r="U516" s="2492"/>
    </row>
    <row r="517" spans="1:21" s="2490" customFormat="1">
      <c r="A517" s="2489"/>
      <c r="B517" s="2489"/>
      <c r="D517" s="2489"/>
      <c r="E517" s="2489"/>
      <c r="S517" s="2491"/>
      <c r="T517" s="2491"/>
      <c r="U517" s="2492"/>
    </row>
    <row r="518" spans="1:21" s="2490" customFormat="1">
      <c r="A518" s="2489"/>
      <c r="B518" s="2489"/>
      <c r="D518" s="2489"/>
      <c r="E518" s="2489"/>
      <c r="S518" s="2491"/>
      <c r="T518" s="2491"/>
      <c r="U518" s="2492"/>
    </row>
    <row r="519" spans="1:21" s="2490" customFormat="1">
      <c r="A519" s="2489"/>
      <c r="B519" s="2489"/>
      <c r="D519" s="2489"/>
      <c r="E519" s="2489"/>
      <c r="S519" s="2491"/>
      <c r="T519" s="2491"/>
      <c r="U519" s="2492"/>
    </row>
    <row r="520" spans="1:21" s="2490" customFormat="1">
      <c r="A520" s="2489"/>
      <c r="B520" s="2489"/>
      <c r="D520" s="2489"/>
      <c r="E520" s="2489"/>
      <c r="S520" s="2491"/>
      <c r="T520" s="2491"/>
      <c r="U520" s="2492"/>
    </row>
    <row r="521" spans="1:21" s="2490" customFormat="1">
      <c r="A521" s="2489"/>
      <c r="B521" s="2489"/>
      <c r="D521" s="2489"/>
      <c r="E521" s="2489"/>
      <c r="S521" s="2491"/>
      <c r="T521" s="2491"/>
      <c r="U521" s="2492"/>
    </row>
    <row r="522" spans="1:21" s="2490" customFormat="1">
      <c r="A522" s="2489"/>
      <c r="B522" s="2489"/>
      <c r="D522" s="2489"/>
      <c r="E522" s="2489"/>
      <c r="S522" s="2491"/>
      <c r="T522" s="2491"/>
      <c r="U522" s="2492"/>
    </row>
    <row r="523" spans="1:21" s="2490" customFormat="1">
      <c r="A523" s="2489"/>
      <c r="B523" s="2489"/>
      <c r="D523" s="2489"/>
      <c r="E523" s="2489"/>
      <c r="S523" s="2491"/>
      <c r="T523" s="2491"/>
      <c r="U523" s="2492"/>
    </row>
    <row r="524" spans="1:21" s="2490" customFormat="1">
      <c r="A524" s="2489"/>
      <c r="B524" s="2489"/>
      <c r="D524" s="2489"/>
      <c r="E524" s="2489"/>
      <c r="S524" s="2491"/>
      <c r="T524" s="2491"/>
      <c r="U524" s="2492"/>
    </row>
    <row r="525" spans="1:21" s="2490" customFormat="1">
      <c r="A525" s="2489"/>
      <c r="B525" s="2489"/>
      <c r="D525" s="2489"/>
      <c r="E525" s="2489"/>
      <c r="S525" s="2491"/>
      <c r="T525" s="2491"/>
      <c r="U525" s="2492"/>
    </row>
    <row r="526" spans="1:21" s="2490" customFormat="1">
      <c r="A526" s="2489"/>
      <c r="B526" s="2489"/>
      <c r="D526" s="2489"/>
      <c r="E526" s="2489"/>
      <c r="S526" s="2491"/>
      <c r="T526" s="2491"/>
      <c r="U526" s="2492"/>
    </row>
    <row r="527" spans="1:21" s="2490" customFormat="1">
      <c r="A527" s="2489"/>
      <c r="B527" s="2489"/>
      <c r="D527" s="2489"/>
      <c r="E527" s="2489"/>
      <c r="S527" s="2491"/>
      <c r="T527" s="2491"/>
      <c r="U527" s="2492"/>
    </row>
    <row r="528" spans="1:21" s="2490" customFormat="1">
      <c r="A528" s="2489"/>
      <c r="B528" s="2489"/>
      <c r="D528" s="2489"/>
      <c r="E528" s="2489"/>
      <c r="S528" s="2491"/>
      <c r="T528" s="2491"/>
      <c r="U528" s="2492"/>
    </row>
    <row r="529" spans="1:24" s="2490" customFormat="1">
      <c r="A529" s="2489"/>
      <c r="B529" s="2489"/>
      <c r="D529" s="2489"/>
      <c r="E529" s="2489"/>
      <c r="S529" s="2491"/>
      <c r="T529" s="2491"/>
      <c r="U529" s="2492"/>
    </row>
    <row r="530" spans="1:24">
      <c r="S530" s="2491"/>
      <c r="T530" s="2491"/>
      <c r="U530" s="2492"/>
      <c r="V530" s="2508"/>
      <c r="W530" s="2508"/>
      <c r="X530" s="2508"/>
    </row>
    <row r="531" spans="1:24">
      <c r="S531" s="2491"/>
      <c r="T531" s="2491"/>
      <c r="U531" s="2492"/>
      <c r="V531" s="2508"/>
      <c r="W531" s="2508"/>
      <c r="X531" s="2508"/>
    </row>
    <row r="532" spans="1:24">
      <c r="S532" s="2491"/>
      <c r="T532" s="2491"/>
      <c r="U532" s="2492"/>
    </row>
    <row r="533" spans="1:24">
      <c r="S533" s="2491"/>
      <c r="T533" s="2491"/>
      <c r="U533" s="2492"/>
    </row>
    <row r="534" spans="1:24">
      <c r="S534" s="2491"/>
      <c r="T534" s="2491"/>
      <c r="U534" s="2492"/>
    </row>
    <row r="535" spans="1:24">
      <c r="S535" s="2491"/>
      <c r="T535" s="2491"/>
      <c r="U535" s="2492"/>
    </row>
    <row r="536" spans="1:24">
      <c r="S536" s="2491"/>
      <c r="T536" s="2491"/>
      <c r="U536" s="2492"/>
    </row>
    <row r="537" spans="1:24">
      <c r="S537" s="2491"/>
      <c r="T537" s="2491"/>
      <c r="U537" s="2492"/>
    </row>
    <row r="538" spans="1:24">
      <c r="S538" s="2491"/>
      <c r="T538" s="2491"/>
      <c r="U538" s="2492"/>
    </row>
    <row r="539" spans="1:24">
      <c r="S539" s="2491"/>
      <c r="T539" s="2491"/>
      <c r="U539" s="2492"/>
    </row>
    <row r="540" spans="1:24">
      <c r="S540" s="2491"/>
      <c r="T540" s="2491"/>
      <c r="U540" s="2492"/>
    </row>
    <row r="541" spans="1:24">
      <c r="S541" s="2491"/>
      <c r="T541" s="2491"/>
      <c r="U541" s="2492"/>
    </row>
    <row r="542" spans="1:24">
      <c r="S542" s="2491"/>
      <c r="T542" s="2491"/>
      <c r="U542" s="2492"/>
    </row>
    <row r="543" spans="1:24">
      <c r="S543" s="2491">
        <f t="shared" ref="S543:X543" si="0">SUM(S24:S542)</f>
        <v>0</v>
      </c>
      <c r="T543" s="2491">
        <f t="shared" si="0"/>
        <v>0</v>
      </c>
      <c r="U543" s="2492">
        <f t="shared" si="0"/>
        <v>0</v>
      </c>
      <c r="V543" s="2490">
        <f t="shared" si="0"/>
        <v>0</v>
      </c>
      <c r="W543" s="2490">
        <f t="shared" si="0"/>
        <v>0</v>
      </c>
      <c r="X543" s="2490">
        <f t="shared" si="0"/>
        <v>0</v>
      </c>
    </row>
    <row r="544" spans="1:24">
      <c r="S544" s="2491"/>
      <c r="T544" s="2491"/>
      <c r="U544" s="2492"/>
    </row>
    <row r="545" spans="1:21" s="2508" customFormat="1">
      <c r="A545" s="2489"/>
      <c r="B545" s="2489"/>
      <c r="C545" s="2490"/>
      <c r="D545" s="2489"/>
      <c r="E545" s="2489"/>
      <c r="F545" s="2490"/>
      <c r="G545" s="2490"/>
      <c r="H545" s="2490"/>
      <c r="I545" s="2490"/>
      <c r="J545" s="2490"/>
      <c r="K545" s="2490"/>
      <c r="L545" s="2490"/>
      <c r="M545" s="2490"/>
      <c r="N545" s="2490"/>
      <c r="O545" s="2490"/>
      <c r="P545" s="2490"/>
      <c r="Q545" s="2490"/>
      <c r="R545" s="2490"/>
      <c r="S545" s="2491"/>
      <c r="T545" s="2491"/>
      <c r="U545" s="2492"/>
    </row>
    <row r="546" spans="1:21" s="2490" customFormat="1">
      <c r="A546" s="2489"/>
      <c r="B546" s="2489"/>
      <c r="D546" s="2489"/>
      <c r="E546" s="2489"/>
      <c r="S546" s="2491"/>
      <c r="T546" s="2491"/>
      <c r="U546" s="2492"/>
    </row>
    <row r="547" spans="1:21" s="2490" customFormat="1">
      <c r="A547" s="2489"/>
      <c r="B547" s="2489"/>
      <c r="D547" s="2489"/>
      <c r="E547" s="2489"/>
      <c r="S547" s="2491"/>
      <c r="T547" s="2491"/>
      <c r="U547" s="2492"/>
    </row>
    <row r="548" spans="1:21" s="2490" customFormat="1">
      <c r="A548" s="2489"/>
      <c r="B548" s="2489"/>
      <c r="D548" s="2489"/>
      <c r="E548" s="2489"/>
      <c r="S548" s="2491"/>
      <c r="T548" s="2491"/>
      <c r="U548" s="2492"/>
    </row>
    <row r="549" spans="1:21" s="2490" customFormat="1">
      <c r="A549" s="2489"/>
      <c r="B549" s="2489"/>
      <c r="D549" s="2489"/>
      <c r="E549" s="2489"/>
      <c r="S549" s="2491"/>
      <c r="T549" s="2491"/>
      <c r="U549" s="2492"/>
    </row>
    <row r="550" spans="1:21" s="2490" customFormat="1">
      <c r="A550" s="2489"/>
      <c r="B550" s="2489"/>
      <c r="D550" s="2489"/>
      <c r="E550" s="2489"/>
      <c r="S550" s="2491"/>
      <c r="T550" s="2491"/>
      <c r="U550" s="2492"/>
    </row>
    <row r="551" spans="1:21" s="2490" customFormat="1">
      <c r="A551" s="2489"/>
      <c r="B551" s="2489"/>
      <c r="D551" s="2489"/>
      <c r="E551" s="2489"/>
      <c r="S551" s="2491"/>
      <c r="T551" s="2491"/>
      <c r="U551" s="2492"/>
    </row>
    <row r="552" spans="1:21" s="2490" customFormat="1">
      <c r="A552" s="2489"/>
      <c r="B552" s="2489"/>
      <c r="D552" s="2489"/>
      <c r="E552" s="2489"/>
      <c r="S552" s="2491"/>
      <c r="T552" s="2491"/>
      <c r="U552" s="2492"/>
    </row>
    <row r="553" spans="1:21" s="2490" customFormat="1">
      <c r="A553" s="2489"/>
      <c r="B553" s="2489"/>
      <c r="D553" s="2489"/>
      <c r="E553" s="2489"/>
      <c r="S553" s="2491"/>
      <c r="T553" s="2491"/>
      <c r="U553" s="2492"/>
    </row>
    <row r="554" spans="1:21" s="2490" customFormat="1">
      <c r="A554" s="2489"/>
      <c r="B554" s="2489"/>
      <c r="D554" s="2489"/>
      <c r="E554" s="2489"/>
      <c r="S554" s="2491"/>
      <c r="T554" s="2491"/>
      <c r="U554" s="2492"/>
    </row>
    <row r="555" spans="1:21" s="2490" customFormat="1">
      <c r="A555" s="2489"/>
      <c r="B555" s="2489"/>
      <c r="D555" s="2489"/>
      <c r="E555" s="2489"/>
      <c r="S555" s="2491"/>
      <c r="T555" s="2491"/>
      <c r="U555" s="2492"/>
    </row>
    <row r="556" spans="1:21" s="2490" customFormat="1">
      <c r="A556" s="2489"/>
      <c r="B556" s="2489"/>
      <c r="D556" s="2489"/>
      <c r="E556" s="2489"/>
      <c r="S556" s="2491"/>
      <c r="T556" s="2491"/>
      <c r="U556" s="2492"/>
    </row>
    <row r="557" spans="1:21" s="2490" customFormat="1">
      <c r="A557" s="2489"/>
      <c r="B557" s="2489"/>
      <c r="D557" s="2489"/>
      <c r="E557" s="2489"/>
      <c r="S557" s="2491"/>
      <c r="T557" s="2491"/>
      <c r="U557" s="2492"/>
    </row>
    <row r="558" spans="1:21" s="2490" customFormat="1">
      <c r="A558" s="2489"/>
      <c r="B558" s="2489"/>
      <c r="D558" s="2489"/>
      <c r="E558" s="2489"/>
      <c r="S558" s="2491"/>
      <c r="T558" s="2491"/>
      <c r="U558" s="2492"/>
    </row>
    <row r="559" spans="1:21" s="2490" customFormat="1">
      <c r="A559" s="2489"/>
      <c r="B559" s="2489"/>
      <c r="D559" s="2489"/>
      <c r="E559" s="2489"/>
      <c r="S559" s="2491"/>
      <c r="T559" s="2491"/>
      <c r="U559" s="2492"/>
    </row>
    <row r="560" spans="1:21" s="2490" customFormat="1">
      <c r="A560" s="2489"/>
      <c r="B560" s="2489"/>
      <c r="D560" s="2489"/>
      <c r="E560" s="2489"/>
      <c r="S560" s="2491"/>
      <c r="T560" s="2491"/>
      <c r="U560" s="2492"/>
    </row>
    <row r="561" spans="1:21" s="2490" customFormat="1">
      <c r="A561" s="2489"/>
      <c r="B561" s="2489"/>
      <c r="D561" s="2489"/>
      <c r="E561" s="2489"/>
      <c r="S561" s="2491"/>
      <c r="T561" s="2491"/>
      <c r="U561" s="2492"/>
    </row>
    <row r="562" spans="1:21" s="2490" customFormat="1">
      <c r="A562" s="2489"/>
      <c r="B562" s="2489"/>
      <c r="D562" s="2489"/>
      <c r="E562" s="2489"/>
      <c r="S562" s="2491"/>
      <c r="T562" s="2491"/>
      <c r="U562" s="2492"/>
    </row>
    <row r="563" spans="1:21" s="2490" customFormat="1">
      <c r="A563" s="2489"/>
      <c r="B563" s="2489"/>
      <c r="D563" s="2489"/>
      <c r="E563" s="2489"/>
      <c r="S563" s="2491"/>
      <c r="T563" s="2491"/>
      <c r="U563" s="2492"/>
    </row>
    <row r="564" spans="1:21" s="2490" customFormat="1">
      <c r="A564" s="2489"/>
      <c r="B564" s="2489"/>
      <c r="D564" s="2489"/>
      <c r="E564" s="2489"/>
      <c r="S564" s="2491"/>
      <c r="T564" s="2491"/>
      <c r="U564" s="2492"/>
    </row>
    <row r="565" spans="1:21" s="2490" customFormat="1">
      <c r="A565" s="2489"/>
      <c r="B565" s="2489"/>
      <c r="D565" s="2489"/>
      <c r="E565" s="2489"/>
      <c r="S565" s="2491"/>
      <c r="T565" s="2491"/>
      <c r="U565" s="2492"/>
    </row>
    <row r="566" spans="1:21" s="2490" customFormat="1">
      <c r="A566" s="2489"/>
      <c r="B566" s="2489"/>
      <c r="D566" s="2489"/>
      <c r="E566" s="2489"/>
      <c r="S566" s="2491"/>
      <c r="T566" s="2491"/>
      <c r="U566" s="2492"/>
    </row>
    <row r="567" spans="1:21" s="2490" customFormat="1">
      <c r="A567" s="2489"/>
      <c r="B567" s="2489"/>
      <c r="D567" s="2489"/>
      <c r="E567" s="2489"/>
      <c r="S567" s="2491"/>
      <c r="T567" s="2491"/>
      <c r="U567" s="2492"/>
    </row>
    <row r="568" spans="1:21" s="2490" customFormat="1">
      <c r="A568" s="2489"/>
      <c r="B568" s="2489"/>
      <c r="D568" s="2489"/>
      <c r="E568" s="2489"/>
      <c r="S568" s="2491"/>
      <c r="T568" s="2491"/>
      <c r="U568" s="2492"/>
    </row>
    <row r="569" spans="1:21" s="2490" customFormat="1">
      <c r="A569" s="2489"/>
      <c r="B569" s="2489"/>
      <c r="D569" s="2489"/>
      <c r="E569" s="2489"/>
      <c r="S569" s="2491"/>
      <c r="T569" s="2491"/>
      <c r="U569" s="2492"/>
    </row>
    <row r="570" spans="1:21" s="2490" customFormat="1">
      <c r="A570" s="2489"/>
      <c r="B570" s="2489"/>
      <c r="D570" s="2489"/>
      <c r="E570" s="2489"/>
      <c r="S570" s="2491"/>
      <c r="T570" s="2491"/>
      <c r="U570" s="2492"/>
    </row>
    <row r="571" spans="1:21" s="2490" customFormat="1">
      <c r="A571" s="2489"/>
      <c r="B571" s="2489"/>
      <c r="D571" s="2489"/>
      <c r="E571" s="2489"/>
      <c r="S571" s="2491"/>
      <c r="T571" s="2491"/>
      <c r="U571" s="2492"/>
    </row>
    <row r="572" spans="1:21" s="2490" customFormat="1">
      <c r="A572" s="2489"/>
      <c r="B572" s="2489"/>
      <c r="D572" s="2489"/>
      <c r="E572" s="2489"/>
      <c r="S572" s="2491"/>
      <c r="T572" s="2491"/>
      <c r="U572" s="2492"/>
    </row>
    <row r="573" spans="1:21" s="2490" customFormat="1">
      <c r="A573" s="2489"/>
      <c r="B573" s="2489"/>
      <c r="D573" s="2489"/>
      <c r="E573" s="2489"/>
      <c r="S573" s="2491"/>
      <c r="T573" s="2491"/>
      <c r="U573" s="2492"/>
    </row>
    <row r="574" spans="1:21" s="2490" customFormat="1">
      <c r="A574" s="2489"/>
      <c r="B574" s="2489"/>
      <c r="D574" s="2489"/>
      <c r="E574" s="2489"/>
      <c r="S574" s="2491"/>
      <c r="T574" s="2491"/>
      <c r="U574" s="2492"/>
    </row>
    <row r="575" spans="1:21" s="2490" customFormat="1">
      <c r="A575" s="2489"/>
      <c r="B575" s="2489"/>
      <c r="D575" s="2489"/>
      <c r="E575" s="2489"/>
      <c r="S575" s="2491"/>
      <c r="T575" s="2491"/>
      <c r="U575" s="2492"/>
    </row>
    <row r="576" spans="1:21" s="2490" customFormat="1">
      <c r="A576" s="2489"/>
      <c r="B576" s="2489"/>
      <c r="D576" s="2489"/>
      <c r="E576" s="2489"/>
      <c r="S576" s="2491"/>
      <c r="T576" s="2491"/>
      <c r="U576" s="2492"/>
    </row>
    <row r="577" spans="1:21" s="2490" customFormat="1">
      <c r="A577" s="2489"/>
      <c r="B577" s="2489"/>
      <c r="D577" s="2489"/>
      <c r="E577" s="2489"/>
      <c r="S577" s="2491"/>
      <c r="T577" s="2491"/>
      <c r="U577" s="2492"/>
    </row>
    <row r="578" spans="1:21" s="2490" customFormat="1">
      <c r="A578" s="2489"/>
      <c r="B578" s="2489"/>
      <c r="D578" s="2489"/>
      <c r="E578" s="2489"/>
      <c r="S578" s="2491"/>
      <c r="T578" s="2491"/>
      <c r="U578" s="2492"/>
    </row>
    <row r="579" spans="1:21" s="2490" customFormat="1">
      <c r="A579" s="2489"/>
      <c r="B579" s="2489"/>
      <c r="D579" s="2489"/>
      <c r="E579" s="2489"/>
      <c r="S579" s="2491"/>
      <c r="T579" s="2491"/>
      <c r="U579" s="2492"/>
    </row>
    <row r="580" spans="1:21" s="2490" customFormat="1">
      <c r="A580" s="2489"/>
      <c r="B580" s="2489"/>
      <c r="D580" s="2489"/>
      <c r="E580" s="2489"/>
      <c r="S580" s="2491"/>
      <c r="T580" s="2491"/>
      <c r="U580" s="2492"/>
    </row>
    <row r="581" spans="1:21" s="2490" customFormat="1">
      <c r="A581" s="2489"/>
      <c r="B581" s="2489"/>
      <c r="D581" s="2489"/>
      <c r="E581" s="2489"/>
      <c r="S581" s="2491"/>
      <c r="T581" s="2491"/>
      <c r="U581" s="2492"/>
    </row>
    <row r="582" spans="1:21" s="2490" customFormat="1">
      <c r="A582" s="2489"/>
      <c r="B582" s="2489"/>
      <c r="D582" s="2489"/>
      <c r="E582" s="2489"/>
      <c r="S582" s="2491"/>
      <c r="T582" s="2491"/>
      <c r="U582" s="2492"/>
    </row>
    <row r="583" spans="1:21" s="2490" customFormat="1">
      <c r="A583" s="2489"/>
      <c r="B583" s="2489"/>
      <c r="D583" s="2489"/>
      <c r="E583" s="2489"/>
      <c r="S583" s="2491"/>
      <c r="T583" s="2491"/>
      <c r="U583" s="2492"/>
    </row>
    <row r="584" spans="1:21" s="2490" customFormat="1">
      <c r="A584" s="2489"/>
      <c r="B584" s="2489"/>
      <c r="D584" s="2489"/>
      <c r="E584" s="2489"/>
      <c r="S584" s="2491"/>
      <c r="T584" s="2491"/>
      <c r="U584" s="2492"/>
    </row>
    <row r="585" spans="1:21" s="2490" customFormat="1">
      <c r="A585" s="2489"/>
      <c r="B585" s="2489"/>
      <c r="D585" s="2489"/>
      <c r="E585" s="2489"/>
      <c r="S585" s="2491"/>
      <c r="T585" s="2491"/>
      <c r="U585" s="2492"/>
    </row>
    <row r="586" spans="1:21" s="2490" customFormat="1">
      <c r="A586" s="2489"/>
      <c r="B586" s="2489"/>
      <c r="D586" s="2489"/>
      <c r="E586" s="2489"/>
      <c r="S586" s="2491"/>
      <c r="T586" s="2491"/>
      <c r="U586" s="2492"/>
    </row>
    <row r="587" spans="1:21" s="2490" customFormat="1">
      <c r="A587" s="2489"/>
      <c r="B587" s="2489"/>
      <c r="D587" s="2489"/>
      <c r="E587" s="2489"/>
      <c r="S587" s="2491"/>
      <c r="T587" s="2491"/>
      <c r="U587" s="2492"/>
    </row>
    <row r="588" spans="1:21" s="2490" customFormat="1">
      <c r="A588" s="2489"/>
      <c r="B588" s="2489"/>
      <c r="D588" s="2489"/>
      <c r="E588" s="2489"/>
      <c r="S588" s="2491"/>
      <c r="T588" s="2491"/>
      <c r="U588" s="2492"/>
    </row>
    <row r="589" spans="1:21" s="2490" customFormat="1">
      <c r="A589" s="2489"/>
      <c r="B589" s="2489"/>
      <c r="D589" s="2489"/>
      <c r="E589" s="2489"/>
      <c r="S589" s="2491"/>
      <c r="T589" s="2491"/>
      <c r="U589" s="2492"/>
    </row>
    <row r="590" spans="1:21" s="2490" customFormat="1">
      <c r="A590" s="2489"/>
      <c r="B590" s="2489"/>
      <c r="D590" s="2489"/>
      <c r="E590" s="2489"/>
      <c r="S590" s="2491"/>
      <c r="T590" s="2491"/>
      <c r="U590" s="2492"/>
    </row>
    <row r="591" spans="1:21" s="2490" customFormat="1">
      <c r="A591" s="2489"/>
      <c r="B591" s="2489"/>
      <c r="D591" s="2489"/>
      <c r="E591" s="2489"/>
      <c r="S591" s="2491"/>
      <c r="T591" s="2491"/>
      <c r="U591" s="2492"/>
    </row>
    <row r="592" spans="1:21" s="2490" customFormat="1">
      <c r="A592" s="2489"/>
      <c r="B592" s="2489"/>
      <c r="D592" s="2489"/>
      <c r="E592" s="2489"/>
      <c r="S592" s="2491"/>
      <c r="T592" s="2491"/>
      <c r="U592" s="2492"/>
    </row>
    <row r="593" spans="1:21" s="2490" customFormat="1">
      <c r="A593" s="2489"/>
      <c r="B593" s="2489"/>
      <c r="D593" s="2489"/>
      <c r="E593" s="2489"/>
      <c r="S593" s="2491"/>
      <c r="T593" s="2491"/>
      <c r="U593" s="2492"/>
    </row>
    <row r="594" spans="1:21" s="2490" customFormat="1">
      <c r="A594" s="2489"/>
      <c r="B594" s="2489"/>
      <c r="D594" s="2489"/>
      <c r="E594" s="2489"/>
      <c r="S594" s="2491"/>
      <c r="T594" s="2491"/>
      <c r="U594" s="2492"/>
    </row>
    <row r="595" spans="1:21" s="2490" customFormat="1">
      <c r="A595" s="2489"/>
      <c r="B595" s="2489"/>
      <c r="D595" s="2489"/>
      <c r="E595" s="2489"/>
      <c r="S595" s="2491"/>
      <c r="T595" s="2491"/>
      <c r="U595" s="2492"/>
    </row>
    <row r="596" spans="1:21" s="2490" customFormat="1">
      <c r="A596" s="2489"/>
      <c r="B596" s="2489"/>
      <c r="D596" s="2489"/>
      <c r="E596" s="2489"/>
      <c r="S596" s="2491"/>
      <c r="T596" s="2491"/>
      <c r="U596" s="2492"/>
    </row>
    <row r="597" spans="1:21" s="2490" customFormat="1">
      <c r="A597" s="2489"/>
      <c r="B597" s="2489"/>
      <c r="D597" s="2489"/>
      <c r="E597" s="2489"/>
      <c r="S597" s="2491"/>
      <c r="T597" s="2491"/>
      <c r="U597" s="2492"/>
    </row>
    <row r="598" spans="1:21" s="2490" customFormat="1">
      <c r="A598" s="2489"/>
      <c r="B598" s="2489"/>
      <c r="D598" s="2489"/>
      <c r="E598" s="2489"/>
      <c r="S598" s="2491"/>
      <c r="T598" s="2491"/>
      <c r="U598" s="2492"/>
    </row>
    <row r="599" spans="1:21" s="2490" customFormat="1">
      <c r="A599" s="2489"/>
      <c r="B599" s="2489"/>
      <c r="D599" s="2489"/>
      <c r="E599" s="2489"/>
      <c r="S599" s="2491"/>
      <c r="T599" s="2491"/>
      <c r="U599" s="2492"/>
    </row>
    <row r="600" spans="1:21" s="2490" customFormat="1">
      <c r="A600" s="2489"/>
      <c r="B600" s="2489"/>
      <c r="D600" s="2489"/>
      <c r="E600" s="2489"/>
      <c r="S600" s="2491"/>
      <c r="T600" s="2491"/>
      <c r="U600" s="2492"/>
    </row>
    <row r="601" spans="1:21" s="2490" customFormat="1">
      <c r="A601" s="2489"/>
      <c r="B601" s="2489"/>
      <c r="D601" s="2489"/>
      <c r="E601" s="2489"/>
      <c r="S601" s="2491"/>
      <c r="T601" s="2491"/>
      <c r="U601" s="2492"/>
    </row>
    <row r="602" spans="1:21" s="2490" customFormat="1">
      <c r="A602" s="2489"/>
      <c r="B602" s="2489"/>
      <c r="D602" s="2489"/>
      <c r="E602" s="2489"/>
      <c r="S602" s="2491"/>
      <c r="T602" s="2491"/>
      <c r="U602" s="2492"/>
    </row>
    <row r="603" spans="1:21" s="2490" customFormat="1">
      <c r="A603" s="2489"/>
      <c r="B603" s="2489"/>
      <c r="D603" s="2489"/>
      <c r="E603" s="2489"/>
      <c r="S603" s="2491"/>
      <c r="T603" s="2491"/>
      <c r="U603" s="2492"/>
    </row>
    <row r="604" spans="1:21" s="2490" customFormat="1">
      <c r="A604" s="2489"/>
      <c r="B604" s="2489"/>
      <c r="D604" s="2489"/>
      <c r="E604" s="2489"/>
      <c r="S604" s="2491"/>
      <c r="T604" s="2491"/>
      <c r="U604" s="2492"/>
    </row>
    <row r="605" spans="1:21" s="2490" customFormat="1">
      <c r="A605" s="2489"/>
      <c r="B605" s="2489"/>
      <c r="D605" s="2489"/>
      <c r="E605" s="2489"/>
      <c r="S605" s="2491"/>
      <c r="T605" s="2491"/>
      <c r="U605" s="2492"/>
    </row>
    <row r="606" spans="1:21" s="2490" customFormat="1">
      <c r="A606" s="2489"/>
      <c r="B606" s="2489"/>
      <c r="D606" s="2489"/>
      <c r="E606" s="2489"/>
      <c r="S606" s="2491"/>
      <c r="T606" s="2491"/>
      <c r="U606" s="2492"/>
    </row>
    <row r="607" spans="1:21" s="2490" customFormat="1">
      <c r="A607" s="2489"/>
      <c r="B607" s="2489"/>
      <c r="D607" s="2489"/>
      <c r="E607" s="2489"/>
      <c r="S607" s="2491"/>
      <c r="T607" s="2491"/>
      <c r="U607" s="2492"/>
    </row>
    <row r="608" spans="1:21" s="2490" customFormat="1">
      <c r="A608" s="2489"/>
      <c r="B608" s="2489"/>
      <c r="D608" s="2489"/>
      <c r="E608" s="2489"/>
      <c r="S608" s="2491"/>
      <c r="T608" s="2491"/>
      <c r="U608" s="2492"/>
    </row>
    <row r="609" spans="1:21" s="2490" customFormat="1">
      <c r="A609" s="2489"/>
      <c r="B609" s="2489"/>
      <c r="D609" s="2489"/>
      <c r="E609" s="2489"/>
      <c r="S609" s="2491"/>
      <c r="T609" s="2491"/>
      <c r="U609" s="2492"/>
    </row>
    <row r="610" spans="1:21" s="2490" customFormat="1">
      <c r="A610" s="2489"/>
      <c r="B610" s="2489"/>
      <c r="D610" s="2489"/>
      <c r="E610" s="2489"/>
      <c r="S610" s="2491"/>
      <c r="T610" s="2491"/>
      <c r="U610" s="2492"/>
    </row>
    <row r="611" spans="1:21" s="2490" customFormat="1">
      <c r="A611" s="2489"/>
      <c r="B611" s="2489"/>
      <c r="D611" s="2489"/>
      <c r="E611" s="2489"/>
      <c r="S611" s="2491"/>
      <c r="T611" s="2491"/>
      <c r="U611" s="2492"/>
    </row>
    <row r="612" spans="1:21" s="2490" customFormat="1">
      <c r="A612" s="2489"/>
      <c r="B612" s="2489"/>
      <c r="D612" s="2489"/>
      <c r="E612" s="2489"/>
      <c r="S612" s="2491"/>
      <c r="T612" s="2491"/>
      <c r="U612" s="2492"/>
    </row>
    <row r="613" spans="1:21" s="2490" customFormat="1">
      <c r="A613" s="2489"/>
      <c r="B613" s="2489"/>
      <c r="D613" s="2489"/>
      <c r="E613" s="2489"/>
      <c r="S613" s="2491"/>
      <c r="T613" s="2491"/>
      <c r="U613" s="2492"/>
    </row>
    <row r="614" spans="1:21" s="2490" customFormat="1">
      <c r="A614" s="2489"/>
      <c r="B614" s="2489"/>
      <c r="D614" s="2489"/>
      <c r="E614" s="2489"/>
      <c r="S614" s="2491"/>
      <c r="T614" s="2491"/>
      <c r="U614" s="2492"/>
    </row>
    <row r="615" spans="1:21" s="2490" customFormat="1">
      <c r="A615" s="2489"/>
      <c r="B615" s="2489"/>
      <c r="D615" s="2489"/>
      <c r="E615" s="2489"/>
      <c r="S615" s="2491"/>
      <c r="T615" s="2491"/>
      <c r="U615" s="2492"/>
    </row>
    <row r="616" spans="1:21" s="2490" customFormat="1">
      <c r="A616" s="2489"/>
      <c r="B616" s="2489"/>
      <c r="D616" s="2489"/>
      <c r="E616" s="2489"/>
      <c r="S616" s="2491"/>
      <c r="T616" s="2491"/>
      <c r="U616" s="2492"/>
    </row>
    <row r="617" spans="1:21" s="2490" customFormat="1">
      <c r="A617" s="2489"/>
      <c r="B617" s="2489"/>
      <c r="D617" s="2489"/>
      <c r="E617" s="2489"/>
      <c r="S617" s="2491"/>
      <c r="T617" s="2491"/>
      <c r="U617" s="2492"/>
    </row>
    <row r="618" spans="1:21" s="2490" customFormat="1">
      <c r="A618" s="2489"/>
      <c r="B618" s="2489"/>
      <c r="D618" s="2489"/>
      <c r="E618" s="2489"/>
      <c r="S618" s="2491"/>
      <c r="T618" s="2491"/>
      <c r="U618" s="2492"/>
    </row>
    <row r="619" spans="1:21" s="2490" customFormat="1">
      <c r="A619" s="2489"/>
      <c r="B619" s="2489"/>
      <c r="D619" s="2489"/>
      <c r="E619" s="2489"/>
      <c r="S619" s="2491"/>
      <c r="T619" s="2491"/>
      <c r="U619" s="2492"/>
    </row>
    <row r="620" spans="1:21" s="2490" customFormat="1">
      <c r="A620" s="2489"/>
      <c r="B620" s="2489"/>
      <c r="D620" s="2489"/>
      <c r="E620" s="2489"/>
      <c r="S620" s="2491"/>
      <c r="T620" s="2491"/>
      <c r="U620" s="2492"/>
    </row>
    <row r="621" spans="1:21" s="2490" customFormat="1">
      <c r="A621" s="2489"/>
      <c r="B621" s="2489"/>
      <c r="D621" s="2489"/>
      <c r="E621" s="2489"/>
      <c r="S621" s="2491"/>
      <c r="T621" s="2491"/>
      <c r="U621" s="2492"/>
    </row>
    <row r="622" spans="1:21" s="2490" customFormat="1">
      <c r="A622" s="2489"/>
      <c r="B622" s="2489"/>
      <c r="D622" s="2489"/>
      <c r="E622" s="2489"/>
      <c r="S622" s="2491"/>
      <c r="T622" s="2491"/>
      <c r="U622" s="2492"/>
    </row>
    <row r="623" spans="1:21" s="2490" customFormat="1">
      <c r="A623" s="2489"/>
      <c r="B623" s="2489"/>
      <c r="D623" s="2489"/>
      <c r="E623" s="2489"/>
      <c r="S623" s="2491"/>
      <c r="T623" s="2491"/>
      <c r="U623" s="2492"/>
    </row>
    <row r="624" spans="1:21" s="2490" customFormat="1">
      <c r="A624" s="2489"/>
      <c r="B624" s="2489"/>
      <c r="D624" s="2489"/>
      <c r="E624" s="2489"/>
      <c r="S624" s="2491"/>
      <c r="T624" s="2491"/>
      <c r="U624" s="2492"/>
    </row>
    <row r="625" spans="1:21" s="2490" customFormat="1">
      <c r="A625" s="2489"/>
      <c r="B625" s="2489"/>
      <c r="D625" s="2489"/>
      <c r="E625" s="2489"/>
      <c r="S625" s="2491"/>
      <c r="T625" s="2491"/>
      <c r="U625" s="2492"/>
    </row>
    <row r="626" spans="1:21" s="2490" customFormat="1">
      <c r="A626" s="2489"/>
      <c r="B626" s="2489"/>
      <c r="D626" s="2489"/>
      <c r="E626" s="2489"/>
      <c r="S626" s="2491"/>
      <c r="T626" s="2491"/>
      <c r="U626" s="2492"/>
    </row>
    <row r="627" spans="1:21" s="2490" customFormat="1">
      <c r="A627" s="2489"/>
      <c r="B627" s="2489"/>
      <c r="D627" s="2489"/>
      <c r="E627" s="2489"/>
      <c r="S627" s="2491"/>
      <c r="T627" s="2491"/>
      <c r="U627" s="2492"/>
    </row>
    <row r="628" spans="1:21" s="2490" customFormat="1">
      <c r="A628" s="2489"/>
      <c r="B628" s="2489"/>
      <c r="D628" s="2489"/>
      <c r="E628" s="2489"/>
      <c r="S628" s="2491"/>
      <c r="T628" s="2491"/>
      <c r="U628" s="2492"/>
    </row>
    <row r="629" spans="1:21" s="2490" customFormat="1">
      <c r="A629" s="2489"/>
      <c r="B629" s="2489"/>
      <c r="D629" s="2489"/>
      <c r="E629" s="2489"/>
      <c r="S629" s="2491"/>
      <c r="T629" s="2491"/>
      <c r="U629" s="2492"/>
    </row>
    <row r="630" spans="1:21" s="2490" customFormat="1">
      <c r="A630" s="2489"/>
      <c r="B630" s="2489"/>
      <c r="D630" s="2489"/>
      <c r="E630" s="2489"/>
      <c r="S630" s="2491"/>
      <c r="T630" s="2491"/>
      <c r="U630" s="2492"/>
    </row>
    <row r="631" spans="1:21" s="2490" customFormat="1">
      <c r="A631" s="2489"/>
      <c r="B631" s="2489"/>
      <c r="D631" s="2489"/>
      <c r="E631" s="2489"/>
      <c r="S631" s="2491"/>
      <c r="T631" s="2491"/>
      <c r="U631" s="2492"/>
    </row>
    <row r="632" spans="1:21" s="2490" customFormat="1">
      <c r="A632" s="2489"/>
      <c r="B632" s="2489"/>
      <c r="D632" s="2489"/>
      <c r="E632" s="2489"/>
      <c r="S632" s="2491"/>
      <c r="T632" s="2491"/>
      <c r="U632" s="2492"/>
    </row>
    <row r="633" spans="1:21" s="2490" customFormat="1">
      <c r="A633" s="2489"/>
      <c r="B633" s="2489"/>
      <c r="D633" s="2489"/>
      <c r="E633" s="2489"/>
      <c r="S633" s="2491"/>
      <c r="T633" s="2491"/>
      <c r="U633" s="2492"/>
    </row>
    <row r="634" spans="1:21" s="2490" customFormat="1">
      <c r="A634" s="2489"/>
      <c r="B634" s="2489"/>
      <c r="D634" s="2489"/>
      <c r="E634" s="2489"/>
      <c r="S634" s="2491"/>
      <c r="T634" s="2491"/>
      <c r="U634" s="2492"/>
    </row>
    <row r="635" spans="1:21" s="2490" customFormat="1">
      <c r="A635" s="2489"/>
      <c r="B635" s="2489"/>
      <c r="D635" s="2489"/>
      <c r="E635" s="2489"/>
      <c r="S635" s="2491"/>
      <c r="T635" s="2491"/>
      <c r="U635" s="2492"/>
    </row>
    <row r="636" spans="1:21" s="2490" customFormat="1">
      <c r="A636" s="2489"/>
      <c r="B636" s="2489"/>
      <c r="D636" s="2489"/>
      <c r="E636" s="2489"/>
      <c r="S636" s="2491"/>
      <c r="T636" s="2491"/>
      <c r="U636" s="2492"/>
    </row>
    <row r="637" spans="1:21" s="2490" customFormat="1">
      <c r="A637" s="2489"/>
      <c r="B637" s="2489"/>
      <c r="D637" s="2489"/>
      <c r="E637" s="2489"/>
      <c r="S637" s="2491"/>
      <c r="T637" s="2491"/>
      <c r="U637" s="2492"/>
    </row>
    <row r="638" spans="1:21" s="2490" customFormat="1">
      <c r="A638" s="2489"/>
      <c r="B638" s="2489"/>
      <c r="D638" s="2489"/>
      <c r="E638" s="2489"/>
      <c r="S638" s="2491"/>
      <c r="T638" s="2491"/>
      <c r="U638" s="2492"/>
    </row>
    <row r="639" spans="1:21" s="2490" customFormat="1">
      <c r="A639" s="2489"/>
      <c r="B639" s="2489"/>
      <c r="D639" s="2489"/>
      <c r="E639" s="2489"/>
      <c r="S639" s="2491"/>
      <c r="T639" s="2491"/>
      <c r="U639" s="2492"/>
    </row>
    <row r="640" spans="1:21" s="2490" customFormat="1">
      <c r="A640" s="2489"/>
      <c r="B640" s="2489"/>
      <c r="D640" s="2489"/>
      <c r="E640" s="2489"/>
      <c r="S640" s="2491"/>
      <c r="T640" s="2491"/>
      <c r="U640" s="2492"/>
    </row>
    <row r="641" spans="1:21" s="2490" customFormat="1">
      <c r="A641" s="2489"/>
      <c r="B641" s="2489"/>
      <c r="D641" s="2489"/>
      <c r="E641" s="2489"/>
      <c r="S641" s="2491"/>
      <c r="T641" s="2491"/>
      <c r="U641" s="2492"/>
    </row>
    <row r="642" spans="1:21" s="2490" customFormat="1">
      <c r="A642" s="2489"/>
      <c r="B642" s="2489"/>
      <c r="D642" s="2489"/>
      <c r="E642" s="2489"/>
      <c r="S642" s="2491"/>
      <c r="T642" s="2491"/>
      <c r="U642" s="2492"/>
    </row>
    <row r="643" spans="1:21" s="2490" customFormat="1">
      <c r="A643" s="2489"/>
      <c r="B643" s="2489"/>
      <c r="D643" s="2489"/>
      <c r="E643" s="2489"/>
      <c r="S643" s="2491"/>
      <c r="T643" s="2491"/>
      <c r="U643" s="2492"/>
    </row>
    <row r="644" spans="1:21" s="2490" customFormat="1">
      <c r="A644" s="2489"/>
      <c r="B644" s="2489"/>
      <c r="D644" s="2489"/>
      <c r="E644" s="2489"/>
      <c r="S644" s="2491"/>
      <c r="T644" s="2491"/>
      <c r="U644" s="2492"/>
    </row>
    <row r="645" spans="1:21" s="2490" customFormat="1">
      <c r="A645" s="2489"/>
      <c r="B645" s="2489"/>
      <c r="D645" s="2489"/>
      <c r="E645" s="2489"/>
      <c r="S645" s="2491"/>
      <c r="T645" s="2491"/>
      <c r="U645" s="2492"/>
    </row>
    <row r="646" spans="1:21" s="2490" customFormat="1">
      <c r="A646" s="2489"/>
      <c r="B646" s="2489"/>
      <c r="D646" s="2489"/>
      <c r="E646" s="2489"/>
      <c r="S646" s="2491"/>
      <c r="T646" s="2491"/>
      <c r="U646" s="2492"/>
    </row>
    <row r="647" spans="1:21" s="2490" customFormat="1">
      <c r="A647" s="2489"/>
      <c r="B647" s="2489"/>
      <c r="D647" s="2489"/>
      <c r="E647" s="2489"/>
      <c r="S647" s="2491"/>
      <c r="T647" s="2491"/>
      <c r="U647" s="2492"/>
    </row>
    <row r="648" spans="1:21" s="2490" customFormat="1">
      <c r="A648" s="2489"/>
      <c r="B648" s="2489"/>
      <c r="D648" s="2489"/>
      <c r="E648" s="2489"/>
      <c r="S648" s="2491"/>
      <c r="T648" s="2491"/>
      <c r="U648" s="2492"/>
    </row>
    <row r="649" spans="1:21" s="2490" customFormat="1">
      <c r="A649" s="2489"/>
      <c r="B649" s="2489"/>
      <c r="D649" s="2489"/>
      <c r="E649" s="2489"/>
      <c r="S649" s="2491"/>
      <c r="T649" s="2491"/>
      <c r="U649" s="2492"/>
    </row>
    <row r="650" spans="1:21" s="2490" customFormat="1">
      <c r="A650" s="2489"/>
      <c r="B650" s="2489"/>
      <c r="D650" s="2489"/>
      <c r="E650" s="2489"/>
      <c r="S650" s="2491"/>
      <c r="T650" s="2491"/>
      <c r="U650" s="2492"/>
    </row>
    <row r="651" spans="1:21" s="2490" customFormat="1">
      <c r="A651" s="2489"/>
      <c r="B651" s="2489"/>
      <c r="D651" s="2489"/>
      <c r="E651" s="2489"/>
      <c r="S651" s="2491"/>
      <c r="T651" s="2491"/>
      <c r="U651" s="2492"/>
    </row>
    <row r="652" spans="1:21" s="2490" customFormat="1">
      <c r="A652" s="2489"/>
      <c r="B652" s="2489"/>
      <c r="D652" s="2489"/>
      <c r="E652" s="2489"/>
      <c r="S652" s="2491"/>
      <c r="T652" s="2491"/>
      <c r="U652" s="2492"/>
    </row>
    <row r="653" spans="1:21" s="2490" customFormat="1">
      <c r="A653" s="2489"/>
      <c r="B653" s="2489"/>
      <c r="D653" s="2489"/>
      <c r="E653" s="2489"/>
      <c r="S653" s="2491"/>
      <c r="T653" s="2491"/>
      <c r="U653" s="2492"/>
    </row>
    <row r="654" spans="1:21" s="2490" customFormat="1">
      <c r="A654" s="2489"/>
      <c r="B654" s="2489"/>
      <c r="D654" s="2489"/>
      <c r="E654" s="2489"/>
      <c r="S654" s="2491"/>
      <c r="T654" s="2491"/>
      <c r="U654" s="2492"/>
    </row>
    <row r="655" spans="1:21" s="2490" customFormat="1">
      <c r="A655" s="2489"/>
      <c r="B655" s="2489"/>
      <c r="D655" s="2489"/>
      <c r="E655" s="2489"/>
      <c r="S655" s="2491"/>
      <c r="T655" s="2491"/>
      <c r="U655" s="2492"/>
    </row>
    <row r="656" spans="1:21" s="2490" customFormat="1">
      <c r="A656" s="2489"/>
      <c r="B656" s="2489"/>
      <c r="D656" s="2489"/>
      <c r="E656" s="2489"/>
      <c r="S656" s="2491"/>
      <c r="T656" s="2491"/>
      <c r="U656" s="2492"/>
    </row>
    <row r="657" spans="1:21" s="2490" customFormat="1">
      <c r="A657" s="2489"/>
      <c r="B657" s="2489"/>
      <c r="D657" s="2489"/>
      <c r="E657" s="2489"/>
      <c r="S657" s="2491"/>
      <c r="T657" s="2491"/>
      <c r="U657" s="2492"/>
    </row>
    <row r="658" spans="1:21" s="2490" customFormat="1">
      <c r="A658" s="2489"/>
      <c r="B658" s="2489"/>
      <c r="D658" s="2489"/>
      <c r="E658" s="2489"/>
      <c r="S658" s="2491"/>
      <c r="T658" s="2491"/>
      <c r="U658" s="2492"/>
    </row>
    <row r="659" spans="1:21" s="2490" customFormat="1">
      <c r="A659" s="2489"/>
      <c r="B659" s="2489"/>
      <c r="D659" s="2489"/>
      <c r="E659" s="2489"/>
      <c r="S659" s="2491"/>
      <c r="T659" s="2491"/>
      <c r="U659" s="2492"/>
    </row>
    <row r="660" spans="1:21" s="2490" customFormat="1">
      <c r="A660" s="2489"/>
      <c r="B660" s="2489"/>
      <c r="D660" s="2489"/>
      <c r="E660" s="2489"/>
      <c r="S660" s="2491"/>
      <c r="T660" s="2491"/>
      <c r="U660" s="2492"/>
    </row>
    <row r="661" spans="1:21" s="2490" customFormat="1">
      <c r="A661" s="2489"/>
      <c r="B661" s="2489"/>
      <c r="D661" s="2489"/>
      <c r="E661" s="2489"/>
      <c r="S661" s="2491"/>
      <c r="T661" s="2491"/>
      <c r="U661" s="2492"/>
    </row>
    <row r="662" spans="1:21" s="2490" customFormat="1">
      <c r="A662" s="2489"/>
      <c r="B662" s="2489"/>
      <c r="D662" s="2489"/>
      <c r="E662" s="2489"/>
      <c r="S662" s="2491"/>
      <c r="T662" s="2491"/>
      <c r="U662" s="2492"/>
    </row>
    <row r="663" spans="1:21" s="2490" customFormat="1">
      <c r="A663" s="2489"/>
      <c r="B663" s="2489"/>
      <c r="D663" s="2489"/>
      <c r="E663" s="2489"/>
      <c r="S663" s="2491"/>
      <c r="T663" s="2491"/>
      <c r="U663" s="2492"/>
    </row>
    <row r="664" spans="1:21" s="2490" customFormat="1">
      <c r="A664" s="2489"/>
      <c r="B664" s="2489"/>
      <c r="D664" s="2489"/>
      <c r="E664" s="2489"/>
      <c r="S664" s="2491"/>
      <c r="T664" s="2491"/>
      <c r="U664" s="2492"/>
    </row>
    <row r="665" spans="1:21" s="2490" customFormat="1">
      <c r="A665" s="2489"/>
      <c r="B665" s="2489"/>
      <c r="D665" s="2489"/>
      <c r="E665" s="2489"/>
      <c r="S665" s="2491"/>
      <c r="T665" s="2491"/>
      <c r="U665" s="2492"/>
    </row>
    <row r="666" spans="1:21" s="2490" customFormat="1">
      <c r="A666" s="2489"/>
      <c r="B666" s="2489"/>
      <c r="D666" s="2489"/>
      <c r="E666" s="2489"/>
      <c r="S666" s="2491"/>
      <c r="T666" s="2491"/>
      <c r="U666" s="2492"/>
    </row>
    <row r="667" spans="1:21" s="2490" customFormat="1">
      <c r="A667" s="2489"/>
      <c r="B667" s="2489"/>
      <c r="D667" s="2489"/>
      <c r="E667" s="2489"/>
      <c r="S667" s="2491"/>
      <c r="T667" s="2491"/>
      <c r="U667" s="2492"/>
    </row>
    <row r="668" spans="1:21" s="2490" customFormat="1">
      <c r="A668" s="2489"/>
      <c r="B668" s="2489"/>
      <c r="D668" s="2489"/>
      <c r="E668" s="2489"/>
      <c r="S668" s="2491"/>
      <c r="T668" s="2491"/>
      <c r="U668" s="2492"/>
    </row>
    <row r="669" spans="1:21" s="2490" customFormat="1">
      <c r="A669" s="2489"/>
      <c r="B669" s="2489"/>
      <c r="D669" s="2489"/>
      <c r="E669" s="2489"/>
      <c r="S669" s="2491"/>
      <c r="T669" s="2491"/>
      <c r="U669" s="2492"/>
    </row>
    <row r="670" spans="1:21" s="2490" customFormat="1">
      <c r="A670" s="2489"/>
      <c r="B670" s="2489"/>
      <c r="D670" s="2489"/>
      <c r="E670" s="2489"/>
      <c r="S670" s="2491"/>
      <c r="T670" s="2491"/>
      <c r="U670" s="2492"/>
    </row>
    <row r="671" spans="1:21" s="2490" customFormat="1">
      <c r="A671" s="2489"/>
      <c r="B671" s="2489"/>
      <c r="D671" s="2489"/>
      <c r="E671" s="2489"/>
      <c r="S671" s="2491"/>
      <c r="T671" s="2491"/>
      <c r="U671" s="2492"/>
    </row>
    <row r="672" spans="1:21" s="2490" customFormat="1">
      <c r="A672" s="2489"/>
      <c r="B672" s="2489"/>
      <c r="D672" s="2489"/>
      <c r="E672" s="2489"/>
      <c r="S672" s="2491"/>
      <c r="T672" s="2491"/>
      <c r="U672" s="2492"/>
    </row>
    <row r="673" spans="1:21" s="2490" customFormat="1">
      <c r="A673" s="2489"/>
      <c r="B673" s="2489"/>
      <c r="D673" s="2489"/>
      <c r="E673" s="2489"/>
      <c r="S673" s="2491"/>
      <c r="T673" s="2491"/>
      <c r="U673" s="2492"/>
    </row>
    <row r="674" spans="1:21" s="2490" customFormat="1">
      <c r="A674" s="2489"/>
      <c r="B674" s="2489"/>
      <c r="D674" s="2489"/>
      <c r="E674" s="2489"/>
      <c r="S674" s="2491"/>
      <c r="T674" s="2491"/>
      <c r="U674" s="2492"/>
    </row>
    <row r="675" spans="1:21" s="2490" customFormat="1">
      <c r="A675" s="2489"/>
      <c r="B675" s="2489"/>
      <c r="D675" s="2489"/>
      <c r="E675" s="2489"/>
      <c r="S675" s="2491"/>
      <c r="T675" s="2491"/>
      <c r="U675" s="2492"/>
    </row>
    <row r="676" spans="1:21" s="2490" customFormat="1">
      <c r="A676" s="2489"/>
      <c r="B676" s="2489"/>
      <c r="D676" s="2489"/>
      <c r="E676" s="2489"/>
      <c r="S676" s="2491"/>
      <c r="T676" s="2491"/>
      <c r="U676" s="2492"/>
    </row>
    <row r="677" spans="1:21" s="2490" customFormat="1">
      <c r="A677" s="2489"/>
      <c r="B677" s="2489"/>
      <c r="D677" s="2489"/>
      <c r="E677" s="2489"/>
      <c r="S677" s="2491"/>
      <c r="T677" s="2491"/>
      <c r="U677" s="2492"/>
    </row>
    <row r="678" spans="1:21" s="2490" customFormat="1">
      <c r="A678" s="2489"/>
      <c r="B678" s="2489"/>
      <c r="D678" s="2489"/>
      <c r="E678" s="2489"/>
      <c r="S678" s="2491"/>
      <c r="T678" s="2491"/>
      <c r="U678" s="2492"/>
    </row>
    <row r="679" spans="1:21" s="2490" customFormat="1">
      <c r="A679" s="2489"/>
      <c r="B679" s="2489"/>
      <c r="D679" s="2489"/>
      <c r="E679" s="2489"/>
      <c r="S679" s="2491"/>
      <c r="T679" s="2491"/>
      <c r="U679" s="2492"/>
    </row>
    <row r="680" spans="1:21" s="2490" customFormat="1">
      <c r="A680" s="2489"/>
      <c r="B680" s="2489"/>
      <c r="D680" s="2489"/>
      <c r="E680" s="2489"/>
      <c r="S680" s="2491"/>
      <c r="T680" s="2491"/>
      <c r="U680" s="2492"/>
    </row>
    <row r="681" spans="1:21" s="2490" customFormat="1">
      <c r="A681" s="2489"/>
      <c r="B681" s="2489"/>
      <c r="D681" s="2489"/>
      <c r="E681" s="2489"/>
      <c r="S681" s="2491"/>
      <c r="T681" s="2491"/>
      <c r="U681" s="2492"/>
    </row>
    <row r="682" spans="1:21" s="2490" customFormat="1">
      <c r="A682" s="2489"/>
      <c r="B682" s="2489"/>
      <c r="D682" s="2489"/>
      <c r="E682" s="2489"/>
      <c r="S682" s="2491"/>
      <c r="T682" s="2491"/>
      <c r="U682" s="2492"/>
    </row>
    <row r="683" spans="1:21" s="2490" customFormat="1">
      <c r="A683" s="2489"/>
      <c r="B683" s="2489"/>
      <c r="D683" s="2489"/>
      <c r="E683" s="2489"/>
      <c r="S683" s="2491"/>
      <c r="T683" s="2491"/>
      <c r="U683" s="2492"/>
    </row>
    <row r="684" spans="1:21" s="2490" customFormat="1">
      <c r="A684" s="2489"/>
      <c r="B684" s="2489"/>
      <c r="D684" s="2489"/>
      <c r="E684" s="2489"/>
      <c r="S684" s="2491"/>
      <c r="T684" s="2491"/>
      <c r="U684" s="2492"/>
    </row>
    <row r="685" spans="1:21" s="2490" customFormat="1">
      <c r="A685" s="2489"/>
      <c r="B685" s="2489"/>
      <c r="D685" s="2489"/>
      <c r="E685" s="2489"/>
      <c r="S685" s="2491"/>
      <c r="T685" s="2491"/>
      <c r="U685" s="2492"/>
    </row>
    <row r="686" spans="1:21" s="2490" customFormat="1">
      <c r="A686" s="2489"/>
      <c r="B686" s="2489"/>
      <c r="D686" s="2489"/>
      <c r="E686" s="2489"/>
      <c r="S686" s="2491"/>
      <c r="T686" s="2491"/>
      <c r="U686" s="2492"/>
    </row>
    <row r="687" spans="1:21" s="2490" customFormat="1">
      <c r="A687" s="2489"/>
      <c r="B687" s="2489"/>
      <c r="D687" s="2489"/>
      <c r="E687" s="2489"/>
      <c r="S687" s="2491"/>
      <c r="T687" s="2491"/>
      <c r="U687" s="2492"/>
    </row>
    <row r="688" spans="1:21" s="2490" customFormat="1">
      <c r="A688" s="2489"/>
      <c r="B688" s="2489"/>
      <c r="D688" s="2489"/>
      <c r="E688" s="2489"/>
      <c r="S688" s="2491"/>
      <c r="T688" s="2491"/>
      <c r="U688" s="2492"/>
    </row>
    <row r="689" spans="1:21" s="2490" customFormat="1">
      <c r="A689" s="2489"/>
      <c r="B689" s="2489"/>
      <c r="D689" s="2489"/>
      <c r="E689" s="2489"/>
      <c r="S689" s="2491"/>
      <c r="T689" s="2491"/>
      <c r="U689" s="2492"/>
    </row>
    <row r="690" spans="1:21" s="2490" customFormat="1">
      <c r="A690" s="2489"/>
      <c r="B690" s="2489"/>
      <c r="D690" s="2489"/>
      <c r="E690" s="2489"/>
      <c r="S690" s="2491"/>
      <c r="T690" s="2491"/>
      <c r="U690" s="2492"/>
    </row>
    <row r="691" spans="1:21" s="2490" customFormat="1">
      <c r="A691" s="2489"/>
      <c r="B691" s="2489"/>
      <c r="D691" s="2489"/>
      <c r="E691" s="2489"/>
      <c r="S691" s="2491"/>
      <c r="T691" s="2491"/>
      <c r="U691" s="2492"/>
    </row>
    <row r="692" spans="1:21" s="2490" customFormat="1">
      <c r="A692" s="2489"/>
      <c r="B692" s="2489"/>
      <c r="D692" s="2489"/>
      <c r="E692" s="2489"/>
      <c r="S692" s="2491"/>
      <c r="T692" s="2491"/>
      <c r="U692" s="2492"/>
    </row>
    <row r="693" spans="1:21" s="2490" customFormat="1">
      <c r="A693" s="2489"/>
      <c r="B693" s="2489"/>
      <c r="D693" s="2489"/>
      <c r="E693" s="2489"/>
      <c r="S693" s="2491"/>
      <c r="T693" s="2491"/>
      <c r="U693" s="2492"/>
    </row>
    <row r="694" spans="1:21" s="2490" customFormat="1">
      <c r="A694" s="2489"/>
      <c r="B694" s="2489"/>
      <c r="D694" s="2489"/>
      <c r="E694" s="2489"/>
      <c r="S694" s="2491"/>
      <c r="T694" s="2491"/>
      <c r="U694" s="2492"/>
    </row>
    <row r="695" spans="1:21" s="2490" customFormat="1">
      <c r="A695" s="2489"/>
      <c r="B695" s="2489"/>
      <c r="D695" s="2489"/>
      <c r="E695" s="2489"/>
      <c r="S695" s="2491"/>
      <c r="T695" s="2491"/>
      <c r="U695" s="2492"/>
    </row>
    <row r="696" spans="1:21" s="2490" customFormat="1">
      <c r="A696" s="2489"/>
      <c r="B696" s="2489"/>
      <c r="D696" s="2489"/>
      <c r="E696" s="2489"/>
      <c r="S696" s="2491"/>
      <c r="T696" s="2491"/>
      <c r="U696" s="2492"/>
    </row>
    <row r="697" spans="1:21" s="2490" customFormat="1">
      <c r="A697" s="2489"/>
      <c r="B697" s="2489"/>
      <c r="D697" s="2489"/>
      <c r="E697" s="2489"/>
      <c r="S697" s="2491"/>
      <c r="T697" s="2491"/>
      <c r="U697" s="2492"/>
    </row>
    <row r="698" spans="1:21" s="2490" customFormat="1">
      <c r="A698" s="2489"/>
      <c r="B698" s="2489"/>
      <c r="D698" s="2489"/>
      <c r="E698" s="2489"/>
      <c r="S698" s="2491"/>
      <c r="T698" s="2491"/>
      <c r="U698" s="2492"/>
    </row>
    <row r="699" spans="1:21" s="2490" customFormat="1">
      <c r="A699" s="2489"/>
      <c r="B699" s="2489"/>
      <c r="D699" s="2489"/>
      <c r="E699" s="2489"/>
      <c r="S699" s="2491"/>
      <c r="T699" s="2491"/>
      <c r="U699" s="2492"/>
    </row>
    <row r="700" spans="1:21" s="2490" customFormat="1">
      <c r="A700" s="2489"/>
      <c r="B700" s="2489"/>
      <c r="D700" s="2489"/>
      <c r="E700" s="2489"/>
      <c r="S700" s="2491"/>
      <c r="T700" s="2491"/>
      <c r="U700" s="2492"/>
    </row>
    <row r="701" spans="1:21" s="2490" customFormat="1">
      <c r="A701" s="2489"/>
      <c r="B701" s="2489"/>
      <c r="D701" s="2489"/>
      <c r="E701" s="2489"/>
      <c r="S701" s="2491"/>
      <c r="T701" s="2491"/>
      <c r="U701" s="2492"/>
    </row>
    <row r="702" spans="1:21" s="2490" customFormat="1">
      <c r="A702" s="2489"/>
      <c r="B702" s="2489"/>
      <c r="D702" s="2489"/>
      <c r="E702" s="2489"/>
      <c r="S702" s="2491"/>
      <c r="T702" s="2491"/>
      <c r="U702" s="2492"/>
    </row>
    <row r="703" spans="1:21" s="2490" customFormat="1">
      <c r="A703" s="2489"/>
      <c r="B703" s="2489"/>
      <c r="D703" s="2489"/>
      <c r="E703" s="2489"/>
      <c r="S703" s="2491"/>
      <c r="T703" s="2491"/>
      <c r="U703" s="2492"/>
    </row>
    <row r="704" spans="1:21" s="2490" customFormat="1">
      <c r="A704" s="2489"/>
      <c r="B704" s="2489"/>
      <c r="D704" s="2489"/>
      <c r="E704" s="2489"/>
      <c r="S704" s="2491"/>
      <c r="T704" s="2491"/>
      <c r="U704" s="2492"/>
    </row>
    <row r="705" spans="1:21" s="2490" customFormat="1">
      <c r="A705" s="2489"/>
      <c r="B705" s="2489"/>
      <c r="D705" s="2489"/>
      <c r="E705" s="2489"/>
      <c r="S705" s="2491"/>
      <c r="T705" s="2491"/>
      <c r="U705" s="2492"/>
    </row>
    <row r="706" spans="1:21" s="2490" customFormat="1">
      <c r="A706" s="2489"/>
      <c r="B706" s="2489"/>
      <c r="D706" s="2489"/>
      <c r="E706" s="2489"/>
      <c r="S706" s="2491"/>
      <c r="T706" s="2491"/>
      <c r="U706" s="2492"/>
    </row>
    <row r="707" spans="1:21" s="2490" customFormat="1">
      <c r="A707" s="2489"/>
      <c r="B707" s="2489"/>
      <c r="D707" s="2489"/>
      <c r="E707" s="2489"/>
      <c r="S707" s="2491"/>
      <c r="T707" s="2491"/>
      <c r="U707" s="2492"/>
    </row>
    <row r="708" spans="1:21" s="2490" customFormat="1">
      <c r="A708" s="2489"/>
      <c r="B708" s="2489"/>
      <c r="D708" s="2489"/>
      <c r="E708" s="2489"/>
      <c r="S708" s="2491"/>
      <c r="T708" s="2491"/>
      <c r="U708" s="2492"/>
    </row>
    <row r="709" spans="1:21" s="2490" customFormat="1">
      <c r="A709" s="2489"/>
      <c r="B709" s="2489"/>
      <c r="D709" s="2489"/>
      <c r="E709" s="2489"/>
      <c r="S709" s="2491"/>
      <c r="T709" s="2491"/>
      <c r="U709" s="2492"/>
    </row>
    <row r="710" spans="1:21" s="2490" customFormat="1">
      <c r="A710" s="2489"/>
      <c r="B710" s="2489"/>
      <c r="D710" s="2489"/>
      <c r="E710" s="2489"/>
      <c r="S710" s="2491"/>
      <c r="T710" s="2491"/>
      <c r="U710" s="2492"/>
    </row>
    <row r="711" spans="1:21" s="2490" customFormat="1">
      <c r="A711" s="2489"/>
      <c r="B711" s="2489"/>
      <c r="D711" s="2489"/>
      <c r="E711" s="2489"/>
      <c r="S711" s="2491"/>
      <c r="T711" s="2491"/>
      <c r="U711" s="2492"/>
    </row>
    <row r="712" spans="1:21" s="2490" customFormat="1">
      <c r="A712" s="2489"/>
      <c r="B712" s="2489"/>
      <c r="D712" s="2489"/>
      <c r="E712" s="2489"/>
      <c r="S712" s="2491"/>
      <c r="T712" s="2491"/>
      <c r="U712" s="2492"/>
    </row>
    <row r="713" spans="1:21" s="2490" customFormat="1">
      <c r="A713" s="2489"/>
      <c r="B713" s="2489"/>
      <c r="D713" s="2489"/>
      <c r="E713" s="2489"/>
      <c r="S713" s="2491"/>
      <c r="T713" s="2491"/>
      <c r="U713" s="2492"/>
    </row>
    <row r="714" spans="1:21" s="2490" customFormat="1">
      <c r="A714" s="2489"/>
      <c r="B714" s="2489"/>
      <c r="D714" s="2489"/>
      <c r="E714" s="2489"/>
      <c r="S714" s="2491"/>
      <c r="T714" s="2491"/>
      <c r="U714" s="2492"/>
    </row>
    <row r="715" spans="1:21" s="2490" customFormat="1">
      <c r="A715" s="2489"/>
      <c r="B715" s="2489"/>
      <c r="D715" s="2489"/>
      <c r="E715" s="2489"/>
      <c r="S715" s="2491"/>
      <c r="T715" s="2491"/>
      <c r="U715" s="2492"/>
    </row>
    <row r="716" spans="1:21" s="2490" customFormat="1">
      <c r="A716" s="2489"/>
      <c r="B716" s="2489"/>
      <c r="D716" s="2489"/>
      <c r="E716" s="2489"/>
      <c r="S716" s="2491"/>
      <c r="T716" s="2491"/>
      <c r="U716" s="2492"/>
    </row>
    <row r="717" spans="1:21" s="2490" customFormat="1">
      <c r="A717" s="2489"/>
      <c r="B717" s="2489"/>
      <c r="D717" s="2489"/>
      <c r="E717" s="2489"/>
      <c r="S717" s="2491"/>
      <c r="T717" s="2491"/>
      <c r="U717" s="2492"/>
    </row>
    <row r="718" spans="1:21" s="2490" customFormat="1">
      <c r="A718" s="2489"/>
      <c r="B718" s="2489"/>
      <c r="D718" s="2489"/>
      <c r="E718" s="2489"/>
      <c r="S718" s="2491"/>
      <c r="T718" s="2491"/>
      <c r="U718" s="2492"/>
    </row>
    <row r="719" spans="1:21" s="2490" customFormat="1">
      <c r="A719" s="2489"/>
      <c r="B719" s="2489"/>
      <c r="D719" s="2489"/>
      <c r="E719" s="2489"/>
      <c r="S719" s="2491"/>
      <c r="T719" s="2491"/>
      <c r="U719" s="2492"/>
    </row>
    <row r="720" spans="1:21" s="2490" customFormat="1">
      <c r="A720" s="2489"/>
      <c r="B720" s="2489"/>
      <c r="D720" s="2489"/>
      <c r="E720" s="2489"/>
      <c r="S720" s="2491"/>
      <c r="T720" s="2491"/>
      <c r="U720" s="2492"/>
    </row>
    <row r="721" spans="1:21" s="2490" customFormat="1">
      <c r="A721" s="2489"/>
      <c r="B721" s="2489"/>
      <c r="D721" s="2489"/>
      <c r="E721" s="2489"/>
      <c r="S721" s="2491"/>
      <c r="T721" s="2491"/>
      <c r="U721" s="2492"/>
    </row>
    <row r="722" spans="1:21" s="2490" customFormat="1">
      <c r="A722" s="2489"/>
      <c r="B722" s="2489"/>
      <c r="D722" s="2489"/>
      <c r="E722" s="2489"/>
      <c r="S722" s="2491"/>
      <c r="T722" s="2491"/>
      <c r="U722" s="2492"/>
    </row>
    <row r="723" spans="1:21" s="2490" customFormat="1">
      <c r="A723" s="2489"/>
      <c r="B723" s="2489"/>
      <c r="D723" s="2489"/>
      <c r="E723" s="2489"/>
      <c r="S723" s="2491"/>
      <c r="T723" s="2491"/>
      <c r="U723" s="2492"/>
    </row>
    <row r="724" spans="1:21" s="2490" customFormat="1">
      <c r="A724" s="2489"/>
      <c r="B724" s="2489"/>
      <c r="D724" s="2489"/>
      <c r="E724" s="2489"/>
      <c r="S724" s="2491"/>
      <c r="T724" s="2491"/>
      <c r="U724" s="2492"/>
    </row>
    <row r="725" spans="1:21" s="2490" customFormat="1">
      <c r="A725" s="2489"/>
      <c r="B725" s="2489"/>
      <c r="D725" s="2489"/>
      <c r="E725" s="2489"/>
      <c r="S725" s="2491"/>
      <c r="T725" s="2491"/>
      <c r="U725" s="2492"/>
    </row>
    <row r="726" spans="1:21" s="2490" customFormat="1">
      <c r="A726" s="2489"/>
      <c r="B726" s="2489"/>
      <c r="D726" s="2489"/>
      <c r="E726" s="2489"/>
      <c r="S726" s="2491"/>
      <c r="T726" s="2491"/>
      <c r="U726" s="2492"/>
    </row>
    <row r="727" spans="1:21" s="2490" customFormat="1">
      <c r="A727" s="2489"/>
      <c r="B727" s="2489"/>
      <c r="D727" s="2489"/>
      <c r="E727" s="2489"/>
      <c r="S727" s="2491"/>
      <c r="T727" s="2491"/>
      <c r="U727" s="2492"/>
    </row>
    <row r="728" spans="1:21" s="2490" customFormat="1">
      <c r="A728" s="2489"/>
      <c r="B728" s="2489"/>
      <c r="D728" s="2489"/>
      <c r="E728" s="2489"/>
      <c r="S728" s="2491"/>
      <c r="T728" s="2491"/>
      <c r="U728" s="2492"/>
    </row>
    <row r="729" spans="1:21" s="2490" customFormat="1">
      <c r="A729" s="2489"/>
      <c r="B729" s="2489"/>
      <c r="D729" s="2489"/>
      <c r="E729" s="2489"/>
      <c r="S729" s="2491"/>
      <c r="T729" s="2491"/>
      <c r="U729" s="2492"/>
    </row>
    <row r="730" spans="1:21" s="2490" customFormat="1">
      <c r="A730" s="2489"/>
      <c r="B730" s="2489"/>
      <c r="D730" s="2489"/>
      <c r="E730" s="2489"/>
      <c r="S730" s="2491"/>
      <c r="T730" s="2491"/>
      <c r="U730" s="2492"/>
    </row>
    <row r="731" spans="1:21" s="2490" customFormat="1">
      <c r="A731" s="2489"/>
      <c r="B731" s="2489"/>
      <c r="D731" s="2489"/>
      <c r="E731" s="2489"/>
      <c r="S731" s="2491"/>
      <c r="T731" s="2491"/>
      <c r="U731" s="2492"/>
    </row>
    <row r="732" spans="1:21" s="2490" customFormat="1">
      <c r="A732" s="2489"/>
      <c r="B732" s="2489"/>
      <c r="D732" s="2489"/>
      <c r="E732" s="2489"/>
      <c r="S732" s="2491"/>
      <c r="T732" s="2491"/>
      <c r="U732" s="2492"/>
    </row>
    <row r="733" spans="1:21" s="2490" customFormat="1">
      <c r="A733" s="2489"/>
      <c r="B733" s="2489"/>
      <c r="D733" s="2489"/>
      <c r="E733" s="2489"/>
      <c r="S733" s="2491"/>
      <c r="T733" s="2491"/>
      <c r="U733" s="2492"/>
    </row>
    <row r="734" spans="1:21" s="2490" customFormat="1">
      <c r="A734" s="2489"/>
      <c r="B734" s="2489"/>
      <c r="D734" s="2489"/>
      <c r="E734" s="2489"/>
      <c r="S734" s="2491"/>
      <c r="T734" s="2491"/>
      <c r="U734" s="2492"/>
    </row>
    <row r="735" spans="1:21" s="2490" customFormat="1">
      <c r="A735" s="2489"/>
      <c r="B735" s="2489"/>
      <c r="D735" s="2489"/>
      <c r="E735" s="2489"/>
      <c r="S735" s="2491"/>
      <c r="T735" s="2491"/>
      <c r="U735" s="2492"/>
    </row>
    <row r="736" spans="1:21" s="2490" customFormat="1">
      <c r="A736" s="2489"/>
      <c r="B736" s="2489"/>
      <c r="D736" s="2489"/>
      <c r="E736" s="2489"/>
      <c r="S736" s="2491"/>
      <c r="T736" s="2491"/>
      <c r="U736" s="2492"/>
    </row>
    <row r="737" spans="1:21" s="2490" customFormat="1">
      <c r="A737" s="2489"/>
      <c r="B737" s="2489"/>
      <c r="D737" s="2489"/>
      <c r="E737" s="2489"/>
      <c r="S737" s="2491"/>
      <c r="T737" s="2491"/>
      <c r="U737" s="2492"/>
    </row>
    <row r="738" spans="1:21" s="2490" customFormat="1">
      <c r="A738" s="2489"/>
      <c r="B738" s="2489"/>
      <c r="D738" s="2489"/>
      <c r="E738" s="2489"/>
      <c r="S738" s="2491"/>
      <c r="T738" s="2491"/>
      <c r="U738" s="2492"/>
    </row>
    <row r="739" spans="1:21" s="2490" customFormat="1">
      <c r="A739" s="2489"/>
      <c r="B739" s="2489"/>
      <c r="D739" s="2489"/>
      <c r="E739" s="2489"/>
      <c r="S739" s="2491"/>
      <c r="T739" s="2491"/>
      <c r="U739" s="2492"/>
    </row>
    <row r="740" spans="1:21" s="2490" customFormat="1">
      <c r="A740" s="2489"/>
      <c r="B740" s="2489"/>
      <c r="D740" s="2489"/>
      <c r="E740" s="2489"/>
      <c r="S740" s="2491"/>
      <c r="T740" s="2491"/>
      <c r="U740" s="2492"/>
    </row>
    <row r="741" spans="1:21" s="2490" customFormat="1">
      <c r="A741" s="2489"/>
      <c r="B741" s="2489"/>
      <c r="D741" s="2489"/>
      <c r="E741" s="2489"/>
      <c r="S741" s="2491"/>
      <c r="T741" s="2491"/>
      <c r="U741" s="2492"/>
    </row>
    <row r="742" spans="1:21" s="2490" customFormat="1">
      <c r="A742" s="2489"/>
      <c r="B742" s="2489"/>
      <c r="D742" s="2489"/>
      <c r="E742" s="2489"/>
      <c r="S742" s="2491"/>
      <c r="T742" s="2491"/>
      <c r="U742" s="2492"/>
    </row>
    <row r="743" spans="1:21" s="2490" customFormat="1">
      <c r="A743" s="2489"/>
      <c r="B743" s="2489"/>
      <c r="D743" s="2489"/>
      <c r="E743" s="2489"/>
      <c r="S743" s="2491"/>
      <c r="T743" s="2491"/>
      <c r="U743" s="2492"/>
    </row>
    <row r="744" spans="1:21" s="2490" customFormat="1">
      <c r="A744" s="2489"/>
      <c r="B744" s="2489"/>
      <c r="D744" s="2489"/>
      <c r="E744" s="2489"/>
      <c r="S744" s="2491"/>
      <c r="T744" s="2491"/>
      <c r="U744" s="2492"/>
    </row>
    <row r="745" spans="1:21" s="2490" customFormat="1">
      <c r="A745" s="2489"/>
      <c r="B745" s="2489"/>
      <c r="D745" s="2489"/>
      <c r="E745" s="2489"/>
      <c r="S745" s="2491"/>
      <c r="T745" s="2491"/>
      <c r="U745" s="2492"/>
    </row>
    <row r="746" spans="1:21" s="2490" customFormat="1">
      <c r="A746" s="2489"/>
      <c r="B746" s="2489"/>
      <c r="D746" s="2489"/>
      <c r="E746" s="2489"/>
      <c r="S746" s="2491"/>
      <c r="T746" s="2491"/>
      <c r="U746" s="2492"/>
    </row>
    <row r="747" spans="1:21" s="2490" customFormat="1">
      <c r="A747" s="2489"/>
      <c r="B747" s="2489"/>
      <c r="D747" s="2489"/>
      <c r="E747" s="2489"/>
      <c r="S747" s="2491"/>
      <c r="T747" s="2491"/>
      <c r="U747" s="2492"/>
    </row>
    <row r="748" spans="1:21" s="2490" customFormat="1">
      <c r="A748" s="2489"/>
      <c r="B748" s="2489"/>
      <c r="D748" s="2489"/>
      <c r="E748" s="2489"/>
      <c r="S748" s="2491"/>
      <c r="T748" s="2491"/>
      <c r="U748" s="2492"/>
    </row>
    <row r="749" spans="1:21" s="2490" customFormat="1">
      <c r="A749" s="2489"/>
      <c r="B749" s="2489"/>
      <c r="D749" s="2489"/>
      <c r="E749" s="2489"/>
      <c r="S749" s="2491"/>
      <c r="T749" s="2491"/>
      <c r="U749" s="2492"/>
    </row>
    <row r="750" spans="1:21" s="2490" customFormat="1">
      <c r="A750" s="2489"/>
      <c r="B750" s="2489"/>
      <c r="D750" s="2489"/>
      <c r="E750" s="2489"/>
      <c r="S750" s="2491"/>
      <c r="T750" s="2491"/>
      <c r="U750" s="2492"/>
    </row>
    <row r="751" spans="1:21" s="2490" customFormat="1">
      <c r="A751" s="2489"/>
      <c r="B751" s="2489"/>
      <c r="D751" s="2489"/>
      <c r="E751" s="2489"/>
      <c r="S751" s="2491"/>
      <c r="T751" s="2491"/>
      <c r="U751" s="2492"/>
    </row>
    <row r="752" spans="1:21" s="2490" customFormat="1">
      <c r="A752" s="2489"/>
      <c r="B752" s="2489"/>
      <c r="D752" s="2489"/>
      <c r="E752" s="2489"/>
      <c r="S752" s="2491"/>
      <c r="T752" s="2491"/>
      <c r="U752" s="2492"/>
    </row>
    <row r="753" spans="1:21" s="2490" customFormat="1">
      <c r="A753" s="2489"/>
      <c r="B753" s="2489"/>
      <c r="D753" s="2489"/>
      <c r="E753" s="2489"/>
      <c r="S753" s="2491"/>
      <c r="T753" s="2491"/>
      <c r="U753" s="2492"/>
    </row>
    <row r="754" spans="1:21" s="2490" customFormat="1">
      <c r="A754" s="2489"/>
      <c r="B754" s="2489"/>
      <c r="D754" s="2489"/>
      <c r="E754" s="2489"/>
      <c r="S754" s="2491"/>
      <c r="T754" s="2491"/>
      <c r="U754" s="2492"/>
    </row>
    <row r="755" spans="1:21" s="2490" customFormat="1">
      <c r="A755" s="2489"/>
      <c r="B755" s="2489"/>
      <c r="D755" s="2489"/>
      <c r="E755" s="2489"/>
      <c r="S755" s="2491"/>
      <c r="T755" s="2491"/>
      <c r="U755" s="2492"/>
    </row>
    <row r="756" spans="1:21" s="2490" customFormat="1">
      <c r="A756" s="2489"/>
      <c r="B756" s="2489"/>
      <c r="D756" s="2489"/>
      <c r="E756" s="2489"/>
      <c r="S756" s="2491"/>
      <c r="T756" s="2491"/>
      <c r="U756" s="2492"/>
    </row>
    <row r="757" spans="1:21" s="2490" customFormat="1">
      <c r="A757" s="2489"/>
      <c r="B757" s="2489"/>
      <c r="D757" s="2489"/>
      <c r="E757" s="2489"/>
      <c r="S757" s="2491"/>
      <c r="T757" s="2491"/>
      <c r="U757" s="2492"/>
    </row>
    <row r="758" spans="1:21" s="2490" customFormat="1">
      <c r="A758" s="2489"/>
      <c r="B758" s="2489"/>
      <c r="D758" s="2489"/>
      <c r="E758" s="2489"/>
      <c r="S758" s="2491"/>
      <c r="T758" s="2491"/>
      <c r="U758" s="2492"/>
    </row>
    <row r="759" spans="1:21" s="2490" customFormat="1">
      <c r="A759" s="2489"/>
      <c r="B759" s="2489"/>
      <c r="D759" s="2489"/>
      <c r="E759" s="2489"/>
      <c r="S759" s="2491"/>
      <c r="T759" s="2491"/>
      <c r="U759" s="2492"/>
    </row>
    <row r="760" spans="1:21" s="2490" customFormat="1">
      <c r="A760" s="2489"/>
      <c r="B760" s="2489"/>
      <c r="D760" s="2489"/>
      <c r="E760" s="2489"/>
      <c r="S760" s="2491"/>
      <c r="T760" s="2491"/>
      <c r="U760" s="2492"/>
    </row>
    <row r="761" spans="1:21" s="2490" customFormat="1">
      <c r="A761" s="2489"/>
      <c r="B761" s="2489"/>
      <c r="D761" s="2489"/>
      <c r="E761" s="2489"/>
      <c r="S761" s="2491"/>
      <c r="T761" s="2491"/>
      <c r="U761" s="2492"/>
    </row>
    <row r="762" spans="1:21" s="2490" customFormat="1">
      <c r="A762" s="2489"/>
      <c r="B762" s="2489"/>
      <c r="D762" s="2489"/>
      <c r="E762" s="2489"/>
      <c r="S762" s="2491"/>
      <c r="T762" s="2491"/>
      <c r="U762" s="2492"/>
    </row>
    <row r="763" spans="1:21" s="2490" customFormat="1">
      <c r="A763" s="2489"/>
      <c r="B763" s="2489"/>
      <c r="D763" s="2489"/>
      <c r="E763" s="2489"/>
      <c r="S763" s="2491"/>
      <c r="T763" s="2491"/>
      <c r="U763" s="2492"/>
    </row>
    <row r="764" spans="1:21" s="2490" customFormat="1">
      <c r="A764" s="2489"/>
      <c r="B764" s="2489"/>
      <c r="D764" s="2489"/>
      <c r="E764" s="2489"/>
      <c r="S764" s="2491"/>
      <c r="T764" s="2491"/>
      <c r="U764" s="2492"/>
    </row>
    <row r="765" spans="1:21" s="2490" customFormat="1">
      <c r="A765" s="2489"/>
      <c r="B765" s="2489"/>
      <c r="D765" s="2489"/>
      <c r="E765" s="2489"/>
      <c r="S765" s="2491"/>
      <c r="T765" s="2491"/>
      <c r="U765" s="2492"/>
    </row>
    <row r="766" spans="1:21" s="2490" customFormat="1">
      <c r="A766" s="2489"/>
      <c r="B766" s="2489"/>
      <c r="D766" s="2489"/>
      <c r="E766" s="2489"/>
      <c r="S766" s="2491"/>
      <c r="T766" s="2491"/>
      <c r="U766" s="2492"/>
    </row>
    <row r="767" spans="1:21" s="2490" customFormat="1">
      <c r="A767" s="2489"/>
      <c r="B767" s="2489"/>
      <c r="D767" s="2489"/>
      <c r="E767" s="2489"/>
      <c r="S767" s="2491"/>
      <c r="T767" s="2491"/>
      <c r="U767" s="2492"/>
    </row>
    <row r="768" spans="1:21" s="2490" customFormat="1">
      <c r="A768" s="2489"/>
      <c r="B768" s="2489"/>
      <c r="D768" s="2489"/>
      <c r="E768" s="2489"/>
      <c r="S768" s="2491"/>
      <c r="T768" s="2491"/>
      <c r="U768" s="2492"/>
    </row>
    <row r="769" spans="1:21" s="2490" customFormat="1">
      <c r="A769" s="2489"/>
      <c r="B769" s="2489"/>
      <c r="D769" s="2489"/>
      <c r="E769" s="2489"/>
      <c r="S769" s="2491"/>
      <c r="T769" s="2491"/>
      <c r="U769" s="2492"/>
    </row>
    <row r="770" spans="1:21" s="2490" customFormat="1">
      <c r="A770" s="2489"/>
      <c r="B770" s="2489"/>
      <c r="D770" s="2489"/>
      <c r="E770" s="2489"/>
      <c r="S770" s="2491"/>
      <c r="T770" s="2491"/>
      <c r="U770" s="2492"/>
    </row>
    <row r="771" spans="1:21" s="2490" customFormat="1">
      <c r="A771" s="2489"/>
      <c r="B771" s="2489"/>
      <c r="D771" s="2489"/>
      <c r="E771" s="2489"/>
      <c r="S771" s="2491"/>
      <c r="T771" s="2491"/>
      <c r="U771" s="2492"/>
    </row>
    <row r="772" spans="1:21" s="2490" customFormat="1">
      <c r="A772" s="2489"/>
      <c r="B772" s="2489"/>
      <c r="D772" s="2489"/>
      <c r="E772" s="2489"/>
      <c r="S772" s="2491"/>
      <c r="T772" s="2491"/>
      <c r="U772" s="2492"/>
    </row>
    <row r="773" spans="1:21" s="2490" customFormat="1">
      <c r="A773" s="2489"/>
      <c r="B773" s="2489"/>
      <c r="D773" s="2489"/>
      <c r="E773" s="2489"/>
      <c r="S773" s="2491"/>
      <c r="T773" s="2491"/>
      <c r="U773" s="2492"/>
    </row>
    <row r="774" spans="1:21" s="2490" customFormat="1">
      <c r="A774" s="2489"/>
      <c r="B774" s="2489"/>
      <c r="D774" s="2489"/>
      <c r="E774" s="2489"/>
      <c r="S774" s="2491"/>
      <c r="T774" s="2491"/>
      <c r="U774" s="2492"/>
    </row>
    <row r="775" spans="1:21" s="2490" customFormat="1">
      <c r="A775" s="2489"/>
      <c r="B775" s="2489"/>
      <c r="D775" s="2489"/>
      <c r="E775" s="2489"/>
      <c r="S775" s="2491"/>
      <c r="T775" s="2491"/>
      <c r="U775" s="2492"/>
    </row>
    <row r="776" spans="1:21" s="2490" customFormat="1">
      <c r="A776" s="2489"/>
      <c r="B776" s="2489"/>
      <c r="D776" s="2489"/>
      <c r="E776" s="2489"/>
      <c r="S776" s="2491"/>
      <c r="T776" s="2491"/>
      <c r="U776" s="2492"/>
    </row>
    <row r="777" spans="1:21" s="2490" customFormat="1">
      <c r="A777" s="2489"/>
      <c r="B777" s="2489"/>
      <c r="D777" s="2489"/>
      <c r="E777" s="2489"/>
      <c r="S777" s="2491"/>
      <c r="T777" s="2491"/>
      <c r="U777" s="2492"/>
    </row>
    <row r="778" spans="1:21" s="2490" customFormat="1">
      <c r="A778" s="2489"/>
      <c r="B778" s="2489"/>
      <c r="D778" s="2489"/>
      <c r="E778" s="2489"/>
      <c r="S778" s="2491"/>
      <c r="T778" s="2491"/>
      <c r="U778" s="2492"/>
    </row>
    <row r="779" spans="1:21" s="2490" customFormat="1">
      <c r="A779" s="2489"/>
      <c r="B779" s="2489"/>
      <c r="D779" s="2489"/>
      <c r="E779" s="2489"/>
      <c r="S779" s="2491"/>
      <c r="T779" s="2491"/>
      <c r="U779" s="2492"/>
    </row>
    <row r="780" spans="1:21" s="2490" customFormat="1">
      <c r="A780" s="2489"/>
      <c r="B780" s="2489"/>
      <c r="D780" s="2489"/>
      <c r="E780" s="2489"/>
      <c r="S780" s="2491"/>
      <c r="T780" s="2491"/>
      <c r="U780" s="2492"/>
    </row>
    <row r="781" spans="1:21" s="2490" customFormat="1">
      <c r="A781" s="2489"/>
      <c r="B781" s="2489"/>
      <c r="D781" s="2489"/>
      <c r="E781" s="2489"/>
      <c r="S781" s="2491"/>
      <c r="T781" s="2491"/>
      <c r="U781" s="2492"/>
    </row>
    <row r="782" spans="1:21" s="2490" customFormat="1">
      <c r="A782" s="2489"/>
      <c r="B782" s="2489"/>
      <c r="D782" s="2489"/>
      <c r="E782" s="2489"/>
      <c r="S782" s="2491"/>
      <c r="T782" s="2491"/>
      <c r="U782" s="2492"/>
    </row>
    <row r="783" spans="1:21" s="2490" customFormat="1">
      <c r="A783" s="2489"/>
      <c r="B783" s="2489"/>
      <c r="D783" s="2489"/>
      <c r="E783" s="2489"/>
      <c r="S783" s="2491"/>
      <c r="T783" s="2491"/>
      <c r="U783" s="2492"/>
    </row>
    <row r="784" spans="1:21" s="2490" customFormat="1">
      <c r="A784" s="2489"/>
      <c r="B784" s="2489"/>
      <c r="D784" s="2489"/>
      <c r="E784" s="2489"/>
      <c r="S784" s="2491"/>
      <c r="T784" s="2491"/>
      <c r="U784" s="2492"/>
    </row>
    <row r="785" spans="1:21" s="2490" customFormat="1">
      <c r="A785" s="2489"/>
      <c r="B785" s="2489"/>
      <c r="D785" s="2489"/>
      <c r="E785" s="2489"/>
      <c r="S785" s="2491"/>
      <c r="T785" s="2491"/>
      <c r="U785" s="2492"/>
    </row>
    <row r="786" spans="1:21" s="2490" customFormat="1">
      <c r="A786" s="2489"/>
      <c r="B786" s="2489"/>
      <c r="D786" s="2489"/>
      <c r="E786" s="2489"/>
      <c r="S786" s="2491"/>
      <c r="T786" s="2491"/>
      <c r="U786" s="2492"/>
    </row>
    <row r="787" spans="1:21" s="2490" customFormat="1">
      <c r="A787" s="2489"/>
      <c r="B787" s="2489"/>
      <c r="D787" s="2489"/>
      <c r="E787" s="2489"/>
      <c r="S787" s="2491"/>
      <c r="T787" s="2491"/>
      <c r="U787" s="2492"/>
    </row>
    <row r="788" spans="1:21" s="2490" customFormat="1">
      <c r="A788" s="2489"/>
      <c r="B788" s="2489"/>
      <c r="D788" s="2489"/>
      <c r="E788" s="2489"/>
      <c r="S788" s="2491"/>
      <c r="T788" s="2491"/>
      <c r="U788" s="2492"/>
    </row>
    <row r="789" spans="1:21" s="2490" customFormat="1">
      <c r="A789" s="2489"/>
      <c r="B789" s="2489"/>
      <c r="D789" s="2489"/>
      <c r="E789" s="2489"/>
      <c r="S789" s="2491"/>
      <c r="T789" s="2491"/>
      <c r="U789" s="2492"/>
    </row>
    <row r="790" spans="1:21" s="2490" customFormat="1">
      <c r="A790" s="2489"/>
      <c r="B790" s="2489"/>
      <c r="D790" s="2489"/>
      <c r="E790" s="2489"/>
      <c r="S790" s="2491"/>
      <c r="T790" s="2491"/>
      <c r="U790" s="2492"/>
    </row>
    <row r="791" spans="1:21" s="2490" customFormat="1">
      <c r="A791" s="2489"/>
      <c r="B791" s="2489"/>
      <c r="D791" s="2489"/>
      <c r="E791" s="2489"/>
      <c r="S791" s="2491"/>
      <c r="T791" s="2491"/>
      <c r="U791" s="2492"/>
    </row>
    <row r="792" spans="1:21" s="2490" customFormat="1">
      <c r="A792" s="2489"/>
      <c r="B792" s="2489"/>
      <c r="D792" s="2489"/>
      <c r="E792" s="2489"/>
      <c r="S792" s="2491"/>
      <c r="T792" s="2491"/>
      <c r="U792" s="2492"/>
    </row>
    <row r="793" spans="1:21" s="2490" customFormat="1">
      <c r="A793" s="2489"/>
      <c r="B793" s="2489"/>
      <c r="D793" s="2489"/>
      <c r="E793" s="2489"/>
      <c r="S793" s="2491"/>
      <c r="T793" s="2491"/>
      <c r="U793" s="2492"/>
    </row>
    <row r="794" spans="1:21" s="2490" customFormat="1">
      <c r="A794" s="2489"/>
      <c r="B794" s="2489"/>
      <c r="D794" s="2489"/>
      <c r="E794" s="2489"/>
      <c r="S794" s="2491"/>
      <c r="T794" s="2491"/>
      <c r="U794" s="2492"/>
    </row>
    <row r="795" spans="1:21" s="2490" customFormat="1">
      <c r="A795" s="2489"/>
      <c r="B795" s="2489"/>
      <c r="D795" s="2489"/>
      <c r="E795" s="2489"/>
      <c r="S795" s="2491"/>
      <c r="T795" s="2491"/>
      <c r="U795" s="2492"/>
    </row>
    <row r="796" spans="1:21" s="2490" customFormat="1">
      <c r="A796" s="2489"/>
      <c r="B796" s="2489"/>
      <c r="D796" s="2489"/>
      <c r="E796" s="2489"/>
      <c r="S796" s="2491"/>
      <c r="T796" s="2491"/>
      <c r="U796" s="2492"/>
    </row>
    <row r="797" spans="1:21" s="2490" customFormat="1">
      <c r="A797" s="2489"/>
      <c r="B797" s="2489"/>
      <c r="D797" s="2489"/>
      <c r="E797" s="2489"/>
      <c r="S797" s="2491"/>
      <c r="T797" s="2491"/>
      <c r="U797" s="2492"/>
    </row>
    <row r="798" spans="1:21" s="2490" customFormat="1">
      <c r="A798" s="2489"/>
      <c r="B798" s="2489"/>
      <c r="D798" s="2489"/>
      <c r="E798" s="2489"/>
      <c r="S798" s="2491"/>
      <c r="T798" s="2491"/>
      <c r="U798" s="2492"/>
    </row>
    <row r="799" spans="1:21" s="2490" customFormat="1">
      <c r="A799" s="2489"/>
      <c r="B799" s="2489"/>
      <c r="D799" s="2489"/>
      <c r="E799" s="2489"/>
      <c r="S799" s="2491"/>
      <c r="T799" s="2491"/>
      <c r="U799" s="2492"/>
    </row>
    <row r="800" spans="1:21" s="2490" customFormat="1">
      <c r="A800" s="2489"/>
      <c r="B800" s="2489"/>
      <c r="D800" s="2489"/>
      <c r="E800" s="2489"/>
      <c r="S800" s="2491"/>
      <c r="T800" s="2491"/>
      <c r="U800" s="2492"/>
    </row>
    <row r="801" spans="1:21" s="2490" customFormat="1">
      <c r="A801" s="2489"/>
      <c r="B801" s="2489"/>
      <c r="D801" s="2489"/>
      <c r="E801" s="2489"/>
      <c r="S801" s="2491"/>
      <c r="T801" s="2491"/>
      <c r="U801" s="2492"/>
    </row>
    <row r="802" spans="1:21" s="2490" customFormat="1">
      <c r="A802" s="2489"/>
      <c r="B802" s="2489"/>
      <c r="D802" s="2489"/>
      <c r="E802" s="2489"/>
      <c r="S802" s="2491"/>
      <c r="T802" s="2491"/>
      <c r="U802" s="2492"/>
    </row>
    <row r="803" spans="1:21" s="2490" customFormat="1">
      <c r="A803" s="2489"/>
      <c r="B803" s="2489"/>
      <c r="D803" s="2489"/>
      <c r="E803" s="2489"/>
      <c r="S803" s="2491"/>
      <c r="T803" s="2491"/>
      <c r="U803" s="2492"/>
    </row>
    <row r="804" spans="1:21" s="2490" customFormat="1">
      <c r="A804" s="2489"/>
      <c r="B804" s="2489"/>
      <c r="D804" s="2489"/>
      <c r="E804" s="2489"/>
      <c r="S804" s="2491"/>
      <c r="T804" s="2491"/>
      <c r="U804" s="2492"/>
    </row>
    <row r="805" spans="1:21" s="2490" customFormat="1">
      <c r="A805" s="2489"/>
      <c r="B805" s="2489"/>
      <c r="D805" s="2489"/>
      <c r="E805" s="2489"/>
      <c r="S805" s="2491"/>
      <c r="T805" s="2491"/>
      <c r="U805" s="2492"/>
    </row>
    <row r="806" spans="1:21" s="2490" customFormat="1">
      <c r="A806" s="2489"/>
      <c r="B806" s="2489"/>
      <c r="D806" s="2489"/>
      <c r="E806" s="2489"/>
      <c r="S806" s="2491"/>
      <c r="T806" s="2491"/>
      <c r="U806" s="2492"/>
    </row>
    <row r="807" spans="1:21" s="2490" customFormat="1">
      <c r="A807" s="2489"/>
      <c r="B807" s="2489"/>
      <c r="D807" s="2489"/>
      <c r="E807" s="2489"/>
      <c r="S807" s="2491"/>
      <c r="T807" s="2491"/>
      <c r="U807" s="2492"/>
    </row>
    <row r="808" spans="1:21" s="2490" customFormat="1">
      <c r="A808" s="2489"/>
      <c r="B808" s="2489"/>
      <c r="D808" s="2489"/>
      <c r="E808" s="2489"/>
      <c r="S808" s="2491"/>
      <c r="T808" s="2491"/>
      <c r="U808" s="2492"/>
    </row>
    <row r="809" spans="1:21" s="2490" customFormat="1">
      <c r="A809" s="2489"/>
      <c r="B809" s="2489"/>
      <c r="D809" s="2489"/>
      <c r="E809" s="2489"/>
      <c r="S809" s="2491"/>
      <c r="T809" s="2491"/>
      <c r="U809" s="2492"/>
    </row>
    <row r="810" spans="1:21" s="2490" customFormat="1">
      <c r="A810" s="2489"/>
      <c r="B810" s="2489"/>
      <c r="D810" s="2489"/>
      <c r="E810" s="2489"/>
      <c r="S810" s="2491"/>
      <c r="T810" s="2491"/>
      <c r="U810" s="2492"/>
    </row>
    <row r="811" spans="1:21" s="2490" customFormat="1">
      <c r="A811" s="2489"/>
      <c r="B811" s="2489"/>
      <c r="D811" s="2489"/>
      <c r="E811" s="2489"/>
      <c r="S811" s="2491"/>
      <c r="T811" s="2491"/>
      <c r="U811" s="2492"/>
    </row>
    <row r="812" spans="1:21" s="2490" customFormat="1">
      <c r="A812" s="2489"/>
      <c r="B812" s="2489"/>
      <c r="D812" s="2489"/>
      <c r="E812" s="2489"/>
      <c r="S812" s="2491"/>
      <c r="T812" s="2491"/>
      <c r="U812" s="2492"/>
    </row>
    <row r="813" spans="1:21" s="2490" customFormat="1">
      <c r="A813" s="2489"/>
      <c r="B813" s="2489"/>
      <c r="D813" s="2489"/>
      <c r="E813" s="2489"/>
      <c r="S813" s="2491"/>
      <c r="T813" s="2491"/>
      <c r="U813" s="2492"/>
    </row>
    <row r="814" spans="1:21" s="2490" customFormat="1">
      <c r="A814" s="2489"/>
      <c r="B814" s="2489"/>
      <c r="D814" s="2489"/>
      <c r="E814" s="2489"/>
      <c r="S814" s="2491"/>
      <c r="T814" s="2491"/>
      <c r="U814" s="2492"/>
    </row>
    <row r="815" spans="1:21" s="2490" customFormat="1">
      <c r="A815" s="2489"/>
      <c r="B815" s="2489"/>
      <c r="D815" s="2489"/>
      <c r="E815" s="2489"/>
      <c r="S815" s="2491"/>
      <c r="T815" s="2491"/>
      <c r="U815" s="2492"/>
    </row>
    <row r="816" spans="1:21" s="2490" customFormat="1">
      <c r="A816" s="2489"/>
      <c r="B816" s="2489"/>
      <c r="D816" s="2489"/>
      <c r="E816" s="2489"/>
      <c r="S816" s="2491"/>
      <c r="T816" s="2491"/>
      <c r="U816" s="2492"/>
    </row>
    <row r="817" spans="1:21" s="2490" customFormat="1">
      <c r="A817" s="2489"/>
      <c r="B817" s="2489"/>
      <c r="D817" s="2489"/>
      <c r="E817" s="2489"/>
      <c r="S817" s="2491"/>
      <c r="T817" s="2491"/>
      <c r="U817" s="2492"/>
    </row>
    <row r="818" spans="1:21" s="2490" customFormat="1">
      <c r="A818" s="2489"/>
      <c r="B818" s="2489"/>
      <c r="D818" s="2489"/>
      <c r="E818" s="2489"/>
      <c r="S818" s="2491"/>
      <c r="T818" s="2491"/>
      <c r="U818" s="2492"/>
    </row>
    <row r="819" spans="1:21" s="2490" customFormat="1">
      <c r="A819" s="2489"/>
      <c r="B819" s="2489"/>
      <c r="D819" s="2489"/>
      <c r="E819" s="2489"/>
      <c r="S819" s="2491"/>
      <c r="T819" s="2491"/>
      <c r="U819" s="2492"/>
    </row>
    <row r="820" spans="1:21" s="2490" customFormat="1">
      <c r="A820" s="2489"/>
      <c r="B820" s="2489"/>
      <c r="D820" s="2489"/>
      <c r="E820" s="2489"/>
      <c r="S820" s="2491"/>
      <c r="T820" s="2491"/>
      <c r="U820" s="2492"/>
    </row>
    <row r="821" spans="1:21" s="2490" customFormat="1">
      <c r="A821" s="2489"/>
      <c r="B821" s="2489"/>
      <c r="D821" s="2489"/>
      <c r="E821" s="2489"/>
      <c r="S821" s="2491"/>
      <c r="T821" s="2491"/>
      <c r="U821" s="2492"/>
    </row>
    <row r="822" spans="1:21" s="2490" customFormat="1">
      <c r="A822" s="2489"/>
      <c r="B822" s="2489"/>
      <c r="D822" s="2489"/>
      <c r="E822" s="2489"/>
      <c r="S822" s="2491"/>
      <c r="T822" s="2491"/>
      <c r="U822" s="2492"/>
    </row>
    <row r="823" spans="1:21" s="2490" customFormat="1">
      <c r="A823" s="2489"/>
      <c r="B823" s="2489"/>
      <c r="D823" s="2489"/>
      <c r="E823" s="2489"/>
      <c r="S823" s="2491"/>
      <c r="T823" s="2491"/>
      <c r="U823" s="2492"/>
    </row>
    <row r="824" spans="1:21" s="2490" customFormat="1">
      <c r="A824" s="2489"/>
      <c r="B824" s="2489"/>
      <c r="D824" s="2489"/>
      <c r="E824" s="2489"/>
      <c r="S824" s="2491"/>
      <c r="T824" s="2491"/>
      <c r="U824" s="2492"/>
    </row>
    <row r="825" spans="1:21" s="2490" customFormat="1">
      <c r="A825" s="2489"/>
      <c r="B825" s="2489"/>
      <c r="D825" s="2489"/>
      <c r="E825" s="2489"/>
      <c r="S825" s="2491"/>
      <c r="T825" s="2491"/>
      <c r="U825" s="2492"/>
    </row>
    <row r="826" spans="1:21" s="2490" customFormat="1">
      <c r="A826" s="2489"/>
      <c r="B826" s="2489"/>
      <c r="D826" s="2489"/>
      <c r="E826" s="2489"/>
      <c r="S826" s="2491"/>
      <c r="T826" s="2491"/>
      <c r="U826" s="2492"/>
    </row>
    <row r="827" spans="1:21" s="2490" customFormat="1">
      <c r="A827" s="2489"/>
      <c r="B827" s="2489"/>
      <c r="D827" s="2489"/>
      <c r="E827" s="2489"/>
      <c r="S827" s="2491"/>
      <c r="T827" s="2491"/>
      <c r="U827" s="2492"/>
    </row>
    <row r="828" spans="1:21" s="2490" customFormat="1">
      <c r="A828" s="2489"/>
      <c r="B828" s="2489"/>
      <c r="D828" s="2489"/>
      <c r="E828" s="2489"/>
      <c r="S828" s="2491"/>
      <c r="T828" s="2491"/>
      <c r="U828" s="2492"/>
    </row>
    <row r="829" spans="1:21" s="2490" customFormat="1">
      <c r="A829" s="2489"/>
      <c r="B829" s="2489"/>
      <c r="D829" s="2489"/>
      <c r="E829" s="2489"/>
      <c r="S829" s="2491"/>
      <c r="T829" s="2491"/>
      <c r="U829" s="2492"/>
    </row>
    <row r="830" spans="1:21" s="2490" customFormat="1">
      <c r="A830" s="2489"/>
      <c r="B830" s="2489"/>
      <c r="D830" s="2489"/>
      <c r="E830" s="2489"/>
      <c r="S830" s="2491"/>
      <c r="T830" s="2491"/>
      <c r="U830" s="2492"/>
    </row>
    <row r="831" spans="1:21" s="2490" customFormat="1">
      <c r="A831" s="2489"/>
      <c r="B831" s="2489"/>
      <c r="D831" s="2489"/>
      <c r="E831" s="2489"/>
      <c r="S831" s="2491"/>
      <c r="T831" s="2491"/>
      <c r="U831" s="2492"/>
    </row>
    <row r="832" spans="1:21" s="2490" customFormat="1">
      <c r="A832" s="2489"/>
      <c r="B832" s="2489"/>
      <c r="D832" s="2489"/>
      <c r="E832" s="2489"/>
      <c r="S832" s="2491"/>
      <c r="T832" s="2491"/>
      <c r="U832" s="2492"/>
    </row>
    <row r="833" spans="1:21" s="2490" customFormat="1">
      <c r="A833" s="2489"/>
      <c r="B833" s="2489"/>
      <c r="D833" s="2489"/>
      <c r="E833" s="2489"/>
      <c r="S833" s="2491"/>
      <c r="T833" s="2491"/>
      <c r="U833" s="2492"/>
    </row>
    <row r="834" spans="1:21" s="2490" customFormat="1">
      <c r="A834" s="2489"/>
      <c r="B834" s="2489"/>
      <c r="D834" s="2489"/>
      <c r="E834" s="2489"/>
      <c r="S834" s="2491"/>
      <c r="T834" s="2491"/>
      <c r="U834" s="2492"/>
    </row>
    <row r="835" spans="1:21" s="2490" customFormat="1">
      <c r="A835" s="2489"/>
      <c r="B835" s="2489"/>
      <c r="D835" s="2489"/>
      <c r="E835" s="2489"/>
      <c r="S835" s="2491"/>
      <c r="T835" s="2491"/>
      <c r="U835" s="2492"/>
    </row>
    <row r="836" spans="1:21" s="2490" customFormat="1">
      <c r="A836" s="2489"/>
      <c r="B836" s="2489"/>
      <c r="D836" s="2489"/>
      <c r="E836" s="2489"/>
      <c r="S836" s="2491"/>
      <c r="T836" s="2491"/>
      <c r="U836" s="2492"/>
    </row>
    <row r="837" spans="1:21" s="2490" customFormat="1">
      <c r="A837" s="2489"/>
      <c r="B837" s="2489"/>
      <c r="D837" s="2489"/>
      <c r="E837" s="2489"/>
      <c r="S837" s="2491"/>
      <c r="T837" s="2491"/>
      <c r="U837" s="2492"/>
    </row>
    <row r="838" spans="1:21" s="2490" customFormat="1">
      <c r="A838" s="2489"/>
      <c r="B838" s="2489"/>
      <c r="D838" s="2489"/>
      <c r="E838" s="2489"/>
      <c r="S838" s="2491"/>
      <c r="T838" s="2491"/>
      <c r="U838" s="2492"/>
    </row>
    <row r="839" spans="1:21" s="2490" customFormat="1">
      <c r="A839" s="2489"/>
      <c r="B839" s="2489"/>
      <c r="D839" s="2489"/>
      <c r="E839" s="2489"/>
      <c r="S839" s="2491"/>
      <c r="T839" s="2491"/>
      <c r="U839" s="2492"/>
    </row>
    <row r="840" spans="1:21" s="2490" customFormat="1">
      <c r="A840" s="2489"/>
      <c r="B840" s="2489"/>
      <c r="D840" s="2489"/>
      <c r="E840" s="2489"/>
      <c r="S840" s="2491"/>
      <c r="T840" s="2491"/>
      <c r="U840" s="2492"/>
    </row>
    <row r="841" spans="1:21" s="2490" customFormat="1">
      <c r="A841" s="2489"/>
      <c r="B841" s="2489"/>
      <c r="D841" s="2489"/>
      <c r="E841" s="2489"/>
      <c r="S841" s="2491"/>
      <c r="T841" s="2491"/>
      <c r="U841" s="2492"/>
    </row>
    <row r="842" spans="1:21" s="2490" customFormat="1">
      <c r="A842" s="2489"/>
      <c r="B842" s="2489"/>
      <c r="D842" s="2489"/>
      <c r="E842" s="2489"/>
      <c r="S842" s="2491"/>
      <c r="T842" s="2491"/>
      <c r="U842" s="2492"/>
    </row>
    <row r="843" spans="1:21" s="2490" customFormat="1">
      <c r="A843" s="2489"/>
      <c r="B843" s="2489"/>
      <c r="D843" s="2489"/>
      <c r="E843" s="2489"/>
      <c r="S843" s="2491"/>
      <c r="T843" s="2491"/>
      <c r="U843" s="2492"/>
    </row>
    <row r="844" spans="1:21" s="2490" customFormat="1">
      <c r="A844" s="2489"/>
      <c r="B844" s="2489"/>
      <c r="D844" s="2489"/>
      <c r="E844" s="2489"/>
      <c r="S844" s="2491"/>
      <c r="T844" s="2491"/>
      <c r="U844" s="2492"/>
    </row>
    <row r="845" spans="1:21" s="2490" customFormat="1">
      <c r="A845" s="2489"/>
      <c r="B845" s="2489"/>
      <c r="D845" s="2489"/>
      <c r="E845" s="2489"/>
      <c r="S845" s="2491"/>
      <c r="T845" s="2491"/>
      <c r="U845" s="2492"/>
    </row>
    <row r="846" spans="1:21" s="2490" customFormat="1">
      <c r="A846" s="2489"/>
      <c r="B846" s="2489"/>
      <c r="D846" s="2489"/>
      <c r="E846" s="2489"/>
      <c r="S846" s="2491"/>
      <c r="T846" s="2491"/>
      <c r="U846" s="2492"/>
    </row>
    <row r="847" spans="1:21" s="2490" customFormat="1">
      <c r="A847" s="2489"/>
      <c r="B847" s="2489"/>
      <c r="D847" s="2489"/>
      <c r="E847" s="2489"/>
      <c r="S847" s="2491"/>
      <c r="T847" s="2491"/>
      <c r="U847" s="2492"/>
    </row>
    <row r="848" spans="1:21" s="2490" customFormat="1">
      <c r="A848" s="2489"/>
      <c r="B848" s="2489"/>
      <c r="D848" s="2489"/>
      <c r="E848" s="2489"/>
      <c r="S848" s="2491"/>
      <c r="T848" s="2491"/>
      <c r="U848" s="2492"/>
    </row>
    <row r="849" spans="1:21" s="2490" customFormat="1">
      <c r="A849" s="2489"/>
      <c r="B849" s="2489"/>
      <c r="D849" s="2489"/>
      <c r="E849" s="2489"/>
      <c r="S849" s="2491"/>
      <c r="T849" s="2491"/>
      <c r="U849" s="2492"/>
    </row>
    <row r="850" spans="1:21" s="2490" customFormat="1">
      <c r="A850" s="2489"/>
      <c r="B850" s="2489"/>
      <c r="D850" s="2489"/>
      <c r="E850" s="2489"/>
      <c r="S850" s="2491"/>
      <c r="T850" s="2491"/>
      <c r="U850" s="2492"/>
    </row>
    <row r="851" spans="1:21" s="2490" customFormat="1">
      <c r="A851" s="2489"/>
      <c r="B851" s="2489"/>
      <c r="D851" s="2489"/>
      <c r="E851" s="2489"/>
      <c r="S851" s="2491"/>
      <c r="T851" s="2491"/>
      <c r="U851" s="2492"/>
    </row>
    <row r="852" spans="1:21" s="2490" customFormat="1">
      <c r="A852" s="2489"/>
      <c r="B852" s="2489"/>
      <c r="D852" s="2489"/>
      <c r="E852" s="2489"/>
      <c r="S852" s="2491"/>
      <c r="T852" s="2491"/>
      <c r="U852" s="2492"/>
    </row>
    <row r="853" spans="1:21" s="2490" customFormat="1">
      <c r="A853" s="2489"/>
      <c r="B853" s="2489"/>
      <c r="D853" s="2489"/>
      <c r="E853" s="2489"/>
      <c r="S853" s="2491"/>
      <c r="T853" s="2491"/>
      <c r="U853" s="2492"/>
    </row>
    <row r="854" spans="1:21" s="2490" customFormat="1">
      <c r="A854" s="2489"/>
      <c r="B854" s="2489"/>
      <c r="D854" s="2489"/>
      <c r="E854" s="2489"/>
      <c r="S854" s="2491"/>
      <c r="T854" s="2491"/>
      <c r="U854" s="2492"/>
    </row>
    <row r="855" spans="1:21" s="2490" customFormat="1">
      <c r="A855" s="2489"/>
      <c r="B855" s="2489"/>
      <c r="D855" s="2489"/>
      <c r="E855" s="2489"/>
      <c r="S855" s="2491"/>
      <c r="T855" s="2491"/>
      <c r="U855" s="2492"/>
    </row>
    <row r="856" spans="1:21" s="2490" customFormat="1">
      <c r="A856" s="2489"/>
      <c r="B856" s="2489"/>
      <c r="D856" s="2489"/>
      <c r="E856" s="2489"/>
      <c r="S856" s="2491"/>
      <c r="T856" s="2491"/>
      <c r="U856" s="2492"/>
    </row>
    <row r="857" spans="1:21" s="2490" customFormat="1">
      <c r="A857" s="2489"/>
      <c r="B857" s="2489"/>
      <c r="D857" s="2489"/>
      <c r="E857" s="2489"/>
      <c r="S857" s="2491"/>
      <c r="T857" s="2491"/>
      <c r="U857" s="2492"/>
    </row>
    <row r="858" spans="1:21" s="2490" customFormat="1">
      <c r="A858" s="2489"/>
      <c r="B858" s="2489"/>
      <c r="D858" s="2489"/>
      <c r="E858" s="2489"/>
      <c r="S858" s="2491"/>
      <c r="T858" s="2491"/>
      <c r="U858" s="2492"/>
    </row>
    <row r="859" spans="1:21" s="2490" customFormat="1">
      <c r="A859" s="2489"/>
      <c r="B859" s="2489"/>
      <c r="D859" s="2489"/>
      <c r="E859" s="2489"/>
      <c r="S859" s="2491"/>
      <c r="T859" s="2491"/>
      <c r="U859" s="2492"/>
    </row>
    <row r="860" spans="1:21" s="2490" customFormat="1">
      <c r="A860" s="2489"/>
      <c r="B860" s="2489"/>
      <c r="D860" s="2489"/>
      <c r="E860" s="2489"/>
      <c r="S860" s="2491"/>
      <c r="T860" s="2491"/>
      <c r="U860" s="2492"/>
    </row>
    <row r="861" spans="1:21" s="2490" customFormat="1">
      <c r="A861" s="2489"/>
      <c r="B861" s="2489"/>
      <c r="D861" s="2489"/>
      <c r="E861" s="2489"/>
      <c r="S861" s="2491"/>
      <c r="T861" s="2491"/>
      <c r="U861" s="2492"/>
    </row>
    <row r="862" spans="1:21" s="2490" customFormat="1">
      <c r="A862" s="2489"/>
      <c r="B862" s="2489"/>
      <c r="D862" s="2489"/>
      <c r="E862" s="2489"/>
      <c r="S862" s="2491"/>
      <c r="T862" s="2491"/>
      <c r="U862" s="2492"/>
    </row>
    <row r="863" spans="1:21" s="2490" customFormat="1">
      <c r="A863" s="2489"/>
      <c r="B863" s="2489"/>
      <c r="D863" s="2489"/>
      <c r="E863" s="2489"/>
      <c r="S863" s="2491"/>
      <c r="T863" s="2491"/>
      <c r="U863" s="2492"/>
    </row>
    <row r="864" spans="1:21" s="2490" customFormat="1">
      <c r="A864" s="2489"/>
      <c r="B864" s="2489"/>
      <c r="D864" s="2489"/>
      <c r="E864" s="2489"/>
      <c r="S864" s="2491"/>
      <c r="T864" s="2491"/>
      <c r="U864" s="2492"/>
    </row>
    <row r="865" spans="1:21" s="2490" customFormat="1">
      <c r="A865" s="2489"/>
      <c r="B865" s="2489"/>
      <c r="D865" s="2489"/>
      <c r="E865" s="2489"/>
      <c r="S865" s="2491"/>
      <c r="T865" s="2491"/>
      <c r="U865" s="2492"/>
    </row>
    <row r="866" spans="1:21" s="2490" customFormat="1">
      <c r="A866" s="2489"/>
      <c r="B866" s="2489"/>
      <c r="D866" s="2489"/>
      <c r="E866" s="2489"/>
      <c r="S866" s="2491"/>
      <c r="T866" s="2491"/>
      <c r="U866" s="2492"/>
    </row>
    <row r="867" spans="1:21" s="2490" customFormat="1">
      <c r="A867" s="2489"/>
      <c r="B867" s="2489"/>
      <c r="D867" s="2489"/>
      <c r="E867" s="2489"/>
      <c r="S867" s="2491"/>
      <c r="T867" s="2491"/>
      <c r="U867" s="2492"/>
    </row>
    <row r="868" spans="1:21" s="2490" customFormat="1">
      <c r="A868" s="2489"/>
      <c r="B868" s="2489"/>
      <c r="D868" s="2489"/>
      <c r="E868" s="2489"/>
      <c r="S868" s="2491"/>
      <c r="T868" s="2491"/>
      <c r="U868" s="2492"/>
    </row>
    <row r="869" spans="1:21" s="2490" customFormat="1">
      <c r="A869" s="2489"/>
      <c r="B869" s="2489"/>
      <c r="D869" s="2489"/>
      <c r="E869" s="2489"/>
      <c r="S869" s="2491"/>
      <c r="T869" s="2491"/>
      <c r="U869" s="2492"/>
    </row>
    <row r="870" spans="1:21" s="2490" customFormat="1">
      <c r="A870" s="2489"/>
      <c r="B870" s="2489"/>
      <c r="D870" s="2489"/>
      <c r="E870" s="2489"/>
      <c r="S870" s="2491"/>
      <c r="T870" s="2491"/>
      <c r="U870" s="2492"/>
    </row>
    <row r="871" spans="1:21" s="2490" customFormat="1">
      <c r="A871" s="2489"/>
      <c r="B871" s="2489"/>
      <c r="D871" s="2489"/>
      <c r="E871" s="2489"/>
      <c r="S871" s="2491"/>
      <c r="T871" s="2491"/>
      <c r="U871" s="2492"/>
    </row>
    <row r="872" spans="1:21" s="2490" customFormat="1">
      <c r="A872" s="2489"/>
      <c r="B872" s="2489"/>
      <c r="D872" s="2489"/>
      <c r="E872" s="2489"/>
      <c r="S872" s="2491"/>
      <c r="T872" s="2491"/>
      <c r="U872" s="2492"/>
    </row>
    <row r="873" spans="1:21" s="2490" customFormat="1">
      <c r="A873" s="2489"/>
      <c r="B873" s="2489"/>
      <c r="D873" s="2489"/>
      <c r="E873" s="2489"/>
      <c r="S873" s="2491"/>
      <c r="T873" s="2491"/>
      <c r="U873" s="2492"/>
    </row>
    <row r="874" spans="1:21" s="2490" customFormat="1">
      <c r="A874" s="2489"/>
      <c r="B874" s="2489"/>
      <c r="D874" s="2489"/>
      <c r="E874" s="2489"/>
      <c r="S874" s="2491"/>
      <c r="T874" s="2491"/>
      <c r="U874" s="2492"/>
    </row>
    <row r="875" spans="1:21" s="2490" customFormat="1">
      <c r="A875" s="2489"/>
      <c r="B875" s="2489"/>
      <c r="D875" s="2489"/>
      <c r="E875" s="2489"/>
      <c r="S875" s="2491"/>
      <c r="T875" s="2491"/>
      <c r="U875" s="2492"/>
    </row>
    <row r="876" spans="1:21" s="2490" customFormat="1">
      <c r="A876" s="2489"/>
      <c r="B876" s="2489"/>
      <c r="D876" s="2489"/>
      <c r="E876" s="2489"/>
      <c r="S876" s="2491"/>
      <c r="T876" s="2491"/>
      <c r="U876" s="2492"/>
    </row>
    <row r="877" spans="1:21" s="2490" customFormat="1">
      <c r="A877" s="2489"/>
      <c r="B877" s="2489"/>
      <c r="D877" s="2489"/>
      <c r="E877" s="2489"/>
      <c r="S877" s="2491"/>
      <c r="T877" s="2491"/>
      <c r="U877" s="2492"/>
    </row>
    <row r="878" spans="1:21" s="2490" customFormat="1">
      <c r="A878" s="2489"/>
      <c r="B878" s="2489"/>
      <c r="D878" s="2489"/>
      <c r="E878" s="2489"/>
      <c r="S878" s="2491"/>
      <c r="T878" s="2491"/>
      <c r="U878" s="2492"/>
    </row>
    <row r="879" spans="1:21" s="2490" customFormat="1">
      <c r="A879" s="2489"/>
      <c r="B879" s="2489"/>
      <c r="D879" s="2489"/>
      <c r="E879" s="2489"/>
      <c r="S879" s="2491"/>
      <c r="T879" s="2491"/>
      <c r="U879" s="2492"/>
    </row>
    <row r="880" spans="1:21" s="2490" customFormat="1">
      <c r="A880" s="2489"/>
      <c r="B880" s="2489"/>
      <c r="D880" s="2489"/>
      <c r="E880" s="2489"/>
      <c r="S880" s="2491"/>
      <c r="T880" s="2491"/>
      <c r="U880" s="2492"/>
    </row>
    <row r="881" spans="1:21" s="2490" customFormat="1">
      <c r="A881" s="2489"/>
      <c r="B881" s="2489"/>
      <c r="D881" s="2489"/>
      <c r="E881" s="2489"/>
      <c r="S881" s="2491"/>
      <c r="T881" s="2491"/>
      <c r="U881" s="2492"/>
    </row>
    <row r="882" spans="1:21" s="2490" customFormat="1">
      <c r="A882" s="2489"/>
      <c r="B882" s="2489"/>
      <c r="D882" s="2489"/>
      <c r="E882" s="2489"/>
      <c r="S882" s="2491"/>
      <c r="T882" s="2491"/>
      <c r="U882" s="2492"/>
    </row>
    <row r="883" spans="1:21" s="2490" customFormat="1">
      <c r="A883" s="2489"/>
      <c r="B883" s="2489"/>
      <c r="D883" s="2489"/>
      <c r="E883" s="2489"/>
      <c r="S883" s="2491"/>
      <c r="T883" s="2491"/>
      <c r="U883" s="2492"/>
    </row>
    <row r="884" spans="1:21" s="2490" customFormat="1">
      <c r="A884" s="2489"/>
      <c r="B884" s="2489"/>
      <c r="D884" s="2489"/>
      <c r="E884" s="2489"/>
      <c r="S884" s="2491"/>
      <c r="T884" s="2491"/>
      <c r="U884" s="2492"/>
    </row>
    <row r="885" spans="1:21" s="2490" customFormat="1">
      <c r="A885" s="2489"/>
      <c r="B885" s="2489"/>
      <c r="D885" s="2489"/>
      <c r="E885" s="2489"/>
      <c r="S885" s="2491"/>
      <c r="T885" s="2491"/>
      <c r="U885" s="2492"/>
    </row>
    <row r="886" spans="1:21" s="2490" customFormat="1">
      <c r="A886" s="2489"/>
      <c r="B886" s="2489"/>
      <c r="D886" s="2489"/>
      <c r="E886" s="2489"/>
      <c r="S886" s="2491"/>
      <c r="T886" s="2491"/>
      <c r="U886" s="2492"/>
    </row>
    <row r="887" spans="1:21" s="2490" customFormat="1">
      <c r="A887" s="2489"/>
      <c r="B887" s="2489"/>
      <c r="D887" s="2489"/>
      <c r="E887" s="2489"/>
      <c r="S887" s="2491"/>
      <c r="T887" s="2491"/>
      <c r="U887" s="2492"/>
    </row>
    <row r="888" spans="1:21" s="2490" customFormat="1">
      <c r="A888" s="2489"/>
      <c r="B888" s="2489"/>
      <c r="D888" s="2489"/>
      <c r="E888" s="2489"/>
      <c r="S888" s="2491"/>
      <c r="T888" s="2491"/>
      <c r="U888" s="2492"/>
    </row>
    <row r="889" spans="1:21" s="2490" customFormat="1">
      <c r="A889" s="2489"/>
      <c r="B889" s="2489"/>
      <c r="D889" s="2489"/>
      <c r="E889" s="2489"/>
      <c r="S889" s="2491"/>
      <c r="T889" s="2491"/>
      <c r="U889" s="2492"/>
    </row>
    <row r="890" spans="1:21" s="2490" customFormat="1">
      <c r="A890" s="2489"/>
      <c r="B890" s="2489"/>
      <c r="D890" s="2489"/>
      <c r="E890" s="2489"/>
      <c r="S890" s="2491"/>
      <c r="T890" s="2491"/>
      <c r="U890" s="2492"/>
    </row>
    <row r="891" spans="1:21" s="2490" customFormat="1">
      <c r="A891" s="2489"/>
      <c r="B891" s="2489"/>
      <c r="D891" s="2489"/>
      <c r="E891" s="2489"/>
      <c r="S891" s="2491"/>
      <c r="T891" s="2491"/>
      <c r="U891" s="2492"/>
    </row>
    <row r="892" spans="1:21" s="2490" customFormat="1">
      <c r="A892" s="2489"/>
      <c r="B892" s="2489"/>
      <c r="D892" s="2489"/>
      <c r="E892" s="2489"/>
      <c r="S892" s="2491"/>
      <c r="T892" s="2491"/>
      <c r="U892" s="2492"/>
    </row>
    <row r="893" spans="1:21" s="2490" customFormat="1">
      <c r="A893" s="2489"/>
      <c r="B893" s="2489"/>
      <c r="D893" s="2489"/>
      <c r="E893" s="2489"/>
      <c r="S893" s="2491"/>
      <c r="T893" s="2491"/>
      <c r="U893" s="2492"/>
    </row>
    <row r="894" spans="1:21" s="2490" customFormat="1">
      <c r="A894" s="2489"/>
      <c r="B894" s="2489"/>
      <c r="D894" s="2489"/>
      <c r="E894" s="2489"/>
      <c r="S894" s="2491"/>
      <c r="T894" s="2491"/>
      <c r="U894" s="2492"/>
    </row>
    <row r="895" spans="1:21" s="2490" customFormat="1">
      <c r="A895" s="2489"/>
      <c r="B895" s="2489"/>
      <c r="D895" s="2489"/>
      <c r="E895" s="2489"/>
      <c r="S895" s="2491"/>
      <c r="T895" s="2491"/>
      <c r="U895" s="2492"/>
    </row>
    <row r="896" spans="1:21" s="2490" customFormat="1">
      <c r="A896" s="2489"/>
      <c r="B896" s="2489"/>
      <c r="D896" s="2489"/>
      <c r="E896" s="2489"/>
      <c r="S896" s="2491"/>
      <c r="T896" s="2491"/>
      <c r="U896" s="2492"/>
    </row>
    <row r="897" spans="1:21" s="2490" customFormat="1">
      <c r="A897" s="2489"/>
      <c r="B897" s="2489"/>
      <c r="D897" s="2489"/>
      <c r="E897" s="2489"/>
      <c r="S897" s="2491"/>
      <c r="T897" s="2491"/>
      <c r="U897" s="2492"/>
    </row>
    <row r="898" spans="1:21" s="2490" customFormat="1">
      <c r="A898" s="2489"/>
      <c r="B898" s="2489"/>
      <c r="D898" s="2489"/>
      <c r="E898" s="2489"/>
      <c r="S898" s="2491"/>
      <c r="T898" s="2491"/>
      <c r="U898" s="2492"/>
    </row>
    <row r="899" spans="1:21" s="2490" customFormat="1">
      <c r="A899" s="2489"/>
      <c r="B899" s="2489"/>
      <c r="D899" s="2489"/>
      <c r="E899" s="2489"/>
      <c r="S899" s="2491"/>
      <c r="T899" s="2491"/>
      <c r="U899" s="2492"/>
    </row>
    <row r="900" spans="1:21" s="2490" customFormat="1">
      <c r="A900" s="2489"/>
      <c r="B900" s="2489"/>
      <c r="D900" s="2489"/>
      <c r="E900" s="2489"/>
      <c r="S900" s="2491"/>
      <c r="T900" s="2491"/>
      <c r="U900" s="2492"/>
    </row>
    <row r="901" spans="1:21" s="2490" customFormat="1">
      <c r="A901" s="2489"/>
      <c r="B901" s="2489"/>
      <c r="D901" s="2489"/>
      <c r="E901" s="2489"/>
      <c r="S901" s="2491"/>
      <c r="T901" s="2491"/>
      <c r="U901" s="2492"/>
    </row>
    <row r="902" spans="1:21" s="2490" customFormat="1">
      <c r="A902" s="2489"/>
      <c r="B902" s="2489"/>
      <c r="D902" s="2489"/>
      <c r="E902" s="2489"/>
      <c r="S902" s="2491"/>
      <c r="T902" s="2491"/>
      <c r="U902" s="2492"/>
    </row>
    <row r="903" spans="1:21" s="2490" customFormat="1">
      <c r="A903" s="2489"/>
      <c r="B903" s="2489"/>
      <c r="D903" s="2489"/>
      <c r="E903" s="2489"/>
      <c r="S903" s="2491"/>
      <c r="T903" s="2491"/>
      <c r="U903" s="2492"/>
    </row>
    <row r="904" spans="1:21" s="2490" customFormat="1">
      <c r="A904" s="2489"/>
      <c r="B904" s="2489"/>
      <c r="D904" s="2489"/>
      <c r="E904" s="2489"/>
      <c r="S904" s="2491"/>
      <c r="T904" s="2491"/>
      <c r="U904" s="2492"/>
    </row>
    <row r="905" spans="1:21" s="2490" customFormat="1">
      <c r="A905" s="2489"/>
      <c r="B905" s="2489"/>
      <c r="D905" s="2489"/>
      <c r="E905" s="2489"/>
      <c r="S905" s="2491"/>
      <c r="T905" s="2491"/>
      <c r="U905" s="2492"/>
    </row>
    <row r="906" spans="1:21" s="2490" customFormat="1">
      <c r="A906" s="2489"/>
      <c r="B906" s="2489"/>
      <c r="D906" s="2489"/>
      <c r="E906" s="2489"/>
      <c r="S906" s="2491"/>
      <c r="T906" s="2491"/>
      <c r="U906" s="2492"/>
    </row>
    <row r="907" spans="1:21" s="2490" customFormat="1">
      <c r="A907" s="2489"/>
      <c r="B907" s="2489"/>
      <c r="D907" s="2489"/>
      <c r="E907" s="2489"/>
      <c r="S907" s="2491"/>
      <c r="T907" s="2491"/>
      <c r="U907" s="2492"/>
    </row>
    <row r="908" spans="1:21" s="2490" customFormat="1">
      <c r="A908" s="2489"/>
      <c r="B908" s="2489"/>
      <c r="D908" s="2489"/>
      <c r="E908" s="2489"/>
      <c r="S908" s="2491"/>
      <c r="T908" s="2491"/>
      <c r="U908" s="2492"/>
    </row>
    <row r="909" spans="1:21" s="2490" customFormat="1">
      <c r="A909" s="2489"/>
      <c r="B909" s="2489"/>
      <c r="D909" s="2489"/>
      <c r="E909" s="2489"/>
      <c r="S909" s="2491"/>
      <c r="T909" s="2491"/>
      <c r="U909" s="2492"/>
    </row>
    <row r="910" spans="1:21" s="2490" customFormat="1">
      <c r="A910" s="2489"/>
      <c r="B910" s="2489"/>
      <c r="D910" s="2489"/>
      <c r="E910" s="2489"/>
      <c r="S910" s="2491"/>
      <c r="T910" s="2491"/>
      <c r="U910" s="2492"/>
    </row>
    <row r="911" spans="1:21" s="2490" customFormat="1">
      <c r="A911" s="2489"/>
      <c r="B911" s="2489"/>
      <c r="D911" s="2489"/>
      <c r="E911" s="2489"/>
      <c r="S911" s="2491"/>
      <c r="T911" s="2491"/>
      <c r="U911" s="2492"/>
    </row>
    <row r="912" spans="1:21" s="2490" customFormat="1">
      <c r="A912" s="2489"/>
      <c r="B912" s="2489"/>
      <c r="D912" s="2489"/>
      <c r="E912" s="2489"/>
      <c r="S912" s="2491"/>
      <c r="T912" s="2491"/>
      <c r="U912" s="2492"/>
    </row>
    <row r="913" spans="1:21" s="2490" customFormat="1">
      <c r="A913" s="2489"/>
      <c r="B913" s="2489"/>
      <c r="D913" s="2489"/>
      <c r="E913" s="2489"/>
      <c r="S913" s="2491"/>
      <c r="T913" s="2491"/>
      <c r="U913" s="2492"/>
    </row>
    <row r="914" spans="1:21" s="2490" customFormat="1">
      <c r="A914" s="2489"/>
      <c r="B914" s="2489"/>
      <c r="D914" s="2489"/>
      <c r="E914" s="2489"/>
      <c r="S914" s="2491"/>
      <c r="T914" s="2491"/>
      <c r="U914" s="2492"/>
    </row>
    <row r="915" spans="1:21" s="2490" customFormat="1">
      <c r="A915" s="2489"/>
      <c r="B915" s="2489"/>
      <c r="D915" s="2489"/>
      <c r="E915" s="2489"/>
      <c r="S915" s="2491"/>
      <c r="T915" s="2491"/>
      <c r="U915" s="2492"/>
    </row>
    <row r="916" spans="1:21" s="2490" customFormat="1">
      <c r="A916" s="2489"/>
      <c r="B916" s="2489"/>
      <c r="D916" s="2489"/>
      <c r="E916" s="2489"/>
      <c r="S916" s="2491"/>
      <c r="T916" s="2491"/>
      <c r="U916" s="2492"/>
    </row>
    <row r="917" spans="1:21" s="2490" customFormat="1">
      <c r="A917" s="2489"/>
      <c r="B917" s="2489"/>
      <c r="D917" s="2489"/>
      <c r="E917" s="2489"/>
      <c r="S917" s="2491"/>
      <c r="T917" s="2491"/>
      <c r="U917" s="2492"/>
    </row>
    <row r="918" spans="1:21" s="2490" customFormat="1">
      <c r="A918" s="2489"/>
      <c r="B918" s="2489"/>
      <c r="D918" s="2489"/>
      <c r="E918" s="2489"/>
      <c r="S918" s="2491"/>
      <c r="T918" s="2491"/>
      <c r="U918" s="2492"/>
    </row>
    <row r="919" spans="1:21" s="2490" customFormat="1">
      <c r="A919" s="2489"/>
      <c r="B919" s="2489"/>
      <c r="D919" s="2489"/>
      <c r="E919" s="2489"/>
      <c r="S919" s="2491"/>
      <c r="T919" s="2491"/>
      <c r="U919" s="2492"/>
    </row>
    <row r="920" spans="1:21" s="2490" customFormat="1">
      <c r="A920" s="2489"/>
      <c r="B920" s="2489"/>
      <c r="D920" s="2489"/>
      <c r="E920" s="2489"/>
      <c r="S920" s="2491"/>
      <c r="T920" s="2491"/>
      <c r="U920" s="2492"/>
    </row>
    <row r="921" spans="1:21" s="2490" customFormat="1">
      <c r="A921" s="2489"/>
      <c r="B921" s="2489"/>
      <c r="D921" s="2489"/>
      <c r="E921" s="2489"/>
      <c r="S921" s="2491"/>
      <c r="T921" s="2491"/>
      <c r="U921" s="2492"/>
    </row>
    <row r="922" spans="1:21" s="2490" customFormat="1">
      <c r="A922" s="2489"/>
      <c r="B922" s="2489"/>
      <c r="D922" s="2489"/>
      <c r="E922" s="2489"/>
      <c r="S922" s="2491"/>
      <c r="T922" s="2491"/>
      <c r="U922" s="2492"/>
    </row>
    <row r="923" spans="1:21" s="2490" customFormat="1">
      <c r="A923" s="2489"/>
      <c r="B923" s="2489"/>
      <c r="D923" s="2489"/>
      <c r="E923" s="2489"/>
      <c r="S923" s="2491"/>
      <c r="T923" s="2491"/>
      <c r="U923" s="2492"/>
    </row>
    <row r="924" spans="1:21" s="2490" customFormat="1">
      <c r="A924" s="2489"/>
      <c r="B924" s="2489"/>
      <c r="D924" s="2489"/>
      <c r="E924" s="2489"/>
      <c r="S924" s="2491"/>
      <c r="T924" s="2491"/>
      <c r="U924" s="2492"/>
    </row>
    <row r="925" spans="1:21" s="2490" customFormat="1">
      <c r="A925" s="2489"/>
      <c r="B925" s="2489"/>
      <c r="D925" s="2489"/>
      <c r="E925" s="2489"/>
      <c r="S925" s="2491"/>
      <c r="T925" s="2491"/>
      <c r="U925" s="2492"/>
    </row>
    <row r="926" spans="1:21" s="2490" customFormat="1">
      <c r="A926" s="2489"/>
      <c r="B926" s="2489"/>
      <c r="D926" s="2489"/>
      <c r="E926" s="2489"/>
      <c r="S926" s="2491"/>
      <c r="T926" s="2491"/>
      <c r="U926" s="2492"/>
    </row>
    <row r="927" spans="1:21" s="2490" customFormat="1">
      <c r="A927" s="2489"/>
      <c r="B927" s="2489"/>
      <c r="D927" s="2489"/>
      <c r="E927" s="2489"/>
      <c r="S927" s="2491"/>
      <c r="T927" s="2491"/>
      <c r="U927" s="2492"/>
    </row>
    <row r="928" spans="1:21" s="2490" customFormat="1">
      <c r="A928" s="2489"/>
      <c r="B928" s="2489"/>
      <c r="D928" s="2489"/>
      <c r="E928" s="2489"/>
      <c r="S928" s="2491"/>
      <c r="T928" s="2491"/>
      <c r="U928" s="2492"/>
    </row>
    <row r="929" spans="1:21" s="2490" customFormat="1">
      <c r="A929" s="2489"/>
      <c r="B929" s="2489"/>
      <c r="D929" s="2489"/>
      <c r="E929" s="2489"/>
      <c r="S929" s="2491"/>
      <c r="T929" s="2491"/>
      <c r="U929" s="2492"/>
    </row>
    <row r="930" spans="1:21" s="2490" customFormat="1">
      <c r="A930" s="2489"/>
      <c r="B930" s="2489"/>
      <c r="D930" s="2489"/>
      <c r="E930" s="2489"/>
      <c r="S930" s="2491"/>
      <c r="T930" s="2491"/>
      <c r="U930" s="2492"/>
    </row>
    <row r="931" spans="1:21" s="2490" customFormat="1">
      <c r="A931" s="2489"/>
      <c r="B931" s="2489"/>
      <c r="D931" s="2489"/>
      <c r="E931" s="2489"/>
      <c r="S931" s="2491"/>
      <c r="T931" s="2491"/>
      <c r="U931" s="2492"/>
    </row>
    <row r="932" spans="1:21" s="2490" customFormat="1">
      <c r="A932" s="2489"/>
      <c r="B932" s="2489"/>
      <c r="D932" s="2489"/>
      <c r="E932" s="2489"/>
      <c r="S932" s="2491"/>
      <c r="T932" s="2491"/>
      <c r="U932" s="2492"/>
    </row>
    <row r="933" spans="1:21" s="2490" customFormat="1">
      <c r="A933" s="2489"/>
      <c r="B933" s="2489"/>
      <c r="D933" s="2489"/>
      <c r="E933" s="2489"/>
      <c r="S933" s="2491"/>
      <c r="T933" s="2491"/>
      <c r="U933" s="2492"/>
    </row>
    <row r="934" spans="1:21" s="2490" customFormat="1">
      <c r="A934" s="2489"/>
      <c r="B934" s="2489"/>
      <c r="D934" s="2489"/>
      <c r="E934" s="2489"/>
      <c r="S934" s="2491"/>
      <c r="T934" s="2491"/>
      <c r="U934" s="2492"/>
    </row>
    <row r="935" spans="1:21" s="2490" customFormat="1">
      <c r="A935" s="2489"/>
      <c r="B935" s="2489"/>
      <c r="D935" s="2489"/>
      <c r="E935" s="2489"/>
      <c r="S935" s="2491"/>
      <c r="T935" s="2491"/>
      <c r="U935" s="2492"/>
    </row>
    <row r="936" spans="1:21" s="2490" customFormat="1">
      <c r="A936" s="2489"/>
      <c r="B936" s="2489"/>
      <c r="D936" s="2489"/>
      <c r="E936" s="2489"/>
      <c r="S936" s="2491"/>
      <c r="T936" s="2491"/>
      <c r="U936" s="2492"/>
    </row>
    <row r="937" spans="1:21" s="2490" customFormat="1">
      <c r="A937" s="2489"/>
      <c r="B937" s="2489"/>
      <c r="D937" s="2489"/>
      <c r="E937" s="2489"/>
      <c r="S937" s="2491"/>
      <c r="T937" s="2491"/>
      <c r="U937" s="2492"/>
    </row>
    <row r="938" spans="1:21" s="2490" customFormat="1">
      <c r="A938" s="2489"/>
      <c r="B938" s="2489"/>
      <c r="D938" s="2489"/>
      <c r="E938" s="2489"/>
      <c r="S938" s="2491"/>
      <c r="T938" s="2491"/>
      <c r="U938" s="2492"/>
    </row>
    <row r="939" spans="1:21" s="2490" customFormat="1">
      <c r="A939" s="2489"/>
      <c r="B939" s="2489"/>
      <c r="D939" s="2489"/>
      <c r="E939" s="2489"/>
      <c r="S939" s="2491"/>
      <c r="T939" s="2491"/>
      <c r="U939" s="2492"/>
    </row>
    <row r="940" spans="1:21" s="2490" customFormat="1">
      <c r="A940" s="2489"/>
      <c r="B940" s="2489"/>
      <c r="D940" s="2489"/>
      <c r="E940" s="2489"/>
      <c r="S940" s="2491"/>
      <c r="T940" s="2491"/>
      <c r="U940" s="2492"/>
    </row>
    <row r="941" spans="1:21" s="2490" customFormat="1">
      <c r="A941" s="2489"/>
      <c r="B941" s="2489"/>
      <c r="D941" s="2489"/>
      <c r="E941" s="2489"/>
      <c r="S941" s="2491"/>
      <c r="T941" s="2491"/>
      <c r="U941" s="2492"/>
    </row>
    <row r="942" spans="1:21" s="2490" customFormat="1">
      <c r="A942" s="2489"/>
      <c r="B942" s="2489"/>
      <c r="D942" s="2489"/>
      <c r="E942" s="2489"/>
      <c r="S942" s="2491"/>
      <c r="T942" s="2491"/>
      <c r="U942" s="2492"/>
    </row>
    <row r="943" spans="1:21" s="2490" customFormat="1">
      <c r="A943" s="2489"/>
      <c r="B943" s="2489"/>
      <c r="D943" s="2489"/>
      <c r="E943" s="2489"/>
      <c r="S943" s="2491"/>
      <c r="T943" s="2491"/>
      <c r="U943" s="2492"/>
    </row>
    <row r="944" spans="1:21" s="2490" customFormat="1">
      <c r="A944" s="2489"/>
      <c r="B944" s="2489"/>
      <c r="D944" s="2489"/>
      <c r="E944" s="2489"/>
      <c r="S944" s="2491"/>
      <c r="T944" s="2491"/>
      <c r="U944" s="2492"/>
    </row>
    <row r="945" spans="1:21" s="2490" customFormat="1">
      <c r="A945" s="2489"/>
      <c r="B945" s="2489"/>
      <c r="D945" s="2489"/>
      <c r="E945" s="2489"/>
      <c r="S945" s="2491"/>
      <c r="T945" s="2491"/>
      <c r="U945" s="2492"/>
    </row>
    <row r="946" spans="1:21" s="2490" customFormat="1">
      <c r="A946" s="2489"/>
      <c r="B946" s="2489"/>
      <c r="D946" s="2489"/>
      <c r="E946" s="2489"/>
      <c r="S946" s="2491"/>
      <c r="T946" s="2491"/>
      <c r="U946" s="2492"/>
    </row>
    <row r="947" spans="1:21" s="2490" customFormat="1">
      <c r="A947" s="2489"/>
      <c r="B947" s="2489"/>
      <c r="D947" s="2489"/>
      <c r="E947" s="2489"/>
      <c r="S947" s="2491"/>
      <c r="T947" s="2491"/>
      <c r="U947" s="2492"/>
    </row>
    <row r="948" spans="1:21" s="2490" customFormat="1">
      <c r="A948" s="2489"/>
      <c r="B948" s="2489"/>
      <c r="D948" s="2489"/>
      <c r="E948" s="2489"/>
      <c r="S948" s="2491"/>
      <c r="T948" s="2491"/>
      <c r="U948" s="2492"/>
    </row>
    <row r="949" spans="1:21" s="2490" customFormat="1">
      <c r="A949" s="2489"/>
      <c r="B949" s="2489"/>
      <c r="D949" s="2489"/>
      <c r="E949" s="2489"/>
      <c r="S949" s="2491"/>
      <c r="T949" s="2491"/>
      <c r="U949" s="2492"/>
    </row>
    <row r="950" spans="1:21" s="2490" customFormat="1">
      <c r="A950" s="2489"/>
      <c r="B950" s="2489"/>
      <c r="D950" s="2489"/>
      <c r="E950" s="2489"/>
      <c r="S950" s="2491"/>
      <c r="T950" s="2491"/>
      <c r="U950" s="2492"/>
    </row>
    <row r="951" spans="1:21" s="2490" customFormat="1">
      <c r="A951" s="2489"/>
      <c r="B951" s="2489"/>
      <c r="D951" s="2489"/>
      <c r="E951" s="2489"/>
      <c r="S951" s="2491"/>
      <c r="T951" s="2491"/>
      <c r="U951" s="2492"/>
    </row>
    <row r="952" spans="1:21" s="2490" customFormat="1">
      <c r="A952" s="2489"/>
      <c r="B952" s="2489"/>
      <c r="D952" s="2489"/>
      <c r="E952" s="2489"/>
      <c r="S952" s="2491"/>
      <c r="T952" s="2491"/>
      <c r="U952" s="2492"/>
    </row>
    <row r="953" spans="1:21" s="2490" customFormat="1">
      <c r="A953" s="2489"/>
      <c r="B953" s="2489"/>
      <c r="D953" s="2489"/>
      <c r="E953" s="2489"/>
      <c r="S953" s="2491"/>
      <c r="T953" s="2491"/>
      <c r="U953" s="2492"/>
    </row>
    <row r="954" spans="1:21" s="2490" customFormat="1">
      <c r="A954" s="2489"/>
      <c r="B954" s="2489"/>
      <c r="D954" s="2489"/>
      <c r="E954" s="2489"/>
      <c r="S954" s="2491"/>
      <c r="T954" s="2491"/>
      <c r="U954" s="2492"/>
    </row>
    <row r="955" spans="1:21" s="2490" customFormat="1">
      <c r="A955" s="2489"/>
      <c r="B955" s="2489"/>
      <c r="D955" s="2489"/>
      <c r="E955" s="2489"/>
      <c r="S955" s="2491"/>
      <c r="T955" s="2491"/>
      <c r="U955" s="2492"/>
    </row>
    <row r="956" spans="1:21" s="2490" customFormat="1">
      <c r="A956" s="2489"/>
      <c r="B956" s="2489"/>
      <c r="D956" s="2489"/>
      <c r="E956" s="2489"/>
      <c r="S956" s="2491"/>
      <c r="T956" s="2491"/>
      <c r="U956" s="2492"/>
    </row>
    <row r="957" spans="1:21" s="2490" customFormat="1">
      <c r="A957" s="2489"/>
      <c r="B957" s="2489"/>
      <c r="D957" s="2489"/>
      <c r="E957" s="2489"/>
      <c r="S957" s="2491"/>
      <c r="T957" s="2491"/>
      <c r="U957" s="2492"/>
    </row>
    <row r="958" spans="1:21" s="2490" customFormat="1">
      <c r="A958" s="2489"/>
      <c r="B958" s="2489"/>
      <c r="D958" s="2489"/>
      <c r="E958" s="2489"/>
      <c r="S958" s="2491"/>
      <c r="T958" s="2491"/>
      <c r="U958" s="2492"/>
    </row>
    <row r="959" spans="1:21" s="2490" customFormat="1">
      <c r="A959" s="2489"/>
      <c r="B959" s="2489"/>
      <c r="D959" s="2489"/>
      <c r="E959" s="2489"/>
      <c r="S959" s="2491"/>
      <c r="T959" s="2491"/>
      <c r="U959" s="2492"/>
    </row>
    <row r="960" spans="1:21" s="2490" customFormat="1">
      <c r="A960" s="2489"/>
      <c r="B960" s="2489"/>
      <c r="D960" s="2489"/>
      <c r="E960" s="2489"/>
      <c r="S960" s="2491"/>
      <c r="T960" s="2491"/>
      <c r="U960" s="2492"/>
    </row>
    <row r="961" spans="1:21" s="2490" customFormat="1">
      <c r="A961" s="2489"/>
      <c r="B961" s="2489"/>
      <c r="D961" s="2489"/>
      <c r="E961" s="2489"/>
      <c r="S961" s="2491"/>
      <c r="T961" s="2491"/>
      <c r="U961" s="2492"/>
    </row>
    <row r="962" spans="1:21" s="2490" customFormat="1">
      <c r="A962" s="2489"/>
      <c r="B962" s="2489"/>
      <c r="D962" s="2489"/>
      <c r="E962" s="2489"/>
      <c r="S962" s="2491"/>
      <c r="T962" s="2491"/>
      <c r="U962" s="2492"/>
    </row>
    <row r="963" spans="1:21" s="2490" customFormat="1">
      <c r="A963" s="2489"/>
      <c r="B963" s="2489"/>
      <c r="D963" s="2489"/>
      <c r="E963" s="2489"/>
      <c r="S963" s="2491"/>
      <c r="T963" s="2491"/>
      <c r="U963" s="2492"/>
    </row>
    <row r="964" spans="1:21" s="2490" customFormat="1">
      <c r="A964" s="2489"/>
      <c r="B964" s="2489"/>
      <c r="D964" s="2489"/>
      <c r="E964" s="2489"/>
      <c r="S964" s="2491"/>
      <c r="T964" s="2491"/>
      <c r="U964" s="2492"/>
    </row>
    <row r="965" spans="1:21" s="2490" customFormat="1">
      <c r="A965" s="2489"/>
      <c r="B965" s="2489"/>
      <c r="D965" s="2489"/>
      <c r="E965" s="2489"/>
      <c r="S965" s="2491"/>
      <c r="T965" s="2491"/>
      <c r="U965" s="2492"/>
    </row>
    <row r="966" spans="1:21" s="2490" customFormat="1">
      <c r="A966" s="2489"/>
      <c r="B966" s="2489"/>
      <c r="D966" s="2489"/>
      <c r="E966" s="2489"/>
      <c r="S966" s="2491"/>
      <c r="T966" s="2491"/>
      <c r="U966" s="2492"/>
    </row>
    <row r="967" spans="1:21" s="2490" customFormat="1">
      <c r="A967" s="2489"/>
      <c r="B967" s="2489"/>
      <c r="D967" s="2489"/>
      <c r="E967" s="2489"/>
      <c r="S967" s="2491"/>
      <c r="T967" s="2491"/>
      <c r="U967" s="2492"/>
    </row>
    <row r="968" spans="1:21" s="2490" customFormat="1">
      <c r="A968" s="2489"/>
      <c r="B968" s="2489"/>
      <c r="D968" s="2489"/>
      <c r="E968" s="2489"/>
      <c r="S968" s="2491"/>
      <c r="T968" s="2491"/>
      <c r="U968" s="2492"/>
    </row>
    <row r="969" spans="1:21" s="2490" customFormat="1">
      <c r="A969" s="2489"/>
      <c r="B969" s="2489"/>
      <c r="D969" s="2489"/>
      <c r="E969" s="2489"/>
      <c r="S969" s="2491"/>
      <c r="T969" s="2491"/>
      <c r="U969" s="2492"/>
    </row>
    <row r="970" spans="1:21" s="2490" customFormat="1">
      <c r="A970" s="2489"/>
      <c r="B970" s="2489"/>
      <c r="D970" s="2489"/>
      <c r="E970" s="2489"/>
      <c r="S970" s="2491"/>
      <c r="T970" s="2491"/>
      <c r="U970" s="2492"/>
    </row>
    <row r="971" spans="1:21" s="2490" customFormat="1">
      <c r="A971" s="2489"/>
      <c r="B971" s="2489"/>
      <c r="D971" s="2489"/>
      <c r="E971" s="2489"/>
      <c r="S971" s="2491"/>
      <c r="T971" s="2491"/>
      <c r="U971" s="2492"/>
    </row>
    <row r="972" spans="1:21" s="2490" customFormat="1">
      <c r="A972" s="2489"/>
      <c r="B972" s="2489"/>
      <c r="D972" s="2489"/>
      <c r="E972" s="2489"/>
      <c r="S972" s="2491"/>
      <c r="T972" s="2491"/>
      <c r="U972" s="2492"/>
    </row>
    <row r="973" spans="1:21" s="2490" customFormat="1">
      <c r="A973" s="2489"/>
      <c r="B973" s="2489"/>
      <c r="D973" s="2489"/>
      <c r="E973" s="2489"/>
      <c r="S973" s="2491"/>
      <c r="T973" s="2491"/>
      <c r="U973" s="2492"/>
    </row>
    <row r="974" spans="1:21" s="2490" customFormat="1">
      <c r="A974" s="2489"/>
      <c r="B974" s="2489"/>
      <c r="D974" s="2489"/>
      <c r="E974" s="2489"/>
      <c r="S974" s="2491"/>
      <c r="T974" s="2491"/>
      <c r="U974" s="2492"/>
    </row>
    <row r="975" spans="1:21" s="2490" customFormat="1">
      <c r="A975" s="2489"/>
      <c r="B975" s="2489"/>
      <c r="D975" s="2489"/>
      <c r="E975" s="2489"/>
      <c r="S975" s="2491"/>
      <c r="T975" s="2491"/>
      <c r="U975" s="2492"/>
    </row>
    <row r="976" spans="1:21" s="2490" customFormat="1">
      <c r="A976" s="2489"/>
      <c r="B976" s="2489"/>
      <c r="D976" s="2489"/>
      <c r="E976" s="2489"/>
      <c r="S976" s="2491"/>
      <c r="T976" s="2491"/>
      <c r="U976" s="2492"/>
    </row>
    <row r="977" spans="1:21" s="2490" customFormat="1">
      <c r="A977" s="2489"/>
      <c r="B977" s="2489"/>
      <c r="D977" s="2489"/>
      <c r="E977" s="2489"/>
      <c r="S977" s="2491"/>
      <c r="T977" s="2491"/>
      <c r="U977" s="2492"/>
    </row>
    <row r="978" spans="1:21" s="2490" customFormat="1">
      <c r="A978" s="2489"/>
      <c r="B978" s="2489"/>
      <c r="D978" s="2489"/>
      <c r="E978" s="2489"/>
      <c r="S978" s="2491"/>
      <c r="T978" s="2491"/>
      <c r="U978" s="2492"/>
    </row>
    <row r="979" spans="1:21" s="2490" customFormat="1">
      <c r="A979" s="2489"/>
      <c r="B979" s="2489"/>
      <c r="D979" s="2489"/>
      <c r="E979" s="2489"/>
      <c r="S979" s="2491"/>
      <c r="T979" s="2491"/>
      <c r="U979" s="2492"/>
    </row>
    <row r="980" spans="1:21" s="2490" customFormat="1">
      <c r="A980" s="2489"/>
      <c r="B980" s="2489"/>
      <c r="D980" s="2489"/>
      <c r="E980" s="2489"/>
      <c r="S980" s="2491"/>
      <c r="T980" s="2491"/>
      <c r="U980" s="2492"/>
    </row>
    <row r="981" spans="1:21" s="2490" customFormat="1">
      <c r="A981" s="2489"/>
      <c r="B981" s="2489"/>
      <c r="D981" s="2489"/>
      <c r="E981" s="2489"/>
      <c r="S981" s="2491"/>
      <c r="T981" s="2491"/>
      <c r="U981" s="2492"/>
    </row>
    <row r="982" spans="1:21" s="2490" customFormat="1">
      <c r="A982" s="2489"/>
      <c r="B982" s="2489"/>
      <c r="D982" s="2489"/>
      <c r="E982" s="2489"/>
      <c r="S982" s="2491"/>
      <c r="T982" s="2491"/>
      <c r="U982" s="2492"/>
    </row>
    <row r="983" spans="1:21" s="2490" customFormat="1">
      <c r="A983" s="2489"/>
      <c r="B983" s="2489"/>
      <c r="D983" s="2489"/>
      <c r="E983" s="2489"/>
      <c r="S983" s="2491"/>
      <c r="T983" s="2491"/>
      <c r="U983" s="2492"/>
    </row>
    <row r="984" spans="1:21" s="2490" customFormat="1">
      <c r="A984" s="2489"/>
      <c r="B984" s="2489"/>
      <c r="D984" s="2489"/>
      <c r="E984" s="2489"/>
      <c r="S984" s="2491"/>
      <c r="T984" s="2491"/>
      <c r="U984" s="2492"/>
    </row>
    <row r="985" spans="1:21" s="2490" customFormat="1">
      <c r="A985" s="2489"/>
      <c r="B985" s="2489"/>
      <c r="D985" s="2489"/>
      <c r="E985" s="2489"/>
      <c r="S985" s="2491"/>
      <c r="T985" s="2491"/>
      <c r="U985" s="2492"/>
    </row>
    <row r="986" spans="1:21" s="2490" customFormat="1">
      <c r="A986" s="2489"/>
      <c r="B986" s="2489"/>
      <c r="D986" s="2489"/>
      <c r="E986" s="2489"/>
      <c r="S986" s="2491"/>
      <c r="T986" s="2491"/>
      <c r="U986" s="2492"/>
    </row>
    <row r="987" spans="1:21" s="2490" customFormat="1">
      <c r="A987" s="2489"/>
      <c r="B987" s="2489"/>
      <c r="D987" s="2489"/>
      <c r="E987" s="2489"/>
      <c r="S987" s="2491"/>
      <c r="T987" s="2491"/>
      <c r="U987" s="2492"/>
    </row>
    <row r="988" spans="1:21" s="2490" customFormat="1">
      <c r="A988" s="2489"/>
      <c r="B988" s="2489"/>
      <c r="D988" s="2489"/>
      <c r="E988" s="2489"/>
      <c r="S988" s="2491"/>
      <c r="T988" s="2491"/>
      <c r="U988" s="2492"/>
    </row>
    <row r="989" spans="1:21" s="2490" customFormat="1">
      <c r="A989" s="2489"/>
      <c r="B989" s="2489"/>
      <c r="D989" s="2489"/>
      <c r="E989" s="2489"/>
      <c r="S989" s="2491"/>
      <c r="T989" s="2491"/>
      <c r="U989" s="2492"/>
    </row>
    <row r="990" spans="1:21" s="2490" customFormat="1">
      <c r="A990" s="2489"/>
      <c r="B990" s="2489"/>
      <c r="D990" s="2489"/>
      <c r="E990" s="2489"/>
      <c r="S990" s="2491"/>
      <c r="T990" s="2491"/>
      <c r="U990" s="2492"/>
    </row>
    <row r="991" spans="1:21" s="2490" customFormat="1">
      <c r="A991" s="2489"/>
      <c r="B991" s="2489"/>
      <c r="D991" s="2489"/>
      <c r="E991" s="2489"/>
      <c r="S991" s="2491"/>
      <c r="T991" s="2491"/>
      <c r="U991" s="2492"/>
    </row>
    <row r="992" spans="1:21" s="2490" customFormat="1">
      <c r="A992" s="2489"/>
      <c r="B992" s="2489"/>
      <c r="D992" s="2489"/>
      <c r="E992" s="2489"/>
      <c r="S992" s="2491"/>
      <c r="T992" s="2491"/>
      <c r="U992" s="2492"/>
    </row>
    <row r="993" spans="1:21" s="2490" customFormat="1">
      <c r="A993" s="2489"/>
      <c r="B993" s="2489"/>
      <c r="D993" s="2489"/>
      <c r="E993" s="2489"/>
      <c r="S993" s="2491"/>
      <c r="T993" s="2491"/>
      <c r="U993" s="2492"/>
    </row>
    <row r="994" spans="1:21" s="2490" customFormat="1">
      <c r="A994" s="2489"/>
      <c r="B994" s="2489"/>
      <c r="D994" s="2489"/>
      <c r="E994" s="2489"/>
      <c r="S994" s="2491"/>
      <c r="T994" s="2491"/>
      <c r="U994" s="2492"/>
    </row>
    <row r="995" spans="1:21" s="2490" customFormat="1">
      <c r="A995" s="2489"/>
      <c r="B995" s="2489"/>
      <c r="D995" s="2489"/>
      <c r="E995" s="2489"/>
      <c r="S995" s="2491"/>
      <c r="T995" s="2491"/>
      <c r="U995" s="2492"/>
    </row>
    <row r="996" spans="1:21" s="2490" customFormat="1">
      <c r="A996" s="2489"/>
      <c r="B996" s="2489"/>
      <c r="D996" s="2489"/>
      <c r="E996" s="2489"/>
      <c r="S996" s="2491"/>
      <c r="T996" s="2491"/>
      <c r="U996" s="2492"/>
    </row>
    <row r="997" spans="1:21" s="2490" customFormat="1">
      <c r="A997" s="2489"/>
      <c r="B997" s="2489"/>
      <c r="D997" s="2489"/>
      <c r="E997" s="2489"/>
      <c r="S997" s="2491"/>
      <c r="T997" s="2491"/>
      <c r="U997" s="2492"/>
    </row>
    <row r="998" spans="1:21" s="2490" customFormat="1">
      <c r="A998" s="2489"/>
      <c r="B998" s="2489"/>
      <c r="D998" s="2489"/>
      <c r="E998" s="2489"/>
      <c r="S998" s="2491"/>
      <c r="T998" s="2491"/>
      <c r="U998" s="2492"/>
    </row>
    <row r="999" spans="1:21" s="2490" customFormat="1">
      <c r="A999" s="2489"/>
      <c r="B999" s="2489"/>
      <c r="D999" s="2489"/>
      <c r="E999" s="2489"/>
      <c r="S999" s="2491"/>
      <c r="T999" s="2491"/>
      <c r="U999" s="2492"/>
    </row>
    <row r="1000" spans="1:21" s="2490" customFormat="1">
      <c r="A1000" s="2489"/>
      <c r="B1000" s="2489"/>
      <c r="D1000" s="2489"/>
      <c r="E1000" s="2489"/>
      <c r="S1000" s="2491"/>
      <c r="T1000" s="2491"/>
      <c r="U1000" s="2492"/>
    </row>
    <row r="1001" spans="1:21" s="2490" customFormat="1">
      <c r="A1001" s="2489"/>
      <c r="B1001" s="2489"/>
      <c r="D1001" s="2489"/>
      <c r="E1001" s="2489"/>
      <c r="S1001" s="2491"/>
      <c r="T1001" s="2491"/>
      <c r="U1001" s="2492"/>
    </row>
    <row r="1002" spans="1:21" s="2490" customFormat="1">
      <c r="A1002" s="2489"/>
      <c r="B1002" s="2489"/>
      <c r="D1002" s="2489"/>
      <c r="E1002" s="2489"/>
      <c r="S1002" s="2491"/>
      <c r="T1002" s="2491"/>
      <c r="U1002" s="2492"/>
    </row>
    <row r="1003" spans="1:21" s="2490" customFormat="1">
      <c r="A1003" s="2489"/>
      <c r="B1003" s="2489"/>
      <c r="D1003" s="2489"/>
      <c r="E1003" s="2489"/>
      <c r="S1003" s="2491"/>
      <c r="T1003" s="2491"/>
      <c r="U1003" s="2492"/>
    </row>
    <row r="1004" spans="1:21" s="2490" customFormat="1">
      <c r="A1004" s="2489"/>
      <c r="B1004" s="2489"/>
      <c r="D1004" s="2489"/>
      <c r="E1004" s="2489"/>
      <c r="S1004" s="2491"/>
      <c r="T1004" s="2491"/>
      <c r="U1004" s="2492"/>
    </row>
    <row r="1005" spans="1:21" s="2490" customFormat="1">
      <c r="A1005" s="2489"/>
      <c r="B1005" s="2489"/>
      <c r="D1005" s="2489"/>
      <c r="E1005" s="2489"/>
      <c r="S1005" s="2491"/>
      <c r="T1005" s="2491"/>
      <c r="U1005" s="2492"/>
    </row>
    <row r="1006" spans="1:21" s="2490" customFormat="1">
      <c r="A1006" s="2489"/>
      <c r="B1006" s="2489"/>
      <c r="D1006" s="2489"/>
      <c r="E1006" s="2489"/>
      <c r="S1006" s="2491"/>
      <c r="T1006" s="2491"/>
      <c r="U1006" s="2492"/>
    </row>
    <row r="1007" spans="1:21" s="2490" customFormat="1">
      <c r="A1007" s="2489"/>
      <c r="B1007" s="2489"/>
      <c r="D1007" s="2489"/>
      <c r="E1007" s="2489"/>
      <c r="S1007" s="2491"/>
      <c r="T1007" s="2491"/>
      <c r="U1007" s="2492"/>
    </row>
    <row r="1008" spans="1:21" s="2490" customFormat="1">
      <c r="A1008" s="2489"/>
      <c r="B1008" s="2489"/>
      <c r="D1008" s="2489"/>
      <c r="E1008" s="2489"/>
      <c r="S1008" s="2491"/>
      <c r="T1008" s="2491"/>
      <c r="U1008" s="2492"/>
    </row>
    <row r="1009" spans="1:21" s="2490" customFormat="1">
      <c r="A1009" s="2489"/>
      <c r="B1009" s="2489"/>
      <c r="D1009" s="2489"/>
      <c r="E1009" s="2489"/>
      <c r="S1009" s="2491"/>
      <c r="T1009" s="2491"/>
      <c r="U1009" s="2492"/>
    </row>
    <row r="1010" spans="1:21" s="2490" customFormat="1">
      <c r="A1010" s="2489"/>
      <c r="B1010" s="2489"/>
      <c r="D1010" s="2489"/>
      <c r="E1010" s="2489"/>
      <c r="S1010" s="2491"/>
      <c r="T1010" s="2491"/>
      <c r="U1010" s="2492"/>
    </row>
    <row r="1011" spans="1:21" s="2490" customFormat="1">
      <c r="A1011" s="2489"/>
      <c r="B1011" s="2489"/>
      <c r="D1011" s="2489"/>
      <c r="E1011" s="2489"/>
      <c r="S1011" s="2491"/>
      <c r="T1011" s="2491"/>
      <c r="U1011" s="2492"/>
    </row>
    <row r="1012" spans="1:21" s="2490" customFormat="1">
      <c r="A1012" s="2489"/>
      <c r="B1012" s="2489"/>
      <c r="D1012" s="2489"/>
      <c r="E1012" s="2489"/>
      <c r="S1012" s="2491"/>
      <c r="T1012" s="2491"/>
      <c r="U1012" s="2492"/>
    </row>
    <row r="1013" spans="1:21" s="2490" customFormat="1">
      <c r="A1013" s="2489"/>
      <c r="B1013" s="2489"/>
      <c r="D1013" s="2489"/>
      <c r="E1013" s="2489"/>
      <c r="S1013" s="2491"/>
      <c r="T1013" s="2491"/>
      <c r="U1013" s="2492"/>
    </row>
    <row r="1014" spans="1:21" s="2490" customFormat="1">
      <c r="A1014" s="2489"/>
      <c r="B1014" s="2489"/>
      <c r="D1014" s="2489"/>
      <c r="E1014" s="2489"/>
      <c r="S1014" s="2491"/>
      <c r="T1014" s="2491"/>
      <c r="U1014" s="2492"/>
    </row>
    <row r="1015" spans="1:21" s="2490" customFormat="1">
      <c r="A1015" s="2489"/>
      <c r="B1015" s="2489"/>
      <c r="D1015" s="2489"/>
      <c r="E1015" s="2489"/>
      <c r="S1015" s="2491"/>
      <c r="T1015" s="2491"/>
      <c r="U1015" s="2492"/>
    </row>
    <row r="1016" spans="1:21" s="2490" customFormat="1">
      <c r="A1016" s="2489"/>
      <c r="B1016" s="2489"/>
      <c r="D1016" s="2489"/>
      <c r="E1016" s="2489"/>
      <c r="S1016" s="2491"/>
      <c r="T1016" s="2491"/>
      <c r="U1016" s="2492"/>
    </row>
    <row r="1017" spans="1:21" s="2490" customFormat="1">
      <c r="A1017" s="2489"/>
      <c r="B1017" s="2489"/>
      <c r="D1017" s="2489"/>
      <c r="E1017" s="2489"/>
      <c r="S1017" s="2491"/>
      <c r="T1017" s="2491"/>
      <c r="U1017" s="2492"/>
    </row>
    <row r="1018" spans="1:21" s="2490" customFormat="1">
      <c r="A1018" s="2489"/>
      <c r="B1018" s="2489"/>
      <c r="D1018" s="2489"/>
      <c r="E1018" s="2489"/>
      <c r="S1018" s="2491"/>
      <c r="T1018" s="2491"/>
      <c r="U1018" s="2492"/>
    </row>
    <row r="1019" spans="1:21" s="2490" customFormat="1">
      <c r="A1019" s="2489"/>
      <c r="B1019" s="2489"/>
      <c r="D1019" s="2489"/>
      <c r="E1019" s="2489"/>
      <c r="S1019" s="2491"/>
      <c r="T1019" s="2491"/>
      <c r="U1019" s="2492"/>
    </row>
    <row r="1020" spans="1:21" s="2490" customFormat="1">
      <c r="A1020" s="2489"/>
      <c r="B1020" s="2489"/>
      <c r="D1020" s="2489"/>
      <c r="E1020" s="2489"/>
      <c r="S1020" s="2491"/>
      <c r="T1020" s="2491"/>
      <c r="U1020" s="2492"/>
    </row>
    <row r="1021" spans="1:21" s="2490" customFormat="1">
      <c r="A1021" s="2489"/>
      <c r="B1021" s="2489"/>
      <c r="D1021" s="2489"/>
      <c r="E1021" s="2489"/>
      <c r="S1021" s="2491"/>
      <c r="T1021" s="2491"/>
      <c r="U1021" s="2492"/>
    </row>
    <row r="1022" spans="1:21" s="2490" customFormat="1">
      <c r="A1022" s="2489"/>
      <c r="B1022" s="2489"/>
      <c r="D1022" s="2489"/>
      <c r="E1022" s="2489"/>
      <c r="S1022" s="2491"/>
      <c r="T1022" s="2491"/>
      <c r="U1022" s="2492"/>
    </row>
    <row r="1023" spans="1:21" s="2490" customFormat="1">
      <c r="A1023" s="2489"/>
      <c r="B1023" s="2489"/>
      <c r="D1023" s="2489"/>
      <c r="E1023" s="2489"/>
      <c r="S1023" s="2491"/>
      <c r="T1023" s="2491"/>
      <c r="U1023" s="2492"/>
    </row>
    <row r="1024" spans="1:21" s="2490" customFormat="1">
      <c r="A1024" s="2489"/>
      <c r="B1024" s="2489"/>
      <c r="D1024" s="2489"/>
      <c r="E1024" s="2489"/>
      <c r="S1024" s="2491"/>
      <c r="T1024" s="2491"/>
      <c r="U1024" s="2492"/>
    </row>
    <row r="1025" spans="1:21" s="2490" customFormat="1">
      <c r="A1025" s="2489"/>
      <c r="B1025" s="2489"/>
      <c r="D1025" s="2489"/>
      <c r="E1025" s="2489"/>
      <c r="S1025" s="2491"/>
      <c r="T1025" s="2491"/>
      <c r="U1025" s="2492"/>
    </row>
    <row r="1026" spans="1:21" s="2490" customFormat="1">
      <c r="A1026" s="2489"/>
      <c r="B1026" s="2489"/>
      <c r="D1026" s="2489"/>
      <c r="E1026" s="2489"/>
      <c r="S1026" s="2491"/>
      <c r="T1026" s="2491"/>
      <c r="U1026" s="2492"/>
    </row>
    <row r="1027" spans="1:21" s="2490" customFormat="1">
      <c r="A1027" s="2489"/>
      <c r="B1027" s="2489"/>
      <c r="D1027" s="2489"/>
      <c r="E1027" s="2489"/>
      <c r="S1027" s="2491"/>
      <c r="T1027" s="2491"/>
      <c r="U1027" s="2492"/>
    </row>
    <row r="1028" spans="1:21" s="2490" customFormat="1">
      <c r="A1028" s="2489"/>
      <c r="B1028" s="2489"/>
      <c r="D1028" s="2489"/>
      <c r="E1028" s="2489"/>
      <c r="S1028" s="2491"/>
      <c r="T1028" s="2491"/>
      <c r="U1028" s="2492"/>
    </row>
    <row r="1029" spans="1:21" s="2490" customFormat="1">
      <c r="A1029" s="2489"/>
      <c r="B1029" s="2489"/>
      <c r="D1029" s="2489"/>
      <c r="E1029" s="2489"/>
      <c r="S1029" s="2491"/>
      <c r="T1029" s="2491"/>
      <c r="U1029" s="2492"/>
    </row>
  </sheetData>
  <sheetProtection formatRows="0" sort="0" autoFilter="0"/>
  <mergeCells count="10">
    <mergeCell ref="B7:E7"/>
    <mergeCell ref="B8:E8"/>
    <mergeCell ref="B9:E9"/>
    <mergeCell ref="A24:K24"/>
    <mergeCell ref="A1:E1"/>
    <mergeCell ref="B2:E2"/>
    <mergeCell ref="B3:E3"/>
    <mergeCell ref="B4:E4"/>
    <mergeCell ref="B5:E5"/>
    <mergeCell ref="B6:E6"/>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list" allowBlank="1" showInputMessage="1" showErrorMessage="1" sqref="B26:B49">
      <formula1>$M$2:$M$3</formula1>
    </dataValidation>
  </dataValidations>
  <pageMargins left="0.75" right="0.75" top="0.74" bottom="1" header="1.37" footer="0.5"/>
  <pageSetup paperSize="9" scale="32"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0">
    <tabColor theme="3" tint="0.59999389629810485"/>
  </sheetPr>
  <dimension ref="A1:E946"/>
  <sheetViews>
    <sheetView showGridLines="0" zoomScaleNormal="100" zoomScaleSheetLayoutView="100" workbookViewId="0">
      <selection sqref="A1:XFD1048576"/>
    </sheetView>
  </sheetViews>
  <sheetFormatPr defaultColWidth="9.140625" defaultRowHeight="12.75"/>
  <cols>
    <col min="1" max="1" width="20" style="1661" customWidth="1"/>
    <col min="2" max="2" width="8.28515625" style="1660" customWidth="1"/>
    <col min="3" max="3" width="80" style="1659" customWidth="1"/>
    <col min="4" max="4" width="21.42578125" style="1662" customWidth="1"/>
    <col min="5" max="5" width="51" style="1661" customWidth="1"/>
    <col min="6" max="16384" width="9.140625" style="1661"/>
  </cols>
  <sheetData>
    <row r="1" spans="1:5">
      <c r="A1" s="2860" t="s">
        <v>29</v>
      </c>
      <c r="B1" s="2860"/>
      <c r="C1" s="2860"/>
    </row>
    <row r="2" spans="1:5">
      <c r="A2" s="1267" t="s">
        <v>30</v>
      </c>
      <c r="B2" s="2901" t="s">
        <v>1469</v>
      </c>
      <c r="C2" s="2901"/>
    </row>
    <row r="3" spans="1:5">
      <c r="A3" s="1267" t="s">
        <v>31</v>
      </c>
      <c r="B3" s="2911" t="s">
        <v>1106</v>
      </c>
      <c r="C3" s="2911"/>
    </row>
    <row r="4" spans="1:5">
      <c r="A4" s="1267" t="s">
        <v>32</v>
      </c>
      <c r="B4" s="2901">
        <v>3</v>
      </c>
      <c r="C4" s="2901"/>
    </row>
    <row r="5" spans="1:5">
      <c r="A5" s="1267" t="s">
        <v>33</v>
      </c>
      <c r="B5" s="2901"/>
      <c r="C5" s="2901"/>
    </row>
    <row r="6" spans="1:5">
      <c r="A6" s="1267" t="s">
        <v>34</v>
      </c>
      <c r="B6" s="2901"/>
      <c r="C6" s="2901"/>
    </row>
    <row r="7" spans="1:5">
      <c r="A7" s="1267" t="s">
        <v>35</v>
      </c>
      <c r="B7" s="2901"/>
      <c r="C7" s="2901"/>
      <c r="E7" s="2483"/>
    </row>
    <row r="8" spans="1:5">
      <c r="A8" s="1267" t="s">
        <v>36</v>
      </c>
      <c r="B8" s="2902"/>
      <c r="C8" s="2902"/>
      <c r="E8" s="2510"/>
    </row>
    <row r="9" spans="1:5" ht="15.75">
      <c r="A9" s="1267" t="s">
        <v>198</v>
      </c>
      <c r="B9" s="3324"/>
      <c r="C9" s="3325"/>
    </row>
    <row r="11" spans="1:5">
      <c r="A11" s="2511" t="s">
        <v>2549</v>
      </c>
      <c r="B11" s="2512"/>
      <c r="C11" s="2513"/>
    </row>
    <row r="12" spans="1:5">
      <c r="A12" s="3346" t="s">
        <v>3767</v>
      </c>
      <c r="B12" s="3346"/>
      <c r="C12" s="3346"/>
    </row>
    <row r="13" spans="1:5" s="2515" customFormat="1">
      <c r="A13" s="3346" t="s">
        <v>3768</v>
      </c>
      <c r="B13" s="3346"/>
      <c r="C13" s="3346"/>
      <c r="D13" s="2514"/>
    </row>
    <row r="14" spans="1:5">
      <c r="A14" s="2516" t="s">
        <v>3769</v>
      </c>
      <c r="B14" s="2517"/>
      <c r="C14" s="2517"/>
    </row>
    <row r="15" spans="1:5">
      <c r="A15" s="2516" t="s">
        <v>3770</v>
      </c>
      <c r="B15" s="2517"/>
      <c r="C15" s="2517"/>
    </row>
    <row r="16" spans="1:5">
      <c r="A16" s="2518" t="s">
        <v>3771</v>
      </c>
      <c r="B16" s="2519"/>
      <c r="C16" s="2520"/>
    </row>
    <row r="17" spans="1:5">
      <c r="A17" s="2521" t="s">
        <v>3772</v>
      </c>
      <c r="B17" s="2519"/>
      <c r="C17" s="2520"/>
    </row>
    <row r="18" spans="1:5" ht="13.5" thickBot="1">
      <c r="A18" s="1480"/>
    </row>
    <row r="19" spans="1:5" ht="39" thickBot="1">
      <c r="A19" s="1481" t="s">
        <v>1470</v>
      </c>
      <c r="B19" s="1482" t="s">
        <v>1471</v>
      </c>
      <c r="C19" s="1483" t="s">
        <v>2550</v>
      </c>
      <c r="D19" s="1484" t="s">
        <v>1472</v>
      </c>
      <c r="E19" s="1485" t="s">
        <v>1473</v>
      </c>
    </row>
    <row r="20" spans="1:5" ht="13.5" thickBot="1">
      <c r="A20" s="1486">
        <v>1</v>
      </c>
      <c r="B20" s="1487"/>
      <c r="C20" s="1488" t="s">
        <v>1474</v>
      </c>
      <c r="D20" s="1489">
        <f>SUM(D21,D27,D33,D41,D50,D70,D73)</f>
        <v>0</v>
      </c>
      <c r="E20" s="580"/>
    </row>
    <row r="21" spans="1:5" ht="13.5" thickBot="1">
      <c r="A21" s="1490">
        <v>10</v>
      </c>
      <c r="B21" s="1491"/>
      <c r="C21" s="1492" t="s">
        <v>1051</v>
      </c>
      <c r="D21" s="583">
        <f>SUM(D22:D26)</f>
        <v>0</v>
      </c>
      <c r="E21" s="581"/>
    </row>
    <row r="22" spans="1:5">
      <c r="A22" s="1493">
        <v>100</v>
      </c>
      <c r="B22" s="1494"/>
      <c r="C22" s="1495" t="s">
        <v>1475</v>
      </c>
      <c r="D22" s="1496"/>
      <c r="E22" s="1497"/>
    </row>
    <row r="23" spans="1:5">
      <c r="A23" s="1498">
        <v>101</v>
      </c>
      <c r="B23" s="1499"/>
      <c r="C23" s="1987" t="s">
        <v>1057</v>
      </c>
      <c r="D23" s="584"/>
      <c r="E23" s="1988"/>
    </row>
    <row r="24" spans="1:5">
      <c r="A24" s="1498">
        <v>102</v>
      </c>
      <c r="B24" s="1499"/>
      <c r="C24" s="1987" t="s">
        <v>1476</v>
      </c>
      <c r="D24" s="584"/>
      <c r="E24" s="1988"/>
    </row>
    <row r="25" spans="1:5">
      <c r="A25" s="1498">
        <v>103</v>
      </c>
      <c r="B25" s="1499"/>
      <c r="C25" s="1987" t="s">
        <v>1477</v>
      </c>
      <c r="D25" s="584"/>
      <c r="E25" s="1988"/>
    </row>
    <row r="26" spans="1:5" ht="13.5" thickBot="1">
      <c r="A26" s="1498">
        <v>108</v>
      </c>
      <c r="B26" s="1499"/>
      <c r="C26" s="1987" t="s">
        <v>1478</v>
      </c>
      <c r="D26" s="584"/>
      <c r="E26" s="1988"/>
    </row>
    <row r="27" spans="1:5" ht="13.5" thickBot="1">
      <c r="A27" s="1490">
        <v>11</v>
      </c>
      <c r="B27" s="1491"/>
      <c r="C27" s="1492" t="s">
        <v>1479</v>
      </c>
      <c r="D27" s="583">
        <f>SUM(D28:D32)</f>
        <v>0</v>
      </c>
      <c r="E27" s="581"/>
    </row>
    <row r="28" spans="1:5">
      <c r="A28" s="1498">
        <v>110</v>
      </c>
      <c r="B28" s="1499"/>
      <c r="C28" s="1987" t="s">
        <v>1480</v>
      </c>
      <c r="D28" s="584"/>
      <c r="E28" s="1988"/>
    </row>
    <row r="29" spans="1:5">
      <c r="A29" s="1498">
        <v>111</v>
      </c>
      <c r="B29" s="1499"/>
      <c r="C29" s="1987" t="s">
        <v>1481</v>
      </c>
      <c r="D29" s="584"/>
      <c r="E29" s="1988"/>
    </row>
    <row r="30" spans="1:5">
      <c r="A30" s="1498">
        <v>112</v>
      </c>
      <c r="B30" s="1499"/>
      <c r="C30" s="1987" t="s">
        <v>1482</v>
      </c>
      <c r="D30" s="584"/>
      <c r="E30" s="1988"/>
    </row>
    <row r="31" spans="1:5">
      <c r="A31" s="1498">
        <v>118</v>
      </c>
      <c r="B31" s="1499"/>
      <c r="C31" s="1987" t="s">
        <v>1483</v>
      </c>
      <c r="D31" s="584"/>
      <c r="E31" s="1988"/>
    </row>
    <row r="32" spans="1:5" ht="13.5" thickBot="1">
      <c r="A32" s="1498">
        <v>119</v>
      </c>
      <c r="B32" s="1499"/>
      <c r="C32" s="1987" t="s">
        <v>1484</v>
      </c>
      <c r="D32" s="584"/>
      <c r="E32" s="1988"/>
    </row>
    <row r="33" spans="1:5" ht="13.5" thickBot="1">
      <c r="A33" s="1490">
        <v>12</v>
      </c>
      <c r="B33" s="1491"/>
      <c r="C33" s="1492" t="s">
        <v>1485</v>
      </c>
      <c r="D33" s="583">
        <f>SUM(D34:D40)</f>
        <v>0</v>
      </c>
      <c r="E33" s="581"/>
    </row>
    <row r="34" spans="1:5">
      <c r="A34" s="1498">
        <v>120</v>
      </c>
      <c r="B34" s="1499"/>
      <c r="C34" s="1987" t="s">
        <v>1486</v>
      </c>
      <c r="D34" s="584"/>
      <c r="E34" s="1988"/>
    </row>
    <row r="35" spans="1:5">
      <c r="A35" s="1498">
        <v>121</v>
      </c>
      <c r="B35" s="1499"/>
      <c r="C35" s="1987" t="s">
        <v>1487</v>
      </c>
      <c r="D35" s="584"/>
      <c r="E35" s="1988"/>
    </row>
    <row r="36" spans="1:5">
      <c r="A36" s="1498">
        <v>122</v>
      </c>
      <c r="B36" s="1499"/>
      <c r="C36" s="1987" t="s">
        <v>1488</v>
      </c>
      <c r="D36" s="584"/>
      <c r="E36" s="1988"/>
    </row>
    <row r="37" spans="1:5">
      <c r="A37" s="1498">
        <v>126</v>
      </c>
      <c r="B37" s="1499"/>
      <c r="C37" s="1987" t="s">
        <v>1489</v>
      </c>
      <c r="D37" s="584"/>
      <c r="E37" s="1988"/>
    </row>
    <row r="38" spans="1:5">
      <c r="A38" s="1498">
        <v>127</v>
      </c>
      <c r="B38" s="1499"/>
      <c r="C38" s="1987" t="s">
        <v>1490</v>
      </c>
      <c r="D38" s="1500"/>
      <c r="E38" s="1988"/>
    </row>
    <row r="39" spans="1:5">
      <c r="A39" s="1498">
        <v>128</v>
      </c>
      <c r="B39" s="1499"/>
      <c r="C39" s="1987" t="s">
        <v>1491</v>
      </c>
      <c r="D39" s="584"/>
      <c r="E39" s="1988"/>
    </row>
    <row r="40" spans="1:5" ht="13.5" thickBot="1">
      <c r="A40" s="1498">
        <v>129</v>
      </c>
      <c r="B40" s="1499"/>
      <c r="C40" s="1987" t="s">
        <v>1492</v>
      </c>
      <c r="D40" s="584"/>
      <c r="E40" s="1988"/>
    </row>
    <row r="41" spans="1:5" ht="13.5" thickBot="1">
      <c r="A41" s="1490">
        <v>13</v>
      </c>
      <c r="B41" s="1491"/>
      <c r="C41" s="1492" t="s">
        <v>1107</v>
      </c>
      <c r="D41" s="583">
        <f>SUM(D42:D49)</f>
        <v>0</v>
      </c>
      <c r="E41" s="581"/>
    </row>
    <row r="42" spans="1:5">
      <c r="A42" s="1498">
        <v>131</v>
      </c>
      <c r="B42" s="1499"/>
      <c r="C42" s="1987" t="s">
        <v>1493</v>
      </c>
      <c r="D42" s="584"/>
      <c r="E42" s="1988"/>
    </row>
    <row r="43" spans="1:5">
      <c r="A43" s="1498">
        <v>132</v>
      </c>
      <c r="B43" s="1499"/>
      <c r="C43" s="1987" t="s">
        <v>1494</v>
      </c>
      <c r="D43" s="584"/>
      <c r="E43" s="1988"/>
    </row>
    <row r="44" spans="1:5">
      <c r="A44" s="1498">
        <v>133</v>
      </c>
      <c r="B44" s="1499"/>
      <c r="C44" s="1987" t="s">
        <v>1495</v>
      </c>
      <c r="D44" s="584"/>
      <c r="E44" s="1988"/>
    </row>
    <row r="45" spans="1:5">
      <c r="A45" s="1498">
        <v>135</v>
      </c>
      <c r="B45" s="1499"/>
      <c r="C45" s="1987" t="s">
        <v>1496</v>
      </c>
      <c r="D45" s="584"/>
      <c r="E45" s="1988"/>
    </row>
    <row r="46" spans="1:5">
      <c r="A46" s="1498">
        <v>136</v>
      </c>
      <c r="B46" s="1499"/>
      <c r="C46" s="1987" t="s">
        <v>1497</v>
      </c>
      <c r="D46" s="584"/>
      <c r="E46" s="1988"/>
    </row>
    <row r="47" spans="1:5">
      <c r="A47" s="1498">
        <v>137</v>
      </c>
      <c r="B47" s="1499"/>
      <c r="C47" s="1987" t="s">
        <v>1498</v>
      </c>
      <c r="D47" s="584"/>
      <c r="E47" s="1988"/>
    </row>
    <row r="48" spans="1:5">
      <c r="A48" s="1498">
        <v>138</v>
      </c>
      <c r="B48" s="1499"/>
      <c r="C48" s="1987" t="s">
        <v>1499</v>
      </c>
      <c r="D48" s="584"/>
      <c r="E48" s="1988"/>
    </row>
    <row r="49" spans="1:5" ht="13.5" thickBot="1">
      <c r="A49" s="1498">
        <v>139</v>
      </c>
      <c r="B49" s="1499"/>
      <c r="C49" s="1987" t="s">
        <v>1500</v>
      </c>
      <c r="D49" s="584"/>
      <c r="E49" s="1988"/>
    </row>
    <row r="50" spans="1:5" ht="13.5" thickBot="1">
      <c r="A50" s="1490">
        <v>15</v>
      </c>
      <c r="B50" s="1491"/>
      <c r="C50" s="1492" t="s">
        <v>1501</v>
      </c>
      <c r="D50" s="583">
        <f>SUM(D51:D54,D67:D69)</f>
        <v>0</v>
      </c>
      <c r="E50" s="581"/>
    </row>
    <row r="51" spans="1:5">
      <c r="A51" s="1498">
        <v>150</v>
      </c>
      <c r="B51" s="1499"/>
      <c r="C51" s="1987" t="s">
        <v>1502</v>
      </c>
      <c r="D51" s="584"/>
      <c r="E51" s="1988"/>
    </row>
    <row r="52" spans="1:5">
      <c r="A52" s="1498">
        <v>151</v>
      </c>
      <c r="B52" s="1499"/>
      <c r="C52" s="1987" t="s">
        <v>1503</v>
      </c>
      <c r="D52" s="584"/>
      <c r="E52" s="1988"/>
    </row>
    <row r="53" spans="1:5">
      <c r="A53" s="1498">
        <v>152</v>
      </c>
      <c r="B53" s="1499"/>
      <c r="C53" s="1987" t="s">
        <v>1504</v>
      </c>
      <c r="D53" s="584"/>
      <c r="E53" s="1988"/>
    </row>
    <row r="54" spans="1:5">
      <c r="A54" s="1498">
        <v>153</v>
      </c>
      <c r="B54" s="1499"/>
      <c r="C54" s="1987" t="s">
        <v>1505</v>
      </c>
      <c r="D54" s="584">
        <f>SUM(D55:D56,D61:D62)</f>
        <v>0</v>
      </c>
      <c r="E54" s="1988"/>
    </row>
    <row r="55" spans="1:5">
      <c r="A55" s="1498"/>
      <c r="B55" s="1499" t="s">
        <v>1506</v>
      </c>
      <c r="C55" s="1989" t="s">
        <v>1507</v>
      </c>
      <c r="D55" s="584"/>
      <c r="E55" s="1988"/>
    </row>
    <row r="56" spans="1:5">
      <c r="A56" s="1498"/>
      <c r="B56" s="1499" t="s">
        <v>1508</v>
      </c>
      <c r="C56" s="1989" t="s">
        <v>2551</v>
      </c>
      <c r="D56" s="584">
        <f>SUM(D57:D60)</f>
        <v>0</v>
      </c>
      <c r="E56" s="1988"/>
    </row>
    <row r="57" spans="1:5">
      <c r="A57" s="1498"/>
      <c r="B57" s="1499" t="s">
        <v>1509</v>
      </c>
      <c r="C57" s="1990" t="s">
        <v>2552</v>
      </c>
      <c r="D57" s="584"/>
      <c r="E57" s="1988"/>
    </row>
    <row r="58" spans="1:5">
      <c r="A58" s="1498"/>
      <c r="B58" s="1499" t="s">
        <v>1511</v>
      </c>
      <c r="C58" s="1990" t="s">
        <v>1512</v>
      </c>
      <c r="D58" s="584"/>
      <c r="E58" s="1988"/>
    </row>
    <row r="59" spans="1:5">
      <c r="A59" s="1498"/>
      <c r="B59" s="1499" t="s">
        <v>1513</v>
      </c>
      <c r="C59" s="1990" t="s">
        <v>1516</v>
      </c>
      <c r="D59" s="584"/>
      <c r="E59" s="1988"/>
    </row>
    <row r="60" spans="1:5">
      <c r="A60" s="1498"/>
      <c r="B60" s="1499" t="s">
        <v>1515</v>
      </c>
      <c r="C60" s="1990" t="s">
        <v>2553</v>
      </c>
      <c r="D60" s="584"/>
      <c r="E60" s="1988"/>
    </row>
    <row r="61" spans="1:5">
      <c r="A61" s="1498"/>
      <c r="B61" s="1499" t="s">
        <v>1518</v>
      </c>
      <c r="C61" s="1989" t="s">
        <v>1521</v>
      </c>
      <c r="D61" s="584"/>
      <c r="E61" s="1988"/>
    </row>
    <row r="62" spans="1:5">
      <c r="A62" s="1498"/>
      <c r="B62" s="1499" t="s">
        <v>1520</v>
      </c>
      <c r="C62" s="1989" t="s">
        <v>2554</v>
      </c>
      <c r="D62" s="584">
        <f>SUM(D63:D66)</f>
        <v>0</v>
      </c>
      <c r="E62" s="1988"/>
    </row>
    <row r="63" spans="1:5">
      <c r="A63" s="1498"/>
      <c r="B63" s="1499" t="s">
        <v>1907</v>
      </c>
      <c r="C63" s="1990" t="s">
        <v>1512</v>
      </c>
      <c r="D63" s="584"/>
      <c r="E63" s="1988"/>
    </row>
    <row r="64" spans="1:5">
      <c r="A64" s="1498"/>
      <c r="B64" s="1499" t="s">
        <v>1909</v>
      </c>
      <c r="C64" s="1990" t="s">
        <v>1516</v>
      </c>
      <c r="D64" s="584"/>
      <c r="E64" s="1988"/>
    </row>
    <row r="65" spans="1:5">
      <c r="A65" s="1498"/>
      <c r="B65" s="1499" t="s">
        <v>1911</v>
      </c>
      <c r="C65" s="1990" t="s">
        <v>2553</v>
      </c>
      <c r="D65" s="584"/>
      <c r="E65" s="1988"/>
    </row>
    <row r="66" spans="1:5">
      <c r="A66" s="1498"/>
      <c r="B66" s="1499" t="s">
        <v>1913</v>
      </c>
      <c r="C66" s="1990" t="s">
        <v>131</v>
      </c>
      <c r="D66" s="584"/>
      <c r="E66" s="1988"/>
    </row>
    <row r="67" spans="1:5">
      <c r="A67" s="1498">
        <v>157</v>
      </c>
      <c r="B67" s="1499"/>
      <c r="C67" s="1987" t="s">
        <v>1529</v>
      </c>
      <c r="D67" s="584"/>
      <c r="E67" s="1988"/>
    </row>
    <row r="68" spans="1:5">
      <c r="A68" s="1498">
        <v>158</v>
      </c>
      <c r="B68" s="1499"/>
      <c r="C68" s="1987" t="s">
        <v>1530</v>
      </c>
      <c r="D68" s="584"/>
      <c r="E68" s="1988"/>
    </row>
    <row r="69" spans="1:5" ht="13.5" thickBot="1">
      <c r="A69" s="1498">
        <v>159</v>
      </c>
      <c r="B69" s="1499"/>
      <c r="C69" s="1987" t="s">
        <v>1531</v>
      </c>
      <c r="D69" s="584"/>
      <c r="E69" s="1988"/>
    </row>
    <row r="70" spans="1:5" ht="13.5" thickBot="1">
      <c r="A70" s="1490">
        <v>18</v>
      </c>
      <c r="B70" s="1491"/>
      <c r="C70" s="1492" t="s">
        <v>1532</v>
      </c>
      <c r="D70" s="583">
        <f>SUM(D71:D72)</f>
        <v>0</v>
      </c>
      <c r="E70" s="581"/>
    </row>
    <row r="71" spans="1:5">
      <c r="A71" s="1498">
        <v>180</v>
      </c>
      <c r="B71" s="1499"/>
      <c r="C71" s="1987" t="s">
        <v>1533</v>
      </c>
      <c r="D71" s="584"/>
      <c r="E71" s="1988"/>
    </row>
    <row r="72" spans="1:5" ht="13.5" thickBot="1">
      <c r="A72" s="1498">
        <v>181</v>
      </c>
      <c r="B72" s="1499"/>
      <c r="C72" s="1987" t="s">
        <v>1534</v>
      </c>
      <c r="D72" s="584"/>
      <c r="E72" s="1988"/>
    </row>
    <row r="73" spans="1:5" ht="13.5" thickBot="1">
      <c r="A73" s="1490">
        <v>19</v>
      </c>
      <c r="B73" s="1491"/>
      <c r="C73" s="1492" t="s">
        <v>1535</v>
      </c>
      <c r="D73" s="583">
        <f>SUM(D74:D82)</f>
        <v>0</v>
      </c>
      <c r="E73" s="581"/>
    </row>
    <row r="74" spans="1:5">
      <c r="A74" s="1498">
        <v>190</v>
      </c>
      <c r="B74" s="1499"/>
      <c r="C74" s="1987" t="s">
        <v>1536</v>
      </c>
      <c r="D74" s="584"/>
      <c r="E74" s="1988"/>
    </row>
    <row r="75" spans="1:5">
      <c r="A75" s="1498">
        <v>191</v>
      </c>
      <c r="B75" s="1499"/>
      <c r="C75" s="1987" t="s">
        <v>1537</v>
      </c>
      <c r="D75" s="584"/>
      <c r="E75" s="1988"/>
    </row>
    <row r="76" spans="1:5">
      <c r="A76" s="1498">
        <v>192</v>
      </c>
      <c r="B76" s="1499"/>
      <c r="C76" s="1987" t="s">
        <v>1538</v>
      </c>
      <c r="D76" s="584"/>
      <c r="E76" s="1988"/>
    </row>
    <row r="77" spans="1:5">
      <c r="A77" s="1498">
        <v>193</v>
      </c>
      <c r="B77" s="1499"/>
      <c r="C77" s="1987" t="s">
        <v>1539</v>
      </c>
      <c r="D77" s="584"/>
      <c r="E77" s="1988"/>
    </row>
    <row r="78" spans="1:5">
      <c r="A78" s="1498">
        <v>195</v>
      </c>
      <c r="B78" s="1499"/>
      <c r="C78" s="1987" t="s">
        <v>1540</v>
      </c>
      <c r="D78" s="584"/>
      <c r="E78" s="1988"/>
    </row>
    <row r="79" spans="1:5">
      <c r="A79" s="1498">
        <v>196</v>
      </c>
      <c r="B79" s="1499"/>
      <c r="C79" s="1987" t="s">
        <v>1541</v>
      </c>
      <c r="D79" s="584"/>
      <c r="E79" s="1988"/>
    </row>
    <row r="80" spans="1:5">
      <c r="A80" s="1498">
        <v>197</v>
      </c>
      <c r="B80" s="1499"/>
      <c r="C80" s="1987" t="s">
        <v>1542</v>
      </c>
      <c r="D80" s="584"/>
      <c r="E80" s="1988"/>
    </row>
    <row r="81" spans="1:5">
      <c r="A81" s="1498">
        <v>198</v>
      </c>
      <c r="B81" s="1499"/>
      <c r="C81" s="1987" t="s">
        <v>1543</v>
      </c>
      <c r="D81" s="584"/>
      <c r="E81" s="1988"/>
    </row>
    <row r="82" spans="1:5" ht="13.5" thickBot="1">
      <c r="A82" s="1498">
        <v>199</v>
      </c>
      <c r="B82" s="1499"/>
      <c r="C82" s="1987" t="s">
        <v>1544</v>
      </c>
      <c r="D82" s="584"/>
      <c r="E82" s="1988"/>
    </row>
    <row r="83" spans="1:5" ht="13.5" thickBot="1">
      <c r="A83" s="1486">
        <v>2</v>
      </c>
      <c r="B83" s="1487"/>
      <c r="C83" s="1488" t="s">
        <v>1545</v>
      </c>
      <c r="D83" s="1489">
        <f>SUM(D84,D90,D98,D109,D126,D143,D149,D152)</f>
        <v>0</v>
      </c>
      <c r="E83" s="580"/>
    </row>
    <row r="84" spans="1:5" ht="13.5" thickBot="1">
      <c r="A84" s="1490">
        <v>22</v>
      </c>
      <c r="B84" s="1491"/>
      <c r="C84" s="1492" t="s">
        <v>1485</v>
      </c>
      <c r="D84" s="583">
        <f>SUM(D85:D89)</f>
        <v>0</v>
      </c>
      <c r="E84" s="581"/>
    </row>
    <row r="85" spans="1:5">
      <c r="A85" s="1498">
        <v>220</v>
      </c>
      <c r="B85" s="1499"/>
      <c r="C85" s="1987" t="s">
        <v>1486</v>
      </c>
      <c r="D85" s="584"/>
      <c r="E85" s="1988"/>
    </row>
    <row r="86" spans="1:5">
      <c r="A86" s="1498">
        <v>221</v>
      </c>
      <c r="B86" s="1499"/>
      <c r="C86" s="1987" t="s">
        <v>1487</v>
      </c>
      <c r="D86" s="584"/>
      <c r="E86" s="1988"/>
    </row>
    <row r="87" spans="1:5">
      <c r="A87" s="1498">
        <v>222</v>
      </c>
      <c r="B87" s="1499"/>
      <c r="C87" s="1987" t="s">
        <v>1488</v>
      </c>
      <c r="D87" s="584"/>
      <c r="E87" s="1988"/>
    </row>
    <row r="88" spans="1:5">
      <c r="A88" s="1498">
        <v>226</v>
      </c>
      <c r="B88" s="1499"/>
      <c r="C88" s="1987" t="s">
        <v>1489</v>
      </c>
      <c r="D88" s="584"/>
      <c r="E88" s="1988"/>
    </row>
    <row r="89" spans="1:5" ht="13.5" thickBot="1">
      <c r="A89" s="1498">
        <v>229</v>
      </c>
      <c r="B89" s="1499"/>
      <c r="C89" s="1987" t="s">
        <v>1546</v>
      </c>
      <c r="D89" s="584"/>
      <c r="E89" s="1988"/>
    </row>
    <row r="90" spans="1:5" ht="13.5" thickBot="1">
      <c r="A90" s="1490">
        <v>23</v>
      </c>
      <c r="B90" s="1491"/>
      <c r="C90" s="1492" t="s">
        <v>1547</v>
      </c>
      <c r="D90" s="583">
        <f>SUM(D91:D97)</f>
        <v>0</v>
      </c>
      <c r="E90" s="581"/>
    </row>
    <row r="91" spans="1:5">
      <c r="A91" s="1498">
        <v>230</v>
      </c>
      <c r="B91" s="1499"/>
      <c r="C91" s="1987" t="s">
        <v>1493</v>
      </c>
      <c r="D91" s="584"/>
      <c r="E91" s="1988"/>
    </row>
    <row r="92" spans="1:5">
      <c r="A92" s="1498">
        <v>231</v>
      </c>
      <c r="B92" s="1499"/>
      <c r="C92" s="1987" t="s">
        <v>1494</v>
      </c>
      <c r="D92" s="584"/>
      <c r="E92" s="1988"/>
    </row>
    <row r="93" spans="1:5">
      <c r="A93" s="1498">
        <v>232</v>
      </c>
      <c r="B93" s="1499"/>
      <c r="C93" s="1987" t="s">
        <v>1495</v>
      </c>
      <c r="D93" s="584"/>
      <c r="E93" s="1988"/>
    </row>
    <row r="94" spans="1:5">
      <c r="A94" s="1498">
        <v>235</v>
      </c>
      <c r="B94" s="1499"/>
      <c r="C94" s="1987" t="s">
        <v>1496</v>
      </c>
      <c r="D94" s="584"/>
      <c r="E94" s="1988"/>
    </row>
    <row r="95" spans="1:5">
      <c r="A95" s="1498">
        <v>236</v>
      </c>
      <c r="B95" s="1499"/>
      <c r="C95" s="1987" t="s">
        <v>1497</v>
      </c>
      <c r="D95" s="584"/>
      <c r="E95" s="1988"/>
    </row>
    <row r="96" spans="1:5">
      <c r="A96" s="1498">
        <v>237</v>
      </c>
      <c r="B96" s="1499"/>
      <c r="C96" s="1987" t="s">
        <v>1498</v>
      </c>
      <c r="D96" s="584"/>
      <c r="E96" s="1988"/>
    </row>
    <row r="97" spans="1:5" ht="13.5" thickBot="1">
      <c r="A97" s="1498">
        <v>239</v>
      </c>
      <c r="B97" s="1499"/>
      <c r="C97" s="1987" t="s">
        <v>1500</v>
      </c>
      <c r="D97" s="584"/>
      <c r="E97" s="1988"/>
    </row>
    <row r="98" spans="1:5" ht="13.5" thickBot="1">
      <c r="A98" s="1490">
        <v>24</v>
      </c>
      <c r="B98" s="1491"/>
      <c r="C98" s="1492" t="s">
        <v>1548</v>
      </c>
      <c r="D98" s="583">
        <f>SUM(D99:D108)</f>
        <v>0</v>
      </c>
      <c r="E98" s="581"/>
    </row>
    <row r="99" spans="1:5">
      <c r="A99" s="1498">
        <v>240</v>
      </c>
      <c r="B99" s="1499"/>
      <c r="C99" s="1987" t="s">
        <v>1549</v>
      </c>
      <c r="D99" s="584"/>
      <c r="E99" s="1988"/>
    </row>
    <row r="100" spans="1:5">
      <c r="A100" s="1498">
        <v>241</v>
      </c>
      <c r="B100" s="1499"/>
      <c r="C100" s="1987" t="s">
        <v>1550</v>
      </c>
      <c r="D100" s="584"/>
      <c r="E100" s="1988"/>
    </row>
    <row r="101" spans="1:5">
      <c r="A101" s="1498">
        <v>242</v>
      </c>
      <c r="B101" s="1499"/>
      <c r="C101" s="1987" t="s">
        <v>1551</v>
      </c>
      <c r="D101" s="584"/>
      <c r="E101" s="1988"/>
    </row>
    <row r="102" spans="1:5">
      <c r="A102" s="1498">
        <v>243</v>
      </c>
      <c r="B102" s="1499"/>
      <c r="C102" s="1987" t="s">
        <v>1552</v>
      </c>
      <c r="D102" s="584"/>
      <c r="E102" s="1988"/>
    </row>
    <row r="103" spans="1:5">
      <c r="A103" s="1498">
        <v>244</v>
      </c>
      <c r="B103" s="1499"/>
      <c r="C103" s="1987" t="s">
        <v>1553</v>
      </c>
      <c r="D103" s="584"/>
      <c r="E103" s="1988"/>
    </row>
    <row r="104" spans="1:5">
      <c r="A104" s="1498">
        <v>245</v>
      </c>
      <c r="B104" s="1499"/>
      <c r="C104" s="1987" t="s">
        <v>1554</v>
      </c>
      <c r="D104" s="584"/>
      <c r="E104" s="1988"/>
    </row>
    <row r="105" spans="1:5">
      <c r="A105" s="1498">
        <v>246</v>
      </c>
      <c r="B105" s="1499"/>
      <c r="C105" s="1987" t="s">
        <v>1555</v>
      </c>
      <c r="D105" s="584"/>
      <c r="E105" s="1988"/>
    </row>
    <row r="106" spans="1:5">
      <c r="A106" s="1498">
        <v>247</v>
      </c>
      <c r="B106" s="1499"/>
      <c r="C106" s="1987" t="s">
        <v>1556</v>
      </c>
      <c r="D106" s="584"/>
      <c r="E106" s="1988"/>
    </row>
    <row r="107" spans="1:5">
      <c r="A107" s="1498">
        <v>248</v>
      </c>
      <c r="B107" s="1499"/>
      <c r="C107" s="1987" t="s">
        <v>1557</v>
      </c>
      <c r="D107" s="584"/>
      <c r="E107" s="1988"/>
    </row>
    <row r="108" spans="1:5" ht="13.5" thickBot="1">
      <c r="A108" s="1498">
        <v>249</v>
      </c>
      <c r="B108" s="1499"/>
      <c r="C108" s="1987" t="s">
        <v>1558</v>
      </c>
      <c r="D108" s="584"/>
      <c r="E108" s="1988"/>
    </row>
    <row r="109" spans="1:5" ht="13.5" thickBot="1">
      <c r="A109" s="1490">
        <v>25</v>
      </c>
      <c r="B109" s="1491"/>
      <c r="C109" s="1492" t="s">
        <v>1108</v>
      </c>
      <c r="D109" s="583">
        <f>SUM(D110:D118,D125)</f>
        <v>0</v>
      </c>
      <c r="E109" s="581"/>
    </row>
    <row r="110" spans="1:5">
      <c r="A110" s="1498">
        <v>250</v>
      </c>
      <c r="B110" s="1499"/>
      <c r="C110" s="1987" t="s">
        <v>1559</v>
      </c>
      <c r="D110" s="584"/>
      <c r="E110" s="1988"/>
    </row>
    <row r="111" spans="1:5">
      <c r="A111" s="1498">
        <v>251</v>
      </c>
      <c r="B111" s="1499"/>
      <c r="C111" s="1987" t="s">
        <v>1560</v>
      </c>
      <c r="D111" s="584"/>
      <c r="E111" s="1988"/>
    </row>
    <row r="112" spans="1:5">
      <c r="A112" s="1498">
        <v>252</v>
      </c>
      <c r="B112" s="1499"/>
      <c r="C112" s="1987" t="s">
        <v>1561</v>
      </c>
      <c r="D112" s="584"/>
      <c r="E112" s="1988"/>
    </row>
    <row r="113" spans="1:5">
      <c r="A113" s="1498">
        <v>253</v>
      </c>
      <c r="B113" s="1499"/>
      <c r="C113" s="1987" t="s">
        <v>1562</v>
      </c>
      <c r="D113" s="584"/>
      <c r="E113" s="1988"/>
    </row>
    <row r="114" spans="1:5">
      <c r="A114" s="1498">
        <v>254</v>
      </c>
      <c r="B114" s="1499"/>
      <c r="C114" s="1987" t="s">
        <v>1563</v>
      </c>
      <c r="D114" s="584"/>
      <c r="E114" s="1988"/>
    </row>
    <row r="115" spans="1:5">
      <c r="A115" s="1498">
        <v>255</v>
      </c>
      <c r="B115" s="1499"/>
      <c r="C115" s="1987" t="s">
        <v>1564</v>
      </c>
      <c r="D115" s="584"/>
      <c r="E115" s="1988"/>
    </row>
    <row r="116" spans="1:5">
      <c r="A116" s="1498">
        <v>256</v>
      </c>
      <c r="B116" s="1499"/>
      <c r="C116" s="1987" t="s">
        <v>1109</v>
      </c>
      <c r="D116" s="584"/>
      <c r="E116" s="1988"/>
    </row>
    <row r="117" spans="1:5">
      <c r="A117" s="1498">
        <v>257</v>
      </c>
      <c r="B117" s="1499"/>
      <c r="C117" s="1987" t="s">
        <v>1110</v>
      </c>
      <c r="D117" s="584"/>
      <c r="E117" s="1988"/>
    </row>
    <row r="118" spans="1:5">
      <c r="A118" s="1498">
        <v>258</v>
      </c>
      <c r="B118" s="1499"/>
      <c r="C118" s="1987" t="s">
        <v>1111</v>
      </c>
      <c r="D118" s="584">
        <f>SUM(D119)</f>
        <v>0</v>
      </c>
      <c r="E118" s="1988"/>
    </row>
    <row r="119" spans="1:5">
      <c r="A119" s="1498"/>
      <c r="B119" s="1499" t="s">
        <v>1506</v>
      </c>
      <c r="C119" s="1989" t="s">
        <v>1565</v>
      </c>
      <c r="D119" s="584">
        <f>SUM(D120:D124)</f>
        <v>0</v>
      </c>
      <c r="E119" s="1988"/>
    </row>
    <row r="120" spans="1:5">
      <c r="A120" s="1498"/>
      <c r="B120" s="1499" t="s">
        <v>1673</v>
      </c>
      <c r="C120" s="1990" t="s">
        <v>1567</v>
      </c>
      <c r="D120" s="584"/>
      <c r="E120" s="1988"/>
    </row>
    <row r="121" spans="1:5">
      <c r="A121" s="1498"/>
      <c r="B121" s="1499" t="s">
        <v>1566</v>
      </c>
      <c r="C121" s="1990" t="s">
        <v>1569</v>
      </c>
      <c r="D121" s="584"/>
      <c r="E121" s="1988"/>
    </row>
    <row r="122" spans="1:5">
      <c r="A122" s="1498"/>
      <c r="B122" s="1499" t="s">
        <v>1568</v>
      </c>
      <c r="C122" s="1990" t="s">
        <v>1571</v>
      </c>
      <c r="D122" s="584"/>
      <c r="E122" s="1988"/>
    </row>
    <row r="123" spans="1:5">
      <c r="A123" s="1498"/>
      <c r="B123" s="1499" t="s">
        <v>1570</v>
      </c>
      <c r="C123" s="1990" t="s">
        <v>1573</v>
      </c>
      <c r="D123" s="584"/>
      <c r="E123" s="1988"/>
    </row>
    <row r="124" spans="1:5">
      <c r="A124" s="1498"/>
      <c r="B124" s="1499" t="s">
        <v>1572</v>
      </c>
      <c r="C124" s="1990" t="s">
        <v>1575</v>
      </c>
      <c r="D124" s="584"/>
      <c r="E124" s="1988"/>
    </row>
    <row r="125" spans="1:5" ht="13.5" thickBot="1">
      <c r="A125" s="1498">
        <v>259</v>
      </c>
      <c r="B125" s="1499"/>
      <c r="C125" s="1987" t="s">
        <v>1576</v>
      </c>
      <c r="D125" s="584"/>
      <c r="E125" s="1988"/>
    </row>
    <row r="126" spans="1:5" ht="13.5" thickBot="1">
      <c r="A126" s="1490">
        <v>26</v>
      </c>
      <c r="B126" s="1491"/>
      <c r="C126" s="1492" t="s">
        <v>1577</v>
      </c>
      <c r="D126" s="583">
        <f>SUM(D127:D131,D140:D142)</f>
        <v>0</v>
      </c>
      <c r="E126" s="581"/>
    </row>
    <row r="127" spans="1:5">
      <c r="A127" s="1498">
        <v>260</v>
      </c>
      <c r="B127" s="1499"/>
      <c r="C127" s="1987" t="s">
        <v>1578</v>
      </c>
      <c r="D127" s="584"/>
      <c r="E127" s="1988"/>
    </row>
    <row r="128" spans="1:5">
      <c r="A128" s="1498">
        <v>261</v>
      </c>
      <c r="B128" s="1499"/>
      <c r="C128" s="1987" t="s">
        <v>1579</v>
      </c>
      <c r="D128" s="584"/>
      <c r="E128" s="1988"/>
    </row>
    <row r="129" spans="1:5">
      <c r="A129" s="1498">
        <v>262</v>
      </c>
      <c r="B129" s="1499"/>
      <c r="C129" s="1987" t="s">
        <v>1580</v>
      </c>
      <c r="D129" s="584"/>
      <c r="E129" s="1988"/>
    </row>
    <row r="130" spans="1:5">
      <c r="A130" s="1498">
        <v>263</v>
      </c>
      <c r="B130" s="1499"/>
      <c r="C130" s="1987" t="s">
        <v>1581</v>
      </c>
      <c r="D130" s="584"/>
      <c r="E130" s="1988"/>
    </row>
    <row r="131" spans="1:5">
      <c r="A131" s="1498">
        <v>264</v>
      </c>
      <c r="B131" s="1499"/>
      <c r="C131" s="1987" t="s">
        <v>1112</v>
      </c>
      <c r="D131" s="584">
        <f>SUM(D132)</f>
        <v>0</v>
      </c>
      <c r="E131" s="1988"/>
    </row>
    <row r="132" spans="1:5">
      <c r="A132" s="1498"/>
      <c r="B132" s="1499" t="s">
        <v>1506</v>
      </c>
      <c r="C132" s="1989" t="s">
        <v>1582</v>
      </c>
      <c r="D132" s="584">
        <f>SUM(D133:D134,D137:D139)</f>
        <v>0</v>
      </c>
      <c r="E132" s="1988"/>
    </row>
    <row r="133" spans="1:5">
      <c r="A133" s="1498"/>
      <c r="B133" s="1499" t="s">
        <v>1673</v>
      </c>
      <c r="C133" s="1990" t="s">
        <v>1567</v>
      </c>
      <c r="D133" s="584"/>
      <c r="E133" s="1988"/>
    </row>
    <row r="134" spans="1:5">
      <c r="A134" s="1498"/>
      <c r="B134" s="1499" t="s">
        <v>1566</v>
      </c>
      <c r="C134" s="1990" t="s">
        <v>1569</v>
      </c>
      <c r="D134" s="584">
        <f>SUM(D135:D136)</f>
        <v>0</v>
      </c>
      <c r="E134" s="1988"/>
    </row>
    <row r="135" spans="1:5">
      <c r="A135" s="1498"/>
      <c r="B135" s="1499" t="s">
        <v>1690</v>
      </c>
      <c r="C135" s="1991" t="s">
        <v>2555</v>
      </c>
      <c r="D135" s="584"/>
      <c r="E135" s="1988"/>
    </row>
    <row r="136" spans="1:5">
      <c r="A136" s="1498"/>
      <c r="B136" s="1499" t="s">
        <v>1691</v>
      </c>
      <c r="C136" s="1991" t="s">
        <v>131</v>
      </c>
      <c r="D136" s="584"/>
      <c r="E136" s="1988"/>
    </row>
    <row r="137" spans="1:5">
      <c r="A137" s="1498"/>
      <c r="B137" s="1499" t="s">
        <v>1568</v>
      </c>
      <c r="C137" s="1990" t="s">
        <v>1571</v>
      </c>
      <c r="D137" s="584"/>
      <c r="E137" s="1988"/>
    </row>
    <row r="138" spans="1:5">
      <c r="A138" s="1498"/>
      <c r="B138" s="1499" t="s">
        <v>1570</v>
      </c>
      <c r="C138" s="1990" t="s">
        <v>1573</v>
      </c>
      <c r="D138" s="584"/>
      <c r="E138" s="1988"/>
    </row>
    <row r="139" spans="1:5">
      <c r="A139" s="1498"/>
      <c r="B139" s="1499" t="s">
        <v>1572</v>
      </c>
      <c r="C139" s="1990" t="s">
        <v>1575</v>
      </c>
      <c r="D139" s="584"/>
      <c r="E139" s="1988"/>
    </row>
    <row r="140" spans="1:5">
      <c r="A140" s="1498">
        <v>267</v>
      </c>
      <c r="B140" s="1499"/>
      <c r="C140" s="1987" t="s">
        <v>1585</v>
      </c>
      <c r="D140" s="584"/>
      <c r="E140" s="1988"/>
    </row>
    <row r="141" spans="1:5">
      <c r="A141" s="1498">
        <v>268</v>
      </c>
      <c r="B141" s="1499"/>
      <c r="C141" s="1987" t="s">
        <v>1110</v>
      </c>
      <c r="D141" s="584"/>
      <c r="E141" s="1988"/>
    </row>
    <row r="142" spans="1:5" ht="13.5" thickBot="1">
      <c r="A142" s="1498">
        <v>269</v>
      </c>
      <c r="B142" s="1499"/>
      <c r="C142" s="1987" t="s">
        <v>1576</v>
      </c>
      <c r="D142" s="584"/>
      <c r="E142" s="1988"/>
    </row>
    <row r="143" spans="1:5" ht="13.5" thickBot="1">
      <c r="A143" s="1490">
        <v>27</v>
      </c>
      <c r="B143" s="1491"/>
      <c r="C143" s="1492" t="s">
        <v>1586</v>
      </c>
      <c r="D143" s="583">
        <f>SUM(D144:D148)</f>
        <v>0</v>
      </c>
      <c r="E143" s="581"/>
    </row>
    <row r="144" spans="1:5">
      <c r="A144" s="1498">
        <v>271</v>
      </c>
      <c r="B144" s="1499"/>
      <c r="C144" s="1987" t="s">
        <v>1587</v>
      </c>
      <c r="D144" s="584"/>
      <c r="E144" s="1988"/>
    </row>
    <row r="145" spans="1:5">
      <c r="A145" s="1498">
        <v>272</v>
      </c>
      <c r="B145" s="1499"/>
      <c r="C145" s="1987" t="s">
        <v>1588</v>
      </c>
      <c r="D145" s="584"/>
      <c r="E145" s="1988"/>
    </row>
    <row r="146" spans="1:5">
      <c r="A146" s="1498">
        <v>277</v>
      </c>
      <c r="B146" s="1499"/>
      <c r="C146" s="1987" t="s">
        <v>1589</v>
      </c>
      <c r="D146" s="584"/>
      <c r="E146" s="1988"/>
    </row>
    <row r="147" spans="1:5">
      <c r="A147" s="1498">
        <v>278</v>
      </c>
      <c r="B147" s="1499"/>
      <c r="C147" s="1987" t="s">
        <v>1590</v>
      </c>
      <c r="D147" s="584"/>
      <c r="E147" s="1988"/>
    </row>
    <row r="148" spans="1:5" ht="13.5" thickBot="1">
      <c r="A148" s="1498">
        <v>279</v>
      </c>
      <c r="B148" s="1499"/>
      <c r="C148" s="1987" t="s">
        <v>1576</v>
      </c>
      <c r="D148" s="584"/>
      <c r="E148" s="1988"/>
    </row>
    <row r="149" spans="1:5" ht="13.5" thickBot="1">
      <c r="A149" s="1490">
        <v>28</v>
      </c>
      <c r="B149" s="1491"/>
      <c r="C149" s="1492" t="s">
        <v>1591</v>
      </c>
      <c r="D149" s="583">
        <f>SUM(D150:D151)</f>
        <v>0</v>
      </c>
      <c r="E149" s="581"/>
    </row>
    <row r="150" spans="1:5">
      <c r="A150" s="1498">
        <v>280</v>
      </c>
      <c r="B150" s="1499"/>
      <c r="C150" s="1987" t="s">
        <v>1592</v>
      </c>
      <c r="D150" s="584"/>
      <c r="E150" s="1988"/>
    </row>
    <row r="151" spans="1:5" ht="13.5" thickBot="1">
      <c r="A151" s="1498">
        <v>281</v>
      </c>
      <c r="B151" s="1499"/>
      <c r="C151" s="1987" t="s">
        <v>1534</v>
      </c>
      <c r="D151" s="584"/>
      <c r="E151" s="1988"/>
    </row>
    <row r="152" spans="1:5" ht="13.5" thickBot="1">
      <c r="A152" s="1490">
        <v>29</v>
      </c>
      <c r="B152" s="1491"/>
      <c r="C152" s="1492" t="s">
        <v>1593</v>
      </c>
      <c r="D152" s="583">
        <f>SUM(D153:D159)</f>
        <v>0</v>
      </c>
      <c r="E152" s="581"/>
    </row>
    <row r="153" spans="1:5">
      <c r="A153" s="1498">
        <v>291</v>
      </c>
      <c r="B153" s="1499"/>
      <c r="C153" s="1987" t="s">
        <v>1113</v>
      </c>
      <c r="D153" s="584"/>
      <c r="E153" s="1988"/>
    </row>
    <row r="154" spans="1:5">
      <c r="A154" s="1498">
        <v>292</v>
      </c>
      <c r="B154" s="1499"/>
      <c r="C154" s="1987" t="s">
        <v>1538</v>
      </c>
      <c r="D154" s="584"/>
      <c r="E154" s="1988"/>
    </row>
    <row r="155" spans="1:5">
      <c r="A155" s="1498">
        <v>293</v>
      </c>
      <c r="B155" s="1499"/>
      <c r="C155" s="1987" t="s">
        <v>1594</v>
      </c>
      <c r="D155" s="584"/>
      <c r="E155" s="1988"/>
    </row>
    <row r="156" spans="1:5">
      <c r="A156" s="1498">
        <v>294</v>
      </c>
      <c r="B156" s="1499"/>
      <c r="C156" s="1987" t="s">
        <v>1595</v>
      </c>
      <c r="D156" s="584"/>
      <c r="E156" s="1988"/>
    </row>
    <row r="157" spans="1:5">
      <c r="A157" s="1498">
        <v>297</v>
      </c>
      <c r="B157" s="1499"/>
      <c r="C157" s="1987" t="s">
        <v>1596</v>
      </c>
      <c r="D157" s="584"/>
      <c r="E157" s="1988"/>
    </row>
    <row r="158" spans="1:5">
      <c r="A158" s="1498">
        <v>298</v>
      </c>
      <c r="B158" s="1499"/>
      <c r="C158" s="1987" t="s">
        <v>1530</v>
      </c>
      <c r="D158" s="584"/>
      <c r="E158" s="1988"/>
    </row>
    <row r="159" spans="1:5" ht="13.5" thickBot="1">
      <c r="A159" s="1498">
        <v>299</v>
      </c>
      <c r="B159" s="1499"/>
      <c r="C159" s="1987" t="s">
        <v>1597</v>
      </c>
      <c r="D159" s="584"/>
      <c r="E159" s="1988"/>
    </row>
    <row r="160" spans="1:5" ht="13.5" thickBot="1">
      <c r="A160" s="1486">
        <v>3</v>
      </c>
      <c r="B160" s="1487"/>
      <c r="C160" s="1488" t="s">
        <v>1114</v>
      </c>
      <c r="D160" s="1489">
        <f>SUM(D161,D169,D179,D188,D191,D196,D202,D205)</f>
        <v>0</v>
      </c>
      <c r="E160" s="580"/>
    </row>
    <row r="161" spans="1:5" ht="13.5" thickBot="1">
      <c r="A161" s="1490">
        <v>30</v>
      </c>
      <c r="B161" s="1491"/>
      <c r="C161" s="1492" t="s">
        <v>1598</v>
      </c>
      <c r="D161" s="583">
        <f>SUM(D162:D168)</f>
        <v>0</v>
      </c>
      <c r="E161" s="581"/>
    </row>
    <row r="162" spans="1:5">
      <c r="A162" s="1498">
        <v>300</v>
      </c>
      <c r="B162" s="1499"/>
      <c r="C162" s="1987" t="s">
        <v>1599</v>
      </c>
      <c r="D162" s="584"/>
      <c r="E162" s="1988"/>
    </row>
    <row r="163" spans="1:5">
      <c r="A163" s="1498">
        <v>303</v>
      </c>
      <c r="B163" s="1499"/>
      <c r="C163" s="1987" t="s">
        <v>1600</v>
      </c>
      <c r="D163" s="584"/>
      <c r="E163" s="1988"/>
    </row>
    <row r="164" spans="1:5">
      <c r="A164" s="1498">
        <v>304</v>
      </c>
      <c r="B164" s="1499"/>
      <c r="C164" s="1987" t="s">
        <v>1601</v>
      </c>
      <c r="D164" s="584"/>
      <c r="E164" s="1988"/>
    </row>
    <row r="165" spans="1:5">
      <c r="A165" s="1498">
        <v>305</v>
      </c>
      <c r="B165" s="1499"/>
      <c r="C165" s="1987" t="s">
        <v>1602</v>
      </c>
      <c r="D165" s="584"/>
      <c r="E165" s="1988"/>
    </row>
    <row r="166" spans="1:5">
      <c r="A166" s="1498">
        <v>306</v>
      </c>
      <c r="B166" s="1499"/>
      <c r="C166" s="1987" t="s">
        <v>1603</v>
      </c>
      <c r="D166" s="584"/>
      <c r="E166" s="1988"/>
    </row>
    <row r="167" spans="1:5">
      <c r="A167" s="1498">
        <v>308</v>
      </c>
      <c r="B167" s="1499"/>
      <c r="C167" s="1987" t="s">
        <v>1604</v>
      </c>
      <c r="D167" s="584"/>
      <c r="E167" s="1988"/>
    </row>
    <row r="168" spans="1:5" ht="13.5" thickBot="1">
      <c r="A168" s="1498">
        <v>309</v>
      </c>
      <c r="B168" s="1499"/>
      <c r="C168" s="1987" t="s">
        <v>1605</v>
      </c>
      <c r="D168" s="584"/>
      <c r="E168" s="1988"/>
    </row>
    <row r="169" spans="1:5" ht="13.5" thickBot="1">
      <c r="A169" s="1490">
        <v>32</v>
      </c>
      <c r="B169" s="1491"/>
      <c r="C169" s="1492" t="s">
        <v>1606</v>
      </c>
      <c r="D169" s="583">
        <f>SUM(D170,D175:D178)</f>
        <v>0</v>
      </c>
      <c r="E169" s="581"/>
    </row>
    <row r="170" spans="1:5">
      <c r="A170" s="1498">
        <v>320</v>
      </c>
      <c r="B170" s="1499"/>
      <c r="C170" s="1987" t="s">
        <v>1607</v>
      </c>
      <c r="D170" s="584">
        <f t="shared" ref="D170" si="0">SUM(D171:D174)</f>
        <v>0</v>
      </c>
      <c r="E170" s="1988"/>
    </row>
    <row r="171" spans="1:5">
      <c r="A171" s="1498"/>
      <c r="B171" s="1499" t="s">
        <v>1506</v>
      </c>
      <c r="C171" s="1989" t="s">
        <v>186</v>
      </c>
      <c r="D171" s="584"/>
      <c r="E171" s="1988"/>
    </row>
    <row r="172" spans="1:5">
      <c r="A172" s="1498"/>
      <c r="B172" s="1499" t="s">
        <v>1508</v>
      </c>
      <c r="C172" s="1989" t="s">
        <v>1521</v>
      </c>
      <c r="D172" s="584"/>
      <c r="E172" s="1988"/>
    </row>
    <row r="173" spans="1:5">
      <c r="A173" s="1498"/>
      <c r="B173" s="1499" t="s">
        <v>1518</v>
      </c>
      <c r="C173" s="1989" t="s">
        <v>2556</v>
      </c>
      <c r="D173" s="584"/>
      <c r="E173" s="1988"/>
    </row>
    <row r="174" spans="1:5">
      <c r="A174" s="1498"/>
      <c r="B174" s="1499" t="s">
        <v>1520</v>
      </c>
      <c r="C174" s="1989" t="s">
        <v>1115</v>
      </c>
      <c r="D174" s="584"/>
      <c r="E174" s="1988"/>
    </row>
    <row r="175" spans="1:5">
      <c r="A175" s="1498">
        <v>321</v>
      </c>
      <c r="B175" s="1499"/>
      <c r="C175" s="1987" t="s">
        <v>1608</v>
      </c>
      <c r="D175" s="584"/>
      <c r="E175" s="1988"/>
    </row>
    <row r="176" spans="1:5">
      <c r="A176" s="1498">
        <v>322</v>
      </c>
      <c r="B176" s="1499"/>
      <c r="C176" s="1987" t="s">
        <v>1609</v>
      </c>
      <c r="D176" s="584"/>
      <c r="E176" s="1988"/>
    </row>
    <row r="177" spans="1:5">
      <c r="A177" s="1498">
        <v>326</v>
      </c>
      <c r="B177" s="1499"/>
      <c r="C177" s="1987" t="s">
        <v>1610</v>
      </c>
      <c r="D177" s="584"/>
      <c r="E177" s="1988"/>
    </row>
    <row r="178" spans="1:5" ht="13.5" thickBot="1">
      <c r="A178" s="1498">
        <v>329</v>
      </c>
      <c r="B178" s="1499"/>
      <c r="C178" s="1987" t="s">
        <v>1611</v>
      </c>
      <c r="D178" s="584"/>
      <c r="E178" s="1988"/>
    </row>
    <row r="179" spans="1:5" ht="13.5" thickBot="1">
      <c r="A179" s="1490">
        <v>33</v>
      </c>
      <c r="B179" s="1491"/>
      <c r="C179" s="1492" t="s">
        <v>1612</v>
      </c>
      <c r="D179" s="583">
        <f>SUM(D180:D184,D187)</f>
        <v>0</v>
      </c>
      <c r="E179" s="581"/>
    </row>
    <row r="180" spans="1:5">
      <c r="A180" s="1498">
        <v>331</v>
      </c>
      <c r="B180" s="1499"/>
      <c r="C180" s="1987" t="s">
        <v>1613</v>
      </c>
      <c r="D180" s="584"/>
      <c r="E180" s="1988"/>
    </row>
    <row r="181" spans="1:5">
      <c r="A181" s="1498">
        <v>332</v>
      </c>
      <c r="B181" s="1499"/>
      <c r="C181" s="1987" t="s">
        <v>1614</v>
      </c>
      <c r="D181" s="584"/>
      <c r="E181" s="1988"/>
    </row>
    <row r="182" spans="1:5">
      <c r="A182" s="1498">
        <v>333</v>
      </c>
      <c r="B182" s="1499"/>
      <c r="C182" s="1987" t="s">
        <v>1615</v>
      </c>
      <c r="D182" s="584"/>
      <c r="E182" s="1988"/>
    </row>
    <row r="183" spans="1:5">
      <c r="A183" s="1498">
        <v>335</v>
      </c>
      <c r="B183" s="1499"/>
      <c r="C183" s="1987" t="s">
        <v>1616</v>
      </c>
      <c r="D183" s="584"/>
      <c r="E183" s="1988"/>
    </row>
    <row r="184" spans="1:5">
      <c r="A184" s="1498">
        <v>336</v>
      </c>
      <c r="B184" s="1499"/>
      <c r="C184" s="1987" t="s">
        <v>1617</v>
      </c>
      <c r="D184" s="584">
        <f>SUM(D185:D186)</f>
        <v>0</v>
      </c>
      <c r="E184" s="1988"/>
    </row>
    <row r="185" spans="1:5">
      <c r="A185" s="1498"/>
      <c r="B185" s="1499" t="s">
        <v>1506</v>
      </c>
      <c r="C185" s="1992" t="s">
        <v>2557</v>
      </c>
      <c r="D185" s="1501"/>
      <c r="E185" s="1988"/>
    </row>
    <row r="186" spans="1:5">
      <c r="A186" s="1498"/>
      <c r="B186" s="1499" t="s">
        <v>1508</v>
      </c>
      <c r="C186" s="1992" t="s">
        <v>131</v>
      </c>
      <c r="D186" s="1501"/>
      <c r="E186" s="1988"/>
    </row>
    <row r="187" spans="1:5" ht="13.5" thickBot="1">
      <c r="A187" s="1498">
        <v>337</v>
      </c>
      <c r="B187" s="1499"/>
      <c r="C187" s="1987" t="s">
        <v>1618</v>
      </c>
      <c r="D187" s="584"/>
      <c r="E187" s="1988"/>
    </row>
    <row r="188" spans="1:5" ht="13.5" thickBot="1">
      <c r="A188" s="1490">
        <v>34</v>
      </c>
      <c r="B188" s="1491"/>
      <c r="C188" s="1492" t="s">
        <v>1619</v>
      </c>
      <c r="D188" s="583">
        <f>SUM(D189:D190)</f>
        <v>0</v>
      </c>
      <c r="E188" s="581"/>
    </row>
    <row r="189" spans="1:5">
      <c r="A189" s="1498">
        <v>340</v>
      </c>
      <c r="B189" s="1499"/>
      <c r="C189" s="1987" t="s">
        <v>1620</v>
      </c>
      <c r="D189" s="584"/>
      <c r="E189" s="1988"/>
    </row>
    <row r="190" spans="1:5" ht="13.5" thickBot="1">
      <c r="A190" s="1498">
        <v>349</v>
      </c>
      <c r="B190" s="1499"/>
      <c r="C190" s="1987" t="s">
        <v>1621</v>
      </c>
      <c r="D190" s="584"/>
      <c r="E190" s="1988"/>
    </row>
    <row r="191" spans="1:5" ht="13.5" thickBot="1">
      <c r="A191" s="1490">
        <v>36</v>
      </c>
      <c r="B191" s="1491"/>
      <c r="C191" s="1492" t="s">
        <v>1622</v>
      </c>
      <c r="D191" s="583">
        <f>SUM(D192:D195)</f>
        <v>0</v>
      </c>
      <c r="E191" s="581"/>
    </row>
    <row r="192" spans="1:5">
      <c r="A192" s="1498">
        <v>360</v>
      </c>
      <c r="B192" s="1499"/>
      <c r="C192" s="1987" t="s">
        <v>1623</v>
      </c>
      <c r="D192" s="584"/>
      <c r="E192" s="1988"/>
    </row>
    <row r="193" spans="1:5">
      <c r="A193" s="1498">
        <v>361</v>
      </c>
      <c r="B193" s="1499"/>
      <c r="C193" s="1987" t="s">
        <v>1624</v>
      </c>
      <c r="D193" s="584"/>
      <c r="E193" s="1988"/>
    </row>
    <row r="194" spans="1:5">
      <c r="A194" s="1498">
        <v>368</v>
      </c>
      <c r="B194" s="1499"/>
      <c r="C194" s="1987" t="s">
        <v>1625</v>
      </c>
      <c r="D194" s="584"/>
      <c r="E194" s="1988"/>
    </row>
    <row r="195" spans="1:5" ht="13.5" thickBot="1">
      <c r="A195" s="1498">
        <v>369</v>
      </c>
      <c r="B195" s="1499"/>
      <c r="C195" s="1987" t="s">
        <v>1626</v>
      </c>
      <c r="D195" s="584"/>
      <c r="E195" s="1988"/>
    </row>
    <row r="196" spans="1:5" ht="13.5" thickBot="1">
      <c r="A196" s="1490">
        <v>37</v>
      </c>
      <c r="B196" s="1491"/>
      <c r="C196" s="1492" t="s">
        <v>1627</v>
      </c>
      <c r="D196" s="583">
        <f>SUM(D197:D201)</f>
        <v>0</v>
      </c>
      <c r="E196" s="581"/>
    </row>
    <row r="197" spans="1:5">
      <c r="A197" s="1498">
        <v>370</v>
      </c>
      <c r="B197" s="1499"/>
      <c r="C197" s="1987" t="s">
        <v>1628</v>
      </c>
      <c r="D197" s="584"/>
      <c r="E197" s="1988"/>
    </row>
    <row r="198" spans="1:5">
      <c r="A198" s="1498">
        <v>371</v>
      </c>
      <c r="B198" s="1499"/>
      <c r="C198" s="1987" t="s">
        <v>1629</v>
      </c>
      <c r="D198" s="584"/>
      <c r="E198" s="1988"/>
    </row>
    <row r="199" spans="1:5">
      <c r="A199" s="1498">
        <v>372</v>
      </c>
      <c r="B199" s="1499"/>
      <c r="C199" s="1987" t="s">
        <v>1630</v>
      </c>
      <c r="D199" s="584"/>
      <c r="E199" s="1988"/>
    </row>
    <row r="200" spans="1:5">
      <c r="A200" s="1498">
        <v>373</v>
      </c>
      <c r="B200" s="1499"/>
      <c r="C200" s="1987" t="s">
        <v>1631</v>
      </c>
      <c r="D200" s="584"/>
      <c r="E200" s="1988"/>
    </row>
    <row r="201" spans="1:5" ht="13.5" thickBot="1">
      <c r="A201" s="1498">
        <v>379</v>
      </c>
      <c r="B201" s="1499"/>
      <c r="C201" s="1987" t="s">
        <v>1632</v>
      </c>
      <c r="D201" s="584"/>
      <c r="E201" s="1988"/>
    </row>
    <row r="202" spans="1:5" ht="13.5" thickBot="1">
      <c r="A202" s="1490">
        <v>38</v>
      </c>
      <c r="B202" s="1491"/>
      <c r="C202" s="1492" t="s">
        <v>1633</v>
      </c>
      <c r="D202" s="583">
        <f>SUM(D203:D204)</f>
        <v>0</v>
      </c>
      <c r="E202" s="581"/>
    </row>
    <row r="203" spans="1:5">
      <c r="A203" s="1498">
        <v>380</v>
      </c>
      <c r="B203" s="1499"/>
      <c r="C203" s="1987" t="s">
        <v>1634</v>
      </c>
      <c r="D203" s="584"/>
      <c r="E203" s="1988"/>
    </row>
    <row r="204" spans="1:5" ht="13.5" thickBot="1">
      <c r="A204" s="1498">
        <v>381</v>
      </c>
      <c r="B204" s="1499"/>
      <c r="C204" s="1987" t="s">
        <v>1635</v>
      </c>
      <c r="D204" s="584"/>
      <c r="E204" s="1988"/>
    </row>
    <row r="205" spans="1:5" ht="13.5" thickBot="1">
      <c r="A205" s="1490">
        <v>39</v>
      </c>
      <c r="B205" s="1491"/>
      <c r="C205" s="1492" t="s">
        <v>1636</v>
      </c>
      <c r="D205" s="583">
        <f t="shared" ref="D205" si="1">SUM(D206:D209)</f>
        <v>0</v>
      </c>
      <c r="E205" s="581"/>
    </row>
    <row r="206" spans="1:5">
      <c r="A206" s="1498">
        <v>391</v>
      </c>
      <c r="B206" s="1499"/>
      <c r="C206" s="1987" t="s">
        <v>1637</v>
      </c>
      <c r="D206" s="584"/>
      <c r="E206" s="1988"/>
    </row>
    <row r="207" spans="1:5">
      <c r="A207" s="1498">
        <v>392</v>
      </c>
      <c r="B207" s="1499"/>
      <c r="C207" s="1987" t="s">
        <v>1638</v>
      </c>
      <c r="D207" s="584"/>
      <c r="E207" s="1988"/>
    </row>
    <row r="208" spans="1:5">
      <c r="A208" s="1498">
        <v>397</v>
      </c>
      <c r="B208" s="1499"/>
      <c r="C208" s="1987" t="s">
        <v>1639</v>
      </c>
      <c r="D208" s="584"/>
      <c r="E208" s="1988"/>
    </row>
    <row r="209" spans="1:5" ht="13.5" thickBot="1">
      <c r="A209" s="1498">
        <v>399</v>
      </c>
      <c r="B209" s="1499"/>
      <c r="C209" s="1987" t="s">
        <v>1640</v>
      </c>
      <c r="D209" s="584"/>
      <c r="E209" s="1988"/>
    </row>
    <row r="210" spans="1:5" ht="13.5" thickBot="1">
      <c r="A210" s="1486">
        <v>4</v>
      </c>
      <c r="B210" s="1487"/>
      <c r="C210" s="1488" t="s">
        <v>1116</v>
      </c>
      <c r="D210" s="1489">
        <f>SUM(D211,D217,D223,D232,D235,D238,D241)</f>
        <v>0</v>
      </c>
      <c r="E210" s="580"/>
    </row>
    <row r="211" spans="1:5" ht="13.5" thickBot="1">
      <c r="A211" s="1490">
        <v>40</v>
      </c>
      <c r="B211" s="1491"/>
      <c r="C211" s="1492" t="s">
        <v>1598</v>
      </c>
      <c r="D211" s="583">
        <f>SUM(D212:D216)</f>
        <v>0</v>
      </c>
      <c r="E211" s="581"/>
    </row>
    <row r="212" spans="1:5">
      <c r="A212" s="1498">
        <v>400</v>
      </c>
      <c r="B212" s="1499"/>
      <c r="C212" s="1987" t="s">
        <v>1599</v>
      </c>
      <c r="D212" s="584"/>
      <c r="E212" s="1988"/>
    </row>
    <row r="213" spans="1:5">
      <c r="A213" s="1498">
        <v>405</v>
      </c>
      <c r="B213" s="1499"/>
      <c r="C213" s="1987" t="s">
        <v>1641</v>
      </c>
      <c r="D213" s="584"/>
      <c r="E213" s="1988"/>
    </row>
    <row r="214" spans="1:5">
      <c r="A214" s="1498">
        <v>407</v>
      </c>
      <c r="B214" s="1499"/>
      <c r="C214" s="1987" t="s">
        <v>1603</v>
      </c>
      <c r="D214" s="584"/>
      <c r="E214" s="1988"/>
    </row>
    <row r="215" spans="1:5">
      <c r="A215" s="1498">
        <v>408</v>
      </c>
      <c r="B215" s="1499"/>
      <c r="C215" s="1987" t="s">
        <v>1604</v>
      </c>
      <c r="D215" s="584"/>
      <c r="E215" s="1988"/>
    </row>
    <row r="216" spans="1:5" ht="13.5" thickBot="1">
      <c r="A216" s="1498">
        <v>409</v>
      </c>
      <c r="B216" s="1499"/>
      <c r="C216" s="1987" t="s">
        <v>1605</v>
      </c>
      <c r="D216" s="584"/>
      <c r="E216" s="1988"/>
    </row>
    <row r="217" spans="1:5" ht="13.5" thickBot="1">
      <c r="A217" s="1490">
        <v>42</v>
      </c>
      <c r="B217" s="1491"/>
      <c r="C217" s="1492" t="s">
        <v>1606</v>
      </c>
      <c r="D217" s="583">
        <f>SUM(D218:D222)</f>
        <v>0</v>
      </c>
      <c r="E217" s="581"/>
    </row>
    <row r="218" spans="1:5">
      <c r="A218" s="1498">
        <v>420</v>
      </c>
      <c r="B218" s="1499"/>
      <c r="C218" s="1987" t="s">
        <v>1642</v>
      </c>
      <c r="D218" s="584"/>
      <c r="E218" s="1988"/>
    </row>
    <row r="219" spans="1:5">
      <c r="A219" s="1498">
        <v>421</v>
      </c>
      <c r="B219" s="1499"/>
      <c r="C219" s="1987" t="s">
        <v>1608</v>
      </c>
      <c r="D219" s="584"/>
      <c r="E219" s="1988"/>
    </row>
    <row r="220" spans="1:5">
      <c r="A220" s="1498">
        <v>422</v>
      </c>
      <c r="B220" s="1499"/>
      <c r="C220" s="1987" t="s">
        <v>1609</v>
      </c>
      <c r="D220" s="584"/>
      <c r="E220" s="1988"/>
    </row>
    <row r="221" spans="1:5">
      <c r="A221" s="1498">
        <v>426</v>
      </c>
      <c r="B221" s="1499"/>
      <c r="C221" s="1987" t="s">
        <v>1610</v>
      </c>
      <c r="D221" s="584"/>
      <c r="E221" s="1988"/>
    </row>
    <row r="222" spans="1:5" ht="13.5" thickBot="1">
      <c r="A222" s="1498">
        <v>429</v>
      </c>
      <c r="B222" s="1499"/>
      <c r="C222" s="1987" t="s">
        <v>1611</v>
      </c>
      <c r="D222" s="584"/>
      <c r="E222" s="1988"/>
    </row>
    <row r="223" spans="1:5" ht="13.5" thickBot="1">
      <c r="A223" s="1490">
        <v>43</v>
      </c>
      <c r="B223" s="1491"/>
      <c r="C223" s="1492" t="s">
        <v>1612</v>
      </c>
      <c r="D223" s="583">
        <f>SUM(D224:D227,D230:D231)</f>
        <v>0</v>
      </c>
      <c r="E223" s="581"/>
    </row>
    <row r="224" spans="1:5">
      <c r="A224" s="1498">
        <v>431</v>
      </c>
      <c r="B224" s="1499"/>
      <c r="C224" s="1987" t="s">
        <v>1613</v>
      </c>
      <c r="D224" s="584"/>
      <c r="E224" s="1988"/>
    </row>
    <row r="225" spans="1:5">
      <c r="A225" s="1498">
        <v>432</v>
      </c>
      <c r="B225" s="1499"/>
      <c r="C225" s="1987" t="s">
        <v>1614</v>
      </c>
      <c r="D225" s="584"/>
      <c r="E225" s="1988"/>
    </row>
    <row r="226" spans="1:5">
      <c r="A226" s="1498">
        <v>433</v>
      </c>
      <c r="B226" s="1499"/>
      <c r="C226" s="1987" t="s">
        <v>1615</v>
      </c>
      <c r="D226" s="584"/>
      <c r="E226" s="1988"/>
    </row>
    <row r="227" spans="1:5">
      <c r="A227" s="1498">
        <v>436</v>
      </c>
      <c r="B227" s="1499"/>
      <c r="C227" s="1987" t="s">
        <v>1617</v>
      </c>
      <c r="D227" s="584">
        <f>SUM(D228:D229)</f>
        <v>0</v>
      </c>
      <c r="E227" s="1988"/>
    </row>
    <row r="228" spans="1:5">
      <c r="A228" s="1498"/>
      <c r="B228" s="1499" t="s">
        <v>1506</v>
      </c>
      <c r="C228" s="1992" t="s">
        <v>2557</v>
      </c>
      <c r="D228" s="1501"/>
      <c r="E228" s="1988"/>
    </row>
    <row r="229" spans="1:5">
      <c r="A229" s="1498"/>
      <c r="B229" s="1499" t="s">
        <v>1508</v>
      </c>
      <c r="C229" s="1992" t="s">
        <v>131</v>
      </c>
      <c r="D229" s="1501"/>
      <c r="E229" s="1988"/>
    </row>
    <row r="230" spans="1:5">
      <c r="A230" s="1498">
        <v>437</v>
      </c>
      <c r="B230" s="1499"/>
      <c r="C230" s="1987" t="s">
        <v>1643</v>
      </c>
      <c r="D230" s="584"/>
      <c r="E230" s="1988"/>
    </row>
    <row r="231" spans="1:5" ht="13.5" thickBot="1">
      <c r="A231" s="1498">
        <v>438</v>
      </c>
      <c r="B231" s="1499"/>
      <c r="C231" s="1987" t="s">
        <v>1644</v>
      </c>
      <c r="D231" s="584"/>
      <c r="E231" s="1988"/>
    </row>
    <row r="232" spans="1:5" ht="13.5" thickBot="1">
      <c r="A232" s="1490">
        <v>44</v>
      </c>
      <c r="B232" s="1491"/>
      <c r="C232" s="1492" t="s">
        <v>1619</v>
      </c>
      <c r="D232" s="583">
        <f>SUM(D233:D234)</f>
        <v>0</v>
      </c>
      <c r="E232" s="581"/>
    </row>
    <row r="233" spans="1:5">
      <c r="A233" s="1498">
        <v>440</v>
      </c>
      <c r="B233" s="1499"/>
      <c r="C233" s="1987" t="s">
        <v>1620</v>
      </c>
      <c r="D233" s="584"/>
      <c r="E233" s="1988"/>
    </row>
    <row r="234" spans="1:5" ht="13.5" thickBot="1">
      <c r="A234" s="1498">
        <v>449</v>
      </c>
      <c r="B234" s="1499"/>
      <c r="C234" s="1987" t="s">
        <v>1621</v>
      </c>
      <c r="D234" s="584"/>
      <c r="E234" s="1988"/>
    </row>
    <row r="235" spans="1:5" ht="13.5" thickBot="1">
      <c r="A235" s="1490">
        <v>47</v>
      </c>
      <c r="B235" s="1491"/>
      <c r="C235" s="1492" t="s">
        <v>1627</v>
      </c>
      <c r="D235" s="583">
        <f>SUM(D236:D237)</f>
        <v>0</v>
      </c>
      <c r="E235" s="581"/>
    </row>
    <row r="236" spans="1:5">
      <c r="A236" s="1498">
        <v>472</v>
      </c>
      <c r="B236" s="1499"/>
      <c r="C236" s="1987" t="s">
        <v>1630</v>
      </c>
      <c r="D236" s="584"/>
      <c r="E236" s="1988"/>
    </row>
    <row r="237" spans="1:5" ht="13.5" thickBot="1">
      <c r="A237" s="1498">
        <v>479</v>
      </c>
      <c r="B237" s="1499"/>
      <c r="C237" s="1987" t="s">
        <v>1645</v>
      </c>
      <c r="D237" s="584"/>
      <c r="E237" s="1988"/>
    </row>
    <row r="238" spans="1:5" ht="13.5" thickBot="1">
      <c r="A238" s="1490">
        <v>48</v>
      </c>
      <c r="B238" s="1491"/>
      <c r="C238" s="1492" t="s">
        <v>1646</v>
      </c>
      <c r="D238" s="583">
        <f>SUM(D239:D240)</f>
        <v>0</v>
      </c>
      <c r="E238" s="581"/>
    </row>
    <row r="239" spans="1:5">
      <c r="A239" s="1498">
        <v>480</v>
      </c>
      <c r="B239" s="1499"/>
      <c r="C239" s="1987" t="s">
        <v>1647</v>
      </c>
      <c r="D239" s="584"/>
      <c r="E239" s="1988"/>
    </row>
    <row r="240" spans="1:5" ht="13.5" thickBot="1">
      <c r="A240" s="1498">
        <v>481</v>
      </c>
      <c r="B240" s="1499"/>
      <c r="C240" s="1987" t="s">
        <v>1648</v>
      </c>
      <c r="D240" s="584"/>
      <c r="E240" s="1988"/>
    </row>
    <row r="241" spans="1:5" ht="13.5" thickBot="1">
      <c r="A241" s="1490">
        <v>49</v>
      </c>
      <c r="B241" s="1491"/>
      <c r="C241" s="1492" t="s">
        <v>1649</v>
      </c>
      <c r="D241" s="583">
        <f>SUM(D242:D244)</f>
        <v>0</v>
      </c>
      <c r="E241" s="581"/>
    </row>
    <row r="242" spans="1:5">
      <c r="A242" s="1498">
        <v>492</v>
      </c>
      <c r="B242" s="1499"/>
      <c r="C242" s="1987" t="s">
        <v>2558</v>
      </c>
      <c r="D242" s="584"/>
      <c r="E242" s="1988"/>
    </row>
    <row r="243" spans="1:5">
      <c r="A243" s="1498">
        <v>493</v>
      </c>
      <c r="B243" s="1499"/>
      <c r="C243" s="1987" t="s">
        <v>1651</v>
      </c>
      <c r="D243" s="584"/>
      <c r="E243" s="1988"/>
    </row>
    <row r="244" spans="1:5" ht="13.5" thickBot="1">
      <c r="A244" s="1498">
        <v>499</v>
      </c>
      <c r="B244" s="1499"/>
      <c r="C244" s="1987" t="s">
        <v>1652</v>
      </c>
      <c r="D244" s="584"/>
      <c r="E244" s="1988"/>
    </row>
    <row r="245" spans="1:5" ht="13.5" thickBot="1">
      <c r="A245" s="1486">
        <v>5</v>
      </c>
      <c r="B245" s="1487"/>
      <c r="C245" s="1488" t="s">
        <v>1653</v>
      </c>
      <c r="D245" s="1489">
        <f>SUM(D246,D250,D255,D261,D263,D265)</f>
        <v>0</v>
      </c>
      <c r="E245" s="580"/>
    </row>
    <row r="246" spans="1:5" ht="13.5" thickBot="1">
      <c r="A246" s="1490">
        <v>50</v>
      </c>
      <c r="B246" s="1491"/>
      <c r="C246" s="1492" t="s">
        <v>1117</v>
      </c>
      <c r="D246" s="583">
        <f>SUM(D247:D249)</f>
        <v>0</v>
      </c>
      <c r="E246" s="581"/>
    </row>
    <row r="247" spans="1:5">
      <c r="A247" s="1498">
        <v>500</v>
      </c>
      <c r="B247" s="1499"/>
      <c r="C247" s="1987" t="s">
        <v>1654</v>
      </c>
      <c r="D247" s="584"/>
      <c r="E247" s="1988"/>
    </row>
    <row r="248" spans="1:5">
      <c r="A248" s="1498">
        <v>501</v>
      </c>
      <c r="B248" s="1499"/>
      <c r="C248" s="1987" t="s">
        <v>1655</v>
      </c>
      <c r="D248" s="584"/>
      <c r="E248" s="1988"/>
    </row>
    <row r="249" spans="1:5" ht="13.5" thickBot="1">
      <c r="A249" s="1502">
        <v>502</v>
      </c>
      <c r="B249" s="1503"/>
      <c r="C249" s="1504" t="s">
        <v>2559</v>
      </c>
      <c r="D249" s="1505"/>
      <c r="E249" s="1506"/>
    </row>
    <row r="250" spans="1:5" ht="13.5" thickBot="1">
      <c r="A250" s="1490">
        <v>52</v>
      </c>
      <c r="B250" s="1491"/>
      <c r="C250" s="1492" t="s">
        <v>1656</v>
      </c>
      <c r="D250" s="583">
        <f t="shared" ref="D250" si="2">SUM(D251:D254)</f>
        <v>0</v>
      </c>
      <c r="E250" s="581"/>
    </row>
    <row r="251" spans="1:5">
      <c r="A251" s="1498">
        <v>520</v>
      </c>
      <c r="B251" s="1499"/>
      <c r="C251" s="1987" t="s">
        <v>1657</v>
      </c>
      <c r="D251" s="584"/>
      <c r="E251" s="1988"/>
    </row>
    <row r="252" spans="1:5">
      <c r="A252" s="1498">
        <v>521</v>
      </c>
      <c r="B252" s="1499"/>
      <c r="C252" s="1987" t="s">
        <v>1658</v>
      </c>
      <c r="D252" s="584"/>
      <c r="E252" s="1988"/>
    </row>
    <row r="253" spans="1:5">
      <c r="A253" s="1498">
        <v>523</v>
      </c>
      <c r="B253" s="1499"/>
      <c r="C253" s="1987" t="s">
        <v>1659</v>
      </c>
      <c r="D253" s="584"/>
      <c r="E253" s="1988"/>
    </row>
    <row r="254" spans="1:5" ht="13.5" thickBot="1">
      <c r="A254" s="1498">
        <v>529</v>
      </c>
      <c r="B254" s="1499"/>
      <c r="C254" s="1987" t="s">
        <v>1660</v>
      </c>
      <c r="D254" s="584"/>
      <c r="E254" s="1988"/>
    </row>
    <row r="255" spans="1:5" ht="13.5" thickBot="1">
      <c r="A255" s="1490">
        <v>54</v>
      </c>
      <c r="B255" s="1491"/>
      <c r="C255" s="1492" t="s">
        <v>1661</v>
      </c>
      <c r="D255" s="583">
        <f t="shared" ref="D255" si="3">SUM(D256:D260)</f>
        <v>0</v>
      </c>
      <c r="E255" s="581"/>
    </row>
    <row r="256" spans="1:5">
      <c r="A256" s="1498">
        <v>540</v>
      </c>
      <c r="B256" s="1499"/>
      <c r="C256" s="1987" t="s">
        <v>1662</v>
      </c>
      <c r="D256" s="584"/>
      <c r="E256" s="1988"/>
    </row>
    <row r="257" spans="1:5">
      <c r="A257" s="1498">
        <v>541</v>
      </c>
      <c r="B257" s="1499"/>
      <c r="C257" s="1987" t="s">
        <v>1663</v>
      </c>
      <c r="D257" s="584"/>
      <c r="E257" s="1988"/>
    </row>
    <row r="258" spans="1:5">
      <c r="A258" s="1498">
        <v>542</v>
      </c>
      <c r="B258" s="1499"/>
      <c r="C258" s="1987" t="s">
        <v>1664</v>
      </c>
      <c r="D258" s="584"/>
      <c r="E258" s="1988"/>
    </row>
    <row r="259" spans="1:5">
      <c r="A259" s="1498">
        <v>548</v>
      </c>
      <c r="B259" s="1499"/>
      <c r="C259" s="1987" t="s">
        <v>1665</v>
      </c>
      <c r="D259" s="584"/>
      <c r="E259" s="1988"/>
    </row>
    <row r="260" spans="1:5" ht="13.5" thickBot="1">
      <c r="A260" s="1498">
        <v>549</v>
      </c>
      <c r="B260" s="1499"/>
      <c r="C260" s="1987" t="s">
        <v>1666</v>
      </c>
      <c r="D260" s="584"/>
      <c r="E260" s="1988"/>
    </row>
    <row r="261" spans="1:5" ht="13.5" thickBot="1">
      <c r="A261" s="1490">
        <v>57</v>
      </c>
      <c r="B261" s="1491"/>
      <c r="C261" s="1492" t="s">
        <v>1667</v>
      </c>
      <c r="D261" s="583">
        <f>SUM(D262)</f>
        <v>0</v>
      </c>
      <c r="E261" s="581"/>
    </row>
    <row r="262" spans="1:5" ht="13.5" thickBot="1">
      <c r="A262" s="1498">
        <v>570</v>
      </c>
      <c r="B262" s="1499"/>
      <c r="C262" s="1987" t="s">
        <v>1667</v>
      </c>
      <c r="D262" s="584"/>
      <c r="E262" s="1988"/>
    </row>
    <row r="263" spans="1:5" ht="13.5" thickBot="1">
      <c r="A263" s="1490">
        <v>58</v>
      </c>
      <c r="B263" s="1491"/>
      <c r="C263" s="1492" t="s">
        <v>1118</v>
      </c>
      <c r="D263" s="583">
        <f>SUM(D264)</f>
        <v>0</v>
      </c>
      <c r="E263" s="581"/>
    </row>
    <row r="264" spans="1:5" ht="13.5" thickBot="1">
      <c r="A264" s="1498">
        <v>580</v>
      </c>
      <c r="B264" s="1499"/>
      <c r="C264" s="1987" t="s">
        <v>1118</v>
      </c>
      <c r="D264" s="584"/>
      <c r="E264" s="1988"/>
    </row>
    <row r="265" spans="1:5" ht="13.5" thickBot="1">
      <c r="A265" s="1490">
        <v>59</v>
      </c>
      <c r="B265" s="1491"/>
      <c r="C265" s="1492" t="s">
        <v>1668</v>
      </c>
      <c r="D265" s="583">
        <f t="shared" ref="D265" si="4">SUM(D266:D267)</f>
        <v>0</v>
      </c>
      <c r="E265" s="581"/>
    </row>
    <row r="266" spans="1:5">
      <c r="A266" s="1498">
        <v>590</v>
      </c>
      <c r="B266" s="1499"/>
      <c r="C266" s="1987" t="s">
        <v>1669</v>
      </c>
      <c r="D266" s="584"/>
      <c r="E266" s="1988"/>
    </row>
    <row r="267" spans="1:5" ht="13.5" thickBot="1">
      <c r="A267" s="1507">
        <v>591</v>
      </c>
      <c r="B267" s="1508"/>
      <c r="C267" s="1509" t="s">
        <v>1670</v>
      </c>
      <c r="D267" s="1510"/>
      <c r="E267" s="1511"/>
    </row>
    <row r="268" spans="1:5" ht="13.5" thickBot="1">
      <c r="A268" s="1512"/>
      <c r="B268" s="1513"/>
      <c r="C268" s="1514" t="s">
        <v>2560</v>
      </c>
      <c r="D268" s="1515">
        <f>SUM(D20,D83)</f>
        <v>0</v>
      </c>
      <c r="E268" s="1516"/>
    </row>
    <row r="269" spans="1:5" ht="13.5" thickBot="1">
      <c r="A269" s="1512"/>
      <c r="B269" s="1513"/>
      <c r="C269" s="1514" t="s">
        <v>2561</v>
      </c>
      <c r="D269" s="1515">
        <f>SUM(D160,D210,D245)</f>
        <v>0</v>
      </c>
      <c r="E269" s="1516"/>
    </row>
    <row r="270" spans="1:5" ht="13.5" thickBot="1">
      <c r="A270" s="1512"/>
      <c r="B270" s="1513"/>
      <c r="C270" s="1517" t="s">
        <v>2562</v>
      </c>
      <c r="D270" s="1515">
        <f>D268-D269</f>
        <v>0</v>
      </c>
      <c r="E270" s="1516"/>
    </row>
    <row r="271" spans="1:5" ht="13.5" thickBot="1">
      <c r="A271" s="1518"/>
      <c r="B271" s="1519"/>
      <c r="C271" s="1520"/>
      <c r="D271" s="1521"/>
      <c r="E271" s="1520"/>
    </row>
    <row r="272" spans="1:5" ht="39" thickBot="1">
      <c r="A272" s="1522" t="s">
        <v>1470</v>
      </c>
      <c r="B272" s="1482" t="s">
        <v>1471</v>
      </c>
      <c r="C272" s="1523" t="s">
        <v>2550</v>
      </c>
      <c r="D272" s="1484" t="s">
        <v>2563</v>
      </c>
      <c r="E272" s="1485" t="s">
        <v>2564</v>
      </c>
    </row>
    <row r="273" spans="1:5" ht="13.5" thickBot="1">
      <c r="A273" s="1524">
        <v>6</v>
      </c>
      <c r="B273" s="1525"/>
      <c r="C273" s="1526" t="s">
        <v>2018</v>
      </c>
      <c r="D273" s="1489"/>
      <c r="E273" s="582"/>
    </row>
    <row r="274" spans="1:5" ht="13.5" thickBot="1">
      <c r="A274" s="1524">
        <v>60</v>
      </c>
      <c r="B274" s="1525"/>
      <c r="C274" s="1527" t="s">
        <v>2565</v>
      </c>
      <c r="D274" s="1489">
        <f>SUM(D275,D320,D321)</f>
        <v>0</v>
      </c>
      <c r="E274" s="582"/>
    </row>
    <row r="275" spans="1:5" ht="13.5" thickBot="1">
      <c r="A275" s="1528">
        <v>600</v>
      </c>
      <c r="B275" s="1491"/>
      <c r="C275" s="1529" t="s">
        <v>1671</v>
      </c>
      <c r="D275" s="583">
        <f>SUM(D276,D306,D311,D312,D316)</f>
        <v>0</v>
      </c>
      <c r="E275" s="581"/>
    </row>
    <row r="276" spans="1:5">
      <c r="A276" s="1658"/>
      <c r="B276" s="1494" t="s">
        <v>1506</v>
      </c>
      <c r="C276" s="1530" t="s">
        <v>1672</v>
      </c>
      <c r="D276" s="1531">
        <f>SUM(D277,D286,D291,D297,D303,D304,D305)</f>
        <v>0</v>
      </c>
      <c r="E276" s="1497"/>
    </row>
    <row r="277" spans="1:5">
      <c r="A277" s="1532"/>
      <c r="B277" s="1499" t="s">
        <v>1673</v>
      </c>
      <c r="C277" s="1993" t="s">
        <v>1122</v>
      </c>
      <c r="D277" s="585">
        <f>SUM(D278:D285)</f>
        <v>0</v>
      </c>
      <c r="E277" s="1988"/>
    </row>
    <row r="278" spans="1:5">
      <c r="A278" s="1532"/>
      <c r="B278" s="1499" t="s">
        <v>1674</v>
      </c>
      <c r="C278" s="1991" t="s">
        <v>1675</v>
      </c>
      <c r="D278" s="584"/>
      <c r="E278" s="1988"/>
    </row>
    <row r="279" spans="1:5">
      <c r="A279" s="1532"/>
      <c r="B279" s="1499" t="s">
        <v>1676</v>
      </c>
      <c r="C279" s="1991" t="s">
        <v>1677</v>
      </c>
      <c r="D279" s="584"/>
      <c r="E279" s="1988"/>
    </row>
    <row r="280" spans="1:5">
      <c r="A280" s="1532"/>
      <c r="B280" s="1499" t="s">
        <v>1678</v>
      </c>
      <c r="C280" s="1991" t="s">
        <v>1679</v>
      </c>
      <c r="D280" s="584"/>
      <c r="E280" s="1988"/>
    </row>
    <row r="281" spans="1:5">
      <c r="A281" s="1532"/>
      <c r="B281" s="1499" t="s">
        <v>1680</v>
      </c>
      <c r="C281" s="1991" t="s">
        <v>1681</v>
      </c>
      <c r="D281" s="584"/>
      <c r="E281" s="1988"/>
    </row>
    <row r="282" spans="1:5">
      <c r="A282" s="1532"/>
      <c r="B282" s="1499" t="s">
        <v>1682</v>
      </c>
      <c r="C282" s="1991" t="s">
        <v>1683</v>
      </c>
      <c r="D282" s="584"/>
      <c r="E282" s="1988"/>
    </row>
    <row r="283" spans="1:5">
      <c r="A283" s="1532"/>
      <c r="B283" s="1499" t="s">
        <v>1684</v>
      </c>
      <c r="C283" s="1991" t="s">
        <v>1685</v>
      </c>
      <c r="D283" s="584"/>
      <c r="E283" s="1988"/>
    </row>
    <row r="284" spans="1:5">
      <c r="A284" s="1532"/>
      <c r="B284" s="1499" t="s">
        <v>1686</v>
      </c>
      <c r="C284" s="1991" t="s">
        <v>1687</v>
      </c>
      <c r="D284" s="584"/>
      <c r="E284" s="1988"/>
    </row>
    <row r="285" spans="1:5">
      <c r="A285" s="1532"/>
      <c r="B285" s="1499" t="s">
        <v>1688</v>
      </c>
      <c r="C285" s="1994" t="s">
        <v>1689</v>
      </c>
      <c r="D285" s="584"/>
      <c r="E285" s="1995"/>
    </row>
    <row r="286" spans="1:5">
      <c r="A286" s="1532"/>
      <c r="B286" s="1499" t="s">
        <v>1566</v>
      </c>
      <c r="C286" s="1993" t="s">
        <v>1698</v>
      </c>
      <c r="D286" s="585">
        <f>SUM(D287:D290)</f>
        <v>0</v>
      </c>
      <c r="E286" s="1988"/>
    </row>
    <row r="287" spans="1:5">
      <c r="A287" s="1532"/>
      <c r="B287" s="1499" t="s">
        <v>1690</v>
      </c>
      <c r="C287" s="1994" t="s">
        <v>1675</v>
      </c>
      <c r="D287" s="584"/>
      <c r="E287" s="1988"/>
    </row>
    <row r="288" spans="1:5">
      <c r="A288" s="1532"/>
      <c r="B288" s="1499" t="s">
        <v>1691</v>
      </c>
      <c r="C288" s="1991" t="s">
        <v>1677</v>
      </c>
      <c r="D288" s="584"/>
      <c r="E288" s="1988"/>
    </row>
    <row r="289" spans="1:5">
      <c r="A289" s="1532"/>
      <c r="B289" s="1499" t="s">
        <v>1692</v>
      </c>
      <c r="C289" s="1991" t="s">
        <v>1681</v>
      </c>
      <c r="D289" s="584"/>
      <c r="E289" s="1988"/>
    </row>
    <row r="290" spans="1:5">
      <c r="A290" s="1532"/>
      <c r="B290" s="1499" t="s">
        <v>1693</v>
      </c>
      <c r="C290" s="1991" t="s">
        <v>1026</v>
      </c>
      <c r="D290" s="584"/>
      <c r="E290" s="1988"/>
    </row>
    <row r="291" spans="1:5">
      <c r="A291" s="1532"/>
      <c r="B291" s="1499" t="s">
        <v>1568</v>
      </c>
      <c r="C291" s="1993" t="s">
        <v>2566</v>
      </c>
      <c r="D291" s="584">
        <f>SUM(D292:D296)</f>
        <v>0</v>
      </c>
      <c r="E291" s="1988"/>
    </row>
    <row r="292" spans="1:5">
      <c r="A292" s="1532"/>
      <c r="B292" s="1499" t="s">
        <v>1583</v>
      </c>
      <c r="C292" s="1994" t="s">
        <v>1675</v>
      </c>
      <c r="D292" s="1533"/>
      <c r="E292" s="1988"/>
    </row>
    <row r="293" spans="1:5">
      <c r="A293" s="1532"/>
      <c r="B293" s="1499" t="s">
        <v>1584</v>
      </c>
      <c r="C293" s="1994" t="s">
        <v>1694</v>
      </c>
      <c r="D293" s="1533"/>
      <c r="E293" s="1988"/>
    </row>
    <row r="294" spans="1:5">
      <c r="A294" s="1532"/>
      <c r="B294" s="1499" t="s">
        <v>1695</v>
      </c>
      <c r="C294" s="1994" t="s">
        <v>1679</v>
      </c>
      <c r="D294" s="1533"/>
      <c r="E294" s="1988"/>
    </row>
    <row r="295" spans="1:5">
      <c r="A295" s="1532"/>
      <c r="B295" s="1499" t="s">
        <v>1696</v>
      </c>
      <c r="C295" s="1994" t="s">
        <v>1681</v>
      </c>
      <c r="D295" s="1533"/>
      <c r="E295" s="1988"/>
    </row>
    <row r="296" spans="1:5">
      <c r="A296" s="1532"/>
      <c r="B296" s="1499" t="s">
        <v>1697</v>
      </c>
      <c r="C296" s="1994" t="s">
        <v>1683</v>
      </c>
      <c r="D296" s="1533"/>
      <c r="E296" s="1988"/>
    </row>
    <row r="297" spans="1:5">
      <c r="A297" s="1532"/>
      <c r="B297" s="1499" t="s">
        <v>1570</v>
      </c>
      <c r="C297" s="1993" t="s">
        <v>2567</v>
      </c>
      <c r="D297" s="584">
        <f>SUM(D298:D302)</f>
        <v>0</v>
      </c>
      <c r="E297" s="1988"/>
    </row>
    <row r="298" spans="1:5">
      <c r="A298" s="1532"/>
      <c r="B298" s="1499" t="s">
        <v>1699</v>
      </c>
      <c r="C298" s="1994" t="s">
        <v>1675</v>
      </c>
      <c r="D298" s="1533"/>
      <c r="E298" s="1988"/>
    </row>
    <row r="299" spans="1:5">
      <c r="A299" s="1532"/>
      <c r="B299" s="1499" t="s">
        <v>1700</v>
      </c>
      <c r="C299" s="1994" t="s">
        <v>1694</v>
      </c>
      <c r="D299" s="1533"/>
      <c r="E299" s="1988"/>
    </row>
    <row r="300" spans="1:5">
      <c r="A300" s="1532"/>
      <c r="B300" s="1499" t="s">
        <v>1701</v>
      </c>
      <c r="C300" s="1994" t="s">
        <v>1679</v>
      </c>
      <c r="D300" s="1533"/>
      <c r="E300" s="1988"/>
    </row>
    <row r="301" spans="1:5">
      <c r="A301" s="1532"/>
      <c r="B301" s="1499" t="s">
        <v>1702</v>
      </c>
      <c r="C301" s="1994" t="s">
        <v>1681</v>
      </c>
      <c r="D301" s="1533"/>
      <c r="E301" s="1988"/>
    </row>
    <row r="302" spans="1:5">
      <c r="A302" s="1532"/>
      <c r="B302" s="1499" t="s">
        <v>2568</v>
      </c>
      <c r="C302" s="1994" t="s">
        <v>1683</v>
      </c>
      <c r="D302" s="1533"/>
      <c r="E302" s="1988"/>
    </row>
    <row r="303" spans="1:5">
      <c r="A303" s="1532"/>
      <c r="B303" s="1499" t="s">
        <v>1572</v>
      </c>
      <c r="C303" s="1990" t="s">
        <v>2569</v>
      </c>
      <c r="D303" s="584"/>
      <c r="E303" s="1988"/>
    </row>
    <row r="304" spans="1:5">
      <c r="A304" s="1532"/>
      <c r="B304" s="1499" t="s">
        <v>1574</v>
      </c>
      <c r="C304" s="1990" t="s">
        <v>2570</v>
      </c>
      <c r="D304" s="584"/>
      <c r="E304" s="1988"/>
    </row>
    <row r="305" spans="1:5">
      <c r="A305" s="1532"/>
      <c r="B305" s="1499" t="s">
        <v>1704</v>
      </c>
      <c r="C305" s="1990" t="s">
        <v>1705</v>
      </c>
      <c r="D305" s="585"/>
      <c r="E305" s="1988"/>
    </row>
    <row r="306" spans="1:5">
      <c r="A306" s="1532"/>
      <c r="B306" s="1499" t="s">
        <v>1508</v>
      </c>
      <c r="C306" s="1989" t="s">
        <v>2556</v>
      </c>
      <c r="D306" s="585">
        <f>SUM(D307:D310)</f>
        <v>0</v>
      </c>
      <c r="E306" s="1988"/>
    </row>
    <row r="307" spans="1:5">
      <c r="A307" s="1532"/>
      <c r="B307" s="1499" t="s">
        <v>1509</v>
      </c>
      <c r="C307" s="1990" t="s">
        <v>1510</v>
      </c>
      <c r="D307" s="584"/>
      <c r="E307" s="1988"/>
    </row>
    <row r="308" spans="1:5">
      <c r="A308" s="1532"/>
      <c r="B308" s="1499" t="s">
        <v>1511</v>
      </c>
      <c r="C308" s="1990" t="s">
        <v>1512</v>
      </c>
      <c r="D308" s="584"/>
      <c r="E308" s="1988"/>
    </row>
    <row r="309" spans="1:5">
      <c r="A309" s="1532"/>
      <c r="B309" s="1499" t="s">
        <v>1513</v>
      </c>
      <c r="C309" s="1990" t="s">
        <v>1516</v>
      </c>
      <c r="D309" s="584"/>
      <c r="E309" s="1988"/>
    </row>
    <row r="310" spans="1:5">
      <c r="A310" s="1532"/>
      <c r="B310" s="1499" t="s">
        <v>1515</v>
      </c>
      <c r="C310" s="1990" t="s">
        <v>131</v>
      </c>
      <c r="D310" s="584"/>
      <c r="E310" s="1988"/>
    </row>
    <row r="311" spans="1:5">
      <c r="A311" s="1532"/>
      <c r="B311" s="1499" t="s">
        <v>1518</v>
      </c>
      <c r="C311" s="1989" t="s">
        <v>2571</v>
      </c>
      <c r="D311" s="585"/>
      <c r="E311" s="1988"/>
    </row>
    <row r="312" spans="1:5">
      <c r="A312" s="1532"/>
      <c r="B312" s="1499" t="s">
        <v>1520</v>
      </c>
      <c r="C312" s="1989" t="s">
        <v>1713</v>
      </c>
      <c r="D312" s="585">
        <f>SUM(D313:D315)</f>
        <v>0</v>
      </c>
      <c r="E312" s="1988"/>
    </row>
    <row r="313" spans="1:5">
      <c r="A313" s="1532"/>
      <c r="B313" s="1499" t="s">
        <v>1907</v>
      </c>
      <c r="C313" s="1990" t="s">
        <v>1512</v>
      </c>
      <c r="D313" s="584"/>
      <c r="E313" s="1988"/>
    </row>
    <row r="314" spans="1:5">
      <c r="A314" s="1532"/>
      <c r="B314" s="1499" t="s">
        <v>1909</v>
      </c>
      <c r="C314" s="1990" t="s">
        <v>1516</v>
      </c>
      <c r="D314" s="584"/>
      <c r="E314" s="1988"/>
    </row>
    <row r="315" spans="1:5">
      <c r="A315" s="1532"/>
      <c r="B315" s="1499" t="s">
        <v>1911</v>
      </c>
      <c r="C315" s="1990" t="s">
        <v>131</v>
      </c>
      <c r="D315" s="584"/>
      <c r="E315" s="1988"/>
    </row>
    <row r="316" spans="1:5">
      <c r="A316" s="1532"/>
      <c r="B316" s="1499" t="s">
        <v>1522</v>
      </c>
      <c r="C316" s="1534" t="s">
        <v>1715</v>
      </c>
      <c r="D316" s="585">
        <f>SUM(D317:D319)</f>
        <v>0</v>
      </c>
      <c r="E316" s="1996"/>
    </row>
    <row r="317" spans="1:5">
      <c r="A317" s="1532"/>
      <c r="B317" s="1499" t="s">
        <v>1524</v>
      </c>
      <c r="C317" s="1535" t="s">
        <v>1717</v>
      </c>
      <c r="D317" s="584"/>
      <c r="E317" s="1996"/>
    </row>
    <row r="318" spans="1:5">
      <c r="A318" s="1532"/>
      <c r="B318" s="1499" t="s">
        <v>1525</v>
      </c>
      <c r="C318" s="1535" t="s">
        <v>1719</v>
      </c>
      <c r="D318" s="584"/>
      <c r="E318" s="1996"/>
    </row>
    <row r="319" spans="1:5" ht="13.5" thickBot="1">
      <c r="A319" s="1532"/>
      <c r="B319" s="1499" t="s">
        <v>1526</v>
      </c>
      <c r="C319" s="1535" t="s">
        <v>1721</v>
      </c>
      <c r="D319" s="1510"/>
      <c r="E319" s="1996"/>
    </row>
    <row r="320" spans="1:5" ht="13.5" thickBot="1">
      <c r="A320" s="1528">
        <v>601</v>
      </c>
      <c r="B320" s="1491"/>
      <c r="C320" s="1529" t="s">
        <v>1722</v>
      </c>
      <c r="D320" s="583"/>
      <c r="E320" s="581"/>
    </row>
    <row r="321" spans="1:5" ht="13.5" thickBot="1">
      <c r="A321" s="1528" t="s">
        <v>1723</v>
      </c>
      <c r="B321" s="1491"/>
      <c r="C321" s="1529" t="s">
        <v>1724</v>
      </c>
      <c r="D321" s="583">
        <f>SUM(D322:D340)</f>
        <v>0</v>
      </c>
      <c r="E321" s="581"/>
    </row>
    <row r="322" spans="1:5">
      <c r="A322" s="1532"/>
      <c r="B322" s="1499" t="s">
        <v>1506</v>
      </c>
      <c r="C322" s="1989" t="s">
        <v>1725</v>
      </c>
      <c r="D322" s="584"/>
      <c r="E322" s="1988"/>
    </row>
    <row r="323" spans="1:5">
      <c r="A323" s="1532"/>
      <c r="B323" s="1499" t="s">
        <v>1508</v>
      </c>
      <c r="C323" s="1989" t="s">
        <v>1726</v>
      </c>
      <c r="D323" s="584"/>
      <c r="E323" s="1988"/>
    </row>
    <row r="324" spans="1:5">
      <c r="A324" s="1532"/>
      <c r="B324" s="1499" t="s">
        <v>1518</v>
      </c>
      <c r="C324" s="1989" t="s">
        <v>2572</v>
      </c>
      <c r="D324" s="584"/>
      <c r="E324" s="1988"/>
    </row>
    <row r="325" spans="1:5">
      <c r="A325" s="1532"/>
      <c r="B325" s="1499" t="s">
        <v>1520</v>
      </c>
      <c r="C325" s="1989" t="s">
        <v>2573</v>
      </c>
      <c r="D325" s="584"/>
      <c r="E325" s="1988"/>
    </row>
    <row r="326" spans="1:5">
      <c r="A326" s="1532"/>
      <c r="B326" s="1499" t="s">
        <v>1522</v>
      </c>
      <c r="C326" s="1989" t="s">
        <v>2574</v>
      </c>
      <c r="D326" s="584"/>
      <c r="E326" s="1988"/>
    </row>
    <row r="327" spans="1:5">
      <c r="A327" s="1532"/>
      <c r="B327" s="1499" t="s">
        <v>1714</v>
      </c>
      <c r="C327" s="1989" t="s">
        <v>1727</v>
      </c>
      <c r="D327" s="584"/>
      <c r="E327" s="1988"/>
    </row>
    <row r="328" spans="1:5">
      <c r="A328" s="1532"/>
      <c r="B328" s="1499" t="s">
        <v>1985</v>
      </c>
      <c r="C328" s="1989" t="s">
        <v>2575</v>
      </c>
      <c r="D328" s="584"/>
      <c r="E328" s="1988"/>
    </row>
    <row r="329" spans="1:5">
      <c r="A329" s="1532"/>
      <c r="B329" s="1499" t="s">
        <v>1987</v>
      </c>
      <c r="C329" s="1989" t="s">
        <v>2576</v>
      </c>
      <c r="D329" s="584"/>
      <c r="E329" s="1988"/>
    </row>
    <row r="330" spans="1:5">
      <c r="A330" s="1532"/>
      <c r="B330" s="1499" t="s">
        <v>1989</v>
      </c>
      <c r="C330" s="1989" t="s">
        <v>1732</v>
      </c>
      <c r="D330" s="584"/>
      <c r="E330" s="1988"/>
    </row>
    <row r="331" spans="1:5">
      <c r="A331" s="1532"/>
      <c r="B331" s="1499" t="s">
        <v>432</v>
      </c>
      <c r="C331" s="1989" t="s">
        <v>2577</v>
      </c>
      <c r="D331" s="584"/>
      <c r="E331" s="1988"/>
    </row>
    <row r="332" spans="1:5">
      <c r="A332" s="1532"/>
      <c r="B332" s="1499" t="s">
        <v>1992</v>
      </c>
      <c r="C332" s="1989" t="s">
        <v>2578</v>
      </c>
      <c r="D332" s="584"/>
      <c r="E332" s="1988"/>
    </row>
    <row r="333" spans="1:5">
      <c r="A333" s="1532"/>
      <c r="B333" s="1499" t="s">
        <v>1994</v>
      </c>
      <c r="C333" s="1989" t="s">
        <v>2579</v>
      </c>
      <c r="D333" s="584"/>
      <c r="E333" s="1988"/>
    </row>
    <row r="334" spans="1:5">
      <c r="A334" s="1532"/>
      <c r="B334" s="1499" t="s">
        <v>2092</v>
      </c>
      <c r="C334" s="1989" t="s">
        <v>1734</v>
      </c>
      <c r="D334" s="584"/>
      <c r="E334" s="1988"/>
    </row>
    <row r="335" spans="1:5">
      <c r="A335" s="1532"/>
      <c r="B335" s="1499" t="s">
        <v>2580</v>
      </c>
      <c r="C335" s="1989" t="s">
        <v>1729</v>
      </c>
      <c r="D335" s="584"/>
      <c r="E335" s="1988"/>
    </row>
    <row r="336" spans="1:5">
      <c r="A336" s="1532"/>
      <c r="B336" s="1499" t="s">
        <v>2581</v>
      </c>
      <c r="C336" s="1989" t="s">
        <v>1730</v>
      </c>
      <c r="D336" s="584"/>
      <c r="E336" s="1988"/>
    </row>
    <row r="337" spans="1:5">
      <c r="A337" s="1532"/>
      <c r="B337" s="1499" t="s">
        <v>2582</v>
      </c>
      <c r="C337" s="1989" t="s">
        <v>1735</v>
      </c>
      <c r="D337" s="584"/>
      <c r="E337" s="1988"/>
    </row>
    <row r="338" spans="1:5">
      <c r="A338" s="1532"/>
      <c r="B338" s="1499" t="s">
        <v>2583</v>
      </c>
      <c r="C338" s="1989" t="s">
        <v>2584</v>
      </c>
      <c r="D338" s="584"/>
      <c r="E338" s="1988"/>
    </row>
    <row r="339" spans="1:5">
      <c r="A339" s="1532"/>
      <c r="B339" s="1499" t="s">
        <v>2585</v>
      </c>
      <c r="C339" s="1989" t="s">
        <v>2586</v>
      </c>
      <c r="D339" s="584"/>
      <c r="E339" s="1988"/>
    </row>
    <row r="340" spans="1:5">
      <c r="A340" s="1532"/>
      <c r="B340" s="1499" t="s">
        <v>2587</v>
      </c>
      <c r="C340" s="1989" t="s">
        <v>131</v>
      </c>
      <c r="D340" s="584">
        <f>SUM(D341:D345)</f>
        <v>0</v>
      </c>
      <c r="E340" s="1988"/>
    </row>
    <row r="341" spans="1:5">
      <c r="A341" s="1532"/>
      <c r="B341" s="1499" t="s">
        <v>2588</v>
      </c>
      <c r="C341" s="1990"/>
      <c r="D341" s="584"/>
      <c r="E341" s="1988"/>
    </row>
    <row r="342" spans="1:5">
      <c r="A342" s="1532"/>
      <c r="B342" s="1499" t="s">
        <v>2589</v>
      </c>
      <c r="C342" s="1990"/>
      <c r="D342" s="585"/>
      <c r="E342" s="1988"/>
    </row>
    <row r="343" spans="1:5">
      <c r="A343" s="1532"/>
      <c r="B343" s="1499" t="s">
        <v>2590</v>
      </c>
      <c r="C343" s="1990"/>
      <c r="D343" s="585"/>
      <c r="E343" s="1988"/>
    </row>
    <row r="344" spans="1:5">
      <c r="A344" s="1532"/>
      <c r="B344" s="1499" t="s">
        <v>2591</v>
      </c>
      <c r="C344" s="1990"/>
      <c r="D344" s="585"/>
      <c r="E344" s="1988"/>
    </row>
    <row r="345" spans="1:5" ht="13.5" thickBot="1">
      <c r="A345" s="1532"/>
      <c r="B345" s="1499" t="s">
        <v>2592</v>
      </c>
      <c r="C345" s="1990"/>
      <c r="D345" s="585"/>
      <c r="E345" s="1988"/>
    </row>
    <row r="346" spans="1:5" ht="13.5" thickBot="1">
      <c r="A346" s="1536">
        <v>61</v>
      </c>
      <c r="B346" s="1487"/>
      <c r="C346" s="1537" t="s">
        <v>1736</v>
      </c>
      <c r="D346" s="1489">
        <f>SUM(D347:D349)</f>
        <v>0</v>
      </c>
      <c r="E346" s="580"/>
    </row>
    <row r="347" spans="1:5" ht="13.5" thickBot="1">
      <c r="A347" s="1528">
        <v>610</v>
      </c>
      <c r="B347" s="1491"/>
      <c r="C347" s="1529" t="s">
        <v>1737</v>
      </c>
      <c r="D347" s="583"/>
      <c r="E347" s="581"/>
    </row>
    <row r="348" spans="1:5" ht="13.5" thickBot="1">
      <c r="A348" s="1528">
        <v>611</v>
      </c>
      <c r="B348" s="1491"/>
      <c r="C348" s="1529" t="s">
        <v>1738</v>
      </c>
      <c r="D348" s="583"/>
      <c r="E348" s="581"/>
    </row>
    <row r="349" spans="1:5" ht="13.5" thickBot="1">
      <c r="A349" s="1528">
        <v>612</v>
      </c>
      <c r="B349" s="1491"/>
      <c r="C349" s="1529" t="s">
        <v>1739</v>
      </c>
      <c r="D349" s="583">
        <f>SUM(D350,D354:D355)</f>
        <v>0</v>
      </c>
      <c r="E349" s="581"/>
    </row>
    <row r="350" spans="1:5">
      <c r="A350" s="1532"/>
      <c r="B350" s="1499" t="s">
        <v>1506</v>
      </c>
      <c r="C350" s="1534" t="s">
        <v>1715</v>
      </c>
      <c r="D350" s="585">
        <f>SUM(D351:D353)</f>
        <v>0</v>
      </c>
      <c r="E350" s="1997"/>
    </row>
    <row r="351" spans="1:5">
      <c r="A351" s="1532"/>
      <c r="B351" s="1499" t="s">
        <v>1673</v>
      </c>
      <c r="C351" s="1535" t="s">
        <v>1717</v>
      </c>
      <c r="D351" s="585"/>
      <c r="E351" s="1997"/>
    </row>
    <row r="352" spans="1:5">
      <c r="A352" s="1532"/>
      <c r="B352" s="1499" t="s">
        <v>1566</v>
      </c>
      <c r="C352" s="1535" t="s">
        <v>1719</v>
      </c>
      <c r="D352" s="585"/>
      <c r="E352" s="1997"/>
    </row>
    <row r="353" spans="1:5">
      <c r="A353" s="1532"/>
      <c r="B353" s="1499" t="s">
        <v>1568</v>
      </c>
      <c r="C353" s="1535" t="s">
        <v>1721</v>
      </c>
      <c r="D353" s="585"/>
      <c r="E353" s="1997"/>
    </row>
    <row r="354" spans="1:5">
      <c r="A354" s="1532"/>
      <c r="B354" s="1499" t="s">
        <v>1508</v>
      </c>
      <c r="C354" s="1534" t="s">
        <v>1740</v>
      </c>
      <c r="D354" s="585"/>
      <c r="E354" s="1997"/>
    </row>
    <row r="355" spans="1:5">
      <c r="A355" s="1532"/>
      <c r="B355" s="1499" t="s">
        <v>1518</v>
      </c>
      <c r="C355" s="1534" t="s">
        <v>131</v>
      </c>
      <c r="D355" s="585">
        <f>SUM(D356:D360)</f>
        <v>0</v>
      </c>
      <c r="E355" s="1997"/>
    </row>
    <row r="356" spans="1:5">
      <c r="A356" s="1532"/>
      <c r="B356" s="1499" t="s">
        <v>1708</v>
      </c>
      <c r="C356" s="1998"/>
      <c r="D356" s="585"/>
      <c r="E356" s="1997"/>
    </row>
    <row r="357" spans="1:5">
      <c r="A357" s="1532"/>
      <c r="B357" s="1499" t="s">
        <v>1709</v>
      </c>
      <c r="C357" s="1998"/>
      <c r="D357" s="585"/>
      <c r="E357" s="1997"/>
    </row>
    <row r="358" spans="1:5">
      <c r="A358" s="1532"/>
      <c r="B358" s="1499" t="s">
        <v>1710</v>
      </c>
      <c r="C358" s="1998"/>
      <c r="D358" s="585"/>
      <c r="E358" s="1997"/>
    </row>
    <row r="359" spans="1:5">
      <c r="A359" s="1532"/>
      <c r="B359" s="1499" t="s">
        <v>1711</v>
      </c>
      <c r="C359" s="1998"/>
      <c r="D359" s="585"/>
      <c r="E359" s="1997"/>
    </row>
    <row r="360" spans="1:5" ht="13.5" thickBot="1">
      <c r="A360" s="1538"/>
      <c r="B360" s="1999" t="s">
        <v>1712</v>
      </c>
      <c r="C360" s="1539"/>
      <c r="D360" s="2000"/>
      <c r="E360" s="1540"/>
    </row>
    <row r="361" spans="1:5" ht="13.5" thickBot="1">
      <c r="A361" s="1524"/>
      <c r="B361" s="1525"/>
      <c r="C361" s="1488" t="s">
        <v>2063</v>
      </c>
      <c r="D361" s="1541">
        <f>D274-D346</f>
        <v>0</v>
      </c>
      <c r="E361" s="582"/>
    </row>
    <row r="362" spans="1:5" ht="13.5" thickBot="1">
      <c r="A362" s="1536">
        <v>62</v>
      </c>
      <c r="B362" s="1487"/>
      <c r="C362" s="1542" t="s">
        <v>1741</v>
      </c>
      <c r="D362" s="1489">
        <f>SUM(D363:D364,D377:D378)</f>
        <v>0</v>
      </c>
      <c r="E362" s="1543"/>
    </row>
    <row r="363" spans="1:5" ht="13.5" thickBot="1">
      <c r="A363" s="1528">
        <v>620</v>
      </c>
      <c r="B363" s="1491"/>
      <c r="C363" s="1529" t="s">
        <v>1742</v>
      </c>
      <c r="D363" s="583"/>
      <c r="E363" s="581"/>
    </row>
    <row r="364" spans="1:5" ht="13.5" thickBot="1">
      <c r="A364" s="1528">
        <v>621</v>
      </c>
      <c r="B364" s="1491"/>
      <c r="C364" s="1529" t="s">
        <v>1743</v>
      </c>
      <c r="D364" s="583">
        <f>SUM(D365:D366,D371:D373)</f>
        <v>0</v>
      </c>
      <c r="E364" s="581"/>
    </row>
    <row r="365" spans="1:5">
      <c r="A365" s="1532"/>
      <c r="B365" s="1499" t="s">
        <v>1506</v>
      </c>
      <c r="C365" s="1989" t="s">
        <v>1507</v>
      </c>
      <c r="D365" s="584"/>
      <c r="E365" s="1997"/>
    </row>
    <row r="366" spans="1:5">
      <c r="A366" s="1532"/>
      <c r="B366" s="1499" t="s">
        <v>1508</v>
      </c>
      <c r="C366" s="1989" t="s">
        <v>2551</v>
      </c>
      <c r="D366" s="584">
        <f>SUM(D367:D370)</f>
        <v>0</v>
      </c>
      <c r="E366" s="1997"/>
    </row>
    <row r="367" spans="1:5">
      <c r="A367" s="1532"/>
      <c r="B367" s="1499" t="s">
        <v>1509</v>
      </c>
      <c r="C367" s="1990" t="s">
        <v>1510</v>
      </c>
      <c r="D367" s="584"/>
      <c r="E367" s="1997"/>
    </row>
    <row r="368" spans="1:5">
      <c r="A368" s="1532"/>
      <c r="B368" s="1499" t="s">
        <v>1511</v>
      </c>
      <c r="C368" s="1990" t="s">
        <v>1512</v>
      </c>
      <c r="D368" s="584"/>
      <c r="E368" s="1997"/>
    </row>
    <row r="369" spans="1:5">
      <c r="A369" s="1532"/>
      <c r="B369" s="1499" t="s">
        <v>1513</v>
      </c>
      <c r="C369" s="1990" t="s">
        <v>1516</v>
      </c>
      <c r="D369" s="584"/>
      <c r="E369" s="1997"/>
    </row>
    <row r="370" spans="1:5">
      <c r="A370" s="1532"/>
      <c r="B370" s="1499" t="s">
        <v>1515</v>
      </c>
      <c r="C370" s="1990" t="s">
        <v>2553</v>
      </c>
      <c r="D370" s="584"/>
      <c r="E370" s="1997"/>
    </row>
    <row r="371" spans="1:5">
      <c r="A371" s="1532"/>
      <c r="B371" s="1499" t="s">
        <v>1518</v>
      </c>
      <c r="C371" s="1989" t="s">
        <v>1519</v>
      </c>
      <c r="D371" s="584"/>
      <c r="E371" s="1997"/>
    </row>
    <row r="372" spans="1:5">
      <c r="A372" s="1532"/>
      <c r="B372" s="1499" t="s">
        <v>1520</v>
      </c>
      <c r="C372" s="1989" t="s">
        <v>1521</v>
      </c>
      <c r="D372" s="1500"/>
      <c r="E372" s="2001"/>
    </row>
    <row r="373" spans="1:5">
      <c r="A373" s="1532"/>
      <c r="B373" s="1499" t="s">
        <v>1522</v>
      </c>
      <c r="C373" s="1989" t="s">
        <v>1523</v>
      </c>
      <c r="D373" s="584">
        <f>SUM(D374:D376)</f>
        <v>0</v>
      </c>
      <c r="E373" s="1997"/>
    </row>
    <row r="374" spans="1:5">
      <c r="A374" s="1532"/>
      <c r="B374" s="1499" t="s">
        <v>1524</v>
      </c>
      <c r="C374" s="1990" t="s">
        <v>1512</v>
      </c>
      <c r="D374" s="584"/>
      <c r="E374" s="1997"/>
    </row>
    <row r="375" spans="1:5">
      <c r="A375" s="1532"/>
      <c r="B375" s="1499" t="s">
        <v>1525</v>
      </c>
      <c r="C375" s="1990" t="s">
        <v>1516</v>
      </c>
      <c r="D375" s="584"/>
      <c r="E375" s="1997"/>
    </row>
    <row r="376" spans="1:5" ht="13.5" thickBot="1">
      <c r="A376" s="1532"/>
      <c r="B376" s="1499" t="s">
        <v>1526</v>
      </c>
      <c r="C376" s="1990" t="s">
        <v>2593</v>
      </c>
      <c r="D376" s="584"/>
      <c r="E376" s="1997"/>
    </row>
    <row r="377" spans="1:5" ht="13.5" thickBot="1">
      <c r="A377" s="1528">
        <v>622</v>
      </c>
      <c r="B377" s="1491"/>
      <c r="C377" s="1529" t="s">
        <v>1744</v>
      </c>
      <c r="D377" s="583">
        <f>+D499</f>
        <v>0</v>
      </c>
      <c r="E377" s="581"/>
    </row>
    <row r="378" spans="1:5" ht="13.5" thickBot="1">
      <c r="A378" s="1528">
        <v>623</v>
      </c>
      <c r="B378" s="1491"/>
      <c r="C378" s="1529" t="s">
        <v>1745</v>
      </c>
      <c r="D378" s="583"/>
      <c r="E378" s="581"/>
    </row>
    <row r="379" spans="1:5" ht="13.5" thickBot="1">
      <c r="A379" s="1512"/>
      <c r="B379" s="1513" t="s">
        <v>2594</v>
      </c>
      <c r="C379" s="1544" t="s">
        <v>2066</v>
      </c>
      <c r="D379" s="1545">
        <f>D361-D362</f>
        <v>0</v>
      </c>
      <c r="E379" s="1546"/>
    </row>
    <row r="380" spans="1:5" ht="13.5" thickBot="1">
      <c r="A380" s="1536">
        <v>63</v>
      </c>
      <c r="B380" s="1487"/>
      <c r="C380" s="1542" t="s">
        <v>1746</v>
      </c>
      <c r="D380" s="1489">
        <f>SUM(D381:D383)</f>
        <v>0</v>
      </c>
      <c r="E380" s="1543"/>
    </row>
    <row r="381" spans="1:5" ht="13.5" thickBot="1">
      <c r="A381" s="1528">
        <v>630</v>
      </c>
      <c r="B381" s="1491"/>
      <c r="C381" s="1529" t="s">
        <v>1747</v>
      </c>
      <c r="D381" s="583">
        <f>+D642</f>
        <v>0</v>
      </c>
      <c r="E381" s="581"/>
    </row>
    <row r="382" spans="1:5" ht="13.5" thickBot="1">
      <c r="A382" s="1528">
        <v>631</v>
      </c>
      <c r="B382" s="1491"/>
      <c r="C382" s="1529" t="s">
        <v>2595</v>
      </c>
      <c r="D382" s="583">
        <f>+D643</f>
        <v>0</v>
      </c>
      <c r="E382" s="581"/>
    </row>
    <row r="383" spans="1:5" ht="13.5" thickBot="1">
      <c r="A383" s="1528">
        <v>632</v>
      </c>
      <c r="B383" s="1491"/>
      <c r="C383" s="1529" t="s">
        <v>1119</v>
      </c>
      <c r="D383" s="583">
        <f>+D786</f>
        <v>0</v>
      </c>
      <c r="E383" s="581"/>
    </row>
    <row r="384" spans="1:5" ht="13.5" thickBot="1">
      <c r="A384" s="1536"/>
      <c r="B384" s="1487"/>
      <c r="C384" s="1488" t="s">
        <v>1120</v>
      </c>
      <c r="D384" s="1489">
        <f>D379-D380</f>
        <v>0</v>
      </c>
      <c r="E384" s="1543"/>
    </row>
    <row r="385" spans="1:5" ht="13.5" thickBot="1">
      <c r="A385" s="1536">
        <v>64</v>
      </c>
      <c r="B385" s="1487"/>
      <c r="C385" s="1542" t="s">
        <v>1748</v>
      </c>
      <c r="D385" s="1489">
        <f>SUM(D386:D388,D392:D393,D401:D402)</f>
        <v>0</v>
      </c>
      <c r="E385" s="1543"/>
    </row>
    <row r="386" spans="1:5" ht="13.5" thickBot="1">
      <c r="A386" s="1528">
        <v>640</v>
      </c>
      <c r="B386" s="1491"/>
      <c r="C386" s="1529" t="s">
        <v>1749</v>
      </c>
      <c r="D386" s="583"/>
      <c r="E386" s="581"/>
    </row>
    <row r="387" spans="1:5" ht="13.5" thickBot="1">
      <c r="A387" s="1528">
        <v>641</v>
      </c>
      <c r="B387" s="1491"/>
      <c r="C387" s="1529" t="s">
        <v>1750</v>
      </c>
      <c r="D387" s="583"/>
      <c r="E387" s="581"/>
    </row>
    <row r="388" spans="1:5" ht="13.5" thickBot="1">
      <c r="A388" s="1528">
        <v>642</v>
      </c>
      <c r="B388" s="1491"/>
      <c r="C388" s="1529" t="s">
        <v>1751</v>
      </c>
      <c r="D388" s="583">
        <f>SUM(D389:D391)</f>
        <v>0</v>
      </c>
      <c r="E388" s="581"/>
    </row>
    <row r="389" spans="1:5">
      <c r="A389" s="1532"/>
      <c r="B389" s="1499" t="s">
        <v>1506</v>
      </c>
      <c r="C389" s="1989" t="s">
        <v>1752</v>
      </c>
      <c r="D389" s="584"/>
      <c r="E389" s="1997"/>
    </row>
    <row r="390" spans="1:5">
      <c r="A390" s="1532"/>
      <c r="B390" s="1499" t="s">
        <v>1508</v>
      </c>
      <c r="C390" s="1989" t="s">
        <v>1753</v>
      </c>
      <c r="D390" s="584"/>
      <c r="E390" s="1997"/>
    </row>
    <row r="391" spans="1:5" ht="13.5" thickBot="1">
      <c r="A391" s="1532"/>
      <c r="B391" s="1499" t="s">
        <v>1518</v>
      </c>
      <c r="C391" s="1989" t="s">
        <v>1754</v>
      </c>
      <c r="D391" s="584"/>
      <c r="E391" s="1997"/>
    </row>
    <row r="392" spans="1:5" ht="13.5" thickBot="1">
      <c r="A392" s="1528">
        <v>643</v>
      </c>
      <c r="B392" s="1491"/>
      <c r="C392" s="1529" t="s">
        <v>1755</v>
      </c>
      <c r="D392" s="583"/>
      <c r="E392" s="581"/>
    </row>
    <row r="393" spans="1:5" ht="13.5" thickBot="1">
      <c r="A393" s="1528">
        <v>644</v>
      </c>
      <c r="B393" s="1491"/>
      <c r="C393" s="1529" t="s">
        <v>1124</v>
      </c>
      <c r="D393" s="583">
        <f>SUM(D394,D399:D400)</f>
        <v>0</v>
      </c>
      <c r="E393" s="581"/>
    </row>
    <row r="394" spans="1:5">
      <c r="A394" s="1532"/>
      <c r="B394" s="1499" t="s">
        <v>1506</v>
      </c>
      <c r="C394" s="1989" t="s">
        <v>2596</v>
      </c>
      <c r="D394" s="584">
        <f>SUM(D395,D398)</f>
        <v>0</v>
      </c>
      <c r="E394" s="1997"/>
    </row>
    <row r="395" spans="1:5">
      <c r="A395" s="1532"/>
      <c r="B395" s="1499" t="s">
        <v>1673</v>
      </c>
      <c r="C395" s="1990" t="s">
        <v>2597</v>
      </c>
      <c r="D395" s="584">
        <f>SUM(D396:D397)</f>
        <v>0</v>
      </c>
      <c r="E395" s="1997"/>
    </row>
    <row r="396" spans="1:5">
      <c r="A396" s="1532"/>
      <c r="B396" s="1499" t="s">
        <v>1674</v>
      </c>
      <c r="C396" s="1994" t="s">
        <v>2598</v>
      </c>
      <c r="D396" s="584"/>
      <c r="E396" s="1997"/>
    </row>
    <row r="397" spans="1:5">
      <c r="A397" s="1532"/>
      <c r="B397" s="1499" t="s">
        <v>1676</v>
      </c>
      <c r="C397" s="1994" t="s">
        <v>2599</v>
      </c>
      <c r="D397" s="584"/>
      <c r="E397" s="1997"/>
    </row>
    <row r="398" spans="1:5">
      <c r="A398" s="1532"/>
      <c r="B398" s="1499" t="s">
        <v>1566</v>
      </c>
      <c r="C398" s="1993" t="s">
        <v>2600</v>
      </c>
      <c r="D398" s="584"/>
      <c r="E398" s="1997"/>
    </row>
    <row r="399" spans="1:5">
      <c r="A399" s="1532"/>
      <c r="B399" s="1499" t="s">
        <v>1508</v>
      </c>
      <c r="C399" s="1989" t="s">
        <v>2601</v>
      </c>
      <c r="D399" s="584"/>
      <c r="E399" s="1997"/>
    </row>
    <row r="400" spans="1:5" ht="13.5" thickBot="1">
      <c r="A400" s="1532"/>
      <c r="B400" s="1499" t="s">
        <v>1518</v>
      </c>
      <c r="C400" s="1989" t="s">
        <v>2602</v>
      </c>
      <c r="D400" s="584"/>
      <c r="E400" s="1997"/>
    </row>
    <row r="401" spans="1:5" ht="13.5" thickBot="1">
      <c r="A401" s="1528">
        <v>646</v>
      </c>
      <c r="B401" s="1491"/>
      <c r="C401" s="1529" t="s">
        <v>1756</v>
      </c>
      <c r="D401" s="583"/>
      <c r="E401" s="581"/>
    </row>
    <row r="402" spans="1:5" ht="13.5" thickBot="1">
      <c r="A402" s="1528">
        <v>649</v>
      </c>
      <c r="B402" s="1491"/>
      <c r="C402" s="1529" t="s">
        <v>1757</v>
      </c>
      <c r="D402" s="583">
        <f>SUM(D403:D404)</f>
        <v>0</v>
      </c>
      <c r="E402" s="581"/>
    </row>
    <row r="403" spans="1:5">
      <c r="A403" s="1532"/>
      <c r="B403" s="1499" t="s">
        <v>1506</v>
      </c>
      <c r="C403" s="1989" t="s">
        <v>1758</v>
      </c>
      <c r="D403" s="584"/>
      <c r="E403" s="1988"/>
    </row>
    <row r="404" spans="1:5">
      <c r="A404" s="1532"/>
      <c r="B404" s="1499" t="s">
        <v>1508</v>
      </c>
      <c r="C404" s="1989" t="s">
        <v>131</v>
      </c>
      <c r="D404" s="584">
        <f>SUM(D405:D414)</f>
        <v>0</v>
      </c>
      <c r="E404" s="1988"/>
    </row>
    <row r="405" spans="1:5">
      <c r="A405" s="1532"/>
      <c r="B405" s="1499" t="s">
        <v>1509</v>
      </c>
      <c r="C405" s="1990"/>
      <c r="D405" s="584"/>
      <c r="E405" s="1988"/>
    </row>
    <row r="406" spans="1:5">
      <c r="A406" s="1532"/>
      <c r="B406" s="1499" t="s">
        <v>1511</v>
      </c>
      <c r="C406" s="1990"/>
      <c r="D406" s="584"/>
      <c r="E406" s="1988"/>
    </row>
    <row r="407" spans="1:5">
      <c r="A407" s="1532"/>
      <c r="B407" s="1499" t="s">
        <v>1513</v>
      </c>
      <c r="C407" s="1990"/>
      <c r="D407" s="584"/>
      <c r="E407" s="1988"/>
    </row>
    <row r="408" spans="1:5">
      <c r="A408" s="1532"/>
      <c r="B408" s="1499" t="s">
        <v>1515</v>
      </c>
      <c r="C408" s="1990"/>
      <c r="D408" s="584"/>
      <c r="E408" s="1988"/>
    </row>
    <row r="409" spans="1:5">
      <c r="A409" s="1532"/>
      <c r="B409" s="1499" t="s">
        <v>1517</v>
      </c>
      <c r="C409" s="1990"/>
      <c r="D409" s="584"/>
      <c r="E409" s="1988"/>
    </row>
    <row r="410" spans="1:5">
      <c r="A410" s="1532"/>
      <c r="B410" s="1499" t="s">
        <v>1706</v>
      </c>
      <c r="C410" s="1990"/>
      <c r="D410" s="584"/>
      <c r="E410" s="1988"/>
    </row>
    <row r="411" spans="1:5">
      <c r="A411" s="1532"/>
      <c r="B411" s="1499" t="s">
        <v>1707</v>
      </c>
      <c r="C411" s="1990"/>
      <c r="D411" s="584"/>
      <c r="E411" s="1988"/>
    </row>
    <row r="412" spans="1:5">
      <c r="A412" s="1538"/>
      <c r="B412" s="1499" t="s">
        <v>1800</v>
      </c>
      <c r="C412" s="1547"/>
      <c r="D412" s="2002"/>
      <c r="E412" s="1548"/>
    </row>
    <row r="413" spans="1:5">
      <c r="A413" s="1538"/>
      <c r="B413" s="1499" t="s">
        <v>1802</v>
      </c>
      <c r="C413" s="1547"/>
      <c r="D413" s="2002"/>
      <c r="E413" s="1548"/>
    </row>
    <row r="414" spans="1:5" ht="13.5" thickBot="1">
      <c r="A414" s="1538"/>
      <c r="B414" s="1499" t="s">
        <v>1804</v>
      </c>
      <c r="C414" s="1547"/>
      <c r="D414" s="2002"/>
      <c r="E414" s="1548"/>
    </row>
    <row r="415" spans="1:5" ht="13.5" thickBot="1">
      <c r="A415" s="1536">
        <v>65</v>
      </c>
      <c r="B415" s="1487"/>
      <c r="C415" s="1542" t="s">
        <v>1759</v>
      </c>
      <c r="D415" s="1489">
        <f>SUM(D416:D418,D426:D427)</f>
        <v>0</v>
      </c>
      <c r="E415" s="580"/>
    </row>
    <row r="416" spans="1:5" ht="13.5" thickBot="1">
      <c r="A416" s="1528">
        <v>652</v>
      </c>
      <c r="B416" s="1491"/>
      <c r="C416" s="1529" t="s">
        <v>1760</v>
      </c>
      <c r="D416" s="583"/>
      <c r="E416" s="581"/>
    </row>
    <row r="417" spans="1:5" ht="13.5" thickBot="1">
      <c r="A417" s="1528">
        <v>653</v>
      </c>
      <c r="B417" s="1491"/>
      <c r="C417" s="1529" t="s">
        <v>1761</v>
      </c>
      <c r="D417" s="583"/>
      <c r="E417" s="581"/>
    </row>
    <row r="418" spans="1:5" ht="13.5" thickBot="1">
      <c r="A418" s="1528">
        <v>654</v>
      </c>
      <c r="B418" s="1491"/>
      <c r="C418" s="1529" t="s">
        <v>1762</v>
      </c>
      <c r="D418" s="583">
        <f>SUM(D419,D424:D425)</f>
        <v>0</v>
      </c>
      <c r="E418" s="581"/>
    </row>
    <row r="419" spans="1:5">
      <c r="A419" s="1532"/>
      <c r="B419" s="1499" t="s">
        <v>1506</v>
      </c>
      <c r="C419" s="1989" t="s">
        <v>2603</v>
      </c>
      <c r="D419" s="584">
        <f>SUM(D420,D423)</f>
        <v>0</v>
      </c>
      <c r="E419" s="1988"/>
    </row>
    <row r="420" spans="1:5">
      <c r="A420" s="1532"/>
      <c r="B420" s="1499" t="s">
        <v>1673</v>
      </c>
      <c r="C420" s="1990" t="s">
        <v>2597</v>
      </c>
      <c r="D420" s="584">
        <f>SUM(D421:D422)</f>
        <v>0</v>
      </c>
      <c r="E420" s="1988"/>
    </row>
    <row r="421" spans="1:5">
      <c r="A421" s="1532"/>
      <c r="B421" s="1499" t="s">
        <v>1674</v>
      </c>
      <c r="C421" s="1994" t="s">
        <v>2598</v>
      </c>
      <c r="D421" s="584"/>
      <c r="E421" s="1988"/>
    </row>
    <row r="422" spans="1:5">
      <c r="A422" s="1532"/>
      <c r="B422" s="1499" t="s">
        <v>1676</v>
      </c>
      <c r="C422" s="1994" t="s">
        <v>2599</v>
      </c>
      <c r="D422" s="584"/>
      <c r="E422" s="1988"/>
    </row>
    <row r="423" spans="1:5">
      <c r="A423" s="1532"/>
      <c r="B423" s="1499" t="s">
        <v>1566</v>
      </c>
      <c r="C423" s="1993" t="s">
        <v>2600</v>
      </c>
      <c r="D423" s="584"/>
      <c r="E423" s="1988"/>
    </row>
    <row r="424" spans="1:5">
      <c r="A424" s="1532"/>
      <c r="B424" s="1499" t="s">
        <v>1508</v>
      </c>
      <c r="C424" s="1989" t="s">
        <v>2604</v>
      </c>
      <c r="D424" s="584"/>
      <c r="E424" s="1988"/>
    </row>
    <row r="425" spans="1:5" ht="13.5" thickBot="1">
      <c r="A425" s="1532"/>
      <c r="B425" s="1499" t="s">
        <v>1518</v>
      </c>
      <c r="C425" s="1989" t="s">
        <v>72</v>
      </c>
      <c r="D425" s="584"/>
      <c r="E425" s="1988"/>
    </row>
    <row r="426" spans="1:5" ht="13.5" thickBot="1">
      <c r="A426" s="1528">
        <v>656</v>
      </c>
      <c r="B426" s="1491"/>
      <c r="C426" s="1529" t="s">
        <v>1763</v>
      </c>
      <c r="D426" s="583"/>
      <c r="E426" s="581"/>
    </row>
    <row r="427" spans="1:5" ht="13.5" thickBot="1">
      <c r="A427" s="1528">
        <v>659</v>
      </c>
      <c r="B427" s="1491"/>
      <c r="C427" s="1529" t="s">
        <v>1764</v>
      </c>
      <c r="D427" s="583">
        <f>SUM(D428:D437)</f>
        <v>0</v>
      </c>
      <c r="E427" s="581"/>
    </row>
    <row r="428" spans="1:5">
      <c r="A428" s="1532"/>
      <c r="B428" s="1499" t="s">
        <v>1506</v>
      </c>
      <c r="C428" s="1989"/>
      <c r="D428" s="584"/>
      <c r="E428" s="1988"/>
    </row>
    <row r="429" spans="1:5">
      <c r="A429" s="1532"/>
      <c r="B429" s="1499" t="s">
        <v>1508</v>
      </c>
      <c r="C429" s="1989"/>
      <c r="D429" s="584"/>
      <c r="E429" s="1988"/>
    </row>
    <row r="430" spans="1:5">
      <c r="A430" s="1532"/>
      <c r="B430" s="1499" t="s">
        <v>1518</v>
      </c>
      <c r="C430" s="1989"/>
      <c r="D430" s="584"/>
      <c r="E430" s="1988"/>
    </row>
    <row r="431" spans="1:5">
      <c r="A431" s="1532"/>
      <c r="B431" s="1499" t="s">
        <v>1520</v>
      </c>
      <c r="C431" s="1989"/>
      <c r="D431" s="584"/>
      <c r="E431" s="1988"/>
    </row>
    <row r="432" spans="1:5">
      <c r="A432" s="1532"/>
      <c r="B432" s="1499" t="s">
        <v>1522</v>
      </c>
      <c r="C432" s="1989"/>
      <c r="D432" s="584"/>
      <c r="E432" s="1988"/>
    </row>
    <row r="433" spans="1:5">
      <c r="A433" s="1532"/>
      <c r="B433" s="1499" t="s">
        <v>1714</v>
      </c>
      <c r="C433" s="1989"/>
      <c r="D433" s="584"/>
      <c r="E433" s="1988"/>
    </row>
    <row r="434" spans="1:5">
      <c r="A434" s="1532"/>
      <c r="B434" s="1499" t="s">
        <v>1985</v>
      </c>
      <c r="C434" s="1989"/>
      <c r="D434" s="584"/>
      <c r="E434" s="1988"/>
    </row>
    <row r="435" spans="1:5">
      <c r="A435" s="1532"/>
      <c r="B435" s="1499" t="s">
        <v>1987</v>
      </c>
      <c r="C435" s="1989"/>
      <c r="D435" s="584"/>
      <c r="E435" s="1988"/>
    </row>
    <row r="436" spans="1:5">
      <c r="A436" s="1532"/>
      <c r="B436" s="1499" t="s">
        <v>1989</v>
      </c>
      <c r="C436" s="1989"/>
      <c r="D436" s="584"/>
      <c r="E436" s="1988"/>
    </row>
    <row r="437" spans="1:5" ht="13.5" thickBot="1">
      <c r="A437" s="1538"/>
      <c r="B437" s="1499" t="s">
        <v>432</v>
      </c>
      <c r="C437" s="1549"/>
      <c r="D437" s="2002"/>
      <c r="E437" s="1548"/>
    </row>
    <row r="438" spans="1:5" ht="13.5" thickBot="1">
      <c r="A438" s="1536">
        <v>66</v>
      </c>
      <c r="B438" s="1487"/>
      <c r="C438" s="1542" t="s">
        <v>1765</v>
      </c>
      <c r="D438" s="1489">
        <f>SUM(D439:D440)</f>
        <v>0</v>
      </c>
      <c r="E438" s="580"/>
    </row>
    <row r="439" spans="1:5" ht="13.5" thickBot="1">
      <c r="A439" s="1528">
        <v>660</v>
      </c>
      <c r="B439" s="1491"/>
      <c r="C439" s="1529" t="s">
        <v>1766</v>
      </c>
      <c r="D439" s="583">
        <f>+D929-D931</f>
        <v>0</v>
      </c>
      <c r="E439" s="581"/>
    </row>
    <row r="440" spans="1:5" ht="13.5" thickBot="1">
      <c r="A440" s="1528">
        <v>661</v>
      </c>
      <c r="B440" s="1491"/>
      <c r="C440" s="1529" t="s">
        <v>1767</v>
      </c>
      <c r="D440" s="583">
        <f>+D931</f>
        <v>0</v>
      </c>
      <c r="E440" s="581"/>
    </row>
    <row r="441" spans="1:5" ht="13.5" thickBot="1">
      <c r="A441" s="1536"/>
      <c r="B441" s="1487"/>
      <c r="C441" s="1488" t="s">
        <v>2605</v>
      </c>
      <c r="D441" s="1489">
        <f>D384+D385-D415-D438</f>
        <v>0</v>
      </c>
      <c r="E441" s="580"/>
    </row>
    <row r="442" spans="1:5" ht="13.5" thickBot="1">
      <c r="A442" s="1536">
        <v>67</v>
      </c>
      <c r="B442" s="1487"/>
      <c r="C442" s="1542" t="s">
        <v>1768</v>
      </c>
      <c r="D442" s="1489">
        <f>SUM(D443:D444)</f>
        <v>0</v>
      </c>
      <c r="E442" s="580"/>
    </row>
    <row r="443" spans="1:5" ht="13.5" thickBot="1">
      <c r="A443" s="1528">
        <v>671</v>
      </c>
      <c r="B443" s="1491"/>
      <c r="C443" s="1529" t="s">
        <v>1769</v>
      </c>
      <c r="D443" s="583"/>
      <c r="E443" s="581"/>
    </row>
    <row r="444" spans="1:5" ht="13.5" thickBot="1">
      <c r="A444" s="1528">
        <v>679</v>
      </c>
      <c r="B444" s="1491"/>
      <c r="C444" s="1529" t="s">
        <v>1770</v>
      </c>
      <c r="D444" s="583">
        <f>SUM(D445:D453)</f>
        <v>0</v>
      </c>
      <c r="E444" s="581"/>
    </row>
    <row r="445" spans="1:5">
      <c r="A445" s="1532"/>
      <c r="B445" s="1499" t="s">
        <v>1506</v>
      </c>
      <c r="C445" s="2003" t="s">
        <v>1771</v>
      </c>
      <c r="D445" s="584"/>
      <c r="E445" s="1988"/>
    </row>
    <row r="446" spans="1:5">
      <c r="A446" s="1532"/>
      <c r="B446" s="1499" t="s">
        <v>1508</v>
      </c>
      <c r="C446" s="2004" t="s">
        <v>1772</v>
      </c>
      <c r="D446" s="584"/>
      <c r="E446" s="1988"/>
    </row>
    <row r="447" spans="1:5">
      <c r="A447" s="1532"/>
      <c r="B447" s="1499" t="s">
        <v>1518</v>
      </c>
      <c r="C447" s="2004" t="s">
        <v>1773</v>
      </c>
      <c r="D447" s="584"/>
      <c r="E447" s="1988"/>
    </row>
    <row r="448" spans="1:5">
      <c r="A448" s="1532"/>
      <c r="B448" s="1499" t="s">
        <v>1520</v>
      </c>
      <c r="C448" s="2004" t="s">
        <v>1774</v>
      </c>
      <c r="D448" s="584"/>
      <c r="E448" s="1988"/>
    </row>
    <row r="449" spans="1:5">
      <c r="A449" s="1532"/>
      <c r="B449" s="1499" t="s">
        <v>1522</v>
      </c>
      <c r="C449" s="2004" t="s">
        <v>1775</v>
      </c>
      <c r="D449" s="584"/>
      <c r="E449" s="1997"/>
    </row>
    <row r="450" spans="1:5">
      <c r="A450" s="1532"/>
      <c r="B450" s="1499" t="s">
        <v>1714</v>
      </c>
      <c r="C450" s="2004" t="s">
        <v>2606</v>
      </c>
      <c r="D450" s="584"/>
      <c r="E450" s="1988"/>
    </row>
    <row r="451" spans="1:5">
      <c r="A451" s="1532"/>
      <c r="B451" s="1499" t="s">
        <v>1985</v>
      </c>
      <c r="C451" s="2004" t="s">
        <v>2607</v>
      </c>
      <c r="D451" s="584"/>
      <c r="E451" s="1988"/>
    </row>
    <row r="452" spans="1:5">
      <c r="A452" s="1532"/>
      <c r="B452" s="1499" t="s">
        <v>1987</v>
      </c>
      <c r="C452" s="2004" t="s">
        <v>2608</v>
      </c>
      <c r="D452" s="584"/>
      <c r="E452" s="1988"/>
    </row>
    <row r="453" spans="1:5">
      <c r="A453" s="1532"/>
      <c r="B453" s="1499" t="s">
        <v>1989</v>
      </c>
      <c r="C453" s="2004" t="s">
        <v>131</v>
      </c>
      <c r="D453" s="584">
        <f>SUM(D454:D463)</f>
        <v>0</v>
      </c>
      <c r="E453" s="1988"/>
    </row>
    <row r="454" spans="1:5">
      <c r="A454" s="1538"/>
      <c r="B454" s="1499" t="s">
        <v>2053</v>
      </c>
      <c r="C454" s="1547"/>
      <c r="D454" s="2002"/>
      <c r="E454" s="1548"/>
    </row>
    <row r="455" spans="1:5">
      <c r="A455" s="1538"/>
      <c r="B455" s="1499" t="s">
        <v>2054</v>
      </c>
      <c r="C455" s="1547"/>
      <c r="D455" s="2002"/>
      <c r="E455" s="1548"/>
    </row>
    <row r="456" spans="1:5">
      <c r="A456" s="1538"/>
      <c r="B456" s="1499" t="s">
        <v>2055</v>
      </c>
      <c r="C456" s="1547"/>
      <c r="D456" s="2002"/>
      <c r="E456" s="1548"/>
    </row>
    <row r="457" spans="1:5">
      <c r="A457" s="1538"/>
      <c r="B457" s="1499" t="s">
        <v>2609</v>
      </c>
      <c r="C457" s="1547"/>
      <c r="D457" s="2002"/>
      <c r="E457" s="1548"/>
    </row>
    <row r="458" spans="1:5">
      <c r="A458" s="1538"/>
      <c r="B458" s="1499" t="s">
        <v>2610</v>
      </c>
      <c r="C458" s="1547"/>
      <c r="D458" s="2002"/>
      <c r="E458" s="1548"/>
    </row>
    <row r="459" spans="1:5">
      <c r="A459" s="1538"/>
      <c r="B459" s="1499" t="s">
        <v>2611</v>
      </c>
      <c r="C459" s="1547"/>
      <c r="D459" s="2002"/>
      <c r="E459" s="1548"/>
    </row>
    <row r="460" spans="1:5">
      <c r="A460" s="1538"/>
      <c r="B460" s="1499" t="s">
        <v>2612</v>
      </c>
      <c r="C460" s="1547"/>
      <c r="D460" s="2002"/>
      <c r="E460" s="1548"/>
    </row>
    <row r="461" spans="1:5">
      <c r="A461" s="1538"/>
      <c r="B461" s="1499" t="s">
        <v>2613</v>
      </c>
      <c r="C461" s="1547"/>
      <c r="D461" s="2002"/>
      <c r="E461" s="1548"/>
    </row>
    <row r="462" spans="1:5">
      <c r="A462" s="1538"/>
      <c r="B462" s="1499" t="s">
        <v>2614</v>
      </c>
      <c r="C462" s="1547"/>
      <c r="D462" s="2002"/>
      <c r="E462" s="1548"/>
    </row>
    <row r="463" spans="1:5" ht="13.5" thickBot="1">
      <c r="A463" s="1538"/>
      <c r="B463" s="1499" t="s">
        <v>2615</v>
      </c>
      <c r="C463" s="1547"/>
      <c r="D463" s="2002"/>
      <c r="E463" s="1548"/>
    </row>
    <row r="464" spans="1:5" ht="13.5" thickBot="1">
      <c r="A464" s="1536">
        <v>68</v>
      </c>
      <c r="B464" s="1487"/>
      <c r="C464" s="1542" t="s">
        <v>1778</v>
      </c>
      <c r="D464" s="1489">
        <f>SUM(D465:D467)</f>
        <v>0</v>
      </c>
      <c r="E464" s="580"/>
    </row>
    <row r="465" spans="1:5" ht="13.5" thickBot="1">
      <c r="A465" s="1528">
        <v>680</v>
      </c>
      <c r="B465" s="1491"/>
      <c r="C465" s="1529" t="s">
        <v>1779</v>
      </c>
      <c r="D465" s="583"/>
      <c r="E465" s="581"/>
    </row>
    <row r="466" spans="1:5" ht="13.5" thickBot="1">
      <c r="A466" s="1528">
        <v>681</v>
      </c>
      <c r="B466" s="1491"/>
      <c r="C466" s="1529" t="s">
        <v>1780</v>
      </c>
      <c r="D466" s="583"/>
      <c r="E466" s="581"/>
    </row>
    <row r="467" spans="1:5" ht="13.5" thickBot="1">
      <c r="A467" s="1528">
        <v>689</v>
      </c>
      <c r="B467" s="1491"/>
      <c r="C467" s="1529" t="s">
        <v>1781</v>
      </c>
      <c r="D467" s="583">
        <f>SUM(D468:D472,D475:D479)</f>
        <v>0</v>
      </c>
      <c r="E467" s="581"/>
    </row>
    <row r="468" spans="1:5">
      <c r="A468" s="1532"/>
      <c r="B468" s="1499" t="s">
        <v>1506</v>
      </c>
      <c r="C468" s="1989" t="s">
        <v>157</v>
      </c>
      <c r="D468" s="584"/>
      <c r="E468" s="1988"/>
    </row>
    <row r="469" spans="1:5">
      <c r="A469" s="1532"/>
      <c r="B469" s="1499" t="s">
        <v>1508</v>
      </c>
      <c r="C469" s="1989" t="s">
        <v>114</v>
      </c>
      <c r="D469" s="584"/>
      <c r="E469" s="1988"/>
    </row>
    <row r="470" spans="1:5">
      <c r="A470" s="1532"/>
      <c r="B470" s="1499" t="s">
        <v>1518</v>
      </c>
      <c r="C470" s="1989" t="s">
        <v>1773</v>
      </c>
      <c r="D470" s="584"/>
      <c r="E470" s="1988"/>
    </row>
    <row r="471" spans="1:5">
      <c r="A471" s="1532"/>
      <c r="B471" s="1499" t="s">
        <v>1520</v>
      </c>
      <c r="C471" s="1989" t="s">
        <v>1775</v>
      </c>
      <c r="D471" s="584"/>
      <c r="E471" s="1997"/>
    </row>
    <row r="472" spans="1:5">
      <c r="A472" s="1532"/>
      <c r="B472" s="1499" t="s">
        <v>1522</v>
      </c>
      <c r="C472" s="1989" t="s">
        <v>1782</v>
      </c>
      <c r="D472" s="584">
        <f>SUM(D473:D474)</f>
        <v>0</v>
      </c>
      <c r="E472" s="1988"/>
    </row>
    <row r="473" spans="1:5">
      <c r="A473" s="1532"/>
      <c r="B473" s="1499" t="s">
        <v>1524</v>
      </c>
      <c r="C473" s="1989" t="s">
        <v>1783</v>
      </c>
      <c r="D473" s="584"/>
      <c r="E473" s="1988"/>
    </row>
    <row r="474" spans="1:5">
      <c r="A474" s="1532"/>
      <c r="B474" s="1499" t="s">
        <v>1525</v>
      </c>
      <c r="C474" s="1989" t="s">
        <v>2616</v>
      </c>
      <c r="D474" s="584"/>
      <c r="E474" s="1988"/>
    </row>
    <row r="475" spans="1:5">
      <c r="A475" s="1532"/>
      <c r="B475" s="1499" t="s">
        <v>1714</v>
      </c>
      <c r="C475" s="1989" t="s">
        <v>2617</v>
      </c>
      <c r="D475" s="584"/>
      <c r="E475" s="1988"/>
    </row>
    <row r="476" spans="1:5">
      <c r="A476" s="1532"/>
      <c r="B476" s="1499" t="s">
        <v>1985</v>
      </c>
      <c r="C476" s="2004" t="s">
        <v>2618</v>
      </c>
      <c r="D476" s="584"/>
      <c r="E476" s="1988"/>
    </row>
    <row r="477" spans="1:5">
      <c r="A477" s="1532"/>
      <c r="B477" s="1499" t="s">
        <v>1987</v>
      </c>
      <c r="C477" s="2004" t="s">
        <v>2619</v>
      </c>
      <c r="D477" s="584"/>
      <c r="E477" s="1988"/>
    </row>
    <row r="478" spans="1:5">
      <c r="A478" s="1532"/>
      <c r="B478" s="1499" t="s">
        <v>1989</v>
      </c>
      <c r="C478" s="1550" t="s">
        <v>2620</v>
      </c>
      <c r="D478" s="584"/>
      <c r="E478" s="1988"/>
    </row>
    <row r="479" spans="1:5">
      <c r="A479" s="1532"/>
      <c r="B479" s="1499" t="s">
        <v>432</v>
      </c>
      <c r="C479" s="2004" t="s">
        <v>131</v>
      </c>
      <c r="D479" s="584">
        <f>SUM(D480:D489)</f>
        <v>0</v>
      </c>
      <c r="E479" s="1988"/>
    </row>
    <row r="480" spans="1:5">
      <c r="A480" s="1532"/>
      <c r="B480" s="1499" t="s">
        <v>2621</v>
      </c>
      <c r="C480" s="1993"/>
      <c r="D480" s="584"/>
      <c r="E480" s="1988"/>
    </row>
    <row r="481" spans="1:5">
      <c r="A481" s="1532"/>
      <c r="B481" s="1499" t="s">
        <v>2622</v>
      </c>
      <c r="C481" s="1990"/>
      <c r="D481" s="584"/>
      <c r="E481" s="1988"/>
    </row>
    <row r="482" spans="1:5">
      <c r="A482" s="1532"/>
      <c r="B482" s="1499" t="s">
        <v>2623</v>
      </c>
      <c r="C482" s="1990"/>
      <c r="D482" s="584"/>
      <c r="E482" s="1988"/>
    </row>
    <row r="483" spans="1:5">
      <c r="A483" s="1532"/>
      <c r="B483" s="1499" t="s">
        <v>2624</v>
      </c>
      <c r="C483" s="1990"/>
      <c r="D483" s="584"/>
      <c r="E483" s="1988"/>
    </row>
    <row r="484" spans="1:5">
      <c r="A484" s="1532"/>
      <c r="B484" s="1499" t="s">
        <v>2625</v>
      </c>
      <c r="C484" s="1990"/>
      <c r="D484" s="584"/>
      <c r="E484" s="1988"/>
    </row>
    <row r="485" spans="1:5">
      <c r="A485" s="1532"/>
      <c r="B485" s="1499" t="s">
        <v>2626</v>
      </c>
      <c r="C485" s="2005"/>
      <c r="D485" s="584"/>
      <c r="E485" s="1988"/>
    </row>
    <row r="486" spans="1:5">
      <c r="A486" s="1532"/>
      <c r="B486" s="1499" t="s">
        <v>2627</v>
      </c>
      <c r="C486" s="2005"/>
      <c r="D486" s="584"/>
      <c r="E486" s="1988"/>
    </row>
    <row r="487" spans="1:5">
      <c r="A487" s="1532"/>
      <c r="B487" s="1499" t="s">
        <v>2628</v>
      </c>
      <c r="C487" s="2005"/>
      <c r="D487" s="584"/>
      <c r="E487" s="1988"/>
    </row>
    <row r="488" spans="1:5">
      <c r="A488" s="1532"/>
      <c r="B488" s="1499" t="s">
        <v>2629</v>
      </c>
      <c r="C488" s="2005"/>
      <c r="D488" s="584"/>
      <c r="E488" s="1988"/>
    </row>
    <row r="489" spans="1:5" ht="13.5" thickBot="1">
      <c r="A489" s="1538"/>
      <c r="B489" s="1499" t="s">
        <v>2630</v>
      </c>
      <c r="C489" s="1551"/>
      <c r="D489" s="584"/>
      <c r="E489" s="1548"/>
    </row>
    <row r="490" spans="1:5" ht="13.5" thickBot="1">
      <c r="A490" s="1536">
        <v>69</v>
      </c>
      <c r="B490" s="1487"/>
      <c r="C490" s="1542" t="s">
        <v>1784</v>
      </c>
      <c r="D490" s="1489">
        <f>+D493</f>
        <v>0</v>
      </c>
      <c r="E490" s="580"/>
    </row>
    <row r="491" spans="1:5" ht="13.5" thickBot="1">
      <c r="A491" s="1528">
        <v>690</v>
      </c>
      <c r="B491" s="1491"/>
      <c r="C491" s="1529" t="s">
        <v>1785</v>
      </c>
      <c r="D491" s="1552">
        <f>D441+D442-D464</f>
        <v>0</v>
      </c>
      <c r="E491" s="581"/>
    </row>
    <row r="492" spans="1:5" ht="13.5" thickBot="1">
      <c r="A492" s="1528">
        <v>691</v>
      </c>
      <c r="B492" s="1491"/>
      <c r="C492" s="1529" t="s">
        <v>1786</v>
      </c>
      <c r="D492" s="583"/>
      <c r="E492" s="581"/>
    </row>
    <row r="493" spans="1:5" ht="13.5" thickBot="1">
      <c r="A493" s="1528">
        <v>692</v>
      </c>
      <c r="B493" s="1491"/>
      <c r="C493" s="1529" t="s">
        <v>1787</v>
      </c>
      <c r="D493" s="583">
        <f>D491-D492</f>
        <v>0</v>
      </c>
      <c r="E493" s="581"/>
    </row>
    <row r="494" spans="1:5" ht="13.5" thickBot="1">
      <c r="A494" s="1553"/>
      <c r="B494" s="1554"/>
      <c r="C494" s="1555" t="s">
        <v>2631</v>
      </c>
      <c r="D494" s="1556">
        <f>+D265</f>
        <v>0</v>
      </c>
      <c r="E494" s="1557"/>
    </row>
    <row r="495" spans="1:5" ht="13.5" thickBot="1">
      <c r="A495" s="1558"/>
      <c r="B495" s="1559"/>
      <c r="C495" s="1514" t="s">
        <v>2632</v>
      </c>
      <c r="D495" s="1545">
        <f>+D490</f>
        <v>0</v>
      </c>
      <c r="E495" s="1560"/>
    </row>
    <row r="496" spans="1:5" ht="13.5" thickBot="1">
      <c r="A496" s="1561"/>
      <c r="B496" s="1562"/>
      <c r="C496" s="1517" t="s">
        <v>2633</v>
      </c>
      <c r="D496" s="1563">
        <f>D494-D495</f>
        <v>0</v>
      </c>
      <c r="E496" s="1564"/>
    </row>
    <row r="497" spans="1:5" ht="13.5" thickBot="1">
      <c r="A497" s="1518"/>
      <c r="B497" s="1519"/>
      <c r="C497" s="1520"/>
      <c r="D497" s="1521"/>
      <c r="E497" s="1520"/>
    </row>
    <row r="498" spans="1:5" ht="39" thickBot="1">
      <c r="A498" s="1565" t="s">
        <v>1470</v>
      </c>
      <c r="B498" s="1566" t="s">
        <v>1471</v>
      </c>
      <c r="C498" s="1567" t="s">
        <v>2634</v>
      </c>
      <c r="D498" s="1568" t="s">
        <v>1472</v>
      </c>
      <c r="E498" s="1485" t="s">
        <v>2564</v>
      </c>
    </row>
    <row r="499" spans="1:5" ht="13.5" thickBot="1">
      <c r="A499" s="1569">
        <v>740</v>
      </c>
      <c r="B499" s="1570"/>
      <c r="C499" s="1571" t="s">
        <v>1125</v>
      </c>
      <c r="D499" s="1489">
        <f>SUM(D500,D506,D534,D587,D623,D633)</f>
        <v>0</v>
      </c>
      <c r="E499" s="580"/>
    </row>
    <row r="500" spans="1:5" ht="13.5" thickBot="1">
      <c r="A500" s="1572"/>
      <c r="B500" s="1573" t="s">
        <v>1506</v>
      </c>
      <c r="C500" s="1574" t="s">
        <v>1788</v>
      </c>
      <c r="D500" s="583">
        <f>SUM(D501:D505)</f>
        <v>0</v>
      </c>
      <c r="E500" s="581"/>
    </row>
    <row r="501" spans="1:5">
      <c r="A501" s="1575"/>
      <c r="B501" s="1576" t="s">
        <v>1673</v>
      </c>
      <c r="C501" s="1577" t="s">
        <v>1789</v>
      </c>
      <c r="D501" s="1578"/>
      <c r="E501" s="1988"/>
    </row>
    <row r="502" spans="1:5">
      <c r="A502" s="1575"/>
      <c r="B502" s="1576" t="s">
        <v>1566</v>
      </c>
      <c r="C502" s="2006" t="s">
        <v>120</v>
      </c>
      <c r="D502" s="1578"/>
      <c r="E502" s="1988"/>
    </row>
    <row r="503" spans="1:5">
      <c r="A503" s="1575"/>
      <c r="B503" s="1576" t="s">
        <v>1568</v>
      </c>
      <c r="C503" s="2006" t="s">
        <v>1790</v>
      </c>
      <c r="D503" s="1578"/>
      <c r="E503" s="1988"/>
    </row>
    <row r="504" spans="1:5">
      <c r="A504" s="1575"/>
      <c r="B504" s="1576" t="s">
        <v>1570</v>
      </c>
      <c r="C504" s="2006" t="s">
        <v>1791</v>
      </c>
      <c r="D504" s="1578"/>
      <c r="E504" s="1988"/>
    </row>
    <row r="505" spans="1:5" ht="13.5" thickBot="1">
      <c r="A505" s="1575"/>
      <c r="B505" s="1576" t="s">
        <v>1572</v>
      </c>
      <c r="C505" s="2006" t="s">
        <v>1792</v>
      </c>
      <c r="D505" s="1578"/>
      <c r="E505" s="1988"/>
    </row>
    <row r="506" spans="1:5" ht="13.5" thickBot="1">
      <c r="A506" s="1572"/>
      <c r="B506" s="1573" t="s">
        <v>1508</v>
      </c>
      <c r="C506" s="1574" t="s">
        <v>1793</v>
      </c>
      <c r="D506" s="583">
        <f>SUM(D507:D523)</f>
        <v>0</v>
      </c>
      <c r="E506" s="581"/>
    </row>
    <row r="507" spans="1:5">
      <c r="A507" s="1575"/>
      <c r="B507" s="1579" t="s">
        <v>1509</v>
      </c>
      <c r="C507" s="2006" t="s">
        <v>1794</v>
      </c>
      <c r="D507" s="1578"/>
      <c r="E507" s="1988"/>
    </row>
    <row r="508" spans="1:5">
      <c r="A508" s="1575"/>
      <c r="B508" s="1579" t="s">
        <v>1511</v>
      </c>
      <c r="C508" s="2006" t="s">
        <v>1795</v>
      </c>
      <c r="D508" s="1578"/>
      <c r="E508" s="1988"/>
    </row>
    <row r="509" spans="1:5">
      <c r="A509" s="1575"/>
      <c r="B509" s="1579" t="s">
        <v>1513</v>
      </c>
      <c r="C509" s="2006" t="s">
        <v>1796</v>
      </c>
      <c r="D509" s="1578"/>
      <c r="E509" s="1988"/>
    </row>
    <row r="510" spans="1:5">
      <c r="A510" s="1575"/>
      <c r="B510" s="1579" t="s">
        <v>1515</v>
      </c>
      <c r="C510" s="2006" t="s">
        <v>1126</v>
      </c>
      <c r="D510" s="1578"/>
      <c r="E510" s="1988"/>
    </row>
    <row r="511" spans="1:5">
      <c r="A511" s="1575"/>
      <c r="B511" s="1579" t="s">
        <v>1517</v>
      </c>
      <c r="C511" s="2006" t="s">
        <v>1797</v>
      </c>
      <c r="D511" s="1578"/>
      <c r="E511" s="1988"/>
    </row>
    <row r="512" spans="1:5">
      <c r="A512" s="1575"/>
      <c r="B512" s="1580" t="s">
        <v>1706</v>
      </c>
      <c r="C512" s="2007" t="s">
        <v>1798</v>
      </c>
      <c r="D512" s="1581"/>
      <c r="E512" s="1988"/>
    </row>
    <row r="513" spans="1:5">
      <c r="A513" s="1575"/>
      <c r="B513" s="1580" t="s">
        <v>1707</v>
      </c>
      <c r="C513" s="2007" t="s">
        <v>1799</v>
      </c>
      <c r="D513" s="1581"/>
      <c r="E513" s="1988"/>
    </row>
    <row r="514" spans="1:5">
      <c r="A514" s="1575"/>
      <c r="B514" s="1579" t="s">
        <v>1800</v>
      </c>
      <c r="C514" s="2006" t="s">
        <v>1801</v>
      </c>
      <c r="D514" s="1578"/>
      <c r="E514" s="1988"/>
    </row>
    <row r="515" spans="1:5">
      <c r="A515" s="1575"/>
      <c r="B515" s="1579" t="s">
        <v>1802</v>
      </c>
      <c r="C515" s="2006" t="s">
        <v>1803</v>
      </c>
      <c r="D515" s="1578"/>
      <c r="E515" s="1988"/>
    </row>
    <row r="516" spans="1:5">
      <c r="A516" s="1575"/>
      <c r="B516" s="1579" t="s">
        <v>1804</v>
      </c>
      <c r="C516" s="2006" t="s">
        <v>1805</v>
      </c>
      <c r="D516" s="1578"/>
      <c r="E516" s="1988"/>
    </row>
    <row r="517" spans="1:5">
      <c r="A517" s="1575"/>
      <c r="B517" s="1579" t="s">
        <v>1806</v>
      </c>
      <c r="C517" s="2006" t="s">
        <v>1807</v>
      </c>
      <c r="D517" s="1578"/>
      <c r="E517" s="1988"/>
    </row>
    <row r="518" spans="1:5">
      <c r="A518" s="1575"/>
      <c r="B518" s="1579" t="s">
        <v>1808</v>
      </c>
      <c r="C518" s="2006" t="s">
        <v>1809</v>
      </c>
      <c r="D518" s="1578"/>
      <c r="E518" s="1988"/>
    </row>
    <row r="519" spans="1:5">
      <c r="A519" s="1575"/>
      <c r="B519" s="1579" t="s">
        <v>1810</v>
      </c>
      <c r="C519" s="2006" t="s">
        <v>1811</v>
      </c>
      <c r="D519" s="1578"/>
      <c r="E519" s="1988"/>
    </row>
    <row r="520" spans="1:5">
      <c r="A520" s="1575"/>
      <c r="B520" s="1579" t="s">
        <v>1812</v>
      </c>
      <c r="C520" s="2006" t="s">
        <v>1813</v>
      </c>
      <c r="D520" s="1578"/>
      <c r="E520" s="1988"/>
    </row>
    <row r="521" spans="1:5">
      <c r="A521" s="1575"/>
      <c r="B521" s="1579" t="s">
        <v>1814</v>
      </c>
      <c r="C521" s="2006" t="s">
        <v>1815</v>
      </c>
      <c r="D521" s="1578"/>
      <c r="E521" s="1988"/>
    </row>
    <row r="522" spans="1:5">
      <c r="A522" s="1575"/>
      <c r="B522" s="1579" t="s">
        <v>1816</v>
      </c>
      <c r="C522" s="2008" t="s">
        <v>1817</v>
      </c>
      <c r="D522" s="1578"/>
      <c r="E522" s="1988"/>
    </row>
    <row r="523" spans="1:5">
      <c r="A523" s="1575"/>
      <c r="B523" s="1579" t="s">
        <v>1818</v>
      </c>
      <c r="C523" s="2006" t="s">
        <v>131</v>
      </c>
      <c r="D523" s="584">
        <f>SUM(D524:D533)</f>
        <v>0</v>
      </c>
      <c r="E523" s="1988"/>
    </row>
    <row r="524" spans="1:5">
      <c r="A524" s="1575"/>
      <c r="B524" s="1579" t="s">
        <v>1819</v>
      </c>
      <c r="C524" s="2009"/>
      <c r="D524" s="1578"/>
      <c r="E524" s="1988"/>
    </row>
    <row r="525" spans="1:5">
      <c r="A525" s="1575"/>
      <c r="B525" s="1579" t="s">
        <v>1820</v>
      </c>
      <c r="C525" s="2009"/>
      <c r="D525" s="1578"/>
      <c r="E525" s="1988"/>
    </row>
    <row r="526" spans="1:5">
      <c r="A526" s="1575"/>
      <c r="B526" s="1579" t="s">
        <v>1821</v>
      </c>
      <c r="C526" s="2009"/>
      <c r="D526" s="1578"/>
      <c r="E526" s="1988"/>
    </row>
    <row r="527" spans="1:5">
      <c r="A527" s="1575"/>
      <c r="B527" s="1579" t="s">
        <v>1822</v>
      </c>
      <c r="C527" s="2009"/>
      <c r="D527" s="1578"/>
      <c r="E527" s="1988"/>
    </row>
    <row r="528" spans="1:5">
      <c r="A528" s="1575"/>
      <c r="B528" s="1579" t="s">
        <v>1823</v>
      </c>
      <c r="C528" s="2009"/>
      <c r="D528" s="1578"/>
      <c r="E528" s="1988"/>
    </row>
    <row r="529" spans="1:5">
      <c r="A529" s="1575"/>
      <c r="B529" s="1579" t="s">
        <v>2635</v>
      </c>
      <c r="C529" s="2009"/>
      <c r="D529" s="1578"/>
      <c r="E529" s="1988"/>
    </row>
    <row r="530" spans="1:5">
      <c r="A530" s="1575"/>
      <c r="B530" s="1579" t="s">
        <v>2636</v>
      </c>
      <c r="C530" s="2009"/>
      <c r="D530" s="1578"/>
      <c r="E530" s="1988"/>
    </row>
    <row r="531" spans="1:5">
      <c r="A531" s="1575"/>
      <c r="B531" s="1579" t="s">
        <v>2637</v>
      </c>
      <c r="C531" s="2009"/>
      <c r="D531" s="1578"/>
      <c r="E531" s="1988"/>
    </row>
    <row r="532" spans="1:5">
      <c r="A532" s="1575"/>
      <c r="B532" s="1579" t="s">
        <v>2638</v>
      </c>
      <c r="C532" s="2009"/>
      <c r="D532" s="1578"/>
      <c r="E532" s="1988"/>
    </row>
    <row r="533" spans="1:5" ht="13.5" thickBot="1">
      <c r="A533" s="1575"/>
      <c r="B533" s="1579" t="s">
        <v>2639</v>
      </c>
      <c r="C533" s="2009"/>
      <c r="D533" s="1578"/>
      <c r="E533" s="1988"/>
    </row>
    <row r="534" spans="1:5" ht="13.5" thickBot="1">
      <c r="A534" s="1572"/>
      <c r="B534" s="1573" t="s">
        <v>1518</v>
      </c>
      <c r="C534" s="1574" t="s">
        <v>1824</v>
      </c>
      <c r="D534" s="583">
        <f>SUM(D535:D576)</f>
        <v>0</v>
      </c>
      <c r="E534" s="581"/>
    </row>
    <row r="535" spans="1:5">
      <c r="A535" s="1575"/>
      <c r="B535" s="1579" t="s">
        <v>1708</v>
      </c>
      <c r="C535" s="2006" t="s">
        <v>1825</v>
      </c>
      <c r="D535" s="1578"/>
      <c r="E535" s="1988"/>
    </row>
    <row r="536" spans="1:5">
      <c r="A536" s="1582"/>
      <c r="B536" s="1579" t="s">
        <v>1709</v>
      </c>
      <c r="C536" s="2006" t="s">
        <v>1826</v>
      </c>
      <c r="D536" s="1578"/>
      <c r="E536" s="1988"/>
    </row>
    <row r="537" spans="1:5">
      <c r="A537" s="1575"/>
      <c r="B537" s="1579" t="s">
        <v>1710</v>
      </c>
      <c r="C537" s="2006" t="s">
        <v>1827</v>
      </c>
      <c r="D537" s="1578"/>
      <c r="E537" s="1988"/>
    </row>
    <row r="538" spans="1:5">
      <c r="A538" s="1575"/>
      <c r="B538" s="1579" t="s">
        <v>1711</v>
      </c>
      <c r="C538" s="2006" t="s">
        <v>1828</v>
      </c>
      <c r="D538" s="1578"/>
      <c r="E538" s="1988"/>
    </row>
    <row r="539" spans="1:5">
      <c r="A539" s="1575"/>
      <c r="B539" s="1579" t="s">
        <v>1712</v>
      </c>
      <c r="C539" s="2006" t="s">
        <v>2640</v>
      </c>
      <c r="D539" s="1578"/>
      <c r="E539" s="1988"/>
    </row>
    <row r="540" spans="1:5">
      <c r="A540" s="1575"/>
      <c r="B540" s="1579" t="s">
        <v>1829</v>
      </c>
      <c r="C540" s="2006" t="s">
        <v>1830</v>
      </c>
      <c r="D540" s="1578"/>
      <c r="E540" s="1988"/>
    </row>
    <row r="541" spans="1:5">
      <c r="A541" s="1575"/>
      <c r="B541" s="1579" t="s">
        <v>1831</v>
      </c>
      <c r="C541" s="2006" t="s">
        <v>1832</v>
      </c>
      <c r="D541" s="1578"/>
      <c r="E541" s="1988"/>
    </row>
    <row r="542" spans="1:5">
      <c r="A542" s="1575"/>
      <c r="B542" s="1579" t="s">
        <v>1833</v>
      </c>
      <c r="C542" s="2006" t="s">
        <v>1834</v>
      </c>
      <c r="D542" s="1578"/>
      <c r="E542" s="1988"/>
    </row>
    <row r="543" spans="1:5">
      <c r="A543" s="1582"/>
      <c r="B543" s="1579" t="s">
        <v>1835</v>
      </c>
      <c r="C543" s="2006" t="s">
        <v>1836</v>
      </c>
      <c r="D543" s="1578"/>
      <c r="E543" s="1988"/>
    </row>
    <row r="544" spans="1:5">
      <c r="A544" s="1582"/>
      <c r="B544" s="1579" t="s">
        <v>1837</v>
      </c>
      <c r="C544" s="2006" t="s">
        <v>1838</v>
      </c>
      <c r="D544" s="1578"/>
      <c r="E544" s="1988"/>
    </row>
    <row r="545" spans="1:5">
      <c r="A545" s="1582"/>
      <c r="B545" s="1579" t="s">
        <v>1839</v>
      </c>
      <c r="C545" s="2006" t="s">
        <v>1840</v>
      </c>
      <c r="D545" s="1578"/>
      <c r="E545" s="1988"/>
    </row>
    <row r="546" spans="1:5">
      <c r="A546" s="1582"/>
      <c r="B546" s="1579" t="s">
        <v>1841</v>
      </c>
      <c r="C546" s="2006" t="s">
        <v>1842</v>
      </c>
      <c r="D546" s="1578"/>
      <c r="E546" s="1988"/>
    </row>
    <row r="547" spans="1:5">
      <c r="A547" s="1575"/>
      <c r="B547" s="1579" t="s">
        <v>1843</v>
      </c>
      <c r="C547" s="2006" t="s">
        <v>1844</v>
      </c>
      <c r="D547" s="1578"/>
      <c r="E547" s="1988"/>
    </row>
    <row r="548" spans="1:5">
      <c r="A548" s="1575"/>
      <c r="B548" s="1579" t="s">
        <v>1845</v>
      </c>
      <c r="C548" s="2006" t="s">
        <v>1846</v>
      </c>
      <c r="D548" s="1578"/>
      <c r="E548" s="1988"/>
    </row>
    <row r="549" spans="1:5">
      <c r="A549" s="1575"/>
      <c r="B549" s="1579" t="s">
        <v>1847</v>
      </c>
      <c r="C549" s="2006" t="s">
        <v>1848</v>
      </c>
      <c r="D549" s="1578"/>
      <c r="E549" s="1988"/>
    </row>
    <row r="550" spans="1:5">
      <c r="A550" s="1575"/>
      <c r="B550" s="1579" t="s">
        <v>1849</v>
      </c>
      <c r="C550" s="2006" t="s">
        <v>1850</v>
      </c>
      <c r="D550" s="1578"/>
      <c r="E550" s="1988"/>
    </row>
    <row r="551" spans="1:5">
      <c r="A551" s="1575"/>
      <c r="B551" s="1579" t="s">
        <v>1851</v>
      </c>
      <c r="C551" s="2006" t="s">
        <v>1852</v>
      </c>
      <c r="D551" s="1578"/>
      <c r="E551" s="1988"/>
    </row>
    <row r="552" spans="1:5">
      <c r="A552" s="1582"/>
      <c r="B552" s="1579" t="s">
        <v>1853</v>
      </c>
      <c r="C552" s="2006" t="s">
        <v>1854</v>
      </c>
      <c r="D552" s="1578"/>
      <c r="E552" s="1988"/>
    </row>
    <row r="553" spans="1:5">
      <c r="A553" s="1575"/>
      <c r="B553" s="1579" t="s">
        <v>1855</v>
      </c>
      <c r="C553" s="2006" t="s">
        <v>1856</v>
      </c>
      <c r="D553" s="1578"/>
      <c r="E553" s="1988"/>
    </row>
    <row r="554" spans="1:5">
      <c r="A554" s="1575"/>
      <c r="B554" s="1579" t="s">
        <v>1857</v>
      </c>
      <c r="C554" s="2006" t="s">
        <v>1858</v>
      </c>
      <c r="D554" s="1578"/>
      <c r="E554" s="1988"/>
    </row>
    <row r="555" spans="1:5">
      <c r="A555" s="1575"/>
      <c r="B555" s="1579" t="s">
        <v>1859</v>
      </c>
      <c r="C555" s="2006" t="s">
        <v>1860</v>
      </c>
      <c r="D555" s="1578"/>
      <c r="E555" s="1988"/>
    </row>
    <row r="556" spans="1:5">
      <c r="A556" s="1575"/>
      <c r="B556" s="1579" t="s">
        <v>1861</v>
      </c>
      <c r="C556" s="2006" t="s">
        <v>1862</v>
      </c>
      <c r="D556" s="1578"/>
      <c r="E556" s="1988"/>
    </row>
    <row r="557" spans="1:5">
      <c r="A557" s="1575"/>
      <c r="B557" s="1579" t="s">
        <v>1863</v>
      </c>
      <c r="C557" s="2010" t="s">
        <v>2641</v>
      </c>
      <c r="D557" s="1578"/>
      <c r="E557" s="1988"/>
    </row>
    <row r="558" spans="1:5">
      <c r="A558" s="1575"/>
      <c r="B558" s="1579" t="s">
        <v>1864</v>
      </c>
      <c r="C558" s="2006" t="s">
        <v>1865</v>
      </c>
      <c r="D558" s="1578"/>
      <c r="E558" s="1988"/>
    </row>
    <row r="559" spans="1:5">
      <c r="A559" s="1575"/>
      <c r="B559" s="1579" t="s">
        <v>1866</v>
      </c>
      <c r="C559" s="2006" t="s">
        <v>1867</v>
      </c>
      <c r="D559" s="1578"/>
      <c r="E559" s="1988"/>
    </row>
    <row r="560" spans="1:5">
      <c r="A560" s="1575"/>
      <c r="B560" s="1579" t="s">
        <v>1868</v>
      </c>
      <c r="C560" s="2006" t="s">
        <v>1869</v>
      </c>
      <c r="D560" s="1578"/>
      <c r="E560" s="1988"/>
    </row>
    <row r="561" spans="1:5">
      <c r="A561" s="1575"/>
      <c r="B561" s="1579" t="s">
        <v>1870</v>
      </c>
      <c r="C561" s="2006" t="s">
        <v>1871</v>
      </c>
      <c r="D561" s="1578"/>
      <c r="E561" s="1988"/>
    </row>
    <row r="562" spans="1:5">
      <c r="A562" s="1575"/>
      <c r="B562" s="1579" t="s">
        <v>1872</v>
      </c>
      <c r="C562" s="2006" t="s">
        <v>1873</v>
      </c>
      <c r="D562" s="1578"/>
      <c r="E562" s="1988"/>
    </row>
    <row r="563" spans="1:5">
      <c r="A563" s="1575"/>
      <c r="B563" s="1579" t="s">
        <v>1874</v>
      </c>
      <c r="C563" s="2006" t="s">
        <v>1875</v>
      </c>
      <c r="D563" s="1578"/>
      <c r="E563" s="1988"/>
    </row>
    <row r="564" spans="1:5">
      <c r="A564" s="1575"/>
      <c r="B564" s="1579" t="s">
        <v>1876</v>
      </c>
      <c r="C564" s="2006" t="s">
        <v>1877</v>
      </c>
      <c r="D564" s="1578"/>
      <c r="E564" s="1988"/>
    </row>
    <row r="565" spans="1:5">
      <c r="A565" s="1575"/>
      <c r="B565" s="1579" t="s">
        <v>1878</v>
      </c>
      <c r="C565" s="2006" t="s">
        <v>1879</v>
      </c>
      <c r="D565" s="1578"/>
      <c r="E565" s="1988"/>
    </row>
    <row r="566" spans="1:5">
      <c r="A566" s="1575"/>
      <c r="B566" s="1579" t="s">
        <v>1880</v>
      </c>
      <c r="C566" s="2006" t="s">
        <v>1881</v>
      </c>
      <c r="D566" s="1578"/>
      <c r="E566" s="1988"/>
    </row>
    <row r="567" spans="1:5">
      <c r="A567" s="1575"/>
      <c r="B567" s="1579" t="s">
        <v>1882</v>
      </c>
      <c r="C567" s="2006" t="s">
        <v>1883</v>
      </c>
      <c r="D567" s="1578"/>
      <c r="E567" s="1988"/>
    </row>
    <row r="568" spans="1:5">
      <c r="A568" s="1575"/>
      <c r="B568" s="1579" t="s">
        <v>1884</v>
      </c>
      <c r="C568" s="2006" t="s">
        <v>1885</v>
      </c>
      <c r="D568" s="1578"/>
      <c r="E568" s="1988"/>
    </row>
    <row r="569" spans="1:5">
      <c r="A569" s="1575"/>
      <c r="B569" s="1579" t="s">
        <v>1886</v>
      </c>
      <c r="C569" s="2006" t="s">
        <v>1887</v>
      </c>
      <c r="D569" s="1578"/>
      <c r="E569" s="1988"/>
    </row>
    <row r="570" spans="1:5">
      <c r="A570" s="1575"/>
      <c r="B570" s="1579" t="s">
        <v>1888</v>
      </c>
      <c r="C570" s="2006" t="s">
        <v>1889</v>
      </c>
      <c r="D570" s="1578"/>
      <c r="E570" s="1988"/>
    </row>
    <row r="571" spans="1:5">
      <c r="A571" s="1575"/>
      <c r="B571" s="1579" t="s">
        <v>1890</v>
      </c>
      <c r="C571" s="2006" t="s">
        <v>1891</v>
      </c>
      <c r="D571" s="1578"/>
      <c r="E571" s="1988"/>
    </row>
    <row r="572" spans="1:5">
      <c r="A572" s="1575"/>
      <c r="B572" s="1579" t="s">
        <v>1892</v>
      </c>
      <c r="C572" s="2006" t="s">
        <v>1893</v>
      </c>
      <c r="D572" s="1578"/>
      <c r="E572" s="1988"/>
    </row>
    <row r="573" spans="1:5">
      <c r="A573" s="1575"/>
      <c r="B573" s="1579" t="s">
        <v>1894</v>
      </c>
      <c r="C573" s="2006" t="s">
        <v>1895</v>
      </c>
      <c r="D573" s="1578"/>
      <c r="E573" s="1988"/>
    </row>
    <row r="574" spans="1:5">
      <c r="A574" s="1575"/>
      <c r="B574" s="1579" t="s">
        <v>1896</v>
      </c>
      <c r="C574" s="2006" t="s">
        <v>1897</v>
      </c>
      <c r="D574" s="1578"/>
      <c r="E574" s="1988"/>
    </row>
    <row r="575" spans="1:5">
      <c r="A575" s="1575"/>
      <c r="B575" s="1579" t="s">
        <v>1898</v>
      </c>
      <c r="C575" s="2006" t="s">
        <v>1899</v>
      </c>
      <c r="D575" s="1578"/>
      <c r="E575" s="1988"/>
    </row>
    <row r="576" spans="1:5">
      <c r="A576" s="1575"/>
      <c r="B576" s="1579" t="s">
        <v>1900</v>
      </c>
      <c r="C576" s="2006" t="s">
        <v>131</v>
      </c>
      <c r="D576" s="584">
        <f>SUM(D577:D586)</f>
        <v>0</v>
      </c>
      <c r="E576" s="1988"/>
    </row>
    <row r="577" spans="1:5">
      <c r="A577" s="1575"/>
      <c r="B577" s="1579" t="s">
        <v>1901</v>
      </c>
      <c r="C577" s="2009"/>
      <c r="D577" s="1578"/>
      <c r="E577" s="1988"/>
    </row>
    <row r="578" spans="1:5">
      <c r="A578" s="1575"/>
      <c r="B578" s="1579" t="s">
        <v>1902</v>
      </c>
      <c r="C578" s="2009"/>
      <c r="D578" s="1578"/>
      <c r="E578" s="1988"/>
    </row>
    <row r="579" spans="1:5">
      <c r="A579" s="1575"/>
      <c r="B579" s="1579" t="s">
        <v>1903</v>
      </c>
      <c r="C579" s="2009"/>
      <c r="D579" s="1578"/>
      <c r="E579" s="1988"/>
    </row>
    <row r="580" spans="1:5">
      <c r="A580" s="1575"/>
      <c r="B580" s="1579" t="s">
        <v>1904</v>
      </c>
      <c r="C580" s="2009"/>
      <c r="D580" s="1578"/>
      <c r="E580" s="1988"/>
    </row>
    <row r="581" spans="1:5">
      <c r="A581" s="1575"/>
      <c r="B581" s="1579" t="s">
        <v>1905</v>
      </c>
      <c r="C581" s="2009"/>
      <c r="D581" s="1578"/>
      <c r="E581" s="1988"/>
    </row>
    <row r="582" spans="1:5">
      <c r="A582" s="1575"/>
      <c r="B582" s="1579" t="s">
        <v>2642</v>
      </c>
      <c r="C582" s="2009"/>
      <c r="D582" s="1578"/>
      <c r="E582" s="1988"/>
    </row>
    <row r="583" spans="1:5">
      <c r="A583" s="1575"/>
      <c r="B583" s="1579" t="s">
        <v>2643</v>
      </c>
      <c r="C583" s="2009"/>
      <c r="D583" s="1578"/>
      <c r="E583" s="1988"/>
    </row>
    <row r="584" spans="1:5">
      <c r="A584" s="1575"/>
      <c r="B584" s="1579" t="s">
        <v>2644</v>
      </c>
      <c r="C584" s="2009"/>
      <c r="D584" s="1578"/>
      <c r="E584" s="1988"/>
    </row>
    <row r="585" spans="1:5">
      <c r="A585" s="1575"/>
      <c r="B585" s="1579" t="s">
        <v>2645</v>
      </c>
      <c r="C585" s="2009"/>
      <c r="D585" s="1578"/>
      <c r="E585" s="1988"/>
    </row>
    <row r="586" spans="1:5" ht="13.5" thickBot="1">
      <c r="A586" s="1575"/>
      <c r="B586" s="1579" t="s">
        <v>2646</v>
      </c>
      <c r="C586" s="2009"/>
      <c r="D586" s="1578"/>
      <c r="E586" s="1988"/>
    </row>
    <row r="587" spans="1:5" ht="13.5" thickBot="1">
      <c r="A587" s="1572"/>
      <c r="B587" s="1573" t="s">
        <v>1520</v>
      </c>
      <c r="C587" s="1574" t="s">
        <v>1906</v>
      </c>
      <c r="D587" s="583">
        <f>SUM(D588:D612)</f>
        <v>0</v>
      </c>
      <c r="E587" s="581"/>
    </row>
    <row r="588" spans="1:5">
      <c r="A588" s="1575"/>
      <c r="B588" s="1579" t="s">
        <v>1907</v>
      </c>
      <c r="C588" s="2006" t="s">
        <v>1908</v>
      </c>
      <c r="D588" s="1578"/>
      <c r="E588" s="1988"/>
    </row>
    <row r="589" spans="1:5">
      <c r="A589" s="1575"/>
      <c r="B589" s="1579" t="s">
        <v>1909</v>
      </c>
      <c r="C589" s="2006" t="s">
        <v>1910</v>
      </c>
      <c r="D589" s="1578"/>
      <c r="E589" s="1988"/>
    </row>
    <row r="590" spans="1:5">
      <c r="A590" s="1575"/>
      <c r="B590" s="1579" t="s">
        <v>1911</v>
      </c>
      <c r="C590" s="2006" t="s">
        <v>1912</v>
      </c>
      <c r="D590" s="1578"/>
      <c r="E590" s="1988"/>
    </row>
    <row r="591" spans="1:5">
      <c r="A591" s="1575"/>
      <c r="B591" s="1579" t="s">
        <v>1913</v>
      </c>
      <c r="C591" s="2006" t="s">
        <v>1914</v>
      </c>
      <c r="D591" s="1578"/>
      <c r="E591" s="1988"/>
    </row>
    <row r="592" spans="1:5">
      <c r="A592" s="1575"/>
      <c r="B592" s="1579" t="s">
        <v>1915</v>
      </c>
      <c r="C592" s="2006" t="s">
        <v>1916</v>
      </c>
      <c r="D592" s="1578"/>
      <c r="E592" s="1988"/>
    </row>
    <row r="593" spans="1:5">
      <c r="A593" s="1575"/>
      <c r="B593" s="1579" t="s">
        <v>1917</v>
      </c>
      <c r="C593" s="2006" t="s">
        <v>1918</v>
      </c>
      <c r="D593" s="1578"/>
      <c r="E593" s="1988"/>
    </row>
    <row r="594" spans="1:5">
      <c r="A594" s="1575"/>
      <c r="B594" s="1579" t="s">
        <v>1919</v>
      </c>
      <c r="C594" s="2007" t="s">
        <v>1920</v>
      </c>
      <c r="D594" s="1581"/>
      <c r="E594" s="1988"/>
    </row>
    <row r="595" spans="1:5">
      <c r="A595" s="1582"/>
      <c r="B595" s="1579" t="s">
        <v>1921</v>
      </c>
      <c r="C595" s="2007" t="s">
        <v>1922</v>
      </c>
      <c r="D595" s="1578"/>
      <c r="E595" s="1988"/>
    </row>
    <row r="596" spans="1:5">
      <c r="A596" s="1582"/>
      <c r="B596" s="1579" t="s">
        <v>1923</v>
      </c>
      <c r="C596" s="2007" t="s">
        <v>1924</v>
      </c>
      <c r="D596" s="1578"/>
      <c r="E596" s="1988"/>
    </row>
    <row r="597" spans="1:5">
      <c r="A597" s="1582"/>
      <c r="B597" s="1579" t="s">
        <v>1925</v>
      </c>
      <c r="C597" s="2007" t="s">
        <v>1129</v>
      </c>
      <c r="D597" s="1578"/>
      <c r="E597" s="1988"/>
    </row>
    <row r="598" spans="1:5">
      <c r="A598" s="1575"/>
      <c r="B598" s="1579" t="s">
        <v>1926</v>
      </c>
      <c r="C598" s="2007" t="s">
        <v>1130</v>
      </c>
      <c r="D598" s="1578"/>
      <c r="E598" s="1988"/>
    </row>
    <row r="599" spans="1:5">
      <c r="A599" s="1575"/>
      <c r="B599" s="1579" t="s">
        <v>1927</v>
      </c>
      <c r="C599" s="2007" t="s">
        <v>1928</v>
      </c>
      <c r="D599" s="1578"/>
      <c r="E599" s="1988"/>
    </row>
    <row r="600" spans="1:5">
      <c r="A600" s="1582"/>
      <c r="B600" s="1579" t="s">
        <v>1929</v>
      </c>
      <c r="C600" s="2007" t="s">
        <v>1930</v>
      </c>
      <c r="D600" s="1578"/>
      <c r="E600" s="1988"/>
    </row>
    <row r="601" spans="1:5">
      <c r="A601" s="1582"/>
      <c r="B601" s="1579" t="s">
        <v>1931</v>
      </c>
      <c r="C601" s="2007" t="s">
        <v>1932</v>
      </c>
      <c r="D601" s="1578"/>
      <c r="E601" s="1988"/>
    </row>
    <row r="602" spans="1:5">
      <c r="A602" s="1582"/>
      <c r="B602" s="1579" t="s">
        <v>1933</v>
      </c>
      <c r="C602" s="2007" t="s">
        <v>1934</v>
      </c>
      <c r="D602" s="1578"/>
      <c r="E602" s="1988"/>
    </row>
    <row r="603" spans="1:5">
      <c r="A603" s="1582"/>
      <c r="B603" s="1579" t="s">
        <v>1935</v>
      </c>
      <c r="C603" s="2007" t="s">
        <v>1936</v>
      </c>
      <c r="D603" s="1578"/>
      <c r="E603" s="1988"/>
    </row>
    <row r="604" spans="1:5">
      <c r="A604" s="1575"/>
      <c r="B604" s="1579" t="s">
        <v>1937</v>
      </c>
      <c r="C604" s="2007" t="s">
        <v>1938</v>
      </c>
      <c r="D604" s="1581"/>
      <c r="E604" s="1988"/>
    </row>
    <row r="605" spans="1:5">
      <c r="A605" s="1582"/>
      <c r="B605" s="1579" t="s">
        <v>1939</v>
      </c>
      <c r="C605" s="2006" t="s">
        <v>1940</v>
      </c>
      <c r="D605" s="1578"/>
      <c r="E605" s="1988"/>
    </row>
    <row r="606" spans="1:5">
      <c r="A606" s="1575"/>
      <c r="B606" s="1579" t="s">
        <v>1941</v>
      </c>
      <c r="C606" s="2006" t="s">
        <v>1127</v>
      </c>
      <c r="D606" s="1578"/>
      <c r="E606" s="1988"/>
    </row>
    <row r="607" spans="1:5">
      <c r="A607" s="1582"/>
      <c r="B607" s="1579" t="s">
        <v>1942</v>
      </c>
      <c r="C607" s="2006" t="s">
        <v>1128</v>
      </c>
      <c r="D607" s="1578"/>
      <c r="E607" s="1988"/>
    </row>
    <row r="608" spans="1:5">
      <c r="A608" s="1575"/>
      <c r="B608" s="1579" t="s">
        <v>1943</v>
      </c>
      <c r="C608" s="2006" t="s">
        <v>1944</v>
      </c>
      <c r="D608" s="1578"/>
      <c r="E608" s="1988"/>
    </row>
    <row r="609" spans="1:5">
      <c r="A609" s="1582"/>
      <c r="B609" s="1579" t="s">
        <v>1945</v>
      </c>
      <c r="C609" s="2006" t="s">
        <v>2647</v>
      </c>
      <c r="D609" s="1578"/>
      <c r="E609" s="1988"/>
    </row>
    <row r="610" spans="1:5">
      <c r="A610" s="1582"/>
      <c r="B610" s="1579" t="s">
        <v>1946</v>
      </c>
      <c r="C610" s="2006" t="s">
        <v>2648</v>
      </c>
      <c r="D610" s="1578"/>
      <c r="E610" s="1988"/>
    </row>
    <row r="611" spans="1:5">
      <c r="A611" s="1582"/>
      <c r="B611" s="1579" t="s">
        <v>1947</v>
      </c>
      <c r="C611" s="2006" t="s">
        <v>1948</v>
      </c>
      <c r="D611" s="1578"/>
      <c r="E611" s="1988"/>
    </row>
    <row r="612" spans="1:5">
      <c r="A612" s="1575"/>
      <c r="B612" s="1579" t="s">
        <v>1949</v>
      </c>
      <c r="C612" s="2006" t="s">
        <v>1950</v>
      </c>
      <c r="D612" s="584">
        <f>SUM(D613:D622)</f>
        <v>0</v>
      </c>
      <c r="E612" s="1988"/>
    </row>
    <row r="613" spans="1:5">
      <c r="A613" s="1575"/>
      <c r="B613" s="1579" t="s">
        <v>1951</v>
      </c>
      <c r="C613" s="2009"/>
      <c r="D613" s="1578"/>
      <c r="E613" s="1988"/>
    </row>
    <row r="614" spans="1:5">
      <c r="A614" s="1575"/>
      <c r="B614" s="1579" t="s">
        <v>1952</v>
      </c>
      <c r="C614" s="2009"/>
      <c r="D614" s="1578"/>
      <c r="E614" s="1988"/>
    </row>
    <row r="615" spans="1:5">
      <c r="A615" s="1575"/>
      <c r="B615" s="1579" t="s">
        <v>1953</v>
      </c>
      <c r="C615" s="2009"/>
      <c r="D615" s="1578"/>
      <c r="E615" s="1988"/>
    </row>
    <row r="616" spans="1:5">
      <c r="A616" s="1575"/>
      <c r="B616" s="1579" t="s">
        <v>1954</v>
      </c>
      <c r="C616" s="2009"/>
      <c r="D616" s="1578"/>
      <c r="E616" s="1988"/>
    </row>
    <row r="617" spans="1:5">
      <c r="A617" s="1575"/>
      <c r="B617" s="1579" t="s">
        <v>1955</v>
      </c>
      <c r="C617" s="2009"/>
      <c r="D617" s="1578"/>
      <c r="E617" s="1988"/>
    </row>
    <row r="618" spans="1:5">
      <c r="A618" s="1575"/>
      <c r="B618" s="1579" t="s">
        <v>2649</v>
      </c>
      <c r="C618" s="2009"/>
      <c r="D618" s="1578"/>
      <c r="E618" s="1988"/>
    </row>
    <row r="619" spans="1:5">
      <c r="A619" s="1575"/>
      <c r="B619" s="1579" t="s">
        <v>2650</v>
      </c>
      <c r="C619" s="2009"/>
      <c r="D619" s="1578"/>
      <c r="E619" s="1988"/>
    </row>
    <row r="620" spans="1:5">
      <c r="A620" s="1575"/>
      <c r="B620" s="1579" t="s">
        <v>2651</v>
      </c>
      <c r="C620" s="2009"/>
      <c r="D620" s="1578"/>
      <c r="E620" s="1988"/>
    </row>
    <row r="621" spans="1:5">
      <c r="A621" s="1575"/>
      <c r="B621" s="1579" t="s">
        <v>2652</v>
      </c>
      <c r="C621" s="2009"/>
      <c r="D621" s="1578"/>
      <c r="E621" s="1988"/>
    </row>
    <row r="622" spans="1:5" ht="13.5" thickBot="1">
      <c r="A622" s="1575"/>
      <c r="B622" s="1579" t="s">
        <v>2653</v>
      </c>
      <c r="C622" s="2009"/>
      <c r="D622" s="1578"/>
      <c r="E622" s="1988"/>
    </row>
    <row r="623" spans="1:5" ht="13.5" thickBot="1">
      <c r="A623" s="1572"/>
      <c r="B623" s="1573" t="s">
        <v>1522</v>
      </c>
      <c r="C623" s="1574" t="s">
        <v>1956</v>
      </c>
      <c r="D623" s="583">
        <f>SUM(D624:D632)</f>
        <v>0</v>
      </c>
      <c r="E623" s="581"/>
    </row>
    <row r="624" spans="1:5">
      <c r="A624" s="1575"/>
      <c r="B624" s="1580" t="s">
        <v>1524</v>
      </c>
      <c r="C624" s="2007" t="s">
        <v>1132</v>
      </c>
      <c r="D624" s="1581"/>
      <c r="E624" s="1988"/>
    </row>
    <row r="625" spans="1:5">
      <c r="A625" s="1575"/>
      <c r="B625" s="1580" t="s">
        <v>1525</v>
      </c>
      <c r="C625" s="2007" t="s">
        <v>1133</v>
      </c>
      <c r="D625" s="1581"/>
      <c r="E625" s="1988"/>
    </row>
    <row r="626" spans="1:5">
      <c r="A626" s="1575"/>
      <c r="B626" s="1580" t="s">
        <v>1526</v>
      </c>
      <c r="C626" s="2007" t="s">
        <v>1957</v>
      </c>
      <c r="D626" s="1581"/>
      <c r="E626" s="1988"/>
    </row>
    <row r="627" spans="1:5">
      <c r="A627" s="1575"/>
      <c r="B627" s="1580" t="s">
        <v>1527</v>
      </c>
      <c r="C627" s="2007" t="s">
        <v>1958</v>
      </c>
      <c r="D627" s="1581"/>
      <c r="E627" s="1988"/>
    </row>
    <row r="628" spans="1:5">
      <c r="A628" s="1575"/>
      <c r="B628" s="1580" t="s">
        <v>1528</v>
      </c>
      <c r="C628" s="2007" t="s">
        <v>1134</v>
      </c>
      <c r="D628" s="1581"/>
      <c r="E628" s="1988"/>
    </row>
    <row r="629" spans="1:5">
      <c r="A629" s="1575"/>
      <c r="B629" s="1580" t="s">
        <v>1959</v>
      </c>
      <c r="C629" s="2007" t="s">
        <v>1960</v>
      </c>
      <c r="D629" s="1581"/>
      <c r="E629" s="1988"/>
    </row>
    <row r="630" spans="1:5">
      <c r="A630" s="1575"/>
      <c r="B630" s="1580" t="s">
        <v>1961</v>
      </c>
      <c r="C630" s="2007" t="s">
        <v>1962</v>
      </c>
      <c r="D630" s="1581"/>
      <c r="E630" s="1988"/>
    </row>
    <row r="631" spans="1:5">
      <c r="A631" s="1575"/>
      <c r="B631" s="1580" t="s">
        <v>1963</v>
      </c>
      <c r="C631" s="2007" t="s">
        <v>185</v>
      </c>
      <c r="D631" s="1581"/>
      <c r="E631" s="1988"/>
    </row>
    <row r="632" spans="1:5" ht="13.5" thickBot="1">
      <c r="A632" s="1575"/>
      <c r="B632" s="1580" t="s">
        <v>1964</v>
      </c>
      <c r="C632" s="2007" t="s">
        <v>131</v>
      </c>
      <c r="D632" s="1581"/>
      <c r="E632" s="1988"/>
    </row>
    <row r="633" spans="1:5" ht="13.5" thickBot="1">
      <c r="A633" s="1572"/>
      <c r="B633" s="1573" t="s">
        <v>1714</v>
      </c>
      <c r="C633" s="1574" t="s">
        <v>1965</v>
      </c>
      <c r="D633" s="583">
        <f>SUM(D634:D641)</f>
        <v>0</v>
      </c>
      <c r="E633" s="581"/>
    </row>
    <row r="634" spans="1:5">
      <c r="A634" s="1575"/>
      <c r="B634" s="1580" t="s">
        <v>1716</v>
      </c>
      <c r="C634" s="2007" t="s">
        <v>1966</v>
      </c>
      <c r="D634" s="1581"/>
      <c r="E634" s="1988"/>
    </row>
    <row r="635" spans="1:5">
      <c r="A635" s="1575"/>
      <c r="B635" s="1580" t="s">
        <v>1718</v>
      </c>
      <c r="C635" s="2007" t="s">
        <v>1967</v>
      </c>
      <c r="D635" s="1581"/>
      <c r="E635" s="1988"/>
    </row>
    <row r="636" spans="1:5">
      <c r="A636" s="1575"/>
      <c r="B636" s="1580" t="s">
        <v>1720</v>
      </c>
      <c r="C636" s="2007" t="s">
        <v>1968</v>
      </c>
      <c r="D636" s="1581"/>
      <c r="E636" s="1988"/>
    </row>
    <row r="637" spans="1:5">
      <c r="A637" s="1575"/>
      <c r="B637" s="1580" t="s">
        <v>1776</v>
      </c>
      <c r="C637" s="2007" t="s">
        <v>1969</v>
      </c>
      <c r="D637" s="1581"/>
      <c r="E637" s="1988"/>
    </row>
    <row r="638" spans="1:5">
      <c r="A638" s="1575"/>
      <c r="B638" s="1580" t="s">
        <v>1777</v>
      </c>
      <c r="C638" s="2007" t="s">
        <v>1970</v>
      </c>
      <c r="D638" s="1581"/>
      <c r="E638" s="1988"/>
    </row>
    <row r="639" spans="1:5">
      <c r="A639" s="1575"/>
      <c r="B639" s="1580" t="s">
        <v>1971</v>
      </c>
      <c r="C639" s="2007" t="s">
        <v>1972</v>
      </c>
      <c r="D639" s="1581"/>
      <c r="E639" s="1988"/>
    </row>
    <row r="640" spans="1:5">
      <c r="A640" s="1575"/>
      <c r="B640" s="1580" t="s">
        <v>1973</v>
      </c>
      <c r="C640" s="2007" t="s">
        <v>1974</v>
      </c>
      <c r="D640" s="1581"/>
      <c r="E640" s="1988"/>
    </row>
    <row r="641" spans="1:5" ht="13.5" thickBot="1">
      <c r="A641" s="1575"/>
      <c r="B641" s="1580" t="s">
        <v>1975</v>
      </c>
      <c r="C641" s="2007" t="s">
        <v>131</v>
      </c>
      <c r="D641" s="1581"/>
      <c r="E641" s="1988"/>
    </row>
    <row r="642" spans="1:5" ht="13.5" thickBot="1">
      <c r="A642" s="1569">
        <v>750</v>
      </c>
      <c r="B642" s="1570"/>
      <c r="C642" s="1571" t="s">
        <v>1976</v>
      </c>
      <c r="D642" s="1489"/>
      <c r="E642" s="580"/>
    </row>
    <row r="643" spans="1:5" ht="13.5" thickBot="1">
      <c r="A643" s="1569">
        <v>760</v>
      </c>
      <c r="B643" s="1570"/>
      <c r="C643" s="1571" t="s">
        <v>1977</v>
      </c>
      <c r="D643" s="1489">
        <f>SUM(D644,D650,D678,D731,D767,D777)</f>
        <v>0</v>
      </c>
      <c r="E643" s="580"/>
    </row>
    <row r="644" spans="1:5" ht="13.5" thickBot="1">
      <c r="A644" s="1572"/>
      <c r="B644" s="1573" t="s">
        <v>1506</v>
      </c>
      <c r="C644" s="1574" t="s">
        <v>1788</v>
      </c>
      <c r="D644" s="583">
        <f>SUM(D645:D649)</f>
        <v>0</v>
      </c>
      <c r="E644" s="581"/>
    </row>
    <row r="645" spans="1:5">
      <c r="A645" s="1575"/>
      <c r="B645" s="1576" t="s">
        <v>1673</v>
      </c>
      <c r="C645" s="1577" t="s">
        <v>1789</v>
      </c>
      <c r="D645" s="1578"/>
      <c r="E645" s="1988"/>
    </row>
    <row r="646" spans="1:5">
      <c r="A646" s="1575"/>
      <c r="B646" s="1576" t="s">
        <v>1566</v>
      </c>
      <c r="C646" s="2006" t="s">
        <v>120</v>
      </c>
      <c r="D646" s="1578"/>
      <c r="E646" s="1988"/>
    </row>
    <row r="647" spans="1:5">
      <c r="A647" s="1575"/>
      <c r="B647" s="1576" t="s">
        <v>1568</v>
      </c>
      <c r="C647" s="2006" t="s">
        <v>1790</v>
      </c>
      <c r="D647" s="1578"/>
      <c r="E647" s="1988"/>
    </row>
    <row r="648" spans="1:5">
      <c r="A648" s="1575"/>
      <c r="B648" s="1576" t="s">
        <v>1570</v>
      </c>
      <c r="C648" s="2006" t="s">
        <v>1791</v>
      </c>
      <c r="D648" s="1578"/>
      <c r="E648" s="1988"/>
    </row>
    <row r="649" spans="1:5" ht="13.5" thickBot="1">
      <c r="A649" s="1575"/>
      <c r="B649" s="1576" t="s">
        <v>1572</v>
      </c>
      <c r="C649" s="2006" t="s">
        <v>1792</v>
      </c>
      <c r="D649" s="1578"/>
      <c r="E649" s="1988"/>
    </row>
    <row r="650" spans="1:5" ht="13.5" thickBot="1">
      <c r="A650" s="1572"/>
      <c r="B650" s="1573" t="s">
        <v>1508</v>
      </c>
      <c r="C650" s="1574" t="s">
        <v>1793</v>
      </c>
      <c r="D650" s="583">
        <f>SUM(D651:D667)</f>
        <v>0</v>
      </c>
      <c r="E650" s="581"/>
    </row>
    <row r="651" spans="1:5">
      <c r="A651" s="1575"/>
      <c r="B651" s="1579" t="s">
        <v>1509</v>
      </c>
      <c r="C651" s="2006" t="s">
        <v>1794</v>
      </c>
      <c r="D651" s="1578"/>
      <c r="E651" s="1988"/>
    </row>
    <row r="652" spans="1:5">
      <c r="A652" s="1575"/>
      <c r="B652" s="1579" t="s">
        <v>1511</v>
      </c>
      <c r="C652" s="2006" t="s">
        <v>1795</v>
      </c>
      <c r="D652" s="1578"/>
      <c r="E652" s="1988"/>
    </row>
    <row r="653" spans="1:5">
      <c r="A653" s="1575"/>
      <c r="B653" s="1579" t="s">
        <v>1513</v>
      </c>
      <c r="C653" s="2006" t="s">
        <v>1796</v>
      </c>
      <c r="D653" s="1578"/>
      <c r="E653" s="1988"/>
    </row>
    <row r="654" spans="1:5">
      <c r="A654" s="1575"/>
      <c r="B654" s="1579" t="s">
        <v>1515</v>
      </c>
      <c r="C654" s="2006" t="s">
        <v>1126</v>
      </c>
      <c r="D654" s="1578"/>
      <c r="E654" s="1988"/>
    </row>
    <row r="655" spans="1:5">
      <c r="A655" s="1575"/>
      <c r="B655" s="1579" t="s">
        <v>1517</v>
      </c>
      <c r="C655" s="2006" t="s">
        <v>1797</v>
      </c>
      <c r="D655" s="1578"/>
      <c r="E655" s="1988"/>
    </row>
    <row r="656" spans="1:5">
      <c r="A656" s="1575"/>
      <c r="B656" s="1579" t="s">
        <v>1706</v>
      </c>
      <c r="C656" s="2007" t="s">
        <v>1798</v>
      </c>
      <c r="D656" s="1581"/>
      <c r="E656" s="1988"/>
    </row>
    <row r="657" spans="1:5">
      <c r="A657" s="1575"/>
      <c r="B657" s="1579" t="s">
        <v>1707</v>
      </c>
      <c r="C657" s="2007" t="s">
        <v>1799</v>
      </c>
      <c r="D657" s="1581"/>
      <c r="E657" s="1988"/>
    </row>
    <row r="658" spans="1:5">
      <c r="A658" s="1575"/>
      <c r="B658" s="1579" t="s">
        <v>1800</v>
      </c>
      <c r="C658" s="2006" t="s">
        <v>1801</v>
      </c>
      <c r="D658" s="1578"/>
      <c r="E658" s="1988"/>
    </row>
    <row r="659" spans="1:5">
      <c r="A659" s="1575"/>
      <c r="B659" s="1579" t="s">
        <v>1802</v>
      </c>
      <c r="C659" s="2006" t="s">
        <v>1803</v>
      </c>
      <c r="D659" s="1578"/>
      <c r="E659" s="1988"/>
    </row>
    <row r="660" spans="1:5">
      <c r="A660" s="1575"/>
      <c r="B660" s="1579" t="s">
        <v>1804</v>
      </c>
      <c r="C660" s="2006" t="s">
        <v>1805</v>
      </c>
      <c r="D660" s="1578"/>
      <c r="E660" s="1988"/>
    </row>
    <row r="661" spans="1:5">
      <c r="A661" s="1575"/>
      <c r="B661" s="1579" t="s">
        <v>1806</v>
      </c>
      <c r="C661" s="2006" t="s">
        <v>1807</v>
      </c>
      <c r="D661" s="1578"/>
      <c r="E661" s="1988"/>
    </row>
    <row r="662" spans="1:5">
      <c r="A662" s="1575"/>
      <c r="B662" s="1579" t="s">
        <v>1808</v>
      </c>
      <c r="C662" s="2006" t="s">
        <v>1809</v>
      </c>
      <c r="D662" s="1578"/>
      <c r="E662" s="1988"/>
    </row>
    <row r="663" spans="1:5">
      <c r="A663" s="1575"/>
      <c r="B663" s="1579" t="s">
        <v>1810</v>
      </c>
      <c r="C663" s="2006" t="s">
        <v>1811</v>
      </c>
      <c r="D663" s="1578"/>
      <c r="E663" s="1988"/>
    </row>
    <row r="664" spans="1:5">
      <c r="A664" s="1575"/>
      <c r="B664" s="1579" t="s">
        <v>1812</v>
      </c>
      <c r="C664" s="2006" t="s">
        <v>1813</v>
      </c>
      <c r="D664" s="1578"/>
      <c r="E664" s="1988"/>
    </row>
    <row r="665" spans="1:5">
      <c r="A665" s="1575"/>
      <c r="B665" s="1579" t="s">
        <v>1814</v>
      </c>
      <c r="C665" s="2006" t="s">
        <v>1815</v>
      </c>
      <c r="D665" s="1578"/>
      <c r="E665" s="1988"/>
    </row>
    <row r="666" spans="1:5">
      <c r="A666" s="1575"/>
      <c r="B666" s="1579" t="s">
        <v>1816</v>
      </c>
      <c r="C666" s="2008" t="s">
        <v>1817</v>
      </c>
      <c r="D666" s="1578"/>
      <c r="E666" s="1988"/>
    </row>
    <row r="667" spans="1:5">
      <c r="A667" s="1575"/>
      <c r="B667" s="1579" t="s">
        <v>1818</v>
      </c>
      <c r="C667" s="2006" t="s">
        <v>131</v>
      </c>
      <c r="D667" s="584">
        <f>SUM(D668:D677)</f>
        <v>0</v>
      </c>
      <c r="E667" s="1988"/>
    </row>
    <row r="668" spans="1:5">
      <c r="A668" s="1575"/>
      <c r="B668" s="1579" t="s">
        <v>1819</v>
      </c>
      <c r="C668" s="2009"/>
      <c r="D668" s="1578"/>
      <c r="E668" s="1988"/>
    </row>
    <row r="669" spans="1:5">
      <c r="A669" s="1575"/>
      <c r="B669" s="1579" t="s">
        <v>1820</v>
      </c>
      <c r="C669" s="2009"/>
      <c r="D669" s="1578"/>
      <c r="E669" s="1988"/>
    </row>
    <row r="670" spans="1:5">
      <c r="A670" s="1575"/>
      <c r="B670" s="1579" t="s">
        <v>1821</v>
      </c>
      <c r="C670" s="2009"/>
      <c r="D670" s="1578"/>
      <c r="E670" s="1988"/>
    </row>
    <row r="671" spans="1:5">
      <c r="A671" s="1575"/>
      <c r="B671" s="1579" t="s">
        <v>1822</v>
      </c>
      <c r="C671" s="2009"/>
      <c r="D671" s="1578"/>
      <c r="E671" s="1988"/>
    </row>
    <row r="672" spans="1:5">
      <c r="A672" s="1575"/>
      <c r="B672" s="1579" t="s">
        <v>1823</v>
      </c>
      <c r="C672" s="2009"/>
      <c r="D672" s="1578"/>
      <c r="E672" s="1988"/>
    </row>
    <row r="673" spans="1:5">
      <c r="A673" s="1575"/>
      <c r="B673" s="1579" t="s">
        <v>2635</v>
      </c>
      <c r="C673" s="2009"/>
      <c r="D673" s="1578"/>
      <c r="E673" s="1988"/>
    </row>
    <row r="674" spans="1:5">
      <c r="A674" s="1575"/>
      <c r="B674" s="1579" t="s">
        <v>2636</v>
      </c>
      <c r="C674" s="2009"/>
      <c r="D674" s="1578"/>
      <c r="E674" s="1988"/>
    </row>
    <row r="675" spans="1:5">
      <c r="A675" s="1575"/>
      <c r="B675" s="1579" t="s">
        <v>2637</v>
      </c>
      <c r="C675" s="2009"/>
      <c r="D675" s="1578"/>
      <c r="E675" s="1988"/>
    </row>
    <row r="676" spans="1:5">
      <c r="A676" s="1575"/>
      <c r="B676" s="1579" t="s">
        <v>2638</v>
      </c>
      <c r="C676" s="2009"/>
      <c r="D676" s="1578"/>
      <c r="E676" s="1988"/>
    </row>
    <row r="677" spans="1:5" ht="13.5" thickBot="1">
      <c r="A677" s="1575"/>
      <c r="B677" s="1579" t="s">
        <v>2639</v>
      </c>
      <c r="C677" s="2009"/>
      <c r="D677" s="1578"/>
      <c r="E677" s="1988"/>
    </row>
    <row r="678" spans="1:5" ht="13.5" thickBot="1">
      <c r="A678" s="1572"/>
      <c r="B678" s="1573" t="s">
        <v>1518</v>
      </c>
      <c r="C678" s="1574" t="s">
        <v>1824</v>
      </c>
      <c r="D678" s="583">
        <f>SUM(D679:D720)</f>
        <v>0</v>
      </c>
      <c r="E678" s="581"/>
    </row>
    <row r="679" spans="1:5">
      <c r="A679" s="1575"/>
      <c r="B679" s="1579" t="s">
        <v>1708</v>
      </c>
      <c r="C679" s="2006" t="s">
        <v>1825</v>
      </c>
      <c r="D679" s="1578"/>
      <c r="E679" s="1988"/>
    </row>
    <row r="680" spans="1:5">
      <c r="A680" s="1582"/>
      <c r="B680" s="1579" t="s">
        <v>1709</v>
      </c>
      <c r="C680" s="2006" t="s">
        <v>1826</v>
      </c>
      <c r="D680" s="1578"/>
      <c r="E680" s="1988"/>
    </row>
    <row r="681" spans="1:5">
      <c r="A681" s="1575"/>
      <c r="B681" s="1579" t="s">
        <v>1710</v>
      </c>
      <c r="C681" s="2006" t="s">
        <v>1827</v>
      </c>
      <c r="D681" s="1578"/>
      <c r="E681" s="1988"/>
    </row>
    <row r="682" spans="1:5">
      <c r="A682" s="1575"/>
      <c r="B682" s="1579" t="s">
        <v>1711</v>
      </c>
      <c r="C682" s="2006" t="s">
        <v>1828</v>
      </c>
      <c r="D682" s="1578"/>
      <c r="E682" s="1988"/>
    </row>
    <row r="683" spans="1:5">
      <c r="A683" s="1575"/>
      <c r="B683" s="1579" t="s">
        <v>1712</v>
      </c>
      <c r="C683" s="2006" t="s">
        <v>2640</v>
      </c>
      <c r="D683" s="1578"/>
      <c r="E683" s="1988"/>
    </row>
    <row r="684" spans="1:5">
      <c r="A684" s="1575"/>
      <c r="B684" s="1579" t="s">
        <v>1829</v>
      </c>
      <c r="C684" s="2006" t="s">
        <v>1830</v>
      </c>
      <c r="D684" s="1578"/>
      <c r="E684" s="1988"/>
    </row>
    <row r="685" spans="1:5">
      <c r="A685" s="1575"/>
      <c r="B685" s="1579" t="s">
        <v>1831</v>
      </c>
      <c r="C685" s="2006" t="s">
        <v>1832</v>
      </c>
      <c r="D685" s="1578"/>
      <c r="E685" s="1988"/>
    </row>
    <row r="686" spans="1:5">
      <c r="A686" s="1575"/>
      <c r="B686" s="1579" t="s">
        <v>1833</v>
      </c>
      <c r="C686" s="2006" t="s">
        <v>1834</v>
      </c>
      <c r="D686" s="1578"/>
      <c r="E686" s="1988"/>
    </row>
    <row r="687" spans="1:5">
      <c r="A687" s="1582"/>
      <c r="B687" s="1579" t="s">
        <v>1835</v>
      </c>
      <c r="C687" s="2006" t="s">
        <v>1836</v>
      </c>
      <c r="D687" s="1578"/>
      <c r="E687" s="1988"/>
    </row>
    <row r="688" spans="1:5">
      <c r="A688" s="1582"/>
      <c r="B688" s="1579" t="s">
        <v>1837</v>
      </c>
      <c r="C688" s="2006" t="s">
        <v>1838</v>
      </c>
      <c r="D688" s="1578"/>
      <c r="E688" s="1988"/>
    </row>
    <row r="689" spans="1:5">
      <c r="A689" s="1582"/>
      <c r="B689" s="1579" t="s">
        <v>1839</v>
      </c>
      <c r="C689" s="2006" t="s">
        <v>1840</v>
      </c>
      <c r="D689" s="1578"/>
      <c r="E689" s="1988"/>
    </row>
    <row r="690" spans="1:5">
      <c r="A690" s="1582"/>
      <c r="B690" s="1579" t="s">
        <v>1841</v>
      </c>
      <c r="C690" s="2006" t="s">
        <v>1842</v>
      </c>
      <c r="D690" s="1578"/>
      <c r="E690" s="1988"/>
    </row>
    <row r="691" spans="1:5">
      <c r="A691" s="1575"/>
      <c r="B691" s="1579" t="s">
        <v>1843</v>
      </c>
      <c r="C691" s="2006" t="s">
        <v>1844</v>
      </c>
      <c r="D691" s="1578"/>
      <c r="E691" s="1988"/>
    </row>
    <row r="692" spans="1:5">
      <c r="A692" s="1575"/>
      <c r="B692" s="1579" t="s">
        <v>1845</v>
      </c>
      <c r="C692" s="2006" t="s">
        <v>1846</v>
      </c>
      <c r="D692" s="1578"/>
      <c r="E692" s="1988"/>
    </row>
    <row r="693" spans="1:5">
      <c r="A693" s="1575"/>
      <c r="B693" s="1579" t="s">
        <v>1847</v>
      </c>
      <c r="C693" s="2006" t="s">
        <v>1848</v>
      </c>
      <c r="D693" s="1578"/>
      <c r="E693" s="1988"/>
    </row>
    <row r="694" spans="1:5">
      <c r="A694" s="1575"/>
      <c r="B694" s="1579" t="s">
        <v>1849</v>
      </c>
      <c r="C694" s="2006" t="s">
        <v>1850</v>
      </c>
      <c r="D694" s="1578"/>
      <c r="E694" s="1988"/>
    </row>
    <row r="695" spans="1:5">
      <c r="A695" s="1575"/>
      <c r="B695" s="1579" t="s">
        <v>1851</v>
      </c>
      <c r="C695" s="2006" t="s">
        <v>1852</v>
      </c>
      <c r="D695" s="1578"/>
      <c r="E695" s="1988"/>
    </row>
    <row r="696" spans="1:5">
      <c r="A696" s="1582"/>
      <c r="B696" s="1579" t="s">
        <v>1853</v>
      </c>
      <c r="C696" s="2006" t="s">
        <v>1854</v>
      </c>
      <c r="D696" s="1578"/>
      <c r="E696" s="1988"/>
    </row>
    <row r="697" spans="1:5">
      <c r="A697" s="1575"/>
      <c r="B697" s="1579" t="s">
        <v>1855</v>
      </c>
      <c r="C697" s="2006" t="s">
        <v>1856</v>
      </c>
      <c r="D697" s="1578"/>
      <c r="E697" s="1988"/>
    </row>
    <row r="698" spans="1:5">
      <c r="A698" s="1575"/>
      <c r="B698" s="1579" t="s">
        <v>1857</v>
      </c>
      <c r="C698" s="2006" t="s">
        <v>1858</v>
      </c>
      <c r="D698" s="1578"/>
      <c r="E698" s="1988"/>
    </row>
    <row r="699" spans="1:5">
      <c r="A699" s="1575"/>
      <c r="B699" s="1579" t="s">
        <v>1859</v>
      </c>
      <c r="C699" s="2006" t="s">
        <v>1860</v>
      </c>
      <c r="D699" s="1578"/>
      <c r="E699" s="1988"/>
    </row>
    <row r="700" spans="1:5">
      <c r="A700" s="1575"/>
      <c r="B700" s="1579" t="s">
        <v>1861</v>
      </c>
      <c r="C700" s="2006" t="s">
        <v>1862</v>
      </c>
      <c r="D700" s="1578"/>
      <c r="E700" s="1988"/>
    </row>
    <row r="701" spans="1:5">
      <c r="A701" s="1575"/>
      <c r="B701" s="1579" t="s">
        <v>1863</v>
      </c>
      <c r="C701" s="2010" t="s">
        <v>2641</v>
      </c>
      <c r="D701" s="1578"/>
      <c r="E701" s="1988"/>
    </row>
    <row r="702" spans="1:5">
      <c r="A702" s="1575"/>
      <c r="B702" s="1579" t="s">
        <v>1864</v>
      </c>
      <c r="C702" s="2006" t="s">
        <v>1865</v>
      </c>
      <c r="D702" s="1578"/>
      <c r="E702" s="1988"/>
    </row>
    <row r="703" spans="1:5">
      <c r="A703" s="1575"/>
      <c r="B703" s="1579" t="s">
        <v>1866</v>
      </c>
      <c r="C703" s="2006" t="s">
        <v>1867</v>
      </c>
      <c r="D703" s="1578"/>
      <c r="E703" s="1988"/>
    </row>
    <row r="704" spans="1:5">
      <c r="A704" s="1575"/>
      <c r="B704" s="1579" t="s">
        <v>1868</v>
      </c>
      <c r="C704" s="2006" t="s">
        <v>1869</v>
      </c>
      <c r="D704" s="1578"/>
      <c r="E704" s="1988"/>
    </row>
    <row r="705" spans="1:5">
      <c r="A705" s="1575"/>
      <c r="B705" s="1579" t="s">
        <v>1870</v>
      </c>
      <c r="C705" s="2006" t="s">
        <v>1871</v>
      </c>
      <c r="D705" s="1578"/>
      <c r="E705" s="1988"/>
    </row>
    <row r="706" spans="1:5">
      <c r="A706" s="1575"/>
      <c r="B706" s="1579" t="s">
        <v>1872</v>
      </c>
      <c r="C706" s="2006" t="s">
        <v>1873</v>
      </c>
      <c r="D706" s="1578"/>
      <c r="E706" s="1988"/>
    </row>
    <row r="707" spans="1:5">
      <c r="A707" s="1575"/>
      <c r="B707" s="1579" t="s">
        <v>1874</v>
      </c>
      <c r="C707" s="2006" t="s">
        <v>1875</v>
      </c>
      <c r="D707" s="1578"/>
      <c r="E707" s="1988"/>
    </row>
    <row r="708" spans="1:5">
      <c r="A708" s="1575"/>
      <c r="B708" s="1579" t="s">
        <v>1876</v>
      </c>
      <c r="C708" s="2006" t="s">
        <v>1877</v>
      </c>
      <c r="D708" s="1578"/>
      <c r="E708" s="1988"/>
    </row>
    <row r="709" spans="1:5">
      <c r="A709" s="1575"/>
      <c r="B709" s="1579" t="s">
        <v>1878</v>
      </c>
      <c r="C709" s="2006" t="s">
        <v>1879</v>
      </c>
      <c r="D709" s="1578"/>
      <c r="E709" s="1988"/>
    </row>
    <row r="710" spans="1:5">
      <c r="A710" s="1575"/>
      <c r="B710" s="1579" t="s">
        <v>1880</v>
      </c>
      <c r="C710" s="2006" t="s">
        <v>1881</v>
      </c>
      <c r="D710" s="1578"/>
      <c r="E710" s="1988"/>
    </row>
    <row r="711" spans="1:5">
      <c r="A711" s="1575"/>
      <c r="B711" s="1579" t="s">
        <v>1882</v>
      </c>
      <c r="C711" s="2006" t="s">
        <v>1883</v>
      </c>
      <c r="D711" s="1578"/>
      <c r="E711" s="1988"/>
    </row>
    <row r="712" spans="1:5">
      <c r="A712" s="1575"/>
      <c r="B712" s="1579" t="s">
        <v>1884</v>
      </c>
      <c r="C712" s="2006" t="s">
        <v>1885</v>
      </c>
      <c r="D712" s="1578"/>
      <c r="E712" s="1988"/>
    </row>
    <row r="713" spans="1:5">
      <c r="A713" s="1575"/>
      <c r="B713" s="1579" t="s">
        <v>1886</v>
      </c>
      <c r="C713" s="2006" t="s">
        <v>1887</v>
      </c>
      <c r="D713" s="1578"/>
      <c r="E713" s="1988"/>
    </row>
    <row r="714" spans="1:5">
      <c r="A714" s="1575"/>
      <c r="B714" s="1579" t="s">
        <v>1888</v>
      </c>
      <c r="C714" s="2006" t="s">
        <v>1889</v>
      </c>
      <c r="D714" s="1578"/>
      <c r="E714" s="1988"/>
    </row>
    <row r="715" spans="1:5">
      <c r="A715" s="1575"/>
      <c r="B715" s="1579" t="s">
        <v>1890</v>
      </c>
      <c r="C715" s="2006" t="s">
        <v>1891</v>
      </c>
      <c r="D715" s="1578"/>
      <c r="E715" s="1988"/>
    </row>
    <row r="716" spans="1:5">
      <c r="A716" s="1575"/>
      <c r="B716" s="1579" t="s">
        <v>1892</v>
      </c>
      <c r="C716" s="2006" t="s">
        <v>1893</v>
      </c>
      <c r="D716" s="1578"/>
      <c r="E716" s="1988"/>
    </row>
    <row r="717" spans="1:5">
      <c r="A717" s="1575"/>
      <c r="B717" s="1579" t="s">
        <v>1894</v>
      </c>
      <c r="C717" s="2006" t="s">
        <v>1895</v>
      </c>
      <c r="D717" s="1578"/>
      <c r="E717" s="1988"/>
    </row>
    <row r="718" spans="1:5">
      <c r="A718" s="1575"/>
      <c r="B718" s="1579" t="s">
        <v>1896</v>
      </c>
      <c r="C718" s="2006" t="s">
        <v>1897</v>
      </c>
      <c r="D718" s="1578"/>
      <c r="E718" s="1988"/>
    </row>
    <row r="719" spans="1:5">
      <c r="A719" s="1575"/>
      <c r="B719" s="1579" t="s">
        <v>1898</v>
      </c>
      <c r="C719" s="2006" t="s">
        <v>1899</v>
      </c>
      <c r="D719" s="1578"/>
      <c r="E719" s="1988"/>
    </row>
    <row r="720" spans="1:5">
      <c r="A720" s="1575"/>
      <c r="B720" s="1579" t="s">
        <v>1900</v>
      </c>
      <c r="C720" s="2006" t="s">
        <v>131</v>
      </c>
      <c r="D720" s="584">
        <f>SUM(D721:D730)</f>
        <v>0</v>
      </c>
      <c r="E720" s="1988"/>
    </row>
    <row r="721" spans="1:5">
      <c r="A721" s="1575"/>
      <c r="B721" s="1579" t="s">
        <v>1901</v>
      </c>
      <c r="C721" s="2009"/>
      <c r="D721" s="1578"/>
      <c r="E721" s="1988"/>
    </row>
    <row r="722" spans="1:5">
      <c r="A722" s="1575"/>
      <c r="B722" s="1579" t="s">
        <v>1902</v>
      </c>
      <c r="C722" s="2009"/>
      <c r="D722" s="1578"/>
      <c r="E722" s="1988"/>
    </row>
    <row r="723" spans="1:5">
      <c r="A723" s="1575"/>
      <c r="B723" s="1579" t="s">
        <v>1903</v>
      </c>
      <c r="C723" s="2009"/>
      <c r="D723" s="1578"/>
      <c r="E723" s="1988"/>
    </row>
    <row r="724" spans="1:5">
      <c r="A724" s="1575"/>
      <c r="B724" s="1579" t="s">
        <v>1904</v>
      </c>
      <c r="C724" s="2009"/>
      <c r="D724" s="1578"/>
      <c r="E724" s="1988"/>
    </row>
    <row r="725" spans="1:5">
      <c r="A725" s="1575"/>
      <c r="B725" s="1579" t="s">
        <v>1905</v>
      </c>
      <c r="C725" s="2009"/>
      <c r="D725" s="1578"/>
      <c r="E725" s="1988"/>
    </row>
    <row r="726" spans="1:5">
      <c r="A726" s="1575"/>
      <c r="B726" s="1579" t="s">
        <v>2642</v>
      </c>
      <c r="C726" s="2009"/>
      <c r="D726" s="1578"/>
      <c r="E726" s="1988"/>
    </row>
    <row r="727" spans="1:5">
      <c r="A727" s="1575"/>
      <c r="B727" s="1579" t="s">
        <v>2643</v>
      </c>
      <c r="C727" s="2009"/>
      <c r="D727" s="1578"/>
      <c r="E727" s="1988"/>
    </row>
    <row r="728" spans="1:5">
      <c r="A728" s="1575"/>
      <c r="B728" s="1579" t="s">
        <v>2644</v>
      </c>
      <c r="C728" s="2009"/>
      <c r="D728" s="1578"/>
      <c r="E728" s="1988"/>
    </row>
    <row r="729" spans="1:5">
      <c r="A729" s="1575"/>
      <c r="B729" s="1579" t="s">
        <v>2645</v>
      </c>
      <c r="C729" s="2009"/>
      <c r="D729" s="1578"/>
      <c r="E729" s="1988"/>
    </row>
    <row r="730" spans="1:5" ht="13.5" thickBot="1">
      <c r="A730" s="1575"/>
      <c r="B730" s="1579" t="s">
        <v>2646</v>
      </c>
      <c r="C730" s="2009"/>
      <c r="D730" s="1578"/>
      <c r="E730" s="1988"/>
    </row>
    <row r="731" spans="1:5" ht="13.5" thickBot="1">
      <c r="A731" s="1572"/>
      <c r="B731" s="1573" t="s">
        <v>1520</v>
      </c>
      <c r="C731" s="1574" t="s">
        <v>1906</v>
      </c>
      <c r="D731" s="583">
        <f>SUM(D732:D756)</f>
        <v>0</v>
      </c>
      <c r="E731" s="581"/>
    </row>
    <row r="732" spans="1:5">
      <c r="A732" s="1575"/>
      <c r="B732" s="1579" t="s">
        <v>1907</v>
      </c>
      <c r="C732" s="2006" t="s">
        <v>1908</v>
      </c>
      <c r="D732" s="1578"/>
      <c r="E732" s="1988"/>
    </row>
    <row r="733" spans="1:5">
      <c r="A733" s="1575"/>
      <c r="B733" s="1579" t="s">
        <v>1909</v>
      </c>
      <c r="C733" s="2006" t="s">
        <v>1910</v>
      </c>
      <c r="D733" s="1578"/>
      <c r="E733" s="1988"/>
    </row>
    <row r="734" spans="1:5">
      <c r="A734" s="1575"/>
      <c r="B734" s="1579" t="s">
        <v>1911</v>
      </c>
      <c r="C734" s="2006" t="s">
        <v>1912</v>
      </c>
      <c r="D734" s="1578"/>
      <c r="E734" s="1988"/>
    </row>
    <row r="735" spans="1:5">
      <c r="A735" s="1575"/>
      <c r="B735" s="1579" t="s">
        <v>1913</v>
      </c>
      <c r="C735" s="2006" t="s">
        <v>1914</v>
      </c>
      <c r="D735" s="1578"/>
      <c r="E735" s="1988"/>
    </row>
    <row r="736" spans="1:5">
      <c r="A736" s="1575"/>
      <c r="B736" s="1579" t="s">
        <v>1915</v>
      </c>
      <c r="C736" s="2006" t="s">
        <v>1916</v>
      </c>
      <c r="D736" s="1578"/>
      <c r="E736" s="1988"/>
    </row>
    <row r="737" spans="1:5">
      <c r="A737" s="1575"/>
      <c r="B737" s="1579" t="s">
        <v>1917</v>
      </c>
      <c r="C737" s="2006" t="s">
        <v>1918</v>
      </c>
      <c r="D737" s="1578"/>
      <c r="E737" s="1988"/>
    </row>
    <row r="738" spans="1:5">
      <c r="A738" s="1575"/>
      <c r="B738" s="1579" t="s">
        <v>1919</v>
      </c>
      <c r="C738" s="2007" t="s">
        <v>1920</v>
      </c>
      <c r="D738" s="1581"/>
      <c r="E738" s="1988"/>
    </row>
    <row r="739" spans="1:5">
      <c r="A739" s="1582"/>
      <c r="B739" s="1579" t="s">
        <v>1921</v>
      </c>
      <c r="C739" s="2007" t="s">
        <v>1922</v>
      </c>
      <c r="D739" s="1578"/>
      <c r="E739" s="1988"/>
    </row>
    <row r="740" spans="1:5">
      <c r="A740" s="1582"/>
      <c r="B740" s="1579" t="s">
        <v>1923</v>
      </c>
      <c r="C740" s="2007" t="s">
        <v>1924</v>
      </c>
      <c r="D740" s="1578"/>
      <c r="E740" s="1988"/>
    </row>
    <row r="741" spans="1:5">
      <c r="A741" s="1582"/>
      <c r="B741" s="1579" t="s">
        <v>1925</v>
      </c>
      <c r="C741" s="2007" t="s">
        <v>1129</v>
      </c>
      <c r="D741" s="1578"/>
      <c r="E741" s="1988"/>
    </row>
    <row r="742" spans="1:5">
      <c r="A742" s="1575"/>
      <c r="B742" s="1579" t="s">
        <v>1926</v>
      </c>
      <c r="C742" s="2007" t="s">
        <v>1130</v>
      </c>
      <c r="D742" s="1578"/>
      <c r="E742" s="1988"/>
    </row>
    <row r="743" spans="1:5">
      <c r="A743" s="1575"/>
      <c r="B743" s="1579" t="s">
        <v>1927</v>
      </c>
      <c r="C743" s="2007" t="s">
        <v>1928</v>
      </c>
      <c r="D743" s="1578"/>
      <c r="E743" s="1988"/>
    </row>
    <row r="744" spans="1:5">
      <c r="A744" s="1582"/>
      <c r="B744" s="1579" t="s">
        <v>1929</v>
      </c>
      <c r="C744" s="2007" t="s">
        <v>1930</v>
      </c>
      <c r="D744" s="1578"/>
      <c r="E744" s="1988"/>
    </row>
    <row r="745" spans="1:5">
      <c r="A745" s="1582"/>
      <c r="B745" s="1579" t="s">
        <v>1931</v>
      </c>
      <c r="C745" s="2007" t="s">
        <v>1932</v>
      </c>
      <c r="D745" s="1578"/>
      <c r="E745" s="1988"/>
    </row>
    <row r="746" spans="1:5">
      <c r="A746" s="1582"/>
      <c r="B746" s="1579" t="s">
        <v>1933</v>
      </c>
      <c r="C746" s="2007" t="s">
        <v>1934</v>
      </c>
      <c r="D746" s="1578"/>
      <c r="E746" s="1988"/>
    </row>
    <row r="747" spans="1:5">
      <c r="A747" s="1582"/>
      <c r="B747" s="1579" t="s">
        <v>1935</v>
      </c>
      <c r="C747" s="2007" t="s">
        <v>1936</v>
      </c>
      <c r="D747" s="1578"/>
      <c r="E747" s="1988"/>
    </row>
    <row r="748" spans="1:5">
      <c r="A748" s="1575"/>
      <c r="B748" s="1579" t="s">
        <v>1937</v>
      </c>
      <c r="C748" s="2007" t="s">
        <v>1938</v>
      </c>
      <c r="D748" s="1581"/>
      <c r="E748" s="1988"/>
    </row>
    <row r="749" spans="1:5">
      <c r="A749" s="1582"/>
      <c r="B749" s="1579" t="s">
        <v>1939</v>
      </c>
      <c r="C749" s="2007" t="s">
        <v>1940</v>
      </c>
      <c r="D749" s="1578"/>
      <c r="E749" s="1988"/>
    </row>
    <row r="750" spans="1:5">
      <c r="A750" s="1575"/>
      <c r="B750" s="1579" t="s">
        <v>1941</v>
      </c>
      <c r="C750" s="2006" t="s">
        <v>1127</v>
      </c>
      <c r="D750" s="1578"/>
      <c r="E750" s="1988"/>
    </row>
    <row r="751" spans="1:5">
      <c r="A751" s="1582"/>
      <c r="B751" s="1579" t="s">
        <v>1942</v>
      </c>
      <c r="C751" s="2006" t="s">
        <v>1128</v>
      </c>
      <c r="D751" s="1578"/>
      <c r="E751" s="1988"/>
    </row>
    <row r="752" spans="1:5">
      <c r="A752" s="1575"/>
      <c r="B752" s="1579" t="s">
        <v>1943</v>
      </c>
      <c r="C752" s="2006" t="s">
        <v>1944</v>
      </c>
      <c r="D752" s="1578"/>
      <c r="E752" s="1988"/>
    </row>
    <row r="753" spans="1:5">
      <c r="A753" s="1582"/>
      <c r="B753" s="1579" t="s">
        <v>1945</v>
      </c>
      <c r="C753" s="2006" t="s">
        <v>2647</v>
      </c>
      <c r="D753" s="1578"/>
      <c r="E753" s="1988"/>
    </row>
    <row r="754" spans="1:5">
      <c r="A754" s="1582"/>
      <c r="B754" s="1579" t="s">
        <v>1946</v>
      </c>
      <c r="C754" s="2006" t="s">
        <v>2648</v>
      </c>
      <c r="D754" s="1578"/>
      <c r="E754" s="1988"/>
    </row>
    <row r="755" spans="1:5">
      <c r="A755" s="1582"/>
      <c r="B755" s="1579" t="s">
        <v>1947</v>
      </c>
      <c r="C755" s="2006" t="s">
        <v>1948</v>
      </c>
      <c r="D755" s="1578"/>
      <c r="E755" s="1988"/>
    </row>
    <row r="756" spans="1:5">
      <c r="A756" s="1575"/>
      <c r="B756" s="1579" t="s">
        <v>1949</v>
      </c>
      <c r="C756" s="2006" t="s">
        <v>1950</v>
      </c>
      <c r="D756" s="584">
        <f>SUM(D757:D766)</f>
        <v>0</v>
      </c>
      <c r="E756" s="1988"/>
    </row>
    <row r="757" spans="1:5">
      <c r="A757" s="1575"/>
      <c r="B757" s="1579" t="s">
        <v>1951</v>
      </c>
      <c r="C757" s="2009"/>
      <c r="D757" s="1578"/>
      <c r="E757" s="1988"/>
    </row>
    <row r="758" spans="1:5">
      <c r="A758" s="1575"/>
      <c r="B758" s="1579" t="s">
        <v>1952</v>
      </c>
      <c r="C758" s="2009"/>
      <c r="D758" s="1578"/>
      <c r="E758" s="1988"/>
    </row>
    <row r="759" spans="1:5">
      <c r="A759" s="1575"/>
      <c r="B759" s="1579" t="s">
        <v>1953</v>
      </c>
      <c r="C759" s="2009"/>
      <c r="D759" s="1578"/>
      <c r="E759" s="1988"/>
    </row>
    <row r="760" spans="1:5">
      <c r="A760" s="1575"/>
      <c r="B760" s="1579" t="s">
        <v>1954</v>
      </c>
      <c r="C760" s="2009"/>
      <c r="D760" s="1578"/>
      <c r="E760" s="1988"/>
    </row>
    <row r="761" spans="1:5">
      <c r="A761" s="1575"/>
      <c r="B761" s="1579" t="s">
        <v>1955</v>
      </c>
      <c r="C761" s="2009"/>
      <c r="D761" s="1578"/>
      <c r="E761" s="1988"/>
    </row>
    <row r="762" spans="1:5">
      <c r="A762" s="1575"/>
      <c r="B762" s="1579" t="s">
        <v>2649</v>
      </c>
      <c r="C762" s="2009"/>
      <c r="D762" s="1578"/>
      <c r="E762" s="1988"/>
    </row>
    <row r="763" spans="1:5">
      <c r="A763" s="1575"/>
      <c r="B763" s="1579" t="s">
        <v>2650</v>
      </c>
      <c r="C763" s="2009"/>
      <c r="D763" s="1578"/>
      <c r="E763" s="1988"/>
    </row>
    <row r="764" spans="1:5">
      <c r="A764" s="1575"/>
      <c r="B764" s="1579" t="s">
        <v>2651</v>
      </c>
      <c r="C764" s="2009"/>
      <c r="D764" s="1578"/>
      <c r="E764" s="1988"/>
    </row>
    <row r="765" spans="1:5">
      <c r="A765" s="1575"/>
      <c r="B765" s="1579" t="s">
        <v>2652</v>
      </c>
      <c r="C765" s="2009"/>
      <c r="D765" s="1578"/>
      <c r="E765" s="1988"/>
    </row>
    <row r="766" spans="1:5" ht="13.5" thickBot="1">
      <c r="A766" s="1575"/>
      <c r="B766" s="1579" t="s">
        <v>2653</v>
      </c>
      <c r="C766" s="2009"/>
      <c r="D766" s="1578"/>
      <c r="E766" s="1988"/>
    </row>
    <row r="767" spans="1:5" ht="13.5" thickBot="1">
      <c r="A767" s="1572"/>
      <c r="B767" s="1573" t="s">
        <v>1522</v>
      </c>
      <c r="C767" s="1574" t="s">
        <v>1956</v>
      </c>
      <c r="D767" s="583">
        <f>SUM(D768:D776)</f>
        <v>0</v>
      </c>
      <c r="E767" s="581"/>
    </row>
    <row r="768" spans="1:5">
      <c r="A768" s="1575"/>
      <c r="B768" s="1580" t="s">
        <v>1524</v>
      </c>
      <c r="C768" s="2007" t="s">
        <v>1132</v>
      </c>
      <c r="D768" s="1581"/>
      <c r="E768" s="1988"/>
    </row>
    <row r="769" spans="1:5">
      <c r="A769" s="1575"/>
      <c r="B769" s="1580" t="s">
        <v>1525</v>
      </c>
      <c r="C769" s="2007" t="s">
        <v>1133</v>
      </c>
      <c r="D769" s="1581"/>
      <c r="E769" s="1988"/>
    </row>
    <row r="770" spans="1:5">
      <c r="A770" s="1575"/>
      <c r="B770" s="1580" t="s">
        <v>1526</v>
      </c>
      <c r="C770" s="2007" t="s">
        <v>1957</v>
      </c>
      <c r="D770" s="1581"/>
      <c r="E770" s="1988"/>
    </row>
    <row r="771" spans="1:5">
      <c r="A771" s="1575"/>
      <c r="B771" s="1580" t="s">
        <v>1527</v>
      </c>
      <c r="C771" s="2007" t="s">
        <v>1958</v>
      </c>
      <c r="D771" s="1581"/>
      <c r="E771" s="1988"/>
    </row>
    <row r="772" spans="1:5">
      <c r="A772" s="1575"/>
      <c r="B772" s="1580" t="s">
        <v>1528</v>
      </c>
      <c r="C772" s="2007" t="s">
        <v>1134</v>
      </c>
      <c r="D772" s="1581"/>
      <c r="E772" s="1988"/>
    </row>
    <row r="773" spans="1:5">
      <c r="A773" s="1575"/>
      <c r="B773" s="1580" t="s">
        <v>1959</v>
      </c>
      <c r="C773" s="2007" t="s">
        <v>1960</v>
      </c>
      <c r="D773" s="1581"/>
      <c r="E773" s="1988"/>
    </row>
    <row r="774" spans="1:5">
      <c r="A774" s="1575"/>
      <c r="B774" s="1580" t="s">
        <v>1961</v>
      </c>
      <c r="C774" s="2007" t="s">
        <v>1962</v>
      </c>
      <c r="D774" s="1581"/>
      <c r="E774" s="1988"/>
    </row>
    <row r="775" spans="1:5">
      <c r="A775" s="1575"/>
      <c r="B775" s="1580" t="s">
        <v>1963</v>
      </c>
      <c r="C775" s="2007" t="s">
        <v>185</v>
      </c>
      <c r="D775" s="1581"/>
      <c r="E775" s="1988"/>
    </row>
    <row r="776" spans="1:5" ht="13.5" thickBot="1">
      <c r="A776" s="1575"/>
      <c r="B776" s="1580" t="s">
        <v>1964</v>
      </c>
      <c r="C776" s="2007" t="s">
        <v>131</v>
      </c>
      <c r="D776" s="1581"/>
      <c r="E776" s="1988"/>
    </row>
    <row r="777" spans="1:5" ht="13.5" thickBot="1">
      <c r="A777" s="1572"/>
      <c r="B777" s="1573" t="s">
        <v>1714</v>
      </c>
      <c r="C777" s="1574" t="s">
        <v>1965</v>
      </c>
      <c r="D777" s="583">
        <f>SUM(D778:D785)</f>
        <v>0</v>
      </c>
      <c r="E777" s="581"/>
    </row>
    <row r="778" spans="1:5">
      <c r="A778" s="1575"/>
      <c r="B778" s="1580" t="s">
        <v>1716</v>
      </c>
      <c r="C778" s="2007" t="s">
        <v>1966</v>
      </c>
      <c r="D778" s="1581"/>
      <c r="E778" s="1988"/>
    </row>
    <row r="779" spans="1:5">
      <c r="A779" s="1575"/>
      <c r="B779" s="1580" t="s">
        <v>1718</v>
      </c>
      <c r="C779" s="2007" t="s">
        <v>1967</v>
      </c>
      <c r="D779" s="1581"/>
      <c r="E779" s="1988"/>
    </row>
    <row r="780" spans="1:5">
      <c r="A780" s="1575"/>
      <c r="B780" s="1580" t="s">
        <v>1720</v>
      </c>
      <c r="C780" s="2007" t="s">
        <v>1968</v>
      </c>
      <c r="D780" s="1581"/>
      <c r="E780" s="1988"/>
    </row>
    <row r="781" spans="1:5">
      <c r="A781" s="1575"/>
      <c r="B781" s="1580" t="s">
        <v>1776</v>
      </c>
      <c r="C781" s="2007" t="s">
        <v>1969</v>
      </c>
      <c r="D781" s="1581"/>
      <c r="E781" s="1988"/>
    </row>
    <row r="782" spans="1:5">
      <c r="A782" s="1575"/>
      <c r="B782" s="1580" t="s">
        <v>1777</v>
      </c>
      <c r="C782" s="2007" t="s">
        <v>1970</v>
      </c>
      <c r="D782" s="1581"/>
      <c r="E782" s="1988"/>
    </row>
    <row r="783" spans="1:5">
      <c r="A783" s="1575"/>
      <c r="B783" s="1580" t="s">
        <v>1971</v>
      </c>
      <c r="C783" s="2007" t="s">
        <v>1972</v>
      </c>
      <c r="D783" s="1581"/>
      <c r="E783" s="1988"/>
    </row>
    <row r="784" spans="1:5">
      <c r="A784" s="1575"/>
      <c r="B784" s="1580" t="s">
        <v>1973</v>
      </c>
      <c r="C784" s="2007" t="s">
        <v>1974</v>
      </c>
      <c r="D784" s="1581"/>
      <c r="E784" s="1988"/>
    </row>
    <row r="785" spans="1:5" ht="13.5" thickBot="1">
      <c r="A785" s="1575"/>
      <c r="B785" s="1580" t="s">
        <v>1975</v>
      </c>
      <c r="C785" s="2007" t="s">
        <v>131</v>
      </c>
      <c r="D785" s="1581"/>
      <c r="E785" s="1988"/>
    </row>
    <row r="786" spans="1:5" ht="13.5" thickBot="1">
      <c r="A786" s="1569">
        <v>770</v>
      </c>
      <c r="B786" s="1570"/>
      <c r="C786" s="1571" t="s">
        <v>1123</v>
      </c>
      <c r="D786" s="1489">
        <f>SUM(D787,D793,D821,D874,D910,D920)</f>
        <v>0</v>
      </c>
      <c r="E786" s="580"/>
    </row>
    <row r="787" spans="1:5" ht="13.5" thickBot="1">
      <c r="A787" s="1572"/>
      <c r="B787" s="1573" t="s">
        <v>1506</v>
      </c>
      <c r="C787" s="1574" t="s">
        <v>1788</v>
      </c>
      <c r="D787" s="583">
        <f>SUM(D788:D792)</f>
        <v>0</v>
      </c>
      <c r="E787" s="581"/>
    </row>
    <row r="788" spans="1:5">
      <c r="A788" s="1575"/>
      <c r="B788" s="1576" t="s">
        <v>1673</v>
      </c>
      <c r="C788" s="1577" t="s">
        <v>1789</v>
      </c>
      <c r="D788" s="1578"/>
      <c r="E788" s="1988"/>
    </row>
    <row r="789" spans="1:5">
      <c r="A789" s="1575"/>
      <c r="B789" s="1576" t="s">
        <v>1566</v>
      </c>
      <c r="C789" s="2006" t="s">
        <v>120</v>
      </c>
      <c r="D789" s="1578"/>
      <c r="E789" s="1988"/>
    </row>
    <row r="790" spans="1:5">
      <c r="A790" s="1575"/>
      <c r="B790" s="1576" t="s">
        <v>1568</v>
      </c>
      <c r="C790" s="2006" t="s">
        <v>1790</v>
      </c>
      <c r="D790" s="1578"/>
      <c r="E790" s="1988"/>
    </row>
    <row r="791" spans="1:5">
      <c r="A791" s="1575"/>
      <c r="B791" s="1576" t="s">
        <v>1570</v>
      </c>
      <c r="C791" s="2006" t="s">
        <v>1791</v>
      </c>
      <c r="D791" s="1578"/>
      <c r="E791" s="1988"/>
    </row>
    <row r="792" spans="1:5" ht="13.5" thickBot="1">
      <c r="A792" s="1575"/>
      <c r="B792" s="1576" t="s">
        <v>1572</v>
      </c>
      <c r="C792" s="2006" t="s">
        <v>1792</v>
      </c>
      <c r="D792" s="1578"/>
      <c r="E792" s="1988"/>
    </row>
    <row r="793" spans="1:5" ht="13.5" thickBot="1">
      <c r="A793" s="1572"/>
      <c r="B793" s="1573" t="s">
        <v>1508</v>
      </c>
      <c r="C793" s="1574" t="s">
        <v>1793</v>
      </c>
      <c r="D793" s="583">
        <f>SUM(D794:D810)</f>
        <v>0</v>
      </c>
      <c r="E793" s="581"/>
    </row>
    <row r="794" spans="1:5">
      <c r="A794" s="1575"/>
      <c r="B794" s="1579" t="s">
        <v>1509</v>
      </c>
      <c r="C794" s="2006" t="s">
        <v>1794</v>
      </c>
      <c r="D794" s="1578"/>
      <c r="E794" s="1988"/>
    </row>
    <row r="795" spans="1:5">
      <c r="A795" s="1575"/>
      <c r="B795" s="1579" t="s">
        <v>1511</v>
      </c>
      <c r="C795" s="2006" t="s">
        <v>1795</v>
      </c>
      <c r="D795" s="1578"/>
      <c r="E795" s="1988"/>
    </row>
    <row r="796" spans="1:5">
      <c r="A796" s="1575"/>
      <c r="B796" s="1579" t="s">
        <v>1513</v>
      </c>
      <c r="C796" s="2006" t="s">
        <v>1796</v>
      </c>
      <c r="D796" s="1578"/>
      <c r="E796" s="1988"/>
    </row>
    <row r="797" spans="1:5">
      <c r="A797" s="1575"/>
      <c r="B797" s="1579" t="s">
        <v>1515</v>
      </c>
      <c r="C797" s="2006" t="s">
        <v>1126</v>
      </c>
      <c r="D797" s="1578"/>
      <c r="E797" s="1988"/>
    </row>
    <row r="798" spans="1:5">
      <c r="A798" s="1575"/>
      <c r="B798" s="1579" t="s">
        <v>1517</v>
      </c>
      <c r="C798" s="2006" t="s">
        <v>1797</v>
      </c>
      <c r="D798" s="1578"/>
      <c r="E798" s="1988"/>
    </row>
    <row r="799" spans="1:5">
      <c r="A799" s="1575"/>
      <c r="B799" s="1579" t="s">
        <v>1706</v>
      </c>
      <c r="C799" s="2007" t="s">
        <v>1798</v>
      </c>
      <c r="D799" s="1581"/>
      <c r="E799" s="1988"/>
    </row>
    <row r="800" spans="1:5">
      <c r="A800" s="1575"/>
      <c r="B800" s="1579" t="s">
        <v>1707</v>
      </c>
      <c r="C800" s="2007" t="s">
        <v>1799</v>
      </c>
      <c r="D800" s="1581"/>
      <c r="E800" s="1988"/>
    </row>
    <row r="801" spans="1:5">
      <c r="A801" s="1575"/>
      <c r="B801" s="1579" t="s">
        <v>1800</v>
      </c>
      <c r="C801" s="2006" t="s">
        <v>1801</v>
      </c>
      <c r="D801" s="1578"/>
      <c r="E801" s="1988"/>
    </row>
    <row r="802" spans="1:5">
      <c r="A802" s="1575"/>
      <c r="B802" s="1579" t="s">
        <v>1802</v>
      </c>
      <c r="C802" s="2006" t="s">
        <v>1803</v>
      </c>
      <c r="D802" s="1578"/>
      <c r="E802" s="1988"/>
    </row>
    <row r="803" spans="1:5">
      <c r="A803" s="1575"/>
      <c r="B803" s="1579" t="s">
        <v>1804</v>
      </c>
      <c r="C803" s="2006" t="s">
        <v>1805</v>
      </c>
      <c r="D803" s="1578"/>
      <c r="E803" s="1988"/>
    </row>
    <row r="804" spans="1:5">
      <c r="A804" s="1575"/>
      <c r="B804" s="1579" t="s">
        <v>1806</v>
      </c>
      <c r="C804" s="2006" t="s">
        <v>1807</v>
      </c>
      <c r="D804" s="1578"/>
      <c r="E804" s="1988"/>
    </row>
    <row r="805" spans="1:5">
      <c r="A805" s="1575"/>
      <c r="B805" s="1579" t="s">
        <v>1808</v>
      </c>
      <c r="C805" s="2006" t="s">
        <v>1809</v>
      </c>
      <c r="D805" s="1578"/>
      <c r="E805" s="1988"/>
    </row>
    <row r="806" spans="1:5">
      <c r="A806" s="1575"/>
      <c r="B806" s="1579" t="s">
        <v>1810</v>
      </c>
      <c r="C806" s="2006" t="s">
        <v>1811</v>
      </c>
      <c r="D806" s="1578"/>
      <c r="E806" s="1988"/>
    </row>
    <row r="807" spans="1:5">
      <c r="A807" s="1575"/>
      <c r="B807" s="1579" t="s">
        <v>1812</v>
      </c>
      <c r="C807" s="2006" t="s">
        <v>1813</v>
      </c>
      <c r="D807" s="1578"/>
      <c r="E807" s="1988"/>
    </row>
    <row r="808" spans="1:5">
      <c r="A808" s="1575"/>
      <c r="B808" s="1579" t="s">
        <v>1814</v>
      </c>
      <c r="C808" s="2006" t="s">
        <v>1815</v>
      </c>
      <c r="D808" s="1578"/>
      <c r="E808" s="1988"/>
    </row>
    <row r="809" spans="1:5">
      <c r="A809" s="1575"/>
      <c r="B809" s="1579" t="s">
        <v>1816</v>
      </c>
      <c r="C809" s="2008" t="s">
        <v>1817</v>
      </c>
      <c r="D809" s="1578"/>
      <c r="E809" s="1988"/>
    </row>
    <row r="810" spans="1:5">
      <c r="A810" s="1575"/>
      <c r="B810" s="1579" t="s">
        <v>1818</v>
      </c>
      <c r="C810" s="2006" t="s">
        <v>131</v>
      </c>
      <c r="D810" s="584">
        <f>SUM(D811:D820)</f>
        <v>0</v>
      </c>
      <c r="E810" s="1988"/>
    </row>
    <row r="811" spans="1:5">
      <c r="A811" s="1575"/>
      <c r="B811" s="1579" t="s">
        <v>1819</v>
      </c>
      <c r="C811" s="2006"/>
      <c r="D811" s="1578"/>
      <c r="E811" s="1988"/>
    </row>
    <row r="812" spans="1:5">
      <c r="A812" s="1575"/>
      <c r="B812" s="1579" t="s">
        <v>1820</v>
      </c>
      <c r="C812" s="2006"/>
      <c r="D812" s="1578"/>
      <c r="E812" s="1988"/>
    </row>
    <row r="813" spans="1:5">
      <c r="A813" s="1575"/>
      <c r="B813" s="1579" t="s">
        <v>1821</v>
      </c>
      <c r="C813" s="2006"/>
      <c r="D813" s="1578"/>
      <c r="E813" s="1988"/>
    </row>
    <row r="814" spans="1:5">
      <c r="A814" s="1575"/>
      <c r="B814" s="1579" t="s">
        <v>1822</v>
      </c>
      <c r="C814" s="2006"/>
      <c r="D814" s="1578"/>
      <c r="E814" s="1988"/>
    </row>
    <row r="815" spans="1:5">
      <c r="A815" s="1575"/>
      <c r="B815" s="1579" t="s">
        <v>1823</v>
      </c>
      <c r="C815" s="2006"/>
      <c r="D815" s="1578"/>
      <c r="E815" s="1988"/>
    </row>
    <row r="816" spans="1:5">
      <c r="A816" s="1575"/>
      <c r="B816" s="1579" t="s">
        <v>2635</v>
      </c>
      <c r="C816" s="2006"/>
      <c r="D816" s="1578"/>
      <c r="E816" s="1988"/>
    </row>
    <row r="817" spans="1:5">
      <c r="A817" s="1575"/>
      <c r="B817" s="1579" t="s">
        <v>2636</v>
      </c>
      <c r="C817" s="2006"/>
      <c r="D817" s="1578"/>
      <c r="E817" s="1988"/>
    </row>
    <row r="818" spans="1:5">
      <c r="A818" s="1575"/>
      <c r="B818" s="1579" t="s">
        <v>2637</v>
      </c>
      <c r="C818" s="2006"/>
      <c r="D818" s="1578"/>
      <c r="E818" s="1988"/>
    </row>
    <row r="819" spans="1:5">
      <c r="A819" s="1575"/>
      <c r="B819" s="1579" t="s">
        <v>2638</v>
      </c>
      <c r="C819" s="2006"/>
      <c r="D819" s="1578"/>
      <c r="E819" s="1988"/>
    </row>
    <row r="820" spans="1:5" ht="13.5" thickBot="1">
      <c r="A820" s="1575"/>
      <c r="B820" s="1579" t="s">
        <v>2639</v>
      </c>
      <c r="C820" s="2006"/>
      <c r="D820" s="1578"/>
      <c r="E820" s="1988"/>
    </row>
    <row r="821" spans="1:5" ht="13.5" thickBot="1">
      <c r="A821" s="1572"/>
      <c r="B821" s="1573" t="s">
        <v>1518</v>
      </c>
      <c r="C821" s="1574" t="s">
        <v>1824</v>
      </c>
      <c r="D821" s="583">
        <f>SUM(D822:D863)</f>
        <v>0</v>
      </c>
      <c r="E821" s="581"/>
    </row>
    <row r="822" spans="1:5">
      <c r="A822" s="1575"/>
      <c r="B822" s="1579" t="s">
        <v>1708</v>
      </c>
      <c r="C822" s="2006" t="s">
        <v>1825</v>
      </c>
      <c r="D822" s="1578"/>
      <c r="E822" s="1988"/>
    </row>
    <row r="823" spans="1:5">
      <c r="A823" s="1582"/>
      <c r="B823" s="1579" t="s">
        <v>1709</v>
      </c>
      <c r="C823" s="2006" t="s">
        <v>1826</v>
      </c>
      <c r="D823" s="1578"/>
      <c r="E823" s="1988"/>
    </row>
    <row r="824" spans="1:5">
      <c r="A824" s="1575"/>
      <c r="B824" s="1579" t="s">
        <v>1710</v>
      </c>
      <c r="C824" s="2006" t="s">
        <v>1827</v>
      </c>
      <c r="D824" s="1578"/>
      <c r="E824" s="1988"/>
    </row>
    <row r="825" spans="1:5">
      <c r="A825" s="1575"/>
      <c r="B825" s="1579" t="s">
        <v>1711</v>
      </c>
      <c r="C825" s="2006" t="s">
        <v>1828</v>
      </c>
      <c r="D825" s="1578"/>
      <c r="E825" s="1988"/>
    </row>
    <row r="826" spans="1:5">
      <c r="A826" s="1575"/>
      <c r="B826" s="1579" t="s">
        <v>1712</v>
      </c>
      <c r="C826" s="2006" t="s">
        <v>2640</v>
      </c>
      <c r="D826" s="1578"/>
      <c r="E826" s="1988"/>
    </row>
    <row r="827" spans="1:5">
      <c r="A827" s="1575"/>
      <c r="B827" s="1579" t="s">
        <v>1829</v>
      </c>
      <c r="C827" s="2006" t="s">
        <v>1830</v>
      </c>
      <c r="D827" s="1578"/>
      <c r="E827" s="1988"/>
    </row>
    <row r="828" spans="1:5">
      <c r="A828" s="1575"/>
      <c r="B828" s="1579" t="s">
        <v>1831</v>
      </c>
      <c r="C828" s="2006" t="s">
        <v>1832</v>
      </c>
      <c r="D828" s="1578"/>
      <c r="E828" s="1988"/>
    </row>
    <row r="829" spans="1:5">
      <c r="A829" s="1575"/>
      <c r="B829" s="1579" t="s">
        <v>1833</v>
      </c>
      <c r="C829" s="2006" t="s">
        <v>1834</v>
      </c>
      <c r="D829" s="1578"/>
      <c r="E829" s="1988"/>
    </row>
    <row r="830" spans="1:5">
      <c r="A830" s="1582"/>
      <c r="B830" s="1579" t="s">
        <v>1835</v>
      </c>
      <c r="C830" s="2006" t="s">
        <v>1836</v>
      </c>
      <c r="D830" s="1578"/>
      <c r="E830" s="1988"/>
    </row>
    <row r="831" spans="1:5">
      <c r="A831" s="1582"/>
      <c r="B831" s="1579" t="s">
        <v>1837</v>
      </c>
      <c r="C831" s="2006" t="s">
        <v>1838</v>
      </c>
      <c r="D831" s="1578"/>
      <c r="E831" s="1988"/>
    </row>
    <row r="832" spans="1:5">
      <c r="A832" s="1582"/>
      <c r="B832" s="1579" t="s">
        <v>1839</v>
      </c>
      <c r="C832" s="2006" t="s">
        <v>1840</v>
      </c>
      <c r="D832" s="1578"/>
      <c r="E832" s="1988"/>
    </row>
    <row r="833" spans="1:5">
      <c r="A833" s="1582"/>
      <c r="B833" s="1579" t="s">
        <v>1841</v>
      </c>
      <c r="C833" s="2006" t="s">
        <v>1842</v>
      </c>
      <c r="D833" s="1578"/>
      <c r="E833" s="1988"/>
    </row>
    <row r="834" spans="1:5">
      <c r="A834" s="1575"/>
      <c r="B834" s="1579" t="s">
        <v>1843</v>
      </c>
      <c r="C834" s="2006" t="s">
        <v>1844</v>
      </c>
      <c r="D834" s="1578"/>
      <c r="E834" s="1988"/>
    </row>
    <row r="835" spans="1:5">
      <c r="A835" s="1575"/>
      <c r="B835" s="1579" t="s">
        <v>1845</v>
      </c>
      <c r="C835" s="2006" t="s">
        <v>1846</v>
      </c>
      <c r="D835" s="1578"/>
      <c r="E835" s="1988"/>
    </row>
    <row r="836" spans="1:5">
      <c r="A836" s="1575"/>
      <c r="B836" s="1579" t="s">
        <v>1847</v>
      </c>
      <c r="C836" s="2006" t="s">
        <v>1848</v>
      </c>
      <c r="D836" s="1578"/>
      <c r="E836" s="1988"/>
    </row>
    <row r="837" spans="1:5">
      <c r="A837" s="1575"/>
      <c r="B837" s="1579" t="s">
        <v>1849</v>
      </c>
      <c r="C837" s="2006" t="s">
        <v>1850</v>
      </c>
      <c r="D837" s="1578"/>
      <c r="E837" s="1988"/>
    </row>
    <row r="838" spans="1:5">
      <c r="A838" s="1575"/>
      <c r="B838" s="1579" t="s">
        <v>1851</v>
      </c>
      <c r="C838" s="2006" t="s">
        <v>1852</v>
      </c>
      <c r="D838" s="1578"/>
      <c r="E838" s="1988"/>
    </row>
    <row r="839" spans="1:5">
      <c r="A839" s="1582"/>
      <c r="B839" s="1579" t="s">
        <v>1853</v>
      </c>
      <c r="C839" s="2006" t="s">
        <v>1854</v>
      </c>
      <c r="D839" s="1578"/>
      <c r="E839" s="1988"/>
    </row>
    <row r="840" spans="1:5">
      <c r="A840" s="1575"/>
      <c r="B840" s="1579" t="s">
        <v>1855</v>
      </c>
      <c r="C840" s="2006" t="s">
        <v>1856</v>
      </c>
      <c r="D840" s="1578"/>
      <c r="E840" s="1988"/>
    </row>
    <row r="841" spans="1:5">
      <c r="A841" s="1575"/>
      <c r="B841" s="1579" t="s">
        <v>1857</v>
      </c>
      <c r="C841" s="2006" t="s">
        <v>1858</v>
      </c>
      <c r="D841" s="1578"/>
      <c r="E841" s="1988"/>
    </row>
    <row r="842" spans="1:5">
      <c r="A842" s="1575"/>
      <c r="B842" s="1579" t="s">
        <v>1859</v>
      </c>
      <c r="C842" s="2006" t="s">
        <v>1860</v>
      </c>
      <c r="D842" s="1578"/>
      <c r="E842" s="1988"/>
    </row>
    <row r="843" spans="1:5">
      <c r="A843" s="1575"/>
      <c r="B843" s="1579" t="s">
        <v>1861</v>
      </c>
      <c r="C843" s="2006" t="s">
        <v>1862</v>
      </c>
      <c r="D843" s="1578"/>
      <c r="E843" s="1988"/>
    </row>
    <row r="844" spans="1:5">
      <c r="A844" s="1575"/>
      <c r="B844" s="1579" t="s">
        <v>1863</v>
      </c>
      <c r="C844" s="2010" t="s">
        <v>2641</v>
      </c>
      <c r="D844" s="1578"/>
      <c r="E844" s="1988"/>
    </row>
    <row r="845" spans="1:5">
      <c r="A845" s="1575"/>
      <c r="B845" s="1579" t="s">
        <v>1864</v>
      </c>
      <c r="C845" s="2006" t="s">
        <v>1865</v>
      </c>
      <c r="D845" s="1578"/>
      <c r="E845" s="1988"/>
    </row>
    <row r="846" spans="1:5">
      <c r="A846" s="1575"/>
      <c r="B846" s="1579" t="s">
        <v>1866</v>
      </c>
      <c r="C846" s="2006" t="s">
        <v>1867</v>
      </c>
      <c r="D846" s="1578"/>
      <c r="E846" s="1988"/>
    </row>
    <row r="847" spans="1:5">
      <c r="A847" s="1575"/>
      <c r="B847" s="1579" t="s">
        <v>1868</v>
      </c>
      <c r="C847" s="2006" t="s">
        <v>1869</v>
      </c>
      <c r="D847" s="1578"/>
      <c r="E847" s="1988"/>
    </row>
    <row r="848" spans="1:5">
      <c r="A848" s="1575"/>
      <c r="B848" s="1579" t="s">
        <v>1870</v>
      </c>
      <c r="C848" s="2006" t="s">
        <v>1871</v>
      </c>
      <c r="D848" s="1578"/>
      <c r="E848" s="1988"/>
    </row>
    <row r="849" spans="1:5">
      <c r="A849" s="1575"/>
      <c r="B849" s="1579" t="s">
        <v>1872</v>
      </c>
      <c r="C849" s="2006" t="s">
        <v>1873</v>
      </c>
      <c r="D849" s="1578"/>
      <c r="E849" s="1988"/>
    </row>
    <row r="850" spans="1:5">
      <c r="A850" s="1575"/>
      <c r="B850" s="1579" t="s">
        <v>1874</v>
      </c>
      <c r="C850" s="2006" t="s">
        <v>1875</v>
      </c>
      <c r="D850" s="1578"/>
      <c r="E850" s="1988"/>
    </row>
    <row r="851" spans="1:5">
      <c r="A851" s="1575"/>
      <c r="B851" s="1579" t="s">
        <v>1876</v>
      </c>
      <c r="C851" s="2006" t="s">
        <v>1877</v>
      </c>
      <c r="D851" s="1578"/>
      <c r="E851" s="1988"/>
    </row>
    <row r="852" spans="1:5">
      <c r="A852" s="1575"/>
      <c r="B852" s="1579" t="s">
        <v>1878</v>
      </c>
      <c r="C852" s="2006" t="s">
        <v>1879</v>
      </c>
      <c r="D852" s="1578"/>
      <c r="E852" s="1988"/>
    </row>
    <row r="853" spans="1:5">
      <c r="A853" s="1575"/>
      <c r="B853" s="1579" t="s">
        <v>1880</v>
      </c>
      <c r="C853" s="2006" t="s">
        <v>1881</v>
      </c>
      <c r="D853" s="1578"/>
      <c r="E853" s="1988"/>
    </row>
    <row r="854" spans="1:5">
      <c r="A854" s="1575"/>
      <c r="B854" s="1579" t="s">
        <v>1882</v>
      </c>
      <c r="C854" s="2006" t="s">
        <v>1883</v>
      </c>
      <c r="D854" s="1578"/>
      <c r="E854" s="1988"/>
    </row>
    <row r="855" spans="1:5">
      <c r="A855" s="1575"/>
      <c r="B855" s="1579" t="s">
        <v>1884</v>
      </c>
      <c r="C855" s="2006" t="s">
        <v>1885</v>
      </c>
      <c r="D855" s="1578"/>
      <c r="E855" s="1988"/>
    </row>
    <row r="856" spans="1:5">
      <c r="A856" s="1575"/>
      <c r="B856" s="1579" t="s">
        <v>1886</v>
      </c>
      <c r="C856" s="2006" t="s">
        <v>1887</v>
      </c>
      <c r="D856" s="1578"/>
      <c r="E856" s="1988"/>
    </row>
    <row r="857" spans="1:5">
      <c r="A857" s="1575"/>
      <c r="B857" s="1579" t="s">
        <v>1888</v>
      </c>
      <c r="C857" s="2006" t="s">
        <v>1889</v>
      </c>
      <c r="D857" s="1578"/>
      <c r="E857" s="1988"/>
    </row>
    <row r="858" spans="1:5">
      <c r="A858" s="1575"/>
      <c r="B858" s="1579" t="s">
        <v>1890</v>
      </c>
      <c r="C858" s="2006" t="s">
        <v>1891</v>
      </c>
      <c r="D858" s="1578"/>
      <c r="E858" s="1988"/>
    </row>
    <row r="859" spans="1:5">
      <c r="A859" s="1575"/>
      <c r="B859" s="1579" t="s">
        <v>1892</v>
      </c>
      <c r="C859" s="2006" t="s">
        <v>1893</v>
      </c>
      <c r="D859" s="1578"/>
      <c r="E859" s="1988"/>
    </row>
    <row r="860" spans="1:5">
      <c r="A860" s="1575"/>
      <c r="B860" s="1579" t="s">
        <v>1894</v>
      </c>
      <c r="C860" s="2006" t="s">
        <v>1895</v>
      </c>
      <c r="D860" s="1578"/>
      <c r="E860" s="1988"/>
    </row>
    <row r="861" spans="1:5">
      <c r="A861" s="1575"/>
      <c r="B861" s="1579" t="s">
        <v>1896</v>
      </c>
      <c r="C861" s="2006" t="s">
        <v>1897</v>
      </c>
      <c r="D861" s="1578"/>
      <c r="E861" s="1988"/>
    </row>
    <row r="862" spans="1:5">
      <c r="A862" s="1575"/>
      <c r="B862" s="1579" t="s">
        <v>1898</v>
      </c>
      <c r="C862" s="2006" t="s">
        <v>1899</v>
      </c>
      <c r="D862" s="1578"/>
      <c r="E862" s="1988"/>
    </row>
    <row r="863" spans="1:5">
      <c r="A863" s="1575"/>
      <c r="B863" s="1579" t="s">
        <v>1900</v>
      </c>
      <c r="C863" s="2006" t="s">
        <v>131</v>
      </c>
      <c r="D863" s="584">
        <f>SUM(D864:D873)</f>
        <v>0</v>
      </c>
      <c r="E863" s="1988"/>
    </row>
    <row r="864" spans="1:5">
      <c r="A864" s="1575"/>
      <c r="B864" s="1579" t="s">
        <v>1901</v>
      </c>
      <c r="C864" s="2006"/>
      <c r="D864" s="1578"/>
      <c r="E864" s="1988"/>
    </row>
    <row r="865" spans="1:5">
      <c r="A865" s="1575"/>
      <c r="B865" s="1579" t="s">
        <v>1902</v>
      </c>
      <c r="C865" s="2006"/>
      <c r="D865" s="1578"/>
      <c r="E865" s="1988"/>
    </row>
    <row r="866" spans="1:5">
      <c r="A866" s="1575"/>
      <c r="B866" s="1579" t="s">
        <v>1903</v>
      </c>
      <c r="C866" s="2006"/>
      <c r="D866" s="1578"/>
      <c r="E866" s="1988"/>
    </row>
    <row r="867" spans="1:5">
      <c r="A867" s="1575"/>
      <c r="B867" s="1579" t="s">
        <v>1904</v>
      </c>
      <c r="C867" s="2006"/>
      <c r="D867" s="1578"/>
      <c r="E867" s="1988"/>
    </row>
    <row r="868" spans="1:5">
      <c r="A868" s="1575"/>
      <c r="B868" s="1579" t="s">
        <v>1905</v>
      </c>
      <c r="C868" s="2006"/>
      <c r="D868" s="1578"/>
      <c r="E868" s="1988"/>
    </row>
    <row r="869" spans="1:5">
      <c r="A869" s="1575"/>
      <c r="B869" s="1579" t="s">
        <v>2642</v>
      </c>
      <c r="C869" s="2006"/>
      <c r="D869" s="1578"/>
      <c r="E869" s="1988"/>
    </row>
    <row r="870" spans="1:5">
      <c r="A870" s="1575"/>
      <c r="B870" s="1579" t="s">
        <v>2643</v>
      </c>
      <c r="C870" s="2006"/>
      <c r="D870" s="1578"/>
      <c r="E870" s="1988"/>
    </row>
    <row r="871" spans="1:5">
      <c r="A871" s="1575"/>
      <c r="B871" s="1579" t="s">
        <v>2644</v>
      </c>
      <c r="C871" s="2006"/>
      <c r="D871" s="1578"/>
      <c r="E871" s="1988"/>
    </row>
    <row r="872" spans="1:5">
      <c r="A872" s="1575"/>
      <c r="B872" s="1579" t="s">
        <v>2645</v>
      </c>
      <c r="C872" s="2006"/>
      <c r="D872" s="1578"/>
      <c r="E872" s="1988"/>
    </row>
    <row r="873" spans="1:5" ht="13.5" thickBot="1">
      <c r="A873" s="1575"/>
      <c r="B873" s="1579" t="s">
        <v>2646</v>
      </c>
      <c r="C873" s="2006"/>
      <c r="D873" s="1578"/>
      <c r="E873" s="1988"/>
    </row>
    <row r="874" spans="1:5" ht="13.5" thickBot="1">
      <c r="A874" s="1572"/>
      <c r="B874" s="1573" t="s">
        <v>1520</v>
      </c>
      <c r="C874" s="1574" t="s">
        <v>1906</v>
      </c>
      <c r="D874" s="583">
        <f>SUM(D875:D899)</f>
        <v>0</v>
      </c>
      <c r="E874" s="581"/>
    </row>
    <row r="875" spans="1:5">
      <c r="A875" s="1575"/>
      <c r="B875" s="1579" t="s">
        <v>1907</v>
      </c>
      <c r="C875" s="2006" t="s">
        <v>1908</v>
      </c>
      <c r="D875" s="1578"/>
      <c r="E875" s="1988"/>
    </row>
    <row r="876" spans="1:5">
      <c r="A876" s="1575"/>
      <c r="B876" s="1579" t="s">
        <v>1909</v>
      </c>
      <c r="C876" s="2006" t="s">
        <v>1910</v>
      </c>
      <c r="D876" s="1578"/>
      <c r="E876" s="1988"/>
    </row>
    <row r="877" spans="1:5">
      <c r="A877" s="1575"/>
      <c r="B877" s="1579" t="s">
        <v>1911</v>
      </c>
      <c r="C877" s="2006" t="s">
        <v>1912</v>
      </c>
      <c r="D877" s="1578"/>
      <c r="E877" s="1988"/>
    </row>
    <row r="878" spans="1:5">
      <c r="A878" s="1575"/>
      <c r="B878" s="1579" t="s">
        <v>1913</v>
      </c>
      <c r="C878" s="2006" t="s">
        <v>1914</v>
      </c>
      <c r="D878" s="1578"/>
      <c r="E878" s="1988"/>
    </row>
    <row r="879" spans="1:5">
      <c r="A879" s="1575"/>
      <c r="B879" s="1579" t="s">
        <v>1915</v>
      </c>
      <c r="C879" s="2006" t="s">
        <v>1916</v>
      </c>
      <c r="D879" s="1578"/>
      <c r="E879" s="1988"/>
    </row>
    <row r="880" spans="1:5">
      <c r="A880" s="1575"/>
      <c r="B880" s="1579" t="s">
        <v>1917</v>
      </c>
      <c r="C880" s="2006" t="s">
        <v>1918</v>
      </c>
      <c r="D880" s="1578"/>
      <c r="E880" s="1988"/>
    </row>
    <row r="881" spans="1:5">
      <c r="A881" s="1575"/>
      <c r="B881" s="1579" t="s">
        <v>1919</v>
      </c>
      <c r="C881" s="2007" t="s">
        <v>1920</v>
      </c>
      <c r="D881" s="1581"/>
      <c r="E881" s="1988"/>
    </row>
    <row r="882" spans="1:5">
      <c r="A882" s="1582"/>
      <c r="B882" s="1579" t="s">
        <v>1921</v>
      </c>
      <c r="C882" s="2007" t="s">
        <v>1922</v>
      </c>
      <c r="D882" s="1578"/>
      <c r="E882" s="1988"/>
    </row>
    <row r="883" spans="1:5">
      <c r="A883" s="1582"/>
      <c r="B883" s="1579" t="s">
        <v>1923</v>
      </c>
      <c r="C883" s="2007" t="s">
        <v>1924</v>
      </c>
      <c r="D883" s="1578"/>
      <c r="E883" s="1988"/>
    </row>
    <row r="884" spans="1:5">
      <c r="A884" s="1582"/>
      <c r="B884" s="1579" t="s">
        <v>1925</v>
      </c>
      <c r="C884" s="2007" t="s">
        <v>1129</v>
      </c>
      <c r="D884" s="1578"/>
      <c r="E884" s="1988"/>
    </row>
    <row r="885" spans="1:5">
      <c r="A885" s="1575"/>
      <c r="B885" s="1579" t="s">
        <v>1926</v>
      </c>
      <c r="C885" s="2007" t="s">
        <v>1130</v>
      </c>
      <c r="D885" s="1578"/>
      <c r="E885" s="1988"/>
    </row>
    <row r="886" spans="1:5">
      <c r="A886" s="1575"/>
      <c r="B886" s="1579" t="s">
        <v>1927</v>
      </c>
      <c r="C886" s="2007" t="s">
        <v>1928</v>
      </c>
      <c r="D886" s="1578"/>
      <c r="E886" s="1988"/>
    </row>
    <row r="887" spans="1:5">
      <c r="A887" s="1582"/>
      <c r="B887" s="1579" t="s">
        <v>1929</v>
      </c>
      <c r="C887" s="2007" t="s">
        <v>1930</v>
      </c>
      <c r="D887" s="1578"/>
      <c r="E887" s="1988"/>
    </row>
    <row r="888" spans="1:5">
      <c r="A888" s="1582"/>
      <c r="B888" s="1579" t="s">
        <v>1931</v>
      </c>
      <c r="C888" s="2007" t="s">
        <v>1932</v>
      </c>
      <c r="D888" s="1578"/>
      <c r="E888" s="1988"/>
    </row>
    <row r="889" spans="1:5">
      <c r="A889" s="1582"/>
      <c r="B889" s="1579" t="s">
        <v>1933</v>
      </c>
      <c r="C889" s="2007" t="s">
        <v>1934</v>
      </c>
      <c r="D889" s="1578"/>
      <c r="E889" s="1988"/>
    </row>
    <row r="890" spans="1:5">
      <c r="A890" s="1582"/>
      <c r="B890" s="1579" t="s">
        <v>1935</v>
      </c>
      <c r="C890" s="2007" t="s">
        <v>1936</v>
      </c>
      <c r="D890" s="1578"/>
      <c r="E890" s="1988"/>
    </row>
    <row r="891" spans="1:5">
      <c r="A891" s="1575"/>
      <c r="B891" s="1579" t="s">
        <v>1937</v>
      </c>
      <c r="C891" s="2007" t="s">
        <v>1938</v>
      </c>
      <c r="D891" s="1581"/>
      <c r="E891" s="1988"/>
    </row>
    <row r="892" spans="1:5">
      <c r="A892" s="1582"/>
      <c r="B892" s="1579" t="s">
        <v>1939</v>
      </c>
      <c r="C892" s="2006" t="s">
        <v>1940</v>
      </c>
      <c r="D892" s="1578"/>
      <c r="E892" s="1988"/>
    </row>
    <row r="893" spans="1:5">
      <c r="A893" s="1575"/>
      <c r="B893" s="1579" t="s">
        <v>1941</v>
      </c>
      <c r="C893" s="2006" t="s">
        <v>1127</v>
      </c>
      <c r="D893" s="1578"/>
      <c r="E893" s="1988"/>
    </row>
    <row r="894" spans="1:5">
      <c r="A894" s="1582"/>
      <c r="B894" s="1579" t="s">
        <v>1942</v>
      </c>
      <c r="C894" s="2006" t="s">
        <v>1128</v>
      </c>
      <c r="D894" s="1578"/>
      <c r="E894" s="1988"/>
    </row>
    <row r="895" spans="1:5">
      <c r="A895" s="1575"/>
      <c r="B895" s="1579" t="s">
        <v>1943</v>
      </c>
      <c r="C895" s="2006" t="s">
        <v>1944</v>
      </c>
      <c r="D895" s="1578"/>
      <c r="E895" s="1988"/>
    </row>
    <row r="896" spans="1:5">
      <c r="A896" s="1582"/>
      <c r="B896" s="1579" t="s">
        <v>1945</v>
      </c>
      <c r="C896" s="2006" t="s">
        <v>2647</v>
      </c>
      <c r="D896" s="1578"/>
      <c r="E896" s="1988"/>
    </row>
    <row r="897" spans="1:5">
      <c r="A897" s="1582"/>
      <c r="B897" s="1579" t="s">
        <v>1946</v>
      </c>
      <c r="C897" s="2006" t="s">
        <v>2648</v>
      </c>
      <c r="D897" s="1578"/>
      <c r="E897" s="1988"/>
    </row>
    <row r="898" spans="1:5">
      <c r="A898" s="1582"/>
      <c r="B898" s="1579" t="s">
        <v>1947</v>
      </c>
      <c r="C898" s="2006" t="s">
        <v>1948</v>
      </c>
      <c r="D898" s="1578"/>
      <c r="E898" s="1988"/>
    </row>
    <row r="899" spans="1:5">
      <c r="A899" s="1575"/>
      <c r="B899" s="1579" t="s">
        <v>1949</v>
      </c>
      <c r="C899" s="2006" t="s">
        <v>1950</v>
      </c>
      <c r="D899" s="584">
        <f>SUM(D900:D909)</f>
        <v>0</v>
      </c>
      <c r="E899" s="1988"/>
    </row>
    <row r="900" spans="1:5">
      <c r="A900" s="1575"/>
      <c r="B900" s="1579" t="s">
        <v>1951</v>
      </c>
      <c r="C900" s="2006"/>
      <c r="D900" s="1578"/>
      <c r="E900" s="1988"/>
    </row>
    <row r="901" spans="1:5">
      <c r="A901" s="1575"/>
      <c r="B901" s="1579" t="s">
        <v>1952</v>
      </c>
      <c r="C901" s="2006"/>
      <c r="D901" s="1578"/>
      <c r="E901" s="1988"/>
    </row>
    <row r="902" spans="1:5">
      <c r="A902" s="1575"/>
      <c r="B902" s="1579" t="s">
        <v>1953</v>
      </c>
      <c r="C902" s="2006"/>
      <c r="D902" s="1578"/>
      <c r="E902" s="1988"/>
    </row>
    <row r="903" spans="1:5">
      <c r="A903" s="1575"/>
      <c r="B903" s="1579" t="s">
        <v>1954</v>
      </c>
      <c r="C903" s="2006"/>
      <c r="D903" s="1578"/>
      <c r="E903" s="1988"/>
    </row>
    <row r="904" spans="1:5">
      <c r="A904" s="1575"/>
      <c r="B904" s="1579" t="s">
        <v>1955</v>
      </c>
      <c r="C904" s="2006"/>
      <c r="D904" s="1578"/>
      <c r="E904" s="1988"/>
    </row>
    <row r="905" spans="1:5">
      <c r="A905" s="1575"/>
      <c r="B905" s="1579" t="s">
        <v>2649</v>
      </c>
      <c r="C905" s="2006"/>
      <c r="D905" s="1578"/>
      <c r="E905" s="1988"/>
    </row>
    <row r="906" spans="1:5">
      <c r="A906" s="1575"/>
      <c r="B906" s="1579" t="s">
        <v>2650</v>
      </c>
      <c r="C906" s="2006"/>
      <c r="D906" s="1578"/>
      <c r="E906" s="1988"/>
    </row>
    <row r="907" spans="1:5">
      <c r="A907" s="1575"/>
      <c r="B907" s="1579" t="s">
        <v>2651</v>
      </c>
      <c r="C907" s="2006"/>
      <c r="D907" s="1578"/>
      <c r="E907" s="1988"/>
    </row>
    <row r="908" spans="1:5">
      <c r="A908" s="1575"/>
      <c r="B908" s="1579" t="s">
        <v>2652</v>
      </c>
      <c r="C908" s="2006"/>
      <c r="D908" s="1578"/>
      <c r="E908" s="1988"/>
    </row>
    <row r="909" spans="1:5" ht="13.5" thickBot="1">
      <c r="A909" s="1575"/>
      <c r="B909" s="1579" t="s">
        <v>2653</v>
      </c>
      <c r="C909" s="2006"/>
      <c r="D909" s="1578"/>
      <c r="E909" s="1988"/>
    </row>
    <row r="910" spans="1:5" ht="13.5" thickBot="1">
      <c r="A910" s="1572"/>
      <c r="B910" s="1573" t="s">
        <v>1522</v>
      </c>
      <c r="C910" s="1574" t="s">
        <v>1956</v>
      </c>
      <c r="D910" s="583">
        <f>SUM(D911:D919)</f>
        <v>0</v>
      </c>
      <c r="E910" s="581"/>
    </row>
    <row r="911" spans="1:5">
      <c r="A911" s="1575"/>
      <c r="B911" s="1580" t="s">
        <v>1524</v>
      </c>
      <c r="C911" s="2007" t="s">
        <v>1132</v>
      </c>
      <c r="D911" s="1581"/>
      <c r="E911" s="1988"/>
    </row>
    <row r="912" spans="1:5">
      <c r="A912" s="1575"/>
      <c r="B912" s="1580" t="s">
        <v>1525</v>
      </c>
      <c r="C912" s="2007" t="s">
        <v>1133</v>
      </c>
      <c r="D912" s="1581"/>
      <c r="E912" s="1988"/>
    </row>
    <row r="913" spans="1:5">
      <c r="A913" s="1575"/>
      <c r="B913" s="1580" t="s">
        <v>1526</v>
      </c>
      <c r="C913" s="2007" t="s">
        <v>1957</v>
      </c>
      <c r="D913" s="1581"/>
      <c r="E913" s="1988"/>
    </row>
    <row r="914" spans="1:5">
      <c r="A914" s="1575"/>
      <c r="B914" s="1580" t="s">
        <v>1527</v>
      </c>
      <c r="C914" s="2007" t="s">
        <v>1958</v>
      </c>
      <c r="D914" s="1581"/>
      <c r="E914" s="1988"/>
    </row>
    <row r="915" spans="1:5">
      <c r="A915" s="1575"/>
      <c r="B915" s="1580" t="s">
        <v>1528</v>
      </c>
      <c r="C915" s="2007" t="s">
        <v>1134</v>
      </c>
      <c r="D915" s="1581"/>
      <c r="E915" s="1988"/>
    </row>
    <row r="916" spans="1:5">
      <c r="A916" s="1575"/>
      <c r="B916" s="1580" t="s">
        <v>1959</v>
      </c>
      <c r="C916" s="2007" t="s">
        <v>1960</v>
      </c>
      <c r="D916" s="1581"/>
      <c r="E916" s="1988"/>
    </row>
    <row r="917" spans="1:5">
      <c r="A917" s="1575"/>
      <c r="B917" s="1580" t="s">
        <v>1961</v>
      </c>
      <c r="C917" s="2007" t="s">
        <v>1962</v>
      </c>
      <c r="D917" s="1581"/>
      <c r="E917" s="1988"/>
    </row>
    <row r="918" spans="1:5">
      <c r="A918" s="1575"/>
      <c r="B918" s="1580" t="s">
        <v>1963</v>
      </c>
      <c r="C918" s="2007" t="s">
        <v>185</v>
      </c>
      <c r="D918" s="1581"/>
      <c r="E918" s="1988"/>
    </row>
    <row r="919" spans="1:5" ht="13.5" thickBot="1">
      <c r="A919" s="1575"/>
      <c r="B919" s="1580" t="s">
        <v>1964</v>
      </c>
      <c r="C919" s="2007" t="s">
        <v>131</v>
      </c>
      <c r="D919" s="1581"/>
      <c r="E919" s="1988"/>
    </row>
    <row r="920" spans="1:5" ht="13.5" thickBot="1">
      <c r="A920" s="1572"/>
      <c r="B920" s="1573" t="s">
        <v>1714</v>
      </c>
      <c r="C920" s="1574" t="s">
        <v>1965</v>
      </c>
      <c r="D920" s="583">
        <f>SUM(D921:D928)</f>
        <v>0</v>
      </c>
      <c r="E920" s="581"/>
    </row>
    <row r="921" spans="1:5">
      <c r="A921" s="1575"/>
      <c r="B921" s="1580" t="s">
        <v>1716</v>
      </c>
      <c r="C921" s="2007" t="s">
        <v>1966</v>
      </c>
      <c r="D921" s="1581"/>
      <c r="E921" s="1988"/>
    </row>
    <row r="922" spans="1:5">
      <c r="A922" s="1575"/>
      <c r="B922" s="1580" t="s">
        <v>1718</v>
      </c>
      <c r="C922" s="2007" t="s">
        <v>1967</v>
      </c>
      <c r="D922" s="1581"/>
      <c r="E922" s="1988"/>
    </row>
    <row r="923" spans="1:5">
      <c r="A923" s="1575"/>
      <c r="B923" s="1580" t="s">
        <v>1720</v>
      </c>
      <c r="C923" s="2007" t="s">
        <v>1968</v>
      </c>
      <c r="D923" s="1581"/>
      <c r="E923" s="1988"/>
    </row>
    <row r="924" spans="1:5">
      <c r="A924" s="1575"/>
      <c r="B924" s="1580" t="s">
        <v>1776</v>
      </c>
      <c r="C924" s="2007" t="s">
        <v>1969</v>
      </c>
      <c r="D924" s="1581"/>
      <c r="E924" s="1988"/>
    </row>
    <row r="925" spans="1:5">
      <c r="A925" s="1575"/>
      <c r="B925" s="1580" t="s">
        <v>1777</v>
      </c>
      <c r="C925" s="2007" t="s">
        <v>1970</v>
      </c>
      <c r="D925" s="1581"/>
      <c r="E925" s="1988"/>
    </row>
    <row r="926" spans="1:5">
      <c r="A926" s="1575"/>
      <c r="B926" s="1580" t="s">
        <v>1971</v>
      </c>
      <c r="C926" s="2007" t="s">
        <v>1972</v>
      </c>
      <c r="D926" s="1581"/>
      <c r="E926" s="1988"/>
    </row>
    <row r="927" spans="1:5">
      <c r="A927" s="1575"/>
      <c r="B927" s="1580" t="s">
        <v>1973</v>
      </c>
      <c r="C927" s="2007" t="s">
        <v>1974</v>
      </c>
      <c r="D927" s="1581"/>
      <c r="E927" s="1988"/>
    </row>
    <row r="928" spans="1:5" ht="13.5" thickBot="1">
      <c r="A928" s="1575"/>
      <c r="B928" s="1580" t="s">
        <v>1975</v>
      </c>
      <c r="C928" s="2007" t="s">
        <v>131</v>
      </c>
      <c r="D928" s="1581"/>
      <c r="E928" s="1988"/>
    </row>
    <row r="929" spans="1:5" ht="13.5" thickBot="1">
      <c r="A929" s="1569">
        <v>780</v>
      </c>
      <c r="B929" s="1570"/>
      <c r="C929" s="1571" t="s">
        <v>1978</v>
      </c>
      <c r="D929" s="1583">
        <f>SUM(D930:D941)</f>
        <v>0</v>
      </c>
      <c r="E929" s="580"/>
    </row>
    <row r="930" spans="1:5">
      <c r="A930" s="1575"/>
      <c r="B930" s="1579" t="s">
        <v>1506</v>
      </c>
      <c r="C930" s="2011" t="s">
        <v>1979</v>
      </c>
      <c r="D930" s="1584"/>
      <c r="E930" s="1988"/>
    </row>
    <row r="931" spans="1:5">
      <c r="A931" s="1575"/>
      <c r="B931" s="1579" t="s">
        <v>1508</v>
      </c>
      <c r="C931" s="2011" t="s">
        <v>2654</v>
      </c>
      <c r="D931" s="1581"/>
      <c r="E931" s="1988"/>
    </row>
    <row r="932" spans="1:5">
      <c r="A932" s="1575"/>
      <c r="B932" s="1579" t="s">
        <v>1518</v>
      </c>
      <c r="C932" s="2011" t="s">
        <v>1981</v>
      </c>
      <c r="D932" s="1581"/>
      <c r="E932" s="1988"/>
    </row>
    <row r="933" spans="1:5">
      <c r="A933" s="1575"/>
      <c r="B933" s="1579" t="s">
        <v>1520</v>
      </c>
      <c r="C933" s="2011" t="s">
        <v>1982</v>
      </c>
      <c r="D933" s="1581"/>
      <c r="E933" s="1988"/>
    </row>
    <row r="934" spans="1:5">
      <c r="A934" s="1575"/>
      <c r="B934" s="1579" t="s">
        <v>1522</v>
      </c>
      <c r="C934" s="2011" t="s">
        <v>1983</v>
      </c>
      <c r="D934" s="1585"/>
      <c r="E934" s="1996"/>
    </row>
    <row r="935" spans="1:5">
      <c r="A935" s="1575"/>
      <c r="B935" s="1579" t="s">
        <v>1714</v>
      </c>
      <c r="C935" s="2011" t="s">
        <v>1984</v>
      </c>
      <c r="D935" s="1585"/>
      <c r="E935" s="1996"/>
    </row>
    <row r="936" spans="1:5">
      <c r="A936" s="1575"/>
      <c r="B936" s="1579" t="s">
        <v>1985</v>
      </c>
      <c r="C936" s="2011" t="s">
        <v>1986</v>
      </c>
      <c r="D936" s="1585"/>
      <c r="E936" s="1996"/>
    </row>
    <row r="937" spans="1:5">
      <c r="A937" s="1575"/>
      <c r="B937" s="1579" t="s">
        <v>1987</v>
      </c>
      <c r="C937" s="2011" t="s">
        <v>1988</v>
      </c>
      <c r="D937" s="1581"/>
      <c r="E937" s="1988"/>
    </row>
    <row r="938" spans="1:5">
      <c r="A938" s="1575"/>
      <c r="B938" s="1579" t="s">
        <v>1989</v>
      </c>
      <c r="C938" s="2011" t="s">
        <v>1990</v>
      </c>
      <c r="D938" s="1581"/>
      <c r="E938" s="1988"/>
    </row>
    <row r="939" spans="1:5">
      <c r="A939" s="1575"/>
      <c r="B939" s="1579" t="s">
        <v>432</v>
      </c>
      <c r="C939" s="2011" t="s">
        <v>1991</v>
      </c>
      <c r="D939" s="1581"/>
      <c r="E939" s="1988"/>
    </row>
    <row r="940" spans="1:5">
      <c r="A940" s="1575"/>
      <c r="B940" s="1579" t="s">
        <v>1992</v>
      </c>
      <c r="C940" s="2011" t="s">
        <v>1993</v>
      </c>
      <c r="D940" s="1581"/>
      <c r="E940" s="1988"/>
    </row>
    <row r="941" spans="1:5">
      <c r="A941" s="1575"/>
      <c r="B941" s="1579" t="s">
        <v>1994</v>
      </c>
      <c r="C941" s="2011" t="s">
        <v>131</v>
      </c>
      <c r="D941" s="584">
        <f>SUM(D942:D946)</f>
        <v>0</v>
      </c>
      <c r="E941" s="1988"/>
    </row>
    <row r="942" spans="1:5">
      <c r="A942" s="1575"/>
      <c r="B942" s="1579" t="s">
        <v>1995</v>
      </c>
      <c r="C942" s="2006"/>
      <c r="D942" s="1581"/>
      <c r="E942" s="1988"/>
    </row>
    <row r="943" spans="1:5">
      <c r="A943" s="1575"/>
      <c r="B943" s="1579" t="s">
        <v>1996</v>
      </c>
      <c r="C943" s="2006"/>
      <c r="D943" s="1581"/>
      <c r="E943" s="1988"/>
    </row>
    <row r="944" spans="1:5">
      <c r="A944" s="1575"/>
      <c r="B944" s="1579" t="s">
        <v>1997</v>
      </c>
      <c r="C944" s="2006"/>
      <c r="D944" s="1581"/>
      <c r="E944" s="1988"/>
    </row>
    <row r="945" spans="1:5">
      <c r="A945" s="1575"/>
      <c r="B945" s="1579" t="s">
        <v>1998</v>
      </c>
      <c r="C945" s="2006"/>
      <c r="D945" s="1581"/>
      <c r="E945" s="1988"/>
    </row>
    <row r="946" spans="1:5" ht="13.5" thickBot="1">
      <c r="A946" s="1586"/>
      <c r="B946" s="1587" t="s">
        <v>1999</v>
      </c>
      <c r="C946" s="1588"/>
      <c r="D946" s="1589"/>
      <c r="E946" s="1511"/>
    </row>
  </sheetData>
  <mergeCells count="11">
    <mergeCell ref="A13:C13"/>
    <mergeCell ref="A12:C12"/>
    <mergeCell ref="B7:C7"/>
    <mergeCell ref="B8:C8"/>
    <mergeCell ref="B9:C9"/>
    <mergeCell ref="B6:C6"/>
    <mergeCell ref="A1:C1"/>
    <mergeCell ref="B2:C2"/>
    <mergeCell ref="B3:C3"/>
    <mergeCell ref="B4:C4"/>
    <mergeCell ref="B5:C5"/>
  </mergeCells>
  <dataValidations count="4">
    <dataValidation type="textLength" allowBlank="1" showErrorMessage="1" errorTitle="Metin uzunluğu istenen aralıkta değil!" error="İstenen Aralık: Minimum Uzunluk=0 karakter Maksimum Uzunluk=2147483647 karakter" sqref="C270">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1">
    <tabColor theme="3" tint="0.39997558519241921"/>
    <pageSetUpPr fitToPage="1"/>
  </sheetPr>
  <dimension ref="A1:E955"/>
  <sheetViews>
    <sheetView showGridLines="0" zoomScale="85" zoomScaleNormal="85" zoomScaleSheetLayoutView="130" workbookViewId="0">
      <selection activeCell="A12" sqref="A12:C12"/>
    </sheetView>
  </sheetViews>
  <sheetFormatPr defaultColWidth="9.140625" defaultRowHeight="16.5" customHeight="1"/>
  <cols>
    <col min="1" max="1" width="19.85546875" style="1594" customWidth="1"/>
    <col min="2" max="2" width="9.140625" style="1592"/>
    <col min="3" max="3" width="82.140625" style="1593" customWidth="1"/>
    <col min="4" max="4" width="20.42578125" style="1590" customWidth="1"/>
    <col min="5" max="5" width="48.5703125" style="1591" customWidth="1"/>
    <col min="6" max="16384" width="9.140625" style="1591"/>
  </cols>
  <sheetData>
    <row r="1" spans="1:4" ht="16.5" customHeight="1">
      <c r="A1" s="2860" t="s">
        <v>29</v>
      </c>
      <c r="B1" s="2860"/>
      <c r="C1" s="2860"/>
    </row>
    <row r="2" spans="1:4" ht="16.5" customHeight="1">
      <c r="A2" s="1267" t="s">
        <v>30</v>
      </c>
      <c r="B2" s="2901" t="s">
        <v>2093</v>
      </c>
      <c r="C2" s="2901"/>
    </row>
    <row r="3" spans="1:4" ht="16.5" customHeight="1">
      <c r="A3" s="1267" t="s">
        <v>31</v>
      </c>
      <c r="B3" s="2911" t="s">
        <v>1106</v>
      </c>
      <c r="C3" s="2911"/>
    </row>
    <row r="4" spans="1:4" ht="16.5" customHeight="1">
      <c r="A4" s="1267" t="s">
        <v>32</v>
      </c>
      <c r="B4" s="2901">
        <v>3</v>
      </c>
      <c r="C4" s="2901"/>
    </row>
    <row r="5" spans="1:4" ht="16.5" customHeight="1">
      <c r="A5" s="1267" t="s">
        <v>33</v>
      </c>
      <c r="B5" s="2901"/>
      <c r="C5" s="2901"/>
    </row>
    <row r="6" spans="1:4" ht="16.5" customHeight="1">
      <c r="A6" s="1267" t="s">
        <v>34</v>
      </c>
      <c r="B6" s="2901"/>
      <c r="C6" s="2901"/>
    </row>
    <row r="7" spans="1:4" ht="16.5" customHeight="1">
      <c r="A7" s="1267" t="s">
        <v>35</v>
      </c>
      <c r="B7" s="2901"/>
      <c r="C7" s="2901"/>
    </row>
    <row r="8" spans="1:4" ht="16.5" customHeight="1">
      <c r="A8" s="1267" t="s">
        <v>36</v>
      </c>
      <c r="B8" s="2902"/>
      <c r="C8" s="2902"/>
    </row>
    <row r="9" spans="1:4" ht="16.5" customHeight="1">
      <c r="A9" s="1267" t="s">
        <v>198</v>
      </c>
      <c r="B9" s="3324"/>
      <c r="C9" s="3325"/>
    </row>
    <row r="10" spans="1:4" ht="16.5" customHeight="1">
      <c r="A10" s="616"/>
      <c r="B10" s="353"/>
      <c r="C10" s="353"/>
    </row>
    <row r="11" spans="1:4" s="1661" customFormat="1" ht="12.75">
      <c r="A11" s="2511" t="s">
        <v>2549</v>
      </c>
      <c r="B11" s="2512"/>
      <c r="C11" s="2513"/>
      <c r="D11" s="1662"/>
    </row>
    <row r="12" spans="1:4" s="1661" customFormat="1" ht="13.9" customHeight="1">
      <c r="A12" s="3346" t="s">
        <v>3767</v>
      </c>
      <c r="B12" s="3346"/>
      <c r="C12" s="3346"/>
      <c r="D12" s="1662"/>
    </row>
    <row r="13" spans="1:4" s="2515" customFormat="1" ht="13.9" customHeight="1">
      <c r="A13" s="3346" t="s">
        <v>3768</v>
      </c>
      <c r="B13" s="3346"/>
      <c r="C13" s="3346"/>
      <c r="D13" s="2514"/>
    </row>
    <row r="14" spans="1:4" s="1661" customFormat="1" ht="12.75">
      <c r="A14" s="2516" t="s">
        <v>3769</v>
      </c>
      <c r="B14" s="2517"/>
      <c r="C14" s="2517"/>
      <c r="D14" s="1662"/>
    </row>
    <row r="15" spans="1:4" s="1661" customFormat="1" ht="12.75">
      <c r="A15" s="2516" t="s">
        <v>3770</v>
      </c>
      <c r="B15" s="2517"/>
      <c r="C15" s="2517"/>
      <c r="D15" s="1662"/>
    </row>
    <row r="16" spans="1:4" s="1661" customFormat="1" ht="12.75">
      <c r="A16" s="2518" t="s">
        <v>3771</v>
      </c>
      <c r="B16" s="2519"/>
      <c r="C16" s="2520"/>
      <c r="D16" s="1662"/>
    </row>
    <row r="17" spans="1:5" s="1661" customFormat="1" ht="12.75">
      <c r="A17" s="2521" t="s">
        <v>3772</v>
      </c>
      <c r="B17" s="2519"/>
      <c r="C17" s="2520"/>
      <c r="D17" s="1662"/>
    </row>
    <row r="18" spans="1:5" ht="16.5" customHeight="1" thickBot="1">
      <c r="A18" s="579"/>
    </row>
    <row r="19" spans="1:5" ht="45" customHeight="1" thickBot="1">
      <c r="A19" s="1595" t="s">
        <v>1470</v>
      </c>
      <c r="B19" s="1479" t="s">
        <v>1471</v>
      </c>
      <c r="C19" s="1596" t="s">
        <v>2655</v>
      </c>
      <c r="D19" s="1597" t="s">
        <v>1472</v>
      </c>
      <c r="E19" s="1598" t="s">
        <v>1473</v>
      </c>
    </row>
    <row r="20" spans="1:5" ht="16.5" customHeight="1" thickBot="1">
      <c r="A20" s="1599">
        <v>1</v>
      </c>
      <c r="B20" s="1600"/>
      <c r="C20" s="1517" t="s">
        <v>1474</v>
      </c>
      <c r="D20" s="1601">
        <f>SUM(D21,D27,D33,D41,D50,D77,D80)</f>
        <v>0</v>
      </c>
      <c r="E20" s="1602"/>
    </row>
    <row r="21" spans="1:5" ht="16.5" customHeight="1" thickBot="1">
      <c r="A21" s="1603">
        <v>10</v>
      </c>
      <c r="B21" s="1604"/>
      <c r="C21" s="1605" t="s">
        <v>1051</v>
      </c>
      <c r="D21" s="1606">
        <f>SUM(D22:D26)</f>
        <v>0</v>
      </c>
      <c r="E21" s="1607"/>
    </row>
    <row r="22" spans="1:5" ht="16.5" customHeight="1">
      <c r="A22" s="1608">
        <v>100</v>
      </c>
      <c r="B22" s="1609"/>
      <c r="C22" s="1610" t="s">
        <v>1475</v>
      </c>
      <c r="D22" s="1611"/>
      <c r="E22" s="1612"/>
    </row>
    <row r="23" spans="1:5" ht="16.5" customHeight="1">
      <c r="A23" s="1613">
        <v>101</v>
      </c>
      <c r="B23" s="1614"/>
      <c r="C23" s="1615" t="s">
        <v>1057</v>
      </c>
      <c r="D23" s="1616"/>
      <c r="E23" s="1617"/>
    </row>
    <row r="24" spans="1:5" ht="16.5" customHeight="1">
      <c r="A24" s="1613">
        <v>102</v>
      </c>
      <c r="B24" s="1614"/>
      <c r="C24" s="1615" t="s">
        <v>1476</v>
      </c>
      <c r="D24" s="1618"/>
      <c r="E24" s="1617"/>
    </row>
    <row r="25" spans="1:5" ht="16.5" customHeight="1">
      <c r="A25" s="1613">
        <v>103</v>
      </c>
      <c r="B25" s="1614"/>
      <c r="C25" s="1615" t="s">
        <v>1477</v>
      </c>
      <c r="D25" s="1618"/>
      <c r="E25" s="1617"/>
    </row>
    <row r="26" spans="1:5" ht="16.5" customHeight="1" thickBot="1">
      <c r="A26" s="1613">
        <v>108</v>
      </c>
      <c r="B26" s="1614"/>
      <c r="C26" s="1615" t="s">
        <v>1478</v>
      </c>
      <c r="D26" s="1618"/>
      <c r="E26" s="1617"/>
    </row>
    <row r="27" spans="1:5" ht="16.5" customHeight="1" thickBot="1">
      <c r="A27" s="1603">
        <v>11</v>
      </c>
      <c r="B27" s="1604"/>
      <c r="C27" s="1605" t="s">
        <v>1479</v>
      </c>
      <c r="D27" s="1606">
        <f>SUM(D28:D32)</f>
        <v>0</v>
      </c>
      <c r="E27" s="1607"/>
    </row>
    <row r="28" spans="1:5" ht="16.5" customHeight="1">
      <c r="A28" s="1613">
        <v>110</v>
      </c>
      <c r="B28" s="1614"/>
      <c r="C28" s="1615" t="s">
        <v>1480</v>
      </c>
      <c r="D28" s="1618"/>
      <c r="E28" s="1617"/>
    </row>
    <row r="29" spans="1:5" ht="16.5" customHeight="1">
      <c r="A29" s="1613">
        <v>111</v>
      </c>
      <c r="B29" s="1614"/>
      <c r="C29" s="1615" t="s">
        <v>1481</v>
      </c>
      <c r="D29" s="1618"/>
      <c r="E29" s="1617"/>
    </row>
    <row r="30" spans="1:5" ht="16.5" customHeight="1">
      <c r="A30" s="1613">
        <v>112</v>
      </c>
      <c r="B30" s="1614"/>
      <c r="C30" s="1615" t="s">
        <v>1482</v>
      </c>
      <c r="D30" s="1618"/>
      <c r="E30" s="1617"/>
    </row>
    <row r="31" spans="1:5" ht="16.5" customHeight="1">
      <c r="A31" s="1613">
        <v>118</v>
      </c>
      <c r="B31" s="1614"/>
      <c r="C31" s="1615" t="s">
        <v>1483</v>
      </c>
      <c r="D31" s="1618"/>
      <c r="E31" s="1617"/>
    </row>
    <row r="32" spans="1:5" ht="16.5" customHeight="1" thickBot="1">
      <c r="A32" s="1613">
        <v>119</v>
      </c>
      <c r="B32" s="1614"/>
      <c r="C32" s="1615" t="s">
        <v>1484</v>
      </c>
      <c r="D32" s="1618"/>
      <c r="E32" s="1617"/>
    </row>
    <row r="33" spans="1:5" ht="16.5" customHeight="1" thickBot="1">
      <c r="A33" s="1603">
        <v>12</v>
      </c>
      <c r="B33" s="1604"/>
      <c r="C33" s="1605" t="s">
        <v>1485</v>
      </c>
      <c r="D33" s="1606">
        <f>SUM(D34:D40)</f>
        <v>0</v>
      </c>
      <c r="E33" s="1607"/>
    </row>
    <row r="34" spans="1:5" ht="16.5" customHeight="1">
      <c r="A34" s="1613">
        <v>120</v>
      </c>
      <c r="B34" s="1614"/>
      <c r="C34" s="1615" t="s">
        <v>1486</v>
      </c>
      <c r="D34" s="1618"/>
      <c r="E34" s="1617"/>
    </row>
    <row r="35" spans="1:5" ht="16.5" customHeight="1">
      <c r="A35" s="1613">
        <v>121</v>
      </c>
      <c r="B35" s="1614"/>
      <c r="C35" s="1615" t="s">
        <v>1487</v>
      </c>
      <c r="D35" s="1618"/>
      <c r="E35" s="1617"/>
    </row>
    <row r="36" spans="1:5" ht="16.5" customHeight="1">
      <c r="A36" s="1613">
        <v>122</v>
      </c>
      <c r="B36" s="1614"/>
      <c r="C36" s="1615" t="s">
        <v>1488</v>
      </c>
      <c r="D36" s="1618"/>
      <c r="E36" s="1617"/>
    </row>
    <row r="37" spans="1:5" ht="16.5" customHeight="1">
      <c r="A37" s="1613">
        <v>126</v>
      </c>
      <c r="B37" s="1614"/>
      <c r="C37" s="1615" t="s">
        <v>1489</v>
      </c>
      <c r="D37" s="1618"/>
      <c r="E37" s="1617"/>
    </row>
    <row r="38" spans="1:5" ht="16.5" customHeight="1">
      <c r="A38" s="1613">
        <v>127</v>
      </c>
      <c r="B38" s="1619"/>
      <c r="C38" s="1615" t="s">
        <v>1490</v>
      </c>
      <c r="D38" s="1618"/>
      <c r="E38" s="1617"/>
    </row>
    <row r="39" spans="1:5" ht="16.5" customHeight="1">
      <c r="A39" s="1613">
        <v>128</v>
      </c>
      <c r="B39" s="1614"/>
      <c r="C39" s="1615" t="s">
        <v>1491</v>
      </c>
      <c r="D39" s="1618"/>
      <c r="E39" s="1617"/>
    </row>
    <row r="40" spans="1:5" ht="16.5" customHeight="1" thickBot="1">
      <c r="A40" s="1613">
        <v>129</v>
      </c>
      <c r="B40" s="1614"/>
      <c r="C40" s="1615" t="s">
        <v>1492</v>
      </c>
      <c r="D40" s="1618"/>
      <c r="E40" s="1617"/>
    </row>
    <row r="41" spans="1:5" ht="16.5" customHeight="1" thickBot="1">
      <c r="A41" s="1603">
        <v>13</v>
      </c>
      <c r="B41" s="1604"/>
      <c r="C41" s="1605" t="s">
        <v>1107</v>
      </c>
      <c r="D41" s="1606">
        <f>SUM(D42:D49)</f>
        <v>0</v>
      </c>
      <c r="E41" s="1607"/>
    </row>
    <row r="42" spans="1:5" ht="16.5" customHeight="1">
      <c r="A42" s="1613">
        <v>131</v>
      </c>
      <c r="B42" s="1614"/>
      <c r="C42" s="1615" t="s">
        <v>1493</v>
      </c>
      <c r="D42" s="1618"/>
      <c r="E42" s="1617"/>
    </row>
    <row r="43" spans="1:5" ht="16.5" customHeight="1">
      <c r="A43" s="1613">
        <v>132</v>
      </c>
      <c r="B43" s="1614"/>
      <c r="C43" s="1615" t="s">
        <v>1494</v>
      </c>
      <c r="D43" s="1618"/>
      <c r="E43" s="1617"/>
    </row>
    <row r="44" spans="1:5" ht="16.5" customHeight="1">
      <c r="A44" s="1613">
        <v>133</v>
      </c>
      <c r="B44" s="1614"/>
      <c r="C44" s="1615" t="s">
        <v>1495</v>
      </c>
      <c r="D44" s="1618"/>
      <c r="E44" s="1617"/>
    </row>
    <row r="45" spans="1:5" ht="16.5" customHeight="1">
      <c r="A45" s="1613">
        <v>135</v>
      </c>
      <c r="B45" s="1614"/>
      <c r="C45" s="1615" t="s">
        <v>1496</v>
      </c>
      <c r="D45" s="1618"/>
      <c r="E45" s="1617"/>
    </row>
    <row r="46" spans="1:5" ht="16.5" customHeight="1">
      <c r="A46" s="1613">
        <v>136</v>
      </c>
      <c r="B46" s="1614"/>
      <c r="C46" s="1615" t="s">
        <v>1497</v>
      </c>
      <c r="D46" s="1618"/>
      <c r="E46" s="1617"/>
    </row>
    <row r="47" spans="1:5" ht="16.5" customHeight="1">
      <c r="A47" s="1613">
        <v>137</v>
      </c>
      <c r="B47" s="1614"/>
      <c r="C47" s="1615" t="s">
        <v>1498</v>
      </c>
      <c r="D47" s="1618"/>
      <c r="E47" s="1617"/>
    </row>
    <row r="48" spans="1:5" ht="16.5" customHeight="1">
      <c r="A48" s="1613">
        <v>138</v>
      </c>
      <c r="B48" s="1614"/>
      <c r="C48" s="1615" t="s">
        <v>1499</v>
      </c>
      <c r="D48" s="1618"/>
      <c r="E48" s="1617"/>
    </row>
    <row r="49" spans="1:5" ht="16.5" customHeight="1" thickBot="1">
      <c r="A49" s="1613">
        <v>139</v>
      </c>
      <c r="B49" s="1614"/>
      <c r="C49" s="1615" t="s">
        <v>1500</v>
      </c>
      <c r="D49" s="1618"/>
      <c r="E49" s="1617"/>
    </row>
    <row r="50" spans="1:5" ht="16.5" customHeight="1" thickBot="1">
      <c r="A50" s="1603">
        <v>15</v>
      </c>
      <c r="B50" s="1604"/>
      <c r="C50" s="1605" t="s">
        <v>1501</v>
      </c>
      <c r="D50" s="1606">
        <f>SUM(D51:D54,D74:D76)</f>
        <v>0</v>
      </c>
      <c r="E50" s="1607"/>
    </row>
    <row r="51" spans="1:5" ht="16.5" customHeight="1">
      <c r="A51" s="1613">
        <v>150</v>
      </c>
      <c r="B51" s="1614"/>
      <c r="C51" s="1615" t="s">
        <v>1502</v>
      </c>
      <c r="D51" s="1618"/>
      <c r="E51" s="1617"/>
    </row>
    <row r="52" spans="1:5" ht="16.5" customHeight="1">
      <c r="A52" s="1613">
        <v>151</v>
      </c>
      <c r="B52" s="1614"/>
      <c r="C52" s="1615" t="s">
        <v>1503</v>
      </c>
      <c r="D52" s="1618"/>
      <c r="E52" s="1617"/>
    </row>
    <row r="53" spans="1:5" ht="16.5" customHeight="1">
      <c r="A53" s="1613">
        <v>152</v>
      </c>
      <c r="B53" s="1614"/>
      <c r="C53" s="1615" t="s">
        <v>1504</v>
      </c>
      <c r="D53" s="1618"/>
      <c r="E53" s="1617"/>
    </row>
    <row r="54" spans="1:5" ht="16.5" customHeight="1">
      <c r="A54" s="1613">
        <v>153</v>
      </c>
      <c r="B54" s="1614"/>
      <c r="C54" s="1615" t="s">
        <v>1505</v>
      </c>
      <c r="D54" s="1618">
        <f>SUM(D55:D56,D59:D63,D68,D73)</f>
        <v>0</v>
      </c>
      <c r="E54" s="1617"/>
    </row>
    <row r="55" spans="1:5" ht="16.5" customHeight="1">
      <c r="A55" s="1613"/>
      <c r="B55" s="1614" t="s">
        <v>1506</v>
      </c>
      <c r="C55" s="1620" t="s">
        <v>186</v>
      </c>
      <c r="D55" s="1618"/>
      <c r="E55" s="1617"/>
    </row>
    <row r="56" spans="1:5" ht="16.5" customHeight="1">
      <c r="A56" s="1613"/>
      <c r="B56" s="1614" t="s">
        <v>1508</v>
      </c>
      <c r="C56" s="1620" t="s">
        <v>2556</v>
      </c>
      <c r="D56" s="1618">
        <f>SUM(D57:D58)</f>
        <v>0</v>
      </c>
      <c r="E56" s="1617"/>
    </row>
    <row r="57" spans="1:5" ht="16.5" customHeight="1">
      <c r="A57" s="1613"/>
      <c r="B57" s="1614" t="s">
        <v>1509</v>
      </c>
      <c r="C57" s="1621" t="s">
        <v>2026</v>
      </c>
      <c r="D57" s="1618"/>
      <c r="E57" s="1617"/>
    </row>
    <row r="58" spans="1:5" ht="16.5" customHeight="1">
      <c r="A58" s="1613"/>
      <c r="B58" s="1614" t="s">
        <v>1511</v>
      </c>
      <c r="C58" s="1621" t="s">
        <v>2020</v>
      </c>
      <c r="D58" s="1618"/>
      <c r="E58" s="1617"/>
    </row>
    <row r="59" spans="1:5" ht="16.5" customHeight="1">
      <c r="A59" s="1613"/>
      <c r="B59" s="1614" t="s">
        <v>1518</v>
      </c>
      <c r="C59" s="1620" t="s">
        <v>188</v>
      </c>
      <c r="D59" s="1618"/>
      <c r="E59" s="1617"/>
    </row>
    <row r="60" spans="1:5" ht="16.5" customHeight="1">
      <c r="A60" s="1613"/>
      <c r="B60" s="1614" t="s">
        <v>1520</v>
      </c>
      <c r="C60" s="1620" t="s">
        <v>2000</v>
      </c>
      <c r="D60" s="1618"/>
      <c r="E60" s="1617"/>
    </row>
    <row r="61" spans="1:5" ht="16.5" customHeight="1">
      <c r="A61" s="1613"/>
      <c r="B61" s="1614" t="s">
        <v>1522</v>
      </c>
      <c r="C61" s="1620" t="s">
        <v>2001</v>
      </c>
      <c r="D61" s="1618"/>
      <c r="E61" s="1617"/>
    </row>
    <row r="62" spans="1:5" ht="16.5" customHeight="1">
      <c r="A62" s="1613"/>
      <c r="B62" s="1614" t="s">
        <v>1714</v>
      </c>
      <c r="C62" s="1620" t="s">
        <v>190</v>
      </c>
      <c r="D62" s="1618"/>
      <c r="E62" s="1617"/>
    </row>
    <row r="63" spans="1:5" ht="16.5" customHeight="1">
      <c r="A63" s="1613"/>
      <c r="B63" s="1614" t="s">
        <v>1985</v>
      </c>
      <c r="C63" s="1620" t="s">
        <v>2002</v>
      </c>
      <c r="D63" s="1618">
        <f>SUM(D64:D67)</f>
        <v>0</v>
      </c>
      <c r="E63" s="1617"/>
    </row>
    <row r="64" spans="1:5" ht="16.5" customHeight="1">
      <c r="A64" s="1613"/>
      <c r="B64" s="1614" t="s">
        <v>2003</v>
      </c>
      <c r="C64" s="1622" t="s">
        <v>1512</v>
      </c>
      <c r="D64" s="1618"/>
      <c r="E64" s="1617"/>
    </row>
    <row r="65" spans="1:5" ht="16.5" customHeight="1">
      <c r="A65" s="1613"/>
      <c r="B65" s="1614" t="s">
        <v>2004</v>
      </c>
      <c r="C65" s="1622" t="s">
        <v>1514</v>
      </c>
      <c r="D65" s="1618"/>
      <c r="E65" s="1617"/>
    </row>
    <row r="66" spans="1:5" ht="16.5" customHeight="1">
      <c r="A66" s="1613"/>
      <c r="B66" s="1614" t="s">
        <v>2005</v>
      </c>
      <c r="C66" s="1622" t="s">
        <v>1516</v>
      </c>
      <c r="D66" s="1618"/>
      <c r="E66" s="1617"/>
    </row>
    <row r="67" spans="1:5" ht="16.5" customHeight="1">
      <c r="A67" s="1613"/>
      <c r="B67" s="1614" t="s">
        <v>2006</v>
      </c>
      <c r="C67" s="1622" t="s">
        <v>2553</v>
      </c>
      <c r="D67" s="1618"/>
      <c r="E67" s="1617"/>
    </row>
    <row r="68" spans="1:5" ht="16.5" customHeight="1">
      <c r="A68" s="1613"/>
      <c r="B68" s="1614" t="s">
        <v>1987</v>
      </c>
      <c r="C68" s="1620" t="s">
        <v>2007</v>
      </c>
      <c r="D68" s="1618">
        <f>SUM(D69:D72)</f>
        <v>0</v>
      </c>
      <c r="E68" s="1617"/>
    </row>
    <row r="69" spans="1:5" ht="16.5" customHeight="1">
      <c r="A69" s="1613"/>
      <c r="B69" s="1614" t="s">
        <v>2008</v>
      </c>
      <c r="C69" s="1622" t="s">
        <v>1512</v>
      </c>
      <c r="D69" s="1618"/>
      <c r="E69" s="1617"/>
    </row>
    <row r="70" spans="1:5" ht="16.5" customHeight="1">
      <c r="A70" s="1613"/>
      <c r="B70" s="1614" t="s">
        <v>2009</v>
      </c>
      <c r="C70" s="1622" t="s">
        <v>1514</v>
      </c>
      <c r="D70" s="1618"/>
      <c r="E70" s="1617"/>
    </row>
    <row r="71" spans="1:5" ht="16.5" customHeight="1">
      <c r="A71" s="1613"/>
      <c r="B71" s="1614" t="s">
        <v>2010</v>
      </c>
      <c r="C71" s="1622" t="s">
        <v>1516</v>
      </c>
      <c r="D71" s="1618"/>
      <c r="E71" s="1617"/>
    </row>
    <row r="72" spans="1:5" ht="16.5" customHeight="1">
      <c r="A72" s="1613"/>
      <c r="B72" s="1614" t="s">
        <v>2011</v>
      </c>
      <c r="C72" s="1622" t="s">
        <v>2553</v>
      </c>
      <c r="D72" s="1618"/>
      <c r="E72" s="1617"/>
    </row>
    <row r="73" spans="1:5" ht="16.5" customHeight="1">
      <c r="A73" s="1613"/>
      <c r="B73" s="1614" t="s">
        <v>1989</v>
      </c>
      <c r="C73" s="1620" t="s">
        <v>131</v>
      </c>
      <c r="D73" s="1618"/>
      <c r="E73" s="1617"/>
    </row>
    <row r="74" spans="1:5" ht="16.5" customHeight="1">
      <c r="A74" s="1613">
        <v>157</v>
      </c>
      <c r="B74" s="1614"/>
      <c r="C74" s="1615" t="s">
        <v>1529</v>
      </c>
      <c r="D74" s="1618"/>
      <c r="E74" s="1617"/>
    </row>
    <row r="75" spans="1:5" ht="16.5" customHeight="1">
      <c r="A75" s="1613">
        <v>158</v>
      </c>
      <c r="B75" s="1614"/>
      <c r="C75" s="1615" t="s">
        <v>1530</v>
      </c>
      <c r="D75" s="1618"/>
      <c r="E75" s="1617"/>
    </row>
    <row r="76" spans="1:5" ht="16.5" customHeight="1" thickBot="1">
      <c r="A76" s="1613">
        <v>159</v>
      </c>
      <c r="B76" s="1614"/>
      <c r="C76" s="1615" t="s">
        <v>1531</v>
      </c>
      <c r="D76" s="1618"/>
      <c r="E76" s="1617"/>
    </row>
    <row r="77" spans="1:5" ht="16.5" customHeight="1" thickBot="1">
      <c r="A77" s="1603">
        <v>18</v>
      </c>
      <c r="B77" s="1604"/>
      <c r="C77" s="1605" t="s">
        <v>1532</v>
      </c>
      <c r="D77" s="1606">
        <f>SUM(D78:D79)</f>
        <v>0</v>
      </c>
      <c r="E77" s="1607"/>
    </row>
    <row r="78" spans="1:5" ht="16.5" customHeight="1">
      <c r="A78" s="1613">
        <v>180</v>
      </c>
      <c r="B78" s="1614"/>
      <c r="C78" s="1615" t="s">
        <v>1533</v>
      </c>
      <c r="D78" s="1618"/>
      <c r="E78" s="1617"/>
    </row>
    <row r="79" spans="1:5" ht="16.5" customHeight="1" thickBot="1">
      <c r="A79" s="1613">
        <v>181</v>
      </c>
      <c r="B79" s="1614"/>
      <c r="C79" s="1615" t="s">
        <v>1534</v>
      </c>
      <c r="D79" s="1618"/>
      <c r="E79" s="1617"/>
    </row>
    <row r="80" spans="1:5" ht="16.5" customHeight="1" thickBot="1">
      <c r="A80" s="1603">
        <v>19</v>
      </c>
      <c r="B80" s="1604"/>
      <c r="C80" s="1605" t="s">
        <v>1535</v>
      </c>
      <c r="D80" s="1606">
        <f>SUM(D81:D89)</f>
        <v>0</v>
      </c>
      <c r="E80" s="1607"/>
    </row>
    <row r="81" spans="1:5" ht="16.5" customHeight="1">
      <c r="A81" s="1613">
        <v>190</v>
      </c>
      <c r="B81" s="1614"/>
      <c r="C81" s="1615" t="s">
        <v>1536</v>
      </c>
      <c r="D81" s="1618"/>
      <c r="E81" s="1617"/>
    </row>
    <row r="82" spans="1:5" ht="16.5" customHeight="1">
      <c r="A82" s="1613">
        <v>191</v>
      </c>
      <c r="B82" s="1614"/>
      <c r="C82" s="1615" t="s">
        <v>1537</v>
      </c>
      <c r="D82" s="1618"/>
      <c r="E82" s="1617"/>
    </row>
    <row r="83" spans="1:5" ht="16.5" customHeight="1">
      <c r="A83" s="1613">
        <v>192</v>
      </c>
      <c r="B83" s="1614"/>
      <c r="C83" s="1615" t="s">
        <v>1538</v>
      </c>
      <c r="D83" s="1618"/>
      <c r="E83" s="1617"/>
    </row>
    <row r="84" spans="1:5" ht="16.5" customHeight="1">
      <c r="A84" s="1613">
        <v>193</v>
      </c>
      <c r="B84" s="1614"/>
      <c r="C84" s="1615" t="s">
        <v>1539</v>
      </c>
      <c r="D84" s="1618"/>
      <c r="E84" s="1617"/>
    </row>
    <row r="85" spans="1:5" ht="16.5" customHeight="1">
      <c r="A85" s="1613">
        <v>195</v>
      </c>
      <c r="B85" s="1614"/>
      <c r="C85" s="1615" t="s">
        <v>1540</v>
      </c>
      <c r="D85" s="1618"/>
      <c r="E85" s="1617"/>
    </row>
    <row r="86" spans="1:5" ht="16.5" customHeight="1">
      <c r="A86" s="1613">
        <v>196</v>
      </c>
      <c r="B86" s="1614"/>
      <c r="C86" s="1615" t="s">
        <v>1541</v>
      </c>
      <c r="D86" s="1618"/>
      <c r="E86" s="1617"/>
    </row>
    <row r="87" spans="1:5" ht="16.5" customHeight="1">
      <c r="A87" s="1613">
        <v>197</v>
      </c>
      <c r="B87" s="1614"/>
      <c r="C87" s="1615" t="s">
        <v>1542</v>
      </c>
      <c r="D87" s="1618"/>
      <c r="E87" s="1617"/>
    </row>
    <row r="88" spans="1:5" ht="16.5" customHeight="1">
      <c r="A88" s="1613">
        <v>198</v>
      </c>
      <c r="B88" s="1614"/>
      <c r="C88" s="1615" t="s">
        <v>1543</v>
      </c>
      <c r="D88" s="1618"/>
      <c r="E88" s="1617"/>
    </row>
    <row r="89" spans="1:5" ht="16.5" customHeight="1" thickBot="1">
      <c r="A89" s="1613">
        <v>199</v>
      </c>
      <c r="B89" s="1614"/>
      <c r="C89" s="1615" t="s">
        <v>1544</v>
      </c>
      <c r="D89" s="1618"/>
      <c r="E89" s="1617"/>
    </row>
    <row r="90" spans="1:5" ht="16.5" customHeight="1" thickBot="1">
      <c r="A90" s="1599">
        <v>2</v>
      </c>
      <c r="B90" s="1600"/>
      <c r="C90" s="1517" t="s">
        <v>1545</v>
      </c>
      <c r="D90" s="1601">
        <f>SUM(D91,D97,D105,D116,D133,D149,D155,D158)</f>
        <v>0</v>
      </c>
      <c r="E90" s="1602"/>
    </row>
    <row r="91" spans="1:5" ht="16.5" customHeight="1" thickBot="1">
      <c r="A91" s="1603">
        <v>22</v>
      </c>
      <c r="B91" s="1604"/>
      <c r="C91" s="1605" t="s">
        <v>1485</v>
      </c>
      <c r="D91" s="1606">
        <f>SUM(D92:D96)</f>
        <v>0</v>
      </c>
      <c r="E91" s="1607"/>
    </row>
    <row r="92" spans="1:5" ht="16.5" customHeight="1">
      <c r="A92" s="1613">
        <v>220</v>
      </c>
      <c r="B92" s="1614"/>
      <c r="C92" s="1615" t="s">
        <v>1486</v>
      </c>
      <c r="D92" s="1618"/>
      <c r="E92" s="1617"/>
    </row>
    <row r="93" spans="1:5" ht="16.5" customHeight="1">
      <c r="A93" s="1613">
        <v>221</v>
      </c>
      <c r="B93" s="1614"/>
      <c r="C93" s="1615" t="s">
        <v>1487</v>
      </c>
      <c r="D93" s="1618"/>
      <c r="E93" s="1617"/>
    </row>
    <row r="94" spans="1:5" ht="16.5" customHeight="1">
      <c r="A94" s="1613">
        <v>222</v>
      </c>
      <c r="B94" s="1614"/>
      <c r="C94" s="1615" t="s">
        <v>1488</v>
      </c>
      <c r="D94" s="1618"/>
      <c r="E94" s="1617"/>
    </row>
    <row r="95" spans="1:5" ht="16.5" customHeight="1">
      <c r="A95" s="1613">
        <v>226</v>
      </c>
      <c r="B95" s="1614"/>
      <c r="C95" s="1615" t="s">
        <v>1489</v>
      </c>
      <c r="D95" s="1618"/>
      <c r="E95" s="1617"/>
    </row>
    <row r="96" spans="1:5" ht="16.5" customHeight="1" thickBot="1">
      <c r="A96" s="1613">
        <v>229</v>
      </c>
      <c r="B96" s="1614"/>
      <c r="C96" s="1615" t="s">
        <v>1546</v>
      </c>
      <c r="D96" s="1618"/>
      <c r="E96" s="1617"/>
    </row>
    <row r="97" spans="1:5" ht="16.5" customHeight="1" thickBot="1">
      <c r="A97" s="1603">
        <v>23</v>
      </c>
      <c r="B97" s="1604"/>
      <c r="C97" s="1605" t="s">
        <v>1547</v>
      </c>
      <c r="D97" s="1606">
        <f>SUM(D98:D104)</f>
        <v>0</v>
      </c>
      <c r="E97" s="1607"/>
    </row>
    <row r="98" spans="1:5" ht="16.5" customHeight="1">
      <c r="A98" s="1613">
        <v>230</v>
      </c>
      <c r="B98" s="1614"/>
      <c r="C98" s="1615" t="s">
        <v>1493</v>
      </c>
      <c r="D98" s="1618"/>
      <c r="E98" s="1617"/>
    </row>
    <row r="99" spans="1:5" ht="16.5" customHeight="1">
      <c r="A99" s="1613">
        <v>231</v>
      </c>
      <c r="B99" s="1614"/>
      <c r="C99" s="1615" t="s">
        <v>1494</v>
      </c>
      <c r="D99" s="1618"/>
      <c r="E99" s="1617"/>
    </row>
    <row r="100" spans="1:5" ht="16.5" customHeight="1">
      <c r="A100" s="1613">
        <v>232</v>
      </c>
      <c r="B100" s="1614"/>
      <c r="C100" s="1615" t="s">
        <v>1495</v>
      </c>
      <c r="D100" s="1618"/>
      <c r="E100" s="1617"/>
    </row>
    <row r="101" spans="1:5" ht="16.5" customHeight="1">
      <c r="A101" s="1613">
        <v>235</v>
      </c>
      <c r="B101" s="1614"/>
      <c r="C101" s="1615" t="s">
        <v>1496</v>
      </c>
      <c r="D101" s="1618"/>
      <c r="E101" s="1617"/>
    </row>
    <row r="102" spans="1:5" ht="16.5" customHeight="1">
      <c r="A102" s="1613">
        <v>236</v>
      </c>
      <c r="B102" s="1614"/>
      <c r="C102" s="1615" t="s">
        <v>1497</v>
      </c>
      <c r="D102" s="1618"/>
      <c r="E102" s="1617"/>
    </row>
    <row r="103" spans="1:5" ht="16.5" customHeight="1">
      <c r="A103" s="1613">
        <v>237</v>
      </c>
      <c r="B103" s="1614"/>
      <c r="C103" s="1615" t="s">
        <v>1498</v>
      </c>
      <c r="D103" s="1618"/>
      <c r="E103" s="1617"/>
    </row>
    <row r="104" spans="1:5" ht="16.5" customHeight="1" thickBot="1">
      <c r="A104" s="1613">
        <v>239</v>
      </c>
      <c r="B104" s="1614"/>
      <c r="C104" s="1615" t="s">
        <v>1500</v>
      </c>
      <c r="D104" s="1618"/>
      <c r="E104" s="1617"/>
    </row>
    <row r="105" spans="1:5" ht="16.5" customHeight="1" thickBot="1">
      <c r="A105" s="1603">
        <v>24</v>
      </c>
      <c r="B105" s="1604"/>
      <c r="C105" s="1605" t="s">
        <v>1548</v>
      </c>
      <c r="D105" s="1606">
        <f>SUM(D106:D115)</f>
        <v>0</v>
      </c>
      <c r="E105" s="1607"/>
    </row>
    <row r="106" spans="1:5" ht="16.5" customHeight="1">
      <c r="A106" s="1613">
        <v>240</v>
      </c>
      <c r="B106" s="1614"/>
      <c r="C106" s="1615" t="s">
        <v>1549</v>
      </c>
      <c r="D106" s="1618"/>
      <c r="E106" s="1617"/>
    </row>
    <row r="107" spans="1:5" ht="16.5" customHeight="1">
      <c r="A107" s="1613">
        <v>241</v>
      </c>
      <c r="B107" s="1614"/>
      <c r="C107" s="1615" t="s">
        <v>1550</v>
      </c>
      <c r="D107" s="1618"/>
      <c r="E107" s="1617"/>
    </row>
    <row r="108" spans="1:5" ht="16.5" customHeight="1">
      <c r="A108" s="1613">
        <v>242</v>
      </c>
      <c r="B108" s="1614"/>
      <c r="C108" s="1615" t="s">
        <v>1551</v>
      </c>
      <c r="D108" s="1618"/>
      <c r="E108" s="1617"/>
    </row>
    <row r="109" spans="1:5" ht="16.5" customHeight="1">
      <c r="A109" s="1613">
        <v>243</v>
      </c>
      <c r="B109" s="1614"/>
      <c r="C109" s="1615" t="s">
        <v>1552</v>
      </c>
      <c r="D109" s="1618"/>
      <c r="E109" s="1617"/>
    </row>
    <row r="110" spans="1:5" ht="16.5" customHeight="1">
      <c r="A110" s="1613">
        <v>244</v>
      </c>
      <c r="B110" s="1614"/>
      <c r="C110" s="1615" t="s">
        <v>1553</v>
      </c>
      <c r="D110" s="1618"/>
      <c r="E110" s="1617"/>
    </row>
    <row r="111" spans="1:5" ht="16.5" customHeight="1">
      <c r="A111" s="1613">
        <v>245</v>
      </c>
      <c r="B111" s="1614"/>
      <c r="C111" s="1615" t="s">
        <v>1554</v>
      </c>
      <c r="D111" s="1618"/>
      <c r="E111" s="1617"/>
    </row>
    <row r="112" spans="1:5" ht="16.5" customHeight="1">
      <c r="A112" s="1613">
        <v>246</v>
      </c>
      <c r="B112" s="1614"/>
      <c r="C112" s="1615" t="s">
        <v>1555</v>
      </c>
      <c r="D112" s="1618"/>
      <c r="E112" s="1617"/>
    </row>
    <row r="113" spans="1:5" ht="16.5" customHeight="1">
      <c r="A113" s="1613">
        <v>247</v>
      </c>
      <c r="B113" s="1614"/>
      <c r="C113" s="1615" t="s">
        <v>1556</v>
      </c>
      <c r="D113" s="1618"/>
      <c r="E113" s="1617"/>
    </row>
    <row r="114" spans="1:5" ht="16.5" customHeight="1">
      <c r="A114" s="1613">
        <v>248</v>
      </c>
      <c r="B114" s="1614"/>
      <c r="C114" s="1615" t="s">
        <v>1557</v>
      </c>
      <c r="D114" s="1618"/>
      <c r="E114" s="1617"/>
    </row>
    <row r="115" spans="1:5" ht="16.5" customHeight="1" thickBot="1">
      <c r="A115" s="1613">
        <v>249</v>
      </c>
      <c r="B115" s="1614"/>
      <c r="C115" s="1615" t="s">
        <v>1558</v>
      </c>
      <c r="D115" s="1618"/>
      <c r="E115" s="1617"/>
    </row>
    <row r="116" spans="1:5" ht="16.5" customHeight="1" thickBot="1">
      <c r="A116" s="1603">
        <v>25</v>
      </c>
      <c r="B116" s="1604"/>
      <c r="C116" s="1605" t="s">
        <v>1108</v>
      </c>
      <c r="D116" s="1606">
        <f>SUM(D117:D125,D132)</f>
        <v>0</v>
      </c>
      <c r="E116" s="1607"/>
    </row>
    <row r="117" spans="1:5" ht="16.5" customHeight="1">
      <c r="A117" s="1613">
        <v>250</v>
      </c>
      <c r="B117" s="1614"/>
      <c r="C117" s="1615" t="s">
        <v>1559</v>
      </c>
      <c r="D117" s="1618"/>
      <c r="E117" s="1617"/>
    </row>
    <row r="118" spans="1:5" ht="16.5" customHeight="1">
      <c r="A118" s="1613">
        <v>251</v>
      </c>
      <c r="B118" s="1614"/>
      <c r="C118" s="1615" t="s">
        <v>1560</v>
      </c>
      <c r="D118" s="1618"/>
      <c r="E118" s="1617"/>
    </row>
    <row r="119" spans="1:5" ht="16.5" customHeight="1">
      <c r="A119" s="1613">
        <v>252</v>
      </c>
      <c r="B119" s="1614"/>
      <c r="C119" s="1615" t="s">
        <v>1561</v>
      </c>
      <c r="D119" s="1618"/>
      <c r="E119" s="1617"/>
    </row>
    <row r="120" spans="1:5" ht="16.5" customHeight="1">
      <c r="A120" s="1613">
        <v>253</v>
      </c>
      <c r="B120" s="1614"/>
      <c r="C120" s="1615" t="s">
        <v>1562</v>
      </c>
      <c r="D120" s="1618"/>
      <c r="E120" s="1617"/>
    </row>
    <row r="121" spans="1:5" ht="16.5" customHeight="1">
      <c r="A121" s="1613">
        <v>254</v>
      </c>
      <c r="B121" s="1614"/>
      <c r="C121" s="1615" t="s">
        <v>1563</v>
      </c>
      <c r="D121" s="1618"/>
      <c r="E121" s="1617"/>
    </row>
    <row r="122" spans="1:5" ht="16.5" customHeight="1">
      <c r="A122" s="1613">
        <v>255</v>
      </c>
      <c r="B122" s="1614"/>
      <c r="C122" s="1615" t="s">
        <v>1564</v>
      </c>
      <c r="D122" s="1618"/>
      <c r="E122" s="1617"/>
    </row>
    <row r="123" spans="1:5" ht="16.5" customHeight="1">
      <c r="A123" s="1613">
        <v>256</v>
      </c>
      <c r="B123" s="1614"/>
      <c r="C123" s="1615" t="s">
        <v>1109</v>
      </c>
      <c r="D123" s="1618"/>
      <c r="E123" s="1617"/>
    </row>
    <row r="124" spans="1:5" ht="16.5" customHeight="1">
      <c r="A124" s="1613">
        <v>257</v>
      </c>
      <c r="B124" s="1614"/>
      <c r="C124" s="1615" t="s">
        <v>1110</v>
      </c>
      <c r="D124" s="1618"/>
      <c r="E124" s="1617"/>
    </row>
    <row r="125" spans="1:5" ht="16.5" customHeight="1">
      <c r="A125" s="1613">
        <v>258</v>
      </c>
      <c r="B125" s="1614"/>
      <c r="C125" s="1615" t="s">
        <v>1111</v>
      </c>
      <c r="D125" s="1618">
        <f>SUM(D126)</f>
        <v>0</v>
      </c>
      <c r="E125" s="1617"/>
    </row>
    <row r="126" spans="1:5" ht="16.5" customHeight="1">
      <c r="A126" s="1613"/>
      <c r="B126" s="1614" t="s">
        <v>1506</v>
      </c>
      <c r="C126" s="1620" t="s">
        <v>2012</v>
      </c>
      <c r="D126" s="1618">
        <f>SUM(D127:D131)</f>
        <v>0</v>
      </c>
      <c r="E126" s="1617"/>
    </row>
    <row r="127" spans="1:5" ht="16.5" customHeight="1">
      <c r="A127" s="1613"/>
      <c r="B127" s="1614" t="s">
        <v>1673</v>
      </c>
      <c r="C127" s="1622" t="s">
        <v>2013</v>
      </c>
      <c r="D127" s="1618"/>
      <c r="E127" s="1617"/>
    </row>
    <row r="128" spans="1:5" ht="16.5" customHeight="1">
      <c r="A128" s="1613"/>
      <c r="B128" s="1614" t="s">
        <v>1566</v>
      </c>
      <c r="C128" s="1622" t="s">
        <v>2014</v>
      </c>
      <c r="D128" s="1618"/>
      <c r="E128" s="1617"/>
    </row>
    <row r="129" spans="1:5" ht="16.5" customHeight="1">
      <c r="A129" s="1613"/>
      <c r="B129" s="1614" t="s">
        <v>1568</v>
      </c>
      <c r="C129" s="1622" t="s">
        <v>2015</v>
      </c>
      <c r="D129" s="1618"/>
      <c r="E129" s="1617"/>
    </row>
    <row r="130" spans="1:5" ht="16.5" customHeight="1">
      <c r="A130" s="1613"/>
      <c r="B130" s="1614" t="s">
        <v>1570</v>
      </c>
      <c r="C130" s="1622" t="s">
        <v>2016</v>
      </c>
      <c r="D130" s="1618"/>
      <c r="E130" s="1617"/>
    </row>
    <row r="131" spans="1:5" ht="16.5" customHeight="1">
      <c r="A131" s="1613"/>
      <c r="B131" s="1614" t="s">
        <v>1572</v>
      </c>
      <c r="C131" s="1622" t="s">
        <v>1575</v>
      </c>
      <c r="D131" s="1618"/>
      <c r="E131" s="1617"/>
    </row>
    <row r="132" spans="1:5" ht="16.5" customHeight="1" thickBot="1">
      <c r="A132" s="1613">
        <v>259</v>
      </c>
      <c r="B132" s="1614"/>
      <c r="C132" s="1615" t="s">
        <v>1576</v>
      </c>
      <c r="D132" s="1618"/>
      <c r="E132" s="1617"/>
    </row>
    <row r="133" spans="1:5" ht="16.5" customHeight="1" thickBot="1">
      <c r="A133" s="1603">
        <v>26</v>
      </c>
      <c r="B133" s="1604"/>
      <c r="C133" s="1605" t="s">
        <v>1577</v>
      </c>
      <c r="D133" s="1606">
        <f>SUM(D134:D138,D146:D148)</f>
        <v>0</v>
      </c>
      <c r="E133" s="1607"/>
    </row>
    <row r="134" spans="1:5" ht="16.5" customHeight="1">
      <c r="A134" s="1613">
        <v>260</v>
      </c>
      <c r="B134" s="1614"/>
      <c r="C134" s="1615" t="s">
        <v>1578</v>
      </c>
      <c r="D134" s="1618"/>
      <c r="E134" s="1617"/>
    </row>
    <row r="135" spans="1:5" ht="16.5" customHeight="1">
      <c r="A135" s="1613">
        <v>261</v>
      </c>
      <c r="B135" s="1614"/>
      <c r="C135" s="1615" t="s">
        <v>1579</v>
      </c>
      <c r="D135" s="1618"/>
      <c r="E135" s="1617"/>
    </row>
    <row r="136" spans="1:5" ht="16.5" customHeight="1">
      <c r="A136" s="1613">
        <v>262</v>
      </c>
      <c r="B136" s="1614"/>
      <c r="C136" s="1615" t="s">
        <v>1580</v>
      </c>
      <c r="D136" s="1618"/>
      <c r="E136" s="1617"/>
    </row>
    <row r="137" spans="1:5" ht="16.5" customHeight="1">
      <c r="A137" s="1613">
        <v>263</v>
      </c>
      <c r="B137" s="1614"/>
      <c r="C137" s="1615" t="s">
        <v>1581</v>
      </c>
      <c r="D137" s="1618"/>
      <c r="E137" s="1617"/>
    </row>
    <row r="138" spans="1:5" ht="16.5" customHeight="1">
      <c r="A138" s="1613">
        <v>264</v>
      </c>
      <c r="B138" s="1614"/>
      <c r="C138" s="1615" t="s">
        <v>1112</v>
      </c>
      <c r="D138" s="1618">
        <f>SUM(D139,D145)</f>
        <v>0</v>
      </c>
      <c r="E138" s="1617"/>
    </row>
    <row r="139" spans="1:5" ht="16.5" customHeight="1">
      <c r="A139" s="1613"/>
      <c r="B139" s="1614" t="s">
        <v>1506</v>
      </c>
      <c r="C139" s="1620" t="s">
        <v>2012</v>
      </c>
      <c r="D139" s="1618">
        <f>SUM(D140:D144)</f>
        <v>0</v>
      </c>
      <c r="E139" s="1617"/>
    </row>
    <row r="140" spans="1:5" ht="16.5" customHeight="1">
      <c r="A140" s="1613"/>
      <c r="B140" s="1614" t="s">
        <v>1673</v>
      </c>
      <c r="C140" s="1622" t="s">
        <v>2013</v>
      </c>
      <c r="D140" s="1618"/>
      <c r="E140" s="1617"/>
    </row>
    <row r="141" spans="1:5" ht="16.5" customHeight="1">
      <c r="A141" s="1613"/>
      <c r="B141" s="1614" t="s">
        <v>1566</v>
      </c>
      <c r="C141" s="1622" t="s">
        <v>2014</v>
      </c>
      <c r="D141" s="1618"/>
      <c r="E141" s="1617"/>
    </row>
    <row r="142" spans="1:5" ht="16.5" customHeight="1">
      <c r="A142" s="1613"/>
      <c r="B142" s="1614" t="s">
        <v>1568</v>
      </c>
      <c r="C142" s="1622" t="s">
        <v>2015</v>
      </c>
      <c r="D142" s="1618"/>
      <c r="E142" s="1617"/>
    </row>
    <row r="143" spans="1:5" ht="16.5" customHeight="1">
      <c r="A143" s="1613"/>
      <c r="B143" s="1614" t="s">
        <v>1570</v>
      </c>
      <c r="C143" s="1622" t="s">
        <v>2016</v>
      </c>
      <c r="D143" s="1618"/>
      <c r="E143" s="1617"/>
    </row>
    <row r="144" spans="1:5" ht="16.5" customHeight="1">
      <c r="A144" s="1613"/>
      <c r="B144" s="1614" t="s">
        <v>1572</v>
      </c>
      <c r="C144" s="1622" t="s">
        <v>1575</v>
      </c>
      <c r="D144" s="1618"/>
      <c r="E144" s="1617"/>
    </row>
    <row r="145" spans="1:5" ht="16.5" customHeight="1">
      <c r="A145" s="1613"/>
      <c r="B145" s="1614" t="s">
        <v>1508</v>
      </c>
      <c r="C145" s="1620" t="s">
        <v>131</v>
      </c>
      <c r="D145" s="1618"/>
      <c r="E145" s="1617"/>
    </row>
    <row r="146" spans="1:5" ht="16.5" customHeight="1">
      <c r="A146" s="1613">
        <v>267</v>
      </c>
      <c r="B146" s="1614"/>
      <c r="C146" s="1615" t="s">
        <v>1585</v>
      </c>
      <c r="D146" s="1618"/>
      <c r="E146" s="1617"/>
    </row>
    <row r="147" spans="1:5" ht="16.5" customHeight="1">
      <c r="A147" s="1613">
        <v>268</v>
      </c>
      <c r="B147" s="1614"/>
      <c r="C147" s="1615" t="s">
        <v>1110</v>
      </c>
      <c r="D147" s="1618"/>
      <c r="E147" s="1617"/>
    </row>
    <row r="148" spans="1:5" ht="16.5" customHeight="1" thickBot="1">
      <c r="A148" s="1613">
        <v>269</v>
      </c>
      <c r="B148" s="1614"/>
      <c r="C148" s="1615" t="s">
        <v>1576</v>
      </c>
      <c r="D148" s="1618"/>
      <c r="E148" s="1617"/>
    </row>
    <row r="149" spans="1:5" ht="16.5" customHeight="1" thickBot="1">
      <c r="A149" s="1603">
        <v>27</v>
      </c>
      <c r="B149" s="1604"/>
      <c r="C149" s="1605" t="s">
        <v>1586</v>
      </c>
      <c r="D149" s="1606">
        <f>SUM(D150:D154)</f>
        <v>0</v>
      </c>
      <c r="E149" s="1607"/>
    </row>
    <row r="150" spans="1:5" ht="16.5" customHeight="1">
      <c r="A150" s="1613">
        <v>271</v>
      </c>
      <c r="B150" s="1614"/>
      <c r="C150" s="1615" t="s">
        <v>1587</v>
      </c>
      <c r="D150" s="1618"/>
      <c r="E150" s="1617"/>
    </row>
    <row r="151" spans="1:5" ht="16.5" customHeight="1">
      <c r="A151" s="1613">
        <v>272</v>
      </c>
      <c r="B151" s="1614"/>
      <c r="C151" s="1615" t="s">
        <v>1588</v>
      </c>
      <c r="D151" s="1618"/>
      <c r="E151" s="1617"/>
    </row>
    <row r="152" spans="1:5" ht="16.5" customHeight="1">
      <c r="A152" s="1613">
        <v>277</v>
      </c>
      <c r="B152" s="1614"/>
      <c r="C152" s="1615" t="s">
        <v>1589</v>
      </c>
      <c r="D152" s="1618"/>
      <c r="E152" s="1617"/>
    </row>
    <row r="153" spans="1:5" ht="16.5" customHeight="1">
      <c r="A153" s="1613">
        <v>278</v>
      </c>
      <c r="B153" s="1614"/>
      <c r="C153" s="1615" t="s">
        <v>1590</v>
      </c>
      <c r="D153" s="1618"/>
      <c r="E153" s="1617"/>
    </row>
    <row r="154" spans="1:5" ht="16.5" customHeight="1" thickBot="1">
      <c r="A154" s="1613">
        <v>279</v>
      </c>
      <c r="B154" s="1614"/>
      <c r="C154" s="1615" t="s">
        <v>1576</v>
      </c>
      <c r="D154" s="1618"/>
      <c r="E154" s="1617"/>
    </row>
    <row r="155" spans="1:5" ht="16.5" customHeight="1" thickBot="1">
      <c r="A155" s="1603">
        <v>28</v>
      </c>
      <c r="B155" s="1604"/>
      <c r="C155" s="1605" t="s">
        <v>1591</v>
      </c>
      <c r="D155" s="1606">
        <f>SUM(D156:D157)</f>
        <v>0</v>
      </c>
      <c r="E155" s="1607"/>
    </row>
    <row r="156" spans="1:5" ht="16.5" customHeight="1">
      <c r="A156" s="1613">
        <v>280</v>
      </c>
      <c r="B156" s="1614"/>
      <c r="C156" s="1615" t="s">
        <v>1592</v>
      </c>
      <c r="D156" s="1618"/>
      <c r="E156" s="1617"/>
    </row>
    <row r="157" spans="1:5" ht="16.5" customHeight="1" thickBot="1">
      <c r="A157" s="1613">
        <v>281</v>
      </c>
      <c r="B157" s="1614"/>
      <c r="C157" s="1615" t="s">
        <v>1534</v>
      </c>
      <c r="D157" s="1618"/>
      <c r="E157" s="1617"/>
    </row>
    <row r="158" spans="1:5" ht="16.5" customHeight="1" thickBot="1">
      <c r="A158" s="1603">
        <v>29</v>
      </c>
      <c r="B158" s="1604"/>
      <c r="C158" s="1605" t="s">
        <v>1593</v>
      </c>
      <c r="D158" s="1606">
        <f>SUM(D159:D165)</f>
        <v>0</v>
      </c>
      <c r="E158" s="1607"/>
    </row>
    <row r="159" spans="1:5" ht="16.5" customHeight="1">
      <c r="A159" s="1613">
        <v>291</v>
      </c>
      <c r="B159" s="1614"/>
      <c r="C159" s="1615" t="s">
        <v>1113</v>
      </c>
      <c r="D159" s="1618"/>
      <c r="E159" s="1617"/>
    </row>
    <row r="160" spans="1:5" ht="16.5" customHeight="1">
      <c r="A160" s="1613">
        <v>292</v>
      </c>
      <c r="B160" s="1614"/>
      <c r="C160" s="1615" t="s">
        <v>1538</v>
      </c>
      <c r="D160" s="1618"/>
      <c r="E160" s="1617"/>
    </row>
    <row r="161" spans="1:5" ht="16.5" customHeight="1">
      <c r="A161" s="1613">
        <v>293</v>
      </c>
      <c r="B161" s="1614"/>
      <c r="C161" s="1615" t="s">
        <v>1594</v>
      </c>
      <c r="D161" s="1618"/>
      <c r="E161" s="1617"/>
    </row>
    <row r="162" spans="1:5" ht="16.5" customHeight="1">
      <c r="A162" s="1613">
        <v>294</v>
      </c>
      <c r="B162" s="1614"/>
      <c r="C162" s="1615" t="s">
        <v>1595</v>
      </c>
      <c r="D162" s="1618"/>
      <c r="E162" s="1617"/>
    </row>
    <row r="163" spans="1:5" ht="16.5" customHeight="1">
      <c r="A163" s="1613">
        <v>297</v>
      </c>
      <c r="B163" s="1614"/>
      <c r="C163" s="1615" t="s">
        <v>1596</v>
      </c>
      <c r="D163" s="1618"/>
      <c r="E163" s="1617"/>
    </row>
    <row r="164" spans="1:5" ht="16.5" customHeight="1">
      <c r="A164" s="1613">
        <v>298</v>
      </c>
      <c r="B164" s="1614"/>
      <c r="C164" s="1615" t="s">
        <v>1530</v>
      </c>
      <c r="D164" s="1618"/>
      <c r="E164" s="1617"/>
    </row>
    <row r="165" spans="1:5" ht="16.5" customHeight="1" thickBot="1">
      <c r="A165" s="1613">
        <v>299</v>
      </c>
      <c r="B165" s="1614"/>
      <c r="C165" s="1615" t="s">
        <v>1597</v>
      </c>
      <c r="D165" s="1618"/>
      <c r="E165" s="1617"/>
    </row>
    <row r="166" spans="1:5" ht="16.5" customHeight="1" thickBot="1">
      <c r="A166" s="1599">
        <v>3</v>
      </c>
      <c r="B166" s="1600"/>
      <c r="C166" s="1517" t="s">
        <v>1114</v>
      </c>
      <c r="D166" s="1601">
        <f>SUM(D167,D175,D185,D192,D195,D200,D206,D209)</f>
        <v>0</v>
      </c>
      <c r="E166" s="1602"/>
    </row>
    <row r="167" spans="1:5" ht="16.5" customHeight="1" thickBot="1">
      <c r="A167" s="1603">
        <v>30</v>
      </c>
      <c r="B167" s="1604"/>
      <c r="C167" s="1605" t="s">
        <v>1598</v>
      </c>
      <c r="D167" s="1606">
        <f>SUM(D168:D174)</f>
        <v>0</v>
      </c>
      <c r="E167" s="1607"/>
    </row>
    <row r="168" spans="1:5" ht="16.5" customHeight="1">
      <c r="A168" s="1613">
        <v>300</v>
      </c>
      <c r="B168" s="1614"/>
      <c r="C168" s="1615" t="s">
        <v>1599</v>
      </c>
      <c r="D168" s="1618"/>
      <c r="E168" s="1617"/>
    </row>
    <row r="169" spans="1:5" ht="16.5" customHeight="1">
      <c r="A169" s="1613">
        <v>303</v>
      </c>
      <c r="B169" s="1614"/>
      <c r="C169" s="1615" t="s">
        <v>1600</v>
      </c>
      <c r="D169" s="1618"/>
      <c r="E169" s="1617"/>
    </row>
    <row r="170" spans="1:5" ht="16.5" customHeight="1">
      <c r="A170" s="1613">
        <v>304</v>
      </c>
      <c r="B170" s="1614"/>
      <c r="C170" s="1615" t="s">
        <v>1601</v>
      </c>
      <c r="D170" s="1618"/>
      <c r="E170" s="1617"/>
    </row>
    <row r="171" spans="1:5" ht="16.5" customHeight="1">
      <c r="A171" s="1613">
        <v>305</v>
      </c>
      <c r="B171" s="1614"/>
      <c r="C171" s="1615" t="s">
        <v>1602</v>
      </c>
      <c r="D171" s="1618"/>
      <c r="E171" s="1617"/>
    </row>
    <row r="172" spans="1:5" ht="16.5" customHeight="1">
      <c r="A172" s="1613">
        <v>306</v>
      </c>
      <c r="B172" s="1614"/>
      <c r="C172" s="1615" t="s">
        <v>1603</v>
      </c>
      <c r="D172" s="1618"/>
      <c r="E172" s="1617"/>
    </row>
    <row r="173" spans="1:5" ht="16.5" customHeight="1">
      <c r="A173" s="1613">
        <v>308</v>
      </c>
      <c r="B173" s="1614"/>
      <c r="C173" s="1615" t="s">
        <v>1604</v>
      </c>
      <c r="D173" s="1618"/>
      <c r="E173" s="1617"/>
    </row>
    <row r="174" spans="1:5" ht="16.5" customHeight="1" thickBot="1">
      <c r="A174" s="1613">
        <v>309</v>
      </c>
      <c r="B174" s="1614"/>
      <c r="C174" s="1615" t="s">
        <v>1605</v>
      </c>
      <c r="D174" s="1618"/>
      <c r="E174" s="1617"/>
    </row>
    <row r="175" spans="1:5" ht="16.5" customHeight="1" thickBot="1">
      <c r="A175" s="1603">
        <v>32</v>
      </c>
      <c r="B175" s="1604"/>
      <c r="C175" s="1605" t="s">
        <v>1606</v>
      </c>
      <c r="D175" s="1606">
        <f>SUM(D176,D181:D184)</f>
        <v>0</v>
      </c>
      <c r="E175" s="1607"/>
    </row>
    <row r="176" spans="1:5" ht="16.5" customHeight="1">
      <c r="A176" s="1613">
        <v>320</v>
      </c>
      <c r="B176" s="1614"/>
      <c r="C176" s="1615" t="s">
        <v>1607</v>
      </c>
      <c r="D176" s="1618">
        <f>SUM(D177:D180)</f>
        <v>0</v>
      </c>
      <c r="E176" s="1617"/>
    </row>
    <row r="177" spans="1:5" ht="16.5" customHeight="1">
      <c r="A177" s="1613"/>
      <c r="B177" s="1614" t="s">
        <v>1506</v>
      </c>
      <c r="C177" s="1620" t="s">
        <v>186</v>
      </c>
      <c r="D177" s="1618"/>
      <c r="E177" s="1617"/>
    </row>
    <row r="178" spans="1:5" ht="16.5" customHeight="1">
      <c r="A178" s="1613"/>
      <c r="B178" s="1614" t="s">
        <v>1508</v>
      </c>
      <c r="C178" s="1620" t="s">
        <v>188</v>
      </c>
      <c r="D178" s="1618"/>
      <c r="E178" s="1617"/>
    </row>
    <row r="179" spans="1:5" ht="16.5" customHeight="1">
      <c r="A179" s="1613"/>
      <c r="B179" s="1614" t="s">
        <v>1518</v>
      </c>
      <c r="C179" s="1620" t="s">
        <v>2556</v>
      </c>
      <c r="D179" s="1618"/>
      <c r="E179" s="1617"/>
    </row>
    <row r="180" spans="1:5" ht="16.5" customHeight="1">
      <c r="A180" s="1613"/>
      <c r="B180" s="1614" t="s">
        <v>1520</v>
      </c>
      <c r="C180" s="1620" t="s">
        <v>1115</v>
      </c>
      <c r="D180" s="1618"/>
      <c r="E180" s="1617"/>
    </row>
    <row r="181" spans="1:5" ht="16.5" customHeight="1">
      <c r="A181" s="1613">
        <v>321</v>
      </c>
      <c r="B181" s="1614"/>
      <c r="C181" s="1615" t="s">
        <v>1608</v>
      </c>
      <c r="D181" s="1618"/>
      <c r="E181" s="1617"/>
    </row>
    <row r="182" spans="1:5" ht="16.5" customHeight="1">
      <c r="A182" s="1613">
        <v>322</v>
      </c>
      <c r="B182" s="1614"/>
      <c r="C182" s="1615" t="s">
        <v>1609</v>
      </c>
      <c r="D182" s="1618"/>
      <c r="E182" s="1617"/>
    </row>
    <row r="183" spans="1:5" ht="16.5" customHeight="1">
      <c r="A183" s="1613">
        <v>326</v>
      </c>
      <c r="B183" s="1614"/>
      <c r="C183" s="1615" t="s">
        <v>1610</v>
      </c>
      <c r="D183" s="1618"/>
      <c r="E183" s="1617"/>
    </row>
    <row r="184" spans="1:5" ht="16.5" customHeight="1" thickBot="1">
      <c r="A184" s="1613">
        <v>329</v>
      </c>
      <c r="B184" s="1614"/>
      <c r="C184" s="1615" t="s">
        <v>1611</v>
      </c>
      <c r="D184" s="1618"/>
      <c r="E184" s="1617"/>
    </row>
    <row r="185" spans="1:5" ht="16.5" customHeight="1" thickBot="1">
      <c r="A185" s="1603">
        <v>33</v>
      </c>
      <c r="B185" s="1604"/>
      <c r="C185" s="1605" t="s">
        <v>1612</v>
      </c>
      <c r="D185" s="1606">
        <f>SUM(D186:D191)</f>
        <v>0</v>
      </c>
      <c r="E185" s="1607"/>
    </row>
    <row r="186" spans="1:5" ht="16.5" customHeight="1">
      <c r="A186" s="1613">
        <v>331</v>
      </c>
      <c r="B186" s="1614"/>
      <c r="C186" s="1615" t="s">
        <v>1613</v>
      </c>
      <c r="D186" s="1618"/>
      <c r="E186" s="1617"/>
    </row>
    <row r="187" spans="1:5" ht="16.5" customHeight="1">
      <c r="A187" s="1613">
        <v>332</v>
      </c>
      <c r="B187" s="1614"/>
      <c r="C187" s="1615" t="s">
        <v>1614</v>
      </c>
      <c r="D187" s="1618"/>
      <c r="E187" s="1617"/>
    </row>
    <row r="188" spans="1:5" ht="16.5" customHeight="1">
      <c r="A188" s="1613">
        <v>333</v>
      </c>
      <c r="B188" s="1614"/>
      <c r="C188" s="1615" t="s">
        <v>1615</v>
      </c>
      <c r="D188" s="1618"/>
      <c r="E188" s="1617"/>
    </row>
    <row r="189" spans="1:5" ht="16.5" customHeight="1">
      <c r="A189" s="1613">
        <v>335</v>
      </c>
      <c r="B189" s="1614"/>
      <c r="C189" s="1615" t="s">
        <v>1616</v>
      </c>
      <c r="D189" s="1618"/>
      <c r="E189" s="1617"/>
    </row>
    <row r="190" spans="1:5" ht="16.5" customHeight="1">
      <c r="A190" s="1613">
        <v>336</v>
      </c>
      <c r="B190" s="1614"/>
      <c r="C190" s="1615" t="s">
        <v>1617</v>
      </c>
      <c r="D190" s="1618"/>
      <c r="E190" s="1617"/>
    </row>
    <row r="191" spans="1:5" ht="16.5" customHeight="1" thickBot="1">
      <c r="A191" s="1613">
        <v>337</v>
      </c>
      <c r="B191" s="1614"/>
      <c r="C191" s="1615" t="s">
        <v>1618</v>
      </c>
      <c r="D191" s="1618"/>
      <c r="E191" s="1617"/>
    </row>
    <row r="192" spans="1:5" ht="16.5" customHeight="1" thickBot="1">
      <c r="A192" s="1603">
        <v>34</v>
      </c>
      <c r="B192" s="1604"/>
      <c r="C192" s="1605" t="s">
        <v>1619</v>
      </c>
      <c r="D192" s="1606">
        <f>SUM(D193:D194)</f>
        <v>0</v>
      </c>
      <c r="E192" s="1607"/>
    </row>
    <row r="193" spans="1:5" ht="16.5" customHeight="1">
      <c r="A193" s="1613">
        <v>340</v>
      </c>
      <c r="B193" s="1614"/>
      <c r="C193" s="1615" t="s">
        <v>1620</v>
      </c>
      <c r="D193" s="1618"/>
      <c r="E193" s="1617"/>
    </row>
    <row r="194" spans="1:5" ht="16.5" customHeight="1" thickBot="1">
      <c r="A194" s="1613">
        <v>349</v>
      </c>
      <c r="B194" s="1614"/>
      <c r="C194" s="1615" t="s">
        <v>1621</v>
      </c>
      <c r="D194" s="1618"/>
      <c r="E194" s="1617"/>
    </row>
    <row r="195" spans="1:5" ht="16.5" customHeight="1" thickBot="1">
      <c r="A195" s="1603">
        <v>36</v>
      </c>
      <c r="B195" s="1604"/>
      <c r="C195" s="1605" t="s">
        <v>1622</v>
      </c>
      <c r="D195" s="1606">
        <f>SUM(D196:D199)</f>
        <v>0</v>
      </c>
      <c r="E195" s="1607"/>
    </row>
    <row r="196" spans="1:5" ht="16.5" customHeight="1">
      <c r="A196" s="1613">
        <v>360</v>
      </c>
      <c r="B196" s="1614"/>
      <c r="C196" s="1615" t="s">
        <v>1623</v>
      </c>
      <c r="D196" s="1618"/>
      <c r="E196" s="1617"/>
    </row>
    <row r="197" spans="1:5" ht="16.5" customHeight="1">
      <c r="A197" s="1613">
        <v>361</v>
      </c>
      <c r="B197" s="1614"/>
      <c r="C197" s="1615" t="s">
        <v>1624</v>
      </c>
      <c r="D197" s="1618"/>
      <c r="E197" s="1617"/>
    </row>
    <row r="198" spans="1:5" ht="16.5" customHeight="1">
      <c r="A198" s="1613">
        <v>368</v>
      </c>
      <c r="B198" s="1614"/>
      <c r="C198" s="1615" t="s">
        <v>1625</v>
      </c>
      <c r="D198" s="1618"/>
      <c r="E198" s="1617"/>
    </row>
    <row r="199" spans="1:5" ht="16.5" customHeight="1" thickBot="1">
      <c r="A199" s="1613">
        <v>369</v>
      </c>
      <c r="B199" s="1614"/>
      <c r="C199" s="1615" t="s">
        <v>1626</v>
      </c>
      <c r="D199" s="1618"/>
      <c r="E199" s="1617"/>
    </row>
    <row r="200" spans="1:5" ht="16.5" customHeight="1" thickBot="1">
      <c r="A200" s="1603">
        <v>37</v>
      </c>
      <c r="B200" s="1604"/>
      <c r="C200" s="1605" t="s">
        <v>1627</v>
      </c>
      <c r="D200" s="1606">
        <f>SUM(D201:D205)</f>
        <v>0</v>
      </c>
      <c r="E200" s="1607"/>
    </row>
    <row r="201" spans="1:5" ht="16.5" customHeight="1">
      <c r="A201" s="1613">
        <v>370</v>
      </c>
      <c r="B201" s="1614"/>
      <c r="C201" s="1615" t="s">
        <v>1628</v>
      </c>
      <c r="D201" s="1618"/>
      <c r="E201" s="1617"/>
    </row>
    <row r="202" spans="1:5" ht="16.5" customHeight="1">
      <c r="A202" s="1613">
        <v>371</v>
      </c>
      <c r="B202" s="1614"/>
      <c r="C202" s="1615" t="s">
        <v>1629</v>
      </c>
      <c r="D202" s="1618"/>
      <c r="E202" s="1617"/>
    </row>
    <row r="203" spans="1:5" ht="16.5" customHeight="1">
      <c r="A203" s="1613">
        <v>372</v>
      </c>
      <c r="B203" s="1614"/>
      <c r="C203" s="1615" t="s">
        <v>1630</v>
      </c>
      <c r="D203" s="1618"/>
      <c r="E203" s="1617"/>
    </row>
    <row r="204" spans="1:5" ht="16.5" customHeight="1">
      <c r="A204" s="1613">
        <v>373</v>
      </c>
      <c r="B204" s="1614"/>
      <c r="C204" s="1615" t="s">
        <v>1631</v>
      </c>
      <c r="D204" s="1618"/>
      <c r="E204" s="1617"/>
    </row>
    <row r="205" spans="1:5" ht="16.5" customHeight="1" thickBot="1">
      <c r="A205" s="1613">
        <v>379</v>
      </c>
      <c r="B205" s="1614"/>
      <c r="C205" s="1615" t="s">
        <v>1632</v>
      </c>
      <c r="D205" s="1618"/>
      <c r="E205" s="1617"/>
    </row>
    <row r="206" spans="1:5" ht="16.5" customHeight="1" thickBot="1">
      <c r="A206" s="1603">
        <v>38</v>
      </c>
      <c r="B206" s="1604"/>
      <c r="C206" s="1605" t="s">
        <v>1633</v>
      </c>
      <c r="D206" s="1606">
        <f>SUM(D207:D208)</f>
        <v>0</v>
      </c>
      <c r="E206" s="1607"/>
    </row>
    <row r="207" spans="1:5" ht="16.5" customHeight="1">
      <c r="A207" s="1613">
        <v>380</v>
      </c>
      <c r="B207" s="1614"/>
      <c r="C207" s="1615" t="s">
        <v>1634</v>
      </c>
      <c r="D207" s="1618"/>
      <c r="E207" s="1617"/>
    </row>
    <row r="208" spans="1:5" ht="16.5" customHeight="1" thickBot="1">
      <c r="A208" s="1613">
        <v>381</v>
      </c>
      <c r="B208" s="1614"/>
      <c r="C208" s="1615" t="s">
        <v>1635</v>
      </c>
      <c r="D208" s="1618"/>
      <c r="E208" s="1617"/>
    </row>
    <row r="209" spans="1:5" ht="16.5" customHeight="1" thickBot="1">
      <c r="A209" s="1603">
        <v>39</v>
      </c>
      <c r="B209" s="1604"/>
      <c r="C209" s="1605" t="s">
        <v>1636</v>
      </c>
      <c r="D209" s="1606">
        <f>SUM(D210:D213)</f>
        <v>0</v>
      </c>
      <c r="E209" s="1607"/>
    </row>
    <row r="210" spans="1:5" ht="16.5" customHeight="1">
      <c r="A210" s="1613">
        <v>391</v>
      </c>
      <c r="B210" s="1614"/>
      <c r="C210" s="1615" t="s">
        <v>1637</v>
      </c>
      <c r="D210" s="1618"/>
      <c r="E210" s="1617"/>
    </row>
    <row r="211" spans="1:5" ht="16.5" customHeight="1">
      <c r="A211" s="1613">
        <v>392</v>
      </c>
      <c r="B211" s="1614"/>
      <c r="C211" s="1615" t="s">
        <v>1638</v>
      </c>
      <c r="D211" s="1618"/>
      <c r="E211" s="1617"/>
    </row>
    <row r="212" spans="1:5" ht="16.5" customHeight="1">
      <c r="A212" s="1613">
        <v>398</v>
      </c>
      <c r="B212" s="1614"/>
      <c r="C212" s="1615" t="s">
        <v>2017</v>
      </c>
      <c r="D212" s="1618"/>
      <c r="E212" s="1617"/>
    </row>
    <row r="213" spans="1:5" ht="16.5" customHeight="1" thickBot="1">
      <c r="A213" s="1613">
        <v>399</v>
      </c>
      <c r="B213" s="1614"/>
      <c r="C213" s="1615" t="s">
        <v>1640</v>
      </c>
      <c r="D213" s="1618"/>
      <c r="E213" s="1617"/>
    </row>
    <row r="214" spans="1:5" ht="16.5" customHeight="1" thickBot="1">
      <c r="A214" s="1599">
        <v>4</v>
      </c>
      <c r="B214" s="1600"/>
      <c r="C214" s="1517" t="s">
        <v>1116</v>
      </c>
      <c r="D214" s="1601">
        <f>SUM(D215,D221,D227,D234,D237,D240,D243)</f>
        <v>0</v>
      </c>
      <c r="E214" s="1602"/>
    </row>
    <row r="215" spans="1:5" ht="16.5" customHeight="1" thickBot="1">
      <c r="A215" s="1603">
        <v>40</v>
      </c>
      <c r="B215" s="1604"/>
      <c r="C215" s="1605" t="s">
        <v>1598</v>
      </c>
      <c r="D215" s="1606">
        <f>SUM(D216:D220)</f>
        <v>0</v>
      </c>
      <c r="E215" s="1607"/>
    </row>
    <row r="216" spans="1:5" ht="16.5" customHeight="1">
      <c r="A216" s="1613">
        <v>400</v>
      </c>
      <c r="B216" s="1614"/>
      <c r="C216" s="1615" t="s">
        <v>1599</v>
      </c>
      <c r="D216" s="1618"/>
      <c r="E216" s="1617"/>
    </row>
    <row r="217" spans="1:5" ht="16.5" customHeight="1">
      <c r="A217" s="1613">
        <v>405</v>
      </c>
      <c r="B217" s="1614"/>
      <c r="C217" s="1615" t="s">
        <v>1641</v>
      </c>
      <c r="D217" s="1618"/>
      <c r="E217" s="1617"/>
    </row>
    <row r="218" spans="1:5" ht="16.5" customHeight="1">
      <c r="A218" s="1613">
        <v>407</v>
      </c>
      <c r="B218" s="1614"/>
      <c r="C218" s="1615" t="s">
        <v>1603</v>
      </c>
      <c r="D218" s="1618"/>
      <c r="E218" s="1617"/>
    </row>
    <row r="219" spans="1:5" ht="16.5" customHeight="1">
      <c r="A219" s="1613">
        <v>408</v>
      </c>
      <c r="B219" s="1614"/>
      <c r="C219" s="1615" t="s">
        <v>1604</v>
      </c>
      <c r="D219" s="1618"/>
      <c r="E219" s="1617"/>
    </row>
    <row r="220" spans="1:5" ht="16.5" customHeight="1" thickBot="1">
      <c r="A220" s="1613">
        <v>409</v>
      </c>
      <c r="B220" s="1614"/>
      <c r="C220" s="1615" t="s">
        <v>1605</v>
      </c>
      <c r="D220" s="1618"/>
      <c r="E220" s="1617"/>
    </row>
    <row r="221" spans="1:5" ht="16.5" customHeight="1" thickBot="1">
      <c r="A221" s="1603">
        <v>42</v>
      </c>
      <c r="B221" s="1604"/>
      <c r="C221" s="1605" t="s">
        <v>1606</v>
      </c>
      <c r="D221" s="1606">
        <f>SUM(D222:D226)</f>
        <v>0</v>
      </c>
      <c r="E221" s="1607"/>
    </row>
    <row r="222" spans="1:5" ht="16.5" customHeight="1">
      <c r="A222" s="1613">
        <v>420</v>
      </c>
      <c r="B222" s="1614"/>
      <c r="C222" s="1615" t="s">
        <v>1642</v>
      </c>
      <c r="D222" s="1618"/>
      <c r="E222" s="1617"/>
    </row>
    <row r="223" spans="1:5" ht="16.5" customHeight="1">
      <c r="A223" s="1613">
        <v>421</v>
      </c>
      <c r="B223" s="1614"/>
      <c r="C223" s="1615" t="s">
        <v>1608</v>
      </c>
      <c r="D223" s="1618"/>
      <c r="E223" s="1617"/>
    </row>
    <row r="224" spans="1:5" ht="16.5" customHeight="1">
      <c r="A224" s="1613">
        <v>422</v>
      </c>
      <c r="B224" s="1614"/>
      <c r="C224" s="1615" t="s">
        <v>1609</v>
      </c>
      <c r="D224" s="1618"/>
      <c r="E224" s="1617"/>
    </row>
    <row r="225" spans="1:5" ht="16.5" customHeight="1">
      <c r="A225" s="1613">
        <v>426</v>
      </c>
      <c r="B225" s="1614"/>
      <c r="C225" s="1615" t="s">
        <v>1610</v>
      </c>
      <c r="D225" s="1618"/>
      <c r="E225" s="1617"/>
    </row>
    <row r="226" spans="1:5" ht="16.5" customHeight="1" thickBot="1">
      <c r="A226" s="1613">
        <v>429</v>
      </c>
      <c r="B226" s="1614"/>
      <c r="C226" s="1615" t="s">
        <v>1611</v>
      </c>
      <c r="D226" s="1618"/>
      <c r="E226" s="1617"/>
    </row>
    <row r="227" spans="1:5" ht="16.5" customHeight="1" thickBot="1">
      <c r="A227" s="1603">
        <v>43</v>
      </c>
      <c r="B227" s="1604"/>
      <c r="C227" s="1605" t="s">
        <v>1612</v>
      </c>
      <c r="D227" s="1606">
        <f>SUM(D228:D233)</f>
        <v>0</v>
      </c>
      <c r="E227" s="1607"/>
    </row>
    <row r="228" spans="1:5" ht="16.5" customHeight="1">
      <c r="A228" s="1613">
        <v>431</v>
      </c>
      <c r="B228" s="1614"/>
      <c r="C228" s="1615" t="s">
        <v>1613</v>
      </c>
      <c r="D228" s="1618"/>
      <c r="E228" s="1617"/>
    </row>
    <row r="229" spans="1:5" ht="16.5" customHeight="1">
      <c r="A229" s="1613">
        <v>432</v>
      </c>
      <c r="B229" s="1614"/>
      <c r="C229" s="1615" t="s">
        <v>1614</v>
      </c>
      <c r="D229" s="1618"/>
      <c r="E229" s="1617"/>
    </row>
    <row r="230" spans="1:5" ht="16.5" customHeight="1">
      <c r="A230" s="1613">
        <v>433</v>
      </c>
      <c r="B230" s="1614"/>
      <c r="C230" s="1615" t="s">
        <v>1615</v>
      </c>
      <c r="D230" s="1618"/>
      <c r="E230" s="1617"/>
    </row>
    <row r="231" spans="1:5" ht="16.5" customHeight="1">
      <c r="A231" s="1613">
        <v>436</v>
      </c>
      <c r="B231" s="1614"/>
      <c r="C231" s="1615" t="s">
        <v>1617</v>
      </c>
      <c r="D231" s="1618"/>
      <c r="E231" s="1617"/>
    </row>
    <row r="232" spans="1:5" ht="16.5" customHeight="1">
      <c r="A232" s="1613">
        <v>437</v>
      </c>
      <c r="B232" s="1614"/>
      <c r="C232" s="1615" t="s">
        <v>1643</v>
      </c>
      <c r="D232" s="1618"/>
      <c r="E232" s="1617"/>
    </row>
    <row r="233" spans="1:5" ht="16.5" customHeight="1" thickBot="1">
      <c r="A233" s="1613">
        <v>438</v>
      </c>
      <c r="B233" s="1614"/>
      <c r="C233" s="1615" t="s">
        <v>1644</v>
      </c>
      <c r="D233" s="1618"/>
      <c r="E233" s="1617"/>
    </row>
    <row r="234" spans="1:5" ht="16.5" customHeight="1" thickBot="1">
      <c r="A234" s="1603">
        <v>44</v>
      </c>
      <c r="B234" s="1604"/>
      <c r="C234" s="1605" t="s">
        <v>1619</v>
      </c>
      <c r="D234" s="1606">
        <f>SUM(D235:D236)</f>
        <v>0</v>
      </c>
      <c r="E234" s="1607"/>
    </row>
    <row r="235" spans="1:5" ht="16.5" customHeight="1">
      <c r="A235" s="1613">
        <v>440</v>
      </c>
      <c r="B235" s="1614"/>
      <c r="C235" s="1615" t="s">
        <v>1620</v>
      </c>
      <c r="D235" s="1618"/>
      <c r="E235" s="1617"/>
    </row>
    <row r="236" spans="1:5" ht="16.5" customHeight="1" thickBot="1">
      <c r="A236" s="1613">
        <v>449</v>
      </c>
      <c r="B236" s="1614"/>
      <c r="C236" s="1615" t="s">
        <v>1621</v>
      </c>
      <c r="D236" s="1618"/>
      <c r="E236" s="1617"/>
    </row>
    <row r="237" spans="1:5" ht="16.5" customHeight="1" thickBot="1">
      <c r="A237" s="1603">
        <v>47</v>
      </c>
      <c r="B237" s="1604"/>
      <c r="C237" s="1605" t="s">
        <v>1627</v>
      </c>
      <c r="D237" s="1606">
        <f>SUM(D238:D239)</f>
        <v>0</v>
      </c>
      <c r="E237" s="1607"/>
    </row>
    <row r="238" spans="1:5" ht="16.5" customHeight="1">
      <c r="A238" s="1613">
        <v>472</v>
      </c>
      <c r="B238" s="1614"/>
      <c r="C238" s="1615" t="s">
        <v>1630</v>
      </c>
      <c r="D238" s="1618"/>
      <c r="E238" s="1617"/>
    </row>
    <row r="239" spans="1:5" ht="16.5" customHeight="1" thickBot="1">
      <c r="A239" s="1613">
        <v>479</v>
      </c>
      <c r="B239" s="1614"/>
      <c r="C239" s="1615" t="s">
        <v>1645</v>
      </c>
      <c r="D239" s="1618"/>
      <c r="E239" s="1617"/>
    </row>
    <row r="240" spans="1:5" ht="16.5" customHeight="1" thickBot="1">
      <c r="A240" s="1603">
        <v>48</v>
      </c>
      <c r="B240" s="1604"/>
      <c r="C240" s="1605" t="s">
        <v>1646</v>
      </c>
      <c r="D240" s="1606">
        <f>SUM(D241:D242)</f>
        <v>0</v>
      </c>
      <c r="E240" s="1607"/>
    </row>
    <row r="241" spans="1:5" ht="16.5" customHeight="1">
      <c r="A241" s="1613">
        <v>480</v>
      </c>
      <c r="B241" s="1614"/>
      <c r="C241" s="1615" t="s">
        <v>1647</v>
      </c>
      <c r="D241" s="1618"/>
      <c r="E241" s="1617"/>
    </row>
    <row r="242" spans="1:5" ht="16.5" customHeight="1" thickBot="1">
      <c r="A242" s="1613">
        <v>481</v>
      </c>
      <c r="B242" s="1614"/>
      <c r="C242" s="1615" t="s">
        <v>1648</v>
      </c>
      <c r="D242" s="1618"/>
      <c r="E242" s="1617"/>
    </row>
    <row r="243" spans="1:5" ht="16.5" customHeight="1" thickBot="1">
      <c r="A243" s="1603">
        <v>49</v>
      </c>
      <c r="B243" s="1604"/>
      <c r="C243" s="1605" t="s">
        <v>1649</v>
      </c>
      <c r="D243" s="1606">
        <f>SUM(D244:D245)</f>
        <v>0</v>
      </c>
      <c r="E243" s="1607"/>
    </row>
    <row r="244" spans="1:5" ht="16.5" customHeight="1">
      <c r="A244" s="1613">
        <v>492</v>
      </c>
      <c r="B244" s="1614"/>
      <c r="C244" s="1615" t="s">
        <v>1650</v>
      </c>
      <c r="D244" s="1618"/>
      <c r="E244" s="1617"/>
    </row>
    <row r="245" spans="1:5" ht="16.5" customHeight="1" thickBot="1">
      <c r="A245" s="1613">
        <v>499</v>
      </c>
      <c r="B245" s="1614"/>
      <c r="C245" s="1615" t="s">
        <v>1652</v>
      </c>
      <c r="D245" s="1618"/>
      <c r="E245" s="1617"/>
    </row>
    <row r="246" spans="1:5" ht="16.5" customHeight="1" thickBot="1">
      <c r="A246" s="1599">
        <v>5</v>
      </c>
      <c r="B246" s="1600"/>
      <c r="C246" s="1517" t="s">
        <v>1653</v>
      </c>
      <c r="D246" s="1601">
        <f>SUM(D247,D250,D255,D261,D263,D265)</f>
        <v>0</v>
      </c>
      <c r="E246" s="1602"/>
    </row>
    <row r="247" spans="1:5" ht="16.5" customHeight="1" thickBot="1">
      <c r="A247" s="1603">
        <v>50</v>
      </c>
      <c r="B247" s="1604"/>
      <c r="C247" s="1605" t="s">
        <v>1117</v>
      </c>
      <c r="D247" s="1606">
        <f>SUM(D248:D249)</f>
        <v>0</v>
      </c>
      <c r="E247" s="1607"/>
    </row>
    <row r="248" spans="1:5" ht="16.5" customHeight="1">
      <c r="A248" s="1613">
        <v>500</v>
      </c>
      <c r="B248" s="1614"/>
      <c r="C248" s="1615" t="s">
        <v>1654</v>
      </c>
      <c r="D248" s="1618"/>
      <c r="E248" s="1617"/>
    </row>
    <row r="249" spans="1:5" ht="16.5" customHeight="1" thickBot="1">
      <c r="A249" s="1613">
        <v>501</v>
      </c>
      <c r="B249" s="1614"/>
      <c r="C249" s="1615" t="s">
        <v>1655</v>
      </c>
      <c r="D249" s="1618"/>
      <c r="E249" s="1617"/>
    </row>
    <row r="250" spans="1:5" ht="16.5" customHeight="1" thickBot="1">
      <c r="A250" s="1603">
        <v>52</v>
      </c>
      <c r="B250" s="1604"/>
      <c r="C250" s="1605" t="s">
        <v>1656</v>
      </c>
      <c r="D250" s="1606">
        <f>SUM(D251:D254)</f>
        <v>0</v>
      </c>
      <c r="E250" s="1607"/>
    </row>
    <row r="251" spans="1:5" ht="16.5" customHeight="1">
      <c r="A251" s="1613">
        <v>520</v>
      </c>
      <c r="B251" s="1614"/>
      <c r="C251" s="1615" t="s">
        <v>1657</v>
      </c>
      <c r="D251" s="1618"/>
      <c r="E251" s="1617"/>
    </row>
    <row r="252" spans="1:5" ht="16.5" customHeight="1">
      <c r="A252" s="1613">
        <v>521</v>
      </c>
      <c r="B252" s="1614"/>
      <c r="C252" s="1615" t="s">
        <v>1658</v>
      </c>
      <c r="D252" s="1618"/>
      <c r="E252" s="1617"/>
    </row>
    <row r="253" spans="1:5" ht="16.5" customHeight="1">
      <c r="A253" s="1613">
        <v>523</v>
      </c>
      <c r="B253" s="1614"/>
      <c r="C253" s="1615" t="s">
        <v>1659</v>
      </c>
      <c r="D253" s="1618"/>
      <c r="E253" s="1617"/>
    </row>
    <row r="254" spans="1:5" ht="16.5" customHeight="1" thickBot="1">
      <c r="A254" s="1613">
        <v>529</v>
      </c>
      <c r="B254" s="1614"/>
      <c r="C254" s="1615" t="s">
        <v>1660</v>
      </c>
      <c r="D254" s="1618"/>
      <c r="E254" s="1617"/>
    </row>
    <row r="255" spans="1:5" ht="16.5" customHeight="1" thickBot="1">
      <c r="A255" s="1603">
        <v>54</v>
      </c>
      <c r="B255" s="1604"/>
      <c r="C255" s="1605" t="s">
        <v>1661</v>
      </c>
      <c r="D255" s="1606">
        <f>SUM(D256:D260)</f>
        <v>0</v>
      </c>
      <c r="E255" s="1607"/>
    </row>
    <row r="256" spans="1:5" ht="16.5" customHeight="1">
      <c r="A256" s="1613">
        <v>540</v>
      </c>
      <c r="B256" s="1614"/>
      <c r="C256" s="1615" t="s">
        <v>1662</v>
      </c>
      <c r="D256" s="1618"/>
      <c r="E256" s="1617"/>
    </row>
    <row r="257" spans="1:5" ht="16.5" customHeight="1">
      <c r="A257" s="1613">
        <v>541</v>
      </c>
      <c r="B257" s="1614"/>
      <c r="C257" s="1615" t="s">
        <v>1663</v>
      </c>
      <c r="D257" s="1618"/>
      <c r="E257" s="1617"/>
    </row>
    <row r="258" spans="1:5" ht="16.5" customHeight="1">
      <c r="A258" s="1613">
        <v>542</v>
      </c>
      <c r="B258" s="1614"/>
      <c r="C258" s="1615" t="s">
        <v>1664</v>
      </c>
      <c r="D258" s="1618"/>
      <c r="E258" s="1617"/>
    </row>
    <row r="259" spans="1:5" ht="16.5" customHeight="1">
      <c r="A259" s="1613">
        <v>548</v>
      </c>
      <c r="B259" s="1614"/>
      <c r="C259" s="1615" t="s">
        <v>1665</v>
      </c>
      <c r="D259" s="1618"/>
      <c r="E259" s="1617"/>
    </row>
    <row r="260" spans="1:5" ht="16.5" customHeight="1" thickBot="1">
      <c r="A260" s="1613">
        <v>549</v>
      </c>
      <c r="B260" s="1614"/>
      <c r="C260" s="1615" t="s">
        <v>1666</v>
      </c>
      <c r="D260" s="1618"/>
      <c r="E260" s="1617"/>
    </row>
    <row r="261" spans="1:5" ht="16.5" customHeight="1" thickBot="1">
      <c r="A261" s="1603">
        <v>57</v>
      </c>
      <c r="B261" s="1604"/>
      <c r="C261" s="1605" t="s">
        <v>1667</v>
      </c>
      <c r="D261" s="1606">
        <f>SUM(D262)</f>
        <v>0</v>
      </c>
      <c r="E261" s="1607"/>
    </row>
    <row r="262" spans="1:5" ht="16.5" customHeight="1" thickBot="1">
      <c r="A262" s="1613">
        <v>570</v>
      </c>
      <c r="B262" s="1614"/>
      <c r="C262" s="1615" t="s">
        <v>1667</v>
      </c>
      <c r="D262" s="1618"/>
      <c r="E262" s="1617"/>
    </row>
    <row r="263" spans="1:5" ht="16.5" customHeight="1" thickBot="1">
      <c r="A263" s="1603">
        <v>58</v>
      </c>
      <c r="B263" s="1604"/>
      <c r="C263" s="1605" t="s">
        <v>1118</v>
      </c>
      <c r="D263" s="1606">
        <f>SUM(D264)</f>
        <v>0</v>
      </c>
      <c r="E263" s="1607"/>
    </row>
    <row r="264" spans="1:5" ht="16.5" customHeight="1" thickBot="1">
      <c r="A264" s="1613">
        <v>580</v>
      </c>
      <c r="B264" s="1614"/>
      <c r="C264" s="1615" t="s">
        <v>1118</v>
      </c>
      <c r="D264" s="1618"/>
      <c r="E264" s="1617"/>
    </row>
    <row r="265" spans="1:5" ht="16.5" customHeight="1" thickBot="1">
      <c r="A265" s="1603">
        <v>59</v>
      </c>
      <c r="B265" s="1604"/>
      <c r="C265" s="1605" t="s">
        <v>1668</v>
      </c>
      <c r="D265" s="1606">
        <f>SUM(D266:D267)</f>
        <v>0</v>
      </c>
      <c r="E265" s="1607"/>
    </row>
    <row r="266" spans="1:5" ht="16.5" customHeight="1">
      <c r="A266" s="1623">
        <v>590</v>
      </c>
      <c r="B266" s="1624"/>
      <c r="C266" s="1625" t="s">
        <v>1669</v>
      </c>
      <c r="D266" s="1618"/>
      <c r="E266" s="1626"/>
    </row>
    <row r="267" spans="1:5" ht="16.5" customHeight="1" thickBot="1">
      <c r="A267" s="1627">
        <v>591</v>
      </c>
      <c r="B267" s="1628"/>
      <c r="C267" s="1629" t="s">
        <v>1670</v>
      </c>
      <c r="D267" s="1630"/>
      <c r="E267" s="1631"/>
    </row>
    <row r="268" spans="1:5" ht="16.5" customHeight="1" thickBot="1">
      <c r="A268" s="1599"/>
      <c r="B268" s="1600"/>
      <c r="C268" s="1517" t="s">
        <v>2560</v>
      </c>
      <c r="D268" s="1601">
        <f>SUM(D20,D90)</f>
        <v>0</v>
      </c>
      <c r="E268" s="1602"/>
    </row>
    <row r="269" spans="1:5" ht="16.5" customHeight="1" thickBot="1">
      <c r="A269" s="1599"/>
      <c r="B269" s="1600"/>
      <c r="C269" s="1517" t="s">
        <v>2561</v>
      </c>
      <c r="D269" s="1601">
        <f>SUM(D166,D214,D246)</f>
        <v>0</v>
      </c>
      <c r="E269" s="1602"/>
    </row>
    <row r="270" spans="1:5" ht="16.5" customHeight="1" thickBot="1">
      <c r="A270" s="1599"/>
      <c r="B270" s="1600"/>
      <c r="C270" s="1517" t="s">
        <v>2562</v>
      </c>
      <c r="D270" s="1601">
        <f>D268-D269</f>
        <v>0</v>
      </c>
      <c r="E270" s="1602"/>
    </row>
    <row r="271" spans="1:5" ht="16.5" customHeight="1" thickBot="1">
      <c r="D271" s="1632"/>
    </row>
    <row r="272" spans="1:5" ht="31.5" customHeight="1" thickBot="1">
      <c r="A272" s="1595" t="s">
        <v>1470</v>
      </c>
      <c r="B272" s="1479" t="s">
        <v>1471</v>
      </c>
      <c r="C272" s="1596" t="s">
        <v>2655</v>
      </c>
      <c r="D272" s="1597" t="s">
        <v>1472</v>
      </c>
      <c r="E272" s="1598" t="s">
        <v>1473</v>
      </c>
    </row>
    <row r="273" spans="1:5" ht="16.5" customHeight="1" thickBot="1">
      <c r="A273" s="1599">
        <v>6</v>
      </c>
      <c r="B273" s="1600"/>
      <c r="C273" s="1517" t="s">
        <v>2018</v>
      </c>
      <c r="D273" s="1633"/>
      <c r="E273" s="1634"/>
    </row>
    <row r="274" spans="1:5" ht="16.5" customHeight="1" thickBot="1">
      <c r="A274" s="1599">
        <v>60</v>
      </c>
      <c r="B274" s="1600"/>
      <c r="C274" s="1635" t="s">
        <v>2565</v>
      </c>
      <c r="D274" s="1633">
        <f>SUM(D275,D352,D360)</f>
        <v>0</v>
      </c>
      <c r="E274" s="1634"/>
    </row>
    <row r="275" spans="1:5" ht="16.5" customHeight="1" thickBot="1">
      <c r="A275" s="1636">
        <v>600</v>
      </c>
      <c r="B275" s="1604"/>
      <c r="C275" s="1637" t="s">
        <v>1671</v>
      </c>
      <c r="D275" s="1638">
        <f>SUM(D276,D298,D325,D332,D339,D343,D347,D351)</f>
        <v>0</v>
      </c>
      <c r="E275" s="1639"/>
    </row>
    <row r="276" spans="1:5" ht="16.5" customHeight="1">
      <c r="A276" s="1640"/>
      <c r="B276" s="1609" t="s">
        <v>1506</v>
      </c>
      <c r="C276" s="1641" t="s">
        <v>2019</v>
      </c>
      <c r="D276" s="1642">
        <f>SUM(D277,D283)</f>
        <v>0</v>
      </c>
      <c r="E276" s="2012"/>
    </row>
    <row r="277" spans="1:5" ht="16.5" customHeight="1">
      <c r="A277" s="1643"/>
      <c r="B277" s="1614" t="s">
        <v>1673</v>
      </c>
      <c r="C277" s="1622" t="s">
        <v>2020</v>
      </c>
      <c r="D277" s="2013">
        <f>SUM(D278:D282)</f>
        <v>0</v>
      </c>
      <c r="E277" s="2012"/>
    </row>
    <row r="278" spans="1:5" ht="16.5" customHeight="1">
      <c r="A278" s="1643"/>
      <c r="B278" s="1614" t="s">
        <v>1674</v>
      </c>
      <c r="C278" s="1620" t="s">
        <v>2021</v>
      </c>
      <c r="D278" s="2013"/>
      <c r="E278" s="2012"/>
    </row>
    <row r="279" spans="1:5" ht="16.5" customHeight="1">
      <c r="A279" s="1643"/>
      <c r="B279" s="1614" t="s">
        <v>1676</v>
      </c>
      <c r="C279" s="1620" t="s">
        <v>2022</v>
      </c>
      <c r="D279" s="2013"/>
      <c r="E279" s="2012"/>
    </row>
    <row r="280" spans="1:5" ht="16.5" customHeight="1">
      <c r="A280" s="1643"/>
      <c r="B280" s="1614" t="s">
        <v>1678</v>
      </c>
      <c r="C280" s="1620" t="s">
        <v>2023</v>
      </c>
      <c r="D280" s="2013"/>
      <c r="E280" s="2012"/>
    </row>
    <row r="281" spans="1:5" ht="16.5" customHeight="1">
      <c r="A281" s="1643"/>
      <c r="B281" s="1614" t="s">
        <v>1680</v>
      </c>
      <c r="C281" s="1620" t="s">
        <v>2024</v>
      </c>
      <c r="D281" s="2013"/>
      <c r="E281" s="2012"/>
    </row>
    <row r="282" spans="1:5" ht="16.5" customHeight="1">
      <c r="A282" s="1643"/>
      <c r="B282" s="1614" t="s">
        <v>1682</v>
      </c>
      <c r="C282" s="1620" t="s">
        <v>2025</v>
      </c>
      <c r="D282" s="2013"/>
      <c r="E282" s="2012"/>
    </row>
    <row r="283" spans="1:5" ht="16.5" customHeight="1">
      <c r="A283" s="1643"/>
      <c r="B283" s="1614" t="s">
        <v>1566</v>
      </c>
      <c r="C283" s="1622" t="s">
        <v>2026</v>
      </c>
      <c r="D283" s="2013">
        <f>SUM(D284,D291)</f>
        <v>0</v>
      </c>
      <c r="E283" s="2012"/>
    </row>
    <row r="284" spans="1:5" ht="16.5" customHeight="1">
      <c r="A284" s="1643"/>
      <c r="B284" s="1614" t="s">
        <v>1690</v>
      </c>
      <c r="C284" s="1644" t="s">
        <v>2027</v>
      </c>
      <c r="D284" s="2013">
        <f>SUM(D285:D290)</f>
        <v>0</v>
      </c>
      <c r="E284" s="2012"/>
    </row>
    <row r="285" spans="1:5" ht="16.5" customHeight="1">
      <c r="A285" s="1643"/>
      <c r="B285" s="1614" t="s">
        <v>2028</v>
      </c>
      <c r="C285" s="1644" t="s">
        <v>2029</v>
      </c>
      <c r="D285" s="2013"/>
      <c r="E285" s="2012"/>
    </row>
    <row r="286" spans="1:5" ht="16.5" customHeight="1">
      <c r="A286" s="1643"/>
      <c r="B286" s="1614" t="s">
        <v>2030</v>
      </c>
      <c r="C286" s="1644" t="s">
        <v>2031</v>
      </c>
      <c r="D286" s="2013"/>
      <c r="E286" s="2012"/>
    </row>
    <row r="287" spans="1:5" ht="16.5" customHeight="1">
      <c r="A287" s="1643"/>
      <c r="B287" s="1614" t="s">
        <v>2032</v>
      </c>
      <c r="C287" s="1644" t="s">
        <v>2033</v>
      </c>
      <c r="D287" s="2013"/>
      <c r="E287" s="2012"/>
    </row>
    <row r="288" spans="1:5" ht="16.5" customHeight="1">
      <c r="A288" s="1643"/>
      <c r="B288" s="1614" t="s">
        <v>2034</v>
      </c>
      <c r="C288" s="1644" t="s">
        <v>2035</v>
      </c>
      <c r="D288" s="2013"/>
      <c r="E288" s="2012"/>
    </row>
    <row r="289" spans="1:5" ht="16.5" customHeight="1">
      <c r="A289" s="1643"/>
      <c r="B289" s="1614" t="s">
        <v>2036</v>
      </c>
      <c r="C289" s="1644" t="s">
        <v>2037</v>
      </c>
      <c r="D289" s="2013"/>
      <c r="E289" s="2012"/>
    </row>
    <row r="290" spans="1:5" ht="16.5" customHeight="1">
      <c r="A290" s="1643"/>
      <c r="B290" s="1614" t="s">
        <v>2038</v>
      </c>
      <c r="C290" s="1644" t="s">
        <v>2039</v>
      </c>
      <c r="D290" s="2013"/>
      <c r="E290" s="2012"/>
    </row>
    <row r="291" spans="1:5" ht="16.5" customHeight="1">
      <c r="A291" s="1643"/>
      <c r="B291" s="1614" t="s">
        <v>1691</v>
      </c>
      <c r="C291" s="1644" t="s">
        <v>2040</v>
      </c>
      <c r="D291" s="2013">
        <f>SUM(D292:D297)</f>
        <v>0</v>
      </c>
      <c r="E291" s="2012"/>
    </row>
    <row r="292" spans="1:5" ht="16.5" customHeight="1">
      <c r="A292" s="1643"/>
      <c r="B292" s="1614" t="s">
        <v>2041</v>
      </c>
      <c r="C292" s="1644" t="s">
        <v>2029</v>
      </c>
      <c r="D292" s="2013"/>
      <c r="E292" s="2012"/>
    </row>
    <row r="293" spans="1:5" ht="16.5" customHeight="1">
      <c r="A293" s="1643"/>
      <c r="B293" s="1614" t="s">
        <v>2042</v>
      </c>
      <c r="C293" s="1644" t="s">
        <v>2031</v>
      </c>
      <c r="D293" s="2013"/>
      <c r="E293" s="2012"/>
    </row>
    <row r="294" spans="1:5" ht="16.5" customHeight="1">
      <c r="A294" s="1643"/>
      <c r="B294" s="1614" t="s">
        <v>2043</v>
      </c>
      <c r="C294" s="1644" t="s">
        <v>2033</v>
      </c>
      <c r="D294" s="2013"/>
      <c r="E294" s="2012"/>
    </row>
    <row r="295" spans="1:5" ht="16.5" customHeight="1">
      <c r="A295" s="1643"/>
      <c r="B295" s="1614" t="s">
        <v>2044</v>
      </c>
      <c r="C295" s="1644" t="s">
        <v>2035</v>
      </c>
      <c r="D295" s="2013"/>
      <c r="E295" s="2012"/>
    </row>
    <row r="296" spans="1:5" ht="16.5" customHeight="1">
      <c r="A296" s="1643"/>
      <c r="B296" s="1614" t="s">
        <v>2045</v>
      </c>
      <c r="C296" s="1644" t="s">
        <v>2046</v>
      </c>
      <c r="D296" s="2013"/>
      <c r="E296" s="2012"/>
    </row>
    <row r="297" spans="1:5" ht="16.5" customHeight="1">
      <c r="A297" s="1643"/>
      <c r="B297" s="1614" t="s">
        <v>2047</v>
      </c>
      <c r="C297" s="1644" t="s">
        <v>2039</v>
      </c>
      <c r="D297" s="2013"/>
      <c r="E297" s="2012"/>
    </row>
    <row r="298" spans="1:5" ht="16.5" customHeight="1">
      <c r="A298" s="1643"/>
      <c r="B298" s="1614" t="s">
        <v>1508</v>
      </c>
      <c r="C298" s="1645" t="s">
        <v>1672</v>
      </c>
      <c r="D298" s="2013">
        <f>SUM(D299,D305,D310,D316,D322,D323,D324)</f>
        <v>0</v>
      </c>
      <c r="E298" s="2012"/>
    </row>
    <row r="299" spans="1:5" ht="16.5" customHeight="1">
      <c r="A299" s="1643"/>
      <c r="B299" s="1614" t="s">
        <v>1509</v>
      </c>
      <c r="C299" s="1622" t="s">
        <v>1122</v>
      </c>
      <c r="D299" s="2013">
        <f>SUM(D300:D304)</f>
        <v>0</v>
      </c>
      <c r="E299" s="2012"/>
    </row>
    <row r="300" spans="1:5" ht="16.5" customHeight="1">
      <c r="A300" s="1643"/>
      <c r="B300" s="1614" t="s">
        <v>2656</v>
      </c>
      <c r="C300" s="1646" t="s">
        <v>1675</v>
      </c>
      <c r="D300" s="2013"/>
      <c r="E300" s="2012"/>
    </row>
    <row r="301" spans="1:5" ht="16.5" customHeight="1">
      <c r="A301" s="1643"/>
      <c r="B301" s="1614" t="s">
        <v>2657</v>
      </c>
      <c r="C301" s="1646" t="s">
        <v>1677</v>
      </c>
      <c r="D301" s="2013"/>
      <c r="E301" s="2012"/>
    </row>
    <row r="302" spans="1:5" ht="16.5" customHeight="1">
      <c r="A302" s="1643"/>
      <c r="B302" s="1614" t="s">
        <v>2658</v>
      </c>
      <c r="C302" s="1646" t="s">
        <v>1679</v>
      </c>
      <c r="D302" s="2013"/>
      <c r="E302" s="2012"/>
    </row>
    <row r="303" spans="1:5" ht="16.5" customHeight="1">
      <c r="A303" s="1643"/>
      <c r="B303" s="1614" t="s">
        <v>2659</v>
      </c>
      <c r="C303" s="1646" t="s">
        <v>1681</v>
      </c>
      <c r="D303" s="2013"/>
      <c r="E303" s="2012"/>
    </row>
    <row r="304" spans="1:5" ht="16.5" customHeight="1">
      <c r="A304" s="1643"/>
      <c r="B304" s="1614" t="s">
        <v>2660</v>
      </c>
      <c r="C304" s="1646" t="s">
        <v>1683</v>
      </c>
      <c r="D304" s="2013"/>
      <c r="E304" s="2012"/>
    </row>
    <row r="305" spans="1:5" ht="16.5" customHeight="1">
      <c r="A305" s="1643"/>
      <c r="B305" s="1614" t="s">
        <v>1511</v>
      </c>
      <c r="C305" s="1622" t="s">
        <v>1698</v>
      </c>
      <c r="D305" s="2013">
        <f>SUM(D306:D309)</f>
        <v>0</v>
      </c>
      <c r="E305" s="2012"/>
    </row>
    <row r="306" spans="1:5" ht="16.5" customHeight="1">
      <c r="A306" s="1643"/>
      <c r="B306" s="1614" t="s">
        <v>2661</v>
      </c>
      <c r="C306" s="1646" t="s">
        <v>1675</v>
      </c>
      <c r="D306" s="2013"/>
      <c r="E306" s="2012"/>
    </row>
    <row r="307" spans="1:5" ht="16.5" customHeight="1">
      <c r="A307" s="1643"/>
      <c r="B307" s="1614" t="s">
        <v>2662</v>
      </c>
      <c r="C307" s="1646" t="s">
        <v>1677</v>
      </c>
      <c r="D307" s="2013"/>
      <c r="E307" s="2012"/>
    </row>
    <row r="308" spans="1:5" ht="16.5" customHeight="1">
      <c r="A308" s="1643"/>
      <c r="B308" s="1614" t="s">
        <v>2663</v>
      </c>
      <c r="C308" s="1646" t="s">
        <v>1681</v>
      </c>
      <c r="D308" s="2013"/>
      <c r="E308" s="2012"/>
    </row>
    <row r="309" spans="1:5" ht="16.5" customHeight="1">
      <c r="A309" s="1643"/>
      <c r="B309" s="1614" t="s">
        <v>2664</v>
      </c>
      <c r="C309" s="1646" t="s">
        <v>1026</v>
      </c>
      <c r="D309" s="2013"/>
      <c r="E309" s="2012"/>
    </row>
    <row r="310" spans="1:5" ht="16.5" customHeight="1">
      <c r="A310" s="1643"/>
      <c r="B310" s="1614" t="s">
        <v>1513</v>
      </c>
      <c r="C310" s="1647" t="s">
        <v>2566</v>
      </c>
      <c r="D310" s="2013">
        <f>SUM(D311:D315)</f>
        <v>0</v>
      </c>
      <c r="E310" s="2012"/>
    </row>
    <row r="311" spans="1:5" ht="16.5" customHeight="1">
      <c r="A311" s="1643"/>
      <c r="B311" s="1614" t="s">
        <v>2665</v>
      </c>
      <c r="C311" s="1648" t="s">
        <v>1675</v>
      </c>
      <c r="D311" s="2013"/>
      <c r="E311" s="2012"/>
    </row>
    <row r="312" spans="1:5" ht="16.5" customHeight="1">
      <c r="A312" s="1643"/>
      <c r="B312" s="1614" t="s">
        <v>2666</v>
      </c>
      <c r="C312" s="1648" t="s">
        <v>1694</v>
      </c>
      <c r="D312" s="2013"/>
      <c r="E312" s="2012"/>
    </row>
    <row r="313" spans="1:5" ht="16.5" customHeight="1">
      <c r="A313" s="1643"/>
      <c r="B313" s="1614" t="s">
        <v>2667</v>
      </c>
      <c r="C313" s="1648" t="s">
        <v>1679</v>
      </c>
      <c r="D313" s="2013"/>
      <c r="E313" s="2012"/>
    </row>
    <row r="314" spans="1:5" ht="16.5" customHeight="1">
      <c r="A314" s="1643"/>
      <c r="B314" s="1614" t="s">
        <v>2668</v>
      </c>
      <c r="C314" s="1648" t="s">
        <v>1681</v>
      </c>
      <c r="D314" s="2013"/>
      <c r="E314" s="2012"/>
    </row>
    <row r="315" spans="1:5" ht="16.5" customHeight="1">
      <c r="A315" s="1643"/>
      <c r="B315" s="1614" t="s">
        <v>2669</v>
      </c>
      <c r="C315" s="1648" t="s">
        <v>1683</v>
      </c>
      <c r="D315" s="2013"/>
      <c r="E315" s="2012"/>
    </row>
    <row r="316" spans="1:5" ht="16.5" customHeight="1">
      <c r="A316" s="1643"/>
      <c r="B316" s="1614" t="s">
        <v>1515</v>
      </c>
      <c r="C316" s="1647" t="s">
        <v>2567</v>
      </c>
      <c r="D316" s="2013">
        <f>SUM(D317:D321)</f>
        <v>0</v>
      </c>
      <c r="E316" s="2012"/>
    </row>
    <row r="317" spans="1:5" ht="16.5" customHeight="1">
      <c r="A317" s="1643"/>
      <c r="B317" s="1614" t="s">
        <v>2670</v>
      </c>
      <c r="C317" s="1648" t="s">
        <v>1675</v>
      </c>
      <c r="D317" s="2013"/>
      <c r="E317" s="2012"/>
    </row>
    <row r="318" spans="1:5" ht="16.5" customHeight="1">
      <c r="A318" s="1643"/>
      <c r="B318" s="1614" t="s">
        <v>2671</v>
      </c>
      <c r="C318" s="1648" t="s">
        <v>1694</v>
      </c>
      <c r="D318" s="2013"/>
      <c r="E318" s="2012"/>
    </row>
    <row r="319" spans="1:5" ht="16.5" customHeight="1">
      <c r="A319" s="1643"/>
      <c r="B319" s="1614" t="s">
        <v>2672</v>
      </c>
      <c r="C319" s="1648" t="s">
        <v>1679</v>
      </c>
      <c r="D319" s="2013"/>
      <c r="E319" s="2012"/>
    </row>
    <row r="320" spans="1:5" ht="16.5" customHeight="1">
      <c r="A320" s="1643"/>
      <c r="B320" s="1614" t="s">
        <v>2673</v>
      </c>
      <c r="C320" s="1648" t="s">
        <v>1681</v>
      </c>
      <c r="D320" s="2013"/>
      <c r="E320" s="2012"/>
    </row>
    <row r="321" spans="1:5" ht="16.5" customHeight="1">
      <c r="A321" s="1643"/>
      <c r="B321" s="1614" t="s">
        <v>2674</v>
      </c>
      <c r="C321" s="1648" t="s">
        <v>1683</v>
      </c>
      <c r="D321" s="2013"/>
      <c r="E321" s="2012"/>
    </row>
    <row r="322" spans="1:5" ht="16.5" customHeight="1">
      <c r="A322" s="1643"/>
      <c r="B322" s="1614" t="s">
        <v>1517</v>
      </c>
      <c r="C322" s="1647" t="s">
        <v>2569</v>
      </c>
      <c r="D322" s="2013"/>
      <c r="E322" s="2012"/>
    </row>
    <row r="323" spans="1:5" ht="16.5" customHeight="1">
      <c r="A323" s="1643"/>
      <c r="B323" s="1614" t="s">
        <v>1706</v>
      </c>
      <c r="C323" s="1647" t="s">
        <v>2570</v>
      </c>
      <c r="D323" s="2013"/>
      <c r="E323" s="2012"/>
    </row>
    <row r="324" spans="1:5" ht="16.5" customHeight="1">
      <c r="A324" s="1643"/>
      <c r="B324" s="1614" t="s">
        <v>1707</v>
      </c>
      <c r="C324" s="1647" t="s">
        <v>2048</v>
      </c>
      <c r="D324" s="2013"/>
      <c r="E324" s="2012"/>
    </row>
    <row r="325" spans="1:5" ht="16.5" customHeight="1">
      <c r="A325" s="1643"/>
      <c r="B325" s="1614" t="s">
        <v>1518</v>
      </c>
      <c r="C325" s="1645" t="s">
        <v>2675</v>
      </c>
      <c r="D325" s="2013">
        <f>SUM(D326:D331)</f>
        <v>0</v>
      </c>
      <c r="E325" s="2012"/>
    </row>
    <row r="326" spans="1:5" ht="16.5" customHeight="1">
      <c r="A326" s="1643"/>
      <c r="B326" s="1614" t="s">
        <v>1708</v>
      </c>
      <c r="C326" s="1621" t="s">
        <v>1510</v>
      </c>
      <c r="D326" s="2013"/>
      <c r="E326" s="2012"/>
    </row>
    <row r="327" spans="1:5" ht="16.5" customHeight="1">
      <c r="A327" s="1643"/>
      <c r="B327" s="1614" t="s">
        <v>1709</v>
      </c>
      <c r="C327" s="1621" t="s">
        <v>1512</v>
      </c>
      <c r="D327" s="2013"/>
      <c r="E327" s="2012"/>
    </row>
    <row r="328" spans="1:5" ht="16.5" customHeight="1">
      <c r="A328" s="1643"/>
      <c r="B328" s="1614" t="s">
        <v>1710</v>
      </c>
      <c r="C328" s="1621" t="s">
        <v>2049</v>
      </c>
      <c r="D328" s="2013"/>
      <c r="E328" s="2012"/>
    </row>
    <row r="329" spans="1:5" ht="16.5" customHeight="1">
      <c r="A329" s="1643"/>
      <c r="B329" s="1614" t="s">
        <v>1711</v>
      </c>
      <c r="C329" s="1621" t="s">
        <v>1516</v>
      </c>
      <c r="D329" s="2013"/>
      <c r="E329" s="2012"/>
    </row>
    <row r="330" spans="1:5" ht="16.5" customHeight="1">
      <c r="A330" s="1643"/>
      <c r="B330" s="1614" t="s">
        <v>1712</v>
      </c>
      <c r="C330" s="1621" t="s">
        <v>2050</v>
      </c>
      <c r="D330" s="2013"/>
      <c r="E330" s="2012"/>
    </row>
    <row r="331" spans="1:5" ht="16.5" customHeight="1">
      <c r="A331" s="1643"/>
      <c r="B331" s="1614" t="s">
        <v>1829</v>
      </c>
      <c r="C331" s="1621" t="s">
        <v>2553</v>
      </c>
      <c r="D331" s="2013"/>
      <c r="E331" s="2012"/>
    </row>
    <row r="332" spans="1:5" ht="16.5" customHeight="1">
      <c r="A332" s="1643"/>
      <c r="B332" s="1614" t="s">
        <v>1520</v>
      </c>
      <c r="C332" s="1645" t="s">
        <v>2676</v>
      </c>
      <c r="D332" s="2013">
        <f>SUM(D333:D338)</f>
        <v>0</v>
      </c>
      <c r="E332" s="2012"/>
    </row>
    <row r="333" spans="1:5" ht="16.5" customHeight="1">
      <c r="A333" s="1643"/>
      <c r="B333" s="1614" t="s">
        <v>1907</v>
      </c>
      <c r="C333" s="1621" t="s">
        <v>1510</v>
      </c>
      <c r="D333" s="2013"/>
      <c r="E333" s="2012"/>
    </row>
    <row r="334" spans="1:5" ht="16.5" customHeight="1">
      <c r="A334" s="1643"/>
      <c r="B334" s="1614" t="s">
        <v>1909</v>
      </c>
      <c r="C334" s="1621" t="s">
        <v>1512</v>
      </c>
      <c r="D334" s="2013"/>
      <c r="E334" s="2012"/>
    </row>
    <row r="335" spans="1:5" ht="16.5" customHeight="1">
      <c r="A335" s="1643"/>
      <c r="B335" s="1614" t="s">
        <v>1911</v>
      </c>
      <c r="C335" s="1621" t="s">
        <v>2049</v>
      </c>
      <c r="D335" s="2013"/>
      <c r="E335" s="2012"/>
    </row>
    <row r="336" spans="1:5" ht="16.5" customHeight="1">
      <c r="A336" s="1643"/>
      <c r="B336" s="1614" t="s">
        <v>1913</v>
      </c>
      <c r="C336" s="1621" t="s">
        <v>1516</v>
      </c>
      <c r="D336" s="2013"/>
      <c r="E336" s="2012"/>
    </row>
    <row r="337" spans="1:5" ht="16.5" customHeight="1">
      <c r="A337" s="1643"/>
      <c r="B337" s="1614" t="s">
        <v>1915</v>
      </c>
      <c r="C337" s="1621" t="s">
        <v>2050</v>
      </c>
      <c r="D337" s="2013"/>
      <c r="E337" s="2012"/>
    </row>
    <row r="338" spans="1:5" ht="16.5" customHeight="1">
      <c r="A338" s="1643"/>
      <c r="B338" s="1614" t="s">
        <v>1917</v>
      </c>
      <c r="C338" s="1621" t="s">
        <v>2553</v>
      </c>
      <c r="D338" s="2013"/>
      <c r="E338" s="2012"/>
    </row>
    <row r="339" spans="1:5" ht="16.5" customHeight="1">
      <c r="A339" s="1643"/>
      <c r="B339" s="1614" t="s">
        <v>1522</v>
      </c>
      <c r="C339" s="1645" t="s">
        <v>2051</v>
      </c>
      <c r="D339" s="2013">
        <f>SUM(D340:D342)</f>
        <v>0</v>
      </c>
      <c r="E339" s="2012"/>
    </row>
    <row r="340" spans="1:5" ht="16.5" customHeight="1">
      <c r="A340" s="1643"/>
      <c r="B340" s="1614" t="s">
        <v>1524</v>
      </c>
      <c r="C340" s="1621" t="s">
        <v>1512</v>
      </c>
      <c r="D340" s="2013"/>
      <c r="E340" s="2012"/>
    </row>
    <row r="341" spans="1:5" ht="16.5" customHeight="1">
      <c r="A341" s="1643"/>
      <c r="B341" s="1614" t="s">
        <v>1525</v>
      </c>
      <c r="C341" s="1621" t="s">
        <v>1516</v>
      </c>
      <c r="D341" s="2013"/>
      <c r="E341" s="2012"/>
    </row>
    <row r="342" spans="1:5" ht="16.5" customHeight="1">
      <c r="A342" s="1643"/>
      <c r="B342" s="1614" t="s">
        <v>1526</v>
      </c>
      <c r="C342" s="1621" t="s">
        <v>2553</v>
      </c>
      <c r="D342" s="2013"/>
      <c r="E342" s="2012"/>
    </row>
    <row r="343" spans="1:5" ht="16.5" customHeight="1">
      <c r="A343" s="1643"/>
      <c r="B343" s="1614" t="s">
        <v>1714</v>
      </c>
      <c r="C343" s="1645" t="s">
        <v>2052</v>
      </c>
      <c r="D343" s="2013">
        <f>SUM(D344:D346)</f>
        <v>0</v>
      </c>
      <c r="E343" s="2012"/>
    </row>
    <row r="344" spans="1:5" ht="16.5" customHeight="1">
      <c r="A344" s="1643"/>
      <c r="B344" s="1614" t="s">
        <v>1716</v>
      </c>
      <c r="C344" s="1621" t="s">
        <v>1512</v>
      </c>
      <c r="D344" s="2013"/>
      <c r="E344" s="2012"/>
    </row>
    <row r="345" spans="1:5" ht="16.5" customHeight="1">
      <c r="A345" s="1643"/>
      <c r="B345" s="1614" t="s">
        <v>1718</v>
      </c>
      <c r="C345" s="1621" t="s">
        <v>1516</v>
      </c>
      <c r="D345" s="2013"/>
      <c r="E345" s="2012"/>
    </row>
    <row r="346" spans="1:5" ht="16.5" customHeight="1">
      <c r="A346" s="1643"/>
      <c r="B346" s="1614" t="s">
        <v>1720</v>
      </c>
      <c r="C346" s="1621" t="s">
        <v>2553</v>
      </c>
      <c r="D346" s="2013"/>
      <c r="E346" s="2012"/>
    </row>
    <row r="347" spans="1:5" ht="16.5" customHeight="1">
      <c r="A347" s="1643"/>
      <c r="B347" s="1614" t="s">
        <v>1985</v>
      </c>
      <c r="C347" s="1645" t="s">
        <v>1715</v>
      </c>
      <c r="D347" s="2013">
        <f>SUM(D348:D350)</f>
        <v>0</v>
      </c>
      <c r="E347" s="2012"/>
    </row>
    <row r="348" spans="1:5" ht="16.5" customHeight="1">
      <c r="A348" s="1643"/>
      <c r="B348" s="1614" t="s">
        <v>2003</v>
      </c>
      <c r="C348" s="1621" t="s">
        <v>1717</v>
      </c>
      <c r="D348" s="2013"/>
      <c r="E348" s="2012"/>
    </row>
    <row r="349" spans="1:5" ht="16.5" customHeight="1">
      <c r="A349" s="1643"/>
      <c r="B349" s="1614" t="s">
        <v>2004</v>
      </c>
      <c r="C349" s="1621" t="s">
        <v>1719</v>
      </c>
      <c r="D349" s="2013"/>
      <c r="E349" s="2012"/>
    </row>
    <row r="350" spans="1:5" ht="16.5" customHeight="1">
      <c r="A350" s="1643"/>
      <c r="B350" s="1614" t="s">
        <v>2005</v>
      </c>
      <c r="C350" s="1621" t="s">
        <v>1721</v>
      </c>
      <c r="D350" s="2013"/>
      <c r="E350" s="2012"/>
    </row>
    <row r="351" spans="1:5" ht="16.5" customHeight="1" thickBot="1">
      <c r="A351" s="1643"/>
      <c r="B351" s="1614" t="s">
        <v>1987</v>
      </c>
      <c r="C351" s="1645" t="s">
        <v>2677</v>
      </c>
      <c r="D351" s="2013"/>
      <c r="E351" s="2012"/>
    </row>
    <row r="352" spans="1:5" ht="16.5" customHeight="1" thickBot="1">
      <c r="A352" s="1636">
        <v>601</v>
      </c>
      <c r="B352" s="1604" t="s">
        <v>2594</v>
      </c>
      <c r="C352" s="1637" t="s">
        <v>1722</v>
      </c>
      <c r="D352" s="1638">
        <f>SUM(D353,D354)</f>
        <v>0</v>
      </c>
      <c r="E352" s="1639"/>
    </row>
    <row r="353" spans="1:5" ht="16.5" customHeight="1">
      <c r="A353" s="1640"/>
      <c r="B353" s="1609" t="s">
        <v>1506</v>
      </c>
      <c r="C353" s="1641" t="s">
        <v>2019</v>
      </c>
      <c r="D353" s="1642"/>
      <c r="E353" s="2012"/>
    </row>
    <row r="354" spans="1:5" ht="16.5" customHeight="1">
      <c r="A354" s="1643"/>
      <c r="B354" s="1614" t="s">
        <v>1508</v>
      </c>
      <c r="C354" s="1645" t="s">
        <v>1672</v>
      </c>
      <c r="D354" s="2013">
        <f>SUM(D355:D359)</f>
        <v>0</v>
      </c>
      <c r="E354" s="2012"/>
    </row>
    <row r="355" spans="1:5" ht="16.5" customHeight="1">
      <c r="A355" s="1643"/>
      <c r="B355" s="1614" t="s">
        <v>1509</v>
      </c>
      <c r="C355" s="1622" t="s">
        <v>1122</v>
      </c>
      <c r="D355" s="2013"/>
      <c r="E355" s="2012"/>
    </row>
    <row r="356" spans="1:5" ht="16.5" customHeight="1">
      <c r="A356" s="1643"/>
      <c r="B356" s="1614" t="s">
        <v>1511</v>
      </c>
      <c r="C356" s="1622" t="s">
        <v>1698</v>
      </c>
      <c r="D356" s="2013"/>
      <c r="E356" s="2012"/>
    </row>
    <row r="357" spans="1:5" ht="16.5" customHeight="1">
      <c r="A357" s="1643"/>
      <c r="B357" s="1614" t="s">
        <v>1513</v>
      </c>
      <c r="C357" s="1622" t="s">
        <v>1121</v>
      </c>
      <c r="D357" s="2013"/>
      <c r="E357" s="2012"/>
    </row>
    <row r="358" spans="1:5" ht="16.5" customHeight="1">
      <c r="A358" s="1643"/>
      <c r="B358" s="1614" t="s">
        <v>1515</v>
      </c>
      <c r="C358" s="1622" t="s">
        <v>1703</v>
      </c>
      <c r="D358" s="2013"/>
      <c r="E358" s="2012"/>
    </row>
    <row r="359" spans="1:5" ht="16.5" customHeight="1" thickBot="1">
      <c r="A359" s="1643"/>
      <c r="B359" s="1614" t="s">
        <v>1517</v>
      </c>
      <c r="C359" s="1622" t="s">
        <v>2048</v>
      </c>
      <c r="D359" s="2013"/>
      <c r="E359" s="2012"/>
    </row>
    <row r="360" spans="1:5" ht="16.5" customHeight="1" thickBot="1">
      <c r="A360" s="1636">
        <v>602</v>
      </c>
      <c r="B360" s="1604" t="s">
        <v>2594</v>
      </c>
      <c r="C360" s="1637" t="s">
        <v>1724</v>
      </c>
      <c r="D360" s="1638">
        <f>SUM(D361:D368)</f>
        <v>0</v>
      </c>
      <c r="E360" s="1639"/>
    </row>
    <row r="361" spans="1:5" ht="16.5" customHeight="1">
      <c r="A361" s="1613"/>
      <c r="B361" s="1614" t="s">
        <v>1506</v>
      </c>
      <c r="C361" s="1645" t="s">
        <v>1728</v>
      </c>
      <c r="D361" s="2013"/>
      <c r="E361" s="2012"/>
    </row>
    <row r="362" spans="1:5" ht="16.5" customHeight="1">
      <c r="A362" s="1613"/>
      <c r="B362" s="1614" t="s">
        <v>1508</v>
      </c>
      <c r="C362" s="1645" t="s">
        <v>2056</v>
      </c>
      <c r="D362" s="2013"/>
      <c r="E362" s="2012"/>
    </row>
    <row r="363" spans="1:5" ht="16.5" customHeight="1">
      <c r="A363" s="1613"/>
      <c r="B363" s="1614" t="s">
        <v>1518</v>
      </c>
      <c r="C363" s="1645" t="s">
        <v>1731</v>
      </c>
      <c r="D363" s="2013"/>
      <c r="E363" s="2012"/>
    </row>
    <row r="364" spans="1:5" ht="16.5" customHeight="1">
      <c r="A364" s="1613"/>
      <c r="B364" s="1614" t="s">
        <v>1520</v>
      </c>
      <c r="C364" s="1645" t="s">
        <v>110</v>
      </c>
      <c r="D364" s="2013"/>
      <c r="E364" s="2012"/>
    </row>
    <row r="365" spans="1:5" ht="16.5" customHeight="1">
      <c r="A365" s="1613"/>
      <c r="B365" s="1614" t="s">
        <v>1522</v>
      </c>
      <c r="C365" s="1645" t="s">
        <v>1733</v>
      </c>
      <c r="D365" s="2013"/>
      <c r="E365" s="2012"/>
    </row>
    <row r="366" spans="1:5" ht="16.5" customHeight="1">
      <c r="A366" s="1613"/>
      <c r="B366" s="1614" t="s">
        <v>1714</v>
      </c>
      <c r="C366" s="1645" t="s">
        <v>2057</v>
      </c>
      <c r="D366" s="2013"/>
      <c r="E366" s="2012"/>
    </row>
    <row r="367" spans="1:5" ht="16.5" customHeight="1">
      <c r="A367" s="1613"/>
      <c r="B367" s="1614" t="s">
        <v>1985</v>
      </c>
      <c r="C367" s="1645" t="s">
        <v>2586</v>
      </c>
      <c r="D367" s="2013"/>
      <c r="E367" s="2012"/>
    </row>
    <row r="368" spans="1:5" ht="16.5" customHeight="1">
      <c r="A368" s="1613"/>
      <c r="B368" s="1614" t="s">
        <v>1987</v>
      </c>
      <c r="C368" s="1645" t="s">
        <v>131</v>
      </c>
      <c r="D368" s="2013">
        <f>SUM(D369:D373)</f>
        <v>0</v>
      </c>
      <c r="E368" s="2012"/>
    </row>
    <row r="369" spans="1:5" ht="16.5" customHeight="1">
      <c r="A369" s="1613"/>
      <c r="B369" s="1614" t="s">
        <v>2008</v>
      </c>
      <c r="C369" s="1621"/>
      <c r="D369" s="2013"/>
      <c r="E369" s="2012"/>
    </row>
    <row r="370" spans="1:5" ht="16.5" customHeight="1">
      <c r="A370" s="1613"/>
      <c r="B370" s="1614" t="s">
        <v>2009</v>
      </c>
      <c r="C370" s="1621"/>
      <c r="D370" s="2013"/>
      <c r="E370" s="2012"/>
    </row>
    <row r="371" spans="1:5" ht="16.5" customHeight="1">
      <c r="A371" s="1613"/>
      <c r="B371" s="1614" t="s">
        <v>2010</v>
      </c>
      <c r="C371" s="1621"/>
      <c r="D371" s="2013"/>
      <c r="E371" s="2012"/>
    </row>
    <row r="372" spans="1:5" ht="16.5" customHeight="1">
      <c r="A372" s="1613"/>
      <c r="B372" s="1614" t="s">
        <v>2011</v>
      </c>
      <c r="C372" s="1621"/>
      <c r="D372" s="2013"/>
      <c r="E372" s="2012"/>
    </row>
    <row r="373" spans="1:5" ht="16.5" customHeight="1" thickBot="1">
      <c r="A373" s="1613"/>
      <c r="B373" s="1614" t="s">
        <v>2678</v>
      </c>
      <c r="C373" s="1621"/>
      <c r="D373" s="2013"/>
      <c r="E373" s="2012"/>
    </row>
    <row r="374" spans="1:5" ht="16.5" customHeight="1" thickBot="1">
      <c r="A374" s="1649">
        <v>61</v>
      </c>
      <c r="B374" s="1600" t="s">
        <v>2594</v>
      </c>
      <c r="C374" s="1650" t="s">
        <v>2679</v>
      </c>
      <c r="D374" s="1633">
        <f>SUM(D375:D377)</f>
        <v>0</v>
      </c>
      <c r="E374" s="1634"/>
    </row>
    <row r="375" spans="1:5" ht="16.5" customHeight="1" thickBot="1">
      <c r="A375" s="1636">
        <v>610</v>
      </c>
      <c r="B375" s="1604" t="s">
        <v>2594</v>
      </c>
      <c r="C375" s="1637" t="s">
        <v>2680</v>
      </c>
      <c r="D375" s="1638"/>
      <c r="E375" s="1639"/>
    </row>
    <row r="376" spans="1:5" ht="16.5" customHeight="1" thickBot="1">
      <c r="A376" s="1636">
        <v>611</v>
      </c>
      <c r="B376" s="1604" t="s">
        <v>2594</v>
      </c>
      <c r="C376" s="1637" t="s">
        <v>2681</v>
      </c>
      <c r="D376" s="1638"/>
      <c r="E376" s="1639"/>
    </row>
    <row r="377" spans="1:5" ht="16.5" customHeight="1" thickBot="1">
      <c r="A377" s="1636">
        <v>612</v>
      </c>
      <c r="B377" s="1604" t="s">
        <v>2594</v>
      </c>
      <c r="C377" s="1637" t="s">
        <v>2682</v>
      </c>
      <c r="D377" s="1638">
        <f>SUM(D378,D382,D390,D398,D401)</f>
        <v>0</v>
      </c>
      <c r="E377" s="1639"/>
    </row>
    <row r="378" spans="1:5" ht="16.5" customHeight="1">
      <c r="A378" s="1643"/>
      <c r="B378" s="1614" t="s">
        <v>1506</v>
      </c>
      <c r="C378" s="1645" t="s">
        <v>1715</v>
      </c>
      <c r="D378" s="2013">
        <f>SUM(D379:D381)</f>
        <v>0</v>
      </c>
      <c r="E378" s="2012"/>
    </row>
    <row r="379" spans="1:5" ht="16.5" customHeight="1">
      <c r="A379" s="1643"/>
      <c r="B379" s="1614" t="s">
        <v>1673</v>
      </c>
      <c r="C379" s="1645" t="s">
        <v>2058</v>
      </c>
      <c r="D379" s="2013"/>
      <c r="E379" s="2012"/>
    </row>
    <row r="380" spans="1:5" ht="16.5" customHeight="1">
      <c r="A380" s="1643"/>
      <c r="B380" s="1614" t="s">
        <v>1566</v>
      </c>
      <c r="C380" s="1645" t="s">
        <v>2059</v>
      </c>
      <c r="D380" s="2013"/>
      <c r="E380" s="2012"/>
    </row>
    <row r="381" spans="1:5" ht="16.5" customHeight="1">
      <c r="A381" s="1643"/>
      <c r="B381" s="1614" t="s">
        <v>1568</v>
      </c>
      <c r="C381" s="1645" t="s">
        <v>2060</v>
      </c>
      <c r="D381" s="2013"/>
      <c r="E381" s="2012"/>
    </row>
    <row r="382" spans="1:5" ht="16.5" customHeight="1">
      <c r="A382" s="1643"/>
      <c r="B382" s="1614" t="s">
        <v>1508</v>
      </c>
      <c r="C382" s="1645" t="s">
        <v>2061</v>
      </c>
      <c r="D382" s="2013">
        <f>SUM(D383:D389)</f>
        <v>0</v>
      </c>
      <c r="E382" s="2012"/>
    </row>
    <row r="383" spans="1:5" ht="16.5" customHeight="1">
      <c r="A383" s="1643"/>
      <c r="B383" s="1614" t="s">
        <v>1509</v>
      </c>
      <c r="C383" s="1621" t="s">
        <v>1122</v>
      </c>
      <c r="D383" s="2013"/>
      <c r="E383" s="2012"/>
    </row>
    <row r="384" spans="1:5" ht="16.5" customHeight="1">
      <c r="A384" s="1643"/>
      <c r="B384" s="1614" t="s">
        <v>1511</v>
      </c>
      <c r="C384" s="1621" t="s">
        <v>1698</v>
      </c>
      <c r="D384" s="2013"/>
      <c r="E384" s="2012"/>
    </row>
    <row r="385" spans="1:5" ht="16.5" customHeight="1">
      <c r="A385" s="1643"/>
      <c r="B385" s="1614" t="s">
        <v>1513</v>
      </c>
      <c r="C385" s="1621" t="s">
        <v>1121</v>
      </c>
      <c r="D385" s="2013"/>
      <c r="E385" s="2012"/>
    </row>
    <row r="386" spans="1:5" ht="16.5" customHeight="1">
      <c r="A386" s="1643"/>
      <c r="B386" s="1614" t="s">
        <v>1515</v>
      </c>
      <c r="C386" s="1621" t="s">
        <v>2683</v>
      </c>
      <c r="D386" s="2013"/>
      <c r="E386" s="2012"/>
    </row>
    <row r="387" spans="1:5" ht="16.5" customHeight="1">
      <c r="A387" s="1643"/>
      <c r="B387" s="1614" t="s">
        <v>1517</v>
      </c>
      <c r="C387" s="1621" t="s">
        <v>2048</v>
      </c>
      <c r="D387" s="2013"/>
      <c r="E387" s="2012"/>
    </row>
    <row r="388" spans="1:5" ht="16.5" customHeight="1">
      <c r="A388" s="1643"/>
      <c r="B388" s="1614" t="s">
        <v>1706</v>
      </c>
      <c r="C388" s="1621" t="s">
        <v>1728</v>
      </c>
      <c r="D388" s="2013"/>
      <c r="E388" s="2012"/>
    </row>
    <row r="389" spans="1:5" ht="16.5" customHeight="1">
      <c r="A389" s="1643"/>
      <c r="B389" s="1614" t="s">
        <v>1707</v>
      </c>
      <c r="C389" s="1621" t="s">
        <v>131</v>
      </c>
      <c r="D389" s="2013"/>
      <c r="E389" s="2012"/>
    </row>
    <row r="390" spans="1:5" ht="16.5" customHeight="1">
      <c r="A390" s="1643"/>
      <c r="B390" s="1614" t="s">
        <v>1518</v>
      </c>
      <c r="C390" s="1645" t="s">
        <v>2062</v>
      </c>
      <c r="D390" s="2013">
        <f>SUM(D391:D397)</f>
        <v>0</v>
      </c>
      <c r="E390" s="2012"/>
    </row>
    <row r="391" spans="1:5" ht="16.5" customHeight="1">
      <c r="A391" s="1643"/>
      <c r="B391" s="1614" t="s">
        <v>1708</v>
      </c>
      <c r="C391" s="1621" t="s">
        <v>1122</v>
      </c>
      <c r="D391" s="2013"/>
      <c r="E391" s="2012"/>
    </row>
    <row r="392" spans="1:5" ht="16.5" customHeight="1">
      <c r="A392" s="1643"/>
      <c r="B392" s="1614" t="s">
        <v>1709</v>
      </c>
      <c r="C392" s="1621" t="s">
        <v>1698</v>
      </c>
      <c r="D392" s="2013"/>
      <c r="E392" s="2012"/>
    </row>
    <row r="393" spans="1:5" ht="16.5" customHeight="1">
      <c r="A393" s="1643"/>
      <c r="B393" s="1614" t="s">
        <v>1710</v>
      </c>
      <c r="C393" s="1621" t="s">
        <v>1121</v>
      </c>
      <c r="D393" s="2013"/>
      <c r="E393" s="2012"/>
    </row>
    <row r="394" spans="1:5" ht="16.5" customHeight="1">
      <c r="A394" s="1643"/>
      <c r="B394" s="1614" t="s">
        <v>1711</v>
      </c>
      <c r="C394" s="1621" t="s">
        <v>2683</v>
      </c>
      <c r="D394" s="2013"/>
      <c r="E394" s="2012"/>
    </row>
    <row r="395" spans="1:5" ht="16.5" customHeight="1">
      <c r="A395" s="1643"/>
      <c r="B395" s="1614" t="s">
        <v>1712</v>
      </c>
      <c r="C395" s="1621" t="s">
        <v>2048</v>
      </c>
      <c r="D395" s="2013"/>
      <c r="E395" s="2012"/>
    </row>
    <row r="396" spans="1:5" ht="16.5" customHeight="1">
      <c r="A396" s="1643"/>
      <c r="B396" s="1614" t="s">
        <v>1829</v>
      </c>
      <c r="C396" s="1621" t="s">
        <v>1728</v>
      </c>
      <c r="D396" s="2013"/>
      <c r="E396" s="2012"/>
    </row>
    <row r="397" spans="1:5" ht="16.5" customHeight="1">
      <c r="A397" s="1643"/>
      <c r="B397" s="1614" t="s">
        <v>1831</v>
      </c>
      <c r="C397" s="1621" t="s">
        <v>131</v>
      </c>
      <c r="D397" s="2013"/>
      <c r="E397" s="2012"/>
    </row>
    <row r="398" spans="1:5" ht="16.5" customHeight="1">
      <c r="A398" s="1643"/>
      <c r="B398" s="1614" t="s">
        <v>1520</v>
      </c>
      <c r="C398" s="1645" t="s">
        <v>1740</v>
      </c>
      <c r="D398" s="2013">
        <f>SUM(D399:D400)</f>
        <v>0</v>
      </c>
      <c r="E398" s="2012"/>
    </row>
    <row r="399" spans="1:5" ht="16.5" customHeight="1">
      <c r="A399" s="1643"/>
      <c r="B399" s="1614" t="s">
        <v>1907</v>
      </c>
      <c r="C399" s="1621" t="s">
        <v>2684</v>
      </c>
      <c r="D399" s="2013"/>
      <c r="E399" s="2012"/>
    </row>
    <row r="400" spans="1:5" ht="16.5" customHeight="1">
      <c r="A400" s="1643"/>
      <c r="B400" s="1614" t="s">
        <v>1909</v>
      </c>
      <c r="C400" s="1621" t="s">
        <v>2040</v>
      </c>
      <c r="D400" s="2013"/>
      <c r="E400" s="2012"/>
    </row>
    <row r="401" spans="1:5" ht="16.5" customHeight="1" thickBot="1">
      <c r="A401" s="1643"/>
      <c r="B401" s="1614" t="s">
        <v>1522</v>
      </c>
      <c r="C401" s="1645" t="s">
        <v>131</v>
      </c>
      <c r="D401" s="2013"/>
      <c r="E401" s="2012"/>
    </row>
    <row r="402" spans="1:5" ht="16.5" customHeight="1" thickBot="1">
      <c r="A402" s="1599"/>
      <c r="B402" s="1600" t="s">
        <v>2594</v>
      </c>
      <c r="C402" s="1517" t="s">
        <v>2063</v>
      </c>
      <c r="D402" s="1633">
        <f>D274-D374</f>
        <v>0</v>
      </c>
      <c r="E402" s="1634"/>
    </row>
    <row r="403" spans="1:5" ht="16.5" customHeight="1" thickBot="1">
      <c r="A403" s="1599">
        <v>62</v>
      </c>
      <c r="B403" s="1600" t="s">
        <v>2594</v>
      </c>
      <c r="C403" s="1651" t="s">
        <v>2064</v>
      </c>
      <c r="D403" s="1633">
        <f>SUM(D404,D422:D423)</f>
        <v>0</v>
      </c>
      <c r="E403" s="1634"/>
    </row>
    <row r="404" spans="1:5" ht="16.5" customHeight="1" thickBot="1">
      <c r="A404" s="1636">
        <v>621</v>
      </c>
      <c r="B404" s="1604" t="s">
        <v>2594</v>
      </c>
      <c r="C404" s="1637" t="s">
        <v>2685</v>
      </c>
      <c r="D404" s="1638">
        <f>SUM(D405:D406,D409:D413,D417,D421)</f>
        <v>0</v>
      </c>
      <c r="E404" s="1639"/>
    </row>
    <row r="405" spans="1:5" ht="16.5" customHeight="1">
      <c r="A405" s="1613"/>
      <c r="B405" s="1614" t="s">
        <v>1506</v>
      </c>
      <c r="C405" s="1645" t="s">
        <v>186</v>
      </c>
      <c r="D405" s="2013"/>
      <c r="E405" s="2012"/>
    </row>
    <row r="406" spans="1:5" ht="16.5" customHeight="1">
      <c r="A406" s="1613"/>
      <c r="B406" s="1614" t="s">
        <v>1508</v>
      </c>
      <c r="C406" s="1645" t="s">
        <v>2556</v>
      </c>
      <c r="D406" s="2013">
        <f>SUM(D407:D408)</f>
        <v>0</v>
      </c>
      <c r="E406" s="2012"/>
    </row>
    <row r="407" spans="1:5" ht="16.5" customHeight="1">
      <c r="A407" s="1613"/>
      <c r="B407" s="1614" t="s">
        <v>1509</v>
      </c>
      <c r="C407" s="1652" t="s">
        <v>2026</v>
      </c>
      <c r="D407" s="2013"/>
      <c r="E407" s="2012"/>
    </row>
    <row r="408" spans="1:5" ht="16.5" customHeight="1">
      <c r="A408" s="1613"/>
      <c r="B408" s="1614" t="s">
        <v>1511</v>
      </c>
      <c r="C408" s="1652" t="s">
        <v>2020</v>
      </c>
      <c r="D408" s="2013"/>
      <c r="E408" s="2012"/>
    </row>
    <row r="409" spans="1:5" ht="16.5" customHeight="1">
      <c r="A409" s="1613"/>
      <c r="B409" s="1614" t="s">
        <v>1518</v>
      </c>
      <c r="C409" s="1645" t="s">
        <v>188</v>
      </c>
      <c r="D409" s="2013"/>
      <c r="E409" s="2012"/>
    </row>
    <row r="410" spans="1:5" ht="16.5" customHeight="1">
      <c r="A410" s="1613"/>
      <c r="B410" s="1614" t="s">
        <v>1520</v>
      </c>
      <c r="C410" s="1645" t="s">
        <v>2000</v>
      </c>
      <c r="D410" s="2013"/>
      <c r="E410" s="2012"/>
    </row>
    <row r="411" spans="1:5" ht="16.5" customHeight="1">
      <c r="A411" s="1613"/>
      <c r="B411" s="1614" t="s">
        <v>1522</v>
      </c>
      <c r="C411" s="1645" t="s">
        <v>2001</v>
      </c>
      <c r="D411" s="2013"/>
      <c r="E411" s="2012"/>
    </row>
    <row r="412" spans="1:5" ht="16.5" customHeight="1">
      <c r="A412" s="1613"/>
      <c r="B412" s="1614" t="s">
        <v>1714</v>
      </c>
      <c r="C412" s="1645" t="s">
        <v>190</v>
      </c>
      <c r="D412" s="2013"/>
      <c r="E412" s="2012"/>
    </row>
    <row r="413" spans="1:5" ht="16.5" customHeight="1">
      <c r="A413" s="1613"/>
      <c r="B413" s="1614" t="s">
        <v>1985</v>
      </c>
      <c r="C413" s="1645" t="s">
        <v>2002</v>
      </c>
      <c r="D413" s="2013">
        <f>SUM(D414:D416)</f>
        <v>0</v>
      </c>
      <c r="E413" s="2012"/>
    </row>
    <row r="414" spans="1:5" ht="16.5" customHeight="1">
      <c r="A414" s="1613"/>
      <c r="B414" s="1614" t="s">
        <v>2003</v>
      </c>
      <c r="C414" s="1621" t="s">
        <v>1512</v>
      </c>
      <c r="D414" s="2013"/>
      <c r="E414" s="2012"/>
    </row>
    <row r="415" spans="1:5" ht="16.5" customHeight="1">
      <c r="A415" s="1613"/>
      <c r="B415" s="1614" t="s">
        <v>2004</v>
      </c>
      <c r="C415" s="1621" t="s">
        <v>1516</v>
      </c>
      <c r="D415" s="2013"/>
      <c r="E415" s="2012"/>
    </row>
    <row r="416" spans="1:5" ht="16.5" customHeight="1">
      <c r="A416" s="1613"/>
      <c r="B416" s="1614" t="s">
        <v>2005</v>
      </c>
      <c r="C416" s="1621" t="s">
        <v>2553</v>
      </c>
      <c r="D416" s="2013"/>
      <c r="E416" s="2012"/>
    </row>
    <row r="417" spans="1:5" ht="16.5" customHeight="1">
      <c r="A417" s="1613"/>
      <c r="B417" s="1614" t="s">
        <v>1987</v>
      </c>
      <c r="C417" s="1645" t="s">
        <v>2007</v>
      </c>
      <c r="D417" s="2013">
        <f>SUM(D418:D420)</f>
        <v>0</v>
      </c>
      <c r="E417" s="2012"/>
    </row>
    <row r="418" spans="1:5" ht="16.5" customHeight="1">
      <c r="A418" s="1613"/>
      <c r="B418" s="1614" t="s">
        <v>2008</v>
      </c>
      <c r="C418" s="1621" t="s">
        <v>1512</v>
      </c>
      <c r="D418" s="2013"/>
      <c r="E418" s="2012"/>
    </row>
    <row r="419" spans="1:5" ht="16.5" customHeight="1">
      <c r="A419" s="1613"/>
      <c r="B419" s="1614" t="s">
        <v>2009</v>
      </c>
      <c r="C419" s="1621" t="s">
        <v>1516</v>
      </c>
      <c r="D419" s="2013"/>
      <c r="E419" s="2012"/>
    </row>
    <row r="420" spans="1:5" ht="16.5" customHeight="1">
      <c r="A420" s="1613"/>
      <c r="B420" s="1614" t="s">
        <v>2010</v>
      </c>
      <c r="C420" s="1621" t="s">
        <v>2553</v>
      </c>
      <c r="D420" s="2013"/>
      <c r="E420" s="2012"/>
    </row>
    <row r="421" spans="1:5" ht="16.5" customHeight="1" thickBot="1">
      <c r="A421" s="1613"/>
      <c r="B421" s="1614" t="s">
        <v>1989</v>
      </c>
      <c r="C421" s="1645" t="s">
        <v>131</v>
      </c>
      <c r="D421" s="2013"/>
      <c r="E421" s="2012"/>
    </row>
    <row r="422" spans="1:5" ht="16.5" customHeight="1" thickBot="1">
      <c r="A422" s="1636">
        <v>622</v>
      </c>
      <c r="B422" s="1604" t="s">
        <v>2594</v>
      </c>
      <c r="C422" s="1637" t="s">
        <v>2065</v>
      </c>
      <c r="D422" s="1638">
        <f>D542</f>
        <v>0</v>
      </c>
      <c r="E422" s="1639"/>
    </row>
    <row r="423" spans="1:5" ht="16.5" customHeight="1" thickBot="1">
      <c r="A423" s="1636">
        <v>623</v>
      </c>
      <c r="B423" s="1604" t="s">
        <v>2594</v>
      </c>
      <c r="C423" s="1637" t="s">
        <v>2686</v>
      </c>
      <c r="D423" s="1638"/>
      <c r="E423" s="1639"/>
    </row>
    <row r="424" spans="1:5" ht="16.5" customHeight="1" thickBot="1">
      <c r="A424" s="1599"/>
      <c r="B424" s="1600" t="s">
        <v>2594</v>
      </c>
      <c r="C424" s="1517" t="s">
        <v>2066</v>
      </c>
      <c r="D424" s="1633">
        <f>D402-D403</f>
        <v>0</v>
      </c>
      <c r="E424" s="1634"/>
    </row>
    <row r="425" spans="1:5" ht="16.5" customHeight="1" thickBot="1">
      <c r="A425" s="1599">
        <v>63</v>
      </c>
      <c r="B425" s="1600" t="s">
        <v>2594</v>
      </c>
      <c r="C425" s="1651" t="s">
        <v>2067</v>
      </c>
      <c r="D425" s="1633">
        <f>SUM(D426:D428)</f>
        <v>0</v>
      </c>
      <c r="E425" s="1634"/>
    </row>
    <row r="426" spans="1:5" ht="16.5" customHeight="1" thickBot="1">
      <c r="A426" s="1636">
        <v>630</v>
      </c>
      <c r="B426" s="1604" t="s">
        <v>2594</v>
      </c>
      <c r="C426" s="1637" t="s">
        <v>1976</v>
      </c>
      <c r="D426" s="1638">
        <f>D673</f>
        <v>0</v>
      </c>
      <c r="E426" s="1639"/>
    </row>
    <row r="427" spans="1:5" ht="16.5" customHeight="1" thickBot="1">
      <c r="A427" s="1636">
        <v>631</v>
      </c>
      <c r="B427" s="1604" t="s">
        <v>2594</v>
      </c>
      <c r="C427" s="1637" t="s">
        <v>1977</v>
      </c>
      <c r="D427" s="1638">
        <f>D674</f>
        <v>0</v>
      </c>
      <c r="E427" s="1639"/>
    </row>
    <row r="428" spans="1:5" ht="16.5" customHeight="1" thickBot="1">
      <c r="A428" s="1636">
        <v>632</v>
      </c>
      <c r="B428" s="1604" t="s">
        <v>2594</v>
      </c>
      <c r="C428" s="1637" t="s">
        <v>1123</v>
      </c>
      <c r="D428" s="1638">
        <f>D805</f>
        <v>0</v>
      </c>
      <c r="E428" s="1639"/>
    </row>
    <row r="429" spans="1:5" ht="16.5" customHeight="1" thickBot="1">
      <c r="A429" s="1599"/>
      <c r="B429" s="1600" t="s">
        <v>2594</v>
      </c>
      <c r="C429" s="1517" t="s">
        <v>1120</v>
      </c>
      <c r="D429" s="1633">
        <f>D424-D425</f>
        <v>0</v>
      </c>
      <c r="E429" s="1634"/>
    </row>
    <row r="430" spans="1:5" ht="16.5" customHeight="1" thickBot="1">
      <c r="A430" s="1599">
        <v>64</v>
      </c>
      <c r="B430" s="1600" t="s">
        <v>2594</v>
      </c>
      <c r="C430" s="1651" t="s">
        <v>1748</v>
      </c>
      <c r="D430" s="1633">
        <f>SUM(D431:D433,D437:D438,D446:D447)</f>
        <v>0</v>
      </c>
      <c r="E430" s="1634"/>
    </row>
    <row r="431" spans="1:5" ht="16.5" customHeight="1" thickBot="1">
      <c r="A431" s="1636">
        <v>640</v>
      </c>
      <c r="B431" s="1604" t="s">
        <v>2594</v>
      </c>
      <c r="C431" s="1637" t="s">
        <v>1749</v>
      </c>
      <c r="D431" s="1638"/>
      <c r="E431" s="1639"/>
    </row>
    <row r="432" spans="1:5" ht="16.5" customHeight="1" thickBot="1">
      <c r="A432" s="1636">
        <v>641</v>
      </c>
      <c r="B432" s="1604" t="s">
        <v>2594</v>
      </c>
      <c r="C432" s="1637" t="s">
        <v>1750</v>
      </c>
      <c r="D432" s="1638"/>
      <c r="E432" s="1639"/>
    </row>
    <row r="433" spans="1:5" ht="16.5" customHeight="1" thickBot="1">
      <c r="A433" s="1636">
        <v>642</v>
      </c>
      <c r="B433" s="1604" t="s">
        <v>2594</v>
      </c>
      <c r="C433" s="1637" t="s">
        <v>1751</v>
      </c>
      <c r="D433" s="1638">
        <f>SUM(D434:D436)</f>
        <v>0</v>
      </c>
      <c r="E433" s="1639"/>
    </row>
    <row r="434" spans="1:5" ht="16.5" customHeight="1">
      <c r="A434" s="1613"/>
      <c r="B434" s="1614" t="s">
        <v>1506</v>
      </c>
      <c r="C434" s="1645" t="s">
        <v>1752</v>
      </c>
      <c r="D434" s="2013"/>
      <c r="E434" s="2012"/>
    </row>
    <row r="435" spans="1:5" ht="16.5" customHeight="1">
      <c r="A435" s="1613"/>
      <c r="B435" s="1614" t="s">
        <v>1508</v>
      </c>
      <c r="C435" s="1645" t="s">
        <v>1753</v>
      </c>
      <c r="D435" s="2013"/>
      <c r="E435" s="2012"/>
    </row>
    <row r="436" spans="1:5" ht="16.5" customHeight="1" thickBot="1">
      <c r="A436" s="1613"/>
      <c r="B436" s="1614" t="s">
        <v>1518</v>
      </c>
      <c r="C436" s="1645" t="s">
        <v>1754</v>
      </c>
      <c r="D436" s="2013"/>
      <c r="E436" s="2012"/>
    </row>
    <row r="437" spans="1:5" ht="16.5" customHeight="1" thickBot="1">
      <c r="A437" s="1636">
        <v>643</v>
      </c>
      <c r="B437" s="1604" t="s">
        <v>2594</v>
      </c>
      <c r="C437" s="1637" t="s">
        <v>1755</v>
      </c>
      <c r="D437" s="1638"/>
      <c r="E437" s="1639"/>
    </row>
    <row r="438" spans="1:5" ht="16.5" customHeight="1" thickBot="1">
      <c r="A438" s="1636">
        <v>644</v>
      </c>
      <c r="B438" s="1604" t="s">
        <v>2594</v>
      </c>
      <c r="C438" s="1637" t="s">
        <v>1124</v>
      </c>
      <c r="D438" s="1638">
        <f>SUM(D439,D444:D445)</f>
        <v>0</v>
      </c>
      <c r="E438" s="1639"/>
    </row>
    <row r="439" spans="1:5" ht="16.5" customHeight="1">
      <c r="A439" s="1643"/>
      <c r="B439" s="1614" t="s">
        <v>1506</v>
      </c>
      <c r="C439" s="1620" t="s">
        <v>2596</v>
      </c>
      <c r="D439" s="2013">
        <f>SUM(D440,D443)</f>
        <v>0</v>
      </c>
      <c r="E439" s="2012"/>
    </row>
    <row r="440" spans="1:5" ht="16.5" customHeight="1">
      <c r="A440" s="1643"/>
      <c r="B440" s="1614" t="s">
        <v>1673</v>
      </c>
      <c r="C440" s="1622" t="s">
        <v>2026</v>
      </c>
      <c r="D440" s="2013">
        <f>SUM(D441:D442)</f>
        <v>0</v>
      </c>
      <c r="E440" s="2012"/>
    </row>
    <row r="441" spans="1:5" ht="16.5" customHeight="1">
      <c r="A441" s="1643"/>
      <c r="B441" s="1614" t="s">
        <v>1674</v>
      </c>
      <c r="C441" s="1646" t="s">
        <v>2598</v>
      </c>
      <c r="D441" s="2013"/>
      <c r="E441" s="2012"/>
    </row>
    <row r="442" spans="1:5" ht="16.5" customHeight="1">
      <c r="A442" s="1643"/>
      <c r="B442" s="1614" t="s">
        <v>1676</v>
      </c>
      <c r="C442" s="1646" t="s">
        <v>2599</v>
      </c>
      <c r="D442" s="2013"/>
      <c r="E442" s="2012"/>
    </row>
    <row r="443" spans="1:5" ht="16.5" customHeight="1">
      <c r="A443" s="1643"/>
      <c r="B443" s="1614" t="s">
        <v>1566</v>
      </c>
      <c r="C443" s="1622" t="s">
        <v>2020</v>
      </c>
      <c r="D443" s="2013"/>
      <c r="E443" s="2012"/>
    </row>
    <row r="444" spans="1:5" ht="16.5" customHeight="1">
      <c r="A444" s="1643"/>
      <c r="B444" s="1614" t="s">
        <v>1508</v>
      </c>
      <c r="C444" s="1620" t="s">
        <v>2601</v>
      </c>
      <c r="D444" s="2013"/>
      <c r="E444" s="2012"/>
    </row>
    <row r="445" spans="1:5" ht="16.5" customHeight="1" thickBot="1">
      <c r="A445" s="1643"/>
      <c r="B445" s="1614" t="s">
        <v>1518</v>
      </c>
      <c r="C445" s="1620" t="s">
        <v>2602</v>
      </c>
      <c r="D445" s="2013"/>
      <c r="E445" s="2012"/>
    </row>
    <row r="446" spans="1:5" ht="16.5" customHeight="1" thickBot="1">
      <c r="A446" s="1636">
        <v>646</v>
      </c>
      <c r="B446" s="1604" t="s">
        <v>2594</v>
      </c>
      <c r="C446" s="1637" t="s">
        <v>1756</v>
      </c>
      <c r="D446" s="1638"/>
      <c r="E446" s="1639"/>
    </row>
    <row r="447" spans="1:5" ht="16.5" customHeight="1" thickBot="1">
      <c r="A447" s="1636">
        <v>649</v>
      </c>
      <c r="B447" s="1604" t="s">
        <v>2594</v>
      </c>
      <c r="C447" s="1637" t="s">
        <v>1757</v>
      </c>
      <c r="D447" s="1638">
        <f>SUM(D448:D449)</f>
        <v>0</v>
      </c>
      <c r="E447" s="1639"/>
    </row>
    <row r="448" spans="1:5" ht="16.5" customHeight="1">
      <c r="A448" s="1613"/>
      <c r="B448" s="1614" t="s">
        <v>1506</v>
      </c>
      <c r="C448" s="1645" t="s">
        <v>1758</v>
      </c>
      <c r="D448" s="2013"/>
      <c r="E448" s="2012"/>
    </row>
    <row r="449" spans="1:5" ht="16.5" customHeight="1">
      <c r="A449" s="1613"/>
      <c r="B449" s="1614" t="s">
        <v>1508</v>
      </c>
      <c r="C449" s="1645" t="s">
        <v>131</v>
      </c>
      <c r="D449" s="2013">
        <f>SUM(D450:D459)</f>
        <v>0</v>
      </c>
      <c r="E449" s="2012"/>
    </row>
    <row r="450" spans="1:5" ht="16.5" customHeight="1">
      <c r="A450" s="1613"/>
      <c r="B450" s="1614" t="s">
        <v>1509</v>
      </c>
      <c r="C450" s="1621"/>
      <c r="D450" s="2013"/>
      <c r="E450" s="2012"/>
    </row>
    <row r="451" spans="1:5" ht="16.5" customHeight="1">
      <c r="A451" s="1613"/>
      <c r="B451" s="1614" t="s">
        <v>1511</v>
      </c>
      <c r="C451" s="1621"/>
      <c r="D451" s="2013"/>
      <c r="E451" s="2012"/>
    </row>
    <row r="452" spans="1:5" ht="16.5" customHeight="1">
      <c r="A452" s="1613"/>
      <c r="B452" s="1614" t="s">
        <v>1513</v>
      </c>
      <c r="C452" s="1621"/>
      <c r="D452" s="2013"/>
      <c r="E452" s="2012"/>
    </row>
    <row r="453" spans="1:5" ht="16.5" customHeight="1">
      <c r="A453" s="1613"/>
      <c r="B453" s="1614" t="s">
        <v>1515</v>
      </c>
      <c r="C453" s="1621"/>
      <c r="D453" s="2013"/>
      <c r="E453" s="2012"/>
    </row>
    <row r="454" spans="1:5" ht="16.5" customHeight="1">
      <c r="A454" s="1613"/>
      <c r="B454" s="1614" t="s">
        <v>1517</v>
      </c>
      <c r="C454" s="1621"/>
      <c r="D454" s="2013"/>
      <c r="E454" s="2012"/>
    </row>
    <row r="455" spans="1:5" ht="16.5" customHeight="1">
      <c r="A455" s="1613"/>
      <c r="B455" s="1614" t="s">
        <v>1706</v>
      </c>
      <c r="C455" s="1621"/>
      <c r="D455" s="2013"/>
      <c r="E455" s="2012"/>
    </row>
    <row r="456" spans="1:5" ht="16.5" customHeight="1">
      <c r="A456" s="1613"/>
      <c r="B456" s="1614" t="s">
        <v>1707</v>
      </c>
      <c r="C456" s="1621"/>
      <c r="D456" s="2013"/>
      <c r="E456" s="2012"/>
    </row>
    <row r="457" spans="1:5" ht="16.5" customHeight="1">
      <c r="A457" s="1613"/>
      <c r="B457" s="1614" t="s">
        <v>1800</v>
      </c>
      <c r="C457" s="1621"/>
      <c r="D457" s="2013"/>
      <c r="E457" s="2012"/>
    </row>
    <row r="458" spans="1:5" ht="16.5" customHeight="1">
      <c r="A458" s="1613"/>
      <c r="B458" s="1614" t="s">
        <v>1802</v>
      </c>
      <c r="C458" s="1621"/>
      <c r="D458" s="2013"/>
      <c r="E458" s="2012"/>
    </row>
    <row r="459" spans="1:5" ht="16.5" customHeight="1" thickBot="1">
      <c r="A459" s="1613"/>
      <c r="B459" s="1614" t="s">
        <v>1804</v>
      </c>
      <c r="C459" s="1621"/>
      <c r="D459" s="2013"/>
      <c r="E459" s="2012"/>
    </row>
    <row r="460" spans="1:5" ht="16.5" customHeight="1" thickBot="1">
      <c r="A460" s="1599">
        <v>65</v>
      </c>
      <c r="B460" s="1600" t="s">
        <v>2594</v>
      </c>
      <c r="C460" s="1651" t="s">
        <v>2687</v>
      </c>
      <c r="D460" s="1633">
        <f>SUM(D461:D463,D471:D472)</f>
        <v>0</v>
      </c>
      <c r="E460" s="1634"/>
    </row>
    <row r="461" spans="1:5" ht="16.5" customHeight="1" thickBot="1">
      <c r="A461" s="1636">
        <v>652</v>
      </c>
      <c r="B461" s="1604" t="s">
        <v>2594</v>
      </c>
      <c r="C461" s="1637" t="s">
        <v>2688</v>
      </c>
      <c r="D461" s="1638"/>
      <c r="E461" s="1639"/>
    </row>
    <row r="462" spans="1:5" ht="16.5" customHeight="1" thickBot="1">
      <c r="A462" s="1636">
        <v>653</v>
      </c>
      <c r="B462" s="1604" t="s">
        <v>2594</v>
      </c>
      <c r="C462" s="1637" t="s">
        <v>2689</v>
      </c>
      <c r="D462" s="1638"/>
      <c r="E462" s="1639"/>
    </row>
    <row r="463" spans="1:5" ht="16.5" customHeight="1" thickBot="1">
      <c r="A463" s="1636">
        <v>654</v>
      </c>
      <c r="B463" s="1604" t="s">
        <v>2594</v>
      </c>
      <c r="C463" s="1637" t="s">
        <v>2690</v>
      </c>
      <c r="D463" s="1638">
        <f>SUM(D464,D469:D470)</f>
        <v>0</v>
      </c>
      <c r="E463" s="1639"/>
    </row>
    <row r="464" spans="1:5" ht="16.5" customHeight="1">
      <c r="A464" s="1643"/>
      <c r="B464" s="1614" t="s">
        <v>1506</v>
      </c>
      <c r="C464" s="1620" t="s">
        <v>2603</v>
      </c>
      <c r="D464" s="2013">
        <f>SUM(D465,D468)</f>
        <v>0</v>
      </c>
      <c r="E464" s="2012"/>
    </row>
    <row r="465" spans="1:5" ht="16.5" customHeight="1">
      <c r="A465" s="1643"/>
      <c r="B465" s="1614" t="s">
        <v>1673</v>
      </c>
      <c r="C465" s="1622" t="s">
        <v>2026</v>
      </c>
      <c r="D465" s="2013">
        <f>SUM(D466:D467)</f>
        <v>0</v>
      </c>
      <c r="E465" s="2012"/>
    </row>
    <row r="466" spans="1:5" ht="16.5" customHeight="1">
      <c r="A466" s="1643"/>
      <c r="B466" s="1614" t="s">
        <v>1674</v>
      </c>
      <c r="C466" s="1646" t="s">
        <v>2598</v>
      </c>
      <c r="D466" s="2013"/>
      <c r="E466" s="2012"/>
    </row>
    <row r="467" spans="1:5" ht="16.5" customHeight="1">
      <c r="A467" s="1643"/>
      <c r="B467" s="1614" t="s">
        <v>1676</v>
      </c>
      <c r="C467" s="1646" t="s">
        <v>2599</v>
      </c>
      <c r="D467" s="2013"/>
      <c r="E467" s="2012"/>
    </row>
    <row r="468" spans="1:5" ht="16.5" customHeight="1">
      <c r="A468" s="1643"/>
      <c r="B468" s="1614" t="s">
        <v>1566</v>
      </c>
      <c r="C468" s="1622" t="s">
        <v>2020</v>
      </c>
      <c r="D468" s="2013"/>
      <c r="E468" s="2012"/>
    </row>
    <row r="469" spans="1:5" ht="16.5" customHeight="1">
      <c r="A469" s="1643"/>
      <c r="B469" s="1614" t="s">
        <v>1508</v>
      </c>
      <c r="C469" s="1620" t="s">
        <v>2604</v>
      </c>
      <c r="D469" s="2013"/>
      <c r="E469" s="2012"/>
    </row>
    <row r="470" spans="1:5" ht="16.5" customHeight="1" thickBot="1">
      <c r="A470" s="1643"/>
      <c r="B470" s="1614" t="s">
        <v>1518</v>
      </c>
      <c r="C470" s="1620" t="s">
        <v>72</v>
      </c>
      <c r="D470" s="2013"/>
      <c r="E470" s="2012"/>
    </row>
    <row r="471" spans="1:5" ht="16.5" customHeight="1" thickBot="1">
      <c r="A471" s="1636">
        <v>656</v>
      </c>
      <c r="B471" s="1604" t="s">
        <v>2594</v>
      </c>
      <c r="C471" s="1637" t="s">
        <v>2691</v>
      </c>
      <c r="D471" s="1638"/>
      <c r="E471" s="1639"/>
    </row>
    <row r="472" spans="1:5" ht="16.5" customHeight="1" thickBot="1">
      <c r="A472" s="1636">
        <v>659</v>
      </c>
      <c r="B472" s="1604" t="s">
        <v>2594</v>
      </c>
      <c r="C472" s="1637" t="s">
        <v>2692</v>
      </c>
      <c r="D472" s="1638">
        <f>SUM(D473:D474)</f>
        <v>0</v>
      </c>
      <c r="E472" s="1639"/>
    </row>
    <row r="473" spans="1:5" ht="16.5" customHeight="1">
      <c r="A473" s="1613"/>
      <c r="B473" s="1614" t="s">
        <v>1506</v>
      </c>
      <c r="C473" s="1645" t="s">
        <v>2068</v>
      </c>
      <c r="D473" s="2013"/>
      <c r="E473" s="2012"/>
    </row>
    <row r="474" spans="1:5" ht="16.5" customHeight="1">
      <c r="A474" s="1613"/>
      <c r="B474" s="1614" t="s">
        <v>1508</v>
      </c>
      <c r="C474" s="1645" t="s">
        <v>131</v>
      </c>
      <c r="D474" s="2013">
        <f>SUM(D475:D484)</f>
        <v>0</v>
      </c>
      <c r="E474" s="2012"/>
    </row>
    <row r="475" spans="1:5" ht="16.5" customHeight="1">
      <c r="A475" s="1613"/>
      <c r="B475" s="1614" t="s">
        <v>1509</v>
      </c>
      <c r="C475" s="1621"/>
      <c r="D475" s="2013"/>
      <c r="E475" s="2012"/>
    </row>
    <row r="476" spans="1:5" ht="16.5" customHeight="1">
      <c r="A476" s="1613"/>
      <c r="B476" s="1614" t="s">
        <v>1511</v>
      </c>
      <c r="C476" s="1621"/>
      <c r="D476" s="2013"/>
      <c r="E476" s="2012"/>
    </row>
    <row r="477" spans="1:5" ht="16.5" customHeight="1">
      <c r="A477" s="1613"/>
      <c r="B477" s="1614" t="s">
        <v>1513</v>
      </c>
      <c r="C477" s="1621"/>
      <c r="D477" s="2013"/>
      <c r="E477" s="2012"/>
    </row>
    <row r="478" spans="1:5" ht="16.5" customHeight="1">
      <c r="A478" s="1613"/>
      <c r="B478" s="1614" t="s">
        <v>1515</v>
      </c>
      <c r="C478" s="1621"/>
      <c r="D478" s="2013"/>
      <c r="E478" s="2012"/>
    </row>
    <row r="479" spans="1:5" ht="16.5" customHeight="1">
      <c r="A479" s="1613"/>
      <c r="B479" s="1614" t="s">
        <v>1517</v>
      </c>
      <c r="C479" s="1621"/>
      <c r="D479" s="2013"/>
      <c r="E479" s="2012"/>
    </row>
    <row r="480" spans="1:5" ht="16.5" customHeight="1">
      <c r="A480" s="1613"/>
      <c r="B480" s="1614" t="s">
        <v>1706</v>
      </c>
      <c r="C480" s="1621"/>
      <c r="D480" s="2013"/>
      <c r="E480" s="2012"/>
    </row>
    <row r="481" spans="1:5" ht="16.5" customHeight="1">
      <c r="A481" s="1613"/>
      <c r="B481" s="1614" t="s">
        <v>1707</v>
      </c>
      <c r="C481" s="1621"/>
      <c r="D481" s="2013"/>
      <c r="E481" s="2012"/>
    </row>
    <row r="482" spans="1:5" ht="16.5" customHeight="1">
      <c r="A482" s="1613"/>
      <c r="B482" s="1614" t="s">
        <v>1800</v>
      </c>
      <c r="C482" s="1621"/>
      <c r="D482" s="2013"/>
      <c r="E482" s="2012"/>
    </row>
    <row r="483" spans="1:5" ht="16.5" customHeight="1">
      <c r="A483" s="1613"/>
      <c r="B483" s="1614" t="s">
        <v>1802</v>
      </c>
      <c r="C483" s="1621"/>
      <c r="D483" s="2013"/>
      <c r="E483" s="2012"/>
    </row>
    <row r="484" spans="1:5" ht="16.5" customHeight="1" thickBot="1">
      <c r="A484" s="1613"/>
      <c r="B484" s="1614" t="s">
        <v>1804</v>
      </c>
      <c r="C484" s="1621"/>
      <c r="D484" s="2013"/>
      <c r="E484" s="2012"/>
    </row>
    <row r="485" spans="1:5" ht="16.5" customHeight="1" thickBot="1">
      <c r="A485" s="1599">
        <v>66</v>
      </c>
      <c r="B485" s="1600" t="s">
        <v>2594</v>
      </c>
      <c r="C485" s="1651" t="s">
        <v>2693</v>
      </c>
      <c r="D485" s="1633">
        <f>SUM(D486:D487)</f>
        <v>0</v>
      </c>
      <c r="E485" s="1634"/>
    </row>
    <row r="486" spans="1:5" ht="16.5" customHeight="1" thickBot="1">
      <c r="A486" s="1636">
        <v>660</v>
      </c>
      <c r="B486" s="1604" t="s">
        <v>2594</v>
      </c>
      <c r="C486" s="1637" t="s">
        <v>1979</v>
      </c>
      <c r="D486" s="1638">
        <f>D936-D938</f>
        <v>0</v>
      </c>
      <c r="E486" s="1639"/>
    </row>
    <row r="487" spans="1:5" ht="16.5" customHeight="1" thickBot="1">
      <c r="A487" s="1636">
        <v>661</v>
      </c>
      <c r="B487" s="1604" t="s">
        <v>2594</v>
      </c>
      <c r="C487" s="1637" t="s">
        <v>2654</v>
      </c>
      <c r="D487" s="1638">
        <f>+D938</f>
        <v>0</v>
      </c>
      <c r="E487" s="1639"/>
    </row>
    <row r="488" spans="1:5" ht="16.5" customHeight="1" thickBot="1">
      <c r="A488" s="1599"/>
      <c r="B488" s="1600"/>
      <c r="C488" s="1653" t="s">
        <v>2605</v>
      </c>
      <c r="D488" s="1633">
        <f>D429+D430-D460-D485</f>
        <v>0</v>
      </c>
      <c r="E488" s="1634"/>
    </row>
    <row r="489" spans="1:5" ht="16.5" customHeight="1" thickBot="1">
      <c r="A489" s="1599">
        <v>67</v>
      </c>
      <c r="B489" s="1600" t="s">
        <v>2594</v>
      </c>
      <c r="C489" s="1651" t="s">
        <v>1768</v>
      </c>
      <c r="D489" s="1633">
        <f>SUM(D490:D491)</f>
        <v>0</v>
      </c>
      <c r="E489" s="1634"/>
    </row>
    <row r="490" spans="1:5" ht="16.5" customHeight="1" thickBot="1">
      <c r="A490" s="1636">
        <v>671</v>
      </c>
      <c r="B490" s="1604" t="s">
        <v>2594</v>
      </c>
      <c r="C490" s="1637" t="s">
        <v>1769</v>
      </c>
      <c r="D490" s="1638"/>
      <c r="E490" s="1639"/>
    </row>
    <row r="491" spans="1:5" ht="16.5" customHeight="1" thickBot="1">
      <c r="A491" s="1636">
        <v>679</v>
      </c>
      <c r="B491" s="1604" t="s">
        <v>2594</v>
      </c>
      <c r="C491" s="1637" t="s">
        <v>1770</v>
      </c>
      <c r="D491" s="1638">
        <f>SUM(D492:D500)</f>
        <v>0</v>
      </c>
      <c r="E491" s="1639"/>
    </row>
    <row r="492" spans="1:5" ht="16.5" customHeight="1">
      <c r="A492" s="1613"/>
      <c r="B492" s="1614" t="s">
        <v>1506</v>
      </c>
      <c r="C492" s="1645" t="s">
        <v>2069</v>
      </c>
      <c r="D492" s="2013"/>
      <c r="E492" s="2012"/>
    </row>
    <row r="493" spans="1:5" ht="16.5" customHeight="1">
      <c r="A493" s="1613"/>
      <c r="B493" s="1614" t="s">
        <v>1508</v>
      </c>
      <c r="C493" s="1645" t="s">
        <v>1772</v>
      </c>
      <c r="D493" s="2013"/>
      <c r="E493" s="2012"/>
    </row>
    <row r="494" spans="1:5" ht="16.5" customHeight="1">
      <c r="A494" s="1613"/>
      <c r="B494" s="1614" t="s">
        <v>1518</v>
      </c>
      <c r="C494" s="1645" t="s">
        <v>1773</v>
      </c>
      <c r="D494" s="2013"/>
      <c r="E494" s="2012"/>
    </row>
    <row r="495" spans="1:5" ht="16.5" customHeight="1">
      <c r="A495" s="1613"/>
      <c r="B495" s="1614" t="s">
        <v>1520</v>
      </c>
      <c r="C495" s="1654" t="s">
        <v>1774</v>
      </c>
      <c r="D495" s="2013"/>
      <c r="E495" s="2012"/>
    </row>
    <row r="496" spans="1:5" ht="16.5" customHeight="1">
      <c r="A496" s="1613"/>
      <c r="B496" s="1614" t="s">
        <v>1522</v>
      </c>
      <c r="C496" s="1654" t="s">
        <v>1775</v>
      </c>
      <c r="D496" s="2013"/>
      <c r="E496" s="2012"/>
    </row>
    <row r="497" spans="1:5" ht="16.5" customHeight="1">
      <c r="A497" s="1613"/>
      <c r="B497" s="1614" t="s">
        <v>1714</v>
      </c>
      <c r="C497" s="1654" t="s">
        <v>2606</v>
      </c>
      <c r="D497" s="2013"/>
      <c r="E497" s="2012"/>
    </row>
    <row r="498" spans="1:5" ht="16.5" customHeight="1">
      <c r="A498" s="1613"/>
      <c r="B498" s="1614" t="s">
        <v>1985</v>
      </c>
      <c r="C498" s="1654" t="s">
        <v>2607</v>
      </c>
      <c r="D498" s="2013"/>
      <c r="E498" s="2012"/>
    </row>
    <row r="499" spans="1:5" ht="16.5" customHeight="1">
      <c r="A499" s="1613"/>
      <c r="B499" s="1614" t="s">
        <v>1987</v>
      </c>
      <c r="C499" s="1654" t="s">
        <v>2608</v>
      </c>
      <c r="D499" s="2013"/>
      <c r="E499" s="2012"/>
    </row>
    <row r="500" spans="1:5" ht="16.5" customHeight="1">
      <c r="A500" s="1613"/>
      <c r="B500" s="1614" t="s">
        <v>1989</v>
      </c>
      <c r="C500" s="1654" t="s">
        <v>131</v>
      </c>
      <c r="D500" s="2013">
        <f>SUM(D501:D510)</f>
        <v>0</v>
      </c>
      <c r="E500" s="2012"/>
    </row>
    <row r="501" spans="1:5" ht="16.5" customHeight="1">
      <c r="A501" s="1613"/>
      <c r="B501" s="1614" t="s">
        <v>2053</v>
      </c>
      <c r="C501" s="1652"/>
      <c r="D501" s="2013"/>
      <c r="E501" s="2012"/>
    </row>
    <row r="502" spans="1:5" ht="16.5" customHeight="1">
      <c r="A502" s="1613"/>
      <c r="B502" s="1614" t="s">
        <v>2054</v>
      </c>
      <c r="C502" s="1652"/>
      <c r="D502" s="2013"/>
      <c r="E502" s="2012"/>
    </row>
    <row r="503" spans="1:5" ht="16.5" customHeight="1">
      <c r="A503" s="1613"/>
      <c r="B503" s="1614" t="s">
        <v>2055</v>
      </c>
      <c r="C503" s="1652"/>
      <c r="D503" s="2013"/>
      <c r="E503" s="2012"/>
    </row>
    <row r="504" spans="1:5" ht="16.5" customHeight="1">
      <c r="A504" s="1613"/>
      <c r="B504" s="1614" t="s">
        <v>2609</v>
      </c>
      <c r="C504" s="1652"/>
      <c r="D504" s="2013"/>
      <c r="E504" s="2012"/>
    </row>
    <row r="505" spans="1:5" ht="16.5" customHeight="1">
      <c r="A505" s="1613"/>
      <c r="B505" s="1614" t="s">
        <v>2610</v>
      </c>
      <c r="C505" s="1652"/>
      <c r="D505" s="2013"/>
      <c r="E505" s="2012"/>
    </row>
    <row r="506" spans="1:5" ht="16.5" customHeight="1">
      <c r="A506" s="1613"/>
      <c r="B506" s="1614" t="s">
        <v>2611</v>
      </c>
      <c r="C506" s="1652"/>
      <c r="D506" s="2013"/>
      <c r="E506" s="2012"/>
    </row>
    <row r="507" spans="1:5" ht="16.5" customHeight="1">
      <c r="A507" s="1613"/>
      <c r="B507" s="1614" t="s">
        <v>2612</v>
      </c>
      <c r="C507" s="1652"/>
      <c r="D507" s="2013"/>
      <c r="E507" s="2012"/>
    </row>
    <row r="508" spans="1:5" ht="16.5" customHeight="1">
      <c r="A508" s="1613"/>
      <c r="B508" s="1614" t="s">
        <v>2613</v>
      </c>
      <c r="C508" s="1652"/>
      <c r="D508" s="2013"/>
      <c r="E508" s="2012"/>
    </row>
    <row r="509" spans="1:5" ht="16.5" customHeight="1">
      <c r="A509" s="1613"/>
      <c r="B509" s="1614" t="s">
        <v>2614</v>
      </c>
      <c r="C509" s="1652"/>
      <c r="D509" s="2013"/>
      <c r="E509" s="2012"/>
    </row>
    <row r="510" spans="1:5" ht="16.5" customHeight="1" thickBot="1">
      <c r="A510" s="1613"/>
      <c r="B510" s="1614" t="s">
        <v>2615</v>
      </c>
      <c r="C510" s="1652"/>
      <c r="D510" s="2013"/>
      <c r="E510" s="2012"/>
    </row>
    <row r="511" spans="1:5" ht="16.5" customHeight="1" thickBot="1">
      <c r="A511" s="1599">
        <v>68</v>
      </c>
      <c r="B511" s="1600" t="s">
        <v>2594</v>
      </c>
      <c r="C511" s="1651" t="s">
        <v>2694</v>
      </c>
      <c r="D511" s="1633">
        <f>SUM(D512:D514)</f>
        <v>0</v>
      </c>
      <c r="E511" s="1634"/>
    </row>
    <row r="512" spans="1:5" ht="16.5" customHeight="1" thickBot="1">
      <c r="A512" s="1636">
        <v>680</v>
      </c>
      <c r="B512" s="1604" t="s">
        <v>2594</v>
      </c>
      <c r="C512" s="1637" t="s">
        <v>2695</v>
      </c>
      <c r="D512" s="1638"/>
      <c r="E512" s="1639"/>
    </row>
    <row r="513" spans="1:5" ht="16.5" customHeight="1" thickBot="1">
      <c r="A513" s="1636">
        <v>681</v>
      </c>
      <c r="B513" s="1604" t="s">
        <v>2594</v>
      </c>
      <c r="C513" s="1637" t="s">
        <v>2696</v>
      </c>
      <c r="D513" s="1638"/>
      <c r="E513" s="1639"/>
    </row>
    <row r="514" spans="1:5" ht="16.5" customHeight="1" thickBot="1">
      <c r="A514" s="1636">
        <v>689</v>
      </c>
      <c r="B514" s="1604" t="s">
        <v>2594</v>
      </c>
      <c r="C514" s="1637" t="s">
        <v>2070</v>
      </c>
      <c r="D514" s="1638">
        <f>SUM(D515:D522)</f>
        <v>0</v>
      </c>
      <c r="E514" s="1639"/>
    </row>
    <row r="515" spans="1:5" ht="16.5" customHeight="1">
      <c r="A515" s="1613"/>
      <c r="B515" s="1614" t="s">
        <v>1506</v>
      </c>
      <c r="C515" s="1654" t="s">
        <v>157</v>
      </c>
      <c r="D515" s="2013"/>
      <c r="E515" s="2012"/>
    </row>
    <row r="516" spans="1:5" ht="16.5" customHeight="1">
      <c r="A516" s="1613"/>
      <c r="B516" s="1614" t="s">
        <v>1508</v>
      </c>
      <c r="C516" s="1654" t="s">
        <v>1773</v>
      </c>
      <c r="D516" s="2013"/>
      <c r="E516" s="2012"/>
    </row>
    <row r="517" spans="1:5" ht="16.5" customHeight="1">
      <c r="A517" s="1613"/>
      <c r="B517" s="1614" t="s">
        <v>1518</v>
      </c>
      <c r="C517" s="1654" t="s">
        <v>1775</v>
      </c>
      <c r="D517" s="2013"/>
      <c r="E517" s="2012"/>
    </row>
    <row r="518" spans="1:5" ht="16.5" customHeight="1">
      <c r="A518" s="1613"/>
      <c r="B518" s="1614" t="s">
        <v>1520</v>
      </c>
      <c r="C518" s="1654" t="s">
        <v>1782</v>
      </c>
      <c r="D518" s="2013"/>
      <c r="E518" s="2012"/>
    </row>
    <row r="519" spans="1:5" ht="16.5" customHeight="1">
      <c r="A519" s="1613"/>
      <c r="B519" s="1614" t="s">
        <v>1522</v>
      </c>
      <c r="C519" s="1654" t="s">
        <v>2617</v>
      </c>
      <c r="D519" s="2013"/>
      <c r="E519" s="2012"/>
    </row>
    <row r="520" spans="1:5" ht="16.5" customHeight="1">
      <c r="A520" s="1613"/>
      <c r="B520" s="1614" t="s">
        <v>1714</v>
      </c>
      <c r="C520" s="1654" t="s">
        <v>2618</v>
      </c>
      <c r="D520" s="2013"/>
      <c r="E520" s="2012"/>
    </row>
    <row r="521" spans="1:5" ht="16.5" customHeight="1">
      <c r="A521" s="1613"/>
      <c r="B521" s="1614" t="s">
        <v>1985</v>
      </c>
      <c r="C521" s="1654" t="s">
        <v>2620</v>
      </c>
      <c r="D521" s="2013"/>
      <c r="E521" s="2012"/>
    </row>
    <row r="522" spans="1:5" ht="16.5" customHeight="1">
      <c r="A522" s="1613"/>
      <c r="B522" s="1614" t="s">
        <v>1987</v>
      </c>
      <c r="C522" s="1654" t="s">
        <v>131</v>
      </c>
      <c r="D522" s="2013">
        <f>SUM(D523:D532)</f>
        <v>0</v>
      </c>
      <c r="E522" s="2012"/>
    </row>
    <row r="523" spans="1:5" ht="16.5" customHeight="1">
      <c r="A523" s="1613"/>
      <c r="B523" s="1614" t="s">
        <v>2008</v>
      </c>
      <c r="C523" s="1621"/>
      <c r="D523" s="2013"/>
      <c r="E523" s="2012"/>
    </row>
    <row r="524" spans="1:5" ht="16.5" customHeight="1">
      <c r="A524" s="1613"/>
      <c r="B524" s="1614" t="s">
        <v>2009</v>
      </c>
      <c r="C524" s="1621"/>
      <c r="D524" s="2013"/>
      <c r="E524" s="2012"/>
    </row>
    <row r="525" spans="1:5" ht="16.5" customHeight="1">
      <c r="A525" s="1613"/>
      <c r="B525" s="1614" t="s">
        <v>2010</v>
      </c>
      <c r="C525" s="1621"/>
      <c r="D525" s="2013"/>
      <c r="E525" s="2012"/>
    </row>
    <row r="526" spans="1:5" ht="16.5" customHeight="1">
      <c r="A526" s="1613"/>
      <c r="B526" s="1614" t="s">
        <v>2011</v>
      </c>
      <c r="C526" s="1621"/>
      <c r="D526" s="2013"/>
      <c r="E526" s="2012"/>
    </row>
    <row r="527" spans="1:5" ht="16.5" customHeight="1">
      <c r="A527" s="1613"/>
      <c r="B527" s="1614" t="s">
        <v>2678</v>
      </c>
      <c r="C527" s="1621"/>
      <c r="D527" s="2013"/>
      <c r="E527" s="2012"/>
    </row>
    <row r="528" spans="1:5" ht="16.5" customHeight="1">
      <c r="A528" s="1613"/>
      <c r="B528" s="1614" t="s">
        <v>2697</v>
      </c>
      <c r="C528" s="1621"/>
      <c r="D528" s="2013"/>
      <c r="E528" s="2012"/>
    </row>
    <row r="529" spans="1:5" ht="16.5" customHeight="1">
      <c r="A529" s="1613"/>
      <c r="B529" s="1614" t="s">
        <v>2698</v>
      </c>
      <c r="C529" s="1621"/>
      <c r="D529" s="2013"/>
      <c r="E529" s="2012"/>
    </row>
    <row r="530" spans="1:5" ht="16.5" customHeight="1">
      <c r="A530" s="1613"/>
      <c r="B530" s="1614" t="s">
        <v>2699</v>
      </c>
      <c r="C530" s="1621"/>
      <c r="D530" s="2013"/>
      <c r="E530" s="2012"/>
    </row>
    <row r="531" spans="1:5" ht="16.5" customHeight="1">
      <c r="A531" s="1613"/>
      <c r="B531" s="1614" t="s">
        <v>2700</v>
      </c>
      <c r="C531" s="1621"/>
      <c r="D531" s="2013"/>
      <c r="E531" s="2012"/>
    </row>
    <row r="532" spans="1:5" ht="16.5" customHeight="1" thickBot="1">
      <c r="A532" s="1613"/>
      <c r="B532" s="1614" t="s">
        <v>2701</v>
      </c>
      <c r="C532" s="1621"/>
      <c r="D532" s="2013"/>
      <c r="E532" s="2012"/>
    </row>
    <row r="533" spans="1:5" ht="16.5" customHeight="1" thickBot="1">
      <c r="A533" s="1599">
        <v>69</v>
      </c>
      <c r="B533" s="1600" t="s">
        <v>2594</v>
      </c>
      <c r="C533" s="1651" t="s">
        <v>1784</v>
      </c>
      <c r="D533" s="1633">
        <f>D536</f>
        <v>0</v>
      </c>
      <c r="E533" s="1634"/>
    </row>
    <row r="534" spans="1:5" ht="16.5" customHeight="1" thickBot="1">
      <c r="A534" s="1636">
        <v>690</v>
      </c>
      <c r="B534" s="1604" t="s">
        <v>2594</v>
      </c>
      <c r="C534" s="1637" t="s">
        <v>1785</v>
      </c>
      <c r="D534" s="1638">
        <f>D488+D489-D511</f>
        <v>0</v>
      </c>
      <c r="E534" s="1639"/>
    </row>
    <row r="535" spans="1:5" ht="16.5" customHeight="1" thickBot="1">
      <c r="A535" s="1636">
        <v>691</v>
      </c>
      <c r="B535" s="1604" t="s">
        <v>2594</v>
      </c>
      <c r="C535" s="1637" t="s">
        <v>2702</v>
      </c>
      <c r="D535" s="1638"/>
      <c r="E535" s="1639"/>
    </row>
    <row r="536" spans="1:5" ht="16.5" customHeight="1" thickBot="1">
      <c r="A536" s="1636">
        <v>692</v>
      </c>
      <c r="B536" s="1604" t="s">
        <v>2594</v>
      </c>
      <c r="C536" s="1637" t="s">
        <v>1787</v>
      </c>
      <c r="D536" s="1638">
        <f>D534-D535</f>
        <v>0</v>
      </c>
      <c r="E536" s="1639"/>
    </row>
    <row r="537" spans="1:5" ht="16.5" customHeight="1" thickBot="1">
      <c r="A537" s="1655"/>
      <c r="B537" s="1656"/>
      <c r="C537" s="1517" t="s">
        <v>2631</v>
      </c>
      <c r="D537" s="1633">
        <f>D265</f>
        <v>0</v>
      </c>
      <c r="E537" s="1657"/>
    </row>
    <row r="538" spans="1:5" ht="16.5" customHeight="1" thickBot="1">
      <c r="A538" s="1655"/>
      <c r="B538" s="1656"/>
      <c r="C538" s="1517" t="s">
        <v>2632</v>
      </c>
      <c r="D538" s="1633">
        <f>D533</f>
        <v>0</v>
      </c>
      <c r="E538" s="1657"/>
    </row>
    <row r="539" spans="1:5" ht="16.5" customHeight="1" thickBot="1">
      <c r="A539" s="1655"/>
      <c r="B539" s="1656"/>
      <c r="C539" s="1517" t="s">
        <v>2633</v>
      </c>
      <c r="D539" s="1633">
        <f>D537-D538</f>
        <v>0</v>
      </c>
      <c r="E539" s="1657"/>
    </row>
    <row r="540" spans="1:5" ht="16.5" customHeight="1" thickBot="1">
      <c r="D540" s="1632"/>
    </row>
    <row r="541" spans="1:5" ht="27.75" customHeight="1" thickBot="1">
      <c r="A541" s="1595" t="s">
        <v>1470</v>
      </c>
      <c r="B541" s="1479" t="s">
        <v>1471</v>
      </c>
      <c r="C541" s="1596" t="s">
        <v>2655</v>
      </c>
      <c r="D541" s="1597" t="s">
        <v>1472</v>
      </c>
      <c r="E541" s="1598" t="s">
        <v>1473</v>
      </c>
    </row>
    <row r="542" spans="1:5" ht="16.5" customHeight="1" thickBot="1">
      <c r="A542" s="1599">
        <v>740</v>
      </c>
      <c r="B542" s="1600" t="s">
        <v>2594</v>
      </c>
      <c r="C542" s="1709" t="s">
        <v>2071</v>
      </c>
      <c r="D542" s="1601">
        <f>SUM(D543,D549,D577,D620,D655,D664)</f>
        <v>0</v>
      </c>
      <c r="E542" s="1602"/>
    </row>
    <row r="543" spans="1:5" ht="16.5" customHeight="1">
      <c r="A543" s="1710"/>
      <c r="B543" s="1711" t="s">
        <v>1506</v>
      </c>
      <c r="C543" s="1712" t="s">
        <v>1788</v>
      </c>
      <c r="D543" s="1713">
        <f>SUM(D544:D548)</f>
        <v>0</v>
      </c>
      <c r="E543" s="2014"/>
    </row>
    <row r="544" spans="1:5" ht="16.5" customHeight="1">
      <c r="A544" s="1714"/>
      <c r="B544" s="1614" t="s">
        <v>1673</v>
      </c>
      <c r="C544" s="1715" t="s">
        <v>2072</v>
      </c>
      <c r="D544" s="1716"/>
      <c r="E544" s="2012"/>
    </row>
    <row r="545" spans="1:5" ht="16.5" customHeight="1">
      <c r="A545" s="1714"/>
      <c r="B545" s="1614" t="s">
        <v>1566</v>
      </c>
      <c r="C545" s="1715" t="s">
        <v>120</v>
      </c>
      <c r="D545" s="1716"/>
      <c r="E545" s="2012"/>
    </row>
    <row r="546" spans="1:5" ht="16.5" customHeight="1">
      <c r="A546" s="1714"/>
      <c r="B546" s="1614" t="s">
        <v>1568</v>
      </c>
      <c r="C546" s="1715" t="s">
        <v>1790</v>
      </c>
      <c r="D546" s="1716"/>
      <c r="E546" s="2012"/>
    </row>
    <row r="547" spans="1:5" ht="16.5" customHeight="1">
      <c r="A547" s="1714"/>
      <c r="B547" s="1614" t="s">
        <v>1570</v>
      </c>
      <c r="C547" s="1715" t="s">
        <v>1791</v>
      </c>
      <c r="D547" s="1716"/>
      <c r="E547" s="2012"/>
    </row>
    <row r="548" spans="1:5" ht="16.5" customHeight="1">
      <c r="A548" s="1714"/>
      <c r="B548" s="1614" t="s">
        <v>1572</v>
      </c>
      <c r="C548" s="1715" t="s">
        <v>1792</v>
      </c>
      <c r="D548" s="1716"/>
      <c r="E548" s="2012"/>
    </row>
    <row r="549" spans="1:5" ht="16.5" customHeight="1">
      <c r="A549" s="1710"/>
      <c r="B549" s="1711" t="s">
        <v>1508</v>
      </c>
      <c r="C549" s="1712" t="s">
        <v>1793</v>
      </c>
      <c r="D549" s="1713">
        <f>SUM(D550:D566)</f>
        <v>0</v>
      </c>
      <c r="E549" s="2014"/>
    </row>
    <row r="550" spans="1:5" ht="16.5" customHeight="1">
      <c r="A550" s="1714"/>
      <c r="B550" s="1614" t="s">
        <v>1509</v>
      </c>
      <c r="C550" s="1715" t="s">
        <v>1794</v>
      </c>
      <c r="D550" s="1716"/>
      <c r="E550" s="2012"/>
    </row>
    <row r="551" spans="1:5" ht="16.5" customHeight="1">
      <c r="A551" s="1714"/>
      <c r="B551" s="1614" t="s">
        <v>1511</v>
      </c>
      <c r="C551" s="1715" t="s">
        <v>1795</v>
      </c>
      <c r="D551" s="1716"/>
      <c r="E551" s="2012"/>
    </row>
    <row r="552" spans="1:5" ht="16.5" customHeight="1">
      <c r="A552" s="1714"/>
      <c r="B552" s="1614" t="s">
        <v>1513</v>
      </c>
      <c r="C552" s="1715" t="s">
        <v>1796</v>
      </c>
      <c r="D552" s="1716"/>
      <c r="E552" s="2012"/>
    </row>
    <row r="553" spans="1:5" ht="16.5" customHeight="1">
      <c r="A553" s="1714"/>
      <c r="B553" s="1614" t="s">
        <v>1515</v>
      </c>
      <c r="C553" s="1715" t="s">
        <v>1126</v>
      </c>
      <c r="D553" s="1716"/>
      <c r="E553" s="2012"/>
    </row>
    <row r="554" spans="1:5" ht="16.5" customHeight="1">
      <c r="A554" s="1714"/>
      <c r="B554" s="1614" t="s">
        <v>1517</v>
      </c>
      <c r="C554" s="1715" t="s">
        <v>1797</v>
      </c>
      <c r="D554" s="1716"/>
      <c r="E554" s="2012"/>
    </row>
    <row r="555" spans="1:5" ht="16.5" customHeight="1">
      <c r="A555" s="1714"/>
      <c r="B555" s="1614" t="s">
        <v>1706</v>
      </c>
      <c r="C555" s="1715" t="s">
        <v>1798</v>
      </c>
      <c r="D555" s="1716"/>
      <c r="E555" s="2012"/>
    </row>
    <row r="556" spans="1:5" ht="16.5" customHeight="1">
      <c r="A556" s="1714"/>
      <c r="B556" s="1614" t="s">
        <v>1707</v>
      </c>
      <c r="C556" s="1715" t="s">
        <v>1799</v>
      </c>
      <c r="D556" s="1716"/>
      <c r="E556" s="2012"/>
    </row>
    <row r="557" spans="1:5" ht="16.5" customHeight="1">
      <c r="A557" s="1714"/>
      <c r="B557" s="1614" t="s">
        <v>1800</v>
      </c>
      <c r="C557" s="1715" t="s">
        <v>1801</v>
      </c>
      <c r="D557" s="1716"/>
      <c r="E557" s="2012"/>
    </row>
    <row r="558" spans="1:5" ht="16.5" customHeight="1">
      <c r="A558" s="1714"/>
      <c r="B558" s="1614" t="s">
        <v>1802</v>
      </c>
      <c r="C558" s="1715" t="s">
        <v>1803</v>
      </c>
      <c r="D558" s="1716"/>
      <c r="E558" s="2012"/>
    </row>
    <row r="559" spans="1:5" ht="16.5" customHeight="1">
      <c r="A559" s="1714"/>
      <c r="B559" s="1614" t="s">
        <v>1804</v>
      </c>
      <c r="C559" s="1715" t="s">
        <v>1805</v>
      </c>
      <c r="D559" s="1716"/>
      <c r="E559" s="2012"/>
    </row>
    <row r="560" spans="1:5" ht="16.5" customHeight="1">
      <c r="A560" s="1714"/>
      <c r="B560" s="1614" t="s">
        <v>1806</v>
      </c>
      <c r="C560" s="1715" t="s">
        <v>1807</v>
      </c>
      <c r="D560" s="1716"/>
      <c r="E560" s="2012"/>
    </row>
    <row r="561" spans="1:5" ht="16.5" customHeight="1">
      <c r="A561" s="1714"/>
      <c r="B561" s="1614" t="s">
        <v>1808</v>
      </c>
      <c r="C561" s="1715" t="s">
        <v>1809</v>
      </c>
      <c r="D561" s="1716"/>
      <c r="E561" s="2012"/>
    </row>
    <row r="562" spans="1:5" ht="16.5" customHeight="1">
      <c r="A562" s="1714"/>
      <c r="B562" s="1614" t="s">
        <v>1810</v>
      </c>
      <c r="C562" s="1715" t="s">
        <v>1811</v>
      </c>
      <c r="D562" s="1716"/>
      <c r="E562" s="2012"/>
    </row>
    <row r="563" spans="1:5" ht="16.5" customHeight="1">
      <c r="A563" s="1714"/>
      <c r="B563" s="1614" t="s">
        <v>1812</v>
      </c>
      <c r="C563" s="1715" t="s">
        <v>1813</v>
      </c>
      <c r="D563" s="1716"/>
      <c r="E563" s="2012"/>
    </row>
    <row r="564" spans="1:5" ht="16.5" customHeight="1">
      <c r="A564" s="1714"/>
      <c r="B564" s="1614" t="s">
        <v>1814</v>
      </c>
      <c r="C564" s="1715" t="s">
        <v>1817</v>
      </c>
      <c r="D564" s="1716"/>
      <c r="E564" s="2012"/>
    </row>
    <row r="565" spans="1:5" ht="16.5" customHeight="1">
      <c r="A565" s="1714"/>
      <c r="B565" s="1614" t="s">
        <v>1816</v>
      </c>
      <c r="C565" s="1717" t="s">
        <v>1815</v>
      </c>
      <c r="D565" s="1716"/>
      <c r="E565" s="2012"/>
    </row>
    <row r="566" spans="1:5" ht="16.5" customHeight="1">
      <c r="A566" s="1714"/>
      <c r="B566" s="1614" t="s">
        <v>1818</v>
      </c>
      <c r="C566" s="1715" t="s">
        <v>131</v>
      </c>
      <c r="D566" s="1716">
        <f>SUM(D567:D576)</f>
        <v>0</v>
      </c>
      <c r="E566" s="2012"/>
    </row>
    <row r="567" spans="1:5" ht="16.5" customHeight="1">
      <c r="A567" s="1714"/>
      <c r="B567" s="1614" t="s">
        <v>1819</v>
      </c>
      <c r="C567" s="1718"/>
      <c r="D567" s="1716"/>
      <c r="E567" s="2012"/>
    </row>
    <row r="568" spans="1:5" ht="16.5" customHeight="1">
      <c r="A568" s="1714"/>
      <c r="B568" s="1614" t="s">
        <v>1820</v>
      </c>
      <c r="C568" s="1718"/>
      <c r="D568" s="1716"/>
      <c r="E568" s="2012"/>
    </row>
    <row r="569" spans="1:5" ht="16.5" customHeight="1">
      <c r="A569" s="1714"/>
      <c r="B569" s="1614" t="s">
        <v>1821</v>
      </c>
      <c r="C569" s="1718"/>
      <c r="D569" s="1716"/>
      <c r="E569" s="2012"/>
    </row>
    <row r="570" spans="1:5" ht="16.5" customHeight="1">
      <c r="A570" s="1714"/>
      <c r="B570" s="1614" t="s">
        <v>1822</v>
      </c>
      <c r="C570" s="1718"/>
      <c r="D570" s="1716"/>
      <c r="E570" s="2012"/>
    </row>
    <row r="571" spans="1:5" ht="16.5" customHeight="1">
      <c r="A571" s="1714"/>
      <c r="B571" s="1614" t="s">
        <v>1823</v>
      </c>
      <c r="C571" s="1718"/>
      <c r="D571" s="1716"/>
      <c r="E571" s="2012"/>
    </row>
    <row r="572" spans="1:5" ht="16.5" customHeight="1">
      <c r="A572" s="1714"/>
      <c r="B572" s="1614" t="s">
        <v>2635</v>
      </c>
      <c r="C572" s="1718"/>
      <c r="D572" s="1716"/>
      <c r="E572" s="2012"/>
    </row>
    <row r="573" spans="1:5" ht="16.5" customHeight="1">
      <c r="A573" s="1714"/>
      <c r="B573" s="1614" t="s">
        <v>2636</v>
      </c>
      <c r="C573" s="1718"/>
      <c r="D573" s="1716"/>
      <c r="E573" s="2012"/>
    </row>
    <row r="574" spans="1:5" ht="16.5" customHeight="1">
      <c r="A574" s="1714"/>
      <c r="B574" s="1614" t="s">
        <v>2637</v>
      </c>
      <c r="C574" s="1718"/>
      <c r="D574" s="1716"/>
      <c r="E574" s="2012"/>
    </row>
    <row r="575" spans="1:5" ht="16.5" customHeight="1">
      <c r="A575" s="1714"/>
      <c r="B575" s="1614" t="s">
        <v>2638</v>
      </c>
      <c r="C575" s="1718"/>
      <c r="D575" s="1716"/>
      <c r="E575" s="2012"/>
    </row>
    <row r="576" spans="1:5" ht="16.5" customHeight="1">
      <c r="A576" s="1714"/>
      <c r="B576" s="1614" t="s">
        <v>2639</v>
      </c>
      <c r="C576" s="1718"/>
      <c r="D576" s="1716"/>
      <c r="E576" s="2012"/>
    </row>
    <row r="577" spans="1:5" ht="16.5" customHeight="1">
      <c r="A577" s="1710"/>
      <c r="B577" s="1711" t="s">
        <v>1518</v>
      </c>
      <c r="C577" s="1712" t="s">
        <v>1824</v>
      </c>
      <c r="D577" s="1713">
        <f>SUM(D578:D609)</f>
        <v>0</v>
      </c>
      <c r="E577" s="2014"/>
    </row>
    <row r="578" spans="1:5" ht="16.5" customHeight="1">
      <c r="A578" s="1714"/>
      <c r="B578" s="1614" t="s">
        <v>1708</v>
      </c>
      <c r="C578" s="1715" t="s">
        <v>1825</v>
      </c>
      <c r="D578" s="1716"/>
      <c r="E578" s="2012"/>
    </row>
    <row r="579" spans="1:5" ht="16.5" customHeight="1">
      <c r="A579" s="1714"/>
      <c r="B579" s="1614" t="s">
        <v>1709</v>
      </c>
      <c r="C579" s="1715" t="s">
        <v>1826</v>
      </c>
      <c r="D579" s="1716"/>
      <c r="E579" s="2012"/>
    </row>
    <row r="580" spans="1:5" ht="16.5" customHeight="1">
      <c r="A580" s="1714"/>
      <c r="B580" s="1614" t="s">
        <v>1710</v>
      </c>
      <c r="C580" s="1715" t="s">
        <v>2073</v>
      </c>
      <c r="D580" s="1716"/>
      <c r="E580" s="2012"/>
    </row>
    <row r="581" spans="1:5" ht="16.5" customHeight="1">
      <c r="A581" s="1714"/>
      <c r="B581" s="1614" t="s">
        <v>1711</v>
      </c>
      <c r="C581" s="1715" t="s">
        <v>1131</v>
      </c>
      <c r="D581" s="1716"/>
      <c r="E581" s="2012"/>
    </row>
    <row r="582" spans="1:5" ht="16.5" customHeight="1">
      <c r="A582" s="1714"/>
      <c r="B582" s="1614" t="s">
        <v>1712</v>
      </c>
      <c r="C582" s="1715" t="s">
        <v>1836</v>
      </c>
      <c r="D582" s="1716"/>
      <c r="E582" s="2012"/>
    </row>
    <row r="583" spans="1:5" ht="16.5" customHeight="1">
      <c r="A583" s="1714"/>
      <c r="B583" s="1614" t="s">
        <v>1829</v>
      </c>
      <c r="C583" s="1715" t="s">
        <v>1838</v>
      </c>
      <c r="D583" s="1716"/>
      <c r="E583" s="2012"/>
    </row>
    <row r="584" spans="1:5" ht="16.5" customHeight="1">
      <c r="A584" s="1714"/>
      <c r="B584" s="1614" t="s">
        <v>1831</v>
      </c>
      <c r="C584" s="1715" t="s">
        <v>1840</v>
      </c>
      <c r="D584" s="1716"/>
      <c r="E584" s="2012"/>
    </row>
    <row r="585" spans="1:5" ht="16.5" customHeight="1">
      <c r="A585" s="1714"/>
      <c r="B585" s="1614" t="s">
        <v>1833</v>
      </c>
      <c r="C585" s="1715" t="s">
        <v>1842</v>
      </c>
      <c r="D585" s="1716"/>
      <c r="E585" s="2012"/>
    </row>
    <row r="586" spans="1:5" ht="16.5" customHeight="1">
      <c r="A586" s="1714"/>
      <c r="B586" s="1614" t="s">
        <v>1835</v>
      </c>
      <c r="C586" s="1715" t="s">
        <v>1854</v>
      </c>
      <c r="D586" s="1716"/>
      <c r="E586" s="2012"/>
    </row>
    <row r="587" spans="1:5" ht="16.5" customHeight="1">
      <c r="A587" s="1714"/>
      <c r="B587" s="1614" t="s">
        <v>1837</v>
      </c>
      <c r="C587" s="1715" t="s">
        <v>1858</v>
      </c>
      <c r="D587" s="1716"/>
      <c r="E587" s="2012"/>
    </row>
    <row r="588" spans="1:5" ht="16.5" customHeight="1">
      <c r="A588" s="1714"/>
      <c r="B588" s="1614" t="s">
        <v>1839</v>
      </c>
      <c r="C588" s="1715" t="s">
        <v>1860</v>
      </c>
      <c r="D588" s="1716"/>
      <c r="E588" s="2012"/>
    </row>
    <row r="589" spans="1:5" ht="16.5" customHeight="1">
      <c r="A589" s="1714"/>
      <c r="B589" s="1614" t="s">
        <v>1841</v>
      </c>
      <c r="C589" s="1715" t="s">
        <v>1862</v>
      </c>
      <c r="D589" s="1716"/>
      <c r="E589" s="2012"/>
    </row>
    <row r="590" spans="1:5" ht="16.5" customHeight="1">
      <c r="A590" s="1714"/>
      <c r="B590" s="1614" t="s">
        <v>1843</v>
      </c>
      <c r="C590" s="1717" t="s">
        <v>2703</v>
      </c>
      <c r="D590" s="1716"/>
      <c r="E590" s="2012"/>
    </row>
    <row r="591" spans="1:5" ht="16.5" customHeight="1">
      <c r="A591" s="1714"/>
      <c r="B591" s="1614" t="s">
        <v>1845</v>
      </c>
      <c r="C591" s="1715" t="s">
        <v>1865</v>
      </c>
      <c r="D591" s="1716"/>
      <c r="E591" s="2012"/>
    </row>
    <row r="592" spans="1:5" ht="16.5" customHeight="1">
      <c r="A592" s="1714"/>
      <c r="B592" s="1614" t="s">
        <v>1847</v>
      </c>
      <c r="C592" s="1715" t="s">
        <v>1867</v>
      </c>
      <c r="D592" s="1716"/>
      <c r="E592" s="2012"/>
    </row>
    <row r="593" spans="1:5" ht="16.5" customHeight="1">
      <c r="A593" s="1714"/>
      <c r="B593" s="1614" t="s">
        <v>1849</v>
      </c>
      <c r="C593" s="1715" t="s">
        <v>1869</v>
      </c>
      <c r="D593" s="1716"/>
      <c r="E593" s="2012"/>
    </row>
    <row r="594" spans="1:5" ht="16.5" customHeight="1">
      <c r="A594" s="1714"/>
      <c r="B594" s="1614" t="s">
        <v>1851</v>
      </c>
      <c r="C594" s="1715" t="s">
        <v>1871</v>
      </c>
      <c r="D594" s="1716"/>
      <c r="E594" s="2012"/>
    </row>
    <row r="595" spans="1:5" ht="16.5" customHeight="1">
      <c r="A595" s="1714"/>
      <c r="B595" s="1614" t="s">
        <v>1853</v>
      </c>
      <c r="C595" s="1715" t="s">
        <v>1873</v>
      </c>
      <c r="D595" s="1716"/>
      <c r="E595" s="2012"/>
    </row>
    <row r="596" spans="1:5" ht="16.5" customHeight="1">
      <c r="A596" s="1714"/>
      <c r="B596" s="1614" t="s">
        <v>1855</v>
      </c>
      <c r="C596" s="1715" t="s">
        <v>1875</v>
      </c>
      <c r="D596" s="1716"/>
      <c r="E596" s="2012"/>
    </row>
    <row r="597" spans="1:5" ht="16.5" customHeight="1">
      <c r="A597" s="1714"/>
      <c r="B597" s="1614" t="s">
        <v>1857</v>
      </c>
      <c r="C597" s="1715" t="s">
        <v>1877</v>
      </c>
      <c r="D597" s="1716"/>
      <c r="E597" s="2012"/>
    </row>
    <row r="598" spans="1:5" ht="16.5" customHeight="1">
      <c r="A598" s="1714"/>
      <c r="B598" s="1614" t="s">
        <v>1859</v>
      </c>
      <c r="C598" s="1715" t="s">
        <v>1879</v>
      </c>
      <c r="D598" s="1716"/>
      <c r="E598" s="2012"/>
    </row>
    <row r="599" spans="1:5" ht="16.5" customHeight="1">
      <c r="A599" s="1714"/>
      <c r="B599" s="1614" t="s">
        <v>1861</v>
      </c>
      <c r="C599" s="1715" t="s">
        <v>1881</v>
      </c>
      <c r="D599" s="1716"/>
      <c r="E599" s="2012"/>
    </row>
    <row r="600" spans="1:5" ht="16.5" customHeight="1">
      <c r="A600" s="1714"/>
      <c r="B600" s="1614" t="s">
        <v>1863</v>
      </c>
      <c r="C600" s="1715" t="s">
        <v>2074</v>
      </c>
      <c r="D600" s="1716"/>
      <c r="E600" s="2012"/>
    </row>
    <row r="601" spans="1:5" ht="16.5" customHeight="1">
      <c r="A601" s="1714"/>
      <c r="B601" s="1614" t="s">
        <v>1864</v>
      </c>
      <c r="C601" s="1715" t="s">
        <v>1885</v>
      </c>
      <c r="D601" s="1716"/>
      <c r="E601" s="2012"/>
    </row>
    <row r="602" spans="1:5" ht="16.5" customHeight="1">
      <c r="A602" s="1714"/>
      <c r="B602" s="1614" t="s">
        <v>1866</v>
      </c>
      <c r="C602" s="1715" t="s">
        <v>1887</v>
      </c>
      <c r="D602" s="1716"/>
      <c r="E602" s="2012"/>
    </row>
    <row r="603" spans="1:5" ht="16.5" customHeight="1">
      <c r="A603" s="1714"/>
      <c r="B603" s="1614" t="s">
        <v>1868</v>
      </c>
      <c r="C603" s="1715" t="s">
        <v>1889</v>
      </c>
      <c r="D603" s="1716"/>
      <c r="E603" s="2012"/>
    </row>
    <row r="604" spans="1:5" ht="16.5" customHeight="1">
      <c r="A604" s="1714"/>
      <c r="B604" s="1614" t="s">
        <v>1870</v>
      </c>
      <c r="C604" s="1715" t="s">
        <v>1891</v>
      </c>
      <c r="D604" s="1716"/>
      <c r="E604" s="2012"/>
    </row>
    <row r="605" spans="1:5" ht="16.5" customHeight="1">
      <c r="A605" s="1714"/>
      <c r="B605" s="1614" t="s">
        <v>1872</v>
      </c>
      <c r="C605" s="1715" t="s">
        <v>1893</v>
      </c>
      <c r="D605" s="1716"/>
      <c r="E605" s="2012"/>
    </row>
    <row r="606" spans="1:5" ht="16.5" customHeight="1">
      <c r="A606" s="1714"/>
      <c r="B606" s="1614" t="s">
        <v>1874</v>
      </c>
      <c r="C606" s="1715" t="s">
        <v>1895</v>
      </c>
      <c r="D606" s="1716"/>
      <c r="E606" s="2012"/>
    </row>
    <row r="607" spans="1:5" ht="16.5" customHeight="1">
      <c r="A607" s="1714"/>
      <c r="B607" s="1614" t="s">
        <v>1876</v>
      </c>
      <c r="C607" s="1715" t="s">
        <v>1897</v>
      </c>
      <c r="D607" s="1716"/>
      <c r="E607" s="2012"/>
    </row>
    <row r="608" spans="1:5" ht="16.5" customHeight="1">
      <c r="A608" s="1714"/>
      <c r="B608" s="1614" t="s">
        <v>1878</v>
      </c>
      <c r="C608" s="1715" t="s">
        <v>1899</v>
      </c>
      <c r="D608" s="1716"/>
      <c r="E608" s="2012"/>
    </row>
    <row r="609" spans="1:5" ht="16.5" customHeight="1">
      <c r="A609" s="1714"/>
      <c r="B609" s="1614" t="s">
        <v>1880</v>
      </c>
      <c r="C609" s="1715" t="s">
        <v>131</v>
      </c>
      <c r="D609" s="1716">
        <f>SUM(D610:D619)</f>
        <v>0</v>
      </c>
      <c r="E609" s="2012"/>
    </row>
    <row r="610" spans="1:5" ht="16.5" customHeight="1">
      <c r="A610" s="1714"/>
      <c r="B610" s="1614" t="s">
        <v>2075</v>
      </c>
      <c r="C610" s="1718"/>
      <c r="D610" s="1716"/>
      <c r="E610" s="2012"/>
    </row>
    <row r="611" spans="1:5" ht="16.5" customHeight="1">
      <c r="A611" s="1714"/>
      <c r="B611" s="1614" t="s">
        <v>2076</v>
      </c>
      <c r="C611" s="1718"/>
      <c r="D611" s="1716"/>
      <c r="E611" s="2012"/>
    </row>
    <row r="612" spans="1:5" ht="16.5" customHeight="1">
      <c r="A612" s="1714"/>
      <c r="B612" s="1614" t="s">
        <v>2077</v>
      </c>
      <c r="C612" s="1718"/>
      <c r="D612" s="1716"/>
      <c r="E612" s="2012"/>
    </row>
    <row r="613" spans="1:5" ht="16.5" customHeight="1">
      <c r="A613" s="1714"/>
      <c r="B613" s="1614" t="s">
        <v>2078</v>
      </c>
      <c r="C613" s="1718"/>
      <c r="D613" s="1716"/>
      <c r="E613" s="2012"/>
    </row>
    <row r="614" spans="1:5" ht="16.5" customHeight="1">
      <c r="A614" s="1714"/>
      <c r="B614" s="1614" t="s">
        <v>2079</v>
      </c>
      <c r="C614" s="1718"/>
      <c r="D614" s="1716"/>
      <c r="E614" s="2012"/>
    </row>
    <row r="615" spans="1:5" ht="16.5" customHeight="1">
      <c r="A615" s="1714"/>
      <c r="B615" s="1614" t="s">
        <v>2704</v>
      </c>
      <c r="C615" s="1718"/>
      <c r="D615" s="1716"/>
      <c r="E615" s="2012"/>
    </row>
    <row r="616" spans="1:5" ht="16.5" customHeight="1">
      <c r="A616" s="1714"/>
      <c r="B616" s="1614" t="s">
        <v>2705</v>
      </c>
      <c r="C616" s="1718"/>
      <c r="D616" s="1716"/>
      <c r="E616" s="2012"/>
    </row>
    <row r="617" spans="1:5" ht="16.5" customHeight="1">
      <c r="A617" s="1714"/>
      <c r="B617" s="1614" t="s">
        <v>2706</v>
      </c>
      <c r="C617" s="1718"/>
      <c r="D617" s="1716"/>
      <c r="E617" s="2012"/>
    </row>
    <row r="618" spans="1:5" ht="16.5" customHeight="1">
      <c r="A618" s="1714"/>
      <c r="B618" s="1614" t="s">
        <v>2707</v>
      </c>
      <c r="C618" s="1718"/>
      <c r="D618" s="1716"/>
      <c r="E618" s="2012"/>
    </row>
    <row r="619" spans="1:5" ht="16.5" customHeight="1">
      <c r="A619" s="1714"/>
      <c r="B619" s="1614" t="s">
        <v>2708</v>
      </c>
      <c r="C619" s="1718"/>
      <c r="D619" s="1716"/>
      <c r="E619" s="2012"/>
    </row>
    <row r="620" spans="1:5" ht="16.5" customHeight="1">
      <c r="A620" s="1710"/>
      <c r="B620" s="1711" t="s">
        <v>1520</v>
      </c>
      <c r="C620" s="1712" t="s">
        <v>1906</v>
      </c>
      <c r="D620" s="1713">
        <f>SUM(D621:D644)</f>
        <v>0</v>
      </c>
      <c r="E620" s="2014"/>
    </row>
    <row r="621" spans="1:5" ht="16.5" customHeight="1">
      <c r="A621" s="1714"/>
      <c r="B621" s="1614" t="s">
        <v>1907</v>
      </c>
      <c r="C621" s="1715" t="s">
        <v>1908</v>
      </c>
      <c r="D621" s="1716"/>
      <c r="E621" s="2012"/>
    </row>
    <row r="622" spans="1:5" ht="16.5" customHeight="1">
      <c r="A622" s="1714"/>
      <c r="B622" s="1614" t="s">
        <v>1909</v>
      </c>
      <c r="C622" s="1715" t="s">
        <v>1910</v>
      </c>
      <c r="D622" s="1716"/>
      <c r="E622" s="2012"/>
    </row>
    <row r="623" spans="1:5" ht="16.5" customHeight="1">
      <c r="A623" s="1714"/>
      <c r="B623" s="1614" t="s">
        <v>1911</v>
      </c>
      <c r="C623" s="1715" t="s">
        <v>1916</v>
      </c>
      <c r="D623" s="1716"/>
      <c r="E623" s="2012"/>
    </row>
    <row r="624" spans="1:5" ht="16.5" customHeight="1">
      <c r="A624" s="1714"/>
      <c r="B624" s="1614" t="s">
        <v>1913</v>
      </c>
      <c r="C624" s="1715" t="s">
        <v>1912</v>
      </c>
      <c r="D624" s="1716"/>
      <c r="E624" s="2012"/>
    </row>
    <row r="625" spans="1:5" ht="16.5" customHeight="1">
      <c r="A625" s="1714"/>
      <c r="B625" s="1614" t="s">
        <v>1915</v>
      </c>
      <c r="C625" s="1715" t="s">
        <v>1914</v>
      </c>
      <c r="D625" s="1716"/>
      <c r="E625" s="2012"/>
    </row>
    <row r="626" spans="1:5" ht="16.5" customHeight="1">
      <c r="A626" s="1714"/>
      <c r="B626" s="1614" t="s">
        <v>1917</v>
      </c>
      <c r="C626" s="1715" t="s">
        <v>1918</v>
      </c>
      <c r="D626" s="1716"/>
      <c r="E626" s="2012"/>
    </row>
    <row r="627" spans="1:5" ht="16.5" customHeight="1">
      <c r="A627" s="1714"/>
      <c r="B627" s="1614" t="s">
        <v>1919</v>
      </c>
      <c r="C627" s="1715" t="s">
        <v>1922</v>
      </c>
      <c r="D627" s="1716"/>
      <c r="E627" s="2012"/>
    </row>
    <row r="628" spans="1:5" ht="16.5" customHeight="1">
      <c r="A628" s="1714"/>
      <c r="B628" s="1614" t="s">
        <v>1921</v>
      </c>
      <c r="C628" s="1715" t="s">
        <v>1924</v>
      </c>
      <c r="D628" s="1716"/>
      <c r="E628" s="2012"/>
    </row>
    <row r="629" spans="1:5" ht="16.5" customHeight="1">
      <c r="A629" s="1714"/>
      <c r="B629" s="1614" t="s">
        <v>1923</v>
      </c>
      <c r="C629" s="1715" t="s">
        <v>1129</v>
      </c>
      <c r="D629" s="1716"/>
      <c r="E629" s="2012"/>
    </row>
    <row r="630" spans="1:5" ht="16.5" customHeight="1">
      <c r="A630" s="1714"/>
      <c r="B630" s="1614" t="s">
        <v>1925</v>
      </c>
      <c r="C630" s="1715" t="s">
        <v>1130</v>
      </c>
      <c r="D630" s="1716"/>
      <c r="E630" s="2012"/>
    </row>
    <row r="631" spans="1:5" ht="16.5" customHeight="1">
      <c r="A631" s="1714"/>
      <c r="B631" s="1614" t="s">
        <v>1926</v>
      </c>
      <c r="C631" s="1715" t="s">
        <v>1928</v>
      </c>
      <c r="D631" s="1716"/>
      <c r="E631" s="2012"/>
    </row>
    <row r="632" spans="1:5" ht="16.5" customHeight="1">
      <c r="A632" s="1714"/>
      <c r="B632" s="1614" t="s">
        <v>1927</v>
      </c>
      <c r="C632" s="1715" t="s">
        <v>1930</v>
      </c>
      <c r="D632" s="1716"/>
      <c r="E632" s="2012"/>
    </row>
    <row r="633" spans="1:5" ht="16.5" customHeight="1">
      <c r="A633" s="1714"/>
      <c r="B633" s="1614" t="s">
        <v>1929</v>
      </c>
      <c r="C633" s="1715" t="s">
        <v>1932</v>
      </c>
      <c r="D633" s="1716"/>
      <c r="E633" s="2012"/>
    </row>
    <row r="634" spans="1:5" ht="16.5" customHeight="1">
      <c r="A634" s="1714"/>
      <c r="B634" s="1614" t="s">
        <v>1931</v>
      </c>
      <c r="C634" s="1715" t="s">
        <v>1934</v>
      </c>
      <c r="D634" s="1716"/>
      <c r="E634" s="2012"/>
    </row>
    <row r="635" spans="1:5" ht="16.5" customHeight="1">
      <c r="A635" s="1714"/>
      <c r="B635" s="1614" t="s">
        <v>1933</v>
      </c>
      <c r="C635" s="1715" t="s">
        <v>1938</v>
      </c>
      <c r="D635" s="1716"/>
      <c r="E635" s="2012"/>
    </row>
    <row r="636" spans="1:5" ht="16.5" customHeight="1">
      <c r="A636" s="1714"/>
      <c r="B636" s="1614" t="s">
        <v>1935</v>
      </c>
      <c r="C636" s="1715" t="s">
        <v>1940</v>
      </c>
      <c r="D636" s="1716"/>
      <c r="E636" s="2012"/>
    </row>
    <row r="637" spans="1:5" ht="16.5" customHeight="1">
      <c r="A637" s="1714"/>
      <c r="B637" s="1614" t="s">
        <v>1937</v>
      </c>
      <c r="C637" s="1715" t="s">
        <v>1127</v>
      </c>
      <c r="D637" s="1716"/>
      <c r="E637" s="2012"/>
    </row>
    <row r="638" spans="1:5" ht="16.5" customHeight="1">
      <c r="A638" s="1714"/>
      <c r="B638" s="1614" t="s">
        <v>1939</v>
      </c>
      <c r="C638" s="1715" t="s">
        <v>1128</v>
      </c>
      <c r="D638" s="1716"/>
      <c r="E638" s="2012"/>
    </row>
    <row r="639" spans="1:5" ht="16.5" customHeight="1">
      <c r="A639" s="1714"/>
      <c r="B639" s="1614" t="s">
        <v>1941</v>
      </c>
      <c r="C639" s="1715" t="s">
        <v>1944</v>
      </c>
      <c r="D639" s="1716"/>
      <c r="E639" s="2012"/>
    </row>
    <row r="640" spans="1:5" ht="16.5" customHeight="1">
      <c r="A640" s="1714"/>
      <c r="B640" s="1614" t="s">
        <v>1942</v>
      </c>
      <c r="C640" s="1715" t="s">
        <v>1948</v>
      </c>
      <c r="D640" s="1716"/>
      <c r="E640" s="2012"/>
    </row>
    <row r="641" spans="1:5" ht="16.5" customHeight="1">
      <c r="A641" s="1714"/>
      <c r="B641" s="1614" t="s">
        <v>1943</v>
      </c>
      <c r="C641" s="1715" t="s">
        <v>2080</v>
      </c>
      <c r="D641" s="1716"/>
      <c r="E641" s="2012"/>
    </row>
    <row r="642" spans="1:5" ht="16.5" customHeight="1">
      <c r="A642" s="1714"/>
      <c r="B642" s="1614" t="s">
        <v>1945</v>
      </c>
      <c r="C642" s="1715" t="s">
        <v>2648</v>
      </c>
      <c r="D642" s="1716"/>
      <c r="E642" s="2012"/>
    </row>
    <row r="643" spans="1:5" ht="16.5" customHeight="1">
      <c r="A643" s="1714"/>
      <c r="B643" s="1614" t="s">
        <v>1946</v>
      </c>
      <c r="C643" s="1715" t="s">
        <v>2647</v>
      </c>
      <c r="D643" s="1716"/>
      <c r="E643" s="2012"/>
    </row>
    <row r="644" spans="1:5" ht="16.5" customHeight="1">
      <c r="A644" s="1714"/>
      <c r="B644" s="1614" t="s">
        <v>1947</v>
      </c>
      <c r="C644" s="1715" t="s">
        <v>131</v>
      </c>
      <c r="D644" s="1716">
        <f>SUM(D645:D654)</f>
        <v>0</v>
      </c>
      <c r="E644" s="2012"/>
    </row>
    <row r="645" spans="1:5" ht="16.5" customHeight="1">
      <c r="A645" s="1714"/>
      <c r="B645" s="1614" t="s">
        <v>2081</v>
      </c>
      <c r="C645" s="1718"/>
      <c r="D645" s="1716"/>
      <c r="E645" s="2012"/>
    </row>
    <row r="646" spans="1:5" ht="16.5" customHeight="1">
      <c r="A646" s="1714"/>
      <c r="B646" s="1614" t="s">
        <v>2082</v>
      </c>
      <c r="C646" s="1718"/>
      <c r="D646" s="1716"/>
      <c r="E646" s="2012"/>
    </row>
    <row r="647" spans="1:5" ht="16.5" customHeight="1">
      <c r="A647" s="1714"/>
      <c r="B647" s="1614" t="s">
        <v>2083</v>
      </c>
      <c r="C647" s="1718"/>
      <c r="D647" s="1716"/>
      <c r="E647" s="2012"/>
    </row>
    <row r="648" spans="1:5" ht="16.5" customHeight="1">
      <c r="A648" s="1714"/>
      <c r="B648" s="1614" t="s">
        <v>2084</v>
      </c>
      <c r="C648" s="1718"/>
      <c r="D648" s="1716"/>
      <c r="E648" s="2012"/>
    </row>
    <row r="649" spans="1:5" ht="16.5" customHeight="1">
      <c r="A649" s="1714"/>
      <c r="B649" s="1614" t="s">
        <v>2085</v>
      </c>
      <c r="C649" s="1718"/>
      <c r="D649" s="1716"/>
      <c r="E649" s="2012"/>
    </row>
    <row r="650" spans="1:5" ht="16.5" customHeight="1">
      <c r="A650" s="1714"/>
      <c r="B650" s="1614" t="s">
        <v>2709</v>
      </c>
      <c r="C650" s="1718"/>
      <c r="D650" s="1716"/>
      <c r="E650" s="2012"/>
    </row>
    <row r="651" spans="1:5" ht="16.5" customHeight="1">
      <c r="A651" s="1714"/>
      <c r="B651" s="1614" t="s">
        <v>2710</v>
      </c>
      <c r="C651" s="1718"/>
      <c r="D651" s="1716"/>
      <c r="E651" s="2012"/>
    </row>
    <row r="652" spans="1:5" ht="16.5" customHeight="1">
      <c r="A652" s="1714"/>
      <c r="B652" s="1614" t="s">
        <v>2711</v>
      </c>
      <c r="C652" s="1718"/>
      <c r="D652" s="1716"/>
      <c r="E652" s="2012"/>
    </row>
    <row r="653" spans="1:5" ht="16.5" customHeight="1">
      <c r="A653" s="1714"/>
      <c r="B653" s="1614" t="s">
        <v>2712</v>
      </c>
      <c r="C653" s="1718"/>
      <c r="D653" s="1716"/>
      <c r="E653" s="2012"/>
    </row>
    <row r="654" spans="1:5" ht="16.5" customHeight="1">
      <c r="A654" s="1714"/>
      <c r="B654" s="1614" t="s">
        <v>2713</v>
      </c>
      <c r="C654" s="1718"/>
      <c r="D654" s="1716"/>
      <c r="E654" s="2012"/>
    </row>
    <row r="655" spans="1:5" ht="16.5" customHeight="1">
      <c r="A655" s="1710"/>
      <c r="B655" s="1711" t="s">
        <v>1522</v>
      </c>
      <c r="C655" s="1712" t="s">
        <v>1956</v>
      </c>
      <c r="D655" s="1713">
        <f>SUM(D656:D663)</f>
        <v>0</v>
      </c>
      <c r="E655" s="2014"/>
    </row>
    <row r="656" spans="1:5" ht="16.5" customHeight="1">
      <c r="A656" s="1714"/>
      <c r="B656" s="1614" t="s">
        <v>1524</v>
      </c>
      <c r="C656" s="1715" t="s">
        <v>1132</v>
      </c>
      <c r="D656" s="1716"/>
      <c r="E656" s="2012"/>
    </row>
    <row r="657" spans="1:5" ht="16.5" customHeight="1">
      <c r="A657" s="1714"/>
      <c r="B657" s="1614" t="s">
        <v>1525</v>
      </c>
      <c r="C657" s="1715" t="s">
        <v>1133</v>
      </c>
      <c r="D657" s="1716"/>
      <c r="E657" s="2012"/>
    </row>
    <row r="658" spans="1:5" ht="16.5" customHeight="1">
      <c r="A658" s="1714"/>
      <c r="B658" s="1614" t="s">
        <v>1526</v>
      </c>
      <c r="C658" s="1715" t="s">
        <v>1957</v>
      </c>
      <c r="D658" s="1716"/>
      <c r="E658" s="2012"/>
    </row>
    <row r="659" spans="1:5" ht="16.5" customHeight="1">
      <c r="A659" s="1714"/>
      <c r="B659" s="1614" t="s">
        <v>1527</v>
      </c>
      <c r="C659" s="1715" t="s">
        <v>1134</v>
      </c>
      <c r="D659" s="1716"/>
      <c r="E659" s="2012"/>
    </row>
    <row r="660" spans="1:5" ht="16.5" customHeight="1">
      <c r="A660" s="1714"/>
      <c r="B660" s="1614" t="s">
        <v>1528</v>
      </c>
      <c r="C660" s="1715" t="s">
        <v>1960</v>
      </c>
      <c r="D660" s="1716"/>
      <c r="E660" s="2012"/>
    </row>
    <row r="661" spans="1:5" ht="16.5" customHeight="1">
      <c r="A661" s="1714"/>
      <c r="B661" s="1614" t="s">
        <v>1959</v>
      </c>
      <c r="C661" s="1715" t="s">
        <v>1962</v>
      </c>
      <c r="D661" s="1716"/>
      <c r="E661" s="2012"/>
    </row>
    <row r="662" spans="1:5" ht="16.5" customHeight="1">
      <c r="A662" s="1714"/>
      <c r="B662" s="1614" t="s">
        <v>1961</v>
      </c>
      <c r="C662" s="1715" t="s">
        <v>185</v>
      </c>
      <c r="D662" s="1716"/>
      <c r="E662" s="2012"/>
    </row>
    <row r="663" spans="1:5" ht="16.5" customHeight="1">
      <c r="A663" s="1714"/>
      <c r="B663" s="1614" t="s">
        <v>1963</v>
      </c>
      <c r="C663" s="1715" t="s">
        <v>131</v>
      </c>
      <c r="D663" s="1716"/>
      <c r="E663" s="2012"/>
    </row>
    <row r="664" spans="1:5" ht="16.5" customHeight="1">
      <c r="A664" s="1710"/>
      <c r="B664" s="1711" t="s">
        <v>1714</v>
      </c>
      <c r="C664" s="1712" t="s">
        <v>1965</v>
      </c>
      <c r="D664" s="1713">
        <f>SUM(D665:D672)</f>
        <v>0</v>
      </c>
      <c r="E664" s="2014"/>
    </row>
    <row r="665" spans="1:5" ht="16.5" customHeight="1">
      <c r="A665" s="1714"/>
      <c r="B665" s="1614" t="s">
        <v>1716</v>
      </c>
      <c r="C665" s="1715" t="s">
        <v>1966</v>
      </c>
      <c r="D665" s="1716"/>
      <c r="E665" s="2012"/>
    </row>
    <row r="666" spans="1:5" ht="16.5" customHeight="1">
      <c r="A666" s="1714"/>
      <c r="B666" s="1614" t="s">
        <v>1718</v>
      </c>
      <c r="C666" s="1715" t="s">
        <v>1967</v>
      </c>
      <c r="D666" s="1716"/>
      <c r="E666" s="2012"/>
    </row>
    <row r="667" spans="1:5" ht="16.5" customHeight="1">
      <c r="A667" s="1714"/>
      <c r="B667" s="1614" t="s">
        <v>1720</v>
      </c>
      <c r="C667" s="1715" t="s">
        <v>1968</v>
      </c>
      <c r="D667" s="1716"/>
      <c r="E667" s="2012"/>
    </row>
    <row r="668" spans="1:5" ht="16.5" customHeight="1">
      <c r="A668" s="1714"/>
      <c r="B668" s="1614" t="s">
        <v>1776</v>
      </c>
      <c r="C668" s="1715" t="s">
        <v>1969</v>
      </c>
      <c r="D668" s="1716"/>
      <c r="E668" s="2012"/>
    </row>
    <row r="669" spans="1:5" ht="16.5" customHeight="1">
      <c r="A669" s="1714"/>
      <c r="B669" s="1614" t="s">
        <v>1777</v>
      </c>
      <c r="C669" s="1715" t="s">
        <v>1970</v>
      </c>
      <c r="D669" s="1716"/>
      <c r="E669" s="2012"/>
    </row>
    <row r="670" spans="1:5" ht="16.5" customHeight="1">
      <c r="A670" s="1714"/>
      <c r="B670" s="1614" t="s">
        <v>1971</v>
      </c>
      <c r="C670" s="1715" t="s">
        <v>1972</v>
      </c>
      <c r="D670" s="1716"/>
      <c r="E670" s="2012"/>
    </row>
    <row r="671" spans="1:5" ht="16.5" customHeight="1">
      <c r="A671" s="1714"/>
      <c r="B671" s="1614" t="s">
        <v>1973</v>
      </c>
      <c r="C671" s="1715" t="s">
        <v>1974</v>
      </c>
      <c r="D671" s="1716"/>
      <c r="E671" s="2012"/>
    </row>
    <row r="672" spans="1:5" ht="16.5" customHeight="1" thickBot="1">
      <c r="A672" s="1714"/>
      <c r="B672" s="1614" t="s">
        <v>1975</v>
      </c>
      <c r="C672" s="1715" t="s">
        <v>131</v>
      </c>
      <c r="D672" s="1716"/>
      <c r="E672" s="2012"/>
    </row>
    <row r="673" spans="1:5" ht="16.5" customHeight="1" thickBot="1">
      <c r="A673" s="1599">
        <v>750</v>
      </c>
      <c r="B673" s="1600" t="s">
        <v>2594</v>
      </c>
      <c r="C673" s="1709" t="s">
        <v>1976</v>
      </c>
      <c r="D673" s="1601"/>
      <c r="E673" s="1602"/>
    </row>
    <row r="674" spans="1:5" ht="16.5" customHeight="1" thickBot="1">
      <c r="A674" s="1599">
        <v>760</v>
      </c>
      <c r="B674" s="1600" t="s">
        <v>2594</v>
      </c>
      <c r="C674" s="1709" t="s">
        <v>2086</v>
      </c>
      <c r="D674" s="1601">
        <f>SUM(D675,D681,D709,D752,D787,D796)</f>
        <v>0</v>
      </c>
      <c r="E674" s="1602"/>
    </row>
    <row r="675" spans="1:5" ht="16.5" customHeight="1">
      <c r="A675" s="1710"/>
      <c r="B675" s="1711" t="s">
        <v>1506</v>
      </c>
      <c r="C675" s="1712" t="s">
        <v>1788</v>
      </c>
      <c r="D675" s="1713">
        <f>SUM(D676:D680)</f>
        <v>0</v>
      </c>
      <c r="E675" s="2014"/>
    </row>
    <row r="676" spans="1:5" ht="16.5" customHeight="1">
      <c r="A676" s="1714"/>
      <c r="B676" s="1614" t="s">
        <v>1673</v>
      </c>
      <c r="C676" s="1715" t="s">
        <v>2072</v>
      </c>
      <c r="D676" s="1716"/>
      <c r="E676" s="2012"/>
    </row>
    <row r="677" spans="1:5" ht="16.5" customHeight="1">
      <c r="A677" s="1714"/>
      <c r="B677" s="1614" t="s">
        <v>1566</v>
      </c>
      <c r="C677" s="1715" t="s">
        <v>120</v>
      </c>
      <c r="D677" s="1716"/>
      <c r="E677" s="2012"/>
    </row>
    <row r="678" spans="1:5" ht="16.5" customHeight="1">
      <c r="A678" s="1714"/>
      <c r="B678" s="1614" t="s">
        <v>1568</v>
      </c>
      <c r="C678" s="1715" t="s">
        <v>1790</v>
      </c>
      <c r="D678" s="1716"/>
      <c r="E678" s="2012"/>
    </row>
    <row r="679" spans="1:5" ht="16.5" customHeight="1">
      <c r="A679" s="1714"/>
      <c r="B679" s="1614" t="s">
        <v>1570</v>
      </c>
      <c r="C679" s="1715" t="s">
        <v>1791</v>
      </c>
      <c r="D679" s="1716"/>
      <c r="E679" s="2012"/>
    </row>
    <row r="680" spans="1:5" ht="16.5" customHeight="1">
      <c r="A680" s="1714"/>
      <c r="B680" s="1614" t="s">
        <v>1572</v>
      </c>
      <c r="C680" s="1715" t="s">
        <v>1792</v>
      </c>
      <c r="D680" s="1716"/>
      <c r="E680" s="2012"/>
    </row>
    <row r="681" spans="1:5" ht="16.5" customHeight="1">
      <c r="A681" s="1710"/>
      <c r="B681" s="1711" t="s">
        <v>1508</v>
      </c>
      <c r="C681" s="1712" t="s">
        <v>1793</v>
      </c>
      <c r="D681" s="1713">
        <f>SUM(D682:D698)</f>
        <v>0</v>
      </c>
      <c r="E681" s="2014"/>
    </row>
    <row r="682" spans="1:5" ht="16.5" customHeight="1">
      <c r="A682" s="1714"/>
      <c r="B682" s="1614" t="s">
        <v>1509</v>
      </c>
      <c r="C682" s="1715" t="s">
        <v>1794</v>
      </c>
      <c r="D682" s="1716"/>
      <c r="E682" s="2012"/>
    </row>
    <row r="683" spans="1:5" ht="16.5" customHeight="1">
      <c r="A683" s="1714"/>
      <c r="B683" s="1614" t="s">
        <v>1511</v>
      </c>
      <c r="C683" s="1715" t="s">
        <v>1795</v>
      </c>
      <c r="D683" s="1716"/>
      <c r="E683" s="2012"/>
    </row>
    <row r="684" spans="1:5" ht="16.5" customHeight="1">
      <c r="A684" s="1714"/>
      <c r="B684" s="1614" t="s">
        <v>1513</v>
      </c>
      <c r="C684" s="1715" t="s">
        <v>1796</v>
      </c>
      <c r="D684" s="1716"/>
      <c r="E684" s="2012"/>
    </row>
    <row r="685" spans="1:5" ht="16.5" customHeight="1">
      <c r="A685" s="1714"/>
      <c r="B685" s="1614" t="s">
        <v>1515</v>
      </c>
      <c r="C685" s="1715" t="s">
        <v>1126</v>
      </c>
      <c r="D685" s="1716"/>
      <c r="E685" s="2012"/>
    </row>
    <row r="686" spans="1:5" ht="16.5" customHeight="1">
      <c r="A686" s="1714"/>
      <c r="B686" s="1614" t="s">
        <v>1517</v>
      </c>
      <c r="C686" s="1715" t="s">
        <v>1797</v>
      </c>
      <c r="D686" s="1716"/>
      <c r="E686" s="2012"/>
    </row>
    <row r="687" spans="1:5" ht="16.5" customHeight="1">
      <c r="A687" s="1714"/>
      <c r="B687" s="1614" t="s">
        <v>1706</v>
      </c>
      <c r="C687" s="1715" t="s">
        <v>1798</v>
      </c>
      <c r="D687" s="1716"/>
      <c r="E687" s="2012"/>
    </row>
    <row r="688" spans="1:5" ht="16.5" customHeight="1">
      <c r="A688" s="1714"/>
      <c r="B688" s="1614" t="s">
        <v>1707</v>
      </c>
      <c r="C688" s="1715" t="s">
        <v>1799</v>
      </c>
      <c r="D688" s="1716"/>
      <c r="E688" s="2012"/>
    </row>
    <row r="689" spans="1:5" ht="16.5" customHeight="1">
      <c r="A689" s="1714"/>
      <c r="B689" s="1614" t="s">
        <v>1800</v>
      </c>
      <c r="C689" s="1715" t="s">
        <v>1801</v>
      </c>
      <c r="D689" s="1716"/>
      <c r="E689" s="2012"/>
    </row>
    <row r="690" spans="1:5" ht="16.5" customHeight="1">
      <c r="A690" s="1714"/>
      <c r="B690" s="1614" t="s">
        <v>1802</v>
      </c>
      <c r="C690" s="1715" t="s">
        <v>1803</v>
      </c>
      <c r="D690" s="1716"/>
      <c r="E690" s="2012"/>
    </row>
    <row r="691" spans="1:5" ht="16.5" customHeight="1">
      <c r="A691" s="1714"/>
      <c r="B691" s="1614" t="s">
        <v>1804</v>
      </c>
      <c r="C691" s="1715" t="s">
        <v>1805</v>
      </c>
      <c r="D691" s="1716"/>
      <c r="E691" s="2012"/>
    </row>
    <row r="692" spans="1:5" ht="16.5" customHeight="1">
      <c r="A692" s="1714"/>
      <c r="B692" s="1614" t="s">
        <v>1806</v>
      </c>
      <c r="C692" s="1715" t="s">
        <v>1807</v>
      </c>
      <c r="D692" s="1716"/>
      <c r="E692" s="2012"/>
    </row>
    <row r="693" spans="1:5" ht="16.5" customHeight="1">
      <c r="A693" s="1714"/>
      <c r="B693" s="1614" t="s">
        <v>1808</v>
      </c>
      <c r="C693" s="1715" t="s">
        <v>1809</v>
      </c>
      <c r="D693" s="1716"/>
      <c r="E693" s="2012"/>
    </row>
    <row r="694" spans="1:5" ht="16.5" customHeight="1">
      <c r="A694" s="1714"/>
      <c r="B694" s="1614" t="s">
        <v>1810</v>
      </c>
      <c r="C694" s="1715" t="s">
        <v>1811</v>
      </c>
      <c r="D694" s="1716"/>
      <c r="E694" s="2012"/>
    </row>
    <row r="695" spans="1:5" ht="16.5" customHeight="1">
      <c r="A695" s="1714"/>
      <c r="B695" s="1614" t="s">
        <v>1812</v>
      </c>
      <c r="C695" s="1715" t="s">
        <v>1813</v>
      </c>
      <c r="D695" s="1716"/>
      <c r="E695" s="2012"/>
    </row>
    <row r="696" spans="1:5" ht="16.5" customHeight="1">
      <c r="A696" s="1714"/>
      <c r="B696" s="1614" t="s">
        <v>1814</v>
      </c>
      <c r="C696" s="1715" t="s">
        <v>1817</v>
      </c>
      <c r="D696" s="1716"/>
      <c r="E696" s="2012"/>
    </row>
    <row r="697" spans="1:5" ht="16.5" customHeight="1">
      <c r="A697" s="1714"/>
      <c r="B697" s="1614" t="s">
        <v>1816</v>
      </c>
      <c r="C697" s="1715" t="s">
        <v>1815</v>
      </c>
      <c r="D697" s="1716"/>
      <c r="E697" s="2012"/>
    </row>
    <row r="698" spans="1:5" ht="16.5" customHeight="1">
      <c r="A698" s="1714"/>
      <c r="B698" s="1614" t="s">
        <v>1818</v>
      </c>
      <c r="C698" s="1715" t="s">
        <v>131</v>
      </c>
      <c r="D698" s="1716">
        <f>SUM(D699:D708)</f>
        <v>0</v>
      </c>
      <c r="E698" s="2012"/>
    </row>
    <row r="699" spans="1:5" ht="16.5" customHeight="1">
      <c r="A699" s="1714"/>
      <c r="B699" s="1614" t="s">
        <v>1819</v>
      </c>
      <c r="C699" s="1718"/>
      <c r="D699" s="1716"/>
      <c r="E699" s="2012"/>
    </row>
    <row r="700" spans="1:5" ht="16.5" customHeight="1">
      <c r="A700" s="1714"/>
      <c r="B700" s="1614" t="s">
        <v>1820</v>
      </c>
      <c r="C700" s="1718"/>
      <c r="D700" s="1716"/>
      <c r="E700" s="2012"/>
    </row>
    <row r="701" spans="1:5" ht="16.5" customHeight="1">
      <c r="A701" s="1714"/>
      <c r="B701" s="1614" t="s">
        <v>1821</v>
      </c>
      <c r="C701" s="1718"/>
      <c r="D701" s="1716"/>
      <c r="E701" s="2012"/>
    </row>
    <row r="702" spans="1:5" ht="16.5" customHeight="1">
      <c r="A702" s="1714"/>
      <c r="B702" s="1614" t="s">
        <v>1822</v>
      </c>
      <c r="C702" s="1718"/>
      <c r="D702" s="1716"/>
      <c r="E702" s="2012"/>
    </row>
    <row r="703" spans="1:5" ht="16.5" customHeight="1">
      <c r="A703" s="1714"/>
      <c r="B703" s="1614" t="s">
        <v>1823</v>
      </c>
      <c r="C703" s="1718"/>
      <c r="D703" s="1716"/>
      <c r="E703" s="2012"/>
    </row>
    <row r="704" spans="1:5" ht="16.5" customHeight="1">
      <c r="A704" s="1714"/>
      <c r="B704" s="1614" t="s">
        <v>2635</v>
      </c>
      <c r="C704" s="1718"/>
      <c r="D704" s="1716"/>
      <c r="E704" s="2012"/>
    </row>
    <row r="705" spans="1:5" ht="16.5" customHeight="1">
      <c r="A705" s="1714"/>
      <c r="B705" s="1614" t="s">
        <v>2636</v>
      </c>
      <c r="C705" s="1718"/>
      <c r="D705" s="1716"/>
      <c r="E705" s="2012"/>
    </row>
    <row r="706" spans="1:5" ht="16.5" customHeight="1">
      <c r="A706" s="1714"/>
      <c r="B706" s="1614" t="s">
        <v>2637</v>
      </c>
      <c r="C706" s="1718"/>
      <c r="D706" s="1716"/>
      <c r="E706" s="2012"/>
    </row>
    <row r="707" spans="1:5" ht="16.5" customHeight="1">
      <c r="A707" s="1714"/>
      <c r="B707" s="1614" t="s">
        <v>2638</v>
      </c>
      <c r="C707" s="1718"/>
      <c r="D707" s="1716"/>
      <c r="E707" s="2012"/>
    </row>
    <row r="708" spans="1:5" ht="16.5" customHeight="1">
      <c r="A708" s="1714"/>
      <c r="B708" s="1614" t="s">
        <v>2639</v>
      </c>
      <c r="C708" s="1718"/>
      <c r="D708" s="1716"/>
      <c r="E708" s="2012"/>
    </row>
    <row r="709" spans="1:5" ht="16.5" customHeight="1">
      <c r="A709" s="1710"/>
      <c r="B709" s="1711" t="s">
        <v>1518</v>
      </c>
      <c r="C709" s="1712" t="s">
        <v>1824</v>
      </c>
      <c r="D709" s="1713">
        <f>SUM(D710:D741)</f>
        <v>0</v>
      </c>
      <c r="E709" s="2014"/>
    </row>
    <row r="710" spans="1:5" ht="16.5" customHeight="1">
      <c r="A710" s="1714"/>
      <c r="B710" s="1614" t="s">
        <v>1708</v>
      </c>
      <c r="C710" s="1715" t="s">
        <v>1825</v>
      </c>
      <c r="D710" s="1716"/>
      <c r="E710" s="2012"/>
    </row>
    <row r="711" spans="1:5" ht="16.5" customHeight="1">
      <c r="A711" s="1714"/>
      <c r="B711" s="1614" t="s">
        <v>1709</v>
      </c>
      <c r="C711" s="1715" t="s">
        <v>1826</v>
      </c>
      <c r="D711" s="1716"/>
      <c r="E711" s="2012"/>
    </row>
    <row r="712" spans="1:5" ht="16.5" customHeight="1">
      <c r="A712" s="1714"/>
      <c r="B712" s="1614" t="s">
        <v>1710</v>
      </c>
      <c r="C712" s="1715" t="s">
        <v>2073</v>
      </c>
      <c r="D712" s="1716"/>
      <c r="E712" s="2012"/>
    </row>
    <row r="713" spans="1:5" ht="16.5" customHeight="1">
      <c r="A713" s="1714"/>
      <c r="B713" s="1614" t="s">
        <v>1711</v>
      </c>
      <c r="C713" s="1715" t="s">
        <v>1131</v>
      </c>
      <c r="D713" s="1716"/>
      <c r="E713" s="2012"/>
    </row>
    <row r="714" spans="1:5" ht="16.5" customHeight="1">
      <c r="A714" s="1714"/>
      <c r="B714" s="1614" t="s">
        <v>1712</v>
      </c>
      <c r="C714" s="1715" t="s">
        <v>1836</v>
      </c>
      <c r="D714" s="1716"/>
      <c r="E714" s="2012"/>
    </row>
    <row r="715" spans="1:5" ht="16.5" customHeight="1">
      <c r="A715" s="1714"/>
      <c r="B715" s="1614" t="s">
        <v>1829</v>
      </c>
      <c r="C715" s="1715" t="s">
        <v>1838</v>
      </c>
      <c r="D715" s="1716"/>
      <c r="E715" s="2012"/>
    </row>
    <row r="716" spans="1:5" ht="16.5" customHeight="1">
      <c r="A716" s="1714"/>
      <c r="B716" s="1614" t="s">
        <v>1831</v>
      </c>
      <c r="C716" s="1715" t="s">
        <v>1840</v>
      </c>
      <c r="D716" s="1716"/>
      <c r="E716" s="2012"/>
    </row>
    <row r="717" spans="1:5" ht="16.5" customHeight="1">
      <c r="A717" s="1714"/>
      <c r="B717" s="1614" t="s">
        <v>1833</v>
      </c>
      <c r="C717" s="1715" t="s">
        <v>1842</v>
      </c>
      <c r="D717" s="1716"/>
      <c r="E717" s="2012"/>
    </row>
    <row r="718" spans="1:5" ht="16.5" customHeight="1">
      <c r="A718" s="1714"/>
      <c r="B718" s="1614" t="s">
        <v>1835</v>
      </c>
      <c r="C718" s="1715" t="s">
        <v>1854</v>
      </c>
      <c r="D718" s="1716"/>
      <c r="E718" s="2012"/>
    </row>
    <row r="719" spans="1:5" ht="16.5" customHeight="1">
      <c r="A719" s="1714"/>
      <c r="B719" s="1614" t="s">
        <v>1837</v>
      </c>
      <c r="C719" s="1715" t="s">
        <v>1858</v>
      </c>
      <c r="D719" s="1716"/>
      <c r="E719" s="2012"/>
    </row>
    <row r="720" spans="1:5" ht="16.5" customHeight="1">
      <c r="A720" s="1714"/>
      <c r="B720" s="1614" t="s">
        <v>1839</v>
      </c>
      <c r="C720" s="1715" t="s">
        <v>1860</v>
      </c>
      <c r="D720" s="1716"/>
      <c r="E720" s="2012"/>
    </row>
    <row r="721" spans="1:5" ht="16.5" customHeight="1">
      <c r="A721" s="1714"/>
      <c r="B721" s="1614" t="s">
        <v>1841</v>
      </c>
      <c r="C721" s="1715" t="s">
        <v>1862</v>
      </c>
      <c r="D721" s="1716"/>
      <c r="E721" s="2012"/>
    </row>
    <row r="722" spans="1:5" ht="16.5" customHeight="1">
      <c r="A722" s="1714"/>
      <c r="B722" s="1614" t="s">
        <v>1843</v>
      </c>
      <c r="C722" s="1717" t="s">
        <v>2703</v>
      </c>
      <c r="D722" s="1716"/>
      <c r="E722" s="2012"/>
    </row>
    <row r="723" spans="1:5" ht="16.5" customHeight="1">
      <c r="A723" s="1714"/>
      <c r="B723" s="1614" t="s">
        <v>1845</v>
      </c>
      <c r="C723" s="1715" t="s">
        <v>1865</v>
      </c>
      <c r="D723" s="1716"/>
      <c r="E723" s="2012"/>
    </row>
    <row r="724" spans="1:5" ht="16.5" customHeight="1">
      <c r="A724" s="1714"/>
      <c r="B724" s="1614" t="s">
        <v>1847</v>
      </c>
      <c r="C724" s="1715" t="s">
        <v>1867</v>
      </c>
      <c r="D724" s="1716"/>
      <c r="E724" s="2012"/>
    </row>
    <row r="725" spans="1:5" ht="16.5" customHeight="1">
      <c r="A725" s="1714"/>
      <c r="B725" s="1614" t="s">
        <v>1849</v>
      </c>
      <c r="C725" s="1715" t="s">
        <v>1869</v>
      </c>
      <c r="D725" s="1716"/>
      <c r="E725" s="2012"/>
    </row>
    <row r="726" spans="1:5" ht="16.5" customHeight="1">
      <c r="A726" s="1714"/>
      <c r="B726" s="1614" t="s">
        <v>1851</v>
      </c>
      <c r="C726" s="1715" t="s">
        <v>1871</v>
      </c>
      <c r="D726" s="1716"/>
      <c r="E726" s="2012"/>
    </row>
    <row r="727" spans="1:5" ht="16.5" customHeight="1">
      <c r="A727" s="1714"/>
      <c r="B727" s="1614" t="s">
        <v>1853</v>
      </c>
      <c r="C727" s="1715" t="s">
        <v>1873</v>
      </c>
      <c r="D727" s="1716"/>
      <c r="E727" s="2012"/>
    </row>
    <row r="728" spans="1:5" ht="16.5" customHeight="1">
      <c r="A728" s="1714"/>
      <c r="B728" s="1614" t="s">
        <v>1855</v>
      </c>
      <c r="C728" s="1715" t="s">
        <v>1875</v>
      </c>
      <c r="D728" s="1716"/>
      <c r="E728" s="2012"/>
    </row>
    <row r="729" spans="1:5" ht="16.5" customHeight="1">
      <c r="A729" s="1714"/>
      <c r="B729" s="1614" t="s">
        <v>1857</v>
      </c>
      <c r="C729" s="1715" t="s">
        <v>1877</v>
      </c>
      <c r="D729" s="1716"/>
      <c r="E729" s="2012"/>
    </row>
    <row r="730" spans="1:5" ht="16.5" customHeight="1">
      <c r="A730" s="1714"/>
      <c r="B730" s="1614" t="s">
        <v>1859</v>
      </c>
      <c r="C730" s="1715" t="s">
        <v>1879</v>
      </c>
      <c r="D730" s="1716"/>
      <c r="E730" s="2012"/>
    </row>
    <row r="731" spans="1:5" ht="16.5" customHeight="1">
      <c r="A731" s="1714"/>
      <c r="B731" s="1614" t="s">
        <v>1861</v>
      </c>
      <c r="C731" s="1715" t="s">
        <v>1881</v>
      </c>
      <c r="D731" s="1716"/>
      <c r="E731" s="2012"/>
    </row>
    <row r="732" spans="1:5" ht="16.5" customHeight="1">
      <c r="A732" s="1714"/>
      <c r="B732" s="1614" t="s">
        <v>1863</v>
      </c>
      <c r="C732" s="1715" t="s">
        <v>2074</v>
      </c>
      <c r="D732" s="1716"/>
      <c r="E732" s="2012"/>
    </row>
    <row r="733" spans="1:5" ht="16.5" customHeight="1">
      <c r="A733" s="1714"/>
      <c r="B733" s="1614" t="s">
        <v>1864</v>
      </c>
      <c r="C733" s="1715" t="s">
        <v>1885</v>
      </c>
      <c r="D733" s="1716"/>
      <c r="E733" s="2012"/>
    </row>
    <row r="734" spans="1:5" ht="16.5" customHeight="1">
      <c r="A734" s="1714"/>
      <c r="B734" s="1614" t="s">
        <v>1866</v>
      </c>
      <c r="C734" s="1715" t="s">
        <v>1887</v>
      </c>
      <c r="D734" s="1716"/>
      <c r="E734" s="2012"/>
    </row>
    <row r="735" spans="1:5" ht="16.5" customHeight="1">
      <c r="A735" s="1714"/>
      <c r="B735" s="1614" t="s">
        <v>1868</v>
      </c>
      <c r="C735" s="1715" t="s">
        <v>1889</v>
      </c>
      <c r="D735" s="1716"/>
      <c r="E735" s="2012"/>
    </row>
    <row r="736" spans="1:5" ht="16.5" customHeight="1">
      <c r="A736" s="1714"/>
      <c r="B736" s="1614" t="s">
        <v>1870</v>
      </c>
      <c r="C736" s="1715" t="s">
        <v>1891</v>
      </c>
      <c r="D736" s="1716"/>
      <c r="E736" s="2012"/>
    </row>
    <row r="737" spans="1:5" ht="16.5" customHeight="1">
      <c r="A737" s="1714"/>
      <c r="B737" s="1614" t="s">
        <v>1872</v>
      </c>
      <c r="C737" s="1715" t="s">
        <v>1893</v>
      </c>
      <c r="D737" s="1716"/>
      <c r="E737" s="2012"/>
    </row>
    <row r="738" spans="1:5" ht="16.5" customHeight="1">
      <c r="A738" s="1714"/>
      <c r="B738" s="1614" t="s">
        <v>1874</v>
      </c>
      <c r="C738" s="1715" t="s">
        <v>1895</v>
      </c>
      <c r="D738" s="1716"/>
      <c r="E738" s="2012"/>
    </row>
    <row r="739" spans="1:5" ht="16.5" customHeight="1">
      <c r="A739" s="1714"/>
      <c r="B739" s="1614" t="s">
        <v>1876</v>
      </c>
      <c r="C739" s="1715" t="s">
        <v>1897</v>
      </c>
      <c r="D739" s="1716"/>
      <c r="E739" s="2012"/>
    </row>
    <row r="740" spans="1:5" ht="16.5" customHeight="1">
      <c r="A740" s="1714"/>
      <c r="B740" s="1614" t="s">
        <v>1878</v>
      </c>
      <c r="C740" s="1715" t="s">
        <v>1899</v>
      </c>
      <c r="D740" s="1716"/>
      <c r="E740" s="2012"/>
    </row>
    <row r="741" spans="1:5" ht="16.5" customHeight="1">
      <c r="A741" s="1714"/>
      <c r="B741" s="1614" t="s">
        <v>1880</v>
      </c>
      <c r="C741" s="1715" t="s">
        <v>131</v>
      </c>
      <c r="D741" s="1716">
        <f>SUM(D742:D751)</f>
        <v>0</v>
      </c>
      <c r="E741" s="2012"/>
    </row>
    <row r="742" spans="1:5" ht="16.5" customHeight="1">
      <c r="A742" s="1714"/>
      <c r="B742" s="1614" t="s">
        <v>2075</v>
      </c>
      <c r="C742" s="1718"/>
      <c r="D742" s="1716"/>
      <c r="E742" s="2012"/>
    </row>
    <row r="743" spans="1:5" ht="16.5" customHeight="1">
      <c r="A743" s="1714"/>
      <c r="B743" s="1614" t="s">
        <v>2076</v>
      </c>
      <c r="C743" s="1718"/>
      <c r="D743" s="1716"/>
      <c r="E743" s="2012"/>
    </row>
    <row r="744" spans="1:5" ht="16.5" customHeight="1">
      <c r="A744" s="1714"/>
      <c r="B744" s="1614" t="s">
        <v>2077</v>
      </c>
      <c r="C744" s="1718"/>
      <c r="D744" s="1716"/>
      <c r="E744" s="2012"/>
    </row>
    <row r="745" spans="1:5" ht="16.5" customHeight="1">
      <c r="A745" s="1714"/>
      <c r="B745" s="1614" t="s">
        <v>2078</v>
      </c>
      <c r="C745" s="1718"/>
      <c r="D745" s="1716"/>
      <c r="E745" s="2012"/>
    </row>
    <row r="746" spans="1:5" ht="16.5" customHeight="1">
      <c r="A746" s="1714"/>
      <c r="B746" s="1614" t="s">
        <v>2079</v>
      </c>
      <c r="C746" s="1718"/>
      <c r="D746" s="1716"/>
      <c r="E746" s="2012"/>
    </row>
    <row r="747" spans="1:5" ht="16.5" customHeight="1">
      <c r="A747" s="1714"/>
      <c r="B747" s="1614" t="s">
        <v>2704</v>
      </c>
      <c r="C747" s="1718"/>
      <c r="D747" s="1716"/>
      <c r="E747" s="2012"/>
    </row>
    <row r="748" spans="1:5" ht="16.5" customHeight="1">
      <c r="A748" s="1714"/>
      <c r="B748" s="1614" t="s">
        <v>2705</v>
      </c>
      <c r="C748" s="1718"/>
      <c r="D748" s="1716"/>
      <c r="E748" s="2012"/>
    </row>
    <row r="749" spans="1:5" ht="16.5" customHeight="1">
      <c r="A749" s="1714"/>
      <c r="B749" s="1614" t="s">
        <v>2706</v>
      </c>
      <c r="C749" s="1718"/>
      <c r="D749" s="1716"/>
      <c r="E749" s="2012"/>
    </row>
    <row r="750" spans="1:5" ht="16.5" customHeight="1">
      <c r="A750" s="1714"/>
      <c r="B750" s="1614" t="s">
        <v>2707</v>
      </c>
      <c r="C750" s="1718"/>
      <c r="D750" s="1716"/>
      <c r="E750" s="2012"/>
    </row>
    <row r="751" spans="1:5" ht="16.5" customHeight="1">
      <c r="A751" s="1714"/>
      <c r="B751" s="1614" t="s">
        <v>2708</v>
      </c>
      <c r="C751" s="1718"/>
      <c r="D751" s="1716"/>
      <c r="E751" s="2012"/>
    </row>
    <row r="752" spans="1:5" ht="16.5" customHeight="1">
      <c r="A752" s="1710"/>
      <c r="B752" s="1711" t="s">
        <v>1520</v>
      </c>
      <c r="C752" s="1712" t="s">
        <v>1906</v>
      </c>
      <c r="D752" s="1713">
        <f>SUM(D753:D776)</f>
        <v>0</v>
      </c>
      <c r="E752" s="2014"/>
    </row>
    <row r="753" spans="1:5" ht="16.5" customHeight="1">
      <c r="A753" s="1714"/>
      <c r="B753" s="1614" t="s">
        <v>1907</v>
      </c>
      <c r="C753" s="1715" t="s">
        <v>1908</v>
      </c>
      <c r="D753" s="1716"/>
      <c r="E753" s="2012"/>
    </row>
    <row r="754" spans="1:5" ht="16.5" customHeight="1">
      <c r="A754" s="1714"/>
      <c r="B754" s="1614" t="s">
        <v>1909</v>
      </c>
      <c r="C754" s="1715" t="s">
        <v>1910</v>
      </c>
      <c r="D754" s="1716"/>
      <c r="E754" s="2012"/>
    </row>
    <row r="755" spans="1:5" ht="16.5" customHeight="1">
      <c r="A755" s="1714"/>
      <c r="B755" s="1614" t="s">
        <v>1911</v>
      </c>
      <c r="C755" s="1715" t="s">
        <v>1916</v>
      </c>
      <c r="D755" s="1716"/>
      <c r="E755" s="2012"/>
    </row>
    <row r="756" spans="1:5" ht="16.5" customHeight="1">
      <c r="A756" s="1714"/>
      <c r="B756" s="1614" t="s">
        <v>1913</v>
      </c>
      <c r="C756" s="1715" t="s">
        <v>1912</v>
      </c>
      <c r="D756" s="1716"/>
      <c r="E756" s="2012"/>
    </row>
    <row r="757" spans="1:5" ht="16.5" customHeight="1">
      <c r="A757" s="1714"/>
      <c r="B757" s="1614" t="s">
        <v>1915</v>
      </c>
      <c r="C757" s="1715" t="s">
        <v>1914</v>
      </c>
      <c r="D757" s="1716"/>
      <c r="E757" s="2012"/>
    </row>
    <row r="758" spans="1:5" ht="16.5" customHeight="1">
      <c r="A758" s="1714"/>
      <c r="B758" s="1614" t="s">
        <v>1917</v>
      </c>
      <c r="C758" s="1715" t="s">
        <v>1918</v>
      </c>
      <c r="D758" s="1716"/>
      <c r="E758" s="2012"/>
    </row>
    <row r="759" spans="1:5" ht="16.5" customHeight="1">
      <c r="A759" s="1714"/>
      <c r="B759" s="1614" t="s">
        <v>1919</v>
      </c>
      <c r="C759" s="1715" t="s">
        <v>1922</v>
      </c>
      <c r="D759" s="1716"/>
      <c r="E759" s="2012"/>
    </row>
    <row r="760" spans="1:5" ht="16.5" customHeight="1">
      <c r="A760" s="1714"/>
      <c r="B760" s="1614" t="s">
        <v>1921</v>
      </c>
      <c r="C760" s="1715" t="s">
        <v>1924</v>
      </c>
      <c r="D760" s="1716"/>
      <c r="E760" s="2012"/>
    </row>
    <row r="761" spans="1:5" ht="16.5" customHeight="1">
      <c r="A761" s="1714"/>
      <c r="B761" s="1614" t="s">
        <v>1923</v>
      </c>
      <c r="C761" s="1715" t="s">
        <v>1129</v>
      </c>
      <c r="D761" s="1716"/>
      <c r="E761" s="2012"/>
    </row>
    <row r="762" spans="1:5" ht="16.5" customHeight="1">
      <c r="A762" s="1714"/>
      <c r="B762" s="1614" t="s">
        <v>1925</v>
      </c>
      <c r="C762" s="1715" t="s">
        <v>1130</v>
      </c>
      <c r="D762" s="1716"/>
      <c r="E762" s="2012"/>
    </row>
    <row r="763" spans="1:5" ht="16.5" customHeight="1">
      <c r="A763" s="1714"/>
      <c r="B763" s="1614" t="s">
        <v>1926</v>
      </c>
      <c r="C763" s="1715" t="s">
        <v>1928</v>
      </c>
      <c r="D763" s="1716"/>
      <c r="E763" s="2012"/>
    </row>
    <row r="764" spans="1:5" ht="16.5" customHeight="1">
      <c r="A764" s="1714"/>
      <c r="B764" s="1614" t="s">
        <v>1927</v>
      </c>
      <c r="C764" s="1715" t="s">
        <v>1930</v>
      </c>
      <c r="D764" s="1716"/>
      <c r="E764" s="2012"/>
    </row>
    <row r="765" spans="1:5" ht="16.5" customHeight="1">
      <c r="A765" s="1714"/>
      <c r="B765" s="1614" t="s">
        <v>1929</v>
      </c>
      <c r="C765" s="1715" t="s">
        <v>1932</v>
      </c>
      <c r="D765" s="1716"/>
      <c r="E765" s="2012"/>
    </row>
    <row r="766" spans="1:5" ht="16.5" customHeight="1">
      <c r="A766" s="1714"/>
      <c r="B766" s="1614" t="s">
        <v>1931</v>
      </c>
      <c r="C766" s="1715" t="s">
        <v>1934</v>
      </c>
      <c r="D766" s="1716"/>
      <c r="E766" s="2012"/>
    </row>
    <row r="767" spans="1:5" ht="16.5" customHeight="1">
      <c r="A767" s="1714"/>
      <c r="B767" s="1614" t="s">
        <v>1933</v>
      </c>
      <c r="C767" s="1715" t="s">
        <v>1938</v>
      </c>
      <c r="D767" s="1716"/>
      <c r="E767" s="2012"/>
    </row>
    <row r="768" spans="1:5" ht="16.5" customHeight="1">
      <c r="A768" s="1714"/>
      <c r="B768" s="1614" t="s">
        <v>1935</v>
      </c>
      <c r="C768" s="1715" t="s">
        <v>1940</v>
      </c>
      <c r="D768" s="1716"/>
      <c r="E768" s="2012"/>
    </row>
    <row r="769" spans="1:5" ht="16.5" customHeight="1">
      <c r="A769" s="1714"/>
      <c r="B769" s="1614" t="s">
        <v>1937</v>
      </c>
      <c r="C769" s="1715" t="s">
        <v>1127</v>
      </c>
      <c r="D769" s="1716"/>
      <c r="E769" s="2012"/>
    </row>
    <row r="770" spans="1:5" ht="16.5" customHeight="1">
      <c r="A770" s="1714"/>
      <c r="B770" s="1614" t="s">
        <v>1939</v>
      </c>
      <c r="C770" s="1715" t="s">
        <v>1128</v>
      </c>
      <c r="D770" s="1716"/>
      <c r="E770" s="2012"/>
    </row>
    <row r="771" spans="1:5" ht="16.5" customHeight="1">
      <c r="A771" s="1714"/>
      <c r="B771" s="1614" t="s">
        <v>1941</v>
      </c>
      <c r="C771" s="1715" t="s">
        <v>1944</v>
      </c>
      <c r="D771" s="1716"/>
      <c r="E771" s="2012"/>
    </row>
    <row r="772" spans="1:5" ht="16.5" customHeight="1">
      <c r="A772" s="1714"/>
      <c r="B772" s="1614" t="s">
        <v>1942</v>
      </c>
      <c r="C772" s="1715" t="s">
        <v>1948</v>
      </c>
      <c r="D772" s="1716"/>
      <c r="E772" s="2012"/>
    </row>
    <row r="773" spans="1:5" ht="16.5" customHeight="1">
      <c r="A773" s="1714"/>
      <c r="B773" s="1614" t="s">
        <v>1943</v>
      </c>
      <c r="C773" s="1715" t="s">
        <v>2080</v>
      </c>
      <c r="D773" s="1716"/>
      <c r="E773" s="2012"/>
    </row>
    <row r="774" spans="1:5" ht="16.5" customHeight="1">
      <c r="A774" s="1714"/>
      <c r="B774" s="1614" t="s">
        <v>1945</v>
      </c>
      <c r="C774" s="1715" t="s">
        <v>2648</v>
      </c>
      <c r="D774" s="1716"/>
      <c r="E774" s="2012"/>
    </row>
    <row r="775" spans="1:5" ht="16.5" customHeight="1">
      <c r="A775" s="1714"/>
      <c r="B775" s="1614" t="s">
        <v>1946</v>
      </c>
      <c r="C775" s="1715" t="s">
        <v>2647</v>
      </c>
      <c r="D775" s="1716"/>
      <c r="E775" s="2012"/>
    </row>
    <row r="776" spans="1:5" ht="16.5" customHeight="1">
      <c r="A776" s="1714"/>
      <c r="B776" s="1614" t="s">
        <v>1947</v>
      </c>
      <c r="C776" s="1715" t="s">
        <v>131</v>
      </c>
      <c r="D776" s="1716">
        <f>SUM(D777:D786)</f>
        <v>0</v>
      </c>
      <c r="E776" s="2012"/>
    </row>
    <row r="777" spans="1:5" ht="16.5" customHeight="1">
      <c r="A777" s="1714"/>
      <c r="B777" s="1614" t="s">
        <v>2081</v>
      </c>
      <c r="C777" s="1718"/>
      <c r="D777" s="1716"/>
      <c r="E777" s="2012"/>
    </row>
    <row r="778" spans="1:5" ht="16.5" customHeight="1">
      <c r="A778" s="1714"/>
      <c r="B778" s="1614" t="s">
        <v>2082</v>
      </c>
      <c r="C778" s="1718"/>
      <c r="D778" s="1716"/>
      <c r="E778" s="2012"/>
    </row>
    <row r="779" spans="1:5" ht="16.5" customHeight="1">
      <c r="A779" s="1714"/>
      <c r="B779" s="1614" t="s">
        <v>2083</v>
      </c>
      <c r="C779" s="1718"/>
      <c r="D779" s="1716"/>
      <c r="E779" s="2012"/>
    </row>
    <row r="780" spans="1:5" ht="16.5" customHeight="1">
      <c r="A780" s="1714"/>
      <c r="B780" s="1614" t="s">
        <v>2084</v>
      </c>
      <c r="C780" s="1718"/>
      <c r="D780" s="1716"/>
      <c r="E780" s="2012"/>
    </row>
    <row r="781" spans="1:5" ht="16.5" customHeight="1">
      <c r="A781" s="1714"/>
      <c r="B781" s="1614" t="s">
        <v>2085</v>
      </c>
      <c r="C781" s="1718"/>
      <c r="D781" s="1716"/>
      <c r="E781" s="2012"/>
    </row>
    <row r="782" spans="1:5" ht="16.5" customHeight="1">
      <c r="A782" s="1714"/>
      <c r="B782" s="1614" t="s">
        <v>2709</v>
      </c>
      <c r="C782" s="1718"/>
      <c r="D782" s="1716"/>
      <c r="E782" s="2012"/>
    </row>
    <row r="783" spans="1:5" ht="16.5" customHeight="1">
      <c r="A783" s="1714"/>
      <c r="B783" s="1614" t="s">
        <v>2710</v>
      </c>
      <c r="C783" s="1718"/>
      <c r="D783" s="1716"/>
      <c r="E783" s="2012"/>
    </row>
    <row r="784" spans="1:5" ht="16.5" customHeight="1">
      <c r="A784" s="1714"/>
      <c r="B784" s="1614" t="s">
        <v>2711</v>
      </c>
      <c r="C784" s="1718"/>
      <c r="D784" s="1716"/>
      <c r="E784" s="2012"/>
    </row>
    <row r="785" spans="1:5" ht="16.5" customHeight="1">
      <c r="A785" s="1714"/>
      <c r="B785" s="1614" t="s">
        <v>2712</v>
      </c>
      <c r="C785" s="1718"/>
      <c r="D785" s="1716"/>
      <c r="E785" s="2012"/>
    </row>
    <row r="786" spans="1:5" ht="16.5" customHeight="1">
      <c r="A786" s="1714"/>
      <c r="B786" s="1614" t="s">
        <v>2713</v>
      </c>
      <c r="C786" s="1718"/>
      <c r="D786" s="1716"/>
      <c r="E786" s="2012"/>
    </row>
    <row r="787" spans="1:5" ht="16.5" customHeight="1">
      <c r="A787" s="1710"/>
      <c r="B787" s="1711" t="s">
        <v>1522</v>
      </c>
      <c r="C787" s="1712" t="s">
        <v>1956</v>
      </c>
      <c r="D787" s="1713">
        <f>SUM(D788:D795)</f>
        <v>0</v>
      </c>
      <c r="E787" s="2014"/>
    </row>
    <row r="788" spans="1:5" ht="16.5" customHeight="1">
      <c r="A788" s="1714"/>
      <c r="B788" s="1614" t="s">
        <v>1524</v>
      </c>
      <c r="C788" s="1715" t="s">
        <v>1132</v>
      </c>
      <c r="D788" s="1716"/>
      <c r="E788" s="2012"/>
    </row>
    <row r="789" spans="1:5" ht="16.5" customHeight="1">
      <c r="A789" s="1714"/>
      <c r="B789" s="1614" t="s">
        <v>1525</v>
      </c>
      <c r="C789" s="1715" t="s">
        <v>1133</v>
      </c>
      <c r="D789" s="1716"/>
      <c r="E789" s="2012"/>
    </row>
    <row r="790" spans="1:5" ht="16.5" customHeight="1">
      <c r="A790" s="1714"/>
      <c r="B790" s="1614" t="s">
        <v>1526</v>
      </c>
      <c r="C790" s="1715" t="s">
        <v>1957</v>
      </c>
      <c r="D790" s="1716"/>
      <c r="E790" s="2012"/>
    </row>
    <row r="791" spans="1:5" ht="16.5" customHeight="1">
      <c r="A791" s="1714"/>
      <c r="B791" s="1614" t="s">
        <v>1527</v>
      </c>
      <c r="C791" s="1715" t="s">
        <v>1134</v>
      </c>
      <c r="D791" s="1716"/>
      <c r="E791" s="2012"/>
    </row>
    <row r="792" spans="1:5" ht="16.5" customHeight="1">
      <c r="A792" s="1714"/>
      <c r="B792" s="1614" t="s">
        <v>1528</v>
      </c>
      <c r="C792" s="1715" t="s">
        <v>1960</v>
      </c>
      <c r="D792" s="1716"/>
      <c r="E792" s="2012"/>
    </row>
    <row r="793" spans="1:5" ht="16.5" customHeight="1">
      <c r="A793" s="1714"/>
      <c r="B793" s="1614" t="s">
        <v>1959</v>
      </c>
      <c r="C793" s="1715" t="s">
        <v>1962</v>
      </c>
      <c r="D793" s="1716"/>
      <c r="E793" s="2012"/>
    </row>
    <row r="794" spans="1:5" ht="16.5" customHeight="1">
      <c r="A794" s="1714"/>
      <c r="B794" s="1614" t="s">
        <v>1961</v>
      </c>
      <c r="C794" s="1715" t="s">
        <v>185</v>
      </c>
      <c r="D794" s="1716"/>
      <c r="E794" s="2012"/>
    </row>
    <row r="795" spans="1:5" ht="16.5" customHeight="1">
      <c r="A795" s="1714"/>
      <c r="B795" s="1614" t="s">
        <v>1963</v>
      </c>
      <c r="C795" s="1715" t="s">
        <v>131</v>
      </c>
      <c r="D795" s="1716"/>
      <c r="E795" s="2012"/>
    </row>
    <row r="796" spans="1:5" ht="16.5" customHeight="1">
      <c r="A796" s="1710"/>
      <c r="B796" s="1711" t="s">
        <v>1714</v>
      </c>
      <c r="C796" s="1712" t="s">
        <v>1965</v>
      </c>
      <c r="D796" s="1713">
        <f>SUM(D797:D804)</f>
        <v>0</v>
      </c>
      <c r="E796" s="2014"/>
    </row>
    <row r="797" spans="1:5" ht="16.5" customHeight="1">
      <c r="A797" s="1714"/>
      <c r="B797" s="1614" t="s">
        <v>1716</v>
      </c>
      <c r="C797" s="1715" t="s">
        <v>1966</v>
      </c>
      <c r="D797" s="1716"/>
      <c r="E797" s="2012"/>
    </row>
    <row r="798" spans="1:5" ht="16.5" customHeight="1">
      <c r="A798" s="1714"/>
      <c r="B798" s="1614" t="s">
        <v>1718</v>
      </c>
      <c r="C798" s="1715" t="s">
        <v>1967</v>
      </c>
      <c r="D798" s="1716"/>
      <c r="E798" s="2012"/>
    </row>
    <row r="799" spans="1:5" ht="16.5" customHeight="1">
      <c r="A799" s="1714"/>
      <c r="B799" s="1614" t="s">
        <v>1720</v>
      </c>
      <c r="C799" s="1715" t="s">
        <v>1968</v>
      </c>
      <c r="D799" s="1716"/>
      <c r="E799" s="2012"/>
    </row>
    <row r="800" spans="1:5" ht="16.5" customHeight="1">
      <c r="A800" s="1714"/>
      <c r="B800" s="1614" t="s">
        <v>1776</v>
      </c>
      <c r="C800" s="1715" t="s">
        <v>1969</v>
      </c>
      <c r="D800" s="1716"/>
      <c r="E800" s="2012"/>
    </row>
    <row r="801" spans="1:5" ht="16.5" customHeight="1">
      <c r="A801" s="1714"/>
      <c r="B801" s="1614" t="s">
        <v>1777</v>
      </c>
      <c r="C801" s="1715" t="s">
        <v>1970</v>
      </c>
      <c r="D801" s="1716"/>
      <c r="E801" s="2012"/>
    </row>
    <row r="802" spans="1:5" ht="16.5" customHeight="1">
      <c r="A802" s="1714"/>
      <c r="B802" s="1614" t="s">
        <v>1971</v>
      </c>
      <c r="C802" s="1715" t="s">
        <v>1972</v>
      </c>
      <c r="D802" s="1716"/>
      <c r="E802" s="2012"/>
    </row>
    <row r="803" spans="1:5" ht="16.5" customHeight="1">
      <c r="A803" s="1714"/>
      <c r="B803" s="1614" t="s">
        <v>1973</v>
      </c>
      <c r="C803" s="1715" t="s">
        <v>1974</v>
      </c>
      <c r="D803" s="1716"/>
      <c r="E803" s="2012"/>
    </row>
    <row r="804" spans="1:5" ht="16.5" customHeight="1" thickBot="1">
      <c r="A804" s="1714"/>
      <c r="B804" s="1614" t="s">
        <v>1975</v>
      </c>
      <c r="C804" s="1715" t="s">
        <v>131</v>
      </c>
      <c r="D804" s="1716"/>
      <c r="E804" s="2012"/>
    </row>
    <row r="805" spans="1:5" ht="16.5" customHeight="1" thickBot="1">
      <c r="A805" s="1599">
        <v>770</v>
      </c>
      <c r="B805" s="1600" t="s">
        <v>2594</v>
      </c>
      <c r="C805" s="1709" t="s">
        <v>1123</v>
      </c>
      <c r="D805" s="1601">
        <f>SUM(D806,D812,D840,D883,D918,D927)</f>
        <v>0</v>
      </c>
      <c r="E805" s="1602"/>
    </row>
    <row r="806" spans="1:5" ht="16.5" customHeight="1">
      <c r="A806" s="1710"/>
      <c r="B806" s="1711" t="s">
        <v>1506</v>
      </c>
      <c r="C806" s="1712" t="s">
        <v>1788</v>
      </c>
      <c r="D806" s="1713">
        <f>SUM(D807:D811)</f>
        <v>0</v>
      </c>
      <c r="E806" s="2014"/>
    </row>
    <row r="807" spans="1:5" ht="16.5" customHeight="1">
      <c r="A807" s="1714"/>
      <c r="B807" s="1614" t="s">
        <v>1673</v>
      </c>
      <c r="C807" s="1715" t="s">
        <v>2072</v>
      </c>
      <c r="D807" s="1716"/>
      <c r="E807" s="2012"/>
    </row>
    <row r="808" spans="1:5" ht="16.5" customHeight="1">
      <c r="A808" s="1714"/>
      <c r="B808" s="1614" t="s">
        <v>1566</v>
      </c>
      <c r="C808" s="1715" t="s">
        <v>120</v>
      </c>
      <c r="D808" s="1716"/>
      <c r="E808" s="2012"/>
    </row>
    <row r="809" spans="1:5" ht="16.5" customHeight="1">
      <c r="A809" s="1714"/>
      <c r="B809" s="1614" t="s">
        <v>1568</v>
      </c>
      <c r="C809" s="1715" t="s">
        <v>1790</v>
      </c>
      <c r="D809" s="1716"/>
      <c r="E809" s="2012"/>
    </row>
    <row r="810" spans="1:5" ht="16.5" customHeight="1">
      <c r="A810" s="1714"/>
      <c r="B810" s="1614" t="s">
        <v>1570</v>
      </c>
      <c r="C810" s="1715" t="s">
        <v>1791</v>
      </c>
      <c r="D810" s="1716"/>
      <c r="E810" s="2012"/>
    </row>
    <row r="811" spans="1:5" ht="16.5" customHeight="1">
      <c r="A811" s="1714"/>
      <c r="B811" s="1614" t="s">
        <v>1572</v>
      </c>
      <c r="C811" s="1715" t="s">
        <v>1792</v>
      </c>
      <c r="D811" s="1716"/>
      <c r="E811" s="2012"/>
    </row>
    <row r="812" spans="1:5" ht="16.5" customHeight="1">
      <c r="A812" s="1710"/>
      <c r="B812" s="1711" t="s">
        <v>1508</v>
      </c>
      <c r="C812" s="1712" t="s">
        <v>1793</v>
      </c>
      <c r="D812" s="1713">
        <f>SUM(D813:D829)</f>
        <v>0</v>
      </c>
      <c r="E812" s="2014"/>
    </row>
    <row r="813" spans="1:5" ht="16.5" customHeight="1">
      <c r="A813" s="1714"/>
      <c r="B813" s="1614" t="s">
        <v>1509</v>
      </c>
      <c r="C813" s="1715" t="s">
        <v>1794</v>
      </c>
      <c r="D813" s="1716"/>
      <c r="E813" s="2012"/>
    </row>
    <row r="814" spans="1:5" ht="16.5" customHeight="1">
      <c r="A814" s="1714"/>
      <c r="B814" s="1614" t="s">
        <v>1511</v>
      </c>
      <c r="C814" s="1715" t="s">
        <v>1795</v>
      </c>
      <c r="D814" s="1716"/>
      <c r="E814" s="2012"/>
    </row>
    <row r="815" spans="1:5" ht="16.5" customHeight="1">
      <c r="A815" s="1714"/>
      <c r="B815" s="1614" t="s">
        <v>1513</v>
      </c>
      <c r="C815" s="1715" t="s">
        <v>1796</v>
      </c>
      <c r="D815" s="1716"/>
      <c r="E815" s="2012"/>
    </row>
    <row r="816" spans="1:5" ht="16.5" customHeight="1">
      <c r="A816" s="1714"/>
      <c r="B816" s="1614" t="s">
        <v>1515</v>
      </c>
      <c r="C816" s="1715" t="s">
        <v>1126</v>
      </c>
      <c r="D816" s="1716"/>
      <c r="E816" s="2012"/>
    </row>
    <row r="817" spans="1:5" ht="16.5" customHeight="1">
      <c r="A817" s="1714"/>
      <c r="B817" s="1614" t="s">
        <v>1517</v>
      </c>
      <c r="C817" s="1715" t="s">
        <v>1797</v>
      </c>
      <c r="D817" s="1716"/>
      <c r="E817" s="2012"/>
    </row>
    <row r="818" spans="1:5" ht="16.5" customHeight="1">
      <c r="A818" s="1714"/>
      <c r="B818" s="1614" t="s">
        <v>1706</v>
      </c>
      <c r="C818" s="1715" t="s">
        <v>1798</v>
      </c>
      <c r="D818" s="1716"/>
      <c r="E818" s="2012"/>
    </row>
    <row r="819" spans="1:5" ht="16.5" customHeight="1">
      <c r="A819" s="1714"/>
      <c r="B819" s="1614" t="s">
        <v>1707</v>
      </c>
      <c r="C819" s="1715" t="s">
        <v>1799</v>
      </c>
      <c r="D819" s="1716"/>
      <c r="E819" s="2012"/>
    </row>
    <row r="820" spans="1:5" ht="16.5" customHeight="1">
      <c r="A820" s="1714"/>
      <c r="B820" s="1614" t="s">
        <v>1800</v>
      </c>
      <c r="C820" s="1715" t="s">
        <v>1801</v>
      </c>
      <c r="D820" s="1716"/>
      <c r="E820" s="2012"/>
    </row>
    <row r="821" spans="1:5" ht="16.5" customHeight="1">
      <c r="A821" s="1714"/>
      <c r="B821" s="1614" t="s">
        <v>1802</v>
      </c>
      <c r="C821" s="1715" t="s">
        <v>1803</v>
      </c>
      <c r="D821" s="1716"/>
      <c r="E821" s="2012"/>
    </row>
    <row r="822" spans="1:5" ht="16.5" customHeight="1">
      <c r="A822" s="1714"/>
      <c r="B822" s="1614" t="s">
        <v>1804</v>
      </c>
      <c r="C822" s="1715" t="s">
        <v>1805</v>
      </c>
      <c r="D822" s="1716"/>
      <c r="E822" s="2012"/>
    </row>
    <row r="823" spans="1:5" ht="16.5" customHeight="1">
      <c r="A823" s="1714"/>
      <c r="B823" s="1614" t="s">
        <v>1806</v>
      </c>
      <c r="C823" s="1715" t="s">
        <v>1807</v>
      </c>
      <c r="D823" s="1716"/>
      <c r="E823" s="2012"/>
    </row>
    <row r="824" spans="1:5" ht="16.5" customHeight="1">
      <c r="A824" s="1714"/>
      <c r="B824" s="1614" t="s">
        <v>1808</v>
      </c>
      <c r="C824" s="1715" t="s">
        <v>1809</v>
      </c>
      <c r="D824" s="1716"/>
      <c r="E824" s="2012"/>
    </row>
    <row r="825" spans="1:5" ht="16.5" customHeight="1">
      <c r="A825" s="1714"/>
      <c r="B825" s="1614" t="s">
        <v>1810</v>
      </c>
      <c r="C825" s="1715" t="s">
        <v>1811</v>
      </c>
      <c r="D825" s="1716"/>
      <c r="E825" s="2012"/>
    </row>
    <row r="826" spans="1:5" ht="16.5" customHeight="1">
      <c r="A826" s="1714"/>
      <c r="B826" s="1614" t="s">
        <v>1812</v>
      </c>
      <c r="C826" s="1715" t="s">
        <v>1813</v>
      </c>
      <c r="D826" s="1716"/>
      <c r="E826" s="2012"/>
    </row>
    <row r="827" spans="1:5" ht="16.5" customHeight="1">
      <c r="A827" s="1714"/>
      <c r="B827" s="1614" t="s">
        <v>1814</v>
      </c>
      <c r="C827" s="1715" t="s">
        <v>1817</v>
      </c>
      <c r="D827" s="1716"/>
      <c r="E827" s="2012"/>
    </row>
    <row r="828" spans="1:5" ht="16.5" customHeight="1">
      <c r="A828" s="1714"/>
      <c r="B828" s="1614" t="s">
        <v>1816</v>
      </c>
      <c r="C828" s="1715" t="s">
        <v>1815</v>
      </c>
      <c r="D828" s="1716"/>
      <c r="E828" s="2012"/>
    </row>
    <row r="829" spans="1:5" ht="16.5" customHeight="1">
      <c r="A829" s="1714"/>
      <c r="B829" s="1614" t="s">
        <v>1818</v>
      </c>
      <c r="C829" s="1715" t="s">
        <v>131</v>
      </c>
      <c r="D829" s="1716">
        <f>SUM(D830:D839)</f>
        <v>0</v>
      </c>
      <c r="E829" s="2012"/>
    </row>
    <row r="830" spans="1:5" ht="16.5" customHeight="1">
      <c r="A830" s="1714"/>
      <c r="B830" s="1614" t="s">
        <v>1819</v>
      </c>
      <c r="C830" s="1718"/>
      <c r="D830" s="1716"/>
      <c r="E830" s="2012"/>
    </row>
    <row r="831" spans="1:5" ht="16.5" customHeight="1">
      <c r="A831" s="1714"/>
      <c r="B831" s="1614" t="s">
        <v>1820</v>
      </c>
      <c r="C831" s="1718"/>
      <c r="D831" s="1716"/>
      <c r="E831" s="2012"/>
    </row>
    <row r="832" spans="1:5" ht="16.5" customHeight="1">
      <c r="A832" s="1714"/>
      <c r="B832" s="1614" t="s">
        <v>1821</v>
      </c>
      <c r="C832" s="1718"/>
      <c r="D832" s="1716"/>
      <c r="E832" s="2012"/>
    </row>
    <row r="833" spans="1:5" ht="16.5" customHeight="1">
      <c r="A833" s="1714"/>
      <c r="B833" s="1614" t="s">
        <v>1822</v>
      </c>
      <c r="C833" s="1718"/>
      <c r="D833" s="1716"/>
      <c r="E833" s="2012"/>
    </row>
    <row r="834" spans="1:5" ht="16.5" customHeight="1">
      <c r="A834" s="1714"/>
      <c r="B834" s="1614" t="s">
        <v>1823</v>
      </c>
      <c r="C834" s="1718"/>
      <c r="D834" s="1716"/>
      <c r="E834" s="2012"/>
    </row>
    <row r="835" spans="1:5" ht="16.5" customHeight="1">
      <c r="A835" s="1714"/>
      <c r="B835" s="1614" t="s">
        <v>2635</v>
      </c>
      <c r="C835" s="1718"/>
      <c r="D835" s="1716"/>
      <c r="E835" s="2012"/>
    </row>
    <row r="836" spans="1:5" ht="16.5" customHeight="1">
      <c r="A836" s="1714"/>
      <c r="B836" s="1614" t="s">
        <v>2636</v>
      </c>
      <c r="C836" s="1718"/>
      <c r="D836" s="1716"/>
      <c r="E836" s="2012"/>
    </row>
    <row r="837" spans="1:5" ht="16.5" customHeight="1">
      <c r="A837" s="1714"/>
      <c r="B837" s="1614" t="s">
        <v>2637</v>
      </c>
      <c r="C837" s="1718"/>
      <c r="D837" s="1716"/>
      <c r="E837" s="2012"/>
    </row>
    <row r="838" spans="1:5" ht="16.5" customHeight="1">
      <c r="A838" s="1714"/>
      <c r="B838" s="1614" t="s">
        <v>2638</v>
      </c>
      <c r="C838" s="1718"/>
      <c r="D838" s="1716"/>
      <c r="E838" s="2012"/>
    </row>
    <row r="839" spans="1:5" ht="16.5" customHeight="1">
      <c r="A839" s="1714"/>
      <c r="B839" s="1614" t="s">
        <v>2639</v>
      </c>
      <c r="C839" s="1718"/>
      <c r="D839" s="1716"/>
      <c r="E839" s="2012"/>
    </row>
    <row r="840" spans="1:5" ht="16.5" customHeight="1">
      <c r="A840" s="1710"/>
      <c r="B840" s="1711" t="s">
        <v>1518</v>
      </c>
      <c r="C840" s="1712" t="s">
        <v>1824</v>
      </c>
      <c r="D840" s="1713">
        <f>SUM(D841:D872)</f>
        <v>0</v>
      </c>
      <c r="E840" s="2014"/>
    </row>
    <row r="841" spans="1:5" ht="16.5" customHeight="1">
      <c r="A841" s="1714"/>
      <c r="B841" s="1614" t="s">
        <v>1708</v>
      </c>
      <c r="C841" s="1715" t="s">
        <v>1825</v>
      </c>
      <c r="D841" s="1716"/>
      <c r="E841" s="2012"/>
    </row>
    <row r="842" spans="1:5" ht="16.5" customHeight="1">
      <c r="A842" s="1714"/>
      <c r="B842" s="1614" t="s">
        <v>1709</v>
      </c>
      <c r="C842" s="1715" t="s">
        <v>1826</v>
      </c>
      <c r="D842" s="1716"/>
      <c r="E842" s="2012"/>
    </row>
    <row r="843" spans="1:5" ht="16.5" customHeight="1">
      <c r="A843" s="1714"/>
      <c r="B843" s="1614" t="s">
        <v>1710</v>
      </c>
      <c r="C843" s="1715" t="s">
        <v>2073</v>
      </c>
      <c r="D843" s="1716"/>
      <c r="E843" s="2012"/>
    </row>
    <row r="844" spans="1:5" ht="16.5" customHeight="1">
      <c r="A844" s="1714"/>
      <c r="B844" s="1614" t="s">
        <v>1711</v>
      </c>
      <c r="C844" s="1715" t="s">
        <v>1131</v>
      </c>
      <c r="D844" s="1716"/>
      <c r="E844" s="2012"/>
    </row>
    <row r="845" spans="1:5" ht="16.5" customHeight="1">
      <c r="A845" s="1714"/>
      <c r="B845" s="1614" t="s">
        <v>1712</v>
      </c>
      <c r="C845" s="1715" t="s">
        <v>1836</v>
      </c>
      <c r="D845" s="1716"/>
      <c r="E845" s="2012"/>
    </row>
    <row r="846" spans="1:5" ht="16.5" customHeight="1">
      <c r="A846" s="1714"/>
      <c r="B846" s="1614" t="s">
        <v>1829</v>
      </c>
      <c r="C846" s="1715" t="s">
        <v>1838</v>
      </c>
      <c r="D846" s="1716"/>
      <c r="E846" s="2012"/>
    </row>
    <row r="847" spans="1:5" ht="16.5" customHeight="1">
      <c r="A847" s="1714"/>
      <c r="B847" s="1614" t="s">
        <v>1831</v>
      </c>
      <c r="C847" s="1715" t="s">
        <v>1840</v>
      </c>
      <c r="D847" s="1716"/>
      <c r="E847" s="2012"/>
    </row>
    <row r="848" spans="1:5" ht="16.5" customHeight="1">
      <c r="A848" s="1714"/>
      <c r="B848" s="1614" t="s">
        <v>1833</v>
      </c>
      <c r="C848" s="1715" t="s">
        <v>1842</v>
      </c>
      <c r="D848" s="1716"/>
      <c r="E848" s="2012"/>
    </row>
    <row r="849" spans="1:5" ht="16.5" customHeight="1">
      <c r="A849" s="1714"/>
      <c r="B849" s="1614" t="s">
        <v>1835</v>
      </c>
      <c r="C849" s="1715" t="s">
        <v>1854</v>
      </c>
      <c r="D849" s="1716"/>
      <c r="E849" s="2012"/>
    </row>
    <row r="850" spans="1:5" ht="16.5" customHeight="1">
      <c r="A850" s="1714"/>
      <c r="B850" s="1614" t="s">
        <v>1837</v>
      </c>
      <c r="C850" s="1715" t="s">
        <v>1858</v>
      </c>
      <c r="D850" s="1716"/>
      <c r="E850" s="2012"/>
    </row>
    <row r="851" spans="1:5" ht="16.5" customHeight="1">
      <c r="A851" s="1714"/>
      <c r="B851" s="1614" t="s">
        <v>1839</v>
      </c>
      <c r="C851" s="1715" t="s">
        <v>1860</v>
      </c>
      <c r="D851" s="1716"/>
      <c r="E851" s="2012"/>
    </row>
    <row r="852" spans="1:5" ht="16.5" customHeight="1">
      <c r="A852" s="1714"/>
      <c r="B852" s="1614" t="s">
        <v>1841</v>
      </c>
      <c r="C852" s="1715" t="s">
        <v>1862</v>
      </c>
      <c r="D852" s="1716"/>
      <c r="E852" s="2012"/>
    </row>
    <row r="853" spans="1:5" ht="16.5" customHeight="1">
      <c r="A853" s="1714"/>
      <c r="B853" s="1614" t="s">
        <v>1843</v>
      </c>
      <c r="C853" s="1717" t="s">
        <v>2703</v>
      </c>
      <c r="D853" s="1716"/>
      <c r="E853" s="2012"/>
    </row>
    <row r="854" spans="1:5" ht="16.5" customHeight="1">
      <c r="A854" s="1714"/>
      <c r="B854" s="1614" t="s">
        <v>1845</v>
      </c>
      <c r="C854" s="1715" t="s">
        <v>1865</v>
      </c>
      <c r="D854" s="1716"/>
      <c r="E854" s="2012"/>
    </row>
    <row r="855" spans="1:5" ht="16.5" customHeight="1">
      <c r="A855" s="1714"/>
      <c r="B855" s="1614" t="s">
        <v>1847</v>
      </c>
      <c r="C855" s="1715" t="s">
        <v>1867</v>
      </c>
      <c r="D855" s="1716"/>
      <c r="E855" s="2012"/>
    </row>
    <row r="856" spans="1:5" ht="16.5" customHeight="1">
      <c r="A856" s="1714"/>
      <c r="B856" s="1614" t="s">
        <v>1849</v>
      </c>
      <c r="C856" s="1715" t="s">
        <v>1869</v>
      </c>
      <c r="D856" s="1716"/>
      <c r="E856" s="2012"/>
    </row>
    <row r="857" spans="1:5" ht="16.5" customHeight="1">
      <c r="A857" s="1714"/>
      <c r="B857" s="1614" t="s">
        <v>1851</v>
      </c>
      <c r="C857" s="1715" t="s">
        <v>1871</v>
      </c>
      <c r="D857" s="1716"/>
      <c r="E857" s="2012"/>
    </row>
    <row r="858" spans="1:5" ht="16.5" customHeight="1">
      <c r="A858" s="1714"/>
      <c r="B858" s="1614" t="s">
        <v>1853</v>
      </c>
      <c r="C858" s="1715" t="s">
        <v>1873</v>
      </c>
      <c r="D858" s="1716"/>
      <c r="E858" s="2012"/>
    </row>
    <row r="859" spans="1:5" ht="16.5" customHeight="1">
      <c r="A859" s="1714"/>
      <c r="B859" s="1614" t="s">
        <v>1855</v>
      </c>
      <c r="C859" s="1715" t="s">
        <v>1875</v>
      </c>
      <c r="D859" s="1716"/>
      <c r="E859" s="2012"/>
    </row>
    <row r="860" spans="1:5" ht="16.5" customHeight="1">
      <c r="A860" s="1714"/>
      <c r="B860" s="1614" t="s">
        <v>1857</v>
      </c>
      <c r="C860" s="1715" t="s">
        <v>1877</v>
      </c>
      <c r="D860" s="1716"/>
      <c r="E860" s="2012"/>
    </row>
    <row r="861" spans="1:5" ht="16.5" customHeight="1">
      <c r="A861" s="1714"/>
      <c r="B861" s="1614" t="s">
        <v>1859</v>
      </c>
      <c r="C861" s="1715" t="s">
        <v>1879</v>
      </c>
      <c r="D861" s="1716"/>
      <c r="E861" s="2012"/>
    </row>
    <row r="862" spans="1:5" ht="16.5" customHeight="1">
      <c r="A862" s="1714"/>
      <c r="B862" s="1614" t="s">
        <v>1861</v>
      </c>
      <c r="C862" s="1715" t="s">
        <v>1881</v>
      </c>
      <c r="D862" s="1716"/>
      <c r="E862" s="2012"/>
    </row>
    <row r="863" spans="1:5" ht="16.5" customHeight="1">
      <c r="A863" s="1714"/>
      <c r="B863" s="1614" t="s">
        <v>1863</v>
      </c>
      <c r="C863" s="1715" t="s">
        <v>2074</v>
      </c>
      <c r="D863" s="1716"/>
      <c r="E863" s="2012"/>
    </row>
    <row r="864" spans="1:5" ht="16.5" customHeight="1">
      <c r="A864" s="1714"/>
      <c r="B864" s="1614" t="s">
        <v>1864</v>
      </c>
      <c r="C864" s="1715" t="s">
        <v>1885</v>
      </c>
      <c r="D864" s="1716"/>
      <c r="E864" s="2012"/>
    </row>
    <row r="865" spans="1:5" ht="16.5" customHeight="1">
      <c r="A865" s="1714"/>
      <c r="B865" s="1614" t="s">
        <v>1866</v>
      </c>
      <c r="C865" s="1715" t="s">
        <v>1887</v>
      </c>
      <c r="D865" s="1716"/>
      <c r="E865" s="2012"/>
    </row>
    <row r="866" spans="1:5" ht="16.5" customHeight="1">
      <c r="A866" s="1714"/>
      <c r="B866" s="1614" t="s">
        <v>1868</v>
      </c>
      <c r="C866" s="1715" t="s">
        <v>1889</v>
      </c>
      <c r="D866" s="1716"/>
      <c r="E866" s="2012"/>
    </row>
    <row r="867" spans="1:5" ht="16.5" customHeight="1">
      <c r="A867" s="1714"/>
      <c r="B867" s="1614" t="s">
        <v>1870</v>
      </c>
      <c r="C867" s="1715" t="s">
        <v>1891</v>
      </c>
      <c r="D867" s="1716"/>
      <c r="E867" s="2012"/>
    </row>
    <row r="868" spans="1:5" ht="16.5" customHeight="1">
      <c r="A868" s="1714"/>
      <c r="B868" s="1614" t="s">
        <v>1872</v>
      </c>
      <c r="C868" s="1715" t="s">
        <v>1893</v>
      </c>
      <c r="D868" s="1716"/>
      <c r="E868" s="2012"/>
    </row>
    <row r="869" spans="1:5" ht="16.5" customHeight="1">
      <c r="A869" s="1714"/>
      <c r="B869" s="1614" t="s">
        <v>1874</v>
      </c>
      <c r="C869" s="1715" t="s">
        <v>1895</v>
      </c>
      <c r="D869" s="1716"/>
      <c r="E869" s="2012"/>
    </row>
    <row r="870" spans="1:5" ht="16.5" customHeight="1">
      <c r="A870" s="1714"/>
      <c r="B870" s="1614" t="s">
        <v>1876</v>
      </c>
      <c r="C870" s="1715" t="s">
        <v>1897</v>
      </c>
      <c r="D870" s="1716"/>
      <c r="E870" s="2012"/>
    </row>
    <row r="871" spans="1:5" ht="16.5" customHeight="1">
      <c r="A871" s="1714"/>
      <c r="B871" s="1614" t="s">
        <v>1878</v>
      </c>
      <c r="C871" s="1715" t="s">
        <v>1899</v>
      </c>
      <c r="D871" s="1716"/>
      <c r="E871" s="2012"/>
    </row>
    <row r="872" spans="1:5" ht="16.5" customHeight="1">
      <c r="A872" s="1714"/>
      <c r="B872" s="1614" t="s">
        <v>1880</v>
      </c>
      <c r="C872" s="1715" t="s">
        <v>131</v>
      </c>
      <c r="D872" s="1716">
        <f>SUM(D873:D882)</f>
        <v>0</v>
      </c>
      <c r="E872" s="2012"/>
    </row>
    <row r="873" spans="1:5" ht="16.5" customHeight="1">
      <c r="A873" s="1714"/>
      <c r="B873" s="1614" t="s">
        <v>2075</v>
      </c>
      <c r="C873" s="1718"/>
      <c r="D873" s="1716"/>
      <c r="E873" s="2012"/>
    </row>
    <row r="874" spans="1:5" ht="16.5" customHeight="1">
      <c r="A874" s="1714"/>
      <c r="B874" s="1614" t="s">
        <v>2076</v>
      </c>
      <c r="C874" s="1718"/>
      <c r="D874" s="1716"/>
      <c r="E874" s="2012"/>
    </row>
    <row r="875" spans="1:5" ht="16.5" customHeight="1">
      <c r="A875" s="1714"/>
      <c r="B875" s="1614" t="s">
        <v>2077</v>
      </c>
      <c r="C875" s="1718"/>
      <c r="D875" s="1716"/>
      <c r="E875" s="2012"/>
    </row>
    <row r="876" spans="1:5" ht="16.5" customHeight="1">
      <c r="A876" s="1714"/>
      <c r="B876" s="1614" t="s">
        <v>2078</v>
      </c>
      <c r="C876" s="1718"/>
      <c r="D876" s="1716"/>
      <c r="E876" s="2012"/>
    </row>
    <row r="877" spans="1:5" ht="16.5" customHeight="1">
      <c r="A877" s="1714"/>
      <c r="B877" s="1614" t="s">
        <v>2079</v>
      </c>
      <c r="C877" s="1718"/>
      <c r="D877" s="1716"/>
      <c r="E877" s="2012"/>
    </row>
    <row r="878" spans="1:5" ht="16.5" customHeight="1">
      <c r="A878" s="1714"/>
      <c r="B878" s="1614" t="s">
        <v>2704</v>
      </c>
      <c r="C878" s="1718"/>
      <c r="D878" s="1716"/>
      <c r="E878" s="2012"/>
    </row>
    <row r="879" spans="1:5" ht="16.5" customHeight="1">
      <c r="A879" s="1714"/>
      <c r="B879" s="1614" t="s">
        <v>2705</v>
      </c>
      <c r="C879" s="1718"/>
      <c r="D879" s="1716"/>
      <c r="E879" s="2012"/>
    </row>
    <row r="880" spans="1:5" ht="16.5" customHeight="1">
      <c r="A880" s="1714"/>
      <c r="B880" s="1614" t="s">
        <v>2706</v>
      </c>
      <c r="C880" s="1718"/>
      <c r="D880" s="1716"/>
      <c r="E880" s="2012"/>
    </row>
    <row r="881" spans="1:5" ht="16.5" customHeight="1">
      <c r="A881" s="1714"/>
      <c r="B881" s="1614" t="s">
        <v>2707</v>
      </c>
      <c r="C881" s="1718"/>
      <c r="D881" s="1716"/>
      <c r="E881" s="2012"/>
    </row>
    <row r="882" spans="1:5" ht="16.5" customHeight="1">
      <c r="A882" s="1714"/>
      <c r="B882" s="1614" t="s">
        <v>2708</v>
      </c>
      <c r="C882" s="1718"/>
      <c r="D882" s="1716"/>
      <c r="E882" s="2012"/>
    </row>
    <row r="883" spans="1:5" ht="16.5" customHeight="1">
      <c r="A883" s="1710"/>
      <c r="B883" s="1711" t="s">
        <v>1520</v>
      </c>
      <c r="C883" s="1712" t="s">
        <v>1906</v>
      </c>
      <c r="D883" s="1713">
        <f>SUM(D884:D907)</f>
        <v>0</v>
      </c>
      <c r="E883" s="2014"/>
    </row>
    <row r="884" spans="1:5" ht="16.5" customHeight="1">
      <c r="A884" s="1714"/>
      <c r="B884" s="1614" t="s">
        <v>1907</v>
      </c>
      <c r="C884" s="1715" t="s">
        <v>1908</v>
      </c>
      <c r="D884" s="1716"/>
      <c r="E884" s="2012"/>
    </row>
    <row r="885" spans="1:5" ht="16.5" customHeight="1">
      <c r="A885" s="1714"/>
      <c r="B885" s="1614" t="s">
        <v>1909</v>
      </c>
      <c r="C885" s="1715" t="s">
        <v>1910</v>
      </c>
      <c r="D885" s="1716"/>
      <c r="E885" s="2012"/>
    </row>
    <row r="886" spans="1:5" ht="16.5" customHeight="1">
      <c r="A886" s="1714"/>
      <c r="B886" s="1614" t="s">
        <v>1911</v>
      </c>
      <c r="C886" s="1715" t="s">
        <v>1916</v>
      </c>
      <c r="D886" s="1716"/>
      <c r="E886" s="2012"/>
    </row>
    <row r="887" spans="1:5" ht="16.5" customHeight="1">
      <c r="A887" s="1714"/>
      <c r="B887" s="1614" t="s">
        <v>1913</v>
      </c>
      <c r="C887" s="1715" t="s">
        <v>1912</v>
      </c>
      <c r="D887" s="1716"/>
      <c r="E887" s="2012"/>
    </row>
    <row r="888" spans="1:5" ht="16.5" customHeight="1">
      <c r="A888" s="1714"/>
      <c r="B888" s="1614" t="s">
        <v>1915</v>
      </c>
      <c r="C888" s="1715" t="s">
        <v>1914</v>
      </c>
      <c r="D888" s="1716"/>
      <c r="E888" s="2012"/>
    </row>
    <row r="889" spans="1:5" ht="16.5" customHeight="1">
      <c r="A889" s="1714"/>
      <c r="B889" s="1614" t="s">
        <v>1917</v>
      </c>
      <c r="C889" s="1715" t="s">
        <v>1918</v>
      </c>
      <c r="D889" s="1716"/>
      <c r="E889" s="2012"/>
    </row>
    <row r="890" spans="1:5" ht="16.5" customHeight="1">
      <c r="A890" s="1714"/>
      <c r="B890" s="1614" t="s">
        <v>1919</v>
      </c>
      <c r="C890" s="1715" t="s">
        <v>1922</v>
      </c>
      <c r="D890" s="1716"/>
      <c r="E890" s="2012"/>
    </row>
    <row r="891" spans="1:5" ht="16.5" customHeight="1">
      <c r="A891" s="1714"/>
      <c r="B891" s="1614" t="s">
        <v>1921</v>
      </c>
      <c r="C891" s="1715" t="s">
        <v>1924</v>
      </c>
      <c r="D891" s="1716"/>
      <c r="E891" s="2012"/>
    </row>
    <row r="892" spans="1:5" ht="16.5" customHeight="1">
      <c r="A892" s="1714"/>
      <c r="B892" s="1614" t="s">
        <v>1923</v>
      </c>
      <c r="C892" s="1715" t="s">
        <v>1129</v>
      </c>
      <c r="D892" s="1716"/>
      <c r="E892" s="2012"/>
    </row>
    <row r="893" spans="1:5" ht="16.5" customHeight="1">
      <c r="A893" s="1714"/>
      <c r="B893" s="1614" t="s">
        <v>1925</v>
      </c>
      <c r="C893" s="1715" t="s">
        <v>1130</v>
      </c>
      <c r="D893" s="1716"/>
      <c r="E893" s="2012"/>
    </row>
    <row r="894" spans="1:5" ht="16.5" customHeight="1">
      <c r="A894" s="1714"/>
      <c r="B894" s="1614" t="s">
        <v>1926</v>
      </c>
      <c r="C894" s="1715" t="s">
        <v>1928</v>
      </c>
      <c r="D894" s="1716"/>
      <c r="E894" s="2012"/>
    </row>
    <row r="895" spans="1:5" ht="16.5" customHeight="1">
      <c r="A895" s="1714"/>
      <c r="B895" s="1614" t="s">
        <v>1927</v>
      </c>
      <c r="C895" s="1715" t="s">
        <v>1930</v>
      </c>
      <c r="D895" s="1716"/>
      <c r="E895" s="2012"/>
    </row>
    <row r="896" spans="1:5" ht="16.5" customHeight="1">
      <c r="A896" s="1714"/>
      <c r="B896" s="1614" t="s">
        <v>1929</v>
      </c>
      <c r="C896" s="1715" t="s">
        <v>1932</v>
      </c>
      <c r="D896" s="1716"/>
      <c r="E896" s="2012"/>
    </row>
    <row r="897" spans="1:5" ht="16.5" customHeight="1">
      <c r="A897" s="1714"/>
      <c r="B897" s="1614" t="s">
        <v>1931</v>
      </c>
      <c r="C897" s="1715" t="s">
        <v>1934</v>
      </c>
      <c r="D897" s="1716"/>
      <c r="E897" s="2012"/>
    </row>
    <row r="898" spans="1:5" ht="16.5" customHeight="1">
      <c r="A898" s="1714"/>
      <c r="B898" s="1614" t="s">
        <v>1933</v>
      </c>
      <c r="C898" s="1715" t="s">
        <v>1938</v>
      </c>
      <c r="D898" s="1716"/>
      <c r="E898" s="2012"/>
    </row>
    <row r="899" spans="1:5" ht="16.5" customHeight="1">
      <c r="A899" s="1714"/>
      <c r="B899" s="1614" t="s">
        <v>1935</v>
      </c>
      <c r="C899" s="1715" t="s">
        <v>1940</v>
      </c>
      <c r="D899" s="1716"/>
      <c r="E899" s="2012"/>
    </row>
    <row r="900" spans="1:5" ht="16.5" customHeight="1">
      <c r="A900" s="1714"/>
      <c r="B900" s="1614" t="s">
        <v>1937</v>
      </c>
      <c r="C900" s="1715" t="s">
        <v>1127</v>
      </c>
      <c r="D900" s="1716"/>
      <c r="E900" s="2012"/>
    </row>
    <row r="901" spans="1:5" ht="16.5" customHeight="1">
      <c r="A901" s="1714"/>
      <c r="B901" s="1614" t="s">
        <v>1939</v>
      </c>
      <c r="C901" s="1715" t="s">
        <v>1128</v>
      </c>
      <c r="D901" s="1716"/>
      <c r="E901" s="2012"/>
    </row>
    <row r="902" spans="1:5" ht="16.5" customHeight="1">
      <c r="A902" s="1714"/>
      <c r="B902" s="1614" t="s">
        <v>1941</v>
      </c>
      <c r="C902" s="1715" t="s">
        <v>1944</v>
      </c>
      <c r="D902" s="1716"/>
      <c r="E902" s="2012"/>
    </row>
    <row r="903" spans="1:5" ht="16.5" customHeight="1">
      <c r="A903" s="1714"/>
      <c r="B903" s="1614" t="s">
        <v>1942</v>
      </c>
      <c r="C903" s="1715" t="s">
        <v>1948</v>
      </c>
      <c r="D903" s="1716"/>
      <c r="E903" s="2012"/>
    </row>
    <row r="904" spans="1:5" ht="16.5" customHeight="1">
      <c r="A904" s="1714"/>
      <c r="B904" s="1614" t="s">
        <v>1943</v>
      </c>
      <c r="C904" s="1715" t="s">
        <v>2080</v>
      </c>
      <c r="D904" s="1716"/>
      <c r="E904" s="2012"/>
    </row>
    <row r="905" spans="1:5" ht="16.5" customHeight="1">
      <c r="A905" s="1714"/>
      <c r="B905" s="1614" t="s">
        <v>1945</v>
      </c>
      <c r="C905" s="1715" t="s">
        <v>2648</v>
      </c>
      <c r="D905" s="1716"/>
      <c r="E905" s="2012"/>
    </row>
    <row r="906" spans="1:5" ht="16.5" customHeight="1">
      <c r="A906" s="1714"/>
      <c r="B906" s="1614" t="s">
        <v>1946</v>
      </c>
      <c r="C906" s="1715" t="s">
        <v>2647</v>
      </c>
      <c r="D906" s="1716"/>
      <c r="E906" s="2012"/>
    </row>
    <row r="907" spans="1:5" ht="16.5" customHeight="1">
      <c r="A907" s="1714"/>
      <c r="B907" s="1614" t="s">
        <v>1947</v>
      </c>
      <c r="C907" s="1715" t="s">
        <v>131</v>
      </c>
      <c r="D907" s="1716">
        <f>SUM(D908:D917)</f>
        <v>0</v>
      </c>
      <c r="E907" s="2012"/>
    </row>
    <row r="908" spans="1:5" ht="16.5" customHeight="1">
      <c r="A908" s="1714"/>
      <c r="B908" s="1614" t="s">
        <v>2081</v>
      </c>
      <c r="C908" s="1718"/>
      <c r="D908" s="1716"/>
      <c r="E908" s="2012"/>
    </row>
    <row r="909" spans="1:5" ht="16.5" customHeight="1">
      <c r="A909" s="1714"/>
      <c r="B909" s="1614" t="s">
        <v>2082</v>
      </c>
      <c r="C909" s="1718"/>
      <c r="D909" s="1716"/>
      <c r="E909" s="2012"/>
    </row>
    <row r="910" spans="1:5" ht="16.5" customHeight="1">
      <c r="A910" s="1714"/>
      <c r="B910" s="1614" t="s">
        <v>2083</v>
      </c>
      <c r="C910" s="1718"/>
      <c r="D910" s="1716"/>
      <c r="E910" s="2012"/>
    </row>
    <row r="911" spans="1:5" ht="16.5" customHeight="1">
      <c r="A911" s="1714"/>
      <c r="B911" s="1614" t="s">
        <v>2084</v>
      </c>
      <c r="C911" s="1718"/>
      <c r="D911" s="1716"/>
      <c r="E911" s="2012"/>
    </row>
    <row r="912" spans="1:5" ht="16.5" customHeight="1">
      <c r="A912" s="1714"/>
      <c r="B912" s="1614" t="s">
        <v>2085</v>
      </c>
      <c r="C912" s="1718"/>
      <c r="D912" s="1716"/>
      <c r="E912" s="2012"/>
    </row>
    <row r="913" spans="1:5" ht="16.5" customHeight="1">
      <c r="A913" s="1714"/>
      <c r="B913" s="1614" t="s">
        <v>2709</v>
      </c>
      <c r="C913" s="1718"/>
      <c r="D913" s="1716"/>
      <c r="E913" s="2012"/>
    </row>
    <row r="914" spans="1:5" ht="16.5" customHeight="1">
      <c r="A914" s="1714"/>
      <c r="B914" s="1614" t="s">
        <v>2710</v>
      </c>
      <c r="C914" s="1718"/>
      <c r="D914" s="1716"/>
      <c r="E914" s="2012"/>
    </row>
    <row r="915" spans="1:5" ht="16.5" customHeight="1">
      <c r="A915" s="1714"/>
      <c r="B915" s="1614" t="s">
        <v>2711</v>
      </c>
      <c r="C915" s="1718"/>
      <c r="D915" s="1716"/>
      <c r="E915" s="2012"/>
    </row>
    <row r="916" spans="1:5" ht="16.5" customHeight="1">
      <c r="A916" s="1714"/>
      <c r="B916" s="1614" t="s">
        <v>2712</v>
      </c>
      <c r="C916" s="1718"/>
      <c r="D916" s="1716"/>
      <c r="E916" s="2012"/>
    </row>
    <row r="917" spans="1:5" ht="16.5" customHeight="1">
      <c r="A917" s="1714"/>
      <c r="B917" s="1614" t="s">
        <v>2713</v>
      </c>
      <c r="C917" s="1718"/>
      <c r="D917" s="1716"/>
      <c r="E917" s="2012"/>
    </row>
    <row r="918" spans="1:5" ht="16.5" customHeight="1">
      <c r="A918" s="1710"/>
      <c r="B918" s="1711" t="s">
        <v>1522</v>
      </c>
      <c r="C918" s="1712" t="s">
        <v>1956</v>
      </c>
      <c r="D918" s="1713">
        <f>SUM(D919:D926)</f>
        <v>0</v>
      </c>
      <c r="E918" s="2014"/>
    </row>
    <row r="919" spans="1:5" ht="16.5" customHeight="1">
      <c r="A919" s="1714"/>
      <c r="B919" s="1614" t="s">
        <v>1524</v>
      </c>
      <c r="C919" s="1715" t="s">
        <v>1132</v>
      </c>
      <c r="D919" s="1716"/>
      <c r="E919" s="2012"/>
    </row>
    <row r="920" spans="1:5" ht="16.5" customHeight="1">
      <c r="A920" s="1714"/>
      <c r="B920" s="1614" t="s">
        <v>1525</v>
      </c>
      <c r="C920" s="1715" t="s">
        <v>1133</v>
      </c>
      <c r="D920" s="1716"/>
      <c r="E920" s="2012"/>
    </row>
    <row r="921" spans="1:5" ht="16.5" customHeight="1">
      <c r="A921" s="1714"/>
      <c r="B921" s="1614" t="s">
        <v>1526</v>
      </c>
      <c r="C921" s="1715" t="s">
        <v>1957</v>
      </c>
      <c r="D921" s="1716"/>
      <c r="E921" s="2012"/>
    </row>
    <row r="922" spans="1:5" ht="16.5" customHeight="1">
      <c r="A922" s="1714"/>
      <c r="B922" s="1614" t="s">
        <v>1527</v>
      </c>
      <c r="C922" s="1715" t="s">
        <v>1134</v>
      </c>
      <c r="D922" s="1716"/>
      <c r="E922" s="2012"/>
    </row>
    <row r="923" spans="1:5" ht="16.5" customHeight="1">
      <c r="A923" s="1714"/>
      <c r="B923" s="1614" t="s">
        <v>1528</v>
      </c>
      <c r="C923" s="1715" t="s">
        <v>1960</v>
      </c>
      <c r="D923" s="1716"/>
      <c r="E923" s="2012"/>
    </row>
    <row r="924" spans="1:5" ht="16.5" customHeight="1">
      <c r="A924" s="1714"/>
      <c r="B924" s="1614" t="s">
        <v>1959</v>
      </c>
      <c r="C924" s="1715" t="s">
        <v>1962</v>
      </c>
      <c r="D924" s="1716"/>
      <c r="E924" s="2012"/>
    </row>
    <row r="925" spans="1:5" ht="16.5" customHeight="1">
      <c r="A925" s="1714"/>
      <c r="B925" s="1614" t="s">
        <v>1961</v>
      </c>
      <c r="C925" s="1715" t="s">
        <v>185</v>
      </c>
      <c r="D925" s="1716"/>
      <c r="E925" s="2012"/>
    </row>
    <row r="926" spans="1:5" ht="16.5" customHeight="1">
      <c r="A926" s="1714"/>
      <c r="B926" s="1614" t="s">
        <v>1963</v>
      </c>
      <c r="C926" s="1715" t="s">
        <v>131</v>
      </c>
      <c r="D926" s="1716"/>
      <c r="E926" s="2012"/>
    </row>
    <row r="927" spans="1:5" ht="16.5" customHeight="1">
      <c r="A927" s="1710"/>
      <c r="B927" s="1711" t="s">
        <v>1714</v>
      </c>
      <c r="C927" s="1712" t="s">
        <v>1965</v>
      </c>
      <c r="D927" s="1713">
        <f>SUM(D928:D935)</f>
        <v>0</v>
      </c>
      <c r="E927" s="2014"/>
    </row>
    <row r="928" spans="1:5" ht="16.5" customHeight="1">
      <c r="A928" s="1714"/>
      <c r="B928" s="1614" t="s">
        <v>1716</v>
      </c>
      <c r="C928" s="1715" t="s">
        <v>1966</v>
      </c>
      <c r="D928" s="1716"/>
      <c r="E928" s="2012"/>
    </row>
    <row r="929" spans="1:5" ht="16.5" customHeight="1">
      <c r="A929" s="1714"/>
      <c r="B929" s="1614" t="s">
        <v>1718</v>
      </c>
      <c r="C929" s="1715" t="s">
        <v>1967</v>
      </c>
      <c r="D929" s="1716"/>
      <c r="E929" s="2012"/>
    </row>
    <row r="930" spans="1:5" ht="16.5" customHeight="1">
      <c r="A930" s="1714"/>
      <c r="B930" s="1614" t="s">
        <v>1720</v>
      </c>
      <c r="C930" s="1715" t="s">
        <v>1968</v>
      </c>
      <c r="D930" s="1716"/>
      <c r="E930" s="2012"/>
    </row>
    <row r="931" spans="1:5" ht="16.5" customHeight="1">
      <c r="A931" s="1714"/>
      <c r="B931" s="1614" t="s">
        <v>1776</v>
      </c>
      <c r="C931" s="1715" t="s">
        <v>1969</v>
      </c>
      <c r="D931" s="1716"/>
      <c r="E931" s="2012"/>
    </row>
    <row r="932" spans="1:5" ht="16.5" customHeight="1">
      <c r="A932" s="1714"/>
      <c r="B932" s="1614" t="s">
        <v>1777</v>
      </c>
      <c r="C932" s="1715" t="s">
        <v>1970</v>
      </c>
      <c r="D932" s="1716"/>
      <c r="E932" s="2012"/>
    </row>
    <row r="933" spans="1:5" ht="16.5" customHeight="1">
      <c r="A933" s="1714"/>
      <c r="B933" s="1614" t="s">
        <v>1971</v>
      </c>
      <c r="C933" s="1715" t="s">
        <v>1972</v>
      </c>
      <c r="D933" s="1716"/>
      <c r="E933" s="2012"/>
    </row>
    <row r="934" spans="1:5" ht="16.5" customHeight="1">
      <c r="A934" s="1714"/>
      <c r="B934" s="1614" t="s">
        <v>1973</v>
      </c>
      <c r="C934" s="1715" t="s">
        <v>1974</v>
      </c>
      <c r="D934" s="1716"/>
      <c r="E934" s="2012"/>
    </row>
    <row r="935" spans="1:5" ht="16.5" customHeight="1" thickBot="1">
      <c r="A935" s="1714"/>
      <c r="B935" s="1614" t="s">
        <v>1975</v>
      </c>
      <c r="C935" s="1715" t="s">
        <v>131</v>
      </c>
      <c r="D935" s="1716"/>
      <c r="E935" s="2012"/>
    </row>
    <row r="936" spans="1:5" ht="16.5" customHeight="1" thickBot="1">
      <c r="A936" s="1599">
        <v>780</v>
      </c>
      <c r="B936" s="1600" t="s">
        <v>2594</v>
      </c>
      <c r="C936" s="1709" t="s">
        <v>1978</v>
      </c>
      <c r="D936" s="1601">
        <f>SUM(D937:D950)</f>
        <v>0</v>
      </c>
      <c r="E936" s="1602"/>
    </row>
    <row r="937" spans="1:5" ht="16.5" customHeight="1">
      <c r="A937" s="1714"/>
      <c r="B937" s="1614" t="s">
        <v>1506</v>
      </c>
      <c r="C937" s="1719" t="s">
        <v>1979</v>
      </c>
      <c r="D937" s="1720"/>
      <c r="E937" s="2012"/>
    </row>
    <row r="938" spans="1:5" ht="16.5" customHeight="1">
      <c r="A938" s="1714"/>
      <c r="B938" s="1614" t="s">
        <v>1508</v>
      </c>
      <c r="C938" s="1719" t="s">
        <v>1980</v>
      </c>
      <c r="D938" s="1720"/>
      <c r="E938" s="2012"/>
    </row>
    <row r="939" spans="1:5" ht="16.5" customHeight="1">
      <c r="A939" s="1714"/>
      <c r="B939" s="1614" t="s">
        <v>1518</v>
      </c>
      <c r="C939" s="1719" t="s">
        <v>2087</v>
      </c>
      <c r="D939" s="1720"/>
      <c r="E939" s="2012"/>
    </row>
    <row r="940" spans="1:5" ht="16.5" customHeight="1">
      <c r="A940" s="1714"/>
      <c r="B940" s="1614" t="s">
        <v>1520</v>
      </c>
      <c r="C940" s="1719" t="s">
        <v>2088</v>
      </c>
      <c r="D940" s="1720"/>
      <c r="E940" s="2012"/>
    </row>
    <row r="941" spans="1:5" ht="16.5" customHeight="1">
      <c r="A941" s="1714"/>
      <c r="B941" s="1614" t="s">
        <v>1522</v>
      </c>
      <c r="C941" s="1719" t="s">
        <v>2089</v>
      </c>
      <c r="D941" s="1720"/>
      <c r="E941" s="2012"/>
    </row>
    <row r="942" spans="1:5" ht="16.5" customHeight="1">
      <c r="A942" s="1714"/>
      <c r="B942" s="1614" t="s">
        <v>1714</v>
      </c>
      <c r="C942" s="1719" t="s">
        <v>2090</v>
      </c>
      <c r="D942" s="1720"/>
      <c r="E942" s="2012"/>
    </row>
    <row r="943" spans="1:5" ht="16.5" customHeight="1">
      <c r="A943" s="1714"/>
      <c r="B943" s="1614" t="s">
        <v>1985</v>
      </c>
      <c r="C943" s="1719" t="s">
        <v>2091</v>
      </c>
      <c r="D943" s="1720"/>
      <c r="E943" s="2012"/>
    </row>
    <row r="944" spans="1:5" ht="16.5" customHeight="1">
      <c r="A944" s="1714"/>
      <c r="B944" s="1614" t="s">
        <v>1987</v>
      </c>
      <c r="C944" s="1719" t="s">
        <v>1986</v>
      </c>
      <c r="D944" s="1720"/>
      <c r="E944" s="2012"/>
    </row>
    <row r="945" spans="1:5" ht="16.5" customHeight="1">
      <c r="A945" s="1714"/>
      <c r="B945" s="1614" t="s">
        <v>1989</v>
      </c>
      <c r="C945" s="1719" t="s">
        <v>1982</v>
      </c>
      <c r="D945" s="1720"/>
      <c r="E945" s="2012"/>
    </row>
    <row r="946" spans="1:5" ht="16.5" customHeight="1">
      <c r="A946" s="1714"/>
      <c r="B946" s="1614" t="s">
        <v>432</v>
      </c>
      <c r="C946" s="1719" t="s">
        <v>1988</v>
      </c>
      <c r="D946" s="1720"/>
      <c r="E946" s="2012"/>
    </row>
    <row r="947" spans="1:5" ht="16.5" customHeight="1">
      <c r="A947" s="1714"/>
      <c r="B947" s="1614" t="s">
        <v>1992</v>
      </c>
      <c r="C947" s="1719" t="s">
        <v>1990</v>
      </c>
      <c r="D947" s="1720"/>
      <c r="E947" s="2012"/>
    </row>
    <row r="948" spans="1:5" ht="16.5" customHeight="1">
      <c r="A948" s="1714"/>
      <c r="B948" s="1614" t="s">
        <v>1994</v>
      </c>
      <c r="C948" s="1719" t="s">
        <v>1991</v>
      </c>
      <c r="D948" s="1720"/>
      <c r="E948" s="2012"/>
    </row>
    <row r="949" spans="1:5" ht="16.5" customHeight="1">
      <c r="A949" s="1714"/>
      <c r="B949" s="1614" t="s">
        <v>2092</v>
      </c>
      <c r="C949" s="1719" t="s">
        <v>1993</v>
      </c>
      <c r="D949" s="1720"/>
      <c r="E949" s="2012"/>
    </row>
    <row r="950" spans="1:5" ht="16.5" customHeight="1">
      <c r="A950" s="1714"/>
      <c r="B950" s="1614" t="s">
        <v>2580</v>
      </c>
      <c r="C950" s="1719" t="s">
        <v>131</v>
      </c>
      <c r="D950" s="1720">
        <f>SUM(D951:D955)</f>
        <v>0</v>
      </c>
      <c r="E950" s="2012"/>
    </row>
    <row r="951" spans="1:5" ht="16.5" customHeight="1">
      <c r="A951" s="1714"/>
      <c r="B951" s="1614" t="s">
        <v>2714</v>
      </c>
      <c r="C951" s="1715"/>
      <c r="D951" s="1716"/>
      <c r="E951" s="2012"/>
    </row>
    <row r="952" spans="1:5" ht="16.5" customHeight="1">
      <c r="A952" s="1714"/>
      <c r="B952" s="1614" t="s">
        <v>2715</v>
      </c>
      <c r="C952" s="1715"/>
      <c r="D952" s="1716"/>
      <c r="E952" s="2012"/>
    </row>
    <row r="953" spans="1:5" ht="16.5" customHeight="1">
      <c r="A953" s="1714"/>
      <c r="B953" s="1614" t="s">
        <v>2716</v>
      </c>
      <c r="C953" s="1715"/>
      <c r="D953" s="1716"/>
      <c r="E953" s="2012"/>
    </row>
    <row r="954" spans="1:5" ht="16.5" customHeight="1">
      <c r="A954" s="1714"/>
      <c r="B954" s="1614" t="s">
        <v>2717</v>
      </c>
      <c r="C954" s="1715"/>
      <c r="D954" s="1716"/>
      <c r="E954" s="2012"/>
    </row>
    <row r="955" spans="1:5" ht="16.5" customHeight="1">
      <c r="A955" s="1714"/>
      <c r="B955" s="1614" t="s">
        <v>2718</v>
      </c>
      <c r="C955" s="1715"/>
      <c r="D955" s="1716"/>
      <c r="E955" s="2012"/>
    </row>
  </sheetData>
  <mergeCells count="11">
    <mergeCell ref="A13:C13"/>
    <mergeCell ref="B7:C7"/>
    <mergeCell ref="B8:C8"/>
    <mergeCell ref="B9:C9"/>
    <mergeCell ref="A1:C1"/>
    <mergeCell ref="B2:C2"/>
    <mergeCell ref="B3:C3"/>
    <mergeCell ref="B4:C4"/>
    <mergeCell ref="B5:C5"/>
    <mergeCell ref="B6:C6"/>
    <mergeCell ref="A12:C12"/>
  </mergeCells>
  <dataValidations count="5">
    <dataValidation type="textLength" allowBlank="1" showErrorMessage="1" errorTitle="Metin uzunluğu istenen aralıkta değil!" error="İstenen Aralık: Minimum Uzunluk=0 karakter Maksimum Uzunluk=2147483647 karakter" sqref="B316 B275:B310 E20:E270 A20:C270 E542:E955 A542:C955 E275:E536 C275:C536 A275:A536 B322:B536">
      <formula1>0</formula1>
      <formula2>2147483647</formula2>
    </dataValidation>
    <dataValidation type="decimal" allowBlank="1" showErrorMessage="1" errorTitle="İstenen Aralıkta Değil!" error="İstenen Aralık: Minimum=-9223372036854775808 Maksimum=9223372036854775807" sqref="D20:D22 D24:D270 D542:D955 D275:D536">
      <formula1>-9223372036854770000</formula1>
      <formula2>9223372036854770000</formula2>
    </dataValidation>
    <dataValidation type="textLength" allowBlank="1" showInputMessage="1" showErrorMessage="1" sqref="B6:C6">
      <formula1>10</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s>
  <pageMargins left="0.7" right="0.7" top="0.75" bottom="0.75" header="0.3" footer="0.3"/>
  <pageSetup paperSize="9" scale="58"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2">
    <tabColor theme="8" tint="-0.499984740745262"/>
  </sheetPr>
  <dimension ref="A1:W1008"/>
  <sheetViews>
    <sheetView zoomScale="80" zoomScaleNormal="80" zoomScaleSheetLayoutView="80" workbookViewId="0">
      <selection sqref="A1:C1"/>
    </sheetView>
  </sheetViews>
  <sheetFormatPr defaultRowHeight="12.75"/>
  <cols>
    <col min="1" max="1" width="35.140625" style="340" customWidth="1"/>
    <col min="2" max="2" width="22.85546875" style="340" customWidth="1"/>
    <col min="3" max="3" width="15.7109375" style="339" customWidth="1"/>
    <col min="4" max="4" width="34.28515625" style="340" customWidth="1"/>
    <col min="5" max="5" width="21.140625" style="340" customWidth="1"/>
    <col min="6"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2740" t="s">
        <v>29</v>
      </c>
      <c r="B1" s="2741"/>
      <c r="C1" s="2741"/>
      <c r="D1" s="11"/>
      <c r="E1" s="11"/>
      <c r="F1" s="11"/>
      <c r="G1" s="11"/>
      <c r="H1" s="11"/>
      <c r="I1" s="267"/>
    </row>
    <row r="2" spans="1:20" s="13" customFormat="1">
      <c r="A2" s="88" t="s">
        <v>30</v>
      </c>
      <c r="B2" s="2935" t="s">
        <v>1096</v>
      </c>
      <c r="C2" s="2935"/>
      <c r="D2" s="178"/>
      <c r="E2" s="178"/>
      <c r="F2" s="178"/>
      <c r="G2" s="178"/>
      <c r="H2" s="178"/>
      <c r="I2" s="178"/>
    </row>
    <row r="3" spans="1:20" s="13" customFormat="1" ht="25.9" customHeight="1">
      <c r="A3" s="88" t="s">
        <v>31</v>
      </c>
      <c r="B3" s="3332" t="s">
        <v>1097</v>
      </c>
      <c r="C3" s="3332"/>
      <c r="D3" s="267"/>
      <c r="E3" s="150"/>
      <c r="F3" s="150"/>
      <c r="G3" s="150"/>
      <c r="H3" s="267"/>
      <c r="I3" s="267"/>
    </row>
    <row r="4" spans="1:20" s="13" customFormat="1">
      <c r="A4" s="88" t="s">
        <v>32</v>
      </c>
      <c r="B4" s="2935">
        <v>1</v>
      </c>
      <c r="C4" s="2935"/>
      <c r="D4" s="178"/>
      <c r="E4" s="178"/>
      <c r="F4" s="178"/>
      <c r="G4" s="178"/>
      <c r="H4" s="178"/>
      <c r="I4" s="178"/>
    </row>
    <row r="5" spans="1:20" s="13" customFormat="1">
      <c r="A5" s="88" t="s">
        <v>33</v>
      </c>
      <c r="B5" s="2935"/>
      <c r="C5" s="2935"/>
      <c r="D5" s="117"/>
      <c r="E5" s="117"/>
      <c r="F5" s="117"/>
      <c r="G5" s="117"/>
      <c r="H5" s="117"/>
      <c r="I5" s="117"/>
    </row>
    <row r="6" spans="1:20" s="13" customFormat="1">
      <c r="A6" s="88" t="s">
        <v>34</v>
      </c>
      <c r="B6" s="2935"/>
      <c r="C6" s="2935"/>
      <c r="D6" s="117"/>
      <c r="E6" s="117"/>
      <c r="F6" s="117"/>
      <c r="G6" s="117"/>
      <c r="H6" s="117"/>
      <c r="I6" s="117"/>
    </row>
    <row r="7" spans="1:20" s="13" customFormat="1">
      <c r="A7" s="88" t="s">
        <v>35</v>
      </c>
      <c r="B7" s="2935"/>
      <c r="C7" s="2935"/>
      <c r="D7" s="117"/>
      <c r="E7" s="117"/>
      <c r="F7" s="117"/>
      <c r="G7" s="117"/>
      <c r="H7" s="117"/>
      <c r="I7" s="117"/>
    </row>
    <row r="8" spans="1:20" s="13" customFormat="1">
      <c r="A8" s="88" t="s">
        <v>36</v>
      </c>
      <c r="B8" s="2938"/>
      <c r="C8" s="2938"/>
      <c r="D8" s="118"/>
      <c r="E8" s="118"/>
      <c r="F8" s="118"/>
      <c r="G8" s="118"/>
      <c r="H8" s="118"/>
      <c r="I8" s="118"/>
    </row>
    <row r="9" spans="1:20" s="13" customFormat="1" ht="15.75">
      <c r="A9" s="88" t="s">
        <v>198</v>
      </c>
      <c r="B9" s="2939" t="s">
        <v>414</v>
      </c>
      <c r="C9" s="2940"/>
      <c r="D9" s="107"/>
      <c r="E9" s="107"/>
      <c r="F9" s="107"/>
      <c r="G9" s="107"/>
      <c r="H9" s="107"/>
      <c r="I9" s="107"/>
      <c r="J9" s="107"/>
    </row>
    <row r="10" spans="1:20" s="108" customFormat="1" ht="15"/>
    <row r="11" spans="1:20" s="339" customFormat="1" ht="13.5" thickBot="1">
      <c r="A11" s="340"/>
      <c r="B11" s="340"/>
      <c r="D11" s="340"/>
      <c r="E11" s="340"/>
      <c r="R11" s="341"/>
      <c r="S11" s="341"/>
      <c r="T11" s="335"/>
    </row>
    <row r="12" spans="1:20" customFormat="1" ht="15.75">
      <c r="A12" s="457"/>
      <c r="B12" s="458" t="s">
        <v>1098</v>
      </c>
      <c r="D12" s="340"/>
      <c r="E12" s="340"/>
    </row>
    <row r="13" spans="1:20" s="108" customFormat="1" ht="30" customHeight="1">
      <c r="A13" s="459" t="s">
        <v>1099</v>
      </c>
      <c r="B13" s="460"/>
      <c r="C13" s="450"/>
    </row>
    <row r="14" spans="1:20" s="108" customFormat="1" ht="45" customHeight="1">
      <c r="A14" s="459" t="s">
        <v>1100</v>
      </c>
      <c r="B14" s="460"/>
      <c r="C14" s="450"/>
    </row>
    <row r="15" spans="1:20" s="108" customFormat="1" ht="30" customHeight="1">
      <c r="A15" s="459" t="s">
        <v>1101</v>
      </c>
      <c r="B15" s="460"/>
      <c r="C15" s="450"/>
    </row>
    <row r="16" spans="1:20" s="108" customFormat="1" ht="30" customHeight="1">
      <c r="A16" s="459" t="s">
        <v>1102</v>
      </c>
      <c r="B16" s="460"/>
      <c r="C16" s="450"/>
    </row>
    <row r="17" spans="1:20" s="108" customFormat="1" ht="30" customHeight="1">
      <c r="A17" s="459" t="s">
        <v>1103</v>
      </c>
      <c r="B17" s="460"/>
      <c r="C17" s="450"/>
    </row>
    <row r="18" spans="1:20" s="108" customFormat="1" ht="30" customHeight="1">
      <c r="A18" s="461" t="s">
        <v>1104</v>
      </c>
      <c r="B18" s="460"/>
      <c r="C18" s="450"/>
    </row>
    <row r="19" spans="1:20" s="108" customFormat="1" ht="30" customHeight="1" thickBot="1">
      <c r="A19" s="462" t="s">
        <v>1105</v>
      </c>
      <c r="B19" s="463"/>
      <c r="C19" s="450"/>
    </row>
    <row r="20" spans="1:20" s="339" customFormat="1">
      <c r="A20" s="340"/>
      <c r="B20" s="340"/>
      <c r="D20" s="340"/>
      <c r="E20" s="340"/>
      <c r="R20" s="341"/>
      <c r="S20" s="341"/>
      <c r="T20" s="335"/>
    </row>
    <row r="21" spans="1:20" s="339" customFormat="1">
      <c r="A21" s="340"/>
      <c r="B21" s="340"/>
      <c r="D21" s="340"/>
      <c r="E21" s="340"/>
      <c r="R21" s="341"/>
      <c r="S21" s="341"/>
      <c r="T21" s="335"/>
    </row>
    <row r="22" spans="1:20" s="339" customFormat="1">
      <c r="A22" s="340"/>
      <c r="B22" s="340"/>
      <c r="D22" s="340"/>
      <c r="E22" s="340"/>
      <c r="R22" s="341"/>
      <c r="S22" s="341"/>
      <c r="T22" s="335"/>
    </row>
    <row r="23" spans="1:20" s="339" customFormat="1">
      <c r="A23" s="340"/>
      <c r="B23" s="340"/>
      <c r="D23" s="340"/>
      <c r="E23" s="340"/>
      <c r="R23" s="341"/>
      <c r="S23" s="341"/>
      <c r="T23" s="335"/>
    </row>
    <row r="24" spans="1:20" s="339" customFormat="1">
      <c r="A24" s="340"/>
      <c r="B24" s="340"/>
      <c r="D24" s="340"/>
      <c r="E24" s="340"/>
      <c r="R24" s="341"/>
      <c r="S24" s="341"/>
      <c r="T24" s="335"/>
    </row>
    <row r="25" spans="1:20" s="339" customFormat="1">
      <c r="A25" s="340"/>
      <c r="B25" s="340"/>
      <c r="D25" s="340"/>
      <c r="E25" s="340"/>
      <c r="R25" s="341"/>
      <c r="S25" s="341"/>
      <c r="T25" s="335"/>
    </row>
    <row r="26" spans="1:20" s="339" customFormat="1">
      <c r="A26" s="340"/>
      <c r="B26" s="340"/>
      <c r="D26" s="340"/>
      <c r="E26" s="340"/>
      <c r="R26" s="341"/>
      <c r="S26" s="341"/>
      <c r="T26" s="335"/>
    </row>
    <row r="27" spans="1:20" s="339" customFormat="1">
      <c r="A27" s="340"/>
      <c r="B27" s="340"/>
      <c r="D27" s="340"/>
      <c r="E27" s="340"/>
      <c r="R27" s="341"/>
      <c r="S27" s="341"/>
      <c r="T27" s="335"/>
    </row>
    <row r="28" spans="1:20" s="339" customFormat="1">
      <c r="A28" s="340"/>
      <c r="B28" s="340"/>
      <c r="D28" s="340"/>
      <c r="E28" s="340"/>
      <c r="R28" s="341"/>
      <c r="S28" s="341"/>
      <c r="T28" s="335"/>
    </row>
    <row r="29" spans="1:20" s="339" customFormat="1">
      <c r="A29" s="340"/>
      <c r="B29" s="340"/>
      <c r="D29" s="340"/>
      <c r="E29" s="340"/>
      <c r="R29" s="341"/>
      <c r="S29" s="341"/>
      <c r="T29" s="335"/>
    </row>
    <row r="30" spans="1:20" s="339" customFormat="1">
      <c r="A30" s="340"/>
      <c r="B30" s="340"/>
      <c r="D30" s="340"/>
      <c r="E30" s="340"/>
      <c r="R30" s="341"/>
      <c r="S30" s="341"/>
      <c r="T30" s="335"/>
    </row>
    <row r="31" spans="1:20" s="339" customFormat="1">
      <c r="A31" s="340"/>
      <c r="B31" s="340"/>
      <c r="D31" s="340"/>
      <c r="E31" s="340"/>
      <c r="R31" s="341"/>
      <c r="S31" s="341"/>
      <c r="T31" s="335"/>
    </row>
    <row r="32" spans="1:20" s="339" customFormat="1">
      <c r="A32" s="340"/>
      <c r="B32" s="340"/>
      <c r="D32" s="340"/>
      <c r="E32" s="340"/>
      <c r="R32" s="341"/>
      <c r="S32" s="341"/>
      <c r="T32" s="335"/>
    </row>
    <row r="33" spans="1:20" s="339" customFormat="1">
      <c r="A33" s="340"/>
      <c r="B33" s="340"/>
      <c r="D33" s="340"/>
      <c r="E33" s="340"/>
      <c r="R33" s="341"/>
      <c r="S33" s="341"/>
      <c r="T33" s="335"/>
    </row>
    <row r="34" spans="1:20" s="339" customFormat="1">
      <c r="A34" s="340"/>
      <c r="B34" s="340"/>
      <c r="D34" s="340"/>
      <c r="E34" s="340"/>
      <c r="R34" s="341"/>
      <c r="S34" s="341"/>
      <c r="T34" s="335"/>
    </row>
    <row r="35" spans="1:20" s="339" customFormat="1">
      <c r="A35" s="340"/>
      <c r="B35" s="340"/>
      <c r="D35" s="340"/>
      <c r="E35" s="340"/>
      <c r="R35" s="341"/>
      <c r="S35" s="341"/>
      <c r="T35" s="335"/>
    </row>
    <row r="36" spans="1:20" s="339" customFormat="1">
      <c r="A36" s="340"/>
      <c r="B36" s="340"/>
      <c r="D36" s="340"/>
      <c r="E36" s="340"/>
      <c r="R36" s="341"/>
      <c r="S36" s="341"/>
      <c r="T36" s="335"/>
    </row>
    <row r="37" spans="1:20" s="339" customFormat="1">
      <c r="A37" s="340"/>
      <c r="B37" s="340"/>
      <c r="D37" s="340"/>
      <c r="E37" s="340"/>
      <c r="R37" s="341"/>
      <c r="S37" s="341"/>
      <c r="T37" s="335"/>
    </row>
    <row r="38" spans="1:20" s="339" customFormat="1">
      <c r="A38" s="340"/>
      <c r="B38" s="340"/>
      <c r="D38" s="340"/>
      <c r="E38" s="340"/>
      <c r="R38" s="341"/>
      <c r="S38" s="341"/>
      <c r="T38" s="335"/>
    </row>
    <row r="39" spans="1:20" s="339" customFormat="1">
      <c r="A39" s="340"/>
      <c r="B39" s="340"/>
      <c r="D39" s="340"/>
      <c r="E39" s="340"/>
      <c r="R39" s="341"/>
      <c r="S39" s="341"/>
      <c r="T39" s="335"/>
    </row>
    <row r="40" spans="1:20" s="339" customFormat="1">
      <c r="A40" s="340"/>
      <c r="B40" s="340"/>
      <c r="D40" s="340"/>
      <c r="E40" s="340"/>
      <c r="R40" s="341"/>
      <c r="S40" s="341"/>
      <c r="T40" s="335"/>
    </row>
    <row r="41" spans="1:20" s="339" customFormat="1">
      <c r="A41" s="340"/>
      <c r="B41" s="340"/>
      <c r="D41" s="340"/>
      <c r="E41" s="340"/>
      <c r="R41" s="341"/>
      <c r="S41" s="341"/>
      <c r="T41" s="335"/>
    </row>
    <row r="42" spans="1:20" s="339" customFormat="1">
      <c r="A42" s="340"/>
      <c r="B42" s="340"/>
      <c r="D42" s="340"/>
      <c r="E42" s="340"/>
      <c r="R42" s="341"/>
      <c r="S42" s="341"/>
      <c r="T42" s="335"/>
    </row>
    <row r="43" spans="1:20" s="339" customFormat="1">
      <c r="A43" s="340"/>
      <c r="B43" s="340"/>
      <c r="D43" s="340"/>
      <c r="E43" s="340"/>
      <c r="R43" s="341"/>
      <c r="S43" s="341"/>
      <c r="T43" s="335"/>
    </row>
    <row r="44" spans="1:20" s="339" customFormat="1">
      <c r="A44" s="340"/>
      <c r="B44" s="340"/>
      <c r="D44" s="340"/>
      <c r="E44" s="340"/>
      <c r="R44" s="341"/>
      <c r="S44" s="341"/>
      <c r="T44" s="335"/>
    </row>
    <row r="45" spans="1:20" s="339" customFormat="1">
      <c r="A45" s="340"/>
      <c r="B45" s="340"/>
      <c r="D45" s="340"/>
      <c r="E45" s="340"/>
      <c r="R45" s="341"/>
      <c r="S45" s="341"/>
      <c r="T45" s="335"/>
    </row>
    <row r="46" spans="1:20" s="339" customFormat="1">
      <c r="A46" s="340"/>
      <c r="B46" s="340"/>
      <c r="D46" s="340"/>
      <c r="E46" s="340"/>
      <c r="R46" s="341"/>
      <c r="S46" s="341"/>
      <c r="T46" s="335"/>
    </row>
    <row r="47" spans="1:20" s="339" customFormat="1">
      <c r="A47" s="340"/>
      <c r="B47" s="340"/>
      <c r="D47" s="340"/>
      <c r="E47" s="340"/>
      <c r="R47" s="341"/>
      <c r="S47" s="341"/>
      <c r="T47" s="335"/>
    </row>
    <row r="48" spans="1:20" s="339" customFormat="1">
      <c r="A48" s="340"/>
      <c r="B48" s="340"/>
      <c r="D48" s="340"/>
      <c r="E48" s="340"/>
      <c r="R48" s="341"/>
      <c r="S48" s="341"/>
      <c r="T48" s="335"/>
    </row>
    <row r="49" spans="1:20" s="339" customFormat="1">
      <c r="A49" s="340"/>
      <c r="B49" s="340"/>
      <c r="D49" s="340"/>
      <c r="E49" s="340"/>
      <c r="R49" s="341"/>
      <c r="S49" s="341"/>
      <c r="T49" s="335"/>
    </row>
    <row r="50" spans="1:20" s="339" customFormat="1">
      <c r="A50" s="340"/>
      <c r="B50" s="340"/>
      <c r="D50" s="340"/>
      <c r="E50" s="340"/>
      <c r="R50" s="341"/>
      <c r="S50" s="341"/>
      <c r="T50" s="335"/>
    </row>
    <row r="51" spans="1:20" s="339" customFormat="1">
      <c r="A51" s="340"/>
      <c r="B51" s="340"/>
      <c r="D51" s="340"/>
      <c r="E51" s="340"/>
      <c r="R51" s="341"/>
      <c r="S51" s="341"/>
      <c r="T51" s="335"/>
    </row>
    <row r="52" spans="1:20" s="339" customFormat="1">
      <c r="A52" s="340"/>
      <c r="B52" s="340"/>
      <c r="D52" s="340"/>
      <c r="E52" s="340"/>
      <c r="R52" s="341"/>
      <c r="S52" s="341"/>
      <c r="T52" s="335"/>
    </row>
    <row r="53" spans="1:20" s="339" customFormat="1">
      <c r="A53" s="340"/>
      <c r="B53" s="340"/>
      <c r="D53" s="340"/>
      <c r="E53" s="340"/>
      <c r="R53" s="341"/>
      <c r="S53" s="341"/>
      <c r="T53" s="335"/>
    </row>
    <row r="54" spans="1:20" s="339" customFormat="1">
      <c r="A54" s="340"/>
      <c r="B54" s="340"/>
      <c r="D54" s="340"/>
      <c r="E54" s="340"/>
      <c r="R54" s="341"/>
      <c r="S54" s="341"/>
      <c r="T54" s="335"/>
    </row>
    <row r="55" spans="1:20" s="339" customFormat="1">
      <c r="A55" s="340"/>
      <c r="B55" s="340"/>
      <c r="D55" s="340"/>
      <c r="E55" s="340"/>
      <c r="R55" s="341"/>
      <c r="S55" s="341"/>
      <c r="T55" s="335"/>
    </row>
    <row r="56" spans="1:20" s="339" customFormat="1">
      <c r="A56" s="340"/>
      <c r="B56" s="340"/>
      <c r="D56" s="340"/>
      <c r="E56" s="340"/>
      <c r="R56" s="341"/>
      <c r="S56" s="341"/>
      <c r="T56" s="335"/>
    </row>
    <row r="57" spans="1:20" s="339" customFormat="1">
      <c r="A57" s="340"/>
      <c r="B57" s="340"/>
      <c r="D57" s="340"/>
      <c r="E57" s="340"/>
      <c r="R57" s="341"/>
      <c r="S57" s="341"/>
      <c r="T57" s="335"/>
    </row>
    <row r="58" spans="1:20" s="339" customFormat="1">
      <c r="A58" s="340"/>
      <c r="B58" s="340"/>
      <c r="D58" s="340"/>
      <c r="E58" s="340"/>
      <c r="R58" s="341"/>
      <c r="S58" s="341"/>
      <c r="T58" s="335"/>
    </row>
    <row r="59" spans="1:20" s="339" customFormat="1">
      <c r="A59" s="340"/>
      <c r="B59" s="340"/>
      <c r="D59" s="340"/>
      <c r="E59" s="340"/>
      <c r="R59" s="341"/>
      <c r="S59" s="341"/>
      <c r="T59" s="335"/>
    </row>
    <row r="60" spans="1:20" s="339" customFormat="1">
      <c r="A60" s="340"/>
      <c r="B60" s="340"/>
      <c r="D60" s="340"/>
      <c r="E60" s="340"/>
      <c r="R60" s="341"/>
      <c r="S60" s="341"/>
      <c r="T60" s="335"/>
    </row>
    <row r="61" spans="1:20" s="339" customFormat="1">
      <c r="A61" s="340"/>
      <c r="B61" s="340"/>
      <c r="D61" s="340"/>
      <c r="E61" s="340"/>
      <c r="R61" s="341"/>
      <c r="S61" s="341"/>
      <c r="T61" s="335"/>
    </row>
    <row r="62" spans="1:20" s="339" customFormat="1">
      <c r="A62" s="340"/>
      <c r="B62" s="340"/>
      <c r="D62" s="340"/>
      <c r="E62" s="340"/>
      <c r="R62" s="341"/>
      <c r="S62" s="341"/>
      <c r="T62" s="335"/>
    </row>
    <row r="63" spans="1:20" s="339" customFormat="1">
      <c r="A63" s="340"/>
      <c r="B63" s="340"/>
      <c r="D63" s="340"/>
      <c r="E63" s="340"/>
      <c r="R63" s="341"/>
      <c r="S63" s="341"/>
      <c r="T63" s="335"/>
    </row>
    <row r="64" spans="1:20" s="339" customFormat="1">
      <c r="A64" s="340"/>
      <c r="B64" s="340"/>
      <c r="D64" s="340"/>
      <c r="E64" s="340"/>
      <c r="R64" s="341"/>
      <c r="S64" s="341"/>
      <c r="T64" s="335"/>
    </row>
    <row r="65" spans="1:20" s="339" customFormat="1">
      <c r="A65" s="340"/>
      <c r="B65" s="340"/>
      <c r="D65" s="340"/>
      <c r="E65" s="340"/>
      <c r="R65" s="341"/>
      <c r="S65" s="341"/>
      <c r="T65" s="335"/>
    </row>
    <row r="66" spans="1:20" s="339" customFormat="1">
      <c r="A66" s="340"/>
      <c r="B66" s="340"/>
      <c r="D66" s="340"/>
      <c r="E66" s="340"/>
      <c r="R66" s="341"/>
      <c r="S66" s="341"/>
      <c r="T66" s="335"/>
    </row>
    <row r="67" spans="1:20" s="339" customFormat="1">
      <c r="A67" s="340"/>
      <c r="B67" s="340"/>
      <c r="D67" s="340"/>
      <c r="E67" s="340"/>
      <c r="R67" s="341"/>
      <c r="S67" s="341"/>
      <c r="T67" s="335"/>
    </row>
    <row r="68" spans="1:20" s="339" customFormat="1">
      <c r="A68" s="340"/>
      <c r="B68" s="340"/>
      <c r="D68" s="340"/>
      <c r="E68" s="340"/>
      <c r="R68" s="341"/>
      <c r="S68" s="341"/>
      <c r="T68" s="335"/>
    </row>
    <row r="69" spans="1:20" s="339" customFormat="1">
      <c r="A69" s="340"/>
      <c r="B69" s="340"/>
      <c r="D69" s="340"/>
      <c r="E69" s="340"/>
      <c r="R69" s="341"/>
      <c r="S69" s="341"/>
      <c r="T69" s="335"/>
    </row>
    <row r="70" spans="1:20" s="339" customFormat="1">
      <c r="A70" s="340"/>
      <c r="B70" s="340"/>
      <c r="D70" s="340"/>
      <c r="E70" s="340"/>
      <c r="R70" s="341"/>
      <c r="S70" s="341"/>
      <c r="T70" s="335"/>
    </row>
    <row r="71" spans="1:20" s="339" customFormat="1">
      <c r="A71" s="340"/>
      <c r="B71" s="340"/>
      <c r="D71" s="340"/>
      <c r="E71" s="340"/>
      <c r="R71" s="341"/>
      <c r="S71" s="341"/>
      <c r="T71" s="335"/>
    </row>
    <row r="72" spans="1:20" s="339" customFormat="1">
      <c r="A72" s="340"/>
      <c r="B72" s="340"/>
      <c r="D72" s="340"/>
      <c r="E72" s="340"/>
      <c r="R72" s="341"/>
      <c r="S72" s="341"/>
      <c r="T72" s="335"/>
    </row>
    <row r="73" spans="1:20" s="339" customFormat="1">
      <c r="A73" s="340"/>
      <c r="B73" s="340"/>
      <c r="D73" s="340"/>
      <c r="E73" s="340"/>
      <c r="R73" s="341"/>
      <c r="S73" s="341"/>
      <c r="T73" s="335"/>
    </row>
    <row r="74" spans="1:20" s="339" customFormat="1">
      <c r="A74" s="340"/>
      <c r="B74" s="340"/>
      <c r="D74" s="340"/>
      <c r="E74" s="340"/>
      <c r="R74" s="341"/>
      <c r="S74" s="341"/>
      <c r="T74" s="335"/>
    </row>
    <row r="75" spans="1:20" s="339" customFormat="1">
      <c r="A75" s="340"/>
      <c r="B75" s="340"/>
      <c r="D75" s="340"/>
      <c r="E75" s="340"/>
      <c r="R75" s="341"/>
      <c r="S75" s="341"/>
      <c r="T75" s="335"/>
    </row>
    <row r="76" spans="1:20" s="339" customFormat="1">
      <c r="A76" s="340"/>
      <c r="B76" s="340"/>
      <c r="D76" s="340"/>
      <c r="E76" s="340"/>
      <c r="R76" s="341"/>
      <c r="S76" s="341"/>
      <c r="T76" s="335"/>
    </row>
    <row r="77" spans="1:20" s="339" customFormat="1">
      <c r="A77" s="340"/>
      <c r="B77" s="340"/>
      <c r="D77" s="340"/>
      <c r="E77" s="340"/>
      <c r="R77" s="341"/>
      <c r="S77" s="341"/>
      <c r="T77" s="335"/>
    </row>
    <row r="78" spans="1:20" s="339" customFormat="1">
      <c r="A78" s="340"/>
      <c r="B78" s="340"/>
      <c r="D78" s="340"/>
      <c r="E78" s="340"/>
      <c r="R78" s="341"/>
      <c r="S78" s="341"/>
      <c r="T78" s="335"/>
    </row>
    <row r="79" spans="1:20" s="339" customFormat="1">
      <c r="A79" s="340"/>
      <c r="B79" s="340"/>
      <c r="D79" s="340"/>
      <c r="E79" s="340"/>
      <c r="R79" s="341"/>
      <c r="S79" s="341"/>
      <c r="T79" s="335"/>
    </row>
    <row r="80" spans="1:20" s="339" customFormat="1">
      <c r="A80" s="340"/>
      <c r="B80" s="340"/>
      <c r="D80" s="340"/>
      <c r="E80" s="340"/>
      <c r="R80" s="341"/>
      <c r="S80" s="341"/>
      <c r="T80" s="335"/>
    </row>
    <row r="81" spans="1:20" s="339" customFormat="1">
      <c r="A81" s="340"/>
      <c r="B81" s="340"/>
      <c r="D81" s="340"/>
      <c r="E81" s="340"/>
      <c r="R81" s="341"/>
      <c r="S81" s="341"/>
      <c r="T81" s="335"/>
    </row>
    <row r="82" spans="1:20" s="339" customFormat="1">
      <c r="A82" s="340"/>
      <c r="B82" s="340"/>
      <c r="D82" s="340"/>
      <c r="E82" s="340"/>
      <c r="R82" s="341"/>
      <c r="S82" s="341"/>
      <c r="T82" s="335"/>
    </row>
    <row r="83" spans="1:20" s="339" customFormat="1">
      <c r="A83" s="340"/>
      <c r="B83" s="340"/>
      <c r="D83" s="340"/>
      <c r="E83" s="340"/>
      <c r="R83" s="341"/>
      <c r="S83" s="341"/>
      <c r="T83" s="335"/>
    </row>
    <row r="84" spans="1:20" s="339" customFormat="1">
      <c r="A84" s="340"/>
      <c r="B84" s="340"/>
      <c r="D84" s="340"/>
      <c r="E84" s="340"/>
      <c r="R84" s="341"/>
      <c r="S84" s="341"/>
      <c r="T84" s="335"/>
    </row>
    <row r="85" spans="1:20" s="339" customFormat="1">
      <c r="A85" s="340"/>
      <c r="B85" s="340"/>
      <c r="D85" s="340"/>
      <c r="E85" s="340"/>
      <c r="R85" s="341"/>
      <c r="S85" s="341"/>
      <c r="T85" s="335"/>
    </row>
    <row r="86" spans="1:20" s="339" customFormat="1">
      <c r="A86" s="340"/>
      <c r="B86" s="340"/>
      <c r="D86" s="340"/>
      <c r="E86" s="340"/>
      <c r="R86" s="341"/>
      <c r="S86" s="341"/>
      <c r="T86" s="335"/>
    </row>
    <row r="87" spans="1:20" s="339" customFormat="1">
      <c r="A87" s="340"/>
      <c r="B87" s="340"/>
      <c r="D87" s="340"/>
      <c r="E87" s="340"/>
      <c r="R87" s="341"/>
      <c r="S87" s="341"/>
      <c r="T87" s="335"/>
    </row>
    <row r="88" spans="1:20" s="339" customFormat="1">
      <c r="A88" s="340"/>
      <c r="B88" s="340"/>
      <c r="D88" s="340"/>
      <c r="E88" s="340"/>
      <c r="R88" s="341"/>
      <c r="S88" s="341"/>
      <c r="T88" s="335"/>
    </row>
    <row r="89" spans="1:20" s="339" customFormat="1">
      <c r="A89" s="340"/>
      <c r="B89" s="340"/>
      <c r="D89" s="340"/>
      <c r="E89" s="340"/>
      <c r="R89" s="341"/>
      <c r="S89" s="341"/>
      <c r="T89" s="335"/>
    </row>
    <row r="90" spans="1:20" s="339" customFormat="1">
      <c r="A90" s="340"/>
      <c r="B90" s="340"/>
      <c r="D90" s="340"/>
      <c r="E90" s="340"/>
      <c r="R90" s="341"/>
      <c r="S90" s="341"/>
      <c r="T90" s="335"/>
    </row>
    <row r="91" spans="1:20" s="339" customFormat="1">
      <c r="A91" s="340"/>
      <c r="B91" s="340"/>
      <c r="D91" s="340"/>
      <c r="E91" s="340"/>
      <c r="R91" s="341"/>
      <c r="S91" s="341"/>
      <c r="T91" s="335"/>
    </row>
    <row r="92" spans="1:20" s="339" customFormat="1">
      <c r="A92" s="340"/>
      <c r="B92" s="340"/>
      <c r="D92" s="340"/>
      <c r="E92" s="340"/>
      <c r="R92" s="341"/>
      <c r="S92" s="341"/>
      <c r="T92" s="335"/>
    </row>
    <row r="93" spans="1:20" s="339" customFormat="1">
      <c r="A93" s="340"/>
      <c r="B93" s="340"/>
      <c r="D93" s="340"/>
      <c r="E93" s="340"/>
      <c r="R93" s="341"/>
      <c r="S93" s="341"/>
      <c r="T93" s="335"/>
    </row>
    <row r="94" spans="1:20" s="339" customFormat="1">
      <c r="A94" s="340"/>
      <c r="B94" s="340"/>
      <c r="D94" s="340"/>
      <c r="E94" s="340"/>
      <c r="R94" s="341"/>
      <c r="S94" s="341"/>
      <c r="T94" s="335"/>
    </row>
    <row r="95" spans="1:20" s="339" customFormat="1">
      <c r="A95" s="340"/>
      <c r="B95" s="340"/>
      <c r="D95" s="340"/>
      <c r="E95" s="340"/>
      <c r="R95" s="341"/>
      <c r="S95" s="341"/>
      <c r="T95" s="335"/>
    </row>
    <row r="96" spans="1:20" s="339" customFormat="1">
      <c r="A96" s="340"/>
      <c r="B96" s="340"/>
      <c r="D96" s="340"/>
      <c r="E96" s="340"/>
      <c r="R96" s="341"/>
      <c r="S96" s="341"/>
      <c r="T96" s="335"/>
    </row>
    <row r="97" spans="1:20" s="339" customFormat="1">
      <c r="A97" s="340"/>
      <c r="B97" s="340"/>
      <c r="D97" s="340"/>
      <c r="E97" s="340"/>
      <c r="R97" s="341"/>
      <c r="S97" s="341"/>
      <c r="T97" s="335"/>
    </row>
    <row r="98" spans="1:20" s="339" customFormat="1">
      <c r="A98" s="340"/>
      <c r="B98" s="340"/>
      <c r="D98" s="340"/>
      <c r="E98" s="340"/>
      <c r="R98" s="341"/>
      <c r="S98" s="341"/>
      <c r="T98" s="335"/>
    </row>
    <row r="99" spans="1:20" s="339" customFormat="1">
      <c r="A99" s="340"/>
      <c r="B99" s="340"/>
      <c r="D99" s="340"/>
      <c r="E99" s="340"/>
      <c r="R99" s="341"/>
      <c r="S99" s="341"/>
      <c r="T99" s="335"/>
    </row>
    <row r="100" spans="1:20" s="339" customFormat="1">
      <c r="A100" s="340"/>
      <c r="B100" s="340"/>
      <c r="D100" s="340"/>
      <c r="E100" s="340"/>
      <c r="R100" s="341"/>
      <c r="S100" s="341"/>
      <c r="T100" s="335"/>
    </row>
    <row r="101" spans="1:20" s="339" customFormat="1">
      <c r="A101" s="340"/>
      <c r="B101" s="340"/>
      <c r="D101" s="340"/>
      <c r="E101" s="340"/>
      <c r="R101" s="341"/>
      <c r="S101" s="341"/>
      <c r="T101" s="335"/>
    </row>
    <row r="102" spans="1:20" s="339" customFormat="1">
      <c r="A102" s="340"/>
      <c r="B102" s="340"/>
      <c r="D102" s="340"/>
      <c r="E102" s="340"/>
      <c r="R102" s="341"/>
      <c r="S102" s="341"/>
      <c r="T102" s="335"/>
    </row>
    <row r="103" spans="1:20" s="339" customFormat="1">
      <c r="A103" s="340"/>
      <c r="B103" s="340"/>
      <c r="D103" s="340"/>
      <c r="E103" s="340"/>
      <c r="R103" s="341"/>
      <c r="S103" s="341"/>
      <c r="T103" s="335"/>
    </row>
    <row r="104" spans="1:20" s="339" customFormat="1">
      <c r="A104" s="340"/>
      <c r="B104" s="340"/>
      <c r="D104" s="340"/>
      <c r="E104" s="340"/>
      <c r="R104" s="341"/>
      <c r="S104" s="341"/>
      <c r="T104" s="335"/>
    </row>
    <row r="105" spans="1:20" s="339" customFormat="1">
      <c r="A105" s="340"/>
      <c r="B105" s="340"/>
      <c r="D105" s="340"/>
      <c r="E105" s="340"/>
      <c r="R105" s="341"/>
      <c r="S105" s="341"/>
      <c r="T105" s="335"/>
    </row>
    <row r="106" spans="1:20" s="339" customFormat="1">
      <c r="A106" s="340"/>
      <c r="B106" s="340"/>
      <c r="D106" s="340"/>
      <c r="E106" s="340"/>
      <c r="R106" s="341"/>
      <c r="S106" s="341"/>
      <c r="T106" s="335"/>
    </row>
    <row r="107" spans="1:20" s="339" customFormat="1">
      <c r="A107" s="340"/>
      <c r="B107" s="340"/>
      <c r="D107" s="340"/>
      <c r="E107" s="340"/>
      <c r="R107" s="341"/>
      <c r="S107" s="341"/>
      <c r="T107" s="335"/>
    </row>
    <row r="108" spans="1:20" s="339" customFormat="1">
      <c r="A108" s="340"/>
      <c r="B108" s="340"/>
      <c r="D108" s="340"/>
      <c r="E108" s="340"/>
      <c r="R108" s="341"/>
      <c r="S108" s="341"/>
      <c r="T108" s="335"/>
    </row>
    <row r="109" spans="1:20" s="339" customFormat="1">
      <c r="A109" s="340"/>
      <c r="B109" s="340"/>
      <c r="D109" s="340"/>
      <c r="E109" s="340"/>
      <c r="R109" s="341"/>
      <c r="S109" s="341"/>
      <c r="T109" s="335"/>
    </row>
    <row r="110" spans="1:20" s="339" customFormat="1">
      <c r="A110" s="340"/>
      <c r="B110" s="340"/>
      <c r="D110" s="340"/>
      <c r="E110" s="340"/>
      <c r="R110" s="341"/>
      <c r="S110" s="341"/>
      <c r="T110" s="335"/>
    </row>
    <row r="111" spans="1:20" s="339" customFormat="1">
      <c r="A111" s="340"/>
      <c r="B111" s="340"/>
      <c r="D111" s="340"/>
      <c r="E111" s="340"/>
      <c r="R111" s="341"/>
      <c r="S111" s="341"/>
      <c r="T111" s="335"/>
    </row>
    <row r="112" spans="1:20" s="339" customFormat="1">
      <c r="A112" s="340"/>
      <c r="B112" s="340"/>
      <c r="D112" s="340"/>
      <c r="E112" s="340"/>
      <c r="R112" s="341"/>
      <c r="S112" s="341"/>
      <c r="T112" s="335"/>
    </row>
    <row r="113" spans="1:20" s="339" customFormat="1">
      <c r="A113" s="340"/>
      <c r="B113" s="340"/>
      <c r="D113" s="340"/>
      <c r="E113" s="340"/>
      <c r="R113" s="341"/>
      <c r="S113" s="341"/>
      <c r="T113" s="335"/>
    </row>
    <row r="114" spans="1:20" s="339" customFormat="1">
      <c r="A114" s="340"/>
      <c r="B114" s="340"/>
      <c r="D114" s="340"/>
      <c r="E114" s="340"/>
      <c r="R114" s="341"/>
      <c r="S114" s="341"/>
      <c r="T114" s="335"/>
    </row>
    <row r="115" spans="1:20" s="339" customFormat="1">
      <c r="A115" s="340"/>
      <c r="B115" s="340"/>
      <c r="D115" s="340"/>
      <c r="E115" s="340"/>
      <c r="R115" s="341"/>
      <c r="S115" s="341"/>
      <c r="T115" s="335"/>
    </row>
    <row r="116" spans="1:20" s="339" customFormat="1">
      <c r="A116" s="340"/>
      <c r="B116" s="340"/>
      <c r="D116" s="340"/>
      <c r="E116" s="340"/>
      <c r="R116" s="341"/>
      <c r="S116" s="341"/>
      <c r="T116" s="335"/>
    </row>
    <row r="117" spans="1:20" s="339" customFormat="1">
      <c r="A117" s="340"/>
      <c r="B117" s="340"/>
      <c r="D117" s="340"/>
      <c r="E117" s="340"/>
      <c r="R117" s="341"/>
      <c r="S117" s="341"/>
      <c r="T117" s="335"/>
    </row>
    <row r="118" spans="1:20" s="339" customFormat="1">
      <c r="A118" s="340"/>
      <c r="B118" s="340"/>
      <c r="D118" s="340"/>
      <c r="E118" s="340"/>
      <c r="R118" s="341"/>
      <c r="S118" s="341"/>
      <c r="T118" s="335"/>
    </row>
    <row r="119" spans="1:20" s="339" customFormat="1">
      <c r="A119" s="340"/>
      <c r="B119" s="340"/>
      <c r="D119" s="340"/>
      <c r="E119" s="340"/>
      <c r="R119" s="341"/>
      <c r="S119" s="341"/>
      <c r="T119" s="335"/>
    </row>
    <row r="120" spans="1:20" s="339" customFormat="1">
      <c r="A120" s="340"/>
      <c r="B120" s="340"/>
      <c r="D120" s="340"/>
      <c r="E120" s="340"/>
      <c r="R120" s="341"/>
      <c r="S120" s="341"/>
      <c r="T120" s="335"/>
    </row>
    <row r="121" spans="1:20" s="339" customFormat="1">
      <c r="A121" s="340"/>
      <c r="B121" s="340"/>
      <c r="D121" s="340"/>
      <c r="E121" s="340"/>
      <c r="R121" s="341"/>
      <c r="S121" s="341"/>
      <c r="T121" s="335"/>
    </row>
    <row r="122" spans="1:20" s="339" customFormat="1">
      <c r="A122" s="340"/>
      <c r="B122" s="340"/>
      <c r="D122" s="340"/>
      <c r="E122" s="340"/>
      <c r="R122" s="341"/>
      <c r="S122" s="341"/>
      <c r="T122" s="335"/>
    </row>
    <row r="123" spans="1:20" s="339" customFormat="1">
      <c r="A123" s="340"/>
      <c r="B123" s="340"/>
      <c r="D123" s="340"/>
      <c r="E123" s="340"/>
      <c r="R123" s="341"/>
      <c r="S123" s="341"/>
      <c r="T123" s="335"/>
    </row>
    <row r="124" spans="1:20" s="339" customFormat="1">
      <c r="A124" s="340"/>
      <c r="B124" s="340"/>
      <c r="D124" s="340"/>
      <c r="E124" s="340"/>
      <c r="R124" s="341"/>
      <c r="S124" s="341"/>
      <c r="T124" s="335"/>
    </row>
    <row r="125" spans="1:20" s="339" customFormat="1">
      <c r="A125" s="340"/>
      <c r="B125" s="340"/>
      <c r="D125" s="340"/>
      <c r="E125" s="340"/>
      <c r="R125" s="341"/>
      <c r="S125" s="341"/>
      <c r="T125" s="335"/>
    </row>
    <row r="126" spans="1:20" s="339" customFormat="1">
      <c r="A126" s="340"/>
      <c r="B126" s="340"/>
      <c r="D126" s="340"/>
      <c r="E126" s="340"/>
      <c r="R126" s="341"/>
      <c r="S126" s="341"/>
      <c r="T126" s="335"/>
    </row>
    <row r="127" spans="1:20" s="339" customFormat="1">
      <c r="A127" s="340"/>
      <c r="B127" s="340"/>
      <c r="D127" s="340"/>
      <c r="E127" s="340"/>
      <c r="R127" s="341"/>
      <c r="S127" s="341"/>
      <c r="T127" s="335"/>
    </row>
    <row r="128" spans="1:20" s="339" customFormat="1">
      <c r="A128" s="340"/>
      <c r="B128" s="340"/>
      <c r="D128" s="340"/>
      <c r="E128" s="340"/>
      <c r="R128" s="341"/>
      <c r="S128" s="341"/>
      <c r="T128" s="335"/>
    </row>
    <row r="129" spans="1:20" s="339" customFormat="1">
      <c r="A129" s="340"/>
      <c r="B129" s="340"/>
      <c r="D129" s="340"/>
      <c r="E129" s="340"/>
      <c r="R129" s="341"/>
      <c r="S129" s="341"/>
      <c r="T129" s="335"/>
    </row>
    <row r="130" spans="1:20" s="339" customFormat="1">
      <c r="A130" s="340"/>
      <c r="B130" s="340"/>
      <c r="D130" s="340"/>
      <c r="E130" s="340"/>
      <c r="R130" s="341"/>
      <c r="S130" s="341"/>
      <c r="T130" s="335"/>
    </row>
    <row r="131" spans="1:20" s="339" customFormat="1">
      <c r="A131" s="340"/>
      <c r="B131" s="340"/>
      <c r="D131" s="340"/>
      <c r="E131" s="340"/>
      <c r="R131" s="341"/>
      <c r="S131" s="341"/>
      <c r="T131" s="335"/>
    </row>
    <row r="132" spans="1:20" s="339" customFormat="1">
      <c r="A132" s="340"/>
      <c r="B132" s="340"/>
      <c r="D132" s="340"/>
      <c r="E132" s="340"/>
      <c r="R132" s="341"/>
      <c r="S132" s="341"/>
      <c r="T132" s="335"/>
    </row>
    <row r="133" spans="1:20" s="339" customFormat="1">
      <c r="A133" s="340"/>
      <c r="B133" s="340"/>
      <c r="D133" s="340"/>
      <c r="E133" s="340"/>
      <c r="R133" s="341"/>
      <c r="S133" s="341"/>
      <c r="T133" s="335"/>
    </row>
    <row r="134" spans="1:20" s="339" customFormat="1">
      <c r="A134" s="340"/>
      <c r="B134" s="340"/>
      <c r="D134" s="340"/>
      <c r="E134" s="340"/>
      <c r="R134" s="341"/>
      <c r="S134" s="341"/>
      <c r="T134" s="335"/>
    </row>
    <row r="135" spans="1:20" s="339" customFormat="1">
      <c r="A135" s="340"/>
      <c r="B135" s="340"/>
      <c r="D135" s="340"/>
      <c r="E135" s="340"/>
      <c r="R135" s="341"/>
      <c r="S135" s="341"/>
      <c r="T135" s="335"/>
    </row>
    <row r="136" spans="1:20" s="339" customFormat="1">
      <c r="A136" s="340"/>
      <c r="B136" s="340"/>
      <c r="D136" s="340"/>
      <c r="E136" s="340"/>
      <c r="R136" s="341"/>
      <c r="S136" s="341"/>
      <c r="T136" s="335"/>
    </row>
    <row r="137" spans="1:20" s="339" customFormat="1">
      <c r="A137" s="340"/>
      <c r="B137" s="340"/>
      <c r="D137" s="340"/>
      <c r="E137" s="340"/>
      <c r="R137" s="341"/>
      <c r="S137" s="341"/>
      <c r="T137" s="335"/>
    </row>
    <row r="138" spans="1:20" s="339" customFormat="1">
      <c r="A138" s="340"/>
      <c r="B138" s="340"/>
      <c r="D138" s="340"/>
      <c r="E138" s="340"/>
      <c r="R138" s="341"/>
      <c r="S138" s="341"/>
      <c r="T138" s="335"/>
    </row>
    <row r="139" spans="1:20" s="339" customFormat="1">
      <c r="A139" s="340"/>
      <c r="B139" s="340"/>
      <c r="D139" s="340"/>
      <c r="E139" s="340"/>
      <c r="R139" s="341"/>
      <c r="S139" s="341"/>
      <c r="T139" s="335"/>
    </row>
    <row r="140" spans="1:20" s="339" customFormat="1">
      <c r="A140" s="340"/>
      <c r="B140" s="340"/>
      <c r="D140" s="340"/>
      <c r="E140" s="340"/>
      <c r="R140" s="341"/>
      <c r="S140" s="341"/>
      <c r="T140" s="335"/>
    </row>
    <row r="141" spans="1:20" s="339" customFormat="1">
      <c r="A141" s="340"/>
      <c r="B141" s="340"/>
      <c r="D141" s="340"/>
      <c r="E141" s="340"/>
      <c r="R141" s="341"/>
      <c r="S141" s="341"/>
      <c r="T141" s="335"/>
    </row>
    <row r="142" spans="1:20" s="339" customFormat="1">
      <c r="A142" s="340"/>
      <c r="B142" s="340"/>
      <c r="D142" s="340"/>
      <c r="E142" s="340"/>
      <c r="R142" s="341"/>
      <c r="S142" s="341"/>
      <c r="T142" s="335"/>
    </row>
    <row r="143" spans="1:20" s="339" customFormat="1">
      <c r="A143" s="340"/>
      <c r="B143" s="340"/>
      <c r="D143" s="340"/>
      <c r="E143" s="340"/>
      <c r="R143" s="341"/>
      <c r="S143" s="341"/>
      <c r="T143" s="335"/>
    </row>
    <row r="144" spans="1:20" s="339" customFormat="1">
      <c r="A144" s="340"/>
      <c r="B144" s="340"/>
      <c r="D144" s="340"/>
      <c r="E144" s="340"/>
      <c r="R144" s="341"/>
      <c r="S144" s="341"/>
      <c r="T144" s="335"/>
    </row>
    <row r="145" spans="1:20" s="339" customFormat="1">
      <c r="A145" s="340"/>
      <c r="B145" s="340"/>
      <c r="D145" s="340"/>
      <c r="E145" s="340"/>
      <c r="R145" s="341"/>
      <c r="S145" s="341"/>
      <c r="T145" s="335"/>
    </row>
    <row r="146" spans="1:20" s="339" customFormat="1">
      <c r="A146" s="340"/>
      <c r="B146" s="340"/>
      <c r="D146" s="340"/>
      <c r="E146" s="340"/>
      <c r="R146" s="341"/>
      <c r="S146" s="341"/>
      <c r="T146" s="335"/>
    </row>
    <row r="147" spans="1:20" s="339" customFormat="1">
      <c r="A147" s="340"/>
      <c r="B147" s="340"/>
      <c r="D147" s="340"/>
      <c r="E147" s="340"/>
      <c r="R147" s="341"/>
      <c r="S147" s="341"/>
      <c r="T147" s="335"/>
    </row>
    <row r="148" spans="1:20" s="339" customFormat="1">
      <c r="A148" s="340"/>
      <c r="B148" s="340"/>
      <c r="D148" s="340"/>
      <c r="E148" s="340"/>
      <c r="R148" s="341"/>
      <c r="S148" s="341"/>
      <c r="T148" s="335"/>
    </row>
    <row r="149" spans="1:20" s="339" customFormat="1">
      <c r="A149" s="340"/>
      <c r="B149" s="340"/>
      <c r="D149" s="340"/>
      <c r="E149" s="340"/>
      <c r="R149" s="341"/>
      <c r="S149" s="341"/>
      <c r="T149" s="335"/>
    </row>
    <row r="150" spans="1:20" s="339" customFormat="1">
      <c r="A150" s="340"/>
      <c r="B150" s="340"/>
      <c r="D150" s="340"/>
      <c r="E150" s="340"/>
      <c r="R150" s="341"/>
      <c r="S150" s="341"/>
      <c r="T150" s="335"/>
    </row>
    <row r="151" spans="1:20" s="339" customFormat="1">
      <c r="A151" s="340"/>
      <c r="B151" s="340"/>
      <c r="D151" s="340"/>
      <c r="E151" s="340"/>
      <c r="R151" s="341"/>
      <c r="S151" s="341"/>
      <c r="T151" s="335"/>
    </row>
    <row r="152" spans="1:20" s="339" customFormat="1">
      <c r="A152" s="340"/>
      <c r="B152" s="340"/>
      <c r="D152" s="340"/>
      <c r="E152" s="340"/>
      <c r="R152" s="341"/>
      <c r="S152" s="341"/>
      <c r="T152" s="335"/>
    </row>
    <row r="153" spans="1:20" s="339" customFormat="1">
      <c r="A153" s="340"/>
      <c r="B153" s="340"/>
      <c r="D153" s="340"/>
      <c r="E153" s="340"/>
      <c r="R153" s="341"/>
      <c r="S153" s="341"/>
      <c r="T153" s="335"/>
    </row>
    <row r="154" spans="1:20" s="339" customFormat="1">
      <c r="A154" s="340"/>
      <c r="B154" s="340"/>
      <c r="D154" s="340"/>
      <c r="E154" s="340"/>
      <c r="R154" s="341"/>
      <c r="S154" s="341"/>
      <c r="T154" s="335"/>
    </row>
    <row r="155" spans="1:20" s="339" customFormat="1">
      <c r="A155" s="340"/>
      <c r="B155" s="340"/>
      <c r="D155" s="340"/>
      <c r="E155" s="340"/>
      <c r="R155" s="341"/>
      <c r="S155" s="341"/>
      <c r="T155" s="335"/>
    </row>
    <row r="156" spans="1:20" s="339" customFormat="1">
      <c r="A156" s="340"/>
      <c r="B156" s="340"/>
      <c r="D156" s="340"/>
      <c r="E156" s="340"/>
      <c r="R156" s="341"/>
      <c r="S156" s="341"/>
      <c r="T156" s="335"/>
    </row>
    <row r="157" spans="1:20" s="339" customFormat="1">
      <c r="A157" s="340"/>
      <c r="B157" s="340"/>
      <c r="D157" s="340"/>
      <c r="E157" s="340"/>
      <c r="R157" s="341"/>
      <c r="S157" s="341"/>
      <c r="T157" s="335"/>
    </row>
    <row r="158" spans="1:20" s="339" customFormat="1">
      <c r="A158" s="340"/>
      <c r="B158" s="340"/>
      <c r="D158" s="340"/>
      <c r="E158" s="340"/>
      <c r="R158" s="341"/>
      <c r="S158" s="341"/>
      <c r="T158" s="335"/>
    </row>
    <row r="159" spans="1:20" s="339" customFormat="1">
      <c r="A159" s="340"/>
      <c r="B159" s="340"/>
      <c r="D159" s="340"/>
      <c r="E159" s="340"/>
      <c r="R159" s="341"/>
      <c r="S159" s="341"/>
      <c r="T159" s="335"/>
    </row>
    <row r="160" spans="1:20" s="339" customFormat="1">
      <c r="A160" s="340"/>
      <c r="B160" s="340"/>
      <c r="D160" s="340"/>
      <c r="E160" s="340"/>
      <c r="R160" s="341"/>
      <c r="S160" s="341"/>
      <c r="T160" s="335"/>
    </row>
    <row r="161" spans="1:20" s="339" customFormat="1">
      <c r="A161" s="340"/>
      <c r="B161" s="340"/>
      <c r="D161" s="340"/>
      <c r="E161" s="340"/>
      <c r="R161" s="341"/>
      <c r="S161" s="341"/>
      <c r="T161" s="335"/>
    </row>
    <row r="162" spans="1:20" s="339" customFormat="1">
      <c r="A162" s="340"/>
      <c r="B162" s="340"/>
      <c r="D162" s="340"/>
      <c r="E162" s="340"/>
      <c r="R162" s="341"/>
      <c r="S162" s="341"/>
      <c r="T162" s="335"/>
    </row>
    <row r="163" spans="1:20" s="339" customFormat="1">
      <c r="A163" s="340"/>
      <c r="B163" s="340"/>
      <c r="D163" s="340"/>
      <c r="E163" s="340"/>
      <c r="R163" s="341"/>
      <c r="S163" s="341"/>
      <c r="T163" s="335"/>
    </row>
    <row r="164" spans="1:20" s="339" customFormat="1">
      <c r="A164" s="340"/>
      <c r="B164" s="340"/>
      <c r="D164" s="340"/>
      <c r="E164" s="340"/>
      <c r="R164" s="341"/>
      <c r="S164" s="341"/>
      <c r="T164" s="335"/>
    </row>
    <row r="165" spans="1:20" s="339" customFormat="1">
      <c r="A165" s="340"/>
      <c r="B165" s="340"/>
      <c r="D165" s="340"/>
      <c r="E165" s="340"/>
      <c r="R165" s="341"/>
      <c r="S165" s="341"/>
      <c r="T165" s="335"/>
    </row>
    <row r="166" spans="1:20" s="339" customFormat="1">
      <c r="A166" s="340"/>
      <c r="B166" s="340"/>
      <c r="D166" s="340"/>
      <c r="E166" s="340"/>
      <c r="R166" s="341"/>
      <c r="S166" s="341"/>
      <c r="T166" s="335"/>
    </row>
    <row r="167" spans="1:20" s="339" customFormat="1">
      <c r="A167" s="340"/>
      <c r="B167" s="340"/>
      <c r="D167" s="340"/>
      <c r="E167" s="340"/>
      <c r="R167" s="341"/>
      <c r="S167" s="341"/>
      <c r="T167" s="335"/>
    </row>
    <row r="168" spans="1:20" s="339" customFormat="1">
      <c r="A168" s="340"/>
      <c r="B168" s="340"/>
      <c r="D168" s="340"/>
      <c r="E168" s="340"/>
      <c r="R168" s="341"/>
      <c r="S168" s="341"/>
      <c r="T168" s="335"/>
    </row>
    <row r="169" spans="1:20" s="339" customFormat="1">
      <c r="A169" s="340"/>
      <c r="B169" s="340"/>
      <c r="D169" s="340"/>
      <c r="E169" s="340"/>
      <c r="R169" s="341"/>
      <c r="S169" s="341"/>
      <c r="T169" s="335"/>
    </row>
    <row r="170" spans="1:20" s="339" customFormat="1">
      <c r="A170" s="340"/>
      <c r="B170" s="340"/>
      <c r="D170" s="340"/>
      <c r="E170" s="340"/>
      <c r="R170" s="341"/>
      <c r="S170" s="341"/>
      <c r="T170" s="335"/>
    </row>
    <row r="171" spans="1:20" s="339" customFormat="1">
      <c r="A171" s="340"/>
      <c r="B171" s="340"/>
      <c r="D171" s="340"/>
      <c r="E171" s="340"/>
      <c r="R171" s="341"/>
      <c r="S171" s="341"/>
      <c r="T171" s="335"/>
    </row>
    <row r="172" spans="1:20" s="339" customFormat="1">
      <c r="A172" s="340"/>
      <c r="B172" s="340"/>
      <c r="D172" s="340"/>
      <c r="E172" s="340"/>
      <c r="R172" s="341"/>
      <c r="S172" s="341"/>
      <c r="T172" s="335"/>
    </row>
    <row r="173" spans="1:20" s="339" customFormat="1">
      <c r="A173" s="340"/>
      <c r="B173" s="340"/>
      <c r="D173" s="340"/>
      <c r="E173" s="340"/>
      <c r="R173" s="341"/>
      <c r="S173" s="341"/>
      <c r="T173" s="335"/>
    </row>
    <row r="174" spans="1:20" s="339" customFormat="1">
      <c r="A174" s="340"/>
      <c r="B174" s="340"/>
      <c r="D174" s="340"/>
      <c r="E174" s="340"/>
      <c r="R174" s="341"/>
      <c r="S174" s="341"/>
      <c r="T174" s="335"/>
    </row>
    <row r="175" spans="1:20" s="339" customFormat="1">
      <c r="A175" s="340"/>
      <c r="B175" s="340"/>
      <c r="D175" s="340"/>
      <c r="E175" s="340"/>
      <c r="R175" s="341"/>
      <c r="S175" s="341"/>
      <c r="T175" s="335"/>
    </row>
    <row r="176" spans="1:20" s="339" customFormat="1">
      <c r="A176" s="340"/>
      <c r="B176" s="340"/>
      <c r="D176" s="340"/>
      <c r="E176" s="340"/>
      <c r="R176" s="341"/>
      <c r="S176" s="341"/>
      <c r="T176" s="335"/>
    </row>
    <row r="177" spans="1:20" s="339" customFormat="1">
      <c r="A177" s="340"/>
      <c r="B177" s="340"/>
      <c r="D177" s="340"/>
      <c r="E177" s="340"/>
      <c r="R177" s="341"/>
      <c r="S177" s="341"/>
      <c r="T177" s="335"/>
    </row>
    <row r="178" spans="1:20" s="339" customFormat="1">
      <c r="A178" s="340"/>
      <c r="B178" s="340"/>
      <c r="D178" s="340"/>
      <c r="E178" s="340"/>
      <c r="R178" s="341"/>
      <c r="S178" s="341"/>
      <c r="T178" s="335"/>
    </row>
    <row r="179" spans="1:20" s="339" customFormat="1">
      <c r="A179" s="340"/>
      <c r="B179" s="340"/>
      <c r="D179" s="340"/>
      <c r="E179" s="340"/>
      <c r="R179" s="341"/>
      <c r="S179" s="341"/>
      <c r="T179" s="335"/>
    </row>
    <row r="180" spans="1:20" s="339" customFormat="1">
      <c r="A180" s="340"/>
      <c r="B180" s="340"/>
      <c r="D180" s="340"/>
      <c r="E180" s="340"/>
      <c r="R180" s="341"/>
      <c r="S180" s="341"/>
      <c r="T180" s="335"/>
    </row>
    <row r="181" spans="1:20" s="339" customFormat="1">
      <c r="A181" s="340"/>
      <c r="B181" s="340"/>
      <c r="D181" s="340"/>
      <c r="E181" s="340"/>
      <c r="R181" s="341"/>
      <c r="S181" s="341"/>
      <c r="T181" s="335"/>
    </row>
    <row r="182" spans="1:20" s="339" customFormat="1">
      <c r="A182" s="340"/>
      <c r="B182" s="340"/>
      <c r="D182" s="340"/>
      <c r="E182" s="340"/>
      <c r="R182" s="341"/>
      <c r="S182" s="341"/>
      <c r="T182" s="335"/>
    </row>
    <row r="183" spans="1:20" s="339" customFormat="1">
      <c r="A183" s="340"/>
      <c r="B183" s="340"/>
      <c r="D183" s="340"/>
      <c r="E183" s="340"/>
      <c r="R183" s="341"/>
      <c r="S183" s="341"/>
      <c r="T183" s="335"/>
    </row>
    <row r="184" spans="1:20" s="339" customFormat="1">
      <c r="A184" s="340"/>
      <c r="B184" s="340"/>
      <c r="D184" s="340"/>
      <c r="E184" s="340"/>
      <c r="R184" s="341"/>
      <c r="S184" s="341"/>
      <c r="T184" s="335"/>
    </row>
    <row r="185" spans="1:20" s="339" customFormat="1">
      <c r="A185" s="340"/>
      <c r="B185" s="340"/>
      <c r="D185" s="340"/>
      <c r="E185" s="340"/>
      <c r="R185" s="341"/>
      <c r="S185" s="341"/>
      <c r="T185" s="335"/>
    </row>
    <row r="186" spans="1:20" s="339" customFormat="1">
      <c r="A186" s="340"/>
      <c r="B186" s="340"/>
      <c r="D186" s="340"/>
      <c r="E186" s="340"/>
      <c r="R186" s="341"/>
      <c r="S186" s="341"/>
      <c r="T186" s="335"/>
    </row>
    <row r="187" spans="1:20" s="339" customFormat="1">
      <c r="A187" s="340"/>
      <c r="B187" s="340"/>
      <c r="D187" s="340"/>
      <c r="E187" s="340"/>
      <c r="R187" s="341"/>
      <c r="S187" s="341"/>
      <c r="T187" s="335"/>
    </row>
    <row r="188" spans="1:20" s="339" customFormat="1">
      <c r="A188" s="340"/>
      <c r="B188" s="340"/>
      <c r="D188" s="340"/>
      <c r="E188" s="340"/>
      <c r="R188" s="341"/>
      <c r="S188" s="341"/>
      <c r="T188" s="335"/>
    </row>
    <row r="189" spans="1:20" s="339" customFormat="1">
      <c r="A189" s="340"/>
      <c r="B189" s="340"/>
      <c r="D189" s="340"/>
      <c r="E189" s="340"/>
      <c r="R189" s="341"/>
      <c r="S189" s="341"/>
      <c r="T189" s="335"/>
    </row>
    <row r="190" spans="1:20" s="339" customFormat="1">
      <c r="A190" s="340"/>
      <c r="B190" s="340"/>
      <c r="D190" s="340"/>
      <c r="E190" s="340"/>
      <c r="R190" s="341"/>
      <c r="S190" s="341"/>
      <c r="T190" s="335"/>
    </row>
    <row r="191" spans="1:20" s="339" customFormat="1">
      <c r="A191" s="340"/>
      <c r="B191" s="340"/>
      <c r="D191" s="340"/>
      <c r="E191" s="340"/>
      <c r="R191" s="341"/>
      <c r="S191" s="341"/>
      <c r="T191" s="335"/>
    </row>
    <row r="192" spans="1:20" s="339" customFormat="1">
      <c r="A192" s="340"/>
      <c r="B192" s="340"/>
      <c r="D192" s="340"/>
      <c r="E192" s="340"/>
      <c r="R192" s="341"/>
      <c r="S192" s="341"/>
      <c r="T192" s="335"/>
    </row>
    <row r="193" spans="1:20" s="339" customFormat="1">
      <c r="A193" s="340"/>
      <c r="B193" s="340"/>
      <c r="D193" s="340"/>
      <c r="E193" s="340"/>
      <c r="R193" s="341"/>
      <c r="S193" s="341"/>
      <c r="T193" s="335"/>
    </row>
    <row r="194" spans="1:20" s="339" customFormat="1">
      <c r="A194" s="340"/>
      <c r="B194" s="340"/>
      <c r="D194" s="340"/>
      <c r="E194" s="340"/>
      <c r="R194" s="341"/>
      <c r="S194" s="341"/>
      <c r="T194" s="335"/>
    </row>
    <row r="195" spans="1:20" s="339" customFormat="1">
      <c r="A195" s="340"/>
      <c r="B195" s="340"/>
      <c r="D195" s="340"/>
      <c r="E195" s="340"/>
      <c r="R195" s="341"/>
      <c r="S195" s="341"/>
      <c r="T195" s="335"/>
    </row>
    <row r="196" spans="1:20" s="339" customFormat="1">
      <c r="A196" s="340"/>
      <c r="B196" s="340"/>
      <c r="D196" s="340"/>
      <c r="E196" s="340"/>
      <c r="R196" s="341"/>
      <c r="S196" s="341"/>
      <c r="T196" s="335"/>
    </row>
    <row r="197" spans="1:20" s="339" customFormat="1">
      <c r="A197" s="340"/>
      <c r="B197" s="340"/>
      <c r="D197" s="340"/>
      <c r="E197" s="340"/>
      <c r="R197" s="341"/>
      <c r="S197" s="341"/>
      <c r="T197" s="335"/>
    </row>
    <row r="198" spans="1:20" s="339" customFormat="1">
      <c r="A198" s="340"/>
      <c r="B198" s="340"/>
      <c r="D198" s="340"/>
      <c r="E198" s="340"/>
      <c r="R198" s="341"/>
      <c r="S198" s="341"/>
      <c r="T198" s="335"/>
    </row>
    <row r="199" spans="1:20" s="339" customFormat="1">
      <c r="A199" s="340"/>
      <c r="B199" s="340"/>
      <c r="D199" s="340"/>
      <c r="E199" s="340"/>
      <c r="R199" s="341"/>
      <c r="S199" s="341"/>
      <c r="T199" s="335"/>
    </row>
    <row r="200" spans="1:20" s="339" customFormat="1">
      <c r="A200" s="340"/>
      <c r="B200" s="340"/>
      <c r="D200" s="340"/>
      <c r="E200" s="340"/>
      <c r="R200" s="341"/>
      <c r="S200" s="341"/>
      <c r="T200" s="335"/>
    </row>
    <row r="201" spans="1:20" s="339" customFormat="1">
      <c r="A201" s="340"/>
      <c r="B201" s="340"/>
      <c r="D201" s="340"/>
      <c r="E201" s="340"/>
      <c r="R201" s="341"/>
      <c r="S201" s="341"/>
      <c r="T201" s="335"/>
    </row>
    <row r="202" spans="1:20" s="339" customFormat="1">
      <c r="A202" s="340"/>
      <c r="B202" s="340"/>
      <c r="D202" s="340"/>
      <c r="E202" s="340"/>
      <c r="R202" s="341"/>
      <c r="S202" s="341"/>
      <c r="T202" s="335"/>
    </row>
    <row r="203" spans="1:20" s="339" customFormat="1">
      <c r="A203" s="340"/>
      <c r="B203" s="340"/>
      <c r="D203" s="340"/>
      <c r="E203" s="340"/>
      <c r="R203" s="341"/>
      <c r="S203" s="341"/>
      <c r="T203" s="335"/>
    </row>
    <row r="204" spans="1:20" s="339" customFormat="1">
      <c r="A204" s="340"/>
      <c r="B204" s="340"/>
      <c r="D204" s="340"/>
      <c r="E204" s="340"/>
      <c r="R204" s="341"/>
      <c r="S204" s="341"/>
      <c r="T204" s="335"/>
    </row>
    <row r="205" spans="1:20" s="339" customFormat="1">
      <c r="A205" s="340"/>
      <c r="B205" s="340"/>
      <c r="D205" s="340"/>
      <c r="E205" s="340"/>
      <c r="R205" s="341"/>
      <c r="S205" s="341"/>
      <c r="T205" s="335"/>
    </row>
    <row r="206" spans="1:20" s="339" customFormat="1">
      <c r="A206" s="340"/>
      <c r="B206" s="340"/>
      <c r="D206" s="340"/>
      <c r="E206" s="340"/>
      <c r="R206" s="341"/>
      <c r="S206" s="341"/>
      <c r="T206" s="335"/>
    </row>
    <row r="207" spans="1:20" s="339" customFormat="1">
      <c r="A207" s="340"/>
      <c r="B207" s="340"/>
      <c r="D207" s="340"/>
      <c r="E207" s="340"/>
      <c r="R207" s="341"/>
      <c r="S207" s="341"/>
      <c r="T207" s="335"/>
    </row>
    <row r="208" spans="1:20" s="339" customFormat="1">
      <c r="A208" s="340"/>
      <c r="B208" s="340"/>
      <c r="D208" s="340"/>
      <c r="E208" s="340"/>
      <c r="R208" s="341"/>
      <c r="S208" s="341"/>
      <c r="T208" s="335"/>
    </row>
    <row r="209" spans="1:20" s="339" customFormat="1">
      <c r="A209" s="340"/>
      <c r="B209" s="340"/>
      <c r="D209" s="340"/>
      <c r="E209" s="340"/>
      <c r="R209" s="341"/>
      <c r="S209" s="341"/>
      <c r="T209" s="335"/>
    </row>
    <row r="210" spans="1:20" s="339" customFormat="1">
      <c r="A210" s="340"/>
      <c r="B210" s="340"/>
      <c r="D210" s="340"/>
      <c r="E210" s="340"/>
      <c r="R210" s="341"/>
      <c r="S210" s="341"/>
      <c r="T210" s="335"/>
    </row>
    <row r="211" spans="1:20" s="339" customFormat="1">
      <c r="A211" s="340"/>
      <c r="B211" s="340"/>
      <c r="D211" s="340"/>
      <c r="E211" s="340"/>
      <c r="R211" s="341"/>
      <c r="S211" s="341"/>
      <c r="T211" s="335"/>
    </row>
    <row r="212" spans="1:20" s="339" customFormat="1">
      <c r="A212" s="340"/>
      <c r="B212" s="340"/>
      <c r="D212" s="340"/>
      <c r="E212" s="340"/>
      <c r="R212" s="341"/>
      <c r="S212" s="341"/>
      <c r="T212" s="335"/>
    </row>
    <row r="213" spans="1:20" s="339" customFormat="1">
      <c r="A213" s="340"/>
      <c r="B213" s="340"/>
      <c r="D213" s="340"/>
      <c r="E213" s="340"/>
      <c r="R213" s="341"/>
      <c r="S213" s="341"/>
      <c r="T213" s="335"/>
    </row>
    <row r="214" spans="1:20" s="339" customFormat="1">
      <c r="A214" s="340"/>
      <c r="B214" s="340"/>
      <c r="D214" s="340"/>
      <c r="E214" s="340"/>
      <c r="R214" s="341"/>
      <c r="S214" s="341"/>
      <c r="T214" s="335"/>
    </row>
    <row r="215" spans="1:20" s="339" customFormat="1">
      <c r="A215" s="340"/>
      <c r="B215" s="340"/>
      <c r="D215" s="340"/>
      <c r="E215" s="340"/>
      <c r="R215" s="341"/>
      <c r="S215" s="341"/>
      <c r="T215" s="335"/>
    </row>
    <row r="216" spans="1:20" s="339" customFormat="1">
      <c r="A216" s="340"/>
      <c r="B216" s="340"/>
      <c r="D216" s="340"/>
      <c r="E216" s="340"/>
      <c r="R216" s="341"/>
      <c r="S216" s="341"/>
      <c r="T216" s="335"/>
    </row>
    <row r="217" spans="1:20" s="339" customFormat="1">
      <c r="A217" s="340"/>
      <c r="B217" s="340"/>
      <c r="D217" s="340"/>
      <c r="E217" s="340"/>
      <c r="R217" s="341"/>
      <c r="S217" s="341"/>
      <c r="T217" s="335"/>
    </row>
    <row r="218" spans="1:20" s="339" customFormat="1">
      <c r="A218" s="340"/>
      <c r="B218" s="340"/>
      <c r="D218" s="340"/>
      <c r="E218" s="340"/>
      <c r="R218" s="341"/>
      <c r="S218" s="341"/>
      <c r="T218" s="335"/>
    </row>
    <row r="219" spans="1:20" s="339" customFormat="1">
      <c r="A219" s="340"/>
      <c r="B219" s="340"/>
      <c r="D219" s="340"/>
      <c r="E219" s="340"/>
      <c r="R219" s="341"/>
      <c r="S219" s="341"/>
      <c r="T219" s="335"/>
    </row>
    <row r="220" spans="1:20" s="339" customFormat="1">
      <c r="A220" s="340"/>
      <c r="B220" s="340"/>
      <c r="D220" s="340"/>
      <c r="E220" s="340"/>
      <c r="R220" s="341"/>
      <c r="S220" s="341"/>
      <c r="T220" s="335"/>
    </row>
    <row r="221" spans="1:20" s="339" customFormat="1">
      <c r="A221" s="340"/>
      <c r="B221" s="340"/>
      <c r="D221" s="340"/>
      <c r="E221" s="340"/>
      <c r="R221" s="341"/>
      <c r="S221" s="341"/>
      <c r="T221" s="335"/>
    </row>
    <row r="222" spans="1:20" s="339" customFormat="1">
      <c r="A222" s="340"/>
      <c r="B222" s="340"/>
      <c r="D222" s="340"/>
      <c r="E222" s="340"/>
      <c r="R222" s="341"/>
      <c r="S222" s="341"/>
      <c r="T222" s="335"/>
    </row>
    <row r="223" spans="1:20" s="339" customFormat="1">
      <c r="A223" s="340"/>
      <c r="B223" s="340"/>
      <c r="D223" s="340"/>
      <c r="E223" s="340"/>
      <c r="R223" s="341"/>
      <c r="S223" s="341"/>
      <c r="T223" s="335"/>
    </row>
    <row r="224" spans="1:20" s="339" customFormat="1">
      <c r="A224" s="340"/>
      <c r="B224" s="340"/>
      <c r="D224" s="340"/>
      <c r="E224" s="340"/>
      <c r="R224" s="341"/>
      <c r="S224" s="341"/>
      <c r="T224" s="335"/>
    </row>
    <row r="225" spans="1:20" s="339" customFormat="1">
      <c r="A225" s="340"/>
      <c r="B225" s="340"/>
      <c r="D225" s="340"/>
      <c r="E225" s="340"/>
      <c r="R225" s="341"/>
      <c r="S225" s="341"/>
      <c r="T225" s="335"/>
    </row>
    <row r="226" spans="1:20" s="339" customFormat="1">
      <c r="A226" s="340"/>
      <c r="B226" s="340"/>
      <c r="D226" s="340"/>
      <c r="E226" s="340"/>
      <c r="R226" s="341"/>
      <c r="S226" s="341"/>
      <c r="T226" s="335"/>
    </row>
    <row r="227" spans="1:20" s="339" customFormat="1">
      <c r="A227" s="340"/>
      <c r="B227" s="340"/>
      <c r="D227" s="340"/>
      <c r="E227" s="340"/>
      <c r="R227" s="341"/>
      <c r="S227" s="341"/>
      <c r="T227" s="335"/>
    </row>
    <row r="228" spans="1:20" s="339" customFormat="1">
      <c r="A228" s="340"/>
      <c r="B228" s="340"/>
      <c r="D228" s="340"/>
      <c r="E228" s="340"/>
      <c r="R228" s="341"/>
      <c r="S228" s="341"/>
      <c r="T228" s="335"/>
    </row>
    <row r="229" spans="1:20" s="339" customFormat="1">
      <c r="A229" s="340"/>
      <c r="B229" s="340"/>
      <c r="D229" s="340"/>
      <c r="E229" s="340"/>
      <c r="R229" s="341"/>
      <c r="S229" s="341"/>
      <c r="T229" s="335"/>
    </row>
    <row r="230" spans="1:20" s="339" customFormat="1">
      <c r="A230" s="340"/>
      <c r="B230" s="340"/>
      <c r="D230" s="340"/>
      <c r="E230" s="340"/>
      <c r="R230" s="341"/>
      <c r="S230" s="341"/>
      <c r="T230" s="335"/>
    </row>
    <row r="231" spans="1:20" s="339" customFormat="1">
      <c r="A231" s="340"/>
      <c r="B231" s="340"/>
      <c r="D231" s="340"/>
      <c r="E231" s="340"/>
      <c r="R231" s="341"/>
      <c r="S231" s="341"/>
      <c r="T231" s="335"/>
    </row>
    <row r="232" spans="1:20" s="339" customFormat="1">
      <c r="A232" s="340"/>
      <c r="B232" s="340"/>
      <c r="D232" s="340"/>
      <c r="E232" s="340"/>
      <c r="R232" s="341"/>
      <c r="S232" s="341"/>
      <c r="T232" s="335"/>
    </row>
    <row r="233" spans="1:20" s="339" customFormat="1">
      <c r="A233" s="340"/>
      <c r="B233" s="340"/>
      <c r="D233" s="340"/>
      <c r="E233" s="340"/>
      <c r="R233" s="341"/>
      <c r="S233" s="341"/>
      <c r="T233" s="335"/>
    </row>
    <row r="234" spans="1:20" s="339" customFormat="1">
      <c r="A234" s="340"/>
      <c r="B234" s="340"/>
      <c r="D234" s="340"/>
      <c r="E234" s="340"/>
      <c r="R234" s="341"/>
      <c r="S234" s="341"/>
      <c r="T234" s="335"/>
    </row>
    <row r="235" spans="1:20" s="339" customFormat="1">
      <c r="A235" s="340"/>
      <c r="B235" s="340"/>
      <c r="D235" s="340"/>
      <c r="E235" s="340"/>
      <c r="R235" s="341"/>
      <c r="S235" s="341"/>
      <c r="T235" s="335"/>
    </row>
    <row r="236" spans="1:20" s="339" customFormat="1">
      <c r="A236" s="340"/>
      <c r="B236" s="340"/>
      <c r="D236" s="340"/>
      <c r="E236" s="340"/>
      <c r="R236" s="341"/>
      <c r="S236" s="341"/>
      <c r="T236" s="335"/>
    </row>
    <row r="237" spans="1:20" s="339" customFormat="1">
      <c r="A237" s="340"/>
      <c r="B237" s="340"/>
      <c r="D237" s="340"/>
      <c r="E237" s="340"/>
      <c r="R237" s="341"/>
      <c r="S237" s="341"/>
      <c r="T237" s="335"/>
    </row>
    <row r="238" spans="1:20" s="339" customFormat="1">
      <c r="A238" s="340"/>
      <c r="B238" s="340"/>
      <c r="D238" s="340"/>
      <c r="E238" s="340"/>
      <c r="R238" s="341"/>
      <c r="S238" s="341"/>
      <c r="T238" s="335"/>
    </row>
    <row r="239" spans="1:20" s="339" customFormat="1">
      <c r="A239" s="340"/>
      <c r="B239" s="340"/>
      <c r="D239" s="340"/>
      <c r="E239" s="340"/>
      <c r="R239" s="341"/>
      <c r="S239" s="341"/>
      <c r="T239" s="335"/>
    </row>
    <row r="240" spans="1:20" s="339" customFormat="1">
      <c r="A240" s="340"/>
      <c r="B240" s="340"/>
      <c r="D240" s="340"/>
      <c r="E240" s="340"/>
      <c r="R240" s="341"/>
      <c r="S240" s="341"/>
      <c r="T240" s="335"/>
    </row>
    <row r="241" spans="1:20" s="339" customFormat="1">
      <c r="A241" s="340"/>
      <c r="B241" s="340"/>
      <c r="D241" s="340"/>
      <c r="E241" s="340"/>
      <c r="R241" s="341"/>
      <c r="S241" s="341"/>
      <c r="T241" s="335"/>
    </row>
    <row r="242" spans="1:20" s="339" customFormat="1">
      <c r="A242" s="340"/>
      <c r="B242" s="340"/>
      <c r="D242" s="340"/>
      <c r="E242" s="340"/>
      <c r="R242" s="341"/>
      <c r="S242" s="341"/>
      <c r="T242" s="335"/>
    </row>
    <row r="243" spans="1:20" s="339" customFormat="1">
      <c r="A243" s="340"/>
      <c r="B243" s="340"/>
      <c r="D243" s="340"/>
      <c r="E243" s="340"/>
      <c r="R243" s="341"/>
      <c r="S243" s="341"/>
      <c r="T243" s="335"/>
    </row>
    <row r="244" spans="1:20" s="339" customFormat="1">
      <c r="A244" s="340"/>
      <c r="B244" s="340"/>
      <c r="D244" s="340"/>
      <c r="E244" s="340"/>
      <c r="R244" s="341"/>
      <c r="S244" s="341"/>
      <c r="T244" s="335"/>
    </row>
    <row r="245" spans="1:20" s="339" customFormat="1">
      <c r="A245" s="340"/>
      <c r="B245" s="340"/>
      <c r="D245" s="340"/>
      <c r="E245" s="340"/>
      <c r="R245" s="341"/>
      <c r="S245" s="341"/>
      <c r="T245" s="335"/>
    </row>
    <row r="246" spans="1:20" s="339" customFormat="1">
      <c r="A246" s="340"/>
      <c r="B246" s="340"/>
      <c r="D246" s="340"/>
      <c r="E246" s="340"/>
      <c r="R246" s="341"/>
      <c r="S246" s="341"/>
      <c r="T246" s="335"/>
    </row>
    <row r="247" spans="1:20" s="339" customFormat="1">
      <c r="A247" s="340"/>
      <c r="B247" s="340"/>
      <c r="D247" s="340"/>
      <c r="E247" s="340"/>
      <c r="R247" s="341"/>
      <c r="S247" s="341"/>
      <c r="T247" s="335"/>
    </row>
    <row r="248" spans="1:20" s="339" customFormat="1">
      <c r="A248" s="340"/>
      <c r="B248" s="340"/>
      <c r="D248" s="340"/>
      <c r="E248" s="340"/>
      <c r="R248" s="341"/>
      <c r="S248" s="341"/>
      <c r="T248" s="335"/>
    </row>
    <row r="249" spans="1:20" s="339" customFormat="1">
      <c r="A249" s="340"/>
      <c r="B249" s="340"/>
      <c r="D249" s="340"/>
      <c r="E249" s="340"/>
      <c r="R249" s="341"/>
      <c r="S249" s="341"/>
      <c r="T249" s="335"/>
    </row>
    <row r="250" spans="1:20" s="339" customFormat="1">
      <c r="A250" s="340"/>
      <c r="B250" s="340"/>
      <c r="D250" s="340"/>
      <c r="E250" s="340"/>
      <c r="R250" s="341"/>
      <c r="S250" s="341"/>
      <c r="T250" s="335"/>
    </row>
    <row r="251" spans="1:20" s="339" customFormat="1">
      <c r="A251" s="340"/>
      <c r="B251" s="340"/>
      <c r="D251" s="340"/>
      <c r="E251" s="340"/>
      <c r="R251" s="341"/>
      <c r="S251" s="341"/>
      <c r="T251" s="335"/>
    </row>
    <row r="252" spans="1:20" s="339" customFormat="1">
      <c r="A252" s="340"/>
      <c r="B252" s="340"/>
      <c r="D252" s="340"/>
      <c r="E252" s="340"/>
      <c r="R252" s="341"/>
      <c r="S252" s="341"/>
      <c r="T252" s="335"/>
    </row>
    <row r="253" spans="1:20" s="339" customFormat="1">
      <c r="A253" s="340"/>
      <c r="B253" s="340"/>
      <c r="D253" s="340"/>
      <c r="E253" s="340"/>
      <c r="R253" s="341"/>
      <c r="S253" s="341"/>
      <c r="T253" s="335"/>
    </row>
    <row r="254" spans="1:20" s="339" customFormat="1">
      <c r="A254" s="340"/>
      <c r="B254" s="340"/>
      <c r="D254" s="340"/>
      <c r="E254" s="340"/>
      <c r="R254" s="341"/>
      <c r="S254" s="341"/>
      <c r="T254" s="335"/>
    </row>
    <row r="255" spans="1:20" s="339" customFormat="1">
      <c r="A255" s="340"/>
      <c r="B255" s="340"/>
      <c r="D255" s="340"/>
      <c r="E255" s="340"/>
      <c r="R255" s="341"/>
      <c r="S255" s="341"/>
      <c r="T255" s="335"/>
    </row>
    <row r="256" spans="1:20" s="339" customFormat="1">
      <c r="A256" s="340"/>
      <c r="B256" s="340"/>
      <c r="D256" s="340"/>
      <c r="E256" s="340"/>
      <c r="R256" s="341"/>
      <c r="S256" s="341"/>
      <c r="T256" s="335"/>
    </row>
    <row r="257" spans="1:20" s="339" customFormat="1">
      <c r="A257" s="340"/>
      <c r="B257" s="340"/>
      <c r="D257" s="340"/>
      <c r="E257" s="340"/>
      <c r="R257" s="341"/>
      <c r="S257" s="341"/>
      <c r="T257" s="335"/>
    </row>
    <row r="258" spans="1:20" s="339" customFormat="1">
      <c r="A258" s="340"/>
      <c r="B258" s="340"/>
      <c r="D258" s="340"/>
      <c r="E258" s="340"/>
      <c r="R258" s="341"/>
      <c r="S258" s="341"/>
      <c r="T258" s="335"/>
    </row>
    <row r="259" spans="1:20" s="339" customFormat="1">
      <c r="A259" s="340"/>
      <c r="B259" s="340"/>
      <c r="D259" s="340"/>
      <c r="E259" s="340"/>
      <c r="R259" s="341"/>
      <c r="S259" s="341"/>
      <c r="T259" s="335"/>
    </row>
    <row r="260" spans="1:20" s="339" customFormat="1">
      <c r="A260" s="340"/>
      <c r="B260" s="340"/>
      <c r="D260" s="340"/>
      <c r="E260" s="340"/>
      <c r="R260" s="341"/>
      <c r="S260" s="341"/>
      <c r="T260" s="335"/>
    </row>
    <row r="261" spans="1:20" s="339" customFormat="1">
      <c r="A261" s="340"/>
      <c r="B261" s="340"/>
      <c r="D261" s="340"/>
      <c r="E261" s="340"/>
      <c r="R261" s="341"/>
      <c r="S261" s="341"/>
      <c r="T261" s="335"/>
    </row>
    <row r="262" spans="1:20" s="339" customFormat="1">
      <c r="A262" s="340"/>
      <c r="B262" s="340"/>
      <c r="D262" s="340"/>
      <c r="E262" s="340"/>
      <c r="R262" s="341"/>
      <c r="S262" s="341"/>
      <c r="T262" s="335"/>
    </row>
    <row r="263" spans="1:20" s="339" customFormat="1">
      <c r="A263" s="340"/>
      <c r="B263" s="340"/>
      <c r="D263" s="340"/>
      <c r="E263" s="340"/>
      <c r="R263" s="341"/>
      <c r="S263" s="341"/>
      <c r="T263" s="335"/>
    </row>
    <row r="264" spans="1:20" s="339" customFormat="1">
      <c r="A264" s="340"/>
      <c r="B264" s="340"/>
      <c r="D264" s="340"/>
      <c r="E264" s="340"/>
      <c r="R264" s="341"/>
      <c r="S264" s="341"/>
      <c r="T264" s="335"/>
    </row>
    <row r="265" spans="1:20" s="339" customFormat="1">
      <c r="A265" s="340"/>
      <c r="B265" s="340"/>
      <c r="D265" s="340"/>
      <c r="E265" s="340"/>
      <c r="R265" s="341"/>
      <c r="S265" s="341"/>
      <c r="T265" s="335"/>
    </row>
    <row r="266" spans="1:20" s="339" customFormat="1">
      <c r="A266" s="340"/>
      <c r="B266" s="340"/>
      <c r="D266" s="340"/>
      <c r="E266" s="340"/>
      <c r="R266" s="341"/>
      <c r="S266" s="341"/>
      <c r="T266" s="335"/>
    </row>
    <row r="267" spans="1:20" s="339" customFormat="1">
      <c r="A267" s="340"/>
      <c r="B267" s="340"/>
      <c r="D267" s="340"/>
      <c r="E267" s="340"/>
      <c r="R267" s="341"/>
      <c r="S267" s="341"/>
      <c r="T267" s="335"/>
    </row>
    <row r="268" spans="1:20" s="339" customFormat="1">
      <c r="A268" s="340"/>
      <c r="B268" s="340"/>
      <c r="D268" s="340"/>
      <c r="E268" s="340"/>
      <c r="R268" s="341"/>
      <c r="S268" s="341"/>
      <c r="T268" s="335"/>
    </row>
    <row r="269" spans="1:20" s="339" customFormat="1">
      <c r="A269" s="340"/>
      <c r="B269" s="340"/>
      <c r="D269" s="340"/>
      <c r="E269" s="340"/>
      <c r="R269" s="341"/>
      <c r="S269" s="341"/>
      <c r="T269" s="335"/>
    </row>
    <row r="270" spans="1:20" s="339" customFormat="1">
      <c r="A270" s="340"/>
      <c r="B270" s="340"/>
      <c r="D270" s="340"/>
      <c r="E270" s="340"/>
      <c r="R270" s="341"/>
      <c r="S270" s="341"/>
      <c r="T270" s="335"/>
    </row>
    <row r="271" spans="1:20" s="339" customFormat="1">
      <c r="A271" s="340"/>
      <c r="B271" s="340"/>
      <c r="D271" s="340"/>
      <c r="E271" s="340"/>
      <c r="R271" s="341"/>
      <c r="S271" s="341"/>
      <c r="T271" s="335"/>
    </row>
    <row r="272" spans="1:20" s="339" customFormat="1">
      <c r="A272" s="340"/>
      <c r="B272" s="340"/>
      <c r="D272" s="340"/>
      <c r="E272" s="340"/>
      <c r="R272" s="341"/>
      <c r="S272" s="341"/>
      <c r="T272" s="335"/>
    </row>
    <row r="273" spans="1:20" s="339" customFormat="1">
      <c r="A273" s="340"/>
      <c r="B273" s="340"/>
      <c r="D273" s="340"/>
      <c r="E273" s="340"/>
      <c r="R273" s="341"/>
      <c r="S273" s="341"/>
      <c r="T273" s="335"/>
    </row>
    <row r="274" spans="1:20" s="339" customFormat="1">
      <c r="A274" s="340"/>
      <c r="B274" s="340"/>
      <c r="D274" s="340"/>
      <c r="E274" s="340"/>
      <c r="R274" s="341"/>
      <c r="S274" s="341"/>
      <c r="T274" s="335"/>
    </row>
    <row r="275" spans="1:20" s="339" customFormat="1">
      <c r="A275" s="340"/>
      <c r="B275" s="340"/>
      <c r="D275" s="340"/>
      <c r="E275" s="340"/>
      <c r="R275" s="341"/>
      <c r="S275" s="341"/>
      <c r="T275" s="335"/>
    </row>
    <row r="276" spans="1:20" s="339" customFormat="1">
      <c r="A276" s="340"/>
      <c r="B276" s="340"/>
      <c r="D276" s="340"/>
      <c r="E276" s="340"/>
      <c r="R276" s="341"/>
      <c r="S276" s="341"/>
      <c r="T276" s="335"/>
    </row>
    <row r="277" spans="1:20" s="339" customFormat="1">
      <c r="A277" s="340"/>
      <c r="B277" s="340"/>
      <c r="D277" s="340"/>
      <c r="E277" s="340"/>
      <c r="R277" s="341"/>
      <c r="S277" s="341"/>
      <c r="T277" s="335"/>
    </row>
    <row r="278" spans="1:20" s="339" customFormat="1">
      <c r="A278" s="340"/>
      <c r="B278" s="340"/>
      <c r="D278" s="340"/>
      <c r="E278" s="340"/>
      <c r="R278" s="341"/>
      <c r="S278" s="341"/>
      <c r="T278" s="335"/>
    </row>
    <row r="279" spans="1:20" s="339" customFormat="1">
      <c r="A279" s="340"/>
      <c r="B279" s="340"/>
      <c r="D279" s="340"/>
      <c r="E279" s="340"/>
      <c r="R279" s="341"/>
      <c r="S279" s="341"/>
      <c r="T279" s="335"/>
    </row>
    <row r="280" spans="1:20" s="339" customFormat="1">
      <c r="A280" s="340"/>
      <c r="B280" s="340"/>
      <c r="D280" s="340"/>
      <c r="E280" s="340"/>
      <c r="R280" s="341"/>
      <c r="S280" s="341"/>
      <c r="T280" s="335"/>
    </row>
    <row r="281" spans="1:20" s="339" customFormat="1">
      <c r="A281" s="340"/>
      <c r="B281" s="340"/>
      <c r="D281" s="340"/>
      <c r="E281" s="340"/>
      <c r="R281" s="341"/>
      <c r="S281" s="341"/>
      <c r="T281" s="335"/>
    </row>
    <row r="282" spans="1:20" s="339" customFormat="1">
      <c r="A282" s="340"/>
      <c r="B282" s="340"/>
      <c r="D282" s="340"/>
      <c r="E282" s="340"/>
      <c r="R282" s="341"/>
      <c r="S282" s="341"/>
      <c r="T282" s="335"/>
    </row>
    <row r="283" spans="1:20" s="339" customFormat="1">
      <c r="A283" s="340"/>
      <c r="B283" s="340"/>
      <c r="D283" s="340"/>
      <c r="E283" s="340"/>
      <c r="R283" s="341"/>
      <c r="S283" s="341"/>
      <c r="T283" s="335"/>
    </row>
    <row r="284" spans="1:20" s="339" customFormat="1">
      <c r="A284" s="340"/>
      <c r="B284" s="340"/>
      <c r="D284" s="340"/>
      <c r="E284" s="340"/>
      <c r="R284" s="341"/>
      <c r="S284" s="341"/>
      <c r="T284" s="335"/>
    </row>
    <row r="285" spans="1:20" s="339" customFormat="1">
      <c r="A285" s="340"/>
      <c r="B285" s="340"/>
      <c r="D285" s="340"/>
      <c r="E285" s="340"/>
      <c r="R285" s="341"/>
      <c r="S285" s="341"/>
      <c r="T285" s="335"/>
    </row>
    <row r="286" spans="1:20" s="339" customFormat="1">
      <c r="A286" s="340"/>
      <c r="B286" s="340"/>
      <c r="D286" s="340"/>
      <c r="E286" s="340"/>
      <c r="R286" s="341"/>
      <c r="S286" s="341"/>
      <c r="T286" s="335"/>
    </row>
    <row r="287" spans="1:20" s="339" customFormat="1">
      <c r="A287" s="340"/>
      <c r="B287" s="340"/>
      <c r="D287" s="340"/>
      <c r="E287" s="340"/>
      <c r="R287" s="341"/>
      <c r="S287" s="341"/>
      <c r="T287" s="335"/>
    </row>
    <row r="288" spans="1:20" s="339" customFormat="1">
      <c r="A288" s="340"/>
      <c r="B288" s="340"/>
      <c r="D288" s="340"/>
      <c r="E288" s="340"/>
      <c r="R288" s="341"/>
      <c r="S288" s="341"/>
      <c r="T288" s="335"/>
    </row>
    <row r="289" spans="1:20" s="339" customFormat="1">
      <c r="A289" s="340"/>
      <c r="B289" s="340"/>
      <c r="D289" s="340"/>
      <c r="E289" s="340"/>
      <c r="R289" s="341"/>
      <c r="S289" s="341"/>
      <c r="T289" s="335"/>
    </row>
    <row r="290" spans="1:20" s="339" customFormat="1">
      <c r="A290" s="340"/>
      <c r="B290" s="340"/>
      <c r="D290" s="340"/>
      <c r="E290" s="340"/>
      <c r="R290" s="341"/>
      <c r="S290" s="341"/>
      <c r="T290" s="335"/>
    </row>
    <row r="291" spans="1:20" s="339" customFormat="1">
      <c r="A291" s="340"/>
      <c r="B291" s="340"/>
      <c r="D291" s="340"/>
      <c r="E291" s="340"/>
      <c r="R291" s="341"/>
      <c r="S291" s="341"/>
      <c r="T291" s="335"/>
    </row>
    <row r="292" spans="1:20" s="339" customFormat="1">
      <c r="A292" s="340"/>
      <c r="B292" s="340"/>
      <c r="D292" s="340"/>
      <c r="E292" s="340"/>
      <c r="R292" s="341"/>
      <c r="S292" s="341"/>
      <c r="T292" s="335"/>
    </row>
    <row r="293" spans="1:20" s="339" customFormat="1">
      <c r="A293" s="340"/>
      <c r="B293" s="340"/>
      <c r="D293" s="340"/>
      <c r="E293" s="340"/>
      <c r="R293" s="341"/>
      <c r="S293" s="341"/>
      <c r="T293" s="335"/>
    </row>
    <row r="294" spans="1:20" s="339" customFormat="1">
      <c r="A294" s="340"/>
      <c r="B294" s="340"/>
      <c r="D294" s="340"/>
      <c r="E294" s="340"/>
      <c r="R294" s="341"/>
      <c r="S294" s="341"/>
      <c r="T294" s="335"/>
    </row>
    <row r="295" spans="1:20" s="339" customFormat="1">
      <c r="A295" s="340"/>
      <c r="B295" s="340"/>
      <c r="D295" s="340"/>
      <c r="E295" s="340"/>
      <c r="R295" s="341"/>
      <c r="S295" s="341"/>
      <c r="T295" s="335"/>
    </row>
    <row r="296" spans="1:20" s="339" customFormat="1">
      <c r="A296" s="340"/>
      <c r="B296" s="340"/>
      <c r="D296" s="340"/>
      <c r="E296" s="340"/>
      <c r="R296" s="341"/>
      <c r="S296" s="341"/>
      <c r="T296" s="335"/>
    </row>
    <row r="297" spans="1:20" s="339" customFormat="1">
      <c r="A297" s="340"/>
      <c r="B297" s="340"/>
      <c r="D297" s="340"/>
      <c r="E297" s="340"/>
      <c r="R297" s="341"/>
      <c r="S297" s="341"/>
      <c r="T297" s="335"/>
    </row>
    <row r="298" spans="1:20" s="339" customFormat="1">
      <c r="A298" s="340"/>
      <c r="B298" s="340"/>
      <c r="D298" s="340"/>
      <c r="E298" s="340"/>
      <c r="R298" s="341"/>
      <c r="S298" s="341"/>
      <c r="T298" s="335"/>
    </row>
    <row r="299" spans="1:20" s="339" customFormat="1">
      <c r="A299" s="340"/>
      <c r="B299" s="340"/>
      <c r="D299" s="340"/>
      <c r="E299" s="340"/>
      <c r="R299" s="341"/>
      <c r="S299" s="341"/>
      <c r="T299" s="335"/>
    </row>
    <row r="300" spans="1:20" s="339" customFormat="1">
      <c r="A300" s="340"/>
      <c r="B300" s="340"/>
      <c r="D300" s="340"/>
      <c r="E300" s="340"/>
      <c r="R300" s="341"/>
      <c r="S300" s="341"/>
      <c r="T300" s="335"/>
    </row>
    <row r="301" spans="1:20" s="339" customFormat="1">
      <c r="A301" s="340"/>
      <c r="B301" s="340"/>
      <c r="D301" s="340"/>
      <c r="E301" s="340"/>
      <c r="R301" s="341"/>
      <c r="S301" s="341"/>
      <c r="T301" s="335"/>
    </row>
    <row r="302" spans="1:20" s="339" customFormat="1">
      <c r="A302" s="340"/>
      <c r="B302" s="340"/>
      <c r="D302" s="340"/>
      <c r="E302" s="340"/>
      <c r="R302" s="341"/>
      <c r="S302" s="341"/>
      <c r="T302" s="335"/>
    </row>
    <row r="303" spans="1:20" s="339" customFormat="1">
      <c r="A303" s="340"/>
      <c r="B303" s="340"/>
      <c r="D303" s="340"/>
      <c r="E303" s="340"/>
      <c r="R303" s="341"/>
      <c r="S303" s="341"/>
      <c r="T303" s="335"/>
    </row>
    <row r="304" spans="1:20" s="339" customFormat="1">
      <c r="A304" s="340"/>
      <c r="B304" s="340"/>
      <c r="D304" s="340"/>
      <c r="E304" s="340"/>
      <c r="R304" s="341"/>
      <c r="S304" s="341"/>
      <c r="T304" s="335"/>
    </row>
    <row r="305" spans="1:20" s="339" customFormat="1">
      <c r="A305" s="340"/>
      <c r="B305" s="340"/>
      <c r="D305" s="340"/>
      <c r="E305" s="340"/>
      <c r="R305" s="341"/>
      <c r="S305" s="341"/>
      <c r="T305" s="335"/>
    </row>
    <row r="306" spans="1:20" s="339" customFormat="1">
      <c r="A306" s="340"/>
      <c r="B306" s="340"/>
      <c r="D306" s="340"/>
      <c r="E306" s="340"/>
      <c r="R306" s="341"/>
      <c r="S306" s="341"/>
      <c r="T306" s="335"/>
    </row>
    <row r="307" spans="1:20" s="339" customFormat="1">
      <c r="A307" s="340"/>
      <c r="B307" s="340"/>
      <c r="D307" s="340"/>
      <c r="E307" s="340"/>
      <c r="R307" s="341"/>
      <c r="S307" s="341"/>
      <c r="T307" s="335"/>
    </row>
    <row r="308" spans="1:20" s="339" customFormat="1">
      <c r="A308" s="340"/>
      <c r="B308" s="340"/>
      <c r="D308" s="340"/>
      <c r="E308" s="340"/>
      <c r="R308" s="341"/>
      <c r="S308" s="341"/>
      <c r="T308" s="335"/>
    </row>
    <row r="309" spans="1:20" s="339" customFormat="1">
      <c r="A309" s="340"/>
      <c r="B309" s="340"/>
      <c r="D309" s="340"/>
      <c r="E309" s="340"/>
      <c r="R309" s="341"/>
      <c r="S309" s="341"/>
      <c r="T309" s="335"/>
    </row>
    <row r="310" spans="1:20" s="339" customFormat="1">
      <c r="A310" s="340"/>
      <c r="B310" s="340"/>
      <c r="D310" s="340"/>
      <c r="E310" s="340"/>
      <c r="R310" s="341"/>
      <c r="S310" s="341"/>
      <c r="T310" s="335"/>
    </row>
    <row r="311" spans="1:20" s="339" customFormat="1">
      <c r="A311" s="340"/>
      <c r="B311" s="340"/>
      <c r="D311" s="340"/>
      <c r="E311" s="340"/>
      <c r="R311" s="341"/>
      <c r="S311" s="341"/>
      <c r="T311" s="335"/>
    </row>
    <row r="312" spans="1:20" s="339" customFormat="1">
      <c r="A312" s="340"/>
      <c r="B312" s="340"/>
      <c r="D312" s="340"/>
      <c r="E312" s="340"/>
      <c r="R312" s="341"/>
      <c r="S312" s="341"/>
      <c r="T312" s="335"/>
    </row>
    <row r="313" spans="1:20" s="339" customFormat="1">
      <c r="A313" s="340"/>
      <c r="B313" s="340"/>
      <c r="D313" s="340"/>
      <c r="E313" s="340"/>
      <c r="R313" s="341"/>
      <c r="S313" s="341"/>
      <c r="T313" s="335"/>
    </row>
    <row r="314" spans="1:20" s="339" customFormat="1">
      <c r="A314" s="340"/>
      <c r="B314" s="340"/>
      <c r="D314" s="340"/>
      <c r="E314" s="340"/>
      <c r="R314" s="341"/>
      <c r="S314" s="341"/>
      <c r="T314" s="335"/>
    </row>
    <row r="315" spans="1:20" s="339" customFormat="1">
      <c r="A315" s="340"/>
      <c r="B315" s="340"/>
      <c r="D315" s="340"/>
      <c r="E315" s="340"/>
      <c r="R315" s="341"/>
      <c r="S315" s="341"/>
      <c r="T315" s="335"/>
    </row>
    <row r="316" spans="1:20" s="339" customFormat="1">
      <c r="A316" s="340"/>
      <c r="B316" s="340"/>
      <c r="D316" s="340"/>
      <c r="E316" s="340"/>
      <c r="R316" s="341"/>
      <c r="S316" s="341"/>
      <c r="T316" s="335"/>
    </row>
    <row r="317" spans="1:20" s="339" customFormat="1">
      <c r="A317" s="340"/>
      <c r="B317" s="340"/>
      <c r="D317" s="340"/>
      <c r="E317" s="340"/>
      <c r="R317" s="341"/>
      <c r="S317" s="341"/>
      <c r="T317" s="335"/>
    </row>
    <row r="318" spans="1:20" s="339" customFormat="1">
      <c r="A318" s="340"/>
      <c r="B318" s="340"/>
      <c r="D318" s="340"/>
      <c r="E318" s="340"/>
      <c r="R318" s="341"/>
      <c r="S318" s="341"/>
      <c r="T318" s="335"/>
    </row>
    <row r="319" spans="1:20" s="339" customFormat="1">
      <c r="A319" s="340"/>
      <c r="B319" s="340"/>
      <c r="D319" s="340"/>
      <c r="E319" s="340"/>
      <c r="R319" s="341"/>
      <c r="S319" s="341"/>
      <c r="T319" s="335"/>
    </row>
    <row r="320" spans="1:20" s="339" customFormat="1">
      <c r="A320" s="340"/>
      <c r="B320" s="340"/>
      <c r="D320" s="340"/>
      <c r="E320" s="340"/>
      <c r="R320" s="341"/>
      <c r="S320" s="341"/>
      <c r="T320" s="335"/>
    </row>
    <row r="321" spans="1:20" s="339" customFormat="1">
      <c r="A321" s="340"/>
      <c r="B321" s="340"/>
      <c r="D321" s="340"/>
      <c r="E321" s="340"/>
      <c r="R321" s="341"/>
      <c r="S321" s="341"/>
      <c r="T321" s="335"/>
    </row>
    <row r="322" spans="1:20" s="339" customFormat="1">
      <c r="A322" s="340"/>
      <c r="B322" s="340"/>
      <c r="D322" s="340"/>
      <c r="E322" s="340"/>
      <c r="R322" s="341"/>
      <c r="S322" s="341"/>
      <c r="T322" s="335"/>
    </row>
    <row r="323" spans="1:20" s="339" customFormat="1">
      <c r="A323" s="340"/>
      <c r="B323" s="340"/>
      <c r="D323" s="340"/>
      <c r="E323" s="340"/>
      <c r="R323" s="341"/>
      <c r="S323" s="341"/>
      <c r="T323" s="335"/>
    </row>
    <row r="324" spans="1:20" s="339" customFormat="1">
      <c r="A324" s="340"/>
      <c r="B324" s="340"/>
      <c r="D324" s="340"/>
      <c r="E324" s="340"/>
      <c r="R324" s="341"/>
      <c r="S324" s="341"/>
      <c r="T324" s="335"/>
    </row>
    <row r="325" spans="1:20" s="339" customFormat="1">
      <c r="A325" s="340"/>
      <c r="B325" s="340"/>
      <c r="D325" s="340"/>
      <c r="E325" s="340"/>
      <c r="R325" s="341"/>
      <c r="S325" s="341"/>
      <c r="T325" s="335"/>
    </row>
    <row r="326" spans="1:20" s="339" customFormat="1">
      <c r="A326" s="340"/>
      <c r="B326" s="340"/>
      <c r="D326" s="340"/>
      <c r="E326" s="340"/>
      <c r="R326" s="341"/>
      <c r="S326" s="341"/>
      <c r="T326" s="335"/>
    </row>
    <row r="327" spans="1:20" s="339" customFormat="1">
      <c r="A327" s="340"/>
      <c r="B327" s="340"/>
      <c r="D327" s="340"/>
      <c r="E327" s="340"/>
      <c r="R327" s="341"/>
      <c r="S327" s="341"/>
      <c r="T327" s="335"/>
    </row>
    <row r="328" spans="1:20" s="339" customFormat="1">
      <c r="A328" s="340"/>
      <c r="B328" s="340"/>
      <c r="D328" s="340"/>
      <c r="E328" s="340"/>
      <c r="R328" s="341"/>
      <c r="S328" s="341"/>
      <c r="T328" s="335"/>
    </row>
    <row r="329" spans="1:20" s="339" customFormat="1">
      <c r="A329" s="340"/>
      <c r="B329" s="340"/>
      <c r="D329" s="340"/>
      <c r="E329" s="340"/>
      <c r="R329" s="341"/>
      <c r="S329" s="341"/>
      <c r="T329" s="335"/>
    </row>
    <row r="330" spans="1:20" s="339" customFormat="1">
      <c r="A330" s="340"/>
      <c r="B330" s="340"/>
      <c r="D330" s="340"/>
      <c r="E330" s="340"/>
      <c r="R330" s="341"/>
      <c r="S330" s="341"/>
      <c r="T330" s="335"/>
    </row>
    <row r="331" spans="1:20" s="339" customFormat="1">
      <c r="A331" s="340"/>
      <c r="B331" s="340"/>
      <c r="D331" s="340"/>
      <c r="E331" s="340"/>
      <c r="R331" s="341"/>
      <c r="S331" s="341"/>
      <c r="T331" s="335"/>
    </row>
    <row r="332" spans="1:20" s="339" customFormat="1">
      <c r="A332" s="340"/>
      <c r="B332" s="340"/>
      <c r="D332" s="340"/>
      <c r="E332" s="340"/>
      <c r="R332" s="341"/>
      <c r="S332" s="341"/>
      <c r="T332" s="335"/>
    </row>
    <row r="333" spans="1:20" s="339" customFormat="1">
      <c r="A333" s="340"/>
      <c r="B333" s="340"/>
      <c r="D333" s="340"/>
      <c r="E333" s="340"/>
      <c r="R333" s="341"/>
      <c r="S333" s="341"/>
      <c r="T333" s="335"/>
    </row>
    <row r="334" spans="1:20" s="339" customFormat="1">
      <c r="A334" s="340"/>
      <c r="B334" s="340"/>
      <c r="D334" s="340"/>
      <c r="E334" s="340"/>
      <c r="R334" s="341"/>
      <c r="S334" s="341"/>
      <c r="T334" s="335"/>
    </row>
    <row r="335" spans="1:20" s="339" customFormat="1">
      <c r="A335" s="340"/>
      <c r="B335" s="340"/>
      <c r="D335" s="340"/>
      <c r="E335" s="340"/>
      <c r="R335" s="341"/>
      <c r="S335" s="341"/>
      <c r="T335" s="335"/>
    </row>
    <row r="336" spans="1:20" s="339" customFormat="1">
      <c r="A336" s="340"/>
      <c r="B336" s="340"/>
      <c r="D336" s="340"/>
      <c r="E336" s="340"/>
      <c r="R336" s="341"/>
      <c r="S336" s="341"/>
      <c r="T336" s="335"/>
    </row>
    <row r="337" spans="1:20" s="339" customFormat="1">
      <c r="A337" s="340"/>
      <c r="B337" s="340"/>
      <c r="D337" s="340"/>
      <c r="E337" s="340"/>
      <c r="R337" s="341"/>
      <c r="S337" s="341"/>
      <c r="T337" s="335"/>
    </row>
    <row r="338" spans="1:20" s="339" customFormat="1">
      <c r="A338" s="340"/>
      <c r="B338" s="340"/>
      <c r="D338" s="340"/>
      <c r="E338" s="340"/>
      <c r="R338" s="341"/>
      <c r="S338" s="341"/>
      <c r="T338" s="335"/>
    </row>
    <row r="339" spans="1:20" s="339" customFormat="1">
      <c r="A339" s="340"/>
      <c r="B339" s="340"/>
      <c r="D339" s="340"/>
      <c r="E339" s="340"/>
      <c r="R339" s="341"/>
      <c r="S339" s="341"/>
      <c r="T339" s="335"/>
    </row>
    <row r="340" spans="1:20" s="339" customFormat="1">
      <c r="A340" s="340"/>
      <c r="B340" s="340"/>
      <c r="D340" s="340"/>
      <c r="E340" s="340"/>
      <c r="R340" s="341"/>
      <c r="S340" s="341"/>
      <c r="T340" s="335"/>
    </row>
    <row r="341" spans="1:20" s="339" customFormat="1">
      <c r="A341" s="340"/>
      <c r="B341" s="340"/>
      <c r="D341" s="340"/>
      <c r="E341" s="340"/>
      <c r="R341" s="341"/>
      <c r="S341" s="341"/>
      <c r="T341" s="335"/>
    </row>
    <row r="342" spans="1:20" s="339" customFormat="1">
      <c r="A342" s="340"/>
      <c r="B342" s="340"/>
      <c r="D342" s="340"/>
      <c r="E342" s="340"/>
      <c r="R342" s="341"/>
      <c r="S342" s="341"/>
      <c r="T342" s="335"/>
    </row>
    <row r="343" spans="1:20" s="339" customFormat="1">
      <c r="A343" s="340"/>
      <c r="B343" s="340"/>
      <c r="D343" s="340"/>
      <c r="E343" s="340"/>
      <c r="R343" s="341"/>
      <c r="S343" s="341"/>
      <c r="T343" s="335"/>
    </row>
    <row r="344" spans="1:20" s="339" customFormat="1">
      <c r="A344" s="340"/>
      <c r="B344" s="340"/>
      <c r="D344" s="340"/>
      <c r="E344" s="340"/>
      <c r="R344" s="341"/>
      <c r="S344" s="341"/>
      <c r="T344" s="335"/>
    </row>
    <row r="345" spans="1:20" s="339" customFormat="1">
      <c r="A345" s="340"/>
      <c r="B345" s="340"/>
      <c r="D345" s="340"/>
      <c r="E345" s="340"/>
      <c r="R345" s="341"/>
      <c r="S345" s="341"/>
      <c r="T345" s="335"/>
    </row>
    <row r="346" spans="1:20" s="339" customFormat="1">
      <c r="A346" s="340"/>
      <c r="B346" s="340"/>
      <c r="D346" s="340"/>
      <c r="E346" s="340"/>
      <c r="R346" s="341"/>
      <c r="S346" s="341"/>
      <c r="T346" s="335"/>
    </row>
    <row r="347" spans="1:20" s="339" customFormat="1">
      <c r="A347" s="340"/>
      <c r="B347" s="340"/>
      <c r="D347" s="340"/>
      <c r="E347" s="340"/>
      <c r="R347" s="341"/>
      <c r="S347" s="341"/>
      <c r="T347" s="335"/>
    </row>
    <row r="348" spans="1:20" s="339" customFormat="1">
      <c r="A348" s="340"/>
      <c r="B348" s="340"/>
      <c r="D348" s="340"/>
      <c r="E348" s="340"/>
      <c r="R348" s="341"/>
      <c r="S348" s="341"/>
      <c r="T348" s="335"/>
    </row>
    <row r="349" spans="1:20" s="339" customFormat="1">
      <c r="A349" s="340"/>
      <c r="B349" s="340"/>
      <c r="D349" s="340"/>
      <c r="E349" s="340"/>
      <c r="R349" s="341"/>
      <c r="S349" s="341"/>
      <c r="T349" s="335"/>
    </row>
    <row r="350" spans="1:20" s="339" customFormat="1">
      <c r="A350" s="340"/>
      <c r="B350" s="340"/>
      <c r="D350" s="340"/>
      <c r="E350" s="340"/>
      <c r="R350" s="341"/>
      <c r="S350" s="341"/>
      <c r="T350" s="335"/>
    </row>
    <row r="351" spans="1:20" s="339" customFormat="1">
      <c r="A351" s="340"/>
      <c r="B351" s="340"/>
      <c r="D351" s="340"/>
      <c r="E351" s="340"/>
      <c r="R351" s="341"/>
      <c r="S351" s="341"/>
      <c r="T351" s="335"/>
    </row>
    <row r="352" spans="1:20" s="339" customFormat="1">
      <c r="A352" s="340"/>
      <c r="B352" s="340"/>
      <c r="D352" s="340"/>
      <c r="E352" s="340"/>
      <c r="R352" s="341"/>
      <c r="S352" s="341"/>
      <c r="T352" s="335"/>
    </row>
    <row r="353" spans="1:20" s="339" customFormat="1">
      <c r="A353" s="340"/>
      <c r="B353" s="340"/>
      <c r="D353" s="340"/>
      <c r="E353" s="340"/>
      <c r="R353" s="341"/>
      <c r="S353" s="341"/>
      <c r="T353" s="335"/>
    </row>
    <row r="354" spans="1:20" s="339" customFormat="1">
      <c r="A354" s="340"/>
      <c r="B354" s="340"/>
      <c r="D354" s="340"/>
      <c r="E354" s="340"/>
      <c r="R354" s="341"/>
      <c r="S354" s="341"/>
      <c r="T354" s="335"/>
    </row>
    <row r="355" spans="1:20" s="339" customFormat="1">
      <c r="A355" s="340"/>
      <c r="B355" s="340"/>
      <c r="D355" s="340"/>
      <c r="E355" s="340"/>
      <c r="R355" s="341"/>
      <c r="S355" s="341"/>
      <c r="T355" s="335"/>
    </row>
    <row r="356" spans="1:20" s="339" customFormat="1">
      <c r="A356" s="340"/>
      <c r="B356" s="340"/>
      <c r="D356" s="340"/>
      <c r="E356" s="340"/>
      <c r="R356" s="341"/>
      <c r="S356" s="341"/>
      <c r="T356" s="335"/>
    </row>
    <row r="357" spans="1:20" s="339" customFormat="1">
      <c r="A357" s="340"/>
      <c r="B357" s="340"/>
      <c r="D357" s="340"/>
      <c r="E357" s="340"/>
      <c r="R357" s="341"/>
      <c r="S357" s="341"/>
      <c r="T357" s="335"/>
    </row>
    <row r="358" spans="1:20" s="339" customFormat="1">
      <c r="A358" s="340"/>
      <c r="B358" s="340"/>
      <c r="D358" s="340"/>
      <c r="E358" s="340"/>
      <c r="R358" s="341"/>
      <c r="S358" s="341"/>
      <c r="T358" s="335"/>
    </row>
    <row r="359" spans="1:20" s="339" customFormat="1">
      <c r="A359" s="340"/>
      <c r="B359" s="340"/>
      <c r="D359" s="340"/>
      <c r="E359" s="340"/>
      <c r="R359" s="341"/>
      <c r="S359" s="341"/>
      <c r="T359" s="335"/>
    </row>
    <row r="360" spans="1:20" s="339" customFormat="1">
      <c r="A360" s="340"/>
      <c r="B360" s="340"/>
      <c r="D360" s="340"/>
      <c r="E360" s="340"/>
      <c r="R360" s="341"/>
      <c r="S360" s="341"/>
      <c r="T360" s="335"/>
    </row>
    <row r="361" spans="1:20" s="339" customFormat="1">
      <c r="A361" s="340"/>
      <c r="B361" s="340"/>
      <c r="D361" s="340"/>
      <c r="E361" s="340"/>
      <c r="R361" s="341"/>
      <c r="S361" s="341"/>
      <c r="T361" s="335"/>
    </row>
    <row r="362" spans="1:20" s="339" customFormat="1">
      <c r="A362" s="340"/>
      <c r="B362" s="340"/>
      <c r="D362" s="340"/>
      <c r="E362" s="340"/>
      <c r="R362" s="341"/>
      <c r="S362" s="341"/>
      <c r="T362" s="335"/>
    </row>
    <row r="363" spans="1:20" s="339" customFormat="1">
      <c r="A363" s="340"/>
      <c r="B363" s="340"/>
      <c r="D363" s="340"/>
      <c r="E363" s="340"/>
      <c r="R363" s="341"/>
      <c r="S363" s="341"/>
      <c r="T363" s="335"/>
    </row>
    <row r="364" spans="1:20" s="339" customFormat="1">
      <c r="A364" s="340"/>
      <c r="B364" s="340"/>
      <c r="D364" s="340"/>
      <c r="E364" s="340"/>
      <c r="R364" s="341"/>
      <c r="S364" s="341"/>
      <c r="T364" s="335"/>
    </row>
    <row r="365" spans="1:20" s="339" customFormat="1">
      <c r="A365" s="340"/>
      <c r="B365" s="340"/>
      <c r="D365" s="340"/>
      <c r="E365" s="340"/>
      <c r="R365" s="341"/>
      <c r="S365" s="341"/>
      <c r="T365" s="335"/>
    </row>
    <row r="366" spans="1:20" s="339" customFormat="1">
      <c r="A366" s="340"/>
      <c r="B366" s="340"/>
      <c r="D366" s="340"/>
      <c r="E366" s="340"/>
      <c r="R366" s="341"/>
      <c r="S366" s="341"/>
      <c r="T366" s="335"/>
    </row>
    <row r="367" spans="1:20" s="339" customFormat="1">
      <c r="A367" s="340"/>
      <c r="B367" s="340"/>
      <c r="D367" s="340"/>
      <c r="E367" s="340"/>
      <c r="R367" s="341"/>
      <c r="S367" s="341"/>
      <c r="T367" s="335"/>
    </row>
    <row r="368" spans="1:20" s="339" customFormat="1">
      <c r="A368" s="340"/>
      <c r="B368" s="340"/>
      <c r="D368" s="340"/>
      <c r="E368" s="340"/>
      <c r="R368" s="341"/>
      <c r="S368" s="341"/>
      <c r="T368" s="335"/>
    </row>
    <row r="369" spans="1:20" s="339" customFormat="1">
      <c r="A369" s="340"/>
      <c r="B369" s="340"/>
      <c r="D369" s="340"/>
      <c r="E369" s="340"/>
      <c r="R369" s="341"/>
      <c r="S369" s="341"/>
      <c r="T369" s="335"/>
    </row>
    <row r="370" spans="1:20" s="339" customFormat="1">
      <c r="A370" s="340"/>
      <c r="B370" s="340"/>
      <c r="D370" s="340"/>
      <c r="E370" s="340"/>
      <c r="R370" s="341"/>
      <c r="S370" s="341"/>
      <c r="T370" s="335"/>
    </row>
    <row r="371" spans="1:20" s="339" customFormat="1">
      <c r="A371" s="340"/>
      <c r="B371" s="340"/>
      <c r="D371" s="340"/>
      <c r="E371" s="340"/>
      <c r="R371" s="341"/>
      <c r="S371" s="341"/>
      <c r="T371" s="335"/>
    </row>
    <row r="372" spans="1:20" s="339" customFormat="1">
      <c r="A372" s="340"/>
      <c r="B372" s="340"/>
      <c r="D372" s="340"/>
      <c r="E372" s="340"/>
      <c r="R372" s="341"/>
      <c r="S372" s="341"/>
      <c r="T372" s="335"/>
    </row>
    <row r="373" spans="1:20" s="339" customFormat="1">
      <c r="A373" s="340"/>
      <c r="B373" s="340"/>
      <c r="D373" s="340"/>
      <c r="E373" s="340"/>
      <c r="R373" s="341"/>
      <c r="S373" s="341"/>
      <c r="T373" s="335"/>
    </row>
    <row r="374" spans="1:20" s="339" customFormat="1">
      <c r="A374" s="340"/>
      <c r="B374" s="340"/>
      <c r="D374" s="340"/>
      <c r="E374" s="340"/>
      <c r="R374" s="341"/>
      <c r="S374" s="341"/>
      <c r="T374" s="335"/>
    </row>
    <row r="375" spans="1:20" s="339" customFormat="1">
      <c r="A375" s="340"/>
      <c r="B375" s="340"/>
      <c r="D375" s="340"/>
      <c r="E375" s="340"/>
      <c r="R375" s="341"/>
      <c r="S375" s="341"/>
      <c r="T375" s="335"/>
    </row>
    <row r="376" spans="1:20" s="339" customFormat="1">
      <c r="A376" s="340"/>
      <c r="B376" s="340"/>
      <c r="D376" s="340"/>
      <c r="E376" s="340"/>
      <c r="R376" s="341"/>
      <c r="S376" s="341"/>
      <c r="T376" s="335"/>
    </row>
    <row r="377" spans="1:20" s="339" customFormat="1">
      <c r="A377" s="340"/>
      <c r="B377" s="340"/>
      <c r="D377" s="340"/>
      <c r="E377" s="340"/>
      <c r="R377" s="341"/>
      <c r="S377" s="341"/>
      <c r="T377" s="335"/>
    </row>
    <row r="378" spans="1:20" s="339" customFormat="1">
      <c r="A378" s="340"/>
      <c r="B378" s="340"/>
      <c r="D378" s="340"/>
      <c r="E378" s="340"/>
      <c r="R378" s="341"/>
      <c r="S378" s="341"/>
      <c r="T378" s="335"/>
    </row>
    <row r="379" spans="1:20" s="339" customFormat="1">
      <c r="A379" s="340"/>
      <c r="B379" s="340"/>
      <c r="D379" s="340"/>
      <c r="E379" s="340"/>
      <c r="R379" s="341"/>
      <c r="S379" s="341"/>
      <c r="T379" s="335"/>
    </row>
    <row r="380" spans="1:20" s="339" customFormat="1">
      <c r="A380" s="340"/>
      <c r="B380" s="340"/>
      <c r="D380" s="340"/>
      <c r="E380" s="340"/>
      <c r="R380" s="341"/>
      <c r="S380" s="341"/>
      <c r="T380" s="335"/>
    </row>
    <row r="381" spans="1:20" s="339" customFormat="1">
      <c r="A381" s="340"/>
      <c r="B381" s="340"/>
      <c r="D381" s="340"/>
      <c r="E381" s="340"/>
      <c r="R381" s="341"/>
      <c r="S381" s="341"/>
      <c r="T381" s="335"/>
    </row>
    <row r="382" spans="1:20" s="339" customFormat="1">
      <c r="A382" s="340"/>
      <c r="B382" s="340"/>
      <c r="D382" s="340"/>
      <c r="E382" s="340"/>
      <c r="R382" s="341"/>
      <c r="S382" s="341"/>
      <c r="T382" s="335"/>
    </row>
    <row r="383" spans="1:20" s="339" customFormat="1">
      <c r="A383" s="340"/>
      <c r="B383" s="340"/>
      <c r="D383" s="340"/>
      <c r="E383" s="340"/>
      <c r="R383" s="341"/>
      <c r="S383" s="341"/>
      <c r="T383" s="335"/>
    </row>
    <row r="384" spans="1:20" s="339" customFormat="1">
      <c r="A384" s="340"/>
      <c r="B384" s="340"/>
      <c r="D384" s="340"/>
      <c r="E384" s="340"/>
      <c r="R384" s="341"/>
      <c r="S384" s="341"/>
      <c r="T384" s="335"/>
    </row>
    <row r="385" spans="1:20" s="339" customFormat="1">
      <c r="A385" s="340"/>
      <c r="B385" s="340"/>
      <c r="D385" s="340"/>
      <c r="E385" s="340"/>
      <c r="R385" s="341"/>
      <c r="S385" s="341"/>
      <c r="T385" s="335"/>
    </row>
    <row r="386" spans="1:20" s="339" customFormat="1">
      <c r="A386" s="340"/>
      <c r="B386" s="340"/>
      <c r="D386" s="340"/>
      <c r="E386" s="340"/>
      <c r="R386" s="341"/>
      <c r="S386" s="341"/>
      <c r="T386" s="335"/>
    </row>
    <row r="387" spans="1:20" s="339" customFormat="1">
      <c r="A387" s="340"/>
      <c r="B387" s="340"/>
      <c r="D387" s="340"/>
      <c r="E387" s="340"/>
      <c r="R387" s="341"/>
      <c r="S387" s="341"/>
      <c r="T387" s="335"/>
    </row>
    <row r="388" spans="1:20" s="339" customFormat="1">
      <c r="A388" s="340"/>
      <c r="B388" s="340"/>
      <c r="D388" s="340"/>
      <c r="E388" s="340"/>
      <c r="R388" s="341"/>
      <c r="S388" s="341"/>
      <c r="T388" s="335"/>
    </row>
    <row r="389" spans="1:20" s="339" customFormat="1">
      <c r="A389" s="340"/>
      <c r="B389" s="340"/>
      <c r="D389" s="340"/>
      <c r="E389" s="340"/>
      <c r="R389" s="341"/>
      <c r="S389" s="341"/>
      <c r="T389" s="335"/>
    </row>
    <row r="390" spans="1:20" s="339" customFormat="1">
      <c r="A390" s="340"/>
      <c r="B390" s="340"/>
      <c r="D390" s="340"/>
      <c r="E390" s="340"/>
      <c r="R390" s="341"/>
      <c r="S390" s="341"/>
      <c r="T390" s="335"/>
    </row>
    <row r="391" spans="1:20" s="339" customFormat="1">
      <c r="A391" s="340"/>
      <c r="B391" s="340"/>
      <c r="D391" s="340"/>
      <c r="E391" s="340"/>
      <c r="R391" s="341"/>
      <c r="S391" s="341"/>
      <c r="T391" s="335"/>
    </row>
    <row r="392" spans="1:20" s="339" customFormat="1">
      <c r="A392" s="340"/>
      <c r="B392" s="340"/>
      <c r="D392" s="340"/>
      <c r="E392" s="340"/>
      <c r="R392" s="341"/>
      <c r="S392" s="341"/>
      <c r="T392" s="335"/>
    </row>
    <row r="393" spans="1:20" s="339" customFormat="1">
      <c r="A393" s="340"/>
      <c r="B393" s="340"/>
      <c r="D393" s="340"/>
      <c r="E393" s="340"/>
      <c r="R393" s="341"/>
      <c r="S393" s="341"/>
      <c r="T393" s="335"/>
    </row>
    <row r="394" spans="1:20" s="339" customFormat="1">
      <c r="A394" s="340"/>
      <c r="B394" s="340"/>
      <c r="D394" s="340"/>
      <c r="E394" s="340"/>
      <c r="R394" s="341"/>
      <c r="S394" s="341"/>
      <c r="T394" s="335"/>
    </row>
    <row r="395" spans="1:20" s="339" customFormat="1">
      <c r="A395" s="340"/>
      <c r="B395" s="340"/>
      <c r="D395" s="340"/>
      <c r="E395" s="340"/>
      <c r="R395" s="341"/>
      <c r="S395" s="341"/>
      <c r="T395" s="335"/>
    </row>
    <row r="396" spans="1:20" s="339" customFormat="1">
      <c r="A396" s="340"/>
      <c r="B396" s="340"/>
      <c r="D396" s="340"/>
      <c r="E396" s="340"/>
      <c r="R396" s="341"/>
      <c r="S396" s="341"/>
      <c r="T396" s="335"/>
    </row>
    <row r="397" spans="1:20" s="339" customFormat="1">
      <c r="A397" s="340"/>
      <c r="B397" s="340"/>
      <c r="D397" s="340"/>
      <c r="E397" s="340"/>
      <c r="R397" s="341"/>
      <c r="S397" s="341"/>
      <c r="T397" s="335"/>
    </row>
    <row r="398" spans="1:20" s="339" customFormat="1">
      <c r="A398" s="340"/>
      <c r="B398" s="340"/>
      <c r="D398" s="340"/>
      <c r="E398" s="340"/>
      <c r="R398" s="341"/>
      <c r="S398" s="341"/>
      <c r="T398" s="335"/>
    </row>
    <row r="399" spans="1:20" s="339" customFormat="1">
      <c r="A399" s="340"/>
      <c r="B399" s="340"/>
      <c r="D399" s="340"/>
      <c r="E399" s="340"/>
      <c r="R399" s="341"/>
      <c r="S399" s="341"/>
      <c r="T399" s="335"/>
    </row>
    <row r="400" spans="1:20" s="339" customFormat="1">
      <c r="A400" s="340"/>
      <c r="B400" s="340"/>
      <c r="D400" s="340"/>
      <c r="E400" s="340"/>
      <c r="R400" s="341"/>
      <c r="S400" s="341"/>
      <c r="T400" s="335"/>
    </row>
    <row r="401" spans="1:20" s="339" customFormat="1">
      <c r="A401" s="340"/>
      <c r="B401" s="340"/>
      <c r="D401" s="340"/>
      <c r="E401" s="340"/>
      <c r="R401" s="341"/>
      <c r="S401" s="341"/>
      <c r="T401" s="335"/>
    </row>
    <row r="402" spans="1:20" s="339" customFormat="1">
      <c r="A402" s="340"/>
      <c r="B402" s="340"/>
      <c r="D402" s="340"/>
      <c r="E402" s="340"/>
      <c r="R402" s="341"/>
      <c r="S402" s="341"/>
      <c r="T402" s="335"/>
    </row>
    <row r="403" spans="1:20" s="339" customFormat="1">
      <c r="A403" s="340"/>
      <c r="B403" s="340"/>
      <c r="D403" s="340"/>
      <c r="E403" s="340"/>
      <c r="R403" s="341"/>
      <c r="S403" s="341"/>
      <c r="T403" s="335"/>
    </row>
    <row r="404" spans="1:20" s="339" customFormat="1">
      <c r="A404" s="340"/>
      <c r="B404" s="340"/>
      <c r="D404" s="340"/>
      <c r="E404" s="340"/>
      <c r="R404" s="341"/>
      <c r="S404" s="341"/>
      <c r="T404" s="335"/>
    </row>
    <row r="405" spans="1:20" s="339" customFormat="1">
      <c r="A405" s="340"/>
      <c r="B405" s="340"/>
      <c r="D405" s="340"/>
      <c r="E405" s="340"/>
      <c r="R405" s="341"/>
      <c r="S405" s="341"/>
      <c r="T405" s="335"/>
    </row>
    <row r="406" spans="1:20" s="339" customFormat="1">
      <c r="A406" s="340"/>
      <c r="B406" s="340"/>
      <c r="D406" s="340"/>
      <c r="E406" s="340"/>
      <c r="R406" s="341"/>
      <c r="S406" s="341"/>
      <c r="T406" s="335"/>
    </row>
    <row r="407" spans="1:20" s="339" customFormat="1">
      <c r="A407" s="340"/>
      <c r="B407" s="340"/>
      <c r="D407" s="340"/>
      <c r="E407" s="340"/>
      <c r="R407" s="341"/>
      <c r="S407" s="341"/>
      <c r="T407" s="335"/>
    </row>
    <row r="408" spans="1:20" s="339" customFormat="1">
      <c r="A408" s="340"/>
      <c r="B408" s="340"/>
      <c r="D408" s="340"/>
      <c r="E408" s="340"/>
      <c r="R408" s="341"/>
      <c r="S408" s="341"/>
      <c r="T408" s="335"/>
    </row>
    <row r="409" spans="1:20" s="339" customFormat="1">
      <c r="A409" s="340"/>
      <c r="B409" s="340"/>
      <c r="D409" s="340"/>
      <c r="E409" s="340"/>
      <c r="R409" s="341"/>
      <c r="S409" s="341"/>
      <c r="T409" s="335"/>
    </row>
    <row r="410" spans="1:20" s="339" customFormat="1">
      <c r="A410" s="340"/>
      <c r="B410" s="340"/>
      <c r="D410" s="340"/>
      <c r="E410" s="340"/>
      <c r="R410" s="341"/>
      <c r="S410" s="341"/>
      <c r="T410" s="335"/>
    </row>
    <row r="411" spans="1:20" s="339" customFormat="1">
      <c r="A411" s="340"/>
      <c r="B411" s="340"/>
      <c r="D411" s="340"/>
      <c r="E411" s="340"/>
      <c r="R411" s="341"/>
      <c r="S411" s="341"/>
      <c r="T411" s="335"/>
    </row>
    <row r="412" spans="1:20" s="339" customFormat="1">
      <c r="A412" s="340"/>
      <c r="B412" s="340"/>
      <c r="D412" s="340"/>
      <c r="E412" s="340"/>
      <c r="R412" s="341"/>
      <c r="S412" s="341"/>
      <c r="T412" s="335"/>
    </row>
    <row r="413" spans="1:20" s="339" customFormat="1">
      <c r="A413" s="340"/>
      <c r="B413" s="340"/>
      <c r="D413" s="340"/>
      <c r="E413" s="340"/>
      <c r="R413" s="341"/>
      <c r="S413" s="341"/>
      <c r="T413" s="335"/>
    </row>
    <row r="414" spans="1:20" s="339" customFormat="1">
      <c r="A414" s="340"/>
      <c r="B414" s="340"/>
      <c r="D414" s="340"/>
      <c r="E414" s="340"/>
      <c r="R414" s="341"/>
      <c r="S414" s="341"/>
      <c r="T414" s="335"/>
    </row>
    <row r="415" spans="1:20" s="339" customFormat="1">
      <c r="A415" s="340"/>
      <c r="B415" s="340"/>
      <c r="D415" s="340"/>
      <c r="E415" s="340"/>
      <c r="R415" s="341"/>
      <c r="S415" s="341"/>
      <c r="T415" s="335"/>
    </row>
    <row r="416" spans="1:20" s="339" customFormat="1">
      <c r="A416" s="340"/>
      <c r="B416" s="340"/>
      <c r="D416" s="340"/>
      <c r="E416" s="340"/>
      <c r="R416" s="341"/>
      <c r="S416" s="341"/>
      <c r="T416" s="335"/>
    </row>
    <row r="417" spans="1:20" s="339" customFormat="1">
      <c r="A417" s="340"/>
      <c r="B417" s="340"/>
      <c r="D417" s="340"/>
      <c r="E417" s="340"/>
      <c r="R417" s="341"/>
      <c r="S417" s="341"/>
      <c r="T417" s="335"/>
    </row>
    <row r="418" spans="1:20" s="339" customFormat="1">
      <c r="A418" s="340"/>
      <c r="B418" s="340"/>
      <c r="D418" s="340"/>
      <c r="E418" s="340"/>
      <c r="R418" s="341"/>
      <c r="S418" s="341"/>
      <c r="T418" s="335"/>
    </row>
    <row r="419" spans="1:20" s="339" customFormat="1">
      <c r="A419" s="340"/>
      <c r="B419" s="340"/>
      <c r="D419" s="340"/>
      <c r="E419" s="340"/>
      <c r="R419" s="341"/>
      <c r="S419" s="341"/>
      <c r="T419" s="335"/>
    </row>
    <row r="420" spans="1:20" s="339" customFormat="1">
      <c r="A420" s="340"/>
      <c r="B420" s="340"/>
      <c r="D420" s="340"/>
      <c r="E420" s="340"/>
      <c r="R420" s="341"/>
      <c r="S420" s="341"/>
      <c r="T420" s="335"/>
    </row>
    <row r="421" spans="1:20" s="339" customFormat="1">
      <c r="A421" s="340"/>
      <c r="B421" s="340"/>
      <c r="D421" s="340"/>
      <c r="E421" s="340"/>
      <c r="R421" s="341"/>
      <c r="S421" s="341"/>
      <c r="T421" s="335"/>
    </row>
    <row r="422" spans="1:20" s="339" customFormat="1">
      <c r="A422" s="340"/>
      <c r="B422" s="340"/>
      <c r="D422" s="340"/>
      <c r="E422" s="340"/>
      <c r="R422" s="341"/>
      <c r="S422" s="341"/>
      <c r="T422" s="335"/>
    </row>
    <row r="423" spans="1:20" s="339" customFormat="1">
      <c r="A423" s="340"/>
      <c r="B423" s="340"/>
      <c r="D423" s="340"/>
      <c r="E423" s="340"/>
      <c r="R423" s="341"/>
      <c r="S423" s="341"/>
      <c r="T423" s="335"/>
    </row>
    <row r="424" spans="1:20" s="339" customFormat="1">
      <c r="A424" s="340"/>
      <c r="B424" s="340"/>
      <c r="D424" s="340"/>
      <c r="E424" s="340"/>
      <c r="R424" s="341"/>
      <c r="S424" s="341"/>
      <c r="T424" s="335"/>
    </row>
    <row r="425" spans="1:20" s="339" customFormat="1">
      <c r="A425" s="340"/>
      <c r="B425" s="340"/>
      <c r="D425" s="340"/>
      <c r="E425" s="340"/>
      <c r="R425" s="341"/>
      <c r="S425" s="341"/>
      <c r="T425" s="335"/>
    </row>
    <row r="426" spans="1:20" s="339" customFormat="1">
      <c r="A426" s="340"/>
      <c r="B426" s="340"/>
      <c r="D426" s="340"/>
      <c r="E426" s="340"/>
      <c r="R426" s="341"/>
      <c r="S426" s="341"/>
      <c r="T426" s="335"/>
    </row>
    <row r="427" spans="1:20" s="339" customFormat="1">
      <c r="A427" s="340"/>
      <c r="B427" s="340"/>
      <c r="D427" s="340"/>
      <c r="E427" s="340"/>
      <c r="R427" s="341"/>
      <c r="S427" s="341"/>
      <c r="T427" s="335"/>
    </row>
    <row r="428" spans="1:20" s="339" customFormat="1">
      <c r="A428" s="340"/>
      <c r="B428" s="340"/>
      <c r="D428" s="340"/>
      <c r="E428" s="340"/>
      <c r="R428" s="341"/>
      <c r="S428" s="341"/>
      <c r="T428" s="335"/>
    </row>
    <row r="429" spans="1:20" s="339" customFormat="1">
      <c r="A429" s="340"/>
      <c r="B429" s="340"/>
      <c r="D429" s="340"/>
      <c r="E429" s="340"/>
      <c r="R429" s="341"/>
      <c r="S429" s="341"/>
      <c r="T429" s="335"/>
    </row>
    <row r="430" spans="1:20" s="339" customFormat="1">
      <c r="A430" s="340"/>
      <c r="B430" s="340"/>
      <c r="D430" s="340"/>
      <c r="E430" s="340"/>
      <c r="R430" s="341"/>
      <c r="S430" s="341"/>
      <c r="T430" s="335"/>
    </row>
    <row r="431" spans="1:20" s="339" customFormat="1">
      <c r="A431" s="340"/>
      <c r="B431" s="340"/>
      <c r="D431" s="340"/>
      <c r="E431" s="340"/>
      <c r="R431" s="341"/>
      <c r="S431" s="341"/>
      <c r="T431" s="335"/>
    </row>
    <row r="432" spans="1:20" s="339" customFormat="1">
      <c r="A432" s="340"/>
      <c r="B432" s="340"/>
      <c r="D432" s="340"/>
      <c r="E432" s="340"/>
      <c r="R432" s="341"/>
      <c r="S432" s="341"/>
      <c r="T432" s="335"/>
    </row>
    <row r="433" spans="1:20" s="339" customFormat="1">
      <c r="A433" s="340"/>
      <c r="B433" s="340"/>
      <c r="D433" s="340"/>
      <c r="E433" s="340"/>
      <c r="R433" s="341"/>
      <c r="S433" s="341"/>
      <c r="T433" s="335"/>
    </row>
    <row r="434" spans="1:20" s="339" customFormat="1">
      <c r="A434" s="340"/>
      <c r="B434" s="340"/>
      <c r="D434" s="340"/>
      <c r="E434" s="340"/>
      <c r="R434" s="341"/>
      <c r="S434" s="341"/>
      <c r="T434" s="335"/>
    </row>
    <row r="435" spans="1:20" s="339" customFormat="1">
      <c r="A435" s="340"/>
      <c r="B435" s="340"/>
      <c r="D435" s="340"/>
      <c r="E435" s="340"/>
      <c r="R435" s="341"/>
      <c r="S435" s="341"/>
      <c r="T435" s="335"/>
    </row>
    <row r="436" spans="1:20" s="339" customFormat="1">
      <c r="A436" s="340"/>
      <c r="B436" s="340"/>
      <c r="D436" s="340"/>
      <c r="E436" s="340"/>
      <c r="R436" s="341"/>
      <c r="S436" s="341"/>
      <c r="T436" s="335"/>
    </row>
    <row r="437" spans="1:20" s="339" customFormat="1">
      <c r="A437" s="340"/>
      <c r="B437" s="340"/>
      <c r="D437" s="340"/>
      <c r="E437" s="340"/>
      <c r="R437" s="341"/>
      <c r="S437" s="341"/>
      <c r="T437" s="335"/>
    </row>
    <row r="438" spans="1:20" s="339" customFormat="1">
      <c r="A438" s="340"/>
      <c r="B438" s="340"/>
      <c r="D438" s="340"/>
      <c r="E438" s="340"/>
      <c r="R438" s="341"/>
      <c r="S438" s="341"/>
      <c r="T438" s="335"/>
    </row>
    <row r="439" spans="1:20" s="339" customFormat="1">
      <c r="A439" s="340"/>
      <c r="B439" s="340"/>
      <c r="D439" s="340"/>
      <c r="E439" s="340"/>
      <c r="R439" s="341"/>
      <c r="S439" s="341"/>
      <c r="T439" s="335"/>
    </row>
    <row r="440" spans="1:20" s="339" customFormat="1">
      <c r="A440" s="340"/>
      <c r="B440" s="340"/>
      <c r="D440" s="340"/>
      <c r="E440" s="340"/>
      <c r="R440" s="341"/>
      <c r="S440" s="341"/>
      <c r="T440" s="335"/>
    </row>
    <row r="441" spans="1:20" s="339" customFormat="1">
      <c r="A441" s="340"/>
      <c r="B441" s="340"/>
      <c r="D441" s="340"/>
      <c r="E441" s="340"/>
      <c r="R441" s="341"/>
      <c r="S441" s="341"/>
      <c r="T441" s="335"/>
    </row>
    <row r="442" spans="1:20" s="339" customFormat="1">
      <c r="A442" s="340"/>
      <c r="B442" s="340"/>
      <c r="D442" s="340"/>
      <c r="E442" s="340"/>
      <c r="R442" s="341"/>
      <c r="S442" s="341"/>
      <c r="T442" s="335"/>
    </row>
    <row r="443" spans="1:20" s="339" customFormat="1">
      <c r="A443" s="340"/>
      <c r="B443" s="340"/>
      <c r="D443" s="340"/>
      <c r="E443" s="340"/>
      <c r="R443" s="341"/>
      <c r="S443" s="341"/>
      <c r="T443" s="335"/>
    </row>
    <row r="444" spans="1:20" s="339" customFormat="1">
      <c r="A444" s="340"/>
      <c r="B444" s="340"/>
      <c r="D444" s="340"/>
      <c r="E444" s="340"/>
      <c r="R444" s="341"/>
      <c r="S444" s="341"/>
      <c r="T444" s="335"/>
    </row>
    <row r="445" spans="1:20" s="339" customFormat="1">
      <c r="A445" s="340"/>
      <c r="B445" s="340"/>
      <c r="D445" s="340"/>
      <c r="E445" s="340"/>
      <c r="R445" s="341"/>
      <c r="S445" s="341"/>
      <c r="T445" s="335"/>
    </row>
    <row r="446" spans="1:20" s="339" customFormat="1">
      <c r="A446" s="340"/>
      <c r="B446" s="340"/>
      <c r="D446" s="340"/>
      <c r="E446" s="340"/>
      <c r="R446" s="341"/>
      <c r="S446" s="341"/>
      <c r="T446" s="335"/>
    </row>
    <row r="447" spans="1:20" s="339" customFormat="1">
      <c r="A447" s="340"/>
      <c r="B447" s="340"/>
      <c r="D447" s="340"/>
      <c r="E447" s="340"/>
      <c r="R447" s="341"/>
      <c r="S447" s="341"/>
      <c r="T447" s="335"/>
    </row>
    <row r="448" spans="1:20" s="339" customFormat="1">
      <c r="A448" s="340"/>
      <c r="B448" s="340"/>
      <c r="D448" s="340"/>
      <c r="E448" s="340"/>
      <c r="R448" s="341"/>
      <c r="S448" s="341"/>
      <c r="T448" s="335"/>
    </row>
    <row r="449" spans="1:20" s="339" customFormat="1">
      <c r="A449" s="340"/>
      <c r="B449" s="340"/>
      <c r="D449" s="340"/>
      <c r="E449" s="340"/>
      <c r="R449" s="341"/>
      <c r="S449" s="341"/>
      <c r="T449" s="335"/>
    </row>
    <row r="450" spans="1:20" s="339" customFormat="1">
      <c r="A450" s="340"/>
      <c r="B450" s="340"/>
      <c r="D450" s="340"/>
      <c r="E450" s="340"/>
      <c r="R450" s="341"/>
      <c r="S450" s="341"/>
      <c r="T450" s="335"/>
    </row>
    <row r="451" spans="1:20" s="339" customFormat="1">
      <c r="A451" s="340"/>
      <c r="B451" s="340"/>
      <c r="D451" s="340"/>
      <c r="E451" s="340"/>
      <c r="R451" s="341"/>
      <c r="S451" s="341"/>
      <c r="T451" s="335"/>
    </row>
    <row r="452" spans="1:20" s="339" customFormat="1">
      <c r="A452" s="340"/>
      <c r="B452" s="340"/>
      <c r="D452" s="340"/>
      <c r="E452" s="340"/>
      <c r="R452" s="341"/>
      <c r="S452" s="341"/>
      <c r="T452" s="335"/>
    </row>
    <row r="453" spans="1:20" s="339" customFormat="1">
      <c r="A453" s="340"/>
      <c r="B453" s="340"/>
      <c r="D453" s="340"/>
      <c r="E453" s="340"/>
      <c r="R453" s="341"/>
      <c r="S453" s="341"/>
      <c r="T453" s="335"/>
    </row>
    <row r="454" spans="1:20" s="339" customFormat="1">
      <c r="A454" s="340"/>
      <c r="B454" s="340"/>
      <c r="D454" s="340"/>
      <c r="E454" s="340"/>
      <c r="R454" s="341"/>
      <c r="S454" s="341"/>
      <c r="T454" s="335"/>
    </row>
    <row r="455" spans="1:20" s="339" customFormat="1">
      <c r="A455" s="340"/>
      <c r="B455" s="340"/>
      <c r="D455" s="340"/>
      <c r="E455" s="340"/>
      <c r="R455" s="341"/>
      <c r="S455" s="341"/>
      <c r="T455" s="335"/>
    </row>
    <row r="456" spans="1:20" s="339" customFormat="1">
      <c r="A456" s="340"/>
      <c r="B456" s="340"/>
      <c r="D456" s="340"/>
      <c r="E456" s="340"/>
      <c r="R456" s="341"/>
      <c r="S456" s="341"/>
      <c r="T456" s="335"/>
    </row>
    <row r="457" spans="1:20" s="339" customFormat="1">
      <c r="A457" s="340"/>
      <c r="B457" s="340"/>
      <c r="D457" s="340"/>
      <c r="E457" s="340"/>
      <c r="R457" s="341"/>
      <c r="S457" s="341"/>
      <c r="T457" s="335"/>
    </row>
    <row r="458" spans="1:20" s="339" customFormat="1">
      <c r="A458" s="340"/>
      <c r="B458" s="340"/>
      <c r="D458" s="340"/>
      <c r="E458" s="340"/>
      <c r="R458" s="341"/>
      <c r="S458" s="341"/>
      <c r="T458" s="335"/>
    </row>
    <row r="459" spans="1:20" s="339" customFormat="1">
      <c r="A459" s="340"/>
      <c r="B459" s="340"/>
      <c r="D459" s="340"/>
      <c r="E459" s="340"/>
      <c r="R459" s="341"/>
      <c r="S459" s="341"/>
      <c r="T459" s="335"/>
    </row>
    <row r="460" spans="1:20" s="339" customFormat="1">
      <c r="A460" s="340"/>
      <c r="B460" s="340"/>
      <c r="D460" s="340"/>
      <c r="E460" s="340"/>
      <c r="R460" s="341"/>
      <c r="S460" s="341"/>
      <c r="T460" s="335"/>
    </row>
    <row r="461" spans="1:20" s="339" customFormat="1">
      <c r="A461" s="340"/>
      <c r="B461" s="340"/>
      <c r="D461" s="340"/>
      <c r="E461" s="340"/>
      <c r="R461" s="341"/>
      <c r="S461" s="341"/>
      <c r="T461" s="335"/>
    </row>
    <row r="462" spans="1:20" s="339" customFormat="1">
      <c r="A462" s="340"/>
      <c r="B462" s="340"/>
      <c r="D462" s="340"/>
      <c r="E462" s="340"/>
      <c r="R462" s="341"/>
      <c r="S462" s="341"/>
      <c r="T462" s="335"/>
    </row>
    <row r="463" spans="1:20" s="339" customFormat="1">
      <c r="A463" s="340"/>
      <c r="B463" s="340"/>
      <c r="D463" s="340"/>
      <c r="E463" s="340"/>
      <c r="R463" s="341"/>
      <c r="S463" s="341"/>
      <c r="T463" s="335"/>
    </row>
    <row r="464" spans="1:20" s="339" customFormat="1">
      <c r="A464" s="340"/>
      <c r="B464" s="340"/>
      <c r="D464" s="340"/>
      <c r="E464" s="340"/>
      <c r="R464" s="341"/>
      <c r="S464" s="341"/>
      <c r="T464" s="335"/>
    </row>
    <row r="465" spans="1:20" s="339" customFormat="1">
      <c r="A465" s="340"/>
      <c r="B465" s="340"/>
      <c r="D465" s="340"/>
      <c r="E465" s="340"/>
      <c r="R465" s="341"/>
      <c r="S465" s="341"/>
      <c r="T465" s="335"/>
    </row>
    <row r="466" spans="1:20" s="339" customFormat="1">
      <c r="A466" s="340"/>
      <c r="B466" s="340"/>
      <c r="D466" s="340"/>
      <c r="E466" s="340"/>
      <c r="R466" s="341"/>
      <c r="S466" s="341"/>
      <c r="T466" s="335"/>
    </row>
    <row r="467" spans="1:20" s="339" customFormat="1">
      <c r="A467" s="340"/>
      <c r="B467" s="340"/>
      <c r="D467" s="340"/>
      <c r="E467" s="340"/>
      <c r="R467" s="341"/>
      <c r="S467" s="341"/>
      <c r="T467" s="335"/>
    </row>
    <row r="468" spans="1:20" s="339" customFormat="1">
      <c r="A468" s="340"/>
      <c r="B468" s="340"/>
      <c r="D468" s="340"/>
      <c r="E468" s="340"/>
      <c r="R468" s="341"/>
      <c r="S468" s="341"/>
      <c r="T468" s="335"/>
    </row>
    <row r="469" spans="1:20" s="339" customFormat="1">
      <c r="A469" s="340"/>
      <c r="B469" s="340"/>
      <c r="D469" s="340"/>
      <c r="E469" s="340"/>
      <c r="R469" s="341"/>
      <c r="S469" s="341"/>
      <c r="T469" s="335"/>
    </row>
    <row r="470" spans="1:20" s="339" customFormat="1">
      <c r="A470" s="340"/>
      <c r="B470" s="340"/>
      <c r="D470" s="340"/>
      <c r="E470" s="340"/>
      <c r="R470" s="341"/>
      <c r="S470" s="341"/>
      <c r="T470" s="335"/>
    </row>
    <row r="471" spans="1:20" s="339" customFormat="1">
      <c r="A471" s="340"/>
      <c r="B471" s="340"/>
      <c r="D471" s="340"/>
      <c r="E471" s="340"/>
      <c r="R471" s="341"/>
      <c r="S471" s="341"/>
      <c r="T471" s="335"/>
    </row>
    <row r="472" spans="1:20" s="339" customFormat="1">
      <c r="A472" s="340"/>
      <c r="B472" s="340"/>
      <c r="D472" s="340"/>
      <c r="E472" s="340"/>
      <c r="R472" s="341"/>
      <c r="S472" s="341"/>
      <c r="T472" s="335"/>
    </row>
    <row r="473" spans="1:20" s="339" customFormat="1">
      <c r="A473" s="340"/>
      <c r="B473" s="340"/>
      <c r="D473" s="340"/>
      <c r="E473" s="340"/>
      <c r="R473" s="341"/>
      <c r="S473" s="341"/>
      <c r="T473" s="335"/>
    </row>
    <row r="474" spans="1:20" s="339" customFormat="1">
      <c r="A474" s="340"/>
      <c r="B474" s="340"/>
      <c r="D474" s="340"/>
      <c r="E474" s="340"/>
      <c r="R474" s="341"/>
      <c r="S474" s="341"/>
      <c r="T474" s="335"/>
    </row>
    <row r="475" spans="1:20" s="339" customFormat="1">
      <c r="A475" s="340"/>
      <c r="B475" s="340"/>
      <c r="D475" s="340"/>
      <c r="E475" s="340"/>
      <c r="R475" s="341"/>
      <c r="S475" s="341"/>
      <c r="T475" s="335"/>
    </row>
    <row r="476" spans="1:20" s="339" customFormat="1">
      <c r="A476" s="340"/>
      <c r="B476" s="340"/>
      <c r="D476" s="340"/>
      <c r="E476" s="340"/>
      <c r="R476" s="341"/>
      <c r="S476" s="341"/>
      <c r="T476" s="335"/>
    </row>
    <row r="477" spans="1:20" s="339" customFormat="1">
      <c r="A477" s="340"/>
      <c r="B477" s="340"/>
      <c r="D477" s="340"/>
      <c r="E477" s="340"/>
      <c r="R477" s="341"/>
      <c r="S477" s="341"/>
      <c r="T477" s="335"/>
    </row>
    <row r="478" spans="1:20" s="339" customFormat="1">
      <c r="A478" s="340"/>
      <c r="B478" s="340"/>
      <c r="D478" s="340"/>
      <c r="E478" s="340"/>
      <c r="R478" s="341"/>
      <c r="S478" s="341"/>
      <c r="T478" s="335"/>
    </row>
    <row r="479" spans="1:20" s="339" customFormat="1">
      <c r="A479" s="340"/>
      <c r="B479" s="340"/>
      <c r="D479" s="340"/>
      <c r="E479" s="340"/>
      <c r="R479" s="341"/>
      <c r="S479" s="341"/>
      <c r="T479" s="335"/>
    </row>
    <row r="480" spans="1:20" s="339" customFormat="1">
      <c r="A480" s="340"/>
      <c r="B480" s="340"/>
      <c r="D480" s="340"/>
      <c r="E480" s="340"/>
      <c r="R480" s="341"/>
      <c r="S480" s="341"/>
      <c r="T480" s="335"/>
    </row>
    <row r="481" spans="1:20" s="339" customFormat="1">
      <c r="A481" s="340"/>
      <c r="B481" s="340"/>
      <c r="D481" s="340"/>
      <c r="E481" s="340"/>
      <c r="R481" s="341"/>
      <c r="S481" s="341"/>
      <c r="T481" s="335"/>
    </row>
    <row r="482" spans="1:20" s="339" customFormat="1">
      <c r="A482" s="340"/>
      <c r="B482" s="340"/>
      <c r="D482" s="340"/>
      <c r="E482" s="340"/>
      <c r="R482" s="341"/>
      <c r="S482" s="341"/>
      <c r="T482" s="335"/>
    </row>
    <row r="483" spans="1:20" s="339" customFormat="1">
      <c r="A483" s="340"/>
      <c r="B483" s="340"/>
      <c r="D483" s="340"/>
      <c r="E483" s="340"/>
      <c r="R483" s="341"/>
      <c r="S483" s="341"/>
      <c r="T483" s="335"/>
    </row>
    <row r="484" spans="1:20" s="339" customFormat="1">
      <c r="A484" s="340"/>
      <c r="B484" s="340"/>
      <c r="D484" s="340"/>
      <c r="E484" s="340"/>
      <c r="R484" s="341"/>
      <c r="S484" s="341"/>
      <c r="T484" s="335"/>
    </row>
    <row r="485" spans="1:20" s="339" customFormat="1">
      <c r="A485" s="340"/>
      <c r="B485" s="340"/>
      <c r="D485" s="340"/>
      <c r="E485" s="340"/>
      <c r="R485" s="341"/>
      <c r="S485" s="341"/>
      <c r="T485" s="335"/>
    </row>
    <row r="486" spans="1:20" s="339" customFormat="1">
      <c r="A486" s="340"/>
      <c r="B486" s="340"/>
      <c r="D486" s="340"/>
      <c r="E486" s="340"/>
      <c r="R486" s="341"/>
      <c r="S486" s="341"/>
      <c r="T486" s="335"/>
    </row>
    <row r="487" spans="1:20" s="339" customFormat="1">
      <c r="A487" s="340"/>
      <c r="B487" s="340"/>
      <c r="D487" s="340"/>
      <c r="E487" s="340"/>
      <c r="R487" s="341"/>
      <c r="S487" s="341"/>
      <c r="T487" s="335"/>
    </row>
    <row r="488" spans="1:20" s="339" customFormat="1">
      <c r="A488" s="340"/>
      <c r="B488" s="340"/>
      <c r="D488" s="340"/>
      <c r="E488" s="340"/>
      <c r="R488" s="341"/>
      <c r="S488" s="341"/>
      <c r="T488" s="335"/>
    </row>
    <row r="489" spans="1:20" s="339" customFormat="1">
      <c r="A489" s="340"/>
      <c r="B489" s="340"/>
      <c r="D489" s="340"/>
      <c r="E489" s="340"/>
      <c r="R489" s="341"/>
      <c r="S489" s="341"/>
      <c r="T489" s="335"/>
    </row>
    <row r="490" spans="1:20" s="339" customFormat="1">
      <c r="A490" s="340"/>
      <c r="B490" s="340"/>
      <c r="D490" s="340"/>
      <c r="E490" s="340"/>
      <c r="R490" s="341"/>
      <c r="S490" s="341"/>
      <c r="T490" s="335"/>
    </row>
    <row r="491" spans="1:20" s="339" customFormat="1">
      <c r="A491" s="340"/>
      <c r="B491" s="340"/>
      <c r="D491" s="340"/>
      <c r="E491" s="340"/>
      <c r="R491" s="341"/>
      <c r="S491" s="341"/>
      <c r="T491" s="335"/>
    </row>
    <row r="492" spans="1:20" s="339" customFormat="1">
      <c r="A492" s="340"/>
      <c r="B492" s="340"/>
      <c r="D492" s="340"/>
      <c r="E492" s="340"/>
      <c r="R492" s="341"/>
      <c r="S492" s="341"/>
      <c r="T492" s="335"/>
    </row>
    <row r="493" spans="1:20" s="339" customFormat="1">
      <c r="A493" s="340"/>
      <c r="B493" s="340"/>
      <c r="D493" s="340"/>
      <c r="E493" s="340"/>
      <c r="R493" s="341"/>
      <c r="S493" s="341"/>
      <c r="T493" s="335"/>
    </row>
    <row r="494" spans="1:20" s="339" customFormat="1">
      <c r="A494" s="340"/>
      <c r="B494" s="340"/>
      <c r="D494" s="340"/>
      <c r="E494" s="340"/>
      <c r="R494" s="341"/>
      <c r="S494" s="341"/>
      <c r="T494" s="335"/>
    </row>
    <row r="495" spans="1:20" s="339" customFormat="1">
      <c r="A495" s="340"/>
      <c r="B495" s="340"/>
      <c r="D495" s="340"/>
      <c r="E495" s="340"/>
      <c r="R495" s="341"/>
      <c r="S495" s="341"/>
      <c r="T495" s="335"/>
    </row>
    <row r="496" spans="1:20" s="339" customFormat="1">
      <c r="A496" s="340"/>
      <c r="B496" s="340"/>
      <c r="D496" s="340"/>
      <c r="E496" s="340"/>
      <c r="R496" s="341"/>
      <c r="S496" s="341"/>
      <c r="T496" s="335"/>
    </row>
    <row r="497" spans="1:20" s="339" customFormat="1">
      <c r="A497" s="340"/>
      <c r="B497" s="340"/>
      <c r="D497" s="340"/>
      <c r="E497" s="340"/>
      <c r="R497" s="341"/>
      <c r="S497" s="341"/>
      <c r="T497" s="335"/>
    </row>
    <row r="498" spans="1:20" s="339" customFormat="1">
      <c r="A498" s="340"/>
      <c r="B498" s="340"/>
      <c r="D498" s="340"/>
      <c r="E498" s="340"/>
      <c r="R498" s="341"/>
      <c r="S498" s="341"/>
      <c r="T498" s="335"/>
    </row>
    <row r="499" spans="1:20" s="339" customFormat="1">
      <c r="A499" s="340"/>
      <c r="B499" s="340"/>
      <c r="D499" s="340"/>
      <c r="E499" s="340"/>
      <c r="R499" s="341"/>
      <c r="S499" s="341"/>
      <c r="T499" s="335"/>
    </row>
    <row r="500" spans="1:20" s="339" customFormat="1">
      <c r="A500" s="340"/>
      <c r="B500" s="340"/>
      <c r="D500" s="340"/>
      <c r="E500" s="340"/>
      <c r="R500" s="341"/>
      <c r="S500" s="341"/>
      <c r="T500" s="335"/>
    </row>
    <row r="501" spans="1:20" s="339" customFormat="1">
      <c r="A501" s="340"/>
      <c r="B501" s="340"/>
      <c r="D501" s="340"/>
      <c r="E501" s="340"/>
      <c r="R501" s="341"/>
      <c r="S501" s="341"/>
      <c r="T501" s="335"/>
    </row>
    <row r="502" spans="1:20" s="339" customFormat="1">
      <c r="A502" s="340"/>
      <c r="B502" s="340"/>
      <c r="D502" s="340"/>
      <c r="E502" s="340"/>
      <c r="R502" s="341"/>
      <c r="S502" s="341"/>
      <c r="T502" s="335"/>
    </row>
    <row r="503" spans="1:20" s="339" customFormat="1">
      <c r="A503" s="340"/>
      <c r="B503" s="340"/>
      <c r="D503" s="340"/>
      <c r="E503" s="340"/>
      <c r="R503" s="341"/>
      <c r="S503" s="341"/>
      <c r="T503" s="335"/>
    </row>
    <row r="504" spans="1:20" s="339" customFormat="1">
      <c r="A504" s="340"/>
      <c r="B504" s="340"/>
      <c r="D504" s="340"/>
      <c r="E504" s="340"/>
      <c r="R504" s="341"/>
      <c r="S504" s="341"/>
      <c r="T504" s="335"/>
    </row>
    <row r="505" spans="1:20" s="339" customFormat="1">
      <c r="A505" s="340"/>
      <c r="B505" s="340"/>
      <c r="D505" s="340"/>
      <c r="E505" s="340"/>
      <c r="R505" s="341"/>
      <c r="S505" s="341"/>
      <c r="T505" s="335"/>
    </row>
    <row r="506" spans="1:20" s="339" customFormat="1">
      <c r="A506" s="340"/>
      <c r="B506" s="340"/>
      <c r="D506" s="340"/>
      <c r="E506" s="340"/>
      <c r="R506" s="341"/>
      <c r="S506" s="341"/>
      <c r="T506" s="335"/>
    </row>
    <row r="507" spans="1:20" s="339" customFormat="1">
      <c r="A507" s="340"/>
      <c r="B507" s="340"/>
      <c r="D507" s="340"/>
      <c r="E507" s="340"/>
      <c r="R507" s="341"/>
      <c r="S507" s="341"/>
      <c r="T507" s="335"/>
    </row>
    <row r="508" spans="1:20" s="339" customFormat="1">
      <c r="A508" s="340"/>
      <c r="B508" s="340"/>
      <c r="D508" s="340"/>
      <c r="E508" s="340"/>
      <c r="R508" s="341"/>
      <c r="S508" s="341"/>
      <c r="T508" s="335"/>
    </row>
    <row r="509" spans="1:20">
      <c r="R509" s="341"/>
      <c r="S509" s="341"/>
      <c r="T509" s="335"/>
    </row>
    <row r="510" spans="1:20">
      <c r="R510" s="341"/>
      <c r="S510" s="341"/>
      <c r="T510" s="335"/>
    </row>
    <row r="511" spans="1:20">
      <c r="R511" s="341"/>
      <c r="S511" s="341"/>
      <c r="T511" s="335"/>
    </row>
    <row r="512" spans="1:20">
      <c r="R512" s="341"/>
      <c r="S512" s="341"/>
      <c r="T512" s="335"/>
    </row>
    <row r="513" spans="1:23">
      <c r="R513" s="341"/>
      <c r="S513" s="341"/>
      <c r="T513" s="335"/>
    </row>
    <row r="514" spans="1:23">
      <c r="R514" s="341"/>
      <c r="S514" s="341"/>
      <c r="T514" s="335"/>
    </row>
    <row r="515" spans="1:23">
      <c r="R515" s="341"/>
      <c r="S515" s="341"/>
      <c r="T515" s="335"/>
    </row>
    <row r="516" spans="1:23">
      <c r="R516" s="341"/>
      <c r="S516" s="341"/>
      <c r="T516" s="335"/>
    </row>
    <row r="517" spans="1:23">
      <c r="R517" s="341"/>
      <c r="S517" s="341"/>
      <c r="T517" s="335"/>
    </row>
    <row r="518" spans="1:23">
      <c r="R518" s="341"/>
      <c r="S518" s="341"/>
      <c r="T518" s="335"/>
    </row>
    <row r="519" spans="1:23">
      <c r="R519" s="341"/>
      <c r="S519" s="341"/>
      <c r="T519" s="335"/>
    </row>
    <row r="520" spans="1:23">
      <c r="R520" s="341"/>
      <c r="S520" s="341"/>
      <c r="T520" s="335"/>
    </row>
    <row r="521" spans="1:23">
      <c r="R521" s="341"/>
      <c r="S521" s="341"/>
      <c r="T521" s="335"/>
    </row>
    <row r="522" spans="1:23">
      <c r="R522" s="341">
        <f t="shared" ref="R522:W522" si="0">SUM(R11:R521)</f>
        <v>0</v>
      </c>
      <c r="S522" s="341">
        <f t="shared" si="0"/>
        <v>0</v>
      </c>
      <c r="T522" s="335">
        <f t="shared" si="0"/>
        <v>0</v>
      </c>
      <c r="U522" s="339">
        <f t="shared" si="0"/>
        <v>0</v>
      </c>
      <c r="V522" s="339">
        <f t="shared" si="0"/>
        <v>0</v>
      </c>
      <c r="W522" s="339">
        <f t="shared" si="0"/>
        <v>0</v>
      </c>
    </row>
    <row r="523" spans="1:23">
      <c r="R523" s="341"/>
      <c r="S523" s="341"/>
      <c r="T523" s="335"/>
    </row>
    <row r="524" spans="1:23">
      <c r="R524" s="341"/>
      <c r="S524" s="341"/>
      <c r="T524" s="335"/>
    </row>
    <row r="525" spans="1:23" s="339" customFormat="1">
      <c r="A525" s="340"/>
      <c r="B525" s="340"/>
      <c r="D525" s="340"/>
      <c r="E525" s="340"/>
      <c r="R525" s="341"/>
      <c r="S525" s="341"/>
      <c r="T525" s="335"/>
    </row>
    <row r="526" spans="1:23" s="339" customFormat="1">
      <c r="A526" s="340"/>
      <c r="B526" s="340"/>
      <c r="D526" s="340"/>
      <c r="E526" s="340"/>
      <c r="R526" s="341"/>
      <c r="S526" s="341"/>
      <c r="T526" s="335"/>
    </row>
    <row r="527" spans="1:23" s="339" customFormat="1">
      <c r="A527" s="340"/>
      <c r="B527" s="340"/>
      <c r="D527" s="340"/>
      <c r="E527" s="340"/>
      <c r="R527" s="341"/>
      <c r="S527" s="341"/>
      <c r="T527" s="335"/>
    </row>
    <row r="528" spans="1:23" s="339" customFormat="1">
      <c r="A528" s="340"/>
      <c r="B528" s="340"/>
      <c r="D528" s="340"/>
      <c r="E528" s="340"/>
      <c r="R528" s="341"/>
      <c r="S528" s="341"/>
      <c r="T528" s="335"/>
    </row>
    <row r="529" spans="1:20" s="339" customFormat="1">
      <c r="A529" s="340"/>
      <c r="B529" s="340"/>
      <c r="D529" s="340"/>
      <c r="E529" s="340"/>
      <c r="R529" s="341"/>
      <c r="S529" s="341"/>
      <c r="T529" s="335"/>
    </row>
    <row r="530" spans="1:20" s="339" customFormat="1">
      <c r="A530" s="340"/>
      <c r="B530" s="340"/>
      <c r="D530" s="340"/>
      <c r="E530" s="340"/>
      <c r="R530" s="341"/>
      <c r="S530" s="341"/>
      <c r="T530" s="335"/>
    </row>
    <row r="531" spans="1:20" s="339" customFormat="1">
      <c r="A531" s="340"/>
      <c r="B531" s="340"/>
      <c r="D531" s="340"/>
      <c r="E531" s="340"/>
      <c r="R531" s="341"/>
      <c r="S531" s="341"/>
      <c r="T531" s="335"/>
    </row>
    <row r="532" spans="1:20" s="339" customFormat="1">
      <c r="A532" s="340"/>
      <c r="B532" s="340"/>
      <c r="D532" s="340"/>
      <c r="E532" s="340"/>
      <c r="R532" s="341"/>
      <c r="S532" s="341"/>
      <c r="T532" s="335"/>
    </row>
    <row r="533" spans="1:20" s="339" customFormat="1">
      <c r="A533" s="340"/>
      <c r="B533" s="340"/>
      <c r="D533" s="340"/>
      <c r="E533" s="340"/>
      <c r="R533" s="341"/>
      <c r="S533" s="341"/>
      <c r="T533" s="335"/>
    </row>
    <row r="534" spans="1:20" s="339" customFormat="1">
      <c r="A534" s="340"/>
      <c r="B534" s="340"/>
      <c r="D534" s="340"/>
      <c r="E534" s="340"/>
      <c r="R534" s="341"/>
      <c r="S534" s="341"/>
      <c r="T534" s="335"/>
    </row>
    <row r="535" spans="1:20" s="339" customFormat="1">
      <c r="A535" s="340"/>
      <c r="B535" s="340"/>
      <c r="D535" s="340"/>
      <c r="E535" s="340"/>
      <c r="R535" s="341"/>
      <c r="S535" s="341"/>
      <c r="T535" s="335"/>
    </row>
    <row r="536" spans="1:20" s="339" customFormat="1">
      <c r="A536" s="340"/>
      <c r="B536" s="340"/>
      <c r="D536" s="340"/>
      <c r="E536" s="340"/>
      <c r="R536" s="341"/>
      <c r="S536" s="341"/>
      <c r="T536" s="335"/>
    </row>
    <row r="537" spans="1:20" s="339" customFormat="1">
      <c r="A537" s="340"/>
      <c r="B537" s="340"/>
      <c r="D537" s="340"/>
      <c r="E537" s="340"/>
      <c r="R537" s="341"/>
      <c r="S537" s="341"/>
      <c r="T537" s="335"/>
    </row>
    <row r="538" spans="1:20" s="339" customFormat="1">
      <c r="A538" s="340"/>
      <c r="B538" s="340"/>
      <c r="D538" s="340"/>
      <c r="E538" s="340"/>
      <c r="R538" s="341"/>
      <c r="S538" s="341"/>
      <c r="T538" s="335"/>
    </row>
    <row r="539" spans="1:20" s="339" customFormat="1">
      <c r="A539" s="340"/>
      <c r="B539" s="340"/>
      <c r="D539" s="340"/>
      <c r="E539" s="340"/>
      <c r="R539" s="341"/>
      <c r="S539" s="341"/>
      <c r="T539" s="335"/>
    </row>
    <row r="540" spans="1:20" s="339" customFormat="1">
      <c r="A540" s="340"/>
      <c r="B540" s="340"/>
      <c r="D540" s="340"/>
      <c r="E540" s="340"/>
      <c r="R540" s="341"/>
      <c r="S540" s="341"/>
      <c r="T540" s="335"/>
    </row>
    <row r="541" spans="1:20" s="339" customFormat="1">
      <c r="A541" s="340"/>
      <c r="B541" s="340"/>
      <c r="D541" s="340"/>
      <c r="E541" s="340"/>
      <c r="R541" s="341"/>
      <c r="S541" s="341"/>
      <c r="T541" s="335"/>
    </row>
    <row r="542" spans="1:20" s="339" customFormat="1">
      <c r="A542" s="340"/>
      <c r="B542" s="340"/>
      <c r="D542" s="340"/>
      <c r="E542" s="340"/>
      <c r="R542" s="341"/>
      <c r="S542" s="341"/>
      <c r="T542" s="335"/>
    </row>
    <row r="543" spans="1:20" s="339" customFormat="1">
      <c r="A543" s="340"/>
      <c r="B543" s="340"/>
      <c r="D543" s="340"/>
      <c r="E543" s="340"/>
      <c r="R543" s="341"/>
      <c r="S543" s="341"/>
      <c r="T543" s="335"/>
    </row>
    <row r="544" spans="1:20" s="339" customFormat="1">
      <c r="A544" s="340"/>
      <c r="B544" s="340"/>
      <c r="D544" s="340"/>
      <c r="E544" s="340"/>
      <c r="R544" s="341"/>
      <c r="S544" s="341"/>
      <c r="T544" s="335"/>
    </row>
    <row r="545" spans="1:20" s="339" customFormat="1">
      <c r="A545" s="340"/>
      <c r="B545" s="340"/>
      <c r="D545" s="340"/>
      <c r="E545" s="340"/>
      <c r="R545" s="341"/>
      <c r="S545" s="341"/>
      <c r="T545" s="335"/>
    </row>
    <row r="546" spans="1:20" s="339" customFormat="1">
      <c r="A546" s="340"/>
      <c r="B546" s="340"/>
      <c r="D546" s="340"/>
      <c r="E546" s="340"/>
      <c r="R546" s="341"/>
      <c r="S546" s="341"/>
      <c r="T546" s="335"/>
    </row>
    <row r="547" spans="1:20" s="339" customFormat="1">
      <c r="A547" s="340"/>
      <c r="B547" s="340"/>
      <c r="D547" s="340"/>
      <c r="E547" s="340"/>
      <c r="R547" s="341"/>
      <c r="S547" s="341"/>
      <c r="T547" s="335"/>
    </row>
    <row r="548" spans="1:20" s="339" customFormat="1">
      <c r="A548" s="340"/>
      <c r="B548" s="340"/>
      <c r="D548" s="340"/>
      <c r="E548" s="340"/>
      <c r="R548" s="341"/>
      <c r="S548" s="341"/>
      <c r="T548" s="335"/>
    </row>
    <row r="549" spans="1:20" s="339" customFormat="1">
      <c r="A549" s="340"/>
      <c r="B549" s="340"/>
      <c r="D549" s="340"/>
      <c r="E549" s="340"/>
      <c r="R549" s="341"/>
      <c r="S549" s="341"/>
      <c r="T549" s="335"/>
    </row>
    <row r="550" spans="1:20" s="339" customFormat="1">
      <c r="A550" s="340"/>
      <c r="B550" s="340"/>
      <c r="D550" s="340"/>
      <c r="E550" s="340"/>
      <c r="R550" s="341"/>
      <c r="S550" s="341"/>
      <c r="T550" s="335"/>
    </row>
    <row r="551" spans="1:20" s="339" customFormat="1">
      <c r="A551" s="340"/>
      <c r="B551" s="340"/>
      <c r="D551" s="340"/>
      <c r="E551" s="340"/>
      <c r="R551" s="341"/>
      <c r="S551" s="341"/>
      <c r="T551" s="335"/>
    </row>
    <row r="552" spans="1:20" s="339" customFormat="1">
      <c r="A552" s="340"/>
      <c r="B552" s="340"/>
      <c r="D552" s="340"/>
      <c r="E552" s="340"/>
      <c r="R552" s="341"/>
      <c r="S552" s="341"/>
      <c r="T552" s="335"/>
    </row>
    <row r="553" spans="1:20" s="339" customFormat="1">
      <c r="A553" s="340"/>
      <c r="B553" s="340"/>
      <c r="D553" s="340"/>
      <c r="E553" s="340"/>
      <c r="R553" s="341"/>
      <c r="S553" s="341"/>
      <c r="T553" s="335"/>
    </row>
    <row r="554" spans="1:20" s="339" customFormat="1">
      <c r="A554" s="340"/>
      <c r="B554" s="340"/>
      <c r="D554" s="340"/>
      <c r="E554" s="340"/>
      <c r="R554" s="341"/>
      <c r="S554" s="341"/>
      <c r="T554" s="335"/>
    </row>
    <row r="555" spans="1:20" s="339" customFormat="1">
      <c r="A555" s="340"/>
      <c r="B555" s="340"/>
      <c r="D555" s="340"/>
      <c r="E555" s="340"/>
      <c r="R555" s="341"/>
      <c r="S555" s="341"/>
      <c r="T555" s="335"/>
    </row>
    <row r="556" spans="1:20" s="339" customFormat="1">
      <c r="A556" s="340"/>
      <c r="B556" s="340"/>
      <c r="D556" s="340"/>
      <c r="E556" s="340"/>
      <c r="R556" s="341"/>
      <c r="S556" s="341"/>
      <c r="T556" s="335"/>
    </row>
    <row r="557" spans="1:20" s="339" customFormat="1">
      <c r="A557" s="340"/>
      <c r="B557" s="340"/>
      <c r="D557" s="340"/>
      <c r="E557" s="340"/>
      <c r="R557" s="341"/>
      <c r="S557" s="341"/>
      <c r="T557" s="335"/>
    </row>
    <row r="558" spans="1:20" s="339" customFormat="1">
      <c r="A558" s="340"/>
      <c r="B558" s="340"/>
      <c r="D558" s="340"/>
      <c r="E558" s="340"/>
      <c r="R558" s="341"/>
      <c r="S558" s="341"/>
      <c r="T558" s="335"/>
    </row>
    <row r="559" spans="1:20" s="339" customFormat="1">
      <c r="A559" s="340"/>
      <c r="B559" s="340"/>
      <c r="D559" s="340"/>
      <c r="E559" s="340"/>
      <c r="R559" s="341"/>
      <c r="S559" s="341"/>
      <c r="T559" s="335"/>
    </row>
    <row r="560" spans="1:20" s="339" customFormat="1">
      <c r="A560" s="340"/>
      <c r="B560" s="340"/>
      <c r="D560" s="340"/>
      <c r="E560" s="340"/>
      <c r="R560" s="341"/>
      <c r="S560" s="341"/>
      <c r="T560" s="335"/>
    </row>
    <row r="561" spans="1:20" s="339" customFormat="1">
      <c r="A561" s="340"/>
      <c r="B561" s="340"/>
      <c r="D561" s="340"/>
      <c r="E561" s="340"/>
      <c r="R561" s="341"/>
      <c r="S561" s="341"/>
      <c r="T561" s="335"/>
    </row>
    <row r="562" spans="1:20" s="339" customFormat="1">
      <c r="A562" s="340"/>
      <c r="B562" s="340"/>
      <c r="D562" s="340"/>
      <c r="E562" s="340"/>
      <c r="R562" s="341"/>
      <c r="S562" s="341"/>
      <c r="T562" s="335"/>
    </row>
    <row r="563" spans="1:20" s="339" customFormat="1">
      <c r="A563" s="340"/>
      <c r="B563" s="340"/>
      <c r="D563" s="340"/>
      <c r="E563" s="340"/>
      <c r="R563" s="341"/>
      <c r="S563" s="341"/>
      <c r="T563" s="335"/>
    </row>
    <row r="564" spans="1:20" s="339" customFormat="1">
      <c r="A564" s="340"/>
      <c r="B564" s="340"/>
      <c r="D564" s="340"/>
      <c r="E564" s="340"/>
      <c r="R564" s="341"/>
      <c r="S564" s="341"/>
      <c r="T564" s="335"/>
    </row>
    <row r="565" spans="1:20" s="339" customFormat="1">
      <c r="A565" s="340"/>
      <c r="B565" s="340"/>
      <c r="D565" s="340"/>
      <c r="E565" s="340"/>
      <c r="R565" s="341"/>
      <c r="S565" s="341"/>
      <c r="T565" s="335"/>
    </row>
    <row r="566" spans="1:20" s="339" customFormat="1">
      <c r="A566" s="340"/>
      <c r="B566" s="340"/>
      <c r="D566" s="340"/>
      <c r="E566" s="340"/>
      <c r="R566" s="341"/>
      <c r="S566" s="341"/>
      <c r="T566" s="335"/>
    </row>
    <row r="567" spans="1:20" s="339" customFormat="1">
      <c r="A567" s="340"/>
      <c r="B567" s="340"/>
      <c r="D567" s="340"/>
      <c r="E567" s="340"/>
      <c r="R567" s="341"/>
      <c r="S567" s="341"/>
      <c r="T567" s="335"/>
    </row>
    <row r="568" spans="1:20" s="339" customFormat="1">
      <c r="A568" s="340"/>
      <c r="B568" s="340"/>
      <c r="D568" s="340"/>
      <c r="E568" s="340"/>
      <c r="R568" s="341"/>
      <c r="S568" s="341"/>
      <c r="T568" s="335"/>
    </row>
    <row r="569" spans="1:20" s="339" customFormat="1">
      <c r="A569" s="340"/>
      <c r="B569" s="340"/>
      <c r="D569" s="340"/>
      <c r="E569" s="340"/>
      <c r="R569" s="341"/>
      <c r="S569" s="341"/>
      <c r="T569" s="335"/>
    </row>
    <row r="570" spans="1:20" s="339" customFormat="1">
      <c r="A570" s="340"/>
      <c r="B570" s="340"/>
      <c r="D570" s="340"/>
      <c r="E570" s="340"/>
      <c r="R570" s="341"/>
      <c r="S570" s="341"/>
      <c r="T570" s="335"/>
    </row>
    <row r="571" spans="1:20" s="339" customFormat="1">
      <c r="A571" s="340"/>
      <c r="B571" s="340"/>
      <c r="D571" s="340"/>
      <c r="E571" s="340"/>
      <c r="R571" s="341"/>
      <c r="S571" s="341"/>
      <c r="T571" s="335"/>
    </row>
    <row r="572" spans="1:20" s="339" customFormat="1">
      <c r="A572" s="340"/>
      <c r="B572" s="340"/>
      <c r="D572" s="340"/>
      <c r="E572" s="340"/>
      <c r="R572" s="341"/>
      <c r="S572" s="341"/>
      <c r="T572" s="335"/>
    </row>
    <row r="573" spans="1:20" s="339" customFormat="1">
      <c r="A573" s="340"/>
      <c r="B573" s="340"/>
      <c r="D573" s="340"/>
      <c r="E573" s="340"/>
      <c r="R573" s="341"/>
      <c r="S573" s="341"/>
      <c r="T573" s="335"/>
    </row>
    <row r="574" spans="1:20" s="339" customFormat="1">
      <c r="A574" s="340"/>
      <c r="B574" s="340"/>
      <c r="D574" s="340"/>
      <c r="E574" s="340"/>
      <c r="R574" s="341"/>
      <c r="S574" s="341"/>
      <c r="T574" s="335"/>
    </row>
    <row r="575" spans="1:20" s="339" customFormat="1">
      <c r="A575" s="340"/>
      <c r="B575" s="340"/>
      <c r="D575" s="340"/>
      <c r="E575" s="340"/>
      <c r="R575" s="341"/>
      <c r="S575" s="341"/>
      <c r="T575" s="335"/>
    </row>
    <row r="576" spans="1:20" s="339" customFormat="1">
      <c r="A576" s="340"/>
      <c r="B576" s="340"/>
      <c r="D576" s="340"/>
      <c r="E576" s="340"/>
      <c r="R576" s="341"/>
      <c r="S576" s="341"/>
      <c r="T576" s="335"/>
    </row>
    <row r="577" spans="1:20" s="339" customFormat="1">
      <c r="A577" s="340"/>
      <c r="B577" s="340"/>
      <c r="D577" s="340"/>
      <c r="E577" s="340"/>
      <c r="R577" s="341"/>
      <c r="S577" s="341"/>
      <c r="T577" s="335"/>
    </row>
    <row r="578" spans="1:20" s="339" customFormat="1">
      <c r="A578" s="340"/>
      <c r="B578" s="340"/>
      <c r="D578" s="340"/>
      <c r="E578" s="340"/>
      <c r="R578" s="341"/>
      <c r="S578" s="341"/>
      <c r="T578" s="335"/>
    </row>
    <row r="579" spans="1:20" s="339" customFormat="1">
      <c r="A579" s="340"/>
      <c r="B579" s="340"/>
      <c r="D579" s="340"/>
      <c r="E579" s="340"/>
      <c r="R579" s="341"/>
      <c r="S579" s="341"/>
      <c r="T579" s="335"/>
    </row>
    <row r="580" spans="1:20" s="339" customFormat="1">
      <c r="A580" s="340"/>
      <c r="B580" s="340"/>
      <c r="D580" s="340"/>
      <c r="E580" s="340"/>
      <c r="R580" s="341"/>
      <c r="S580" s="341"/>
      <c r="T580" s="335"/>
    </row>
    <row r="581" spans="1:20" s="339" customFormat="1">
      <c r="A581" s="340"/>
      <c r="B581" s="340"/>
      <c r="D581" s="340"/>
      <c r="E581" s="340"/>
      <c r="R581" s="341"/>
      <c r="S581" s="341"/>
      <c r="T581" s="335"/>
    </row>
    <row r="582" spans="1:20" s="339" customFormat="1">
      <c r="A582" s="340"/>
      <c r="B582" s="340"/>
      <c r="D582" s="340"/>
      <c r="E582" s="340"/>
      <c r="R582" s="341"/>
      <c r="S582" s="341"/>
      <c r="T582" s="335"/>
    </row>
    <row r="583" spans="1:20" s="339" customFormat="1">
      <c r="A583" s="340"/>
      <c r="B583" s="340"/>
      <c r="D583" s="340"/>
      <c r="E583" s="340"/>
      <c r="R583" s="341"/>
      <c r="S583" s="341"/>
      <c r="T583" s="335"/>
    </row>
    <row r="584" spans="1:20" s="339" customFormat="1">
      <c r="A584" s="340"/>
      <c r="B584" s="340"/>
      <c r="D584" s="340"/>
      <c r="E584" s="340"/>
      <c r="R584" s="341"/>
      <c r="S584" s="341"/>
      <c r="T584" s="335"/>
    </row>
    <row r="585" spans="1:20" s="339" customFormat="1">
      <c r="A585" s="340"/>
      <c r="B585" s="340"/>
      <c r="D585" s="340"/>
      <c r="E585" s="340"/>
      <c r="R585" s="341"/>
      <c r="S585" s="341"/>
      <c r="T585" s="335"/>
    </row>
    <row r="586" spans="1:20" s="339" customFormat="1">
      <c r="A586" s="340"/>
      <c r="B586" s="340"/>
      <c r="D586" s="340"/>
      <c r="E586" s="340"/>
      <c r="R586" s="341"/>
      <c r="S586" s="341"/>
      <c r="T586" s="335"/>
    </row>
    <row r="587" spans="1:20" s="339" customFormat="1">
      <c r="A587" s="340"/>
      <c r="B587" s="340"/>
      <c r="D587" s="340"/>
      <c r="E587" s="340"/>
      <c r="R587" s="341"/>
      <c r="S587" s="341"/>
      <c r="T587" s="335"/>
    </row>
    <row r="588" spans="1:20" s="339" customFormat="1">
      <c r="A588" s="340"/>
      <c r="B588" s="340"/>
      <c r="D588" s="340"/>
      <c r="E588" s="340"/>
      <c r="R588" s="341"/>
      <c r="S588" s="341"/>
      <c r="T588" s="335"/>
    </row>
    <row r="589" spans="1:20" s="339" customFormat="1">
      <c r="A589" s="340"/>
      <c r="B589" s="340"/>
      <c r="D589" s="340"/>
      <c r="E589" s="340"/>
      <c r="R589" s="341"/>
      <c r="S589" s="341"/>
      <c r="T589" s="335"/>
    </row>
    <row r="590" spans="1:20" s="339" customFormat="1">
      <c r="A590" s="340"/>
      <c r="B590" s="340"/>
      <c r="D590" s="340"/>
      <c r="E590" s="340"/>
      <c r="R590" s="341"/>
      <c r="S590" s="341"/>
      <c r="T590" s="335"/>
    </row>
    <row r="591" spans="1:20" s="339" customFormat="1">
      <c r="A591" s="340"/>
      <c r="B591" s="340"/>
      <c r="D591" s="340"/>
      <c r="E591" s="340"/>
      <c r="R591" s="341"/>
      <c r="S591" s="341"/>
      <c r="T591" s="335"/>
    </row>
    <row r="592" spans="1:20" s="339" customFormat="1">
      <c r="A592" s="340"/>
      <c r="B592" s="340"/>
      <c r="D592" s="340"/>
      <c r="E592" s="340"/>
      <c r="R592" s="341"/>
      <c r="S592" s="341"/>
      <c r="T592" s="335"/>
    </row>
    <row r="593" spans="1:20" s="339" customFormat="1">
      <c r="A593" s="340"/>
      <c r="B593" s="340"/>
      <c r="D593" s="340"/>
      <c r="E593" s="340"/>
      <c r="R593" s="341"/>
      <c r="S593" s="341"/>
      <c r="T593" s="335"/>
    </row>
    <row r="594" spans="1:20" s="339" customFormat="1">
      <c r="A594" s="340"/>
      <c r="B594" s="340"/>
      <c r="D594" s="340"/>
      <c r="E594" s="340"/>
      <c r="R594" s="341"/>
      <c r="S594" s="341"/>
      <c r="T594" s="335"/>
    </row>
    <row r="595" spans="1:20" s="339" customFormat="1">
      <c r="A595" s="340"/>
      <c r="B595" s="340"/>
      <c r="D595" s="340"/>
      <c r="E595" s="340"/>
      <c r="R595" s="341"/>
      <c r="S595" s="341"/>
      <c r="T595" s="335"/>
    </row>
    <row r="596" spans="1:20" s="339" customFormat="1">
      <c r="A596" s="340"/>
      <c r="B596" s="340"/>
      <c r="D596" s="340"/>
      <c r="E596" s="340"/>
      <c r="R596" s="341"/>
      <c r="S596" s="341"/>
      <c r="T596" s="335"/>
    </row>
    <row r="597" spans="1:20" s="339" customFormat="1">
      <c r="A597" s="340"/>
      <c r="B597" s="340"/>
      <c r="D597" s="340"/>
      <c r="E597" s="340"/>
      <c r="R597" s="341"/>
      <c r="S597" s="341"/>
      <c r="T597" s="335"/>
    </row>
    <row r="598" spans="1:20" s="339" customFormat="1">
      <c r="A598" s="340"/>
      <c r="B598" s="340"/>
      <c r="D598" s="340"/>
      <c r="E598" s="340"/>
      <c r="R598" s="341"/>
      <c r="S598" s="341"/>
      <c r="T598" s="335"/>
    </row>
    <row r="599" spans="1:20" s="339" customFormat="1">
      <c r="A599" s="340"/>
      <c r="B599" s="340"/>
      <c r="D599" s="340"/>
      <c r="E599" s="340"/>
      <c r="R599" s="341"/>
      <c r="S599" s="341"/>
      <c r="T599" s="335"/>
    </row>
    <row r="600" spans="1:20" s="339" customFormat="1">
      <c r="A600" s="340"/>
      <c r="B600" s="340"/>
      <c r="D600" s="340"/>
      <c r="E600" s="340"/>
      <c r="R600" s="341"/>
      <c r="S600" s="341"/>
      <c r="T600" s="335"/>
    </row>
    <row r="601" spans="1:20" s="339" customFormat="1">
      <c r="A601" s="340"/>
      <c r="B601" s="340"/>
      <c r="D601" s="340"/>
      <c r="E601" s="340"/>
      <c r="R601" s="341"/>
      <c r="S601" s="341"/>
      <c r="T601" s="335"/>
    </row>
    <row r="602" spans="1:20" s="339" customFormat="1">
      <c r="A602" s="340"/>
      <c r="B602" s="340"/>
      <c r="D602" s="340"/>
      <c r="E602" s="340"/>
      <c r="R602" s="341"/>
      <c r="S602" s="341"/>
      <c r="T602" s="335"/>
    </row>
    <row r="603" spans="1:20" s="339" customFormat="1">
      <c r="A603" s="340"/>
      <c r="B603" s="340"/>
      <c r="D603" s="340"/>
      <c r="E603" s="340"/>
      <c r="R603" s="341"/>
      <c r="S603" s="341"/>
      <c r="T603" s="335"/>
    </row>
    <row r="604" spans="1:20" s="339" customFormat="1">
      <c r="A604" s="340"/>
      <c r="B604" s="340"/>
      <c r="D604" s="340"/>
      <c r="E604" s="340"/>
      <c r="R604" s="341"/>
      <c r="S604" s="341"/>
      <c r="T604" s="335"/>
    </row>
    <row r="605" spans="1:20" s="339" customFormat="1">
      <c r="A605" s="340"/>
      <c r="B605" s="340"/>
      <c r="D605" s="340"/>
      <c r="E605" s="340"/>
      <c r="R605" s="341"/>
      <c r="S605" s="341"/>
      <c r="T605" s="335"/>
    </row>
    <row r="606" spans="1:20" s="339" customFormat="1">
      <c r="A606" s="340"/>
      <c r="B606" s="340"/>
      <c r="D606" s="340"/>
      <c r="E606" s="340"/>
      <c r="R606" s="341"/>
      <c r="S606" s="341"/>
      <c r="T606" s="335"/>
    </row>
    <row r="607" spans="1:20" s="339" customFormat="1">
      <c r="A607" s="340"/>
      <c r="B607" s="340"/>
      <c r="D607" s="340"/>
      <c r="E607" s="340"/>
      <c r="R607" s="341"/>
      <c r="S607" s="341"/>
      <c r="T607" s="335"/>
    </row>
    <row r="608" spans="1:20" s="339" customFormat="1">
      <c r="A608" s="340"/>
      <c r="B608" s="340"/>
      <c r="D608" s="340"/>
      <c r="E608" s="340"/>
      <c r="R608" s="341"/>
      <c r="S608" s="341"/>
      <c r="T608" s="335"/>
    </row>
    <row r="609" spans="1:20" s="339" customFormat="1">
      <c r="A609" s="340"/>
      <c r="B609" s="340"/>
      <c r="D609" s="340"/>
      <c r="E609" s="340"/>
      <c r="R609" s="341"/>
      <c r="S609" s="341"/>
      <c r="T609" s="335"/>
    </row>
    <row r="610" spans="1:20" s="339" customFormat="1">
      <c r="A610" s="340"/>
      <c r="B610" s="340"/>
      <c r="D610" s="340"/>
      <c r="E610" s="340"/>
      <c r="R610" s="341"/>
      <c r="S610" s="341"/>
      <c r="T610" s="335"/>
    </row>
    <row r="611" spans="1:20" s="339" customFormat="1">
      <c r="A611" s="340"/>
      <c r="B611" s="340"/>
      <c r="D611" s="340"/>
      <c r="E611" s="340"/>
      <c r="R611" s="341"/>
      <c r="S611" s="341"/>
      <c r="T611" s="335"/>
    </row>
    <row r="612" spans="1:20" s="339" customFormat="1">
      <c r="A612" s="340"/>
      <c r="B612" s="340"/>
      <c r="D612" s="340"/>
      <c r="E612" s="340"/>
      <c r="R612" s="341"/>
      <c r="S612" s="341"/>
      <c r="T612" s="335"/>
    </row>
    <row r="613" spans="1:20" s="339" customFormat="1">
      <c r="A613" s="340"/>
      <c r="B613" s="340"/>
      <c r="D613" s="340"/>
      <c r="E613" s="340"/>
      <c r="R613" s="341"/>
      <c r="S613" s="341"/>
      <c r="T613" s="335"/>
    </row>
    <row r="614" spans="1:20" s="339" customFormat="1">
      <c r="A614" s="340"/>
      <c r="B614" s="340"/>
      <c r="D614" s="340"/>
      <c r="E614" s="340"/>
      <c r="R614" s="341"/>
      <c r="S614" s="341"/>
      <c r="T614" s="335"/>
    </row>
    <row r="615" spans="1:20" s="339" customFormat="1">
      <c r="A615" s="340"/>
      <c r="B615" s="340"/>
      <c r="D615" s="340"/>
      <c r="E615" s="340"/>
      <c r="R615" s="341"/>
      <c r="S615" s="341"/>
      <c r="T615" s="335"/>
    </row>
    <row r="616" spans="1:20" s="339" customFormat="1">
      <c r="A616" s="340"/>
      <c r="B616" s="340"/>
      <c r="D616" s="340"/>
      <c r="E616" s="340"/>
      <c r="R616" s="341"/>
      <c r="S616" s="341"/>
      <c r="T616" s="335"/>
    </row>
    <row r="617" spans="1:20" s="339" customFormat="1">
      <c r="A617" s="340"/>
      <c r="B617" s="340"/>
      <c r="D617" s="340"/>
      <c r="E617" s="340"/>
      <c r="R617" s="341"/>
      <c r="S617" s="341"/>
      <c r="T617" s="335"/>
    </row>
    <row r="618" spans="1:20" s="339" customFormat="1">
      <c r="A618" s="340"/>
      <c r="B618" s="340"/>
      <c r="D618" s="340"/>
      <c r="E618" s="340"/>
      <c r="R618" s="341"/>
      <c r="S618" s="341"/>
      <c r="T618" s="335"/>
    </row>
    <row r="619" spans="1:20" s="339" customFormat="1">
      <c r="A619" s="340"/>
      <c r="B619" s="340"/>
      <c r="D619" s="340"/>
      <c r="E619" s="340"/>
      <c r="R619" s="341"/>
      <c r="S619" s="341"/>
      <c r="T619" s="335"/>
    </row>
    <row r="620" spans="1:20" s="339" customFormat="1">
      <c r="A620" s="340"/>
      <c r="B620" s="340"/>
      <c r="D620" s="340"/>
      <c r="E620" s="340"/>
      <c r="R620" s="341"/>
      <c r="S620" s="341"/>
      <c r="T620" s="335"/>
    </row>
    <row r="621" spans="1:20" s="339" customFormat="1">
      <c r="A621" s="340"/>
      <c r="B621" s="340"/>
      <c r="D621" s="340"/>
      <c r="E621" s="340"/>
      <c r="R621" s="341"/>
      <c r="S621" s="341"/>
      <c r="T621" s="335"/>
    </row>
    <row r="622" spans="1:20" s="339" customFormat="1">
      <c r="A622" s="340"/>
      <c r="B622" s="340"/>
      <c r="D622" s="340"/>
      <c r="E622" s="340"/>
      <c r="R622" s="341"/>
      <c r="S622" s="341"/>
      <c r="T622" s="335"/>
    </row>
    <row r="623" spans="1:20" s="339" customFormat="1">
      <c r="A623" s="340"/>
      <c r="B623" s="340"/>
      <c r="D623" s="340"/>
      <c r="E623" s="340"/>
      <c r="R623" s="341"/>
      <c r="S623" s="341"/>
      <c r="T623" s="335"/>
    </row>
    <row r="624" spans="1:20" s="339" customFormat="1">
      <c r="A624" s="340"/>
      <c r="B624" s="340"/>
      <c r="D624" s="340"/>
      <c r="E624" s="340"/>
      <c r="R624" s="341"/>
      <c r="S624" s="341"/>
      <c r="T624" s="335"/>
    </row>
    <row r="625" spans="1:20" s="339" customFormat="1">
      <c r="A625" s="340"/>
      <c r="B625" s="340"/>
      <c r="D625" s="340"/>
      <c r="E625" s="340"/>
      <c r="R625" s="341"/>
      <c r="S625" s="341"/>
      <c r="T625" s="335"/>
    </row>
    <row r="626" spans="1:20" s="339" customFormat="1">
      <c r="A626" s="340"/>
      <c r="B626" s="340"/>
      <c r="D626" s="340"/>
      <c r="E626" s="340"/>
      <c r="R626" s="341"/>
      <c r="S626" s="341"/>
      <c r="T626" s="335"/>
    </row>
    <row r="627" spans="1:20" s="339" customFormat="1">
      <c r="A627" s="340"/>
      <c r="B627" s="340"/>
      <c r="D627" s="340"/>
      <c r="E627" s="340"/>
      <c r="R627" s="341"/>
      <c r="S627" s="341"/>
      <c r="T627" s="335"/>
    </row>
    <row r="628" spans="1:20" s="339" customFormat="1">
      <c r="A628" s="340"/>
      <c r="B628" s="340"/>
      <c r="D628" s="340"/>
      <c r="E628" s="340"/>
      <c r="R628" s="341"/>
      <c r="S628" s="341"/>
      <c r="T628" s="335"/>
    </row>
    <row r="629" spans="1:20" s="339" customFormat="1">
      <c r="A629" s="340"/>
      <c r="B629" s="340"/>
      <c r="D629" s="340"/>
      <c r="E629" s="340"/>
      <c r="R629" s="341"/>
      <c r="S629" s="341"/>
      <c r="T629" s="335"/>
    </row>
    <row r="630" spans="1:20" s="339" customFormat="1">
      <c r="A630" s="340"/>
      <c r="B630" s="340"/>
      <c r="D630" s="340"/>
      <c r="E630" s="340"/>
      <c r="R630" s="341"/>
      <c r="S630" s="341"/>
      <c r="T630" s="335"/>
    </row>
    <row r="631" spans="1:20" s="339" customFormat="1">
      <c r="A631" s="340"/>
      <c r="B631" s="340"/>
      <c r="D631" s="340"/>
      <c r="E631" s="340"/>
      <c r="R631" s="341"/>
      <c r="S631" s="341"/>
      <c r="T631" s="335"/>
    </row>
    <row r="632" spans="1:20" s="339" customFormat="1">
      <c r="A632" s="340"/>
      <c r="B632" s="340"/>
      <c r="D632" s="340"/>
      <c r="E632" s="340"/>
      <c r="R632" s="341"/>
      <c r="S632" s="341"/>
      <c r="T632" s="335"/>
    </row>
    <row r="633" spans="1:20" s="339" customFormat="1">
      <c r="A633" s="340"/>
      <c r="B633" s="340"/>
      <c r="D633" s="340"/>
      <c r="E633" s="340"/>
      <c r="R633" s="341"/>
      <c r="S633" s="341"/>
      <c r="T633" s="335"/>
    </row>
    <row r="634" spans="1:20" s="339" customFormat="1">
      <c r="A634" s="340"/>
      <c r="B634" s="340"/>
      <c r="D634" s="340"/>
      <c r="E634" s="340"/>
      <c r="R634" s="341"/>
      <c r="S634" s="341"/>
      <c r="T634" s="335"/>
    </row>
    <row r="635" spans="1:20" s="339" customFormat="1">
      <c r="A635" s="340"/>
      <c r="B635" s="340"/>
      <c r="D635" s="340"/>
      <c r="E635" s="340"/>
      <c r="R635" s="341"/>
      <c r="S635" s="341"/>
      <c r="T635" s="335"/>
    </row>
    <row r="636" spans="1:20" s="339" customFormat="1">
      <c r="A636" s="340"/>
      <c r="B636" s="340"/>
      <c r="D636" s="340"/>
      <c r="E636" s="340"/>
      <c r="R636" s="341"/>
      <c r="S636" s="341"/>
      <c r="T636" s="335"/>
    </row>
    <row r="637" spans="1:20" s="339" customFormat="1">
      <c r="A637" s="340"/>
      <c r="B637" s="340"/>
      <c r="D637" s="340"/>
      <c r="E637" s="340"/>
      <c r="R637" s="341"/>
      <c r="S637" s="341"/>
      <c r="T637" s="335"/>
    </row>
    <row r="638" spans="1:20" s="339" customFormat="1">
      <c r="A638" s="340"/>
      <c r="B638" s="340"/>
      <c r="D638" s="340"/>
      <c r="E638" s="340"/>
      <c r="R638" s="341"/>
      <c r="S638" s="341"/>
      <c r="T638" s="335"/>
    </row>
    <row r="639" spans="1:20" s="339" customFormat="1">
      <c r="A639" s="340"/>
      <c r="B639" s="340"/>
      <c r="D639" s="340"/>
      <c r="E639" s="340"/>
      <c r="R639" s="341"/>
      <c r="S639" s="341"/>
      <c r="T639" s="335"/>
    </row>
    <row r="640" spans="1:20" s="339" customFormat="1">
      <c r="A640" s="340"/>
      <c r="B640" s="340"/>
      <c r="D640" s="340"/>
      <c r="E640" s="340"/>
      <c r="R640" s="341"/>
      <c r="S640" s="341"/>
      <c r="T640" s="335"/>
    </row>
    <row r="641" spans="1:20" s="339" customFormat="1">
      <c r="A641" s="340"/>
      <c r="B641" s="340"/>
      <c r="D641" s="340"/>
      <c r="E641" s="340"/>
      <c r="R641" s="341"/>
      <c r="S641" s="341"/>
      <c r="T641" s="335"/>
    </row>
    <row r="642" spans="1:20" s="339" customFormat="1">
      <c r="A642" s="340"/>
      <c r="B642" s="340"/>
      <c r="D642" s="340"/>
      <c r="E642" s="340"/>
      <c r="R642" s="341"/>
      <c r="S642" s="341"/>
      <c r="T642" s="335"/>
    </row>
    <row r="643" spans="1:20" s="339" customFormat="1">
      <c r="A643" s="340"/>
      <c r="B643" s="340"/>
      <c r="D643" s="340"/>
      <c r="E643" s="340"/>
      <c r="R643" s="341"/>
      <c r="S643" s="341"/>
      <c r="T643" s="335"/>
    </row>
    <row r="644" spans="1:20" s="339" customFormat="1">
      <c r="A644" s="340"/>
      <c r="B644" s="340"/>
      <c r="D644" s="340"/>
      <c r="E644" s="340"/>
      <c r="R644" s="341"/>
      <c r="S644" s="341"/>
      <c r="T644" s="335"/>
    </row>
    <row r="645" spans="1:20" s="339" customFormat="1">
      <c r="A645" s="340"/>
      <c r="B645" s="340"/>
      <c r="D645" s="340"/>
      <c r="E645" s="340"/>
      <c r="R645" s="341"/>
      <c r="S645" s="341"/>
      <c r="T645" s="335"/>
    </row>
    <row r="646" spans="1:20" s="339" customFormat="1">
      <c r="A646" s="340"/>
      <c r="B646" s="340"/>
      <c r="D646" s="340"/>
      <c r="E646" s="340"/>
      <c r="R646" s="341"/>
      <c r="S646" s="341"/>
      <c r="T646" s="335"/>
    </row>
    <row r="647" spans="1:20" s="339" customFormat="1">
      <c r="A647" s="340"/>
      <c r="B647" s="340"/>
      <c r="D647" s="340"/>
      <c r="E647" s="340"/>
      <c r="R647" s="341"/>
      <c r="S647" s="341"/>
      <c r="T647" s="335"/>
    </row>
    <row r="648" spans="1:20" s="339" customFormat="1">
      <c r="A648" s="340"/>
      <c r="B648" s="340"/>
      <c r="D648" s="340"/>
      <c r="E648" s="340"/>
      <c r="R648" s="341"/>
      <c r="S648" s="341"/>
      <c r="T648" s="335"/>
    </row>
    <row r="649" spans="1:20" s="339" customFormat="1">
      <c r="A649" s="340"/>
      <c r="B649" s="340"/>
      <c r="D649" s="340"/>
      <c r="E649" s="340"/>
      <c r="R649" s="341"/>
      <c r="S649" s="341"/>
      <c r="T649" s="335"/>
    </row>
    <row r="650" spans="1:20" s="339" customFormat="1">
      <c r="A650" s="340"/>
      <c r="B650" s="340"/>
      <c r="D650" s="340"/>
      <c r="E650" s="340"/>
      <c r="R650" s="341"/>
      <c r="S650" s="341"/>
      <c r="T650" s="335"/>
    </row>
    <row r="651" spans="1:20" s="339" customFormat="1">
      <c r="A651" s="340"/>
      <c r="B651" s="340"/>
      <c r="D651" s="340"/>
      <c r="E651" s="340"/>
      <c r="R651" s="341"/>
      <c r="S651" s="341"/>
      <c r="T651" s="335"/>
    </row>
    <row r="652" spans="1:20" s="339" customFormat="1">
      <c r="A652" s="340"/>
      <c r="B652" s="340"/>
      <c r="D652" s="340"/>
      <c r="E652" s="340"/>
      <c r="R652" s="341"/>
      <c r="S652" s="341"/>
      <c r="T652" s="335"/>
    </row>
    <row r="653" spans="1:20" s="339" customFormat="1">
      <c r="A653" s="340"/>
      <c r="B653" s="340"/>
      <c r="D653" s="340"/>
      <c r="E653" s="340"/>
      <c r="R653" s="341"/>
      <c r="S653" s="341"/>
      <c r="T653" s="335"/>
    </row>
    <row r="654" spans="1:20" s="339" customFormat="1">
      <c r="A654" s="340"/>
      <c r="B654" s="340"/>
      <c r="D654" s="340"/>
      <c r="E654" s="340"/>
      <c r="R654" s="341"/>
      <c r="S654" s="341"/>
      <c r="T654" s="335"/>
    </row>
    <row r="655" spans="1:20" s="339" customFormat="1">
      <c r="A655" s="340"/>
      <c r="B655" s="340"/>
      <c r="D655" s="340"/>
      <c r="E655" s="340"/>
      <c r="R655" s="341"/>
      <c r="S655" s="341"/>
      <c r="T655" s="335"/>
    </row>
    <row r="656" spans="1:20" s="339" customFormat="1">
      <c r="A656" s="340"/>
      <c r="B656" s="340"/>
      <c r="D656" s="340"/>
      <c r="E656" s="340"/>
      <c r="R656" s="341"/>
      <c r="S656" s="341"/>
      <c r="T656" s="335"/>
    </row>
    <row r="657" spans="1:20" s="339" customFormat="1">
      <c r="A657" s="340"/>
      <c r="B657" s="340"/>
      <c r="D657" s="340"/>
      <c r="E657" s="340"/>
      <c r="R657" s="341"/>
      <c r="S657" s="341"/>
      <c r="T657" s="335"/>
    </row>
    <row r="658" spans="1:20" s="339" customFormat="1">
      <c r="A658" s="340"/>
      <c r="B658" s="340"/>
      <c r="D658" s="340"/>
      <c r="E658" s="340"/>
      <c r="R658" s="341"/>
      <c r="S658" s="341"/>
      <c r="T658" s="335"/>
    </row>
    <row r="659" spans="1:20" s="339" customFormat="1">
      <c r="A659" s="340"/>
      <c r="B659" s="340"/>
      <c r="D659" s="340"/>
      <c r="E659" s="340"/>
      <c r="R659" s="341"/>
      <c r="S659" s="341"/>
      <c r="T659" s="335"/>
    </row>
    <row r="660" spans="1:20" s="339" customFormat="1">
      <c r="A660" s="340"/>
      <c r="B660" s="340"/>
      <c r="D660" s="340"/>
      <c r="E660" s="340"/>
      <c r="R660" s="341"/>
      <c r="S660" s="341"/>
      <c r="T660" s="335"/>
    </row>
    <row r="661" spans="1:20" s="339" customFormat="1">
      <c r="A661" s="340"/>
      <c r="B661" s="340"/>
      <c r="D661" s="340"/>
      <c r="E661" s="340"/>
      <c r="R661" s="341"/>
      <c r="S661" s="341"/>
      <c r="T661" s="335"/>
    </row>
    <row r="662" spans="1:20" s="339" customFormat="1">
      <c r="A662" s="340"/>
      <c r="B662" s="340"/>
      <c r="D662" s="340"/>
      <c r="E662" s="340"/>
      <c r="R662" s="341"/>
      <c r="S662" s="341"/>
      <c r="T662" s="335"/>
    </row>
    <row r="663" spans="1:20" s="339" customFormat="1">
      <c r="A663" s="340"/>
      <c r="B663" s="340"/>
      <c r="D663" s="340"/>
      <c r="E663" s="340"/>
      <c r="R663" s="341"/>
      <c r="S663" s="341"/>
      <c r="T663" s="335"/>
    </row>
    <row r="664" spans="1:20" s="339" customFormat="1">
      <c r="A664" s="340"/>
      <c r="B664" s="340"/>
      <c r="D664" s="340"/>
      <c r="E664" s="340"/>
      <c r="R664" s="341"/>
      <c r="S664" s="341"/>
      <c r="T664" s="335"/>
    </row>
    <row r="665" spans="1:20" s="339" customFormat="1">
      <c r="A665" s="340"/>
      <c r="B665" s="340"/>
      <c r="D665" s="340"/>
      <c r="E665" s="340"/>
      <c r="R665" s="341"/>
      <c r="S665" s="341"/>
      <c r="T665" s="335"/>
    </row>
    <row r="666" spans="1:20" s="339" customFormat="1">
      <c r="A666" s="340"/>
      <c r="B666" s="340"/>
      <c r="D666" s="340"/>
      <c r="E666" s="340"/>
      <c r="R666" s="341"/>
      <c r="S666" s="341"/>
      <c r="T666" s="335"/>
    </row>
    <row r="667" spans="1:20" s="339" customFormat="1">
      <c r="A667" s="340"/>
      <c r="B667" s="340"/>
      <c r="D667" s="340"/>
      <c r="E667" s="340"/>
      <c r="R667" s="341"/>
      <c r="S667" s="341"/>
      <c r="T667" s="335"/>
    </row>
    <row r="668" spans="1:20" s="339" customFormat="1">
      <c r="A668" s="340"/>
      <c r="B668" s="340"/>
      <c r="D668" s="340"/>
      <c r="E668" s="340"/>
      <c r="R668" s="341"/>
      <c r="S668" s="341"/>
      <c r="T668" s="335"/>
    </row>
    <row r="669" spans="1:20" s="339" customFormat="1">
      <c r="A669" s="340"/>
      <c r="B669" s="340"/>
      <c r="D669" s="340"/>
      <c r="E669" s="340"/>
      <c r="R669" s="341"/>
      <c r="S669" s="341"/>
      <c r="T669" s="335"/>
    </row>
    <row r="670" spans="1:20" s="339" customFormat="1">
      <c r="A670" s="340"/>
      <c r="B670" s="340"/>
      <c r="D670" s="340"/>
      <c r="E670" s="340"/>
      <c r="R670" s="341"/>
      <c r="S670" s="341"/>
      <c r="T670" s="335"/>
    </row>
    <row r="671" spans="1:20" s="339" customFormat="1">
      <c r="A671" s="340"/>
      <c r="B671" s="340"/>
      <c r="D671" s="340"/>
      <c r="E671" s="340"/>
      <c r="R671" s="341"/>
      <c r="S671" s="341"/>
      <c r="T671" s="335"/>
    </row>
    <row r="672" spans="1:20" s="339" customFormat="1">
      <c r="A672" s="340"/>
      <c r="B672" s="340"/>
      <c r="D672" s="340"/>
      <c r="E672" s="340"/>
      <c r="R672" s="341"/>
      <c r="S672" s="341"/>
      <c r="T672" s="335"/>
    </row>
    <row r="673" spans="1:20" s="339" customFormat="1">
      <c r="A673" s="340"/>
      <c r="B673" s="340"/>
      <c r="D673" s="340"/>
      <c r="E673" s="340"/>
      <c r="R673" s="341"/>
      <c r="S673" s="341"/>
      <c r="T673" s="335"/>
    </row>
    <row r="674" spans="1:20" s="339" customFormat="1">
      <c r="A674" s="340"/>
      <c r="B674" s="340"/>
      <c r="D674" s="340"/>
      <c r="E674" s="340"/>
      <c r="R674" s="341"/>
      <c r="S674" s="341"/>
      <c r="T674" s="335"/>
    </row>
    <row r="675" spans="1:20" s="339" customFormat="1">
      <c r="A675" s="340"/>
      <c r="B675" s="340"/>
      <c r="D675" s="340"/>
      <c r="E675" s="340"/>
      <c r="R675" s="341"/>
      <c r="S675" s="341"/>
      <c r="T675" s="335"/>
    </row>
    <row r="676" spans="1:20" s="339" customFormat="1">
      <c r="A676" s="340"/>
      <c r="B676" s="340"/>
      <c r="D676" s="340"/>
      <c r="E676" s="340"/>
      <c r="R676" s="341"/>
      <c r="S676" s="341"/>
      <c r="T676" s="335"/>
    </row>
    <row r="677" spans="1:20" s="339" customFormat="1">
      <c r="A677" s="340"/>
      <c r="B677" s="340"/>
      <c r="D677" s="340"/>
      <c r="E677" s="340"/>
      <c r="R677" s="341"/>
      <c r="S677" s="341"/>
      <c r="T677" s="335"/>
    </row>
    <row r="678" spans="1:20" s="339" customFormat="1">
      <c r="A678" s="340"/>
      <c r="B678" s="340"/>
      <c r="D678" s="340"/>
      <c r="E678" s="340"/>
      <c r="R678" s="341"/>
      <c r="S678" s="341"/>
      <c r="T678" s="335"/>
    </row>
    <row r="679" spans="1:20" s="339" customFormat="1">
      <c r="A679" s="340"/>
      <c r="B679" s="340"/>
      <c r="D679" s="340"/>
      <c r="E679" s="340"/>
      <c r="R679" s="341"/>
      <c r="S679" s="341"/>
      <c r="T679" s="335"/>
    </row>
    <row r="680" spans="1:20" s="339" customFormat="1">
      <c r="A680" s="340"/>
      <c r="B680" s="340"/>
      <c r="D680" s="340"/>
      <c r="E680" s="340"/>
      <c r="R680" s="341"/>
      <c r="S680" s="341"/>
      <c r="T680" s="335"/>
    </row>
    <row r="681" spans="1:20" s="339" customFormat="1">
      <c r="A681" s="340"/>
      <c r="B681" s="340"/>
      <c r="D681" s="340"/>
      <c r="E681" s="340"/>
      <c r="R681" s="341"/>
      <c r="S681" s="341"/>
      <c r="T681" s="335"/>
    </row>
    <row r="682" spans="1:20" s="339" customFormat="1">
      <c r="A682" s="340"/>
      <c r="B682" s="340"/>
      <c r="D682" s="340"/>
      <c r="E682" s="340"/>
      <c r="R682" s="341"/>
      <c r="S682" s="341"/>
      <c r="T682" s="335"/>
    </row>
    <row r="683" spans="1:20" s="339" customFormat="1">
      <c r="A683" s="340"/>
      <c r="B683" s="340"/>
      <c r="D683" s="340"/>
      <c r="E683" s="340"/>
      <c r="R683" s="341"/>
      <c r="S683" s="341"/>
      <c r="T683" s="335"/>
    </row>
    <row r="684" spans="1:20" s="339" customFormat="1">
      <c r="A684" s="340"/>
      <c r="B684" s="340"/>
      <c r="D684" s="340"/>
      <c r="E684" s="340"/>
      <c r="R684" s="341"/>
      <c r="S684" s="341"/>
      <c r="T684" s="335"/>
    </row>
    <row r="685" spans="1:20" s="339" customFormat="1">
      <c r="A685" s="340"/>
      <c r="B685" s="340"/>
      <c r="D685" s="340"/>
      <c r="E685" s="340"/>
      <c r="R685" s="341"/>
      <c r="S685" s="341"/>
      <c r="T685" s="335"/>
    </row>
    <row r="686" spans="1:20" s="339" customFormat="1">
      <c r="A686" s="340"/>
      <c r="B686" s="340"/>
      <c r="D686" s="340"/>
      <c r="E686" s="340"/>
      <c r="R686" s="341"/>
      <c r="S686" s="341"/>
      <c r="T686" s="335"/>
    </row>
    <row r="687" spans="1:20" s="339" customFormat="1">
      <c r="A687" s="340"/>
      <c r="B687" s="340"/>
      <c r="D687" s="340"/>
      <c r="E687" s="340"/>
      <c r="R687" s="341"/>
      <c r="S687" s="341"/>
      <c r="T687" s="335"/>
    </row>
    <row r="688" spans="1:20" s="339" customFormat="1">
      <c r="A688" s="340"/>
      <c r="B688" s="340"/>
      <c r="D688" s="340"/>
      <c r="E688" s="340"/>
      <c r="R688" s="341"/>
      <c r="S688" s="341"/>
      <c r="T688" s="335"/>
    </row>
    <row r="689" spans="1:20" s="339" customFormat="1">
      <c r="A689" s="340"/>
      <c r="B689" s="340"/>
      <c r="D689" s="340"/>
      <c r="E689" s="340"/>
      <c r="R689" s="341"/>
      <c r="S689" s="341"/>
      <c r="T689" s="335"/>
    </row>
    <row r="690" spans="1:20" s="339" customFormat="1">
      <c r="A690" s="340"/>
      <c r="B690" s="340"/>
      <c r="D690" s="340"/>
      <c r="E690" s="340"/>
      <c r="R690" s="341"/>
      <c r="S690" s="341"/>
      <c r="T690" s="335"/>
    </row>
    <row r="691" spans="1:20" s="339" customFormat="1">
      <c r="A691" s="340"/>
      <c r="B691" s="340"/>
      <c r="D691" s="340"/>
      <c r="E691" s="340"/>
      <c r="R691" s="341"/>
      <c r="S691" s="341"/>
      <c r="T691" s="335"/>
    </row>
    <row r="692" spans="1:20" s="339" customFormat="1">
      <c r="A692" s="340"/>
      <c r="B692" s="340"/>
      <c r="D692" s="340"/>
      <c r="E692" s="340"/>
      <c r="R692" s="341"/>
      <c r="S692" s="341"/>
      <c r="T692" s="335"/>
    </row>
    <row r="693" spans="1:20" s="339" customFormat="1">
      <c r="A693" s="340"/>
      <c r="B693" s="340"/>
      <c r="D693" s="340"/>
      <c r="E693" s="340"/>
      <c r="R693" s="341"/>
      <c r="S693" s="341"/>
      <c r="T693" s="335"/>
    </row>
    <row r="694" spans="1:20" s="339" customFormat="1">
      <c r="A694" s="340"/>
      <c r="B694" s="340"/>
      <c r="D694" s="340"/>
      <c r="E694" s="340"/>
      <c r="R694" s="341"/>
      <c r="S694" s="341"/>
      <c r="T694" s="335"/>
    </row>
    <row r="695" spans="1:20" s="339" customFormat="1">
      <c r="A695" s="340"/>
      <c r="B695" s="340"/>
      <c r="D695" s="340"/>
      <c r="E695" s="340"/>
      <c r="R695" s="341"/>
      <c r="S695" s="341"/>
      <c r="T695" s="335"/>
    </row>
    <row r="696" spans="1:20" s="339" customFormat="1">
      <c r="A696" s="340"/>
      <c r="B696" s="340"/>
      <c r="D696" s="340"/>
      <c r="E696" s="340"/>
      <c r="R696" s="341"/>
      <c r="S696" s="341"/>
      <c r="T696" s="335"/>
    </row>
    <row r="697" spans="1:20" s="339" customFormat="1">
      <c r="A697" s="340"/>
      <c r="B697" s="340"/>
      <c r="D697" s="340"/>
      <c r="E697" s="340"/>
      <c r="R697" s="341"/>
      <c r="S697" s="341"/>
      <c r="T697" s="335"/>
    </row>
    <row r="698" spans="1:20" s="339" customFormat="1">
      <c r="A698" s="340"/>
      <c r="B698" s="340"/>
      <c r="D698" s="340"/>
      <c r="E698" s="340"/>
      <c r="R698" s="341"/>
      <c r="S698" s="341"/>
      <c r="T698" s="335"/>
    </row>
    <row r="699" spans="1:20" s="339" customFormat="1">
      <c r="A699" s="340"/>
      <c r="B699" s="340"/>
      <c r="D699" s="340"/>
      <c r="E699" s="340"/>
      <c r="R699" s="341"/>
      <c r="S699" s="341"/>
      <c r="T699" s="335"/>
    </row>
    <row r="700" spans="1:20" s="339" customFormat="1">
      <c r="A700" s="340"/>
      <c r="B700" s="340"/>
      <c r="D700" s="340"/>
      <c r="E700" s="340"/>
      <c r="R700" s="341"/>
      <c r="S700" s="341"/>
      <c r="T700" s="335"/>
    </row>
    <row r="701" spans="1:20" s="339" customFormat="1">
      <c r="A701" s="340"/>
      <c r="B701" s="340"/>
      <c r="D701" s="340"/>
      <c r="E701" s="340"/>
      <c r="R701" s="341"/>
      <c r="S701" s="341"/>
      <c r="T701" s="335"/>
    </row>
    <row r="702" spans="1:20" s="339" customFormat="1">
      <c r="A702" s="340"/>
      <c r="B702" s="340"/>
      <c r="D702" s="340"/>
      <c r="E702" s="340"/>
      <c r="R702" s="341"/>
      <c r="S702" s="341"/>
      <c r="T702" s="335"/>
    </row>
    <row r="703" spans="1:20" s="339" customFormat="1">
      <c r="A703" s="340"/>
      <c r="B703" s="340"/>
      <c r="D703" s="340"/>
      <c r="E703" s="340"/>
      <c r="R703" s="341"/>
      <c r="S703" s="341"/>
      <c r="T703" s="335"/>
    </row>
    <row r="704" spans="1:20" s="339" customFormat="1">
      <c r="A704" s="340"/>
      <c r="B704" s="340"/>
      <c r="D704" s="340"/>
      <c r="E704" s="340"/>
      <c r="R704" s="341"/>
      <c r="S704" s="341"/>
      <c r="T704" s="335"/>
    </row>
    <row r="705" spans="1:20" s="339" customFormat="1">
      <c r="A705" s="340"/>
      <c r="B705" s="340"/>
      <c r="D705" s="340"/>
      <c r="E705" s="340"/>
      <c r="R705" s="341"/>
      <c r="S705" s="341"/>
      <c r="T705" s="335"/>
    </row>
    <row r="706" spans="1:20" s="339" customFormat="1">
      <c r="A706" s="340"/>
      <c r="B706" s="340"/>
      <c r="D706" s="340"/>
      <c r="E706" s="340"/>
      <c r="R706" s="341"/>
      <c r="S706" s="341"/>
      <c r="T706" s="335"/>
    </row>
    <row r="707" spans="1:20" s="339" customFormat="1">
      <c r="A707" s="340"/>
      <c r="B707" s="340"/>
      <c r="D707" s="340"/>
      <c r="E707" s="340"/>
      <c r="R707" s="341"/>
      <c r="S707" s="341"/>
      <c r="T707" s="335"/>
    </row>
    <row r="708" spans="1:20" s="339" customFormat="1">
      <c r="A708" s="340"/>
      <c r="B708" s="340"/>
      <c r="D708" s="340"/>
      <c r="E708" s="340"/>
      <c r="R708" s="341"/>
      <c r="S708" s="341"/>
      <c r="T708" s="335"/>
    </row>
    <row r="709" spans="1:20" s="339" customFormat="1">
      <c r="A709" s="340"/>
      <c r="B709" s="340"/>
      <c r="D709" s="340"/>
      <c r="E709" s="340"/>
      <c r="R709" s="341"/>
      <c r="S709" s="341"/>
      <c r="T709" s="335"/>
    </row>
    <row r="710" spans="1:20" s="339" customFormat="1">
      <c r="A710" s="340"/>
      <c r="B710" s="340"/>
      <c r="D710" s="340"/>
      <c r="E710" s="340"/>
      <c r="R710" s="341"/>
      <c r="S710" s="341"/>
      <c r="T710" s="335"/>
    </row>
    <row r="711" spans="1:20" s="339" customFormat="1">
      <c r="A711" s="340"/>
      <c r="B711" s="340"/>
      <c r="D711" s="340"/>
      <c r="E711" s="340"/>
      <c r="R711" s="341"/>
      <c r="S711" s="341"/>
      <c r="T711" s="335"/>
    </row>
    <row r="712" spans="1:20" s="339" customFormat="1">
      <c r="A712" s="340"/>
      <c r="B712" s="340"/>
      <c r="D712" s="340"/>
      <c r="E712" s="340"/>
      <c r="R712" s="341"/>
      <c r="S712" s="341"/>
      <c r="T712" s="335"/>
    </row>
    <row r="713" spans="1:20" s="339" customFormat="1">
      <c r="A713" s="340"/>
      <c r="B713" s="340"/>
      <c r="D713" s="340"/>
      <c r="E713" s="340"/>
      <c r="R713" s="341"/>
      <c r="S713" s="341"/>
      <c r="T713" s="335"/>
    </row>
    <row r="714" spans="1:20" s="339" customFormat="1">
      <c r="A714" s="340"/>
      <c r="B714" s="340"/>
      <c r="D714" s="340"/>
      <c r="E714" s="340"/>
      <c r="R714" s="341"/>
      <c r="S714" s="341"/>
      <c r="T714" s="335"/>
    </row>
    <row r="715" spans="1:20" s="339" customFormat="1">
      <c r="A715" s="340"/>
      <c r="B715" s="340"/>
      <c r="D715" s="340"/>
      <c r="E715" s="340"/>
      <c r="R715" s="341"/>
      <c r="S715" s="341"/>
      <c r="T715" s="335"/>
    </row>
    <row r="716" spans="1:20" s="339" customFormat="1">
      <c r="A716" s="340"/>
      <c r="B716" s="340"/>
      <c r="D716" s="340"/>
      <c r="E716" s="340"/>
      <c r="R716" s="341"/>
      <c r="S716" s="341"/>
      <c r="T716" s="335"/>
    </row>
    <row r="717" spans="1:20" s="339" customFormat="1">
      <c r="A717" s="340"/>
      <c r="B717" s="340"/>
      <c r="D717" s="340"/>
      <c r="E717" s="340"/>
      <c r="R717" s="341"/>
      <c r="S717" s="341"/>
      <c r="T717" s="335"/>
    </row>
    <row r="718" spans="1:20" s="339" customFormat="1">
      <c r="A718" s="340"/>
      <c r="B718" s="340"/>
      <c r="D718" s="340"/>
      <c r="E718" s="340"/>
      <c r="R718" s="341"/>
      <c r="S718" s="341"/>
      <c r="T718" s="335"/>
    </row>
    <row r="719" spans="1:20" s="339" customFormat="1">
      <c r="A719" s="340"/>
      <c r="B719" s="340"/>
      <c r="D719" s="340"/>
      <c r="E719" s="340"/>
      <c r="R719" s="341"/>
      <c r="S719" s="341"/>
      <c r="T719" s="335"/>
    </row>
    <row r="720" spans="1:20" s="339" customFormat="1">
      <c r="A720" s="340"/>
      <c r="B720" s="340"/>
      <c r="D720" s="340"/>
      <c r="E720" s="340"/>
      <c r="R720" s="341"/>
      <c r="S720" s="341"/>
      <c r="T720" s="335"/>
    </row>
    <row r="721" spans="1:20" s="339" customFormat="1">
      <c r="A721" s="340"/>
      <c r="B721" s="340"/>
      <c r="D721" s="340"/>
      <c r="E721" s="340"/>
      <c r="R721" s="341"/>
      <c r="S721" s="341"/>
      <c r="T721" s="335"/>
    </row>
    <row r="722" spans="1:20" s="339" customFormat="1">
      <c r="A722" s="340"/>
      <c r="B722" s="340"/>
      <c r="D722" s="340"/>
      <c r="E722" s="340"/>
      <c r="R722" s="341"/>
      <c r="S722" s="341"/>
      <c r="T722" s="335"/>
    </row>
    <row r="723" spans="1:20" s="339" customFormat="1">
      <c r="A723" s="340"/>
      <c r="B723" s="340"/>
      <c r="D723" s="340"/>
      <c r="E723" s="340"/>
      <c r="R723" s="341"/>
      <c r="S723" s="341"/>
      <c r="T723" s="335"/>
    </row>
    <row r="724" spans="1:20" s="339" customFormat="1">
      <c r="A724" s="340"/>
      <c r="B724" s="340"/>
      <c r="D724" s="340"/>
      <c r="E724" s="340"/>
      <c r="R724" s="341"/>
      <c r="S724" s="341"/>
      <c r="T724" s="335"/>
    </row>
    <row r="725" spans="1:20" s="339" customFormat="1">
      <c r="A725" s="340"/>
      <c r="B725" s="340"/>
      <c r="D725" s="340"/>
      <c r="E725" s="340"/>
      <c r="R725" s="341"/>
      <c r="S725" s="341"/>
      <c r="T725" s="335"/>
    </row>
    <row r="726" spans="1:20" s="339" customFormat="1">
      <c r="A726" s="340"/>
      <c r="B726" s="340"/>
      <c r="D726" s="340"/>
      <c r="E726" s="340"/>
      <c r="R726" s="341"/>
      <c r="S726" s="341"/>
      <c r="T726" s="335"/>
    </row>
    <row r="727" spans="1:20" s="339" customFormat="1">
      <c r="A727" s="340"/>
      <c r="B727" s="340"/>
      <c r="D727" s="340"/>
      <c r="E727" s="340"/>
      <c r="R727" s="341"/>
      <c r="S727" s="341"/>
      <c r="T727" s="335"/>
    </row>
    <row r="728" spans="1:20" s="339" customFormat="1">
      <c r="A728" s="340"/>
      <c r="B728" s="340"/>
      <c r="D728" s="340"/>
      <c r="E728" s="340"/>
      <c r="R728" s="341"/>
      <c r="S728" s="341"/>
      <c r="T728" s="335"/>
    </row>
    <row r="729" spans="1:20" s="339" customFormat="1">
      <c r="A729" s="340"/>
      <c r="B729" s="340"/>
      <c r="D729" s="340"/>
      <c r="E729" s="340"/>
      <c r="R729" s="341"/>
      <c r="S729" s="341"/>
      <c r="T729" s="335"/>
    </row>
    <row r="730" spans="1:20" s="339" customFormat="1">
      <c r="A730" s="340"/>
      <c r="B730" s="340"/>
      <c r="D730" s="340"/>
      <c r="E730" s="340"/>
      <c r="R730" s="341"/>
      <c r="S730" s="341"/>
      <c r="T730" s="335"/>
    </row>
    <row r="731" spans="1:20" s="339" customFormat="1">
      <c r="A731" s="340"/>
      <c r="B731" s="340"/>
      <c r="D731" s="340"/>
      <c r="E731" s="340"/>
      <c r="R731" s="341"/>
      <c r="S731" s="341"/>
      <c r="T731" s="335"/>
    </row>
    <row r="732" spans="1:20" s="339" customFormat="1">
      <c r="A732" s="340"/>
      <c r="B732" s="340"/>
      <c r="D732" s="340"/>
      <c r="E732" s="340"/>
      <c r="R732" s="341"/>
      <c r="S732" s="341"/>
      <c r="T732" s="335"/>
    </row>
    <row r="733" spans="1:20" s="339" customFormat="1">
      <c r="A733" s="340"/>
      <c r="B733" s="340"/>
      <c r="D733" s="340"/>
      <c r="E733" s="340"/>
      <c r="R733" s="341"/>
      <c r="S733" s="341"/>
      <c r="T733" s="335"/>
    </row>
    <row r="734" spans="1:20" s="339" customFormat="1">
      <c r="A734" s="340"/>
      <c r="B734" s="340"/>
      <c r="D734" s="340"/>
      <c r="E734" s="340"/>
      <c r="R734" s="341"/>
      <c r="S734" s="341"/>
      <c r="T734" s="335"/>
    </row>
    <row r="735" spans="1:20" s="339" customFormat="1">
      <c r="A735" s="340"/>
      <c r="B735" s="340"/>
      <c r="D735" s="340"/>
      <c r="E735" s="340"/>
      <c r="R735" s="341"/>
      <c r="S735" s="341"/>
      <c r="T735" s="335"/>
    </row>
    <row r="736" spans="1:20" s="339" customFormat="1">
      <c r="A736" s="340"/>
      <c r="B736" s="340"/>
      <c r="D736" s="340"/>
      <c r="E736" s="340"/>
      <c r="R736" s="341"/>
      <c r="S736" s="341"/>
      <c r="T736" s="335"/>
    </row>
    <row r="737" spans="1:20" s="339" customFormat="1">
      <c r="A737" s="340"/>
      <c r="B737" s="340"/>
      <c r="D737" s="340"/>
      <c r="E737" s="340"/>
      <c r="R737" s="341"/>
      <c r="S737" s="341"/>
      <c r="T737" s="335"/>
    </row>
    <row r="738" spans="1:20" s="339" customFormat="1">
      <c r="A738" s="340"/>
      <c r="B738" s="340"/>
      <c r="D738" s="340"/>
      <c r="E738" s="340"/>
      <c r="R738" s="341"/>
      <c r="S738" s="341"/>
      <c r="T738" s="335"/>
    </row>
    <row r="739" spans="1:20" s="339" customFormat="1">
      <c r="A739" s="340"/>
      <c r="B739" s="340"/>
      <c r="D739" s="340"/>
      <c r="E739" s="340"/>
      <c r="R739" s="341"/>
      <c r="S739" s="341"/>
      <c r="T739" s="335"/>
    </row>
    <row r="740" spans="1:20" s="339" customFormat="1">
      <c r="A740" s="340"/>
      <c r="B740" s="340"/>
      <c r="D740" s="340"/>
      <c r="E740" s="340"/>
      <c r="R740" s="341"/>
      <c r="S740" s="341"/>
      <c r="T740" s="335"/>
    </row>
    <row r="741" spans="1:20" s="339" customFormat="1">
      <c r="A741" s="340"/>
      <c r="B741" s="340"/>
      <c r="D741" s="340"/>
      <c r="E741" s="340"/>
      <c r="R741" s="341"/>
      <c r="S741" s="341"/>
      <c r="T741" s="335"/>
    </row>
    <row r="742" spans="1:20" s="339" customFormat="1">
      <c r="A742" s="340"/>
      <c r="B742" s="340"/>
      <c r="D742" s="340"/>
      <c r="E742" s="340"/>
      <c r="R742" s="341"/>
      <c r="S742" s="341"/>
      <c r="T742" s="335"/>
    </row>
    <row r="743" spans="1:20" s="339" customFormat="1">
      <c r="A743" s="340"/>
      <c r="B743" s="340"/>
      <c r="D743" s="340"/>
      <c r="E743" s="340"/>
      <c r="R743" s="341"/>
      <c r="S743" s="341"/>
      <c r="T743" s="335"/>
    </row>
    <row r="744" spans="1:20" s="339" customFormat="1">
      <c r="A744" s="340"/>
      <c r="B744" s="340"/>
      <c r="D744" s="340"/>
      <c r="E744" s="340"/>
      <c r="R744" s="341"/>
      <c r="S744" s="341"/>
      <c r="T744" s="335"/>
    </row>
    <row r="745" spans="1:20" s="339" customFormat="1">
      <c r="A745" s="340"/>
      <c r="B745" s="340"/>
      <c r="D745" s="340"/>
      <c r="E745" s="340"/>
      <c r="R745" s="341"/>
      <c r="S745" s="341"/>
      <c r="T745" s="335"/>
    </row>
    <row r="746" spans="1:20" s="339" customFormat="1">
      <c r="A746" s="340"/>
      <c r="B746" s="340"/>
      <c r="D746" s="340"/>
      <c r="E746" s="340"/>
      <c r="R746" s="341"/>
      <c r="S746" s="341"/>
      <c r="T746" s="335"/>
    </row>
    <row r="747" spans="1:20" s="339" customFormat="1">
      <c r="A747" s="340"/>
      <c r="B747" s="340"/>
      <c r="D747" s="340"/>
      <c r="E747" s="340"/>
      <c r="R747" s="341"/>
      <c r="S747" s="341"/>
      <c r="T747" s="335"/>
    </row>
    <row r="748" spans="1:20" s="339" customFormat="1">
      <c r="A748" s="340"/>
      <c r="B748" s="340"/>
      <c r="D748" s="340"/>
      <c r="E748" s="340"/>
      <c r="R748" s="341"/>
      <c r="S748" s="341"/>
      <c r="T748" s="335"/>
    </row>
    <row r="749" spans="1:20" s="339" customFormat="1">
      <c r="A749" s="340"/>
      <c r="B749" s="340"/>
      <c r="D749" s="340"/>
      <c r="E749" s="340"/>
      <c r="R749" s="341"/>
      <c r="S749" s="341"/>
      <c r="T749" s="335"/>
    </row>
    <row r="750" spans="1:20" s="339" customFormat="1">
      <c r="A750" s="340"/>
      <c r="B750" s="340"/>
      <c r="D750" s="340"/>
      <c r="E750" s="340"/>
      <c r="R750" s="341"/>
      <c r="S750" s="341"/>
      <c r="T750" s="335"/>
    </row>
    <row r="751" spans="1:20" s="339" customFormat="1">
      <c r="A751" s="340"/>
      <c r="B751" s="340"/>
      <c r="D751" s="340"/>
      <c r="E751" s="340"/>
      <c r="R751" s="341"/>
      <c r="S751" s="341"/>
      <c r="T751" s="335"/>
    </row>
    <row r="752" spans="1:20" s="339" customFormat="1">
      <c r="A752" s="340"/>
      <c r="B752" s="340"/>
      <c r="D752" s="340"/>
      <c r="E752" s="340"/>
      <c r="R752" s="341"/>
      <c r="S752" s="341"/>
      <c r="T752" s="335"/>
    </row>
    <row r="753" spans="1:20" s="339" customFormat="1">
      <c r="A753" s="340"/>
      <c r="B753" s="340"/>
      <c r="D753" s="340"/>
      <c r="E753" s="340"/>
      <c r="R753" s="341"/>
      <c r="S753" s="341"/>
      <c r="T753" s="335"/>
    </row>
    <row r="754" spans="1:20" s="339" customFormat="1">
      <c r="A754" s="340"/>
      <c r="B754" s="340"/>
      <c r="D754" s="340"/>
      <c r="E754" s="340"/>
      <c r="R754" s="341"/>
      <c r="S754" s="341"/>
      <c r="T754" s="335"/>
    </row>
    <row r="755" spans="1:20" s="339" customFormat="1">
      <c r="A755" s="340"/>
      <c r="B755" s="340"/>
      <c r="D755" s="340"/>
      <c r="E755" s="340"/>
      <c r="R755" s="341"/>
      <c r="S755" s="341"/>
      <c r="T755" s="335"/>
    </row>
    <row r="756" spans="1:20" s="339" customFormat="1">
      <c r="A756" s="340"/>
      <c r="B756" s="340"/>
      <c r="D756" s="340"/>
      <c r="E756" s="340"/>
      <c r="R756" s="341"/>
      <c r="S756" s="341"/>
      <c r="T756" s="335"/>
    </row>
    <row r="757" spans="1:20" s="339" customFormat="1">
      <c r="A757" s="340"/>
      <c r="B757" s="340"/>
      <c r="D757" s="340"/>
      <c r="E757" s="340"/>
      <c r="R757" s="341"/>
      <c r="S757" s="341"/>
      <c r="T757" s="335"/>
    </row>
    <row r="758" spans="1:20" s="339" customFormat="1">
      <c r="A758" s="340"/>
      <c r="B758" s="340"/>
      <c r="D758" s="340"/>
      <c r="E758" s="340"/>
      <c r="R758" s="341"/>
      <c r="S758" s="341"/>
      <c r="T758" s="335"/>
    </row>
    <row r="759" spans="1:20" s="339" customFormat="1">
      <c r="A759" s="340"/>
      <c r="B759" s="340"/>
      <c r="D759" s="340"/>
      <c r="E759" s="340"/>
      <c r="R759" s="341"/>
      <c r="S759" s="341"/>
      <c r="T759" s="335"/>
    </row>
    <row r="760" spans="1:20" s="339" customFormat="1">
      <c r="A760" s="340"/>
      <c r="B760" s="340"/>
      <c r="D760" s="340"/>
      <c r="E760" s="340"/>
      <c r="R760" s="341"/>
      <c r="S760" s="341"/>
      <c r="T760" s="335"/>
    </row>
    <row r="761" spans="1:20" s="339" customFormat="1">
      <c r="A761" s="340"/>
      <c r="B761" s="340"/>
      <c r="D761" s="340"/>
      <c r="E761" s="340"/>
      <c r="R761" s="341"/>
      <c r="S761" s="341"/>
      <c r="T761" s="335"/>
    </row>
    <row r="762" spans="1:20" s="339" customFormat="1">
      <c r="A762" s="340"/>
      <c r="B762" s="340"/>
      <c r="D762" s="340"/>
      <c r="E762" s="340"/>
      <c r="R762" s="341"/>
      <c r="S762" s="341"/>
      <c r="T762" s="335"/>
    </row>
    <row r="763" spans="1:20" s="339" customFormat="1">
      <c r="A763" s="340"/>
      <c r="B763" s="340"/>
      <c r="D763" s="340"/>
      <c r="E763" s="340"/>
      <c r="R763" s="341"/>
      <c r="S763" s="341"/>
      <c r="T763" s="335"/>
    </row>
    <row r="764" spans="1:20" s="339" customFormat="1">
      <c r="A764" s="340"/>
      <c r="B764" s="340"/>
      <c r="D764" s="340"/>
      <c r="E764" s="340"/>
      <c r="R764" s="341"/>
      <c r="S764" s="341"/>
      <c r="T764" s="335"/>
    </row>
    <row r="765" spans="1:20" s="339" customFormat="1">
      <c r="A765" s="340"/>
      <c r="B765" s="340"/>
      <c r="D765" s="340"/>
      <c r="E765" s="340"/>
      <c r="R765" s="341"/>
      <c r="S765" s="341"/>
      <c r="T765" s="335"/>
    </row>
    <row r="766" spans="1:20" s="339" customFormat="1">
      <c r="A766" s="340"/>
      <c r="B766" s="340"/>
      <c r="D766" s="340"/>
      <c r="E766" s="340"/>
      <c r="R766" s="341"/>
      <c r="S766" s="341"/>
      <c r="T766" s="335"/>
    </row>
    <row r="767" spans="1:20" s="339" customFormat="1">
      <c r="A767" s="340"/>
      <c r="B767" s="340"/>
      <c r="D767" s="340"/>
      <c r="E767" s="340"/>
      <c r="R767" s="341"/>
      <c r="S767" s="341"/>
      <c r="T767" s="335"/>
    </row>
    <row r="768" spans="1:20" s="339" customFormat="1">
      <c r="A768" s="340"/>
      <c r="B768" s="340"/>
      <c r="D768" s="340"/>
      <c r="E768" s="340"/>
      <c r="R768" s="341"/>
      <c r="S768" s="341"/>
      <c r="T768" s="335"/>
    </row>
    <row r="769" spans="1:20" s="339" customFormat="1">
      <c r="A769" s="340"/>
      <c r="B769" s="340"/>
      <c r="D769" s="340"/>
      <c r="E769" s="340"/>
      <c r="R769" s="341"/>
      <c r="S769" s="341"/>
      <c r="T769" s="335"/>
    </row>
    <row r="770" spans="1:20" s="339" customFormat="1">
      <c r="A770" s="340"/>
      <c r="B770" s="340"/>
      <c r="D770" s="340"/>
      <c r="E770" s="340"/>
      <c r="R770" s="341"/>
      <c r="S770" s="341"/>
      <c r="T770" s="335"/>
    </row>
    <row r="771" spans="1:20" s="339" customFormat="1">
      <c r="A771" s="340"/>
      <c r="B771" s="340"/>
      <c r="D771" s="340"/>
      <c r="E771" s="340"/>
      <c r="R771" s="341"/>
      <c r="S771" s="341"/>
      <c r="T771" s="335"/>
    </row>
    <row r="772" spans="1:20" s="339" customFormat="1">
      <c r="A772" s="340"/>
      <c r="B772" s="340"/>
      <c r="D772" s="340"/>
      <c r="E772" s="340"/>
      <c r="R772" s="341"/>
      <c r="S772" s="341"/>
      <c r="T772" s="335"/>
    </row>
    <row r="773" spans="1:20" s="339" customFormat="1">
      <c r="A773" s="340"/>
      <c r="B773" s="340"/>
      <c r="D773" s="340"/>
      <c r="E773" s="340"/>
      <c r="R773" s="341"/>
      <c r="S773" s="341"/>
      <c r="T773" s="335"/>
    </row>
    <row r="774" spans="1:20" s="339" customFormat="1">
      <c r="A774" s="340"/>
      <c r="B774" s="340"/>
      <c r="D774" s="340"/>
      <c r="E774" s="340"/>
      <c r="R774" s="341"/>
      <c r="S774" s="341"/>
      <c r="T774" s="335"/>
    </row>
    <row r="775" spans="1:20" s="339" customFormat="1">
      <c r="A775" s="340"/>
      <c r="B775" s="340"/>
      <c r="D775" s="340"/>
      <c r="E775" s="340"/>
      <c r="R775" s="341"/>
      <c r="S775" s="341"/>
      <c r="T775" s="335"/>
    </row>
    <row r="776" spans="1:20" s="339" customFormat="1">
      <c r="A776" s="340"/>
      <c r="B776" s="340"/>
      <c r="D776" s="340"/>
      <c r="E776" s="340"/>
      <c r="R776" s="341"/>
      <c r="S776" s="341"/>
      <c r="T776" s="335"/>
    </row>
    <row r="777" spans="1:20" s="339" customFormat="1">
      <c r="A777" s="340"/>
      <c r="B777" s="340"/>
      <c r="D777" s="340"/>
      <c r="E777" s="340"/>
      <c r="R777" s="341"/>
      <c r="S777" s="341"/>
      <c r="T777" s="335"/>
    </row>
    <row r="778" spans="1:20" s="339" customFormat="1">
      <c r="A778" s="340"/>
      <c r="B778" s="340"/>
      <c r="D778" s="340"/>
      <c r="E778" s="340"/>
      <c r="R778" s="341"/>
      <c r="S778" s="341"/>
      <c r="T778" s="335"/>
    </row>
    <row r="779" spans="1:20" s="339" customFormat="1">
      <c r="A779" s="340"/>
      <c r="B779" s="340"/>
      <c r="D779" s="340"/>
      <c r="E779" s="340"/>
      <c r="R779" s="341"/>
      <c r="S779" s="341"/>
      <c r="T779" s="335"/>
    </row>
    <row r="780" spans="1:20" s="339" customFormat="1">
      <c r="A780" s="340"/>
      <c r="B780" s="340"/>
      <c r="D780" s="340"/>
      <c r="E780" s="340"/>
      <c r="R780" s="341"/>
      <c r="S780" s="341"/>
      <c r="T780" s="335"/>
    </row>
    <row r="781" spans="1:20" s="339" customFormat="1">
      <c r="A781" s="340"/>
      <c r="B781" s="340"/>
      <c r="D781" s="340"/>
      <c r="E781" s="340"/>
      <c r="R781" s="341"/>
      <c r="S781" s="341"/>
      <c r="T781" s="335"/>
    </row>
    <row r="782" spans="1:20" s="339" customFormat="1">
      <c r="A782" s="340"/>
      <c r="B782" s="340"/>
      <c r="D782" s="340"/>
      <c r="E782" s="340"/>
      <c r="R782" s="341"/>
      <c r="S782" s="341"/>
      <c r="T782" s="335"/>
    </row>
    <row r="783" spans="1:20" s="339" customFormat="1">
      <c r="A783" s="340"/>
      <c r="B783" s="340"/>
      <c r="D783" s="340"/>
      <c r="E783" s="340"/>
      <c r="R783" s="341"/>
      <c r="S783" s="341"/>
      <c r="T783" s="335"/>
    </row>
    <row r="784" spans="1:20" s="339" customFormat="1">
      <c r="A784" s="340"/>
      <c r="B784" s="340"/>
      <c r="D784" s="340"/>
      <c r="E784" s="340"/>
      <c r="R784" s="341"/>
      <c r="S784" s="341"/>
      <c r="T784" s="335"/>
    </row>
    <row r="785" spans="1:20" s="339" customFormat="1">
      <c r="A785" s="340"/>
      <c r="B785" s="340"/>
      <c r="D785" s="340"/>
      <c r="E785" s="340"/>
      <c r="R785" s="341"/>
      <c r="S785" s="341"/>
      <c r="T785" s="335"/>
    </row>
    <row r="786" spans="1:20" s="339" customFormat="1">
      <c r="A786" s="340"/>
      <c r="B786" s="340"/>
      <c r="D786" s="340"/>
      <c r="E786" s="340"/>
      <c r="R786" s="341"/>
      <c r="S786" s="341"/>
      <c r="T786" s="335"/>
    </row>
    <row r="787" spans="1:20" s="339" customFormat="1">
      <c r="A787" s="340"/>
      <c r="B787" s="340"/>
      <c r="D787" s="340"/>
      <c r="E787" s="340"/>
      <c r="R787" s="341"/>
      <c r="S787" s="341"/>
      <c r="T787" s="335"/>
    </row>
    <row r="788" spans="1:20" s="339" customFormat="1">
      <c r="A788" s="340"/>
      <c r="B788" s="340"/>
      <c r="D788" s="340"/>
      <c r="E788" s="340"/>
      <c r="R788" s="341"/>
      <c r="S788" s="341"/>
      <c r="T788" s="335"/>
    </row>
    <row r="789" spans="1:20" s="339" customFormat="1">
      <c r="A789" s="340"/>
      <c r="B789" s="340"/>
      <c r="D789" s="340"/>
      <c r="E789" s="340"/>
      <c r="R789" s="341"/>
      <c r="S789" s="341"/>
      <c r="T789" s="335"/>
    </row>
    <row r="790" spans="1:20" s="339" customFormat="1">
      <c r="A790" s="340"/>
      <c r="B790" s="340"/>
      <c r="D790" s="340"/>
      <c r="E790" s="340"/>
      <c r="R790" s="341"/>
      <c r="S790" s="341"/>
      <c r="T790" s="335"/>
    </row>
    <row r="791" spans="1:20" s="339" customFormat="1">
      <c r="A791" s="340"/>
      <c r="B791" s="340"/>
      <c r="D791" s="340"/>
      <c r="E791" s="340"/>
      <c r="R791" s="341"/>
      <c r="S791" s="341"/>
      <c r="T791" s="335"/>
    </row>
    <row r="792" spans="1:20" s="339" customFormat="1">
      <c r="A792" s="340"/>
      <c r="B792" s="340"/>
      <c r="D792" s="340"/>
      <c r="E792" s="340"/>
      <c r="R792" s="341"/>
      <c r="S792" s="341"/>
      <c r="T792" s="335"/>
    </row>
    <row r="793" spans="1:20" s="339" customFormat="1">
      <c r="A793" s="340"/>
      <c r="B793" s="340"/>
      <c r="D793" s="340"/>
      <c r="E793" s="340"/>
      <c r="R793" s="341"/>
      <c r="S793" s="341"/>
      <c r="T793" s="335"/>
    </row>
    <row r="794" spans="1:20" s="339" customFormat="1">
      <c r="A794" s="340"/>
      <c r="B794" s="340"/>
      <c r="D794" s="340"/>
      <c r="E794" s="340"/>
      <c r="R794" s="341"/>
      <c r="S794" s="341"/>
      <c r="T794" s="335"/>
    </row>
    <row r="795" spans="1:20" s="339" customFormat="1">
      <c r="A795" s="340"/>
      <c r="B795" s="340"/>
      <c r="D795" s="340"/>
      <c r="E795" s="340"/>
      <c r="R795" s="341"/>
      <c r="S795" s="341"/>
      <c r="T795" s="335"/>
    </row>
    <row r="796" spans="1:20" s="339" customFormat="1">
      <c r="A796" s="340"/>
      <c r="B796" s="340"/>
      <c r="D796" s="340"/>
      <c r="E796" s="340"/>
      <c r="R796" s="341"/>
      <c r="S796" s="341"/>
      <c r="T796" s="335"/>
    </row>
    <row r="797" spans="1:20" s="339" customFormat="1">
      <c r="A797" s="340"/>
      <c r="B797" s="340"/>
      <c r="D797" s="340"/>
      <c r="E797" s="340"/>
      <c r="R797" s="341"/>
      <c r="S797" s="341"/>
      <c r="T797" s="335"/>
    </row>
    <row r="798" spans="1:20" s="339" customFormat="1">
      <c r="A798" s="340"/>
      <c r="B798" s="340"/>
      <c r="D798" s="340"/>
      <c r="E798" s="340"/>
      <c r="R798" s="341"/>
      <c r="S798" s="341"/>
      <c r="T798" s="335"/>
    </row>
    <row r="799" spans="1:20" s="339" customFormat="1">
      <c r="A799" s="340"/>
      <c r="B799" s="340"/>
      <c r="D799" s="340"/>
      <c r="E799" s="340"/>
      <c r="R799" s="341"/>
      <c r="S799" s="341"/>
      <c r="T799" s="335"/>
    </row>
    <row r="800" spans="1:20" s="339" customFormat="1">
      <c r="A800" s="340"/>
      <c r="B800" s="340"/>
      <c r="D800" s="340"/>
      <c r="E800" s="340"/>
      <c r="R800" s="341"/>
      <c r="S800" s="341"/>
      <c r="T800" s="335"/>
    </row>
    <row r="801" spans="1:20" s="339" customFormat="1">
      <c r="A801" s="340"/>
      <c r="B801" s="340"/>
      <c r="D801" s="340"/>
      <c r="E801" s="340"/>
      <c r="R801" s="341"/>
      <c r="S801" s="341"/>
      <c r="T801" s="335"/>
    </row>
    <row r="802" spans="1:20" s="339" customFormat="1">
      <c r="A802" s="340"/>
      <c r="B802" s="340"/>
      <c r="D802" s="340"/>
      <c r="E802" s="340"/>
      <c r="R802" s="341"/>
      <c r="S802" s="341"/>
      <c r="T802" s="335"/>
    </row>
    <row r="803" spans="1:20" s="339" customFormat="1">
      <c r="A803" s="340"/>
      <c r="B803" s="340"/>
      <c r="D803" s="340"/>
      <c r="E803" s="340"/>
      <c r="R803" s="341"/>
      <c r="S803" s="341"/>
      <c r="T803" s="335"/>
    </row>
    <row r="804" spans="1:20" s="339" customFormat="1">
      <c r="A804" s="340"/>
      <c r="B804" s="340"/>
      <c r="D804" s="340"/>
      <c r="E804" s="340"/>
      <c r="R804" s="341"/>
      <c r="S804" s="341"/>
      <c r="T804" s="335"/>
    </row>
    <row r="805" spans="1:20" s="339" customFormat="1">
      <c r="A805" s="340"/>
      <c r="B805" s="340"/>
      <c r="D805" s="340"/>
      <c r="E805" s="340"/>
      <c r="R805" s="341"/>
      <c r="S805" s="341"/>
      <c r="T805" s="335"/>
    </row>
    <row r="806" spans="1:20" s="339" customFormat="1">
      <c r="A806" s="340"/>
      <c r="B806" s="340"/>
      <c r="D806" s="340"/>
      <c r="E806" s="340"/>
      <c r="R806" s="341"/>
      <c r="S806" s="341"/>
      <c r="T806" s="335"/>
    </row>
    <row r="807" spans="1:20" s="339" customFormat="1">
      <c r="A807" s="340"/>
      <c r="B807" s="340"/>
      <c r="D807" s="340"/>
      <c r="E807" s="340"/>
      <c r="R807" s="341"/>
      <c r="S807" s="341"/>
      <c r="T807" s="335"/>
    </row>
    <row r="808" spans="1:20" s="339" customFormat="1">
      <c r="A808" s="340"/>
      <c r="B808" s="340"/>
      <c r="D808" s="340"/>
      <c r="E808" s="340"/>
      <c r="R808" s="341"/>
      <c r="S808" s="341"/>
      <c r="T808" s="335"/>
    </row>
    <row r="809" spans="1:20" s="339" customFormat="1">
      <c r="A809" s="340"/>
      <c r="B809" s="340"/>
      <c r="D809" s="340"/>
      <c r="E809" s="340"/>
      <c r="R809" s="341"/>
      <c r="S809" s="341"/>
      <c r="T809" s="335"/>
    </row>
    <row r="810" spans="1:20" s="339" customFormat="1">
      <c r="A810" s="340"/>
      <c r="B810" s="340"/>
      <c r="D810" s="340"/>
      <c r="E810" s="340"/>
      <c r="R810" s="341"/>
      <c r="S810" s="341"/>
      <c r="T810" s="335"/>
    </row>
    <row r="811" spans="1:20" s="339" customFormat="1">
      <c r="A811" s="340"/>
      <c r="B811" s="340"/>
      <c r="D811" s="340"/>
      <c r="E811" s="340"/>
      <c r="R811" s="341"/>
      <c r="S811" s="341"/>
      <c r="T811" s="335"/>
    </row>
    <row r="812" spans="1:20" s="339" customFormat="1">
      <c r="A812" s="340"/>
      <c r="B812" s="340"/>
      <c r="D812" s="340"/>
      <c r="E812" s="340"/>
      <c r="R812" s="341"/>
      <c r="S812" s="341"/>
      <c r="T812" s="335"/>
    </row>
    <row r="813" spans="1:20" s="339" customFormat="1">
      <c r="A813" s="340"/>
      <c r="B813" s="340"/>
      <c r="D813" s="340"/>
      <c r="E813" s="340"/>
      <c r="R813" s="341"/>
      <c r="S813" s="341"/>
      <c r="T813" s="335"/>
    </row>
    <row r="814" spans="1:20" s="339" customFormat="1">
      <c r="A814" s="340"/>
      <c r="B814" s="340"/>
      <c r="D814" s="340"/>
      <c r="E814" s="340"/>
      <c r="R814" s="341"/>
      <c r="S814" s="341"/>
      <c r="T814" s="335"/>
    </row>
    <row r="815" spans="1:20" s="339" customFormat="1">
      <c r="A815" s="340"/>
      <c r="B815" s="340"/>
      <c r="D815" s="340"/>
      <c r="E815" s="340"/>
      <c r="R815" s="341"/>
      <c r="S815" s="341"/>
      <c r="T815" s="335"/>
    </row>
    <row r="816" spans="1:20" s="339" customFormat="1">
      <c r="A816" s="340"/>
      <c r="B816" s="340"/>
      <c r="D816" s="340"/>
      <c r="E816" s="340"/>
      <c r="R816" s="341"/>
      <c r="S816" s="341"/>
      <c r="T816" s="335"/>
    </row>
    <row r="817" spans="1:20" s="339" customFormat="1">
      <c r="A817" s="340"/>
      <c r="B817" s="340"/>
      <c r="D817" s="340"/>
      <c r="E817" s="340"/>
      <c r="R817" s="341"/>
      <c r="S817" s="341"/>
      <c r="T817" s="335"/>
    </row>
    <row r="818" spans="1:20" s="339" customFormat="1">
      <c r="A818" s="340"/>
      <c r="B818" s="340"/>
      <c r="D818" s="340"/>
      <c r="E818" s="340"/>
      <c r="R818" s="341"/>
      <c r="S818" s="341"/>
      <c r="T818" s="335"/>
    </row>
    <row r="819" spans="1:20" s="339" customFormat="1">
      <c r="A819" s="340"/>
      <c r="B819" s="340"/>
      <c r="D819" s="340"/>
      <c r="E819" s="340"/>
      <c r="R819" s="341"/>
      <c r="S819" s="341"/>
      <c r="T819" s="335"/>
    </row>
    <row r="820" spans="1:20" s="339" customFormat="1">
      <c r="A820" s="340"/>
      <c r="B820" s="340"/>
      <c r="D820" s="340"/>
      <c r="E820" s="340"/>
      <c r="R820" s="341"/>
      <c r="S820" s="341"/>
      <c r="T820" s="335"/>
    </row>
    <row r="821" spans="1:20" s="339" customFormat="1">
      <c r="A821" s="340"/>
      <c r="B821" s="340"/>
      <c r="D821" s="340"/>
      <c r="E821" s="340"/>
      <c r="R821" s="341"/>
      <c r="S821" s="341"/>
      <c r="T821" s="335"/>
    </row>
    <row r="822" spans="1:20" s="339" customFormat="1">
      <c r="A822" s="340"/>
      <c r="B822" s="340"/>
      <c r="D822" s="340"/>
      <c r="E822" s="340"/>
      <c r="R822" s="341"/>
      <c r="S822" s="341"/>
      <c r="T822" s="335"/>
    </row>
    <row r="823" spans="1:20" s="339" customFormat="1">
      <c r="A823" s="340"/>
      <c r="B823" s="340"/>
      <c r="D823" s="340"/>
      <c r="E823" s="340"/>
      <c r="R823" s="341"/>
      <c r="S823" s="341"/>
      <c r="T823" s="335"/>
    </row>
    <row r="824" spans="1:20" s="339" customFormat="1">
      <c r="A824" s="340"/>
      <c r="B824" s="340"/>
      <c r="D824" s="340"/>
      <c r="E824" s="340"/>
      <c r="R824" s="341"/>
      <c r="S824" s="341"/>
      <c r="T824" s="335"/>
    </row>
    <row r="825" spans="1:20" s="339" customFormat="1">
      <c r="A825" s="340"/>
      <c r="B825" s="340"/>
      <c r="D825" s="340"/>
      <c r="E825" s="340"/>
      <c r="R825" s="341"/>
      <c r="S825" s="341"/>
      <c r="T825" s="335"/>
    </row>
    <row r="826" spans="1:20" s="339" customFormat="1">
      <c r="A826" s="340"/>
      <c r="B826" s="340"/>
      <c r="D826" s="340"/>
      <c r="E826" s="340"/>
      <c r="R826" s="341"/>
      <c r="S826" s="341"/>
      <c r="T826" s="335"/>
    </row>
    <row r="827" spans="1:20" s="339" customFormat="1">
      <c r="A827" s="340"/>
      <c r="B827" s="340"/>
      <c r="D827" s="340"/>
      <c r="E827" s="340"/>
      <c r="R827" s="341"/>
      <c r="S827" s="341"/>
      <c r="T827" s="335"/>
    </row>
    <row r="828" spans="1:20" s="339" customFormat="1">
      <c r="A828" s="340"/>
      <c r="B828" s="340"/>
      <c r="D828" s="340"/>
      <c r="E828" s="340"/>
      <c r="R828" s="341"/>
      <c r="S828" s="341"/>
      <c r="T828" s="335"/>
    </row>
    <row r="829" spans="1:20" s="339" customFormat="1">
      <c r="A829" s="340"/>
      <c r="B829" s="340"/>
      <c r="D829" s="340"/>
      <c r="E829" s="340"/>
      <c r="R829" s="341"/>
      <c r="S829" s="341"/>
      <c r="T829" s="335"/>
    </row>
    <row r="830" spans="1:20" s="339" customFormat="1">
      <c r="A830" s="340"/>
      <c r="B830" s="340"/>
      <c r="D830" s="340"/>
      <c r="E830" s="340"/>
      <c r="R830" s="341"/>
      <c r="S830" s="341"/>
      <c r="T830" s="335"/>
    </row>
    <row r="831" spans="1:20" s="339" customFormat="1">
      <c r="A831" s="340"/>
      <c r="B831" s="340"/>
      <c r="D831" s="340"/>
      <c r="E831" s="340"/>
      <c r="R831" s="341"/>
      <c r="S831" s="341"/>
      <c r="T831" s="335"/>
    </row>
    <row r="832" spans="1:20" s="339" customFormat="1">
      <c r="A832" s="340"/>
      <c r="B832" s="340"/>
      <c r="D832" s="340"/>
      <c r="E832" s="340"/>
      <c r="R832" s="341"/>
      <c r="S832" s="341"/>
      <c r="T832" s="335"/>
    </row>
    <row r="833" spans="1:20" s="339" customFormat="1">
      <c r="A833" s="340"/>
      <c r="B833" s="340"/>
      <c r="D833" s="340"/>
      <c r="E833" s="340"/>
      <c r="R833" s="341"/>
      <c r="S833" s="341"/>
      <c r="T833" s="335"/>
    </row>
    <row r="834" spans="1:20" s="339" customFormat="1">
      <c r="A834" s="340"/>
      <c r="B834" s="340"/>
      <c r="D834" s="340"/>
      <c r="E834" s="340"/>
      <c r="R834" s="341"/>
      <c r="S834" s="341"/>
      <c r="T834" s="335"/>
    </row>
    <row r="835" spans="1:20" s="339" customFormat="1">
      <c r="A835" s="340"/>
      <c r="B835" s="340"/>
      <c r="D835" s="340"/>
      <c r="E835" s="340"/>
      <c r="R835" s="341"/>
      <c r="S835" s="341"/>
      <c r="T835" s="335"/>
    </row>
    <row r="836" spans="1:20" s="339" customFormat="1">
      <c r="A836" s="340"/>
      <c r="B836" s="340"/>
      <c r="D836" s="340"/>
      <c r="E836" s="340"/>
      <c r="R836" s="341"/>
      <c r="S836" s="341"/>
      <c r="T836" s="335"/>
    </row>
    <row r="837" spans="1:20" s="339" customFormat="1">
      <c r="A837" s="340"/>
      <c r="B837" s="340"/>
      <c r="D837" s="340"/>
      <c r="E837" s="340"/>
      <c r="R837" s="341"/>
      <c r="S837" s="341"/>
      <c r="T837" s="335"/>
    </row>
    <row r="838" spans="1:20" s="339" customFormat="1">
      <c r="A838" s="340"/>
      <c r="B838" s="340"/>
      <c r="D838" s="340"/>
      <c r="E838" s="340"/>
      <c r="R838" s="341"/>
      <c r="S838" s="341"/>
      <c r="T838" s="335"/>
    </row>
    <row r="839" spans="1:20" s="339" customFormat="1">
      <c r="A839" s="340"/>
      <c r="B839" s="340"/>
      <c r="D839" s="340"/>
      <c r="E839" s="340"/>
      <c r="R839" s="341"/>
      <c r="S839" s="341"/>
      <c r="T839" s="335"/>
    </row>
    <row r="840" spans="1:20" s="339" customFormat="1">
      <c r="A840" s="340"/>
      <c r="B840" s="340"/>
      <c r="D840" s="340"/>
      <c r="E840" s="340"/>
      <c r="R840" s="341"/>
      <c r="S840" s="341"/>
      <c r="T840" s="335"/>
    </row>
    <row r="841" spans="1:20" s="339" customFormat="1">
      <c r="A841" s="340"/>
      <c r="B841" s="340"/>
      <c r="D841" s="340"/>
      <c r="E841" s="340"/>
      <c r="R841" s="341"/>
      <c r="S841" s="341"/>
      <c r="T841" s="335"/>
    </row>
    <row r="842" spans="1:20" s="339" customFormat="1">
      <c r="A842" s="340"/>
      <c r="B842" s="340"/>
      <c r="D842" s="340"/>
      <c r="E842" s="340"/>
      <c r="R842" s="341"/>
      <c r="S842" s="341"/>
      <c r="T842" s="335"/>
    </row>
    <row r="843" spans="1:20" s="339" customFormat="1">
      <c r="A843" s="340"/>
      <c r="B843" s="340"/>
      <c r="D843" s="340"/>
      <c r="E843" s="340"/>
      <c r="R843" s="341"/>
      <c r="S843" s="341"/>
      <c r="T843" s="335"/>
    </row>
    <row r="844" spans="1:20" s="339" customFormat="1">
      <c r="A844" s="340"/>
      <c r="B844" s="340"/>
      <c r="D844" s="340"/>
      <c r="E844" s="340"/>
      <c r="R844" s="341"/>
      <c r="S844" s="341"/>
      <c r="T844" s="335"/>
    </row>
    <row r="845" spans="1:20" s="339" customFormat="1">
      <c r="A845" s="340"/>
      <c r="B845" s="340"/>
      <c r="D845" s="340"/>
      <c r="E845" s="340"/>
      <c r="R845" s="341"/>
      <c r="S845" s="341"/>
      <c r="T845" s="335"/>
    </row>
    <row r="846" spans="1:20" s="339" customFormat="1">
      <c r="A846" s="340"/>
      <c r="B846" s="340"/>
      <c r="D846" s="340"/>
      <c r="E846" s="340"/>
      <c r="R846" s="341"/>
      <c r="S846" s="341"/>
      <c r="T846" s="335"/>
    </row>
    <row r="847" spans="1:20" s="339" customFormat="1">
      <c r="A847" s="340"/>
      <c r="B847" s="340"/>
      <c r="D847" s="340"/>
      <c r="E847" s="340"/>
      <c r="R847" s="341"/>
      <c r="S847" s="341"/>
      <c r="T847" s="335"/>
    </row>
    <row r="848" spans="1:20" s="339" customFormat="1">
      <c r="A848" s="340"/>
      <c r="B848" s="340"/>
      <c r="D848" s="340"/>
      <c r="E848" s="340"/>
      <c r="R848" s="341"/>
      <c r="S848" s="341"/>
      <c r="T848" s="335"/>
    </row>
    <row r="849" spans="1:20" s="339" customFormat="1">
      <c r="A849" s="340"/>
      <c r="B849" s="340"/>
      <c r="D849" s="340"/>
      <c r="E849" s="340"/>
      <c r="R849" s="341"/>
      <c r="S849" s="341"/>
      <c r="T849" s="335"/>
    </row>
    <row r="850" spans="1:20" s="339" customFormat="1">
      <c r="A850" s="340"/>
      <c r="B850" s="340"/>
      <c r="D850" s="340"/>
      <c r="E850" s="340"/>
      <c r="R850" s="341"/>
      <c r="S850" s="341"/>
      <c r="T850" s="335"/>
    </row>
    <row r="851" spans="1:20" s="339" customFormat="1">
      <c r="A851" s="340"/>
      <c r="B851" s="340"/>
      <c r="D851" s="340"/>
      <c r="E851" s="340"/>
      <c r="R851" s="341"/>
      <c r="S851" s="341"/>
      <c r="T851" s="335"/>
    </row>
    <row r="852" spans="1:20" s="339" customFormat="1">
      <c r="A852" s="340"/>
      <c r="B852" s="340"/>
      <c r="D852" s="340"/>
      <c r="E852" s="340"/>
      <c r="R852" s="341"/>
      <c r="S852" s="341"/>
      <c r="T852" s="335"/>
    </row>
    <row r="853" spans="1:20" s="339" customFormat="1">
      <c r="A853" s="340"/>
      <c r="B853" s="340"/>
      <c r="D853" s="340"/>
      <c r="E853" s="340"/>
      <c r="R853" s="341"/>
      <c r="S853" s="341"/>
      <c r="T853" s="335"/>
    </row>
    <row r="854" spans="1:20" s="339" customFormat="1">
      <c r="A854" s="340"/>
      <c r="B854" s="340"/>
      <c r="D854" s="340"/>
      <c r="E854" s="340"/>
      <c r="R854" s="341"/>
      <c r="S854" s="341"/>
      <c r="T854" s="335"/>
    </row>
    <row r="855" spans="1:20" s="339" customFormat="1">
      <c r="A855" s="340"/>
      <c r="B855" s="340"/>
      <c r="D855" s="340"/>
      <c r="E855" s="340"/>
      <c r="R855" s="341"/>
      <c r="S855" s="341"/>
      <c r="T855" s="335"/>
    </row>
    <row r="856" spans="1:20" s="339" customFormat="1">
      <c r="A856" s="340"/>
      <c r="B856" s="340"/>
      <c r="D856" s="340"/>
      <c r="E856" s="340"/>
      <c r="R856" s="341"/>
      <c r="S856" s="341"/>
      <c r="T856" s="335"/>
    </row>
    <row r="857" spans="1:20" s="339" customFormat="1">
      <c r="A857" s="340"/>
      <c r="B857" s="340"/>
      <c r="D857" s="340"/>
      <c r="E857" s="340"/>
      <c r="R857" s="341"/>
      <c r="S857" s="341"/>
      <c r="T857" s="335"/>
    </row>
    <row r="858" spans="1:20" s="339" customFormat="1">
      <c r="A858" s="340"/>
      <c r="B858" s="340"/>
      <c r="D858" s="340"/>
      <c r="E858" s="340"/>
      <c r="R858" s="341"/>
      <c r="S858" s="341"/>
      <c r="T858" s="335"/>
    </row>
    <row r="859" spans="1:20" s="339" customFormat="1">
      <c r="A859" s="340"/>
      <c r="B859" s="340"/>
      <c r="D859" s="340"/>
      <c r="E859" s="340"/>
      <c r="R859" s="341"/>
      <c r="S859" s="341"/>
      <c r="T859" s="335"/>
    </row>
    <row r="860" spans="1:20" s="339" customFormat="1">
      <c r="A860" s="340"/>
      <c r="B860" s="340"/>
      <c r="D860" s="340"/>
      <c r="E860" s="340"/>
      <c r="R860" s="341"/>
      <c r="S860" s="341"/>
      <c r="T860" s="335"/>
    </row>
    <row r="861" spans="1:20" s="339" customFormat="1">
      <c r="A861" s="340"/>
      <c r="B861" s="340"/>
      <c r="D861" s="340"/>
      <c r="E861" s="340"/>
      <c r="R861" s="341"/>
      <c r="S861" s="341"/>
      <c r="T861" s="335"/>
    </row>
    <row r="862" spans="1:20" s="339" customFormat="1">
      <c r="A862" s="340"/>
      <c r="B862" s="340"/>
      <c r="D862" s="340"/>
      <c r="E862" s="340"/>
      <c r="R862" s="341"/>
      <c r="S862" s="341"/>
      <c r="T862" s="335"/>
    </row>
    <row r="863" spans="1:20" s="339" customFormat="1">
      <c r="A863" s="340"/>
      <c r="B863" s="340"/>
      <c r="D863" s="340"/>
      <c r="E863" s="340"/>
      <c r="R863" s="341"/>
      <c r="S863" s="341"/>
      <c r="T863" s="335"/>
    </row>
    <row r="864" spans="1:20" s="339" customFormat="1">
      <c r="A864" s="340"/>
      <c r="B864" s="340"/>
      <c r="D864" s="340"/>
      <c r="E864" s="340"/>
      <c r="R864" s="341"/>
      <c r="S864" s="341"/>
      <c r="T864" s="335"/>
    </row>
    <row r="865" spans="1:20" s="339" customFormat="1">
      <c r="A865" s="340"/>
      <c r="B865" s="340"/>
      <c r="D865" s="340"/>
      <c r="E865" s="340"/>
      <c r="R865" s="341"/>
      <c r="S865" s="341"/>
      <c r="T865" s="335"/>
    </row>
    <row r="866" spans="1:20" s="339" customFormat="1">
      <c r="A866" s="340"/>
      <c r="B866" s="340"/>
      <c r="D866" s="340"/>
      <c r="E866" s="340"/>
      <c r="R866" s="341"/>
      <c r="S866" s="341"/>
      <c r="T866" s="335"/>
    </row>
    <row r="867" spans="1:20" s="339" customFormat="1">
      <c r="A867" s="340"/>
      <c r="B867" s="340"/>
      <c r="D867" s="340"/>
      <c r="E867" s="340"/>
      <c r="R867" s="341"/>
      <c r="S867" s="341"/>
      <c r="T867" s="335"/>
    </row>
    <row r="868" spans="1:20" s="339" customFormat="1">
      <c r="A868" s="340"/>
      <c r="B868" s="340"/>
      <c r="D868" s="340"/>
      <c r="E868" s="340"/>
      <c r="R868" s="341"/>
      <c r="S868" s="341"/>
      <c r="T868" s="335"/>
    </row>
    <row r="869" spans="1:20" s="339" customFormat="1">
      <c r="A869" s="340"/>
      <c r="B869" s="340"/>
      <c r="D869" s="340"/>
      <c r="E869" s="340"/>
      <c r="R869" s="341"/>
      <c r="S869" s="341"/>
      <c r="T869" s="335"/>
    </row>
    <row r="870" spans="1:20" s="339" customFormat="1">
      <c r="A870" s="340"/>
      <c r="B870" s="340"/>
      <c r="D870" s="340"/>
      <c r="E870" s="340"/>
      <c r="R870" s="341"/>
      <c r="S870" s="341"/>
      <c r="T870" s="335"/>
    </row>
    <row r="871" spans="1:20" s="339" customFormat="1">
      <c r="A871" s="340"/>
      <c r="B871" s="340"/>
      <c r="D871" s="340"/>
      <c r="E871" s="340"/>
      <c r="R871" s="341"/>
      <c r="S871" s="341"/>
      <c r="T871" s="335"/>
    </row>
    <row r="872" spans="1:20" s="339" customFormat="1">
      <c r="A872" s="340"/>
      <c r="B872" s="340"/>
      <c r="D872" s="340"/>
      <c r="E872" s="340"/>
      <c r="R872" s="341"/>
      <c r="S872" s="341"/>
      <c r="T872" s="335"/>
    </row>
    <row r="873" spans="1:20" s="339" customFormat="1">
      <c r="A873" s="340"/>
      <c r="B873" s="340"/>
      <c r="D873" s="340"/>
      <c r="E873" s="340"/>
      <c r="R873" s="341"/>
      <c r="S873" s="341"/>
      <c r="T873" s="335"/>
    </row>
    <row r="874" spans="1:20" s="339" customFormat="1">
      <c r="A874" s="340"/>
      <c r="B874" s="340"/>
      <c r="D874" s="340"/>
      <c r="E874" s="340"/>
      <c r="R874" s="341"/>
      <c r="S874" s="341"/>
      <c r="T874" s="335"/>
    </row>
    <row r="875" spans="1:20" s="339" customFormat="1">
      <c r="A875" s="340"/>
      <c r="B875" s="340"/>
      <c r="D875" s="340"/>
      <c r="E875" s="340"/>
      <c r="R875" s="341"/>
      <c r="S875" s="341"/>
      <c r="T875" s="335"/>
    </row>
    <row r="876" spans="1:20" s="339" customFormat="1">
      <c r="A876" s="340"/>
      <c r="B876" s="340"/>
      <c r="D876" s="340"/>
      <c r="E876" s="340"/>
      <c r="R876" s="341"/>
      <c r="S876" s="341"/>
      <c r="T876" s="335"/>
    </row>
    <row r="877" spans="1:20" s="339" customFormat="1">
      <c r="A877" s="340"/>
      <c r="B877" s="340"/>
      <c r="D877" s="340"/>
      <c r="E877" s="340"/>
      <c r="R877" s="341"/>
      <c r="S877" s="341"/>
      <c r="T877" s="335"/>
    </row>
    <row r="878" spans="1:20" s="339" customFormat="1">
      <c r="A878" s="340"/>
      <c r="B878" s="340"/>
      <c r="D878" s="340"/>
      <c r="E878" s="340"/>
      <c r="R878" s="341"/>
      <c r="S878" s="341"/>
      <c r="T878" s="335"/>
    </row>
    <row r="879" spans="1:20" s="339" customFormat="1">
      <c r="A879" s="340"/>
      <c r="B879" s="340"/>
      <c r="D879" s="340"/>
      <c r="E879" s="340"/>
      <c r="R879" s="341"/>
      <c r="S879" s="341"/>
      <c r="T879" s="335"/>
    </row>
    <row r="880" spans="1:20" s="339" customFormat="1">
      <c r="A880" s="340"/>
      <c r="B880" s="340"/>
      <c r="D880" s="340"/>
      <c r="E880" s="340"/>
      <c r="R880" s="341"/>
      <c r="S880" s="341"/>
      <c r="T880" s="335"/>
    </row>
    <row r="881" spans="1:20" s="339" customFormat="1">
      <c r="A881" s="340"/>
      <c r="B881" s="340"/>
      <c r="D881" s="340"/>
      <c r="E881" s="340"/>
      <c r="R881" s="341"/>
      <c r="S881" s="341"/>
      <c r="T881" s="335"/>
    </row>
    <row r="882" spans="1:20" s="339" customFormat="1">
      <c r="A882" s="340"/>
      <c r="B882" s="340"/>
      <c r="D882" s="340"/>
      <c r="E882" s="340"/>
      <c r="R882" s="341"/>
      <c r="S882" s="341"/>
      <c r="T882" s="335"/>
    </row>
    <row r="883" spans="1:20" s="339" customFormat="1">
      <c r="A883" s="340"/>
      <c r="B883" s="340"/>
      <c r="D883" s="340"/>
      <c r="E883" s="340"/>
      <c r="R883" s="341"/>
      <c r="S883" s="341"/>
      <c r="T883" s="335"/>
    </row>
    <row r="884" spans="1:20" s="339" customFormat="1">
      <c r="A884" s="340"/>
      <c r="B884" s="340"/>
      <c r="D884" s="340"/>
      <c r="E884" s="340"/>
      <c r="R884" s="341"/>
      <c r="S884" s="341"/>
      <c r="T884" s="335"/>
    </row>
    <row r="885" spans="1:20" s="339" customFormat="1">
      <c r="A885" s="340"/>
      <c r="B885" s="340"/>
      <c r="D885" s="340"/>
      <c r="E885" s="340"/>
      <c r="R885" s="341"/>
      <c r="S885" s="341"/>
      <c r="T885" s="335"/>
    </row>
    <row r="886" spans="1:20" s="339" customFormat="1">
      <c r="A886" s="340"/>
      <c r="B886" s="340"/>
      <c r="D886" s="340"/>
      <c r="E886" s="340"/>
      <c r="R886" s="341"/>
      <c r="S886" s="341"/>
      <c r="T886" s="335"/>
    </row>
    <row r="887" spans="1:20" s="339" customFormat="1">
      <c r="A887" s="340"/>
      <c r="B887" s="340"/>
      <c r="D887" s="340"/>
      <c r="E887" s="340"/>
      <c r="R887" s="341"/>
      <c r="S887" s="341"/>
      <c r="T887" s="335"/>
    </row>
    <row r="888" spans="1:20" s="339" customFormat="1">
      <c r="A888" s="340"/>
      <c r="B888" s="340"/>
      <c r="D888" s="340"/>
      <c r="E888" s="340"/>
      <c r="R888" s="341"/>
      <c r="S888" s="341"/>
      <c r="T888" s="335"/>
    </row>
    <row r="889" spans="1:20" s="339" customFormat="1">
      <c r="A889" s="340"/>
      <c r="B889" s="340"/>
      <c r="D889" s="340"/>
      <c r="E889" s="340"/>
      <c r="R889" s="341"/>
      <c r="S889" s="341"/>
      <c r="T889" s="335"/>
    </row>
    <row r="890" spans="1:20" s="339" customFormat="1">
      <c r="A890" s="340"/>
      <c r="B890" s="340"/>
      <c r="D890" s="340"/>
      <c r="E890" s="340"/>
      <c r="R890" s="341"/>
      <c r="S890" s="341"/>
      <c r="T890" s="335"/>
    </row>
    <row r="891" spans="1:20" s="339" customFormat="1">
      <c r="A891" s="340"/>
      <c r="B891" s="340"/>
      <c r="D891" s="340"/>
      <c r="E891" s="340"/>
      <c r="R891" s="341"/>
      <c r="S891" s="341"/>
      <c r="T891" s="335"/>
    </row>
    <row r="892" spans="1:20" s="339" customFormat="1">
      <c r="A892" s="340"/>
      <c r="B892" s="340"/>
      <c r="D892" s="340"/>
      <c r="E892" s="340"/>
      <c r="R892" s="341"/>
      <c r="S892" s="341"/>
      <c r="T892" s="335"/>
    </row>
    <row r="893" spans="1:20" s="339" customFormat="1">
      <c r="A893" s="340"/>
      <c r="B893" s="340"/>
      <c r="D893" s="340"/>
      <c r="E893" s="340"/>
      <c r="R893" s="341"/>
      <c r="S893" s="341"/>
      <c r="T893" s="335"/>
    </row>
    <row r="894" spans="1:20" s="339" customFormat="1">
      <c r="A894" s="340"/>
      <c r="B894" s="340"/>
      <c r="D894" s="340"/>
      <c r="E894" s="340"/>
      <c r="R894" s="341"/>
      <c r="S894" s="341"/>
      <c r="T894" s="335"/>
    </row>
    <row r="895" spans="1:20" s="339" customFormat="1">
      <c r="A895" s="340"/>
      <c r="B895" s="340"/>
      <c r="D895" s="340"/>
      <c r="E895" s="340"/>
      <c r="R895" s="341"/>
      <c r="S895" s="341"/>
      <c r="T895" s="335"/>
    </row>
    <row r="896" spans="1:20" s="339" customFormat="1">
      <c r="A896" s="340"/>
      <c r="B896" s="340"/>
      <c r="D896" s="340"/>
      <c r="E896" s="340"/>
      <c r="R896" s="341"/>
      <c r="S896" s="341"/>
      <c r="T896" s="335"/>
    </row>
    <row r="897" spans="1:20" s="339" customFormat="1">
      <c r="A897" s="340"/>
      <c r="B897" s="340"/>
      <c r="D897" s="340"/>
      <c r="E897" s="340"/>
      <c r="R897" s="341"/>
      <c r="S897" s="341"/>
      <c r="T897" s="335"/>
    </row>
    <row r="898" spans="1:20" s="339" customFormat="1">
      <c r="A898" s="340"/>
      <c r="B898" s="340"/>
      <c r="D898" s="340"/>
      <c r="E898" s="340"/>
      <c r="R898" s="341"/>
      <c r="S898" s="341"/>
      <c r="T898" s="335"/>
    </row>
    <row r="899" spans="1:20" s="339" customFormat="1">
      <c r="A899" s="340"/>
      <c r="B899" s="340"/>
      <c r="D899" s="340"/>
      <c r="E899" s="340"/>
      <c r="R899" s="341"/>
      <c r="S899" s="341"/>
      <c r="T899" s="335"/>
    </row>
    <row r="900" spans="1:20" s="339" customFormat="1">
      <c r="A900" s="340"/>
      <c r="B900" s="340"/>
      <c r="D900" s="340"/>
      <c r="E900" s="340"/>
      <c r="R900" s="341"/>
      <c r="S900" s="341"/>
      <c r="T900" s="335"/>
    </row>
    <row r="901" spans="1:20" s="339" customFormat="1">
      <c r="A901" s="340"/>
      <c r="B901" s="340"/>
      <c r="D901" s="340"/>
      <c r="E901" s="340"/>
      <c r="R901" s="341"/>
      <c r="S901" s="341"/>
      <c r="T901" s="335"/>
    </row>
    <row r="902" spans="1:20" s="339" customFormat="1">
      <c r="A902" s="340"/>
      <c r="B902" s="340"/>
      <c r="D902" s="340"/>
      <c r="E902" s="340"/>
      <c r="R902" s="341"/>
      <c r="S902" s="341"/>
      <c r="T902" s="335"/>
    </row>
    <row r="903" spans="1:20" s="339" customFormat="1">
      <c r="A903" s="340"/>
      <c r="B903" s="340"/>
      <c r="D903" s="340"/>
      <c r="E903" s="340"/>
      <c r="R903" s="341"/>
      <c r="S903" s="341"/>
      <c r="T903" s="335"/>
    </row>
    <row r="904" spans="1:20" s="339" customFormat="1">
      <c r="A904" s="340"/>
      <c r="B904" s="340"/>
      <c r="D904" s="340"/>
      <c r="E904" s="340"/>
      <c r="R904" s="341"/>
      <c r="S904" s="341"/>
      <c r="T904" s="335"/>
    </row>
    <row r="905" spans="1:20" s="339" customFormat="1">
      <c r="A905" s="340"/>
      <c r="B905" s="340"/>
      <c r="D905" s="340"/>
      <c r="E905" s="340"/>
      <c r="R905" s="341"/>
      <c r="S905" s="341"/>
      <c r="T905" s="335"/>
    </row>
    <row r="906" spans="1:20" s="339" customFormat="1">
      <c r="A906" s="340"/>
      <c r="B906" s="340"/>
      <c r="D906" s="340"/>
      <c r="E906" s="340"/>
      <c r="R906" s="341"/>
      <c r="S906" s="341"/>
      <c r="T906" s="335"/>
    </row>
    <row r="907" spans="1:20" s="339" customFormat="1">
      <c r="A907" s="340"/>
      <c r="B907" s="340"/>
      <c r="D907" s="340"/>
      <c r="E907" s="340"/>
      <c r="R907" s="341"/>
      <c r="S907" s="341"/>
      <c r="T907" s="335"/>
    </row>
    <row r="908" spans="1:20" s="339" customFormat="1">
      <c r="A908" s="340"/>
      <c r="B908" s="340"/>
      <c r="D908" s="340"/>
      <c r="E908" s="340"/>
      <c r="R908" s="341"/>
      <c r="S908" s="341"/>
      <c r="T908" s="335"/>
    </row>
    <row r="909" spans="1:20" s="339" customFormat="1">
      <c r="A909" s="340"/>
      <c r="B909" s="340"/>
      <c r="D909" s="340"/>
      <c r="E909" s="340"/>
      <c r="R909" s="341"/>
      <c r="S909" s="341"/>
      <c r="T909" s="335"/>
    </row>
    <row r="910" spans="1:20" s="339" customFormat="1">
      <c r="A910" s="340"/>
      <c r="B910" s="340"/>
      <c r="D910" s="340"/>
      <c r="E910" s="340"/>
      <c r="R910" s="341"/>
      <c r="S910" s="341"/>
      <c r="T910" s="335"/>
    </row>
    <row r="911" spans="1:20" s="339" customFormat="1">
      <c r="A911" s="340"/>
      <c r="B911" s="340"/>
      <c r="D911" s="340"/>
      <c r="E911" s="340"/>
      <c r="R911" s="341"/>
      <c r="S911" s="341"/>
      <c r="T911" s="335"/>
    </row>
    <row r="912" spans="1:20" s="339" customFormat="1">
      <c r="A912" s="340"/>
      <c r="B912" s="340"/>
      <c r="D912" s="340"/>
      <c r="E912" s="340"/>
      <c r="R912" s="341"/>
      <c r="S912" s="341"/>
      <c r="T912" s="335"/>
    </row>
    <row r="913" spans="1:20" s="339" customFormat="1">
      <c r="A913" s="340"/>
      <c r="B913" s="340"/>
      <c r="D913" s="340"/>
      <c r="E913" s="340"/>
      <c r="R913" s="341"/>
      <c r="S913" s="341"/>
      <c r="T913" s="335"/>
    </row>
    <row r="914" spans="1:20" s="339" customFormat="1">
      <c r="A914" s="340"/>
      <c r="B914" s="340"/>
      <c r="D914" s="340"/>
      <c r="E914" s="340"/>
      <c r="R914" s="341"/>
      <c r="S914" s="341"/>
      <c r="T914" s="335"/>
    </row>
    <row r="915" spans="1:20" s="339" customFormat="1">
      <c r="A915" s="340"/>
      <c r="B915" s="340"/>
      <c r="D915" s="340"/>
      <c r="E915" s="340"/>
      <c r="R915" s="341"/>
      <c r="S915" s="341"/>
      <c r="T915" s="335"/>
    </row>
    <row r="916" spans="1:20" s="339" customFormat="1">
      <c r="A916" s="340"/>
      <c r="B916" s="340"/>
      <c r="D916" s="340"/>
      <c r="E916" s="340"/>
      <c r="R916" s="341"/>
      <c r="S916" s="341"/>
      <c r="T916" s="335"/>
    </row>
    <row r="917" spans="1:20" s="339" customFormat="1">
      <c r="A917" s="340"/>
      <c r="B917" s="340"/>
      <c r="D917" s="340"/>
      <c r="E917" s="340"/>
      <c r="R917" s="341"/>
      <c r="S917" s="341"/>
      <c r="T917" s="335"/>
    </row>
    <row r="918" spans="1:20" s="339" customFormat="1">
      <c r="A918" s="340"/>
      <c r="B918" s="340"/>
      <c r="D918" s="340"/>
      <c r="E918" s="340"/>
      <c r="R918" s="341"/>
      <c r="S918" s="341"/>
      <c r="T918" s="335"/>
    </row>
    <row r="919" spans="1:20" s="339" customFormat="1">
      <c r="A919" s="340"/>
      <c r="B919" s="340"/>
      <c r="D919" s="340"/>
      <c r="E919" s="340"/>
      <c r="R919" s="341"/>
      <c r="S919" s="341"/>
      <c r="T919" s="335"/>
    </row>
    <row r="920" spans="1:20" s="339" customFormat="1">
      <c r="A920" s="340"/>
      <c r="B920" s="340"/>
      <c r="D920" s="340"/>
      <c r="E920" s="340"/>
      <c r="R920" s="341"/>
      <c r="S920" s="341"/>
      <c r="T920" s="335"/>
    </row>
    <row r="921" spans="1:20" s="339" customFormat="1">
      <c r="A921" s="340"/>
      <c r="B921" s="340"/>
      <c r="D921" s="340"/>
      <c r="E921" s="340"/>
      <c r="R921" s="341"/>
      <c r="S921" s="341"/>
      <c r="T921" s="335"/>
    </row>
    <row r="922" spans="1:20" s="339" customFormat="1">
      <c r="A922" s="340"/>
      <c r="B922" s="340"/>
      <c r="D922" s="340"/>
      <c r="E922" s="340"/>
      <c r="R922" s="341"/>
      <c r="S922" s="341"/>
      <c r="T922" s="335"/>
    </row>
    <row r="923" spans="1:20" s="339" customFormat="1">
      <c r="A923" s="340"/>
      <c r="B923" s="340"/>
      <c r="D923" s="340"/>
      <c r="E923" s="340"/>
      <c r="R923" s="341"/>
      <c r="S923" s="341"/>
      <c r="T923" s="335"/>
    </row>
    <row r="924" spans="1:20" s="339" customFormat="1">
      <c r="A924" s="340"/>
      <c r="B924" s="340"/>
      <c r="D924" s="340"/>
      <c r="E924" s="340"/>
      <c r="R924" s="341"/>
      <c r="S924" s="341"/>
      <c r="T924" s="335"/>
    </row>
    <row r="925" spans="1:20" s="339" customFormat="1">
      <c r="A925" s="340"/>
      <c r="B925" s="340"/>
      <c r="D925" s="340"/>
      <c r="E925" s="340"/>
      <c r="R925" s="341"/>
      <c r="S925" s="341"/>
      <c r="T925" s="335"/>
    </row>
    <row r="926" spans="1:20" s="339" customFormat="1">
      <c r="A926" s="340"/>
      <c r="B926" s="340"/>
      <c r="D926" s="340"/>
      <c r="E926" s="340"/>
      <c r="R926" s="341"/>
      <c r="S926" s="341"/>
      <c r="T926" s="335"/>
    </row>
    <row r="927" spans="1:20" s="339" customFormat="1">
      <c r="A927" s="340"/>
      <c r="B927" s="340"/>
      <c r="D927" s="340"/>
      <c r="E927" s="340"/>
      <c r="R927" s="341"/>
      <c r="S927" s="341"/>
      <c r="T927" s="335"/>
    </row>
    <row r="928" spans="1:20" s="339" customFormat="1">
      <c r="A928" s="340"/>
      <c r="B928" s="340"/>
      <c r="D928" s="340"/>
      <c r="E928" s="340"/>
      <c r="R928" s="341"/>
      <c r="S928" s="341"/>
      <c r="T928" s="335"/>
    </row>
    <row r="929" spans="1:20" s="339" customFormat="1">
      <c r="A929" s="340"/>
      <c r="B929" s="340"/>
      <c r="D929" s="340"/>
      <c r="E929" s="340"/>
      <c r="R929" s="341"/>
      <c r="S929" s="341"/>
      <c r="T929" s="335"/>
    </row>
    <row r="930" spans="1:20" s="339" customFormat="1">
      <c r="A930" s="340"/>
      <c r="B930" s="340"/>
      <c r="D930" s="340"/>
      <c r="E930" s="340"/>
      <c r="R930" s="341"/>
      <c r="S930" s="341"/>
      <c r="T930" s="335"/>
    </row>
    <row r="931" spans="1:20" s="339" customFormat="1">
      <c r="A931" s="340"/>
      <c r="B931" s="340"/>
      <c r="D931" s="340"/>
      <c r="E931" s="340"/>
      <c r="R931" s="341"/>
      <c r="S931" s="341"/>
      <c r="T931" s="335"/>
    </row>
    <row r="932" spans="1:20" s="339" customFormat="1">
      <c r="A932" s="340"/>
      <c r="B932" s="340"/>
      <c r="D932" s="340"/>
      <c r="E932" s="340"/>
      <c r="R932" s="341"/>
      <c r="S932" s="341"/>
      <c r="T932" s="335"/>
    </row>
    <row r="933" spans="1:20" s="339" customFormat="1">
      <c r="A933" s="340"/>
      <c r="B933" s="340"/>
      <c r="D933" s="340"/>
      <c r="E933" s="340"/>
      <c r="R933" s="341"/>
      <c r="S933" s="341"/>
      <c r="T933" s="335"/>
    </row>
    <row r="934" spans="1:20" s="339" customFormat="1">
      <c r="A934" s="340"/>
      <c r="B934" s="340"/>
      <c r="D934" s="340"/>
      <c r="E934" s="340"/>
      <c r="R934" s="341"/>
      <c r="S934" s="341"/>
      <c r="T934" s="335"/>
    </row>
    <row r="935" spans="1:20" s="339" customFormat="1">
      <c r="A935" s="340"/>
      <c r="B935" s="340"/>
      <c r="D935" s="340"/>
      <c r="E935" s="340"/>
      <c r="R935" s="341"/>
      <c r="S935" s="341"/>
      <c r="T935" s="335"/>
    </row>
    <row r="936" spans="1:20" s="339" customFormat="1">
      <c r="A936" s="340"/>
      <c r="B936" s="340"/>
      <c r="D936" s="340"/>
      <c r="E936" s="340"/>
      <c r="R936" s="341"/>
      <c r="S936" s="341"/>
      <c r="T936" s="335"/>
    </row>
    <row r="937" spans="1:20" s="339" customFormat="1">
      <c r="A937" s="340"/>
      <c r="B937" s="340"/>
      <c r="D937" s="340"/>
      <c r="E937" s="340"/>
      <c r="R937" s="341"/>
      <c r="S937" s="341"/>
      <c r="T937" s="335"/>
    </row>
    <row r="938" spans="1:20" s="339" customFormat="1">
      <c r="A938" s="340"/>
      <c r="B938" s="340"/>
      <c r="D938" s="340"/>
      <c r="E938" s="340"/>
      <c r="R938" s="341"/>
      <c r="S938" s="341"/>
      <c r="T938" s="335"/>
    </row>
    <row r="939" spans="1:20" s="339" customFormat="1">
      <c r="A939" s="340"/>
      <c r="B939" s="340"/>
      <c r="D939" s="340"/>
      <c r="E939" s="340"/>
      <c r="R939" s="341"/>
      <c r="S939" s="341"/>
      <c r="T939" s="335"/>
    </row>
    <row r="940" spans="1:20" s="339" customFormat="1">
      <c r="A940" s="340"/>
      <c r="B940" s="340"/>
      <c r="D940" s="340"/>
      <c r="E940" s="340"/>
      <c r="R940" s="341"/>
      <c r="S940" s="341"/>
      <c r="T940" s="335"/>
    </row>
    <row r="941" spans="1:20" s="339" customFormat="1">
      <c r="A941" s="340"/>
      <c r="B941" s="340"/>
      <c r="D941" s="340"/>
      <c r="E941" s="340"/>
      <c r="R941" s="341"/>
      <c r="S941" s="341"/>
      <c r="T941" s="335"/>
    </row>
    <row r="942" spans="1:20" s="339" customFormat="1">
      <c r="A942" s="340"/>
      <c r="B942" s="340"/>
      <c r="D942" s="340"/>
      <c r="E942" s="340"/>
      <c r="R942" s="341"/>
      <c r="S942" s="341"/>
      <c r="T942" s="335"/>
    </row>
    <row r="943" spans="1:20" s="339" customFormat="1">
      <c r="A943" s="340"/>
      <c r="B943" s="340"/>
      <c r="D943" s="340"/>
      <c r="E943" s="340"/>
      <c r="R943" s="341"/>
      <c r="S943" s="341"/>
      <c r="T943" s="335"/>
    </row>
    <row r="944" spans="1:20" s="339" customFormat="1">
      <c r="A944" s="340"/>
      <c r="B944" s="340"/>
      <c r="D944" s="340"/>
      <c r="E944" s="340"/>
      <c r="R944" s="341"/>
      <c r="S944" s="341"/>
      <c r="T944" s="335"/>
    </row>
    <row r="945" spans="1:20" s="339" customFormat="1">
      <c r="A945" s="340"/>
      <c r="B945" s="340"/>
      <c r="D945" s="340"/>
      <c r="E945" s="340"/>
      <c r="R945" s="341"/>
      <c r="S945" s="341"/>
      <c r="T945" s="335"/>
    </row>
    <row r="946" spans="1:20" s="339" customFormat="1">
      <c r="A946" s="340"/>
      <c r="B946" s="340"/>
      <c r="D946" s="340"/>
      <c r="E946" s="340"/>
      <c r="R946" s="341"/>
      <c r="S946" s="341"/>
      <c r="T946" s="335"/>
    </row>
    <row r="947" spans="1:20" s="339" customFormat="1">
      <c r="A947" s="340"/>
      <c r="B947" s="340"/>
      <c r="D947" s="340"/>
      <c r="E947" s="340"/>
      <c r="R947" s="341"/>
      <c r="S947" s="341"/>
      <c r="T947" s="335"/>
    </row>
    <row r="948" spans="1:20" s="339" customFormat="1">
      <c r="A948" s="340"/>
      <c r="B948" s="340"/>
      <c r="D948" s="340"/>
      <c r="E948" s="340"/>
      <c r="R948" s="341"/>
      <c r="S948" s="341"/>
      <c r="T948" s="335"/>
    </row>
    <row r="949" spans="1:20" s="339" customFormat="1">
      <c r="A949" s="340"/>
      <c r="B949" s="340"/>
      <c r="D949" s="340"/>
      <c r="E949" s="340"/>
      <c r="R949" s="341"/>
      <c r="S949" s="341"/>
      <c r="T949" s="335"/>
    </row>
    <row r="950" spans="1:20" s="339" customFormat="1">
      <c r="A950" s="340"/>
      <c r="B950" s="340"/>
      <c r="D950" s="340"/>
      <c r="E950" s="340"/>
      <c r="R950" s="341"/>
      <c r="S950" s="341"/>
      <c r="T950" s="335"/>
    </row>
    <row r="951" spans="1:20" s="339" customFormat="1">
      <c r="A951" s="340"/>
      <c r="B951" s="340"/>
      <c r="D951" s="340"/>
      <c r="E951" s="340"/>
      <c r="R951" s="341"/>
      <c r="S951" s="341"/>
      <c r="T951" s="335"/>
    </row>
    <row r="952" spans="1:20" s="339" customFormat="1">
      <c r="A952" s="340"/>
      <c r="B952" s="340"/>
      <c r="D952" s="340"/>
      <c r="E952" s="340"/>
      <c r="R952" s="341"/>
      <c r="S952" s="341"/>
      <c r="T952" s="335"/>
    </row>
    <row r="953" spans="1:20" s="339" customFormat="1">
      <c r="A953" s="340"/>
      <c r="B953" s="340"/>
      <c r="D953" s="340"/>
      <c r="E953" s="340"/>
      <c r="R953" s="341"/>
      <c r="S953" s="341"/>
      <c r="T953" s="335"/>
    </row>
    <row r="954" spans="1:20" s="339" customFormat="1">
      <c r="A954" s="340"/>
      <c r="B954" s="340"/>
      <c r="D954" s="340"/>
      <c r="E954" s="340"/>
      <c r="R954" s="341"/>
      <c r="S954" s="341"/>
      <c r="T954" s="335"/>
    </row>
    <row r="955" spans="1:20" s="339" customFormat="1">
      <c r="A955" s="340"/>
      <c r="B955" s="340"/>
      <c r="D955" s="340"/>
      <c r="E955" s="340"/>
      <c r="R955" s="341"/>
      <c r="S955" s="341"/>
      <c r="T955" s="335"/>
    </row>
    <row r="956" spans="1:20" s="339" customFormat="1">
      <c r="A956" s="340"/>
      <c r="B956" s="340"/>
      <c r="D956" s="340"/>
      <c r="E956" s="340"/>
      <c r="R956" s="341"/>
      <c r="S956" s="341"/>
      <c r="T956" s="335"/>
    </row>
    <row r="957" spans="1:20" s="339" customFormat="1">
      <c r="A957" s="340"/>
      <c r="B957" s="340"/>
      <c r="D957" s="340"/>
      <c r="E957" s="340"/>
      <c r="R957" s="341"/>
      <c r="S957" s="341"/>
      <c r="T957" s="335"/>
    </row>
    <row r="958" spans="1:20" s="339" customFormat="1">
      <c r="A958" s="340"/>
      <c r="B958" s="340"/>
      <c r="D958" s="340"/>
      <c r="E958" s="340"/>
      <c r="R958" s="341"/>
      <c r="S958" s="341"/>
      <c r="T958" s="335"/>
    </row>
    <row r="959" spans="1:20" s="339" customFormat="1">
      <c r="A959" s="340"/>
      <c r="B959" s="340"/>
      <c r="D959" s="340"/>
      <c r="E959" s="340"/>
      <c r="R959" s="341"/>
      <c r="S959" s="341"/>
      <c r="T959" s="335"/>
    </row>
    <row r="960" spans="1:20" s="339" customFormat="1">
      <c r="A960" s="340"/>
      <c r="B960" s="340"/>
      <c r="D960" s="340"/>
      <c r="E960" s="340"/>
      <c r="R960" s="341"/>
      <c r="S960" s="341"/>
      <c r="T960" s="335"/>
    </row>
    <row r="961" spans="1:20" s="339" customFormat="1">
      <c r="A961" s="340"/>
      <c r="B961" s="340"/>
      <c r="D961" s="340"/>
      <c r="E961" s="340"/>
      <c r="R961" s="341"/>
      <c r="S961" s="341"/>
      <c r="T961" s="335"/>
    </row>
    <row r="962" spans="1:20" s="339" customFormat="1">
      <c r="A962" s="340"/>
      <c r="B962" s="340"/>
      <c r="D962" s="340"/>
      <c r="E962" s="340"/>
      <c r="R962" s="341"/>
      <c r="S962" s="341"/>
      <c r="T962" s="335"/>
    </row>
    <row r="963" spans="1:20" s="339" customFormat="1">
      <c r="A963" s="340"/>
      <c r="B963" s="340"/>
      <c r="D963" s="340"/>
      <c r="E963" s="340"/>
      <c r="R963" s="341"/>
      <c r="S963" s="341"/>
      <c r="T963" s="335"/>
    </row>
    <row r="964" spans="1:20" s="339" customFormat="1">
      <c r="A964" s="340"/>
      <c r="B964" s="340"/>
      <c r="D964" s="340"/>
      <c r="E964" s="340"/>
      <c r="R964" s="341"/>
      <c r="S964" s="341"/>
      <c r="T964" s="335"/>
    </row>
    <row r="965" spans="1:20" s="339" customFormat="1">
      <c r="A965" s="340"/>
      <c r="B965" s="340"/>
      <c r="D965" s="340"/>
      <c r="E965" s="340"/>
      <c r="R965" s="341"/>
      <c r="S965" s="341"/>
      <c r="T965" s="335"/>
    </row>
    <row r="966" spans="1:20" s="339" customFormat="1">
      <c r="A966" s="340"/>
      <c r="B966" s="340"/>
      <c r="D966" s="340"/>
      <c r="E966" s="340"/>
      <c r="R966" s="341"/>
      <c r="S966" s="341"/>
      <c r="T966" s="335"/>
    </row>
    <row r="967" spans="1:20" s="339" customFormat="1">
      <c r="A967" s="340"/>
      <c r="B967" s="340"/>
      <c r="D967" s="340"/>
      <c r="E967" s="340"/>
      <c r="R967" s="341"/>
      <c r="S967" s="341"/>
      <c r="T967" s="335"/>
    </row>
    <row r="968" spans="1:20" s="339" customFormat="1">
      <c r="A968" s="340"/>
      <c r="B968" s="340"/>
      <c r="D968" s="340"/>
      <c r="E968" s="340"/>
      <c r="R968" s="341"/>
      <c r="S968" s="341"/>
      <c r="T968" s="335"/>
    </row>
    <row r="969" spans="1:20" s="339" customFormat="1">
      <c r="A969" s="340"/>
      <c r="B969" s="340"/>
      <c r="D969" s="340"/>
      <c r="E969" s="340"/>
      <c r="R969" s="341"/>
      <c r="S969" s="341"/>
      <c r="T969" s="335"/>
    </row>
    <row r="970" spans="1:20" s="339" customFormat="1">
      <c r="A970" s="340"/>
      <c r="B970" s="340"/>
      <c r="D970" s="340"/>
      <c r="E970" s="340"/>
      <c r="R970" s="341"/>
      <c r="S970" s="341"/>
      <c r="T970" s="335"/>
    </row>
    <row r="971" spans="1:20" s="339" customFormat="1">
      <c r="A971" s="340"/>
      <c r="B971" s="340"/>
      <c r="D971" s="340"/>
      <c r="E971" s="340"/>
      <c r="R971" s="341"/>
      <c r="S971" s="341"/>
      <c r="T971" s="335"/>
    </row>
    <row r="972" spans="1:20" s="339" customFormat="1">
      <c r="A972" s="340"/>
      <c r="B972" s="340"/>
      <c r="D972" s="340"/>
      <c r="E972" s="340"/>
      <c r="R972" s="341"/>
      <c r="S972" s="341"/>
      <c r="T972" s="335"/>
    </row>
    <row r="973" spans="1:20" s="339" customFormat="1">
      <c r="A973" s="340"/>
      <c r="B973" s="340"/>
      <c r="D973" s="340"/>
      <c r="E973" s="340"/>
      <c r="R973" s="341"/>
      <c r="S973" s="341"/>
      <c r="T973" s="335"/>
    </row>
    <row r="974" spans="1:20" s="339" customFormat="1">
      <c r="A974" s="340"/>
      <c r="B974" s="340"/>
      <c r="D974" s="340"/>
      <c r="E974" s="340"/>
      <c r="R974" s="341"/>
      <c r="S974" s="341"/>
      <c r="T974" s="335"/>
    </row>
    <row r="975" spans="1:20" s="339" customFormat="1">
      <c r="A975" s="340"/>
      <c r="B975" s="340"/>
      <c r="D975" s="340"/>
      <c r="E975" s="340"/>
      <c r="R975" s="341"/>
      <c r="S975" s="341"/>
      <c r="T975" s="335"/>
    </row>
    <row r="976" spans="1:20" s="339" customFormat="1">
      <c r="A976" s="340"/>
      <c r="B976" s="340"/>
      <c r="D976" s="340"/>
      <c r="E976" s="340"/>
      <c r="R976" s="341"/>
      <c r="S976" s="341"/>
      <c r="T976" s="335"/>
    </row>
    <row r="977" spans="1:20" s="339" customFormat="1">
      <c r="A977" s="340"/>
      <c r="B977" s="340"/>
      <c r="D977" s="340"/>
      <c r="E977" s="340"/>
      <c r="R977" s="341"/>
      <c r="S977" s="341"/>
      <c r="T977" s="335"/>
    </row>
    <row r="978" spans="1:20" s="339" customFormat="1">
      <c r="A978" s="340"/>
      <c r="B978" s="340"/>
      <c r="D978" s="340"/>
      <c r="E978" s="340"/>
      <c r="R978" s="341"/>
      <c r="S978" s="341"/>
      <c r="T978" s="335"/>
    </row>
    <row r="979" spans="1:20" s="339" customFormat="1">
      <c r="A979" s="340"/>
      <c r="B979" s="340"/>
      <c r="D979" s="340"/>
      <c r="E979" s="340"/>
      <c r="R979" s="341"/>
      <c r="S979" s="341"/>
      <c r="T979" s="335"/>
    </row>
    <row r="980" spans="1:20" s="339" customFormat="1">
      <c r="A980" s="340"/>
      <c r="B980" s="340"/>
      <c r="D980" s="340"/>
      <c r="E980" s="340"/>
      <c r="R980" s="341"/>
      <c r="S980" s="341"/>
      <c r="T980" s="335"/>
    </row>
    <row r="981" spans="1:20" s="339" customFormat="1">
      <c r="A981" s="340"/>
      <c r="B981" s="340"/>
      <c r="D981" s="340"/>
      <c r="E981" s="340"/>
      <c r="R981" s="341"/>
      <c r="S981" s="341"/>
      <c r="T981" s="335"/>
    </row>
    <row r="982" spans="1:20" s="339" customFormat="1">
      <c r="A982" s="340"/>
      <c r="B982" s="340"/>
      <c r="D982" s="340"/>
      <c r="E982" s="340"/>
      <c r="R982" s="341"/>
      <c r="S982" s="341"/>
      <c r="T982" s="335"/>
    </row>
    <row r="983" spans="1:20" s="339" customFormat="1">
      <c r="A983" s="340"/>
      <c r="B983" s="340"/>
      <c r="D983" s="340"/>
      <c r="E983" s="340"/>
      <c r="R983" s="341"/>
      <c r="S983" s="341"/>
      <c r="T983" s="335"/>
    </row>
    <row r="984" spans="1:20" s="339" customFormat="1">
      <c r="A984" s="340"/>
      <c r="B984" s="340"/>
      <c r="D984" s="340"/>
      <c r="E984" s="340"/>
      <c r="R984" s="341"/>
      <c r="S984" s="341"/>
      <c r="T984" s="335"/>
    </row>
    <row r="985" spans="1:20" s="339" customFormat="1">
      <c r="A985" s="340"/>
      <c r="B985" s="340"/>
      <c r="D985" s="340"/>
      <c r="E985" s="340"/>
      <c r="R985" s="341"/>
      <c r="S985" s="341"/>
      <c r="T985" s="335"/>
    </row>
    <row r="986" spans="1:20" s="339" customFormat="1">
      <c r="A986" s="340"/>
      <c r="B986" s="340"/>
      <c r="D986" s="340"/>
      <c r="E986" s="340"/>
      <c r="R986" s="341"/>
      <c r="S986" s="341"/>
      <c r="T986" s="335"/>
    </row>
    <row r="987" spans="1:20" s="339" customFormat="1">
      <c r="A987" s="340"/>
      <c r="B987" s="340"/>
      <c r="D987" s="340"/>
      <c r="E987" s="340"/>
      <c r="R987" s="341"/>
      <c r="S987" s="341"/>
      <c r="T987" s="335"/>
    </row>
    <row r="988" spans="1:20" s="339" customFormat="1">
      <c r="A988" s="340"/>
      <c r="B988" s="340"/>
      <c r="D988" s="340"/>
      <c r="E988" s="340"/>
      <c r="R988" s="341"/>
      <c r="S988" s="341"/>
      <c r="T988" s="335"/>
    </row>
    <row r="989" spans="1:20" s="339" customFormat="1">
      <c r="A989" s="340"/>
      <c r="B989" s="340"/>
      <c r="D989" s="340"/>
      <c r="E989" s="340"/>
      <c r="R989" s="341"/>
      <c r="S989" s="341"/>
      <c r="T989" s="335"/>
    </row>
    <row r="990" spans="1:20" s="339" customFormat="1">
      <c r="A990" s="340"/>
      <c r="B990" s="340"/>
      <c r="D990" s="340"/>
      <c r="E990" s="340"/>
      <c r="R990" s="341"/>
      <c r="S990" s="341"/>
      <c r="T990" s="335"/>
    </row>
    <row r="991" spans="1:20" s="339" customFormat="1">
      <c r="A991" s="340"/>
      <c r="B991" s="340"/>
      <c r="D991" s="340"/>
      <c r="E991" s="340"/>
      <c r="R991" s="341"/>
      <c r="S991" s="341"/>
      <c r="T991" s="335"/>
    </row>
    <row r="992" spans="1:20" s="339" customFormat="1">
      <c r="A992" s="340"/>
      <c r="B992" s="340"/>
      <c r="D992" s="340"/>
      <c r="E992" s="340"/>
      <c r="R992" s="341"/>
      <c r="S992" s="341"/>
      <c r="T992" s="335"/>
    </row>
    <row r="993" spans="1:20" s="339" customFormat="1">
      <c r="A993" s="340"/>
      <c r="B993" s="340"/>
      <c r="D993" s="340"/>
      <c r="E993" s="340"/>
      <c r="R993" s="341"/>
      <c r="S993" s="341"/>
      <c r="T993" s="335"/>
    </row>
    <row r="994" spans="1:20" s="339" customFormat="1">
      <c r="A994" s="340"/>
      <c r="B994" s="340"/>
      <c r="D994" s="340"/>
      <c r="E994" s="340"/>
      <c r="R994" s="341"/>
      <c r="S994" s="341"/>
      <c r="T994" s="335"/>
    </row>
    <row r="995" spans="1:20" s="339" customFormat="1">
      <c r="A995" s="340"/>
      <c r="B995" s="340"/>
      <c r="D995" s="340"/>
      <c r="E995" s="340"/>
      <c r="R995" s="341"/>
      <c r="S995" s="341"/>
      <c r="T995" s="335"/>
    </row>
    <row r="996" spans="1:20" s="339" customFormat="1">
      <c r="A996" s="340"/>
      <c r="B996" s="340"/>
      <c r="D996" s="340"/>
      <c r="E996" s="340"/>
      <c r="R996" s="341"/>
      <c r="S996" s="341"/>
      <c r="T996" s="335"/>
    </row>
    <row r="997" spans="1:20" s="339" customFormat="1">
      <c r="A997" s="340"/>
      <c r="B997" s="340"/>
      <c r="D997" s="340"/>
      <c r="E997" s="340"/>
      <c r="R997" s="341"/>
      <c r="S997" s="341"/>
      <c r="T997" s="335"/>
    </row>
    <row r="998" spans="1:20" s="339" customFormat="1">
      <c r="A998" s="340"/>
      <c r="B998" s="340"/>
      <c r="D998" s="340"/>
      <c r="E998" s="340"/>
      <c r="R998" s="341"/>
      <c r="S998" s="341"/>
      <c r="T998" s="335"/>
    </row>
    <row r="999" spans="1:20" s="339" customFormat="1">
      <c r="A999" s="340"/>
      <c r="B999" s="340"/>
      <c r="D999" s="340"/>
      <c r="E999" s="340"/>
      <c r="R999" s="341"/>
      <c r="S999" s="341"/>
      <c r="T999" s="335"/>
    </row>
    <row r="1000" spans="1:20" s="339" customFormat="1">
      <c r="A1000" s="340"/>
      <c r="B1000" s="340"/>
      <c r="D1000" s="340"/>
      <c r="E1000" s="340"/>
      <c r="R1000" s="341"/>
      <c r="S1000" s="341"/>
      <c r="T1000" s="335"/>
    </row>
    <row r="1001" spans="1:20" s="339" customFormat="1">
      <c r="A1001" s="340"/>
      <c r="B1001" s="340"/>
      <c r="D1001" s="340"/>
      <c r="E1001" s="340"/>
      <c r="R1001" s="341"/>
      <c r="S1001" s="341"/>
      <c r="T1001" s="335"/>
    </row>
    <row r="1002" spans="1:20" s="339" customFormat="1">
      <c r="A1002" s="340"/>
      <c r="B1002" s="340"/>
      <c r="D1002" s="340"/>
      <c r="E1002" s="340"/>
      <c r="R1002" s="341"/>
      <c r="S1002" s="341"/>
      <c r="T1002" s="335"/>
    </row>
    <row r="1003" spans="1:20" s="339" customFormat="1">
      <c r="A1003" s="340"/>
      <c r="B1003" s="340"/>
      <c r="D1003" s="340"/>
      <c r="E1003" s="340"/>
      <c r="R1003" s="341"/>
      <c r="S1003" s="341"/>
      <c r="T1003" s="335"/>
    </row>
    <row r="1004" spans="1:20" s="339" customFormat="1">
      <c r="A1004" s="340"/>
      <c r="B1004" s="340"/>
      <c r="D1004" s="340"/>
      <c r="E1004" s="340"/>
      <c r="R1004" s="341"/>
      <c r="S1004" s="341"/>
      <c r="T1004" s="335"/>
    </row>
    <row r="1005" spans="1:20" s="339" customFormat="1">
      <c r="A1005" s="340"/>
      <c r="B1005" s="340"/>
      <c r="D1005" s="340"/>
      <c r="E1005" s="340"/>
      <c r="R1005" s="341"/>
      <c r="S1005" s="341"/>
      <c r="T1005" s="335"/>
    </row>
    <row r="1006" spans="1:20" s="339" customFormat="1">
      <c r="A1006" s="340"/>
      <c r="B1006" s="340"/>
      <c r="D1006" s="340"/>
      <c r="E1006" s="340"/>
      <c r="R1006" s="341"/>
      <c r="S1006" s="341"/>
      <c r="T1006" s="335"/>
    </row>
    <row r="1007" spans="1:20" s="339" customFormat="1">
      <c r="A1007" s="340"/>
      <c r="B1007" s="340"/>
      <c r="D1007" s="340"/>
      <c r="E1007" s="340"/>
      <c r="R1007" s="341"/>
      <c r="S1007" s="341"/>
      <c r="T1007" s="335"/>
    </row>
    <row r="1008" spans="1:20" s="339" customFormat="1">
      <c r="A1008" s="340"/>
      <c r="B1008" s="340"/>
      <c r="D1008" s="340"/>
      <c r="E1008" s="340"/>
      <c r="R1008" s="341"/>
      <c r="S1008" s="341"/>
      <c r="T1008" s="33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4">
    <tabColor theme="8" tint="-0.499984740745262"/>
  </sheetPr>
  <dimension ref="A1:W1012"/>
  <sheetViews>
    <sheetView zoomScale="80" zoomScaleNormal="80" zoomScaleSheetLayoutView="80" workbookViewId="0">
      <selection sqref="A1:C1"/>
    </sheetView>
  </sheetViews>
  <sheetFormatPr defaultRowHeight="12.75"/>
  <cols>
    <col min="1" max="1" width="38.5703125" style="340" customWidth="1"/>
    <col min="2" max="2" width="23.5703125" style="340" customWidth="1"/>
    <col min="3" max="3" width="21.5703125" style="339" customWidth="1"/>
    <col min="4" max="5" width="15.7109375" style="340" customWidth="1"/>
    <col min="6"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2740" t="s">
        <v>29</v>
      </c>
      <c r="B1" s="2741"/>
      <c r="C1" s="2741"/>
      <c r="D1" s="11"/>
      <c r="E1" s="11"/>
      <c r="F1" s="11"/>
      <c r="G1" s="11"/>
      <c r="H1" s="11"/>
      <c r="I1" s="267"/>
    </row>
    <row r="2" spans="1:20" s="13" customFormat="1">
      <c r="A2" s="88" t="s">
        <v>30</v>
      </c>
      <c r="B2" s="2935" t="s">
        <v>1082</v>
      </c>
      <c r="C2" s="2935"/>
      <c r="D2" s="178"/>
      <c r="E2" s="178"/>
      <c r="F2" s="178"/>
      <c r="G2" s="178"/>
      <c r="H2" s="178"/>
      <c r="I2" s="178"/>
    </row>
    <row r="3" spans="1:20" s="13" customFormat="1" ht="25.9" customHeight="1">
      <c r="A3" s="88" t="s">
        <v>31</v>
      </c>
      <c r="B3" s="3332" t="s">
        <v>1083</v>
      </c>
      <c r="C3" s="3332"/>
      <c r="D3" s="267"/>
      <c r="E3" s="150"/>
      <c r="F3" s="150"/>
      <c r="G3" s="150"/>
      <c r="H3" s="267"/>
      <c r="I3" s="267"/>
    </row>
    <row r="4" spans="1:20" s="13" customFormat="1">
      <c r="A4" s="88" t="s">
        <v>32</v>
      </c>
      <c r="B4" s="2935">
        <v>1</v>
      </c>
      <c r="C4" s="2935"/>
      <c r="D4" s="178"/>
      <c r="E4" s="178"/>
      <c r="F4" s="178"/>
      <c r="G4" s="178"/>
      <c r="H4" s="178"/>
      <c r="I4" s="178"/>
    </row>
    <row r="5" spans="1:20" s="13" customFormat="1">
      <c r="A5" s="88" t="s">
        <v>33</v>
      </c>
      <c r="B5" s="2935"/>
      <c r="C5" s="2935"/>
      <c r="D5" s="117"/>
      <c r="E5" s="117"/>
      <c r="F5" s="117"/>
      <c r="G5" s="117"/>
      <c r="H5" s="117"/>
      <c r="I5" s="117"/>
    </row>
    <row r="6" spans="1:20" s="13" customFormat="1">
      <c r="A6" s="88" t="s">
        <v>34</v>
      </c>
      <c r="B6" s="2935"/>
      <c r="C6" s="2935"/>
      <c r="D6" s="117"/>
      <c r="E6" s="117"/>
      <c r="F6" s="117"/>
      <c r="G6" s="117"/>
      <c r="H6" s="117"/>
      <c r="I6" s="117"/>
    </row>
    <row r="7" spans="1:20" s="13" customFormat="1">
      <c r="A7" s="88" t="s">
        <v>35</v>
      </c>
      <c r="B7" s="2935"/>
      <c r="C7" s="2935"/>
      <c r="D7" s="117"/>
      <c r="E7" s="117"/>
      <c r="F7" s="117"/>
      <c r="G7" s="117"/>
      <c r="H7" s="117"/>
      <c r="I7" s="117"/>
    </row>
    <row r="8" spans="1:20" s="13" customFormat="1">
      <c r="A8" s="88" t="s">
        <v>36</v>
      </c>
      <c r="B8" s="2938"/>
      <c r="C8" s="2938"/>
      <c r="D8" s="118"/>
      <c r="E8" s="118"/>
      <c r="F8" s="118"/>
      <c r="G8" s="118"/>
      <c r="H8" s="118"/>
      <c r="I8" s="118"/>
    </row>
    <row r="9" spans="1:20" s="13" customFormat="1" ht="15.75">
      <c r="A9" s="88" t="s">
        <v>198</v>
      </c>
      <c r="B9" s="2939" t="s">
        <v>414</v>
      </c>
      <c r="C9" s="2940"/>
      <c r="D9" s="107"/>
      <c r="E9" s="107"/>
      <c r="F9" s="107"/>
      <c r="G9" s="107"/>
      <c r="H9" s="107"/>
      <c r="I9" s="107"/>
      <c r="J9" s="107"/>
    </row>
    <row r="10" spans="1:20" s="108" customFormat="1" ht="15"/>
    <row r="11" spans="1:20" s="339" customFormat="1" ht="13.5" thickBot="1">
      <c r="A11" s="340"/>
      <c r="B11" s="340"/>
      <c r="D11" s="340"/>
      <c r="E11" s="340"/>
      <c r="R11" s="341"/>
      <c r="S11" s="341"/>
      <c r="T11" s="335"/>
    </row>
    <row r="12" spans="1:20" s="108" customFormat="1" ht="30.75" customHeight="1">
      <c r="A12" s="3347" t="s">
        <v>1084</v>
      </c>
      <c r="B12" s="3348"/>
    </row>
    <row r="13" spans="1:20" s="108" customFormat="1" ht="15">
      <c r="A13" s="446" t="s">
        <v>1085</v>
      </c>
      <c r="B13" s="447"/>
    </row>
    <row r="14" spans="1:20" s="108" customFormat="1" ht="15">
      <c r="A14" s="446" t="s">
        <v>1086</v>
      </c>
      <c r="B14" s="447"/>
    </row>
    <row r="15" spans="1:20" s="108" customFormat="1" ht="15">
      <c r="A15" s="446" t="s">
        <v>1087</v>
      </c>
      <c r="B15" s="447"/>
    </row>
    <row r="16" spans="1:20" s="108" customFormat="1" ht="15">
      <c r="A16" s="446" t="s">
        <v>1088</v>
      </c>
      <c r="B16" s="447"/>
    </row>
    <row r="17" spans="1:20" s="108" customFormat="1" ht="15.75" thickBot="1">
      <c r="A17" s="448" t="s">
        <v>1089</v>
      </c>
      <c r="B17" s="449"/>
    </row>
    <row r="18" spans="1:20" s="108" customFormat="1" ht="15.75" thickBot="1">
      <c r="B18" s="450"/>
    </row>
    <row r="19" spans="1:20" s="108" customFormat="1" ht="15">
      <c r="A19" s="3347" t="s">
        <v>1090</v>
      </c>
      <c r="B19" s="3348"/>
      <c r="H19" s="450"/>
    </row>
    <row r="20" spans="1:20" s="450" customFormat="1" ht="28.5" customHeight="1">
      <c r="A20" s="451" t="s">
        <v>1091</v>
      </c>
      <c r="B20" s="452"/>
    </row>
    <row r="21" spans="1:20" s="450" customFormat="1" ht="15">
      <c r="A21" s="453" t="s">
        <v>1092</v>
      </c>
      <c r="B21" s="452"/>
    </row>
    <row r="22" spans="1:20" s="450" customFormat="1" ht="15">
      <c r="A22" s="453" t="s">
        <v>1093</v>
      </c>
      <c r="B22" s="452"/>
    </row>
    <row r="23" spans="1:20" s="450" customFormat="1" ht="15">
      <c r="A23" s="453" t="s">
        <v>1094</v>
      </c>
      <c r="B23" s="452"/>
    </row>
    <row r="24" spans="1:20" s="454" customFormat="1" ht="15">
      <c r="A24" s="453" t="s">
        <v>1095</v>
      </c>
      <c r="B24" s="452"/>
    </row>
    <row r="25" spans="1:20" s="339" customFormat="1" ht="14.25">
      <c r="A25" s="453" t="s">
        <v>265</v>
      </c>
      <c r="B25" s="455"/>
      <c r="D25" s="340"/>
      <c r="E25" s="340"/>
      <c r="R25" s="341"/>
      <c r="S25" s="341"/>
      <c r="T25" s="335"/>
    </row>
    <row r="26" spans="1:20" s="339" customFormat="1">
      <c r="A26" s="340"/>
      <c r="B26" s="340"/>
      <c r="D26" s="340"/>
      <c r="E26" s="340"/>
      <c r="R26" s="341"/>
      <c r="S26" s="341"/>
      <c r="T26" s="335"/>
    </row>
    <row r="27" spans="1:20" s="339" customFormat="1">
      <c r="A27" s="340"/>
      <c r="B27" s="340"/>
      <c r="D27" s="340"/>
      <c r="E27" s="340"/>
      <c r="R27" s="341"/>
      <c r="S27" s="341"/>
      <c r="T27" s="335"/>
    </row>
    <row r="28" spans="1:20" s="339" customFormat="1">
      <c r="A28" s="340"/>
      <c r="B28" s="340"/>
      <c r="D28" s="340"/>
      <c r="E28" s="340"/>
      <c r="R28" s="341"/>
      <c r="S28" s="341"/>
      <c r="T28" s="335"/>
    </row>
    <row r="29" spans="1:20" s="339" customFormat="1">
      <c r="A29" s="340"/>
      <c r="B29" s="340"/>
      <c r="D29" s="340"/>
      <c r="E29" s="340"/>
      <c r="R29" s="341"/>
      <c r="S29" s="341"/>
      <c r="T29" s="335"/>
    </row>
    <row r="30" spans="1:20" s="339" customFormat="1">
      <c r="A30" s="340"/>
      <c r="B30" s="340"/>
      <c r="D30" s="340"/>
      <c r="E30" s="340"/>
      <c r="R30" s="341"/>
      <c r="S30" s="341"/>
      <c r="T30" s="335"/>
    </row>
    <row r="31" spans="1:20" s="339" customFormat="1">
      <c r="A31" s="340"/>
      <c r="B31" s="340"/>
      <c r="D31" s="340"/>
      <c r="E31" s="340"/>
      <c r="R31" s="341"/>
      <c r="S31" s="341"/>
      <c r="T31" s="335"/>
    </row>
    <row r="32" spans="1:20" s="339" customFormat="1">
      <c r="A32" s="340"/>
      <c r="B32" s="340"/>
      <c r="D32" s="340"/>
      <c r="E32" s="340"/>
      <c r="R32" s="341"/>
      <c r="S32" s="341"/>
      <c r="T32" s="335"/>
    </row>
    <row r="33" spans="1:20" s="339" customFormat="1">
      <c r="A33" s="340"/>
      <c r="B33" s="340"/>
      <c r="D33" s="340"/>
      <c r="E33" s="340"/>
      <c r="R33" s="341"/>
      <c r="S33" s="341"/>
      <c r="T33" s="335"/>
    </row>
    <row r="34" spans="1:20" s="339" customFormat="1">
      <c r="A34" s="340"/>
      <c r="B34" s="340"/>
      <c r="D34" s="340"/>
      <c r="E34" s="340"/>
      <c r="R34" s="341"/>
      <c r="S34" s="341"/>
      <c r="T34" s="335"/>
    </row>
    <row r="35" spans="1:20" s="339" customFormat="1">
      <c r="A35" s="340"/>
      <c r="B35" s="340"/>
      <c r="D35" s="340"/>
      <c r="E35" s="340"/>
      <c r="R35" s="341"/>
      <c r="S35" s="341"/>
      <c r="T35" s="335"/>
    </row>
    <row r="36" spans="1:20" s="339" customFormat="1">
      <c r="A36" s="340"/>
      <c r="B36" s="340"/>
      <c r="D36" s="340"/>
      <c r="E36" s="340"/>
      <c r="R36" s="341"/>
      <c r="S36" s="341"/>
      <c r="T36" s="335"/>
    </row>
    <row r="37" spans="1:20" s="339" customFormat="1">
      <c r="A37" s="340"/>
      <c r="B37" s="340"/>
      <c r="D37" s="340"/>
      <c r="E37" s="340"/>
      <c r="R37" s="341"/>
      <c r="S37" s="341"/>
      <c r="T37" s="335"/>
    </row>
    <row r="38" spans="1:20" s="339" customFormat="1">
      <c r="A38" s="340"/>
      <c r="B38" s="340"/>
      <c r="D38" s="340"/>
      <c r="E38" s="340"/>
      <c r="R38" s="341"/>
      <c r="S38" s="341"/>
      <c r="T38" s="335"/>
    </row>
    <row r="39" spans="1:20" s="339" customFormat="1">
      <c r="A39" s="340"/>
      <c r="B39" s="340"/>
      <c r="D39" s="340"/>
      <c r="E39" s="340"/>
      <c r="R39" s="341"/>
      <c r="S39" s="341"/>
      <c r="T39" s="335"/>
    </row>
    <row r="40" spans="1:20" s="339" customFormat="1">
      <c r="A40" s="340"/>
      <c r="B40" s="340"/>
      <c r="D40" s="340"/>
      <c r="E40" s="340"/>
      <c r="R40" s="341"/>
      <c r="S40" s="341"/>
      <c r="T40" s="335"/>
    </row>
    <row r="41" spans="1:20" s="339" customFormat="1">
      <c r="A41" s="340"/>
      <c r="B41" s="340"/>
      <c r="D41" s="340"/>
      <c r="E41" s="340"/>
      <c r="R41" s="341"/>
      <c r="S41" s="341"/>
      <c r="T41" s="335"/>
    </row>
    <row r="42" spans="1:20" s="339" customFormat="1">
      <c r="A42" s="340"/>
      <c r="B42" s="340"/>
      <c r="D42" s="340"/>
      <c r="E42" s="340"/>
      <c r="R42" s="341"/>
      <c r="S42" s="341"/>
      <c r="T42" s="335"/>
    </row>
    <row r="43" spans="1:20" s="339" customFormat="1">
      <c r="A43" s="340"/>
      <c r="B43" s="340"/>
      <c r="D43" s="340"/>
      <c r="E43" s="340"/>
      <c r="R43" s="341"/>
      <c r="S43" s="341"/>
      <c r="T43" s="335"/>
    </row>
    <row r="44" spans="1:20" s="339" customFormat="1">
      <c r="A44" s="340"/>
      <c r="B44" s="340"/>
      <c r="D44" s="340"/>
      <c r="E44" s="340"/>
      <c r="R44" s="341"/>
      <c r="S44" s="341"/>
      <c r="T44" s="335"/>
    </row>
    <row r="45" spans="1:20" s="339" customFormat="1">
      <c r="A45" s="340"/>
      <c r="B45" s="340"/>
      <c r="D45" s="340"/>
      <c r="E45" s="340"/>
      <c r="R45" s="341"/>
      <c r="S45" s="341"/>
      <c r="T45" s="335"/>
    </row>
    <row r="46" spans="1:20" s="339" customFormat="1">
      <c r="A46" s="340"/>
      <c r="B46" s="340"/>
      <c r="D46" s="340"/>
      <c r="E46" s="340"/>
      <c r="R46" s="341"/>
      <c r="S46" s="341"/>
      <c r="T46" s="335"/>
    </row>
    <row r="47" spans="1:20" s="339" customFormat="1">
      <c r="A47" s="340"/>
      <c r="B47" s="340"/>
      <c r="D47" s="340"/>
      <c r="E47" s="340"/>
      <c r="R47" s="341"/>
      <c r="S47" s="341"/>
      <c r="T47" s="335"/>
    </row>
    <row r="48" spans="1:20" s="339" customFormat="1">
      <c r="A48" s="340"/>
      <c r="B48" s="340"/>
      <c r="D48" s="340"/>
      <c r="E48" s="340"/>
      <c r="R48" s="341"/>
      <c r="S48" s="341"/>
      <c r="T48" s="335"/>
    </row>
    <row r="49" spans="1:20" s="339" customFormat="1">
      <c r="A49" s="340"/>
      <c r="B49" s="340"/>
      <c r="D49" s="340"/>
      <c r="E49" s="340"/>
      <c r="R49" s="341"/>
      <c r="S49" s="341"/>
      <c r="T49" s="335"/>
    </row>
    <row r="50" spans="1:20" s="339" customFormat="1">
      <c r="A50" s="340"/>
      <c r="B50" s="340"/>
      <c r="D50" s="340"/>
      <c r="E50" s="340"/>
      <c r="R50" s="341"/>
      <c r="S50" s="341"/>
      <c r="T50" s="335"/>
    </row>
    <row r="51" spans="1:20" s="339" customFormat="1">
      <c r="A51" s="340"/>
      <c r="B51" s="340"/>
      <c r="D51" s="340"/>
      <c r="E51" s="340"/>
      <c r="R51" s="341"/>
      <c r="S51" s="341"/>
      <c r="T51" s="335"/>
    </row>
    <row r="52" spans="1:20" s="339" customFormat="1">
      <c r="A52" s="340"/>
      <c r="B52" s="340"/>
      <c r="D52" s="340"/>
      <c r="E52" s="340"/>
      <c r="R52" s="341"/>
      <c r="S52" s="341"/>
      <c r="T52" s="335"/>
    </row>
    <row r="53" spans="1:20" s="339" customFormat="1">
      <c r="A53" s="340"/>
      <c r="B53" s="340"/>
      <c r="D53" s="340"/>
      <c r="E53" s="340"/>
      <c r="R53" s="341"/>
      <c r="S53" s="341"/>
      <c r="T53" s="335"/>
    </row>
    <row r="54" spans="1:20" s="339" customFormat="1">
      <c r="A54" s="340"/>
      <c r="B54" s="340"/>
      <c r="D54" s="340"/>
      <c r="E54" s="340"/>
      <c r="R54" s="341"/>
      <c r="S54" s="341"/>
      <c r="T54" s="335"/>
    </row>
    <row r="55" spans="1:20" s="339" customFormat="1">
      <c r="A55" s="340"/>
      <c r="B55" s="340"/>
      <c r="D55" s="340"/>
      <c r="E55" s="340"/>
      <c r="R55" s="341"/>
      <c r="S55" s="341"/>
      <c r="T55" s="335"/>
    </row>
    <row r="56" spans="1:20" s="339" customFormat="1">
      <c r="A56" s="340"/>
      <c r="B56" s="340"/>
      <c r="D56" s="340"/>
      <c r="E56" s="340"/>
      <c r="R56" s="341"/>
      <c r="S56" s="341"/>
      <c r="T56" s="335"/>
    </row>
    <row r="57" spans="1:20" s="339" customFormat="1">
      <c r="A57" s="340"/>
      <c r="B57" s="340"/>
      <c r="D57" s="340"/>
      <c r="E57" s="340"/>
      <c r="R57" s="341"/>
      <c r="S57" s="341"/>
      <c r="T57" s="335"/>
    </row>
    <row r="58" spans="1:20" s="339" customFormat="1">
      <c r="A58" s="340"/>
      <c r="B58" s="340"/>
      <c r="D58" s="340"/>
      <c r="E58" s="340"/>
      <c r="R58" s="341"/>
      <c r="S58" s="341"/>
      <c r="T58" s="335"/>
    </row>
    <row r="59" spans="1:20" s="339" customFormat="1">
      <c r="A59" s="340"/>
      <c r="B59" s="340"/>
      <c r="D59" s="340"/>
      <c r="E59" s="340"/>
      <c r="R59" s="341"/>
      <c r="S59" s="341"/>
      <c r="T59" s="335"/>
    </row>
    <row r="60" spans="1:20" s="339" customFormat="1">
      <c r="A60" s="340"/>
      <c r="B60" s="340"/>
      <c r="D60" s="340"/>
      <c r="E60" s="340"/>
      <c r="R60" s="341"/>
      <c r="S60" s="341"/>
      <c r="T60" s="335"/>
    </row>
    <row r="61" spans="1:20" s="339" customFormat="1">
      <c r="A61" s="340"/>
      <c r="B61" s="340"/>
      <c r="D61" s="340"/>
      <c r="E61" s="340"/>
      <c r="R61" s="341"/>
      <c r="S61" s="341"/>
      <c r="T61" s="335"/>
    </row>
    <row r="62" spans="1:20" s="339" customFormat="1">
      <c r="A62" s="340"/>
      <c r="B62" s="340"/>
      <c r="D62" s="340"/>
      <c r="E62" s="340"/>
      <c r="R62" s="341"/>
      <c r="S62" s="341"/>
      <c r="T62" s="335"/>
    </row>
    <row r="63" spans="1:20" s="339" customFormat="1">
      <c r="A63" s="340"/>
      <c r="B63" s="340"/>
      <c r="D63" s="340"/>
      <c r="E63" s="340"/>
      <c r="R63" s="341"/>
      <c r="S63" s="341"/>
      <c r="T63" s="335"/>
    </row>
    <row r="64" spans="1:20" s="339" customFormat="1">
      <c r="A64" s="340"/>
      <c r="B64" s="340"/>
      <c r="D64" s="340"/>
      <c r="E64" s="340"/>
      <c r="R64" s="341"/>
      <c r="S64" s="341"/>
      <c r="T64" s="335"/>
    </row>
    <row r="65" spans="1:20" s="339" customFormat="1">
      <c r="A65" s="340"/>
      <c r="B65" s="340"/>
      <c r="D65" s="340"/>
      <c r="E65" s="340"/>
      <c r="R65" s="341"/>
      <c r="S65" s="341"/>
      <c r="T65" s="335"/>
    </row>
    <row r="66" spans="1:20" s="339" customFormat="1">
      <c r="A66" s="340"/>
      <c r="B66" s="340"/>
      <c r="D66" s="340"/>
      <c r="E66" s="340"/>
      <c r="R66" s="341"/>
      <c r="S66" s="341"/>
      <c r="T66" s="335"/>
    </row>
    <row r="67" spans="1:20" s="339" customFormat="1">
      <c r="A67" s="340"/>
      <c r="B67" s="340"/>
      <c r="D67" s="340"/>
      <c r="E67" s="340"/>
      <c r="R67" s="341"/>
      <c r="S67" s="341"/>
      <c r="T67" s="335"/>
    </row>
    <row r="68" spans="1:20" s="339" customFormat="1">
      <c r="A68" s="340"/>
      <c r="B68" s="340"/>
      <c r="D68" s="340"/>
      <c r="E68" s="340"/>
      <c r="R68" s="341"/>
      <c r="S68" s="341"/>
      <c r="T68" s="335"/>
    </row>
    <row r="69" spans="1:20" s="339" customFormat="1">
      <c r="A69" s="340"/>
      <c r="B69" s="340"/>
      <c r="D69" s="340"/>
      <c r="E69" s="340"/>
      <c r="R69" s="341"/>
      <c r="S69" s="341"/>
      <c r="T69" s="335"/>
    </row>
    <row r="70" spans="1:20" s="339" customFormat="1">
      <c r="A70" s="340"/>
      <c r="B70" s="340"/>
      <c r="D70" s="340"/>
      <c r="E70" s="340"/>
      <c r="R70" s="341"/>
      <c r="S70" s="341"/>
      <c r="T70" s="335"/>
    </row>
    <row r="71" spans="1:20" s="339" customFormat="1">
      <c r="A71" s="340"/>
      <c r="B71" s="340"/>
      <c r="D71" s="340"/>
      <c r="E71" s="340"/>
      <c r="R71" s="341"/>
      <c r="S71" s="341"/>
      <c r="T71" s="335"/>
    </row>
    <row r="72" spans="1:20" s="339" customFormat="1">
      <c r="A72" s="340"/>
      <c r="B72" s="340"/>
      <c r="D72" s="340"/>
      <c r="E72" s="340"/>
      <c r="R72" s="341"/>
      <c r="S72" s="341"/>
      <c r="T72" s="335"/>
    </row>
    <row r="73" spans="1:20" s="339" customFormat="1">
      <c r="A73" s="340"/>
      <c r="B73" s="340"/>
      <c r="D73" s="340"/>
      <c r="E73" s="340"/>
      <c r="R73" s="341"/>
      <c r="S73" s="341"/>
      <c r="T73" s="335"/>
    </row>
    <row r="74" spans="1:20" s="339" customFormat="1">
      <c r="A74" s="340"/>
      <c r="B74" s="340"/>
      <c r="D74" s="340"/>
      <c r="E74" s="340"/>
      <c r="R74" s="341"/>
      <c r="S74" s="341"/>
      <c r="T74" s="335"/>
    </row>
    <row r="75" spans="1:20" s="339" customFormat="1">
      <c r="A75" s="340"/>
      <c r="B75" s="340"/>
      <c r="D75" s="340"/>
      <c r="E75" s="340"/>
      <c r="R75" s="341"/>
      <c r="S75" s="341"/>
      <c r="T75" s="335"/>
    </row>
    <row r="76" spans="1:20" s="339" customFormat="1">
      <c r="A76" s="340"/>
      <c r="B76" s="340"/>
      <c r="D76" s="340"/>
      <c r="E76" s="340"/>
      <c r="R76" s="341"/>
      <c r="S76" s="341"/>
      <c r="T76" s="335"/>
    </row>
    <row r="77" spans="1:20" s="339" customFormat="1">
      <c r="A77" s="340"/>
      <c r="B77" s="340"/>
      <c r="D77" s="340"/>
      <c r="E77" s="340"/>
      <c r="R77" s="341"/>
      <c r="S77" s="341"/>
      <c r="T77" s="335"/>
    </row>
    <row r="78" spans="1:20" s="339" customFormat="1">
      <c r="A78" s="340"/>
      <c r="B78" s="340"/>
      <c r="D78" s="340"/>
      <c r="E78" s="340"/>
      <c r="R78" s="341"/>
      <c r="S78" s="341"/>
      <c r="T78" s="335"/>
    </row>
    <row r="79" spans="1:20" s="339" customFormat="1">
      <c r="A79" s="340"/>
      <c r="B79" s="340"/>
      <c r="D79" s="340"/>
      <c r="E79" s="340"/>
      <c r="R79" s="341"/>
      <c r="S79" s="341"/>
      <c r="T79" s="335"/>
    </row>
    <row r="80" spans="1:20" s="339" customFormat="1">
      <c r="A80" s="340"/>
      <c r="B80" s="340"/>
      <c r="D80" s="340"/>
      <c r="E80" s="340"/>
      <c r="R80" s="341"/>
      <c r="S80" s="341"/>
      <c r="T80" s="335"/>
    </row>
    <row r="81" spans="1:20" s="339" customFormat="1">
      <c r="A81" s="340"/>
      <c r="B81" s="340"/>
      <c r="D81" s="340"/>
      <c r="E81" s="340"/>
      <c r="R81" s="341"/>
      <c r="S81" s="341"/>
      <c r="T81" s="335"/>
    </row>
    <row r="82" spans="1:20" s="339" customFormat="1">
      <c r="A82" s="340"/>
      <c r="B82" s="340"/>
      <c r="D82" s="340"/>
      <c r="E82" s="340"/>
      <c r="R82" s="341"/>
      <c r="S82" s="341"/>
      <c r="T82" s="335"/>
    </row>
    <row r="83" spans="1:20" s="339" customFormat="1">
      <c r="A83" s="340"/>
      <c r="B83" s="340"/>
      <c r="D83" s="340"/>
      <c r="E83" s="340"/>
      <c r="R83" s="341"/>
      <c r="S83" s="341"/>
      <c r="T83" s="335"/>
    </row>
    <row r="84" spans="1:20" s="339" customFormat="1">
      <c r="A84" s="340"/>
      <c r="B84" s="340"/>
      <c r="D84" s="340"/>
      <c r="E84" s="340"/>
      <c r="R84" s="341"/>
      <c r="S84" s="341"/>
      <c r="T84" s="335"/>
    </row>
    <row r="85" spans="1:20" s="339" customFormat="1">
      <c r="A85" s="340"/>
      <c r="B85" s="340"/>
      <c r="D85" s="340"/>
      <c r="E85" s="340"/>
      <c r="R85" s="341"/>
      <c r="S85" s="341"/>
      <c r="T85" s="335"/>
    </row>
    <row r="86" spans="1:20" s="339" customFormat="1">
      <c r="A86" s="340"/>
      <c r="B86" s="340"/>
      <c r="D86" s="340"/>
      <c r="E86" s="340"/>
      <c r="R86" s="341"/>
      <c r="S86" s="341"/>
      <c r="T86" s="335"/>
    </row>
    <row r="87" spans="1:20" s="339" customFormat="1">
      <c r="A87" s="340"/>
      <c r="B87" s="340"/>
      <c r="D87" s="340"/>
      <c r="E87" s="340"/>
      <c r="R87" s="341"/>
      <c r="S87" s="341"/>
      <c r="T87" s="335"/>
    </row>
    <row r="88" spans="1:20" s="339" customFormat="1">
      <c r="A88" s="340"/>
      <c r="B88" s="340"/>
      <c r="D88" s="340"/>
      <c r="E88" s="340"/>
      <c r="R88" s="341"/>
      <c r="S88" s="341"/>
      <c r="T88" s="335"/>
    </row>
    <row r="89" spans="1:20" s="339" customFormat="1">
      <c r="A89" s="340"/>
      <c r="B89" s="340"/>
      <c r="D89" s="340"/>
      <c r="E89" s="340"/>
      <c r="R89" s="341"/>
      <c r="S89" s="341"/>
      <c r="T89" s="335"/>
    </row>
    <row r="90" spans="1:20" s="339" customFormat="1">
      <c r="A90" s="340"/>
      <c r="B90" s="340"/>
      <c r="D90" s="340"/>
      <c r="E90" s="340"/>
      <c r="R90" s="341"/>
      <c r="S90" s="341"/>
      <c r="T90" s="335"/>
    </row>
    <row r="91" spans="1:20" s="339" customFormat="1">
      <c r="A91" s="340"/>
      <c r="B91" s="340"/>
      <c r="D91" s="340"/>
      <c r="E91" s="340"/>
      <c r="R91" s="341"/>
      <c r="S91" s="341"/>
      <c r="T91" s="335"/>
    </row>
    <row r="92" spans="1:20" s="339" customFormat="1">
      <c r="A92" s="340"/>
      <c r="B92" s="340"/>
      <c r="D92" s="340"/>
      <c r="E92" s="340"/>
      <c r="R92" s="341"/>
      <c r="S92" s="341"/>
      <c r="T92" s="335"/>
    </row>
    <row r="93" spans="1:20" s="339" customFormat="1">
      <c r="A93" s="340"/>
      <c r="B93" s="340"/>
      <c r="D93" s="340"/>
      <c r="E93" s="340"/>
      <c r="R93" s="341"/>
      <c r="S93" s="341"/>
      <c r="T93" s="335"/>
    </row>
    <row r="94" spans="1:20" s="339" customFormat="1">
      <c r="A94" s="340"/>
      <c r="B94" s="340"/>
      <c r="D94" s="340"/>
      <c r="E94" s="340"/>
      <c r="R94" s="341"/>
      <c r="S94" s="341"/>
      <c r="T94" s="335"/>
    </row>
    <row r="95" spans="1:20" s="339" customFormat="1">
      <c r="A95" s="340"/>
      <c r="B95" s="340"/>
      <c r="D95" s="340"/>
      <c r="E95" s="340"/>
      <c r="R95" s="341"/>
      <c r="S95" s="341"/>
      <c r="T95" s="335"/>
    </row>
    <row r="96" spans="1:20" s="339" customFormat="1">
      <c r="A96" s="340"/>
      <c r="B96" s="340"/>
      <c r="D96" s="340"/>
      <c r="E96" s="340"/>
      <c r="R96" s="341"/>
      <c r="S96" s="341"/>
      <c r="T96" s="335"/>
    </row>
    <row r="97" spans="1:20" s="339" customFormat="1">
      <c r="A97" s="340"/>
      <c r="B97" s="340"/>
      <c r="D97" s="340"/>
      <c r="E97" s="340"/>
      <c r="R97" s="341"/>
      <c r="S97" s="341"/>
      <c r="T97" s="335"/>
    </row>
    <row r="98" spans="1:20" s="339" customFormat="1">
      <c r="A98" s="340"/>
      <c r="B98" s="340"/>
      <c r="D98" s="340"/>
      <c r="E98" s="340"/>
      <c r="R98" s="341"/>
      <c r="S98" s="341"/>
      <c r="T98" s="335"/>
    </row>
    <row r="99" spans="1:20" s="339" customFormat="1">
      <c r="A99" s="340"/>
      <c r="B99" s="340"/>
      <c r="D99" s="340"/>
      <c r="E99" s="340"/>
      <c r="R99" s="341"/>
      <c r="S99" s="341"/>
      <c r="T99" s="335"/>
    </row>
    <row r="100" spans="1:20" s="339" customFormat="1">
      <c r="A100" s="340"/>
      <c r="B100" s="340"/>
      <c r="D100" s="340"/>
      <c r="E100" s="340"/>
      <c r="R100" s="341"/>
      <c r="S100" s="341"/>
      <c r="T100" s="335"/>
    </row>
    <row r="101" spans="1:20" s="339" customFormat="1">
      <c r="A101" s="340"/>
      <c r="B101" s="340"/>
      <c r="D101" s="340"/>
      <c r="E101" s="340"/>
      <c r="R101" s="341"/>
      <c r="S101" s="341"/>
      <c r="T101" s="335"/>
    </row>
    <row r="102" spans="1:20" s="339" customFormat="1">
      <c r="A102" s="340"/>
      <c r="B102" s="340"/>
      <c r="D102" s="340"/>
      <c r="E102" s="340"/>
      <c r="R102" s="341"/>
      <c r="S102" s="341"/>
      <c r="T102" s="335"/>
    </row>
    <row r="103" spans="1:20" s="339" customFormat="1">
      <c r="A103" s="340"/>
      <c r="B103" s="340"/>
      <c r="D103" s="340"/>
      <c r="E103" s="340"/>
      <c r="R103" s="341"/>
      <c r="S103" s="341"/>
      <c r="T103" s="335"/>
    </row>
    <row r="104" spans="1:20" s="339" customFormat="1">
      <c r="A104" s="340"/>
      <c r="B104" s="340"/>
      <c r="D104" s="340"/>
      <c r="E104" s="340"/>
      <c r="R104" s="341"/>
      <c r="S104" s="341"/>
      <c r="T104" s="335"/>
    </row>
    <row r="105" spans="1:20" s="339" customFormat="1">
      <c r="A105" s="340"/>
      <c r="B105" s="340"/>
      <c r="D105" s="340"/>
      <c r="E105" s="340"/>
      <c r="R105" s="341"/>
      <c r="S105" s="341"/>
      <c r="T105" s="335"/>
    </row>
    <row r="106" spans="1:20" s="339" customFormat="1">
      <c r="A106" s="340"/>
      <c r="B106" s="340"/>
      <c r="D106" s="340"/>
      <c r="E106" s="340"/>
      <c r="R106" s="341"/>
      <c r="S106" s="341"/>
      <c r="T106" s="335"/>
    </row>
    <row r="107" spans="1:20" s="339" customFormat="1">
      <c r="A107" s="340"/>
      <c r="B107" s="340"/>
      <c r="D107" s="340"/>
      <c r="E107" s="340"/>
      <c r="R107" s="341"/>
      <c r="S107" s="341"/>
      <c r="T107" s="335"/>
    </row>
    <row r="108" spans="1:20" s="339" customFormat="1">
      <c r="A108" s="340"/>
      <c r="B108" s="340"/>
      <c r="D108" s="340"/>
      <c r="E108" s="340"/>
      <c r="R108" s="341"/>
      <c r="S108" s="341"/>
      <c r="T108" s="335"/>
    </row>
    <row r="109" spans="1:20" s="339" customFormat="1">
      <c r="A109" s="340"/>
      <c r="B109" s="340"/>
      <c r="D109" s="340"/>
      <c r="E109" s="340"/>
      <c r="R109" s="341"/>
      <c r="S109" s="341"/>
      <c r="T109" s="335"/>
    </row>
    <row r="110" spans="1:20" s="339" customFormat="1">
      <c r="A110" s="340"/>
      <c r="B110" s="340"/>
      <c r="D110" s="340"/>
      <c r="E110" s="340"/>
      <c r="R110" s="341"/>
      <c r="S110" s="341"/>
      <c r="T110" s="335"/>
    </row>
    <row r="111" spans="1:20" s="339" customFormat="1">
      <c r="A111" s="340"/>
      <c r="B111" s="340"/>
      <c r="D111" s="340"/>
      <c r="E111" s="340"/>
      <c r="R111" s="341"/>
      <c r="S111" s="341"/>
      <c r="T111" s="335"/>
    </row>
    <row r="112" spans="1:20" s="339" customFormat="1">
      <c r="A112" s="340"/>
      <c r="B112" s="340"/>
      <c r="D112" s="340"/>
      <c r="E112" s="340"/>
      <c r="R112" s="341"/>
      <c r="S112" s="341"/>
      <c r="T112" s="335"/>
    </row>
    <row r="113" spans="1:20" s="339" customFormat="1">
      <c r="A113" s="340"/>
      <c r="B113" s="340"/>
      <c r="D113" s="340"/>
      <c r="E113" s="340"/>
      <c r="R113" s="341"/>
      <c r="S113" s="341"/>
      <c r="T113" s="335"/>
    </row>
    <row r="114" spans="1:20" s="339" customFormat="1">
      <c r="A114" s="340"/>
      <c r="B114" s="340"/>
      <c r="D114" s="340"/>
      <c r="E114" s="340"/>
      <c r="R114" s="341"/>
      <c r="S114" s="341"/>
      <c r="T114" s="335"/>
    </row>
    <row r="115" spans="1:20" s="339" customFormat="1">
      <c r="A115" s="340"/>
      <c r="B115" s="340"/>
      <c r="D115" s="340"/>
      <c r="E115" s="340"/>
      <c r="R115" s="341"/>
      <c r="S115" s="341"/>
      <c r="T115" s="335"/>
    </row>
    <row r="116" spans="1:20" s="339" customFormat="1">
      <c r="A116" s="340"/>
      <c r="B116" s="340"/>
      <c r="D116" s="340"/>
      <c r="E116" s="340"/>
      <c r="R116" s="341"/>
      <c r="S116" s="341"/>
      <c r="T116" s="335"/>
    </row>
    <row r="117" spans="1:20" s="339" customFormat="1">
      <c r="A117" s="340"/>
      <c r="B117" s="340"/>
      <c r="D117" s="340"/>
      <c r="E117" s="340"/>
      <c r="R117" s="341"/>
      <c r="S117" s="341"/>
      <c r="T117" s="335"/>
    </row>
    <row r="118" spans="1:20" s="339" customFormat="1">
      <c r="A118" s="340"/>
      <c r="B118" s="340"/>
      <c r="D118" s="340"/>
      <c r="E118" s="340"/>
      <c r="R118" s="341"/>
      <c r="S118" s="341"/>
      <c r="T118" s="335"/>
    </row>
    <row r="119" spans="1:20" s="339" customFormat="1">
      <c r="A119" s="340"/>
      <c r="B119" s="340"/>
      <c r="D119" s="340"/>
      <c r="E119" s="340"/>
      <c r="R119" s="341"/>
      <c r="S119" s="341"/>
      <c r="T119" s="335"/>
    </row>
    <row r="120" spans="1:20" s="339" customFormat="1">
      <c r="A120" s="340"/>
      <c r="B120" s="340"/>
      <c r="D120" s="340"/>
      <c r="E120" s="340"/>
      <c r="R120" s="341"/>
      <c r="S120" s="341"/>
      <c r="T120" s="335"/>
    </row>
    <row r="121" spans="1:20" s="339" customFormat="1">
      <c r="A121" s="340"/>
      <c r="B121" s="340"/>
      <c r="D121" s="340"/>
      <c r="E121" s="340"/>
      <c r="R121" s="341"/>
      <c r="S121" s="341"/>
      <c r="T121" s="335"/>
    </row>
    <row r="122" spans="1:20" s="339" customFormat="1">
      <c r="A122" s="340"/>
      <c r="B122" s="340"/>
      <c r="D122" s="340"/>
      <c r="E122" s="340"/>
      <c r="R122" s="341"/>
      <c r="S122" s="341"/>
      <c r="T122" s="335"/>
    </row>
    <row r="123" spans="1:20" s="339" customFormat="1">
      <c r="A123" s="340"/>
      <c r="B123" s="340"/>
      <c r="D123" s="340"/>
      <c r="E123" s="340"/>
      <c r="R123" s="341"/>
      <c r="S123" s="341"/>
      <c r="T123" s="335"/>
    </row>
    <row r="124" spans="1:20" s="339" customFormat="1">
      <c r="A124" s="340"/>
      <c r="B124" s="340"/>
      <c r="D124" s="340"/>
      <c r="E124" s="340"/>
      <c r="R124" s="341"/>
      <c r="S124" s="341"/>
      <c r="T124" s="335"/>
    </row>
    <row r="125" spans="1:20" s="339" customFormat="1">
      <c r="A125" s="340"/>
      <c r="B125" s="340"/>
      <c r="D125" s="340"/>
      <c r="E125" s="340"/>
      <c r="R125" s="341"/>
      <c r="S125" s="341"/>
      <c r="T125" s="335"/>
    </row>
    <row r="126" spans="1:20" s="339" customFormat="1">
      <c r="A126" s="340"/>
      <c r="B126" s="340"/>
      <c r="D126" s="340"/>
      <c r="E126" s="340"/>
      <c r="R126" s="341"/>
      <c r="S126" s="341"/>
      <c r="T126" s="335"/>
    </row>
    <row r="127" spans="1:20" s="339" customFormat="1">
      <c r="A127" s="340"/>
      <c r="B127" s="340"/>
      <c r="D127" s="340"/>
      <c r="E127" s="340"/>
      <c r="R127" s="341"/>
      <c r="S127" s="341"/>
      <c r="T127" s="335"/>
    </row>
    <row r="128" spans="1:20" s="339" customFormat="1">
      <c r="A128" s="340"/>
      <c r="B128" s="340"/>
      <c r="D128" s="340"/>
      <c r="E128" s="340"/>
      <c r="R128" s="341"/>
      <c r="S128" s="341"/>
      <c r="T128" s="335"/>
    </row>
    <row r="129" spans="1:20" s="339" customFormat="1">
      <c r="A129" s="340"/>
      <c r="B129" s="340"/>
      <c r="D129" s="340"/>
      <c r="E129" s="340"/>
      <c r="R129" s="341"/>
      <c r="S129" s="341"/>
      <c r="T129" s="335"/>
    </row>
    <row r="130" spans="1:20" s="339" customFormat="1">
      <c r="A130" s="340"/>
      <c r="B130" s="340"/>
      <c r="D130" s="340"/>
      <c r="E130" s="340"/>
      <c r="R130" s="341"/>
      <c r="S130" s="341"/>
      <c r="T130" s="335"/>
    </row>
    <row r="131" spans="1:20" s="339" customFormat="1">
      <c r="A131" s="340"/>
      <c r="B131" s="340"/>
      <c r="D131" s="340"/>
      <c r="E131" s="340"/>
      <c r="R131" s="341"/>
      <c r="S131" s="341"/>
      <c r="T131" s="335"/>
    </row>
    <row r="132" spans="1:20" s="339" customFormat="1">
      <c r="A132" s="340"/>
      <c r="B132" s="340"/>
      <c r="D132" s="340"/>
      <c r="E132" s="340"/>
      <c r="R132" s="341"/>
      <c r="S132" s="341"/>
      <c r="T132" s="335"/>
    </row>
    <row r="133" spans="1:20" s="339" customFormat="1">
      <c r="A133" s="340"/>
      <c r="B133" s="340"/>
      <c r="D133" s="340"/>
      <c r="E133" s="340"/>
      <c r="R133" s="341"/>
      <c r="S133" s="341"/>
      <c r="T133" s="335"/>
    </row>
    <row r="134" spans="1:20" s="339" customFormat="1">
      <c r="A134" s="340"/>
      <c r="B134" s="340"/>
      <c r="D134" s="340"/>
      <c r="E134" s="340"/>
      <c r="R134" s="341"/>
      <c r="S134" s="341"/>
      <c r="T134" s="335"/>
    </row>
    <row r="135" spans="1:20" s="339" customFormat="1">
      <c r="A135" s="340"/>
      <c r="B135" s="340"/>
      <c r="D135" s="340"/>
      <c r="E135" s="340"/>
      <c r="R135" s="341"/>
      <c r="S135" s="341"/>
      <c r="T135" s="335"/>
    </row>
    <row r="136" spans="1:20" s="339" customFormat="1">
      <c r="A136" s="340"/>
      <c r="B136" s="340"/>
      <c r="D136" s="340"/>
      <c r="E136" s="340"/>
      <c r="R136" s="341"/>
      <c r="S136" s="341"/>
      <c r="T136" s="335"/>
    </row>
    <row r="137" spans="1:20" s="339" customFormat="1">
      <c r="A137" s="340"/>
      <c r="B137" s="340"/>
      <c r="D137" s="340"/>
      <c r="E137" s="340"/>
      <c r="R137" s="341"/>
      <c r="S137" s="341"/>
      <c r="T137" s="335"/>
    </row>
    <row r="138" spans="1:20" s="339" customFormat="1">
      <c r="A138" s="340"/>
      <c r="B138" s="340"/>
      <c r="D138" s="340"/>
      <c r="E138" s="340"/>
      <c r="R138" s="341"/>
      <c r="S138" s="341"/>
      <c r="T138" s="335"/>
    </row>
    <row r="139" spans="1:20" s="339" customFormat="1">
      <c r="A139" s="340"/>
      <c r="B139" s="340"/>
      <c r="D139" s="340"/>
      <c r="E139" s="340"/>
      <c r="R139" s="341"/>
      <c r="S139" s="341"/>
      <c r="T139" s="335"/>
    </row>
    <row r="140" spans="1:20" s="339" customFormat="1">
      <c r="A140" s="340"/>
      <c r="B140" s="340"/>
      <c r="D140" s="340"/>
      <c r="E140" s="340"/>
      <c r="R140" s="341"/>
      <c r="S140" s="341"/>
      <c r="T140" s="335"/>
    </row>
    <row r="141" spans="1:20" s="339" customFormat="1">
      <c r="A141" s="340"/>
      <c r="B141" s="340"/>
      <c r="D141" s="340"/>
      <c r="E141" s="340"/>
      <c r="R141" s="341"/>
      <c r="S141" s="341"/>
      <c r="T141" s="335"/>
    </row>
    <row r="142" spans="1:20" s="339" customFormat="1">
      <c r="A142" s="340"/>
      <c r="B142" s="340"/>
      <c r="D142" s="340"/>
      <c r="E142" s="340"/>
      <c r="R142" s="341"/>
      <c r="S142" s="341"/>
      <c r="T142" s="335"/>
    </row>
    <row r="143" spans="1:20" s="339" customFormat="1">
      <c r="A143" s="340"/>
      <c r="B143" s="340"/>
      <c r="D143" s="340"/>
      <c r="E143" s="340"/>
      <c r="R143" s="341"/>
      <c r="S143" s="341"/>
      <c r="T143" s="335"/>
    </row>
    <row r="144" spans="1:20" s="339" customFormat="1">
      <c r="A144" s="340"/>
      <c r="B144" s="340"/>
      <c r="D144" s="340"/>
      <c r="E144" s="340"/>
      <c r="R144" s="341"/>
      <c r="S144" s="341"/>
      <c r="T144" s="335"/>
    </row>
    <row r="145" spans="1:20" s="339" customFormat="1">
      <c r="A145" s="340"/>
      <c r="B145" s="340"/>
      <c r="D145" s="340"/>
      <c r="E145" s="340"/>
      <c r="R145" s="341"/>
      <c r="S145" s="341"/>
      <c r="T145" s="335"/>
    </row>
    <row r="146" spans="1:20" s="339" customFormat="1">
      <c r="A146" s="340"/>
      <c r="B146" s="340"/>
      <c r="D146" s="340"/>
      <c r="E146" s="340"/>
      <c r="R146" s="341"/>
      <c r="S146" s="341"/>
      <c r="T146" s="335"/>
    </row>
    <row r="147" spans="1:20" s="339" customFormat="1">
      <c r="A147" s="340"/>
      <c r="B147" s="340"/>
      <c r="D147" s="340"/>
      <c r="E147" s="340"/>
      <c r="R147" s="341"/>
      <c r="S147" s="341"/>
      <c r="T147" s="335"/>
    </row>
    <row r="148" spans="1:20" s="339" customFormat="1">
      <c r="A148" s="340"/>
      <c r="B148" s="340"/>
      <c r="D148" s="340"/>
      <c r="E148" s="340"/>
      <c r="R148" s="341"/>
      <c r="S148" s="341"/>
      <c r="T148" s="335"/>
    </row>
    <row r="149" spans="1:20" s="339" customFormat="1">
      <c r="A149" s="340"/>
      <c r="B149" s="340"/>
      <c r="D149" s="340"/>
      <c r="E149" s="340"/>
      <c r="R149" s="341"/>
      <c r="S149" s="341"/>
      <c r="T149" s="335"/>
    </row>
    <row r="150" spans="1:20" s="339" customFormat="1">
      <c r="A150" s="340"/>
      <c r="B150" s="340"/>
      <c r="D150" s="340"/>
      <c r="E150" s="340"/>
      <c r="R150" s="341"/>
      <c r="S150" s="341"/>
      <c r="T150" s="335"/>
    </row>
    <row r="151" spans="1:20" s="339" customFormat="1">
      <c r="A151" s="340"/>
      <c r="B151" s="340"/>
      <c r="D151" s="340"/>
      <c r="E151" s="340"/>
      <c r="R151" s="341"/>
      <c r="S151" s="341"/>
      <c r="T151" s="335"/>
    </row>
    <row r="152" spans="1:20" s="339" customFormat="1">
      <c r="A152" s="340"/>
      <c r="B152" s="340"/>
      <c r="D152" s="340"/>
      <c r="E152" s="340"/>
      <c r="R152" s="341"/>
      <c r="S152" s="341"/>
      <c r="T152" s="335"/>
    </row>
    <row r="153" spans="1:20" s="339" customFormat="1">
      <c r="A153" s="340"/>
      <c r="B153" s="340"/>
      <c r="D153" s="340"/>
      <c r="E153" s="340"/>
      <c r="R153" s="341"/>
      <c r="S153" s="341"/>
      <c r="T153" s="335"/>
    </row>
    <row r="154" spans="1:20" s="339" customFormat="1">
      <c r="A154" s="340"/>
      <c r="B154" s="340"/>
      <c r="D154" s="340"/>
      <c r="E154" s="340"/>
      <c r="R154" s="341"/>
      <c r="S154" s="341"/>
      <c r="T154" s="335"/>
    </row>
    <row r="155" spans="1:20" s="339" customFormat="1">
      <c r="A155" s="340"/>
      <c r="B155" s="340"/>
      <c r="D155" s="340"/>
      <c r="E155" s="340"/>
      <c r="R155" s="341"/>
      <c r="S155" s="341"/>
      <c r="T155" s="335"/>
    </row>
    <row r="156" spans="1:20" s="339" customFormat="1">
      <c r="A156" s="340"/>
      <c r="B156" s="340"/>
      <c r="D156" s="340"/>
      <c r="E156" s="340"/>
      <c r="R156" s="341"/>
      <c r="S156" s="341"/>
      <c r="T156" s="335"/>
    </row>
    <row r="157" spans="1:20" s="339" customFormat="1">
      <c r="A157" s="340"/>
      <c r="B157" s="340"/>
      <c r="D157" s="340"/>
      <c r="E157" s="340"/>
      <c r="R157" s="341"/>
      <c r="S157" s="341"/>
      <c r="T157" s="335"/>
    </row>
    <row r="158" spans="1:20" s="339" customFormat="1">
      <c r="A158" s="340"/>
      <c r="B158" s="340"/>
      <c r="D158" s="340"/>
      <c r="E158" s="340"/>
      <c r="R158" s="341"/>
      <c r="S158" s="341"/>
      <c r="T158" s="335"/>
    </row>
    <row r="159" spans="1:20" s="339" customFormat="1">
      <c r="A159" s="340"/>
      <c r="B159" s="340"/>
      <c r="D159" s="340"/>
      <c r="E159" s="340"/>
      <c r="R159" s="341"/>
      <c r="S159" s="341"/>
      <c r="T159" s="335"/>
    </row>
    <row r="160" spans="1:20" s="339" customFormat="1">
      <c r="A160" s="340"/>
      <c r="B160" s="340"/>
      <c r="D160" s="340"/>
      <c r="E160" s="340"/>
      <c r="R160" s="341"/>
      <c r="S160" s="341"/>
      <c r="T160" s="335"/>
    </row>
    <row r="161" spans="1:20" s="339" customFormat="1">
      <c r="A161" s="340"/>
      <c r="B161" s="340"/>
      <c r="D161" s="340"/>
      <c r="E161" s="340"/>
      <c r="R161" s="341"/>
      <c r="S161" s="341"/>
      <c r="T161" s="335"/>
    </row>
    <row r="162" spans="1:20" s="339" customFormat="1">
      <c r="A162" s="340"/>
      <c r="B162" s="340"/>
      <c r="D162" s="340"/>
      <c r="E162" s="340"/>
      <c r="R162" s="341"/>
      <c r="S162" s="341"/>
      <c r="T162" s="335"/>
    </row>
    <row r="163" spans="1:20" s="339" customFormat="1">
      <c r="A163" s="340"/>
      <c r="B163" s="340"/>
      <c r="D163" s="340"/>
      <c r="E163" s="340"/>
      <c r="R163" s="341"/>
      <c r="S163" s="341"/>
      <c r="T163" s="335"/>
    </row>
    <row r="164" spans="1:20" s="339" customFormat="1">
      <c r="A164" s="340"/>
      <c r="B164" s="340"/>
      <c r="D164" s="340"/>
      <c r="E164" s="340"/>
      <c r="R164" s="341"/>
      <c r="S164" s="341"/>
      <c r="T164" s="335"/>
    </row>
    <row r="165" spans="1:20" s="339" customFormat="1">
      <c r="A165" s="340"/>
      <c r="B165" s="340"/>
      <c r="D165" s="340"/>
      <c r="E165" s="340"/>
      <c r="R165" s="341"/>
      <c r="S165" s="341"/>
      <c r="T165" s="335"/>
    </row>
    <row r="166" spans="1:20" s="339" customFormat="1">
      <c r="A166" s="340"/>
      <c r="B166" s="340"/>
      <c r="D166" s="340"/>
      <c r="E166" s="340"/>
      <c r="R166" s="341"/>
      <c r="S166" s="341"/>
      <c r="T166" s="335"/>
    </row>
    <row r="167" spans="1:20" s="339" customFormat="1">
      <c r="A167" s="340"/>
      <c r="B167" s="340"/>
      <c r="D167" s="340"/>
      <c r="E167" s="340"/>
      <c r="R167" s="341"/>
      <c r="S167" s="341"/>
      <c r="T167" s="335"/>
    </row>
    <row r="168" spans="1:20" s="339" customFormat="1">
      <c r="A168" s="340"/>
      <c r="B168" s="340"/>
      <c r="D168" s="340"/>
      <c r="E168" s="340"/>
      <c r="R168" s="341"/>
      <c r="S168" s="341"/>
      <c r="T168" s="335"/>
    </row>
    <row r="169" spans="1:20" s="339" customFormat="1">
      <c r="A169" s="340"/>
      <c r="B169" s="340"/>
      <c r="D169" s="340"/>
      <c r="E169" s="340"/>
      <c r="R169" s="341"/>
      <c r="S169" s="341"/>
      <c r="T169" s="335"/>
    </row>
    <row r="170" spans="1:20" s="339" customFormat="1">
      <c r="A170" s="340"/>
      <c r="B170" s="340"/>
      <c r="D170" s="340"/>
      <c r="E170" s="340"/>
      <c r="R170" s="341"/>
      <c r="S170" s="341"/>
      <c r="T170" s="335"/>
    </row>
    <row r="171" spans="1:20" s="339" customFormat="1">
      <c r="A171" s="340"/>
      <c r="B171" s="340"/>
      <c r="D171" s="340"/>
      <c r="E171" s="340"/>
      <c r="R171" s="341"/>
      <c r="S171" s="341"/>
      <c r="T171" s="335"/>
    </row>
    <row r="172" spans="1:20" s="339" customFormat="1">
      <c r="A172" s="340"/>
      <c r="B172" s="340"/>
      <c r="D172" s="340"/>
      <c r="E172" s="340"/>
      <c r="R172" s="341"/>
      <c r="S172" s="341"/>
      <c r="T172" s="335"/>
    </row>
    <row r="173" spans="1:20" s="339" customFormat="1">
      <c r="A173" s="340"/>
      <c r="B173" s="340"/>
      <c r="D173" s="340"/>
      <c r="E173" s="340"/>
      <c r="R173" s="341"/>
      <c r="S173" s="341"/>
      <c r="T173" s="335"/>
    </row>
    <row r="174" spans="1:20" s="339" customFormat="1">
      <c r="A174" s="340"/>
      <c r="B174" s="340"/>
      <c r="D174" s="340"/>
      <c r="E174" s="340"/>
      <c r="R174" s="341"/>
      <c r="S174" s="341"/>
      <c r="T174" s="335"/>
    </row>
    <row r="175" spans="1:20" s="339" customFormat="1">
      <c r="A175" s="340"/>
      <c r="B175" s="340"/>
      <c r="D175" s="340"/>
      <c r="E175" s="340"/>
      <c r="R175" s="341"/>
      <c r="S175" s="341"/>
      <c r="T175" s="335"/>
    </row>
    <row r="176" spans="1:20" s="339" customFormat="1">
      <c r="A176" s="340"/>
      <c r="B176" s="340"/>
      <c r="D176" s="340"/>
      <c r="E176" s="340"/>
      <c r="R176" s="341"/>
      <c r="S176" s="341"/>
      <c r="T176" s="335"/>
    </row>
    <row r="177" spans="1:20" s="339" customFormat="1">
      <c r="A177" s="340"/>
      <c r="B177" s="340"/>
      <c r="D177" s="340"/>
      <c r="E177" s="340"/>
      <c r="R177" s="341"/>
      <c r="S177" s="341"/>
      <c r="T177" s="335"/>
    </row>
    <row r="178" spans="1:20" s="339" customFormat="1">
      <c r="A178" s="340"/>
      <c r="B178" s="340"/>
      <c r="D178" s="340"/>
      <c r="E178" s="340"/>
      <c r="R178" s="341"/>
      <c r="S178" s="341"/>
      <c r="T178" s="335"/>
    </row>
    <row r="179" spans="1:20" s="339" customFormat="1">
      <c r="A179" s="340"/>
      <c r="B179" s="340"/>
      <c r="D179" s="340"/>
      <c r="E179" s="340"/>
      <c r="R179" s="341"/>
      <c r="S179" s="341"/>
      <c r="T179" s="335"/>
    </row>
    <row r="180" spans="1:20" s="339" customFormat="1">
      <c r="A180" s="340"/>
      <c r="B180" s="340"/>
      <c r="D180" s="340"/>
      <c r="E180" s="340"/>
      <c r="R180" s="341"/>
      <c r="S180" s="341"/>
      <c r="T180" s="335"/>
    </row>
    <row r="181" spans="1:20" s="339" customFormat="1">
      <c r="A181" s="340"/>
      <c r="B181" s="340"/>
      <c r="D181" s="340"/>
      <c r="E181" s="340"/>
      <c r="R181" s="341"/>
      <c r="S181" s="341"/>
      <c r="T181" s="335"/>
    </row>
    <row r="182" spans="1:20" s="339" customFormat="1">
      <c r="A182" s="340"/>
      <c r="B182" s="340"/>
      <c r="D182" s="340"/>
      <c r="E182" s="340"/>
      <c r="R182" s="341"/>
      <c r="S182" s="341"/>
      <c r="T182" s="335"/>
    </row>
    <row r="183" spans="1:20" s="339" customFormat="1">
      <c r="A183" s="340"/>
      <c r="B183" s="340"/>
      <c r="D183" s="340"/>
      <c r="E183" s="340"/>
      <c r="R183" s="341"/>
      <c r="S183" s="341"/>
      <c r="T183" s="335"/>
    </row>
    <row r="184" spans="1:20" s="339" customFormat="1">
      <c r="A184" s="340"/>
      <c r="B184" s="340"/>
      <c r="D184" s="340"/>
      <c r="E184" s="340"/>
      <c r="R184" s="341"/>
      <c r="S184" s="341"/>
      <c r="T184" s="335"/>
    </row>
    <row r="185" spans="1:20" s="339" customFormat="1">
      <c r="A185" s="340"/>
      <c r="B185" s="340"/>
      <c r="D185" s="340"/>
      <c r="E185" s="340"/>
      <c r="R185" s="341"/>
      <c r="S185" s="341"/>
      <c r="T185" s="335"/>
    </row>
    <row r="186" spans="1:20" s="339" customFormat="1">
      <c r="A186" s="340"/>
      <c r="B186" s="340"/>
      <c r="D186" s="340"/>
      <c r="E186" s="340"/>
      <c r="R186" s="341"/>
      <c r="S186" s="341"/>
      <c r="T186" s="335"/>
    </row>
    <row r="187" spans="1:20" s="339" customFormat="1">
      <c r="A187" s="340"/>
      <c r="B187" s="340"/>
      <c r="D187" s="340"/>
      <c r="E187" s="340"/>
      <c r="R187" s="341"/>
      <c r="S187" s="341"/>
      <c r="T187" s="335"/>
    </row>
    <row r="188" spans="1:20" s="339" customFormat="1">
      <c r="A188" s="340"/>
      <c r="B188" s="340"/>
      <c r="D188" s="340"/>
      <c r="E188" s="340"/>
      <c r="R188" s="341"/>
      <c r="S188" s="341"/>
      <c r="T188" s="335"/>
    </row>
    <row r="189" spans="1:20" s="339" customFormat="1">
      <c r="A189" s="340"/>
      <c r="B189" s="340"/>
      <c r="D189" s="340"/>
      <c r="E189" s="340"/>
      <c r="R189" s="341"/>
      <c r="S189" s="341"/>
      <c r="T189" s="335"/>
    </row>
    <row r="190" spans="1:20" s="339" customFormat="1">
      <c r="A190" s="340"/>
      <c r="B190" s="340"/>
      <c r="D190" s="340"/>
      <c r="E190" s="340"/>
      <c r="R190" s="341"/>
      <c r="S190" s="341"/>
      <c r="T190" s="335"/>
    </row>
    <row r="191" spans="1:20" s="339" customFormat="1">
      <c r="A191" s="340"/>
      <c r="B191" s="340"/>
      <c r="D191" s="340"/>
      <c r="E191" s="340"/>
      <c r="R191" s="341"/>
      <c r="S191" s="341"/>
      <c r="T191" s="335"/>
    </row>
    <row r="192" spans="1:20" s="339" customFormat="1">
      <c r="A192" s="340"/>
      <c r="B192" s="340"/>
      <c r="D192" s="340"/>
      <c r="E192" s="340"/>
      <c r="R192" s="341"/>
      <c r="S192" s="341"/>
      <c r="T192" s="335"/>
    </row>
    <row r="193" spans="1:20" s="339" customFormat="1">
      <c r="A193" s="340"/>
      <c r="B193" s="340"/>
      <c r="D193" s="340"/>
      <c r="E193" s="340"/>
      <c r="R193" s="341"/>
      <c r="S193" s="341"/>
      <c r="T193" s="335"/>
    </row>
    <row r="194" spans="1:20" s="339" customFormat="1">
      <c r="A194" s="340"/>
      <c r="B194" s="340"/>
      <c r="D194" s="340"/>
      <c r="E194" s="340"/>
      <c r="R194" s="341"/>
      <c r="S194" s="341"/>
      <c r="T194" s="335"/>
    </row>
    <row r="195" spans="1:20" s="339" customFormat="1">
      <c r="A195" s="340"/>
      <c r="B195" s="340"/>
      <c r="D195" s="340"/>
      <c r="E195" s="340"/>
      <c r="R195" s="341"/>
      <c r="S195" s="341"/>
      <c r="T195" s="335"/>
    </row>
    <row r="196" spans="1:20" s="339" customFormat="1">
      <c r="A196" s="340"/>
      <c r="B196" s="340"/>
      <c r="D196" s="340"/>
      <c r="E196" s="340"/>
      <c r="R196" s="341"/>
      <c r="S196" s="341"/>
      <c r="T196" s="335"/>
    </row>
    <row r="197" spans="1:20" s="339" customFormat="1">
      <c r="A197" s="340"/>
      <c r="B197" s="340"/>
      <c r="D197" s="340"/>
      <c r="E197" s="340"/>
      <c r="R197" s="341"/>
      <c r="S197" s="341"/>
      <c r="T197" s="335"/>
    </row>
    <row r="198" spans="1:20" s="339" customFormat="1">
      <c r="A198" s="340"/>
      <c r="B198" s="340"/>
      <c r="D198" s="340"/>
      <c r="E198" s="340"/>
      <c r="R198" s="341"/>
      <c r="S198" s="341"/>
      <c r="T198" s="335"/>
    </row>
    <row r="199" spans="1:20" s="339" customFormat="1">
      <c r="A199" s="340"/>
      <c r="B199" s="340"/>
      <c r="D199" s="340"/>
      <c r="E199" s="340"/>
      <c r="R199" s="341"/>
      <c r="S199" s="341"/>
      <c r="T199" s="335"/>
    </row>
    <row r="200" spans="1:20" s="339" customFormat="1">
      <c r="A200" s="340"/>
      <c r="B200" s="340"/>
      <c r="D200" s="340"/>
      <c r="E200" s="340"/>
      <c r="R200" s="341"/>
      <c r="S200" s="341"/>
      <c r="T200" s="335"/>
    </row>
    <row r="201" spans="1:20" s="339" customFormat="1">
      <c r="A201" s="340"/>
      <c r="B201" s="340"/>
      <c r="D201" s="340"/>
      <c r="E201" s="340"/>
      <c r="R201" s="341"/>
      <c r="S201" s="341"/>
      <c r="T201" s="335"/>
    </row>
    <row r="202" spans="1:20" s="339" customFormat="1">
      <c r="A202" s="340"/>
      <c r="B202" s="340"/>
      <c r="D202" s="340"/>
      <c r="E202" s="340"/>
      <c r="R202" s="341"/>
      <c r="S202" s="341"/>
      <c r="T202" s="335"/>
    </row>
    <row r="203" spans="1:20" s="339" customFormat="1">
      <c r="A203" s="340"/>
      <c r="B203" s="340"/>
      <c r="D203" s="340"/>
      <c r="E203" s="340"/>
      <c r="R203" s="341"/>
      <c r="S203" s="341"/>
      <c r="T203" s="335"/>
    </row>
    <row r="204" spans="1:20" s="339" customFormat="1">
      <c r="A204" s="340"/>
      <c r="B204" s="340"/>
      <c r="D204" s="340"/>
      <c r="E204" s="340"/>
      <c r="R204" s="341"/>
      <c r="S204" s="341"/>
      <c r="T204" s="335"/>
    </row>
    <row r="205" spans="1:20" s="339" customFormat="1">
      <c r="A205" s="340"/>
      <c r="B205" s="340"/>
      <c r="D205" s="340"/>
      <c r="E205" s="340"/>
      <c r="R205" s="341"/>
      <c r="S205" s="341"/>
      <c r="T205" s="335"/>
    </row>
    <row r="206" spans="1:20" s="339" customFormat="1">
      <c r="A206" s="340"/>
      <c r="B206" s="340"/>
      <c r="D206" s="340"/>
      <c r="E206" s="340"/>
      <c r="R206" s="341"/>
      <c r="S206" s="341"/>
      <c r="T206" s="335"/>
    </row>
    <row r="207" spans="1:20" s="339" customFormat="1">
      <c r="A207" s="340"/>
      <c r="B207" s="340"/>
      <c r="D207" s="340"/>
      <c r="E207" s="340"/>
      <c r="R207" s="341"/>
      <c r="S207" s="341"/>
      <c r="T207" s="335"/>
    </row>
    <row r="208" spans="1:20" s="339" customFormat="1">
      <c r="A208" s="340"/>
      <c r="B208" s="340"/>
      <c r="D208" s="340"/>
      <c r="E208" s="340"/>
      <c r="R208" s="341"/>
      <c r="S208" s="341"/>
      <c r="T208" s="335"/>
    </row>
    <row r="209" spans="1:20" s="339" customFormat="1">
      <c r="A209" s="340"/>
      <c r="B209" s="340"/>
      <c r="D209" s="340"/>
      <c r="E209" s="340"/>
      <c r="R209" s="341"/>
      <c r="S209" s="341"/>
      <c r="T209" s="335"/>
    </row>
    <row r="210" spans="1:20" s="339" customFormat="1">
      <c r="A210" s="340"/>
      <c r="B210" s="340"/>
      <c r="D210" s="340"/>
      <c r="E210" s="340"/>
      <c r="R210" s="341"/>
      <c r="S210" s="341"/>
      <c r="T210" s="335"/>
    </row>
    <row r="211" spans="1:20" s="339" customFormat="1">
      <c r="A211" s="340"/>
      <c r="B211" s="340"/>
      <c r="D211" s="340"/>
      <c r="E211" s="340"/>
      <c r="R211" s="341"/>
      <c r="S211" s="341"/>
      <c r="T211" s="335"/>
    </row>
    <row r="212" spans="1:20" s="339" customFormat="1">
      <c r="A212" s="340"/>
      <c r="B212" s="340"/>
      <c r="D212" s="340"/>
      <c r="E212" s="340"/>
      <c r="R212" s="341"/>
      <c r="S212" s="341"/>
      <c r="T212" s="335"/>
    </row>
    <row r="213" spans="1:20" s="339" customFormat="1">
      <c r="A213" s="340"/>
      <c r="B213" s="340"/>
      <c r="D213" s="340"/>
      <c r="E213" s="340"/>
      <c r="R213" s="341"/>
      <c r="S213" s="341"/>
      <c r="T213" s="335"/>
    </row>
    <row r="214" spans="1:20" s="339" customFormat="1">
      <c r="A214" s="340"/>
      <c r="B214" s="340"/>
      <c r="D214" s="340"/>
      <c r="E214" s="340"/>
      <c r="R214" s="341"/>
      <c r="S214" s="341"/>
      <c r="T214" s="335"/>
    </row>
    <row r="215" spans="1:20" s="339" customFormat="1">
      <c r="A215" s="340"/>
      <c r="B215" s="340"/>
      <c r="D215" s="340"/>
      <c r="E215" s="340"/>
      <c r="R215" s="341"/>
      <c r="S215" s="341"/>
      <c r="T215" s="335"/>
    </row>
    <row r="216" spans="1:20" s="339" customFormat="1">
      <c r="A216" s="340"/>
      <c r="B216" s="340"/>
      <c r="D216" s="340"/>
      <c r="E216" s="340"/>
      <c r="R216" s="341"/>
      <c r="S216" s="341"/>
      <c r="T216" s="335"/>
    </row>
    <row r="217" spans="1:20" s="339" customFormat="1">
      <c r="A217" s="340"/>
      <c r="B217" s="340"/>
      <c r="D217" s="340"/>
      <c r="E217" s="340"/>
      <c r="R217" s="341"/>
      <c r="S217" s="341"/>
      <c r="T217" s="335"/>
    </row>
    <row r="218" spans="1:20" s="339" customFormat="1">
      <c r="A218" s="340"/>
      <c r="B218" s="340"/>
      <c r="D218" s="340"/>
      <c r="E218" s="340"/>
      <c r="R218" s="341"/>
      <c r="S218" s="341"/>
      <c r="T218" s="335"/>
    </row>
    <row r="219" spans="1:20" s="339" customFormat="1">
      <c r="A219" s="340"/>
      <c r="B219" s="340"/>
      <c r="D219" s="340"/>
      <c r="E219" s="340"/>
      <c r="R219" s="341"/>
      <c r="S219" s="341"/>
      <c r="T219" s="335"/>
    </row>
    <row r="220" spans="1:20" s="339" customFormat="1">
      <c r="A220" s="340"/>
      <c r="B220" s="340"/>
      <c r="D220" s="340"/>
      <c r="E220" s="340"/>
      <c r="R220" s="341"/>
      <c r="S220" s="341"/>
      <c r="T220" s="335"/>
    </row>
    <row r="221" spans="1:20" s="339" customFormat="1">
      <c r="A221" s="340"/>
      <c r="B221" s="340"/>
      <c r="D221" s="340"/>
      <c r="E221" s="340"/>
      <c r="R221" s="341"/>
      <c r="S221" s="341"/>
      <c r="T221" s="335"/>
    </row>
    <row r="222" spans="1:20" s="339" customFormat="1">
      <c r="A222" s="340"/>
      <c r="B222" s="340"/>
      <c r="D222" s="340"/>
      <c r="E222" s="340"/>
      <c r="R222" s="341"/>
      <c r="S222" s="341"/>
      <c r="T222" s="335"/>
    </row>
    <row r="223" spans="1:20" s="339" customFormat="1">
      <c r="A223" s="340"/>
      <c r="B223" s="340"/>
      <c r="D223" s="340"/>
      <c r="E223" s="340"/>
      <c r="R223" s="341"/>
      <c r="S223" s="341"/>
      <c r="T223" s="335"/>
    </row>
    <row r="224" spans="1:20" s="339" customFormat="1">
      <c r="A224" s="340"/>
      <c r="B224" s="340"/>
      <c r="D224" s="340"/>
      <c r="E224" s="340"/>
      <c r="R224" s="341"/>
      <c r="S224" s="341"/>
      <c r="T224" s="335"/>
    </row>
    <row r="225" spans="1:20" s="339" customFormat="1">
      <c r="A225" s="340"/>
      <c r="B225" s="340"/>
      <c r="D225" s="340"/>
      <c r="E225" s="340"/>
      <c r="R225" s="341"/>
      <c r="S225" s="341"/>
      <c r="T225" s="335"/>
    </row>
    <row r="226" spans="1:20" s="339" customFormat="1">
      <c r="A226" s="340"/>
      <c r="B226" s="340"/>
      <c r="D226" s="340"/>
      <c r="E226" s="340"/>
      <c r="R226" s="341"/>
      <c r="S226" s="341"/>
      <c r="T226" s="335"/>
    </row>
    <row r="227" spans="1:20" s="339" customFormat="1">
      <c r="A227" s="340"/>
      <c r="B227" s="340"/>
      <c r="D227" s="340"/>
      <c r="E227" s="340"/>
      <c r="R227" s="341"/>
      <c r="S227" s="341"/>
      <c r="T227" s="335"/>
    </row>
    <row r="228" spans="1:20" s="339" customFormat="1">
      <c r="A228" s="340"/>
      <c r="B228" s="340"/>
      <c r="D228" s="340"/>
      <c r="E228" s="340"/>
      <c r="R228" s="341"/>
      <c r="S228" s="341"/>
      <c r="T228" s="335"/>
    </row>
    <row r="229" spans="1:20" s="339" customFormat="1">
      <c r="A229" s="340"/>
      <c r="B229" s="340"/>
      <c r="D229" s="340"/>
      <c r="E229" s="340"/>
      <c r="R229" s="341"/>
      <c r="S229" s="341"/>
      <c r="T229" s="335"/>
    </row>
    <row r="230" spans="1:20" s="339" customFormat="1">
      <c r="A230" s="340"/>
      <c r="B230" s="340"/>
      <c r="D230" s="340"/>
      <c r="E230" s="340"/>
      <c r="R230" s="341"/>
      <c r="S230" s="341"/>
      <c r="T230" s="335"/>
    </row>
    <row r="231" spans="1:20" s="339" customFormat="1">
      <c r="A231" s="340"/>
      <c r="B231" s="340"/>
      <c r="D231" s="340"/>
      <c r="E231" s="340"/>
      <c r="R231" s="341"/>
      <c r="S231" s="341"/>
      <c r="T231" s="335"/>
    </row>
    <row r="232" spans="1:20" s="339" customFormat="1">
      <c r="A232" s="340"/>
      <c r="B232" s="340"/>
      <c r="D232" s="340"/>
      <c r="E232" s="340"/>
      <c r="R232" s="341"/>
      <c r="S232" s="341"/>
      <c r="T232" s="335"/>
    </row>
    <row r="233" spans="1:20" s="339" customFormat="1">
      <c r="A233" s="340"/>
      <c r="B233" s="340"/>
      <c r="D233" s="340"/>
      <c r="E233" s="340"/>
      <c r="R233" s="341"/>
      <c r="S233" s="341"/>
      <c r="T233" s="335"/>
    </row>
    <row r="234" spans="1:20" s="339" customFormat="1">
      <c r="A234" s="340"/>
      <c r="B234" s="340"/>
      <c r="D234" s="340"/>
      <c r="E234" s="340"/>
      <c r="R234" s="341"/>
      <c r="S234" s="341"/>
      <c r="T234" s="335"/>
    </row>
    <row r="235" spans="1:20" s="339" customFormat="1">
      <c r="A235" s="340"/>
      <c r="B235" s="340"/>
      <c r="D235" s="340"/>
      <c r="E235" s="340"/>
      <c r="R235" s="341"/>
      <c r="S235" s="341"/>
      <c r="T235" s="335"/>
    </row>
    <row r="236" spans="1:20" s="339" customFormat="1">
      <c r="A236" s="340"/>
      <c r="B236" s="340"/>
      <c r="D236" s="340"/>
      <c r="E236" s="340"/>
      <c r="R236" s="341"/>
      <c r="S236" s="341"/>
      <c r="T236" s="335"/>
    </row>
    <row r="237" spans="1:20" s="339" customFormat="1">
      <c r="A237" s="340"/>
      <c r="B237" s="340"/>
      <c r="D237" s="340"/>
      <c r="E237" s="340"/>
      <c r="R237" s="341"/>
      <c r="S237" s="341"/>
      <c r="T237" s="335"/>
    </row>
    <row r="238" spans="1:20" s="339" customFormat="1">
      <c r="A238" s="340"/>
      <c r="B238" s="340"/>
      <c r="D238" s="340"/>
      <c r="E238" s="340"/>
      <c r="R238" s="341"/>
      <c r="S238" s="341"/>
      <c r="T238" s="335"/>
    </row>
    <row r="239" spans="1:20" s="339" customFormat="1">
      <c r="A239" s="340"/>
      <c r="B239" s="340"/>
      <c r="D239" s="340"/>
      <c r="E239" s="340"/>
      <c r="R239" s="341"/>
      <c r="S239" s="341"/>
      <c r="T239" s="335"/>
    </row>
    <row r="240" spans="1:20" s="339" customFormat="1">
      <c r="A240" s="340"/>
      <c r="B240" s="340"/>
      <c r="D240" s="340"/>
      <c r="E240" s="340"/>
      <c r="R240" s="341"/>
      <c r="S240" s="341"/>
      <c r="T240" s="335"/>
    </row>
    <row r="241" spans="1:20" s="339" customFormat="1">
      <c r="A241" s="340"/>
      <c r="B241" s="340"/>
      <c r="D241" s="340"/>
      <c r="E241" s="340"/>
      <c r="R241" s="341"/>
      <c r="S241" s="341"/>
      <c r="T241" s="335"/>
    </row>
    <row r="242" spans="1:20" s="339" customFormat="1">
      <c r="A242" s="340"/>
      <c r="B242" s="340"/>
      <c r="D242" s="340"/>
      <c r="E242" s="340"/>
      <c r="R242" s="341"/>
      <c r="S242" s="341"/>
      <c r="T242" s="335"/>
    </row>
    <row r="243" spans="1:20" s="339" customFormat="1">
      <c r="A243" s="340"/>
      <c r="B243" s="340"/>
      <c r="D243" s="340"/>
      <c r="E243" s="340"/>
      <c r="R243" s="341"/>
      <c r="S243" s="341"/>
      <c r="T243" s="335"/>
    </row>
    <row r="244" spans="1:20" s="339" customFormat="1">
      <c r="A244" s="340"/>
      <c r="B244" s="340"/>
      <c r="D244" s="340"/>
      <c r="E244" s="340"/>
      <c r="R244" s="341"/>
      <c r="S244" s="341"/>
      <c r="T244" s="335"/>
    </row>
    <row r="245" spans="1:20" s="339" customFormat="1">
      <c r="A245" s="340"/>
      <c r="B245" s="340"/>
      <c r="D245" s="340"/>
      <c r="E245" s="340"/>
      <c r="R245" s="341"/>
      <c r="S245" s="341"/>
      <c r="T245" s="335"/>
    </row>
    <row r="246" spans="1:20" s="339" customFormat="1">
      <c r="A246" s="340"/>
      <c r="B246" s="340"/>
      <c r="D246" s="340"/>
      <c r="E246" s="340"/>
      <c r="R246" s="341"/>
      <c r="S246" s="341"/>
      <c r="T246" s="335"/>
    </row>
    <row r="247" spans="1:20" s="339" customFormat="1">
      <c r="A247" s="340"/>
      <c r="B247" s="340"/>
      <c r="D247" s="340"/>
      <c r="E247" s="340"/>
      <c r="R247" s="341"/>
      <c r="S247" s="341"/>
      <c r="T247" s="335"/>
    </row>
    <row r="248" spans="1:20" s="339" customFormat="1">
      <c r="A248" s="340"/>
      <c r="B248" s="340"/>
      <c r="D248" s="340"/>
      <c r="E248" s="340"/>
      <c r="R248" s="341"/>
      <c r="S248" s="341"/>
      <c r="T248" s="335"/>
    </row>
    <row r="249" spans="1:20" s="339" customFormat="1">
      <c r="A249" s="340"/>
      <c r="B249" s="340"/>
      <c r="D249" s="340"/>
      <c r="E249" s="340"/>
      <c r="R249" s="341"/>
      <c r="S249" s="341"/>
      <c r="T249" s="335"/>
    </row>
    <row r="250" spans="1:20" s="339" customFormat="1">
      <c r="A250" s="340"/>
      <c r="B250" s="340"/>
      <c r="D250" s="340"/>
      <c r="E250" s="340"/>
      <c r="R250" s="341"/>
      <c r="S250" s="341"/>
      <c r="T250" s="335"/>
    </row>
    <row r="251" spans="1:20" s="339" customFormat="1">
      <c r="A251" s="340"/>
      <c r="B251" s="340"/>
      <c r="D251" s="340"/>
      <c r="E251" s="340"/>
      <c r="R251" s="341"/>
      <c r="S251" s="341"/>
      <c r="T251" s="335"/>
    </row>
    <row r="252" spans="1:20" s="339" customFormat="1">
      <c r="A252" s="340"/>
      <c r="B252" s="340"/>
      <c r="D252" s="340"/>
      <c r="E252" s="340"/>
      <c r="R252" s="341"/>
      <c r="S252" s="341"/>
      <c r="T252" s="335"/>
    </row>
    <row r="253" spans="1:20" s="339" customFormat="1">
      <c r="A253" s="340"/>
      <c r="B253" s="340"/>
      <c r="D253" s="340"/>
      <c r="E253" s="340"/>
      <c r="R253" s="341"/>
      <c r="S253" s="341"/>
      <c r="T253" s="335"/>
    </row>
    <row r="254" spans="1:20" s="339" customFormat="1">
      <c r="A254" s="340"/>
      <c r="B254" s="340"/>
      <c r="D254" s="340"/>
      <c r="E254" s="340"/>
      <c r="R254" s="341"/>
      <c r="S254" s="341"/>
      <c r="T254" s="335"/>
    </row>
    <row r="255" spans="1:20" s="339" customFormat="1">
      <c r="A255" s="340"/>
      <c r="B255" s="340"/>
      <c r="D255" s="340"/>
      <c r="E255" s="340"/>
      <c r="R255" s="341"/>
      <c r="S255" s="341"/>
      <c r="T255" s="335"/>
    </row>
    <row r="256" spans="1:20" s="339" customFormat="1">
      <c r="A256" s="340"/>
      <c r="B256" s="340"/>
      <c r="D256" s="340"/>
      <c r="E256" s="340"/>
      <c r="R256" s="341"/>
      <c r="S256" s="341"/>
      <c r="T256" s="335"/>
    </row>
    <row r="257" spans="1:20" s="339" customFormat="1">
      <c r="A257" s="340"/>
      <c r="B257" s="340"/>
      <c r="D257" s="340"/>
      <c r="E257" s="340"/>
      <c r="R257" s="341"/>
      <c r="S257" s="341"/>
      <c r="T257" s="335"/>
    </row>
    <row r="258" spans="1:20" s="339" customFormat="1">
      <c r="A258" s="340"/>
      <c r="B258" s="340"/>
      <c r="D258" s="340"/>
      <c r="E258" s="340"/>
      <c r="R258" s="341"/>
      <c r="S258" s="341"/>
      <c r="T258" s="335"/>
    </row>
    <row r="259" spans="1:20" s="339" customFormat="1">
      <c r="A259" s="340"/>
      <c r="B259" s="340"/>
      <c r="D259" s="340"/>
      <c r="E259" s="340"/>
      <c r="R259" s="341"/>
      <c r="S259" s="341"/>
      <c r="T259" s="335"/>
    </row>
    <row r="260" spans="1:20" s="339" customFormat="1">
      <c r="A260" s="340"/>
      <c r="B260" s="340"/>
      <c r="D260" s="340"/>
      <c r="E260" s="340"/>
      <c r="R260" s="341"/>
      <c r="S260" s="341"/>
      <c r="T260" s="335"/>
    </row>
    <row r="261" spans="1:20" s="339" customFormat="1">
      <c r="A261" s="340"/>
      <c r="B261" s="340"/>
      <c r="D261" s="340"/>
      <c r="E261" s="340"/>
      <c r="R261" s="341"/>
      <c r="S261" s="341"/>
      <c r="T261" s="335"/>
    </row>
    <row r="262" spans="1:20" s="339" customFormat="1">
      <c r="A262" s="340"/>
      <c r="B262" s="340"/>
      <c r="D262" s="340"/>
      <c r="E262" s="340"/>
      <c r="R262" s="341"/>
      <c r="S262" s="341"/>
      <c r="T262" s="335"/>
    </row>
    <row r="263" spans="1:20" s="339" customFormat="1">
      <c r="A263" s="340"/>
      <c r="B263" s="340"/>
      <c r="D263" s="340"/>
      <c r="E263" s="340"/>
      <c r="R263" s="341"/>
      <c r="S263" s="341"/>
      <c r="T263" s="335"/>
    </row>
    <row r="264" spans="1:20" s="339" customFormat="1">
      <c r="A264" s="340"/>
      <c r="B264" s="340"/>
      <c r="D264" s="340"/>
      <c r="E264" s="340"/>
      <c r="R264" s="341"/>
      <c r="S264" s="341"/>
      <c r="T264" s="335"/>
    </row>
    <row r="265" spans="1:20" s="339" customFormat="1">
      <c r="A265" s="340"/>
      <c r="B265" s="340"/>
      <c r="D265" s="340"/>
      <c r="E265" s="340"/>
      <c r="R265" s="341"/>
      <c r="S265" s="341"/>
      <c r="T265" s="335"/>
    </row>
    <row r="266" spans="1:20" s="339" customFormat="1">
      <c r="A266" s="340"/>
      <c r="B266" s="340"/>
      <c r="D266" s="340"/>
      <c r="E266" s="340"/>
      <c r="R266" s="341"/>
      <c r="S266" s="341"/>
      <c r="T266" s="335"/>
    </row>
    <row r="267" spans="1:20" s="339" customFormat="1">
      <c r="A267" s="340"/>
      <c r="B267" s="340"/>
      <c r="D267" s="340"/>
      <c r="E267" s="340"/>
      <c r="R267" s="341"/>
      <c r="S267" s="341"/>
      <c r="T267" s="335"/>
    </row>
    <row r="268" spans="1:20" s="339" customFormat="1">
      <c r="A268" s="340"/>
      <c r="B268" s="340"/>
      <c r="D268" s="340"/>
      <c r="E268" s="340"/>
      <c r="R268" s="341"/>
      <c r="S268" s="341"/>
      <c r="T268" s="335"/>
    </row>
    <row r="269" spans="1:20" s="339" customFormat="1">
      <c r="A269" s="340"/>
      <c r="B269" s="340"/>
      <c r="D269" s="340"/>
      <c r="E269" s="340"/>
      <c r="R269" s="341"/>
      <c r="S269" s="341"/>
      <c r="T269" s="335"/>
    </row>
    <row r="270" spans="1:20" s="339" customFormat="1">
      <c r="A270" s="340"/>
      <c r="B270" s="340"/>
      <c r="D270" s="340"/>
      <c r="E270" s="340"/>
      <c r="R270" s="341"/>
      <c r="S270" s="341"/>
      <c r="T270" s="335"/>
    </row>
    <row r="271" spans="1:20" s="339" customFormat="1">
      <c r="A271" s="340"/>
      <c r="B271" s="340"/>
      <c r="D271" s="340"/>
      <c r="E271" s="340"/>
      <c r="R271" s="341"/>
      <c r="S271" s="341"/>
      <c r="T271" s="335"/>
    </row>
    <row r="272" spans="1:20" s="339" customFormat="1">
      <c r="A272" s="340"/>
      <c r="B272" s="340"/>
      <c r="D272" s="340"/>
      <c r="E272" s="340"/>
      <c r="R272" s="341"/>
      <c r="S272" s="341"/>
      <c r="T272" s="335"/>
    </row>
    <row r="273" spans="1:20" s="339" customFormat="1">
      <c r="A273" s="340"/>
      <c r="B273" s="340"/>
      <c r="D273" s="340"/>
      <c r="E273" s="340"/>
      <c r="R273" s="341"/>
      <c r="S273" s="341"/>
      <c r="T273" s="335"/>
    </row>
    <row r="274" spans="1:20" s="339" customFormat="1">
      <c r="A274" s="340"/>
      <c r="B274" s="340"/>
      <c r="D274" s="340"/>
      <c r="E274" s="340"/>
      <c r="R274" s="341"/>
      <c r="S274" s="341"/>
      <c r="T274" s="335"/>
    </row>
    <row r="275" spans="1:20" s="339" customFormat="1">
      <c r="A275" s="340"/>
      <c r="B275" s="340"/>
      <c r="D275" s="340"/>
      <c r="E275" s="340"/>
      <c r="R275" s="341"/>
      <c r="S275" s="341"/>
      <c r="T275" s="335"/>
    </row>
    <row r="276" spans="1:20" s="339" customFormat="1">
      <c r="A276" s="340"/>
      <c r="B276" s="340"/>
      <c r="D276" s="340"/>
      <c r="E276" s="340"/>
      <c r="R276" s="341"/>
      <c r="S276" s="341"/>
      <c r="T276" s="335"/>
    </row>
    <row r="277" spans="1:20" s="339" customFormat="1">
      <c r="A277" s="340"/>
      <c r="B277" s="340"/>
      <c r="D277" s="340"/>
      <c r="E277" s="340"/>
      <c r="R277" s="341"/>
      <c r="S277" s="341"/>
      <c r="T277" s="335"/>
    </row>
    <row r="278" spans="1:20" s="339" customFormat="1">
      <c r="A278" s="340"/>
      <c r="B278" s="340"/>
      <c r="D278" s="340"/>
      <c r="E278" s="340"/>
      <c r="R278" s="341"/>
      <c r="S278" s="341"/>
      <c r="T278" s="335"/>
    </row>
    <row r="279" spans="1:20" s="339" customFormat="1">
      <c r="A279" s="340"/>
      <c r="B279" s="340"/>
      <c r="D279" s="340"/>
      <c r="E279" s="340"/>
      <c r="R279" s="341"/>
      <c r="S279" s="341"/>
      <c r="T279" s="335"/>
    </row>
    <row r="280" spans="1:20" s="339" customFormat="1">
      <c r="A280" s="340"/>
      <c r="B280" s="340"/>
      <c r="D280" s="340"/>
      <c r="E280" s="340"/>
      <c r="R280" s="341"/>
      <c r="S280" s="341"/>
      <c r="T280" s="335"/>
    </row>
    <row r="281" spans="1:20" s="339" customFormat="1">
      <c r="A281" s="340"/>
      <c r="B281" s="340"/>
      <c r="D281" s="340"/>
      <c r="E281" s="340"/>
      <c r="R281" s="341"/>
      <c r="S281" s="341"/>
      <c r="T281" s="335"/>
    </row>
    <row r="282" spans="1:20" s="339" customFormat="1">
      <c r="A282" s="340"/>
      <c r="B282" s="340"/>
      <c r="D282" s="340"/>
      <c r="E282" s="340"/>
      <c r="R282" s="341"/>
      <c r="S282" s="341"/>
      <c r="T282" s="335"/>
    </row>
    <row r="283" spans="1:20" s="339" customFormat="1">
      <c r="A283" s="340"/>
      <c r="B283" s="340"/>
      <c r="D283" s="340"/>
      <c r="E283" s="340"/>
      <c r="R283" s="341"/>
      <c r="S283" s="341"/>
      <c r="T283" s="335"/>
    </row>
    <row r="284" spans="1:20" s="339" customFormat="1">
      <c r="A284" s="340"/>
      <c r="B284" s="340"/>
      <c r="D284" s="340"/>
      <c r="E284" s="340"/>
      <c r="R284" s="341"/>
      <c r="S284" s="341"/>
      <c r="T284" s="335"/>
    </row>
    <row r="285" spans="1:20" s="339" customFormat="1">
      <c r="A285" s="340"/>
      <c r="B285" s="340"/>
      <c r="D285" s="340"/>
      <c r="E285" s="340"/>
      <c r="R285" s="341"/>
      <c r="S285" s="341"/>
      <c r="T285" s="335"/>
    </row>
    <row r="286" spans="1:20" s="339" customFormat="1">
      <c r="A286" s="340"/>
      <c r="B286" s="340"/>
      <c r="D286" s="340"/>
      <c r="E286" s="340"/>
      <c r="R286" s="341"/>
      <c r="S286" s="341"/>
      <c r="T286" s="335"/>
    </row>
    <row r="287" spans="1:20" s="339" customFormat="1">
      <c r="A287" s="340"/>
      <c r="B287" s="340"/>
      <c r="D287" s="340"/>
      <c r="E287" s="340"/>
      <c r="R287" s="341"/>
      <c r="S287" s="341"/>
      <c r="T287" s="335"/>
    </row>
    <row r="288" spans="1:20" s="339" customFormat="1">
      <c r="A288" s="340"/>
      <c r="B288" s="340"/>
      <c r="D288" s="340"/>
      <c r="E288" s="340"/>
      <c r="R288" s="341"/>
      <c r="S288" s="341"/>
      <c r="T288" s="335"/>
    </row>
    <row r="289" spans="1:20" s="339" customFormat="1">
      <c r="A289" s="340"/>
      <c r="B289" s="340"/>
      <c r="D289" s="340"/>
      <c r="E289" s="340"/>
      <c r="R289" s="341"/>
      <c r="S289" s="341"/>
      <c r="T289" s="335"/>
    </row>
    <row r="290" spans="1:20" s="339" customFormat="1">
      <c r="A290" s="340"/>
      <c r="B290" s="340"/>
      <c r="D290" s="340"/>
      <c r="E290" s="340"/>
      <c r="R290" s="341"/>
      <c r="S290" s="341"/>
      <c r="T290" s="335"/>
    </row>
    <row r="291" spans="1:20" s="339" customFormat="1">
      <c r="A291" s="340"/>
      <c r="B291" s="340"/>
      <c r="D291" s="340"/>
      <c r="E291" s="340"/>
      <c r="R291" s="341"/>
      <c r="S291" s="341"/>
      <c r="T291" s="335"/>
    </row>
    <row r="292" spans="1:20" s="339" customFormat="1">
      <c r="A292" s="340"/>
      <c r="B292" s="340"/>
      <c r="D292" s="340"/>
      <c r="E292" s="340"/>
      <c r="R292" s="341"/>
      <c r="S292" s="341"/>
      <c r="T292" s="335"/>
    </row>
    <row r="293" spans="1:20" s="339" customFormat="1">
      <c r="A293" s="340"/>
      <c r="B293" s="340"/>
      <c r="D293" s="340"/>
      <c r="E293" s="340"/>
      <c r="R293" s="341"/>
      <c r="S293" s="341"/>
      <c r="T293" s="335"/>
    </row>
    <row r="294" spans="1:20" s="339" customFormat="1">
      <c r="A294" s="340"/>
      <c r="B294" s="340"/>
      <c r="D294" s="340"/>
      <c r="E294" s="340"/>
      <c r="R294" s="341"/>
      <c r="S294" s="341"/>
      <c r="T294" s="335"/>
    </row>
    <row r="295" spans="1:20" s="339" customFormat="1">
      <c r="A295" s="340"/>
      <c r="B295" s="340"/>
      <c r="D295" s="340"/>
      <c r="E295" s="340"/>
      <c r="R295" s="341"/>
      <c r="S295" s="341"/>
      <c r="T295" s="335"/>
    </row>
    <row r="296" spans="1:20" s="339" customFormat="1">
      <c r="A296" s="340"/>
      <c r="B296" s="340"/>
      <c r="D296" s="340"/>
      <c r="E296" s="340"/>
      <c r="R296" s="341"/>
      <c r="S296" s="341"/>
      <c r="T296" s="335"/>
    </row>
    <row r="297" spans="1:20" s="339" customFormat="1">
      <c r="A297" s="340"/>
      <c r="B297" s="340"/>
      <c r="D297" s="340"/>
      <c r="E297" s="340"/>
      <c r="R297" s="341"/>
      <c r="S297" s="341"/>
      <c r="T297" s="335"/>
    </row>
    <row r="298" spans="1:20" s="339" customFormat="1">
      <c r="A298" s="340"/>
      <c r="B298" s="340"/>
      <c r="D298" s="340"/>
      <c r="E298" s="340"/>
      <c r="R298" s="341"/>
      <c r="S298" s="341"/>
      <c r="T298" s="335"/>
    </row>
    <row r="299" spans="1:20" s="339" customFormat="1">
      <c r="A299" s="340"/>
      <c r="B299" s="340"/>
      <c r="D299" s="340"/>
      <c r="E299" s="340"/>
      <c r="R299" s="341"/>
      <c r="S299" s="341"/>
      <c r="T299" s="335"/>
    </row>
    <row r="300" spans="1:20" s="339" customFormat="1">
      <c r="A300" s="340"/>
      <c r="B300" s="340"/>
      <c r="D300" s="340"/>
      <c r="E300" s="340"/>
      <c r="R300" s="341"/>
      <c r="S300" s="341"/>
      <c r="T300" s="335"/>
    </row>
    <row r="301" spans="1:20" s="339" customFormat="1">
      <c r="A301" s="340"/>
      <c r="B301" s="340"/>
      <c r="D301" s="340"/>
      <c r="E301" s="340"/>
      <c r="R301" s="341"/>
      <c r="S301" s="341"/>
      <c r="T301" s="335"/>
    </row>
    <row r="302" spans="1:20" s="339" customFormat="1">
      <c r="A302" s="340"/>
      <c r="B302" s="340"/>
      <c r="D302" s="340"/>
      <c r="E302" s="340"/>
      <c r="R302" s="341"/>
      <c r="S302" s="341"/>
      <c r="T302" s="335"/>
    </row>
    <row r="303" spans="1:20" s="339" customFormat="1">
      <c r="A303" s="340"/>
      <c r="B303" s="340"/>
      <c r="D303" s="340"/>
      <c r="E303" s="340"/>
      <c r="R303" s="341"/>
      <c r="S303" s="341"/>
      <c r="T303" s="335"/>
    </row>
    <row r="304" spans="1:20" s="339" customFormat="1">
      <c r="A304" s="340"/>
      <c r="B304" s="340"/>
      <c r="D304" s="340"/>
      <c r="E304" s="340"/>
      <c r="R304" s="341"/>
      <c r="S304" s="341"/>
      <c r="T304" s="335"/>
    </row>
    <row r="305" spans="1:20" s="339" customFormat="1">
      <c r="A305" s="340"/>
      <c r="B305" s="340"/>
      <c r="D305" s="340"/>
      <c r="E305" s="340"/>
      <c r="R305" s="341"/>
      <c r="S305" s="341"/>
      <c r="T305" s="335"/>
    </row>
    <row r="306" spans="1:20" s="339" customFormat="1">
      <c r="A306" s="340"/>
      <c r="B306" s="340"/>
      <c r="D306" s="340"/>
      <c r="E306" s="340"/>
      <c r="R306" s="341"/>
      <c r="S306" s="341"/>
      <c r="T306" s="335"/>
    </row>
    <row r="307" spans="1:20" s="339" customFormat="1">
      <c r="A307" s="340"/>
      <c r="B307" s="340"/>
      <c r="D307" s="340"/>
      <c r="E307" s="340"/>
      <c r="R307" s="341"/>
      <c r="S307" s="341"/>
      <c r="T307" s="335"/>
    </row>
    <row r="308" spans="1:20" s="339" customFormat="1">
      <c r="A308" s="340"/>
      <c r="B308" s="340"/>
      <c r="D308" s="340"/>
      <c r="E308" s="340"/>
      <c r="R308" s="341"/>
      <c r="S308" s="341"/>
      <c r="T308" s="335"/>
    </row>
    <row r="309" spans="1:20" s="339" customFormat="1">
      <c r="A309" s="340"/>
      <c r="B309" s="340"/>
      <c r="D309" s="340"/>
      <c r="E309" s="340"/>
      <c r="R309" s="341"/>
      <c r="S309" s="341"/>
      <c r="T309" s="335"/>
    </row>
    <row r="310" spans="1:20" s="339" customFormat="1">
      <c r="A310" s="340"/>
      <c r="B310" s="340"/>
      <c r="D310" s="340"/>
      <c r="E310" s="340"/>
      <c r="R310" s="341"/>
      <c r="S310" s="341"/>
      <c r="T310" s="335"/>
    </row>
    <row r="311" spans="1:20" s="339" customFormat="1">
      <c r="A311" s="340"/>
      <c r="B311" s="340"/>
      <c r="D311" s="340"/>
      <c r="E311" s="340"/>
      <c r="R311" s="341"/>
      <c r="S311" s="341"/>
      <c r="T311" s="335"/>
    </row>
    <row r="312" spans="1:20" s="339" customFormat="1">
      <c r="A312" s="340"/>
      <c r="B312" s="340"/>
      <c r="D312" s="340"/>
      <c r="E312" s="340"/>
      <c r="R312" s="341"/>
      <c r="S312" s="341"/>
      <c r="T312" s="335"/>
    </row>
    <row r="313" spans="1:20" s="339" customFormat="1">
      <c r="A313" s="340"/>
      <c r="B313" s="340"/>
      <c r="D313" s="340"/>
      <c r="E313" s="340"/>
      <c r="R313" s="341"/>
      <c r="S313" s="341"/>
      <c r="T313" s="335"/>
    </row>
    <row r="314" spans="1:20" s="339" customFormat="1">
      <c r="A314" s="340"/>
      <c r="B314" s="340"/>
      <c r="D314" s="340"/>
      <c r="E314" s="340"/>
      <c r="R314" s="341"/>
      <c r="S314" s="341"/>
      <c r="T314" s="335"/>
    </row>
    <row r="315" spans="1:20" s="339" customFormat="1">
      <c r="A315" s="340"/>
      <c r="B315" s="340"/>
      <c r="D315" s="340"/>
      <c r="E315" s="340"/>
      <c r="R315" s="341"/>
      <c r="S315" s="341"/>
      <c r="T315" s="335"/>
    </row>
    <row r="316" spans="1:20" s="339" customFormat="1">
      <c r="A316" s="340"/>
      <c r="B316" s="340"/>
      <c r="D316" s="340"/>
      <c r="E316" s="340"/>
      <c r="R316" s="341"/>
      <c r="S316" s="341"/>
      <c r="T316" s="335"/>
    </row>
    <row r="317" spans="1:20" s="339" customFormat="1">
      <c r="A317" s="340"/>
      <c r="B317" s="340"/>
      <c r="D317" s="340"/>
      <c r="E317" s="340"/>
      <c r="R317" s="341"/>
      <c r="S317" s="341"/>
      <c r="T317" s="335"/>
    </row>
    <row r="318" spans="1:20" s="339" customFormat="1">
      <c r="A318" s="340"/>
      <c r="B318" s="340"/>
      <c r="D318" s="340"/>
      <c r="E318" s="340"/>
      <c r="R318" s="341"/>
      <c r="S318" s="341"/>
      <c r="T318" s="335"/>
    </row>
    <row r="319" spans="1:20" s="339" customFormat="1">
      <c r="A319" s="340"/>
      <c r="B319" s="340"/>
      <c r="D319" s="340"/>
      <c r="E319" s="340"/>
      <c r="R319" s="341"/>
      <c r="S319" s="341"/>
      <c r="T319" s="335"/>
    </row>
    <row r="320" spans="1:20" s="339" customFormat="1">
      <c r="A320" s="340"/>
      <c r="B320" s="340"/>
      <c r="D320" s="340"/>
      <c r="E320" s="340"/>
      <c r="R320" s="341"/>
      <c r="S320" s="341"/>
      <c r="T320" s="335"/>
    </row>
    <row r="321" spans="1:20" s="339" customFormat="1">
      <c r="A321" s="340"/>
      <c r="B321" s="340"/>
      <c r="D321" s="340"/>
      <c r="E321" s="340"/>
      <c r="R321" s="341"/>
      <c r="S321" s="341"/>
      <c r="T321" s="335"/>
    </row>
    <row r="322" spans="1:20" s="339" customFormat="1">
      <c r="A322" s="340"/>
      <c r="B322" s="340"/>
      <c r="D322" s="340"/>
      <c r="E322" s="340"/>
      <c r="R322" s="341"/>
      <c r="S322" s="341"/>
      <c r="T322" s="335"/>
    </row>
    <row r="323" spans="1:20" s="339" customFormat="1">
      <c r="A323" s="340"/>
      <c r="B323" s="340"/>
      <c r="D323" s="340"/>
      <c r="E323" s="340"/>
      <c r="R323" s="341"/>
      <c r="S323" s="341"/>
      <c r="T323" s="335"/>
    </row>
    <row r="324" spans="1:20" s="339" customFormat="1">
      <c r="A324" s="340"/>
      <c r="B324" s="340"/>
      <c r="D324" s="340"/>
      <c r="E324" s="340"/>
      <c r="R324" s="341"/>
      <c r="S324" s="341"/>
      <c r="T324" s="335"/>
    </row>
    <row r="325" spans="1:20" s="339" customFormat="1">
      <c r="A325" s="340"/>
      <c r="B325" s="340"/>
      <c r="D325" s="340"/>
      <c r="E325" s="340"/>
      <c r="R325" s="341"/>
      <c r="S325" s="341"/>
      <c r="T325" s="335"/>
    </row>
    <row r="326" spans="1:20" s="339" customFormat="1">
      <c r="A326" s="340"/>
      <c r="B326" s="340"/>
      <c r="D326" s="340"/>
      <c r="E326" s="340"/>
      <c r="R326" s="341"/>
      <c r="S326" s="341"/>
      <c r="T326" s="335"/>
    </row>
    <row r="327" spans="1:20" s="339" customFormat="1">
      <c r="A327" s="340"/>
      <c r="B327" s="340"/>
      <c r="D327" s="340"/>
      <c r="E327" s="340"/>
      <c r="R327" s="341"/>
      <c r="S327" s="341"/>
      <c r="T327" s="335"/>
    </row>
    <row r="328" spans="1:20" s="339" customFormat="1">
      <c r="A328" s="340"/>
      <c r="B328" s="340"/>
      <c r="D328" s="340"/>
      <c r="E328" s="340"/>
      <c r="R328" s="341"/>
      <c r="S328" s="341"/>
      <c r="T328" s="335"/>
    </row>
    <row r="329" spans="1:20" s="339" customFormat="1">
      <c r="A329" s="340"/>
      <c r="B329" s="340"/>
      <c r="D329" s="340"/>
      <c r="E329" s="340"/>
      <c r="R329" s="341"/>
      <c r="S329" s="341"/>
      <c r="T329" s="335"/>
    </row>
    <row r="330" spans="1:20" s="339" customFormat="1">
      <c r="A330" s="340"/>
      <c r="B330" s="340"/>
      <c r="D330" s="340"/>
      <c r="E330" s="340"/>
      <c r="R330" s="341"/>
      <c r="S330" s="341"/>
      <c r="T330" s="335"/>
    </row>
    <row r="331" spans="1:20" s="339" customFormat="1">
      <c r="A331" s="340"/>
      <c r="B331" s="340"/>
      <c r="D331" s="340"/>
      <c r="E331" s="340"/>
      <c r="R331" s="341"/>
      <c r="S331" s="341"/>
      <c r="T331" s="335"/>
    </row>
    <row r="332" spans="1:20" s="339" customFormat="1">
      <c r="A332" s="340"/>
      <c r="B332" s="340"/>
      <c r="D332" s="340"/>
      <c r="E332" s="340"/>
      <c r="R332" s="341"/>
      <c r="S332" s="341"/>
      <c r="T332" s="335"/>
    </row>
    <row r="333" spans="1:20" s="339" customFormat="1">
      <c r="A333" s="340"/>
      <c r="B333" s="340"/>
      <c r="D333" s="340"/>
      <c r="E333" s="340"/>
      <c r="R333" s="341"/>
      <c r="S333" s="341"/>
      <c r="T333" s="335"/>
    </row>
    <row r="334" spans="1:20" s="339" customFormat="1">
      <c r="A334" s="340"/>
      <c r="B334" s="340"/>
      <c r="D334" s="340"/>
      <c r="E334" s="340"/>
      <c r="R334" s="341"/>
      <c r="S334" s="341"/>
      <c r="T334" s="335"/>
    </row>
    <row r="335" spans="1:20" s="339" customFormat="1">
      <c r="A335" s="340"/>
      <c r="B335" s="340"/>
      <c r="D335" s="340"/>
      <c r="E335" s="340"/>
      <c r="R335" s="341"/>
      <c r="S335" s="341"/>
      <c r="T335" s="335"/>
    </row>
    <row r="336" spans="1:20" s="339" customFormat="1">
      <c r="A336" s="340"/>
      <c r="B336" s="340"/>
      <c r="D336" s="340"/>
      <c r="E336" s="340"/>
      <c r="R336" s="341"/>
      <c r="S336" s="341"/>
      <c r="T336" s="335"/>
    </row>
    <row r="337" spans="1:20" s="339" customFormat="1">
      <c r="A337" s="340"/>
      <c r="B337" s="340"/>
      <c r="D337" s="340"/>
      <c r="E337" s="340"/>
      <c r="R337" s="341"/>
      <c r="S337" s="341"/>
      <c r="T337" s="335"/>
    </row>
    <row r="338" spans="1:20" s="339" customFormat="1">
      <c r="A338" s="340"/>
      <c r="B338" s="340"/>
      <c r="D338" s="340"/>
      <c r="E338" s="340"/>
      <c r="R338" s="341"/>
      <c r="S338" s="341"/>
      <c r="T338" s="335"/>
    </row>
    <row r="339" spans="1:20" s="339" customFormat="1">
      <c r="A339" s="340"/>
      <c r="B339" s="340"/>
      <c r="D339" s="340"/>
      <c r="E339" s="340"/>
      <c r="R339" s="341"/>
      <c r="S339" s="341"/>
      <c r="T339" s="335"/>
    </row>
    <row r="340" spans="1:20" s="339" customFormat="1">
      <c r="A340" s="340"/>
      <c r="B340" s="340"/>
      <c r="D340" s="340"/>
      <c r="E340" s="340"/>
      <c r="R340" s="341"/>
      <c r="S340" s="341"/>
      <c r="T340" s="335"/>
    </row>
    <row r="341" spans="1:20" s="339" customFormat="1">
      <c r="A341" s="340"/>
      <c r="B341" s="340"/>
      <c r="D341" s="340"/>
      <c r="E341" s="340"/>
      <c r="R341" s="341"/>
      <c r="S341" s="341"/>
      <c r="T341" s="335"/>
    </row>
    <row r="342" spans="1:20" s="339" customFormat="1">
      <c r="A342" s="340"/>
      <c r="B342" s="340"/>
      <c r="D342" s="340"/>
      <c r="E342" s="340"/>
      <c r="R342" s="341"/>
      <c r="S342" s="341"/>
      <c r="T342" s="335"/>
    </row>
    <row r="343" spans="1:20" s="339" customFormat="1">
      <c r="A343" s="340"/>
      <c r="B343" s="340"/>
      <c r="D343" s="340"/>
      <c r="E343" s="340"/>
      <c r="R343" s="341"/>
      <c r="S343" s="341"/>
      <c r="T343" s="335"/>
    </row>
    <row r="344" spans="1:20" s="339" customFormat="1">
      <c r="A344" s="340"/>
      <c r="B344" s="340"/>
      <c r="D344" s="340"/>
      <c r="E344" s="340"/>
      <c r="R344" s="341"/>
      <c r="S344" s="341"/>
      <c r="T344" s="335"/>
    </row>
    <row r="345" spans="1:20" s="339" customFormat="1">
      <c r="A345" s="340"/>
      <c r="B345" s="340"/>
      <c r="D345" s="340"/>
      <c r="E345" s="340"/>
      <c r="R345" s="341"/>
      <c r="S345" s="341"/>
      <c r="T345" s="335"/>
    </row>
    <row r="346" spans="1:20" s="339" customFormat="1">
      <c r="A346" s="340"/>
      <c r="B346" s="340"/>
      <c r="D346" s="340"/>
      <c r="E346" s="340"/>
      <c r="R346" s="341"/>
      <c r="S346" s="341"/>
      <c r="T346" s="335"/>
    </row>
    <row r="347" spans="1:20" s="339" customFormat="1">
      <c r="A347" s="340"/>
      <c r="B347" s="340"/>
      <c r="D347" s="340"/>
      <c r="E347" s="340"/>
      <c r="R347" s="341"/>
      <c r="S347" s="341"/>
      <c r="T347" s="335"/>
    </row>
    <row r="348" spans="1:20" s="339" customFormat="1">
      <c r="A348" s="340"/>
      <c r="B348" s="340"/>
      <c r="D348" s="340"/>
      <c r="E348" s="340"/>
      <c r="R348" s="341"/>
      <c r="S348" s="341"/>
      <c r="T348" s="335"/>
    </row>
    <row r="349" spans="1:20" s="339" customFormat="1">
      <c r="A349" s="340"/>
      <c r="B349" s="340"/>
      <c r="D349" s="340"/>
      <c r="E349" s="340"/>
      <c r="R349" s="341"/>
      <c r="S349" s="341"/>
      <c r="T349" s="335"/>
    </row>
    <row r="350" spans="1:20" s="339" customFormat="1">
      <c r="A350" s="340"/>
      <c r="B350" s="340"/>
      <c r="D350" s="340"/>
      <c r="E350" s="340"/>
      <c r="R350" s="341"/>
      <c r="S350" s="341"/>
      <c r="T350" s="335"/>
    </row>
    <row r="351" spans="1:20" s="339" customFormat="1">
      <c r="A351" s="340"/>
      <c r="B351" s="340"/>
      <c r="D351" s="340"/>
      <c r="E351" s="340"/>
      <c r="R351" s="341"/>
      <c r="S351" s="341"/>
      <c r="T351" s="335"/>
    </row>
    <row r="352" spans="1:20" s="339" customFormat="1">
      <c r="A352" s="340"/>
      <c r="B352" s="340"/>
      <c r="D352" s="340"/>
      <c r="E352" s="340"/>
      <c r="R352" s="341"/>
      <c r="S352" s="341"/>
      <c r="T352" s="335"/>
    </row>
    <row r="353" spans="1:20" s="339" customFormat="1">
      <c r="A353" s="340"/>
      <c r="B353" s="340"/>
      <c r="D353" s="340"/>
      <c r="E353" s="340"/>
      <c r="R353" s="341"/>
      <c r="S353" s="341"/>
      <c r="T353" s="335"/>
    </row>
    <row r="354" spans="1:20" s="339" customFormat="1">
      <c r="A354" s="340"/>
      <c r="B354" s="340"/>
      <c r="D354" s="340"/>
      <c r="E354" s="340"/>
      <c r="R354" s="341"/>
      <c r="S354" s="341"/>
      <c r="T354" s="335"/>
    </row>
    <row r="355" spans="1:20" s="339" customFormat="1">
      <c r="A355" s="340"/>
      <c r="B355" s="340"/>
      <c r="D355" s="340"/>
      <c r="E355" s="340"/>
      <c r="R355" s="341"/>
      <c r="S355" s="341"/>
      <c r="T355" s="335"/>
    </row>
    <row r="356" spans="1:20" s="339" customFormat="1">
      <c r="A356" s="340"/>
      <c r="B356" s="340"/>
      <c r="D356" s="340"/>
      <c r="E356" s="340"/>
      <c r="R356" s="341"/>
      <c r="S356" s="341"/>
      <c r="T356" s="335"/>
    </row>
    <row r="357" spans="1:20" s="339" customFormat="1">
      <c r="A357" s="340"/>
      <c r="B357" s="340"/>
      <c r="D357" s="340"/>
      <c r="E357" s="340"/>
      <c r="R357" s="341"/>
      <c r="S357" s="341"/>
      <c r="T357" s="335"/>
    </row>
    <row r="358" spans="1:20" s="339" customFormat="1">
      <c r="A358" s="340"/>
      <c r="B358" s="340"/>
      <c r="D358" s="340"/>
      <c r="E358" s="340"/>
      <c r="R358" s="341"/>
      <c r="S358" s="341"/>
      <c r="T358" s="335"/>
    </row>
    <row r="359" spans="1:20" s="339" customFormat="1">
      <c r="A359" s="340"/>
      <c r="B359" s="340"/>
      <c r="D359" s="340"/>
      <c r="E359" s="340"/>
      <c r="R359" s="341"/>
      <c r="S359" s="341"/>
      <c r="T359" s="335"/>
    </row>
    <row r="360" spans="1:20" s="339" customFormat="1">
      <c r="A360" s="340"/>
      <c r="B360" s="340"/>
      <c r="D360" s="340"/>
      <c r="E360" s="340"/>
      <c r="R360" s="341"/>
      <c r="S360" s="341"/>
      <c r="T360" s="335"/>
    </row>
    <row r="361" spans="1:20" s="339" customFormat="1">
      <c r="A361" s="340"/>
      <c r="B361" s="340"/>
      <c r="D361" s="340"/>
      <c r="E361" s="340"/>
      <c r="R361" s="341"/>
      <c r="S361" s="341"/>
      <c r="T361" s="335"/>
    </row>
    <row r="362" spans="1:20" s="339" customFormat="1">
      <c r="A362" s="340"/>
      <c r="B362" s="340"/>
      <c r="D362" s="340"/>
      <c r="E362" s="340"/>
      <c r="R362" s="341"/>
      <c r="S362" s="341"/>
      <c r="T362" s="335"/>
    </row>
    <row r="363" spans="1:20" s="339" customFormat="1">
      <c r="A363" s="340"/>
      <c r="B363" s="340"/>
      <c r="D363" s="340"/>
      <c r="E363" s="340"/>
      <c r="R363" s="341"/>
      <c r="S363" s="341"/>
      <c r="T363" s="335"/>
    </row>
    <row r="364" spans="1:20" s="339" customFormat="1">
      <c r="A364" s="340"/>
      <c r="B364" s="340"/>
      <c r="D364" s="340"/>
      <c r="E364" s="340"/>
      <c r="R364" s="341"/>
      <c r="S364" s="341"/>
      <c r="T364" s="335"/>
    </row>
    <row r="365" spans="1:20" s="339" customFormat="1">
      <c r="A365" s="340"/>
      <c r="B365" s="340"/>
      <c r="D365" s="340"/>
      <c r="E365" s="340"/>
      <c r="R365" s="341"/>
      <c r="S365" s="341"/>
      <c r="T365" s="335"/>
    </row>
    <row r="366" spans="1:20" s="339" customFormat="1">
      <c r="A366" s="340"/>
      <c r="B366" s="340"/>
      <c r="D366" s="340"/>
      <c r="E366" s="340"/>
      <c r="R366" s="341"/>
      <c r="S366" s="341"/>
      <c r="T366" s="335"/>
    </row>
    <row r="367" spans="1:20" s="339" customFormat="1">
      <c r="A367" s="340"/>
      <c r="B367" s="340"/>
      <c r="D367" s="340"/>
      <c r="E367" s="340"/>
      <c r="R367" s="341"/>
      <c r="S367" s="341"/>
      <c r="T367" s="335"/>
    </row>
    <row r="368" spans="1:20" s="339" customFormat="1">
      <c r="A368" s="340"/>
      <c r="B368" s="340"/>
      <c r="D368" s="340"/>
      <c r="E368" s="340"/>
      <c r="R368" s="341"/>
      <c r="S368" s="341"/>
      <c r="T368" s="335"/>
    </row>
    <row r="369" spans="1:20" s="339" customFormat="1">
      <c r="A369" s="340"/>
      <c r="B369" s="340"/>
      <c r="D369" s="340"/>
      <c r="E369" s="340"/>
      <c r="R369" s="341"/>
      <c r="S369" s="341"/>
      <c r="T369" s="335"/>
    </row>
    <row r="370" spans="1:20" s="339" customFormat="1">
      <c r="A370" s="340"/>
      <c r="B370" s="340"/>
      <c r="D370" s="340"/>
      <c r="E370" s="340"/>
      <c r="R370" s="341"/>
      <c r="S370" s="341"/>
      <c r="T370" s="335"/>
    </row>
    <row r="371" spans="1:20" s="339" customFormat="1">
      <c r="A371" s="340"/>
      <c r="B371" s="340"/>
      <c r="D371" s="340"/>
      <c r="E371" s="340"/>
      <c r="R371" s="341"/>
      <c r="S371" s="341"/>
      <c r="T371" s="335"/>
    </row>
    <row r="372" spans="1:20" s="339" customFormat="1">
      <c r="A372" s="340"/>
      <c r="B372" s="340"/>
      <c r="D372" s="340"/>
      <c r="E372" s="340"/>
      <c r="R372" s="341"/>
      <c r="S372" s="341"/>
      <c r="T372" s="335"/>
    </row>
    <row r="373" spans="1:20" s="339" customFormat="1">
      <c r="A373" s="340"/>
      <c r="B373" s="340"/>
      <c r="D373" s="340"/>
      <c r="E373" s="340"/>
      <c r="R373" s="341"/>
      <c r="S373" s="341"/>
      <c r="T373" s="335"/>
    </row>
    <row r="374" spans="1:20" s="339" customFormat="1">
      <c r="A374" s="340"/>
      <c r="B374" s="340"/>
      <c r="D374" s="340"/>
      <c r="E374" s="340"/>
      <c r="R374" s="341"/>
      <c r="S374" s="341"/>
      <c r="T374" s="335"/>
    </row>
    <row r="375" spans="1:20" s="339" customFormat="1">
      <c r="A375" s="340"/>
      <c r="B375" s="340"/>
      <c r="D375" s="340"/>
      <c r="E375" s="340"/>
      <c r="R375" s="341"/>
      <c r="S375" s="341"/>
      <c r="T375" s="335"/>
    </row>
    <row r="376" spans="1:20" s="339" customFormat="1">
      <c r="A376" s="340"/>
      <c r="B376" s="340"/>
      <c r="D376" s="340"/>
      <c r="E376" s="340"/>
      <c r="R376" s="341"/>
      <c r="S376" s="341"/>
      <c r="T376" s="335"/>
    </row>
    <row r="377" spans="1:20" s="339" customFormat="1">
      <c r="A377" s="340"/>
      <c r="B377" s="340"/>
      <c r="D377" s="340"/>
      <c r="E377" s="340"/>
      <c r="R377" s="341"/>
      <c r="S377" s="341"/>
      <c r="T377" s="335"/>
    </row>
    <row r="378" spans="1:20" s="339" customFormat="1">
      <c r="A378" s="340"/>
      <c r="B378" s="340"/>
      <c r="D378" s="340"/>
      <c r="E378" s="340"/>
      <c r="R378" s="341"/>
      <c r="S378" s="341"/>
      <c r="T378" s="335"/>
    </row>
    <row r="379" spans="1:20" s="339" customFormat="1">
      <c r="A379" s="340"/>
      <c r="B379" s="340"/>
      <c r="D379" s="340"/>
      <c r="E379" s="340"/>
      <c r="R379" s="341"/>
      <c r="S379" s="341"/>
      <c r="T379" s="335"/>
    </row>
    <row r="380" spans="1:20" s="339" customFormat="1">
      <c r="A380" s="340"/>
      <c r="B380" s="340"/>
      <c r="D380" s="340"/>
      <c r="E380" s="340"/>
      <c r="R380" s="341"/>
      <c r="S380" s="341"/>
      <c r="T380" s="335"/>
    </row>
    <row r="381" spans="1:20" s="339" customFormat="1">
      <c r="A381" s="340"/>
      <c r="B381" s="340"/>
      <c r="D381" s="340"/>
      <c r="E381" s="340"/>
      <c r="R381" s="341"/>
      <c r="S381" s="341"/>
      <c r="T381" s="335"/>
    </row>
    <row r="382" spans="1:20" s="339" customFormat="1">
      <c r="A382" s="340"/>
      <c r="B382" s="340"/>
      <c r="D382" s="340"/>
      <c r="E382" s="340"/>
      <c r="R382" s="341"/>
      <c r="S382" s="341"/>
      <c r="T382" s="335"/>
    </row>
    <row r="383" spans="1:20" s="339" customFormat="1">
      <c r="A383" s="340"/>
      <c r="B383" s="340"/>
      <c r="D383" s="340"/>
      <c r="E383" s="340"/>
      <c r="R383" s="341"/>
      <c r="S383" s="341"/>
      <c r="T383" s="335"/>
    </row>
    <row r="384" spans="1:20" s="339" customFormat="1">
      <c r="A384" s="340"/>
      <c r="B384" s="340"/>
      <c r="D384" s="340"/>
      <c r="E384" s="340"/>
      <c r="R384" s="341"/>
      <c r="S384" s="341"/>
      <c r="T384" s="335"/>
    </row>
    <row r="385" spans="1:20" s="339" customFormat="1">
      <c r="A385" s="340"/>
      <c r="B385" s="340"/>
      <c r="D385" s="340"/>
      <c r="E385" s="340"/>
      <c r="R385" s="341"/>
      <c r="S385" s="341"/>
      <c r="T385" s="335"/>
    </row>
    <row r="386" spans="1:20" s="339" customFormat="1">
      <c r="A386" s="340"/>
      <c r="B386" s="340"/>
      <c r="D386" s="340"/>
      <c r="E386" s="340"/>
      <c r="R386" s="341"/>
      <c r="S386" s="341"/>
      <c r="T386" s="335"/>
    </row>
    <row r="387" spans="1:20" s="339" customFormat="1">
      <c r="A387" s="340"/>
      <c r="B387" s="340"/>
      <c r="D387" s="340"/>
      <c r="E387" s="340"/>
      <c r="R387" s="341"/>
      <c r="S387" s="341"/>
      <c r="T387" s="335"/>
    </row>
    <row r="388" spans="1:20" s="339" customFormat="1">
      <c r="A388" s="340"/>
      <c r="B388" s="340"/>
      <c r="D388" s="340"/>
      <c r="E388" s="340"/>
      <c r="R388" s="341"/>
      <c r="S388" s="341"/>
      <c r="T388" s="335"/>
    </row>
    <row r="389" spans="1:20" s="339" customFormat="1">
      <c r="A389" s="340"/>
      <c r="B389" s="340"/>
      <c r="D389" s="340"/>
      <c r="E389" s="340"/>
      <c r="R389" s="341"/>
      <c r="S389" s="341"/>
      <c r="T389" s="335"/>
    </row>
    <row r="390" spans="1:20" s="339" customFormat="1">
      <c r="A390" s="340"/>
      <c r="B390" s="340"/>
      <c r="D390" s="340"/>
      <c r="E390" s="340"/>
      <c r="R390" s="341"/>
      <c r="S390" s="341"/>
      <c r="T390" s="335"/>
    </row>
    <row r="391" spans="1:20" s="339" customFormat="1">
      <c r="A391" s="340"/>
      <c r="B391" s="340"/>
      <c r="D391" s="340"/>
      <c r="E391" s="340"/>
      <c r="R391" s="341"/>
      <c r="S391" s="341"/>
      <c r="T391" s="335"/>
    </row>
    <row r="392" spans="1:20" s="339" customFormat="1">
      <c r="A392" s="340"/>
      <c r="B392" s="340"/>
      <c r="D392" s="340"/>
      <c r="E392" s="340"/>
      <c r="R392" s="341"/>
      <c r="S392" s="341"/>
      <c r="T392" s="335"/>
    </row>
    <row r="393" spans="1:20" s="339" customFormat="1">
      <c r="A393" s="340"/>
      <c r="B393" s="340"/>
      <c r="D393" s="340"/>
      <c r="E393" s="340"/>
      <c r="R393" s="341"/>
      <c r="S393" s="341"/>
      <c r="T393" s="335"/>
    </row>
    <row r="394" spans="1:20" s="339" customFormat="1">
      <c r="A394" s="340"/>
      <c r="B394" s="340"/>
      <c r="D394" s="340"/>
      <c r="E394" s="340"/>
      <c r="R394" s="341"/>
      <c r="S394" s="341"/>
      <c r="T394" s="335"/>
    </row>
    <row r="395" spans="1:20" s="339" customFormat="1">
      <c r="A395" s="340"/>
      <c r="B395" s="340"/>
      <c r="D395" s="340"/>
      <c r="E395" s="340"/>
      <c r="R395" s="341"/>
      <c r="S395" s="341"/>
      <c r="T395" s="335"/>
    </row>
    <row r="396" spans="1:20" s="339" customFormat="1">
      <c r="A396" s="340"/>
      <c r="B396" s="340"/>
      <c r="D396" s="340"/>
      <c r="E396" s="340"/>
      <c r="R396" s="341"/>
      <c r="S396" s="341"/>
      <c r="T396" s="335"/>
    </row>
    <row r="397" spans="1:20" s="339" customFormat="1">
      <c r="A397" s="340"/>
      <c r="B397" s="340"/>
      <c r="D397" s="340"/>
      <c r="E397" s="340"/>
      <c r="R397" s="341"/>
      <c r="S397" s="341"/>
      <c r="T397" s="335"/>
    </row>
    <row r="398" spans="1:20" s="339" customFormat="1">
      <c r="A398" s="340"/>
      <c r="B398" s="340"/>
      <c r="D398" s="340"/>
      <c r="E398" s="340"/>
      <c r="R398" s="341"/>
      <c r="S398" s="341"/>
      <c r="T398" s="335"/>
    </row>
    <row r="399" spans="1:20" s="339" customFormat="1">
      <c r="A399" s="340"/>
      <c r="B399" s="340"/>
      <c r="D399" s="340"/>
      <c r="E399" s="340"/>
      <c r="R399" s="341"/>
      <c r="S399" s="341"/>
      <c r="T399" s="335"/>
    </row>
    <row r="400" spans="1:20" s="339" customFormat="1">
      <c r="A400" s="340"/>
      <c r="B400" s="340"/>
      <c r="D400" s="340"/>
      <c r="E400" s="340"/>
      <c r="R400" s="341"/>
      <c r="S400" s="341"/>
      <c r="T400" s="335"/>
    </row>
    <row r="401" spans="1:20" s="339" customFormat="1">
      <c r="A401" s="340"/>
      <c r="B401" s="340"/>
      <c r="D401" s="340"/>
      <c r="E401" s="340"/>
      <c r="R401" s="341"/>
      <c r="S401" s="341"/>
      <c r="T401" s="335"/>
    </row>
    <row r="402" spans="1:20" s="339" customFormat="1">
      <c r="A402" s="340"/>
      <c r="B402" s="340"/>
      <c r="D402" s="340"/>
      <c r="E402" s="340"/>
      <c r="R402" s="341"/>
      <c r="S402" s="341"/>
      <c r="T402" s="335"/>
    </row>
    <row r="403" spans="1:20" s="339" customFormat="1">
      <c r="A403" s="340"/>
      <c r="B403" s="340"/>
      <c r="D403" s="340"/>
      <c r="E403" s="340"/>
      <c r="R403" s="341"/>
      <c r="S403" s="341"/>
      <c r="T403" s="335"/>
    </row>
    <row r="404" spans="1:20" s="339" customFormat="1">
      <c r="A404" s="340"/>
      <c r="B404" s="340"/>
      <c r="D404" s="340"/>
      <c r="E404" s="340"/>
      <c r="R404" s="341"/>
      <c r="S404" s="341"/>
      <c r="T404" s="335"/>
    </row>
    <row r="405" spans="1:20" s="339" customFormat="1">
      <c r="A405" s="340"/>
      <c r="B405" s="340"/>
      <c r="D405" s="340"/>
      <c r="E405" s="340"/>
      <c r="R405" s="341"/>
      <c r="S405" s="341"/>
      <c r="T405" s="335"/>
    </row>
    <row r="406" spans="1:20" s="339" customFormat="1">
      <c r="A406" s="340"/>
      <c r="B406" s="340"/>
      <c r="D406" s="340"/>
      <c r="E406" s="340"/>
      <c r="R406" s="341"/>
      <c r="S406" s="341"/>
      <c r="T406" s="335"/>
    </row>
    <row r="407" spans="1:20" s="339" customFormat="1">
      <c r="A407" s="340"/>
      <c r="B407" s="340"/>
      <c r="D407" s="340"/>
      <c r="E407" s="340"/>
      <c r="R407" s="341"/>
      <c r="S407" s="341"/>
      <c r="T407" s="335"/>
    </row>
    <row r="408" spans="1:20" s="339" customFormat="1">
      <c r="A408" s="340"/>
      <c r="B408" s="340"/>
      <c r="D408" s="340"/>
      <c r="E408" s="340"/>
      <c r="R408" s="341"/>
      <c r="S408" s="341"/>
      <c r="T408" s="335"/>
    </row>
    <row r="409" spans="1:20" s="339" customFormat="1">
      <c r="A409" s="340"/>
      <c r="B409" s="340"/>
      <c r="D409" s="340"/>
      <c r="E409" s="340"/>
      <c r="R409" s="341"/>
      <c r="S409" s="341"/>
      <c r="T409" s="335"/>
    </row>
    <row r="410" spans="1:20" s="339" customFormat="1">
      <c r="A410" s="340"/>
      <c r="B410" s="340"/>
      <c r="D410" s="340"/>
      <c r="E410" s="340"/>
      <c r="R410" s="341"/>
      <c r="S410" s="341"/>
      <c r="T410" s="335"/>
    </row>
    <row r="411" spans="1:20" s="339" customFormat="1">
      <c r="A411" s="340"/>
      <c r="B411" s="340"/>
      <c r="D411" s="340"/>
      <c r="E411" s="340"/>
      <c r="R411" s="341"/>
      <c r="S411" s="341"/>
      <c r="T411" s="335"/>
    </row>
    <row r="412" spans="1:20" s="339" customFormat="1">
      <c r="A412" s="340"/>
      <c r="B412" s="340"/>
      <c r="D412" s="340"/>
      <c r="E412" s="340"/>
      <c r="R412" s="341"/>
      <c r="S412" s="341"/>
      <c r="T412" s="335"/>
    </row>
    <row r="413" spans="1:20" s="339" customFormat="1">
      <c r="A413" s="340"/>
      <c r="B413" s="340"/>
      <c r="D413" s="340"/>
      <c r="E413" s="340"/>
      <c r="R413" s="341"/>
      <c r="S413" s="341"/>
      <c r="T413" s="335"/>
    </row>
    <row r="414" spans="1:20" s="339" customFormat="1">
      <c r="A414" s="340"/>
      <c r="B414" s="340"/>
      <c r="D414" s="340"/>
      <c r="E414" s="340"/>
      <c r="R414" s="341"/>
      <c r="S414" s="341"/>
      <c r="T414" s="335"/>
    </row>
    <row r="415" spans="1:20" s="339" customFormat="1">
      <c r="A415" s="340"/>
      <c r="B415" s="340"/>
      <c r="D415" s="340"/>
      <c r="E415" s="340"/>
      <c r="R415" s="341"/>
      <c r="S415" s="341"/>
      <c r="T415" s="335"/>
    </row>
    <row r="416" spans="1:20" s="339" customFormat="1">
      <c r="A416" s="340"/>
      <c r="B416" s="340"/>
      <c r="D416" s="340"/>
      <c r="E416" s="340"/>
      <c r="R416" s="341"/>
      <c r="S416" s="341"/>
      <c r="T416" s="335"/>
    </row>
    <row r="417" spans="1:20" s="339" customFormat="1">
      <c r="A417" s="340"/>
      <c r="B417" s="340"/>
      <c r="D417" s="340"/>
      <c r="E417" s="340"/>
      <c r="R417" s="341"/>
      <c r="S417" s="341"/>
      <c r="T417" s="335"/>
    </row>
    <row r="418" spans="1:20" s="339" customFormat="1">
      <c r="A418" s="340"/>
      <c r="B418" s="340"/>
      <c r="D418" s="340"/>
      <c r="E418" s="340"/>
      <c r="R418" s="341"/>
      <c r="S418" s="341"/>
      <c r="T418" s="335"/>
    </row>
    <row r="419" spans="1:20" s="339" customFormat="1">
      <c r="A419" s="340"/>
      <c r="B419" s="340"/>
      <c r="D419" s="340"/>
      <c r="E419" s="340"/>
      <c r="R419" s="341"/>
      <c r="S419" s="341"/>
      <c r="T419" s="335"/>
    </row>
    <row r="420" spans="1:20" s="339" customFormat="1">
      <c r="A420" s="340"/>
      <c r="B420" s="340"/>
      <c r="D420" s="340"/>
      <c r="E420" s="340"/>
      <c r="R420" s="341"/>
      <c r="S420" s="341"/>
      <c r="T420" s="335"/>
    </row>
    <row r="421" spans="1:20" s="339" customFormat="1">
      <c r="A421" s="340"/>
      <c r="B421" s="340"/>
      <c r="D421" s="340"/>
      <c r="E421" s="340"/>
      <c r="R421" s="341"/>
      <c r="S421" s="341"/>
      <c r="T421" s="335"/>
    </row>
    <row r="422" spans="1:20" s="339" customFormat="1">
      <c r="A422" s="340"/>
      <c r="B422" s="340"/>
      <c r="D422" s="340"/>
      <c r="E422" s="340"/>
      <c r="R422" s="341"/>
      <c r="S422" s="341"/>
      <c r="T422" s="335"/>
    </row>
    <row r="423" spans="1:20" s="339" customFormat="1">
      <c r="A423" s="340"/>
      <c r="B423" s="340"/>
      <c r="D423" s="340"/>
      <c r="E423" s="340"/>
      <c r="R423" s="341"/>
      <c r="S423" s="341"/>
      <c r="T423" s="335"/>
    </row>
    <row r="424" spans="1:20" s="339" customFormat="1">
      <c r="A424" s="340"/>
      <c r="B424" s="340"/>
      <c r="D424" s="340"/>
      <c r="E424" s="340"/>
      <c r="R424" s="341"/>
      <c r="S424" s="341"/>
      <c r="T424" s="335"/>
    </row>
    <row r="425" spans="1:20" s="339" customFormat="1">
      <c r="A425" s="340"/>
      <c r="B425" s="340"/>
      <c r="D425" s="340"/>
      <c r="E425" s="340"/>
      <c r="R425" s="341"/>
      <c r="S425" s="341"/>
      <c r="T425" s="335"/>
    </row>
    <row r="426" spans="1:20" s="339" customFormat="1">
      <c r="A426" s="340"/>
      <c r="B426" s="340"/>
      <c r="D426" s="340"/>
      <c r="E426" s="340"/>
      <c r="R426" s="341"/>
      <c r="S426" s="341"/>
      <c r="T426" s="335"/>
    </row>
    <row r="427" spans="1:20" s="339" customFormat="1">
      <c r="A427" s="340"/>
      <c r="B427" s="340"/>
      <c r="D427" s="340"/>
      <c r="E427" s="340"/>
      <c r="R427" s="341"/>
      <c r="S427" s="341"/>
      <c r="T427" s="335"/>
    </row>
    <row r="428" spans="1:20" s="339" customFormat="1">
      <c r="A428" s="340"/>
      <c r="B428" s="340"/>
      <c r="D428" s="340"/>
      <c r="E428" s="340"/>
      <c r="R428" s="341"/>
      <c r="S428" s="341"/>
      <c r="T428" s="335"/>
    </row>
    <row r="429" spans="1:20" s="339" customFormat="1">
      <c r="A429" s="340"/>
      <c r="B429" s="340"/>
      <c r="D429" s="340"/>
      <c r="E429" s="340"/>
      <c r="R429" s="341"/>
      <c r="S429" s="341"/>
      <c r="T429" s="335"/>
    </row>
    <row r="430" spans="1:20" s="339" customFormat="1">
      <c r="A430" s="340"/>
      <c r="B430" s="340"/>
      <c r="D430" s="340"/>
      <c r="E430" s="340"/>
      <c r="R430" s="341"/>
      <c r="S430" s="341"/>
      <c r="T430" s="335"/>
    </row>
    <row r="431" spans="1:20" s="339" customFormat="1">
      <c r="A431" s="340"/>
      <c r="B431" s="340"/>
      <c r="D431" s="340"/>
      <c r="E431" s="340"/>
      <c r="R431" s="341"/>
      <c r="S431" s="341"/>
      <c r="T431" s="335"/>
    </row>
    <row r="432" spans="1:20" s="339" customFormat="1">
      <c r="A432" s="340"/>
      <c r="B432" s="340"/>
      <c r="D432" s="340"/>
      <c r="E432" s="340"/>
      <c r="R432" s="341"/>
      <c r="S432" s="341"/>
      <c r="T432" s="335"/>
    </row>
    <row r="433" spans="1:20" s="339" customFormat="1">
      <c r="A433" s="340"/>
      <c r="B433" s="340"/>
      <c r="D433" s="340"/>
      <c r="E433" s="340"/>
      <c r="R433" s="341"/>
      <c r="S433" s="341"/>
      <c r="T433" s="335"/>
    </row>
    <row r="434" spans="1:20" s="339" customFormat="1">
      <c r="A434" s="340"/>
      <c r="B434" s="340"/>
      <c r="D434" s="340"/>
      <c r="E434" s="340"/>
      <c r="R434" s="341"/>
      <c r="S434" s="341"/>
      <c r="T434" s="335"/>
    </row>
    <row r="435" spans="1:20" s="339" customFormat="1">
      <c r="A435" s="340"/>
      <c r="B435" s="340"/>
      <c r="D435" s="340"/>
      <c r="E435" s="340"/>
      <c r="R435" s="341"/>
      <c r="S435" s="341"/>
      <c r="T435" s="335"/>
    </row>
    <row r="436" spans="1:20" s="339" customFormat="1">
      <c r="A436" s="340"/>
      <c r="B436" s="340"/>
      <c r="D436" s="340"/>
      <c r="E436" s="340"/>
      <c r="R436" s="341"/>
      <c r="S436" s="341"/>
      <c r="T436" s="335"/>
    </row>
    <row r="437" spans="1:20" s="339" customFormat="1">
      <c r="A437" s="340"/>
      <c r="B437" s="340"/>
      <c r="D437" s="340"/>
      <c r="E437" s="340"/>
      <c r="R437" s="341"/>
      <c r="S437" s="341"/>
      <c r="T437" s="335"/>
    </row>
    <row r="438" spans="1:20" s="339" customFormat="1">
      <c r="A438" s="340"/>
      <c r="B438" s="340"/>
      <c r="D438" s="340"/>
      <c r="E438" s="340"/>
      <c r="R438" s="341"/>
      <c r="S438" s="341"/>
      <c r="T438" s="335"/>
    </row>
    <row r="439" spans="1:20" s="339" customFormat="1">
      <c r="A439" s="340"/>
      <c r="B439" s="340"/>
      <c r="D439" s="340"/>
      <c r="E439" s="340"/>
      <c r="R439" s="341"/>
      <c r="S439" s="341"/>
      <c r="T439" s="335"/>
    </row>
    <row r="440" spans="1:20" s="339" customFormat="1">
      <c r="A440" s="340"/>
      <c r="B440" s="340"/>
      <c r="D440" s="340"/>
      <c r="E440" s="340"/>
      <c r="R440" s="341"/>
      <c r="S440" s="341"/>
      <c r="T440" s="335"/>
    </row>
    <row r="441" spans="1:20" s="339" customFormat="1">
      <c r="A441" s="340"/>
      <c r="B441" s="340"/>
      <c r="D441" s="340"/>
      <c r="E441" s="340"/>
      <c r="R441" s="341"/>
      <c r="S441" s="341"/>
      <c r="T441" s="335"/>
    </row>
    <row r="442" spans="1:20" s="339" customFormat="1">
      <c r="A442" s="340"/>
      <c r="B442" s="340"/>
      <c r="D442" s="340"/>
      <c r="E442" s="340"/>
      <c r="R442" s="341"/>
      <c r="S442" s="341"/>
      <c r="T442" s="335"/>
    </row>
    <row r="443" spans="1:20" s="339" customFormat="1">
      <c r="A443" s="340"/>
      <c r="B443" s="340"/>
      <c r="D443" s="340"/>
      <c r="E443" s="340"/>
      <c r="R443" s="341"/>
      <c r="S443" s="341"/>
      <c r="T443" s="335"/>
    </row>
    <row r="444" spans="1:20" s="339" customFormat="1">
      <c r="A444" s="340"/>
      <c r="B444" s="340"/>
      <c r="D444" s="340"/>
      <c r="E444" s="340"/>
      <c r="R444" s="341"/>
      <c r="S444" s="341"/>
      <c r="T444" s="335"/>
    </row>
    <row r="445" spans="1:20" s="339" customFormat="1">
      <c r="A445" s="340"/>
      <c r="B445" s="340"/>
      <c r="D445" s="340"/>
      <c r="E445" s="340"/>
      <c r="R445" s="341"/>
      <c r="S445" s="341"/>
      <c r="T445" s="335"/>
    </row>
    <row r="446" spans="1:20" s="339" customFormat="1">
      <c r="A446" s="340"/>
      <c r="B446" s="340"/>
      <c r="D446" s="340"/>
      <c r="E446" s="340"/>
      <c r="R446" s="341"/>
      <c r="S446" s="341"/>
      <c r="T446" s="335"/>
    </row>
    <row r="447" spans="1:20" s="339" customFormat="1">
      <c r="A447" s="340"/>
      <c r="B447" s="340"/>
      <c r="D447" s="340"/>
      <c r="E447" s="340"/>
      <c r="R447" s="341"/>
      <c r="S447" s="341"/>
      <c r="T447" s="335"/>
    </row>
    <row r="448" spans="1:20" s="339" customFormat="1">
      <c r="A448" s="340"/>
      <c r="B448" s="340"/>
      <c r="D448" s="340"/>
      <c r="E448" s="340"/>
      <c r="R448" s="341"/>
      <c r="S448" s="341"/>
      <c r="T448" s="335"/>
    </row>
    <row r="449" spans="1:20" s="339" customFormat="1">
      <c r="A449" s="340"/>
      <c r="B449" s="340"/>
      <c r="D449" s="340"/>
      <c r="E449" s="340"/>
      <c r="R449" s="341"/>
      <c r="S449" s="341"/>
      <c r="T449" s="335"/>
    </row>
    <row r="450" spans="1:20" s="339" customFormat="1">
      <c r="A450" s="340"/>
      <c r="B450" s="340"/>
      <c r="D450" s="340"/>
      <c r="E450" s="340"/>
      <c r="R450" s="341"/>
      <c r="S450" s="341"/>
      <c r="T450" s="335"/>
    </row>
    <row r="451" spans="1:20" s="339" customFormat="1">
      <c r="A451" s="340"/>
      <c r="B451" s="340"/>
      <c r="D451" s="340"/>
      <c r="E451" s="340"/>
      <c r="R451" s="341"/>
      <c r="S451" s="341"/>
      <c r="T451" s="335"/>
    </row>
    <row r="452" spans="1:20" s="339" customFormat="1">
      <c r="A452" s="340"/>
      <c r="B452" s="340"/>
      <c r="D452" s="340"/>
      <c r="E452" s="340"/>
      <c r="R452" s="341"/>
      <c r="S452" s="341"/>
      <c r="T452" s="335"/>
    </row>
    <row r="453" spans="1:20" s="339" customFormat="1">
      <c r="A453" s="340"/>
      <c r="B453" s="340"/>
      <c r="D453" s="340"/>
      <c r="E453" s="340"/>
      <c r="R453" s="341"/>
      <c r="S453" s="341"/>
      <c r="T453" s="335"/>
    </row>
    <row r="454" spans="1:20" s="339" customFormat="1">
      <c r="A454" s="340"/>
      <c r="B454" s="340"/>
      <c r="D454" s="340"/>
      <c r="E454" s="340"/>
      <c r="R454" s="341"/>
      <c r="S454" s="341"/>
      <c r="T454" s="335"/>
    </row>
    <row r="455" spans="1:20" s="339" customFormat="1">
      <c r="A455" s="340"/>
      <c r="B455" s="340"/>
      <c r="D455" s="340"/>
      <c r="E455" s="340"/>
      <c r="R455" s="341"/>
      <c r="S455" s="341"/>
      <c r="T455" s="335"/>
    </row>
    <row r="456" spans="1:20" s="339" customFormat="1">
      <c r="A456" s="340"/>
      <c r="B456" s="340"/>
      <c r="D456" s="340"/>
      <c r="E456" s="340"/>
      <c r="R456" s="341"/>
      <c r="S456" s="341"/>
      <c r="T456" s="335"/>
    </row>
    <row r="457" spans="1:20" s="339" customFormat="1">
      <c r="A457" s="340"/>
      <c r="B457" s="340"/>
      <c r="D457" s="340"/>
      <c r="E457" s="340"/>
      <c r="R457" s="341"/>
      <c r="S457" s="341"/>
      <c r="T457" s="335"/>
    </row>
    <row r="458" spans="1:20" s="339" customFormat="1">
      <c r="A458" s="340"/>
      <c r="B458" s="340"/>
      <c r="D458" s="340"/>
      <c r="E458" s="340"/>
      <c r="R458" s="341"/>
      <c r="S458" s="341"/>
      <c r="T458" s="335"/>
    </row>
    <row r="459" spans="1:20" s="339" customFormat="1">
      <c r="A459" s="340"/>
      <c r="B459" s="340"/>
      <c r="D459" s="340"/>
      <c r="E459" s="340"/>
      <c r="R459" s="341"/>
      <c r="S459" s="341"/>
      <c r="T459" s="335"/>
    </row>
    <row r="460" spans="1:20" s="339" customFormat="1">
      <c r="A460" s="340"/>
      <c r="B460" s="340"/>
      <c r="D460" s="340"/>
      <c r="E460" s="340"/>
      <c r="R460" s="341"/>
      <c r="S460" s="341"/>
      <c r="T460" s="335"/>
    </row>
    <row r="461" spans="1:20" s="339" customFormat="1">
      <c r="A461" s="340"/>
      <c r="B461" s="340"/>
      <c r="D461" s="340"/>
      <c r="E461" s="340"/>
      <c r="R461" s="341"/>
      <c r="S461" s="341"/>
      <c r="T461" s="335"/>
    </row>
    <row r="462" spans="1:20" s="339" customFormat="1">
      <c r="A462" s="340"/>
      <c r="B462" s="340"/>
      <c r="D462" s="340"/>
      <c r="E462" s="340"/>
      <c r="R462" s="341"/>
      <c r="S462" s="341"/>
      <c r="T462" s="335"/>
    </row>
    <row r="463" spans="1:20" s="339" customFormat="1">
      <c r="A463" s="340"/>
      <c r="B463" s="340"/>
      <c r="D463" s="340"/>
      <c r="E463" s="340"/>
      <c r="R463" s="341"/>
      <c r="S463" s="341"/>
      <c r="T463" s="335"/>
    </row>
    <row r="464" spans="1:20" s="339" customFormat="1">
      <c r="A464" s="340"/>
      <c r="B464" s="340"/>
      <c r="D464" s="340"/>
      <c r="E464" s="340"/>
      <c r="R464" s="341"/>
      <c r="S464" s="341"/>
      <c r="T464" s="335"/>
    </row>
    <row r="465" spans="1:20" s="339" customFormat="1">
      <c r="A465" s="340"/>
      <c r="B465" s="340"/>
      <c r="D465" s="340"/>
      <c r="E465" s="340"/>
      <c r="R465" s="341"/>
      <c r="S465" s="341"/>
      <c r="T465" s="335"/>
    </row>
    <row r="466" spans="1:20" s="339" customFormat="1">
      <c r="A466" s="340"/>
      <c r="B466" s="340"/>
      <c r="D466" s="340"/>
      <c r="E466" s="340"/>
      <c r="R466" s="341"/>
      <c r="S466" s="341"/>
      <c r="T466" s="335"/>
    </row>
    <row r="467" spans="1:20" s="339" customFormat="1">
      <c r="A467" s="340"/>
      <c r="B467" s="340"/>
      <c r="D467" s="340"/>
      <c r="E467" s="340"/>
      <c r="R467" s="341"/>
      <c r="S467" s="341"/>
      <c r="T467" s="335"/>
    </row>
    <row r="468" spans="1:20" s="339" customFormat="1">
      <c r="A468" s="340"/>
      <c r="B468" s="340"/>
      <c r="D468" s="340"/>
      <c r="E468" s="340"/>
      <c r="R468" s="341"/>
      <c r="S468" s="341"/>
      <c r="T468" s="335"/>
    </row>
    <row r="469" spans="1:20" s="339" customFormat="1">
      <c r="A469" s="340"/>
      <c r="B469" s="340"/>
      <c r="D469" s="340"/>
      <c r="E469" s="340"/>
      <c r="R469" s="341"/>
      <c r="S469" s="341"/>
      <c r="T469" s="335"/>
    </row>
    <row r="470" spans="1:20" s="339" customFormat="1">
      <c r="A470" s="340"/>
      <c r="B470" s="340"/>
      <c r="D470" s="340"/>
      <c r="E470" s="340"/>
      <c r="R470" s="341"/>
      <c r="S470" s="341"/>
      <c r="T470" s="335"/>
    </row>
    <row r="471" spans="1:20" s="339" customFormat="1">
      <c r="A471" s="340"/>
      <c r="B471" s="340"/>
      <c r="D471" s="340"/>
      <c r="E471" s="340"/>
      <c r="R471" s="341"/>
      <c r="S471" s="341"/>
      <c r="T471" s="335"/>
    </row>
    <row r="472" spans="1:20" s="339" customFormat="1">
      <c r="A472" s="340"/>
      <c r="B472" s="340"/>
      <c r="D472" s="340"/>
      <c r="E472" s="340"/>
      <c r="R472" s="341"/>
      <c r="S472" s="341"/>
      <c r="T472" s="335"/>
    </row>
    <row r="473" spans="1:20" s="339" customFormat="1">
      <c r="A473" s="340"/>
      <c r="B473" s="340"/>
      <c r="D473" s="340"/>
      <c r="E473" s="340"/>
      <c r="R473" s="341"/>
      <c r="S473" s="341"/>
      <c r="T473" s="335"/>
    </row>
    <row r="474" spans="1:20" s="339" customFormat="1">
      <c r="A474" s="340"/>
      <c r="B474" s="340"/>
      <c r="D474" s="340"/>
      <c r="E474" s="340"/>
      <c r="R474" s="341"/>
      <c r="S474" s="341"/>
      <c r="T474" s="335"/>
    </row>
    <row r="475" spans="1:20" s="339" customFormat="1">
      <c r="A475" s="340"/>
      <c r="B475" s="340"/>
      <c r="D475" s="340"/>
      <c r="E475" s="340"/>
      <c r="R475" s="341"/>
      <c r="S475" s="341"/>
      <c r="T475" s="335"/>
    </row>
    <row r="476" spans="1:20" s="339" customFormat="1">
      <c r="A476" s="340"/>
      <c r="B476" s="340"/>
      <c r="D476" s="340"/>
      <c r="E476" s="340"/>
      <c r="R476" s="341"/>
      <c r="S476" s="341"/>
      <c r="T476" s="335"/>
    </row>
    <row r="477" spans="1:20" s="339" customFormat="1">
      <c r="A477" s="340"/>
      <c r="B477" s="340"/>
      <c r="D477" s="340"/>
      <c r="E477" s="340"/>
      <c r="R477" s="341"/>
      <c r="S477" s="341"/>
      <c r="T477" s="335"/>
    </row>
    <row r="478" spans="1:20" s="339" customFormat="1">
      <c r="A478" s="340"/>
      <c r="B478" s="340"/>
      <c r="D478" s="340"/>
      <c r="E478" s="340"/>
      <c r="R478" s="341"/>
      <c r="S478" s="341"/>
      <c r="T478" s="335"/>
    </row>
    <row r="479" spans="1:20" s="339" customFormat="1">
      <c r="A479" s="340"/>
      <c r="B479" s="340"/>
      <c r="D479" s="340"/>
      <c r="E479" s="340"/>
      <c r="R479" s="341"/>
      <c r="S479" s="341"/>
      <c r="T479" s="335"/>
    </row>
    <row r="480" spans="1:20" s="339" customFormat="1">
      <c r="A480" s="340"/>
      <c r="B480" s="340"/>
      <c r="D480" s="340"/>
      <c r="E480" s="340"/>
      <c r="R480" s="341"/>
      <c r="S480" s="341"/>
      <c r="T480" s="335"/>
    </row>
    <row r="481" spans="1:20" s="339" customFormat="1">
      <c r="A481" s="340"/>
      <c r="B481" s="340"/>
      <c r="D481" s="340"/>
      <c r="E481" s="340"/>
      <c r="R481" s="341"/>
      <c r="S481" s="341"/>
      <c r="T481" s="335"/>
    </row>
    <row r="482" spans="1:20" s="339" customFormat="1">
      <c r="A482" s="340"/>
      <c r="B482" s="340"/>
      <c r="D482" s="340"/>
      <c r="E482" s="340"/>
      <c r="R482" s="341"/>
      <c r="S482" s="341"/>
      <c r="T482" s="335"/>
    </row>
    <row r="483" spans="1:20" s="339" customFormat="1">
      <c r="A483" s="340"/>
      <c r="B483" s="340"/>
      <c r="D483" s="340"/>
      <c r="E483" s="340"/>
      <c r="R483" s="341"/>
      <c r="S483" s="341"/>
      <c r="T483" s="335"/>
    </row>
    <row r="484" spans="1:20" s="339" customFormat="1">
      <c r="A484" s="340"/>
      <c r="B484" s="340"/>
      <c r="D484" s="340"/>
      <c r="E484" s="340"/>
      <c r="R484" s="341"/>
      <c r="S484" s="341"/>
      <c r="T484" s="335"/>
    </row>
    <row r="485" spans="1:20" s="339" customFormat="1">
      <c r="A485" s="340"/>
      <c r="B485" s="340"/>
      <c r="D485" s="340"/>
      <c r="E485" s="340"/>
      <c r="R485" s="341"/>
      <c r="S485" s="341"/>
      <c r="T485" s="335"/>
    </row>
    <row r="486" spans="1:20" s="339" customFormat="1">
      <c r="A486" s="340"/>
      <c r="B486" s="340"/>
      <c r="D486" s="340"/>
      <c r="E486" s="340"/>
      <c r="R486" s="341"/>
      <c r="S486" s="341"/>
      <c r="T486" s="335"/>
    </row>
    <row r="487" spans="1:20" s="339" customFormat="1">
      <c r="A487" s="340"/>
      <c r="B487" s="340"/>
      <c r="D487" s="340"/>
      <c r="E487" s="340"/>
      <c r="R487" s="341"/>
      <c r="S487" s="341"/>
      <c r="T487" s="335"/>
    </row>
    <row r="488" spans="1:20" s="339" customFormat="1">
      <c r="A488" s="340"/>
      <c r="B488" s="340"/>
      <c r="D488" s="340"/>
      <c r="E488" s="340"/>
      <c r="R488" s="341"/>
      <c r="S488" s="341"/>
      <c r="T488" s="335"/>
    </row>
    <row r="489" spans="1:20" s="339" customFormat="1">
      <c r="A489" s="340"/>
      <c r="B489" s="340"/>
      <c r="D489" s="340"/>
      <c r="E489" s="340"/>
      <c r="R489" s="341"/>
      <c r="S489" s="341"/>
      <c r="T489" s="335"/>
    </row>
    <row r="490" spans="1:20" s="339" customFormat="1">
      <c r="A490" s="340"/>
      <c r="B490" s="340"/>
      <c r="D490" s="340"/>
      <c r="E490" s="340"/>
      <c r="R490" s="341"/>
      <c r="S490" s="341"/>
      <c r="T490" s="335"/>
    </row>
    <row r="491" spans="1:20" s="339" customFormat="1">
      <c r="A491" s="340"/>
      <c r="B491" s="340"/>
      <c r="D491" s="340"/>
      <c r="E491" s="340"/>
      <c r="R491" s="341"/>
      <c r="S491" s="341"/>
      <c r="T491" s="335"/>
    </row>
    <row r="492" spans="1:20" s="339" customFormat="1">
      <c r="A492" s="340"/>
      <c r="B492" s="340"/>
      <c r="D492" s="340"/>
      <c r="E492" s="340"/>
      <c r="R492" s="341"/>
      <c r="S492" s="341"/>
      <c r="T492" s="335"/>
    </row>
    <row r="493" spans="1:20" s="339" customFormat="1">
      <c r="A493" s="340"/>
      <c r="B493" s="340"/>
      <c r="D493" s="340"/>
      <c r="E493" s="340"/>
      <c r="R493" s="341"/>
      <c r="S493" s="341"/>
      <c r="T493" s="335"/>
    </row>
    <row r="494" spans="1:20" s="339" customFormat="1">
      <c r="A494" s="340"/>
      <c r="B494" s="340"/>
      <c r="D494" s="340"/>
      <c r="E494" s="340"/>
      <c r="R494" s="341"/>
      <c r="S494" s="341"/>
      <c r="T494" s="335"/>
    </row>
    <row r="495" spans="1:20" s="339" customFormat="1">
      <c r="A495" s="340"/>
      <c r="B495" s="340"/>
      <c r="D495" s="340"/>
      <c r="E495" s="340"/>
      <c r="R495" s="341"/>
      <c r="S495" s="341"/>
      <c r="T495" s="335"/>
    </row>
    <row r="496" spans="1:20" s="339" customFormat="1">
      <c r="A496" s="340"/>
      <c r="B496" s="340"/>
      <c r="D496" s="340"/>
      <c r="E496" s="340"/>
      <c r="R496" s="341"/>
      <c r="S496" s="341"/>
      <c r="T496" s="335"/>
    </row>
    <row r="497" spans="1:20" s="339" customFormat="1">
      <c r="A497" s="340"/>
      <c r="B497" s="340"/>
      <c r="D497" s="340"/>
      <c r="E497" s="340"/>
      <c r="R497" s="341"/>
      <c r="S497" s="341"/>
      <c r="T497" s="335"/>
    </row>
    <row r="498" spans="1:20" s="339" customFormat="1">
      <c r="A498" s="340"/>
      <c r="B498" s="340"/>
      <c r="D498" s="340"/>
      <c r="E498" s="340"/>
      <c r="R498" s="341"/>
      <c r="S498" s="341"/>
      <c r="T498" s="335"/>
    </row>
    <row r="499" spans="1:20" s="339" customFormat="1">
      <c r="A499" s="340"/>
      <c r="B499" s="340"/>
      <c r="D499" s="340"/>
      <c r="E499" s="340"/>
      <c r="R499" s="341"/>
      <c r="S499" s="341"/>
      <c r="T499" s="335"/>
    </row>
    <row r="500" spans="1:20" s="339" customFormat="1">
      <c r="A500" s="340"/>
      <c r="B500" s="340"/>
      <c r="D500" s="340"/>
      <c r="E500" s="340"/>
      <c r="R500" s="341"/>
      <c r="S500" s="341"/>
      <c r="T500" s="335"/>
    </row>
    <row r="501" spans="1:20" s="339" customFormat="1">
      <c r="A501" s="340"/>
      <c r="B501" s="340"/>
      <c r="D501" s="340"/>
      <c r="E501" s="340"/>
      <c r="R501" s="341"/>
      <c r="S501" s="341"/>
      <c r="T501" s="335"/>
    </row>
    <row r="502" spans="1:20" s="339" customFormat="1">
      <c r="A502" s="340"/>
      <c r="B502" s="340"/>
      <c r="D502" s="340"/>
      <c r="E502" s="340"/>
      <c r="R502" s="341"/>
      <c r="S502" s="341"/>
      <c r="T502" s="335"/>
    </row>
    <row r="503" spans="1:20" s="339" customFormat="1">
      <c r="A503" s="340"/>
      <c r="B503" s="340"/>
      <c r="D503" s="340"/>
      <c r="E503" s="340"/>
      <c r="R503" s="341"/>
      <c r="S503" s="341"/>
      <c r="T503" s="335"/>
    </row>
    <row r="504" spans="1:20" s="339" customFormat="1">
      <c r="A504" s="340"/>
      <c r="B504" s="340"/>
      <c r="D504" s="340"/>
      <c r="E504" s="340"/>
      <c r="R504" s="341"/>
      <c r="S504" s="341"/>
      <c r="T504" s="335"/>
    </row>
    <row r="505" spans="1:20" s="339" customFormat="1">
      <c r="A505" s="340"/>
      <c r="B505" s="340"/>
      <c r="D505" s="340"/>
      <c r="E505" s="340"/>
      <c r="R505" s="341"/>
      <c r="S505" s="341"/>
      <c r="T505" s="335"/>
    </row>
    <row r="506" spans="1:20" s="339" customFormat="1">
      <c r="A506" s="340"/>
      <c r="B506" s="340"/>
      <c r="D506" s="340"/>
      <c r="E506" s="340"/>
      <c r="R506" s="341"/>
      <c r="S506" s="341"/>
      <c r="T506" s="335"/>
    </row>
    <row r="507" spans="1:20" s="339" customFormat="1">
      <c r="A507" s="340"/>
      <c r="B507" s="340"/>
      <c r="D507" s="340"/>
      <c r="E507" s="340"/>
      <c r="R507" s="341"/>
      <c r="S507" s="341"/>
      <c r="T507" s="335"/>
    </row>
    <row r="508" spans="1:20" s="339" customFormat="1">
      <c r="A508" s="340"/>
      <c r="B508" s="340"/>
      <c r="D508" s="340"/>
      <c r="E508" s="340"/>
      <c r="R508" s="341"/>
      <c r="S508" s="341"/>
      <c r="T508" s="335"/>
    </row>
    <row r="509" spans="1:20" s="339" customFormat="1">
      <c r="A509" s="340"/>
      <c r="B509" s="340"/>
      <c r="D509" s="340"/>
      <c r="E509" s="340"/>
      <c r="R509" s="341"/>
      <c r="S509" s="341"/>
      <c r="T509" s="335"/>
    </row>
    <row r="510" spans="1:20" s="339" customFormat="1">
      <c r="A510" s="340"/>
      <c r="B510" s="340"/>
      <c r="D510" s="340"/>
      <c r="E510" s="340"/>
      <c r="R510" s="341"/>
      <c r="S510" s="341"/>
      <c r="T510" s="335"/>
    </row>
    <row r="511" spans="1:20" s="339" customFormat="1">
      <c r="A511" s="340"/>
      <c r="B511" s="340"/>
      <c r="D511" s="340"/>
      <c r="E511" s="340"/>
      <c r="R511" s="341"/>
      <c r="S511" s="341"/>
      <c r="T511" s="335"/>
    </row>
    <row r="512" spans="1:20" s="339" customFormat="1">
      <c r="A512" s="340"/>
      <c r="B512" s="340"/>
      <c r="D512" s="340"/>
      <c r="E512" s="340"/>
      <c r="R512" s="341"/>
      <c r="S512" s="341"/>
      <c r="T512" s="335"/>
    </row>
    <row r="513" spans="18:23">
      <c r="R513" s="341"/>
      <c r="S513" s="341"/>
      <c r="T513" s="335"/>
    </row>
    <row r="514" spans="18:23">
      <c r="R514" s="341"/>
      <c r="S514" s="341"/>
      <c r="T514" s="335"/>
    </row>
    <row r="515" spans="18:23">
      <c r="R515" s="341"/>
      <c r="S515" s="341"/>
      <c r="T515" s="335"/>
    </row>
    <row r="516" spans="18:23">
      <c r="R516" s="341"/>
      <c r="S516" s="341"/>
      <c r="T516" s="335"/>
    </row>
    <row r="517" spans="18:23">
      <c r="R517" s="341"/>
      <c r="S517" s="341"/>
      <c r="T517" s="335"/>
    </row>
    <row r="518" spans="18:23">
      <c r="R518" s="341"/>
      <c r="S518" s="341"/>
      <c r="T518" s="335"/>
    </row>
    <row r="519" spans="18:23">
      <c r="R519" s="341"/>
      <c r="S519" s="341"/>
      <c r="T519" s="335"/>
    </row>
    <row r="520" spans="18:23">
      <c r="R520" s="341"/>
      <c r="S520" s="341"/>
      <c r="T520" s="335"/>
    </row>
    <row r="521" spans="18:23">
      <c r="R521" s="341"/>
      <c r="S521" s="341"/>
      <c r="T521" s="335"/>
    </row>
    <row r="522" spans="18:23">
      <c r="R522" s="341"/>
      <c r="S522" s="341"/>
      <c r="T522" s="335"/>
    </row>
    <row r="523" spans="18:23">
      <c r="R523" s="341"/>
      <c r="S523" s="341"/>
      <c r="T523" s="335"/>
    </row>
    <row r="524" spans="18:23">
      <c r="R524" s="341"/>
      <c r="S524" s="341"/>
      <c r="T524" s="335"/>
    </row>
    <row r="525" spans="18:23">
      <c r="R525" s="341"/>
      <c r="S525" s="341"/>
      <c r="T525" s="335"/>
    </row>
    <row r="526" spans="18:23">
      <c r="R526" s="341">
        <f t="shared" ref="R526:W526" si="0">SUM(R11:R525)</f>
        <v>0</v>
      </c>
      <c r="S526" s="341">
        <f t="shared" si="0"/>
        <v>0</v>
      </c>
      <c r="T526" s="335">
        <f t="shared" si="0"/>
        <v>0</v>
      </c>
      <c r="U526" s="339">
        <f t="shared" si="0"/>
        <v>0</v>
      </c>
      <c r="V526" s="339">
        <f t="shared" si="0"/>
        <v>0</v>
      </c>
      <c r="W526" s="339">
        <f t="shared" si="0"/>
        <v>0</v>
      </c>
    </row>
    <row r="527" spans="18:23">
      <c r="R527" s="341"/>
      <c r="S527" s="341"/>
      <c r="T527" s="335"/>
    </row>
    <row r="528" spans="18:23">
      <c r="R528" s="341"/>
      <c r="S528" s="341"/>
      <c r="T528" s="335"/>
    </row>
    <row r="529" spans="1:20" s="339" customFormat="1">
      <c r="A529" s="340"/>
      <c r="B529" s="340"/>
      <c r="D529" s="340"/>
      <c r="E529" s="340"/>
      <c r="R529" s="341"/>
      <c r="S529" s="341"/>
      <c r="T529" s="335"/>
    </row>
    <row r="530" spans="1:20" s="339" customFormat="1">
      <c r="A530" s="340"/>
      <c r="B530" s="340"/>
      <c r="D530" s="340"/>
      <c r="E530" s="340"/>
      <c r="R530" s="341"/>
      <c r="S530" s="341"/>
      <c r="T530" s="335"/>
    </row>
    <row r="531" spans="1:20" s="339" customFormat="1">
      <c r="A531" s="340"/>
      <c r="B531" s="340"/>
      <c r="D531" s="340"/>
      <c r="E531" s="340"/>
      <c r="R531" s="341"/>
      <c r="S531" s="341"/>
      <c r="T531" s="335"/>
    </row>
    <row r="532" spans="1:20" s="339" customFormat="1">
      <c r="A532" s="340"/>
      <c r="B532" s="340"/>
      <c r="D532" s="340"/>
      <c r="E532" s="340"/>
      <c r="R532" s="341"/>
      <c r="S532" s="341"/>
      <c r="T532" s="335"/>
    </row>
    <row r="533" spans="1:20" s="339" customFormat="1">
      <c r="A533" s="340"/>
      <c r="B533" s="340"/>
      <c r="D533" s="340"/>
      <c r="E533" s="340"/>
      <c r="R533" s="341"/>
      <c r="S533" s="341"/>
      <c r="T533" s="335"/>
    </row>
    <row r="534" spans="1:20" s="339" customFormat="1">
      <c r="A534" s="340"/>
      <c r="B534" s="340"/>
      <c r="D534" s="340"/>
      <c r="E534" s="340"/>
      <c r="R534" s="341"/>
      <c r="S534" s="341"/>
      <c r="T534" s="335"/>
    </row>
    <row r="535" spans="1:20" s="339" customFormat="1">
      <c r="A535" s="340"/>
      <c r="B535" s="340"/>
      <c r="D535" s="340"/>
      <c r="E535" s="340"/>
      <c r="R535" s="341"/>
      <c r="S535" s="341"/>
      <c r="T535" s="335"/>
    </row>
    <row r="536" spans="1:20" s="339" customFormat="1">
      <c r="A536" s="340"/>
      <c r="B536" s="340"/>
      <c r="D536" s="340"/>
      <c r="E536" s="340"/>
      <c r="R536" s="341"/>
      <c r="S536" s="341"/>
      <c r="T536" s="335"/>
    </row>
    <row r="537" spans="1:20" s="339" customFormat="1">
      <c r="A537" s="340"/>
      <c r="B537" s="340"/>
      <c r="D537" s="340"/>
      <c r="E537" s="340"/>
      <c r="R537" s="341"/>
      <c r="S537" s="341"/>
      <c r="T537" s="335"/>
    </row>
    <row r="538" spans="1:20" s="339" customFormat="1">
      <c r="A538" s="340"/>
      <c r="B538" s="340"/>
      <c r="D538" s="340"/>
      <c r="E538" s="340"/>
      <c r="R538" s="341"/>
      <c r="S538" s="341"/>
      <c r="T538" s="335"/>
    </row>
    <row r="539" spans="1:20" s="339" customFormat="1">
      <c r="A539" s="340"/>
      <c r="B539" s="340"/>
      <c r="D539" s="340"/>
      <c r="E539" s="340"/>
      <c r="R539" s="341"/>
      <c r="S539" s="341"/>
      <c r="T539" s="335"/>
    </row>
    <row r="540" spans="1:20" s="339" customFormat="1">
      <c r="A540" s="340"/>
      <c r="B540" s="340"/>
      <c r="D540" s="340"/>
      <c r="E540" s="340"/>
      <c r="R540" s="341"/>
      <c r="S540" s="341"/>
      <c r="T540" s="335"/>
    </row>
    <row r="541" spans="1:20" s="339" customFormat="1">
      <c r="A541" s="340"/>
      <c r="B541" s="340"/>
      <c r="D541" s="340"/>
      <c r="E541" s="340"/>
      <c r="R541" s="341"/>
      <c r="S541" s="341"/>
      <c r="T541" s="335"/>
    </row>
    <row r="542" spans="1:20" s="339" customFormat="1">
      <c r="A542" s="340"/>
      <c r="B542" s="340"/>
      <c r="D542" s="340"/>
      <c r="E542" s="340"/>
      <c r="R542" s="341"/>
      <c r="S542" s="341"/>
      <c r="T542" s="335"/>
    </row>
    <row r="543" spans="1:20" s="339" customFormat="1">
      <c r="A543" s="340"/>
      <c r="B543" s="340"/>
      <c r="D543" s="340"/>
      <c r="E543" s="340"/>
      <c r="R543" s="341"/>
      <c r="S543" s="341"/>
      <c r="T543" s="335"/>
    </row>
    <row r="544" spans="1:20" s="339" customFormat="1">
      <c r="A544" s="340"/>
      <c r="B544" s="340"/>
      <c r="D544" s="340"/>
      <c r="E544" s="340"/>
      <c r="R544" s="341"/>
      <c r="S544" s="341"/>
      <c r="T544" s="335"/>
    </row>
    <row r="545" spans="1:20" s="339" customFormat="1">
      <c r="A545" s="340"/>
      <c r="B545" s="340"/>
      <c r="D545" s="340"/>
      <c r="E545" s="340"/>
      <c r="R545" s="341"/>
      <c r="S545" s="341"/>
      <c r="T545" s="335"/>
    </row>
    <row r="546" spans="1:20" s="339" customFormat="1">
      <c r="A546" s="340"/>
      <c r="B546" s="340"/>
      <c r="D546" s="340"/>
      <c r="E546" s="340"/>
      <c r="R546" s="341"/>
      <c r="S546" s="341"/>
      <c r="T546" s="335"/>
    </row>
    <row r="547" spans="1:20" s="339" customFormat="1">
      <c r="A547" s="340"/>
      <c r="B547" s="340"/>
      <c r="D547" s="340"/>
      <c r="E547" s="340"/>
      <c r="R547" s="341"/>
      <c r="S547" s="341"/>
      <c r="T547" s="335"/>
    </row>
    <row r="548" spans="1:20" s="339" customFormat="1">
      <c r="A548" s="340"/>
      <c r="B548" s="340"/>
      <c r="D548" s="340"/>
      <c r="E548" s="340"/>
      <c r="R548" s="341"/>
      <c r="S548" s="341"/>
      <c r="T548" s="335"/>
    </row>
    <row r="549" spans="1:20" s="339" customFormat="1">
      <c r="A549" s="340"/>
      <c r="B549" s="340"/>
      <c r="D549" s="340"/>
      <c r="E549" s="340"/>
      <c r="R549" s="341"/>
      <c r="S549" s="341"/>
      <c r="T549" s="335"/>
    </row>
    <row r="550" spans="1:20" s="339" customFormat="1">
      <c r="A550" s="340"/>
      <c r="B550" s="340"/>
      <c r="D550" s="340"/>
      <c r="E550" s="340"/>
      <c r="R550" s="341"/>
      <c r="S550" s="341"/>
      <c r="T550" s="335"/>
    </row>
    <row r="551" spans="1:20" s="339" customFormat="1">
      <c r="A551" s="340"/>
      <c r="B551" s="340"/>
      <c r="D551" s="340"/>
      <c r="E551" s="340"/>
      <c r="R551" s="341"/>
      <c r="S551" s="341"/>
      <c r="T551" s="335"/>
    </row>
    <row r="552" spans="1:20" s="339" customFormat="1">
      <c r="A552" s="340"/>
      <c r="B552" s="340"/>
      <c r="D552" s="340"/>
      <c r="E552" s="340"/>
      <c r="R552" s="341"/>
      <c r="S552" s="341"/>
      <c r="T552" s="335"/>
    </row>
    <row r="553" spans="1:20" s="339" customFormat="1">
      <c r="A553" s="340"/>
      <c r="B553" s="340"/>
      <c r="D553" s="340"/>
      <c r="E553" s="340"/>
      <c r="R553" s="341"/>
      <c r="S553" s="341"/>
      <c r="T553" s="335"/>
    </row>
    <row r="554" spans="1:20" s="339" customFormat="1">
      <c r="A554" s="340"/>
      <c r="B554" s="340"/>
      <c r="D554" s="340"/>
      <c r="E554" s="340"/>
      <c r="R554" s="341"/>
      <c r="S554" s="341"/>
      <c r="T554" s="335"/>
    </row>
    <row r="555" spans="1:20" s="339" customFormat="1">
      <c r="A555" s="340"/>
      <c r="B555" s="340"/>
      <c r="D555" s="340"/>
      <c r="E555" s="340"/>
      <c r="R555" s="341"/>
      <c r="S555" s="341"/>
      <c r="T555" s="335"/>
    </row>
    <row r="556" spans="1:20" s="339" customFormat="1">
      <c r="A556" s="340"/>
      <c r="B556" s="340"/>
      <c r="D556" s="340"/>
      <c r="E556" s="340"/>
      <c r="R556" s="341"/>
      <c r="S556" s="341"/>
      <c r="T556" s="335"/>
    </row>
    <row r="557" spans="1:20" s="339" customFormat="1">
      <c r="A557" s="340"/>
      <c r="B557" s="340"/>
      <c r="D557" s="340"/>
      <c r="E557" s="340"/>
      <c r="R557" s="341"/>
      <c r="S557" s="341"/>
      <c r="T557" s="335"/>
    </row>
    <row r="558" spans="1:20" s="339" customFormat="1">
      <c r="A558" s="340"/>
      <c r="B558" s="340"/>
      <c r="D558" s="340"/>
      <c r="E558" s="340"/>
      <c r="R558" s="341"/>
      <c r="S558" s="341"/>
      <c r="T558" s="335"/>
    </row>
    <row r="559" spans="1:20" s="339" customFormat="1">
      <c r="A559" s="340"/>
      <c r="B559" s="340"/>
      <c r="D559" s="340"/>
      <c r="E559" s="340"/>
      <c r="R559" s="341"/>
      <c r="S559" s="341"/>
      <c r="T559" s="335"/>
    </row>
    <row r="560" spans="1:20" s="339" customFormat="1">
      <c r="A560" s="340"/>
      <c r="B560" s="340"/>
      <c r="D560" s="340"/>
      <c r="E560" s="340"/>
      <c r="R560" s="341"/>
      <c r="S560" s="341"/>
      <c r="T560" s="335"/>
    </row>
    <row r="561" spans="1:20" s="339" customFormat="1">
      <c r="A561" s="340"/>
      <c r="B561" s="340"/>
      <c r="D561" s="340"/>
      <c r="E561" s="340"/>
      <c r="R561" s="341"/>
      <c r="S561" s="341"/>
      <c r="T561" s="335"/>
    </row>
    <row r="562" spans="1:20" s="339" customFormat="1">
      <c r="A562" s="340"/>
      <c r="B562" s="340"/>
      <c r="D562" s="340"/>
      <c r="E562" s="340"/>
      <c r="R562" s="341"/>
      <c r="S562" s="341"/>
      <c r="T562" s="335"/>
    </row>
    <row r="563" spans="1:20" s="339" customFormat="1">
      <c r="A563" s="340"/>
      <c r="B563" s="340"/>
      <c r="D563" s="340"/>
      <c r="E563" s="340"/>
      <c r="R563" s="341"/>
      <c r="S563" s="341"/>
      <c r="T563" s="335"/>
    </row>
    <row r="564" spans="1:20" s="339" customFormat="1">
      <c r="A564" s="340"/>
      <c r="B564" s="340"/>
      <c r="D564" s="340"/>
      <c r="E564" s="340"/>
      <c r="R564" s="341"/>
      <c r="S564" s="341"/>
      <c r="T564" s="335"/>
    </row>
    <row r="565" spans="1:20" s="339" customFormat="1">
      <c r="A565" s="340"/>
      <c r="B565" s="340"/>
      <c r="D565" s="340"/>
      <c r="E565" s="340"/>
      <c r="R565" s="341"/>
      <c r="S565" s="341"/>
      <c r="T565" s="335"/>
    </row>
    <row r="566" spans="1:20" s="339" customFormat="1">
      <c r="A566" s="340"/>
      <c r="B566" s="340"/>
      <c r="D566" s="340"/>
      <c r="E566" s="340"/>
      <c r="R566" s="341"/>
      <c r="S566" s="341"/>
      <c r="T566" s="335"/>
    </row>
    <row r="567" spans="1:20" s="339" customFormat="1">
      <c r="A567" s="340"/>
      <c r="B567" s="340"/>
      <c r="D567" s="340"/>
      <c r="E567" s="340"/>
      <c r="R567" s="341"/>
      <c r="S567" s="341"/>
      <c r="T567" s="335"/>
    </row>
    <row r="568" spans="1:20" s="339" customFormat="1">
      <c r="A568" s="340"/>
      <c r="B568" s="340"/>
      <c r="D568" s="340"/>
      <c r="E568" s="340"/>
      <c r="R568" s="341"/>
      <c r="S568" s="341"/>
      <c r="T568" s="335"/>
    </row>
    <row r="569" spans="1:20" s="339" customFormat="1">
      <c r="A569" s="340"/>
      <c r="B569" s="340"/>
      <c r="D569" s="340"/>
      <c r="E569" s="340"/>
      <c r="R569" s="341"/>
      <c r="S569" s="341"/>
      <c r="T569" s="335"/>
    </row>
    <row r="570" spans="1:20" s="339" customFormat="1">
      <c r="A570" s="340"/>
      <c r="B570" s="340"/>
      <c r="D570" s="340"/>
      <c r="E570" s="340"/>
      <c r="R570" s="341"/>
      <c r="S570" s="341"/>
      <c r="T570" s="335"/>
    </row>
    <row r="571" spans="1:20" s="339" customFormat="1">
      <c r="A571" s="340"/>
      <c r="B571" s="340"/>
      <c r="D571" s="340"/>
      <c r="E571" s="340"/>
      <c r="R571" s="341"/>
      <c r="S571" s="341"/>
      <c r="T571" s="335"/>
    </row>
    <row r="572" spans="1:20" s="339" customFormat="1">
      <c r="A572" s="340"/>
      <c r="B572" s="340"/>
      <c r="D572" s="340"/>
      <c r="E572" s="340"/>
      <c r="R572" s="341"/>
      <c r="S572" s="341"/>
      <c r="T572" s="335"/>
    </row>
    <row r="573" spans="1:20" s="339" customFormat="1">
      <c r="A573" s="340"/>
      <c r="B573" s="340"/>
      <c r="D573" s="340"/>
      <c r="E573" s="340"/>
      <c r="R573" s="341"/>
      <c r="S573" s="341"/>
      <c r="T573" s="335"/>
    </row>
    <row r="574" spans="1:20" s="339" customFormat="1">
      <c r="A574" s="340"/>
      <c r="B574" s="340"/>
      <c r="D574" s="340"/>
      <c r="E574" s="340"/>
      <c r="R574" s="341"/>
      <c r="S574" s="341"/>
      <c r="T574" s="335"/>
    </row>
    <row r="575" spans="1:20" s="339" customFormat="1">
      <c r="A575" s="340"/>
      <c r="B575" s="340"/>
      <c r="D575" s="340"/>
      <c r="E575" s="340"/>
      <c r="R575" s="341"/>
      <c r="S575" s="341"/>
      <c r="T575" s="335"/>
    </row>
    <row r="576" spans="1:20" s="339" customFormat="1">
      <c r="A576" s="340"/>
      <c r="B576" s="340"/>
      <c r="D576" s="340"/>
      <c r="E576" s="340"/>
      <c r="R576" s="341"/>
      <c r="S576" s="341"/>
      <c r="T576" s="335"/>
    </row>
    <row r="577" spans="1:20" s="339" customFormat="1">
      <c r="A577" s="340"/>
      <c r="B577" s="340"/>
      <c r="D577" s="340"/>
      <c r="E577" s="340"/>
      <c r="R577" s="341"/>
      <c r="S577" s="341"/>
      <c r="T577" s="335"/>
    </row>
    <row r="578" spans="1:20" s="339" customFormat="1">
      <c r="A578" s="340"/>
      <c r="B578" s="340"/>
      <c r="D578" s="340"/>
      <c r="E578" s="340"/>
      <c r="R578" s="341"/>
      <c r="S578" s="341"/>
      <c r="T578" s="335"/>
    </row>
    <row r="579" spans="1:20" s="339" customFormat="1">
      <c r="A579" s="340"/>
      <c r="B579" s="340"/>
      <c r="D579" s="340"/>
      <c r="E579" s="340"/>
      <c r="R579" s="341"/>
      <c r="S579" s="341"/>
      <c r="T579" s="335"/>
    </row>
    <row r="580" spans="1:20" s="339" customFormat="1">
      <c r="A580" s="340"/>
      <c r="B580" s="340"/>
      <c r="D580" s="340"/>
      <c r="E580" s="340"/>
      <c r="R580" s="341"/>
      <c r="S580" s="341"/>
      <c r="T580" s="335"/>
    </row>
    <row r="581" spans="1:20" s="339" customFormat="1">
      <c r="A581" s="340"/>
      <c r="B581" s="340"/>
      <c r="D581" s="340"/>
      <c r="E581" s="340"/>
      <c r="R581" s="341"/>
      <c r="S581" s="341"/>
      <c r="T581" s="335"/>
    </row>
    <row r="582" spans="1:20" s="339" customFormat="1">
      <c r="A582" s="340"/>
      <c r="B582" s="340"/>
      <c r="D582" s="340"/>
      <c r="E582" s="340"/>
      <c r="R582" s="341"/>
      <c r="S582" s="341"/>
      <c r="T582" s="335"/>
    </row>
    <row r="583" spans="1:20" s="339" customFormat="1">
      <c r="A583" s="340"/>
      <c r="B583" s="340"/>
      <c r="D583" s="340"/>
      <c r="E583" s="340"/>
      <c r="R583" s="341"/>
      <c r="S583" s="341"/>
      <c r="T583" s="335"/>
    </row>
    <row r="584" spans="1:20" s="339" customFormat="1">
      <c r="A584" s="340"/>
      <c r="B584" s="340"/>
      <c r="D584" s="340"/>
      <c r="E584" s="340"/>
      <c r="R584" s="341"/>
      <c r="S584" s="341"/>
      <c r="T584" s="335"/>
    </row>
    <row r="585" spans="1:20" s="339" customFormat="1">
      <c r="A585" s="340"/>
      <c r="B585" s="340"/>
      <c r="D585" s="340"/>
      <c r="E585" s="340"/>
      <c r="R585" s="341"/>
      <c r="S585" s="341"/>
      <c r="T585" s="335"/>
    </row>
    <row r="586" spans="1:20" s="339" customFormat="1">
      <c r="A586" s="340"/>
      <c r="B586" s="340"/>
      <c r="D586" s="340"/>
      <c r="E586" s="340"/>
      <c r="R586" s="341"/>
      <c r="S586" s="341"/>
      <c r="T586" s="335"/>
    </row>
    <row r="587" spans="1:20" s="339" customFormat="1">
      <c r="A587" s="340"/>
      <c r="B587" s="340"/>
      <c r="D587" s="340"/>
      <c r="E587" s="340"/>
      <c r="R587" s="341"/>
      <c r="S587" s="341"/>
      <c r="T587" s="335"/>
    </row>
    <row r="588" spans="1:20" s="339" customFormat="1">
      <c r="A588" s="340"/>
      <c r="B588" s="340"/>
      <c r="D588" s="340"/>
      <c r="E588" s="340"/>
      <c r="R588" s="341"/>
      <c r="S588" s="341"/>
      <c r="T588" s="335"/>
    </row>
    <row r="589" spans="1:20" s="339" customFormat="1">
      <c r="A589" s="340"/>
      <c r="B589" s="340"/>
      <c r="D589" s="340"/>
      <c r="E589" s="340"/>
      <c r="R589" s="341"/>
      <c r="S589" s="341"/>
      <c r="T589" s="335"/>
    </row>
    <row r="590" spans="1:20" s="339" customFormat="1">
      <c r="A590" s="340"/>
      <c r="B590" s="340"/>
      <c r="D590" s="340"/>
      <c r="E590" s="340"/>
      <c r="R590" s="341"/>
      <c r="S590" s="341"/>
      <c r="T590" s="335"/>
    </row>
    <row r="591" spans="1:20" s="339" customFormat="1">
      <c r="A591" s="340"/>
      <c r="B591" s="340"/>
      <c r="D591" s="340"/>
      <c r="E591" s="340"/>
      <c r="R591" s="341"/>
      <c r="S591" s="341"/>
      <c r="T591" s="335"/>
    </row>
    <row r="592" spans="1:20" s="339" customFormat="1">
      <c r="A592" s="340"/>
      <c r="B592" s="340"/>
      <c r="D592" s="340"/>
      <c r="E592" s="340"/>
      <c r="R592" s="341"/>
      <c r="S592" s="341"/>
      <c r="T592" s="335"/>
    </row>
    <row r="593" spans="1:20" s="339" customFormat="1">
      <c r="A593" s="340"/>
      <c r="B593" s="340"/>
      <c r="D593" s="340"/>
      <c r="E593" s="340"/>
      <c r="R593" s="341"/>
      <c r="S593" s="341"/>
      <c r="T593" s="335"/>
    </row>
    <row r="594" spans="1:20" s="339" customFormat="1">
      <c r="A594" s="340"/>
      <c r="B594" s="340"/>
      <c r="D594" s="340"/>
      <c r="E594" s="340"/>
      <c r="R594" s="341"/>
      <c r="S594" s="341"/>
      <c r="T594" s="335"/>
    </row>
    <row r="595" spans="1:20" s="339" customFormat="1">
      <c r="A595" s="340"/>
      <c r="B595" s="340"/>
      <c r="D595" s="340"/>
      <c r="E595" s="340"/>
      <c r="R595" s="341"/>
      <c r="S595" s="341"/>
      <c r="T595" s="335"/>
    </row>
    <row r="596" spans="1:20" s="339" customFormat="1">
      <c r="A596" s="340"/>
      <c r="B596" s="340"/>
      <c r="D596" s="340"/>
      <c r="E596" s="340"/>
      <c r="R596" s="341"/>
      <c r="S596" s="341"/>
      <c r="T596" s="335"/>
    </row>
    <row r="597" spans="1:20" s="339" customFormat="1">
      <c r="A597" s="340"/>
      <c r="B597" s="340"/>
      <c r="D597" s="340"/>
      <c r="E597" s="340"/>
      <c r="R597" s="341"/>
      <c r="S597" s="341"/>
      <c r="T597" s="335"/>
    </row>
    <row r="598" spans="1:20" s="339" customFormat="1">
      <c r="A598" s="340"/>
      <c r="B598" s="340"/>
      <c r="D598" s="340"/>
      <c r="E598" s="340"/>
      <c r="R598" s="341"/>
      <c r="S598" s="341"/>
      <c r="T598" s="335"/>
    </row>
    <row r="599" spans="1:20" s="339" customFormat="1">
      <c r="A599" s="340"/>
      <c r="B599" s="340"/>
      <c r="D599" s="340"/>
      <c r="E599" s="340"/>
      <c r="R599" s="341"/>
      <c r="S599" s="341"/>
      <c r="T599" s="335"/>
    </row>
    <row r="600" spans="1:20" s="339" customFormat="1">
      <c r="A600" s="340"/>
      <c r="B600" s="340"/>
      <c r="D600" s="340"/>
      <c r="E600" s="340"/>
      <c r="R600" s="341"/>
      <c r="S600" s="341"/>
      <c r="T600" s="335"/>
    </row>
    <row r="601" spans="1:20" s="339" customFormat="1">
      <c r="A601" s="340"/>
      <c r="B601" s="340"/>
      <c r="D601" s="340"/>
      <c r="E601" s="340"/>
      <c r="R601" s="341"/>
      <c r="S601" s="341"/>
      <c r="T601" s="335"/>
    </row>
    <row r="602" spans="1:20" s="339" customFormat="1">
      <c r="A602" s="340"/>
      <c r="B602" s="340"/>
      <c r="D602" s="340"/>
      <c r="E602" s="340"/>
      <c r="R602" s="341"/>
      <c r="S602" s="341"/>
      <c r="T602" s="335"/>
    </row>
    <row r="603" spans="1:20" s="339" customFormat="1">
      <c r="A603" s="340"/>
      <c r="B603" s="340"/>
      <c r="D603" s="340"/>
      <c r="E603" s="340"/>
      <c r="R603" s="341"/>
      <c r="S603" s="341"/>
      <c r="T603" s="335"/>
    </row>
    <row r="604" spans="1:20" s="339" customFormat="1">
      <c r="A604" s="340"/>
      <c r="B604" s="340"/>
      <c r="D604" s="340"/>
      <c r="E604" s="340"/>
      <c r="R604" s="341"/>
      <c r="S604" s="341"/>
      <c r="T604" s="335"/>
    </row>
    <row r="605" spans="1:20" s="339" customFormat="1">
      <c r="A605" s="340"/>
      <c r="B605" s="340"/>
      <c r="D605" s="340"/>
      <c r="E605" s="340"/>
      <c r="R605" s="341"/>
      <c r="S605" s="341"/>
      <c r="T605" s="335"/>
    </row>
    <row r="606" spans="1:20" s="339" customFormat="1">
      <c r="A606" s="340"/>
      <c r="B606" s="340"/>
      <c r="D606" s="340"/>
      <c r="E606" s="340"/>
      <c r="R606" s="341"/>
      <c r="S606" s="341"/>
      <c r="T606" s="335"/>
    </row>
    <row r="607" spans="1:20" s="339" customFormat="1">
      <c r="A607" s="340"/>
      <c r="B607" s="340"/>
      <c r="D607" s="340"/>
      <c r="E607" s="340"/>
      <c r="R607" s="341"/>
      <c r="S607" s="341"/>
      <c r="T607" s="335"/>
    </row>
    <row r="608" spans="1:20" s="339" customFormat="1">
      <c r="A608" s="340"/>
      <c r="B608" s="340"/>
      <c r="D608" s="340"/>
      <c r="E608" s="340"/>
      <c r="R608" s="341"/>
      <c r="S608" s="341"/>
      <c r="T608" s="335"/>
    </row>
    <row r="609" spans="1:20" s="339" customFormat="1">
      <c r="A609" s="340"/>
      <c r="B609" s="340"/>
      <c r="D609" s="340"/>
      <c r="E609" s="340"/>
      <c r="R609" s="341"/>
      <c r="S609" s="341"/>
      <c r="T609" s="335"/>
    </row>
    <row r="610" spans="1:20" s="339" customFormat="1">
      <c r="A610" s="340"/>
      <c r="B610" s="340"/>
      <c r="D610" s="340"/>
      <c r="E610" s="340"/>
      <c r="R610" s="341"/>
      <c r="S610" s="341"/>
      <c r="T610" s="335"/>
    </row>
    <row r="611" spans="1:20" s="339" customFormat="1">
      <c r="A611" s="340"/>
      <c r="B611" s="340"/>
      <c r="D611" s="340"/>
      <c r="E611" s="340"/>
      <c r="R611" s="341"/>
      <c r="S611" s="341"/>
      <c r="T611" s="335"/>
    </row>
    <row r="612" spans="1:20" s="339" customFormat="1">
      <c r="A612" s="340"/>
      <c r="B612" s="340"/>
      <c r="D612" s="340"/>
      <c r="E612" s="340"/>
      <c r="R612" s="341"/>
      <c r="S612" s="341"/>
      <c r="T612" s="335"/>
    </row>
    <row r="613" spans="1:20" s="339" customFormat="1">
      <c r="A613" s="340"/>
      <c r="B613" s="340"/>
      <c r="D613" s="340"/>
      <c r="E613" s="340"/>
      <c r="R613" s="341"/>
      <c r="S613" s="341"/>
      <c r="T613" s="335"/>
    </row>
    <row r="614" spans="1:20" s="339" customFormat="1">
      <c r="A614" s="340"/>
      <c r="B614" s="340"/>
      <c r="D614" s="340"/>
      <c r="E614" s="340"/>
      <c r="R614" s="341"/>
      <c r="S614" s="341"/>
      <c r="T614" s="335"/>
    </row>
    <row r="615" spans="1:20" s="339" customFormat="1">
      <c r="A615" s="340"/>
      <c r="B615" s="340"/>
      <c r="D615" s="340"/>
      <c r="E615" s="340"/>
      <c r="R615" s="341"/>
      <c r="S615" s="341"/>
      <c r="T615" s="335"/>
    </row>
    <row r="616" spans="1:20" s="339" customFormat="1">
      <c r="A616" s="340"/>
      <c r="B616" s="340"/>
      <c r="D616" s="340"/>
      <c r="E616" s="340"/>
      <c r="R616" s="341"/>
      <c r="S616" s="341"/>
      <c r="T616" s="335"/>
    </row>
    <row r="617" spans="1:20" s="339" customFormat="1">
      <c r="A617" s="340"/>
      <c r="B617" s="340"/>
      <c r="D617" s="340"/>
      <c r="E617" s="340"/>
      <c r="R617" s="341"/>
      <c r="S617" s="341"/>
      <c r="T617" s="335"/>
    </row>
    <row r="618" spans="1:20" s="339" customFormat="1">
      <c r="A618" s="340"/>
      <c r="B618" s="340"/>
      <c r="D618" s="340"/>
      <c r="E618" s="340"/>
      <c r="R618" s="341"/>
      <c r="S618" s="341"/>
      <c r="T618" s="335"/>
    </row>
    <row r="619" spans="1:20" s="339" customFormat="1">
      <c r="A619" s="340"/>
      <c r="B619" s="340"/>
      <c r="D619" s="340"/>
      <c r="E619" s="340"/>
      <c r="R619" s="341"/>
      <c r="S619" s="341"/>
      <c r="T619" s="335"/>
    </row>
    <row r="620" spans="1:20" s="339" customFormat="1">
      <c r="A620" s="340"/>
      <c r="B620" s="340"/>
      <c r="D620" s="340"/>
      <c r="E620" s="340"/>
      <c r="R620" s="341"/>
      <c r="S620" s="341"/>
      <c r="T620" s="335"/>
    </row>
    <row r="621" spans="1:20" s="339" customFormat="1">
      <c r="A621" s="340"/>
      <c r="B621" s="340"/>
      <c r="D621" s="340"/>
      <c r="E621" s="340"/>
      <c r="R621" s="341"/>
      <c r="S621" s="341"/>
      <c r="T621" s="335"/>
    </row>
    <row r="622" spans="1:20" s="339" customFormat="1">
      <c r="A622" s="340"/>
      <c r="B622" s="340"/>
      <c r="D622" s="340"/>
      <c r="E622" s="340"/>
      <c r="R622" s="341"/>
      <c r="S622" s="341"/>
      <c r="T622" s="335"/>
    </row>
    <row r="623" spans="1:20" s="339" customFormat="1">
      <c r="A623" s="340"/>
      <c r="B623" s="340"/>
      <c r="D623" s="340"/>
      <c r="E623" s="340"/>
      <c r="R623" s="341"/>
      <c r="S623" s="341"/>
      <c r="T623" s="335"/>
    </row>
    <row r="624" spans="1:20" s="339" customFormat="1">
      <c r="A624" s="340"/>
      <c r="B624" s="340"/>
      <c r="D624" s="340"/>
      <c r="E624" s="340"/>
      <c r="R624" s="341"/>
      <c r="S624" s="341"/>
      <c r="T624" s="335"/>
    </row>
    <row r="625" spans="1:20" s="339" customFormat="1">
      <c r="A625" s="340"/>
      <c r="B625" s="340"/>
      <c r="D625" s="340"/>
      <c r="E625" s="340"/>
      <c r="R625" s="341"/>
      <c r="S625" s="341"/>
      <c r="T625" s="335"/>
    </row>
    <row r="626" spans="1:20" s="339" customFormat="1">
      <c r="A626" s="340"/>
      <c r="B626" s="340"/>
      <c r="D626" s="340"/>
      <c r="E626" s="340"/>
      <c r="R626" s="341"/>
      <c r="S626" s="341"/>
      <c r="T626" s="335"/>
    </row>
    <row r="627" spans="1:20" s="339" customFormat="1">
      <c r="A627" s="340"/>
      <c r="B627" s="340"/>
      <c r="D627" s="340"/>
      <c r="E627" s="340"/>
      <c r="R627" s="341"/>
      <c r="S627" s="341"/>
      <c r="T627" s="335"/>
    </row>
    <row r="628" spans="1:20" s="339" customFormat="1">
      <c r="A628" s="340"/>
      <c r="B628" s="340"/>
      <c r="D628" s="340"/>
      <c r="E628" s="340"/>
      <c r="R628" s="341"/>
      <c r="S628" s="341"/>
      <c r="T628" s="335"/>
    </row>
    <row r="629" spans="1:20" s="339" customFormat="1">
      <c r="A629" s="340"/>
      <c r="B629" s="340"/>
      <c r="D629" s="340"/>
      <c r="E629" s="340"/>
      <c r="R629" s="341"/>
      <c r="S629" s="341"/>
      <c r="T629" s="335"/>
    </row>
    <row r="630" spans="1:20" s="339" customFormat="1">
      <c r="A630" s="340"/>
      <c r="B630" s="340"/>
      <c r="D630" s="340"/>
      <c r="E630" s="340"/>
      <c r="R630" s="341"/>
      <c r="S630" s="341"/>
      <c r="T630" s="335"/>
    </row>
    <row r="631" spans="1:20" s="339" customFormat="1">
      <c r="A631" s="340"/>
      <c r="B631" s="340"/>
      <c r="D631" s="340"/>
      <c r="E631" s="340"/>
      <c r="R631" s="341"/>
      <c r="S631" s="341"/>
      <c r="T631" s="335"/>
    </row>
    <row r="632" spans="1:20" s="339" customFormat="1">
      <c r="A632" s="340"/>
      <c r="B632" s="340"/>
      <c r="D632" s="340"/>
      <c r="E632" s="340"/>
      <c r="R632" s="341"/>
      <c r="S632" s="341"/>
      <c r="T632" s="335"/>
    </row>
    <row r="633" spans="1:20" s="339" customFormat="1">
      <c r="A633" s="340"/>
      <c r="B633" s="340"/>
      <c r="D633" s="340"/>
      <c r="E633" s="340"/>
      <c r="R633" s="341"/>
      <c r="S633" s="341"/>
      <c r="T633" s="335"/>
    </row>
    <row r="634" spans="1:20" s="339" customFormat="1">
      <c r="A634" s="340"/>
      <c r="B634" s="340"/>
      <c r="D634" s="340"/>
      <c r="E634" s="340"/>
      <c r="R634" s="341"/>
      <c r="S634" s="341"/>
      <c r="T634" s="335"/>
    </row>
    <row r="635" spans="1:20" s="339" customFormat="1">
      <c r="A635" s="340"/>
      <c r="B635" s="340"/>
      <c r="D635" s="340"/>
      <c r="E635" s="340"/>
      <c r="R635" s="341"/>
      <c r="S635" s="341"/>
      <c r="T635" s="335"/>
    </row>
    <row r="636" spans="1:20" s="339" customFormat="1">
      <c r="A636" s="340"/>
      <c r="B636" s="340"/>
      <c r="D636" s="340"/>
      <c r="E636" s="340"/>
      <c r="R636" s="341"/>
      <c r="S636" s="341"/>
      <c r="T636" s="335"/>
    </row>
    <row r="637" spans="1:20" s="339" customFormat="1">
      <c r="A637" s="340"/>
      <c r="B637" s="340"/>
      <c r="D637" s="340"/>
      <c r="E637" s="340"/>
      <c r="R637" s="341"/>
      <c r="S637" s="341"/>
      <c r="T637" s="335"/>
    </row>
    <row r="638" spans="1:20" s="339" customFormat="1">
      <c r="A638" s="340"/>
      <c r="B638" s="340"/>
      <c r="D638" s="340"/>
      <c r="E638" s="340"/>
      <c r="R638" s="341"/>
      <c r="S638" s="341"/>
      <c r="T638" s="335"/>
    </row>
    <row r="639" spans="1:20" s="339" customFormat="1">
      <c r="A639" s="340"/>
      <c r="B639" s="340"/>
      <c r="D639" s="340"/>
      <c r="E639" s="340"/>
      <c r="R639" s="341"/>
      <c r="S639" s="341"/>
      <c r="T639" s="335"/>
    </row>
    <row r="640" spans="1:20" s="339" customFormat="1">
      <c r="A640" s="340"/>
      <c r="B640" s="340"/>
      <c r="D640" s="340"/>
      <c r="E640" s="340"/>
      <c r="R640" s="341"/>
      <c r="S640" s="341"/>
      <c r="T640" s="335"/>
    </row>
    <row r="641" spans="1:20" s="339" customFormat="1">
      <c r="A641" s="340"/>
      <c r="B641" s="340"/>
      <c r="D641" s="340"/>
      <c r="E641" s="340"/>
      <c r="R641" s="341"/>
      <c r="S641" s="341"/>
      <c r="T641" s="335"/>
    </row>
    <row r="642" spans="1:20" s="339" customFormat="1">
      <c r="A642" s="340"/>
      <c r="B642" s="340"/>
      <c r="D642" s="340"/>
      <c r="E642" s="340"/>
      <c r="R642" s="341"/>
      <c r="S642" s="341"/>
      <c r="T642" s="335"/>
    </row>
    <row r="643" spans="1:20" s="339" customFormat="1">
      <c r="A643" s="340"/>
      <c r="B643" s="340"/>
      <c r="D643" s="340"/>
      <c r="E643" s="340"/>
      <c r="R643" s="341"/>
      <c r="S643" s="341"/>
      <c r="T643" s="335"/>
    </row>
    <row r="644" spans="1:20" s="339" customFormat="1">
      <c r="A644" s="340"/>
      <c r="B644" s="340"/>
      <c r="D644" s="340"/>
      <c r="E644" s="340"/>
      <c r="R644" s="341"/>
      <c r="S644" s="341"/>
      <c r="T644" s="335"/>
    </row>
    <row r="645" spans="1:20" s="339" customFormat="1">
      <c r="A645" s="340"/>
      <c r="B645" s="340"/>
      <c r="D645" s="340"/>
      <c r="E645" s="340"/>
      <c r="R645" s="341"/>
      <c r="S645" s="341"/>
      <c r="T645" s="335"/>
    </row>
    <row r="646" spans="1:20" s="339" customFormat="1">
      <c r="A646" s="340"/>
      <c r="B646" s="340"/>
      <c r="D646" s="340"/>
      <c r="E646" s="340"/>
      <c r="R646" s="341"/>
      <c r="S646" s="341"/>
      <c r="T646" s="335"/>
    </row>
    <row r="647" spans="1:20" s="339" customFormat="1">
      <c r="A647" s="340"/>
      <c r="B647" s="340"/>
      <c r="D647" s="340"/>
      <c r="E647" s="340"/>
      <c r="R647" s="341"/>
      <c r="S647" s="341"/>
      <c r="T647" s="335"/>
    </row>
    <row r="648" spans="1:20" s="339" customFormat="1">
      <c r="A648" s="340"/>
      <c r="B648" s="340"/>
      <c r="D648" s="340"/>
      <c r="E648" s="340"/>
      <c r="R648" s="341"/>
      <c r="S648" s="341"/>
      <c r="T648" s="335"/>
    </row>
    <row r="649" spans="1:20" s="339" customFormat="1">
      <c r="A649" s="340"/>
      <c r="B649" s="340"/>
      <c r="D649" s="340"/>
      <c r="E649" s="340"/>
      <c r="R649" s="341"/>
      <c r="S649" s="341"/>
      <c r="T649" s="335"/>
    </row>
    <row r="650" spans="1:20" s="339" customFormat="1">
      <c r="A650" s="340"/>
      <c r="B650" s="340"/>
      <c r="D650" s="340"/>
      <c r="E650" s="340"/>
      <c r="R650" s="341"/>
      <c r="S650" s="341"/>
      <c r="T650" s="335"/>
    </row>
    <row r="651" spans="1:20" s="339" customFormat="1">
      <c r="A651" s="340"/>
      <c r="B651" s="340"/>
      <c r="D651" s="340"/>
      <c r="E651" s="340"/>
      <c r="R651" s="341"/>
      <c r="S651" s="341"/>
      <c r="T651" s="335"/>
    </row>
    <row r="652" spans="1:20" s="339" customFormat="1">
      <c r="A652" s="340"/>
      <c r="B652" s="340"/>
      <c r="D652" s="340"/>
      <c r="E652" s="340"/>
      <c r="R652" s="341"/>
      <c r="S652" s="341"/>
      <c r="T652" s="335"/>
    </row>
    <row r="653" spans="1:20" s="339" customFormat="1">
      <c r="A653" s="340"/>
      <c r="B653" s="340"/>
      <c r="D653" s="340"/>
      <c r="E653" s="340"/>
      <c r="R653" s="341"/>
      <c r="S653" s="341"/>
      <c r="T653" s="335"/>
    </row>
    <row r="654" spans="1:20" s="339" customFormat="1">
      <c r="A654" s="340"/>
      <c r="B654" s="340"/>
      <c r="D654" s="340"/>
      <c r="E654" s="340"/>
      <c r="R654" s="341"/>
      <c r="S654" s="341"/>
      <c r="T654" s="335"/>
    </row>
    <row r="655" spans="1:20" s="339" customFormat="1">
      <c r="A655" s="340"/>
      <c r="B655" s="340"/>
      <c r="D655" s="340"/>
      <c r="E655" s="340"/>
      <c r="R655" s="341"/>
      <c r="S655" s="341"/>
      <c r="T655" s="335"/>
    </row>
    <row r="656" spans="1:20" s="339" customFormat="1">
      <c r="A656" s="340"/>
      <c r="B656" s="340"/>
      <c r="D656" s="340"/>
      <c r="E656" s="340"/>
      <c r="R656" s="341"/>
      <c r="S656" s="341"/>
      <c r="T656" s="335"/>
    </row>
    <row r="657" spans="1:20" s="339" customFormat="1">
      <c r="A657" s="340"/>
      <c r="B657" s="340"/>
      <c r="D657" s="340"/>
      <c r="E657" s="340"/>
      <c r="R657" s="341"/>
      <c r="S657" s="341"/>
      <c r="T657" s="335"/>
    </row>
    <row r="658" spans="1:20" s="339" customFormat="1">
      <c r="A658" s="340"/>
      <c r="B658" s="340"/>
      <c r="D658" s="340"/>
      <c r="E658" s="340"/>
      <c r="R658" s="341"/>
      <c r="S658" s="341"/>
      <c r="T658" s="335"/>
    </row>
    <row r="659" spans="1:20" s="339" customFormat="1">
      <c r="A659" s="340"/>
      <c r="B659" s="340"/>
      <c r="D659" s="340"/>
      <c r="E659" s="340"/>
      <c r="R659" s="341"/>
      <c r="S659" s="341"/>
      <c r="T659" s="335"/>
    </row>
    <row r="660" spans="1:20" s="339" customFormat="1">
      <c r="A660" s="340"/>
      <c r="B660" s="340"/>
      <c r="D660" s="340"/>
      <c r="E660" s="340"/>
      <c r="R660" s="341"/>
      <c r="S660" s="341"/>
      <c r="T660" s="335"/>
    </row>
    <row r="661" spans="1:20" s="339" customFormat="1">
      <c r="A661" s="340"/>
      <c r="B661" s="340"/>
      <c r="D661" s="340"/>
      <c r="E661" s="340"/>
      <c r="R661" s="341"/>
      <c r="S661" s="341"/>
      <c r="T661" s="335"/>
    </row>
    <row r="662" spans="1:20" s="339" customFormat="1">
      <c r="A662" s="340"/>
      <c r="B662" s="340"/>
      <c r="D662" s="340"/>
      <c r="E662" s="340"/>
      <c r="R662" s="341"/>
      <c r="S662" s="341"/>
      <c r="T662" s="335"/>
    </row>
    <row r="663" spans="1:20" s="339" customFormat="1">
      <c r="A663" s="340"/>
      <c r="B663" s="340"/>
      <c r="D663" s="340"/>
      <c r="E663" s="340"/>
      <c r="R663" s="341"/>
      <c r="S663" s="341"/>
      <c r="T663" s="335"/>
    </row>
    <row r="664" spans="1:20" s="339" customFormat="1">
      <c r="A664" s="340"/>
      <c r="B664" s="340"/>
      <c r="D664" s="340"/>
      <c r="E664" s="340"/>
      <c r="R664" s="341"/>
      <c r="S664" s="341"/>
      <c r="T664" s="335"/>
    </row>
    <row r="665" spans="1:20" s="339" customFormat="1">
      <c r="A665" s="340"/>
      <c r="B665" s="340"/>
      <c r="D665" s="340"/>
      <c r="E665" s="340"/>
      <c r="R665" s="341"/>
      <c r="S665" s="341"/>
      <c r="T665" s="335"/>
    </row>
    <row r="666" spans="1:20" s="339" customFormat="1">
      <c r="A666" s="340"/>
      <c r="B666" s="340"/>
      <c r="D666" s="340"/>
      <c r="E666" s="340"/>
      <c r="R666" s="341"/>
      <c r="S666" s="341"/>
      <c r="T666" s="335"/>
    </row>
    <row r="667" spans="1:20" s="339" customFormat="1">
      <c r="A667" s="340"/>
      <c r="B667" s="340"/>
      <c r="D667" s="340"/>
      <c r="E667" s="340"/>
      <c r="R667" s="341"/>
      <c r="S667" s="341"/>
      <c r="T667" s="335"/>
    </row>
    <row r="668" spans="1:20" s="339" customFormat="1">
      <c r="A668" s="340"/>
      <c r="B668" s="340"/>
      <c r="D668" s="340"/>
      <c r="E668" s="340"/>
      <c r="R668" s="341"/>
      <c r="S668" s="341"/>
      <c r="T668" s="335"/>
    </row>
    <row r="669" spans="1:20" s="339" customFormat="1">
      <c r="A669" s="340"/>
      <c r="B669" s="340"/>
      <c r="D669" s="340"/>
      <c r="E669" s="340"/>
      <c r="R669" s="341"/>
      <c r="S669" s="341"/>
      <c r="T669" s="335"/>
    </row>
    <row r="670" spans="1:20" s="339" customFormat="1">
      <c r="A670" s="340"/>
      <c r="B670" s="340"/>
      <c r="D670" s="340"/>
      <c r="E670" s="340"/>
      <c r="R670" s="341"/>
      <c r="S670" s="341"/>
      <c r="T670" s="335"/>
    </row>
    <row r="671" spans="1:20" s="339" customFormat="1">
      <c r="A671" s="340"/>
      <c r="B671" s="340"/>
      <c r="D671" s="340"/>
      <c r="E671" s="340"/>
      <c r="R671" s="341"/>
      <c r="S671" s="341"/>
      <c r="T671" s="335"/>
    </row>
    <row r="672" spans="1:20" s="339" customFormat="1">
      <c r="A672" s="340"/>
      <c r="B672" s="340"/>
      <c r="D672" s="340"/>
      <c r="E672" s="340"/>
      <c r="R672" s="341"/>
      <c r="S672" s="341"/>
      <c r="T672" s="335"/>
    </row>
    <row r="673" spans="1:20" s="339" customFormat="1">
      <c r="A673" s="340"/>
      <c r="B673" s="340"/>
      <c r="D673" s="340"/>
      <c r="E673" s="340"/>
      <c r="R673" s="341"/>
      <c r="S673" s="341"/>
      <c r="T673" s="335"/>
    </row>
    <row r="674" spans="1:20" s="339" customFormat="1">
      <c r="A674" s="340"/>
      <c r="B674" s="340"/>
      <c r="D674" s="340"/>
      <c r="E674" s="340"/>
      <c r="R674" s="341"/>
      <c r="S674" s="341"/>
      <c r="T674" s="335"/>
    </row>
    <row r="675" spans="1:20" s="339" customFormat="1">
      <c r="A675" s="340"/>
      <c r="B675" s="340"/>
      <c r="D675" s="340"/>
      <c r="E675" s="340"/>
      <c r="R675" s="341"/>
      <c r="S675" s="341"/>
      <c r="T675" s="335"/>
    </row>
    <row r="676" spans="1:20" s="339" customFormat="1">
      <c r="A676" s="340"/>
      <c r="B676" s="340"/>
      <c r="D676" s="340"/>
      <c r="E676" s="340"/>
      <c r="R676" s="341"/>
      <c r="S676" s="341"/>
      <c r="T676" s="335"/>
    </row>
    <row r="677" spans="1:20" s="339" customFormat="1">
      <c r="A677" s="340"/>
      <c r="B677" s="340"/>
      <c r="D677" s="340"/>
      <c r="E677" s="340"/>
      <c r="R677" s="341"/>
      <c r="S677" s="341"/>
      <c r="T677" s="335"/>
    </row>
    <row r="678" spans="1:20" s="339" customFormat="1">
      <c r="A678" s="340"/>
      <c r="B678" s="340"/>
      <c r="D678" s="340"/>
      <c r="E678" s="340"/>
      <c r="R678" s="341"/>
      <c r="S678" s="341"/>
      <c r="T678" s="335"/>
    </row>
    <row r="679" spans="1:20" s="339" customFormat="1">
      <c r="A679" s="340"/>
      <c r="B679" s="340"/>
      <c r="D679" s="340"/>
      <c r="E679" s="340"/>
      <c r="R679" s="341"/>
      <c r="S679" s="341"/>
      <c r="T679" s="335"/>
    </row>
    <row r="680" spans="1:20" s="339" customFormat="1">
      <c r="A680" s="340"/>
      <c r="B680" s="340"/>
      <c r="D680" s="340"/>
      <c r="E680" s="340"/>
      <c r="R680" s="341"/>
      <c r="S680" s="341"/>
      <c r="T680" s="335"/>
    </row>
    <row r="681" spans="1:20" s="339" customFormat="1">
      <c r="A681" s="340"/>
      <c r="B681" s="340"/>
      <c r="D681" s="340"/>
      <c r="E681" s="340"/>
      <c r="R681" s="341"/>
      <c r="S681" s="341"/>
      <c r="T681" s="335"/>
    </row>
    <row r="682" spans="1:20" s="339" customFormat="1">
      <c r="A682" s="340"/>
      <c r="B682" s="340"/>
      <c r="D682" s="340"/>
      <c r="E682" s="340"/>
      <c r="R682" s="341"/>
      <c r="S682" s="341"/>
      <c r="T682" s="335"/>
    </row>
    <row r="683" spans="1:20" s="339" customFormat="1">
      <c r="A683" s="340"/>
      <c r="B683" s="340"/>
      <c r="D683" s="340"/>
      <c r="E683" s="340"/>
      <c r="R683" s="341"/>
      <c r="S683" s="341"/>
      <c r="T683" s="335"/>
    </row>
    <row r="684" spans="1:20" s="339" customFormat="1">
      <c r="A684" s="340"/>
      <c r="B684" s="340"/>
      <c r="D684" s="340"/>
      <c r="E684" s="340"/>
      <c r="R684" s="341"/>
      <c r="S684" s="341"/>
      <c r="T684" s="335"/>
    </row>
    <row r="685" spans="1:20" s="339" customFormat="1">
      <c r="A685" s="340"/>
      <c r="B685" s="340"/>
      <c r="D685" s="340"/>
      <c r="E685" s="340"/>
      <c r="R685" s="341"/>
      <c r="S685" s="341"/>
      <c r="T685" s="335"/>
    </row>
    <row r="686" spans="1:20" s="339" customFormat="1">
      <c r="A686" s="340"/>
      <c r="B686" s="340"/>
      <c r="D686" s="340"/>
      <c r="E686" s="340"/>
      <c r="R686" s="341"/>
      <c r="S686" s="341"/>
      <c r="T686" s="335"/>
    </row>
    <row r="687" spans="1:20" s="339" customFormat="1">
      <c r="A687" s="340"/>
      <c r="B687" s="340"/>
      <c r="D687" s="340"/>
      <c r="E687" s="340"/>
      <c r="R687" s="341"/>
      <c r="S687" s="341"/>
      <c r="T687" s="335"/>
    </row>
    <row r="688" spans="1:20" s="339" customFormat="1">
      <c r="A688" s="340"/>
      <c r="B688" s="340"/>
      <c r="D688" s="340"/>
      <c r="E688" s="340"/>
      <c r="R688" s="341"/>
      <c r="S688" s="341"/>
      <c r="T688" s="335"/>
    </row>
    <row r="689" spans="1:20" s="339" customFormat="1">
      <c r="A689" s="340"/>
      <c r="B689" s="340"/>
      <c r="D689" s="340"/>
      <c r="E689" s="340"/>
      <c r="R689" s="341"/>
      <c r="S689" s="341"/>
      <c r="T689" s="335"/>
    </row>
    <row r="690" spans="1:20" s="339" customFormat="1">
      <c r="A690" s="340"/>
      <c r="B690" s="340"/>
      <c r="D690" s="340"/>
      <c r="E690" s="340"/>
      <c r="R690" s="341"/>
      <c r="S690" s="341"/>
      <c r="T690" s="335"/>
    </row>
    <row r="691" spans="1:20" s="339" customFormat="1">
      <c r="A691" s="340"/>
      <c r="B691" s="340"/>
      <c r="D691" s="340"/>
      <c r="E691" s="340"/>
      <c r="R691" s="341"/>
      <c r="S691" s="341"/>
      <c r="T691" s="335"/>
    </row>
    <row r="692" spans="1:20" s="339" customFormat="1">
      <c r="A692" s="340"/>
      <c r="B692" s="340"/>
      <c r="D692" s="340"/>
      <c r="E692" s="340"/>
      <c r="R692" s="341"/>
      <c r="S692" s="341"/>
      <c r="T692" s="335"/>
    </row>
    <row r="693" spans="1:20" s="339" customFormat="1">
      <c r="A693" s="340"/>
      <c r="B693" s="340"/>
      <c r="D693" s="340"/>
      <c r="E693" s="340"/>
      <c r="R693" s="341"/>
      <c r="S693" s="341"/>
      <c r="T693" s="335"/>
    </row>
    <row r="694" spans="1:20" s="339" customFormat="1">
      <c r="A694" s="340"/>
      <c r="B694" s="340"/>
      <c r="D694" s="340"/>
      <c r="E694" s="340"/>
      <c r="R694" s="341"/>
      <c r="S694" s="341"/>
      <c r="T694" s="335"/>
    </row>
    <row r="695" spans="1:20" s="339" customFormat="1">
      <c r="A695" s="340"/>
      <c r="B695" s="340"/>
      <c r="D695" s="340"/>
      <c r="E695" s="340"/>
      <c r="R695" s="341"/>
      <c r="S695" s="341"/>
      <c r="T695" s="335"/>
    </row>
    <row r="696" spans="1:20" s="339" customFormat="1">
      <c r="A696" s="340"/>
      <c r="B696" s="340"/>
      <c r="D696" s="340"/>
      <c r="E696" s="340"/>
      <c r="R696" s="341"/>
      <c r="S696" s="341"/>
      <c r="T696" s="335"/>
    </row>
    <row r="697" spans="1:20" s="339" customFormat="1">
      <c r="A697" s="340"/>
      <c r="B697" s="340"/>
      <c r="D697" s="340"/>
      <c r="E697" s="340"/>
      <c r="R697" s="341"/>
      <c r="S697" s="341"/>
      <c r="T697" s="335"/>
    </row>
    <row r="698" spans="1:20" s="339" customFormat="1">
      <c r="A698" s="340"/>
      <c r="B698" s="340"/>
      <c r="D698" s="340"/>
      <c r="E698" s="340"/>
      <c r="R698" s="341"/>
      <c r="S698" s="341"/>
      <c r="T698" s="335"/>
    </row>
    <row r="699" spans="1:20" s="339" customFormat="1">
      <c r="A699" s="340"/>
      <c r="B699" s="340"/>
      <c r="D699" s="340"/>
      <c r="E699" s="340"/>
      <c r="R699" s="341"/>
      <c r="S699" s="341"/>
      <c r="T699" s="335"/>
    </row>
    <row r="700" spans="1:20" s="339" customFormat="1">
      <c r="A700" s="340"/>
      <c r="B700" s="340"/>
      <c r="D700" s="340"/>
      <c r="E700" s="340"/>
      <c r="R700" s="341"/>
      <c r="S700" s="341"/>
      <c r="T700" s="335"/>
    </row>
    <row r="701" spans="1:20" s="339" customFormat="1">
      <c r="A701" s="340"/>
      <c r="B701" s="340"/>
      <c r="D701" s="340"/>
      <c r="E701" s="340"/>
      <c r="R701" s="341"/>
      <c r="S701" s="341"/>
      <c r="T701" s="335"/>
    </row>
    <row r="702" spans="1:20" s="339" customFormat="1">
      <c r="A702" s="340"/>
      <c r="B702" s="340"/>
      <c r="D702" s="340"/>
      <c r="E702" s="340"/>
      <c r="R702" s="341"/>
      <c r="S702" s="341"/>
      <c r="T702" s="335"/>
    </row>
    <row r="703" spans="1:20" s="339" customFormat="1">
      <c r="A703" s="340"/>
      <c r="B703" s="340"/>
      <c r="D703" s="340"/>
      <c r="E703" s="340"/>
      <c r="R703" s="341"/>
      <c r="S703" s="341"/>
      <c r="T703" s="335"/>
    </row>
    <row r="704" spans="1:20" s="339" customFormat="1">
      <c r="A704" s="340"/>
      <c r="B704" s="340"/>
      <c r="D704" s="340"/>
      <c r="E704" s="340"/>
      <c r="R704" s="341"/>
      <c r="S704" s="341"/>
      <c r="T704" s="335"/>
    </row>
    <row r="705" spans="1:20" s="339" customFormat="1">
      <c r="A705" s="340"/>
      <c r="B705" s="340"/>
      <c r="D705" s="340"/>
      <c r="E705" s="340"/>
      <c r="R705" s="341"/>
      <c r="S705" s="341"/>
      <c r="T705" s="335"/>
    </row>
    <row r="706" spans="1:20" s="339" customFormat="1">
      <c r="A706" s="340"/>
      <c r="B706" s="340"/>
      <c r="D706" s="340"/>
      <c r="E706" s="340"/>
      <c r="R706" s="341"/>
      <c r="S706" s="341"/>
      <c r="T706" s="335"/>
    </row>
    <row r="707" spans="1:20" s="339" customFormat="1">
      <c r="A707" s="340"/>
      <c r="B707" s="340"/>
      <c r="D707" s="340"/>
      <c r="E707" s="340"/>
      <c r="R707" s="341"/>
      <c r="S707" s="341"/>
      <c r="T707" s="335"/>
    </row>
    <row r="708" spans="1:20" s="339" customFormat="1">
      <c r="A708" s="340"/>
      <c r="B708" s="340"/>
      <c r="D708" s="340"/>
      <c r="E708" s="340"/>
      <c r="R708" s="341"/>
      <c r="S708" s="341"/>
      <c r="T708" s="335"/>
    </row>
    <row r="709" spans="1:20" s="339" customFormat="1">
      <c r="A709" s="340"/>
      <c r="B709" s="340"/>
      <c r="D709" s="340"/>
      <c r="E709" s="340"/>
      <c r="R709" s="341"/>
      <c r="S709" s="341"/>
      <c r="T709" s="335"/>
    </row>
    <row r="710" spans="1:20" s="339" customFormat="1">
      <c r="A710" s="340"/>
      <c r="B710" s="340"/>
      <c r="D710" s="340"/>
      <c r="E710" s="340"/>
      <c r="R710" s="341"/>
      <c r="S710" s="341"/>
      <c r="T710" s="335"/>
    </row>
    <row r="711" spans="1:20" s="339" customFormat="1">
      <c r="A711" s="340"/>
      <c r="B711" s="340"/>
      <c r="D711" s="340"/>
      <c r="E711" s="340"/>
      <c r="R711" s="341"/>
      <c r="S711" s="341"/>
      <c r="T711" s="335"/>
    </row>
    <row r="712" spans="1:20" s="339" customFormat="1">
      <c r="A712" s="340"/>
      <c r="B712" s="340"/>
      <c r="D712" s="340"/>
      <c r="E712" s="340"/>
      <c r="R712" s="341"/>
      <c r="S712" s="341"/>
      <c r="T712" s="335"/>
    </row>
    <row r="713" spans="1:20" s="339" customFormat="1">
      <c r="A713" s="340"/>
      <c r="B713" s="340"/>
      <c r="D713" s="340"/>
      <c r="E713" s="340"/>
      <c r="R713" s="341"/>
      <c r="S713" s="341"/>
      <c r="T713" s="335"/>
    </row>
    <row r="714" spans="1:20" s="339" customFormat="1">
      <c r="A714" s="340"/>
      <c r="B714" s="340"/>
      <c r="D714" s="340"/>
      <c r="E714" s="340"/>
      <c r="R714" s="341"/>
      <c r="S714" s="341"/>
      <c r="T714" s="335"/>
    </row>
    <row r="715" spans="1:20" s="339" customFormat="1">
      <c r="A715" s="340"/>
      <c r="B715" s="340"/>
      <c r="D715" s="340"/>
      <c r="E715" s="340"/>
      <c r="R715" s="341"/>
      <c r="S715" s="341"/>
      <c r="T715" s="335"/>
    </row>
    <row r="716" spans="1:20" s="339" customFormat="1">
      <c r="A716" s="340"/>
      <c r="B716" s="340"/>
      <c r="D716" s="340"/>
      <c r="E716" s="340"/>
      <c r="R716" s="341"/>
      <c r="S716" s="341"/>
      <c r="T716" s="335"/>
    </row>
    <row r="717" spans="1:20" s="339" customFormat="1">
      <c r="A717" s="340"/>
      <c r="B717" s="340"/>
      <c r="D717" s="340"/>
      <c r="E717" s="340"/>
      <c r="R717" s="341"/>
      <c r="S717" s="341"/>
      <c r="T717" s="335"/>
    </row>
    <row r="718" spans="1:20" s="339" customFormat="1">
      <c r="A718" s="340"/>
      <c r="B718" s="340"/>
      <c r="D718" s="340"/>
      <c r="E718" s="340"/>
      <c r="R718" s="341"/>
      <c r="S718" s="341"/>
      <c r="T718" s="335"/>
    </row>
    <row r="719" spans="1:20" s="339" customFormat="1">
      <c r="A719" s="340"/>
      <c r="B719" s="340"/>
      <c r="D719" s="340"/>
      <c r="E719" s="340"/>
      <c r="R719" s="341"/>
      <c r="S719" s="341"/>
      <c r="T719" s="335"/>
    </row>
    <row r="720" spans="1:20" s="339" customFormat="1">
      <c r="A720" s="340"/>
      <c r="B720" s="340"/>
      <c r="D720" s="340"/>
      <c r="E720" s="340"/>
      <c r="R720" s="341"/>
      <c r="S720" s="341"/>
      <c r="T720" s="335"/>
    </row>
    <row r="721" spans="1:20" s="339" customFormat="1">
      <c r="A721" s="340"/>
      <c r="B721" s="340"/>
      <c r="D721" s="340"/>
      <c r="E721" s="340"/>
      <c r="R721" s="341"/>
      <c r="S721" s="341"/>
      <c r="T721" s="335"/>
    </row>
    <row r="722" spans="1:20" s="339" customFormat="1">
      <c r="A722" s="340"/>
      <c r="B722" s="340"/>
      <c r="D722" s="340"/>
      <c r="E722" s="340"/>
      <c r="R722" s="341"/>
      <c r="S722" s="341"/>
      <c r="T722" s="335"/>
    </row>
    <row r="723" spans="1:20" s="339" customFormat="1">
      <c r="A723" s="340"/>
      <c r="B723" s="340"/>
      <c r="D723" s="340"/>
      <c r="E723" s="340"/>
      <c r="R723" s="341"/>
      <c r="S723" s="341"/>
      <c r="T723" s="335"/>
    </row>
    <row r="724" spans="1:20" s="339" customFormat="1">
      <c r="A724" s="340"/>
      <c r="B724" s="340"/>
      <c r="D724" s="340"/>
      <c r="E724" s="340"/>
      <c r="R724" s="341"/>
      <c r="S724" s="341"/>
      <c r="T724" s="335"/>
    </row>
    <row r="725" spans="1:20" s="339" customFormat="1">
      <c r="A725" s="340"/>
      <c r="B725" s="340"/>
      <c r="D725" s="340"/>
      <c r="E725" s="340"/>
      <c r="R725" s="341"/>
      <c r="S725" s="341"/>
      <c r="T725" s="335"/>
    </row>
    <row r="726" spans="1:20" s="339" customFormat="1">
      <c r="A726" s="340"/>
      <c r="B726" s="340"/>
      <c r="D726" s="340"/>
      <c r="E726" s="340"/>
      <c r="R726" s="341"/>
      <c r="S726" s="341"/>
      <c r="T726" s="335"/>
    </row>
    <row r="727" spans="1:20" s="339" customFormat="1">
      <c r="A727" s="340"/>
      <c r="B727" s="340"/>
      <c r="D727" s="340"/>
      <c r="E727" s="340"/>
      <c r="R727" s="341"/>
      <c r="S727" s="341"/>
      <c r="T727" s="335"/>
    </row>
    <row r="728" spans="1:20" s="339" customFormat="1">
      <c r="A728" s="340"/>
      <c r="B728" s="340"/>
      <c r="D728" s="340"/>
      <c r="E728" s="340"/>
      <c r="R728" s="341"/>
      <c r="S728" s="341"/>
      <c r="T728" s="335"/>
    </row>
    <row r="729" spans="1:20" s="339" customFormat="1">
      <c r="A729" s="340"/>
      <c r="B729" s="340"/>
      <c r="D729" s="340"/>
      <c r="E729" s="340"/>
      <c r="R729" s="341"/>
      <c r="S729" s="341"/>
      <c r="T729" s="335"/>
    </row>
    <row r="730" spans="1:20" s="339" customFormat="1">
      <c r="A730" s="340"/>
      <c r="B730" s="340"/>
      <c r="D730" s="340"/>
      <c r="E730" s="340"/>
      <c r="R730" s="341"/>
      <c r="S730" s="341"/>
      <c r="T730" s="335"/>
    </row>
    <row r="731" spans="1:20" s="339" customFormat="1">
      <c r="A731" s="340"/>
      <c r="B731" s="340"/>
      <c r="D731" s="340"/>
      <c r="E731" s="340"/>
      <c r="R731" s="341"/>
      <c r="S731" s="341"/>
      <c r="T731" s="335"/>
    </row>
    <row r="732" spans="1:20" s="339" customFormat="1">
      <c r="A732" s="340"/>
      <c r="B732" s="340"/>
      <c r="D732" s="340"/>
      <c r="E732" s="340"/>
      <c r="R732" s="341"/>
      <c r="S732" s="341"/>
      <c r="T732" s="335"/>
    </row>
    <row r="733" spans="1:20" s="339" customFormat="1">
      <c r="A733" s="340"/>
      <c r="B733" s="340"/>
      <c r="D733" s="340"/>
      <c r="E733" s="340"/>
      <c r="R733" s="341"/>
      <c r="S733" s="341"/>
      <c r="T733" s="335"/>
    </row>
    <row r="734" spans="1:20" s="339" customFormat="1">
      <c r="A734" s="340"/>
      <c r="B734" s="340"/>
      <c r="D734" s="340"/>
      <c r="E734" s="340"/>
      <c r="R734" s="341"/>
      <c r="S734" s="341"/>
      <c r="T734" s="335"/>
    </row>
    <row r="735" spans="1:20" s="339" customFormat="1">
      <c r="A735" s="340"/>
      <c r="B735" s="340"/>
      <c r="D735" s="340"/>
      <c r="E735" s="340"/>
      <c r="R735" s="341"/>
      <c r="S735" s="341"/>
      <c r="T735" s="335"/>
    </row>
    <row r="736" spans="1:20" s="339" customFormat="1">
      <c r="A736" s="340"/>
      <c r="B736" s="340"/>
      <c r="D736" s="340"/>
      <c r="E736" s="340"/>
      <c r="R736" s="341"/>
      <c r="S736" s="341"/>
      <c r="T736" s="335"/>
    </row>
    <row r="737" spans="1:20" s="339" customFormat="1">
      <c r="A737" s="340"/>
      <c r="B737" s="340"/>
      <c r="D737" s="340"/>
      <c r="E737" s="340"/>
      <c r="R737" s="341"/>
      <c r="S737" s="341"/>
      <c r="T737" s="335"/>
    </row>
    <row r="738" spans="1:20" s="339" customFormat="1">
      <c r="A738" s="340"/>
      <c r="B738" s="340"/>
      <c r="D738" s="340"/>
      <c r="E738" s="340"/>
      <c r="R738" s="341"/>
      <c r="S738" s="341"/>
      <c r="T738" s="335"/>
    </row>
    <row r="739" spans="1:20" s="339" customFormat="1">
      <c r="A739" s="340"/>
      <c r="B739" s="340"/>
      <c r="D739" s="340"/>
      <c r="E739" s="340"/>
      <c r="R739" s="341"/>
      <c r="S739" s="341"/>
      <c r="T739" s="335"/>
    </row>
    <row r="740" spans="1:20" s="339" customFormat="1">
      <c r="A740" s="340"/>
      <c r="B740" s="340"/>
      <c r="D740" s="340"/>
      <c r="E740" s="340"/>
      <c r="R740" s="341"/>
      <c r="S740" s="341"/>
      <c r="T740" s="335"/>
    </row>
    <row r="741" spans="1:20" s="339" customFormat="1">
      <c r="A741" s="340"/>
      <c r="B741" s="340"/>
      <c r="D741" s="340"/>
      <c r="E741" s="340"/>
      <c r="R741" s="341"/>
      <c r="S741" s="341"/>
      <c r="T741" s="335"/>
    </row>
    <row r="742" spans="1:20" s="339" customFormat="1">
      <c r="A742" s="340"/>
      <c r="B742" s="340"/>
      <c r="D742" s="340"/>
      <c r="E742" s="340"/>
      <c r="R742" s="341"/>
      <c r="S742" s="341"/>
      <c r="T742" s="335"/>
    </row>
    <row r="743" spans="1:20" s="339" customFormat="1">
      <c r="A743" s="340"/>
      <c r="B743" s="340"/>
      <c r="D743" s="340"/>
      <c r="E743" s="340"/>
      <c r="R743" s="341"/>
      <c r="S743" s="341"/>
      <c r="T743" s="335"/>
    </row>
    <row r="744" spans="1:20" s="339" customFormat="1">
      <c r="A744" s="340"/>
      <c r="B744" s="340"/>
      <c r="D744" s="340"/>
      <c r="E744" s="340"/>
      <c r="R744" s="341"/>
      <c r="S744" s="341"/>
      <c r="T744" s="335"/>
    </row>
    <row r="745" spans="1:20" s="339" customFormat="1">
      <c r="A745" s="340"/>
      <c r="B745" s="340"/>
      <c r="D745" s="340"/>
      <c r="E745" s="340"/>
      <c r="R745" s="341"/>
      <c r="S745" s="341"/>
      <c r="T745" s="335"/>
    </row>
    <row r="746" spans="1:20" s="339" customFormat="1">
      <c r="A746" s="340"/>
      <c r="B746" s="340"/>
      <c r="D746" s="340"/>
      <c r="E746" s="340"/>
      <c r="R746" s="341"/>
      <c r="S746" s="341"/>
      <c r="T746" s="335"/>
    </row>
    <row r="747" spans="1:20" s="339" customFormat="1">
      <c r="A747" s="340"/>
      <c r="B747" s="340"/>
      <c r="D747" s="340"/>
      <c r="E747" s="340"/>
      <c r="R747" s="341"/>
      <c r="S747" s="341"/>
      <c r="T747" s="335"/>
    </row>
    <row r="748" spans="1:20" s="339" customFormat="1">
      <c r="A748" s="340"/>
      <c r="B748" s="340"/>
      <c r="D748" s="340"/>
      <c r="E748" s="340"/>
      <c r="R748" s="341"/>
      <c r="S748" s="341"/>
      <c r="T748" s="335"/>
    </row>
    <row r="749" spans="1:20" s="339" customFormat="1">
      <c r="A749" s="340"/>
      <c r="B749" s="340"/>
      <c r="D749" s="340"/>
      <c r="E749" s="340"/>
      <c r="R749" s="341"/>
      <c r="S749" s="341"/>
      <c r="T749" s="335"/>
    </row>
    <row r="750" spans="1:20" s="339" customFormat="1">
      <c r="A750" s="340"/>
      <c r="B750" s="340"/>
      <c r="D750" s="340"/>
      <c r="E750" s="340"/>
      <c r="R750" s="341"/>
      <c r="S750" s="341"/>
      <c r="T750" s="335"/>
    </row>
    <row r="751" spans="1:20" s="339" customFormat="1">
      <c r="A751" s="340"/>
      <c r="B751" s="340"/>
      <c r="D751" s="340"/>
      <c r="E751" s="340"/>
      <c r="R751" s="341"/>
      <c r="S751" s="341"/>
      <c r="T751" s="335"/>
    </row>
    <row r="752" spans="1:20" s="339" customFormat="1">
      <c r="A752" s="340"/>
      <c r="B752" s="340"/>
      <c r="D752" s="340"/>
      <c r="E752" s="340"/>
      <c r="R752" s="341"/>
      <c r="S752" s="341"/>
      <c r="T752" s="335"/>
    </row>
    <row r="753" spans="1:20" s="339" customFormat="1">
      <c r="A753" s="340"/>
      <c r="B753" s="340"/>
      <c r="D753" s="340"/>
      <c r="E753" s="340"/>
      <c r="R753" s="341"/>
      <c r="S753" s="341"/>
      <c r="T753" s="335"/>
    </row>
    <row r="754" spans="1:20" s="339" customFormat="1">
      <c r="A754" s="340"/>
      <c r="B754" s="340"/>
      <c r="D754" s="340"/>
      <c r="E754" s="340"/>
      <c r="R754" s="341"/>
      <c r="S754" s="341"/>
      <c r="T754" s="335"/>
    </row>
    <row r="755" spans="1:20" s="339" customFormat="1">
      <c r="A755" s="340"/>
      <c r="B755" s="340"/>
      <c r="D755" s="340"/>
      <c r="E755" s="340"/>
      <c r="R755" s="341"/>
      <c r="S755" s="341"/>
      <c r="T755" s="335"/>
    </row>
    <row r="756" spans="1:20" s="339" customFormat="1">
      <c r="A756" s="340"/>
      <c r="B756" s="340"/>
      <c r="D756" s="340"/>
      <c r="E756" s="340"/>
      <c r="R756" s="341"/>
      <c r="S756" s="341"/>
      <c r="T756" s="335"/>
    </row>
    <row r="757" spans="1:20" s="339" customFormat="1">
      <c r="A757" s="340"/>
      <c r="B757" s="340"/>
      <c r="D757" s="340"/>
      <c r="E757" s="340"/>
      <c r="R757" s="341"/>
      <c r="S757" s="341"/>
      <c r="T757" s="335"/>
    </row>
    <row r="758" spans="1:20" s="339" customFormat="1">
      <c r="A758" s="340"/>
      <c r="B758" s="340"/>
      <c r="D758" s="340"/>
      <c r="E758" s="340"/>
      <c r="R758" s="341"/>
      <c r="S758" s="341"/>
      <c r="T758" s="335"/>
    </row>
    <row r="759" spans="1:20" s="339" customFormat="1">
      <c r="A759" s="340"/>
      <c r="B759" s="340"/>
      <c r="D759" s="340"/>
      <c r="E759" s="340"/>
      <c r="R759" s="341"/>
      <c r="S759" s="341"/>
      <c r="T759" s="335"/>
    </row>
    <row r="760" spans="1:20" s="339" customFormat="1">
      <c r="A760" s="340"/>
      <c r="B760" s="340"/>
      <c r="D760" s="340"/>
      <c r="E760" s="340"/>
      <c r="R760" s="341"/>
      <c r="S760" s="341"/>
      <c r="T760" s="335"/>
    </row>
    <row r="761" spans="1:20" s="339" customFormat="1">
      <c r="A761" s="340"/>
      <c r="B761" s="340"/>
      <c r="D761" s="340"/>
      <c r="E761" s="340"/>
      <c r="R761" s="341"/>
      <c r="S761" s="341"/>
      <c r="T761" s="335"/>
    </row>
    <row r="762" spans="1:20" s="339" customFormat="1">
      <c r="A762" s="340"/>
      <c r="B762" s="340"/>
      <c r="D762" s="340"/>
      <c r="E762" s="340"/>
      <c r="R762" s="341"/>
      <c r="S762" s="341"/>
      <c r="T762" s="335"/>
    </row>
    <row r="763" spans="1:20" s="339" customFormat="1">
      <c r="A763" s="340"/>
      <c r="B763" s="340"/>
      <c r="D763" s="340"/>
      <c r="E763" s="340"/>
      <c r="R763" s="341"/>
      <c r="S763" s="341"/>
      <c r="T763" s="335"/>
    </row>
    <row r="764" spans="1:20" s="339" customFormat="1">
      <c r="A764" s="340"/>
      <c r="B764" s="340"/>
      <c r="D764" s="340"/>
      <c r="E764" s="340"/>
      <c r="R764" s="341"/>
      <c r="S764" s="341"/>
      <c r="T764" s="335"/>
    </row>
    <row r="765" spans="1:20" s="339" customFormat="1">
      <c r="A765" s="340"/>
      <c r="B765" s="340"/>
      <c r="D765" s="340"/>
      <c r="E765" s="340"/>
      <c r="R765" s="341"/>
      <c r="S765" s="341"/>
      <c r="T765" s="335"/>
    </row>
    <row r="766" spans="1:20" s="339" customFormat="1">
      <c r="A766" s="340"/>
      <c r="B766" s="340"/>
      <c r="D766" s="340"/>
      <c r="E766" s="340"/>
      <c r="R766" s="341"/>
      <c r="S766" s="341"/>
      <c r="T766" s="335"/>
    </row>
    <row r="767" spans="1:20" s="339" customFormat="1">
      <c r="A767" s="340"/>
      <c r="B767" s="340"/>
      <c r="D767" s="340"/>
      <c r="E767" s="340"/>
      <c r="R767" s="341"/>
      <c r="S767" s="341"/>
      <c r="T767" s="335"/>
    </row>
    <row r="768" spans="1:20" s="339" customFormat="1">
      <c r="A768" s="340"/>
      <c r="B768" s="340"/>
      <c r="D768" s="340"/>
      <c r="E768" s="340"/>
      <c r="R768" s="341"/>
      <c r="S768" s="341"/>
      <c r="T768" s="335"/>
    </row>
    <row r="769" spans="1:20" s="339" customFormat="1">
      <c r="A769" s="340"/>
      <c r="B769" s="340"/>
      <c r="D769" s="340"/>
      <c r="E769" s="340"/>
      <c r="R769" s="341"/>
      <c r="S769" s="341"/>
      <c r="T769" s="335"/>
    </row>
    <row r="770" spans="1:20" s="339" customFormat="1">
      <c r="A770" s="340"/>
      <c r="B770" s="340"/>
      <c r="D770" s="340"/>
      <c r="E770" s="340"/>
      <c r="R770" s="341"/>
      <c r="S770" s="341"/>
      <c r="T770" s="335"/>
    </row>
    <row r="771" spans="1:20" s="339" customFormat="1">
      <c r="A771" s="340"/>
      <c r="B771" s="340"/>
      <c r="D771" s="340"/>
      <c r="E771" s="340"/>
      <c r="R771" s="341"/>
      <c r="S771" s="341"/>
      <c r="T771" s="335"/>
    </row>
    <row r="772" spans="1:20" s="339" customFormat="1">
      <c r="A772" s="340"/>
      <c r="B772" s="340"/>
      <c r="D772" s="340"/>
      <c r="E772" s="340"/>
      <c r="R772" s="341"/>
      <c r="S772" s="341"/>
      <c r="T772" s="335"/>
    </row>
    <row r="773" spans="1:20" s="339" customFormat="1">
      <c r="A773" s="340"/>
      <c r="B773" s="340"/>
      <c r="D773" s="340"/>
      <c r="E773" s="340"/>
      <c r="R773" s="341"/>
      <c r="S773" s="341"/>
      <c r="T773" s="335"/>
    </row>
    <row r="774" spans="1:20" s="339" customFormat="1">
      <c r="A774" s="340"/>
      <c r="B774" s="340"/>
      <c r="D774" s="340"/>
      <c r="E774" s="340"/>
      <c r="R774" s="341"/>
      <c r="S774" s="341"/>
      <c r="T774" s="335"/>
    </row>
    <row r="775" spans="1:20" s="339" customFormat="1">
      <c r="A775" s="340"/>
      <c r="B775" s="340"/>
      <c r="D775" s="340"/>
      <c r="E775" s="340"/>
      <c r="R775" s="341"/>
      <c r="S775" s="341"/>
      <c r="T775" s="335"/>
    </row>
    <row r="776" spans="1:20" s="339" customFormat="1">
      <c r="A776" s="340"/>
      <c r="B776" s="340"/>
      <c r="D776" s="340"/>
      <c r="E776" s="340"/>
      <c r="R776" s="341"/>
      <c r="S776" s="341"/>
      <c r="T776" s="335"/>
    </row>
    <row r="777" spans="1:20" s="339" customFormat="1">
      <c r="A777" s="340"/>
      <c r="B777" s="340"/>
      <c r="D777" s="340"/>
      <c r="E777" s="340"/>
      <c r="R777" s="341"/>
      <c r="S777" s="341"/>
      <c r="T777" s="335"/>
    </row>
    <row r="778" spans="1:20" s="339" customFormat="1">
      <c r="A778" s="340"/>
      <c r="B778" s="340"/>
      <c r="D778" s="340"/>
      <c r="E778" s="340"/>
      <c r="R778" s="341"/>
      <c r="S778" s="341"/>
      <c r="T778" s="335"/>
    </row>
    <row r="779" spans="1:20" s="339" customFormat="1">
      <c r="A779" s="340"/>
      <c r="B779" s="340"/>
      <c r="D779" s="340"/>
      <c r="E779" s="340"/>
      <c r="R779" s="341"/>
      <c r="S779" s="341"/>
      <c r="T779" s="335"/>
    </row>
    <row r="780" spans="1:20" s="339" customFormat="1">
      <c r="A780" s="340"/>
      <c r="B780" s="340"/>
      <c r="D780" s="340"/>
      <c r="E780" s="340"/>
      <c r="R780" s="341"/>
      <c r="S780" s="341"/>
      <c r="T780" s="335"/>
    </row>
    <row r="781" spans="1:20" s="339" customFormat="1">
      <c r="A781" s="340"/>
      <c r="B781" s="340"/>
      <c r="D781" s="340"/>
      <c r="E781" s="340"/>
      <c r="R781" s="341"/>
      <c r="S781" s="341"/>
      <c r="T781" s="335"/>
    </row>
    <row r="782" spans="1:20" s="339" customFormat="1">
      <c r="A782" s="340"/>
      <c r="B782" s="340"/>
      <c r="D782" s="340"/>
      <c r="E782" s="340"/>
      <c r="R782" s="341"/>
      <c r="S782" s="341"/>
      <c r="T782" s="335"/>
    </row>
    <row r="783" spans="1:20" s="339" customFormat="1">
      <c r="A783" s="340"/>
      <c r="B783" s="340"/>
      <c r="D783" s="340"/>
      <c r="E783" s="340"/>
      <c r="R783" s="341"/>
      <c r="S783" s="341"/>
      <c r="T783" s="335"/>
    </row>
    <row r="784" spans="1:20" s="339" customFormat="1">
      <c r="A784" s="340"/>
      <c r="B784" s="340"/>
      <c r="D784" s="340"/>
      <c r="E784" s="340"/>
      <c r="R784" s="341"/>
      <c r="S784" s="341"/>
      <c r="T784" s="335"/>
    </row>
    <row r="785" spans="1:20" s="339" customFormat="1">
      <c r="A785" s="340"/>
      <c r="B785" s="340"/>
      <c r="D785" s="340"/>
      <c r="E785" s="340"/>
      <c r="R785" s="341"/>
      <c r="S785" s="341"/>
      <c r="T785" s="335"/>
    </row>
    <row r="786" spans="1:20" s="339" customFormat="1">
      <c r="A786" s="340"/>
      <c r="B786" s="340"/>
      <c r="D786" s="340"/>
      <c r="E786" s="340"/>
      <c r="R786" s="341"/>
      <c r="S786" s="341"/>
      <c r="T786" s="335"/>
    </row>
    <row r="787" spans="1:20" s="339" customFormat="1">
      <c r="A787" s="340"/>
      <c r="B787" s="340"/>
      <c r="D787" s="340"/>
      <c r="E787" s="340"/>
      <c r="R787" s="341"/>
      <c r="S787" s="341"/>
      <c r="T787" s="335"/>
    </row>
    <row r="788" spans="1:20" s="339" customFormat="1">
      <c r="A788" s="340"/>
      <c r="B788" s="340"/>
      <c r="D788" s="340"/>
      <c r="E788" s="340"/>
      <c r="R788" s="341"/>
      <c r="S788" s="341"/>
      <c r="T788" s="335"/>
    </row>
    <row r="789" spans="1:20" s="339" customFormat="1">
      <c r="A789" s="340"/>
      <c r="B789" s="340"/>
      <c r="D789" s="340"/>
      <c r="E789" s="340"/>
      <c r="R789" s="341"/>
      <c r="S789" s="341"/>
      <c r="T789" s="335"/>
    </row>
    <row r="790" spans="1:20" s="339" customFormat="1">
      <c r="A790" s="340"/>
      <c r="B790" s="340"/>
      <c r="D790" s="340"/>
      <c r="E790" s="340"/>
      <c r="R790" s="341"/>
      <c r="S790" s="341"/>
      <c r="T790" s="335"/>
    </row>
    <row r="791" spans="1:20" s="339" customFormat="1">
      <c r="A791" s="340"/>
      <c r="B791" s="340"/>
      <c r="D791" s="340"/>
      <c r="E791" s="340"/>
      <c r="R791" s="341"/>
      <c r="S791" s="341"/>
      <c r="T791" s="335"/>
    </row>
    <row r="792" spans="1:20" s="339" customFormat="1">
      <c r="A792" s="340"/>
      <c r="B792" s="340"/>
      <c r="D792" s="340"/>
      <c r="E792" s="340"/>
      <c r="R792" s="341"/>
      <c r="S792" s="341"/>
      <c r="T792" s="335"/>
    </row>
    <row r="793" spans="1:20" s="339" customFormat="1">
      <c r="A793" s="340"/>
      <c r="B793" s="340"/>
      <c r="D793" s="340"/>
      <c r="E793" s="340"/>
      <c r="R793" s="341"/>
      <c r="S793" s="341"/>
      <c r="T793" s="335"/>
    </row>
    <row r="794" spans="1:20" s="339" customFormat="1">
      <c r="A794" s="340"/>
      <c r="B794" s="340"/>
      <c r="D794" s="340"/>
      <c r="E794" s="340"/>
      <c r="R794" s="341"/>
      <c r="S794" s="341"/>
      <c r="T794" s="335"/>
    </row>
    <row r="795" spans="1:20" s="339" customFormat="1">
      <c r="A795" s="340"/>
      <c r="B795" s="340"/>
      <c r="D795" s="340"/>
      <c r="E795" s="340"/>
      <c r="R795" s="341"/>
      <c r="S795" s="341"/>
      <c r="T795" s="335"/>
    </row>
    <row r="796" spans="1:20" s="339" customFormat="1">
      <c r="A796" s="340"/>
      <c r="B796" s="340"/>
      <c r="D796" s="340"/>
      <c r="E796" s="340"/>
      <c r="R796" s="341"/>
      <c r="S796" s="341"/>
      <c r="T796" s="335"/>
    </row>
    <row r="797" spans="1:20" s="339" customFormat="1">
      <c r="A797" s="340"/>
      <c r="B797" s="340"/>
      <c r="D797" s="340"/>
      <c r="E797" s="340"/>
      <c r="R797" s="341"/>
      <c r="S797" s="341"/>
      <c r="T797" s="335"/>
    </row>
    <row r="798" spans="1:20" s="339" customFormat="1">
      <c r="A798" s="340"/>
      <c r="B798" s="340"/>
      <c r="D798" s="340"/>
      <c r="E798" s="340"/>
      <c r="R798" s="341"/>
      <c r="S798" s="341"/>
      <c r="T798" s="335"/>
    </row>
    <row r="799" spans="1:20" s="339" customFormat="1">
      <c r="A799" s="340"/>
      <c r="B799" s="340"/>
      <c r="D799" s="340"/>
      <c r="E799" s="340"/>
      <c r="R799" s="341"/>
      <c r="S799" s="341"/>
      <c r="T799" s="335"/>
    </row>
    <row r="800" spans="1:20" s="339" customFormat="1">
      <c r="A800" s="340"/>
      <c r="B800" s="340"/>
      <c r="D800" s="340"/>
      <c r="E800" s="340"/>
      <c r="R800" s="341"/>
      <c r="S800" s="341"/>
      <c r="T800" s="335"/>
    </row>
    <row r="801" spans="1:20" s="339" customFormat="1">
      <c r="A801" s="340"/>
      <c r="B801" s="340"/>
      <c r="D801" s="340"/>
      <c r="E801" s="340"/>
      <c r="R801" s="341"/>
      <c r="S801" s="341"/>
      <c r="T801" s="335"/>
    </row>
    <row r="802" spans="1:20" s="339" customFormat="1">
      <c r="A802" s="340"/>
      <c r="B802" s="340"/>
      <c r="D802" s="340"/>
      <c r="E802" s="340"/>
      <c r="R802" s="341"/>
      <c r="S802" s="341"/>
      <c r="T802" s="335"/>
    </row>
    <row r="803" spans="1:20" s="339" customFormat="1">
      <c r="A803" s="340"/>
      <c r="B803" s="340"/>
      <c r="D803" s="340"/>
      <c r="E803" s="340"/>
      <c r="R803" s="341"/>
      <c r="S803" s="341"/>
      <c r="T803" s="335"/>
    </row>
    <row r="804" spans="1:20" s="339" customFormat="1">
      <c r="A804" s="340"/>
      <c r="B804" s="340"/>
      <c r="D804" s="340"/>
      <c r="E804" s="340"/>
      <c r="R804" s="341"/>
      <c r="S804" s="341"/>
      <c r="T804" s="335"/>
    </row>
    <row r="805" spans="1:20" s="339" customFormat="1">
      <c r="A805" s="340"/>
      <c r="B805" s="340"/>
      <c r="D805" s="340"/>
      <c r="E805" s="340"/>
      <c r="R805" s="341"/>
      <c r="S805" s="341"/>
      <c r="T805" s="335"/>
    </row>
    <row r="806" spans="1:20" s="339" customFormat="1">
      <c r="A806" s="340"/>
      <c r="B806" s="340"/>
      <c r="D806" s="340"/>
      <c r="E806" s="340"/>
      <c r="R806" s="341"/>
      <c r="S806" s="341"/>
      <c r="T806" s="335"/>
    </row>
    <row r="807" spans="1:20" s="339" customFormat="1">
      <c r="A807" s="340"/>
      <c r="B807" s="340"/>
      <c r="D807" s="340"/>
      <c r="E807" s="340"/>
      <c r="R807" s="341"/>
      <c r="S807" s="341"/>
      <c r="T807" s="335"/>
    </row>
    <row r="808" spans="1:20" s="339" customFormat="1">
      <c r="A808" s="340"/>
      <c r="B808" s="340"/>
      <c r="D808" s="340"/>
      <c r="E808" s="340"/>
      <c r="R808" s="341"/>
      <c r="S808" s="341"/>
      <c r="T808" s="335"/>
    </row>
    <row r="809" spans="1:20" s="339" customFormat="1">
      <c r="A809" s="340"/>
      <c r="B809" s="340"/>
      <c r="D809" s="340"/>
      <c r="E809" s="340"/>
      <c r="R809" s="341"/>
      <c r="S809" s="341"/>
      <c r="T809" s="335"/>
    </row>
    <row r="810" spans="1:20" s="339" customFormat="1">
      <c r="A810" s="340"/>
      <c r="B810" s="340"/>
      <c r="D810" s="340"/>
      <c r="E810" s="340"/>
      <c r="R810" s="341"/>
      <c r="S810" s="341"/>
      <c r="T810" s="335"/>
    </row>
    <row r="811" spans="1:20" s="339" customFormat="1">
      <c r="A811" s="340"/>
      <c r="B811" s="340"/>
      <c r="D811" s="340"/>
      <c r="E811" s="340"/>
      <c r="R811" s="341"/>
      <c r="S811" s="341"/>
      <c r="T811" s="335"/>
    </row>
    <row r="812" spans="1:20" s="339" customFormat="1">
      <c r="A812" s="340"/>
      <c r="B812" s="340"/>
      <c r="D812" s="340"/>
      <c r="E812" s="340"/>
      <c r="R812" s="341"/>
      <c r="S812" s="341"/>
      <c r="T812" s="335"/>
    </row>
    <row r="813" spans="1:20" s="339" customFormat="1">
      <c r="A813" s="340"/>
      <c r="B813" s="340"/>
      <c r="D813" s="340"/>
      <c r="E813" s="340"/>
      <c r="R813" s="341"/>
      <c r="S813" s="341"/>
      <c r="T813" s="335"/>
    </row>
    <row r="814" spans="1:20" s="339" customFormat="1">
      <c r="A814" s="340"/>
      <c r="B814" s="340"/>
      <c r="D814" s="340"/>
      <c r="E814" s="340"/>
      <c r="R814" s="341"/>
      <c r="S814" s="341"/>
      <c r="T814" s="335"/>
    </row>
    <row r="815" spans="1:20" s="339" customFormat="1">
      <c r="A815" s="340"/>
      <c r="B815" s="340"/>
      <c r="D815" s="340"/>
      <c r="E815" s="340"/>
      <c r="R815" s="341"/>
      <c r="S815" s="341"/>
      <c r="T815" s="335"/>
    </row>
    <row r="816" spans="1:20" s="339" customFormat="1">
      <c r="A816" s="340"/>
      <c r="B816" s="340"/>
      <c r="D816" s="340"/>
      <c r="E816" s="340"/>
      <c r="R816" s="341"/>
      <c r="S816" s="341"/>
      <c r="T816" s="335"/>
    </row>
    <row r="817" spans="1:20" s="339" customFormat="1">
      <c r="A817" s="340"/>
      <c r="B817" s="340"/>
      <c r="D817" s="340"/>
      <c r="E817" s="340"/>
      <c r="R817" s="341"/>
      <c r="S817" s="341"/>
      <c r="T817" s="335"/>
    </row>
    <row r="818" spans="1:20" s="339" customFormat="1">
      <c r="A818" s="340"/>
      <c r="B818" s="340"/>
      <c r="D818" s="340"/>
      <c r="E818" s="340"/>
      <c r="R818" s="341"/>
      <c r="S818" s="341"/>
      <c r="T818" s="335"/>
    </row>
    <row r="819" spans="1:20" s="339" customFormat="1">
      <c r="A819" s="340"/>
      <c r="B819" s="340"/>
      <c r="D819" s="340"/>
      <c r="E819" s="340"/>
      <c r="R819" s="341"/>
      <c r="S819" s="341"/>
      <c r="T819" s="335"/>
    </row>
    <row r="820" spans="1:20" s="339" customFormat="1">
      <c r="A820" s="340"/>
      <c r="B820" s="340"/>
      <c r="D820" s="340"/>
      <c r="E820" s="340"/>
      <c r="R820" s="341"/>
      <c r="S820" s="341"/>
      <c r="T820" s="335"/>
    </row>
    <row r="821" spans="1:20" s="339" customFormat="1">
      <c r="A821" s="340"/>
      <c r="B821" s="340"/>
      <c r="D821" s="340"/>
      <c r="E821" s="340"/>
      <c r="R821" s="341"/>
      <c r="S821" s="341"/>
      <c r="T821" s="335"/>
    </row>
    <row r="822" spans="1:20" s="339" customFormat="1">
      <c r="A822" s="340"/>
      <c r="B822" s="340"/>
      <c r="D822" s="340"/>
      <c r="E822" s="340"/>
      <c r="R822" s="341"/>
      <c r="S822" s="341"/>
      <c r="T822" s="335"/>
    </row>
    <row r="823" spans="1:20" s="339" customFormat="1">
      <c r="A823" s="340"/>
      <c r="B823" s="340"/>
      <c r="D823" s="340"/>
      <c r="E823" s="340"/>
      <c r="R823" s="341"/>
      <c r="S823" s="341"/>
      <c r="T823" s="335"/>
    </row>
    <row r="824" spans="1:20" s="339" customFormat="1">
      <c r="A824" s="340"/>
      <c r="B824" s="340"/>
      <c r="D824" s="340"/>
      <c r="E824" s="340"/>
      <c r="R824" s="341"/>
      <c r="S824" s="341"/>
      <c r="T824" s="335"/>
    </row>
    <row r="825" spans="1:20" s="339" customFormat="1">
      <c r="A825" s="340"/>
      <c r="B825" s="340"/>
      <c r="D825" s="340"/>
      <c r="E825" s="340"/>
      <c r="R825" s="341"/>
      <c r="S825" s="341"/>
      <c r="T825" s="335"/>
    </row>
    <row r="826" spans="1:20" s="339" customFormat="1">
      <c r="A826" s="340"/>
      <c r="B826" s="340"/>
      <c r="D826" s="340"/>
      <c r="E826" s="340"/>
      <c r="R826" s="341"/>
      <c r="S826" s="341"/>
      <c r="T826" s="335"/>
    </row>
    <row r="827" spans="1:20" s="339" customFormat="1">
      <c r="A827" s="340"/>
      <c r="B827" s="340"/>
      <c r="D827" s="340"/>
      <c r="E827" s="340"/>
      <c r="R827" s="341"/>
      <c r="S827" s="341"/>
      <c r="T827" s="335"/>
    </row>
    <row r="828" spans="1:20" s="339" customFormat="1">
      <c r="A828" s="340"/>
      <c r="B828" s="340"/>
      <c r="D828" s="340"/>
      <c r="E828" s="340"/>
      <c r="R828" s="341"/>
      <c r="S828" s="341"/>
      <c r="T828" s="335"/>
    </row>
    <row r="829" spans="1:20" s="339" customFormat="1">
      <c r="A829" s="340"/>
      <c r="B829" s="340"/>
      <c r="D829" s="340"/>
      <c r="E829" s="340"/>
      <c r="R829" s="341"/>
      <c r="S829" s="341"/>
      <c r="T829" s="335"/>
    </row>
    <row r="830" spans="1:20" s="339" customFormat="1">
      <c r="A830" s="340"/>
      <c r="B830" s="340"/>
      <c r="D830" s="340"/>
      <c r="E830" s="340"/>
      <c r="R830" s="341"/>
      <c r="S830" s="341"/>
      <c r="T830" s="335"/>
    </row>
    <row r="831" spans="1:20" s="339" customFormat="1">
      <c r="A831" s="340"/>
      <c r="B831" s="340"/>
      <c r="D831" s="340"/>
      <c r="E831" s="340"/>
      <c r="R831" s="341"/>
      <c r="S831" s="341"/>
      <c r="T831" s="335"/>
    </row>
    <row r="832" spans="1:20" s="339" customFormat="1">
      <c r="A832" s="340"/>
      <c r="B832" s="340"/>
      <c r="D832" s="340"/>
      <c r="E832" s="340"/>
      <c r="R832" s="341"/>
      <c r="S832" s="341"/>
      <c r="T832" s="335"/>
    </row>
    <row r="833" spans="1:20" s="339" customFormat="1">
      <c r="A833" s="340"/>
      <c r="B833" s="340"/>
      <c r="D833" s="340"/>
      <c r="E833" s="340"/>
      <c r="R833" s="341"/>
      <c r="S833" s="341"/>
      <c r="T833" s="335"/>
    </row>
    <row r="834" spans="1:20" s="339" customFormat="1">
      <c r="A834" s="340"/>
      <c r="B834" s="340"/>
      <c r="D834" s="340"/>
      <c r="E834" s="340"/>
      <c r="R834" s="341"/>
      <c r="S834" s="341"/>
      <c r="T834" s="335"/>
    </row>
    <row r="835" spans="1:20" s="339" customFormat="1">
      <c r="A835" s="340"/>
      <c r="B835" s="340"/>
      <c r="D835" s="340"/>
      <c r="E835" s="340"/>
      <c r="R835" s="341"/>
      <c r="S835" s="341"/>
      <c r="T835" s="335"/>
    </row>
    <row r="836" spans="1:20" s="339" customFormat="1">
      <c r="A836" s="340"/>
      <c r="B836" s="340"/>
      <c r="D836" s="340"/>
      <c r="E836" s="340"/>
      <c r="R836" s="341"/>
      <c r="S836" s="341"/>
      <c r="T836" s="335"/>
    </row>
    <row r="837" spans="1:20" s="339" customFormat="1">
      <c r="A837" s="340"/>
      <c r="B837" s="340"/>
      <c r="D837" s="340"/>
      <c r="E837" s="340"/>
      <c r="R837" s="341"/>
      <c r="S837" s="341"/>
      <c r="T837" s="335"/>
    </row>
    <row r="838" spans="1:20" s="339" customFormat="1">
      <c r="A838" s="340"/>
      <c r="B838" s="340"/>
      <c r="D838" s="340"/>
      <c r="E838" s="340"/>
      <c r="R838" s="341"/>
      <c r="S838" s="341"/>
      <c r="T838" s="335"/>
    </row>
    <row r="839" spans="1:20" s="339" customFormat="1">
      <c r="A839" s="340"/>
      <c r="B839" s="340"/>
      <c r="D839" s="340"/>
      <c r="E839" s="340"/>
      <c r="R839" s="341"/>
      <c r="S839" s="341"/>
      <c r="T839" s="335"/>
    </row>
    <row r="840" spans="1:20" s="339" customFormat="1">
      <c r="A840" s="340"/>
      <c r="B840" s="340"/>
      <c r="D840" s="340"/>
      <c r="E840" s="340"/>
      <c r="R840" s="341"/>
      <c r="S840" s="341"/>
      <c r="T840" s="335"/>
    </row>
    <row r="841" spans="1:20" s="339" customFormat="1">
      <c r="A841" s="340"/>
      <c r="B841" s="340"/>
      <c r="D841" s="340"/>
      <c r="E841" s="340"/>
      <c r="R841" s="341"/>
      <c r="S841" s="341"/>
      <c r="T841" s="335"/>
    </row>
    <row r="842" spans="1:20" s="339" customFormat="1">
      <c r="A842" s="340"/>
      <c r="B842" s="340"/>
      <c r="D842" s="340"/>
      <c r="E842" s="340"/>
      <c r="R842" s="341"/>
      <c r="S842" s="341"/>
      <c r="T842" s="335"/>
    </row>
    <row r="843" spans="1:20" s="339" customFormat="1">
      <c r="A843" s="340"/>
      <c r="B843" s="340"/>
      <c r="D843" s="340"/>
      <c r="E843" s="340"/>
      <c r="R843" s="341"/>
      <c r="S843" s="341"/>
      <c r="T843" s="335"/>
    </row>
    <row r="844" spans="1:20" s="339" customFormat="1">
      <c r="A844" s="340"/>
      <c r="B844" s="340"/>
      <c r="D844" s="340"/>
      <c r="E844" s="340"/>
      <c r="R844" s="341"/>
      <c r="S844" s="341"/>
      <c r="T844" s="335"/>
    </row>
    <row r="845" spans="1:20" s="339" customFormat="1">
      <c r="A845" s="340"/>
      <c r="B845" s="340"/>
      <c r="D845" s="340"/>
      <c r="E845" s="340"/>
      <c r="R845" s="341"/>
      <c r="S845" s="341"/>
      <c r="T845" s="335"/>
    </row>
    <row r="846" spans="1:20" s="339" customFormat="1">
      <c r="A846" s="340"/>
      <c r="B846" s="340"/>
      <c r="D846" s="340"/>
      <c r="E846" s="340"/>
      <c r="R846" s="341"/>
      <c r="S846" s="341"/>
      <c r="T846" s="335"/>
    </row>
    <row r="847" spans="1:20" s="339" customFormat="1">
      <c r="A847" s="340"/>
      <c r="B847" s="340"/>
      <c r="D847" s="340"/>
      <c r="E847" s="340"/>
      <c r="R847" s="341"/>
      <c r="S847" s="341"/>
      <c r="T847" s="335"/>
    </row>
    <row r="848" spans="1:20" s="339" customFormat="1">
      <c r="A848" s="340"/>
      <c r="B848" s="340"/>
      <c r="D848" s="340"/>
      <c r="E848" s="340"/>
      <c r="R848" s="341"/>
      <c r="S848" s="341"/>
      <c r="T848" s="335"/>
    </row>
    <row r="849" spans="1:20" s="339" customFormat="1">
      <c r="A849" s="340"/>
      <c r="B849" s="340"/>
      <c r="D849" s="340"/>
      <c r="E849" s="340"/>
      <c r="R849" s="341"/>
      <c r="S849" s="341"/>
      <c r="T849" s="335"/>
    </row>
    <row r="850" spans="1:20" s="339" customFormat="1">
      <c r="A850" s="340"/>
      <c r="B850" s="340"/>
      <c r="D850" s="340"/>
      <c r="E850" s="340"/>
      <c r="R850" s="341"/>
      <c r="S850" s="341"/>
      <c r="T850" s="335"/>
    </row>
    <row r="851" spans="1:20" s="339" customFormat="1">
      <c r="A851" s="340"/>
      <c r="B851" s="340"/>
      <c r="D851" s="340"/>
      <c r="E851" s="340"/>
      <c r="R851" s="341"/>
      <c r="S851" s="341"/>
      <c r="T851" s="335"/>
    </row>
    <row r="852" spans="1:20" s="339" customFormat="1">
      <c r="A852" s="340"/>
      <c r="B852" s="340"/>
      <c r="D852" s="340"/>
      <c r="E852" s="340"/>
      <c r="R852" s="341"/>
      <c r="S852" s="341"/>
      <c r="T852" s="335"/>
    </row>
    <row r="853" spans="1:20" s="339" customFormat="1">
      <c r="A853" s="340"/>
      <c r="B853" s="340"/>
      <c r="D853" s="340"/>
      <c r="E853" s="340"/>
      <c r="R853" s="341"/>
      <c r="S853" s="341"/>
      <c r="T853" s="335"/>
    </row>
    <row r="854" spans="1:20" s="339" customFormat="1">
      <c r="A854" s="340"/>
      <c r="B854" s="340"/>
      <c r="D854" s="340"/>
      <c r="E854" s="340"/>
      <c r="R854" s="341"/>
      <c r="S854" s="341"/>
      <c r="T854" s="335"/>
    </row>
    <row r="855" spans="1:20" s="339" customFormat="1">
      <c r="A855" s="340"/>
      <c r="B855" s="340"/>
      <c r="D855" s="340"/>
      <c r="E855" s="340"/>
      <c r="R855" s="341"/>
      <c r="S855" s="341"/>
      <c r="T855" s="335"/>
    </row>
    <row r="856" spans="1:20" s="339" customFormat="1">
      <c r="A856" s="340"/>
      <c r="B856" s="340"/>
      <c r="D856" s="340"/>
      <c r="E856" s="340"/>
      <c r="R856" s="341"/>
      <c r="S856" s="341"/>
      <c r="T856" s="335"/>
    </row>
    <row r="857" spans="1:20" s="339" customFormat="1">
      <c r="A857" s="340"/>
      <c r="B857" s="340"/>
      <c r="D857" s="340"/>
      <c r="E857" s="340"/>
      <c r="R857" s="341"/>
      <c r="S857" s="341"/>
      <c r="T857" s="335"/>
    </row>
    <row r="858" spans="1:20" s="339" customFormat="1">
      <c r="A858" s="340"/>
      <c r="B858" s="340"/>
      <c r="D858" s="340"/>
      <c r="E858" s="340"/>
      <c r="R858" s="341"/>
      <c r="S858" s="341"/>
      <c r="T858" s="335"/>
    </row>
    <row r="859" spans="1:20" s="339" customFormat="1">
      <c r="A859" s="340"/>
      <c r="B859" s="340"/>
      <c r="D859" s="340"/>
      <c r="E859" s="340"/>
      <c r="R859" s="341"/>
      <c r="S859" s="341"/>
      <c r="T859" s="335"/>
    </row>
    <row r="860" spans="1:20" s="339" customFormat="1">
      <c r="A860" s="340"/>
      <c r="B860" s="340"/>
      <c r="D860" s="340"/>
      <c r="E860" s="340"/>
      <c r="R860" s="341"/>
      <c r="S860" s="341"/>
      <c r="T860" s="335"/>
    </row>
    <row r="861" spans="1:20" s="339" customFormat="1">
      <c r="A861" s="340"/>
      <c r="B861" s="340"/>
      <c r="D861" s="340"/>
      <c r="E861" s="340"/>
      <c r="R861" s="341"/>
      <c r="S861" s="341"/>
      <c r="T861" s="335"/>
    </row>
    <row r="862" spans="1:20" s="339" customFormat="1">
      <c r="A862" s="340"/>
      <c r="B862" s="340"/>
      <c r="D862" s="340"/>
      <c r="E862" s="340"/>
      <c r="R862" s="341"/>
      <c r="S862" s="341"/>
      <c r="T862" s="335"/>
    </row>
    <row r="863" spans="1:20" s="339" customFormat="1">
      <c r="A863" s="340"/>
      <c r="B863" s="340"/>
      <c r="D863" s="340"/>
      <c r="E863" s="340"/>
      <c r="R863" s="341"/>
      <c r="S863" s="341"/>
      <c r="T863" s="335"/>
    </row>
    <row r="864" spans="1:20" s="339" customFormat="1">
      <c r="A864" s="340"/>
      <c r="B864" s="340"/>
      <c r="D864" s="340"/>
      <c r="E864" s="340"/>
      <c r="R864" s="341"/>
      <c r="S864" s="341"/>
      <c r="T864" s="335"/>
    </row>
    <row r="865" spans="1:20" s="339" customFormat="1">
      <c r="A865" s="340"/>
      <c r="B865" s="340"/>
      <c r="D865" s="340"/>
      <c r="E865" s="340"/>
      <c r="R865" s="341"/>
      <c r="S865" s="341"/>
      <c r="T865" s="335"/>
    </row>
    <row r="866" spans="1:20" s="339" customFormat="1">
      <c r="A866" s="340"/>
      <c r="B866" s="340"/>
      <c r="D866" s="340"/>
      <c r="E866" s="340"/>
      <c r="R866" s="341"/>
      <c r="S866" s="341"/>
      <c r="T866" s="335"/>
    </row>
    <row r="867" spans="1:20" s="339" customFormat="1">
      <c r="A867" s="340"/>
      <c r="B867" s="340"/>
      <c r="D867" s="340"/>
      <c r="E867" s="340"/>
      <c r="R867" s="341"/>
      <c r="S867" s="341"/>
      <c r="T867" s="335"/>
    </row>
    <row r="868" spans="1:20" s="339" customFormat="1">
      <c r="A868" s="340"/>
      <c r="B868" s="340"/>
      <c r="D868" s="340"/>
      <c r="E868" s="340"/>
      <c r="R868" s="341"/>
      <c r="S868" s="341"/>
      <c r="T868" s="335"/>
    </row>
    <row r="869" spans="1:20" s="339" customFormat="1">
      <c r="A869" s="340"/>
      <c r="B869" s="340"/>
      <c r="D869" s="340"/>
      <c r="E869" s="340"/>
      <c r="R869" s="341"/>
      <c r="S869" s="341"/>
      <c r="T869" s="335"/>
    </row>
    <row r="870" spans="1:20" s="339" customFormat="1">
      <c r="A870" s="340"/>
      <c r="B870" s="340"/>
      <c r="D870" s="340"/>
      <c r="E870" s="340"/>
      <c r="R870" s="341"/>
      <c r="S870" s="341"/>
      <c r="T870" s="335"/>
    </row>
    <row r="871" spans="1:20" s="339" customFormat="1">
      <c r="A871" s="340"/>
      <c r="B871" s="340"/>
      <c r="D871" s="340"/>
      <c r="E871" s="340"/>
      <c r="R871" s="341"/>
      <c r="S871" s="341"/>
      <c r="T871" s="335"/>
    </row>
    <row r="872" spans="1:20" s="339" customFormat="1">
      <c r="A872" s="340"/>
      <c r="B872" s="340"/>
      <c r="D872" s="340"/>
      <c r="E872" s="340"/>
      <c r="R872" s="341"/>
      <c r="S872" s="341"/>
      <c r="T872" s="335"/>
    </row>
    <row r="873" spans="1:20" s="339" customFormat="1">
      <c r="A873" s="340"/>
      <c r="B873" s="340"/>
      <c r="D873" s="340"/>
      <c r="E873" s="340"/>
      <c r="R873" s="341"/>
      <c r="S873" s="341"/>
      <c r="T873" s="335"/>
    </row>
    <row r="874" spans="1:20" s="339" customFormat="1">
      <c r="A874" s="340"/>
      <c r="B874" s="340"/>
      <c r="D874" s="340"/>
      <c r="E874" s="340"/>
      <c r="R874" s="341"/>
      <c r="S874" s="341"/>
      <c r="T874" s="335"/>
    </row>
    <row r="875" spans="1:20" s="339" customFormat="1">
      <c r="A875" s="340"/>
      <c r="B875" s="340"/>
      <c r="D875" s="340"/>
      <c r="E875" s="340"/>
      <c r="R875" s="341"/>
      <c r="S875" s="341"/>
      <c r="T875" s="335"/>
    </row>
    <row r="876" spans="1:20" s="339" customFormat="1">
      <c r="A876" s="340"/>
      <c r="B876" s="340"/>
      <c r="D876" s="340"/>
      <c r="E876" s="340"/>
      <c r="R876" s="341"/>
      <c r="S876" s="341"/>
      <c r="T876" s="335"/>
    </row>
    <row r="877" spans="1:20" s="339" customFormat="1">
      <c r="A877" s="340"/>
      <c r="B877" s="340"/>
      <c r="D877" s="340"/>
      <c r="E877" s="340"/>
      <c r="R877" s="341"/>
      <c r="S877" s="341"/>
      <c r="T877" s="335"/>
    </row>
    <row r="878" spans="1:20" s="339" customFormat="1">
      <c r="A878" s="340"/>
      <c r="B878" s="340"/>
      <c r="D878" s="340"/>
      <c r="E878" s="340"/>
      <c r="R878" s="341"/>
      <c r="S878" s="341"/>
      <c r="T878" s="335"/>
    </row>
    <row r="879" spans="1:20" s="339" customFormat="1">
      <c r="A879" s="340"/>
      <c r="B879" s="340"/>
      <c r="D879" s="340"/>
      <c r="E879" s="340"/>
      <c r="R879" s="341"/>
      <c r="S879" s="341"/>
      <c r="T879" s="335"/>
    </row>
    <row r="880" spans="1:20" s="339" customFormat="1">
      <c r="A880" s="340"/>
      <c r="B880" s="340"/>
      <c r="D880" s="340"/>
      <c r="E880" s="340"/>
      <c r="R880" s="341"/>
      <c r="S880" s="341"/>
      <c r="T880" s="335"/>
    </row>
    <row r="881" spans="1:20" s="339" customFormat="1">
      <c r="A881" s="340"/>
      <c r="B881" s="340"/>
      <c r="D881" s="340"/>
      <c r="E881" s="340"/>
      <c r="R881" s="341"/>
      <c r="S881" s="341"/>
      <c r="T881" s="335"/>
    </row>
    <row r="882" spans="1:20" s="339" customFormat="1">
      <c r="A882" s="340"/>
      <c r="B882" s="340"/>
      <c r="D882" s="340"/>
      <c r="E882" s="340"/>
      <c r="R882" s="341"/>
      <c r="S882" s="341"/>
      <c r="T882" s="335"/>
    </row>
    <row r="883" spans="1:20" s="339" customFormat="1">
      <c r="A883" s="340"/>
      <c r="B883" s="340"/>
      <c r="D883" s="340"/>
      <c r="E883" s="340"/>
      <c r="R883" s="341"/>
      <c r="S883" s="341"/>
      <c r="T883" s="335"/>
    </row>
    <row r="884" spans="1:20" s="339" customFormat="1">
      <c r="A884" s="340"/>
      <c r="B884" s="340"/>
      <c r="D884" s="340"/>
      <c r="E884" s="340"/>
      <c r="R884" s="341"/>
      <c r="S884" s="341"/>
      <c r="T884" s="335"/>
    </row>
    <row r="885" spans="1:20" s="339" customFormat="1">
      <c r="A885" s="340"/>
      <c r="B885" s="340"/>
      <c r="D885" s="340"/>
      <c r="E885" s="340"/>
      <c r="R885" s="341"/>
      <c r="S885" s="341"/>
      <c r="T885" s="335"/>
    </row>
    <row r="886" spans="1:20" s="339" customFormat="1">
      <c r="A886" s="340"/>
      <c r="B886" s="340"/>
      <c r="D886" s="340"/>
      <c r="E886" s="340"/>
      <c r="R886" s="341"/>
      <c r="S886" s="341"/>
      <c r="T886" s="335"/>
    </row>
    <row r="887" spans="1:20" s="339" customFormat="1">
      <c r="A887" s="340"/>
      <c r="B887" s="340"/>
      <c r="D887" s="340"/>
      <c r="E887" s="340"/>
      <c r="R887" s="341"/>
      <c r="S887" s="341"/>
      <c r="T887" s="335"/>
    </row>
    <row r="888" spans="1:20" s="339" customFormat="1">
      <c r="A888" s="340"/>
      <c r="B888" s="340"/>
      <c r="D888" s="340"/>
      <c r="E888" s="340"/>
      <c r="R888" s="341"/>
      <c r="S888" s="341"/>
      <c r="T888" s="335"/>
    </row>
    <row r="889" spans="1:20" s="339" customFormat="1">
      <c r="A889" s="340"/>
      <c r="B889" s="340"/>
      <c r="D889" s="340"/>
      <c r="E889" s="340"/>
      <c r="R889" s="341"/>
      <c r="S889" s="341"/>
      <c r="T889" s="335"/>
    </row>
    <row r="890" spans="1:20" s="339" customFormat="1">
      <c r="A890" s="340"/>
      <c r="B890" s="340"/>
      <c r="D890" s="340"/>
      <c r="E890" s="340"/>
      <c r="R890" s="341"/>
      <c r="S890" s="341"/>
      <c r="T890" s="335"/>
    </row>
    <row r="891" spans="1:20" s="339" customFormat="1">
      <c r="A891" s="340"/>
      <c r="B891" s="340"/>
      <c r="D891" s="340"/>
      <c r="E891" s="340"/>
      <c r="R891" s="341"/>
      <c r="S891" s="341"/>
      <c r="T891" s="335"/>
    </row>
    <row r="892" spans="1:20" s="339" customFormat="1">
      <c r="A892" s="340"/>
      <c r="B892" s="340"/>
      <c r="D892" s="340"/>
      <c r="E892" s="340"/>
      <c r="R892" s="341"/>
      <c r="S892" s="341"/>
      <c r="T892" s="335"/>
    </row>
    <row r="893" spans="1:20" s="339" customFormat="1">
      <c r="A893" s="340"/>
      <c r="B893" s="340"/>
      <c r="D893" s="340"/>
      <c r="E893" s="340"/>
      <c r="R893" s="341"/>
      <c r="S893" s="341"/>
      <c r="T893" s="335"/>
    </row>
    <row r="894" spans="1:20" s="339" customFormat="1">
      <c r="A894" s="340"/>
      <c r="B894" s="340"/>
      <c r="D894" s="340"/>
      <c r="E894" s="340"/>
      <c r="R894" s="341"/>
      <c r="S894" s="341"/>
      <c r="T894" s="335"/>
    </row>
    <row r="895" spans="1:20" s="339" customFormat="1">
      <c r="A895" s="340"/>
      <c r="B895" s="340"/>
      <c r="D895" s="340"/>
      <c r="E895" s="340"/>
      <c r="R895" s="341"/>
      <c r="S895" s="341"/>
      <c r="T895" s="335"/>
    </row>
    <row r="896" spans="1:20" s="339" customFormat="1">
      <c r="A896" s="340"/>
      <c r="B896" s="340"/>
      <c r="D896" s="340"/>
      <c r="E896" s="340"/>
      <c r="R896" s="341"/>
      <c r="S896" s="341"/>
      <c r="T896" s="335"/>
    </row>
    <row r="897" spans="1:20" s="339" customFormat="1">
      <c r="A897" s="340"/>
      <c r="B897" s="340"/>
      <c r="D897" s="340"/>
      <c r="E897" s="340"/>
      <c r="R897" s="341"/>
      <c r="S897" s="341"/>
      <c r="T897" s="335"/>
    </row>
    <row r="898" spans="1:20" s="339" customFormat="1">
      <c r="A898" s="340"/>
      <c r="B898" s="340"/>
      <c r="D898" s="340"/>
      <c r="E898" s="340"/>
      <c r="R898" s="341"/>
      <c r="S898" s="341"/>
      <c r="T898" s="335"/>
    </row>
    <row r="899" spans="1:20" s="339" customFormat="1">
      <c r="A899" s="340"/>
      <c r="B899" s="340"/>
      <c r="D899" s="340"/>
      <c r="E899" s="340"/>
      <c r="R899" s="341"/>
      <c r="S899" s="341"/>
      <c r="T899" s="335"/>
    </row>
    <row r="900" spans="1:20" s="339" customFormat="1">
      <c r="A900" s="340"/>
      <c r="B900" s="340"/>
      <c r="D900" s="340"/>
      <c r="E900" s="340"/>
      <c r="R900" s="341"/>
      <c r="S900" s="341"/>
      <c r="T900" s="335"/>
    </row>
    <row r="901" spans="1:20" s="339" customFormat="1">
      <c r="A901" s="340"/>
      <c r="B901" s="340"/>
      <c r="D901" s="340"/>
      <c r="E901" s="340"/>
      <c r="R901" s="341"/>
      <c r="S901" s="341"/>
      <c r="T901" s="335"/>
    </row>
    <row r="902" spans="1:20" s="339" customFormat="1">
      <c r="A902" s="340"/>
      <c r="B902" s="340"/>
      <c r="D902" s="340"/>
      <c r="E902" s="340"/>
      <c r="R902" s="341"/>
      <c r="S902" s="341"/>
      <c r="T902" s="335"/>
    </row>
    <row r="903" spans="1:20" s="339" customFormat="1">
      <c r="A903" s="340"/>
      <c r="B903" s="340"/>
      <c r="D903" s="340"/>
      <c r="E903" s="340"/>
      <c r="R903" s="341"/>
      <c r="S903" s="341"/>
      <c r="T903" s="335"/>
    </row>
    <row r="904" spans="1:20" s="339" customFormat="1">
      <c r="A904" s="340"/>
      <c r="B904" s="340"/>
      <c r="D904" s="340"/>
      <c r="E904" s="340"/>
      <c r="R904" s="341"/>
      <c r="S904" s="341"/>
      <c r="T904" s="335"/>
    </row>
    <row r="905" spans="1:20" s="339" customFormat="1">
      <c r="A905" s="340"/>
      <c r="B905" s="340"/>
      <c r="D905" s="340"/>
      <c r="E905" s="340"/>
      <c r="R905" s="341"/>
      <c r="S905" s="341"/>
      <c r="T905" s="335"/>
    </row>
    <row r="906" spans="1:20" s="339" customFormat="1">
      <c r="A906" s="340"/>
      <c r="B906" s="340"/>
      <c r="D906" s="340"/>
      <c r="E906" s="340"/>
      <c r="R906" s="341"/>
      <c r="S906" s="341"/>
      <c r="T906" s="335"/>
    </row>
    <row r="907" spans="1:20" s="339" customFormat="1">
      <c r="A907" s="340"/>
      <c r="B907" s="340"/>
      <c r="D907" s="340"/>
      <c r="E907" s="340"/>
      <c r="R907" s="341"/>
      <c r="S907" s="341"/>
      <c r="T907" s="335"/>
    </row>
    <row r="908" spans="1:20" s="339" customFormat="1">
      <c r="A908" s="340"/>
      <c r="B908" s="340"/>
      <c r="D908" s="340"/>
      <c r="E908" s="340"/>
      <c r="R908" s="341"/>
      <c r="S908" s="341"/>
      <c r="T908" s="335"/>
    </row>
    <row r="909" spans="1:20" s="339" customFormat="1">
      <c r="A909" s="340"/>
      <c r="B909" s="340"/>
      <c r="D909" s="340"/>
      <c r="E909" s="340"/>
      <c r="R909" s="341"/>
      <c r="S909" s="341"/>
      <c r="T909" s="335"/>
    </row>
    <row r="910" spans="1:20" s="339" customFormat="1">
      <c r="A910" s="340"/>
      <c r="B910" s="340"/>
      <c r="D910" s="340"/>
      <c r="E910" s="340"/>
      <c r="R910" s="341"/>
      <c r="S910" s="341"/>
      <c r="T910" s="335"/>
    </row>
    <row r="911" spans="1:20" s="339" customFormat="1">
      <c r="A911" s="340"/>
      <c r="B911" s="340"/>
      <c r="D911" s="340"/>
      <c r="E911" s="340"/>
      <c r="R911" s="341"/>
      <c r="S911" s="341"/>
      <c r="T911" s="335"/>
    </row>
    <row r="912" spans="1:20" s="339" customFormat="1">
      <c r="A912" s="340"/>
      <c r="B912" s="340"/>
      <c r="D912" s="340"/>
      <c r="E912" s="340"/>
      <c r="R912" s="341"/>
      <c r="S912" s="341"/>
      <c r="T912" s="335"/>
    </row>
    <row r="913" spans="1:20" s="339" customFormat="1">
      <c r="A913" s="340"/>
      <c r="B913" s="340"/>
      <c r="D913" s="340"/>
      <c r="E913" s="340"/>
      <c r="R913" s="341"/>
      <c r="S913" s="341"/>
      <c r="T913" s="335"/>
    </row>
    <row r="914" spans="1:20" s="339" customFormat="1">
      <c r="A914" s="340"/>
      <c r="B914" s="340"/>
      <c r="D914" s="340"/>
      <c r="E914" s="340"/>
      <c r="R914" s="341"/>
      <c r="S914" s="341"/>
      <c r="T914" s="335"/>
    </row>
    <row r="915" spans="1:20" s="339" customFormat="1">
      <c r="A915" s="340"/>
      <c r="B915" s="340"/>
      <c r="D915" s="340"/>
      <c r="E915" s="340"/>
      <c r="R915" s="341"/>
      <c r="S915" s="341"/>
      <c r="T915" s="335"/>
    </row>
    <row r="916" spans="1:20" s="339" customFormat="1">
      <c r="A916" s="340"/>
      <c r="B916" s="340"/>
      <c r="D916" s="340"/>
      <c r="E916" s="340"/>
      <c r="R916" s="341"/>
      <c r="S916" s="341"/>
      <c r="T916" s="335"/>
    </row>
    <row r="917" spans="1:20" s="339" customFormat="1">
      <c r="A917" s="340"/>
      <c r="B917" s="340"/>
      <c r="D917" s="340"/>
      <c r="E917" s="340"/>
      <c r="R917" s="341"/>
      <c r="S917" s="341"/>
      <c r="T917" s="335"/>
    </row>
    <row r="918" spans="1:20" s="339" customFormat="1">
      <c r="A918" s="340"/>
      <c r="B918" s="340"/>
      <c r="D918" s="340"/>
      <c r="E918" s="340"/>
      <c r="R918" s="341"/>
      <c r="S918" s="341"/>
      <c r="T918" s="335"/>
    </row>
    <row r="919" spans="1:20" s="339" customFormat="1">
      <c r="A919" s="340"/>
      <c r="B919" s="340"/>
      <c r="D919" s="340"/>
      <c r="E919" s="340"/>
      <c r="R919" s="341"/>
      <c r="S919" s="341"/>
      <c r="T919" s="335"/>
    </row>
    <row r="920" spans="1:20" s="339" customFormat="1">
      <c r="A920" s="340"/>
      <c r="B920" s="340"/>
      <c r="D920" s="340"/>
      <c r="E920" s="340"/>
      <c r="R920" s="341"/>
      <c r="S920" s="341"/>
      <c r="T920" s="335"/>
    </row>
    <row r="921" spans="1:20" s="339" customFormat="1">
      <c r="A921" s="340"/>
      <c r="B921" s="340"/>
      <c r="D921" s="340"/>
      <c r="E921" s="340"/>
      <c r="R921" s="341"/>
      <c r="S921" s="341"/>
      <c r="T921" s="335"/>
    </row>
    <row r="922" spans="1:20" s="339" customFormat="1">
      <c r="A922" s="340"/>
      <c r="B922" s="340"/>
      <c r="D922" s="340"/>
      <c r="E922" s="340"/>
      <c r="R922" s="341"/>
      <c r="S922" s="341"/>
      <c r="T922" s="335"/>
    </row>
    <row r="923" spans="1:20" s="339" customFormat="1">
      <c r="A923" s="340"/>
      <c r="B923" s="340"/>
      <c r="D923" s="340"/>
      <c r="E923" s="340"/>
      <c r="R923" s="341"/>
      <c r="S923" s="341"/>
      <c r="T923" s="335"/>
    </row>
    <row r="924" spans="1:20" s="339" customFormat="1">
      <c r="A924" s="340"/>
      <c r="B924" s="340"/>
      <c r="D924" s="340"/>
      <c r="E924" s="340"/>
      <c r="R924" s="341"/>
      <c r="S924" s="341"/>
      <c r="T924" s="335"/>
    </row>
    <row r="925" spans="1:20" s="339" customFormat="1">
      <c r="A925" s="340"/>
      <c r="B925" s="340"/>
      <c r="D925" s="340"/>
      <c r="E925" s="340"/>
      <c r="R925" s="341"/>
      <c r="S925" s="341"/>
      <c r="T925" s="335"/>
    </row>
    <row r="926" spans="1:20" s="339" customFormat="1">
      <c r="A926" s="340"/>
      <c r="B926" s="340"/>
      <c r="D926" s="340"/>
      <c r="E926" s="340"/>
      <c r="R926" s="341"/>
      <c r="S926" s="341"/>
      <c r="T926" s="335"/>
    </row>
    <row r="927" spans="1:20" s="339" customFormat="1">
      <c r="A927" s="340"/>
      <c r="B927" s="340"/>
      <c r="D927" s="340"/>
      <c r="E927" s="340"/>
      <c r="R927" s="341"/>
      <c r="S927" s="341"/>
      <c r="T927" s="335"/>
    </row>
    <row r="928" spans="1:20" s="339" customFormat="1">
      <c r="A928" s="340"/>
      <c r="B928" s="340"/>
      <c r="D928" s="340"/>
      <c r="E928" s="340"/>
      <c r="R928" s="341"/>
      <c r="S928" s="341"/>
      <c r="T928" s="335"/>
    </row>
    <row r="929" spans="1:20" s="339" customFormat="1">
      <c r="A929" s="340"/>
      <c r="B929" s="340"/>
      <c r="D929" s="340"/>
      <c r="E929" s="340"/>
      <c r="R929" s="341"/>
      <c r="S929" s="341"/>
      <c r="T929" s="335"/>
    </row>
    <row r="930" spans="1:20" s="339" customFormat="1">
      <c r="A930" s="340"/>
      <c r="B930" s="340"/>
      <c r="D930" s="340"/>
      <c r="E930" s="340"/>
      <c r="R930" s="341"/>
      <c r="S930" s="341"/>
      <c r="T930" s="335"/>
    </row>
    <row r="931" spans="1:20" s="339" customFormat="1">
      <c r="A931" s="340"/>
      <c r="B931" s="340"/>
      <c r="D931" s="340"/>
      <c r="E931" s="340"/>
      <c r="R931" s="341"/>
      <c r="S931" s="341"/>
      <c r="T931" s="335"/>
    </row>
    <row r="932" spans="1:20" s="339" customFormat="1">
      <c r="A932" s="340"/>
      <c r="B932" s="340"/>
      <c r="D932" s="340"/>
      <c r="E932" s="340"/>
      <c r="R932" s="341"/>
      <c r="S932" s="341"/>
      <c r="T932" s="335"/>
    </row>
    <row r="933" spans="1:20" s="339" customFormat="1">
      <c r="A933" s="340"/>
      <c r="B933" s="340"/>
      <c r="D933" s="340"/>
      <c r="E933" s="340"/>
      <c r="R933" s="341"/>
      <c r="S933" s="341"/>
      <c r="T933" s="335"/>
    </row>
    <row r="934" spans="1:20" s="339" customFormat="1">
      <c r="A934" s="340"/>
      <c r="B934" s="340"/>
      <c r="D934" s="340"/>
      <c r="E934" s="340"/>
      <c r="R934" s="341"/>
      <c r="S934" s="341"/>
      <c r="T934" s="335"/>
    </row>
    <row r="935" spans="1:20" s="339" customFormat="1">
      <c r="A935" s="340"/>
      <c r="B935" s="340"/>
      <c r="D935" s="340"/>
      <c r="E935" s="340"/>
      <c r="R935" s="341"/>
      <c r="S935" s="341"/>
      <c r="T935" s="335"/>
    </row>
    <row r="936" spans="1:20" s="339" customFormat="1">
      <c r="A936" s="340"/>
      <c r="B936" s="340"/>
      <c r="D936" s="340"/>
      <c r="E936" s="340"/>
      <c r="R936" s="341"/>
      <c r="S936" s="341"/>
      <c r="T936" s="335"/>
    </row>
    <row r="937" spans="1:20" s="339" customFormat="1">
      <c r="A937" s="340"/>
      <c r="B937" s="340"/>
      <c r="D937" s="340"/>
      <c r="E937" s="340"/>
      <c r="R937" s="341"/>
      <c r="S937" s="341"/>
      <c r="T937" s="335"/>
    </row>
    <row r="938" spans="1:20" s="339" customFormat="1">
      <c r="A938" s="340"/>
      <c r="B938" s="340"/>
      <c r="D938" s="340"/>
      <c r="E938" s="340"/>
      <c r="R938" s="341"/>
      <c r="S938" s="341"/>
      <c r="T938" s="335"/>
    </row>
    <row r="939" spans="1:20" s="339" customFormat="1">
      <c r="A939" s="340"/>
      <c r="B939" s="340"/>
      <c r="D939" s="340"/>
      <c r="E939" s="340"/>
      <c r="R939" s="341"/>
      <c r="S939" s="341"/>
      <c r="T939" s="335"/>
    </row>
    <row r="940" spans="1:20" s="339" customFormat="1">
      <c r="A940" s="340"/>
      <c r="B940" s="340"/>
      <c r="D940" s="340"/>
      <c r="E940" s="340"/>
      <c r="R940" s="341"/>
      <c r="S940" s="341"/>
      <c r="T940" s="335"/>
    </row>
    <row r="941" spans="1:20" s="339" customFormat="1">
      <c r="A941" s="340"/>
      <c r="B941" s="340"/>
      <c r="D941" s="340"/>
      <c r="E941" s="340"/>
      <c r="R941" s="341"/>
      <c r="S941" s="341"/>
      <c r="T941" s="335"/>
    </row>
    <row r="942" spans="1:20" s="339" customFormat="1">
      <c r="A942" s="340"/>
      <c r="B942" s="340"/>
      <c r="D942" s="340"/>
      <c r="E942" s="340"/>
      <c r="R942" s="341"/>
      <c r="S942" s="341"/>
      <c r="T942" s="335"/>
    </row>
    <row r="943" spans="1:20" s="339" customFormat="1">
      <c r="A943" s="340"/>
      <c r="B943" s="340"/>
      <c r="D943" s="340"/>
      <c r="E943" s="340"/>
      <c r="R943" s="341"/>
      <c r="S943" s="341"/>
      <c r="T943" s="335"/>
    </row>
    <row r="944" spans="1:20" s="339" customFormat="1">
      <c r="A944" s="340"/>
      <c r="B944" s="340"/>
      <c r="D944" s="340"/>
      <c r="E944" s="340"/>
      <c r="R944" s="341"/>
      <c r="S944" s="341"/>
      <c r="T944" s="335"/>
    </row>
    <row r="945" spans="1:20" s="339" customFormat="1">
      <c r="A945" s="340"/>
      <c r="B945" s="340"/>
      <c r="D945" s="340"/>
      <c r="E945" s="340"/>
      <c r="R945" s="341"/>
      <c r="S945" s="341"/>
      <c r="T945" s="335"/>
    </row>
    <row r="946" spans="1:20" s="339" customFormat="1">
      <c r="A946" s="340"/>
      <c r="B946" s="340"/>
      <c r="D946" s="340"/>
      <c r="E946" s="340"/>
      <c r="R946" s="341"/>
      <c r="S946" s="341"/>
      <c r="T946" s="335"/>
    </row>
    <row r="947" spans="1:20" s="339" customFormat="1">
      <c r="A947" s="340"/>
      <c r="B947" s="340"/>
      <c r="D947" s="340"/>
      <c r="E947" s="340"/>
      <c r="R947" s="341"/>
      <c r="S947" s="341"/>
      <c r="T947" s="335"/>
    </row>
    <row r="948" spans="1:20" s="339" customFormat="1">
      <c r="A948" s="340"/>
      <c r="B948" s="340"/>
      <c r="D948" s="340"/>
      <c r="E948" s="340"/>
      <c r="R948" s="341"/>
      <c r="S948" s="341"/>
      <c r="T948" s="335"/>
    </row>
    <row r="949" spans="1:20" s="339" customFormat="1">
      <c r="A949" s="340"/>
      <c r="B949" s="340"/>
      <c r="D949" s="340"/>
      <c r="E949" s="340"/>
      <c r="R949" s="341"/>
      <c r="S949" s="341"/>
      <c r="T949" s="335"/>
    </row>
    <row r="950" spans="1:20" s="339" customFormat="1">
      <c r="A950" s="340"/>
      <c r="B950" s="340"/>
      <c r="D950" s="340"/>
      <c r="E950" s="340"/>
      <c r="R950" s="341"/>
      <c r="S950" s="341"/>
      <c r="T950" s="335"/>
    </row>
    <row r="951" spans="1:20" s="339" customFormat="1">
      <c r="A951" s="340"/>
      <c r="B951" s="340"/>
      <c r="D951" s="340"/>
      <c r="E951" s="340"/>
      <c r="R951" s="341"/>
      <c r="S951" s="341"/>
      <c r="T951" s="335"/>
    </row>
    <row r="952" spans="1:20" s="339" customFormat="1">
      <c r="A952" s="340"/>
      <c r="B952" s="340"/>
      <c r="D952" s="340"/>
      <c r="E952" s="340"/>
      <c r="R952" s="341"/>
      <c r="S952" s="341"/>
      <c r="T952" s="335"/>
    </row>
    <row r="953" spans="1:20" s="339" customFormat="1">
      <c r="A953" s="340"/>
      <c r="B953" s="340"/>
      <c r="D953" s="340"/>
      <c r="E953" s="340"/>
      <c r="R953" s="341"/>
      <c r="S953" s="341"/>
      <c r="T953" s="335"/>
    </row>
    <row r="954" spans="1:20" s="339" customFormat="1">
      <c r="A954" s="340"/>
      <c r="B954" s="340"/>
      <c r="D954" s="340"/>
      <c r="E954" s="340"/>
      <c r="R954" s="341"/>
      <c r="S954" s="341"/>
      <c r="T954" s="335"/>
    </row>
    <row r="955" spans="1:20" s="339" customFormat="1">
      <c r="A955" s="340"/>
      <c r="B955" s="340"/>
      <c r="D955" s="340"/>
      <c r="E955" s="340"/>
      <c r="R955" s="341"/>
      <c r="S955" s="341"/>
      <c r="T955" s="335"/>
    </row>
    <row r="956" spans="1:20" s="339" customFormat="1">
      <c r="A956" s="340"/>
      <c r="B956" s="340"/>
      <c r="D956" s="340"/>
      <c r="E956" s="340"/>
      <c r="R956" s="341"/>
      <c r="S956" s="341"/>
      <c r="T956" s="335"/>
    </row>
    <row r="957" spans="1:20" s="339" customFormat="1">
      <c r="A957" s="340"/>
      <c r="B957" s="340"/>
      <c r="D957" s="340"/>
      <c r="E957" s="340"/>
      <c r="R957" s="341"/>
      <c r="S957" s="341"/>
      <c r="T957" s="335"/>
    </row>
    <row r="958" spans="1:20" s="339" customFormat="1">
      <c r="A958" s="340"/>
      <c r="B958" s="340"/>
      <c r="D958" s="340"/>
      <c r="E958" s="340"/>
      <c r="R958" s="341"/>
      <c r="S958" s="341"/>
      <c r="T958" s="335"/>
    </row>
    <row r="959" spans="1:20" s="339" customFormat="1">
      <c r="A959" s="340"/>
      <c r="B959" s="340"/>
      <c r="D959" s="340"/>
      <c r="E959" s="340"/>
      <c r="R959" s="341"/>
      <c r="S959" s="341"/>
      <c r="T959" s="335"/>
    </row>
    <row r="960" spans="1:20" s="339" customFormat="1">
      <c r="A960" s="340"/>
      <c r="B960" s="340"/>
      <c r="D960" s="340"/>
      <c r="E960" s="340"/>
      <c r="R960" s="341"/>
      <c r="S960" s="341"/>
      <c r="T960" s="335"/>
    </row>
    <row r="961" spans="1:20" s="339" customFormat="1">
      <c r="A961" s="340"/>
      <c r="B961" s="340"/>
      <c r="D961" s="340"/>
      <c r="E961" s="340"/>
      <c r="R961" s="341"/>
      <c r="S961" s="341"/>
      <c r="T961" s="335"/>
    </row>
    <row r="962" spans="1:20" s="339" customFormat="1">
      <c r="A962" s="340"/>
      <c r="B962" s="340"/>
      <c r="D962" s="340"/>
      <c r="E962" s="340"/>
      <c r="R962" s="341"/>
      <c r="S962" s="341"/>
      <c r="T962" s="335"/>
    </row>
    <row r="963" spans="1:20" s="339" customFormat="1">
      <c r="A963" s="340"/>
      <c r="B963" s="340"/>
      <c r="D963" s="340"/>
      <c r="E963" s="340"/>
      <c r="R963" s="341"/>
      <c r="S963" s="341"/>
      <c r="T963" s="335"/>
    </row>
    <row r="964" spans="1:20" s="339" customFormat="1">
      <c r="A964" s="340"/>
      <c r="B964" s="340"/>
      <c r="D964" s="340"/>
      <c r="E964" s="340"/>
      <c r="R964" s="341"/>
      <c r="S964" s="341"/>
      <c r="T964" s="335"/>
    </row>
    <row r="965" spans="1:20" s="339" customFormat="1">
      <c r="A965" s="340"/>
      <c r="B965" s="340"/>
      <c r="D965" s="340"/>
      <c r="E965" s="340"/>
      <c r="R965" s="341"/>
      <c r="S965" s="341"/>
      <c r="T965" s="335"/>
    </row>
    <row r="966" spans="1:20" s="339" customFormat="1">
      <c r="A966" s="340"/>
      <c r="B966" s="340"/>
      <c r="D966" s="340"/>
      <c r="E966" s="340"/>
      <c r="R966" s="341"/>
      <c r="S966" s="341"/>
      <c r="T966" s="335"/>
    </row>
    <row r="967" spans="1:20" s="339" customFormat="1">
      <c r="A967" s="340"/>
      <c r="B967" s="340"/>
      <c r="D967" s="340"/>
      <c r="E967" s="340"/>
      <c r="R967" s="341"/>
      <c r="S967" s="341"/>
      <c r="T967" s="335"/>
    </row>
    <row r="968" spans="1:20" s="339" customFormat="1">
      <c r="A968" s="340"/>
      <c r="B968" s="340"/>
      <c r="D968" s="340"/>
      <c r="E968" s="340"/>
      <c r="R968" s="341"/>
      <c r="S968" s="341"/>
      <c r="T968" s="335"/>
    </row>
    <row r="969" spans="1:20" s="339" customFormat="1">
      <c r="A969" s="340"/>
      <c r="B969" s="340"/>
      <c r="D969" s="340"/>
      <c r="E969" s="340"/>
      <c r="R969" s="341"/>
      <c r="S969" s="341"/>
      <c r="T969" s="335"/>
    </row>
    <row r="970" spans="1:20" s="339" customFormat="1">
      <c r="A970" s="340"/>
      <c r="B970" s="340"/>
      <c r="D970" s="340"/>
      <c r="E970" s="340"/>
      <c r="R970" s="341"/>
      <c r="S970" s="341"/>
      <c r="T970" s="335"/>
    </row>
    <row r="971" spans="1:20" s="339" customFormat="1">
      <c r="A971" s="340"/>
      <c r="B971" s="340"/>
      <c r="D971" s="340"/>
      <c r="E971" s="340"/>
      <c r="R971" s="341"/>
      <c r="S971" s="341"/>
      <c r="T971" s="335"/>
    </row>
    <row r="972" spans="1:20" s="339" customFormat="1">
      <c r="A972" s="340"/>
      <c r="B972" s="340"/>
      <c r="D972" s="340"/>
      <c r="E972" s="340"/>
      <c r="R972" s="341"/>
      <c r="S972" s="341"/>
      <c r="T972" s="335"/>
    </row>
    <row r="973" spans="1:20" s="339" customFormat="1">
      <c r="A973" s="340"/>
      <c r="B973" s="340"/>
      <c r="D973" s="340"/>
      <c r="E973" s="340"/>
      <c r="R973" s="341"/>
      <c r="S973" s="341"/>
      <c r="T973" s="335"/>
    </row>
    <row r="974" spans="1:20" s="339" customFormat="1">
      <c r="A974" s="340"/>
      <c r="B974" s="340"/>
      <c r="D974" s="340"/>
      <c r="E974" s="340"/>
      <c r="R974" s="341"/>
      <c r="S974" s="341"/>
      <c r="T974" s="335"/>
    </row>
    <row r="975" spans="1:20" s="339" customFormat="1">
      <c r="A975" s="340"/>
      <c r="B975" s="340"/>
      <c r="D975" s="340"/>
      <c r="E975" s="340"/>
      <c r="R975" s="341"/>
      <c r="S975" s="341"/>
      <c r="T975" s="335"/>
    </row>
    <row r="976" spans="1:20" s="339" customFormat="1">
      <c r="A976" s="340"/>
      <c r="B976" s="340"/>
      <c r="D976" s="340"/>
      <c r="E976" s="340"/>
      <c r="R976" s="341"/>
      <c r="S976" s="341"/>
      <c r="T976" s="335"/>
    </row>
    <row r="977" spans="1:20" s="339" customFormat="1">
      <c r="A977" s="340"/>
      <c r="B977" s="340"/>
      <c r="D977" s="340"/>
      <c r="E977" s="340"/>
      <c r="R977" s="341"/>
      <c r="S977" s="341"/>
      <c r="T977" s="335"/>
    </row>
    <row r="978" spans="1:20" s="339" customFormat="1">
      <c r="A978" s="340"/>
      <c r="B978" s="340"/>
      <c r="D978" s="340"/>
      <c r="E978" s="340"/>
      <c r="R978" s="341"/>
      <c r="S978" s="341"/>
      <c r="T978" s="335"/>
    </row>
    <row r="979" spans="1:20" s="339" customFormat="1">
      <c r="A979" s="340"/>
      <c r="B979" s="340"/>
      <c r="D979" s="340"/>
      <c r="E979" s="340"/>
      <c r="R979" s="341"/>
      <c r="S979" s="341"/>
      <c r="T979" s="335"/>
    </row>
    <row r="980" spans="1:20" s="339" customFormat="1">
      <c r="A980" s="340"/>
      <c r="B980" s="340"/>
      <c r="D980" s="340"/>
      <c r="E980" s="340"/>
      <c r="R980" s="341"/>
      <c r="S980" s="341"/>
      <c r="T980" s="335"/>
    </row>
    <row r="981" spans="1:20" s="339" customFormat="1">
      <c r="A981" s="340"/>
      <c r="B981" s="340"/>
      <c r="D981" s="340"/>
      <c r="E981" s="340"/>
      <c r="R981" s="341"/>
      <c r="S981" s="341"/>
      <c r="T981" s="335"/>
    </row>
    <row r="982" spans="1:20" s="339" customFormat="1">
      <c r="A982" s="340"/>
      <c r="B982" s="340"/>
      <c r="D982" s="340"/>
      <c r="E982" s="340"/>
      <c r="R982" s="341"/>
      <c r="S982" s="341"/>
      <c r="T982" s="335"/>
    </row>
    <row r="983" spans="1:20" s="339" customFormat="1">
      <c r="A983" s="340"/>
      <c r="B983" s="340"/>
      <c r="D983" s="340"/>
      <c r="E983" s="340"/>
      <c r="R983" s="341"/>
      <c r="S983" s="341"/>
      <c r="T983" s="335"/>
    </row>
    <row r="984" spans="1:20" s="339" customFormat="1">
      <c r="A984" s="340"/>
      <c r="B984" s="340"/>
      <c r="D984" s="340"/>
      <c r="E984" s="340"/>
      <c r="R984" s="341"/>
      <c r="S984" s="341"/>
      <c r="T984" s="335"/>
    </row>
    <row r="985" spans="1:20" s="339" customFormat="1">
      <c r="A985" s="340"/>
      <c r="B985" s="340"/>
      <c r="D985" s="340"/>
      <c r="E985" s="340"/>
      <c r="R985" s="341"/>
      <c r="S985" s="341"/>
      <c r="T985" s="335"/>
    </row>
    <row r="986" spans="1:20" s="339" customFormat="1">
      <c r="A986" s="340"/>
      <c r="B986" s="340"/>
      <c r="D986" s="340"/>
      <c r="E986" s="340"/>
      <c r="R986" s="341"/>
      <c r="S986" s="341"/>
      <c r="T986" s="335"/>
    </row>
    <row r="987" spans="1:20" s="339" customFormat="1">
      <c r="A987" s="340"/>
      <c r="B987" s="340"/>
      <c r="D987" s="340"/>
      <c r="E987" s="340"/>
      <c r="R987" s="341"/>
      <c r="S987" s="341"/>
      <c r="T987" s="335"/>
    </row>
    <row r="988" spans="1:20" s="339" customFormat="1">
      <c r="A988" s="340"/>
      <c r="B988" s="340"/>
      <c r="D988" s="340"/>
      <c r="E988" s="340"/>
      <c r="R988" s="341"/>
      <c r="S988" s="341"/>
      <c r="T988" s="335"/>
    </row>
    <row r="989" spans="1:20" s="339" customFormat="1">
      <c r="A989" s="340"/>
      <c r="B989" s="340"/>
      <c r="D989" s="340"/>
      <c r="E989" s="340"/>
      <c r="R989" s="341"/>
      <c r="S989" s="341"/>
      <c r="T989" s="335"/>
    </row>
    <row r="990" spans="1:20" s="339" customFormat="1">
      <c r="A990" s="340"/>
      <c r="B990" s="340"/>
      <c r="D990" s="340"/>
      <c r="E990" s="340"/>
      <c r="R990" s="341"/>
      <c r="S990" s="341"/>
      <c r="T990" s="335"/>
    </row>
    <row r="991" spans="1:20" s="339" customFormat="1">
      <c r="A991" s="340"/>
      <c r="B991" s="340"/>
      <c r="D991" s="340"/>
      <c r="E991" s="340"/>
      <c r="R991" s="341"/>
      <c r="S991" s="341"/>
      <c r="T991" s="335"/>
    </row>
    <row r="992" spans="1:20" s="339" customFormat="1">
      <c r="A992" s="340"/>
      <c r="B992" s="340"/>
      <c r="D992" s="340"/>
      <c r="E992" s="340"/>
      <c r="R992" s="341"/>
      <c r="S992" s="341"/>
      <c r="T992" s="335"/>
    </row>
    <row r="993" spans="1:20" s="339" customFormat="1">
      <c r="A993" s="340"/>
      <c r="B993" s="340"/>
      <c r="D993" s="340"/>
      <c r="E993" s="340"/>
      <c r="R993" s="341"/>
      <c r="S993" s="341"/>
      <c r="T993" s="335"/>
    </row>
    <row r="994" spans="1:20" s="339" customFormat="1">
      <c r="A994" s="340"/>
      <c r="B994" s="340"/>
      <c r="D994" s="340"/>
      <c r="E994" s="340"/>
      <c r="R994" s="341"/>
      <c r="S994" s="341"/>
      <c r="T994" s="335"/>
    </row>
    <row r="995" spans="1:20" s="339" customFormat="1">
      <c r="A995" s="340"/>
      <c r="B995" s="340"/>
      <c r="D995" s="340"/>
      <c r="E995" s="340"/>
      <c r="R995" s="341"/>
      <c r="S995" s="341"/>
      <c r="T995" s="335"/>
    </row>
    <row r="996" spans="1:20" s="339" customFormat="1">
      <c r="A996" s="340"/>
      <c r="B996" s="340"/>
      <c r="D996" s="340"/>
      <c r="E996" s="340"/>
      <c r="R996" s="341"/>
      <c r="S996" s="341"/>
      <c r="T996" s="335"/>
    </row>
    <row r="997" spans="1:20" s="339" customFormat="1">
      <c r="A997" s="340"/>
      <c r="B997" s="340"/>
      <c r="D997" s="340"/>
      <c r="E997" s="340"/>
      <c r="R997" s="341"/>
      <c r="S997" s="341"/>
      <c r="T997" s="335"/>
    </row>
    <row r="998" spans="1:20" s="339" customFormat="1">
      <c r="A998" s="340"/>
      <c r="B998" s="340"/>
      <c r="D998" s="340"/>
      <c r="E998" s="340"/>
      <c r="R998" s="341"/>
      <c r="S998" s="341"/>
      <c r="T998" s="335"/>
    </row>
    <row r="999" spans="1:20" s="339" customFormat="1">
      <c r="A999" s="340"/>
      <c r="B999" s="340"/>
      <c r="D999" s="340"/>
      <c r="E999" s="340"/>
      <c r="R999" s="341"/>
      <c r="S999" s="341"/>
      <c r="T999" s="335"/>
    </row>
    <row r="1000" spans="1:20" s="339" customFormat="1">
      <c r="A1000" s="340"/>
      <c r="B1000" s="340"/>
      <c r="D1000" s="340"/>
      <c r="E1000" s="340"/>
      <c r="R1000" s="341"/>
      <c r="S1000" s="341"/>
      <c r="T1000" s="335"/>
    </row>
    <row r="1001" spans="1:20" s="339" customFormat="1">
      <c r="A1001" s="340"/>
      <c r="B1001" s="340"/>
      <c r="D1001" s="340"/>
      <c r="E1001" s="340"/>
      <c r="R1001" s="341"/>
      <c r="S1001" s="341"/>
      <c r="T1001" s="335"/>
    </row>
    <row r="1002" spans="1:20" s="339" customFormat="1">
      <c r="A1002" s="340"/>
      <c r="B1002" s="340"/>
      <c r="D1002" s="340"/>
      <c r="E1002" s="340"/>
      <c r="R1002" s="341"/>
      <c r="S1002" s="341"/>
      <c r="T1002" s="335"/>
    </row>
    <row r="1003" spans="1:20" s="339" customFormat="1">
      <c r="A1003" s="340"/>
      <c r="B1003" s="340"/>
      <c r="D1003" s="340"/>
      <c r="E1003" s="340"/>
      <c r="R1003" s="341"/>
      <c r="S1003" s="341"/>
      <c r="T1003" s="335"/>
    </row>
    <row r="1004" spans="1:20" s="339" customFormat="1">
      <c r="A1004" s="340"/>
      <c r="B1004" s="340"/>
      <c r="D1004" s="340"/>
      <c r="E1004" s="340"/>
      <c r="R1004" s="341"/>
      <c r="S1004" s="341"/>
      <c r="T1004" s="335"/>
    </row>
    <row r="1005" spans="1:20" s="339" customFormat="1">
      <c r="A1005" s="340"/>
      <c r="B1005" s="340"/>
      <c r="D1005" s="340"/>
      <c r="E1005" s="340"/>
      <c r="R1005" s="341"/>
      <c r="S1005" s="341"/>
      <c r="T1005" s="335"/>
    </row>
    <row r="1006" spans="1:20" s="339" customFormat="1">
      <c r="A1006" s="340"/>
      <c r="B1006" s="340"/>
      <c r="D1006" s="340"/>
      <c r="E1006" s="340"/>
      <c r="R1006" s="341"/>
      <c r="S1006" s="341"/>
      <c r="T1006" s="335"/>
    </row>
    <row r="1007" spans="1:20" s="339" customFormat="1">
      <c r="A1007" s="340"/>
      <c r="B1007" s="340"/>
      <c r="D1007" s="340"/>
      <c r="E1007" s="340"/>
      <c r="R1007" s="341"/>
      <c r="S1007" s="341"/>
      <c r="T1007" s="335"/>
    </row>
    <row r="1008" spans="1:20" s="339" customFormat="1">
      <c r="A1008" s="340"/>
      <c r="B1008" s="340"/>
      <c r="D1008" s="340"/>
      <c r="E1008" s="340"/>
      <c r="R1008" s="341"/>
      <c r="S1008" s="341"/>
      <c r="T1008" s="335"/>
    </row>
    <row r="1009" spans="1:20" s="339" customFormat="1">
      <c r="A1009" s="340"/>
      <c r="B1009" s="340"/>
      <c r="D1009" s="340"/>
      <c r="E1009" s="340"/>
      <c r="R1009" s="341"/>
      <c r="S1009" s="341"/>
      <c r="T1009" s="335"/>
    </row>
    <row r="1010" spans="1:20" s="339" customFormat="1">
      <c r="A1010" s="340"/>
      <c r="B1010" s="340"/>
      <c r="D1010" s="340"/>
      <c r="E1010" s="340"/>
      <c r="R1010" s="341"/>
      <c r="S1010" s="341"/>
      <c r="T1010" s="335"/>
    </row>
    <row r="1011" spans="1:20" s="339" customFormat="1">
      <c r="A1011" s="340"/>
      <c r="B1011" s="340"/>
      <c r="D1011" s="340"/>
      <c r="E1011" s="340"/>
      <c r="R1011" s="341"/>
      <c r="S1011" s="341"/>
      <c r="T1011" s="335"/>
    </row>
    <row r="1012" spans="1:20" s="339" customFormat="1">
      <c r="A1012" s="340"/>
      <c r="B1012" s="340"/>
      <c r="D1012" s="340"/>
      <c r="E1012" s="340"/>
      <c r="R1012" s="341"/>
      <c r="S1012" s="341"/>
      <c r="T1012" s="335"/>
    </row>
  </sheetData>
  <sheetProtection formatRows="0" sort="0" autoFilter="0"/>
  <mergeCells count="11">
    <mergeCell ref="B7:C7"/>
    <mergeCell ref="B8:C8"/>
    <mergeCell ref="B9:C9"/>
    <mergeCell ref="A12:B12"/>
    <mergeCell ref="A19:B19"/>
    <mergeCell ref="B6:C6"/>
    <mergeCell ref="A1:C1"/>
    <mergeCell ref="B2:C2"/>
    <mergeCell ref="B3:C3"/>
    <mergeCell ref="B4:C4"/>
    <mergeCell ref="B5:C5"/>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H66"/>
  <sheetViews>
    <sheetView zoomScale="90" zoomScaleNormal="90" workbookViewId="0">
      <selection activeCell="B3" sqref="B3:E3"/>
    </sheetView>
  </sheetViews>
  <sheetFormatPr defaultColWidth="9.140625" defaultRowHeight="12.75"/>
  <cols>
    <col min="1" max="1" width="59.42578125" style="2523" customWidth="1"/>
    <col min="2" max="8" width="16.5703125" style="2523" customWidth="1"/>
    <col min="9" max="9" width="3.28515625" style="265" customWidth="1"/>
    <col min="10" max="16384" width="9.140625" style="265"/>
  </cols>
  <sheetData>
    <row r="1" spans="1:8">
      <c r="A1" s="3350" t="s">
        <v>29</v>
      </c>
      <c r="B1" s="3350"/>
      <c r="C1" s="3350"/>
      <c r="D1" s="3350"/>
      <c r="E1" s="3350"/>
      <c r="F1" s="2522"/>
    </row>
    <row r="2" spans="1:8">
      <c r="A2" s="2524" t="s">
        <v>30</v>
      </c>
      <c r="B2" s="3349" t="s">
        <v>3773</v>
      </c>
      <c r="C2" s="3349"/>
      <c r="D2" s="3349"/>
      <c r="E2" s="3349"/>
      <c r="F2" s="2525"/>
    </row>
    <row r="3" spans="1:8">
      <c r="A3" s="2524" t="s">
        <v>31</v>
      </c>
      <c r="B3" s="3349" t="s">
        <v>3774</v>
      </c>
      <c r="C3" s="3349"/>
      <c r="D3" s="3349"/>
      <c r="E3" s="3349"/>
      <c r="F3" s="2525"/>
    </row>
    <row r="4" spans="1:8">
      <c r="A4" s="2524" t="s">
        <v>32</v>
      </c>
      <c r="B4" s="3349">
        <v>1</v>
      </c>
      <c r="C4" s="3349"/>
      <c r="D4" s="3349"/>
      <c r="E4" s="3349"/>
      <c r="F4" s="2525"/>
    </row>
    <row r="5" spans="1:8">
      <c r="A5" s="2524" t="s">
        <v>33</v>
      </c>
      <c r="B5" s="3349"/>
      <c r="C5" s="3349"/>
      <c r="D5" s="3349"/>
      <c r="E5" s="3349"/>
      <c r="F5" s="2525"/>
    </row>
    <row r="6" spans="1:8">
      <c r="A6" s="2524" t="s">
        <v>34</v>
      </c>
      <c r="B6" s="3349"/>
      <c r="C6" s="3349"/>
      <c r="D6" s="3349"/>
      <c r="E6" s="3349"/>
      <c r="F6" s="2525"/>
    </row>
    <row r="7" spans="1:8">
      <c r="A7" s="2524" t="s">
        <v>35</v>
      </c>
      <c r="B7" s="3349"/>
      <c r="C7" s="3349"/>
      <c r="D7" s="3349"/>
      <c r="E7" s="3349"/>
      <c r="F7" s="2525"/>
    </row>
    <row r="8" spans="1:8">
      <c r="A8" s="2524" t="s">
        <v>36</v>
      </c>
      <c r="B8" s="3349"/>
      <c r="C8" s="3349"/>
      <c r="D8" s="3349"/>
      <c r="E8" s="3349"/>
      <c r="F8" s="2525"/>
    </row>
    <row r="9" spans="1:8">
      <c r="A9" s="2524" t="s">
        <v>198</v>
      </c>
      <c r="B9" s="3349" t="s">
        <v>3744</v>
      </c>
      <c r="C9" s="3349"/>
      <c r="D9" s="3349"/>
      <c r="E9" s="3349"/>
      <c r="F9" s="2525"/>
    </row>
    <row r="10" spans="1:8">
      <c r="A10" s="2525"/>
      <c r="B10" s="2526"/>
      <c r="C10" s="2526"/>
      <c r="D10" s="2526"/>
      <c r="E10" s="2526"/>
      <c r="F10" s="2526"/>
    </row>
    <row r="11" spans="1:8">
      <c r="A11" s="2527" t="s">
        <v>2549</v>
      </c>
      <c r="B11" s="2526"/>
      <c r="C11" s="2526"/>
      <c r="D11" s="2526"/>
      <c r="E11" s="2526"/>
      <c r="F11" s="2526"/>
    </row>
    <row r="12" spans="1:8">
      <c r="A12" s="2528" t="s">
        <v>3775</v>
      </c>
      <c r="B12" s="2526"/>
      <c r="C12" s="2526"/>
      <c r="D12" s="2526"/>
      <c r="E12" s="2526"/>
      <c r="F12" s="2526"/>
    </row>
    <row r="13" spans="1:8">
      <c r="A13" s="2528" t="s">
        <v>3776</v>
      </c>
      <c r="B13" s="2526"/>
      <c r="C13" s="2526"/>
      <c r="D13" s="2526"/>
      <c r="E13" s="2526"/>
      <c r="F13" s="2526"/>
    </row>
    <row r="14" spans="1:8">
      <c r="A14" s="2528" t="s">
        <v>3777</v>
      </c>
      <c r="B14" s="2526"/>
      <c r="C14" s="2526"/>
      <c r="D14" s="2526"/>
      <c r="E14" s="2526"/>
      <c r="F14" s="2526"/>
    </row>
    <row r="15" spans="1:8" s="2531" customFormat="1">
      <c r="A15" s="2529" t="s">
        <v>3778</v>
      </c>
      <c r="B15" s="2522"/>
      <c r="C15" s="2530"/>
      <c r="D15" s="2530"/>
      <c r="E15" s="2530"/>
      <c r="F15" s="2530"/>
      <c r="G15" s="2530"/>
      <c r="H15" s="2530"/>
    </row>
    <row r="16" spans="1:8" s="2531" customFormat="1">
      <c r="A16" s="2529" t="s">
        <v>3779</v>
      </c>
      <c r="B16" s="2522"/>
      <c r="C16" s="2530"/>
      <c r="D16" s="2530"/>
      <c r="E16" s="2530"/>
      <c r="F16" s="2530"/>
      <c r="G16" s="2530"/>
      <c r="H16" s="2530"/>
    </row>
    <row r="17" spans="1:8" s="2531" customFormat="1">
      <c r="A17" s="2525"/>
      <c r="B17" s="2522"/>
      <c r="C17" s="2530"/>
      <c r="D17" s="2530"/>
      <c r="E17" s="2530"/>
      <c r="F17" s="2530"/>
      <c r="G17" s="2530"/>
      <c r="H17" s="2530"/>
    </row>
    <row r="18" spans="1:8">
      <c r="A18" s="2532" t="s">
        <v>3780</v>
      </c>
      <c r="B18" s="2533" t="s">
        <v>3781</v>
      </c>
      <c r="C18" s="2533" t="s">
        <v>3782</v>
      </c>
      <c r="D18" s="2533" t="s">
        <v>3783</v>
      </c>
      <c r="E18" s="2533" t="s">
        <v>3784</v>
      </c>
      <c r="F18" s="2533" t="s">
        <v>3785</v>
      </c>
      <c r="G18" s="2533" t="s">
        <v>3786</v>
      </c>
      <c r="H18" s="2533" t="s">
        <v>555</v>
      </c>
    </row>
    <row r="19" spans="1:8">
      <c r="A19" s="2534" t="s">
        <v>3787</v>
      </c>
      <c r="B19" s="2535"/>
      <c r="C19" s="2535"/>
      <c r="D19" s="2535"/>
      <c r="E19" s="2535"/>
      <c r="F19" s="2535"/>
      <c r="G19" s="2535"/>
      <c r="H19" s="2535"/>
    </row>
    <row r="20" spans="1:8">
      <c r="A20" s="2536" t="s">
        <v>3788</v>
      </c>
      <c r="B20" s="2533"/>
      <c r="C20" s="2537">
        <f>B53</f>
        <v>0</v>
      </c>
      <c r="D20" s="2537">
        <f>C53</f>
        <v>0</v>
      </c>
      <c r="E20" s="2537">
        <f>D53</f>
        <v>0</v>
      </c>
      <c r="F20" s="2537">
        <f>E53</f>
        <v>0</v>
      </c>
      <c r="G20" s="2537">
        <f>F53</f>
        <v>0</v>
      </c>
      <c r="H20" s="2537">
        <f>B20</f>
        <v>0</v>
      </c>
    </row>
    <row r="21" spans="1:8">
      <c r="A21" s="2538" t="s">
        <v>3789</v>
      </c>
      <c r="B21" s="2539"/>
      <c r="C21" s="2539"/>
      <c r="D21" s="2539"/>
      <c r="E21" s="2539"/>
      <c r="F21" s="2539"/>
      <c r="G21" s="2539"/>
      <c r="H21" s="2540">
        <f t="shared" ref="H21:H32" si="0">SUM(B21:G21)</f>
        <v>0</v>
      </c>
    </row>
    <row r="22" spans="1:8">
      <c r="A22" s="2538" t="s">
        <v>3790</v>
      </c>
      <c r="B22" s="2539"/>
      <c r="C22" s="2539"/>
      <c r="D22" s="2539"/>
      <c r="E22" s="2539"/>
      <c r="F22" s="2539"/>
      <c r="G22" s="2539"/>
      <c r="H22" s="2540">
        <f t="shared" si="0"/>
        <v>0</v>
      </c>
    </row>
    <row r="23" spans="1:8">
      <c r="A23" s="2541" t="s">
        <v>3791</v>
      </c>
      <c r="B23" s="2539"/>
      <c r="C23" s="2539"/>
      <c r="D23" s="2539"/>
      <c r="E23" s="2539"/>
      <c r="F23" s="2539"/>
      <c r="G23" s="2539"/>
      <c r="H23" s="2540">
        <f t="shared" si="0"/>
        <v>0</v>
      </c>
    </row>
    <row r="24" spans="1:8">
      <c r="A24" s="2538" t="s">
        <v>3792</v>
      </c>
      <c r="B24" s="2539"/>
      <c r="C24" s="2539"/>
      <c r="D24" s="2539"/>
      <c r="E24" s="2539"/>
      <c r="F24" s="2539"/>
      <c r="G24" s="2539"/>
      <c r="H24" s="2540">
        <f t="shared" si="0"/>
        <v>0</v>
      </c>
    </row>
    <row r="25" spans="1:8">
      <c r="A25" s="2538" t="s">
        <v>3793</v>
      </c>
      <c r="B25" s="2539"/>
      <c r="C25" s="2539"/>
      <c r="D25" s="2539"/>
      <c r="E25" s="2539"/>
      <c r="F25" s="2539"/>
      <c r="G25" s="2539"/>
      <c r="H25" s="2540">
        <f t="shared" si="0"/>
        <v>0</v>
      </c>
    </row>
    <row r="26" spans="1:8">
      <c r="A26" s="2538" t="s">
        <v>3794</v>
      </c>
      <c r="B26" s="2539"/>
      <c r="C26" s="2539"/>
      <c r="D26" s="2539"/>
      <c r="E26" s="2539"/>
      <c r="F26" s="2539"/>
      <c r="G26" s="2539"/>
      <c r="H26" s="2540">
        <f t="shared" si="0"/>
        <v>0</v>
      </c>
    </row>
    <row r="27" spans="1:8">
      <c r="A27" s="2538" t="s">
        <v>3795</v>
      </c>
      <c r="B27" s="2539"/>
      <c r="C27" s="2539"/>
      <c r="D27" s="2539"/>
      <c r="E27" s="2539"/>
      <c r="F27" s="2539"/>
      <c r="G27" s="2539"/>
      <c r="H27" s="2540">
        <f t="shared" si="0"/>
        <v>0</v>
      </c>
    </row>
    <row r="28" spans="1:8">
      <c r="A28" s="2538" t="s">
        <v>3796</v>
      </c>
      <c r="B28" s="2539"/>
      <c r="C28" s="2539"/>
      <c r="D28" s="2539"/>
      <c r="E28" s="2539"/>
      <c r="F28" s="2539"/>
      <c r="G28" s="2539"/>
      <c r="H28" s="2540">
        <f t="shared" si="0"/>
        <v>0</v>
      </c>
    </row>
    <row r="29" spans="1:8">
      <c r="A29" s="2538" t="s">
        <v>3797</v>
      </c>
      <c r="B29" s="2539"/>
      <c r="C29" s="2539"/>
      <c r="D29" s="2539"/>
      <c r="E29" s="2539"/>
      <c r="F29" s="2539"/>
      <c r="G29" s="2539"/>
      <c r="H29" s="2540">
        <f t="shared" si="0"/>
        <v>0</v>
      </c>
    </row>
    <row r="30" spans="1:8">
      <c r="A30" s="2538" t="s">
        <v>3798</v>
      </c>
      <c r="B30" s="2539"/>
      <c r="C30" s="2539"/>
      <c r="D30" s="2539"/>
      <c r="E30" s="2539"/>
      <c r="F30" s="2539"/>
      <c r="G30" s="2539"/>
      <c r="H30" s="2540">
        <f t="shared" si="0"/>
        <v>0</v>
      </c>
    </row>
    <row r="31" spans="1:8">
      <c r="A31" s="2538" t="s">
        <v>3799</v>
      </c>
      <c r="B31" s="2539"/>
      <c r="C31" s="2539"/>
      <c r="D31" s="2539"/>
      <c r="E31" s="2539"/>
      <c r="F31" s="2539"/>
      <c r="G31" s="2539"/>
      <c r="H31" s="2540">
        <f t="shared" si="0"/>
        <v>0</v>
      </c>
    </row>
    <row r="32" spans="1:8">
      <c r="A32" s="2538" t="s">
        <v>3800</v>
      </c>
      <c r="B32" s="2539"/>
      <c r="C32" s="2539"/>
      <c r="D32" s="2539"/>
      <c r="E32" s="2539"/>
      <c r="F32" s="2539"/>
      <c r="G32" s="2539"/>
      <c r="H32" s="2540">
        <f t="shared" si="0"/>
        <v>0</v>
      </c>
    </row>
    <row r="33" spans="1:8" s="2543" customFormat="1">
      <c r="A33" s="2542" t="s">
        <v>3801</v>
      </c>
      <c r="B33" s="2540">
        <f t="shared" ref="B33:H33" si="1">SUM(B20:B32)</f>
        <v>0</v>
      </c>
      <c r="C33" s="2540">
        <f t="shared" si="1"/>
        <v>0</v>
      </c>
      <c r="D33" s="2540">
        <f t="shared" si="1"/>
        <v>0</v>
      </c>
      <c r="E33" s="2540">
        <f t="shared" si="1"/>
        <v>0</v>
      </c>
      <c r="F33" s="2540">
        <f t="shared" si="1"/>
        <v>0</v>
      </c>
      <c r="G33" s="2540">
        <f t="shared" si="1"/>
        <v>0</v>
      </c>
      <c r="H33" s="2540">
        <f t="shared" si="1"/>
        <v>0</v>
      </c>
    </row>
    <row r="34" spans="1:8" s="2531" customFormat="1">
      <c r="A34" s="2544"/>
      <c r="B34" s="2545"/>
      <c r="C34" s="2545"/>
      <c r="D34" s="2545"/>
      <c r="E34" s="2545"/>
      <c r="F34" s="2545"/>
      <c r="G34" s="2545"/>
      <c r="H34" s="2535"/>
    </row>
    <row r="35" spans="1:8">
      <c r="A35" s="2542" t="s">
        <v>3802</v>
      </c>
      <c r="B35" s="2535"/>
      <c r="C35" s="2535"/>
      <c r="D35" s="2535"/>
      <c r="E35" s="2535"/>
      <c r="F35" s="2535"/>
      <c r="G35" s="2535"/>
      <c r="H35" s="2535"/>
    </row>
    <row r="36" spans="1:8">
      <c r="A36" s="2546" t="s">
        <v>3803</v>
      </c>
      <c r="B36" s="2539"/>
      <c r="C36" s="2539"/>
      <c r="D36" s="2539"/>
      <c r="E36" s="2539"/>
      <c r="F36" s="2539"/>
      <c r="G36" s="2539"/>
      <c r="H36" s="2547">
        <f t="shared" ref="H36:H50" si="2">SUM(B36:G36)</f>
        <v>0</v>
      </c>
    </row>
    <row r="37" spans="1:8">
      <c r="A37" s="2546" t="s">
        <v>3804</v>
      </c>
      <c r="B37" s="2539"/>
      <c r="C37" s="2539"/>
      <c r="D37" s="2539"/>
      <c r="E37" s="2539"/>
      <c r="F37" s="2539"/>
      <c r="G37" s="2539"/>
      <c r="H37" s="2547">
        <f t="shared" si="2"/>
        <v>0</v>
      </c>
    </row>
    <row r="38" spans="1:8">
      <c r="A38" s="2546" t="s">
        <v>3805</v>
      </c>
      <c r="B38" s="2539"/>
      <c r="C38" s="2539"/>
      <c r="D38" s="2539"/>
      <c r="E38" s="2539"/>
      <c r="F38" s="2539"/>
      <c r="G38" s="2539"/>
      <c r="H38" s="2547">
        <f t="shared" si="2"/>
        <v>0</v>
      </c>
    </row>
    <row r="39" spans="1:8">
      <c r="A39" s="2546" t="s">
        <v>3806</v>
      </c>
      <c r="B39" s="2539"/>
      <c r="C39" s="2539"/>
      <c r="D39" s="2539"/>
      <c r="E39" s="2539"/>
      <c r="F39" s="2539"/>
      <c r="G39" s="2539"/>
      <c r="H39" s="2547">
        <f t="shared" si="2"/>
        <v>0</v>
      </c>
    </row>
    <row r="40" spans="1:8">
      <c r="A40" s="2546" t="s">
        <v>3807</v>
      </c>
      <c r="B40" s="2539"/>
      <c r="C40" s="2539"/>
      <c r="D40" s="2539"/>
      <c r="E40" s="2539"/>
      <c r="F40" s="2539"/>
      <c r="G40" s="2539"/>
      <c r="H40" s="2547">
        <f t="shared" si="2"/>
        <v>0</v>
      </c>
    </row>
    <row r="41" spans="1:8">
      <c r="A41" s="2546" t="s">
        <v>3808</v>
      </c>
      <c r="B41" s="2539"/>
      <c r="C41" s="2539"/>
      <c r="D41" s="2539"/>
      <c r="E41" s="2539"/>
      <c r="F41" s="2539"/>
      <c r="G41" s="2539"/>
      <c r="H41" s="2547">
        <f t="shared" si="2"/>
        <v>0</v>
      </c>
    </row>
    <row r="42" spans="1:8">
      <c r="A42" s="2546" t="s">
        <v>3809</v>
      </c>
      <c r="B42" s="2539"/>
      <c r="C42" s="2539"/>
      <c r="D42" s="2539"/>
      <c r="E42" s="2539"/>
      <c r="F42" s="2539"/>
      <c r="G42" s="2539"/>
      <c r="H42" s="2547">
        <f t="shared" si="2"/>
        <v>0</v>
      </c>
    </row>
    <row r="43" spans="1:8">
      <c r="A43" s="2548" t="s">
        <v>3810</v>
      </c>
      <c r="B43" s="2539"/>
      <c r="C43" s="2539"/>
      <c r="D43" s="2539"/>
      <c r="E43" s="2539"/>
      <c r="F43" s="2539"/>
      <c r="G43" s="2539"/>
      <c r="H43" s="2547">
        <f t="shared" si="2"/>
        <v>0</v>
      </c>
    </row>
    <row r="44" spans="1:8">
      <c r="A44" s="2546" t="s">
        <v>3811</v>
      </c>
      <c r="B44" s="2539"/>
      <c r="C44" s="2539"/>
      <c r="D44" s="2539"/>
      <c r="E44" s="2539"/>
      <c r="F44" s="2539"/>
      <c r="G44" s="2539"/>
      <c r="H44" s="2547">
        <f t="shared" si="2"/>
        <v>0</v>
      </c>
    </row>
    <row r="45" spans="1:8">
      <c r="A45" s="2546" t="s">
        <v>3812</v>
      </c>
      <c r="B45" s="2539"/>
      <c r="C45" s="2539"/>
      <c r="D45" s="2539"/>
      <c r="E45" s="2539"/>
      <c r="F45" s="2539"/>
      <c r="G45" s="2539"/>
      <c r="H45" s="2547">
        <f t="shared" si="2"/>
        <v>0</v>
      </c>
    </row>
    <row r="46" spans="1:8">
      <c r="A46" s="2546" t="s">
        <v>3813</v>
      </c>
      <c r="B46" s="2539"/>
      <c r="C46" s="2539"/>
      <c r="D46" s="2539"/>
      <c r="E46" s="2539"/>
      <c r="F46" s="2539"/>
      <c r="G46" s="2539"/>
      <c r="H46" s="2547">
        <f t="shared" si="2"/>
        <v>0</v>
      </c>
    </row>
    <row r="47" spans="1:8">
      <c r="A47" s="2546" t="s">
        <v>3814</v>
      </c>
      <c r="B47" s="2539"/>
      <c r="C47" s="2539"/>
      <c r="D47" s="2539"/>
      <c r="E47" s="2539"/>
      <c r="F47" s="2539"/>
      <c r="G47" s="2539"/>
      <c r="H47" s="2547">
        <f t="shared" si="2"/>
        <v>0</v>
      </c>
    </row>
    <row r="48" spans="1:8">
      <c r="A48" s="2546" t="s">
        <v>3815</v>
      </c>
      <c r="B48" s="2539"/>
      <c r="C48" s="2539"/>
      <c r="D48" s="2539"/>
      <c r="E48" s="2539"/>
      <c r="F48" s="2539"/>
      <c r="G48" s="2539"/>
      <c r="H48" s="2547">
        <f t="shared" si="2"/>
        <v>0</v>
      </c>
    </row>
    <row r="49" spans="1:8">
      <c r="A49" s="2546" t="s">
        <v>3816</v>
      </c>
      <c r="B49" s="2539"/>
      <c r="C49" s="2539"/>
      <c r="D49" s="2539"/>
      <c r="E49" s="2539"/>
      <c r="F49" s="2539"/>
      <c r="G49" s="2539"/>
      <c r="H49" s="2547">
        <f t="shared" si="2"/>
        <v>0</v>
      </c>
    </row>
    <row r="50" spans="1:8">
      <c r="A50" s="2546" t="s">
        <v>3817</v>
      </c>
      <c r="B50" s="2539"/>
      <c r="C50" s="2539"/>
      <c r="D50" s="2539"/>
      <c r="E50" s="2539"/>
      <c r="F50" s="2539"/>
      <c r="G50" s="2539"/>
      <c r="H50" s="2547">
        <f t="shared" si="2"/>
        <v>0</v>
      </c>
    </row>
    <row r="51" spans="1:8">
      <c r="A51" s="2549" t="s">
        <v>3818</v>
      </c>
      <c r="B51" s="2540">
        <f>SUM(B36:B50)</f>
        <v>0</v>
      </c>
      <c r="C51" s="2540">
        <f t="shared" ref="C51:F51" si="3">SUM(C36:C50)</f>
        <v>0</v>
      </c>
      <c r="D51" s="2540">
        <f t="shared" si="3"/>
        <v>0</v>
      </c>
      <c r="E51" s="2540">
        <f t="shared" si="3"/>
        <v>0</v>
      </c>
      <c r="F51" s="2540">
        <f t="shared" si="3"/>
        <v>0</v>
      </c>
      <c r="G51" s="2540">
        <f>SUM(G36:G50)</f>
        <v>0</v>
      </c>
      <c r="H51" s="2540">
        <f>SUM(H36:H50)</f>
        <v>0</v>
      </c>
    </row>
    <row r="52" spans="1:8">
      <c r="A52" s="2550"/>
      <c r="B52" s="2551"/>
      <c r="C52" s="2551"/>
      <c r="D52" s="2551"/>
      <c r="E52" s="2551"/>
      <c r="F52" s="2551"/>
      <c r="G52" s="2551"/>
      <c r="H52" s="2551"/>
    </row>
    <row r="53" spans="1:8">
      <c r="A53" s="2549" t="s">
        <v>3819</v>
      </c>
      <c r="B53" s="2540">
        <f>B33-B51</f>
        <v>0</v>
      </c>
      <c r="C53" s="2540">
        <f t="shared" ref="C53:G53" si="4">C33-C51</f>
        <v>0</v>
      </c>
      <c r="D53" s="2540">
        <f t="shared" si="4"/>
        <v>0</v>
      </c>
      <c r="E53" s="2540">
        <f t="shared" si="4"/>
        <v>0</v>
      </c>
      <c r="F53" s="2540">
        <f t="shared" si="4"/>
        <v>0</v>
      </c>
      <c r="G53" s="2540">
        <f t="shared" si="4"/>
        <v>0</v>
      </c>
      <c r="H53" s="2540">
        <f>H33-H51</f>
        <v>0</v>
      </c>
    </row>
    <row r="54" spans="1:8">
      <c r="A54" s="2552"/>
      <c r="B54" s="2552"/>
      <c r="C54" s="2552"/>
      <c r="D54" s="2552"/>
      <c r="E54" s="2552"/>
      <c r="F54" s="2552"/>
      <c r="G54" s="2552"/>
      <c r="H54" s="2552"/>
    </row>
    <row r="55" spans="1:8">
      <c r="A55" s="2553"/>
      <c r="B55" s="2552"/>
      <c r="C55" s="2552"/>
      <c r="D55" s="2552"/>
      <c r="E55" s="2552"/>
      <c r="F55" s="2552"/>
      <c r="G55" s="2552"/>
      <c r="H55" s="2552"/>
    </row>
    <row r="56" spans="1:8">
      <c r="A56" s="2554"/>
      <c r="B56" s="2552"/>
      <c r="C56" s="2552"/>
      <c r="D56" s="2552"/>
      <c r="E56" s="2552"/>
      <c r="F56" s="2552"/>
      <c r="G56" s="2552"/>
      <c r="H56" s="2552"/>
    </row>
    <row r="57" spans="1:8">
      <c r="A57" s="2554"/>
      <c r="B57" s="2552"/>
      <c r="C57" s="2552"/>
      <c r="D57" s="2552"/>
      <c r="E57" s="2552"/>
      <c r="F57" s="2552"/>
      <c r="G57" s="2552"/>
      <c r="H57" s="2552"/>
    </row>
    <row r="58" spans="1:8">
      <c r="A58" s="2552"/>
      <c r="B58" s="2552"/>
      <c r="C58" s="2552"/>
      <c r="D58" s="2552"/>
      <c r="E58" s="2552"/>
      <c r="F58" s="2552"/>
      <c r="G58" s="2552"/>
      <c r="H58" s="2552"/>
    </row>
    <row r="59" spans="1:8">
      <c r="A59" s="2552"/>
      <c r="B59" s="2552"/>
      <c r="C59" s="2552"/>
      <c r="D59" s="2552"/>
      <c r="E59" s="2552"/>
      <c r="F59" s="2552"/>
      <c r="G59" s="2552"/>
      <c r="H59" s="2552"/>
    </row>
    <row r="60" spans="1:8">
      <c r="A60" s="2552"/>
      <c r="B60" s="2552"/>
      <c r="C60" s="2552"/>
      <c r="D60" s="2552"/>
      <c r="E60" s="2552"/>
      <c r="F60" s="2552"/>
      <c r="G60" s="2552"/>
      <c r="H60" s="2552"/>
    </row>
    <row r="61" spans="1:8">
      <c r="A61" s="2552"/>
      <c r="B61" s="2552"/>
      <c r="C61" s="2552"/>
      <c r="D61" s="2552"/>
      <c r="E61" s="2552"/>
      <c r="F61" s="2552"/>
      <c r="G61" s="2552"/>
      <c r="H61" s="2552"/>
    </row>
    <row r="62" spans="1:8">
      <c r="A62" s="2552"/>
      <c r="B62" s="2552"/>
      <c r="C62" s="2552"/>
      <c r="D62" s="2552"/>
      <c r="E62" s="2552"/>
      <c r="F62" s="2552"/>
      <c r="G62" s="2552"/>
      <c r="H62" s="2552"/>
    </row>
    <row r="63" spans="1:8">
      <c r="A63" s="2552"/>
      <c r="B63" s="2552"/>
      <c r="C63" s="2552"/>
      <c r="D63" s="2552"/>
      <c r="E63" s="2552"/>
      <c r="F63" s="2552"/>
      <c r="G63" s="2552"/>
      <c r="H63" s="2552"/>
    </row>
    <row r="64" spans="1:8">
      <c r="A64" s="2552"/>
      <c r="B64" s="2552"/>
      <c r="C64" s="2552"/>
      <c r="D64" s="2552"/>
      <c r="E64" s="2552"/>
      <c r="F64" s="2552"/>
      <c r="G64" s="2552"/>
      <c r="H64" s="2552"/>
    </row>
    <row r="65" spans="1:8">
      <c r="A65" s="2552"/>
      <c r="B65" s="2552"/>
      <c r="C65" s="2552"/>
      <c r="D65" s="2552"/>
      <c r="E65" s="2552"/>
      <c r="F65" s="2552"/>
      <c r="G65" s="2552"/>
      <c r="H65" s="2552"/>
    </row>
    <row r="66" spans="1:8">
      <c r="A66" s="2552"/>
      <c r="B66" s="2552"/>
      <c r="C66" s="2552"/>
      <c r="D66" s="2552"/>
      <c r="E66" s="2552"/>
      <c r="F66" s="2552"/>
      <c r="G66" s="2552"/>
      <c r="H66" s="2552"/>
    </row>
  </sheetData>
  <mergeCells count="9">
    <mergeCell ref="B7:E7"/>
    <mergeCell ref="B8:E8"/>
    <mergeCell ref="B9:E9"/>
    <mergeCell ref="A1:E1"/>
    <mergeCell ref="B2:E2"/>
    <mergeCell ref="B3:E3"/>
    <mergeCell ref="B4:E4"/>
    <mergeCell ref="B5:E5"/>
    <mergeCell ref="B6:E6"/>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H63"/>
  <sheetViews>
    <sheetView zoomScale="90" zoomScaleNormal="90" workbookViewId="0">
      <selection activeCell="K11" sqref="K11"/>
    </sheetView>
  </sheetViews>
  <sheetFormatPr defaultColWidth="8.85546875" defaultRowHeight="12.75"/>
  <cols>
    <col min="1" max="1" width="62.7109375" style="2523" customWidth="1"/>
    <col min="2" max="8" width="16.5703125" style="2523" customWidth="1"/>
    <col min="9" max="9" width="2.7109375" style="265" customWidth="1"/>
    <col min="10" max="16384" width="8.85546875" style="265"/>
  </cols>
  <sheetData>
    <row r="1" spans="1:6" s="265" customFormat="1">
      <c r="A1" s="3350" t="s">
        <v>29</v>
      </c>
      <c r="B1" s="3350"/>
      <c r="C1" s="3350"/>
      <c r="D1" s="3350"/>
      <c r="E1" s="3350"/>
      <c r="F1" s="2523"/>
    </row>
    <row r="2" spans="1:6" s="265" customFormat="1">
      <c r="A2" s="2524" t="s">
        <v>30</v>
      </c>
      <c r="B2" s="3349" t="s">
        <v>3820</v>
      </c>
      <c r="C2" s="3349"/>
      <c r="D2" s="3349"/>
      <c r="E2" s="3349"/>
      <c r="F2" s="2525"/>
    </row>
    <row r="3" spans="1:6" s="265" customFormat="1">
      <c r="A3" s="2524" t="s">
        <v>31</v>
      </c>
      <c r="B3" s="3349" t="s">
        <v>3774</v>
      </c>
      <c r="C3" s="3349"/>
      <c r="D3" s="3349"/>
      <c r="E3" s="3349"/>
      <c r="F3" s="2525"/>
    </row>
    <row r="4" spans="1:6" s="265" customFormat="1">
      <c r="A4" s="2524" t="s">
        <v>32</v>
      </c>
      <c r="B4" s="3349">
        <v>1</v>
      </c>
      <c r="C4" s="3349"/>
      <c r="D4" s="3349"/>
      <c r="E4" s="3349"/>
      <c r="F4" s="2525"/>
    </row>
    <row r="5" spans="1:6" s="265" customFormat="1">
      <c r="A5" s="2524" t="s">
        <v>33</v>
      </c>
      <c r="B5" s="3349"/>
      <c r="C5" s="3349"/>
      <c r="D5" s="3349"/>
      <c r="E5" s="3349"/>
      <c r="F5" s="2525"/>
    </row>
    <row r="6" spans="1:6" s="265" customFormat="1">
      <c r="A6" s="2524" t="s">
        <v>34</v>
      </c>
      <c r="B6" s="3349"/>
      <c r="C6" s="3349"/>
      <c r="D6" s="3349"/>
      <c r="E6" s="3349"/>
      <c r="F6" s="2525"/>
    </row>
    <row r="7" spans="1:6" s="265" customFormat="1">
      <c r="A7" s="2524" t="s">
        <v>35</v>
      </c>
      <c r="B7" s="3349"/>
      <c r="C7" s="3349"/>
      <c r="D7" s="3349"/>
      <c r="E7" s="3349"/>
      <c r="F7" s="2525"/>
    </row>
    <row r="8" spans="1:6" s="265" customFormat="1">
      <c r="A8" s="2524" t="s">
        <v>36</v>
      </c>
      <c r="B8" s="3349"/>
      <c r="C8" s="3349"/>
      <c r="D8" s="3349"/>
      <c r="E8" s="3349"/>
      <c r="F8" s="2525"/>
    </row>
    <row r="9" spans="1:6" s="265" customFormat="1">
      <c r="A9" s="2524" t="s">
        <v>198</v>
      </c>
      <c r="B9" s="3349" t="s">
        <v>3744</v>
      </c>
      <c r="C9" s="3349"/>
      <c r="D9" s="3349"/>
      <c r="E9" s="3349"/>
      <c r="F9" s="2525"/>
    </row>
    <row r="10" spans="1:6" s="265" customFormat="1">
      <c r="A10" s="2555"/>
      <c r="B10" s="2556"/>
      <c r="C10" s="2523"/>
      <c r="D10" s="2523"/>
      <c r="E10" s="2523"/>
      <c r="F10" s="2523"/>
    </row>
    <row r="11" spans="1:6" s="265" customFormat="1">
      <c r="A11" s="2527" t="s">
        <v>2549</v>
      </c>
      <c r="B11" s="2526"/>
      <c r="C11" s="2526"/>
      <c r="D11" s="2526"/>
      <c r="E11" s="2526"/>
      <c r="F11" s="2526"/>
    </row>
    <row r="12" spans="1:6" s="265" customFormat="1">
      <c r="A12" s="2528" t="s">
        <v>3821</v>
      </c>
      <c r="B12" s="2526"/>
      <c r="C12" s="2526"/>
      <c r="D12" s="2526"/>
      <c r="E12" s="2526"/>
      <c r="F12" s="2526"/>
    </row>
    <row r="13" spans="1:6" s="265" customFormat="1">
      <c r="A13" s="2528" t="s">
        <v>3822</v>
      </c>
      <c r="B13" s="2526"/>
      <c r="C13" s="2526"/>
      <c r="D13" s="2526"/>
      <c r="E13" s="2526"/>
      <c r="F13" s="2526"/>
    </row>
    <row r="14" spans="1:6" s="265" customFormat="1">
      <c r="A14" s="2528" t="s">
        <v>3823</v>
      </c>
      <c r="B14" s="2526"/>
      <c r="C14" s="2526"/>
      <c r="D14" s="2526"/>
      <c r="E14" s="2526"/>
      <c r="F14" s="2526"/>
    </row>
    <row r="15" spans="1:6" s="265" customFormat="1">
      <c r="A15" s="2528" t="s">
        <v>3824</v>
      </c>
      <c r="B15" s="2526"/>
      <c r="C15" s="2526"/>
      <c r="D15" s="2526"/>
      <c r="E15" s="2526"/>
      <c r="F15" s="2526"/>
    </row>
    <row r="16" spans="1:6" s="265" customFormat="1">
      <c r="A16" s="2528" t="s">
        <v>3825</v>
      </c>
      <c r="B16" s="2526"/>
      <c r="C16" s="2526"/>
      <c r="D16" s="2526"/>
      <c r="E16" s="2526"/>
      <c r="F16" s="2526"/>
    </row>
    <row r="17" spans="1:8">
      <c r="A17" s="2528"/>
      <c r="B17" s="2526"/>
      <c r="C17" s="2526"/>
      <c r="D17" s="2526"/>
      <c r="E17" s="2526"/>
      <c r="F17" s="2526"/>
    </row>
    <row r="18" spans="1:8">
      <c r="A18" s="2532" t="s">
        <v>3780</v>
      </c>
      <c r="B18" s="2533" t="s">
        <v>3781</v>
      </c>
      <c r="C18" s="2533" t="s">
        <v>3782</v>
      </c>
      <c r="D18" s="2533" t="s">
        <v>3783</v>
      </c>
      <c r="E18" s="2533" t="s">
        <v>3784</v>
      </c>
      <c r="F18" s="2533" t="s">
        <v>3785</v>
      </c>
      <c r="G18" s="2533" t="s">
        <v>3786</v>
      </c>
      <c r="H18" s="2533" t="s">
        <v>555</v>
      </c>
    </row>
    <row r="19" spans="1:8">
      <c r="A19" s="2534" t="s">
        <v>3787</v>
      </c>
      <c r="B19" s="2557"/>
      <c r="C19" s="2557"/>
      <c r="D19" s="2557"/>
      <c r="E19" s="2557"/>
      <c r="F19" s="2557"/>
      <c r="G19" s="2557"/>
      <c r="H19" s="2557"/>
    </row>
    <row r="20" spans="1:8">
      <c r="A20" s="2536" t="s">
        <v>3788</v>
      </c>
      <c r="B20" s="2558"/>
      <c r="C20" s="2559">
        <f>B54</f>
        <v>0</v>
      </c>
      <c r="D20" s="2559">
        <f t="shared" ref="D20:G20" si="0">C54</f>
        <v>0</v>
      </c>
      <c r="E20" s="2559">
        <f t="shared" si="0"/>
        <v>0</v>
      </c>
      <c r="F20" s="2559">
        <f t="shared" si="0"/>
        <v>0</v>
      </c>
      <c r="G20" s="2559">
        <f t="shared" si="0"/>
        <v>0</v>
      </c>
      <c r="H20" s="2559">
        <f>B20</f>
        <v>0</v>
      </c>
    </row>
    <row r="21" spans="1:8">
      <c r="A21" s="2560" t="s">
        <v>3826</v>
      </c>
      <c r="B21" s="2558"/>
      <c r="C21" s="2558"/>
      <c r="D21" s="2558"/>
      <c r="E21" s="2558"/>
      <c r="F21" s="2558"/>
      <c r="G21" s="2558"/>
      <c r="H21" s="2561">
        <f t="shared" ref="H21:H28" si="1">SUM(B21:G21)</f>
        <v>0</v>
      </c>
    </row>
    <row r="22" spans="1:8">
      <c r="A22" s="2538" t="s">
        <v>3793</v>
      </c>
      <c r="B22" s="2558"/>
      <c r="C22" s="2558"/>
      <c r="D22" s="2558"/>
      <c r="E22" s="2558"/>
      <c r="F22" s="2558"/>
      <c r="G22" s="2558"/>
      <c r="H22" s="2561">
        <f t="shared" si="1"/>
        <v>0</v>
      </c>
    </row>
    <row r="23" spans="1:8">
      <c r="A23" s="2538" t="s">
        <v>3827</v>
      </c>
      <c r="B23" s="2558"/>
      <c r="C23" s="2558"/>
      <c r="D23" s="2558"/>
      <c r="E23" s="2558"/>
      <c r="F23" s="2558"/>
      <c r="G23" s="2558"/>
      <c r="H23" s="2561">
        <f t="shared" si="1"/>
        <v>0</v>
      </c>
    </row>
    <row r="24" spans="1:8">
      <c r="A24" s="2538" t="s">
        <v>3792</v>
      </c>
      <c r="B24" s="2558"/>
      <c r="C24" s="2558"/>
      <c r="D24" s="2558"/>
      <c r="E24" s="2558"/>
      <c r="F24" s="2558"/>
      <c r="G24" s="2558"/>
      <c r="H24" s="2561">
        <f t="shared" si="1"/>
        <v>0</v>
      </c>
    </row>
    <row r="25" spans="1:8">
      <c r="A25" s="2560" t="s">
        <v>3828</v>
      </c>
      <c r="B25" s="2558"/>
      <c r="C25" s="2558"/>
      <c r="D25" s="2558"/>
      <c r="E25" s="2558"/>
      <c r="F25" s="2558"/>
      <c r="G25" s="2558"/>
      <c r="H25" s="2561">
        <f t="shared" si="1"/>
        <v>0</v>
      </c>
    </row>
    <row r="26" spans="1:8">
      <c r="A26" s="2538" t="s">
        <v>3796</v>
      </c>
      <c r="B26" s="2558"/>
      <c r="C26" s="2558"/>
      <c r="D26" s="2558"/>
      <c r="E26" s="2558"/>
      <c r="F26" s="2558"/>
      <c r="G26" s="2558"/>
      <c r="H26" s="2561">
        <f t="shared" si="1"/>
        <v>0</v>
      </c>
    </row>
    <row r="27" spans="1:8">
      <c r="A27" s="2538" t="s">
        <v>3797</v>
      </c>
      <c r="B27" s="2558"/>
      <c r="C27" s="2558"/>
      <c r="D27" s="2558"/>
      <c r="E27" s="2558"/>
      <c r="F27" s="2558"/>
      <c r="G27" s="2558"/>
      <c r="H27" s="2561">
        <f t="shared" si="1"/>
        <v>0</v>
      </c>
    </row>
    <row r="28" spans="1:8">
      <c r="A28" s="2560" t="s">
        <v>3829</v>
      </c>
      <c r="B28" s="2558"/>
      <c r="C28" s="2558"/>
      <c r="D28" s="2558"/>
      <c r="E28" s="2558"/>
      <c r="F28" s="2558"/>
      <c r="G28" s="2558"/>
      <c r="H28" s="2561">
        <f t="shared" si="1"/>
        <v>0</v>
      </c>
    </row>
    <row r="29" spans="1:8">
      <c r="A29" s="2560" t="s">
        <v>3830</v>
      </c>
      <c r="B29" s="2558"/>
      <c r="C29" s="2558"/>
      <c r="D29" s="2558"/>
      <c r="E29" s="2558"/>
      <c r="F29" s="2558"/>
      <c r="G29" s="2558"/>
      <c r="H29" s="2561"/>
    </row>
    <row r="30" spans="1:8">
      <c r="A30" s="2538" t="s">
        <v>3800</v>
      </c>
      <c r="B30" s="2558"/>
      <c r="C30" s="2558"/>
      <c r="D30" s="2558"/>
      <c r="E30" s="2558"/>
      <c r="F30" s="2558"/>
      <c r="G30" s="2558"/>
      <c r="H30" s="2561">
        <f>SUM(B30:G30)</f>
        <v>0</v>
      </c>
    </row>
    <row r="31" spans="1:8">
      <c r="A31" s="2542" t="s">
        <v>3801</v>
      </c>
      <c r="B31" s="2561">
        <f t="shared" ref="B31:H31" si="2">SUM(B20:B30)</f>
        <v>0</v>
      </c>
      <c r="C31" s="2561">
        <f t="shared" si="2"/>
        <v>0</v>
      </c>
      <c r="D31" s="2561">
        <f t="shared" si="2"/>
        <v>0</v>
      </c>
      <c r="E31" s="2561">
        <f t="shared" si="2"/>
        <v>0</v>
      </c>
      <c r="F31" s="2561">
        <f t="shared" si="2"/>
        <v>0</v>
      </c>
      <c r="G31" s="2561">
        <f t="shared" si="2"/>
        <v>0</v>
      </c>
      <c r="H31" s="2561">
        <f t="shared" si="2"/>
        <v>0</v>
      </c>
    </row>
    <row r="32" spans="1:8">
      <c r="A32" s="2544"/>
      <c r="B32" s="2562"/>
      <c r="C32" s="2562"/>
      <c r="D32" s="2562"/>
      <c r="E32" s="2562"/>
      <c r="F32" s="2562"/>
      <c r="G32" s="2562"/>
      <c r="H32" s="2562"/>
    </row>
    <row r="33" spans="1:8">
      <c r="A33" s="2549" t="s">
        <v>3802</v>
      </c>
      <c r="B33" s="2563"/>
      <c r="C33" s="2563"/>
      <c r="D33" s="2563"/>
      <c r="E33" s="2563"/>
      <c r="F33" s="2563"/>
      <c r="G33" s="2563"/>
      <c r="H33" s="2562"/>
    </row>
    <row r="34" spans="1:8">
      <c r="A34" s="2546" t="s">
        <v>3831</v>
      </c>
      <c r="B34" s="2558"/>
      <c r="C34" s="2558"/>
      <c r="D34" s="2558"/>
      <c r="E34" s="2558"/>
      <c r="F34" s="2558"/>
      <c r="G34" s="2558"/>
      <c r="H34" s="2561">
        <f t="shared" ref="H34:H49" si="3">SUM(B34:G34)</f>
        <v>0</v>
      </c>
    </row>
    <row r="35" spans="1:8">
      <c r="A35" s="2546" t="s">
        <v>3804</v>
      </c>
      <c r="B35" s="2558"/>
      <c r="C35" s="2558"/>
      <c r="D35" s="2558"/>
      <c r="E35" s="2558"/>
      <c r="F35" s="2558"/>
      <c r="G35" s="2558"/>
      <c r="H35" s="2561">
        <f t="shared" si="3"/>
        <v>0</v>
      </c>
    </row>
    <row r="36" spans="1:8">
      <c r="A36" s="2546" t="s">
        <v>3805</v>
      </c>
      <c r="B36" s="2558"/>
      <c r="C36" s="2558"/>
      <c r="D36" s="2558"/>
      <c r="E36" s="2558"/>
      <c r="F36" s="2558"/>
      <c r="G36" s="2558"/>
      <c r="H36" s="2561">
        <f t="shared" si="3"/>
        <v>0</v>
      </c>
    </row>
    <row r="37" spans="1:8">
      <c r="A37" s="2546" t="s">
        <v>3832</v>
      </c>
      <c r="B37" s="2558"/>
      <c r="C37" s="2558"/>
      <c r="D37" s="2558"/>
      <c r="E37" s="2558"/>
      <c r="F37" s="2558"/>
      <c r="G37" s="2558"/>
      <c r="H37" s="2561">
        <f t="shared" si="3"/>
        <v>0</v>
      </c>
    </row>
    <row r="38" spans="1:8">
      <c r="A38" s="2546" t="s">
        <v>3833</v>
      </c>
      <c r="B38" s="2558"/>
      <c r="C38" s="2558"/>
      <c r="D38" s="2558"/>
      <c r="E38" s="2558"/>
      <c r="F38" s="2558"/>
      <c r="G38" s="2558"/>
      <c r="H38" s="2561">
        <f t="shared" si="3"/>
        <v>0</v>
      </c>
    </row>
    <row r="39" spans="1:8">
      <c r="A39" s="2546" t="s">
        <v>3834</v>
      </c>
      <c r="B39" s="2558"/>
      <c r="C39" s="2558"/>
      <c r="D39" s="2558"/>
      <c r="E39" s="2558"/>
      <c r="F39" s="2558"/>
      <c r="G39" s="2558"/>
      <c r="H39" s="2561">
        <f t="shared" si="3"/>
        <v>0</v>
      </c>
    </row>
    <row r="40" spans="1:8">
      <c r="A40" s="2546" t="s">
        <v>3835</v>
      </c>
      <c r="B40" s="2558"/>
      <c r="C40" s="2558"/>
      <c r="D40" s="2558"/>
      <c r="E40" s="2558"/>
      <c r="F40" s="2558"/>
      <c r="G40" s="2558"/>
      <c r="H40" s="2561">
        <f t="shared" si="3"/>
        <v>0</v>
      </c>
    </row>
    <row r="41" spans="1:8">
      <c r="A41" s="2546" t="s">
        <v>3836</v>
      </c>
      <c r="B41" s="2558"/>
      <c r="C41" s="2558"/>
      <c r="D41" s="2558"/>
      <c r="E41" s="2558"/>
      <c r="F41" s="2558"/>
      <c r="G41" s="2558"/>
      <c r="H41" s="2561">
        <f t="shared" si="3"/>
        <v>0</v>
      </c>
    </row>
    <row r="42" spans="1:8">
      <c r="A42" s="2546" t="s">
        <v>3809</v>
      </c>
      <c r="B42" s="2558"/>
      <c r="C42" s="2558"/>
      <c r="D42" s="2558"/>
      <c r="E42" s="2558"/>
      <c r="F42" s="2558"/>
      <c r="G42" s="2558"/>
      <c r="H42" s="2561">
        <f t="shared" si="3"/>
        <v>0</v>
      </c>
    </row>
    <row r="43" spans="1:8">
      <c r="A43" s="2546" t="s">
        <v>3810</v>
      </c>
      <c r="B43" s="2558"/>
      <c r="C43" s="2558"/>
      <c r="D43" s="2558"/>
      <c r="E43" s="2558"/>
      <c r="F43" s="2558"/>
      <c r="G43" s="2558"/>
      <c r="H43" s="2561">
        <f t="shared" si="3"/>
        <v>0</v>
      </c>
    </row>
    <row r="44" spans="1:8">
      <c r="A44" s="2546" t="s">
        <v>3837</v>
      </c>
      <c r="B44" s="2558"/>
      <c r="C44" s="2558"/>
      <c r="D44" s="2558"/>
      <c r="E44" s="2558"/>
      <c r="F44" s="2558"/>
      <c r="G44" s="2558"/>
      <c r="H44" s="2561">
        <f t="shared" si="3"/>
        <v>0</v>
      </c>
    </row>
    <row r="45" spans="1:8">
      <c r="A45" s="2546" t="s">
        <v>3838</v>
      </c>
      <c r="B45" s="2558"/>
      <c r="C45" s="2558"/>
      <c r="D45" s="2558"/>
      <c r="E45" s="2558"/>
      <c r="F45" s="2558"/>
      <c r="G45" s="2558"/>
      <c r="H45" s="2561">
        <f t="shared" si="3"/>
        <v>0</v>
      </c>
    </row>
    <row r="46" spans="1:8">
      <c r="A46" s="2546" t="s">
        <v>3813</v>
      </c>
      <c r="B46" s="2564"/>
      <c r="C46" s="2558"/>
      <c r="D46" s="2558"/>
      <c r="E46" s="2558"/>
      <c r="F46" s="2558"/>
      <c r="G46" s="2558"/>
      <c r="H46" s="2561">
        <f t="shared" si="3"/>
        <v>0</v>
      </c>
    </row>
    <row r="47" spans="1:8">
      <c r="A47" s="2546" t="s">
        <v>3814</v>
      </c>
      <c r="B47" s="2565"/>
      <c r="C47" s="2558"/>
      <c r="D47" s="2558"/>
      <c r="E47" s="2558"/>
      <c r="F47" s="2558"/>
      <c r="G47" s="2558"/>
      <c r="H47" s="2561">
        <f t="shared" si="3"/>
        <v>0</v>
      </c>
    </row>
    <row r="48" spans="1:8">
      <c r="A48" s="2546" t="s">
        <v>3815</v>
      </c>
      <c r="B48" s="2565"/>
      <c r="C48" s="2558"/>
      <c r="D48" s="2558"/>
      <c r="E48" s="2558"/>
      <c r="F48" s="2558"/>
      <c r="G48" s="2558"/>
      <c r="H48" s="2561">
        <f t="shared" si="3"/>
        <v>0</v>
      </c>
    </row>
    <row r="49" spans="1:8">
      <c r="A49" s="2546" t="s">
        <v>3816</v>
      </c>
      <c r="B49" s="2564"/>
      <c r="C49" s="2558"/>
      <c r="D49" s="2558"/>
      <c r="E49" s="2558"/>
      <c r="F49" s="2558"/>
      <c r="G49" s="2558"/>
      <c r="H49" s="2561">
        <f t="shared" si="3"/>
        <v>0</v>
      </c>
    </row>
    <row r="50" spans="1:8">
      <c r="A50" s="2560" t="s">
        <v>3839</v>
      </c>
      <c r="B50" s="2566"/>
      <c r="C50" s="2567"/>
      <c r="D50" s="2567"/>
      <c r="E50" s="2567"/>
      <c r="F50" s="2567"/>
      <c r="G50" s="2567"/>
      <c r="H50" s="2568"/>
    </row>
    <row r="51" spans="1:8">
      <c r="A51" s="2569" t="s">
        <v>3817</v>
      </c>
      <c r="B51" s="2566"/>
      <c r="C51" s="2567"/>
      <c r="D51" s="2567"/>
      <c r="E51" s="2567"/>
      <c r="F51" s="2567"/>
      <c r="G51" s="2567"/>
      <c r="H51" s="2568">
        <f>SUM(B51:G51)</f>
        <v>0</v>
      </c>
    </row>
    <row r="52" spans="1:8">
      <c r="A52" s="2549" t="s">
        <v>3818</v>
      </c>
      <c r="B52" s="2561">
        <f>SUM(B34:B51)</f>
        <v>0</v>
      </c>
      <c r="C52" s="2561">
        <f t="shared" ref="C52:G52" si="4">SUM(C34:C51)</f>
        <v>0</v>
      </c>
      <c r="D52" s="2561">
        <f t="shared" si="4"/>
        <v>0</v>
      </c>
      <c r="E52" s="2561">
        <f t="shared" si="4"/>
        <v>0</v>
      </c>
      <c r="F52" s="2561">
        <f t="shared" si="4"/>
        <v>0</v>
      </c>
      <c r="G52" s="2561">
        <f t="shared" si="4"/>
        <v>0</v>
      </c>
      <c r="H52" s="2561">
        <f>SUM(H34:H51)</f>
        <v>0</v>
      </c>
    </row>
    <row r="53" spans="1:8" s="2531" customFormat="1">
      <c r="A53" s="2550"/>
      <c r="B53" s="2570"/>
      <c r="C53" s="2563"/>
      <c r="D53" s="2563"/>
      <c r="E53" s="2563"/>
      <c r="F53" s="2563"/>
      <c r="G53" s="2563"/>
      <c r="H53" s="2562"/>
    </row>
    <row r="54" spans="1:8">
      <c r="A54" s="2549" t="s">
        <v>3819</v>
      </c>
      <c r="B54" s="2561">
        <f>B31-B52</f>
        <v>0</v>
      </c>
      <c r="C54" s="2561">
        <f t="shared" ref="C54:H54" si="5">C31-C52</f>
        <v>0</v>
      </c>
      <c r="D54" s="2561">
        <f t="shared" si="5"/>
        <v>0</v>
      </c>
      <c r="E54" s="2561">
        <f t="shared" si="5"/>
        <v>0</v>
      </c>
      <c r="F54" s="2561">
        <f t="shared" si="5"/>
        <v>0</v>
      </c>
      <c r="G54" s="2561">
        <f t="shared" si="5"/>
        <v>0</v>
      </c>
      <c r="H54" s="2561">
        <f t="shared" si="5"/>
        <v>0</v>
      </c>
    </row>
    <row r="55" spans="1:8">
      <c r="A55" s="2552"/>
      <c r="B55" s="2552"/>
      <c r="C55" s="2552"/>
      <c r="D55" s="2552"/>
      <c r="E55" s="2552"/>
      <c r="F55" s="2552"/>
      <c r="G55" s="2552"/>
      <c r="H55" s="2552"/>
    </row>
    <row r="56" spans="1:8">
      <c r="A56" s="2552"/>
      <c r="B56" s="2552"/>
      <c r="C56" s="2552"/>
      <c r="D56" s="2552"/>
      <c r="E56" s="2552"/>
      <c r="F56" s="2552"/>
      <c r="G56" s="2552"/>
      <c r="H56" s="2552"/>
    </row>
    <row r="57" spans="1:8">
      <c r="A57" s="2552"/>
      <c r="B57" s="2552"/>
      <c r="C57" s="2552"/>
      <c r="D57" s="2552"/>
      <c r="E57" s="2552"/>
      <c r="F57" s="2552"/>
      <c r="G57" s="2552"/>
      <c r="H57" s="2552"/>
    </row>
    <row r="58" spans="1:8">
      <c r="A58" s="2552"/>
      <c r="B58" s="2552"/>
      <c r="C58" s="2552"/>
      <c r="D58" s="2552"/>
      <c r="E58" s="2552"/>
      <c r="F58" s="2552"/>
      <c r="G58" s="2552"/>
      <c r="H58" s="2552"/>
    </row>
    <row r="59" spans="1:8">
      <c r="A59" s="2552"/>
      <c r="B59" s="2552"/>
      <c r="C59" s="2552"/>
      <c r="D59" s="2552"/>
      <c r="E59" s="2552"/>
      <c r="F59" s="2552"/>
      <c r="G59" s="2552"/>
      <c r="H59" s="2552"/>
    </row>
    <row r="60" spans="1:8">
      <c r="A60" s="2552"/>
      <c r="B60" s="2552"/>
      <c r="C60" s="2552"/>
      <c r="D60" s="2552"/>
      <c r="E60" s="2552"/>
      <c r="F60" s="2552"/>
      <c r="G60" s="2552"/>
      <c r="H60" s="2552"/>
    </row>
    <row r="61" spans="1:8">
      <c r="A61" s="2552"/>
      <c r="B61" s="2552"/>
      <c r="C61" s="2552"/>
      <c r="D61" s="2552"/>
      <c r="E61" s="2552"/>
      <c r="F61" s="2552"/>
      <c r="G61" s="2552"/>
      <c r="H61" s="2552"/>
    </row>
    <row r="62" spans="1:8">
      <c r="A62" s="2552"/>
      <c r="B62" s="2552"/>
      <c r="C62" s="2552"/>
      <c r="D62" s="2552"/>
      <c r="E62" s="2552"/>
      <c r="F62" s="2552"/>
      <c r="G62" s="2552"/>
      <c r="H62" s="2552"/>
    </row>
    <row r="63" spans="1:8">
      <c r="A63" s="2552"/>
      <c r="B63" s="2552"/>
      <c r="C63" s="2552"/>
      <c r="D63" s="2552"/>
      <c r="E63" s="2552"/>
      <c r="F63" s="2552"/>
      <c r="G63" s="2552"/>
      <c r="H63" s="2552"/>
    </row>
  </sheetData>
  <mergeCells count="9">
    <mergeCell ref="B7:E7"/>
    <mergeCell ref="B8:E8"/>
    <mergeCell ref="B9:E9"/>
    <mergeCell ref="A1:E1"/>
    <mergeCell ref="B2:E2"/>
    <mergeCell ref="B3:E3"/>
    <mergeCell ref="B4:E4"/>
    <mergeCell ref="B5:E5"/>
    <mergeCell ref="B6:E6"/>
  </mergeCells>
  <dataValidations count="3">
    <dataValidation type="textLength" allowBlank="1" showInputMessage="1" showErrorMessage="1" sqref="B6">
      <formula1>10</formula1>
      <formula2>10</formula2>
    </dataValidation>
    <dataValidation type="whole" allowBlank="1" showInputMessage="1" showErrorMessage="1" sqref="B8">
      <formula1>2010</formula1>
      <formula2>2050</formula2>
    </dataValidation>
    <dataValidation type="textLength" allowBlank="1" showInputMessage="1" showErrorMessage="1" sqref="B5">
      <formula1>3</formula1>
      <formula2>30</formula2>
    </dataValidation>
  </dataValidation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2">
    <tabColor theme="8" tint="-0.499984740745262"/>
  </sheetPr>
  <dimension ref="A1:W29"/>
  <sheetViews>
    <sheetView zoomScale="80" zoomScaleNormal="80" zoomScaleSheetLayoutView="80" workbookViewId="0">
      <selection sqref="A1:C1"/>
    </sheetView>
  </sheetViews>
  <sheetFormatPr defaultRowHeight="12.75"/>
  <cols>
    <col min="1" max="1" width="20.5703125" style="340" customWidth="1"/>
    <col min="2" max="2" width="26.85546875" style="340" customWidth="1"/>
    <col min="3" max="3" width="20" style="339" customWidth="1"/>
    <col min="4" max="4" width="30.140625" style="340" customWidth="1"/>
    <col min="5" max="5" width="15.7109375" style="340" customWidth="1"/>
    <col min="6" max="13" width="15.7109375" style="339" customWidth="1"/>
    <col min="14" max="17" width="24.42578125" style="339" customWidth="1"/>
    <col min="18" max="18" width="9.7109375" style="339" customWidth="1"/>
    <col min="19" max="19" width="8.7109375" style="339" customWidth="1"/>
    <col min="20" max="20" width="10.7109375" style="332" customWidth="1"/>
    <col min="21" max="23" width="12.7109375" style="339" customWidth="1"/>
    <col min="24" max="256" width="9.140625" style="342"/>
    <col min="257" max="257" width="12.85546875" style="342" customWidth="1"/>
    <col min="258" max="260" width="24.42578125" style="342" customWidth="1"/>
    <col min="261" max="261" width="27.42578125" style="342" customWidth="1"/>
    <col min="262" max="262" width="28.7109375" style="342" customWidth="1"/>
    <col min="263" max="265" width="24.42578125" style="342" customWidth="1"/>
    <col min="266" max="266" width="27.42578125" style="342" customWidth="1"/>
    <col min="267" max="273" width="24.42578125" style="342" customWidth="1"/>
    <col min="274" max="274" width="9.7109375" style="342" customWidth="1"/>
    <col min="275" max="275" width="8.7109375" style="342" customWidth="1"/>
    <col min="276" max="276" width="10.7109375" style="342" customWidth="1"/>
    <col min="277" max="279" width="12.7109375" style="342" customWidth="1"/>
    <col min="280" max="512" width="9.140625" style="342"/>
    <col min="513" max="513" width="12.85546875" style="342" customWidth="1"/>
    <col min="514" max="516" width="24.42578125" style="342" customWidth="1"/>
    <col min="517" max="517" width="27.42578125" style="342" customWidth="1"/>
    <col min="518" max="518" width="28.7109375" style="342" customWidth="1"/>
    <col min="519" max="521" width="24.42578125" style="342" customWidth="1"/>
    <col min="522" max="522" width="27.42578125" style="342" customWidth="1"/>
    <col min="523" max="529" width="24.42578125" style="342" customWidth="1"/>
    <col min="530" max="530" width="9.7109375" style="342" customWidth="1"/>
    <col min="531" max="531" width="8.7109375" style="342" customWidth="1"/>
    <col min="532" max="532" width="10.7109375" style="342" customWidth="1"/>
    <col min="533" max="535" width="12.7109375" style="342" customWidth="1"/>
    <col min="536" max="768" width="9.140625" style="342"/>
    <col min="769" max="769" width="12.85546875" style="342" customWidth="1"/>
    <col min="770" max="772" width="24.42578125" style="342" customWidth="1"/>
    <col min="773" max="773" width="27.42578125" style="342" customWidth="1"/>
    <col min="774" max="774" width="28.7109375" style="342" customWidth="1"/>
    <col min="775" max="777" width="24.42578125" style="342" customWidth="1"/>
    <col min="778" max="778" width="27.42578125" style="342" customWidth="1"/>
    <col min="779" max="785" width="24.42578125" style="342" customWidth="1"/>
    <col min="786" max="786" width="9.7109375" style="342" customWidth="1"/>
    <col min="787" max="787" width="8.7109375" style="342" customWidth="1"/>
    <col min="788" max="788" width="10.7109375" style="342" customWidth="1"/>
    <col min="789" max="791" width="12.7109375" style="342" customWidth="1"/>
    <col min="792" max="1024" width="9.140625" style="342"/>
    <col min="1025" max="1025" width="12.85546875" style="342" customWidth="1"/>
    <col min="1026" max="1028" width="24.42578125" style="342" customWidth="1"/>
    <col min="1029" max="1029" width="27.42578125" style="342" customWidth="1"/>
    <col min="1030" max="1030" width="28.7109375" style="342" customWidth="1"/>
    <col min="1031" max="1033" width="24.42578125" style="342" customWidth="1"/>
    <col min="1034" max="1034" width="27.42578125" style="342" customWidth="1"/>
    <col min="1035" max="1041" width="24.42578125" style="342" customWidth="1"/>
    <col min="1042" max="1042" width="9.7109375" style="342" customWidth="1"/>
    <col min="1043" max="1043" width="8.7109375" style="342" customWidth="1"/>
    <col min="1044" max="1044" width="10.7109375" style="342" customWidth="1"/>
    <col min="1045" max="1047" width="12.7109375" style="342" customWidth="1"/>
    <col min="1048" max="1280" width="9.140625" style="342"/>
    <col min="1281" max="1281" width="12.85546875" style="342" customWidth="1"/>
    <col min="1282" max="1284" width="24.42578125" style="342" customWidth="1"/>
    <col min="1285" max="1285" width="27.42578125" style="342" customWidth="1"/>
    <col min="1286" max="1286" width="28.7109375" style="342" customWidth="1"/>
    <col min="1287" max="1289" width="24.42578125" style="342" customWidth="1"/>
    <col min="1290" max="1290" width="27.42578125" style="342" customWidth="1"/>
    <col min="1291" max="1297" width="24.42578125" style="342" customWidth="1"/>
    <col min="1298" max="1298" width="9.7109375" style="342" customWidth="1"/>
    <col min="1299" max="1299" width="8.7109375" style="342" customWidth="1"/>
    <col min="1300" max="1300" width="10.7109375" style="342" customWidth="1"/>
    <col min="1301" max="1303" width="12.7109375" style="342" customWidth="1"/>
    <col min="1304" max="1536" width="9.140625" style="342"/>
    <col min="1537" max="1537" width="12.85546875" style="342" customWidth="1"/>
    <col min="1538" max="1540" width="24.42578125" style="342" customWidth="1"/>
    <col min="1541" max="1541" width="27.42578125" style="342" customWidth="1"/>
    <col min="1542" max="1542" width="28.7109375" style="342" customWidth="1"/>
    <col min="1543" max="1545" width="24.42578125" style="342" customWidth="1"/>
    <col min="1546" max="1546" width="27.42578125" style="342" customWidth="1"/>
    <col min="1547" max="1553" width="24.42578125" style="342" customWidth="1"/>
    <col min="1554" max="1554" width="9.7109375" style="342" customWidth="1"/>
    <col min="1555" max="1555" width="8.7109375" style="342" customWidth="1"/>
    <col min="1556" max="1556" width="10.7109375" style="342" customWidth="1"/>
    <col min="1557" max="1559" width="12.7109375" style="342" customWidth="1"/>
    <col min="1560" max="1792" width="9.140625" style="342"/>
    <col min="1793" max="1793" width="12.85546875" style="342" customWidth="1"/>
    <col min="1794" max="1796" width="24.42578125" style="342" customWidth="1"/>
    <col min="1797" max="1797" width="27.42578125" style="342" customWidth="1"/>
    <col min="1798" max="1798" width="28.7109375" style="342" customWidth="1"/>
    <col min="1799" max="1801" width="24.42578125" style="342" customWidth="1"/>
    <col min="1802" max="1802" width="27.42578125" style="342" customWidth="1"/>
    <col min="1803" max="1809" width="24.42578125" style="342" customWidth="1"/>
    <col min="1810" max="1810" width="9.7109375" style="342" customWidth="1"/>
    <col min="1811" max="1811" width="8.7109375" style="342" customWidth="1"/>
    <col min="1812" max="1812" width="10.7109375" style="342" customWidth="1"/>
    <col min="1813" max="1815" width="12.7109375" style="342" customWidth="1"/>
    <col min="1816" max="2048" width="9.140625" style="342"/>
    <col min="2049" max="2049" width="12.85546875" style="342" customWidth="1"/>
    <col min="2050" max="2052" width="24.42578125" style="342" customWidth="1"/>
    <col min="2053" max="2053" width="27.42578125" style="342" customWidth="1"/>
    <col min="2054" max="2054" width="28.7109375" style="342" customWidth="1"/>
    <col min="2055" max="2057" width="24.42578125" style="342" customWidth="1"/>
    <col min="2058" max="2058" width="27.42578125" style="342" customWidth="1"/>
    <col min="2059" max="2065" width="24.42578125" style="342" customWidth="1"/>
    <col min="2066" max="2066" width="9.7109375" style="342" customWidth="1"/>
    <col min="2067" max="2067" width="8.7109375" style="342" customWidth="1"/>
    <col min="2068" max="2068" width="10.7109375" style="342" customWidth="1"/>
    <col min="2069" max="2071" width="12.7109375" style="342" customWidth="1"/>
    <col min="2072" max="2304" width="9.140625" style="342"/>
    <col min="2305" max="2305" width="12.85546875" style="342" customWidth="1"/>
    <col min="2306" max="2308" width="24.42578125" style="342" customWidth="1"/>
    <col min="2309" max="2309" width="27.42578125" style="342" customWidth="1"/>
    <col min="2310" max="2310" width="28.7109375" style="342" customWidth="1"/>
    <col min="2311" max="2313" width="24.42578125" style="342" customWidth="1"/>
    <col min="2314" max="2314" width="27.42578125" style="342" customWidth="1"/>
    <col min="2315" max="2321" width="24.42578125" style="342" customWidth="1"/>
    <col min="2322" max="2322" width="9.7109375" style="342" customWidth="1"/>
    <col min="2323" max="2323" width="8.7109375" style="342" customWidth="1"/>
    <col min="2324" max="2324" width="10.7109375" style="342" customWidth="1"/>
    <col min="2325" max="2327" width="12.7109375" style="342" customWidth="1"/>
    <col min="2328" max="2560" width="9.140625" style="342"/>
    <col min="2561" max="2561" width="12.85546875" style="342" customWidth="1"/>
    <col min="2562" max="2564" width="24.42578125" style="342" customWidth="1"/>
    <col min="2565" max="2565" width="27.42578125" style="342" customWidth="1"/>
    <col min="2566" max="2566" width="28.7109375" style="342" customWidth="1"/>
    <col min="2567" max="2569" width="24.42578125" style="342" customWidth="1"/>
    <col min="2570" max="2570" width="27.42578125" style="342" customWidth="1"/>
    <col min="2571" max="2577" width="24.42578125" style="342" customWidth="1"/>
    <col min="2578" max="2578" width="9.7109375" style="342" customWidth="1"/>
    <col min="2579" max="2579" width="8.7109375" style="342" customWidth="1"/>
    <col min="2580" max="2580" width="10.7109375" style="342" customWidth="1"/>
    <col min="2581" max="2583" width="12.7109375" style="342" customWidth="1"/>
    <col min="2584" max="2816" width="9.140625" style="342"/>
    <col min="2817" max="2817" width="12.85546875" style="342" customWidth="1"/>
    <col min="2818" max="2820" width="24.42578125" style="342" customWidth="1"/>
    <col min="2821" max="2821" width="27.42578125" style="342" customWidth="1"/>
    <col min="2822" max="2822" width="28.7109375" style="342" customWidth="1"/>
    <col min="2823" max="2825" width="24.42578125" style="342" customWidth="1"/>
    <col min="2826" max="2826" width="27.42578125" style="342" customWidth="1"/>
    <col min="2827" max="2833" width="24.42578125" style="342" customWidth="1"/>
    <col min="2834" max="2834" width="9.7109375" style="342" customWidth="1"/>
    <col min="2835" max="2835" width="8.7109375" style="342" customWidth="1"/>
    <col min="2836" max="2836" width="10.7109375" style="342" customWidth="1"/>
    <col min="2837" max="2839" width="12.7109375" style="342" customWidth="1"/>
    <col min="2840" max="3072" width="9.140625" style="342"/>
    <col min="3073" max="3073" width="12.85546875" style="342" customWidth="1"/>
    <col min="3074" max="3076" width="24.42578125" style="342" customWidth="1"/>
    <col min="3077" max="3077" width="27.42578125" style="342" customWidth="1"/>
    <col min="3078" max="3078" width="28.7109375" style="342" customWidth="1"/>
    <col min="3079" max="3081" width="24.42578125" style="342" customWidth="1"/>
    <col min="3082" max="3082" width="27.42578125" style="342" customWidth="1"/>
    <col min="3083" max="3089" width="24.42578125" style="342" customWidth="1"/>
    <col min="3090" max="3090" width="9.7109375" style="342" customWidth="1"/>
    <col min="3091" max="3091" width="8.7109375" style="342" customWidth="1"/>
    <col min="3092" max="3092" width="10.7109375" style="342" customWidth="1"/>
    <col min="3093" max="3095" width="12.7109375" style="342" customWidth="1"/>
    <col min="3096" max="3328" width="9.140625" style="342"/>
    <col min="3329" max="3329" width="12.85546875" style="342" customWidth="1"/>
    <col min="3330" max="3332" width="24.42578125" style="342" customWidth="1"/>
    <col min="3333" max="3333" width="27.42578125" style="342" customWidth="1"/>
    <col min="3334" max="3334" width="28.7109375" style="342" customWidth="1"/>
    <col min="3335" max="3337" width="24.42578125" style="342" customWidth="1"/>
    <col min="3338" max="3338" width="27.42578125" style="342" customWidth="1"/>
    <col min="3339" max="3345" width="24.42578125" style="342" customWidth="1"/>
    <col min="3346" max="3346" width="9.7109375" style="342" customWidth="1"/>
    <col min="3347" max="3347" width="8.7109375" style="342" customWidth="1"/>
    <col min="3348" max="3348" width="10.7109375" style="342" customWidth="1"/>
    <col min="3349" max="3351" width="12.7109375" style="342" customWidth="1"/>
    <col min="3352" max="3584" width="9.140625" style="342"/>
    <col min="3585" max="3585" width="12.85546875" style="342" customWidth="1"/>
    <col min="3586" max="3588" width="24.42578125" style="342" customWidth="1"/>
    <col min="3589" max="3589" width="27.42578125" style="342" customWidth="1"/>
    <col min="3590" max="3590" width="28.7109375" style="342" customWidth="1"/>
    <col min="3591" max="3593" width="24.42578125" style="342" customWidth="1"/>
    <col min="3594" max="3594" width="27.42578125" style="342" customWidth="1"/>
    <col min="3595" max="3601" width="24.42578125" style="342" customWidth="1"/>
    <col min="3602" max="3602" width="9.7109375" style="342" customWidth="1"/>
    <col min="3603" max="3603" width="8.7109375" style="342" customWidth="1"/>
    <col min="3604" max="3604" width="10.7109375" style="342" customWidth="1"/>
    <col min="3605" max="3607" width="12.7109375" style="342" customWidth="1"/>
    <col min="3608" max="3840" width="9.140625" style="342"/>
    <col min="3841" max="3841" width="12.85546875" style="342" customWidth="1"/>
    <col min="3842" max="3844" width="24.42578125" style="342" customWidth="1"/>
    <col min="3845" max="3845" width="27.42578125" style="342" customWidth="1"/>
    <col min="3846" max="3846" width="28.7109375" style="342" customWidth="1"/>
    <col min="3847" max="3849" width="24.42578125" style="342" customWidth="1"/>
    <col min="3850" max="3850" width="27.42578125" style="342" customWidth="1"/>
    <col min="3851" max="3857" width="24.42578125" style="342" customWidth="1"/>
    <col min="3858" max="3858" width="9.7109375" style="342" customWidth="1"/>
    <col min="3859" max="3859" width="8.7109375" style="342" customWidth="1"/>
    <col min="3860" max="3860" width="10.7109375" style="342" customWidth="1"/>
    <col min="3861" max="3863" width="12.7109375" style="342" customWidth="1"/>
    <col min="3864" max="4096" width="9.140625" style="342"/>
    <col min="4097" max="4097" width="12.85546875" style="342" customWidth="1"/>
    <col min="4098" max="4100" width="24.42578125" style="342" customWidth="1"/>
    <col min="4101" max="4101" width="27.42578125" style="342" customWidth="1"/>
    <col min="4102" max="4102" width="28.7109375" style="342" customWidth="1"/>
    <col min="4103" max="4105" width="24.42578125" style="342" customWidth="1"/>
    <col min="4106" max="4106" width="27.42578125" style="342" customWidth="1"/>
    <col min="4107" max="4113" width="24.42578125" style="342" customWidth="1"/>
    <col min="4114" max="4114" width="9.7109375" style="342" customWidth="1"/>
    <col min="4115" max="4115" width="8.7109375" style="342" customWidth="1"/>
    <col min="4116" max="4116" width="10.7109375" style="342" customWidth="1"/>
    <col min="4117" max="4119" width="12.7109375" style="342" customWidth="1"/>
    <col min="4120" max="4352" width="9.140625" style="342"/>
    <col min="4353" max="4353" width="12.85546875" style="342" customWidth="1"/>
    <col min="4354" max="4356" width="24.42578125" style="342" customWidth="1"/>
    <col min="4357" max="4357" width="27.42578125" style="342" customWidth="1"/>
    <col min="4358" max="4358" width="28.7109375" style="342" customWidth="1"/>
    <col min="4359" max="4361" width="24.42578125" style="342" customWidth="1"/>
    <col min="4362" max="4362" width="27.42578125" style="342" customWidth="1"/>
    <col min="4363" max="4369" width="24.42578125" style="342" customWidth="1"/>
    <col min="4370" max="4370" width="9.7109375" style="342" customWidth="1"/>
    <col min="4371" max="4371" width="8.7109375" style="342" customWidth="1"/>
    <col min="4372" max="4372" width="10.7109375" style="342" customWidth="1"/>
    <col min="4373" max="4375" width="12.7109375" style="342" customWidth="1"/>
    <col min="4376" max="4608" width="9.140625" style="342"/>
    <col min="4609" max="4609" width="12.85546875" style="342" customWidth="1"/>
    <col min="4610" max="4612" width="24.42578125" style="342" customWidth="1"/>
    <col min="4613" max="4613" width="27.42578125" style="342" customWidth="1"/>
    <col min="4614" max="4614" width="28.7109375" style="342" customWidth="1"/>
    <col min="4615" max="4617" width="24.42578125" style="342" customWidth="1"/>
    <col min="4618" max="4618" width="27.42578125" style="342" customWidth="1"/>
    <col min="4619" max="4625" width="24.42578125" style="342" customWidth="1"/>
    <col min="4626" max="4626" width="9.7109375" style="342" customWidth="1"/>
    <col min="4627" max="4627" width="8.7109375" style="342" customWidth="1"/>
    <col min="4628" max="4628" width="10.7109375" style="342" customWidth="1"/>
    <col min="4629" max="4631" width="12.7109375" style="342" customWidth="1"/>
    <col min="4632" max="4864" width="9.140625" style="342"/>
    <col min="4865" max="4865" width="12.85546875" style="342" customWidth="1"/>
    <col min="4866" max="4868" width="24.42578125" style="342" customWidth="1"/>
    <col min="4869" max="4869" width="27.42578125" style="342" customWidth="1"/>
    <col min="4870" max="4870" width="28.7109375" style="342" customWidth="1"/>
    <col min="4871" max="4873" width="24.42578125" style="342" customWidth="1"/>
    <col min="4874" max="4874" width="27.42578125" style="342" customWidth="1"/>
    <col min="4875" max="4881" width="24.42578125" style="342" customWidth="1"/>
    <col min="4882" max="4882" width="9.7109375" style="342" customWidth="1"/>
    <col min="4883" max="4883" width="8.7109375" style="342" customWidth="1"/>
    <col min="4884" max="4884" width="10.7109375" style="342" customWidth="1"/>
    <col min="4885" max="4887" width="12.7109375" style="342" customWidth="1"/>
    <col min="4888" max="5120" width="9.140625" style="342"/>
    <col min="5121" max="5121" width="12.85546875" style="342" customWidth="1"/>
    <col min="5122" max="5124" width="24.42578125" style="342" customWidth="1"/>
    <col min="5125" max="5125" width="27.42578125" style="342" customWidth="1"/>
    <col min="5126" max="5126" width="28.7109375" style="342" customWidth="1"/>
    <col min="5127" max="5129" width="24.42578125" style="342" customWidth="1"/>
    <col min="5130" max="5130" width="27.42578125" style="342" customWidth="1"/>
    <col min="5131" max="5137" width="24.42578125" style="342" customWidth="1"/>
    <col min="5138" max="5138" width="9.7109375" style="342" customWidth="1"/>
    <col min="5139" max="5139" width="8.7109375" style="342" customWidth="1"/>
    <col min="5140" max="5140" width="10.7109375" style="342" customWidth="1"/>
    <col min="5141" max="5143" width="12.7109375" style="342" customWidth="1"/>
    <col min="5144" max="5376" width="9.140625" style="342"/>
    <col min="5377" max="5377" width="12.85546875" style="342" customWidth="1"/>
    <col min="5378" max="5380" width="24.42578125" style="342" customWidth="1"/>
    <col min="5381" max="5381" width="27.42578125" style="342" customWidth="1"/>
    <col min="5382" max="5382" width="28.7109375" style="342" customWidth="1"/>
    <col min="5383" max="5385" width="24.42578125" style="342" customWidth="1"/>
    <col min="5386" max="5386" width="27.42578125" style="342" customWidth="1"/>
    <col min="5387" max="5393" width="24.42578125" style="342" customWidth="1"/>
    <col min="5394" max="5394" width="9.7109375" style="342" customWidth="1"/>
    <col min="5395" max="5395" width="8.7109375" style="342" customWidth="1"/>
    <col min="5396" max="5396" width="10.7109375" style="342" customWidth="1"/>
    <col min="5397" max="5399" width="12.7109375" style="342" customWidth="1"/>
    <col min="5400" max="5632" width="9.140625" style="342"/>
    <col min="5633" max="5633" width="12.85546875" style="342" customWidth="1"/>
    <col min="5634" max="5636" width="24.42578125" style="342" customWidth="1"/>
    <col min="5637" max="5637" width="27.42578125" style="342" customWidth="1"/>
    <col min="5638" max="5638" width="28.7109375" style="342" customWidth="1"/>
    <col min="5639" max="5641" width="24.42578125" style="342" customWidth="1"/>
    <col min="5642" max="5642" width="27.42578125" style="342" customWidth="1"/>
    <col min="5643" max="5649" width="24.42578125" style="342" customWidth="1"/>
    <col min="5650" max="5650" width="9.7109375" style="342" customWidth="1"/>
    <col min="5651" max="5651" width="8.7109375" style="342" customWidth="1"/>
    <col min="5652" max="5652" width="10.7109375" style="342" customWidth="1"/>
    <col min="5653" max="5655" width="12.7109375" style="342" customWidth="1"/>
    <col min="5656" max="5888" width="9.140625" style="342"/>
    <col min="5889" max="5889" width="12.85546875" style="342" customWidth="1"/>
    <col min="5890" max="5892" width="24.42578125" style="342" customWidth="1"/>
    <col min="5893" max="5893" width="27.42578125" style="342" customWidth="1"/>
    <col min="5894" max="5894" width="28.7109375" style="342" customWidth="1"/>
    <col min="5895" max="5897" width="24.42578125" style="342" customWidth="1"/>
    <col min="5898" max="5898" width="27.42578125" style="342" customWidth="1"/>
    <col min="5899" max="5905" width="24.42578125" style="342" customWidth="1"/>
    <col min="5906" max="5906" width="9.7109375" style="342" customWidth="1"/>
    <col min="5907" max="5907" width="8.7109375" style="342" customWidth="1"/>
    <col min="5908" max="5908" width="10.7109375" style="342" customWidth="1"/>
    <col min="5909" max="5911" width="12.7109375" style="342" customWidth="1"/>
    <col min="5912" max="6144" width="9.140625" style="342"/>
    <col min="6145" max="6145" width="12.85546875" style="342" customWidth="1"/>
    <col min="6146" max="6148" width="24.42578125" style="342" customWidth="1"/>
    <col min="6149" max="6149" width="27.42578125" style="342" customWidth="1"/>
    <col min="6150" max="6150" width="28.7109375" style="342" customWidth="1"/>
    <col min="6151" max="6153" width="24.42578125" style="342" customWidth="1"/>
    <col min="6154" max="6154" width="27.42578125" style="342" customWidth="1"/>
    <col min="6155" max="6161" width="24.42578125" style="342" customWidth="1"/>
    <col min="6162" max="6162" width="9.7109375" style="342" customWidth="1"/>
    <col min="6163" max="6163" width="8.7109375" style="342" customWidth="1"/>
    <col min="6164" max="6164" width="10.7109375" style="342" customWidth="1"/>
    <col min="6165" max="6167" width="12.7109375" style="342" customWidth="1"/>
    <col min="6168" max="6400" width="9.140625" style="342"/>
    <col min="6401" max="6401" width="12.85546875" style="342" customWidth="1"/>
    <col min="6402" max="6404" width="24.42578125" style="342" customWidth="1"/>
    <col min="6405" max="6405" width="27.42578125" style="342" customWidth="1"/>
    <col min="6406" max="6406" width="28.7109375" style="342" customWidth="1"/>
    <col min="6407" max="6409" width="24.42578125" style="342" customWidth="1"/>
    <col min="6410" max="6410" width="27.42578125" style="342" customWidth="1"/>
    <col min="6411" max="6417" width="24.42578125" style="342" customWidth="1"/>
    <col min="6418" max="6418" width="9.7109375" style="342" customWidth="1"/>
    <col min="6419" max="6419" width="8.7109375" style="342" customWidth="1"/>
    <col min="6420" max="6420" width="10.7109375" style="342" customWidth="1"/>
    <col min="6421" max="6423" width="12.7109375" style="342" customWidth="1"/>
    <col min="6424" max="6656" width="9.140625" style="342"/>
    <col min="6657" max="6657" width="12.85546875" style="342" customWidth="1"/>
    <col min="6658" max="6660" width="24.42578125" style="342" customWidth="1"/>
    <col min="6661" max="6661" width="27.42578125" style="342" customWidth="1"/>
    <col min="6662" max="6662" width="28.7109375" style="342" customWidth="1"/>
    <col min="6663" max="6665" width="24.42578125" style="342" customWidth="1"/>
    <col min="6666" max="6666" width="27.42578125" style="342" customWidth="1"/>
    <col min="6667" max="6673" width="24.42578125" style="342" customWidth="1"/>
    <col min="6674" max="6674" width="9.7109375" style="342" customWidth="1"/>
    <col min="6675" max="6675" width="8.7109375" style="342" customWidth="1"/>
    <col min="6676" max="6676" width="10.7109375" style="342" customWidth="1"/>
    <col min="6677" max="6679" width="12.7109375" style="342" customWidth="1"/>
    <col min="6680" max="6912" width="9.140625" style="342"/>
    <col min="6913" max="6913" width="12.85546875" style="342" customWidth="1"/>
    <col min="6914" max="6916" width="24.42578125" style="342" customWidth="1"/>
    <col min="6917" max="6917" width="27.42578125" style="342" customWidth="1"/>
    <col min="6918" max="6918" width="28.7109375" style="342" customWidth="1"/>
    <col min="6919" max="6921" width="24.42578125" style="342" customWidth="1"/>
    <col min="6922" max="6922" width="27.42578125" style="342" customWidth="1"/>
    <col min="6923" max="6929" width="24.42578125" style="342" customWidth="1"/>
    <col min="6930" max="6930" width="9.7109375" style="342" customWidth="1"/>
    <col min="6931" max="6931" width="8.7109375" style="342" customWidth="1"/>
    <col min="6932" max="6932" width="10.7109375" style="342" customWidth="1"/>
    <col min="6933" max="6935" width="12.7109375" style="342" customWidth="1"/>
    <col min="6936" max="7168" width="9.140625" style="342"/>
    <col min="7169" max="7169" width="12.85546875" style="342" customWidth="1"/>
    <col min="7170" max="7172" width="24.42578125" style="342" customWidth="1"/>
    <col min="7173" max="7173" width="27.42578125" style="342" customWidth="1"/>
    <col min="7174" max="7174" width="28.7109375" style="342" customWidth="1"/>
    <col min="7175" max="7177" width="24.42578125" style="342" customWidth="1"/>
    <col min="7178" max="7178" width="27.42578125" style="342" customWidth="1"/>
    <col min="7179" max="7185" width="24.42578125" style="342" customWidth="1"/>
    <col min="7186" max="7186" width="9.7109375" style="342" customWidth="1"/>
    <col min="7187" max="7187" width="8.7109375" style="342" customWidth="1"/>
    <col min="7188" max="7188" width="10.7109375" style="342" customWidth="1"/>
    <col min="7189" max="7191" width="12.7109375" style="342" customWidth="1"/>
    <col min="7192" max="7424" width="9.140625" style="342"/>
    <col min="7425" max="7425" width="12.85546875" style="342" customWidth="1"/>
    <col min="7426" max="7428" width="24.42578125" style="342" customWidth="1"/>
    <col min="7429" max="7429" width="27.42578125" style="342" customWidth="1"/>
    <col min="7430" max="7430" width="28.7109375" style="342" customWidth="1"/>
    <col min="7431" max="7433" width="24.42578125" style="342" customWidth="1"/>
    <col min="7434" max="7434" width="27.42578125" style="342" customWidth="1"/>
    <col min="7435" max="7441" width="24.42578125" style="342" customWidth="1"/>
    <col min="7442" max="7442" width="9.7109375" style="342" customWidth="1"/>
    <col min="7443" max="7443" width="8.7109375" style="342" customWidth="1"/>
    <col min="7444" max="7444" width="10.7109375" style="342" customWidth="1"/>
    <col min="7445" max="7447" width="12.7109375" style="342" customWidth="1"/>
    <col min="7448" max="7680" width="9.140625" style="342"/>
    <col min="7681" max="7681" width="12.85546875" style="342" customWidth="1"/>
    <col min="7682" max="7684" width="24.42578125" style="342" customWidth="1"/>
    <col min="7685" max="7685" width="27.42578125" style="342" customWidth="1"/>
    <col min="7686" max="7686" width="28.7109375" style="342" customWidth="1"/>
    <col min="7687" max="7689" width="24.42578125" style="342" customWidth="1"/>
    <col min="7690" max="7690" width="27.42578125" style="342" customWidth="1"/>
    <col min="7691" max="7697" width="24.42578125" style="342" customWidth="1"/>
    <col min="7698" max="7698" width="9.7109375" style="342" customWidth="1"/>
    <col min="7699" max="7699" width="8.7109375" style="342" customWidth="1"/>
    <col min="7700" max="7700" width="10.7109375" style="342" customWidth="1"/>
    <col min="7701" max="7703" width="12.7109375" style="342" customWidth="1"/>
    <col min="7704" max="7936" width="9.140625" style="342"/>
    <col min="7937" max="7937" width="12.85546875" style="342" customWidth="1"/>
    <col min="7938" max="7940" width="24.42578125" style="342" customWidth="1"/>
    <col min="7941" max="7941" width="27.42578125" style="342" customWidth="1"/>
    <col min="7942" max="7942" width="28.7109375" style="342" customWidth="1"/>
    <col min="7943" max="7945" width="24.42578125" style="342" customWidth="1"/>
    <col min="7946" max="7946" width="27.42578125" style="342" customWidth="1"/>
    <col min="7947" max="7953" width="24.42578125" style="342" customWidth="1"/>
    <col min="7954" max="7954" width="9.7109375" style="342" customWidth="1"/>
    <col min="7955" max="7955" width="8.7109375" style="342" customWidth="1"/>
    <col min="7956" max="7956" width="10.7109375" style="342" customWidth="1"/>
    <col min="7957" max="7959" width="12.7109375" style="342" customWidth="1"/>
    <col min="7960" max="8192" width="9.140625" style="342"/>
    <col min="8193" max="8193" width="12.85546875" style="342" customWidth="1"/>
    <col min="8194" max="8196" width="24.42578125" style="342" customWidth="1"/>
    <col min="8197" max="8197" width="27.42578125" style="342" customWidth="1"/>
    <col min="8198" max="8198" width="28.7109375" style="342" customWidth="1"/>
    <col min="8199" max="8201" width="24.42578125" style="342" customWidth="1"/>
    <col min="8202" max="8202" width="27.42578125" style="342" customWidth="1"/>
    <col min="8203" max="8209" width="24.42578125" style="342" customWidth="1"/>
    <col min="8210" max="8210" width="9.7109375" style="342" customWidth="1"/>
    <col min="8211" max="8211" width="8.7109375" style="342" customWidth="1"/>
    <col min="8212" max="8212" width="10.7109375" style="342" customWidth="1"/>
    <col min="8213" max="8215" width="12.7109375" style="342" customWidth="1"/>
    <col min="8216" max="8448" width="9.140625" style="342"/>
    <col min="8449" max="8449" width="12.85546875" style="342" customWidth="1"/>
    <col min="8450" max="8452" width="24.42578125" style="342" customWidth="1"/>
    <col min="8453" max="8453" width="27.42578125" style="342" customWidth="1"/>
    <col min="8454" max="8454" width="28.7109375" style="342" customWidth="1"/>
    <col min="8455" max="8457" width="24.42578125" style="342" customWidth="1"/>
    <col min="8458" max="8458" width="27.42578125" style="342" customWidth="1"/>
    <col min="8459" max="8465" width="24.42578125" style="342" customWidth="1"/>
    <col min="8466" max="8466" width="9.7109375" style="342" customWidth="1"/>
    <col min="8467" max="8467" width="8.7109375" style="342" customWidth="1"/>
    <col min="8468" max="8468" width="10.7109375" style="342" customWidth="1"/>
    <col min="8469" max="8471" width="12.7109375" style="342" customWidth="1"/>
    <col min="8472" max="8704" width="9.140625" style="342"/>
    <col min="8705" max="8705" width="12.85546875" style="342" customWidth="1"/>
    <col min="8706" max="8708" width="24.42578125" style="342" customWidth="1"/>
    <col min="8709" max="8709" width="27.42578125" style="342" customWidth="1"/>
    <col min="8710" max="8710" width="28.7109375" style="342" customWidth="1"/>
    <col min="8711" max="8713" width="24.42578125" style="342" customWidth="1"/>
    <col min="8714" max="8714" width="27.42578125" style="342" customWidth="1"/>
    <col min="8715" max="8721" width="24.42578125" style="342" customWidth="1"/>
    <col min="8722" max="8722" width="9.7109375" style="342" customWidth="1"/>
    <col min="8723" max="8723" width="8.7109375" style="342" customWidth="1"/>
    <col min="8724" max="8724" width="10.7109375" style="342" customWidth="1"/>
    <col min="8725" max="8727" width="12.7109375" style="342" customWidth="1"/>
    <col min="8728" max="8960" width="9.140625" style="342"/>
    <col min="8961" max="8961" width="12.85546875" style="342" customWidth="1"/>
    <col min="8962" max="8964" width="24.42578125" style="342" customWidth="1"/>
    <col min="8965" max="8965" width="27.42578125" style="342" customWidth="1"/>
    <col min="8966" max="8966" width="28.7109375" style="342" customWidth="1"/>
    <col min="8967" max="8969" width="24.42578125" style="342" customWidth="1"/>
    <col min="8970" max="8970" width="27.42578125" style="342" customWidth="1"/>
    <col min="8971" max="8977" width="24.42578125" style="342" customWidth="1"/>
    <col min="8978" max="8978" width="9.7109375" style="342" customWidth="1"/>
    <col min="8979" max="8979" width="8.7109375" style="342" customWidth="1"/>
    <col min="8980" max="8980" width="10.7109375" style="342" customWidth="1"/>
    <col min="8981" max="8983" width="12.7109375" style="342" customWidth="1"/>
    <col min="8984" max="9216" width="9.140625" style="342"/>
    <col min="9217" max="9217" width="12.85546875" style="342" customWidth="1"/>
    <col min="9218" max="9220" width="24.42578125" style="342" customWidth="1"/>
    <col min="9221" max="9221" width="27.42578125" style="342" customWidth="1"/>
    <col min="9222" max="9222" width="28.7109375" style="342" customWidth="1"/>
    <col min="9223" max="9225" width="24.42578125" style="342" customWidth="1"/>
    <col min="9226" max="9226" width="27.42578125" style="342" customWidth="1"/>
    <col min="9227" max="9233" width="24.42578125" style="342" customWidth="1"/>
    <col min="9234" max="9234" width="9.7109375" style="342" customWidth="1"/>
    <col min="9235" max="9235" width="8.7109375" style="342" customWidth="1"/>
    <col min="9236" max="9236" width="10.7109375" style="342" customWidth="1"/>
    <col min="9237" max="9239" width="12.7109375" style="342" customWidth="1"/>
    <col min="9240" max="9472" width="9.140625" style="342"/>
    <col min="9473" max="9473" width="12.85546875" style="342" customWidth="1"/>
    <col min="9474" max="9476" width="24.42578125" style="342" customWidth="1"/>
    <col min="9477" max="9477" width="27.42578125" style="342" customWidth="1"/>
    <col min="9478" max="9478" width="28.7109375" style="342" customWidth="1"/>
    <col min="9479" max="9481" width="24.42578125" style="342" customWidth="1"/>
    <col min="9482" max="9482" width="27.42578125" style="342" customWidth="1"/>
    <col min="9483" max="9489" width="24.42578125" style="342" customWidth="1"/>
    <col min="9490" max="9490" width="9.7109375" style="342" customWidth="1"/>
    <col min="9491" max="9491" width="8.7109375" style="342" customWidth="1"/>
    <col min="9492" max="9492" width="10.7109375" style="342" customWidth="1"/>
    <col min="9493" max="9495" width="12.7109375" style="342" customWidth="1"/>
    <col min="9496" max="9728" width="9.140625" style="342"/>
    <col min="9729" max="9729" width="12.85546875" style="342" customWidth="1"/>
    <col min="9730" max="9732" width="24.42578125" style="342" customWidth="1"/>
    <col min="9733" max="9733" width="27.42578125" style="342" customWidth="1"/>
    <col min="9734" max="9734" width="28.7109375" style="342" customWidth="1"/>
    <col min="9735" max="9737" width="24.42578125" style="342" customWidth="1"/>
    <col min="9738" max="9738" width="27.42578125" style="342" customWidth="1"/>
    <col min="9739" max="9745" width="24.42578125" style="342" customWidth="1"/>
    <col min="9746" max="9746" width="9.7109375" style="342" customWidth="1"/>
    <col min="9747" max="9747" width="8.7109375" style="342" customWidth="1"/>
    <col min="9748" max="9748" width="10.7109375" style="342" customWidth="1"/>
    <col min="9749" max="9751" width="12.7109375" style="342" customWidth="1"/>
    <col min="9752" max="9984" width="9.140625" style="342"/>
    <col min="9985" max="9985" width="12.85546875" style="342" customWidth="1"/>
    <col min="9986" max="9988" width="24.42578125" style="342" customWidth="1"/>
    <col min="9989" max="9989" width="27.42578125" style="342" customWidth="1"/>
    <col min="9990" max="9990" width="28.7109375" style="342" customWidth="1"/>
    <col min="9991" max="9993" width="24.42578125" style="342" customWidth="1"/>
    <col min="9994" max="9994" width="27.42578125" style="342" customWidth="1"/>
    <col min="9995" max="10001" width="24.42578125" style="342" customWidth="1"/>
    <col min="10002" max="10002" width="9.7109375" style="342" customWidth="1"/>
    <col min="10003" max="10003" width="8.7109375" style="342" customWidth="1"/>
    <col min="10004" max="10004" width="10.7109375" style="342" customWidth="1"/>
    <col min="10005" max="10007" width="12.7109375" style="342" customWidth="1"/>
    <col min="10008" max="10240" width="9.140625" style="342"/>
    <col min="10241" max="10241" width="12.85546875" style="342" customWidth="1"/>
    <col min="10242" max="10244" width="24.42578125" style="342" customWidth="1"/>
    <col min="10245" max="10245" width="27.42578125" style="342" customWidth="1"/>
    <col min="10246" max="10246" width="28.7109375" style="342" customWidth="1"/>
    <col min="10247" max="10249" width="24.42578125" style="342" customWidth="1"/>
    <col min="10250" max="10250" width="27.42578125" style="342" customWidth="1"/>
    <col min="10251" max="10257" width="24.42578125" style="342" customWidth="1"/>
    <col min="10258" max="10258" width="9.7109375" style="342" customWidth="1"/>
    <col min="10259" max="10259" width="8.7109375" style="342" customWidth="1"/>
    <col min="10260" max="10260" width="10.7109375" style="342" customWidth="1"/>
    <col min="10261" max="10263" width="12.7109375" style="342" customWidth="1"/>
    <col min="10264" max="10496" width="9.140625" style="342"/>
    <col min="10497" max="10497" width="12.85546875" style="342" customWidth="1"/>
    <col min="10498" max="10500" width="24.42578125" style="342" customWidth="1"/>
    <col min="10501" max="10501" width="27.42578125" style="342" customWidth="1"/>
    <col min="10502" max="10502" width="28.7109375" style="342" customWidth="1"/>
    <col min="10503" max="10505" width="24.42578125" style="342" customWidth="1"/>
    <col min="10506" max="10506" width="27.42578125" style="342" customWidth="1"/>
    <col min="10507" max="10513" width="24.42578125" style="342" customWidth="1"/>
    <col min="10514" max="10514" width="9.7109375" style="342" customWidth="1"/>
    <col min="10515" max="10515" width="8.7109375" style="342" customWidth="1"/>
    <col min="10516" max="10516" width="10.7109375" style="342" customWidth="1"/>
    <col min="10517" max="10519" width="12.7109375" style="342" customWidth="1"/>
    <col min="10520" max="10752" width="9.140625" style="342"/>
    <col min="10753" max="10753" width="12.85546875" style="342" customWidth="1"/>
    <col min="10754" max="10756" width="24.42578125" style="342" customWidth="1"/>
    <col min="10757" max="10757" width="27.42578125" style="342" customWidth="1"/>
    <col min="10758" max="10758" width="28.7109375" style="342" customWidth="1"/>
    <col min="10759" max="10761" width="24.42578125" style="342" customWidth="1"/>
    <col min="10762" max="10762" width="27.42578125" style="342" customWidth="1"/>
    <col min="10763" max="10769" width="24.42578125" style="342" customWidth="1"/>
    <col min="10770" max="10770" width="9.7109375" style="342" customWidth="1"/>
    <col min="10771" max="10771" width="8.7109375" style="342" customWidth="1"/>
    <col min="10772" max="10772" width="10.7109375" style="342" customWidth="1"/>
    <col min="10773" max="10775" width="12.7109375" style="342" customWidth="1"/>
    <col min="10776" max="11008" width="9.140625" style="342"/>
    <col min="11009" max="11009" width="12.85546875" style="342" customWidth="1"/>
    <col min="11010" max="11012" width="24.42578125" style="342" customWidth="1"/>
    <col min="11013" max="11013" width="27.42578125" style="342" customWidth="1"/>
    <col min="11014" max="11014" width="28.7109375" style="342" customWidth="1"/>
    <col min="11015" max="11017" width="24.42578125" style="342" customWidth="1"/>
    <col min="11018" max="11018" width="27.42578125" style="342" customWidth="1"/>
    <col min="11019" max="11025" width="24.42578125" style="342" customWidth="1"/>
    <col min="11026" max="11026" width="9.7109375" style="342" customWidth="1"/>
    <col min="11027" max="11027" width="8.7109375" style="342" customWidth="1"/>
    <col min="11028" max="11028" width="10.7109375" style="342" customWidth="1"/>
    <col min="11029" max="11031" width="12.7109375" style="342" customWidth="1"/>
    <col min="11032" max="11264" width="9.140625" style="342"/>
    <col min="11265" max="11265" width="12.85546875" style="342" customWidth="1"/>
    <col min="11266" max="11268" width="24.42578125" style="342" customWidth="1"/>
    <col min="11269" max="11269" width="27.42578125" style="342" customWidth="1"/>
    <col min="11270" max="11270" width="28.7109375" style="342" customWidth="1"/>
    <col min="11271" max="11273" width="24.42578125" style="342" customWidth="1"/>
    <col min="11274" max="11274" width="27.42578125" style="342" customWidth="1"/>
    <col min="11275" max="11281" width="24.42578125" style="342" customWidth="1"/>
    <col min="11282" max="11282" width="9.7109375" style="342" customWidth="1"/>
    <col min="11283" max="11283" width="8.7109375" style="342" customWidth="1"/>
    <col min="11284" max="11284" width="10.7109375" style="342" customWidth="1"/>
    <col min="11285" max="11287" width="12.7109375" style="342" customWidth="1"/>
    <col min="11288" max="11520" width="9.140625" style="342"/>
    <col min="11521" max="11521" width="12.85546875" style="342" customWidth="1"/>
    <col min="11522" max="11524" width="24.42578125" style="342" customWidth="1"/>
    <col min="11525" max="11525" width="27.42578125" style="342" customWidth="1"/>
    <col min="11526" max="11526" width="28.7109375" style="342" customWidth="1"/>
    <col min="11527" max="11529" width="24.42578125" style="342" customWidth="1"/>
    <col min="11530" max="11530" width="27.42578125" style="342" customWidth="1"/>
    <col min="11531" max="11537" width="24.42578125" style="342" customWidth="1"/>
    <col min="11538" max="11538" width="9.7109375" style="342" customWidth="1"/>
    <col min="11539" max="11539" width="8.7109375" style="342" customWidth="1"/>
    <col min="11540" max="11540" width="10.7109375" style="342" customWidth="1"/>
    <col min="11541" max="11543" width="12.7109375" style="342" customWidth="1"/>
    <col min="11544" max="11776" width="9.140625" style="342"/>
    <col min="11777" max="11777" width="12.85546875" style="342" customWidth="1"/>
    <col min="11778" max="11780" width="24.42578125" style="342" customWidth="1"/>
    <col min="11781" max="11781" width="27.42578125" style="342" customWidth="1"/>
    <col min="11782" max="11782" width="28.7109375" style="342" customWidth="1"/>
    <col min="11783" max="11785" width="24.42578125" style="342" customWidth="1"/>
    <col min="11786" max="11786" width="27.42578125" style="342" customWidth="1"/>
    <col min="11787" max="11793" width="24.42578125" style="342" customWidth="1"/>
    <col min="11794" max="11794" width="9.7109375" style="342" customWidth="1"/>
    <col min="11795" max="11795" width="8.7109375" style="342" customWidth="1"/>
    <col min="11796" max="11796" width="10.7109375" style="342" customWidth="1"/>
    <col min="11797" max="11799" width="12.7109375" style="342" customWidth="1"/>
    <col min="11800" max="12032" width="9.140625" style="342"/>
    <col min="12033" max="12033" width="12.85546875" style="342" customWidth="1"/>
    <col min="12034" max="12036" width="24.42578125" style="342" customWidth="1"/>
    <col min="12037" max="12037" width="27.42578125" style="342" customWidth="1"/>
    <col min="12038" max="12038" width="28.7109375" style="342" customWidth="1"/>
    <col min="12039" max="12041" width="24.42578125" style="342" customWidth="1"/>
    <col min="12042" max="12042" width="27.42578125" style="342" customWidth="1"/>
    <col min="12043" max="12049" width="24.42578125" style="342" customWidth="1"/>
    <col min="12050" max="12050" width="9.7109375" style="342" customWidth="1"/>
    <col min="12051" max="12051" width="8.7109375" style="342" customWidth="1"/>
    <col min="12052" max="12052" width="10.7109375" style="342" customWidth="1"/>
    <col min="12053" max="12055" width="12.7109375" style="342" customWidth="1"/>
    <col min="12056" max="12288" width="9.140625" style="342"/>
    <col min="12289" max="12289" width="12.85546875" style="342" customWidth="1"/>
    <col min="12290" max="12292" width="24.42578125" style="342" customWidth="1"/>
    <col min="12293" max="12293" width="27.42578125" style="342" customWidth="1"/>
    <col min="12294" max="12294" width="28.7109375" style="342" customWidth="1"/>
    <col min="12295" max="12297" width="24.42578125" style="342" customWidth="1"/>
    <col min="12298" max="12298" width="27.42578125" style="342" customWidth="1"/>
    <col min="12299" max="12305" width="24.42578125" style="342" customWidth="1"/>
    <col min="12306" max="12306" width="9.7109375" style="342" customWidth="1"/>
    <col min="12307" max="12307" width="8.7109375" style="342" customWidth="1"/>
    <col min="12308" max="12308" width="10.7109375" style="342" customWidth="1"/>
    <col min="12309" max="12311" width="12.7109375" style="342" customWidth="1"/>
    <col min="12312" max="12544" width="9.140625" style="342"/>
    <col min="12545" max="12545" width="12.85546875" style="342" customWidth="1"/>
    <col min="12546" max="12548" width="24.42578125" style="342" customWidth="1"/>
    <col min="12549" max="12549" width="27.42578125" style="342" customWidth="1"/>
    <col min="12550" max="12550" width="28.7109375" style="342" customWidth="1"/>
    <col min="12551" max="12553" width="24.42578125" style="342" customWidth="1"/>
    <col min="12554" max="12554" width="27.42578125" style="342" customWidth="1"/>
    <col min="12555" max="12561" width="24.42578125" style="342" customWidth="1"/>
    <col min="12562" max="12562" width="9.7109375" style="342" customWidth="1"/>
    <col min="12563" max="12563" width="8.7109375" style="342" customWidth="1"/>
    <col min="12564" max="12564" width="10.7109375" style="342" customWidth="1"/>
    <col min="12565" max="12567" width="12.7109375" style="342" customWidth="1"/>
    <col min="12568" max="12800" width="9.140625" style="342"/>
    <col min="12801" max="12801" width="12.85546875" style="342" customWidth="1"/>
    <col min="12802" max="12804" width="24.42578125" style="342" customWidth="1"/>
    <col min="12805" max="12805" width="27.42578125" style="342" customWidth="1"/>
    <col min="12806" max="12806" width="28.7109375" style="342" customWidth="1"/>
    <col min="12807" max="12809" width="24.42578125" style="342" customWidth="1"/>
    <col min="12810" max="12810" width="27.42578125" style="342" customWidth="1"/>
    <col min="12811" max="12817" width="24.42578125" style="342" customWidth="1"/>
    <col min="12818" max="12818" width="9.7109375" style="342" customWidth="1"/>
    <col min="12819" max="12819" width="8.7109375" style="342" customWidth="1"/>
    <col min="12820" max="12820" width="10.7109375" style="342" customWidth="1"/>
    <col min="12821" max="12823" width="12.7109375" style="342" customWidth="1"/>
    <col min="12824" max="13056" width="9.140625" style="342"/>
    <col min="13057" max="13057" width="12.85546875" style="342" customWidth="1"/>
    <col min="13058" max="13060" width="24.42578125" style="342" customWidth="1"/>
    <col min="13061" max="13061" width="27.42578125" style="342" customWidth="1"/>
    <col min="13062" max="13062" width="28.7109375" style="342" customWidth="1"/>
    <col min="13063" max="13065" width="24.42578125" style="342" customWidth="1"/>
    <col min="13066" max="13066" width="27.42578125" style="342" customWidth="1"/>
    <col min="13067" max="13073" width="24.42578125" style="342" customWidth="1"/>
    <col min="13074" max="13074" width="9.7109375" style="342" customWidth="1"/>
    <col min="13075" max="13075" width="8.7109375" style="342" customWidth="1"/>
    <col min="13076" max="13076" width="10.7109375" style="342" customWidth="1"/>
    <col min="13077" max="13079" width="12.7109375" style="342" customWidth="1"/>
    <col min="13080" max="13312" width="9.140625" style="342"/>
    <col min="13313" max="13313" width="12.85546875" style="342" customWidth="1"/>
    <col min="13314" max="13316" width="24.42578125" style="342" customWidth="1"/>
    <col min="13317" max="13317" width="27.42578125" style="342" customWidth="1"/>
    <col min="13318" max="13318" width="28.7109375" style="342" customWidth="1"/>
    <col min="13319" max="13321" width="24.42578125" style="342" customWidth="1"/>
    <col min="13322" max="13322" width="27.42578125" style="342" customWidth="1"/>
    <col min="13323" max="13329" width="24.42578125" style="342" customWidth="1"/>
    <col min="13330" max="13330" width="9.7109375" style="342" customWidth="1"/>
    <col min="13331" max="13331" width="8.7109375" style="342" customWidth="1"/>
    <col min="13332" max="13332" width="10.7109375" style="342" customWidth="1"/>
    <col min="13333" max="13335" width="12.7109375" style="342" customWidth="1"/>
    <col min="13336" max="13568" width="9.140625" style="342"/>
    <col min="13569" max="13569" width="12.85546875" style="342" customWidth="1"/>
    <col min="13570" max="13572" width="24.42578125" style="342" customWidth="1"/>
    <col min="13573" max="13573" width="27.42578125" style="342" customWidth="1"/>
    <col min="13574" max="13574" width="28.7109375" style="342" customWidth="1"/>
    <col min="13575" max="13577" width="24.42578125" style="342" customWidth="1"/>
    <col min="13578" max="13578" width="27.42578125" style="342" customWidth="1"/>
    <col min="13579" max="13585" width="24.42578125" style="342" customWidth="1"/>
    <col min="13586" max="13586" width="9.7109375" style="342" customWidth="1"/>
    <col min="13587" max="13587" width="8.7109375" style="342" customWidth="1"/>
    <col min="13588" max="13588" width="10.7109375" style="342" customWidth="1"/>
    <col min="13589" max="13591" width="12.7109375" style="342" customWidth="1"/>
    <col min="13592" max="13824" width="9.140625" style="342"/>
    <col min="13825" max="13825" width="12.85546875" style="342" customWidth="1"/>
    <col min="13826" max="13828" width="24.42578125" style="342" customWidth="1"/>
    <col min="13829" max="13829" width="27.42578125" style="342" customWidth="1"/>
    <col min="13830" max="13830" width="28.7109375" style="342" customWidth="1"/>
    <col min="13831" max="13833" width="24.42578125" style="342" customWidth="1"/>
    <col min="13834" max="13834" width="27.42578125" style="342" customWidth="1"/>
    <col min="13835" max="13841" width="24.42578125" style="342" customWidth="1"/>
    <col min="13842" max="13842" width="9.7109375" style="342" customWidth="1"/>
    <col min="13843" max="13843" width="8.7109375" style="342" customWidth="1"/>
    <col min="13844" max="13844" width="10.7109375" style="342" customWidth="1"/>
    <col min="13845" max="13847" width="12.7109375" style="342" customWidth="1"/>
    <col min="13848" max="14080" width="9.140625" style="342"/>
    <col min="14081" max="14081" width="12.85546875" style="342" customWidth="1"/>
    <col min="14082" max="14084" width="24.42578125" style="342" customWidth="1"/>
    <col min="14085" max="14085" width="27.42578125" style="342" customWidth="1"/>
    <col min="14086" max="14086" width="28.7109375" style="342" customWidth="1"/>
    <col min="14087" max="14089" width="24.42578125" style="342" customWidth="1"/>
    <col min="14090" max="14090" width="27.42578125" style="342" customWidth="1"/>
    <col min="14091" max="14097" width="24.42578125" style="342" customWidth="1"/>
    <col min="14098" max="14098" width="9.7109375" style="342" customWidth="1"/>
    <col min="14099" max="14099" width="8.7109375" style="342" customWidth="1"/>
    <col min="14100" max="14100" width="10.7109375" style="342" customWidth="1"/>
    <col min="14101" max="14103" width="12.7109375" style="342" customWidth="1"/>
    <col min="14104" max="14336" width="9.140625" style="342"/>
    <col min="14337" max="14337" width="12.85546875" style="342" customWidth="1"/>
    <col min="14338" max="14340" width="24.42578125" style="342" customWidth="1"/>
    <col min="14341" max="14341" width="27.42578125" style="342" customWidth="1"/>
    <col min="14342" max="14342" width="28.7109375" style="342" customWidth="1"/>
    <col min="14343" max="14345" width="24.42578125" style="342" customWidth="1"/>
    <col min="14346" max="14346" width="27.42578125" style="342" customWidth="1"/>
    <col min="14347" max="14353" width="24.42578125" style="342" customWidth="1"/>
    <col min="14354" max="14354" width="9.7109375" style="342" customWidth="1"/>
    <col min="14355" max="14355" width="8.7109375" style="342" customWidth="1"/>
    <col min="14356" max="14356" width="10.7109375" style="342" customWidth="1"/>
    <col min="14357" max="14359" width="12.7109375" style="342" customWidth="1"/>
    <col min="14360" max="14592" width="9.140625" style="342"/>
    <col min="14593" max="14593" width="12.85546875" style="342" customWidth="1"/>
    <col min="14594" max="14596" width="24.42578125" style="342" customWidth="1"/>
    <col min="14597" max="14597" width="27.42578125" style="342" customWidth="1"/>
    <col min="14598" max="14598" width="28.7109375" style="342" customWidth="1"/>
    <col min="14599" max="14601" width="24.42578125" style="342" customWidth="1"/>
    <col min="14602" max="14602" width="27.42578125" style="342" customWidth="1"/>
    <col min="14603" max="14609" width="24.42578125" style="342" customWidth="1"/>
    <col min="14610" max="14610" width="9.7109375" style="342" customWidth="1"/>
    <col min="14611" max="14611" width="8.7109375" style="342" customWidth="1"/>
    <col min="14612" max="14612" width="10.7109375" style="342" customWidth="1"/>
    <col min="14613" max="14615" width="12.7109375" style="342" customWidth="1"/>
    <col min="14616" max="14848" width="9.140625" style="342"/>
    <col min="14849" max="14849" width="12.85546875" style="342" customWidth="1"/>
    <col min="14850" max="14852" width="24.42578125" style="342" customWidth="1"/>
    <col min="14853" max="14853" width="27.42578125" style="342" customWidth="1"/>
    <col min="14854" max="14854" width="28.7109375" style="342" customWidth="1"/>
    <col min="14855" max="14857" width="24.42578125" style="342" customWidth="1"/>
    <col min="14858" max="14858" width="27.42578125" style="342" customWidth="1"/>
    <col min="14859" max="14865" width="24.42578125" style="342" customWidth="1"/>
    <col min="14866" max="14866" width="9.7109375" style="342" customWidth="1"/>
    <col min="14867" max="14867" width="8.7109375" style="342" customWidth="1"/>
    <col min="14868" max="14868" width="10.7109375" style="342" customWidth="1"/>
    <col min="14869" max="14871" width="12.7109375" style="342" customWidth="1"/>
    <col min="14872" max="15104" width="9.140625" style="342"/>
    <col min="15105" max="15105" width="12.85546875" style="342" customWidth="1"/>
    <col min="15106" max="15108" width="24.42578125" style="342" customWidth="1"/>
    <col min="15109" max="15109" width="27.42578125" style="342" customWidth="1"/>
    <col min="15110" max="15110" width="28.7109375" style="342" customWidth="1"/>
    <col min="15111" max="15113" width="24.42578125" style="342" customWidth="1"/>
    <col min="15114" max="15114" width="27.42578125" style="342" customWidth="1"/>
    <col min="15115" max="15121" width="24.42578125" style="342" customWidth="1"/>
    <col min="15122" max="15122" width="9.7109375" style="342" customWidth="1"/>
    <col min="15123" max="15123" width="8.7109375" style="342" customWidth="1"/>
    <col min="15124" max="15124" width="10.7109375" style="342" customWidth="1"/>
    <col min="15125" max="15127" width="12.7109375" style="342" customWidth="1"/>
    <col min="15128" max="15360" width="9.140625" style="342"/>
    <col min="15361" max="15361" width="12.85546875" style="342" customWidth="1"/>
    <col min="15362" max="15364" width="24.42578125" style="342" customWidth="1"/>
    <col min="15365" max="15365" width="27.42578125" style="342" customWidth="1"/>
    <col min="15366" max="15366" width="28.7109375" style="342" customWidth="1"/>
    <col min="15367" max="15369" width="24.42578125" style="342" customWidth="1"/>
    <col min="15370" max="15370" width="27.42578125" style="342" customWidth="1"/>
    <col min="15371" max="15377" width="24.42578125" style="342" customWidth="1"/>
    <col min="15378" max="15378" width="9.7109375" style="342" customWidth="1"/>
    <col min="15379" max="15379" width="8.7109375" style="342" customWidth="1"/>
    <col min="15380" max="15380" width="10.7109375" style="342" customWidth="1"/>
    <col min="15381" max="15383" width="12.7109375" style="342" customWidth="1"/>
    <col min="15384" max="15616" width="9.140625" style="342"/>
    <col min="15617" max="15617" width="12.85546875" style="342" customWidth="1"/>
    <col min="15618" max="15620" width="24.42578125" style="342" customWidth="1"/>
    <col min="15621" max="15621" width="27.42578125" style="342" customWidth="1"/>
    <col min="15622" max="15622" width="28.7109375" style="342" customWidth="1"/>
    <col min="15623" max="15625" width="24.42578125" style="342" customWidth="1"/>
    <col min="15626" max="15626" width="27.42578125" style="342" customWidth="1"/>
    <col min="15627" max="15633" width="24.42578125" style="342" customWidth="1"/>
    <col min="15634" max="15634" width="9.7109375" style="342" customWidth="1"/>
    <col min="15635" max="15635" width="8.7109375" style="342" customWidth="1"/>
    <col min="15636" max="15636" width="10.7109375" style="342" customWidth="1"/>
    <col min="15637" max="15639" width="12.7109375" style="342" customWidth="1"/>
    <col min="15640" max="15872" width="9.140625" style="342"/>
    <col min="15873" max="15873" width="12.85546875" style="342" customWidth="1"/>
    <col min="15874" max="15876" width="24.42578125" style="342" customWidth="1"/>
    <col min="15877" max="15877" width="27.42578125" style="342" customWidth="1"/>
    <col min="15878" max="15878" width="28.7109375" style="342" customWidth="1"/>
    <col min="15879" max="15881" width="24.42578125" style="342" customWidth="1"/>
    <col min="15882" max="15882" width="27.42578125" style="342" customWidth="1"/>
    <col min="15883" max="15889" width="24.42578125" style="342" customWidth="1"/>
    <col min="15890" max="15890" width="9.7109375" style="342" customWidth="1"/>
    <col min="15891" max="15891" width="8.7109375" style="342" customWidth="1"/>
    <col min="15892" max="15892" width="10.7109375" style="342" customWidth="1"/>
    <col min="15893" max="15895" width="12.7109375" style="342" customWidth="1"/>
    <col min="15896" max="16128" width="9.140625" style="342"/>
    <col min="16129" max="16129" width="12.85546875" style="342" customWidth="1"/>
    <col min="16130" max="16132" width="24.42578125" style="342" customWidth="1"/>
    <col min="16133" max="16133" width="27.42578125" style="342" customWidth="1"/>
    <col min="16134" max="16134" width="28.7109375" style="342" customWidth="1"/>
    <col min="16135" max="16137" width="24.42578125" style="342" customWidth="1"/>
    <col min="16138" max="16138" width="27.42578125" style="342" customWidth="1"/>
    <col min="16139" max="16145" width="24.42578125" style="342" customWidth="1"/>
    <col min="16146" max="16146" width="9.7109375" style="342" customWidth="1"/>
    <col min="16147" max="16147" width="8.7109375" style="342" customWidth="1"/>
    <col min="16148" max="16148" width="10.7109375" style="342" customWidth="1"/>
    <col min="16149" max="16151" width="12.7109375" style="342" customWidth="1"/>
    <col min="16152" max="16384" width="9.140625" style="342"/>
  </cols>
  <sheetData>
    <row r="1" spans="1:20" s="13" customFormat="1" ht="15" customHeight="1">
      <c r="A1" s="2740" t="s">
        <v>29</v>
      </c>
      <c r="B1" s="2741"/>
      <c r="C1" s="2741"/>
      <c r="D1" s="11"/>
      <c r="E1" s="11"/>
      <c r="F1" s="11"/>
      <c r="G1" s="11"/>
      <c r="H1" s="11"/>
      <c r="I1" s="267"/>
    </row>
    <row r="2" spans="1:20" s="13" customFormat="1">
      <c r="A2" s="88" t="s">
        <v>30</v>
      </c>
      <c r="B2" s="2935" t="s">
        <v>1152</v>
      </c>
      <c r="C2" s="2935"/>
      <c r="D2" s="178"/>
      <c r="E2" s="178"/>
      <c r="F2" s="178"/>
      <c r="G2" s="178"/>
      <c r="H2" s="178"/>
      <c r="I2" s="178"/>
    </row>
    <row r="3" spans="1:20" s="13" customFormat="1">
      <c r="A3" s="88" t="s">
        <v>31</v>
      </c>
      <c r="B3" s="3332" t="s">
        <v>1153</v>
      </c>
      <c r="C3" s="3332"/>
      <c r="D3" s="267"/>
      <c r="E3" s="267"/>
      <c r="F3" s="267"/>
      <c r="G3" s="267"/>
      <c r="H3" s="267"/>
      <c r="I3" s="267"/>
    </row>
    <row r="4" spans="1:20" s="13" customFormat="1">
      <c r="A4" s="88" t="s">
        <v>32</v>
      </c>
      <c r="B4" s="2935">
        <v>1</v>
      </c>
      <c r="C4" s="2935"/>
      <c r="D4" s="178"/>
      <c r="E4" s="178"/>
      <c r="F4" s="178"/>
      <c r="G4" s="178"/>
      <c r="H4" s="178"/>
      <c r="I4" s="178"/>
    </row>
    <row r="5" spans="1:20" s="13" customFormat="1">
      <c r="A5" s="88" t="s">
        <v>33</v>
      </c>
      <c r="B5" s="2935"/>
      <c r="C5" s="2935"/>
      <c r="D5" s="117"/>
      <c r="E5" s="117"/>
      <c r="F5" s="117"/>
      <c r="G5" s="117"/>
      <c r="H5" s="117"/>
      <c r="I5" s="117"/>
    </row>
    <row r="6" spans="1:20" s="13" customFormat="1">
      <c r="A6" s="88" t="s">
        <v>34</v>
      </c>
      <c r="B6" s="2935"/>
      <c r="C6" s="2935"/>
      <c r="D6" s="117"/>
      <c r="E6" s="117"/>
      <c r="F6" s="117"/>
      <c r="G6" s="117"/>
      <c r="H6" s="117"/>
      <c r="I6" s="117"/>
    </row>
    <row r="7" spans="1:20" s="13" customFormat="1">
      <c r="A7" s="88" t="s">
        <v>35</v>
      </c>
      <c r="B7" s="2935"/>
      <c r="C7" s="2935"/>
      <c r="D7" s="117"/>
      <c r="E7" s="117"/>
      <c r="F7" s="117"/>
      <c r="G7" s="117"/>
      <c r="H7" s="117"/>
      <c r="I7" s="117"/>
    </row>
    <row r="8" spans="1:20" s="13" customFormat="1">
      <c r="A8" s="88" t="s">
        <v>36</v>
      </c>
      <c r="B8" s="2938"/>
      <c r="C8" s="2938"/>
      <c r="D8" s="118"/>
      <c r="E8" s="118"/>
      <c r="F8" s="118"/>
      <c r="G8" s="118"/>
      <c r="H8" s="118"/>
      <c r="I8" s="118"/>
    </row>
    <row r="9" spans="1:20" s="13" customFormat="1" ht="15.75">
      <c r="A9" s="88" t="s">
        <v>198</v>
      </c>
      <c r="B9" s="2939" t="s">
        <v>414</v>
      </c>
      <c r="C9" s="2940"/>
      <c r="D9" s="107"/>
      <c r="E9" s="107"/>
      <c r="F9" s="107"/>
      <c r="G9" s="107"/>
      <c r="H9" s="107"/>
      <c r="I9" s="107"/>
      <c r="J9" s="107"/>
    </row>
    <row r="10" spans="1:20" s="108" customFormat="1" ht="15"/>
    <row r="11" spans="1:20" s="339" customFormat="1" ht="13.5" thickBot="1">
      <c r="A11" s="340"/>
      <c r="B11" s="340"/>
      <c r="D11" s="340"/>
      <c r="E11" s="340"/>
      <c r="R11" s="341"/>
      <c r="S11" s="341"/>
      <c r="T11" s="335"/>
    </row>
    <row r="12" spans="1:20" s="468" customFormat="1" ht="15.75">
      <c r="A12" s="470" t="s">
        <v>1144</v>
      </c>
      <c r="B12" s="471" t="s">
        <v>1154</v>
      </c>
      <c r="C12" s="471" t="s">
        <v>1145</v>
      </c>
      <c r="D12" s="472" t="s">
        <v>1155</v>
      </c>
      <c r="E12" s="464"/>
      <c r="F12" s="464"/>
      <c r="G12" s="464"/>
    </row>
    <row r="13" spans="1:20" s="468" customFormat="1" ht="15.75">
      <c r="A13" s="465"/>
      <c r="B13" s="466"/>
      <c r="C13" s="467"/>
      <c r="D13" s="473"/>
      <c r="E13" s="464"/>
      <c r="F13" s="464"/>
      <c r="G13" s="456"/>
    </row>
    <row r="14" spans="1:20" s="180" customFormat="1" ht="15.75">
      <c r="A14" s="465"/>
      <c r="B14" s="466"/>
      <c r="C14" s="467"/>
      <c r="D14" s="473"/>
    </row>
    <row r="15" spans="1:20" s="180" customFormat="1" ht="15.75">
      <c r="A15" s="465"/>
      <c r="B15" s="466"/>
      <c r="C15" s="467"/>
      <c r="D15" s="473"/>
    </row>
    <row r="16" spans="1:20" s="180" customFormat="1" ht="15.75">
      <c r="A16" s="465"/>
      <c r="B16" s="466"/>
      <c r="C16" s="467"/>
      <c r="D16" s="473"/>
    </row>
    <row r="17" spans="1:7" s="180" customFormat="1" ht="15.75">
      <c r="A17" s="465"/>
      <c r="B17" s="466"/>
      <c r="C17" s="467"/>
      <c r="D17" s="473"/>
    </row>
    <row r="18" spans="1:7" s="180" customFormat="1" ht="15.75">
      <c r="A18" s="465"/>
      <c r="B18" s="466"/>
      <c r="C18" s="467"/>
      <c r="D18" s="473"/>
    </row>
    <row r="19" spans="1:7" s="180" customFormat="1" ht="15.75">
      <c r="A19" s="465"/>
      <c r="B19" s="466"/>
      <c r="C19" s="467"/>
      <c r="D19" s="473"/>
    </row>
    <row r="20" spans="1:7" s="180" customFormat="1" ht="15.75">
      <c r="A20" s="465"/>
      <c r="B20" s="466"/>
      <c r="C20" s="467"/>
      <c r="D20" s="473"/>
    </row>
    <row r="21" spans="1:7" s="180" customFormat="1" ht="15.75">
      <c r="A21" s="465"/>
      <c r="B21" s="466"/>
      <c r="C21" s="467"/>
      <c r="D21" s="473"/>
    </row>
    <row r="22" spans="1:7" s="180" customFormat="1" ht="15.75">
      <c r="A22" s="465"/>
      <c r="B22" s="466"/>
      <c r="C22" s="467"/>
      <c r="D22" s="473"/>
    </row>
    <row r="23" spans="1:7" s="180" customFormat="1" ht="15.75">
      <c r="A23" s="465"/>
      <c r="B23" s="466"/>
      <c r="C23" s="467"/>
      <c r="D23" s="473"/>
    </row>
    <row r="24" spans="1:7" s="468" customFormat="1" ht="15.75">
      <c r="A24" s="465"/>
      <c r="B24" s="466"/>
      <c r="C24" s="467"/>
      <c r="D24" s="473"/>
      <c r="E24" s="464"/>
      <c r="F24" s="464"/>
      <c r="G24" s="456"/>
    </row>
    <row r="25" spans="1:7" s="180" customFormat="1" ht="15.75">
      <c r="A25" s="465"/>
      <c r="B25" s="466"/>
      <c r="C25" s="467"/>
      <c r="D25" s="473"/>
    </row>
    <row r="26" spans="1:7" s="180" customFormat="1" ht="15.75">
      <c r="A26" s="465"/>
      <c r="B26" s="466"/>
      <c r="C26" s="467"/>
      <c r="D26" s="473"/>
    </row>
    <row r="27" spans="1:7" s="180" customFormat="1" ht="15.75">
      <c r="A27" s="465"/>
      <c r="B27" s="466"/>
      <c r="C27" s="467"/>
      <c r="D27" s="473"/>
    </row>
    <row r="28" spans="1:7" s="180" customFormat="1" ht="15.75">
      <c r="A28" s="465"/>
      <c r="B28" s="466"/>
      <c r="C28" s="467"/>
      <c r="D28" s="473"/>
    </row>
    <row r="29" spans="1:7" s="180" customFormat="1" ht="15.75">
      <c r="A29" s="465"/>
      <c r="B29" s="466"/>
      <c r="C29" s="467"/>
      <c r="D29" s="473"/>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zoomScale="90" zoomScaleNormal="90" workbookViewId="0">
      <selection sqref="A1:XFD1048576"/>
    </sheetView>
  </sheetViews>
  <sheetFormatPr defaultRowHeight="15"/>
  <cols>
    <col min="1" max="1" width="19.7109375" customWidth="1"/>
    <col min="2" max="2" width="80.28515625" bestFit="1" customWidth="1"/>
    <col min="3" max="6" width="23.7109375" customWidth="1"/>
  </cols>
  <sheetData>
    <row r="1" spans="1:6">
      <c r="A1" s="3358" t="s">
        <v>29</v>
      </c>
      <c r="B1" s="3358"/>
      <c r="C1" s="3358"/>
      <c r="D1" s="1891"/>
      <c r="E1" s="1891"/>
      <c r="F1" s="1894"/>
    </row>
    <row r="2" spans="1:6">
      <c r="A2" s="1892" t="s">
        <v>30</v>
      </c>
      <c r="B2" s="3357" t="s">
        <v>1146</v>
      </c>
      <c r="C2" s="3357"/>
      <c r="D2" s="1893"/>
      <c r="E2" s="1893"/>
      <c r="F2" s="1893"/>
    </row>
    <row r="3" spans="1:6">
      <c r="A3" s="1892" t="s">
        <v>31</v>
      </c>
      <c r="B3" s="3359" t="s">
        <v>1147</v>
      </c>
      <c r="C3" s="3359"/>
      <c r="D3" s="1894"/>
      <c r="E3" s="1894"/>
      <c r="F3" s="1894"/>
    </row>
    <row r="4" spans="1:6">
      <c r="A4" s="1892" t="s">
        <v>32</v>
      </c>
      <c r="B4" s="3357">
        <v>3</v>
      </c>
      <c r="C4" s="3357"/>
      <c r="D4" s="1893"/>
      <c r="E4" s="1893"/>
      <c r="F4" s="1893"/>
    </row>
    <row r="5" spans="1:6">
      <c r="A5" s="1892" t="s">
        <v>33</v>
      </c>
      <c r="B5" s="3357"/>
      <c r="C5" s="3357"/>
      <c r="D5" s="1893"/>
      <c r="E5" s="1893"/>
      <c r="F5" s="1893"/>
    </row>
    <row r="6" spans="1:6">
      <c r="A6" s="1892" t="s">
        <v>34</v>
      </c>
      <c r="B6" s="3357"/>
      <c r="C6" s="3357"/>
      <c r="D6" s="1893"/>
      <c r="E6" s="1893"/>
      <c r="F6" s="1893"/>
    </row>
    <row r="7" spans="1:6">
      <c r="A7" s="1892" t="s">
        <v>35</v>
      </c>
      <c r="B7" s="3357"/>
      <c r="C7" s="3357"/>
      <c r="D7" s="1893"/>
      <c r="E7" s="1893"/>
      <c r="F7" s="1893"/>
    </row>
    <row r="8" spans="1:6">
      <c r="A8" s="1892" t="s">
        <v>36</v>
      </c>
      <c r="B8" s="3360"/>
      <c r="C8" s="3360"/>
      <c r="D8" s="1895"/>
      <c r="E8" s="1895"/>
      <c r="F8" s="1895"/>
    </row>
    <row r="9" spans="1:6" ht="15.75">
      <c r="A9" s="1892" t="s">
        <v>198</v>
      </c>
      <c r="B9" s="3361"/>
      <c r="C9" s="3362"/>
      <c r="D9" s="1896"/>
      <c r="E9" s="1896"/>
      <c r="F9" s="1896"/>
    </row>
    <row r="10" spans="1:6" ht="15.75">
      <c r="A10" s="1893"/>
      <c r="B10" s="1897"/>
      <c r="C10" s="1897"/>
      <c r="D10" s="1896"/>
      <c r="E10" s="1896"/>
      <c r="F10" s="1896"/>
    </row>
    <row r="11" spans="1:6" ht="15.75">
      <c r="A11" s="1898" t="s">
        <v>3674</v>
      </c>
      <c r="B11" s="1897"/>
      <c r="C11" s="1897"/>
      <c r="D11" s="1896"/>
      <c r="E11" s="1896"/>
      <c r="F11" s="1896"/>
    </row>
    <row r="12" spans="1:6" ht="15.75">
      <c r="A12" s="1898" t="s">
        <v>3261</v>
      </c>
      <c r="B12" s="1897"/>
      <c r="C12" s="1897"/>
      <c r="D12" s="1896"/>
      <c r="E12" s="1896"/>
      <c r="F12" s="1896"/>
    </row>
    <row r="13" spans="1:6" ht="15.75">
      <c r="A13" s="1899" t="s">
        <v>1467</v>
      </c>
      <c r="B13" s="1897"/>
      <c r="C13" s="1897"/>
      <c r="D13" s="1896"/>
      <c r="E13" s="1896"/>
      <c r="F13" s="1896"/>
    </row>
    <row r="14" spans="1:6">
      <c r="A14" s="663"/>
      <c r="B14" s="663"/>
      <c r="C14" s="663"/>
      <c r="D14" s="663"/>
      <c r="E14" s="663"/>
      <c r="F14" s="663"/>
    </row>
    <row r="15" spans="1:6" ht="45.75" thickBot="1">
      <c r="A15" s="1900"/>
      <c r="B15" s="1901" t="s">
        <v>3262</v>
      </c>
      <c r="C15" s="1902" t="s">
        <v>3263</v>
      </c>
      <c r="D15" s="1903" t="s">
        <v>3264</v>
      </c>
      <c r="E15" s="1904" t="s">
        <v>3265</v>
      </c>
      <c r="F15" s="1904" t="s">
        <v>3675</v>
      </c>
    </row>
    <row r="16" spans="1:6">
      <c r="A16" s="1905" t="s">
        <v>13</v>
      </c>
      <c r="B16" s="1906" t="s">
        <v>3266</v>
      </c>
      <c r="C16" s="1907"/>
      <c r="D16" s="1908"/>
      <c r="E16" s="1909"/>
      <c r="F16" s="1909"/>
    </row>
    <row r="17" spans="1:6">
      <c r="A17" s="1910" t="s">
        <v>22</v>
      </c>
      <c r="B17" s="1721" t="s">
        <v>3267</v>
      </c>
      <c r="C17" s="1911"/>
      <c r="D17" s="1912"/>
      <c r="E17" s="1913"/>
      <c r="F17" s="1913"/>
    </row>
    <row r="18" spans="1:6" ht="15.75" thickBot="1">
      <c r="A18" s="1914" t="s">
        <v>211</v>
      </c>
      <c r="B18" s="1915" t="s">
        <v>3268</v>
      </c>
      <c r="C18" s="1916"/>
      <c r="D18" s="1917"/>
      <c r="E18" s="1918"/>
      <c r="F18" s="1918"/>
    </row>
    <row r="19" spans="1:6" ht="15.75" thickBot="1">
      <c r="A19" s="2297" t="s">
        <v>711</v>
      </c>
      <c r="B19" s="1919" t="s">
        <v>3269</v>
      </c>
      <c r="C19" s="1920">
        <f t="shared" ref="C19:F19" si="0">C16+C17-C18</f>
        <v>0</v>
      </c>
      <c r="D19" s="1921">
        <f t="shared" si="0"/>
        <v>0</v>
      </c>
      <c r="E19" s="1922">
        <f t="shared" si="0"/>
        <v>0</v>
      </c>
      <c r="F19" s="1922">
        <f t="shared" si="0"/>
        <v>0</v>
      </c>
    </row>
    <row r="20" spans="1:6">
      <c r="A20" s="1905" t="s">
        <v>213</v>
      </c>
      <c r="B20" s="1923" t="s">
        <v>3270</v>
      </c>
      <c r="C20" s="1924">
        <f>C21+C22</f>
        <v>0</v>
      </c>
      <c r="D20" s="1925">
        <f t="shared" ref="D20:F20" si="1">D21+D22</f>
        <v>0</v>
      </c>
      <c r="E20" s="1926">
        <f t="shared" si="1"/>
        <v>0</v>
      </c>
      <c r="F20" s="1926">
        <f t="shared" si="1"/>
        <v>0</v>
      </c>
    </row>
    <row r="21" spans="1:6">
      <c r="A21" s="1910"/>
      <c r="B21" s="1927" t="s">
        <v>3271</v>
      </c>
      <c r="C21" s="1911"/>
      <c r="D21" s="1912"/>
      <c r="E21" s="1913"/>
      <c r="F21" s="1913"/>
    </row>
    <row r="22" spans="1:6">
      <c r="A22" s="1910"/>
      <c r="B22" s="1927" t="s">
        <v>3272</v>
      </c>
      <c r="C22" s="1911"/>
      <c r="D22" s="1912"/>
      <c r="E22" s="1913"/>
      <c r="F22" s="1913"/>
    </row>
    <row r="23" spans="1:6">
      <c r="A23" s="1910" t="s">
        <v>295</v>
      </c>
      <c r="B23" s="1923" t="s">
        <v>3273</v>
      </c>
      <c r="C23" s="1928">
        <f t="shared" ref="C23:F23" si="2">C24+C25</f>
        <v>0</v>
      </c>
      <c r="D23" s="1929">
        <f t="shared" si="2"/>
        <v>0</v>
      </c>
      <c r="E23" s="1930">
        <f t="shared" si="2"/>
        <v>0</v>
      </c>
      <c r="F23" s="1930">
        <f t="shared" si="2"/>
        <v>0</v>
      </c>
    </row>
    <row r="24" spans="1:6">
      <c r="A24" s="1910"/>
      <c r="B24" s="1927" t="s">
        <v>3274</v>
      </c>
      <c r="C24" s="1911"/>
      <c r="D24" s="1912"/>
      <c r="E24" s="1913"/>
      <c r="F24" s="1913"/>
    </row>
    <row r="25" spans="1:6" ht="15.75" thickBot="1">
      <c r="A25" s="1914"/>
      <c r="B25" s="1931" t="s">
        <v>3275</v>
      </c>
      <c r="C25" s="1916"/>
      <c r="D25" s="1917"/>
      <c r="E25" s="1918"/>
      <c r="F25" s="1918"/>
    </row>
    <row r="26" spans="1:6" ht="15.75" thickBot="1">
      <c r="A26" s="2297" t="s">
        <v>296</v>
      </c>
      <c r="B26" s="1932" t="s">
        <v>3276</v>
      </c>
      <c r="C26" s="1920">
        <f t="shared" ref="C26:F26" si="3">C19+C20-C23</f>
        <v>0</v>
      </c>
      <c r="D26" s="1921">
        <f t="shared" si="3"/>
        <v>0</v>
      </c>
      <c r="E26" s="1922">
        <f t="shared" si="3"/>
        <v>0</v>
      </c>
      <c r="F26" s="1922">
        <f t="shared" si="3"/>
        <v>0</v>
      </c>
    </row>
    <row r="27" spans="1:6">
      <c r="A27" s="1933" t="s">
        <v>297</v>
      </c>
      <c r="B27" s="1934" t="s">
        <v>3277</v>
      </c>
      <c r="C27" s="3363"/>
      <c r="D27" s="3364"/>
      <c r="E27" s="3364"/>
      <c r="F27" s="3365"/>
    </row>
    <row r="28" spans="1:6">
      <c r="A28" s="1935" t="s">
        <v>723</v>
      </c>
      <c r="B28" s="1936" t="s">
        <v>3278</v>
      </c>
      <c r="C28" s="3354"/>
      <c r="D28" s="3355"/>
      <c r="E28" s="3355"/>
      <c r="F28" s="3356"/>
    </row>
    <row r="29" spans="1:6">
      <c r="A29" s="1937" t="s">
        <v>298</v>
      </c>
      <c r="B29" s="1938" t="s">
        <v>3279</v>
      </c>
      <c r="C29" s="3351">
        <f>C30+C31</f>
        <v>0</v>
      </c>
      <c r="D29" s="3352"/>
      <c r="E29" s="3352"/>
      <c r="F29" s="3353"/>
    </row>
    <row r="30" spans="1:6">
      <c r="A30" s="1937"/>
      <c r="B30" s="1927" t="s">
        <v>3280</v>
      </c>
      <c r="C30" s="3354"/>
      <c r="D30" s="3355"/>
      <c r="E30" s="3355"/>
      <c r="F30" s="3356"/>
    </row>
    <row r="31" spans="1:6">
      <c r="A31" s="1937"/>
      <c r="B31" s="1927" t="s">
        <v>3281</v>
      </c>
      <c r="C31" s="3354"/>
      <c r="D31" s="3355"/>
      <c r="E31" s="3355"/>
      <c r="F31" s="3356"/>
    </row>
    <row r="32" spans="1:6">
      <c r="A32" s="1937" t="s">
        <v>726</v>
      </c>
      <c r="B32" s="1938" t="s">
        <v>3282</v>
      </c>
      <c r="C32" s="3351">
        <f>C33+C34</f>
        <v>0</v>
      </c>
      <c r="D32" s="3352"/>
      <c r="E32" s="3352"/>
      <c r="F32" s="3353"/>
    </row>
    <row r="33" spans="1:6">
      <c r="A33" s="1937"/>
      <c r="B33" s="1927" t="s">
        <v>3283</v>
      </c>
      <c r="C33" s="3354"/>
      <c r="D33" s="3355"/>
      <c r="E33" s="3355"/>
      <c r="F33" s="3356"/>
    </row>
    <row r="34" spans="1:6" ht="15.75" thickBot="1">
      <c r="A34" s="1939"/>
      <c r="B34" s="1940" t="s">
        <v>3284</v>
      </c>
      <c r="C34" s="3366"/>
      <c r="D34" s="3367"/>
      <c r="E34" s="3367"/>
      <c r="F34" s="3368"/>
    </row>
    <row r="35" spans="1:6" ht="15.75" thickBot="1">
      <c r="A35" s="1941" t="s">
        <v>542</v>
      </c>
      <c r="B35" s="1942" t="s">
        <v>3285</v>
      </c>
      <c r="C35" s="3369">
        <f>C26+D26+E26+F26+C27-C28+C29-C32</f>
        <v>0</v>
      </c>
      <c r="D35" s="3370"/>
      <c r="E35" s="3370"/>
      <c r="F35" s="3371"/>
    </row>
    <row r="36" spans="1:6" ht="15.75" thickBot="1">
      <c r="A36" s="1943"/>
      <c r="B36" s="1898"/>
      <c r="C36" s="1898"/>
      <c r="D36" s="1898"/>
      <c r="E36" s="1898"/>
      <c r="F36" s="1898"/>
    </row>
    <row r="37" spans="1:6" ht="15.75" thickBot="1">
      <c r="A37" s="1944"/>
      <c r="B37" s="1945" t="s">
        <v>3286</v>
      </c>
      <c r="C37" s="1945"/>
      <c r="D37" s="1946"/>
      <c r="E37" s="1946"/>
      <c r="F37" s="1946"/>
    </row>
    <row r="38" spans="1:6">
      <c r="A38" s="1905" t="s">
        <v>312</v>
      </c>
      <c r="B38" s="1906" t="s">
        <v>1148</v>
      </c>
      <c r="C38" s="1947"/>
      <c r="D38" s="1946"/>
      <c r="E38" s="1946"/>
      <c r="F38" s="1946"/>
    </row>
    <row r="39" spans="1:6">
      <c r="A39" s="1910" t="s">
        <v>314</v>
      </c>
      <c r="B39" s="1721" t="s">
        <v>1149</v>
      </c>
      <c r="C39" s="1948"/>
      <c r="D39" s="1946"/>
      <c r="E39" s="1946"/>
      <c r="F39" s="1946"/>
    </row>
    <row r="40" spans="1:6">
      <c r="A40" s="1910" t="s">
        <v>232</v>
      </c>
      <c r="B40" s="1721" t="s">
        <v>1150</v>
      </c>
      <c r="C40" s="1948"/>
      <c r="D40" s="1946"/>
      <c r="E40" s="1946"/>
      <c r="F40" s="1946"/>
    </row>
    <row r="41" spans="1:6">
      <c r="A41" s="1910" t="s">
        <v>317</v>
      </c>
      <c r="B41" s="1721" t="s">
        <v>1151</v>
      </c>
      <c r="C41" s="1948"/>
      <c r="D41" s="1946"/>
      <c r="E41" s="1946"/>
      <c r="F41" s="1946"/>
    </row>
    <row r="42" spans="1:6" ht="15.75" thickBot="1">
      <c r="A42" s="1914" t="s">
        <v>319</v>
      </c>
      <c r="B42" s="1915" t="s">
        <v>3287</v>
      </c>
      <c r="C42" s="1949"/>
      <c r="D42" s="1946"/>
      <c r="E42" s="1946"/>
      <c r="F42" s="1946"/>
    </row>
    <row r="43" spans="1:6" ht="15.75" thickBot="1">
      <c r="A43" s="1950" t="s">
        <v>321</v>
      </c>
      <c r="B43" s="1951" t="s">
        <v>3288</v>
      </c>
      <c r="C43" s="1952">
        <f>C38-C39+C40-C41+C42</f>
        <v>0</v>
      </c>
      <c r="D43" s="1946"/>
      <c r="E43" s="1946"/>
      <c r="F43" s="1946"/>
    </row>
    <row r="44" spans="1:6" ht="15.75" thickBot="1">
      <c r="A44" s="1365"/>
      <c r="B44" s="1365"/>
      <c r="C44" s="1946"/>
      <c r="D44" s="1365"/>
      <c r="E44" s="1365"/>
      <c r="F44" s="1365"/>
    </row>
    <row r="45" spans="1:6" ht="15.75" thickBot="1">
      <c r="A45" s="1944"/>
      <c r="B45" s="1953" t="s">
        <v>3289</v>
      </c>
      <c r="C45" s="1954"/>
      <c r="D45" s="1365"/>
      <c r="E45" s="1365"/>
      <c r="F45" s="1365"/>
    </row>
    <row r="46" spans="1:6">
      <c r="A46" s="1905" t="s">
        <v>321</v>
      </c>
      <c r="B46" s="1906" t="s">
        <v>3290</v>
      </c>
      <c r="C46" s="1955">
        <f>C43</f>
        <v>0</v>
      </c>
      <c r="D46" s="1365"/>
      <c r="E46" s="1365"/>
      <c r="F46" s="1365"/>
    </row>
    <row r="47" spans="1:6">
      <c r="A47" s="1910" t="s">
        <v>542</v>
      </c>
      <c r="B47" s="1721" t="s">
        <v>3291</v>
      </c>
      <c r="C47" s="1956">
        <f>C35</f>
        <v>0</v>
      </c>
      <c r="D47" s="1365"/>
      <c r="E47" s="1365"/>
      <c r="F47" s="1365"/>
    </row>
    <row r="48" spans="1:6" ht="15.75" thickBot="1">
      <c r="A48" s="1910" t="s">
        <v>3292</v>
      </c>
      <c r="B48" s="1915" t="s">
        <v>1468</v>
      </c>
      <c r="C48" s="1957">
        <f>C46-C47</f>
        <v>0</v>
      </c>
      <c r="D48" s="1365"/>
      <c r="E48" s="1365"/>
      <c r="F48" s="1365"/>
    </row>
    <row r="49" spans="1:6" ht="15.75" thickBot="1">
      <c r="A49" s="1950"/>
      <c r="B49" s="1958" t="s">
        <v>3293</v>
      </c>
      <c r="C49" s="1959" t="e">
        <f t="shared" ref="C49" si="4">C48/C46</f>
        <v>#DIV/0!</v>
      </c>
      <c r="D49" s="1365"/>
      <c r="E49" s="1365"/>
      <c r="F49" s="1365"/>
    </row>
  </sheetData>
  <mergeCells count="18">
    <mergeCell ref="C31:F31"/>
    <mergeCell ref="C32:F32"/>
    <mergeCell ref="C33:F33"/>
    <mergeCell ref="C34:F34"/>
    <mergeCell ref="C35:F35"/>
    <mergeCell ref="C29:F29"/>
    <mergeCell ref="C30:F30"/>
    <mergeCell ref="B6:C6"/>
    <mergeCell ref="A1:C1"/>
    <mergeCell ref="B2:C2"/>
    <mergeCell ref="B3:C3"/>
    <mergeCell ref="B4:C4"/>
    <mergeCell ref="B5:C5"/>
    <mergeCell ref="B7:C7"/>
    <mergeCell ref="B8:C8"/>
    <mergeCell ref="B9:C9"/>
    <mergeCell ref="C27:F27"/>
    <mergeCell ref="C28:F28"/>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T1131"/>
  <sheetViews>
    <sheetView zoomScale="80" zoomScaleNormal="80" zoomScaleSheetLayoutView="80" workbookViewId="0">
      <selection sqref="A1:XFD1048576"/>
    </sheetView>
  </sheetViews>
  <sheetFormatPr defaultRowHeight="12.75"/>
  <cols>
    <col min="1" max="1" width="22.28515625" style="340" customWidth="1"/>
    <col min="2" max="2" width="15" style="340" bestFit="1" customWidth="1"/>
    <col min="3" max="3" width="17.85546875" style="339" customWidth="1"/>
    <col min="4" max="4" width="27.42578125" style="339" customWidth="1"/>
    <col min="5" max="5" width="21.42578125" style="339" customWidth="1"/>
    <col min="6" max="6" width="33.28515625" style="339" customWidth="1"/>
    <col min="7" max="7" width="13.42578125" style="339" bestFit="1" customWidth="1"/>
    <col min="8" max="8" width="16.7109375" style="339" customWidth="1"/>
    <col min="9" max="9" width="18.85546875" style="332" bestFit="1" customWidth="1"/>
    <col min="10" max="10" width="13.42578125" style="339" bestFit="1" customWidth="1"/>
    <col min="11" max="11" width="17.140625" style="339" bestFit="1" customWidth="1"/>
    <col min="12" max="12" width="16.7109375" style="339" bestFit="1" customWidth="1"/>
    <col min="13" max="13" width="14.7109375" style="342" customWidth="1"/>
    <col min="14" max="14" width="15.7109375" style="342" customWidth="1"/>
    <col min="15" max="15" width="12.140625" style="342" customWidth="1"/>
    <col min="16" max="16" width="17" style="342" customWidth="1"/>
    <col min="17" max="17" width="11.42578125" style="342" customWidth="1"/>
    <col min="18" max="18" width="13.140625" style="342" customWidth="1"/>
    <col min="19" max="19" width="10.5703125" style="342" customWidth="1"/>
    <col min="20" max="20" width="10.28515625" style="342" customWidth="1"/>
    <col min="21" max="245" width="9.140625" style="342"/>
    <col min="246" max="246" width="12.85546875" style="342" customWidth="1"/>
    <col min="247" max="249" width="24.42578125" style="342" customWidth="1"/>
    <col min="250" max="250" width="27.42578125" style="342" customWidth="1"/>
    <col min="251" max="251" width="28.7109375" style="342" customWidth="1"/>
    <col min="252" max="254" width="24.42578125" style="342" customWidth="1"/>
    <col min="255" max="255" width="27.42578125" style="342" customWidth="1"/>
    <col min="256" max="262" width="24.42578125" style="342" customWidth="1"/>
    <col min="263" max="263" width="9.7109375" style="342" customWidth="1"/>
    <col min="264" max="264" width="8.7109375" style="342" customWidth="1"/>
    <col min="265" max="265" width="10.7109375" style="342" customWidth="1"/>
    <col min="266" max="268" width="12.7109375" style="342" customWidth="1"/>
    <col min="269" max="501" width="9.140625" style="342"/>
    <col min="502" max="502" width="12.85546875" style="342" customWidth="1"/>
    <col min="503" max="505" width="24.42578125" style="342" customWidth="1"/>
    <col min="506" max="506" width="27.42578125" style="342" customWidth="1"/>
    <col min="507" max="507" width="28.7109375" style="342" customWidth="1"/>
    <col min="508" max="510" width="24.42578125" style="342" customWidth="1"/>
    <col min="511" max="511" width="27.42578125" style="342" customWidth="1"/>
    <col min="512" max="518" width="24.42578125" style="342" customWidth="1"/>
    <col min="519" max="519" width="9.7109375" style="342" customWidth="1"/>
    <col min="520" max="520" width="8.7109375" style="342" customWidth="1"/>
    <col min="521" max="521" width="10.7109375" style="342" customWidth="1"/>
    <col min="522" max="524" width="12.7109375" style="342" customWidth="1"/>
    <col min="525" max="757" width="9.140625" style="342"/>
    <col min="758" max="758" width="12.85546875" style="342" customWidth="1"/>
    <col min="759" max="761" width="24.42578125" style="342" customWidth="1"/>
    <col min="762" max="762" width="27.42578125" style="342" customWidth="1"/>
    <col min="763" max="763" width="28.7109375" style="342" customWidth="1"/>
    <col min="764" max="766" width="24.42578125" style="342" customWidth="1"/>
    <col min="767" max="767" width="27.42578125" style="342" customWidth="1"/>
    <col min="768" max="774" width="24.42578125" style="342" customWidth="1"/>
    <col min="775" max="775" width="9.7109375" style="342" customWidth="1"/>
    <col min="776" max="776" width="8.7109375" style="342" customWidth="1"/>
    <col min="777" max="777" width="10.7109375" style="342" customWidth="1"/>
    <col min="778" max="780" width="12.7109375" style="342" customWidth="1"/>
    <col min="781" max="1013" width="9.140625" style="342"/>
    <col min="1014" max="1014" width="12.85546875" style="342" customWidth="1"/>
    <col min="1015" max="1017" width="24.42578125" style="342" customWidth="1"/>
    <col min="1018" max="1018" width="27.42578125" style="342" customWidth="1"/>
    <col min="1019" max="1019" width="28.7109375" style="342" customWidth="1"/>
    <col min="1020" max="1022" width="24.42578125" style="342" customWidth="1"/>
    <col min="1023" max="1023" width="27.42578125" style="342" customWidth="1"/>
    <col min="1024" max="1030" width="24.42578125" style="342" customWidth="1"/>
    <col min="1031" max="1031" width="9.7109375" style="342" customWidth="1"/>
    <col min="1032" max="1032" width="8.7109375" style="342" customWidth="1"/>
    <col min="1033" max="1033" width="10.7109375" style="342" customWidth="1"/>
    <col min="1034" max="1036" width="12.7109375" style="342" customWidth="1"/>
    <col min="1037" max="1269" width="9.140625" style="342"/>
    <col min="1270" max="1270" width="12.85546875" style="342" customWidth="1"/>
    <col min="1271" max="1273" width="24.42578125" style="342" customWidth="1"/>
    <col min="1274" max="1274" width="27.42578125" style="342" customWidth="1"/>
    <col min="1275" max="1275" width="28.7109375" style="342" customWidth="1"/>
    <col min="1276" max="1278" width="24.42578125" style="342" customWidth="1"/>
    <col min="1279" max="1279" width="27.42578125" style="342" customWidth="1"/>
    <col min="1280" max="1286" width="24.42578125" style="342" customWidth="1"/>
    <col min="1287" max="1287" width="9.7109375" style="342" customWidth="1"/>
    <col min="1288" max="1288" width="8.7109375" style="342" customWidth="1"/>
    <col min="1289" max="1289" width="10.7109375" style="342" customWidth="1"/>
    <col min="1290" max="1292" width="12.7109375" style="342" customWidth="1"/>
    <col min="1293" max="1525" width="9.140625" style="342"/>
    <col min="1526" max="1526" width="12.85546875" style="342" customWidth="1"/>
    <col min="1527" max="1529" width="24.42578125" style="342" customWidth="1"/>
    <col min="1530" max="1530" width="27.42578125" style="342" customWidth="1"/>
    <col min="1531" max="1531" width="28.7109375" style="342" customWidth="1"/>
    <col min="1532" max="1534" width="24.42578125" style="342" customWidth="1"/>
    <col min="1535" max="1535" width="27.42578125" style="342" customWidth="1"/>
    <col min="1536" max="1542" width="24.42578125" style="342" customWidth="1"/>
    <col min="1543" max="1543" width="9.7109375" style="342" customWidth="1"/>
    <col min="1544" max="1544" width="8.7109375" style="342" customWidth="1"/>
    <col min="1545" max="1545" width="10.7109375" style="342" customWidth="1"/>
    <col min="1546" max="1548" width="12.7109375" style="342" customWidth="1"/>
    <col min="1549" max="1781" width="9.140625" style="342"/>
    <col min="1782" max="1782" width="12.85546875" style="342" customWidth="1"/>
    <col min="1783" max="1785" width="24.42578125" style="342" customWidth="1"/>
    <col min="1786" max="1786" width="27.42578125" style="342" customWidth="1"/>
    <col min="1787" max="1787" width="28.7109375" style="342" customWidth="1"/>
    <col min="1788" max="1790" width="24.42578125" style="342" customWidth="1"/>
    <col min="1791" max="1791" width="27.42578125" style="342" customWidth="1"/>
    <col min="1792" max="1798" width="24.42578125" style="342" customWidth="1"/>
    <col min="1799" max="1799" width="9.7109375" style="342" customWidth="1"/>
    <col min="1800" max="1800" width="8.7109375" style="342" customWidth="1"/>
    <col min="1801" max="1801" width="10.7109375" style="342" customWidth="1"/>
    <col min="1802" max="1804" width="12.7109375" style="342" customWidth="1"/>
    <col min="1805" max="2037" width="9.140625" style="342"/>
    <col min="2038" max="2038" width="12.85546875" style="342" customWidth="1"/>
    <col min="2039" max="2041" width="24.42578125" style="342" customWidth="1"/>
    <col min="2042" max="2042" width="27.42578125" style="342" customWidth="1"/>
    <col min="2043" max="2043" width="28.7109375" style="342" customWidth="1"/>
    <col min="2044" max="2046" width="24.42578125" style="342" customWidth="1"/>
    <col min="2047" max="2047" width="27.42578125" style="342" customWidth="1"/>
    <col min="2048" max="2054" width="24.42578125" style="342" customWidth="1"/>
    <col min="2055" max="2055" width="9.7109375" style="342" customWidth="1"/>
    <col min="2056" max="2056" width="8.7109375" style="342" customWidth="1"/>
    <col min="2057" max="2057" width="10.7109375" style="342" customWidth="1"/>
    <col min="2058" max="2060" width="12.7109375" style="342" customWidth="1"/>
    <col min="2061" max="2293" width="9.140625" style="342"/>
    <col min="2294" max="2294" width="12.85546875" style="342" customWidth="1"/>
    <col min="2295" max="2297" width="24.42578125" style="342" customWidth="1"/>
    <col min="2298" max="2298" width="27.42578125" style="342" customWidth="1"/>
    <col min="2299" max="2299" width="28.7109375" style="342" customWidth="1"/>
    <col min="2300" max="2302" width="24.42578125" style="342" customWidth="1"/>
    <col min="2303" max="2303" width="27.42578125" style="342" customWidth="1"/>
    <col min="2304" max="2310" width="24.42578125" style="342" customWidth="1"/>
    <col min="2311" max="2311" width="9.7109375" style="342" customWidth="1"/>
    <col min="2312" max="2312" width="8.7109375" style="342" customWidth="1"/>
    <col min="2313" max="2313" width="10.7109375" style="342" customWidth="1"/>
    <col min="2314" max="2316" width="12.7109375" style="342" customWidth="1"/>
    <col min="2317" max="2549" width="9.140625" style="342"/>
    <col min="2550" max="2550" width="12.85546875" style="342" customWidth="1"/>
    <col min="2551" max="2553" width="24.42578125" style="342" customWidth="1"/>
    <col min="2554" max="2554" width="27.42578125" style="342" customWidth="1"/>
    <col min="2555" max="2555" width="28.7109375" style="342" customWidth="1"/>
    <col min="2556" max="2558" width="24.42578125" style="342" customWidth="1"/>
    <col min="2559" max="2559" width="27.42578125" style="342" customWidth="1"/>
    <col min="2560" max="2566" width="24.42578125" style="342" customWidth="1"/>
    <col min="2567" max="2567" width="9.7109375" style="342" customWidth="1"/>
    <col min="2568" max="2568" width="8.7109375" style="342" customWidth="1"/>
    <col min="2569" max="2569" width="10.7109375" style="342" customWidth="1"/>
    <col min="2570" max="2572" width="12.7109375" style="342" customWidth="1"/>
    <col min="2573" max="2805" width="9.140625" style="342"/>
    <col min="2806" max="2806" width="12.85546875" style="342" customWidth="1"/>
    <col min="2807" max="2809" width="24.42578125" style="342" customWidth="1"/>
    <col min="2810" max="2810" width="27.42578125" style="342" customWidth="1"/>
    <col min="2811" max="2811" width="28.7109375" style="342" customWidth="1"/>
    <col min="2812" max="2814" width="24.42578125" style="342" customWidth="1"/>
    <col min="2815" max="2815" width="27.42578125" style="342" customWidth="1"/>
    <col min="2816" max="2822" width="24.42578125" style="342" customWidth="1"/>
    <col min="2823" max="2823" width="9.7109375" style="342" customWidth="1"/>
    <col min="2824" max="2824" width="8.7109375" style="342" customWidth="1"/>
    <col min="2825" max="2825" width="10.7109375" style="342" customWidth="1"/>
    <col min="2826" max="2828" width="12.7109375" style="342" customWidth="1"/>
    <col min="2829" max="3061" width="9.140625" style="342"/>
    <col min="3062" max="3062" width="12.85546875" style="342" customWidth="1"/>
    <col min="3063" max="3065" width="24.42578125" style="342" customWidth="1"/>
    <col min="3066" max="3066" width="27.42578125" style="342" customWidth="1"/>
    <col min="3067" max="3067" width="28.7109375" style="342" customWidth="1"/>
    <col min="3068" max="3070" width="24.42578125" style="342" customWidth="1"/>
    <col min="3071" max="3071" width="27.42578125" style="342" customWidth="1"/>
    <col min="3072" max="3078" width="24.42578125" style="342" customWidth="1"/>
    <col min="3079" max="3079" width="9.7109375" style="342" customWidth="1"/>
    <col min="3080" max="3080" width="8.7109375" style="342" customWidth="1"/>
    <col min="3081" max="3081" width="10.7109375" style="342" customWidth="1"/>
    <col min="3082" max="3084" width="12.7109375" style="342" customWidth="1"/>
    <col min="3085" max="3317" width="9.140625" style="342"/>
    <col min="3318" max="3318" width="12.85546875" style="342" customWidth="1"/>
    <col min="3319" max="3321" width="24.42578125" style="342" customWidth="1"/>
    <col min="3322" max="3322" width="27.42578125" style="342" customWidth="1"/>
    <col min="3323" max="3323" width="28.7109375" style="342" customWidth="1"/>
    <col min="3324" max="3326" width="24.42578125" style="342" customWidth="1"/>
    <col min="3327" max="3327" width="27.42578125" style="342" customWidth="1"/>
    <col min="3328" max="3334" width="24.42578125" style="342" customWidth="1"/>
    <col min="3335" max="3335" width="9.7109375" style="342" customWidth="1"/>
    <col min="3336" max="3336" width="8.7109375" style="342" customWidth="1"/>
    <col min="3337" max="3337" width="10.7109375" style="342" customWidth="1"/>
    <col min="3338" max="3340" width="12.7109375" style="342" customWidth="1"/>
    <col min="3341" max="3573" width="9.140625" style="342"/>
    <col min="3574" max="3574" width="12.85546875" style="342" customWidth="1"/>
    <col min="3575" max="3577" width="24.42578125" style="342" customWidth="1"/>
    <col min="3578" max="3578" width="27.42578125" style="342" customWidth="1"/>
    <col min="3579" max="3579" width="28.7109375" style="342" customWidth="1"/>
    <col min="3580" max="3582" width="24.42578125" style="342" customWidth="1"/>
    <col min="3583" max="3583" width="27.42578125" style="342" customWidth="1"/>
    <col min="3584" max="3590" width="24.42578125" style="342" customWidth="1"/>
    <col min="3591" max="3591" width="9.7109375" style="342" customWidth="1"/>
    <col min="3592" max="3592" width="8.7109375" style="342" customWidth="1"/>
    <col min="3593" max="3593" width="10.7109375" style="342" customWidth="1"/>
    <col min="3594" max="3596" width="12.7109375" style="342" customWidth="1"/>
    <col min="3597" max="3829" width="9.140625" style="342"/>
    <col min="3830" max="3830" width="12.85546875" style="342" customWidth="1"/>
    <col min="3831" max="3833" width="24.42578125" style="342" customWidth="1"/>
    <col min="3834" max="3834" width="27.42578125" style="342" customWidth="1"/>
    <col min="3835" max="3835" width="28.7109375" style="342" customWidth="1"/>
    <col min="3836" max="3838" width="24.42578125" style="342" customWidth="1"/>
    <col min="3839" max="3839" width="27.42578125" style="342" customWidth="1"/>
    <col min="3840" max="3846" width="24.42578125" style="342" customWidth="1"/>
    <col min="3847" max="3847" width="9.7109375" style="342" customWidth="1"/>
    <col min="3848" max="3848" width="8.7109375" style="342" customWidth="1"/>
    <col min="3849" max="3849" width="10.7109375" style="342" customWidth="1"/>
    <col min="3850" max="3852" width="12.7109375" style="342" customWidth="1"/>
    <col min="3853" max="4085" width="9.140625" style="342"/>
    <col min="4086" max="4086" width="12.85546875" style="342" customWidth="1"/>
    <col min="4087" max="4089" width="24.42578125" style="342" customWidth="1"/>
    <col min="4090" max="4090" width="27.42578125" style="342" customWidth="1"/>
    <col min="4091" max="4091" width="28.7109375" style="342" customWidth="1"/>
    <col min="4092" max="4094" width="24.42578125" style="342" customWidth="1"/>
    <col min="4095" max="4095" width="27.42578125" style="342" customWidth="1"/>
    <col min="4096" max="4102" width="24.42578125" style="342" customWidth="1"/>
    <col min="4103" max="4103" width="9.7109375" style="342" customWidth="1"/>
    <col min="4104" max="4104" width="8.7109375" style="342" customWidth="1"/>
    <col min="4105" max="4105" width="10.7109375" style="342" customWidth="1"/>
    <col min="4106" max="4108" width="12.7109375" style="342" customWidth="1"/>
    <col min="4109" max="4341" width="9.140625" style="342"/>
    <col min="4342" max="4342" width="12.85546875" style="342" customWidth="1"/>
    <col min="4343" max="4345" width="24.42578125" style="342" customWidth="1"/>
    <col min="4346" max="4346" width="27.42578125" style="342" customWidth="1"/>
    <col min="4347" max="4347" width="28.7109375" style="342" customWidth="1"/>
    <col min="4348" max="4350" width="24.42578125" style="342" customWidth="1"/>
    <col min="4351" max="4351" width="27.42578125" style="342" customWidth="1"/>
    <col min="4352" max="4358" width="24.42578125" style="342" customWidth="1"/>
    <col min="4359" max="4359" width="9.7109375" style="342" customWidth="1"/>
    <col min="4360" max="4360" width="8.7109375" style="342" customWidth="1"/>
    <col min="4361" max="4361" width="10.7109375" style="342" customWidth="1"/>
    <col min="4362" max="4364" width="12.7109375" style="342" customWidth="1"/>
    <col min="4365" max="4597" width="9.140625" style="342"/>
    <col min="4598" max="4598" width="12.85546875" style="342" customWidth="1"/>
    <col min="4599" max="4601" width="24.42578125" style="342" customWidth="1"/>
    <col min="4602" max="4602" width="27.42578125" style="342" customWidth="1"/>
    <col min="4603" max="4603" width="28.7109375" style="342" customWidth="1"/>
    <col min="4604" max="4606" width="24.42578125" style="342" customWidth="1"/>
    <col min="4607" max="4607" width="27.42578125" style="342" customWidth="1"/>
    <col min="4608" max="4614" width="24.42578125" style="342" customWidth="1"/>
    <col min="4615" max="4615" width="9.7109375" style="342" customWidth="1"/>
    <col min="4616" max="4616" width="8.7109375" style="342" customWidth="1"/>
    <col min="4617" max="4617" width="10.7109375" style="342" customWidth="1"/>
    <col min="4618" max="4620" width="12.7109375" style="342" customWidth="1"/>
    <col min="4621" max="4853" width="9.140625" style="342"/>
    <col min="4854" max="4854" width="12.85546875" style="342" customWidth="1"/>
    <col min="4855" max="4857" width="24.42578125" style="342" customWidth="1"/>
    <col min="4858" max="4858" width="27.42578125" style="342" customWidth="1"/>
    <col min="4859" max="4859" width="28.7109375" style="342" customWidth="1"/>
    <col min="4860" max="4862" width="24.42578125" style="342" customWidth="1"/>
    <col min="4863" max="4863" width="27.42578125" style="342" customWidth="1"/>
    <col min="4864" max="4870" width="24.42578125" style="342" customWidth="1"/>
    <col min="4871" max="4871" width="9.7109375" style="342" customWidth="1"/>
    <col min="4872" max="4872" width="8.7109375" style="342" customWidth="1"/>
    <col min="4873" max="4873" width="10.7109375" style="342" customWidth="1"/>
    <col min="4874" max="4876" width="12.7109375" style="342" customWidth="1"/>
    <col min="4877" max="5109" width="9.140625" style="342"/>
    <col min="5110" max="5110" width="12.85546875" style="342" customWidth="1"/>
    <col min="5111" max="5113" width="24.42578125" style="342" customWidth="1"/>
    <col min="5114" max="5114" width="27.42578125" style="342" customWidth="1"/>
    <col min="5115" max="5115" width="28.7109375" style="342" customWidth="1"/>
    <col min="5116" max="5118" width="24.42578125" style="342" customWidth="1"/>
    <col min="5119" max="5119" width="27.42578125" style="342" customWidth="1"/>
    <col min="5120" max="5126" width="24.42578125" style="342" customWidth="1"/>
    <col min="5127" max="5127" width="9.7109375" style="342" customWidth="1"/>
    <col min="5128" max="5128" width="8.7109375" style="342" customWidth="1"/>
    <col min="5129" max="5129" width="10.7109375" style="342" customWidth="1"/>
    <col min="5130" max="5132" width="12.7109375" style="342" customWidth="1"/>
    <col min="5133" max="5365" width="9.140625" style="342"/>
    <col min="5366" max="5366" width="12.85546875" style="342" customWidth="1"/>
    <col min="5367" max="5369" width="24.42578125" style="342" customWidth="1"/>
    <col min="5370" max="5370" width="27.42578125" style="342" customWidth="1"/>
    <col min="5371" max="5371" width="28.7109375" style="342" customWidth="1"/>
    <col min="5372" max="5374" width="24.42578125" style="342" customWidth="1"/>
    <col min="5375" max="5375" width="27.42578125" style="342" customWidth="1"/>
    <col min="5376" max="5382" width="24.42578125" style="342" customWidth="1"/>
    <col min="5383" max="5383" width="9.7109375" style="342" customWidth="1"/>
    <col min="5384" max="5384" width="8.7109375" style="342" customWidth="1"/>
    <col min="5385" max="5385" width="10.7109375" style="342" customWidth="1"/>
    <col min="5386" max="5388" width="12.7109375" style="342" customWidth="1"/>
    <col min="5389" max="5621" width="9.140625" style="342"/>
    <col min="5622" max="5622" width="12.85546875" style="342" customWidth="1"/>
    <col min="5623" max="5625" width="24.42578125" style="342" customWidth="1"/>
    <col min="5626" max="5626" width="27.42578125" style="342" customWidth="1"/>
    <col min="5627" max="5627" width="28.7109375" style="342" customWidth="1"/>
    <col min="5628" max="5630" width="24.42578125" style="342" customWidth="1"/>
    <col min="5631" max="5631" width="27.42578125" style="342" customWidth="1"/>
    <col min="5632" max="5638" width="24.42578125" style="342" customWidth="1"/>
    <col min="5639" max="5639" width="9.7109375" style="342" customWidth="1"/>
    <col min="5640" max="5640" width="8.7109375" style="342" customWidth="1"/>
    <col min="5641" max="5641" width="10.7109375" style="342" customWidth="1"/>
    <col min="5642" max="5644" width="12.7109375" style="342" customWidth="1"/>
    <col min="5645" max="5877" width="9.140625" style="342"/>
    <col min="5878" max="5878" width="12.85546875" style="342" customWidth="1"/>
    <col min="5879" max="5881" width="24.42578125" style="342" customWidth="1"/>
    <col min="5882" max="5882" width="27.42578125" style="342" customWidth="1"/>
    <col min="5883" max="5883" width="28.7109375" style="342" customWidth="1"/>
    <col min="5884" max="5886" width="24.42578125" style="342" customWidth="1"/>
    <col min="5887" max="5887" width="27.42578125" style="342" customWidth="1"/>
    <col min="5888" max="5894" width="24.42578125" style="342" customWidth="1"/>
    <col min="5895" max="5895" width="9.7109375" style="342" customWidth="1"/>
    <col min="5896" max="5896" width="8.7109375" style="342" customWidth="1"/>
    <col min="5897" max="5897" width="10.7109375" style="342" customWidth="1"/>
    <col min="5898" max="5900" width="12.7109375" style="342" customWidth="1"/>
    <col min="5901" max="6133" width="9.140625" style="342"/>
    <col min="6134" max="6134" width="12.85546875" style="342" customWidth="1"/>
    <col min="6135" max="6137" width="24.42578125" style="342" customWidth="1"/>
    <col min="6138" max="6138" width="27.42578125" style="342" customWidth="1"/>
    <col min="6139" max="6139" width="28.7109375" style="342" customWidth="1"/>
    <col min="6140" max="6142" width="24.42578125" style="342" customWidth="1"/>
    <col min="6143" max="6143" width="27.42578125" style="342" customWidth="1"/>
    <col min="6144" max="6150" width="24.42578125" style="342" customWidth="1"/>
    <col min="6151" max="6151" width="9.7109375" style="342" customWidth="1"/>
    <col min="6152" max="6152" width="8.7109375" style="342" customWidth="1"/>
    <col min="6153" max="6153" width="10.7109375" style="342" customWidth="1"/>
    <col min="6154" max="6156" width="12.7109375" style="342" customWidth="1"/>
    <col min="6157" max="6389" width="9.140625" style="342"/>
    <col min="6390" max="6390" width="12.85546875" style="342" customWidth="1"/>
    <col min="6391" max="6393" width="24.42578125" style="342" customWidth="1"/>
    <col min="6394" max="6394" width="27.42578125" style="342" customWidth="1"/>
    <col min="6395" max="6395" width="28.7109375" style="342" customWidth="1"/>
    <col min="6396" max="6398" width="24.42578125" style="342" customWidth="1"/>
    <col min="6399" max="6399" width="27.42578125" style="342" customWidth="1"/>
    <col min="6400" max="6406" width="24.42578125" style="342" customWidth="1"/>
    <col min="6407" max="6407" width="9.7109375" style="342" customWidth="1"/>
    <col min="6408" max="6408" width="8.7109375" style="342" customWidth="1"/>
    <col min="6409" max="6409" width="10.7109375" style="342" customWidth="1"/>
    <col min="6410" max="6412" width="12.7109375" style="342" customWidth="1"/>
    <col min="6413" max="6645" width="9.140625" style="342"/>
    <col min="6646" max="6646" width="12.85546875" style="342" customWidth="1"/>
    <col min="6647" max="6649" width="24.42578125" style="342" customWidth="1"/>
    <col min="6650" max="6650" width="27.42578125" style="342" customWidth="1"/>
    <col min="6651" max="6651" width="28.7109375" style="342" customWidth="1"/>
    <col min="6652" max="6654" width="24.42578125" style="342" customWidth="1"/>
    <col min="6655" max="6655" width="27.42578125" style="342" customWidth="1"/>
    <col min="6656" max="6662" width="24.42578125" style="342" customWidth="1"/>
    <col min="6663" max="6663" width="9.7109375" style="342" customWidth="1"/>
    <col min="6664" max="6664" width="8.7109375" style="342" customWidth="1"/>
    <col min="6665" max="6665" width="10.7109375" style="342" customWidth="1"/>
    <col min="6666" max="6668" width="12.7109375" style="342" customWidth="1"/>
    <col min="6669" max="6901" width="9.140625" style="342"/>
    <col min="6902" max="6902" width="12.85546875" style="342" customWidth="1"/>
    <col min="6903" max="6905" width="24.42578125" style="342" customWidth="1"/>
    <col min="6906" max="6906" width="27.42578125" style="342" customWidth="1"/>
    <col min="6907" max="6907" width="28.7109375" style="342" customWidth="1"/>
    <col min="6908" max="6910" width="24.42578125" style="342" customWidth="1"/>
    <col min="6911" max="6911" width="27.42578125" style="342" customWidth="1"/>
    <col min="6912" max="6918" width="24.42578125" style="342" customWidth="1"/>
    <col min="6919" max="6919" width="9.7109375" style="342" customWidth="1"/>
    <col min="6920" max="6920" width="8.7109375" style="342" customWidth="1"/>
    <col min="6921" max="6921" width="10.7109375" style="342" customWidth="1"/>
    <col min="6922" max="6924" width="12.7109375" style="342" customWidth="1"/>
    <col min="6925" max="7157" width="9.140625" style="342"/>
    <col min="7158" max="7158" width="12.85546875" style="342" customWidth="1"/>
    <col min="7159" max="7161" width="24.42578125" style="342" customWidth="1"/>
    <col min="7162" max="7162" width="27.42578125" style="342" customWidth="1"/>
    <col min="7163" max="7163" width="28.7109375" style="342" customWidth="1"/>
    <col min="7164" max="7166" width="24.42578125" style="342" customWidth="1"/>
    <col min="7167" max="7167" width="27.42578125" style="342" customWidth="1"/>
    <col min="7168" max="7174" width="24.42578125" style="342" customWidth="1"/>
    <col min="7175" max="7175" width="9.7109375" style="342" customWidth="1"/>
    <col min="7176" max="7176" width="8.7109375" style="342" customWidth="1"/>
    <col min="7177" max="7177" width="10.7109375" style="342" customWidth="1"/>
    <col min="7178" max="7180" width="12.7109375" style="342" customWidth="1"/>
    <col min="7181" max="7413" width="9.140625" style="342"/>
    <col min="7414" max="7414" width="12.85546875" style="342" customWidth="1"/>
    <col min="7415" max="7417" width="24.42578125" style="342" customWidth="1"/>
    <col min="7418" max="7418" width="27.42578125" style="342" customWidth="1"/>
    <col min="7419" max="7419" width="28.7109375" style="342" customWidth="1"/>
    <col min="7420" max="7422" width="24.42578125" style="342" customWidth="1"/>
    <col min="7423" max="7423" width="27.42578125" style="342" customWidth="1"/>
    <col min="7424" max="7430" width="24.42578125" style="342" customWidth="1"/>
    <col min="7431" max="7431" width="9.7109375" style="342" customWidth="1"/>
    <col min="7432" max="7432" width="8.7109375" style="342" customWidth="1"/>
    <col min="7433" max="7433" width="10.7109375" style="342" customWidth="1"/>
    <col min="7434" max="7436" width="12.7109375" style="342" customWidth="1"/>
    <col min="7437" max="7669" width="9.140625" style="342"/>
    <col min="7670" max="7670" width="12.85546875" style="342" customWidth="1"/>
    <col min="7671" max="7673" width="24.42578125" style="342" customWidth="1"/>
    <col min="7674" max="7674" width="27.42578125" style="342" customWidth="1"/>
    <col min="7675" max="7675" width="28.7109375" style="342" customWidth="1"/>
    <col min="7676" max="7678" width="24.42578125" style="342" customWidth="1"/>
    <col min="7679" max="7679" width="27.42578125" style="342" customWidth="1"/>
    <col min="7680" max="7686" width="24.42578125" style="342" customWidth="1"/>
    <col min="7687" max="7687" width="9.7109375" style="342" customWidth="1"/>
    <col min="7688" max="7688" width="8.7109375" style="342" customWidth="1"/>
    <col min="7689" max="7689" width="10.7109375" style="342" customWidth="1"/>
    <col min="7690" max="7692" width="12.7109375" style="342" customWidth="1"/>
    <col min="7693" max="7925" width="9.140625" style="342"/>
    <col min="7926" max="7926" width="12.85546875" style="342" customWidth="1"/>
    <col min="7927" max="7929" width="24.42578125" style="342" customWidth="1"/>
    <col min="7930" max="7930" width="27.42578125" style="342" customWidth="1"/>
    <col min="7931" max="7931" width="28.7109375" style="342" customWidth="1"/>
    <col min="7932" max="7934" width="24.42578125" style="342" customWidth="1"/>
    <col min="7935" max="7935" width="27.42578125" style="342" customWidth="1"/>
    <col min="7936" max="7942" width="24.42578125" style="342" customWidth="1"/>
    <col min="7943" max="7943" width="9.7109375" style="342" customWidth="1"/>
    <col min="7944" max="7944" width="8.7109375" style="342" customWidth="1"/>
    <col min="7945" max="7945" width="10.7109375" style="342" customWidth="1"/>
    <col min="7946" max="7948" width="12.7109375" style="342" customWidth="1"/>
    <col min="7949" max="8181" width="9.140625" style="342"/>
    <col min="8182" max="8182" width="12.85546875" style="342" customWidth="1"/>
    <col min="8183" max="8185" width="24.42578125" style="342" customWidth="1"/>
    <col min="8186" max="8186" width="27.42578125" style="342" customWidth="1"/>
    <col min="8187" max="8187" width="28.7109375" style="342" customWidth="1"/>
    <col min="8188" max="8190" width="24.42578125" style="342" customWidth="1"/>
    <col min="8191" max="8191" width="27.42578125" style="342" customWidth="1"/>
    <col min="8192" max="8198" width="24.42578125" style="342" customWidth="1"/>
    <col min="8199" max="8199" width="9.7109375" style="342" customWidth="1"/>
    <col min="8200" max="8200" width="8.7109375" style="342" customWidth="1"/>
    <col min="8201" max="8201" width="10.7109375" style="342" customWidth="1"/>
    <col min="8202" max="8204" width="12.7109375" style="342" customWidth="1"/>
    <col min="8205" max="8437" width="9.140625" style="342"/>
    <col min="8438" max="8438" width="12.85546875" style="342" customWidth="1"/>
    <col min="8439" max="8441" width="24.42578125" style="342" customWidth="1"/>
    <col min="8442" max="8442" width="27.42578125" style="342" customWidth="1"/>
    <col min="8443" max="8443" width="28.7109375" style="342" customWidth="1"/>
    <col min="8444" max="8446" width="24.42578125" style="342" customWidth="1"/>
    <col min="8447" max="8447" width="27.42578125" style="342" customWidth="1"/>
    <col min="8448" max="8454" width="24.42578125" style="342" customWidth="1"/>
    <col min="8455" max="8455" width="9.7109375" style="342" customWidth="1"/>
    <col min="8456" max="8456" width="8.7109375" style="342" customWidth="1"/>
    <col min="8457" max="8457" width="10.7109375" style="342" customWidth="1"/>
    <col min="8458" max="8460" width="12.7109375" style="342" customWidth="1"/>
    <col min="8461" max="8693" width="9.140625" style="342"/>
    <col min="8694" max="8694" width="12.85546875" style="342" customWidth="1"/>
    <col min="8695" max="8697" width="24.42578125" style="342" customWidth="1"/>
    <col min="8698" max="8698" width="27.42578125" style="342" customWidth="1"/>
    <col min="8699" max="8699" width="28.7109375" style="342" customWidth="1"/>
    <col min="8700" max="8702" width="24.42578125" style="342" customWidth="1"/>
    <col min="8703" max="8703" width="27.42578125" style="342" customWidth="1"/>
    <col min="8704" max="8710" width="24.42578125" style="342" customWidth="1"/>
    <col min="8711" max="8711" width="9.7109375" style="342" customWidth="1"/>
    <col min="8712" max="8712" width="8.7109375" style="342" customWidth="1"/>
    <col min="8713" max="8713" width="10.7109375" style="342" customWidth="1"/>
    <col min="8714" max="8716" width="12.7109375" style="342" customWidth="1"/>
    <col min="8717" max="8949" width="9.140625" style="342"/>
    <col min="8950" max="8950" width="12.85546875" style="342" customWidth="1"/>
    <col min="8951" max="8953" width="24.42578125" style="342" customWidth="1"/>
    <col min="8954" max="8954" width="27.42578125" style="342" customWidth="1"/>
    <col min="8955" max="8955" width="28.7109375" style="342" customWidth="1"/>
    <col min="8956" max="8958" width="24.42578125" style="342" customWidth="1"/>
    <col min="8959" max="8959" width="27.42578125" style="342" customWidth="1"/>
    <col min="8960" max="8966" width="24.42578125" style="342" customWidth="1"/>
    <col min="8967" max="8967" width="9.7109375" style="342" customWidth="1"/>
    <col min="8968" max="8968" width="8.7109375" style="342" customWidth="1"/>
    <col min="8969" max="8969" width="10.7109375" style="342" customWidth="1"/>
    <col min="8970" max="8972" width="12.7109375" style="342" customWidth="1"/>
    <col min="8973" max="9205" width="9.140625" style="342"/>
    <col min="9206" max="9206" width="12.85546875" style="342" customWidth="1"/>
    <col min="9207" max="9209" width="24.42578125" style="342" customWidth="1"/>
    <col min="9210" max="9210" width="27.42578125" style="342" customWidth="1"/>
    <col min="9211" max="9211" width="28.7109375" style="342" customWidth="1"/>
    <col min="9212" max="9214" width="24.42578125" style="342" customWidth="1"/>
    <col min="9215" max="9215" width="27.42578125" style="342" customWidth="1"/>
    <col min="9216" max="9222" width="24.42578125" style="342" customWidth="1"/>
    <col min="9223" max="9223" width="9.7109375" style="342" customWidth="1"/>
    <col min="9224" max="9224" width="8.7109375" style="342" customWidth="1"/>
    <col min="9225" max="9225" width="10.7109375" style="342" customWidth="1"/>
    <col min="9226" max="9228" width="12.7109375" style="342" customWidth="1"/>
    <col min="9229" max="9461" width="9.140625" style="342"/>
    <col min="9462" max="9462" width="12.85546875" style="342" customWidth="1"/>
    <col min="9463" max="9465" width="24.42578125" style="342" customWidth="1"/>
    <col min="9466" max="9466" width="27.42578125" style="342" customWidth="1"/>
    <col min="9467" max="9467" width="28.7109375" style="342" customWidth="1"/>
    <col min="9468" max="9470" width="24.42578125" style="342" customWidth="1"/>
    <col min="9471" max="9471" width="27.42578125" style="342" customWidth="1"/>
    <col min="9472" max="9478" width="24.42578125" style="342" customWidth="1"/>
    <col min="9479" max="9479" width="9.7109375" style="342" customWidth="1"/>
    <col min="9480" max="9480" width="8.7109375" style="342" customWidth="1"/>
    <col min="9481" max="9481" width="10.7109375" style="342" customWidth="1"/>
    <col min="9482" max="9484" width="12.7109375" style="342" customWidth="1"/>
    <col min="9485" max="9717" width="9.140625" style="342"/>
    <col min="9718" max="9718" width="12.85546875" style="342" customWidth="1"/>
    <col min="9719" max="9721" width="24.42578125" style="342" customWidth="1"/>
    <col min="9722" max="9722" width="27.42578125" style="342" customWidth="1"/>
    <col min="9723" max="9723" width="28.7109375" style="342" customWidth="1"/>
    <col min="9724" max="9726" width="24.42578125" style="342" customWidth="1"/>
    <col min="9727" max="9727" width="27.42578125" style="342" customWidth="1"/>
    <col min="9728" max="9734" width="24.42578125" style="342" customWidth="1"/>
    <col min="9735" max="9735" width="9.7109375" style="342" customWidth="1"/>
    <col min="9736" max="9736" width="8.7109375" style="342" customWidth="1"/>
    <col min="9737" max="9737" width="10.7109375" style="342" customWidth="1"/>
    <col min="9738" max="9740" width="12.7109375" style="342" customWidth="1"/>
    <col min="9741" max="9973" width="9.140625" style="342"/>
    <col min="9974" max="9974" width="12.85546875" style="342" customWidth="1"/>
    <col min="9975" max="9977" width="24.42578125" style="342" customWidth="1"/>
    <col min="9978" max="9978" width="27.42578125" style="342" customWidth="1"/>
    <col min="9979" max="9979" width="28.7109375" style="342" customWidth="1"/>
    <col min="9980" max="9982" width="24.42578125" style="342" customWidth="1"/>
    <col min="9983" max="9983" width="27.42578125" style="342" customWidth="1"/>
    <col min="9984" max="9990" width="24.42578125" style="342" customWidth="1"/>
    <col min="9991" max="9991" width="9.7109375" style="342" customWidth="1"/>
    <col min="9992" max="9992" width="8.7109375" style="342" customWidth="1"/>
    <col min="9993" max="9993" width="10.7109375" style="342" customWidth="1"/>
    <col min="9994" max="9996" width="12.7109375" style="342" customWidth="1"/>
    <col min="9997" max="10229" width="9.140625" style="342"/>
    <col min="10230" max="10230" width="12.85546875" style="342" customWidth="1"/>
    <col min="10231" max="10233" width="24.42578125" style="342" customWidth="1"/>
    <col min="10234" max="10234" width="27.42578125" style="342" customWidth="1"/>
    <col min="10235" max="10235" width="28.7109375" style="342" customWidth="1"/>
    <col min="10236" max="10238" width="24.42578125" style="342" customWidth="1"/>
    <col min="10239" max="10239" width="27.42578125" style="342" customWidth="1"/>
    <col min="10240" max="10246" width="24.42578125" style="342" customWidth="1"/>
    <col min="10247" max="10247" width="9.7109375" style="342" customWidth="1"/>
    <col min="10248" max="10248" width="8.7109375" style="342" customWidth="1"/>
    <col min="10249" max="10249" width="10.7109375" style="342" customWidth="1"/>
    <col min="10250" max="10252" width="12.7109375" style="342" customWidth="1"/>
    <col min="10253" max="10485" width="9.140625" style="342"/>
    <col min="10486" max="10486" width="12.85546875" style="342" customWidth="1"/>
    <col min="10487" max="10489" width="24.42578125" style="342" customWidth="1"/>
    <col min="10490" max="10490" width="27.42578125" style="342" customWidth="1"/>
    <col min="10491" max="10491" width="28.7109375" style="342" customWidth="1"/>
    <col min="10492" max="10494" width="24.42578125" style="342" customWidth="1"/>
    <col min="10495" max="10495" width="27.42578125" style="342" customWidth="1"/>
    <col min="10496" max="10502" width="24.42578125" style="342" customWidth="1"/>
    <col min="10503" max="10503" width="9.7109375" style="342" customWidth="1"/>
    <col min="10504" max="10504" width="8.7109375" style="342" customWidth="1"/>
    <col min="10505" max="10505" width="10.7109375" style="342" customWidth="1"/>
    <col min="10506" max="10508" width="12.7109375" style="342" customWidth="1"/>
    <col min="10509" max="10741" width="9.140625" style="342"/>
    <col min="10742" max="10742" width="12.85546875" style="342" customWidth="1"/>
    <col min="10743" max="10745" width="24.42578125" style="342" customWidth="1"/>
    <col min="10746" max="10746" width="27.42578125" style="342" customWidth="1"/>
    <col min="10747" max="10747" width="28.7109375" style="342" customWidth="1"/>
    <col min="10748" max="10750" width="24.42578125" style="342" customWidth="1"/>
    <col min="10751" max="10751" width="27.42578125" style="342" customWidth="1"/>
    <col min="10752" max="10758" width="24.42578125" style="342" customWidth="1"/>
    <col min="10759" max="10759" width="9.7109375" style="342" customWidth="1"/>
    <col min="10760" max="10760" width="8.7109375" style="342" customWidth="1"/>
    <col min="10761" max="10761" width="10.7109375" style="342" customWidth="1"/>
    <col min="10762" max="10764" width="12.7109375" style="342" customWidth="1"/>
    <col min="10765" max="10997" width="9.140625" style="342"/>
    <col min="10998" max="10998" width="12.85546875" style="342" customWidth="1"/>
    <col min="10999" max="11001" width="24.42578125" style="342" customWidth="1"/>
    <col min="11002" max="11002" width="27.42578125" style="342" customWidth="1"/>
    <col min="11003" max="11003" width="28.7109375" style="342" customWidth="1"/>
    <col min="11004" max="11006" width="24.42578125" style="342" customWidth="1"/>
    <col min="11007" max="11007" width="27.42578125" style="342" customWidth="1"/>
    <col min="11008" max="11014" width="24.42578125" style="342" customWidth="1"/>
    <col min="11015" max="11015" width="9.7109375" style="342" customWidth="1"/>
    <col min="11016" max="11016" width="8.7109375" style="342" customWidth="1"/>
    <col min="11017" max="11017" width="10.7109375" style="342" customWidth="1"/>
    <col min="11018" max="11020" width="12.7109375" style="342" customWidth="1"/>
    <col min="11021" max="11253" width="9.140625" style="342"/>
    <col min="11254" max="11254" width="12.85546875" style="342" customWidth="1"/>
    <col min="11255" max="11257" width="24.42578125" style="342" customWidth="1"/>
    <col min="11258" max="11258" width="27.42578125" style="342" customWidth="1"/>
    <col min="11259" max="11259" width="28.7109375" style="342" customWidth="1"/>
    <col min="11260" max="11262" width="24.42578125" style="342" customWidth="1"/>
    <col min="11263" max="11263" width="27.42578125" style="342" customWidth="1"/>
    <col min="11264" max="11270" width="24.42578125" style="342" customWidth="1"/>
    <col min="11271" max="11271" width="9.7109375" style="342" customWidth="1"/>
    <col min="11272" max="11272" width="8.7109375" style="342" customWidth="1"/>
    <col min="11273" max="11273" width="10.7109375" style="342" customWidth="1"/>
    <col min="11274" max="11276" width="12.7109375" style="342" customWidth="1"/>
    <col min="11277" max="11509" width="9.140625" style="342"/>
    <col min="11510" max="11510" width="12.85546875" style="342" customWidth="1"/>
    <col min="11511" max="11513" width="24.42578125" style="342" customWidth="1"/>
    <col min="11514" max="11514" width="27.42578125" style="342" customWidth="1"/>
    <col min="11515" max="11515" width="28.7109375" style="342" customWidth="1"/>
    <col min="11516" max="11518" width="24.42578125" style="342" customWidth="1"/>
    <col min="11519" max="11519" width="27.42578125" style="342" customWidth="1"/>
    <col min="11520" max="11526" width="24.42578125" style="342" customWidth="1"/>
    <col min="11527" max="11527" width="9.7109375" style="342" customWidth="1"/>
    <col min="11528" max="11528" width="8.7109375" style="342" customWidth="1"/>
    <col min="11529" max="11529" width="10.7109375" style="342" customWidth="1"/>
    <col min="11530" max="11532" width="12.7109375" style="342" customWidth="1"/>
    <col min="11533" max="11765" width="9.140625" style="342"/>
    <col min="11766" max="11766" width="12.85546875" style="342" customWidth="1"/>
    <col min="11767" max="11769" width="24.42578125" style="342" customWidth="1"/>
    <col min="11770" max="11770" width="27.42578125" style="342" customWidth="1"/>
    <col min="11771" max="11771" width="28.7109375" style="342" customWidth="1"/>
    <col min="11772" max="11774" width="24.42578125" style="342" customWidth="1"/>
    <col min="11775" max="11775" width="27.42578125" style="342" customWidth="1"/>
    <col min="11776" max="11782" width="24.42578125" style="342" customWidth="1"/>
    <col min="11783" max="11783" width="9.7109375" style="342" customWidth="1"/>
    <col min="11784" max="11784" width="8.7109375" style="342" customWidth="1"/>
    <col min="11785" max="11785" width="10.7109375" style="342" customWidth="1"/>
    <col min="11786" max="11788" width="12.7109375" style="342" customWidth="1"/>
    <col min="11789" max="12021" width="9.140625" style="342"/>
    <col min="12022" max="12022" width="12.85546875" style="342" customWidth="1"/>
    <col min="12023" max="12025" width="24.42578125" style="342" customWidth="1"/>
    <col min="12026" max="12026" width="27.42578125" style="342" customWidth="1"/>
    <col min="12027" max="12027" width="28.7109375" style="342" customWidth="1"/>
    <col min="12028" max="12030" width="24.42578125" style="342" customWidth="1"/>
    <col min="12031" max="12031" width="27.42578125" style="342" customWidth="1"/>
    <col min="12032" max="12038" width="24.42578125" style="342" customWidth="1"/>
    <col min="12039" max="12039" width="9.7109375" style="342" customWidth="1"/>
    <col min="12040" max="12040" width="8.7109375" style="342" customWidth="1"/>
    <col min="12041" max="12041" width="10.7109375" style="342" customWidth="1"/>
    <col min="12042" max="12044" width="12.7109375" style="342" customWidth="1"/>
    <col min="12045" max="12277" width="9.140625" style="342"/>
    <col min="12278" max="12278" width="12.85546875" style="342" customWidth="1"/>
    <col min="12279" max="12281" width="24.42578125" style="342" customWidth="1"/>
    <col min="12282" max="12282" width="27.42578125" style="342" customWidth="1"/>
    <col min="12283" max="12283" width="28.7109375" style="342" customWidth="1"/>
    <col min="12284" max="12286" width="24.42578125" style="342" customWidth="1"/>
    <col min="12287" max="12287" width="27.42578125" style="342" customWidth="1"/>
    <col min="12288" max="12294" width="24.42578125" style="342" customWidth="1"/>
    <col min="12295" max="12295" width="9.7109375" style="342" customWidth="1"/>
    <col min="12296" max="12296" width="8.7109375" style="342" customWidth="1"/>
    <col min="12297" max="12297" width="10.7109375" style="342" customWidth="1"/>
    <col min="12298" max="12300" width="12.7109375" style="342" customWidth="1"/>
    <col min="12301" max="12533" width="9.140625" style="342"/>
    <col min="12534" max="12534" width="12.85546875" style="342" customWidth="1"/>
    <col min="12535" max="12537" width="24.42578125" style="342" customWidth="1"/>
    <col min="12538" max="12538" width="27.42578125" style="342" customWidth="1"/>
    <col min="12539" max="12539" width="28.7109375" style="342" customWidth="1"/>
    <col min="12540" max="12542" width="24.42578125" style="342" customWidth="1"/>
    <col min="12543" max="12543" width="27.42578125" style="342" customWidth="1"/>
    <col min="12544" max="12550" width="24.42578125" style="342" customWidth="1"/>
    <col min="12551" max="12551" width="9.7109375" style="342" customWidth="1"/>
    <col min="12552" max="12552" width="8.7109375" style="342" customWidth="1"/>
    <col min="12553" max="12553" width="10.7109375" style="342" customWidth="1"/>
    <col min="12554" max="12556" width="12.7109375" style="342" customWidth="1"/>
    <col min="12557" max="12789" width="9.140625" style="342"/>
    <col min="12790" max="12790" width="12.85546875" style="342" customWidth="1"/>
    <col min="12791" max="12793" width="24.42578125" style="342" customWidth="1"/>
    <col min="12794" max="12794" width="27.42578125" style="342" customWidth="1"/>
    <col min="12795" max="12795" width="28.7109375" style="342" customWidth="1"/>
    <col min="12796" max="12798" width="24.42578125" style="342" customWidth="1"/>
    <col min="12799" max="12799" width="27.42578125" style="342" customWidth="1"/>
    <col min="12800" max="12806" width="24.42578125" style="342" customWidth="1"/>
    <col min="12807" max="12807" width="9.7109375" style="342" customWidth="1"/>
    <col min="12808" max="12808" width="8.7109375" style="342" customWidth="1"/>
    <col min="12809" max="12809" width="10.7109375" style="342" customWidth="1"/>
    <col min="12810" max="12812" width="12.7109375" style="342" customWidth="1"/>
    <col min="12813" max="13045" width="9.140625" style="342"/>
    <col min="13046" max="13046" width="12.85546875" style="342" customWidth="1"/>
    <col min="13047" max="13049" width="24.42578125" style="342" customWidth="1"/>
    <col min="13050" max="13050" width="27.42578125" style="342" customWidth="1"/>
    <col min="13051" max="13051" width="28.7109375" style="342" customWidth="1"/>
    <col min="13052" max="13054" width="24.42578125" style="342" customWidth="1"/>
    <col min="13055" max="13055" width="27.42578125" style="342" customWidth="1"/>
    <col min="13056" max="13062" width="24.42578125" style="342" customWidth="1"/>
    <col min="13063" max="13063" width="9.7109375" style="342" customWidth="1"/>
    <col min="13064" max="13064" width="8.7109375" style="342" customWidth="1"/>
    <col min="13065" max="13065" width="10.7109375" style="342" customWidth="1"/>
    <col min="13066" max="13068" width="12.7109375" style="342" customWidth="1"/>
    <col min="13069" max="13301" width="9.140625" style="342"/>
    <col min="13302" max="13302" width="12.85546875" style="342" customWidth="1"/>
    <col min="13303" max="13305" width="24.42578125" style="342" customWidth="1"/>
    <col min="13306" max="13306" width="27.42578125" style="342" customWidth="1"/>
    <col min="13307" max="13307" width="28.7109375" style="342" customWidth="1"/>
    <col min="13308" max="13310" width="24.42578125" style="342" customWidth="1"/>
    <col min="13311" max="13311" width="27.42578125" style="342" customWidth="1"/>
    <col min="13312" max="13318" width="24.42578125" style="342" customWidth="1"/>
    <col min="13319" max="13319" width="9.7109375" style="342" customWidth="1"/>
    <col min="13320" max="13320" width="8.7109375" style="342" customWidth="1"/>
    <col min="13321" max="13321" width="10.7109375" style="342" customWidth="1"/>
    <col min="13322" max="13324" width="12.7109375" style="342" customWidth="1"/>
    <col min="13325" max="13557" width="9.140625" style="342"/>
    <col min="13558" max="13558" width="12.85546875" style="342" customWidth="1"/>
    <col min="13559" max="13561" width="24.42578125" style="342" customWidth="1"/>
    <col min="13562" max="13562" width="27.42578125" style="342" customWidth="1"/>
    <col min="13563" max="13563" width="28.7109375" style="342" customWidth="1"/>
    <col min="13564" max="13566" width="24.42578125" style="342" customWidth="1"/>
    <col min="13567" max="13567" width="27.42578125" style="342" customWidth="1"/>
    <col min="13568" max="13574" width="24.42578125" style="342" customWidth="1"/>
    <col min="13575" max="13575" width="9.7109375" style="342" customWidth="1"/>
    <col min="13576" max="13576" width="8.7109375" style="342" customWidth="1"/>
    <col min="13577" max="13577" width="10.7109375" style="342" customWidth="1"/>
    <col min="13578" max="13580" width="12.7109375" style="342" customWidth="1"/>
    <col min="13581" max="13813" width="9.140625" style="342"/>
    <col min="13814" max="13814" width="12.85546875" style="342" customWidth="1"/>
    <col min="13815" max="13817" width="24.42578125" style="342" customWidth="1"/>
    <col min="13818" max="13818" width="27.42578125" style="342" customWidth="1"/>
    <col min="13819" max="13819" width="28.7109375" style="342" customWidth="1"/>
    <col min="13820" max="13822" width="24.42578125" style="342" customWidth="1"/>
    <col min="13823" max="13823" width="27.42578125" style="342" customWidth="1"/>
    <col min="13824" max="13830" width="24.42578125" style="342" customWidth="1"/>
    <col min="13831" max="13831" width="9.7109375" style="342" customWidth="1"/>
    <col min="13832" max="13832" width="8.7109375" style="342" customWidth="1"/>
    <col min="13833" max="13833" width="10.7109375" style="342" customWidth="1"/>
    <col min="13834" max="13836" width="12.7109375" style="342" customWidth="1"/>
    <col min="13837" max="14069" width="9.140625" style="342"/>
    <col min="14070" max="14070" width="12.85546875" style="342" customWidth="1"/>
    <col min="14071" max="14073" width="24.42578125" style="342" customWidth="1"/>
    <col min="14074" max="14074" width="27.42578125" style="342" customWidth="1"/>
    <col min="14075" max="14075" width="28.7109375" style="342" customWidth="1"/>
    <col min="14076" max="14078" width="24.42578125" style="342" customWidth="1"/>
    <col min="14079" max="14079" width="27.42578125" style="342" customWidth="1"/>
    <col min="14080" max="14086" width="24.42578125" style="342" customWidth="1"/>
    <col min="14087" max="14087" width="9.7109375" style="342" customWidth="1"/>
    <col min="14088" max="14088" width="8.7109375" style="342" customWidth="1"/>
    <col min="14089" max="14089" width="10.7109375" style="342" customWidth="1"/>
    <col min="14090" max="14092" width="12.7109375" style="342" customWidth="1"/>
    <col min="14093" max="14325" width="9.140625" style="342"/>
    <col min="14326" max="14326" width="12.85546875" style="342" customWidth="1"/>
    <col min="14327" max="14329" width="24.42578125" style="342" customWidth="1"/>
    <col min="14330" max="14330" width="27.42578125" style="342" customWidth="1"/>
    <col min="14331" max="14331" width="28.7109375" style="342" customWidth="1"/>
    <col min="14332" max="14334" width="24.42578125" style="342" customWidth="1"/>
    <col min="14335" max="14335" width="27.42578125" style="342" customWidth="1"/>
    <col min="14336" max="14342" width="24.42578125" style="342" customWidth="1"/>
    <col min="14343" max="14343" width="9.7109375" style="342" customWidth="1"/>
    <col min="14344" max="14344" width="8.7109375" style="342" customWidth="1"/>
    <col min="14345" max="14345" width="10.7109375" style="342" customWidth="1"/>
    <col min="14346" max="14348" width="12.7109375" style="342" customWidth="1"/>
    <col min="14349" max="14581" width="9.140625" style="342"/>
    <col min="14582" max="14582" width="12.85546875" style="342" customWidth="1"/>
    <col min="14583" max="14585" width="24.42578125" style="342" customWidth="1"/>
    <col min="14586" max="14586" width="27.42578125" style="342" customWidth="1"/>
    <col min="14587" max="14587" width="28.7109375" style="342" customWidth="1"/>
    <col min="14588" max="14590" width="24.42578125" style="342" customWidth="1"/>
    <col min="14591" max="14591" width="27.42578125" style="342" customWidth="1"/>
    <col min="14592" max="14598" width="24.42578125" style="342" customWidth="1"/>
    <col min="14599" max="14599" width="9.7109375" style="342" customWidth="1"/>
    <col min="14600" max="14600" width="8.7109375" style="342" customWidth="1"/>
    <col min="14601" max="14601" width="10.7109375" style="342" customWidth="1"/>
    <col min="14602" max="14604" width="12.7109375" style="342" customWidth="1"/>
    <col min="14605" max="14837" width="9.140625" style="342"/>
    <col min="14838" max="14838" width="12.85546875" style="342" customWidth="1"/>
    <col min="14839" max="14841" width="24.42578125" style="342" customWidth="1"/>
    <col min="14842" max="14842" width="27.42578125" style="342" customWidth="1"/>
    <col min="14843" max="14843" width="28.7109375" style="342" customWidth="1"/>
    <col min="14844" max="14846" width="24.42578125" style="342" customWidth="1"/>
    <col min="14847" max="14847" width="27.42578125" style="342" customWidth="1"/>
    <col min="14848" max="14854" width="24.42578125" style="342" customWidth="1"/>
    <col min="14855" max="14855" width="9.7109375" style="342" customWidth="1"/>
    <col min="14856" max="14856" width="8.7109375" style="342" customWidth="1"/>
    <col min="14857" max="14857" width="10.7109375" style="342" customWidth="1"/>
    <col min="14858" max="14860" width="12.7109375" style="342" customWidth="1"/>
    <col min="14861" max="15093" width="9.140625" style="342"/>
    <col min="15094" max="15094" width="12.85546875" style="342" customWidth="1"/>
    <col min="15095" max="15097" width="24.42578125" style="342" customWidth="1"/>
    <col min="15098" max="15098" width="27.42578125" style="342" customWidth="1"/>
    <col min="15099" max="15099" width="28.7109375" style="342" customWidth="1"/>
    <col min="15100" max="15102" width="24.42578125" style="342" customWidth="1"/>
    <col min="15103" max="15103" width="27.42578125" style="342" customWidth="1"/>
    <col min="15104" max="15110" width="24.42578125" style="342" customWidth="1"/>
    <col min="15111" max="15111" width="9.7109375" style="342" customWidth="1"/>
    <col min="15112" max="15112" width="8.7109375" style="342" customWidth="1"/>
    <col min="15113" max="15113" width="10.7109375" style="342" customWidth="1"/>
    <col min="15114" max="15116" width="12.7109375" style="342" customWidth="1"/>
    <col min="15117" max="15349" width="9.140625" style="342"/>
    <col min="15350" max="15350" width="12.85546875" style="342" customWidth="1"/>
    <col min="15351" max="15353" width="24.42578125" style="342" customWidth="1"/>
    <col min="15354" max="15354" width="27.42578125" style="342" customWidth="1"/>
    <col min="15355" max="15355" width="28.7109375" style="342" customWidth="1"/>
    <col min="15356" max="15358" width="24.42578125" style="342" customWidth="1"/>
    <col min="15359" max="15359" width="27.42578125" style="342" customWidth="1"/>
    <col min="15360" max="15366" width="24.42578125" style="342" customWidth="1"/>
    <col min="15367" max="15367" width="9.7109375" style="342" customWidth="1"/>
    <col min="15368" max="15368" width="8.7109375" style="342" customWidth="1"/>
    <col min="15369" max="15369" width="10.7109375" style="342" customWidth="1"/>
    <col min="15370" max="15372" width="12.7109375" style="342" customWidth="1"/>
    <col min="15373" max="15605" width="9.140625" style="342"/>
    <col min="15606" max="15606" width="12.85546875" style="342" customWidth="1"/>
    <col min="15607" max="15609" width="24.42578125" style="342" customWidth="1"/>
    <col min="15610" max="15610" width="27.42578125" style="342" customWidth="1"/>
    <col min="15611" max="15611" width="28.7109375" style="342" customWidth="1"/>
    <col min="15612" max="15614" width="24.42578125" style="342" customWidth="1"/>
    <col min="15615" max="15615" width="27.42578125" style="342" customWidth="1"/>
    <col min="15616" max="15622" width="24.42578125" style="342" customWidth="1"/>
    <col min="15623" max="15623" width="9.7109375" style="342" customWidth="1"/>
    <col min="15624" max="15624" width="8.7109375" style="342" customWidth="1"/>
    <col min="15625" max="15625" width="10.7109375" style="342" customWidth="1"/>
    <col min="15626" max="15628" width="12.7109375" style="342" customWidth="1"/>
    <col min="15629" max="15861" width="9.140625" style="342"/>
    <col min="15862" max="15862" width="12.85546875" style="342" customWidth="1"/>
    <col min="15863" max="15865" width="24.42578125" style="342" customWidth="1"/>
    <col min="15866" max="15866" width="27.42578125" style="342" customWidth="1"/>
    <col min="15867" max="15867" width="28.7109375" style="342" customWidth="1"/>
    <col min="15868" max="15870" width="24.42578125" style="342" customWidth="1"/>
    <col min="15871" max="15871" width="27.42578125" style="342" customWidth="1"/>
    <col min="15872" max="15878" width="24.42578125" style="342" customWidth="1"/>
    <col min="15879" max="15879" width="9.7109375" style="342" customWidth="1"/>
    <col min="15880" max="15880" width="8.7109375" style="342" customWidth="1"/>
    <col min="15881" max="15881" width="10.7109375" style="342" customWidth="1"/>
    <col min="15882" max="15884" width="12.7109375" style="342" customWidth="1"/>
    <col min="15885" max="16117" width="9.140625" style="342"/>
    <col min="16118" max="16118" width="12.85546875" style="342" customWidth="1"/>
    <col min="16119" max="16121" width="24.42578125" style="342" customWidth="1"/>
    <col min="16122" max="16122" width="27.42578125" style="342" customWidth="1"/>
    <col min="16123" max="16123" width="28.7109375" style="342" customWidth="1"/>
    <col min="16124" max="16126" width="24.42578125" style="342" customWidth="1"/>
    <col min="16127" max="16127" width="27.42578125" style="342" customWidth="1"/>
    <col min="16128" max="16134" width="24.42578125" style="342" customWidth="1"/>
    <col min="16135" max="16135" width="9.7109375" style="342" customWidth="1"/>
    <col min="16136" max="16136" width="8.7109375" style="342" customWidth="1"/>
    <col min="16137" max="16137" width="10.7109375" style="342" customWidth="1"/>
    <col min="16138" max="16140" width="12.7109375" style="342" customWidth="1"/>
    <col min="16141" max="16384" width="9.140625" style="342"/>
  </cols>
  <sheetData>
    <row r="1" spans="1:20" s="13" customFormat="1" ht="15" customHeight="1">
      <c r="A1" s="3330" t="s">
        <v>29</v>
      </c>
      <c r="B1" s="3331"/>
      <c r="C1" s="3331"/>
      <c r="D1" s="1264"/>
    </row>
    <row r="2" spans="1:20" s="13" customFormat="1" ht="17.25" customHeight="1">
      <c r="A2" s="1266" t="s">
        <v>30</v>
      </c>
      <c r="B2" s="2935" t="s">
        <v>2512</v>
      </c>
      <c r="C2" s="2935"/>
      <c r="D2" s="2291"/>
    </row>
    <row r="3" spans="1:20" s="13" customFormat="1" ht="32.25" customHeight="1">
      <c r="A3" s="1266" t="s">
        <v>31</v>
      </c>
      <c r="B3" s="3332" t="s">
        <v>2513</v>
      </c>
      <c r="C3" s="3332"/>
      <c r="D3" s="1264"/>
    </row>
    <row r="4" spans="1:20" s="13" customFormat="1">
      <c r="A4" s="1266" t="s">
        <v>32</v>
      </c>
      <c r="B4" s="2935">
        <v>1</v>
      </c>
      <c r="C4" s="2935"/>
      <c r="D4" s="2291"/>
    </row>
    <row r="5" spans="1:20" s="13" customFormat="1">
      <c r="A5" s="1266" t="s">
        <v>33</v>
      </c>
      <c r="B5" s="2935"/>
      <c r="C5" s="2935"/>
      <c r="D5" s="117"/>
    </row>
    <row r="6" spans="1:20" s="13" customFormat="1">
      <c r="A6" s="1266" t="s">
        <v>34</v>
      </c>
      <c r="B6" s="2935"/>
      <c r="C6" s="2935"/>
      <c r="D6" s="117"/>
    </row>
    <row r="7" spans="1:20" s="13" customFormat="1">
      <c r="A7" s="1266" t="s">
        <v>35</v>
      </c>
      <c r="B7" s="2935"/>
      <c r="C7" s="2935"/>
      <c r="D7" s="117"/>
    </row>
    <row r="8" spans="1:20" s="13" customFormat="1">
      <c r="A8" s="1266" t="s">
        <v>36</v>
      </c>
      <c r="B8" s="2938"/>
      <c r="C8" s="2938"/>
      <c r="D8" s="118"/>
    </row>
    <row r="9" spans="1:20" s="13" customFormat="1" ht="15.75">
      <c r="A9" s="1266" t="s">
        <v>198</v>
      </c>
      <c r="B9" s="3333" t="s">
        <v>414</v>
      </c>
      <c r="C9" s="3334"/>
      <c r="D9" s="107"/>
    </row>
    <row r="10" spans="1:20" s="13" customFormat="1" ht="15.75">
      <c r="A10" s="2291"/>
      <c r="B10" s="254"/>
      <c r="C10" s="254"/>
      <c r="D10" s="107"/>
    </row>
    <row r="11" spans="1:20" s="108" customFormat="1" ht="15">
      <c r="A11" s="2362" t="s">
        <v>3676</v>
      </c>
    </row>
    <row r="12" spans="1:20" s="339" customFormat="1" ht="102.75" customHeight="1">
      <c r="A12" s="2363"/>
      <c r="B12" s="2364" t="s">
        <v>3677</v>
      </c>
      <c r="C12" s="2364" t="s">
        <v>2514</v>
      </c>
      <c r="D12" s="2364" t="s">
        <v>3678</v>
      </c>
      <c r="E12" s="2364" t="s">
        <v>3679</v>
      </c>
      <c r="F12" s="2364" t="s">
        <v>3680</v>
      </c>
      <c r="G12" s="2364" t="s">
        <v>3681</v>
      </c>
      <c r="H12" s="2364" t="s">
        <v>3682</v>
      </c>
      <c r="I12" s="2364" t="s">
        <v>3683</v>
      </c>
      <c r="J12" s="2364" t="s">
        <v>3684</v>
      </c>
      <c r="K12" s="2364" t="s">
        <v>2515</v>
      </c>
      <c r="L12" s="2364" t="s">
        <v>2516</v>
      </c>
      <c r="M12" s="2364" t="s">
        <v>3685</v>
      </c>
      <c r="N12" s="2364" t="s">
        <v>2517</v>
      </c>
      <c r="O12" s="2364" t="s">
        <v>2518</v>
      </c>
      <c r="P12" s="2364" t="s">
        <v>2519</v>
      </c>
      <c r="Q12" s="2364" t="s">
        <v>2520</v>
      </c>
      <c r="R12" s="2364" t="s">
        <v>2521</v>
      </c>
      <c r="S12" s="2364" t="s">
        <v>2522</v>
      </c>
      <c r="T12" s="2364" t="s">
        <v>2523</v>
      </c>
    </row>
    <row r="13" spans="1:20" s="339" customFormat="1" ht="15">
      <c r="A13" s="438" t="s">
        <v>944</v>
      </c>
      <c r="B13" s="1426"/>
      <c r="C13" s="1426"/>
      <c r="D13" s="1426"/>
      <c r="E13" s="1426"/>
      <c r="F13" s="1426"/>
      <c r="G13" s="1426"/>
      <c r="H13" s="1426"/>
      <c r="I13" s="1426"/>
      <c r="J13" s="1426"/>
      <c r="K13" s="1426"/>
      <c r="L13" s="1426"/>
      <c r="M13" s="1426"/>
      <c r="N13" s="1426"/>
      <c r="O13" s="1426"/>
      <c r="P13" s="1426"/>
      <c r="Q13" s="1426"/>
      <c r="R13" s="1426"/>
      <c r="S13" s="1426"/>
      <c r="T13" s="1426"/>
    </row>
    <row r="14" spans="1:20" s="339" customFormat="1" ht="15">
      <c r="A14" s="438" t="s">
        <v>945</v>
      </c>
      <c r="B14" s="1426"/>
      <c r="C14" s="1426"/>
      <c r="D14" s="1426"/>
      <c r="E14" s="1426"/>
      <c r="F14" s="1426"/>
      <c r="G14" s="1426"/>
      <c r="H14" s="1426"/>
      <c r="I14" s="1426"/>
      <c r="J14" s="1426"/>
      <c r="K14" s="1426"/>
      <c r="L14" s="1426"/>
      <c r="M14" s="1426"/>
      <c r="N14" s="1426"/>
      <c r="O14" s="1426"/>
      <c r="P14" s="1426"/>
      <c r="Q14" s="1426"/>
      <c r="R14" s="1426"/>
      <c r="S14" s="1426"/>
      <c r="T14" s="1426"/>
    </row>
    <row r="15" spans="1:20" s="339" customFormat="1" ht="15">
      <c r="A15" s="438" t="s">
        <v>946</v>
      </c>
      <c r="B15" s="1426"/>
      <c r="C15" s="1426"/>
      <c r="D15" s="1426"/>
      <c r="E15" s="1426"/>
      <c r="F15" s="1426"/>
      <c r="G15" s="1426"/>
      <c r="H15" s="1426"/>
      <c r="I15" s="1426"/>
      <c r="J15" s="1426"/>
      <c r="K15" s="1426"/>
      <c r="L15" s="1426"/>
      <c r="M15" s="1426"/>
      <c r="N15" s="1426"/>
      <c r="O15" s="1426"/>
      <c r="P15" s="1426"/>
      <c r="Q15" s="1426"/>
      <c r="R15" s="1426"/>
      <c r="S15" s="1426"/>
      <c r="T15" s="1426"/>
    </row>
    <row r="16" spans="1:20" s="339" customFormat="1" ht="15">
      <c r="A16" s="438" t="s">
        <v>947</v>
      </c>
      <c r="B16" s="1426"/>
      <c r="C16" s="1426"/>
      <c r="D16" s="1426"/>
      <c r="E16" s="1426"/>
      <c r="F16" s="1426"/>
      <c r="G16" s="1426"/>
      <c r="H16" s="1426"/>
      <c r="I16" s="1426"/>
      <c r="J16" s="1426"/>
      <c r="K16" s="1426"/>
      <c r="L16" s="1426"/>
      <c r="M16" s="1426"/>
      <c r="N16" s="1426"/>
      <c r="O16" s="1426"/>
      <c r="P16" s="1426"/>
      <c r="Q16" s="1426"/>
      <c r="R16" s="1426"/>
      <c r="S16" s="1426"/>
      <c r="T16" s="1426"/>
    </row>
    <row r="17" spans="1:20" s="339" customFormat="1" ht="15">
      <c r="A17" s="438" t="s">
        <v>948</v>
      </c>
      <c r="B17" s="1426"/>
      <c r="C17" s="1426"/>
      <c r="D17" s="1426"/>
      <c r="E17" s="1426"/>
      <c r="F17" s="1426"/>
      <c r="G17" s="1426"/>
      <c r="H17" s="1426"/>
      <c r="I17" s="1426"/>
      <c r="J17" s="1426"/>
      <c r="K17" s="1426"/>
      <c r="L17" s="1426"/>
      <c r="M17" s="1426"/>
      <c r="N17" s="1426"/>
      <c r="O17" s="1426"/>
      <c r="P17" s="1426"/>
      <c r="Q17" s="1426"/>
      <c r="R17" s="1426"/>
      <c r="S17" s="1426"/>
      <c r="T17" s="1426"/>
    </row>
    <row r="18" spans="1:20" s="339" customFormat="1" ht="15">
      <c r="A18" s="438" t="s">
        <v>949</v>
      </c>
      <c r="B18" s="1426"/>
      <c r="C18" s="1426"/>
      <c r="D18" s="1426"/>
      <c r="E18" s="1426"/>
      <c r="F18" s="1426"/>
      <c r="G18" s="1426"/>
      <c r="H18" s="1426"/>
      <c r="I18" s="1426"/>
      <c r="J18" s="1426"/>
      <c r="K18" s="1426"/>
      <c r="L18" s="1426"/>
      <c r="M18" s="1426"/>
      <c r="N18" s="1426"/>
      <c r="O18" s="1426"/>
      <c r="P18" s="1426"/>
      <c r="Q18" s="1426"/>
      <c r="R18" s="1426"/>
      <c r="S18" s="1426"/>
      <c r="T18" s="1426"/>
    </row>
    <row r="19" spans="1:20" s="339" customFormat="1" ht="15">
      <c r="A19" s="438" t="s">
        <v>950</v>
      </c>
      <c r="B19" s="1426"/>
      <c r="C19" s="1426"/>
      <c r="D19" s="1426"/>
      <c r="E19" s="1426"/>
      <c r="F19" s="1426"/>
      <c r="G19" s="1426"/>
      <c r="H19" s="1426"/>
      <c r="I19" s="1426"/>
      <c r="J19" s="1426"/>
      <c r="K19" s="1426"/>
      <c r="L19" s="1426"/>
      <c r="M19" s="1426"/>
      <c r="N19" s="1426"/>
      <c r="O19" s="1426"/>
      <c r="P19" s="1426"/>
      <c r="Q19" s="1426"/>
      <c r="R19" s="1426"/>
      <c r="S19" s="1426"/>
      <c r="T19" s="1426"/>
    </row>
    <row r="20" spans="1:20" s="339" customFormat="1" ht="15">
      <c r="A20" s="438" t="s">
        <v>951</v>
      </c>
      <c r="B20" s="1426"/>
      <c r="C20" s="1426"/>
      <c r="D20" s="1426"/>
      <c r="E20" s="1426"/>
      <c r="F20" s="1426"/>
      <c r="G20" s="1426"/>
      <c r="H20" s="1426"/>
      <c r="I20" s="1426"/>
      <c r="J20" s="1426"/>
      <c r="K20" s="1426"/>
      <c r="L20" s="1426"/>
      <c r="M20" s="1426"/>
      <c r="N20" s="1426"/>
      <c r="O20" s="1426"/>
      <c r="P20" s="1426"/>
      <c r="Q20" s="1426"/>
      <c r="R20" s="1426"/>
      <c r="S20" s="1426"/>
      <c r="T20" s="1426"/>
    </row>
    <row r="21" spans="1:20" s="339" customFormat="1" ht="15">
      <c r="A21" s="438" t="s">
        <v>952</v>
      </c>
      <c r="B21" s="1426"/>
      <c r="C21" s="1426"/>
      <c r="D21" s="1426"/>
      <c r="E21" s="1426"/>
      <c r="F21" s="1426"/>
      <c r="G21" s="1426"/>
      <c r="H21" s="1426"/>
      <c r="I21" s="1426"/>
      <c r="J21" s="1426"/>
      <c r="K21" s="1426"/>
      <c r="L21" s="1426"/>
      <c r="M21" s="1426"/>
      <c r="N21" s="1426"/>
      <c r="O21" s="1426"/>
      <c r="P21" s="1426"/>
      <c r="Q21" s="1426"/>
      <c r="R21" s="1426"/>
      <c r="S21" s="1426"/>
      <c r="T21" s="1426"/>
    </row>
    <row r="22" spans="1:20" s="339" customFormat="1" ht="15">
      <c r="A22" s="438" t="s">
        <v>953</v>
      </c>
      <c r="B22" s="1426"/>
      <c r="C22" s="1426"/>
      <c r="D22" s="1426"/>
      <c r="E22" s="1426"/>
      <c r="F22" s="1426"/>
      <c r="G22" s="1426"/>
      <c r="H22" s="1426"/>
      <c r="I22" s="1426"/>
      <c r="J22" s="1426"/>
      <c r="K22" s="1426"/>
      <c r="L22" s="1426"/>
      <c r="M22" s="1426"/>
      <c r="N22" s="1426"/>
      <c r="O22" s="1426"/>
      <c r="P22" s="1426"/>
      <c r="Q22" s="1426"/>
      <c r="R22" s="1426"/>
      <c r="S22" s="1426"/>
      <c r="T22" s="1426"/>
    </row>
    <row r="23" spans="1:20" s="339" customFormat="1" ht="15">
      <c r="A23" s="438" t="s">
        <v>954</v>
      </c>
      <c r="B23" s="1426"/>
      <c r="C23" s="1426"/>
      <c r="D23" s="1426"/>
      <c r="E23" s="1426"/>
      <c r="F23" s="1426"/>
      <c r="G23" s="1426"/>
      <c r="H23" s="1426"/>
      <c r="I23" s="1426"/>
      <c r="J23" s="1426"/>
      <c r="K23" s="1426"/>
      <c r="L23" s="1426"/>
      <c r="M23" s="1426"/>
      <c r="N23" s="1426"/>
      <c r="O23" s="1426"/>
      <c r="P23" s="1426"/>
      <c r="Q23" s="1426"/>
      <c r="R23" s="1426"/>
      <c r="S23" s="1426"/>
      <c r="T23" s="1426"/>
    </row>
    <row r="24" spans="1:20" s="339" customFormat="1" ht="15">
      <c r="A24" s="438" t="s">
        <v>955</v>
      </c>
      <c r="B24" s="1426"/>
      <c r="C24" s="1426"/>
      <c r="D24" s="1426"/>
      <c r="E24" s="1426"/>
      <c r="F24" s="1426"/>
      <c r="G24" s="1426"/>
      <c r="H24" s="1426"/>
      <c r="I24" s="1426"/>
      <c r="J24" s="1426"/>
      <c r="K24" s="1426"/>
      <c r="L24" s="1426"/>
      <c r="M24" s="1426"/>
      <c r="N24" s="1426"/>
      <c r="O24" s="1426"/>
      <c r="P24" s="1426"/>
      <c r="Q24" s="1426"/>
      <c r="R24" s="1426"/>
      <c r="S24" s="1426"/>
      <c r="T24" s="1426"/>
    </row>
    <row r="25" spans="1:20" s="339" customFormat="1">
      <c r="A25" s="340"/>
      <c r="B25" s="340"/>
      <c r="G25" s="341"/>
      <c r="H25" s="341"/>
      <c r="I25" s="335"/>
    </row>
    <row r="26" spans="1:20" s="339" customFormat="1">
      <c r="A26" s="340"/>
      <c r="B26" s="340"/>
      <c r="G26" s="341"/>
      <c r="H26" s="341"/>
      <c r="I26" s="335"/>
    </row>
    <row r="27" spans="1:20" s="339" customFormat="1">
      <c r="A27" s="340"/>
      <c r="B27" s="340"/>
      <c r="G27" s="341"/>
      <c r="H27" s="341"/>
      <c r="I27" s="335"/>
    </row>
    <row r="28" spans="1:20" s="339" customFormat="1">
      <c r="A28" s="340"/>
      <c r="B28" s="340"/>
      <c r="G28" s="341"/>
      <c r="H28" s="341"/>
      <c r="I28" s="335"/>
    </row>
    <row r="29" spans="1:20" s="339" customFormat="1">
      <c r="A29" s="340"/>
      <c r="B29" s="340"/>
      <c r="G29" s="341"/>
      <c r="H29" s="341"/>
      <c r="I29" s="335"/>
    </row>
    <row r="30" spans="1:20" s="339" customFormat="1">
      <c r="A30" s="340"/>
      <c r="B30" s="340"/>
      <c r="G30" s="341"/>
      <c r="H30" s="341"/>
      <c r="I30" s="335"/>
    </row>
    <row r="31" spans="1:20" s="339" customFormat="1">
      <c r="A31" s="340"/>
      <c r="B31" s="340"/>
      <c r="G31" s="341"/>
      <c r="H31" s="341"/>
      <c r="I31" s="335"/>
    </row>
    <row r="32" spans="1:20" s="339" customFormat="1">
      <c r="A32" s="340"/>
      <c r="B32" s="340"/>
      <c r="G32" s="341"/>
      <c r="H32" s="341"/>
      <c r="I32" s="335"/>
    </row>
    <row r="33" spans="1:9" s="339" customFormat="1">
      <c r="A33" s="340"/>
      <c r="B33" s="340"/>
      <c r="G33" s="341"/>
      <c r="H33" s="341"/>
      <c r="I33" s="335"/>
    </row>
    <row r="34" spans="1:9" s="339" customFormat="1">
      <c r="A34" s="340"/>
      <c r="B34" s="340"/>
      <c r="G34" s="341"/>
      <c r="H34" s="341"/>
      <c r="I34" s="335"/>
    </row>
    <row r="35" spans="1:9" s="339" customFormat="1">
      <c r="A35" s="340"/>
      <c r="B35" s="340"/>
      <c r="G35" s="341"/>
      <c r="H35" s="341"/>
      <c r="I35" s="335"/>
    </row>
    <row r="36" spans="1:9" s="339" customFormat="1">
      <c r="A36" s="340"/>
      <c r="B36" s="340"/>
      <c r="G36" s="341"/>
      <c r="H36" s="341"/>
      <c r="I36" s="335"/>
    </row>
    <row r="37" spans="1:9" s="339" customFormat="1">
      <c r="A37" s="340"/>
      <c r="B37" s="340"/>
      <c r="G37" s="341"/>
      <c r="H37" s="341"/>
      <c r="I37" s="335"/>
    </row>
    <row r="38" spans="1:9" s="339" customFormat="1">
      <c r="A38" s="340"/>
      <c r="B38" s="340"/>
      <c r="G38" s="341"/>
      <c r="H38" s="341"/>
      <c r="I38" s="335"/>
    </row>
    <row r="39" spans="1:9" s="339" customFormat="1">
      <c r="A39" s="340"/>
      <c r="B39" s="340"/>
      <c r="G39" s="341"/>
      <c r="H39" s="341"/>
      <c r="I39" s="335"/>
    </row>
    <row r="40" spans="1:9" s="339" customFormat="1">
      <c r="A40" s="340"/>
      <c r="B40" s="340"/>
      <c r="G40" s="341"/>
      <c r="H40" s="341"/>
      <c r="I40" s="335"/>
    </row>
    <row r="41" spans="1:9" s="339" customFormat="1">
      <c r="A41" s="340"/>
      <c r="B41" s="340"/>
      <c r="G41" s="341"/>
      <c r="H41" s="341"/>
      <c r="I41" s="335"/>
    </row>
    <row r="42" spans="1:9" s="339" customFormat="1">
      <c r="A42" s="340"/>
      <c r="B42" s="340"/>
      <c r="G42" s="341"/>
      <c r="H42" s="341"/>
      <c r="I42" s="335"/>
    </row>
    <row r="43" spans="1:9" s="339" customFormat="1">
      <c r="A43" s="340"/>
      <c r="B43" s="340"/>
      <c r="G43" s="341"/>
      <c r="H43" s="341"/>
      <c r="I43" s="335"/>
    </row>
    <row r="44" spans="1:9" s="339" customFormat="1">
      <c r="A44" s="340"/>
      <c r="B44" s="340"/>
      <c r="G44" s="341"/>
      <c r="H44" s="341"/>
      <c r="I44" s="335"/>
    </row>
    <row r="45" spans="1:9" s="339" customFormat="1">
      <c r="A45" s="340"/>
      <c r="B45" s="340"/>
      <c r="G45" s="341"/>
      <c r="H45" s="341"/>
      <c r="I45" s="335"/>
    </row>
    <row r="46" spans="1:9" s="339" customFormat="1">
      <c r="A46" s="340"/>
      <c r="B46" s="340"/>
      <c r="G46" s="341"/>
      <c r="H46" s="341"/>
      <c r="I46" s="335"/>
    </row>
    <row r="47" spans="1:9" s="339" customFormat="1">
      <c r="A47" s="340"/>
      <c r="B47" s="340"/>
      <c r="G47" s="341"/>
      <c r="H47" s="341"/>
      <c r="I47" s="335"/>
    </row>
    <row r="48" spans="1:9" s="339" customFormat="1">
      <c r="A48" s="340"/>
      <c r="B48" s="340"/>
      <c r="G48" s="341"/>
      <c r="H48" s="341"/>
      <c r="I48" s="335"/>
    </row>
    <row r="49" spans="1:9" s="339" customFormat="1">
      <c r="A49" s="340"/>
      <c r="B49" s="340"/>
      <c r="G49" s="341"/>
      <c r="H49" s="341"/>
      <c r="I49" s="335"/>
    </row>
    <row r="50" spans="1:9" s="339" customFormat="1">
      <c r="A50" s="340"/>
      <c r="B50" s="340"/>
      <c r="G50" s="341"/>
      <c r="H50" s="341"/>
      <c r="I50" s="335"/>
    </row>
    <row r="51" spans="1:9" s="339" customFormat="1">
      <c r="A51" s="340"/>
      <c r="B51" s="340"/>
      <c r="G51" s="341"/>
      <c r="H51" s="341"/>
      <c r="I51" s="335"/>
    </row>
    <row r="52" spans="1:9" s="339" customFormat="1">
      <c r="A52" s="340"/>
      <c r="B52" s="340"/>
      <c r="G52" s="341"/>
      <c r="H52" s="341"/>
      <c r="I52" s="335"/>
    </row>
    <row r="53" spans="1:9" s="339" customFormat="1">
      <c r="A53" s="340"/>
      <c r="B53" s="340"/>
      <c r="G53" s="341"/>
      <c r="H53" s="341"/>
      <c r="I53" s="335"/>
    </row>
    <row r="54" spans="1:9" s="339" customFormat="1">
      <c r="A54" s="340"/>
      <c r="B54" s="340"/>
      <c r="G54" s="341"/>
      <c r="H54" s="341"/>
      <c r="I54" s="335"/>
    </row>
    <row r="55" spans="1:9" s="339" customFormat="1">
      <c r="A55" s="340"/>
      <c r="B55" s="340"/>
      <c r="G55" s="341"/>
      <c r="H55" s="341"/>
      <c r="I55" s="335"/>
    </row>
    <row r="56" spans="1:9" s="339" customFormat="1">
      <c r="A56" s="340"/>
      <c r="B56" s="340"/>
      <c r="G56" s="341"/>
      <c r="H56" s="341"/>
      <c r="I56" s="335"/>
    </row>
    <row r="57" spans="1:9" s="339" customFormat="1">
      <c r="A57" s="340"/>
      <c r="B57" s="340"/>
      <c r="G57" s="341"/>
      <c r="H57" s="341"/>
      <c r="I57" s="335"/>
    </row>
    <row r="58" spans="1:9" s="339" customFormat="1">
      <c r="A58" s="340"/>
      <c r="B58" s="340"/>
      <c r="G58" s="341"/>
      <c r="H58" s="341"/>
      <c r="I58" s="335"/>
    </row>
    <row r="59" spans="1:9" s="339" customFormat="1">
      <c r="A59" s="340"/>
      <c r="B59" s="340"/>
      <c r="G59" s="341"/>
      <c r="H59" s="341"/>
      <c r="I59" s="335"/>
    </row>
    <row r="60" spans="1:9" s="339" customFormat="1">
      <c r="A60" s="340"/>
      <c r="B60" s="340"/>
      <c r="G60" s="341"/>
      <c r="H60" s="341"/>
      <c r="I60" s="335"/>
    </row>
    <row r="61" spans="1:9" s="339" customFormat="1">
      <c r="A61" s="340"/>
      <c r="B61" s="340"/>
      <c r="G61" s="341"/>
      <c r="H61" s="341"/>
      <c r="I61" s="335"/>
    </row>
    <row r="62" spans="1:9" s="339" customFormat="1">
      <c r="A62" s="340"/>
      <c r="B62" s="340"/>
      <c r="G62" s="341"/>
      <c r="H62" s="341"/>
      <c r="I62" s="335"/>
    </row>
    <row r="63" spans="1:9" s="339" customFormat="1">
      <c r="A63" s="340"/>
      <c r="B63" s="340"/>
      <c r="G63" s="341"/>
      <c r="H63" s="341"/>
      <c r="I63" s="335"/>
    </row>
    <row r="64" spans="1:9" s="339" customFormat="1">
      <c r="A64" s="340"/>
      <c r="B64" s="340"/>
      <c r="G64" s="341"/>
      <c r="H64" s="341"/>
      <c r="I64" s="335"/>
    </row>
    <row r="65" spans="1:9" s="339" customFormat="1">
      <c r="A65" s="340"/>
      <c r="B65" s="340"/>
      <c r="G65" s="341"/>
      <c r="H65" s="341"/>
      <c r="I65" s="335"/>
    </row>
    <row r="66" spans="1:9" s="339" customFormat="1">
      <c r="A66" s="340"/>
      <c r="B66" s="340"/>
      <c r="G66" s="341"/>
      <c r="H66" s="341"/>
      <c r="I66" s="335"/>
    </row>
    <row r="67" spans="1:9" s="339" customFormat="1">
      <c r="A67" s="340"/>
      <c r="B67" s="340"/>
      <c r="G67" s="341"/>
      <c r="H67" s="341"/>
      <c r="I67" s="335"/>
    </row>
    <row r="68" spans="1:9" s="339" customFormat="1">
      <c r="A68" s="340"/>
      <c r="B68" s="340"/>
      <c r="G68" s="341"/>
      <c r="H68" s="341"/>
      <c r="I68" s="335"/>
    </row>
    <row r="69" spans="1:9" s="339" customFormat="1">
      <c r="A69" s="340"/>
      <c r="B69" s="340"/>
      <c r="G69" s="341"/>
      <c r="H69" s="341"/>
      <c r="I69" s="335"/>
    </row>
    <row r="70" spans="1:9" s="339" customFormat="1">
      <c r="A70" s="340"/>
      <c r="B70" s="340"/>
      <c r="G70" s="341"/>
      <c r="H70" s="341"/>
      <c r="I70" s="335"/>
    </row>
    <row r="71" spans="1:9" s="339" customFormat="1">
      <c r="A71" s="340"/>
      <c r="B71" s="340"/>
      <c r="G71" s="341"/>
      <c r="H71" s="341"/>
      <c r="I71" s="335"/>
    </row>
    <row r="72" spans="1:9" s="339" customFormat="1">
      <c r="A72" s="340"/>
      <c r="B72" s="340"/>
      <c r="G72" s="341"/>
      <c r="H72" s="341"/>
      <c r="I72" s="335"/>
    </row>
    <row r="73" spans="1:9" s="339" customFormat="1">
      <c r="A73" s="340"/>
      <c r="B73" s="340"/>
      <c r="G73" s="341"/>
      <c r="H73" s="341"/>
      <c r="I73" s="335"/>
    </row>
    <row r="74" spans="1:9" s="339" customFormat="1">
      <c r="A74" s="340"/>
      <c r="B74" s="340"/>
      <c r="G74" s="341"/>
      <c r="H74" s="341"/>
      <c r="I74" s="335"/>
    </row>
    <row r="75" spans="1:9" s="339" customFormat="1">
      <c r="A75" s="340"/>
      <c r="B75" s="340"/>
      <c r="G75" s="341"/>
      <c r="H75" s="341"/>
      <c r="I75" s="335"/>
    </row>
    <row r="76" spans="1:9" s="339" customFormat="1">
      <c r="A76" s="340"/>
      <c r="B76" s="340"/>
      <c r="G76" s="341"/>
      <c r="H76" s="341"/>
      <c r="I76" s="335"/>
    </row>
    <row r="77" spans="1:9" s="339" customFormat="1">
      <c r="A77" s="340"/>
      <c r="B77" s="340"/>
      <c r="G77" s="341"/>
      <c r="H77" s="341"/>
      <c r="I77" s="335"/>
    </row>
    <row r="78" spans="1:9" s="339" customFormat="1">
      <c r="A78" s="340"/>
      <c r="B78" s="340"/>
      <c r="G78" s="341"/>
      <c r="H78" s="341"/>
      <c r="I78" s="335"/>
    </row>
    <row r="79" spans="1:9" s="339" customFormat="1">
      <c r="A79" s="340"/>
      <c r="B79" s="340"/>
      <c r="G79" s="341"/>
      <c r="H79" s="341"/>
      <c r="I79" s="335"/>
    </row>
    <row r="80" spans="1:9" s="339" customFormat="1">
      <c r="A80" s="340"/>
      <c r="B80" s="340"/>
      <c r="G80" s="341"/>
      <c r="H80" s="341"/>
      <c r="I80" s="335"/>
    </row>
    <row r="81" spans="1:9" s="339" customFormat="1">
      <c r="A81" s="340"/>
      <c r="B81" s="340"/>
      <c r="G81" s="341"/>
      <c r="H81" s="341"/>
      <c r="I81" s="335"/>
    </row>
    <row r="82" spans="1:9" s="339" customFormat="1">
      <c r="A82" s="340"/>
      <c r="B82" s="340"/>
      <c r="G82" s="341"/>
      <c r="H82" s="341"/>
      <c r="I82" s="335"/>
    </row>
    <row r="83" spans="1:9" s="339" customFormat="1">
      <c r="A83" s="340"/>
      <c r="B83" s="340"/>
      <c r="G83" s="341"/>
      <c r="H83" s="341"/>
      <c r="I83" s="335"/>
    </row>
    <row r="84" spans="1:9" s="339" customFormat="1">
      <c r="A84" s="340"/>
      <c r="B84" s="340"/>
      <c r="G84" s="341"/>
      <c r="H84" s="341"/>
      <c r="I84" s="335"/>
    </row>
    <row r="85" spans="1:9" s="339" customFormat="1">
      <c r="A85" s="340"/>
      <c r="B85" s="340"/>
      <c r="G85" s="341"/>
      <c r="H85" s="341"/>
      <c r="I85" s="335"/>
    </row>
    <row r="86" spans="1:9" s="339" customFormat="1">
      <c r="A86" s="340"/>
      <c r="B86" s="340"/>
      <c r="G86" s="341"/>
      <c r="H86" s="341"/>
      <c r="I86" s="335"/>
    </row>
    <row r="87" spans="1:9" s="339" customFormat="1">
      <c r="A87" s="340"/>
      <c r="B87" s="340"/>
      <c r="G87" s="341"/>
      <c r="H87" s="341"/>
      <c r="I87" s="335"/>
    </row>
    <row r="88" spans="1:9" s="339" customFormat="1">
      <c r="A88" s="340"/>
      <c r="B88" s="340"/>
      <c r="G88" s="341"/>
      <c r="H88" s="341"/>
      <c r="I88" s="335"/>
    </row>
    <row r="89" spans="1:9" s="339" customFormat="1">
      <c r="A89" s="340"/>
      <c r="B89" s="340"/>
      <c r="G89" s="341"/>
      <c r="H89" s="341"/>
      <c r="I89" s="335"/>
    </row>
    <row r="90" spans="1:9" s="339" customFormat="1">
      <c r="A90" s="340"/>
      <c r="B90" s="340"/>
      <c r="G90" s="341"/>
      <c r="H90" s="341"/>
      <c r="I90" s="335"/>
    </row>
    <row r="91" spans="1:9" s="339" customFormat="1">
      <c r="A91" s="340"/>
      <c r="B91" s="340"/>
      <c r="G91" s="341"/>
      <c r="H91" s="341"/>
      <c r="I91" s="335"/>
    </row>
    <row r="92" spans="1:9" s="339" customFormat="1">
      <c r="A92" s="340"/>
      <c r="B92" s="340"/>
      <c r="G92" s="341"/>
      <c r="H92" s="341"/>
      <c r="I92" s="335"/>
    </row>
    <row r="93" spans="1:9" s="339" customFormat="1">
      <c r="A93" s="340"/>
      <c r="B93" s="340"/>
      <c r="G93" s="341"/>
      <c r="H93" s="341"/>
      <c r="I93" s="335"/>
    </row>
    <row r="94" spans="1:9" s="339" customFormat="1">
      <c r="A94" s="340"/>
      <c r="B94" s="340"/>
      <c r="G94" s="341"/>
      <c r="H94" s="341"/>
      <c r="I94" s="335"/>
    </row>
    <row r="95" spans="1:9" s="339" customFormat="1">
      <c r="A95" s="340"/>
      <c r="B95" s="340"/>
      <c r="G95" s="341"/>
      <c r="H95" s="341"/>
      <c r="I95" s="335"/>
    </row>
    <row r="96" spans="1:9" s="339" customFormat="1">
      <c r="A96" s="340"/>
      <c r="B96" s="340"/>
      <c r="G96" s="341"/>
      <c r="H96" s="341"/>
      <c r="I96" s="335"/>
    </row>
    <row r="97" spans="1:9" s="339" customFormat="1">
      <c r="A97" s="340"/>
      <c r="B97" s="340"/>
      <c r="G97" s="341"/>
      <c r="H97" s="341"/>
      <c r="I97" s="335"/>
    </row>
    <row r="98" spans="1:9" s="339" customFormat="1">
      <c r="A98" s="340"/>
      <c r="B98" s="340"/>
      <c r="G98" s="341"/>
      <c r="H98" s="341"/>
      <c r="I98" s="335"/>
    </row>
    <row r="99" spans="1:9" s="339" customFormat="1">
      <c r="A99" s="340"/>
      <c r="B99" s="340"/>
      <c r="G99" s="341"/>
      <c r="H99" s="341"/>
      <c r="I99" s="335"/>
    </row>
    <row r="100" spans="1:9" s="339" customFormat="1">
      <c r="A100" s="340"/>
      <c r="B100" s="340"/>
      <c r="G100" s="341"/>
      <c r="H100" s="341"/>
      <c r="I100" s="335"/>
    </row>
    <row r="101" spans="1:9" s="339" customFormat="1">
      <c r="A101" s="340"/>
      <c r="B101" s="340"/>
      <c r="G101" s="341"/>
      <c r="H101" s="341"/>
      <c r="I101" s="335"/>
    </row>
    <row r="102" spans="1:9" s="339" customFormat="1">
      <c r="A102" s="340"/>
      <c r="B102" s="340"/>
      <c r="G102" s="341"/>
      <c r="H102" s="341"/>
      <c r="I102" s="335"/>
    </row>
    <row r="103" spans="1:9" s="339" customFormat="1">
      <c r="A103" s="340"/>
      <c r="B103" s="340"/>
      <c r="G103" s="341"/>
      <c r="H103" s="341"/>
      <c r="I103" s="335"/>
    </row>
    <row r="104" spans="1:9" s="339" customFormat="1">
      <c r="A104" s="340"/>
      <c r="B104" s="340"/>
      <c r="G104" s="341"/>
      <c r="H104" s="341"/>
      <c r="I104" s="335"/>
    </row>
    <row r="105" spans="1:9" s="339" customFormat="1">
      <c r="A105" s="340"/>
      <c r="B105" s="340"/>
      <c r="G105" s="341"/>
      <c r="H105" s="341"/>
      <c r="I105" s="335"/>
    </row>
    <row r="106" spans="1:9" s="339" customFormat="1">
      <c r="A106" s="340"/>
      <c r="B106" s="340"/>
      <c r="G106" s="341"/>
      <c r="H106" s="341"/>
      <c r="I106" s="335"/>
    </row>
    <row r="107" spans="1:9" s="339" customFormat="1">
      <c r="A107" s="340"/>
      <c r="B107" s="340"/>
      <c r="G107" s="341"/>
      <c r="H107" s="341"/>
      <c r="I107" s="335"/>
    </row>
    <row r="108" spans="1:9" s="339" customFormat="1">
      <c r="A108" s="340"/>
      <c r="B108" s="340"/>
      <c r="G108" s="341"/>
      <c r="H108" s="341"/>
      <c r="I108" s="335"/>
    </row>
    <row r="109" spans="1:9" s="339" customFormat="1">
      <c r="A109" s="340"/>
      <c r="B109" s="340"/>
      <c r="G109" s="341"/>
      <c r="H109" s="341"/>
      <c r="I109" s="335"/>
    </row>
    <row r="110" spans="1:9" s="339" customFormat="1">
      <c r="A110" s="340"/>
      <c r="B110" s="340"/>
      <c r="G110" s="341"/>
      <c r="H110" s="341"/>
      <c r="I110" s="335"/>
    </row>
    <row r="111" spans="1:9" s="339" customFormat="1">
      <c r="A111" s="340"/>
      <c r="B111" s="340"/>
      <c r="G111" s="341"/>
      <c r="H111" s="341"/>
      <c r="I111" s="335"/>
    </row>
    <row r="112" spans="1:9" s="339" customFormat="1">
      <c r="A112" s="340"/>
      <c r="B112" s="340"/>
      <c r="G112" s="341"/>
      <c r="H112" s="341"/>
      <c r="I112" s="335"/>
    </row>
    <row r="113" spans="1:9" s="339" customFormat="1">
      <c r="A113" s="340"/>
      <c r="B113" s="340"/>
      <c r="G113" s="341"/>
      <c r="H113" s="341"/>
      <c r="I113" s="335"/>
    </row>
    <row r="114" spans="1:9" s="339" customFormat="1">
      <c r="A114" s="340"/>
      <c r="B114" s="340"/>
      <c r="G114" s="341"/>
      <c r="H114" s="341"/>
      <c r="I114" s="335"/>
    </row>
    <row r="115" spans="1:9" s="339" customFormat="1">
      <c r="A115" s="340"/>
      <c r="B115" s="340"/>
      <c r="G115" s="341"/>
      <c r="H115" s="341"/>
      <c r="I115" s="335"/>
    </row>
    <row r="116" spans="1:9" s="339" customFormat="1">
      <c r="A116" s="340"/>
      <c r="B116" s="340"/>
      <c r="G116" s="341"/>
      <c r="H116" s="341"/>
      <c r="I116" s="335"/>
    </row>
    <row r="117" spans="1:9" s="339" customFormat="1">
      <c r="A117" s="340"/>
      <c r="B117" s="340"/>
      <c r="G117" s="341"/>
      <c r="H117" s="341"/>
      <c r="I117" s="335"/>
    </row>
    <row r="118" spans="1:9" s="339" customFormat="1">
      <c r="A118" s="340"/>
      <c r="B118" s="340"/>
      <c r="G118" s="341"/>
      <c r="H118" s="341"/>
      <c r="I118" s="335"/>
    </row>
    <row r="119" spans="1:9" s="339" customFormat="1">
      <c r="A119" s="340"/>
      <c r="B119" s="340"/>
      <c r="G119" s="341"/>
      <c r="H119" s="341"/>
      <c r="I119" s="335"/>
    </row>
    <row r="120" spans="1:9" s="339" customFormat="1">
      <c r="A120" s="340"/>
      <c r="B120" s="340"/>
      <c r="G120" s="341"/>
      <c r="H120" s="341"/>
      <c r="I120" s="335"/>
    </row>
    <row r="121" spans="1:9" s="339" customFormat="1">
      <c r="A121" s="340"/>
      <c r="B121" s="340"/>
      <c r="G121" s="341"/>
      <c r="H121" s="341"/>
      <c r="I121" s="335"/>
    </row>
    <row r="122" spans="1:9" s="339" customFormat="1">
      <c r="A122" s="340"/>
      <c r="B122" s="340"/>
      <c r="G122" s="341"/>
      <c r="H122" s="341"/>
      <c r="I122" s="335"/>
    </row>
    <row r="123" spans="1:9" s="339" customFormat="1">
      <c r="A123" s="340"/>
      <c r="B123" s="340"/>
      <c r="G123" s="341"/>
      <c r="H123" s="341"/>
      <c r="I123" s="335"/>
    </row>
    <row r="124" spans="1:9" s="339" customFormat="1">
      <c r="A124" s="340"/>
      <c r="B124" s="340"/>
      <c r="G124" s="341"/>
      <c r="H124" s="341"/>
      <c r="I124" s="335"/>
    </row>
    <row r="125" spans="1:9" s="339" customFormat="1">
      <c r="A125" s="340"/>
      <c r="B125" s="340"/>
      <c r="G125" s="341"/>
      <c r="H125" s="341"/>
      <c r="I125" s="335"/>
    </row>
    <row r="126" spans="1:9" s="339" customFormat="1">
      <c r="A126" s="340"/>
      <c r="B126" s="340"/>
      <c r="G126" s="341"/>
      <c r="H126" s="341"/>
      <c r="I126" s="335"/>
    </row>
    <row r="127" spans="1:9" s="339" customFormat="1">
      <c r="A127" s="340"/>
      <c r="B127" s="340"/>
      <c r="G127" s="341"/>
      <c r="H127" s="341"/>
      <c r="I127" s="335"/>
    </row>
    <row r="128" spans="1:9" s="339" customFormat="1">
      <c r="A128" s="340"/>
      <c r="B128" s="340"/>
      <c r="G128" s="341"/>
      <c r="H128" s="341"/>
      <c r="I128" s="335"/>
    </row>
    <row r="129" spans="1:9" s="339" customFormat="1">
      <c r="A129" s="340"/>
      <c r="B129" s="340"/>
      <c r="G129" s="341"/>
      <c r="H129" s="341"/>
      <c r="I129" s="335"/>
    </row>
    <row r="130" spans="1:9" s="339" customFormat="1">
      <c r="A130" s="340"/>
      <c r="B130" s="340"/>
      <c r="G130" s="341"/>
      <c r="H130" s="341"/>
      <c r="I130" s="335"/>
    </row>
    <row r="131" spans="1:9" s="339" customFormat="1">
      <c r="A131" s="340"/>
      <c r="B131" s="340"/>
      <c r="G131" s="341"/>
      <c r="H131" s="341"/>
      <c r="I131" s="335"/>
    </row>
    <row r="132" spans="1:9" s="339" customFormat="1">
      <c r="A132" s="340"/>
      <c r="B132" s="340"/>
      <c r="G132" s="341"/>
      <c r="H132" s="341"/>
      <c r="I132" s="335"/>
    </row>
    <row r="133" spans="1:9" s="339" customFormat="1">
      <c r="A133" s="340"/>
      <c r="B133" s="340"/>
      <c r="G133" s="341"/>
      <c r="H133" s="341"/>
      <c r="I133" s="335"/>
    </row>
    <row r="134" spans="1:9" s="339" customFormat="1">
      <c r="A134" s="340"/>
      <c r="B134" s="340"/>
      <c r="G134" s="341"/>
      <c r="H134" s="341"/>
      <c r="I134" s="335"/>
    </row>
    <row r="135" spans="1:9" s="339" customFormat="1">
      <c r="A135" s="340"/>
      <c r="B135" s="340"/>
      <c r="G135" s="341"/>
      <c r="H135" s="341"/>
      <c r="I135" s="335"/>
    </row>
    <row r="136" spans="1:9" s="339" customFormat="1">
      <c r="A136" s="340"/>
      <c r="B136" s="340"/>
      <c r="G136" s="341"/>
      <c r="H136" s="341"/>
      <c r="I136" s="335"/>
    </row>
    <row r="137" spans="1:9" s="339" customFormat="1">
      <c r="A137" s="340"/>
      <c r="B137" s="340"/>
      <c r="G137" s="341"/>
      <c r="H137" s="341"/>
      <c r="I137" s="335"/>
    </row>
    <row r="138" spans="1:9" s="339" customFormat="1">
      <c r="A138" s="340"/>
      <c r="B138" s="340"/>
      <c r="G138" s="341"/>
      <c r="H138" s="341"/>
      <c r="I138" s="335"/>
    </row>
    <row r="139" spans="1:9" s="339" customFormat="1">
      <c r="A139" s="340"/>
      <c r="B139" s="340"/>
      <c r="G139" s="341"/>
      <c r="H139" s="341"/>
      <c r="I139" s="335"/>
    </row>
    <row r="140" spans="1:9" s="339" customFormat="1">
      <c r="A140" s="340"/>
      <c r="B140" s="340"/>
      <c r="G140" s="341"/>
      <c r="H140" s="341"/>
      <c r="I140" s="335"/>
    </row>
    <row r="141" spans="1:9" s="339" customFormat="1">
      <c r="A141" s="340"/>
      <c r="B141" s="340"/>
      <c r="G141" s="341"/>
      <c r="H141" s="341"/>
      <c r="I141" s="335"/>
    </row>
    <row r="142" spans="1:9" s="339" customFormat="1">
      <c r="A142" s="340"/>
      <c r="B142" s="340"/>
      <c r="G142" s="341"/>
      <c r="H142" s="341"/>
      <c r="I142" s="335"/>
    </row>
    <row r="143" spans="1:9" s="339" customFormat="1">
      <c r="A143" s="340"/>
      <c r="B143" s="340"/>
      <c r="G143" s="341"/>
      <c r="H143" s="341"/>
      <c r="I143" s="335"/>
    </row>
    <row r="144" spans="1:9" s="339" customFormat="1">
      <c r="A144" s="340"/>
      <c r="B144" s="340"/>
      <c r="G144" s="341"/>
      <c r="H144" s="341"/>
      <c r="I144" s="335"/>
    </row>
    <row r="145" spans="1:9" s="339" customFormat="1">
      <c r="A145" s="340"/>
      <c r="B145" s="340"/>
      <c r="G145" s="341"/>
      <c r="H145" s="341"/>
      <c r="I145" s="335"/>
    </row>
    <row r="146" spans="1:9" s="339" customFormat="1">
      <c r="A146" s="340"/>
      <c r="B146" s="340"/>
      <c r="G146" s="341"/>
      <c r="H146" s="341"/>
      <c r="I146" s="335"/>
    </row>
    <row r="147" spans="1:9" s="339" customFormat="1">
      <c r="A147" s="340"/>
      <c r="B147" s="340"/>
      <c r="G147" s="341"/>
      <c r="H147" s="341"/>
      <c r="I147" s="335"/>
    </row>
    <row r="148" spans="1:9" s="339" customFormat="1">
      <c r="A148" s="340"/>
      <c r="B148" s="340"/>
      <c r="G148" s="341"/>
      <c r="H148" s="341"/>
      <c r="I148" s="335"/>
    </row>
    <row r="149" spans="1:9" s="339" customFormat="1">
      <c r="A149" s="340"/>
      <c r="B149" s="340"/>
      <c r="G149" s="341"/>
      <c r="H149" s="341"/>
      <c r="I149" s="335"/>
    </row>
    <row r="150" spans="1:9" s="339" customFormat="1">
      <c r="A150" s="340"/>
      <c r="B150" s="340"/>
      <c r="G150" s="341"/>
      <c r="H150" s="341"/>
      <c r="I150" s="335"/>
    </row>
    <row r="151" spans="1:9" s="339" customFormat="1">
      <c r="A151" s="340"/>
      <c r="B151" s="340"/>
      <c r="G151" s="341"/>
      <c r="H151" s="341"/>
      <c r="I151" s="335"/>
    </row>
    <row r="152" spans="1:9" s="339" customFormat="1">
      <c r="A152" s="340"/>
      <c r="B152" s="340"/>
      <c r="G152" s="341"/>
      <c r="H152" s="341"/>
      <c r="I152" s="335"/>
    </row>
    <row r="153" spans="1:9" s="339" customFormat="1">
      <c r="A153" s="340"/>
      <c r="B153" s="340"/>
      <c r="G153" s="341"/>
      <c r="H153" s="341"/>
      <c r="I153" s="335"/>
    </row>
    <row r="154" spans="1:9" s="339" customFormat="1">
      <c r="A154" s="340"/>
      <c r="B154" s="340"/>
      <c r="G154" s="341"/>
      <c r="H154" s="341"/>
      <c r="I154" s="335"/>
    </row>
    <row r="155" spans="1:9" s="339" customFormat="1">
      <c r="A155" s="340"/>
      <c r="B155" s="340"/>
      <c r="G155" s="341"/>
      <c r="H155" s="341"/>
      <c r="I155" s="335"/>
    </row>
    <row r="156" spans="1:9" s="339" customFormat="1">
      <c r="A156" s="340"/>
      <c r="B156" s="340"/>
      <c r="G156" s="341"/>
      <c r="H156" s="341"/>
      <c r="I156" s="335"/>
    </row>
    <row r="157" spans="1:9" s="339" customFormat="1">
      <c r="A157" s="340"/>
      <c r="B157" s="340"/>
      <c r="G157" s="341"/>
      <c r="H157" s="341"/>
      <c r="I157" s="335"/>
    </row>
    <row r="158" spans="1:9" s="339" customFormat="1">
      <c r="A158" s="340"/>
      <c r="B158" s="340"/>
      <c r="G158" s="341"/>
      <c r="H158" s="341"/>
      <c r="I158" s="335"/>
    </row>
    <row r="159" spans="1:9" s="339" customFormat="1">
      <c r="A159" s="340"/>
      <c r="B159" s="340"/>
      <c r="G159" s="341"/>
      <c r="H159" s="341"/>
      <c r="I159" s="335"/>
    </row>
    <row r="160" spans="1:9" s="339" customFormat="1">
      <c r="A160" s="340"/>
      <c r="B160" s="340"/>
      <c r="G160" s="341"/>
      <c r="H160" s="341"/>
      <c r="I160" s="335"/>
    </row>
    <row r="161" spans="1:9" s="339" customFormat="1">
      <c r="A161" s="340"/>
      <c r="B161" s="340"/>
      <c r="G161" s="341"/>
      <c r="H161" s="341"/>
      <c r="I161" s="335"/>
    </row>
    <row r="162" spans="1:9" s="339" customFormat="1">
      <c r="A162" s="340"/>
      <c r="B162" s="340"/>
      <c r="G162" s="341"/>
      <c r="H162" s="341"/>
      <c r="I162" s="335"/>
    </row>
    <row r="163" spans="1:9" s="339" customFormat="1">
      <c r="A163" s="340"/>
      <c r="B163" s="340"/>
      <c r="G163" s="341"/>
      <c r="H163" s="341"/>
      <c r="I163" s="335"/>
    </row>
    <row r="164" spans="1:9" s="339" customFormat="1">
      <c r="A164" s="340"/>
      <c r="B164" s="340"/>
      <c r="G164" s="341"/>
      <c r="H164" s="341"/>
      <c r="I164" s="335"/>
    </row>
    <row r="165" spans="1:9" s="339" customFormat="1">
      <c r="A165" s="340"/>
      <c r="B165" s="340"/>
      <c r="G165" s="341"/>
      <c r="H165" s="341"/>
      <c r="I165" s="335"/>
    </row>
    <row r="166" spans="1:9" s="339" customFormat="1">
      <c r="A166" s="340"/>
      <c r="B166" s="340"/>
      <c r="G166" s="341"/>
      <c r="H166" s="341"/>
      <c r="I166" s="335"/>
    </row>
    <row r="167" spans="1:9" s="339" customFormat="1">
      <c r="A167" s="340"/>
      <c r="B167" s="340"/>
      <c r="G167" s="341"/>
      <c r="H167" s="341"/>
      <c r="I167" s="335"/>
    </row>
    <row r="168" spans="1:9" s="339" customFormat="1">
      <c r="A168" s="340"/>
      <c r="B168" s="340"/>
      <c r="G168" s="341"/>
      <c r="H168" s="341"/>
      <c r="I168" s="335"/>
    </row>
    <row r="169" spans="1:9" s="339" customFormat="1">
      <c r="A169" s="340"/>
      <c r="B169" s="340"/>
      <c r="G169" s="341"/>
      <c r="H169" s="341"/>
      <c r="I169" s="335"/>
    </row>
    <row r="170" spans="1:9" s="339" customFormat="1">
      <c r="A170" s="340"/>
      <c r="B170" s="340"/>
      <c r="G170" s="341"/>
      <c r="H170" s="341"/>
      <c r="I170" s="335"/>
    </row>
    <row r="171" spans="1:9" s="339" customFormat="1">
      <c r="A171" s="340"/>
      <c r="B171" s="340"/>
      <c r="G171" s="341"/>
      <c r="H171" s="341"/>
      <c r="I171" s="335"/>
    </row>
    <row r="172" spans="1:9" s="339" customFormat="1">
      <c r="A172" s="340"/>
      <c r="B172" s="340"/>
      <c r="G172" s="341"/>
      <c r="H172" s="341"/>
      <c r="I172" s="335"/>
    </row>
    <row r="173" spans="1:9" s="339" customFormat="1">
      <c r="A173" s="340"/>
      <c r="B173" s="340"/>
      <c r="G173" s="341"/>
      <c r="H173" s="341"/>
      <c r="I173" s="335"/>
    </row>
    <row r="174" spans="1:9" s="339" customFormat="1">
      <c r="A174" s="340"/>
      <c r="B174" s="340"/>
      <c r="G174" s="341"/>
      <c r="H174" s="341"/>
      <c r="I174" s="335"/>
    </row>
    <row r="175" spans="1:9" s="339" customFormat="1">
      <c r="A175" s="340"/>
      <c r="B175" s="340"/>
      <c r="G175" s="341"/>
      <c r="H175" s="341"/>
      <c r="I175" s="335"/>
    </row>
    <row r="176" spans="1:9" s="339" customFormat="1">
      <c r="A176" s="340"/>
      <c r="B176" s="340"/>
      <c r="G176" s="341"/>
      <c r="H176" s="341"/>
      <c r="I176" s="335"/>
    </row>
    <row r="177" spans="1:9" s="339" customFormat="1">
      <c r="A177" s="340"/>
      <c r="B177" s="340"/>
      <c r="G177" s="341"/>
      <c r="H177" s="341"/>
      <c r="I177" s="335"/>
    </row>
    <row r="178" spans="1:9" s="339" customFormat="1">
      <c r="A178" s="340"/>
      <c r="B178" s="340"/>
      <c r="G178" s="341"/>
      <c r="H178" s="341"/>
      <c r="I178" s="335"/>
    </row>
    <row r="179" spans="1:9" s="339" customFormat="1">
      <c r="A179" s="340"/>
      <c r="B179" s="340"/>
      <c r="G179" s="341"/>
      <c r="H179" s="341"/>
      <c r="I179" s="335"/>
    </row>
    <row r="180" spans="1:9" s="339" customFormat="1">
      <c r="A180" s="340"/>
      <c r="B180" s="340"/>
      <c r="G180" s="341"/>
      <c r="H180" s="341"/>
      <c r="I180" s="335"/>
    </row>
    <row r="181" spans="1:9" s="339" customFormat="1">
      <c r="A181" s="340"/>
      <c r="B181" s="340"/>
      <c r="G181" s="341"/>
      <c r="H181" s="341"/>
      <c r="I181" s="335"/>
    </row>
    <row r="182" spans="1:9" s="339" customFormat="1">
      <c r="A182" s="340"/>
      <c r="B182" s="340"/>
      <c r="G182" s="341"/>
      <c r="H182" s="341"/>
      <c r="I182" s="335"/>
    </row>
    <row r="183" spans="1:9" s="339" customFormat="1">
      <c r="A183" s="340"/>
      <c r="B183" s="340"/>
      <c r="G183" s="341"/>
      <c r="H183" s="341"/>
      <c r="I183" s="335"/>
    </row>
    <row r="184" spans="1:9" s="339" customFormat="1">
      <c r="A184" s="340"/>
      <c r="B184" s="340"/>
      <c r="G184" s="341"/>
      <c r="H184" s="341"/>
      <c r="I184" s="335"/>
    </row>
    <row r="185" spans="1:9" s="339" customFormat="1">
      <c r="A185" s="340"/>
      <c r="B185" s="340"/>
      <c r="G185" s="341"/>
      <c r="H185" s="341"/>
      <c r="I185" s="335"/>
    </row>
    <row r="186" spans="1:9" s="339" customFormat="1">
      <c r="A186" s="340"/>
      <c r="B186" s="340"/>
      <c r="G186" s="341"/>
      <c r="H186" s="341"/>
      <c r="I186" s="335"/>
    </row>
    <row r="187" spans="1:9" s="339" customFormat="1">
      <c r="A187" s="340"/>
      <c r="B187" s="340"/>
      <c r="G187" s="341"/>
      <c r="H187" s="341"/>
      <c r="I187" s="335"/>
    </row>
    <row r="188" spans="1:9" s="339" customFormat="1">
      <c r="A188" s="340"/>
      <c r="B188" s="340"/>
      <c r="G188" s="341"/>
      <c r="H188" s="341"/>
      <c r="I188" s="335"/>
    </row>
    <row r="189" spans="1:9" s="339" customFormat="1">
      <c r="A189" s="340"/>
      <c r="B189" s="340"/>
      <c r="G189" s="341"/>
      <c r="H189" s="341"/>
      <c r="I189" s="335"/>
    </row>
    <row r="190" spans="1:9" s="339" customFormat="1">
      <c r="A190" s="340"/>
      <c r="B190" s="340"/>
      <c r="G190" s="341"/>
      <c r="H190" s="341"/>
      <c r="I190" s="335"/>
    </row>
    <row r="191" spans="1:9" s="339" customFormat="1">
      <c r="A191" s="340"/>
      <c r="B191" s="340"/>
      <c r="G191" s="341"/>
      <c r="H191" s="341"/>
      <c r="I191" s="335"/>
    </row>
    <row r="192" spans="1:9" s="339" customFormat="1">
      <c r="A192" s="340"/>
      <c r="B192" s="340"/>
      <c r="G192" s="341"/>
      <c r="H192" s="341"/>
      <c r="I192" s="335"/>
    </row>
    <row r="193" spans="1:9" s="339" customFormat="1">
      <c r="A193" s="340"/>
      <c r="B193" s="340"/>
      <c r="G193" s="341"/>
      <c r="H193" s="341"/>
      <c r="I193" s="335"/>
    </row>
    <row r="194" spans="1:9" s="339" customFormat="1">
      <c r="A194" s="340"/>
      <c r="B194" s="340"/>
      <c r="G194" s="341"/>
      <c r="H194" s="341"/>
      <c r="I194" s="335"/>
    </row>
    <row r="195" spans="1:9" s="339" customFormat="1">
      <c r="A195" s="340"/>
      <c r="B195" s="340"/>
      <c r="G195" s="341"/>
      <c r="H195" s="341"/>
      <c r="I195" s="335"/>
    </row>
    <row r="196" spans="1:9" s="339" customFormat="1">
      <c r="A196" s="340"/>
      <c r="B196" s="340"/>
      <c r="G196" s="341"/>
      <c r="H196" s="341"/>
      <c r="I196" s="335"/>
    </row>
    <row r="197" spans="1:9" s="339" customFormat="1">
      <c r="A197" s="340"/>
      <c r="B197" s="340"/>
      <c r="G197" s="341"/>
      <c r="H197" s="341"/>
      <c r="I197" s="335"/>
    </row>
    <row r="198" spans="1:9" s="339" customFormat="1">
      <c r="A198" s="340"/>
      <c r="B198" s="340"/>
      <c r="G198" s="341"/>
      <c r="H198" s="341"/>
      <c r="I198" s="335"/>
    </row>
    <row r="199" spans="1:9" s="339" customFormat="1">
      <c r="A199" s="340"/>
      <c r="B199" s="340"/>
      <c r="G199" s="341"/>
      <c r="H199" s="341"/>
      <c r="I199" s="335"/>
    </row>
    <row r="200" spans="1:9" s="339" customFormat="1">
      <c r="A200" s="340"/>
      <c r="B200" s="340"/>
      <c r="G200" s="341"/>
      <c r="H200" s="341"/>
      <c r="I200" s="335"/>
    </row>
    <row r="201" spans="1:9" s="339" customFormat="1">
      <c r="A201" s="340"/>
      <c r="B201" s="340"/>
      <c r="G201" s="341"/>
      <c r="H201" s="341"/>
      <c r="I201" s="335"/>
    </row>
    <row r="202" spans="1:9" s="339" customFormat="1">
      <c r="A202" s="340"/>
      <c r="B202" s="340"/>
      <c r="G202" s="341"/>
      <c r="H202" s="341"/>
      <c r="I202" s="335"/>
    </row>
    <row r="203" spans="1:9" s="339" customFormat="1">
      <c r="A203" s="340"/>
      <c r="B203" s="340"/>
      <c r="G203" s="341"/>
      <c r="H203" s="341"/>
      <c r="I203" s="335"/>
    </row>
    <row r="204" spans="1:9" s="339" customFormat="1">
      <c r="A204" s="340"/>
      <c r="B204" s="340"/>
      <c r="G204" s="341"/>
      <c r="H204" s="341"/>
      <c r="I204" s="335"/>
    </row>
    <row r="205" spans="1:9" s="339" customFormat="1">
      <c r="A205" s="340"/>
      <c r="B205" s="340"/>
      <c r="G205" s="341"/>
      <c r="H205" s="341"/>
      <c r="I205" s="335"/>
    </row>
    <row r="206" spans="1:9" s="339" customFormat="1">
      <c r="A206" s="340"/>
      <c r="B206" s="340"/>
      <c r="G206" s="341"/>
      <c r="H206" s="341"/>
      <c r="I206" s="335"/>
    </row>
    <row r="207" spans="1:9" s="339" customFormat="1">
      <c r="A207" s="340"/>
      <c r="B207" s="340"/>
      <c r="G207" s="341"/>
      <c r="H207" s="341"/>
      <c r="I207" s="335"/>
    </row>
    <row r="208" spans="1:9" s="339" customFormat="1">
      <c r="A208" s="340"/>
      <c r="B208" s="340"/>
      <c r="G208" s="341"/>
      <c r="H208" s="341"/>
      <c r="I208" s="335"/>
    </row>
    <row r="209" spans="1:9" s="339" customFormat="1">
      <c r="A209" s="340"/>
      <c r="B209" s="340"/>
      <c r="G209" s="341"/>
      <c r="H209" s="341"/>
      <c r="I209" s="335"/>
    </row>
    <row r="210" spans="1:9" s="339" customFormat="1">
      <c r="A210" s="340"/>
      <c r="B210" s="340"/>
      <c r="G210" s="341"/>
      <c r="H210" s="341"/>
      <c r="I210" s="335"/>
    </row>
    <row r="211" spans="1:9" s="339" customFormat="1">
      <c r="A211" s="340"/>
      <c r="B211" s="340"/>
      <c r="G211" s="341"/>
      <c r="H211" s="341"/>
      <c r="I211" s="335"/>
    </row>
    <row r="212" spans="1:9" s="339" customFormat="1">
      <c r="A212" s="340"/>
      <c r="B212" s="340"/>
      <c r="G212" s="341"/>
      <c r="H212" s="341"/>
      <c r="I212" s="335"/>
    </row>
    <row r="213" spans="1:9" s="339" customFormat="1">
      <c r="A213" s="340"/>
      <c r="B213" s="340"/>
      <c r="G213" s="341"/>
      <c r="H213" s="341"/>
      <c r="I213" s="335"/>
    </row>
    <row r="214" spans="1:9" s="339" customFormat="1">
      <c r="A214" s="340"/>
      <c r="B214" s="340"/>
      <c r="G214" s="341"/>
      <c r="H214" s="341"/>
      <c r="I214" s="335"/>
    </row>
    <row r="215" spans="1:9" s="339" customFormat="1">
      <c r="A215" s="340"/>
      <c r="B215" s="340"/>
      <c r="G215" s="341"/>
      <c r="H215" s="341"/>
      <c r="I215" s="335"/>
    </row>
    <row r="216" spans="1:9" s="339" customFormat="1">
      <c r="A216" s="340"/>
      <c r="B216" s="340"/>
      <c r="G216" s="341"/>
      <c r="H216" s="341"/>
      <c r="I216" s="335"/>
    </row>
    <row r="217" spans="1:9" s="339" customFormat="1">
      <c r="A217" s="340"/>
      <c r="B217" s="340"/>
      <c r="G217" s="341"/>
      <c r="H217" s="341"/>
      <c r="I217" s="335"/>
    </row>
    <row r="218" spans="1:9" s="339" customFormat="1">
      <c r="A218" s="340"/>
      <c r="B218" s="340"/>
      <c r="G218" s="341"/>
      <c r="H218" s="341"/>
      <c r="I218" s="335"/>
    </row>
    <row r="219" spans="1:9" s="339" customFormat="1">
      <c r="A219" s="340"/>
      <c r="B219" s="340"/>
      <c r="G219" s="341"/>
      <c r="H219" s="341"/>
      <c r="I219" s="335"/>
    </row>
    <row r="220" spans="1:9" s="339" customFormat="1">
      <c r="A220" s="340"/>
      <c r="B220" s="340"/>
      <c r="G220" s="341"/>
      <c r="H220" s="341"/>
      <c r="I220" s="335"/>
    </row>
    <row r="221" spans="1:9" s="339" customFormat="1">
      <c r="A221" s="340"/>
      <c r="B221" s="340"/>
      <c r="G221" s="341"/>
      <c r="H221" s="341"/>
      <c r="I221" s="335"/>
    </row>
    <row r="222" spans="1:9" s="339" customFormat="1">
      <c r="A222" s="340"/>
      <c r="B222" s="340"/>
      <c r="G222" s="341"/>
      <c r="H222" s="341"/>
      <c r="I222" s="335"/>
    </row>
    <row r="223" spans="1:9" s="339" customFormat="1">
      <c r="A223" s="340"/>
      <c r="B223" s="340"/>
      <c r="G223" s="341"/>
      <c r="H223" s="341"/>
      <c r="I223" s="335"/>
    </row>
    <row r="224" spans="1:9" s="339" customFormat="1">
      <c r="A224" s="340"/>
      <c r="B224" s="340"/>
      <c r="G224" s="341"/>
      <c r="H224" s="341"/>
      <c r="I224" s="335"/>
    </row>
    <row r="225" spans="1:9" s="339" customFormat="1">
      <c r="A225" s="340"/>
      <c r="B225" s="340"/>
      <c r="G225" s="341"/>
      <c r="H225" s="341"/>
      <c r="I225" s="335"/>
    </row>
    <row r="226" spans="1:9" s="339" customFormat="1">
      <c r="A226" s="340"/>
      <c r="B226" s="340"/>
      <c r="G226" s="341"/>
      <c r="H226" s="341"/>
      <c r="I226" s="335"/>
    </row>
    <row r="227" spans="1:9" s="339" customFormat="1">
      <c r="A227" s="340"/>
      <c r="B227" s="340"/>
      <c r="G227" s="341"/>
      <c r="H227" s="341"/>
      <c r="I227" s="335"/>
    </row>
    <row r="228" spans="1:9" s="339" customFormat="1">
      <c r="A228" s="340"/>
      <c r="B228" s="340"/>
      <c r="G228" s="341"/>
      <c r="H228" s="341"/>
      <c r="I228" s="335"/>
    </row>
    <row r="229" spans="1:9" s="339" customFormat="1">
      <c r="A229" s="340"/>
      <c r="B229" s="340"/>
      <c r="G229" s="341"/>
      <c r="H229" s="341"/>
      <c r="I229" s="335"/>
    </row>
    <row r="230" spans="1:9" s="339" customFormat="1">
      <c r="A230" s="340"/>
      <c r="B230" s="340"/>
      <c r="G230" s="341"/>
      <c r="H230" s="341"/>
      <c r="I230" s="335"/>
    </row>
    <row r="231" spans="1:9" s="339" customFormat="1">
      <c r="A231" s="340"/>
      <c r="B231" s="340"/>
      <c r="G231" s="341"/>
      <c r="H231" s="341"/>
      <c r="I231" s="335"/>
    </row>
    <row r="232" spans="1:9" s="339" customFormat="1">
      <c r="A232" s="340"/>
      <c r="B232" s="340"/>
      <c r="G232" s="341"/>
      <c r="H232" s="341"/>
      <c r="I232" s="335"/>
    </row>
    <row r="233" spans="1:9" s="339" customFormat="1">
      <c r="A233" s="340"/>
      <c r="B233" s="340"/>
      <c r="G233" s="341"/>
      <c r="H233" s="341"/>
      <c r="I233" s="335"/>
    </row>
    <row r="234" spans="1:9" s="339" customFormat="1">
      <c r="A234" s="340"/>
      <c r="B234" s="340"/>
      <c r="G234" s="341"/>
      <c r="H234" s="341"/>
      <c r="I234" s="335"/>
    </row>
    <row r="235" spans="1:9" s="339" customFormat="1">
      <c r="A235" s="340"/>
      <c r="B235" s="340"/>
      <c r="G235" s="341"/>
      <c r="H235" s="341"/>
      <c r="I235" s="335"/>
    </row>
    <row r="236" spans="1:9" s="339" customFormat="1">
      <c r="A236" s="340"/>
      <c r="B236" s="340"/>
      <c r="G236" s="341"/>
      <c r="H236" s="341"/>
      <c r="I236" s="335"/>
    </row>
    <row r="237" spans="1:9" s="339" customFormat="1">
      <c r="A237" s="340"/>
      <c r="B237" s="340"/>
      <c r="G237" s="341"/>
      <c r="H237" s="341"/>
      <c r="I237" s="335"/>
    </row>
    <row r="238" spans="1:9" s="339" customFormat="1">
      <c r="A238" s="340"/>
      <c r="B238" s="340"/>
      <c r="G238" s="341"/>
      <c r="H238" s="341"/>
      <c r="I238" s="335"/>
    </row>
    <row r="239" spans="1:9" s="339" customFormat="1">
      <c r="A239" s="340"/>
      <c r="B239" s="340"/>
      <c r="G239" s="341"/>
      <c r="H239" s="341"/>
      <c r="I239" s="335"/>
    </row>
    <row r="240" spans="1:9" s="339" customFormat="1">
      <c r="A240" s="340"/>
      <c r="B240" s="340"/>
      <c r="G240" s="341"/>
      <c r="H240" s="341"/>
      <c r="I240" s="335"/>
    </row>
    <row r="241" spans="1:9" s="339" customFormat="1">
      <c r="A241" s="340"/>
      <c r="B241" s="340"/>
      <c r="G241" s="341"/>
      <c r="H241" s="341"/>
      <c r="I241" s="335"/>
    </row>
    <row r="242" spans="1:9" s="339" customFormat="1">
      <c r="A242" s="340"/>
      <c r="B242" s="340"/>
      <c r="G242" s="341"/>
      <c r="H242" s="341"/>
      <c r="I242" s="335"/>
    </row>
    <row r="243" spans="1:9" s="339" customFormat="1">
      <c r="A243" s="340"/>
      <c r="B243" s="340"/>
      <c r="G243" s="341"/>
      <c r="H243" s="341"/>
      <c r="I243" s="335"/>
    </row>
    <row r="244" spans="1:9" s="339" customFormat="1">
      <c r="A244" s="340"/>
      <c r="B244" s="340"/>
      <c r="G244" s="341"/>
      <c r="H244" s="341"/>
      <c r="I244" s="335"/>
    </row>
    <row r="245" spans="1:9" s="339" customFormat="1">
      <c r="A245" s="340"/>
      <c r="B245" s="340"/>
      <c r="G245" s="341"/>
      <c r="H245" s="341"/>
      <c r="I245" s="335"/>
    </row>
    <row r="246" spans="1:9" s="339" customFormat="1">
      <c r="A246" s="340"/>
      <c r="B246" s="340"/>
      <c r="G246" s="341"/>
      <c r="H246" s="341"/>
      <c r="I246" s="335"/>
    </row>
    <row r="247" spans="1:9" s="339" customFormat="1">
      <c r="A247" s="340"/>
      <c r="B247" s="340"/>
      <c r="G247" s="341"/>
      <c r="H247" s="341"/>
      <c r="I247" s="335"/>
    </row>
    <row r="248" spans="1:9" s="339" customFormat="1">
      <c r="A248" s="340"/>
      <c r="B248" s="340"/>
      <c r="G248" s="341"/>
      <c r="H248" s="341"/>
      <c r="I248" s="335"/>
    </row>
    <row r="249" spans="1:9" s="339" customFormat="1">
      <c r="A249" s="340"/>
      <c r="B249" s="340"/>
      <c r="G249" s="341"/>
      <c r="H249" s="341"/>
      <c r="I249" s="335"/>
    </row>
    <row r="250" spans="1:9" s="339" customFormat="1">
      <c r="A250" s="340"/>
      <c r="B250" s="340"/>
      <c r="G250" s="341"/>
      <c r="H250" s="341"/>
      <c r="I250" s="335"/>
    </row>
    <row r="251" spans="1:9" s="339" customFormat="1">
      <c r="A251" s="340"/>
      <c r="B251" s="340"/>
      <c r="G251" s="341"/>
      <c r="H251" s="341"/>
      <c r="I251" s="335"/>
    </row>
    <row r="252" spans="1:9" s="339" customFormat="1">
      <c r="A252" s="340"/>
      <c r="B252" s="340"/>
      <c r="G252" s="341"/>
      <c r="H252" s="341"/>
      <c r="I252" s="335"/>
    </row>
    <row r="253" spans="1:9" s="339" customFormat="1">
      <c r="A253" s="340"/>
      <c r="B253" s="340"/>
      <c r="G253" s="341"/>
      <c r="H253" s="341"/>
      <c r="I253" s="335"/>
    </row>
    <row r="254" spans="1:9" s="339" customFormat="1">
      <c r="A254" s="340"/>
      <c r="B254" s="340"/>
      <c r="G254" s="341"/>
      <c r="H254" s="341"/>
      <c r="I254" s="335"/>
    </row>
    <row r="255" spans="1:9" s="339" customFormat="1">
      <c r="A255" s="340"/>
      <c r="B255" s="340"/>
      <c r="G255" s="341"/>
      <c r="H255" s="341"/>
      <c r="I255" s="335"/>
    </row>
    <row r="256" spans="1:9" s="339" customFormat="1">
      <c r="A256" s="340"/>
      <c r="B256" s="340"/>
      <c r="G256" s="341"/>
      <c r="H256" s="341"/>
      <c r="I256" s="335"/>
    </row>
    <row r="257" spans="1:9" s="339" customFormat="1">
      <c r="A257" s="340"/>
      <c r="B257" s="340"/>
      <c r="G257" s="341"/>
      <c r="H257" s="341"/>
      <c r="I257" s="335"/>
    </row>
    <row r="258" spans="1:9" s="339" customFormat="1">
      <c r="A258" s="340"/>
      <c r="B258" s="340"/>
      <c r="G258" s="341"/>
      <c r="H258" s="341"/>
      <c r="I258" s="335"/>
    </row>
    <row r="259" spans="1:9" s="339" customFormat="1">
      <c r="A259" s="340"/>
      <c r="B259" s="340"/>
      <c r="G259" s="341"/>
      <c r="H259" s="341"/>
      <c r="I259" s="335"/>
    </row>
    <row r="260" spans="1:9" s="339" customFormat="1">
      <c r="A260" s="340"/>
      <c r="B260" s="340"/>
      <c r="G260" s="341"/>
      <c r="H260" s="341"/>
      <c r="I260" s="335"/>
    </row>
    <row r="261" spans="1:9" s="339" customFormat="1">
      <c r="A261" s="340"/>
      <c r="B261" s="340"/>
      <c r="G261" s="341"/>
      <c r="H261" s="341"/>
      <c r="I261" s="335"/>
    </row>
    <row r="262" spans="1:9" s="339" customFormat="1">
      <c r="A262" s="340"/>
      <c r="B262" s="340"/>
      <c r="G262" s="341"/>
      <c r="H262" s="341"/>
      <c r="I262" s="335"/>
    </row>
    <row r="263" spans="1:9" s="339" customFormat="1">
      <c r="A263" s="340"/>
      <c r="B263" s="340"/>
      <c r="G263" s="341"/>
      <c r="H263" s="341"/>
      <c r="I263" s="335"/>
    </row>
    <row r="264" spans="1:9" s="339" customFormat="1">
      <c r="A264" s="340"/>
      <c r="B264" s="340"/>
      <c r="G264" s="341"/>
      <c r="H264" s="341"/>
      <c r="I264" s="335"/>
    </row>
    <row r="265" spans="1:9" s="339" customFormat="1">
      <c r="A265" s="340"/>
      <c r="B265" s="340"/>
      <c r="G265" s="341"/>
      <c r="H265" s="341"/>
      <c r="I265" s="335"/>
    </row>
    <row r="266" spans="1:9" s="339" customFormat="1">
      <c r="A266" s="340"/>
      <c r="B266" s="340"/>
      <c r="G266" s="341"/>
      <c r="H266" s="341"/>
      <c r="I266" s="335"/>
    </row>
    <row r="267" spans="1:9" s="339" customFormat="1">
      <c r="A267" s="340"/>
      <c r="B267" s="340"/>
      <c r="G267" s="341"/>
      <c r="H267" s="341"/>
      <c r="I267" s="335"/>
    </row>
    <row r="268" spans="1:9" s="339" customFormat="1">
      <c r="A268" s="340"/>
      <c r="B268" s="340"/>
      <c r="G268" s="341"/>
      <c r="H268" s="341"/>
      <c r="I268" s="335"/>
    </row>
    <row r="269" spans="1:9" s="339" customFormat="1">
      <c r="A269" s="340"/>
      <c r="B269" s="340"/>
      <c r="G269" s="341"/>
      <c r="H269" s="341"/>
      <c r="I269" s="335"/>
    </row>
    <row r="270" spans="1:9" s="339" customFormat="1">
      <c r="A270" s="340"/>
      <c r="B270" s="340"/>
      <c r="G270" s="341"/>
      <c r="H270" s="341"/>
      <c r="I270" s="335"/>
    </row>
    <row r="271" spans="1:9" s="339" customFormat="1">
      <c r="A271" s="340"/>
      <c r="B271" s="340"/>
      <c r="G271" s="341"/>
      <c r="H271" s="341"/>
      <c r="I271" s="335"/>
    </row>
    <row r="272" spans="1:9" s="339" customFormat="1">
      <c r="A272" s="340"/>
      <c r="B272" s="340"/>
      <c r="G272" s="341"/>
      <c r="H272" s="341"/>
      <c r="I272" s="335"/>
    </row>
    <row r="273" spans="1:9" s="339" customFormat="1">
      <c r="A273" s="340"/>
      <c r="B273" s="340"/>
      <c r="G273" s="341"/>
      <c r="H273" s="341"/>
      <c r="I273" s="335"/>
    </row>
    <row r="274" spans="1:9" s="339" customFormat="1">
      <c r="A274" s="340"/>
      <c r="B274" s="340"/>
      <c r="G274" s="341"/>
      <c r="H274" s="341"/>
      <c r="I274" s="335"/>
    </row>
    <row r="275" spans="1:9" s="339" customFormat="1">
      <c r="A275" s="340"/>
      <c r="B275" s="340"/>
      <c r="G275" s="341"/>
      <c r="H275" s="341"/>
      <c r="I275" s="335"/>
    </row>
    <row r="276" spans="1:9" s="339" customFormat="1">
      <c r="A276" s="340"/>
      <c r="B276" s="340"/>
      <c r="G276" s="341"/>
      <c r="H276" s="341"/>
      <c r="I276" s="335"/>
    </row>
    <row r="277" spans="1:9" s="339" customFormat="1">
      <c r="A277" s="340"/>
      <c r="B277" s="340"/>
      <c r="G277" s="341"/>
      <c r="H277" s="341"/>
      <c r="I277" s="335"/>
    </row>
    <row r="278" spans="1:9" s="339" customFormat="1">
      <c r="A278" s="340"/>
      <c r="B278" s="340"/>
      <c r="G278" s="341"/>
      <c r="H278" s="341"/>
      <c r="I278" s="335"/>
    </row>
    <row r="279" spans="1:9" s="339" customFormat="1">
      <c r="A279" s="340"/>
      <c r="B279" s="340"/>
      <c r="G279" s="341"/>
      <c r="H279" s="341"/>
      <c r="I279" s="335"/>
    </row>
    <row r="280" spans="1:9" s="339" customFormat="1">
      <c r="A280" s="340"/>
      <c r="B280" s="340"/>
      <c r="G280" s="341"/>
      <c r="H280" s="341"/>
      <c r="I280" s="335"/>
    </row>
    <row r="281" spans="1:9" s="339" customFormat="1">
      <c r="A281" s="340"/>
      <c r="B281" s="340"/>
      <c r="G281" s="341"/>
      <c r="H281" s="341"/>
      <c r="I281" s="335"/>
    </row>
    <row r="282" spans="1:9" s="339" customFormat="1">
      <c r="A282" s="340"/>
      <c r="B282" s="340"/>
      <c r="G282" s="341"/>
      <c r="H282" s="341"/>
      <c r="I282" s="335"/>
    </row>
    <row r="283" spans="1:9" s="339" customFormat="1">
      <c r="A283" s="340"/>
      <c r="B283" s="340"/>
      <c r="G283" s="341"/>
      <c r="H283" s="341"/>
      <c r="I283" s="335"/>
    </row>
    <row r="284" spans="1:9" s="339" customFormat="1">
      <c r="A284" s="340"/>
      <c r="B284" s="340"/>
      <c r="G284" s="341"/>
      <c r="H284" s="341"/>
      <c r="I284" s="335"/>
    </row>
    <row r="285" spans="1:9" s="339" customFormat="1">
      <c r="A285" s="340"/>
      <c r="B285" s="340"/>
      <c r="G285" s="341"/>
      <c r="H285" s="341"/>
      <c r="I285" s="335"/>
    </row>
    <row r="286" spans="1:9" s="339" customFormat="1">
      <c r="A286" s="340"/>
      <c r="B286" s="340"/>
      <c r="G286" s="341"/>
      <c r="H286" s="341"/>
      <c r="I286" s="335"/>
    </row>
    <row r="287" spans="1:9" s="339" customFormat="1">
      <c r="A287" s="340"/>
      <c r="B287" s="340"/>
      <c r="G287" s="341"/>
      <c r="H287" s="341"/>
      <c r="I287" s="335"/>
    </row>
    <row r="288" spans="1:9" s="339" customFormat="1">
      <c r="A288" s="340"/>
      <c r="B288" s="340"/>
      <c r="G288" s="341"/>
      <c r="H288" s="341"/>
      <c r="I288" s="335"/>
    </row>
    <row r="289" spans="1:9" s="339" customFormat="1">
      <c r="A289" s="340"/>
      <c r="B289" s="340"/>
      <c r="G289" s="341"/>
      <c r="H289" s="341"/>
      <c r="I289" s="335"/>
    </row>
    <row r="290" spans="1:9" s="339" customFormat="1">
      <c r="A290" s="340"/>
      <c r="B290" s="340"/>
      <c r="G290" s="341"/>
      <c r="H290" s="341"/>
      <c r="I290" s="335"/>
    </row>
    <row r="291" spans="1:9" s="339" customFormat="1">
      <c r="A291" s="340"/>
      <c r="B291" s="340"/>
      <c r="G291" s="341"/>
      <c r="H291" s="341"/>
      <c r="I291" s="335"/>
    </row>
    <row r="292" spans="1:9" s="339" customFormat="1">
      <c r="A292" s="340"/>
      <c r="B292" s="340"/>
      <c r="G292" s="341"/>
      <c r="H292" s="341"/>
      <c r="I292" s="335"/>
    </row>
    <row r="293" spans="1:9" s="339" customFormat="1">
      <c r="A293" s="340"/>
      <c r="B293" s="340"/>
      <c r="G293" s="341"/>
      <c r="H293" s="341"/>
      <c r="I293" s="335"/>
    </row>
    <row r="294" spans="1:9" s="339" customFormat="1">
      <c r="A294" s="340"/>
      <c r="B294" s="340"/>
      <c r="G294" s="341"/>
      <c r="H294" s="341"/>
      <c r="I294" s="335"/>
    </row>
    <row r="295" spans="1:9" s="339" customFormat="1">
      <c r="A295" s="340"/>
      <c r="B295" s="340"/>
      <c r="G295" s="341"/>
      <c r="H295" s="341"/>
      <c r="I295" s="335"/>
    </row>
    <row r="296" spans="1:9" s="339" customFormat="1">
      <c r="A296" s="340"/>
      <c r="B296" s="340"/>
      <c r="G296" s="341"/>
      <c r="H296" s="341"/>
      <c r="I296" s="335"/>
    </row>
    <row r="297" spans="1:9" s="339" customFormat="1">
      <c r="A297" s="340"/>
      <c r="B297" s="340"/>
      <c r="G297" s="341"/>
      <c r="H297" s="341"/>
      <c r="I297" s="335"/>
    </row>
    <row r="298" spans="1:9" s="339" customFormat="1">
      <c r="A298" s="340"/>
      <c r="B298" s="340"/>
      <c r="G298" s="341"/>
      <c r="H298" s="341"/>
      <c r="I298" s="335"/>
    </row>
    <row r="299" spans="1:9" s="339" customFormat="1">
      <c r="A299" s="340"/>
      <c r="B299" s="340"/>
      <c r="G299" s="341"/>
      <c r="H299" s="341"/>
      <c r="I299" s="335"/>
    </row>
    <row r="300" spans="1:9" s="339" customFormat="1">
      <c r="A300" s="340"/>
      <c r="B300" s="340"/>
      <c r="G300" s="341"/>
      <c r="H300" s="341"/>
      <c r="I300" s="335"/>
    </row>
    <row r="301" spans="1:9" s="339" customFormat="1">
      <c r="A301" s="340"/>
      <c r="B301" s="340"/>
      <c r="G301" s="341"/>
      <c r="H301" s="341"/>
      <c r="I301" s="335"/>
    </row>
    <row r="302" spans="1:9" s="339" customFormat="1">
      <c r="A302" s="340"/>
      <c r="B302" s="340"/>
      <c r="G302" s="341"/>
      <c r="H302" s="341"/>
      <c r="I302" s="335"/>
    </row>
    <row r="303" spans="1:9" s="339" customFormat="1">
      <c r="A303" s="340"/>
      <c r="B303" s="340"/>
      <c r="G303" s="341"/>
      <c r="H303" s="341"/>
      <c r="I303" s="335"/>
    </row>
    <row r="304" spans="1:9" s="339" customFormat="1">
      <c r="A304" s="340"/>
      <c r="B304" s="340"/>
      <c r="G304" s="341"/>
      <c r="H304" s="341"/>
      <c r="I304" s="335"/>
    </row>
    <row r="305" spans="1:9" s="339" customFormat="1">
      <c r="A305" s="340"/>
      <c r="B305" s="340"/>
      <c r="G305" s="341"/>
      <c r="H305" s="341"/>
      <c r="I305" s="335"/>
    </row>
    <row r="306" spans="1:9" s="339" customFormat="1">
      <c r="A306" s="340"/>
      <c r="B306" s="340"/>
      <c r="G306" s="341"/>
      <c r="H306" s="341"/>
      <c r="I306" s="335"/>
    </row>
    <row r="307" spans="1:9" s="339" customFormat="1">
      <c r="A307" s="340"/>
      <c r="B307" s="340"/>
      <c r="G307" s="341"/>
      <c r="H307" s="341"/>
      <c r="I307" s="335"/>
    </row>
    <row r="308" spans="1:9" s="339" customFormat="1">
      <c r="A308" s="340"/>
      <c r="B308" s="340"/>
      <c r="G308" s="341"/>
      <c r="H308" s="341"/>
      <c r="I308" s="335"/>
    </row>
    <row r="309" spans="1:9" s="339" customFormat="1">
      <c r="A309" s="340"/>
      <c r="B309" s="340"/>
      <c r="G309" s="341"/>
      <c r="H309" s="341"/>
      <c r="I309" s="335"/>
    </row>
    <row r="310" spans="1:9" s="339" customFormat="1">
      <c r="A310" s="340"/>
      <c r="B310" s="340"/>
      <c r="G310" s="341"/>
      <c r="H310" s="341"/>
      <c r="I310" s="335"/>
    </row>
    <row r="311" spans="1:9" s="339" customFormat="1">
      <c r="A311" s="340"/>
      <c r="B311" s="340"/>
      <c r="G311" s="341"/>
      <c r="H311" s="341"/>
      <c r="I311" s="335"/>
    </row>
    <row r="312" spans="1:9" s="339" customFormat="1">
      <c r="A312" s="340"/>
      <c r="B312" s="340"/>
      <c r="G312" s="341"/>
      <c r="H312" s="341"/>
      <c r="I312" s="335"/>
    </row>
    <row r="313" spans="1:9" s="339" customFormat="1">
      <c r="A313" s="340"/>
      <c r="B313" s="340"/>
      <c r="G313" s="341"/>
      <c r="H313" s="341"/>
      <c r="I313" s="335"/>
    </row>
    <row r="314" spans="1:9" s="339" customFormat="1">
      <c r="A314" s="340"/>
      <c r="B314" s="340"/>
      <c r="G314" s="341"/>
      <c r="H314" s="341"/>
      <c r="I314" s="335"/>
    </row>
    <row r="315" spans="1:9" s="339" customFormat="1">
      <c r="A315" s="340"/>
      <c r="B315" s="340"/>
      <c r="G315" s="341"/>
      <c r="H315" s="341"/>
      <c r="I315" s="335"/>
    </row>
    <row r="316" spans="1:9" s="339" customFormat="1">
      <c r="A316" s="340"/>
      <c r="B316" s="340"/>
      <c r="G316" s="341"/>
      <c r="H316" s="341"/>
      <c r="I316" s="335"/>
    </row>
    <row r="317" spans="1:9" s="339" customFormat="1">
      <c r="A317" s="340"/>
      <c r="B317" s="340"/>
      <c r="G317" s="341"/>
      <c r="H317" s="341"/>
      <c r="I317" s="335"/>
    </row>
    <row r="318" spans="1:9" s="339" customFormat="1">
      <c r="A318" s="340"/>
      <c r="B318" s="340"/>
      <c r="G318" s="341"/>
      <c r="H318" s="341"/>
      <c r="I318" s="335"/>
    </row>
    <row r="319" spans="1:9" s="339" customFormat="1">
      <c r="A319" s="340"/>
      <c r="B319" s="340"/>
      <c r="G319" s="341"/>
      <c r="H319" s="341"/>
      <c r="I319" s="335"/>
    </row>
    <row r="320" spans="1:9" s="339" customFormat="1">
      <c r="A320" s="340"/>
      <c r="B320" s="340"/>
      <c r="G320" s="341"/>
      <c r="H320" s="341"/>
      <c r="I320" s="335"/>
    </row>
    <row r="321" spans="1:9" s="339" customFormat="1">
      <c r="A321" s="340"/>
      <c r="B321" s="340"/>
      <c r="G321" s="341"/>
      <c r="H321" s="341"/>
      <c r="I321" s="335"/>
    </row>
    <row r="322" spans="1:9" s="339" customFormat="1">
      <c r="A322" s="340"/>
      <c r="B322" s="340"/>
      <c r="G322" s="341"/>
      <c r="H322" s="341"/>
      <c r="I322" s="335"/>
    </row>
    <row r="323" spans="1:9" s="339" customFormat="1">
      <c r="A323" s="340"/>
      <c r="B323" s="340"/>
      <c r="G323" s="341"/>
      <c r="H323" s="341"/>
      <c r="I323" s="335"/>
    </row>
    <row r="324" spans="1:9" s="339" customFormat="1">
      <c r="A324" s="340"/>
      <c r="B324" s="340"/>
      <c r="G324" s="341"/>
      <c r="H324" s="341"/>
      <c r="I324" s="335"/>
    </row>
    <row r="325" spans="1:9" s="339" customFormat="1">
      <c r="A325" s="340"/>
      <c r="B325" s="340"/>
      <c r="G325" s="341"/>
      <c r="H325" s="341"/>
      <c r="I325" s="335"/>
    </row>
    <row r="326" spans="1:9" s="339" customFormat="1">
      <c r="A326" s="340"/>
      <c r="B326" s="340"/>
      <c r="G326" s="341"/>
      <c r="H326" s="341"/>
      <c r="I326" s="335"/>
    </row>
    <row r="327" spans="1:9" s="339" customFormat="1">
      <c r="A327" s="340"/>
      <c r="B327" s="340"/>
      <c r="G327" s="341"/>
      <c r="H327" s="341"/>
      <c r="I327" s="335"/>
    </row>
    <row r="328" spans="1:9" s="339" customFormat="1">
      <c r="A328" s="340"/>
      <c r="B328" s="340"/>
      <c r="G328" s="341"/>
      <c r="H328" s="341"/>
      <c r="I328" s="335"/>
    </row>
    <row r="329" spans="1:9" s="339" customFormat="1">
      <c r="A329" s="340"/>
      <c r="B329" s="340"/>
      <c r="G329" s="341"/>
      <c r="H329" s="341"/>
      <c r="I329" s="335"/>
    </row>
    <row r="330" spans="1:9" s="339" customFormat="1">
      <c r="A330" s="340"/>
      <c r="B330" s="340"/>
      <c r="G330" s="341"/>
      <c r="H330" s="341"/>
      <c r="I330" s="335"/>
    </row>
    <row r="331" spans="1:9" s="339" customFormat="1">
      <c r="A331" s="340"/>
      <c r="B331" s="340"/>
      <c r="G331" s="341"/>
      <c r="H331" s="341"/>
      <c r="I331" s="335"/>
    </row>
    <row r="332" spans="1:9" s="339" customFormat="1">
      <c r="A332" s="340"/>
      <c r="B332" s="340"/>
      <c r="G332" s="341"/>
      <c r="H332" s="341"/>
      <c r="I332" s="335"/>
    </row>
    <row r="333" spans="1:9" s="339" customFormat="1">
      <c r="A333" s="340"/>
      <c r="B333" s="340"/>
      <c r="G333" s="341"/>
      <c r="H333" s="341"/>
      <c r="I333" s="335"/>
    </row>
    <row r="334" spans="1:9" s="339" customFormat="1">
      <c r="A334" s="340"/>
      <c r="B334" s="340"/>
      <c r="G334" s="341"/>
      <c r="H334" s="341"/>
      <c r="I334" s="335"/>
    </row>
    <row r="335" spans="1:9" s="339" customFormat="1">
      <c r="A335" s="340"/>
      <c r="B335" s="340"/>
      <c r="G335" s="341"/>
      <c r="H335" s="341"/>
      <c r="I335" s="335"/>
    </row>
    <row r="336" spans="1:9" s="339" customFormat="1">
      <c r="A336" s="340"/>
      <c r="B336" s="340"/>
      <c r="G336" s="341"/>
      <c r="H336" s="341"/>
      <c r="I336" s="335"/>
    </row>
    <row r="337" spans="1:9" s="339" customFormat="1">
      <c r="A337" s="340"/>
      <c r="B337" s="340"/>
      <c r="G337" s="341"/>
      <c r="H337" s="341"/>
      <c r="I337" s="335"/>
    </row>
    <row r="338" spans="1:9" s="339" customFormat="1">
      <c r="A338" s="340"/>
      <c r="B338" s="340"/>
      <c r="G338" s="341"/>
      <c r="H338" s="341"/>
      <c r="I338" s="335"/>
    </row>
    <row r="339" spans="1:9" s="339" customFormat="1">
      <c r="A339" s="340"/>
      <c r="B339" s="340"/>
      <c r="G339" s="341"/>
      <c r="H339" s="341"/>
      <c r="I339" s="335"/>
    </row>
    <row r="340" spans="1:9" s="339" customFormat="1">
      <c r="A340" s="340"/>
      <c r="B340" s="340"/>
      <c r="G340" s="341"/>
      <c r="H340" s="341"/>
      <c r="I340" s="335"/>
    </row>
    <row r="341" spans="1:9" s="339" customFormat="1">
      <c r="A341" s="340"/>
      <c r="B341" s="340"/>
      <c r="G341" s="341"/>
      <c r="H341" s="341"/>
      <c r="I341" s="335"/>
    </row>
    <row r="342" spans="1:9" s="339" customFormat="1">
      <c r="A342" s="340"/>
      <c r="B342" s="340"/>
      <c r="G342" s="341"/>
      <c r="H342" s="341"/>
      <c r="I342" s="335"/>
    </row>
    <row r="343" spans="1:9" s="339" customFormat="1">
      <c r="A343" s="340"/>
      <c r="B343" s="340"/>
      <c r="G343" s="341"/>
      <c r="H343" s="341"/>
      <c r="I343" s="335"/>
    </row>
    <row r="344" spans="1:9" s="339" customFormat="1">
      <c r="A344" s="340"/>
      <c r="B344" s="340"/>
      <c r="G344" s="341"/>
      <c r="H344" s="341"/>
      <c r="I344" s="335"/>
    </row>
    <row r="345" spans="1:9" s="339" customFormat="1">
      <c r="A345" s="340"/>
      <c r="B345" s="340"/>
      <c r="G345" s="341"/>
      <c r="H345" s="341"/>
      <c r="I345" s="335"/>
    </row>
    <row r="346" spans="1:9" s="339" customFormat="1">
      <c r="A346" s="340"/>
      <c r="B346" s="340"/>
      <c r="G346" s="341"/>
      <c r="H346" s="341"/>
      <c r="I346" s="335"/>
    </row>
    <row r="347" spans="1:9" s="339" customFormat="1">
      <c r="A347" s="340"/>
      <c r="B347" s="340"/>
      <c r="G347" s="341"/>
      <c r="H347" s="341"/>
      <c r="I347" s="335"/>
    </row>
    <row r="348" spans="1:9" s="339" customFormat="1">
      <c r="A348" s="340"/>
      <c r="B348" s="340"/>
      <c r="G348" s="341"/>
      <c r="H348" s="341"/>
      <c r="I348" s="335"/>
    </row>
    <row r="349" spans="1:9" s="339" customFormat="1">
      <c r="A349" s="340"/>
      <c r="B349" s="340"/>
      <c r="G349" s="341"/>
      <c r="H349" s="341"/>
      <c r="I349" s="335"/>
    </row>
    <row r="350" spans="1:9" s="339" customFormat="1">
      <c r="A350" s="340"/>
      <c r="B350" s="340"/>
      <c r="G350" s="341"/>
      <c r="H350" s="341"/>
      <c r="I350" s="335"/>
    </row>
    <row r="351" spans="1:9" s="339" customFormat="1">
      <c r="A351" s="340"/>
      <c r="B351" s="340"/>
      <c r="G351" s="341"/>
      <c r="H351" s="341"/>
      <c r="I351" s="335"/>
    </row>
    <row r="352" spans="1:9" s="339" customFormat="1">
      <c r="A352" s="340"/>
      <c r="B352" s="340"/>
      <c r="G352" s="341"/>
      <c r="H352" s="341"/>
      <c r="I352" s="335"/>
    </row>
    <row r="353" spans="1:9" s="339" customFormat="1">
      <c r="A353" s="340"/>
      <c r="B353" s="340"/>
      <c r="G353" s="341"/>
      <c r="H353" s="341"/>
      <c r="I353" s="335"/>
    </row>
    <row r="354" spans="1:9" s="339" customFormat="1">
      <c r="A354" s="340"/>
      <c r="B354" s="340"/>
      <c r="G354" s="341"/>
      <c r="H354" s="341"/>
      <c r="I354" s="335"/>
    </row>
    <row r="355" spans="1:9" s="339" customFormat="1">
      <c r="A355" s="340"/>
      <c r="B355" s="340"/>
      <c r="G355" s="341"/>
      <c r="H355" s="341"/>
      <c r="I355" s="335"/>
    </row>
    <row r="356" spans="1:9" s="339" customFormat="1">
      <c r="A356" s="340"/>
      <c r="B356" s="340"/>
      <c r="G356" s="341"/>
      <c r="H356" s="341"/>
      <c r="I356" s="335"/>
    </row>
    <row r="357" spans="1:9" s="339" customFormat="1">
      <c r="A357" s="340"/>
      <c r="B357" s="340"/>
      <c r="G357" s="341"/>
      <c r="H357" s="341"/>
      <c r="I357" s="335"/>
    </row>
    <row r="358" spans="1:9" s="339" customFormat="1">
      <c r="A358" s="340"/>
      <c r="B358" s="340"/>
      <c r="G358" s="341"/>
      <c r="H358" s="341"/>
      <c r="I358" s="335"/>
    </row>
    <row r="359" spans="1:9" s="339" customFormat="1">
      <c r="A359" s="340"/>
      <c r="B359" s="340"/>
      <c r="G359" s="341"/>
      <c r="H359" s="341"/>
      <c r="I359" s="335"/>
    </row>
    <row r="360" spans="1:9" s="339" customFormat="1">
      <c r="A360" s="340"/>
      <c r="B360" s="340"/>
      <c r="G360" s="341"/>
      <c r="H360" s="341"/>
      <c r="I360" s="335"/>
    </row>
    <row r="361" spans="1:9" s="339" customFormat="1">
      <c r="A361" s="340"/>
      <c r="B361" s="340"/>
      <c r="G361" s="341"/>
      <c r="H361" s="341"/>
      <c r="I361" s="335"/>
    </row>
    <row r="362" spans="1:9" s="339" customFormat="1">
      <c r="A362" s="340"/>
      <c r="B362" s="340"/>
      <c r="G362" s="341"/>
      <c r="H362" s="341"/>
      <c r="I362" s="335"/>
    </row>
    <row r="363" spans="1:9" s="339" customFormat="1">
      <c r="A363" s="340"/>
      <c r="B363" s="340"/>
      <c r="G363" s="341"/>
      <c r="H363" s="341"/>
      <c r="I363" s="335"/>
    </row>
    <row r="364" spans="1:9" s="339" customFormat="1">
      <c r="A364" s="340"/>
      <c r="B364" s="340"/>
      <c r="G364" s="341"/>
      <c r="H364" s="341"/>
      <c r="I364" s="335"/>
    </row>
    <row r="365" spans="1:9" s="339" customFormat="1">
      <c r="A365" s="340"/>
      <c r="B365" s="340"/>
      <c r="G365" s="341"/>
      <c r="H365" s="341"/>
      <c r="I365" s="335"/>
    </row>
    <row r="366" spans="1:9" s="339" customFormat="1">
      <c r="A366" s="340"/>
      <c r="B366" s="340"/>
      <c r="G366" s="341"/>
      <c r="H366" s="341"/>
      <c r="I366" s="335"/>
    </row>
    <row r="367" spans="1:9" s="339" customFormat="1">
      <c r="A367" s="340"/>
      <c r="B367" s="340"/>
      <c r="G367" s="341"/>
      <c r="H367" s="341"/>
      <c r="I367" s="335"/>
    </row>
    <row r="368" spans="1:9" s="339" customFormat="1">
      <c r="A368" s="340"/>
      <c r="B368" s="340"/>
      <c r="G368" s="341"/>
      <c r="H368" s="341"/>
      <c r="I368" s="335"/>
    </row>
    <row r="369" spans="1:9" s="339" customFormat="1">
      <c r="A369" s="340"/>
      <c r="B369" s="340"/>
      <c r="G369" s="341"/>
      <c r="H369" s="341"/>
      <c r="I369" s="335"/>
    </row>
    <row r="370" spans="1:9" s="339" customFormat="1">
      <c r="A370" s="340"/>
      <c r="B370" s="340"/>
      <c r="G370" s="341"/>
      <c r="H370" s="341"/>
      <c r="I370" s="335"/>
    </row>
    <row r="371" spans="1:9" s="339" customFormat="1">
      <c r="A371" s="340"/>
      <c r="B371" s="340"/>
      <c r="G371" s="341"/>
      <c r="H371" s="341"/>
      <c r="I371" s="335"/>
    </row>
    <row r="372" spans="1:9" s="339" customFormat="1">
      <c r="A372" s="340"/>
      <c r="B372" s="340"/>
      <c r="G372" s="341"/>
      <c r="H372" s="341"/>
      <c r="I372" s="335"/>
    </row>
    <row r="373" spans="1:9" s="339" customFormat="1">
      <c r="A373" s="340"/>
      <c r="B373" s="340"/>
      <c r="G373" s="341"/>
      <c r="H373" s="341"/>
      <c r="I373" s="335"/>
    </row>
    <row r="374" spans="1:9" s="339" customFormat="1">
      <c r="A374" s="340"/>
      <c r="B374" s="340"/>
      <c r="G374" s="341"/>
      <c r="H374" s="341"/>
      <c r="I374" s="335"/>
    </row>
    <row r="375" spans="1:9" s="339" customFormat="1">
      <c r="A375" s="340"/>
      <c r="B375" s="340"/>
      <c r="G375" s="341"/>
      <c r="H375" s="341"/>
      <c r="I375" s="335"/>
    </row>
    <row r="376" spans="1:9" s="339" customFormat="1">
      <c r="A376" s="340"/>
      <c r="B376" s="340"/>
      <c r="G376" s="341"/>
      <c r="H376" s="341"/>
      <c r="I376" s="335"/>
    </row>
    <row r="377" spans="1:9" s="339" customFormat="1">
      <c r="A377" s="340"/>
      <c r="B377" s="340"/>
      <c r="G377" s="341"/>
      <c r="H377" s="341"/>
      <c r="I377" s="335"/>
    </row>
    <row r="378" spans="1:9" s="339" customFormat="1">
      <c r="A378" s="340"/>
      <c r="B378" s="340"/>
      <c r="G378" s="341"/>
      <c r="H378" s="341"/>
      <c r="I378" s="335"/>
    </row>
    <row r="379" spans="1:9" s="339" customFormat="1">
      <c r="A379" s="340"/>
      <c r="B379" s="340"/>
      <c r="G379" s="341"/>
      <c r="H379" s="341"/>
      <c r="I379" s="335"/>
    </row>
    <row r="380" spans="1:9" s="339" customFormat="1">
      <c r="A380" s="340"/>
      <c r="B380" s="340"/>
      <c r="G380" s="341"/>
      <c r="H380" s="341"/>
      <c r="I380" s="335"/>
    </row>
    <row r="381" spans="1:9" s="339" customFormat="1">
      <c r="A381" s="340"/>
      <c r="B381" s="340"/>
      <c r="G381" s="341"/>
      <c r="H381" s="341"/>
      <c r="I381" s="335"/>
    </row>
    <row r="382" spans="1:9" s="339" customFormat="1">
      <c r="A382" s="340"/>
      <c r="B382" s="340"/>
      <c r="G382" s="341"/>
      <c r="H382" s="341"/>
      <c r="I382" s="335"/>
    </row>
    <row r="383" spans="1:9" s="339" customFormat="1">
      <c r="A383" s="340"/>
      <c r="B383" s="340"/>
      <c r="G383" s="341"/>
      <c r="H383" s="341"/>
      <c r="I383" s="335"/>
    </row>
    <row r="384" spans="1:9" s="339" customFormat="1">
      <c r="A384" s="340"/>
      <c r="B384" s="340"/>
      <c r="G384" s="341"/>
      <c r="H384" s="341"/>
      <c r="I384" s="335"/>
    </row>
    <row r="385" spans="1:9" s="339" customFormat="1">
      <c r="A385" s="340"/>
      <c r="B385" s="340"/>
      <c r="G385" s="341"/>
      <c r="H385" s="341"/>
      <c r="I385" s="335"/>
    </row>
    <row r="386" spans="1:9" s="339" customFormat="1">
      <c r="A386" s="340"/>
      <c r="B386" s="340"/>
      <c r="G386" s="341"/>
      <c r="H386" s="341"/>
      <c r="I386" s="335"/>
    </row>
    <row r="387" spans="1:9" s="339" customFormat="1">
      <c r="A387" s="340"/>
      <c r="B387" s="340"/>
      <c r="G387" s="341"/>
      <c r="H387" s="341"/>
      <c r="I387" s="335"/>
    </row>
    <row r="388" spans="1:9" s="339" customFormat="1">
      <c r="A388" s="340"/>
      <c r="B388" s="340"/>
      <c r="G388" s="341"/>
      <c r="H388" s="341"/>
      <c r="I388" s="335"/>
    </row>
    <row r="389" spans="1:9" s="339" customFormat="1">
      <c r="A389" s="340"/>
      <c r="B389" s="340"/>
      <c r="G389" s="341"/>
      <c r="H389" s="341"/>
      <c r="I389" s="335"/>
    </row>
    <row r="390" spans="1:9" s="339" customFormat="1">
      <c r="A390" s="340"/>
      <c r="B390" s="340"/>
      <c r="G390" s="341"/>
      <c r="H390" s="341"/>
      <c r="I390" s="335"/>
    </row>
    <row r="391" spans="1:9" s="339" customFormat="1">
      <c r="A391" s="340"/>
      <c r="B391" s="340"/>
      <c r="G391" s="341"/>
      <c r="H391" s="341"/>
      <c r="I391" s="335"/>
    </row>
    <row r="392" spans="1:9" s="339" customFormat="1">
      <c r="A392" s="340"/>
      <c r="B392" s="340"/>
      <c r="G392" s="341"/>
      <c r="H392" s="341"/>
      <c r="I392" s="335"/>
    </row>
    <row r="393" spans="1:9" s="339" customFormat="1">
      <c r="A393" s="340"/>
      <c r="B393" s="340"/>
      <c r="G393" s="341"/>
      <c r="H393" s="341"/>
      <c r="I393" s="335"/>
    </row>
    <row r="394" spans="1:9" s="339" customFormat="1">
      <c r="A394" s="340"/>
      <c r="B394" s="340"/>
      <c r="G394" s="341"/>
      <c r="H394" s="341"/>
      <c r="I394" s="335"/>
    </row>
    <row r="395" spans="1:9" s="339" customFormat="1">
      <c r="A395" s="340"/>
      <c r="B395" s="340"/>
      <c r="G395" s="341"/>
      <c r="H395" s="341"/>
      <c r="I395" s="335"/>
    </row>
    <row r="396" spans="1:9" s="339" customFormat="1">
      <c r="A396" s="340"/>
      <c r="B396" s="340"/>
      <c r="G396" s="341"/>
      <c r="H396" s="341"/>
      <c r="I396" s="335"/>
    </row>
    <row r="397" spans="1:9" s="339" customFormat="1">
      <c r="A397" s="340"/>
      <c r="B397" s="340"/>
      <c r="G397" s="341"/>
      <c r="H397" s="341"/>
      <c r="I397" s="335"/>
    </row>
    <row r="398" spans="1:9" s="339" customFormat="1">
      <c r="A398" s="340"/>
      <c r="B398" s="340"/>
      <c r="G398" s="341"/>
      <c r="H398" s="341"/>
      <c r="I398" s="335"/>
    </row>
    <row r="399" spans="1:9" s="339" customFormat="1">
      <c r="A399" s="340"/>
      <c r="B399" s="340"/>
      <c r="G399" s="341"/>
      <c r="H399" s="341"/>
      <c r="I399" s="335"/>
    </row>
    <row r="400" spans="1:9" s="339" customFormat="1">
      <c r="A400" s="340"/>
      <c r="B400" s="340"/>
      <c r="G400" s="341"/>
      <c r="H400" s="341"/>
      <c r="I400" s="335"/>
    </row>
    <row r="401" spans="1:9" s="339" customFormat="1">
      <c r="A401" s="340"/>
      <c r="B401" s="340"/>
      <c r="G401" s="341"/>
      <c r="H401" s="341"/>
      <c r="I401" s="335"/>
    </row>
    <row r="402" spans="1:9" s="339" customFormat="1">
      <c r="A402" s="340"/>
      <c r="B402" s="340"/>
      <c r="G402" s="341"/>
      <c r="H402" s="341"/>
      <c r="I402" s="335"/>
    </row>
    <row r="403" spans="1:9" s="339" customFormat="1">
      <c r="A403" s="340"/>
      <c r="B403" s="340"/>
      <c r="G403" s="341"/>
      <c r="H403" s="341"/>
      <c r="I403" s="335"/>
    </row>
    <row r="404" spans="1:9" s="339" customFormat="1">
      <c r="A404" s="340"/>
      <c r="B404" s="340"/>
      <c r="G404" s="341"/>
      <c r="H404" s="341"/>
      <c r="I404" s="335"/>
    </row>
    <row r="405" spans="1:9" s="339" customFormat="1">
      <c r="A405" s="340"/>
      <c r="B405" s="340"/>
      <c r="G405" s="341"/>
      <c r="H405" s="341"/>
      <c r="I405" s="335"/>
    </row>
    <row r="406" spans="1:9" s="339" customFormat="1">
      <c r="A406" s="340"/>
      <c r="B406" s="340"/>
      <c r="G406" s="341"/>
      <c r="H406" s="341"/>
      <c r="I406" s="335"/>
    </row>
    <row r="407" spans="1:9" s="339" customFormat="1">
      <c r="A407" s="340"/>
      <c r="B407" s="340"/>
      <c r="G407" s="341"/>
      <c r="H407" s="341"/>
      <c r="I407" s="335"/>
    </row>
    <row r="408" spans="1:9" s="339" customFormat="1">
      <c r="A408" s="340"/>
      <c r="B408" s="340"/>
      <c r="G408" s="341"/>
      <c r="H408" s="341"/>
      <c r="I408" s="335"/>
    </row>
    <row r="409" spans="1:9" s="339" customFormat="1">
      <c r="A409" s="340"/>
      <c r="B409" s="340"/>
      <c r="G409" s="341"/>
      <c r="H409" s="341"/>
      <c r="I409" s="335"/>
    </row>
    <row r="410" spans="1:9" s="339" customFormat="1">
      <c r="A410" s="340"/>
      <c r="B410" s="340"/>
      <c r="G410" s="341"/>
      <c r="H410" s="341"/>
      <c r="I410" s="335"/>
    </row>
    <row r="411" spans="1:9" s="339" customFormat="1">
      <c r="A411" s="340"/>
      <c r="B411" s="340"/>
      <c r="G411" s="341"/>
      <c r="H411" s="341"/>
      <c r="I411" s="335"/>
    </row>
    <row r="412" spans="1:9" s="339" customFormat="1">
      <c r="A412" s="340"/>
      <c r="B412" s="340"/>
      <c r="G412" s="341"/>
      <c r="H412" s="341"/>
      <c r="I412" s="335"/>
    </row>
    <row r="413" spans="1:9" s="339" customFormat="1">
      <c r="A413" s="340"/>
      <c r="B413" s="340"/>
      <c r="G413" s="341"/>
      <c r="H413" s="341"/>
      <c r="I413" s="335"/>
    </row>
    <row r="414" spans="1:9" s="339" customFormat="1">
      <c r="A414" s="340"/>
      <c r="B414" s="340"/>
      <c r="G414" s="341"/>
      <c r="H414" s="341"/>
      <c r="I414" s="335"/>
    </row>
    <row r="415" spans="1:9" s="339" customFormat="1">
      <c r="A415" s="340"/>
      <c r="B415" s="340"/>
      <c r="G415" s="341"/>
      <c r="H415" s="341"/>
      <c r="I415" s="335"/>
    </row>
    <row r="416" spans="1:9" s="339" customFormat="1">
      <c r="A416" s="340"/>
      <c r="B416" s="340"/>
      <c r="G416" s="341"/>
      <c r="H416" s="341"/>
      <c r="I416" s="335"/>
    </row>
    <row r="417" spans="1:9" s="339" customFormat="1">
      <c r="A417" s="340"/>
      <c r="B417" s="340"/>
      <c r="G417" s="341"/>
      <c r="H417" s="341"/>
      <c r="I417" s="335"/>
    </row>
    <row r="418" spans="1:9" s="339" customFormat="1">
      <c r="A418" s="340"/>
      <c r="B418" s="340"/>
      <c r="G418" s="341"/>
      <c r="H418" s="341"/>
      <c r="I418" s="335"/>
    </row>
    <row r="419" spans="1:9" s="339" customFormat="1">
      <c r="A419" s="340"/>
      <c r="B419" s="340"/>
      <c r="G419" s="341"/>
      <c r="H419" s="341"/>
      <c r="I419" s="335"/>
    </row>
    <row r="420" spans="1:9" s="339" customFormat="1">
      <c r="A420" s="340"/>
      <c r="B420" s="340"/>
      <c r="G420" s="341"/>
      <c r="H420" s="341"/>
      <c r="I420" s="335"/>
    </row>
    <row r="421" spans="1:9" s="339" customFormat="1">
      <c r="A421" s="340"/>
      <c r="B421" s="340"/>
      <c r="G421" s="341"/>
      <c r="H421" s="341"/>
      <c r="I421" s="335"/>
    </row>
    <row r="422" spans="1:9" s="339" customFormat="1">
      <c r="A422" s="340"/>
      <c r="B422" s="340"/>
      <c r="G422" s="341"/>
      <c r="H422" s="341"/>
      <c r="I422" s="335"/>
    </row>
    <row r="423" spans="1:9" s="339" customFormat="1">
      <c r="A423" s="340"/>
      <c r="B423" s="340"/>
      <c r="G423" s="341"/>
      <c r="H423" s="341"/>
      <c r="I423" s="335"/>
    </row>
    <row r="424" spans="1:9" s="339" customFormat="1">
      <c r="A424" s="340"/>
      <c r="B424" s="340"/>
      <c r="G424" s="341"/>
      <c r="H424" s="341"/>
      <c r="I424" s="335"/>
    </row>
    <row r="425" spans="1:9" s="339" customFormat="1">
      <c r="A425" s="340"/>
      <c r="B425" s="340"/>
      <c r="G425" s="341"/>
      <c r="H425" s="341"/>
      <c r="I425" s="335"/>
    </row>
    <row r="426" spans="1:9" s="339" customFormat="1">
      <c r="A426" s="340"/>
      <c r="B426" s="340"/>
      <c r="G426" s="341"/>
      <c r="H426" s="341"/>
      <c r="I426" s="335"/>
    </row>
    <row r="427" spans="1:9" s="339" customFormat="1">
      <c r="A427" s="340"/>
      <c r="B427" s="340"/>
      <c r="G427" s="341"/>
      <c r="H427" s="341"/>
      <c r="I427" s="335"/>
    </row>
    <row r="428" spans="1:9" s="339" customFormat="1">
      <c r="A428" s="340"/>
      <c r="B428" s="340"/>
      <c r="G428" s="341"/>
      <c r="H428" s="341"/>
      <c r="I428" s="335"/>
    </row>
    <row r="429" spans="1:9" s="339" customFormat="1">
      <c r="A429" s="340"/>
      <c r="B429" s="340"/>
      <c r="G429" s="341"/>
      <c r="H429" s="341"/>
      <c r="I429" s="335"/>
    </row>
    <row r="430" spans="1:9" s="339" customFormat="1">
      <c r="A430" s="340"/>
      <c r="B430" s="340"/>
      <c r="G430" s="341"/>
      <c r="H430" s="341"/>
      <c r="I430" s="335"/>
    </row>
    <row r="431" spans="1:9" s="339" customFormat="1">
      <c r="A431" s="340"/>
      <c r="B431" s="340"/>
      <c r="G431" s="341"/>
      <c r="H431" s="341"/>
      <c r="I431" s="335"/>
    </row>
    <row r="432" spans="1:9" s="339" customFormat="1">
      <c r="A432" s="340"/>
      <c r="B432" s="340"/>
      <c r="G432" s="341"/>
      <c r="H432" s="341"/>
      <c r="I432" s="335"/>
    </row>
    <row r="433" spans="1:9" s="339" customFormat="1">
      <c r="A433" s="340"/>
      <c r="B433" s="340"/>
      <c r="G433" s="341"/>
      <c r="H433" s="341"/>
      <c r="I433" s="335"/>
    </row>
    <row r="434" spans="1:9" s="339" customFormat="1">
      <c r="A434" s="340"/>
      <c r="B434" s="340"/>
      <c r="G434" s="341"/>
      <c r="H434" s="341"/>
      <c r="I434" s="335"/>
    </row>
    <row r="435" spans="1:9" s="339" customFormat="1">
      <c r="A435" s="340"/>
      <c r="B435" s="340"/>
      <c r="G435" s="341"/>
      <c r="H435" s="341"/>
      <c r="I435" s="335"/>
    </row>
    <row r="436" spans="1:9" s="339" customFormat="1">
      <c r="A436" s="340"/>
      <c r="B436" s="340"/>
      <c r="G436" s="341"/>
      <c r="H436" s="341"/>
      <c r="I436" s="335"/>
    </row>
    <row r="437" spans="1:9" s="339" customFormat="1">
      <c r="A437" s="340"/>
      <c r="B437" s="340"/>
      <c r="G437" s="341"/>
      <c r="H437" s="341"/>
      <c r="I437" s="335"/>
    </row>
    <row r="438" spans="1:9" s="339" customFormat="1">
      <c r="A438" s="340"/>
      <c r="B438" s="340"/>
      <c r="G438" s="341"/>
      <c r="H438" s="341"/>
      <c r="I438" s="335"/>
    </row>
    <row r="439" spans="1:9" s="339" customFormat="1">
      <c r="A439" s="340"/>
      <c r="B439" s="340"/>
      <c r="G439" s="341"/>
      <c r="H439" s="341"/>
      <c r="I439" s="335"/>
    </row>
    <row r="440" spans="1:9" s="339" customFormat="1">
      <c r="A440" s="340"/>
      <c r="B440" s="340"/>
      <c r="G440" s="341"/>
      <c r="H440" s="341"/>
      <c r="I440" s="335"/>
    </row>
    <row r="441" spans="1:9" s="339" customFormat="1">
      <c r="A441" s="340"/>
      <c r="B441" s="340"/>
      <c r="G441" s="341"/>
      <c r="H441" s="341"/>
      <c r="I441" s="335"/>
    </row>
    <row r="442" spans="1:9" s="339" customFormat="1">
      <c r="A442" s="340"/>
      <c r="B442" s="340"/>
      <c r="G442" s="341"/>
      <c r="H442" s="341"/>
      <c r="I442" s="335"/>
    </row>
    <row r="443" spans="1:9" s="339" customFormat="1">
      <c r="A443" s="340"/>
      <c r="B443" s="340"/>
      <c r="G443" s="341"/>
      <c r="H443" s="341"/>
      <c r="I443" s="335"/>
    </row>
    <row r="444" spans="1:9" s="339" customFormat="1">
      <c r="A444" s="340"/>
      <c r="B444" s="340"/>
      <c r="G444" s="341"/>
      <c r="H444" s="341"/>
      <c r="I444" s="335"/>
    </row>
    <row r="445" spans="1:9" s="339" customFormat="1">
      <c r="A445" s="340"/>
      <c r="B445" s="340"/>
      <c r="G445" s="341"/>
      <c r="H445" s="341"/>
      <c r="I445" s="335"/>
    </row>
    <row r="446" spans="1:9" s="339" customFormat="1">
      <c r="A446" s="340"/>
      <c r="B446" s="340"/>
      <c r="G446" s="341"/>
      <c r="H446" s="341"/>
      <c r="I446" s="335"/>
    </row>
    <row r="447" spans="1:9" s="339" customFormat="1">
      <c r="A447" s="340"/>
      <c r="B447" s="340"/>
      <c r="G447" s="341"/>
      <c r="H447" s="341"/>
      <c r="I447" s="335"/>
    </row>
    <row r="448" spans="1:9" s="339" customFormat="1">
      <c r="A448" s="340"/>
      <c r="B448" s="340"/>
      <c r="G448" s="341"/>
      <c r="H448" s="341"/>
      <c r="I448" s="335"/>
    </row>
    <row r="449" spans="1:9" s="339" customFormat="1">
      <c r="A449" s="340"/>
      <c r="B449" s="340"/>
      <c r="G449" s="341"/>
      <c r="H449" s="341"/>
      <c r="I449" s="335"/>
    </row>
    <row r="450" spans="1:9" s="339" customFormat="1">
      <c r="A450" s="340"/>
      <c r="B450" s="340"/>
      <c r="G450" s="341"/>
      <c r="H450" s="341"/>
      <c r="I450" s="335"/>
    </row>
    <row r="451" spans="1:9" s="339" customFormat="1">
      <c r="A451" s="340"/>
      <c r="B451" s="340"/>
      <c r="G451" s="341"/>
      <c r="H451" s="341"/>
      <c r="I451" s="335"/>
    </row>
    <row r="452" spans="1:9" s="339" customFormat="1">
      <c r="A452" s="340"/>
      <c r="B452" s="340"/>
      <c r="G452" s="341"/>
      <c r="H452" s="341"/>
      <c r="I452" s="335"/>
    </row>
    <row r="453" spans="1:9" s="339" customFormat="1">
      <c r="A453" s="340"/>
      <c r="B453" s="340"/>
      <c r="G453" s="341"/>
      <c r="H453" s="341"/>
      <c r="I453" s="335"/>
    </row>
    <row r="454" spans="1:9" s="339" customFormat="1">
      <c r="A454" s="340"/>
      <c r="B454" s="340"/>
      <c r="G454" s="341"/>
      <c r="H454" s="341"/>
      <c r="I454" s="335"/>
    </row>
    <row r="455" spans="1:9" s="339" customFormat="1">
      <c r="A455" s="340"/>
      <c r="B455" s="340"/>
      <c r="G455" s="341"/>
      <c r="H455" s="341"/>
      <c r="I455" s="335"/>
    </row>
    <row r="456" spans="1:9" s="339" customFormat="1">
      <c r="A456" s="340"/>
      <c r="B456" s="340"/>
      <c r="G456" s="341"/>
      <c r="H456" s="341"/>
      <c r="I456" s="335"/>
    </row>
    <row r="457" spans="1:9" s="339" customFormat="1">
      <c r="A457" s="340"/>
      <c r="B457" s="340"/>
      <c r="G457" s="341"/>
      <c r="H457" s="341"/>
      <c r="I457" s="335"/>
    </row>
    <row r="458" spans="1:9" s="339" customFormat="1">
      <c r="A458" s="340"/>
      <c r="B458" s="340"/>
      <c r="G458" s="341"/>
      <c r="H458" s="341"/>
      <c r="I458" s="335"/>
    </row>
    <row r="459" spans="1:9" s="339" customFormat="1">
      <c r="A459" s="340"/>
      <c r="B459" s="340"/>
      <c r="G459" s="341"/>
      <c r="H459" s="341"/>
      <c r="I459" s="335"/>
    </row>
    <row r="460" spans="1:9" s="339" customFormat="1">
      <c r="A460" s="340"/>
      <c r="B460" s="340"/>
      <c r="G460" s="341"/>
      <c r="H460" s="341"/>
      <c r="I460" s="335"/>
    </row>
    <row r="461" spans="1:9" s="339" customFormat="1">
      <c r="A461" s="340"/>
      <c r="B461" s="340"/>
      <c r="G461" s="341"/>
      <c r="H461" s="341"/>
      <c r="I461" s="335"/>
    </row>
    <row r="462" spans="1:9" s="339" customFormat="1">
      <c r="A462" s="340"/>
      <c r="B462" s="340"/>
      <c r="G462" s="341"/>
      <c r="H462" s="341"/>
      <c r="I462" s="335"/>
    </row>
    <row r="463" spans="1:9" s="339" customFormat="1">
      <c r="A463" s="340"/>
      <c r="B463" s="340"/>
      <c r="G463" s="341"/>
      <c r="H463" s="341"/>
      <c r="I463" s="335"/>
    </row>
    <row r="464" spans="1:9" s="339" customFormat="1">
      <c r="A464" s="340"/>
      <c r="B464" s="340"/>
      <c r="G464" s="341"/>
      <c r="H464" s="341"/>
      <c r="I464" s="335"/>
    </row>
    <row r="465" spans="1:9" s="339" customFormat="1">
      <c r="A465" s="340"/>
      <c r="B465" s="340"/>
      <c r="G465" s="341"/>
      <c r="H465" s="341"/>
      <c r="I465" s="335"/>
    </row>
    <row r="466" spans="1:9" s="339" customFormat="1">
      <c r="A466" s="340"/>
      <c r="B466" s="340"/>
      <c r="G466" s="341"/>
      <c r="H466" s="341"/>
      <c r="I466" s="335"/>
    </row>
    <row r="467" spans="1:9" s="339" customFormat="1">
      <c r="A467" s="340"/>
      <c r="B467" s="340"/>
      <c r="G467" s="341"/>
      <c r="H467" s="341"/>
      <c r="I467" s="335"/>
    </row>
    <row r="468" spans="1:9" s="339" customFormat="1">
      <c r="A468" s="340"/>
      <c r="B468" s="340"/>
      <c r="G468" s="341"/>
      <c r="H468" s="341"/>
      <c r="I468" s="335"/>
    </row>
    <row r="469" spans="1:9" s="339" customFormat="1">
      <c r="A469" s="340"/>
      <c r="B469" s="340"/>
      <c r="G469" s="341"/>
      <c r="H469" s="341"/>
      <c r="I469" s="335"/>
    </row>
    <row r="470" spans="1:9" s="339" customFormat="1">
      <c r="A470" s="340"/>
      <c r="B470" s="340"/>
      <c r="G470" s="341"/>
      <c r="H470" s="341"/>
      <c r="I470" s="335"/>
    </row>
    <row r="471" spans="1:9" s="339" customFormat="1">
      <c r="A471" s="340"/>
      <c r="B471" s="340"/>
      <c r="G471" s="341"/>
      <c r="H471" s="341"/>
      <c r="I471" s="335"/>
    </row>
    <row r="472" spans="1:9" s="339" customFormat="1">
      <c r="A472" s="340"/>
      <c r="B472" s="340"/>
      <c r="G472" s="341"/>
      <c r="H472" s="341"/>
      <c r="I472" s="335"/>
    </row>
    <row r="473" spans="1:9" s="339" customFormat="1">
      <c r="A473" s="340"/>
      <c r="B473" s="340"/>
      <c r="G473" s="341"/>
      <c r="H473" s="341"/>
      <c r="I473" s="335"/>
    </row>
    <row r="474" spans="1:9" s="339" customFormat="1">
      <c r="A474" s="340"/>
      <c r="B474" s="340"/>
      <c r="G474" s="341"/>
      <c r="H474" s="341"/>
      <c r="I474" s="335"/>
    </row>
    <row r="475" spans="1:9" s="339" customFormat="1">
      <c r="A475" s="340"/>
      <c r="B475" s="340"/>
      <c r="G475" s="341"/>
      <c r="H475" s="341"/>
      <c r="I475" s="335"/>
    </row>
    <row r="476" spans="1:9" s="339" customFormat="1">
      <c r="A476" s="340"/>
      <c r="B476" s="340"/>
      <c r="G476" s="341"/>
      <c r="H476" s="341"/>
      <c r="I476" s="335"/>
    </row>
    <row r="477" spans="1:9" s="339" customFormat="1">
      <c r="A477" s="340"/>
      <c r="B477" s="340"/>
      <c r="G477" s="341"/>
      <c r="H477" s="341"/>
      <c r="I477" s="335"/>
    </row>
    <row r="478" spans="1:9" s="339" customFormat="1">
      <c r="A478" s="340"/>
      <c r="B478" s="340"/>
      <c r="G478" s="341"/>
      <c r="H478" s="341"/>
      <c r="I478" s="335"/>
    </row>
    <row r="479" spans="1:9" s="339" customFormat="1">
      <c r="A479" s="340"/>
      <c r="B479" s="340"/>
      <c r="G479" s="341"/>
      <c r="H479" s="341"/>
      <c r="I479" s="335"/>
    </row>
    <row r="480" spans="1:9" s="339" customFormat="1">
      <c r="A480" s="340"/>
      <c r="B480" s="340"/>
      <c r="G480" s="341"/>
      <c r="H480" s="341"/>
      <c r="I480" s="335"/>
    </row>
    <row r="481" spans="1:9" s="339" customFormat="1">
      <c r="A481" s="340"/>
      <c r="B481" s="340"/>
      <c r="G481" s="341"/>
      <c r="H481" s="341"/>
      <c r="I481" s="335"/>
    </row>
    <row r="482" spans="1:9" s="339" customFormat="1">
      <c r="A482" s="340"/>
      <c r="B482" s="340"/>
      <c r="G482" s="341"/>
      <c r="H482" s="341"/>
      <c r="I482" s="335"/>
    </row>
    <row r="483" spans="1:9" s="339" customFormat="1">
      <c r="A483" s="340"/>
      <c r="B483" s="340"/>
      <c r="G483" s="341"/>
      <c r="H483" s="341"/>
      <c r="I483" s="335"/>
    </row>
    <row r="484" spans="1:9" s="339" customFormat="1">
      <c r="A484" s="340"/>
      <c r="B484" s="340"/>
      <c r="G484" s="341"/>
      <c r="H484" s="341"/>
      <c r="I484" s="335"/>
    </row>
    <row r="485" spans="1:9" s="339" customFormat="1">
      <c r="A485" s="340"/>
      <c r="B485" s="340"/>
      <c r="G485" s="341"/>
      <c r="H485" s="341"/>
      <c r="I485" s="335"/>
    </row>
    <row r="486" spans="1:9" s="339" customFormat="1">
      <c r="A486" s="340"/>
      <c r="B486" s="340"/>
      <c r="G486" s="341"/>
      <c r="H486" s="341"/>
      <c r="I486" s="335"/>
    </row>
    <row r="487" spans="1:9" s="339" customFormat="1">
      <c r="A487" s="340"/>
      <c r="B487" s="340"/>
      <c r="G487" s="341"/>
      <c r="H487" s="341"/>
      <c r="I487" s="335"/>
    </row>
    <row r="488" spans="1:9" s="339" customFormat="1">
      <c r="A488" s="340"/>
      <c r="B488" s="340"/>
      <c r="G488" s="341"/>
      <c r="H488" s="341"/>
      <c r="I488" s="335"/>
    </row>
    <row r="489" spans="1:9" s="339" customFormat="1">
      <c r="A489" s="340"/>
      <c r="B489" s="340"/>
      <c r="G489" s="341"/>
      <c r="H489" s="341"/>
      <c r="I489" s="335"/>
    </row>
    <row r="490" spans="1:9" s="339" customFormat="1">
      <c r="A490" s="340"/>
      <c r="B490" s="340"/>
      <c r="G490" s="341"/>
      <c r="H490" s="341"/>
      <c r="I490" s="335"/>
    </row>
    <row r="491" spans="1:9" s="339" customFormat="1">
      <c r="A491" s="340"/>
      <c r="B491" s="340"/>
      <c r="G491" s="341"/>
      <c r="H491" s="341"/>
      <c r="I491" s="335"/>
    </row>
    <row r="492" spans="1:9" s="339" customFormat="1">
      <c r="A492" s="340"/>
      <c r="B492" s="340"/>
      <c r="G492" s="341"/>
      <c r="H492" s="341"/>
      <c r="I492" s="335"/>
    </row>
    <row r="493" spans="1:9" s="339" customFormat="1">
      <c r="A493" s="340"/>
      <c r="B493" s="340"/>
      <c r="G493" s="341"/>
      <c r="H493" s="341"/>
      <c r="I493" s="335"/>
    </row>
    <row r="494" spans="1:9" s="339" customFormat="1">
      <c r="A494" s="340"/>
      <c r="B494" s="340"/>
      <c r="G494" s="341"/>
      <c r="H494" s="341"/>
      <c r="I494" s="335"/>
    </row>
    <row r="495" spans="1:9" s="339" customFormat="1">
      <c r="A495" s="340"/>
      <c r="B495" s="340"/>
      <c r="G495" s="341"/>
      <c r="H495" s="341"/>
      <c r="I495" s="335"/>
    </row>
    <row r="496" spans="1:9" s="339" customFormat="1">
      <c r="A496" s="340"/>
      <c r="B496" s="340"/>
      <c r="G496" s="341"/>
      <c r="H496" s="341"/>
      <c r="I496" s="335"/>
    </row>
    <row r="497" spans="1:9" s="339" customFormat="1">
      <c r="A497" s="340"/>
      <c r="B497" s="340"/>
      <c r="G497" s="341"/>
      <c r="H497" s="341"/>
      <c r="I497" s="335"/>
    </row>
    <row r="498" spans="1:9" s="339" customFormat="1">
      <c r="A498" s="340"/>
      <c r="B498" s="340"/>
      <c r="G498" s="341"/>
      <c r="H498" s="341"/>
      <c r="I498" s="335"/>
    </row>
    <row r="499" spans="1:9" s="339" customFormat="1">
      <c r="A499" s="340"/>
      <c r="B499" s="340"/>
      <c r="G499" s="341"/>
      <c r="H499" s="341"/>
      <c r="I499" s="335"/>
    </row>
    <row r="500" spans="1:9" s="339" customFormat="1">
      <c r="A500" s="340"/>
      <c r="B500" s="340"/>
      <c r="G500" s="341"/>
      <c r="H500" s="341"/>
      <c r="I500" s="335"/>
    </row>
    <row r="501" spans="1:9" s="339" customFormat="1">
      <c r="A501" s="340"/>
      <c r="B501" s="340"/>
      <c r="G501" s="341"/>
      <c r="H501" s="341"/>
      <c r="I501" s="335"/>
    </row>
    <row r="502" spans="1:9" s="339" customFormat="1">
      <c r="A502" s="340"/>
      <c r="B502" s="340"/>
      <c r="G502" s="341"/>
      <c r="H502" s="341"/>
      <c r="I502" s="335"/>
    </row>
    <row r="503" spans="1:9" s="339" customFormat="1">
      <c r="A503" s="340"/>
      <c r="B503" s="340"/>
      <c r="G503" s="341"/>
      <c r="H503" s="341"/>
      <c r="I503" s="335"/>
    </row>
    <row r="504" spans="1:9" s="339" customFormat="1">
      <c r="A504" s="340"/>
      <c r="B504" s="340"/>
      <c r="G504" s="341"/>
      <c r="H504" s="341"/>
      <c r="I504" s="335"/>
    </row>
    <row r="505" spans="1:9" s="339" customFormat="1">
      <c r="A505" s="340"/>
      <c r="B505" s="340"/>
      <c r="G505" s="341"/>
      <c r="H505" s="341"/>
      <c r="I505" s="335"/>
    </row>
    <row r="506" spans="1:9" s="339" customFormat="1">
      <c r="A506" s="340"/>
      <c r="B506" s="340"/>
      <c r="G506" s="341"/>
      <c r="H506" s="341"/>
      <c r="I506" s="335"/>
    </row>
    <row r="507" spans="1:9" s="339" customFormat="1">
      <c r="A507" s="340"/>
      <c r="B507" s="340"/>
      <c r="G507" s="341"/>
      <c r="H507" s="341"/>
      <c r="I507" s="335"/>
    </row>
    <row r="508" spans="1:9" s="339" customFormat="1">
      <c r="A508" s="340"/>
      <c r="B508" s="340"/>
      <c r="G508" s="341"/>
      <c r="H508" s="341"/>
      <c r="I508" s="335"/>
    </row>
    <row r="509" spans="1:9" s="339" customFormat="1">
      <c r="A509" s="340"/>
      <c r="B509" s="340"/>
      <c r="G509" s="341"/>
      <c r="H509" s="341"/>
      <c r="I509" s="335"/>
    </row>
    <row r="510" spans="1:9" s="339" customFormat="1">
      <c r="A510" s="340"/>
      <c r="B510" s="340"/>
      <c r="G510" s="341"/>
      <c r="H510" s="341"/>
      <c r="I510" s="335"/>
    </row>
    <row r="511" spans="1:9" s="339" customFormat="1">
      <c r="A511" s="340"/>
      <c r="B511" s="340"/>
      <c r="G511" s="341"/>
      <c r="H511" s="341"/>
      <c r="I511" s="335"/>
    </row>
    <row r="512" spans="1:9" s="339" customFormat="1">
      <c r="A512" s="340"/>
      <c r="B512" s="340"/>
      <c r="G512" s="341"/>
      <c r="H512" s="341"/>
      <c r="I512" s="335"/>
    </row>
    <row r="513" spans="1:9" s="339" customFormat="1">
      <c r="A513" s="340"/>
      <c r="B513" s="340"/>
      <c r="G513" s="341"/>
      <c r="H513" s="341"/>
      <c r="I513" s="335"/>
    </row>
    <row r="514" spans="1:9" s="339" customFormat="1">
      <c r="A514" s="340"/>
      <c r="B514" s="340"/>
      <c r="G514" s="341"/>
      <c r="H514" s="341"/>
      <c r="I514" s="335"/>
    </row>
    <row r="515" spans="1:9" s="339" customFormat="1">
      <c r="A515" s="340"/>
      <c r="B515" s="340"/>
      <c r="G515" s="341"/>
      <c r="H515" s="341"/>
      <c r="I515" s="335"/>
    </row>
    <row r="516" spans="1:9" s="339" customFormat="1">
      <c r="A516" s="340"/>
      <c r="B516" s="340"/>
      <c r="G516" s="341"/>
      <c r="H516" s="341"/>
      <c r="I516" s="335"/>
    </row>
    <row r="517" spans="1:9" s="339" customFormat="1">
      <c r="A517" s="340"/>
      <c r="B517" s="340"/>
      <c r="G517" s="341"/>
      <c r="H517" s="341"/>
      <c r="I517" s="335"/>
    </row>
    <row r="518" spans="1:9" s="339" customFormat="1">
      <c r="A518" s="340"/>
      <c r="B518" s="340"/>
      <c r="G518" s="341"/>
      <c r="H518" s="341"/>
      <c r="I518" s="335"/>
    </row>
    <row r="519" spans="1:9" s="339" customFormat="1">
      <c r="A519" s="340"/>
      <c r="B519" s="340"/>
      <c r="G519" s="341"/>
      <c r="H519" s="341"/>
      <c r="I519" s="335"/>
    </row>
    <row r="520" spans="1:9" s="339" customFormat="1">
      <c r="A520" s="340"/>
      <c r="B520" s="340"/>
      <c r="G520" s="341"/>
      <c r="H520" s="341"/>
      <c r="I520" s="335"/>
    </row>
    <row r="521" spans="1:9" s="339" customFormat="1">
      <c r="A521" s="340"/>
      <c r="B521" s="340"/>
      <c r="G521" s="341"/>
      <c r="H521" s="341"/>
      <c r="I521" s="335"/>
    </row>
    <row r="522" spans="1:9" s="339" customFormat="1">
      <c r="A522" s="340"/>
      <c r="B522" s="340"/>
      <c r="G522" s="341"/>
      <c r="H522" s="341"/>
      <c r="I522" s="335"/>
    </row>
    <row r="523" spans="1:9" s="339" customFormat="1">
      <c r="A523" s="340"/>
      <c r="B523" s="340"/>
      <c r="G523" s="341"/>
      <c r="H523" s="341"/>
      <c r="I523" s="335"/>
    </row>
    <row r="524" spans="1:9" s="339" customFormat="1">
      <c r="A524" s="340"/>
      <c r="B524" s="340"/>
      <c r="G524" s="341"/>
      <c r="H524" s="341"/>
      <c r="I524" s="335"/>
    </row>
    <row r="525" spans="1:9" s="339" customFormat="1">
      <c r="A525" s="340"/>
      <c r="B525" s="340"/>
      <c r="G525" s="341"/>
      <c r="H525" s="341"/>
      <c r="I525" s="335"/>
    </row>
    <row r="526" spans="1:9" s="339" customFormat="1">
      <c r="A526" s="340"/>
      <c r="B526" s="340"/>
      <c r="G526" s="341"/>
      <c r="H526" s="341"/>
      <c r="I526" s="335"/>
    </row>
    <row r="527" spans="1:9" s="339" customFormat="1">
      <c r="A527" s="340"/>
      <c r="B527" s="340"/>
      <c r="G527" s="341"/>
      <c r="H527" s="341"/>
      <c r="I527" s="335"/>
    </row>
    <row r="528" spans="1:9" s="339" customFormat="1">
      <c r="A528" s="340"/>
      <c r="B528" s="340"/>
      <c r="G528" s="341"/>
      <c r="H528" s="341"/>
      <c r="I528" s="335"/>
    </row>
    <row r="529" spans="1:9" s="339" customFormat="1">
      <c r="A529" s="340"/>
      <c r="B529" s="340"/>
      <c r="G529" s="341"/>
      <c r="H529" s="341"/>
      <c r="I529" s="335"/>
    </row>
    <row r="530" spans="1:9" s="339" customFormat="1">
      <c r="A530" s="340"/>
      <c r="B530" s="340"/>
      <c r="G530" s="341"/>
      <c r="H530" s="341"/>
      <c r="I530" s="335"/>
    </row>
    <row r="531" spans="1:9" s="339" customFormat="1">
      <c r="A531" s="340"/>
      <c r="B531" s="340"/>
      <c r="G531" s="341"/>
      <c r="H531" s="341"/>
      <c r="I531" s="335"/>
    </row>
    <row r="532" spans="1:9" s="339" customFormat="1">
      <c r="A532" s="340"/>
      <c r="B532" s="340"/>
      <c r="G532" s="341"/>
      <c r="H532" s="341"/>
      <c r="I532" s="335"/>
    </row>
    <row r="533" spans="1:9" s="339" customFormat="1">
      <c r="A533" s="340"/>
      <c r="B533" s="340"/>
      <c r="G533" s="341"/>
      <c r="H533" s="341"/>
      <c r="I533" s="335"/>
    </row>
    <row r="534" spans="1:9" s="339" customFormat="1">
      <c r="A534" s="340"/>
      <c r="B534" s="340"/>
      <c r="G534" s="341"/>
      <c r="H534" s="341"/>
      <c r="I534" s="335"/>
    </row>
    <row r="535" spans="1:9" s="339" customFormat="1">
      <c r="A535" s="340"/>
      <c r="B535" s="340"/>
      <c r="G535" s="341"/>
      <c r="H535" s="341"/>
      <c r="I535" s="335"/>
    </row>
    <row r="536" spans="1:9" s="339" customFormat="1">
      <c r="A536" s="340"/>
      <c r="B536" s="340"/>
      <c r="G536" s="341"/>
      <c r="H536" s="341"/>
      <c r="I536" s="335"/>
    </row>
    <row r="537" spans="1:9" s="339" customFormat="1">
      <c r="A537" s="340"/>
      <c r="B537" s="340"/>
      <c r="G537" s="341"/>
      <c r="H537" s="341"/>
      <c r="I537" s="335"/>
    </row>
    <row r="538" spans="1:9" s="339" customFormat="1">
      <c r="A538" s="340"/>
      <c r="B538" s="340"/>
      <c r="G538" s="341"/>
      <c r="H538" s="341"/>
      <c r="I538" s="335"/>
    </row>
    <row r="539" spans="1:9" s="339" customFormat="1">
      <c r="A539" s="340"/>
      <c r="B539" s="340"/>
      <c r="G539" s="341"/>
      <c r="H539" s="341"/>
      <c r="I539" s="335"/>
    </row>
    <row r="540" spans="1:9" s="339" customFormat="1">
      <c r="A540" s="340"/>
      <c r="B540" s="340"/>
      <c r="G540" s="341"/>
      <c r="H540" s="341"/>
      <c r="I540" s="335"/>
    </row>
    <row r="541" spans="1:9" s="339" customFormat="1">
      <c r="A541" s="340"/>
      <c r="B541" s="340"/>
      <c r="G541" s="341"/>
      <c r="H541" s="341"/>
      <c r="I541" s="335"/>
    </row>
    <row r="542" spans="1:9" s="339" customFormat="1">
      <c r="A542" s="340"/>
      <c r="B542" s="340"/>
      <c r="G542" s="341"/>
      <c r="H542" s="341"/>
      <c r="I542" s="335"/>
    </row>
    <row r="543" spans="1:9" s="339" customFormat="1">
      <c r="A543" s="340"/>
      <c r="B543" s="340"/>
      <c r="G543" s="341"/>
      <c r="H543" s="341"/>
      <c r="I543" s="335"/>
    </row>
    <row r="544" spans="1:9" s="339" customFormat="1">
      <c r="A544" s="340"/>
      <c r="B544" s="340"/>
      <c r="G544" s="341"/>
      <c r="H544" s="341"/>
      <c r="I544" s="335"/>
    </row>
    <row r="545" spans="1:9" s="339" customFormat="1">
      <c r="A545" s="340"/>
      <c r="B545" s="340"/>
      <c r="G545" s="341"/>
      <c r="H545" s="341"/>
      <c r="I545" s="335"/>
    </row>
    <row r="546" spans="1:9" s="339" customFormat="1">
      <c r="A546" s="340"/>
      <c r="B546" s="340"/>
      <c r="G546" s="341"/>
      <c r="H546" s="341"/>
      <c r="I546" s="335"/>
    </row>
    <row r="547" spans="1:9" s="339" customFormat="1">
      <c r="A547" s="340"/>
      <c r="B547" s="340"/>
      <c r="G547" s="341"/>
      <c r="H547" s="341"/>
      <c r="I547" s="335"/>
    </row>
    <row r="548" spans="1:9" s="339" customFormat="1">
      <c r="A548" s="340"/>
      <c r="B548" s="340"/>
      <c r="G548" s="341"/>
      <c r="H548" s="341"/>
      <c r="I548" s="335"/>
    </row>
    <row r="549" spans="1:9" s="339" customFormat="1">
      <c r="A549" s="340"/>
      <c r="B549" s="340"/>
      <c r="G549" s="341"/>
      <c r="H549" s="341"/>
      <c r="I549" s="335"/>
    </row>
    <row r="550" spans="1:9" s="339" customFormat="1">
      <c r="A550" s="340"/>
      <c r="B550" s="340"/>
      <c r="G550" s="341"/>
      <c r="H550" s="341"/>
      <c r="I550" s="335"/>
    </row>
    <row r="551" spans="1:9" s="339" customFormat="1">
      <c r="A551" s="340"/>
      <c r="B551" s="340"/>
      <c r="G551" s="341"/>
      <c r="H551" s="341"/>
      <c r="I551" s="335"/>
    </row>
    <row r="552" spans="1:9" s="339" customFormat="1">
      <c r="A552" s="340"/>
      <c r="B552" s="340"/>
      <c r="G552" s="341"/>
      <c r="H552" s="341"/>
      <c r="I552" s="335"/>
    </row>
    <row r="553" spans="1:9" s="339" customFormat="1">
      <c r="A553" s="340"/>
      <c r="B553" s="340"/>
      <c r="G553" s="341"/>
      <c r="H553" s="341"/>
      <c r="I553" s="335"/>
    </row>
    <row r="554" spans="1:9" s="339" customFormat="1">
      <c r="A554" s="340"/>
      <c r="B554" s="340"/>
      <c r="G554" s="341"/>
      <c r="H554" s="341"/>
      <c r="I554" s="335"/>
    </row>
    <row r="555" spans="1:9" s="339" customFormat="1">
      <c r="A555" s="340"/>
      <c r="B555" s="340"/>
      <c r="G555" s="341"/>
      <c r="H555" s="341"/>
      <c r="I555" s="335"/>
    </row>
    <row r="556" spans="1:9" s="339" customFormat="1">
      <c r="A556" s="340"/>
      <c r="B556" s="340"/>
      <c r="G556" s="341"/>
      <c r="H556" s="341"/>
      <c r="I556" s="335"/>
    </row>
    <row r="557" spans="1:9" s="339" customFormat="1">
      <c r="A557" s="340"/>
      <c r="B557" s="340"/>
      <c r="G557" s="341"/>
      <c r="H557" s="341"/>
      <c r="I557" s="335"/>
    </row>
    <row r="558" spans="1:9" s="339" customFormat="1">
      <c r="A558" s="340"/>
      <c r="B558" s="340"/>
      <c r="G558" s="341"/>
      <c r="H558" s="341"/>
      <c r="I558" s="335"/>
    </row>
    <row r="559" spans="1:9" s="339" customFormat="1">
      <c r="A559" s="340"/>
      <c r="B559" s="340"/>
      <c r="G559" s="341"/>
      <c r="H559" s="341"/>
      <c r="I559" s="335"/>
    </row>
    <row r="560" spans="1:9" s="339" customFormat="1">
      <c r="A560" s="340"/>
      <c r="B560" s="340"/>
      <c r="G560" s="341"/>
      <c r="H560" s="341"/>
      <c r="I560" s="335"/>
    </row>
    <row r="561" spans="1:9" s="339" customFormat="1">
      <c r="A561" s="340"/>
      <c r="B561" s="340"/>
      <c r="G561" s="341"/>
      <c r="H561" s="341"/>
      <c r="I561" s="335"/>
    </row>
    <row r="562" spans="1:9" s="339" customFormat="1">
      <c r="A562" s="340"/>
      <c r="B562" s="340"/>
      <c r="G562" s="341"/>
      <c r="H562" s="341"/>
      <c r="I562" s="335"/>
    </row>
    <row r="563" spans="1:9" s="339" customFormat="1">
      <c r="A563" s="340"/>
      <c r="B563" s="340"/>
      <c r="G563" s="341"/>
      <c r="H563" s="341"/>
      <c r="I563" s="335"/>
    </row>
    <row r="564" spans="1:9" s="339" customFormat="1">
      <c r="A564" s="340"/>
      <c r="B564" s="340"/>
      <c r="G564" s="341"/>
      <c r="H564" s="341"/>
      <c r="I564" s="335"/>
    </row>
    <row r="565" spans="1:9" s="339" customFormat="1">
      <c r="A565" s="340"/>
      <c r="B565" s="340"/>
      <c r="G565" s="341"/>
      <c r="H565" s="341"/>
      <c r="I565" s="335"/>
    </row>
    <row r="566" spans="1:9" s="339" customFormat="1">
      <c r="A566" s="340"/>
      <c r="B566" s="340"/>
      <c r="G566" s="341"/>
      <c r="H566" s="341"/>
      <c r="I566" s="335"/>
    </row>
    <row r="567" spans="1:9" s="339" customFormat="1">
      <c r="A567" s="340"/>
      <c r="B567" s="340"/>
      <c r="G567" s="341"/>
      <c r="H567" s="341"/>
      <c r="I567" s="335"/>
    </row>
    <row r="568" spans="1:9" s="339" customFormat="1">
      <c r="A568" s="340"/>
      <c r="B568" s="340"/>
      <c r="G568" s="341"/>
      <c r="H568" s="341"/>
      <c r="I568" s="335"/>
    </row>
    <row r="569" spans="1:9" s="339" customFormat="1">
      <c r="A569" s="340"/>
      <c r="B569" s="340"/>
      <c r="G569" s="341"/>
      <c r="H569" s="341"/>
      <c r="I569" s="335"/>
    </row>
    <row r="570" spans="1:9" s="339" customFormat="1">
      <c r="A570" s="340"/>
      <c r="B570" s="340"/>
      <c r="G570" s="341"/>
      <c r="H570" s="341"/>
      <c r="I570" s="335"/>
    </row>
    <row r="571" spans="1:9" s="339" customFormat="1">
      <c r="A571" s="340"/>
      <c r="B571" s="340"/>
      <c r="G571" s="341"/>
      <c r="H571" s="341"/>
      <c r="I571" s="335"/>
    </row>
    <row r="572" spans="1:9" s="339" customFormat="1">
      <c r="A572" s="340"/>
      <c r="B572" s="340"/>
      <c r="G572" s="341"/>
      <c r="H572" s="341"/>
      <c r="I572" s="335"/>
    </row>
    <row r="573" spans="1:9" s="339" customFormat="1">
      <c r="A573" s="340"/>
      <c r="B573" s="340"/>
      <c r="G573" s="341"/>
      <c r="H573" s="341"/>
      <c r="I573" s="335"/>
    </row>
    <row r="574" spans="1:9" s="339" customFormat="1">
      <c r="A574" s="340"/>
      <c r="B574" s="340"/>
      <c r="G574" s="341"/>
      <c r="H574" s="341"/>
      <c r="I574" s="335"/>
    </row>
    <row r="575" spans="1:9" s="339" customFormat="1">
      <c r="A575" s="340"/>
      <c r="B575" s="340"/>
      <c r="G575" s="341"/>
      <c r="H575" s="341"/>
      <c r="I575" s="335"/>
    </row>
    <row r="576" spans="1:9" s="339" customFormat="1">
      <c r="A576" s="340"/>
      <c r="B576" s="340"/>
      <c r="G576" s="341"/>
      <c r="H576" s="341"/>
      <c r="I576" s="335"/>
    </row>
    <row r="577" spans="1:9" s="339" customFormat="1">
      <c r="A577" s="340"/>
      <c r="B577" s="340"/>
      <c r="G577" s="341"/>
      <c r="H577" s="341"/>
      <c r="I577" s="335"/>
    </row>
    <row r="578" spans="1:9" s="339" customFormat="1">
      <c r="A578" s="340"/>
      <c r="B578" s="340"/>
      <c r="G578" s="341"/>
      <c r="H578" s="341"/>
      <c r="I578" s="335"/>
    </row>
    <row r="579" spans="1:9" s="339" customFormat="1">
      <c r="A579" s="340"/>
      <c r="B579" s="340"/>
      <c r="G579" s="341"/>
      <c r="H579" s="341"/>
      <c r="I579" s="335"/>
    </row>
    <row r="580" spans="1:9" s="339" customFormat="1">
      <c r="A580" s="340"/>
      <c r="B580" s="340"/>
      <c r="G580" s="341"/>
      <c r="H580" s="341"/>
      <c r="I580" s="335"/>
    </row>
    <row r="581" spans="1:9" s="339" customFormat="1">
      <c r="A581" s="340"/>
      <c r="B581" s="340"/>
      <c r="G581" s="341"/>
      <c r="H581" s="341"/>
      <c r="I581" s="335"/>
    </row>
    <row r="582" spans="1:9" s="339" customFormat="1">
      <c r="A582" s="340"/>
      <c r="B582" s="340"/>
      <c r="G582" s="341"/>
      <c r="H582" s="341"/>
      <c r="I582" s="335"/>
    </row>
    <row r="583" spans="1:9" s="339" customFormat="1">
      <c r="A583" s="340"/>
      <c r="B583" s="340"/>
      <c r="G583" s="341"/>
      <c r="H583" s="341"/>
      <c r="I583" s="335"/>
    </row>
    <row r="584" spans="1:9" s="339" customFormat="1">
      <c r="A584" s="340"/>
      <c r="B584" s="340"/>
      <c r="G584" s="341"/>
      <c r="H584" s="341"/>
      <c r="I584" s="335"/>
    </row>
    <row r="585" spans="1:9" s="339" customFormat="1">
      <c r="A585" s="340"/>
      <c r="B585" s="340"/>
      <c r="G585" s="341"/>
      <c r="H585" s="341"/>
      <c r="I585" s="335"/>
    </row>
    <row r="586" spans="1:9" s="339" customFormat="1">
      <c r="A586" s="340"/>
      <c r="B586" s="340"/>
      <c r="G586" s="341"/>
      <c r="H586" s="341"/>
      <c r="I586" s="335"/>
    </row>
    <row r="587" spans="1:9" s="339" customFormat="1">
      <c r="A587" s="340"/>
      <c r="B587" s="340"/>
      <c r="G587" s="341"/>
      <c r="H587" s="341"/>
      <c r="I587" s="335"/>
    </row>
    <row r="588" spans="1:9" s="339" customFormat="1">
      <c r="A588" s="340"/>
      <c r="B588" s="340"/>
      <c r="G588" s="341"/>
      <c r="H588" s="341"/>
      <c r="I588" s="335"/>
    </row>
    <row r="589" spans="1:9" s="339" customFormat="1">
      <c r="A589" s="340"/>
      <c r="B589" s="340"/>
      <c r="G589" s="341"/>
      <c r="H589" s="341"/>
      <c r="I589" s="335"/>
    </row>
    <row r="590" spans="1:9" s="339" customFormat="1">
      <c r="A590" s="340"/>
      <c r="B590" s="340"/>
      <c r="G590" s="341"/>
      <c r="H590" s="341"/>
      <c r="I590" s="335"/>
    </row>
    <row r="591" spans="1:9" s="339" customFormat="1">
      <c r="A591" s="340"/>
      <c r="B591" s="340"/>
      <c r="G591" s="341"/>
      <c r="H591" s="341"/>
      <c r="I591" s="335"/>
    </row>
    <row r="592" spans="1:9" s="339" customFormat="1">
      <c r="A592" s="340"/>
      <c r="B592" s="340"/>
      <c r="G592" s="341"/>
      <c r="H592" s="341"/>
      <c r="I592" s="335"/>
    </row>
    <row r="593" spans="1:9" s="339" customFormat="1">
      <c r="A593" s="340"/>
      <c r="B593" s="340"/>
      <c r="G593" s="341"/>
      <c r="H593" s="341"/>
      <c r="I593" s="335"/>
    </row>
    <row r="594" spans="1:9" s="339" customFormat="1">
      <c r="A594" s="340"/>
      <c r="B594" s="340"/>
      <c r="G594" s="341"/>
      <c r="H594" s="341"/>
      <c r="I594" s="335"/>
    </row>
    <row r="595" spans="1:9" s="339" customFormat="1">
      <c r="A595" s="340"/>
      <c r="B595" s="340"/>
      <c r="G595" s="341"/>
      <c r="H595" s="341"/>
      <c r="I595" s="335"/>
    </row>
    <row r="596" spans="1:9" s="339" customFormat="1">
      <c r="A596" s="340"/>
      <c r="B596" s="340"/>
      <c r="G596" s="341"/>
      <c r="H596" s="341"/>
      <c r="I596" s="335"/>
    </row>
    <row r="597" spans="1:9" s="339" customFormat="1">
      <c r="A597" s="340"/>
      <c r="B597" s="340"/>
      <c r="G597" s="341"/>
      <c r="H597" s="341"/>
      <c r="I597" s="335"/>
    </row>
    <row r="598" spans="1:9" s="339" customFormat="1">
      <c r="A598" s="340"/>
      <c r="B598" s="340"/>
      <c r="G598" s="341"/>
      <c r="H598" s="341"/>
      <c r="I598" s="335"/>
    </row>
    <row r="599" spans="1:9" s="339" customFormat="1">
      <c r="A599" s="340"/>
      <c r="B599" s="340"/>
      <c r="G599" s="341"/>
      <c r="H599" s="341"/>
      <c r="I599" s="335"/>
    </row>
    <row r="600" spans="1:9" s="339" customFormat="1">
      <c r="A600" s="340"/>
      <c r="B600" s="340"/>
      <c r="G600" s="341"/>
      <c r="H600" s="341"/>
      <c r="I600" s="335"/>
    </row>
    <row r="601" spans="1:9" s="339" customFormat="1">
      <c r="A601" s="340"/>
      <c r="B601" s="340"/>
      <c r="G601" s="341"/>
      <c r="H601" s="341"/>
      <c r="I601" s="335"/>
    </row>
    <row r="602" spans="1:9" s="339" customFormat="1">
      <c r="A602" s="340"/>
      <c r="B602" s="340"/>
      <c r="G602" s="341"/>
      <c r="H602" s="341"/>
      <c r="I602" s="335"/>
    </row>
    <row r="603" spans="1:9" s="339" customFormat="1">
      <c r="A603" s="340"/>
      <c r="B603" s="340"/>
      <c r="G603" s="341"/>
      <c r="H603" s="341"/>
      <c r="I603" s="335"/>
    </row>
    <row r="604" spans="1:9" s="339" customFormat="1">
      <c r="A604" s="340"/>
      <c r="B604" s="340"/>
      <c r="G604" s="341"/>
      <c r="H604" s="341"/>
      <c r="I604" s="335"/>
    </row>
    <row r="605" spans="1:9" s="339" customFormat="1">
      <c r="A605" s="340"/>
      <c r="B605" s="340"/>
      <c r="G605" s="341"/>
      <c r="H605" s="341"/>
      <c r="I605" s="335"/>
    </row>
    <row r="606" spans="1:9" s="339" customFormat="1">
      <c r="A606" s="340"/>
      <c r="B606" s="340"/>
      <c r="G606" s="341"/>
      <c r="H606" s="341"/>
      <c r="I606" s="335"/>
    </row>
    <row r="607" spans="1:9" s="339" customFormat="1">
      <c r="A607" s="340"/>
      <c r="B607" s="340"/>
      <c r="G607" s="341"/>
      <c r="H607" s="341"/>
      <c r="I607" s="335"/>
    </row>
    <row r="608" spans="1:9" s="339" customFormat="1">
      <c r="A608" s="340"/>
      <c r="B608" s="340"/>
      <c r="G608" s="341"/>
      <c r="H608" s="341"/>
      <c r="I608" s="335"/>
    </row>
    <row r="609" spans="1:9" s="339" customFormat="1">
      <c r="A609" s="340"/>
      <c r="B609" s="340"/>
      <c r="G609" s="341"/>
      <c r="H609" s="341"/>
      <c r="I609" s="335"/>
    </row>
    <row r="610" spans="1:9" s="339" customFormat="1">
      <c r="A610" s="340"/>
      <c r="B610" s="340"/>
      <c r="G610" s="341"/>
      <c r="H610" s="341"/>
      <c r="I610" s="335"/>
    </row>
    <row r="611" spans="1:9" s="339" customFormat="1">
      <c r="A611" s="340"/>
      <c r="B611" s="340"/>
      <c r="G611" s="341"/>
      <c r="H611" s="341"/>
      <c r="I611" s="335"/>
    </row>
    <row r="612" spans="1:9" s="339" customFormat="1">
      <c r="A612" s="340"/>
      <c r="B612" s="340"/>
      <c r="G612" s="341"/>
      <c r="H612" s="341"/>
      <c r="I612" s="335"/>
    </row>
    <row r="613" spans="1:9" s="339" customFormat="1">
      <c r="A613" s="340"/>
      <c r="B613" s="340"/>
      <c r="G613" s="341"/>
      <c r="H613" s="341"/>
      <c r="I613" s="335"/>
    </row>
    <row r="614" spans="1:9" s="339" customFormat="1">
      <c r="A614" s="340"/>
      <c r="B614" s="340"/>
      <c r="G614" s="341"/>
      <c r="H614" s="341"/>
      <c r="I614" s="335"/>
    </row>
    <row r="615" spans="1:9" s="339" customFormat="1">
      <c r="A615" s="340"/>
      <c r="B615" s="340"/>
      <c r="G615" s="341"/>
      <c r="H615" s="341"/>
      <c r="I615" s="335"/>
    </row>
    <row r="616" spans="1:9" s="339" customFormat="1">
      <c r="A616" s="340"/>
      <c r="B616" s="340"/>
      <c r="G616" s="341"/>
      <c r="H616" s="341"/>
      <c r="I616" s="335"/>
    </row>
    <row r="617" spans="1:9" s="339" customFormat="1">
      <c r="A617" s="340"/>
      <c r="B617" s="340"/>
      <c r="G617" s="341"/>
      <c r="H617" s="341"/>
      <c r="I617" s="335"/>
    </row>
    <row r="618" spans="1:9" s="339" customFormat="1">
      <c r="A618" s="340"/>
      <c r="B618" s="340"/>
      <c r="G618" s="341"/>
      <c r="H618" s="341"/>
      <c r="I618" s="335"/>
    </row>
    <row r="619" spans="1:9" s="339" customFormat="1">
      <c r="A619" s="340"/>
      <c r="B619" s="340"/>
      <c r="G619" s="341"/>
      <c r="H619" s="341"/>
      <c r="I619" s="335"/>
    </row>
    <row r="620" spans="1:9" s="339" customFormat="1">
      <c r="A620" s="340"/>
      <c r="B620" s="340"/>
      <c r="G620" s="341"/>
      <c r="H620" s="341"/>
      <c r="I620" s="335"/>
    </row>
    <row r="621" spans="1:9" s="339" customFormat="1">
      <c r="A621" s="340"/>
      <c r="B621" s="340"/>
      <c r="G621" s="341"/>
      <c r="H621" s="341"/>
      <c r="I621" s="335"/>
    </row>
    <row r="622" spans="1:9" s="339" customFormat="1">
      <c r="A622" s="340"/>
      <c r="B622" s="340"/>
      <c r="G622" s="341"/>
      <c r="H622" s="341"/>
      <c r="I622" s="335"/>
    </row>
    <row r="623" spans="1:9" s="339" customFormat="1">
      <c r="A623" s="340"/>
      <c r="B623" s="340"/>
      <c r="G623" s="341"/>
      <c r="H623" s="341"/>
      <c r="I623" s="335"/>
    </row>
    <row r="624" spans="1:9" s="339" customFormat="1">
      <c r="A624" s="340"/>
      <c r="B624" s="340"/>
      <c r="G624" s="341"/>
      <c r="H624" s="341"/>
      <c r="I624" s="335"/>
    </row>
    <row r="625" spans="1:9" s="339" customFormat="1">
      <c r="A625" s="340"/>
      <c r="B625" s="340"/>
      <c r="G625" s="341"/>
      <c r="H625" s="341"/>
      <c r="I625" s="335"/>
    </row>
    <row r="626" spans="1:9" s="339" customFormat="1">
      <c r="A626" s="340"/>
      <c r="B626" s="340"/>
      <c r="G626" s="341"/>
      <c r="H626" s="341"/>
      <c r="I626" s="335"/>
    </row>
    <row r="627" spans="1:9" s="339" customFormat="1">
      <c r="A627" s="340"/>
      <c r="B627" s="340"/>
      <c r="G627" s="341"/>
      <c r="H627" s="341"/>
      <c r="I627" s="335"/>
    </row>
    <row r="628" spans="1:9" s="339" customFormat="1">
      <c r="A628" s="340"/>
      <c r="B628" s="340"/>
      <c r="G628" s="341"/>
      <c r="H628" s="341"/>
      <c r="I628" s="335"/>
    </row>
    <row r="629" spans="1:9" s="339" customFormat="1">
      <c r="A629" s="340"/>
      <c r="B629" s="340"/>
      <c r="G629" s="341"/>
      <c r="H629" s="341"/>
      <c r="I629" s="335"/>
    </row>
    <row r="630" spans="1:9" s="339" customFormat="1">
      <c r="A630" s="340"/>
      <c r="B630" s="340"/>
      <c r="G630" s="341"/>
      <c r="H630" s="341"/>
      <c r="I630" s="335"/>
    </row>
    <row r="631" spans="1:9" s="339" customFormat="1">
      <c r="A631" s="340"/>
      <c r="B631" s="340"/>
      <c r="G631" s="341"/>
      <c r="H631" s="341"/>
      <c r="I631" s="335"/>
    </row>
    <row r="632" spans="1:9" s="342" customFormat="1">
      <c r="A632" s="340"/>
      <c r="B632" s="340"/>
      <c r="C632" s="339"/>
      <c r="D632" s="339"/>
      <c r="E632" s="339"/>
      <c r="F632" s="339"/>
      <c r="G632" s="341"/>
      <c r="H632" s="341"/>
      <c r="I632" s="335"/>
    </row>
    <row r="633" spans="1:9" s="342" customFormat="1">
      <c r="A633" s="340"/>
      <c r="B633" s="340"/>
      <c r="C633" s="339"/>
      <c r="D633" s="339"/>
      <c r="E633" s="339"/>
      <c r="F633" s="339"/>
      <c r="G633" s="341"/>
      <c r="H633" s="341"/>
      <c r="I633" s="335"/>
    </row>
    <row r="634" spans="1:9" s="342" customFormat="1">
      <c r="A634" s="340"/>
      <c r="B634" s="340"/>
      <c r="C634" s="339"/>
      <c r="D634" s="339"/>
      <c r="E634" s="339"/>
      <c r="F634" s="339"/>
      <c r="G634" s="341"/>
      <c r="H634" s="341"/>
      <c r="I634" s="335"/>
    </row>
    <row r="635" spans="1:9" s="342" customFormat="1">
      <c r="A635" s="340"/>
      <c r="B635" s="340"/>
      <c r="C635" s="339"/>
      <c r="D635" s="339"/>
      <c r="E635" s="339"/>
      <c r="F635" s="339"/>
      <c r="G635" s="341"/>
      <c r="H635" s="341"/>
      <c r="I635" s="335"/>
    </row>
    <row r="636" spans="1:9" s="342" customFormat="1">
      <c r="A636" s="340"/>
      <c r="B636" s="340"/>
      <c r="C636" s="339"/>
      <c r="D636" s="339"/>
      <c r="E636" s="339"/>
      <c r="F636" s="339"/>
      <c r="G636" s="341"/>
      <c r="H636" s="341"/>
      <c r="I636" s="335"/>
    </row>
    <row r="637" spans="1:9" s="342" customFormat="1">
      <c r="A637" s="340"/>
      <c r="B637" s="340"/>
      <c r="C637" s="339"/>
      <c r="D637" s="339"/>
      <c r="E637" s="339"/>
      <c r="F637" s="339"/>
      <c r="G637" s="341"/>
      <c r="H637" s="341"/>
      <c r="I637" s="335"/>
    </row>
    <row r="638" spans="1:9" s="342" customFormat="1">
      <c r="A638" s="340"/>
      <c r="B638" s="340"/>
      <c r="C638" s="339"/>
      <c r="D638" s="339"/>
      <c r="E638" s="339"/>
      <c r="F638" s="339"/>
      <c r="G638" s="341"/>
      <c r="H638" s="341"/>
      <c r="I638" s="335"/>
    </row>
    <row r="639" spans="1:9" s="342" customFormat="1">
      <c r="A639" s="340"/>
      <c r="B639" s="340"/>
      <c r="C639" s="339"/>
      <c r="D639" s="339"/>
      <c r="E639" s="339"/>
      <c r="F639" s="339"/>
      <c r="G639" s="341"/>
      <c r="H639" s="341"/>
      <c r="I639" s="335"/>
    </row>
    <row r="640" spans="1:9" s="342" customFormat="1">
      <c r="A640" s="340"/>
      <c r="B640" s="340"/>
      <c r="C640" s="339"/>
      <c r="D640" s="339"/>
      <c r="E640" s="339"/>
      <c r="F640" s="339"/>
      <c r="G640" s="341"/>
      <c r="H640" s="341"/>
      <c r="I640" s="335"/>
    </row>
    <row r="641" spans="1:12">
      <c r="G641" s="341"/>
      <c r="H641" s="341"/>
      <c r="I641" s="335"/>
    </row>
    <row r="642" spans="1:12">
      <c r="G642" s="341"/>
      <c r="H642" s="341"/>
      <c r="I642" s="335"/>
    </row>
    <row r="643" spans="1:12">
      <c r="G643" s="341"/>
      <c r="H643" s="341"/>
      <c r="I643" s="335"/>
    </row>
    <row r="644" spans="1:12">
      <c r="G644" s="341"/>
      <c r="H644" s="341"/>
      <c r="I644" s="335"/>
    </row>
    <row r="645" spans="1:12">
      <c r="G645" s="341">
        <f t="shared" ref="G645:L645" si="0">SUM(G12:G644)</f>
        <v>0</v>
      </c>
      <c r="H645" s="341">
        <f t="shared" si="0"/>
        <v>0</v>
      </c>
      <c r="I645" s="335">
        <f t="shared" si="0"/>
        <v>0</v>
      </c>
      <c r="J645" s="339">
        <f t="shared" si="0"/>
        <v>0</v>
      </c>
      <c r="K645" s="339">
        <f t="shared" si="0"/>
        <v>0</v>
      </c>
      <c r="L645" s="339">
        <f t="shared" si="0"/>
        <v>0</v>
      </c>
    </row>
    <row r="646" spans="1:12">
      <c r="G646" s="341"/>
      <c r="H646" s="341"/>
      <c r="I646" s="335"/>
    </row>
    <row r="647" spans="1:12">
      <c r="G647" s="341"/>
      <c r="H647" s="341"/>
      <c r="I647" s="335"/>
    </row>
    <row r="648" spans="1:12" s="339" customFormat="1">
      <c r="A648" s="340"/>
      <c r="B648" s="340"/>
      <c r="G648" s="341"/>
      <c r="H648" s="341"/>
      <c r="I648" s="335"/>
    </row>
    <row r="649" spans="1:12" s="339" customFormat="1">
      <c r="A649" s="340"/>
      <c r="B649" s="340"/>
      <c r="G649" s="341"/>
      <c r="H649" s="341"/>
      <c r="I649" s="335"/>
    </row>
    <row r="650" spans="1:12" s="339" customFormat="1">
      <c r="A650" s="340"/>
      <c r="B650" s="340"/>
      <c r="G650" s="341"/>
      <c r="H650" s="341"/>
      <c r="I650" s="335"/>
    </row>
    <row r="651" spans="1:12" s="339" customFormat="1">
      <c r="A651" s="340"/>
      <c r="B651" s="340"/>
      <c r="G651" s="341"/>
      <c r="H651" s="341"/>
      <c r="I651" s="335"/>
    </row>
    <row r="652" spans="1:12" s="339" customFormat="1">
      <c r="A652" s="340"/>
      <c r="B652" s="340"/>
      <c r="G652" s="341"/>
      <c r="H652" s="341"/>
      <c r="I652" s="335"/>
    </row>
    <row r="653" spans="1:12" s="339" customFormat="1">
      <c r="A653" s="340"/>
      <c r="B653" s="340"/>
      <c r="G653" s="341"/>
      <c r="H653" s="341"/>
      <c r="I653" s="335"/>
    </row>
    <row r="654" spans="1:12" s="339" customFormat="1">
      <c r="A654" s="340"/>
      <c r="B654" s="340"/>
      <c r="G654" s="341"/>
      <c r="H654" s="341"/>
      <c r="I654" s="335"/>
    </row>
    <row r="655" spans="1:12" s="339" customFormat="1">
      <c r="A655" s="340"/>
      <c r="B655" s="340"/>
      <c r="G655" s="341"/>
      <c r="H655" s="341"/>
      <c r="I655" s="335"/>
    </row>
    <row r="656" spans="1:12" s="339" customFormat="1">
      <c r="A656" s="340"/>
      <c r="B656" s="340"/>
      <c r="G656" s="341"/>
      <c r="H656" s="341"/>
      <c r="I656" s="335"/>
    </row>
    <row r="657" spans="1:9" s="339" customFormat="1">
      <c r="A657" s="340"/>
      <c r="B657" s="340"/>
      <c r="G657" s="341"/>
      <c r="H657" s="341"/>
      <c r="I657" s="335"/>
    </row>
    <row r="658" spans="1:9" s="339" customFormat="1">
      <c r="A658" s="340"/>
      <c r="B658" s="340"/>
      <c r="G658" s="341"/>
      <c r="H658" s="341"/>
      <c r="I658" s="335"/>
    </row>
    <row r="659" spans="1:9" s="339" customFormat="1">
      <c r="A659" s="340"/>
      <c r="B659" s="340"/>
      <c r="G659" s="341"/>
      <c r="H659" s="341"/>
      <c r="I659" s="335"/>
    </row>
    <row r="660" spans="1:9" s="339" customFormat="1">
      <c r="A660" s="340"/>
      <c r="B660" s="340"/>
      <c r="G660" s="341"/>
      <c r="H660" s="341"/>
      <c r="I660" s="335"/>
    </row>
    <row r="661" spans="1:9" s="339" customFormat="1">
      <c r="A661" s="340"/>
      <c r="B661" s="340"/>
      <c r="G661" s="341"/>
      <c r="H661" s="341"/>
      <c r="I661" s="335"/>
    </row>
    <row r="662" spans="1:9" s="339" customFormat="1">
      <c r="A662" s="340"/>
      <c r="B662" s="340"/>
      <c r="G662" s="341"/>
      <c r="H662" s="341"/>
      <c r="I662" s="335"/>
    </row>
    <row r="663" spans="1:9" s="339" customFormat="1">
      <c r="A663" s="340"/>
      <c r="B663" s="340"/>
      <c r="G663" s="341"/>
      <c r="H663" s="341"/>
      <c r="I663" s="335"/>
    </row>
    <row r="664" spans="1:9" s="339" customFormat="1">
      <c r="A664" s="340"/>
      <c r="B664" s="340"/>
      <c r="G664" s="341"/>
      <c r="H664" s="341"/>
      <c r="I664" s="335"/>
    </row>
    <row r="665" spans="1:9" s="339" customFormat="1">
      <c r="A665" s="340"/>
      <c r="B665" s="340"/>
      <c r="G665" s="341"/>
      <c r="H665" s="341"/>
      <c r="I665" s="335"/>
    </row>
    <row r="666" spans="1:9" s="339" customFormat="1">
      <c r="A666" s="340"/>
      <c r="B666" s="340"/>
      <c r="G666" s="341"/>
      <c r="H666" s="341"/>
      <c r="I666" s="335"/>
    </row>
    <row r="667" spans="1:9" s="339" customFormat="1">
      <c r="A667" s="340"/>
      <c r="B667" s="340"/>
      <c r="G667" s="341"/>
      <c r="H667" s="341"/>
      <c r="I667" s="335"/>
    </row>
    <row r="668" spans="1:9" s="339" customFormat="1">
      <c r="A668" s="340"/>
      <c r="B668" s="340"/>
      <c r="G668" s="341"/>
      <c r="H668" s="341"/>
      <c r="I668" s="335"/>
    </row>
    <row r="669" spans="1:9" s="339" customFormat="1">
      <c r="A669" s="340"/>
      <c r="B669" s="340"/>
      <c r="G669" s="341"/>
      <c r="H669" s="341"/>
      <c r="I669" s="335"/>
    </row>
    <row r="670" spans="1:9" s="339" customFormat="1">
      <c r="A670" s="340"/>
      <c r="B670" s="340"/>
      <c r="G670" s="341"/>
      <c r="H670" s="341"/>
      <c r="I670" s="335"/>
    </row>
    <row r="671" spans="1:9" s="339" customFormat="1">
      <c r="A671" s="340"/>
      <c r="B671" s="340"/>
      <c r="G671" s="341"/>
      <c r="H671" s="341"/>
      <c r="I671" s="335"/>
    </row>
    <row r="672" spans="1:9" s="339" customFormat="1">
      <c r="A672" s="340"/>
      <c r="B672" s="340"/>
      <c r="G672" s="341"/>
      <c r="H672" s="341"/>
      <c r="I672" s="335"/>
    </row>
    <row r="673" spans="1:9" s="339" customFormat="1">
      <c r="A673" s="340"/>
      <c r="B673" s="340"/>
      <c r="G673" s="341"/>
      <c r="H673" s="341"/>
      <c r="I673" s="335"/>
    </row>
    <row r="674" spans="1:9" s="339" customFormat="1">
      <c r="A674" s="340"/>
      <c r="B674" s="340"/>
      <c r="G674" s="341"/>
      <c r="H674" s="341"/>
      <c r="I674" s="335"/>
    </row>
    <row r="675" spans="1:9" s="339" customFormat="1">
      <c r="A675" s="340"/>
      <c r="B675" s="340"/>
      <c r="G675" s="341"/>
      <c r="H675" s="341"/>
      <c r="I675" s="335"/>
    </row>
    <row r="676" spans="1:9" s="339" customFormat="1">
      <c r="A676" s="340"/>
      <c r="B676" s="340"/>
      <c r="G676" s="341"/>
      <c r="H676" s="341"/>
      <c r="I676" s="335"/>
    </row>
    <row r="677" spans="1:9" s="339" customFormat="1">
      <c r="A677" s="340"/>
      <c r="B677" s="340"/>
      <c r="G677" s="341"/>
      <c r="H677" s="341"/>
      <c r="I677" s="335"/>
    </row>
    <row r="678" spans="1:9" s="339" customFormat="1">
      <c r="A678" s="340"/>
      <c r="B678" s="340"/>
      <c r="G678" s="341"/>
      <c r="H678" s="341"/>
      <c r="I678" s="335"/>
    </row>
    <row r="679" spans="1:9" s="339" customFormat="1">
      <c r="A679" s="340"/>
      <c r="B679" s="340"/>
      <c r="G679" s="341"/>
      <c r="H679" s="341"/>
      <c r="I679" s="335"/>
    </row>
    <row r="680" spans="1:9" s="339" customFormat="1">
      <c r="A680" s="340"/>
      <c r="B680" s="340"/>
      <c r="G680" s="341"/>
      <c r="H680" s="341"/>
      <c r="I680" s="335"/>
    </row>
    <row r="681" spans="1:9" s="339" customFormat="1">
      <c r="A681" s="340"/>
      <c r="B681" s="340"/>
      <c r="G681" s="341"/>
      <c r="H681" s="341"/>
      <c r="I681" s="335"/>
    </row>
    <row r="682" spans="1:9" s="339" customFormat="1">
      <c r="A682" s="340"/>
      <c r="B682" s="340"/>
      <c r="G682" s="341"/>
      <c r="H682" s="341"/>
      <c r="I682" s="335"/>
    </row>
    <row r="683" spans="1:9" s="339" customFormat="1">
      <c r="A683" s="340"/>
      <c r="B683" s="340"/>
      <c r="G683" s="341"/>
      <c r="H683" s="341"/>
      <c r="I683" s="335"/>
    </row>
    <row r="684" spans="1:9" s="339" customFormat="1">
      <c r="A684" s="340"/>
      <c r="B684" s="340"/>
      <c r="G684" s="341"/>
      <c r="H684" s="341"/>
      <c r="I684" s="335"/>
    </row>
    <row r="685" spans="1:9" s="339" customFormat="1">
      <c r="A685" s="340"/>
      <c r="B685" s="340"/>
      <c r="G685" s="341"/>
      <c r="H685" s="341"/>
      <c r="I685" s="335"/>
    </row>
    <row r="686" spans="1:9" s="339" customFormat="1">
      <c r="A686" s="340"/>
      <c r="B686" s="340"/>
      <c r="G686" s="341"/>
      <c r="H686" s="341"/>
      <c r="I686" s="335"/>
    </row>
    <row r="687" spans="1:9" s="339" customFormat="1">
      <c r="A687" s="340"/>
      <c r="B687" s="340"/>
      <c r="G687" s="341"/>
      <c r="H687" s="341"/>
      <c r="I687" s="335"/>
    </row>
    <row r="688" spans="1:9" s="339" customFormat="1">
      <c r="A688" s="340"/>
      <c r="B688" s="340"/>
      <c r="G688" s="341"/>
      <c r="H688" s="341"/>
      <c r="I688" s="335"/>
    </row>
    <row r="689" spans="1:9" s="339" customFormat="1">
      <c r="A689" s="340"/>
      <c r="B689" s="340"/>
      <c r="G689" s="341"/>
      <c r="H689" s="341"/>
      <c r="I689" s="335"/>
    </row>
    <row r="690" spans="1:9" s="339" customFormat="1">
      <c r="A690" s="340"/>
      <c r="B690" s="340"/>
      <c r="G690" s="341"/>
      <c r="H690" s="341"/>
      <c r="I690" s="335"/>
    </row>
    <row r="691" spans="1:9" s="339" customFormat="1">
      <c r="A691" s="340"/>
      <c r="B691" s="340"/>
      <c r="G691" s="341"/>
      <c r="H691" s="341"/>
      <c r="I691" s="335"/>
    </row>
    <row r="692" spans="1:9" s="339" customFormat="1">
      <c r="A692" s="340"/>
      <c r="B692" s="340"/>
      <c r="G692" s="341"/>
      <c r="H692" s="341"/>
      <c r="I692" s="335"/>
    </row>
    <row r="693" spans="1:9" s="339" customFormat="1">
      <c r="A693" s="340"/>
      <c r="B693" s="340"/>
      <c r="G693" s="341"/>
      <c r="H693" s="341"/>
      <c r="I693" s="335"/>
    </row>
    <row r="694" spans="1:9" s="339" customFormat="1">
      <c r="A694" s="340"/>
      <c r="B694" s="340"/>
      <c r="G694" s="341"/>
      <c r="H694" s="341"/>
      <c r="I694" s="335"/>
    </row>
    <row r="695" spans="1:9" s="339" customFormat="1">
      <c r="A695" s="340"/>
      <c r="B695" s="340"/>
      <c r="G695" s="341"/>
      <c r="H695" s="341"/>
      <c r="I695" s="335"/>
    </row>
    <row r="696" spans="1:9" s="339" customFormat="1">
      <c r="A696" s="340"/>
      <c r="B696" s="340"/>
      <c r="G696" s="341"/>
      <c r="H696" s="341"/>
      <c r="I696" s="335"/>
    </row>
    <row r="697" spans="1:9" s="339" customFormat="1">
      <c r="A697" s="340"/>
      <c r="B697" s="340"/>
      <c r="G697" s="341"/>
      <c r="H697" s="341"/>
      <c r="I697" s="335"/>
    </row>
    <row r="698" spans="1:9" s="339" customFormat="1">
      <c r="A698" s="340"/>
      <c r="B698" s="340"/>
      <c r="G698" s="341"/>
      <c r="H698" s="341"/>
      <c r="I698" s="335"/>
    </row>
    <row r="699" spans="1:9" s="339" customFormat="1">
      <c r="A699" s="340"/>
      <c r="B699" s="340"/>
      <c r="G699" s="341"/>
      <c r="H699" s="341"/>
      <c r="I699" s="335"/>
    </row>
    <row r="700" spans="1:9" s="339" customFormat="1">
      <c r="A700" s="340"/>
      <c r="B700" s="340"/>
      <c r="G700" s="341"/>
      <c r="H700" s="341"/>
      <c r="I700" s="335"/>
    </row>
    <row r="701" spans="1:9" s="339" customFormat="1">
      <c r="A701" s="340"/>
      <c r="B701" s="340"/>
      <c r="G701" s="341"/>
      <c r="H701" s="341"/>
      <c r="I701" s="335"/>
    </row>
    <row r="702" spans="1:9" s="339" customFormat="1">
      <c r="A702" s="340"/>
      <c r="B702" s="340"/>
      <c r="G702" s="341"/>
      <c r="H702" s="341"/>
      <c r="I702" s="335"/>
    </row>
    <row r="703" spans="1:9" s="339" customFormat="1">
      <c r="A703" s="340"/>
      <c r="B703" s="340"/>
      <c r="G703" s="341"/>
      <c r="H703" s="341"/>
      <c r="I703" s="335"/>
    </row>
    <row r="704" spans="1:9" s="339" customFormat="1">
      <c r="A704" s="340"/>
      <c r="B704" s="340"/>
      <c r="G704" s="341"/>
      <c r="H704" s="341"/>
      <c r="I704" s="335"/>
    </row>
    <row r="705" spans="1:9" s="339" customFormat="1">
      <c r="A705" s="340"/>
      <c r="B705" s="340"/>
      <c r="G705" s="341"/>
      <c r="H705" s="341"/>
      <c r="I705" s="335"/>
    </row>
    <row r="706" spans="1:9" s="339" customFormat="1">
      <c r="A706" s="340"/>
      <c r="B706" s="340"/>
      <c r="G706" s="341"/>
      <c r="H706" s="341"/>
      <c r="I706" s="335"/>
    </row>
    <row r="707" spans="1:9" s="339" customFormat="1">
      <c r="A707" s="340"/>
      <c r="B707" s="340"/>
      <c r="G707" s="341"/>
      <c r="H707" s="341"/>
      <c r="I707" s="335"/>
    </row>
    <row r="708" spans="1:9" s="339" customFormat="1">
      <c r="A708" s="340"/>
      <c r="B708" s="340"/>
      <c r="G708" s="341"/>
      <c r="H708" s="341"/>
      <c r="I708" s="335"/>
    </row>
    <row r="709" spans="1:9" s="339" customFormat="1">
      <c r="A709" s="340"/>
      <c r="B709" s="340"/>
      <c r="G709" s="341"/>
      <c r="H709" s="341"/>
      <c r="I709" s="335"/>
    </row>
    <row r="710" spans="1:9" s="339" customFormat="1">
      <c r="A710" s="340"/>
      <c r="B710" s="340"/>
      <c r="G710" s="341"/>
      <c r="H710" s="341"/>
      <c r="I710" s="335"/>
    </row>
    <row r="711" spans="1:9" s="339" customFormat="1">
      <c r="A711" s="340"/>
      <c r="B711" s="340"/>
      <c r="G711" s="341"/>
      <c r="H711" s="341"/>
      <c r="I711" s="335"/>
    </row>
    <row r="712" spans="1:9" s="339" customFormat="1">
      <c r="A712" s="340"/>
      <c r="B712" s="340"/>
      <c r="G712" s="341"/>
      <c r="H712" s="341"/>
      <c r="I712" s="335"/>
    </row>
    <row r="713" spans="1:9" s="339" customFormat="1">
      <c r="A713" s="340"/>
      <c r="B713" s="340"/>
      <c r="G713" s="341"/>
      <c r="H713" s="341"/>
      <c r="I713" s="335"/>
    </row>
    <row r="714" spans="1:9" s="339" customFormat="1">
      <c r="A714" s="340"/>
      <c r="B714" s="340"/>
      <c r="G714" s="341"/>
      <c r="H714" s="341"/>
      <c r="I714" s="335"/>
    </row>
    <row r="715" spans="1:9" s="339" customFormat="1">
      <c r="A715" s="340"/>
      <c r="B715" s="340"/>
      <c r="G715" s="341"/>
      <c r="H715" s="341"/>
      <c r="I715" s="335"/>
    </row>
    <row r="716" spans="1:9" s="339" customFormat="1">
      <c r="A716" s="340"/>
      <c r="B716" s="340"/>
      <c r="G716" s="341"/>
      <c r="H716" s="341"/>
      <c r="I716" s="335"/>
    </row>
    <row r="717" spans="1:9" s="339" customFormat="1">
      <c r="A717" s="340"/>
      <c r="B717" s="340"/>
      <c r="G717" s="341"/>
      <c r="H717" s="341"/>
      <c r="I717" s="335"/>
    </row>
    <row r="718" spans="1:9" s="339" customFormat="1">
      <c r="A718" s="340"/>
      <c r="B718" s="340"/>
      <c r="G718" s="341"/>
      <c r="H718" s="341"/>
      <c r="I718" s="335"/>
    </row>
    <row r="719" spans="1:9" s="339" customFormat="1">
      <c r="A719" s="340"/>
      <c r="B719" s="340"/>
      <c r="G719" s="341"/>
      <c r="H719" s="341"/>
      <c r="I719" s="335"/>
    </row>
    <row r="720" spans="1:9" s="339" customFormat="1">
      <c r="A720" s="340"/>
      <c r="B720" s="340"/>
      <c r="G720" s="341"/>
      <c r="H720" s="341"/>
      <c r="I720" s="335"/>
    </row>
    <row r="721" spans="1:9" s="339" customFormat="1">
      <c r="A721" s="340"/>
      <c r="B721" s="340"/>
      <c r="G721" s="341"/>
      <c r="H721" s="341"/>
      <c r="I721" s="335"/>
    </row>
    <row r="722" spans="1:9" s="339" customFormat="1">
      <c r="A722" s="340"/>
      <c r="B722" s="340"/>
      <c r="G722" s="341"/>
      <c r="H722" s="341"/>
      <c r="I722" s="335"/>
    </row>
    <row r="723" spans="1:9" s="339" customFormat="1">
      <c r="A723" s="340"/>
      <c r="B723" s="340"/>
      <c r="G723" s="341"/>
      <c r="H723" s="341"/>
      <c r="I723" s="335"/>
    </row>
    <row r="724" spans="1:9" s="339" customFormat="1">
      <c r="A724" s="340"/>
      <c r="B724" s="340"/>
      <c r="G724" s="341"/>
      <c r="H724" s="341"/>
      <c r="I724" s="335"/>
    </row>
    <row r="725" spans="1:9" s="339" customFormat="1">
      <c r="A725" s="340"/>
      <c r="B725" s="340"/>
      <c r="G725" s="341"/>
      <c r="H725" s="341"/>
      <c r="I725" s="335"/>
    </row>
    <row r="726" spans="1:9" s="339" customFormat="1">
      <c r="A726" s="340"/>
      <c r="B726" s="340"/>
      <c r="G726" s="341"/>
      <c r="H726" s="341"/>
      <c r="I726" s="335"/>
    </row>
    <row r="727" spans="1:9" s="339" customFormat="1">
      <c r="A727" s="340"/>
      <c r="B727" s="340"/>
      <c r="G727" s="341"/>
      <c r="H727" s="341"/>
      <c r="I727" s="335"/>
    </row>
    <row r="728" spans="1:9" s="339" customFormat="1">
      <c r="A728" s="340"/>
      <c r="B728" s="340"/>
      <c r="G728" s="341"/>
      <c r="H728" s="341"/>
      <c r="I728" s="335"/>
    </row>
    <row r="729" spans="1:9" s="339" customFormat="1">
      <c r="A729" s="340"/>
      <c r="B729" s="340"/>
      <c r="G729" s="341"/>
      <c r="H729" s="341"/>
      <c r="I729" s="335"/>
    </row>
    <row r="730" spans="1:9" s="339" customFormat="1">
      <c r="A730" s="340"/>
      <c r="B730" s="340"/>
      <c r="G730" s="341"/>
      <c r="H730" s="341"/>
      <c r="I730" s="335"/>
    </row>
    <row r="731" spans="1:9" s="339" customFormat="1">
      <c r="A731" s="340"/>
      <c r="B731" s="340"/>
      <c r="G731" s="341"/>
      <c r="H731" s="341"/>
      <c r="I731" s="335"/>
    </row>
    <row r="732" spans="1:9" s="339" customFormat="1">
      <c r="A732" s="340"/>
      <c r="B732" s="340"/>
      <c r="G732" s="341"/>
      <c r="H732" s="341"/>
      <c r="I732" s="335"/>
    </row>
    <row r="733" spans="1:9" s="339" customFormat="1">
      <c r="A733" s="340"/>
      <c r="B733" s="340"/>
      <c r="G733" s="341"/>
      <c r="H733" s="341"/>
      <c r="I733" s="335"/>
    </row>
    <row r="734" spans="1:9" s="339" customFormat="1">
      <c r="A734" s="340"/>
      <c r="B734" s="340"/>
      <c r="G734" s="341"/>
      <c r="H734" s="341"/>
      <c r="I734" s="335"/>
    </row>
    <row r="735" spans="1:9" s="339" customFormat="1">
      <c r="A735" s="340"/>
      <c r="B735" s="340"/>
      <c r="G735" s="341"/>
      <c r="H735" s="341"/>
      <c r="I735" s="335"/>
    </row>
    <row r="736" spans="1:9" s="339" customFormat="1">
      <c r="A736" s="340"/>
      <c r="B736" s="340"/>
      <c r="G736" s="341"/>
      <c r="H736" s="341"/>
      <c r="I736" s="335"/>
    </row>
    <row r="737" spans="1:9" s="339" customFormat="1">
      <c r="A737" s="340"/>
      <c r="B737" s="340"/>
      <c r="G737" s="341"/>
      <c r="H737" s="341"/>
      <c r="I737" s="335"/>
    </row>
    <row r="738" spans="1:9" s="339" customFormat="1">
      <c r="A738" s="340"/>
      <c r="B738" s="340"/>
      <c r="G738" s="341"/>
      <c r="H738" s="341"/>
      <c r="I738" s="335"/>
    </row>
    <row r="739" spans="1:9" s="339" customFormat="1">
      <c r="A739" s="340"/>
      <c r="B739" s="340"/>
      <c r="G739" s="341"/>
      <c r="H739" s="341"/>
      <c r="I739" s="335"/>
    </row>
    <row r="740" spans="1:9" s="339" customFormat="1">
      <c r="A740" s="340"/>
      <c r="B740" s="340"/>
      <c r="G740" s="341"/>
      <c r="H740" s="341"/>
      <c r="I740" s="335"/>
    </row>
    <row r="741" spans="1:9" s="339" customFormat="1">
      <c r="A741" s="340"/>
      <c r="B741" s="340"/>
      <c r="G741" s="341"/>
      <c r="H741" s="341"/>
      <c r="I741" s="335"/>
    </row>
    <row r="742" spans="1:9" s="339" customFormat="1">
      <c r="A742" s="340"/>
      <c r="B742" s="340"/>
      <c r="G742" s="341"/>
      <c r="H742" s="341"/>
      <c r="I742" s="335"/>
    </row>
    <row r="743" spans="1:9" s="339" customFormat="1">
      <c r="A743" s="340"/>
      <c r="B743" s="340"/>
      <c r="G743" s="341"/>
      <c r="H743" s="341"/>
      <c r="I743" s="335"/>
    </row>
    <row r="744" spans="1:9" s="339" customFormat="1">
      <c r="A744" s="340"/>
      <c r="B744" s="340"/>
      <c r="G744" s="341"/>
      <c r="H744" s="341"/>
      <c r="I744" s="335"/>
    </row>
    <row r="745" spans="1:9" s="339" customFormat="1">
      <c r="A745" s="340"/>
      <c r="B745" s="340"/>
      <c r="G745" s="341"/>
      <c r="H745" s="341"/>
      <c r="I745" s="335"/>
    </row>
    <row r="746" spans="1:9" s="339" customFormat="1">
      <c r="A746" s="340"/>
      <c r="B746" s="340"/>
      <c r="G746" s="341"/>
      <c r="H746" s="341"/>
      <c r="I746" s="335"/>
    </row>
    <row r="747" spans="1:9" s="339" customFormat="1">
      <c r="A747" s="340"/>
      <c r="B747" s="340"/>
      <c r="G747" s="341"/>
      <c r="H747" s="341"/>
      <c r="I747" s="335"/>
    </row>
    <row r="748" spans="1:9" s="339" customFormat="1">
      <c r="A748" s="340"/>
      <c r="B748" s="340"/>
      <c r="G748" s="341"/>
      <c r="H748" s="341"/>
      <c r="I748" s="335"/>
    </row>
    <row r="749" spans="1:9" s="339" customFormat="1">
      <c r="A749" s="340"/>
      <c r="B749" s="340"/>
      <c r="G749" s="341"/>
      <c r="H749" s="341"/>
      <c r="I749" s="335"/>
    </row>
    <row r="750" spans="1:9" s="339" customFormat="1">
      <c r="A750" s="340"/>
      <c r="B750" s="340"/>
      <c r="G750" s="341"/>
      <c r="H750" s="341"/>
      <c r="I750" s="335"/>
    </row>
    <row r="751" spans="1:9" s="339" customFormat="1">
      <c r="A751" s="340"/>
      <c r="B751" s="340"/>
      <c r="G751" s="341"/>
      <c r="H751" s="341"/>
      <c r="I751" s="335"/>
    </row>
    <row r="752" spans="1:9" s="339" customFormat="1">
      <c r="A752" s="340"/>
      <c r="B752" s="340"/>
      <c r="G752" s="341"/>
      <c r="H752" s="341"/>
      <c r="I752" s="335"/>
    </row>
    <row r="753" spans="1:9" s="339" customFormat="1">
      <c r="A753" s="340"/>
      <c r="B753" s="340"/>
      <c r="G753" s="341"/>
      <c r="H753" s="341"/>
      <c r="I753" s="335"/>
    </row>
    <row r="754" spans="1:9" s="339" customFormat="1">
      <c r="A754" s="340"/>
      <c r="B754" s="340"/>
      <c r="G754" s="341"/>
      <c r="H754" s="341"/>
      <c r="I754" s="335"/>
    </row>
    <row r="755" spans="1:9" s="339" customFormat="1">
      <c r="A755" s="340"/>
      <c r="B755" s="340"/>
      <c r="G755" s="341"/>
      <c r="H755" s="341"/>
      <c r="I755" s="335"/>
    </row>
    <row r="756" spans="1:9" s="339" customFormat="1">
      <c r="A756" s="340"/>
      <c r="B756" s="340"/>
      <c r="G756" s="341"/>
      <c r="H756" s="341"/>
      <c r="I756" s="335"/>
    </row>
    <row r="757" spans="1:9" s="339" customFormat="1">
      <c r="A757" s="340"/>
      <c r="B757" s="340"/>
      <c r="G757" s="341"/>
      <c r="H757" s="341"/>
      <c r="I757" s="335"/>
    </row>
    <row r="758" spans="1:9" s="339" customFormat="1">
      <c r="A758" s="340"/>
      <c r="B758" s="340"/>
      <c r="G758" s="341"/>
      <c r="H758" s="341"/>
      <c r="I758" s="335"/>
    </row>
    <row r="759" spans="1:9" s="339" customFormat="1">
      <c r="A759" s="340"/>
      <c r="B759" s="340"/>
      <c r="G759" s="341"/>
      <c r="H759" s="341"/>
      <c r="I759" s="335"/>
    </row>
    <row r="760" spans="1:9" s="339" customFormat="1">
      <c r="A760" s="340"/>
      <c r="B760" s="340"/>
      <c r="G760" s="341"/>
      <c r="H760" s="341"/>
      <c r="I760" s="335"/>
    </row>
    <row r="761" spans="1:9" s="339" customFormat="1">
      <c r="A761" s="340"/>
      <c r="B761" s="340"/>
      <c r="G761" s="341"/>
      <c r="H761" s="341"/>
      <c r="I761" s="335"/>
    </row>
    <row r="762" spans="1:9" s="339" customFormat="1">
      <c r="A762" s="340"/>
      <c r="B762" s="340"/>
      <c r="G762" s="341"/>
      <c r="H762" s="341"/>
      <c r="I762" s="335"/>
    </row>
    <row r="763" spans="1:9" s="339" customFormat="1">
      <c r="A763" s="340"/>
      <c r="B763" s="340"/>
      <c r="G763" s="341"/>
      <c r="H763" s="341"/>
      <c r="I763" s="335"/>
    </row>
    <row r="764" spans="1:9" s="339" customFormat="1">
      <c r="A764" s="340"/>
      <c r="B764" s="340"/>
      <c r="G764" s="341"/>
      <c r="H764" s="341"/>
      <c r="I764" s="335"/>
    </row>
    <row r="765" spans="1:9" s="339" customFormat="1">
      <c r="A765" s="340"/>
      <c r="B765" s="340"/>
      <c r="G765" s="341"/>
      <c r="H765" s="341"/>
      <c r="I765" s="335"/>
    </row>
    <row r="766" spans="1:9" s="339" customFormat="1">
      <c r="A766" s="340"/>
      <c r="B766" s="340"/>
      <c r="G766" s="341"/>
      <c r="H766" s="341"/>
      <c r="I766" s="335"/>
    </row>
    <row r="767" spans="1:9" s="339" customFormat="1">
      <c r="A767" s="340"/>
      <c r="B767" s="340"/>
      <c r="G767" s="341"/>
      <c r="H767" s="341"/>
      <c r="I767" s="335"/>
    </row>
    <row r="768" spans="1:9" s="339" customFormat="1">
      <c r="A768" s="340"/>
      <c r="B768" s="340"/>
      <c r="G768" s="341"/>
      <c r="H768" s="341"/>
      <c r="I768" s="335"/>
    </row>
    <row r="769" spans="1:9" s="339" customFormat="1">
      <c r="A769" s="340"/>
      <c r="B769" s="340"/>
      <c r="G769" s="341"/>
      <c r="H769" s="341"/>
      <c r="I769" s="335"/>
    </row>
    <row r="770" spans="1:9" s="339" customFormat="1">
      <c r="A770" s="340"/>
      <c r="B770" s="340"/>
      <c r="G770" s="341"/>
      <c r="H770" s="341"/>
      <c r="I770" s="335"/>
    </row>
    <row r="771" spans="1:9" s="339" customFormat="1">
      <c r="A771" s="340"/>
      <c r="B771" s="340"/>
      <c r="G771" s="341"/>
      <c r="H771" s="341"/>
      <c r="I771" s="335"/>
    </row>
    <row r="772" spans="1:9" s="339" customFormat="1">
      <c r="A772" s="340"/>
      <c r="B772" s="340"/>
      <c r="G772" s="341"/>
      <c r="H772" s="341"/>
      <c r="I772" s="335"/>
    </row>
    <row r="773" spans="1:9" s="339" customFormat="1">
      <c r="A773" s="340"/>
      <c r="B773" s="340"/>
      <c r="G773" s="341"/>
      <c r="H773" s="341"/>
      <c r="I773" s="335"/>
    </row>
    <row r="774" spans="1:9" s="339" customFormat="1">
      <c r="A774" s="340"/>
      <c r="B774" s="340"/>
      <c r="G774" s="341"/>
      <c r="H774" s="341"/>
      <c r="I774" s="335"/>
    </row>
    <row r="775" spans="1:9" s="339" customFormat="1">
      <c r="A775" s="340"/>
      <c r="B775" s="340"/>
      <c r="G775" s="341"/>
      <c r="H775" s="341"/>
      <c r="I775" s="335"/>
    </row>
    <row r="776" spans="1:9" s="339" customFormat="1">
      <c r="A776" s="340"/>
      <c r="B776" s="340"/>
      <c r="G776" s="341"/>
      <c r="H776" s="341"/>
      <c r="I776" s="335"/>
    </row>
    <row r="777" spans="1:9" s="339" customFormat="1">
      <c r="A777" s="340"/>
      <c r="B777" s="340"/>
      <c r="G777" s="341"/>
      <c r="H777" s="341"/>
      <c r="I777" s="335"/>
    </row>
    <row r="778" spans="1:9" s="339" customFormat="1">
      <c r="A778" s="340"/>
      <c r="B778" s="340"/>
      <c r="G778" s="341"/>
      <c r="H778" s="341"/>
      <c r="I778" s="335"/>
    </row>
    <row r="779" spans="1:9" s="339" customFormat="1">
      <c r="A779" s="340"/>
      <c r="B779" s="340"/>
      <c r="G779" s="341"/>
      <c r="H779" s="341"/>
      <c r="I779" s="335"/>
    </row>
    <row r="780" spans="1:9" s="339" customFormat="1">
      <c r="A780" s="340"/>
      <c r="B780" s="340"/>
      <c r="G780" s="341"/>
      <c r="H780" s="341"/>
      <c r="I780" s="335"/>
    </row>
    <row r="781" spans="1:9" s="339" customFormat="1">
      <c r="A781" s="340"/>
      <c r="B781" s="340"/>
      <c r="G781" s="341"/>
      <c r="H781" s="341"/>
      <c r="I781" s="335"/>
    </row>
    <row r="782" spans="1:9" s="339" customFormat="1">
      <c r="A782" s="340"/>
      <c r="B782" s="340"/>
      <c r="G782" s="341"/>
      <c r="H782" s="341"/>
      <c r="I782" s="335"/>
    </row>
    <row r="783" spans="1:9" s="339" customFormat="1">
      <c r="A783" s="340"/>
      <c r="B783" s="340"/>
      <c r="G783" s="341"/>
      <c r="H783" s="341"/>
      <c r="I783" s="335"/>
    </row>
    <row r="784" spans="1:9" s="339" customFormat="1">
      <c r="A784" s="340"/>
      <c r="B784" s="340"/>
      <c r="G784" s="341"/>
      <c r="H784" s="341"/>
      <c r="I784" s="335"/>
    </row>
    <row r="785" spans="1:9" s="339" customFormat="1">
      <c r="A785" s="340"/>
      <c r="B785" s="340"/>
      <c r="G785" s="341"/>
      <c r="H785" s="341"/>
      <c r="I785" s="335"/>
    </row>
    <row r="786" spans="1:9" s="339" customFormat="1">
      <c r="A786" s="340"/>
      <c r="B786" s="340"/>
      <c r="G786" s="341"/>
      <c r="H786" s="341"/>
      <c r="I786" s="335"/>
    </row>
    <row r="787" spans="1:9" s="339" customFormat="1">
      <c r="A787" s="340"/>
      <c r="B787" s="340"/>
      <c r="G787" s="341"/>
      <c r="H787" s="341"/>
      <c r="I787" s="335"/>
    </row>
    <row r="788" spans="1:9" s="339" customFormat="1">
      <c r="A788" s="340"/>
      <c r="B788" s="340"/>
      <c r="G788" s="341"/>
      <c r="H788" s="341"/>
      <c r="I788" s="335"/>
    </row>
    <row r="789" spans="1:9" s="339" customFormat="1">
      <c r="A789" s="340"/>
      <c r="B789" s="340"/>
      <c r="G789" s="341"/>
      <c r="H789" s="341"/>
      <c r="I789" s="335"/>
    </row>
    <row r="790" spans="1:9" s="339" customFormat="1">
      <c r="A790" s="340"/>
      <c r="B790" s="340"/>
      <c r="G790" s="341"/>
      <c r="H790" s="341"/>
      <c r="I790" s="335"/>
    </row>
    <row r="791" spans="1:9" s="339" customFormat="1">
      <c r="A791" s="340"/>
      <c r="B791" s="340"/>
      <c r="G791" s="341"/>
      <c r="H791" s="341"/>
      <c r="I791" s="335"/>
    </row>
    <row r="792" spans="1:9" s="339" customFormat="1">
      <c r="A792" s="340"/>
      <c r="B792" s="340"/>
      <c r="G792" s="341"/>
      <c r="H792" s="341"/>
      <c r="I792" s="335"/>
    </row>
    <row r="793" spans="1:9" s="339" customFormat="1">
      <c r="A793" s="340"/>
      <c r="B793" s="340"/>
      <c r="G793" s="341"/>
      <c r="H793" s="341"/>
      <c r="I793" s="335"/>
    </row>
    <row r="794" spans="1:9" s="339" customFormat="1">
      <c r="A794" s="340"/>
      <c r="B794" s="340"/>
      <c r="G794" s="341"/>
      <c r="H794" s="341"/>
      <c r="I794" s="335"/>
    </row>
    <row r="795" spans="1:9" s="339" customFormat="1">
      <c r="A795" s="340"/>
      <c r="B795" s="340"/>
      <c r="G795" s="341"/>
      <c r="H795" s="341"/>
      <c r="I795" s="335"/>
    </row>
    <row r="796" spans="1:9" s="339" customFormat="1">
      <c r="A796" s="340"/>
      <c r="B796" s="340"/>
      <c r="G796" s="341"/>
      <c r="H796" s="341"/>
      <c r="I796" s="335"/>
    </row>
    <row r="797" spans="1:9" s="339" customFormat="1">
      <c r="A797" s="340"/>
      <c r="B797" s="340"/>
      <c r="G797" s="341"/>
      <c r="H797" s="341"/>
      <c r="I797" s="335"/>
    </row>
    <row r="798" spans="1:9" s="339" customFormat="1">
      <c r="A798" s="340"/>
      <c r="B798" s="340"/>
      <c r="G798" s="341"/>
      <c r="H798" s="341"/>
      <c r="I798" s="335"/>
    </row>
    <row r="799" spans="1:9" s="339" customFormat="1">
      <c r="A799" s="340"/>
      <c r="B799" s="340"/>
      <c r="G799" s="341"/>
      <c r="H799" s="341"/>
      <c r="I799" s="335"/>
    </row>
    <row r="800" spans="1:9" s="339" customFormat="1">
      <c r="A800" s="340"/>
      <c r="B800" s="340"/>
      <c r="G800" s="341"/>
      <c r="H800" s="341"/>
      <c r="I800" s="335"/>
    </row>
    <row r="801" spans="1:9" s="339" customFormat="1">
      <c r="A801" s="340"/>
      <c r="B801" s="340"/>
      <c r="G801" s="341"/>
      <c r="H801" s="341"/>
      <c r="I801" s="335"/>
    </row>
    <row r="802" spans="1:9" s="339" customFormat="1">
      <c r="A802" s="340"/>
      <c r="B802" s="340"/>
      <c r="G802" s="341"/>
      <c r="H802" s="341"/>
      <c r="I802" s="335"/>
    </row>
    <row r="803" spans="1:9" s="339" customFormat="1">
      <c r="A803" s="340"/>
      <c r="B803" s="340"/>
      <c r="G803" s="341"/>
      <c r="H803" s="341"/>
      <c r="I803" s="335"/>
    </row>
    <row r="804" spans="1:9" s="339" customFormat="1">
      <c r="A804" s="340"/>
      <c r="B804" s="340"/>
      <c r="G804" s="341"/>
      <c r="H804" s="341"/>
      <c r="I804" s="335"/>
    </row>
    <row r="805" spans="1:9" s="339" customFormat="1">
      <c r="A805" s="340"/>
      <c r="B805" s="340"/>
      <c r="G805" s="341"/>
      <c r="H805" s="341"/>
      <c r="I805" s="335"/>
    </row>
    <row r="806" spans="1:9" s="339" customFormat="1">
      <c r="A806" s="340"/>
      <c r="B806" s="340"/>
      <c r="G806" s="341"/>
      <c r="H806" s="341"/>
      <c r="I806" s="335"/>
    </row>
    <row r="807" spans="1:9" s="339" customFormat="1">
      <c r="A807" s="340"/>
      <c r="B807" s="340"/>
      <c r="G807" s="341"/>
      <c r="H807" s="341"/>
      <c r="I807" s="335"/>
    </row>
    <row r="808" spans="1:9" s="339" customFormat="1">
      <c r="A808" s="340"/>
      <c r="B808" s="340"/>
      <c r="G808" s="341"/>
      <c r="H808" s="341"/>
      <c r="I808" s="335"/>
    </row>
    <row r="809" spans="1:9" s="339" customFormat="1">
      <c r="A809" s="340"/>
      <c r="B809" s="340"/>
      <c r="G809" s="341"/>
      <c r="H809" s="341"/>
      <c r="I809" s="335"/>
    </row>
    <row r="810" spans="1:9" s="339" customFormat="1">
      <c r="A810" s="340"/>
      <c r="B810" s="340"/>
      <c r="G810" s="341"/>
      <c r="H810" s="341"/>
      <c r="I810" s="335"/>
    </row>
    <row r="811" spans="1:9" s="339" customFormat="1">
      <c r="A811" s="340"/>
      <c r="B811" s="340"/>
      <c r="G811" s="341"/>
      <c r="H811" s="341"/>
      <c r="I811" s="335"/>
    </row>
    <row r="812" spans="1:9" s="339" customFormat="1">
      <c r="A812" s="340"/>
      <c r="B812" s="340"/>
      <c r="G812" s="341"/>
      <c r="H812" s="341"/>
      <c r="I812" s="335"/>
    </row>
    <row r="813" spans="1:9" s="339" customFormat="1">
      <c r="A813" s="340"/>
      <c r="B813" s="340"/>
      <c r="G813" s="341"/>
      <c r="H813" s="341"/>
      <c r="I813" s="335"/>
    </row>
    <row r="814" spans="1:9" s="339" customFormat="1">
      <c r="A814" s="340"/>
      <c r="B814" s="340"/>
      <c r="G814" s="341"/>
      <c r="H814" s="341"/>
      <c r="I814" s="335"/>
    </row>
    <row r="815" spans="1:9" s="339" customFormat="1">
      <c r="A815" s="340"/>
      <c r="B815" s="340"/>
      <c r="G815" s="341"/>
      <c r="H815" s="341"/>
      <c r="I815" s="335"/>
    </row>
    <row r="816" spans="1:9" s="339" customFormat="1">
      <c r="A816" s="340"/>
      <c r="B816" s="340"/>
      <c r="G816" s="341"/>
      <c r="H816" s="341"/>
      <c r="I816" s="335"/>
    </row>
    <row r="817" spans="1:9" s="339" customFormat="1">
      <c r="A817" s="340"/>
      <c r="B817" s="340"/>
      <c r="G817" s="341"/>
      <c r="H817" s="341"/>
      <c r="I817" s="335"/>
    </row>
    <row r="818" spans="1:9" s="339" customFormat="1">
      <c r="A818" s="340"/>
      <c r="B818" s="340"/>
      <c r="G818" s="341"/>
      <c r="H818" s="341"/>
      <c r="I818" s="335"/>
    </row>
    <row r="819" spans="1:9" s="339" customFormat="1">
      <c r="A819" s="340"/>
      <c r="B819" s="340"/>
      <c r="G819" s="341"/>
      <c r="H819" s="341"/>
      <c r="I819" s="335"/>
    </row>
    <row r="820" spans="1:9" s="339" customFormat="1">
      <c r="A820" s="340"/>
      <c r="B820" s="340"/>
      <c r="G820" s="341"/>
      <c r="H820" s="341"/>
      <c r="I820" s="335"/>
    </row>
    <row r="821" spans="1:9" s="339" customFormat="1">
      <c r="A821" s="340"/>
      <c r="B821" s="340"/>
      <c r="G821" s="341"/>
      <c r="H821" s="341"/>
      <c r="I821" s="335"/>
    </row>
    <row r="822" spans="1:9" s="339" customFormat="1">
      <c r="A822" s="340"/>
      <c r="B822" s="340"/>
      <c r="G822" s="341"/>
      <c r="H822" s="341"/>
      <c r="I822" s="335"/>
    </row>
    <row r="823" spans="1:9" s="339" customFormat="1">
      <c r="A823" s="340"/>
      <c r="B823" s="340"/>
      <c r="G823" s="341"/>
      <c r="H823" s="341"/>
      <c r="I823" s="335"/>
    </row>
    <row r="824" spans="1:9" s="339" customFormat="1">
      <c r="A824" s="340"/>
      <c r="B824" s="340"/>
      <c r="G824" s="341"/>
      <c r="H824" s="341"/>
      <c r="I824" s="335"/>
    </row>
    <row r="825" spans="1:9" s="339" customFormat="1">
      <c r="A825" s="340"/>
      <c r="B825" s="340"/>
      <c r="G825" s="341"/>
      <c r="H825" s="341"/>
      <c r="I825" s="335"/>
    </row>
    <row r="826" spans="1:9" s="339" customFormat="1">
      <c r="A826" s="340"/>
      <c r="B826" s="340"/>
      <c r="G826" s="341"/>
      <c r="H826" s="341"/>
      <c r="I826" s="335"/>
    </row>
    <row r="827" spans="1:9" s="339" customFormat="1">
      <c r="A827" s="340"/>
      <c r="B827" s="340"/>
      <c r="G827" s="341"/>
      <c r="H827" s="341"/>
      <c r="I827" s="335"/>
    </row>
    <row r="828" spans="1:9" s="339" customFormat="1">
      <c r="A828" s="340"/>
      <c r="B828" s="340"/>
      <c r="G828" s="341"/>
      <c r="H828" s="341"/>
      <c r="I828" s="335"/>
    </row>
    <row r="829" spans="1:9" s="339" customFormat="1">
      <c r="A829" s="340"/>
      <c r="B829" s="340"/>
      <c r="G829" s="341"/>
      <c r="H829" s="341"/>
      <c r="I829" s="335"/>
    </row>
    <row r="830" spans="1:9" s="339" customFormat="1">
      <c r="A830" s="340"/>
      <c r="B830" s="340"/>
      <c r="G830" s="341"/>
      <c r="H830" s="341"/>
      <c r="I830" s="335"/>
    </row>
    <row r="831" spans="1:9" s="339" customFormat="1">
      <c r="A831" s="340"/>
      <c r="B831" s="340"/>
      <c r="G831" s="341"/>
      <c r="H831" s="341"/>
      <c r="I831" s="335"/>
    </row>
    <row r="832" spans="1:9" s="339" customFormat="1">
      <c r="A832" s="340"/>
      <c r="B832" s="340"/>
      <c r="G832" s="341"/>
      <c r="H832" s="341"/>
      <c r="I832" s="335"/>
    </row>
    <row r="833" spans="1:9" s="339" customFormat="1">
      <c r="A833" s="340"/>
      <c r="B833" s="340"/>
      <c r="G833" s="341"/>
      <c r="H833" s="341"/>
      <c r="I833" s="335"/>
    </row>
    <row r="834" spans="1:9" s="339" customFormat="1">
      <c r="A834" s="340"/>
      <c r="B834" s="340"/>
      <c r="G834" s="341"/>
      <c r="H834" s="341"/>
      <c r="I834" s="335"/>
    </row>
    <row r="835" spans="1:9" s="339" customFormat="1">
      <c r="A835" s="340"/>
      <c r="B835" s="340"/>
      <c r="G835" s="341"/>
      <c r="H835" s="341"/>
      <c r="I835" s="335"/>
    </row>
    <row r="836" spans="1:9" s="339" customFormat="1">
      <c r="A836" s="340"/>
      <c r="B836" s="340"/>
      <c r="G836" s="341"/>
      <c r="H836" s="341"/>
      <c r="I836" s="335"/>
    </row>
    <row r="837" spans="1:9" s="339" customFormat="1">
      <c r="A837" s="340"/>
      <c r="B837" s="340"/>
      <c r="G837" s="341"/>
      <c r="H837" s="341"/>
      <c r="I837" s="335"/>
    </row>
    <row r="838" spans="1:9" s="339" customFormat="1">
      <c r="A838" s="340"/>
      <c r="B838" s="340"/>
      <c r="G838" s="341"/>
      <c r="H838" s="341"/>
      <c r="I838" s="335"/>
    </row>
    <row r="839" spans="1:9" s="339" customFormat="1">
      <c r="A839" s="340"/>
      <c r="B839" s="340"/>
      <c r="G839" s="341"/>
      <c r="H839" s="341"/>
      <c r="I839" s="335"/>
    </row>
    <row r="840" spans="1:9" s="339" customFormat="1">
      <c r="A840" s="340"/>
      <c r="B840" s="340"/>
      <c r="G840" s="341"/>
      <c r="H840" s="341"/>
      <c r="I840" s="335"/>
    </row>
    <row r="841" spans="1:9" s="339" customFormat="1">
      <c r="A841" s="340"/>
      <c r="B841" s="340"/>
      <c r="G841" s="341"/>
      <c r="H841" s="341"/>
      <c r="I841" s="335"/>
    </row>
    <row r="842" spans="1:9" s="339" customFormat="1">
      <c r="A842" s="340"/>
      <c r="B842" s="340"/>
      <c r="G842" s="341"/>
      <c r="H842" s="341"/>
      <c r="I842" s="335"/>
    </row>
    <row r="843" spans="1:9" s="339" customFormat="1">
      <c r="A843" s="340"/>
      <c r="B843" s="340"/>
      <c r="G843" s="341"/>
      <c r="H843" s="341"/>
      <c r="I843" s="335"/>
    </row>
    <row r="844" spans="1:9" s="339" customFormat="1">
      <c r="A844" s="340"/>
      <c r="B844" s="340"/>
      <c r="G844" s="341"/>
      <c r="H844" s="341"/>
      <c r="I844" s="335"/>
    </row>
    <row r="845" spans="1:9" s="339" customFormat="1">
      <c r="A845" s="340"/>
      <c r="B845" s="340"/>
      <c r="G845" s="341"/>
      <c r="H845" s="341"/>
      <c r="I845" s="335"/>
    </row>
    <row r="846" spans="1:9" s="339" customFormat="1">
      <c r="A846" s="340"/>
      <c r="B846" s="340"/>
      <c r="G846" s="341"/>
      <c r="H846" s="341"/>
      <c r="I846" s="335"/>
    </row>
    <row r="847" spans="1:9" s="339" customFormat="1">
      <c r="A847" s="340"/>
      <c r="B847" s="340"/>
      <c r="G847" s="341"/>
      <c r="H847" s="341"/>
      <c r="I847" s="335"/>
    </row>
    <row r="848" spans="1:9" s="339" customFormat="1">
      <c r="A848" s="340"/>
      <c r="B848" s="340"/>
      <c r="G848" s="341"/>
      <c r="H848" s="341"/>
      <c r="I848" s="335"/>
    </row>
    <row r="849" spans="1:9" s="339" customFormat="1">
      <c r="A849" s="340"/>
      <c r="B849" s="340"/>
      <c r="G849" s="341"/>
      <c r="H849" s="341"/>
      <c r="I849" s="335"/>
    </row>
    <row r="850" spans="1:9" s="339" customFormat="1">
      <c r="A850" s="340"/>
      <c r="B850" s="340"/>
      <c r="G850" s="341"/>
      <c r="H850" s="341"/>
      <c r="I850" s="335"/>
    </row>
    <row r="851" spans="1:9" s="339" customFormat="1">
      <c r="A851" s="340"/>
      <c r="B851" s="340"/>
      <c r="G851" s="341"/>
      <c r="H851" s="341"/>
      <c r="I851" s="335"/>
    </row>
    <row r="852" spans="1:9" s="339" customFormat="1">
      <c r="A852" s="340"/>
      <c r="B852" s="340"/>
      <c r="G852" s="341"/>
      <c r="H852" s="341"/>
      <c r="I852" s="335"/>
    </row>
    <row r="853" spans="1:9" s="339" customFormat="1">
      <c r="A853" s="340"/>
      <c r="B853" s="340"/>
      <c r="G853" s="341"/>
      <c r="H853" s="341"/>
      <c r="I853" s="335"/>
    </row>
    <row r="854" spans="1:9" s="339" customFormat="1">
      <c r="A854" s="340"/>
      <c r="B854" s="340"/>
      <c r="G854" s="341"/>
      <c r="H854" s="341"/>
      <c r="I854" s="335"/>
    </row>
    <row r="855" spans="1:9" s="339" customFormat="1">
      <c r="A855" s="340"/>
      <c r="B855" s="340"/>
      <c r="G855" s="341"/>
      <c r="H855" s="341"/>
      <c r="I855" s="335"/>
    </row>
    <row r="856" spans="1:9" s="339" customFormat="1">
      <c r="A856" s="340"/>
      <c r="B856" s="340"/>
      <c r="G856" s="341"/>
      <c r="H856" s="341"/>
      <c r="I856" s="335"/>
    </row>
    <row r="857" spans="1:9" s="339" customFormat="1">
      <c r="A857" s="340"/>
      <c r="B857" s="340"/>
      <c r="G857" s="341"/>
      <c r="H857" s="341"/>
      <c r="I857" s="335"/>
    </row>
    <row r="858" spans="1:9" s="339" customFormat="1">
      <c r="A858" s="340"/>
      <c r="B858" s="340"/>
      <c r="G858" s="341"/>
      <c r="H858" s="341"/>
      <c r="I858" s="335"/>
    </row>
    <row r="859" spans="1:9" s="339" customFormat="1">
      <c r="A859" s="340"/>
      <c r="B859" s="340"/>
      <c r="G859" s="341"/>
      <c r="H859" s="341"/>
      <c r="I859" s="335"/>
    </row>
    <row r="860" spans="1:9" s="339" customFormat="1">
      <c r="A860" s="340"/>
      <c r="B860" s="340"/>
      <c r="G860" s="341"/>
      <c r="H860" s="341"/>
      <c r="I860" s="335"/>
    </row>
    <row r="861" spans="1:9" s="339" customFormat="1">
      <c r="A861" s="340"/>
      <c r="B861" s="340"/>
      <c r="G861" s="341"/>
      <c r="H861" s="341"/>
      <c r="I861" s="335"/>
    </row>
    <row r="862" spans="1:9" s="339" customFormat="1">
      <c r="A862" s="340"/>
      <c r="B862" s="340"/>
      <c r="G862" s="341"/>
      <c r="H862" s="341"/>
      <c r="I862" s="335"/>
    </row>
    <row r="863" spans="1:9" s="339" customFormat="1">
      <c r="A863" s="340"/>
      <c r="B863" s="340"/>
      <c r="G863" s="341"/>
      <c r="H863" s="341"/>
      <c r="I863" s="335"/>
    </row>
    <row r="864" spans="1:9" s="339" customFormat="1">
      <c r="A864" s="340"/>
      <c r="B864" s="340"/>
      <c r="G864" s="341"/>
      <c r="H864" s="341"/>
      <c r="I864" s="335"/>
    </row>
    <row r="865" spans="1:9" s="339" customFormat="1">
      <c r="A865" s="340"/>
      <c r="B865" s="340"/>
      <c r="G865" s="341"/>
      <c r="H865" s="341"/>
      <c r="I865" s="335"/>
    </row>
    <row r="866" spans="1:9" s="339" customFormat="1">
      <c r="A866" s="340"/>
      <c r="B866" s="340"/>
      <c r="G866" s="341"/>
      <c r="H866" s="341"/>
      <c r="I866" s="335"/>
    </row>
    <row r="867" spans="1:9" s="339" customFormat="1">
      <c r="A867" s="340"/>
      <c r="B867" s="340"/>
      <c r="G867" s="341"/>
      <c r="H867" s="341"/>
      <c r="I867" s="335"/>
    </row>
    <row r="868" spans="1:9" s="339" customFormat="1">
      <c r="A868" s="340"/>
      <c r="B868" s="340"/>
      <c r="G868" s="341"/>
      <c r="H868" s="341"/>
      <c r="I868" s="335"/>
    </row>
    <row r="869" spans="1:9" s="339" customFormat="1">
      <c r="A869" s="340"/>
      <c r="B869" s="340"/>
      <c r="G869" s="341"/>
      <c r="H869" s="341"/>
      <c r="I869" s="335"/>
    </row>
    <row r="870" spans="1:9" s="339" customFormat="1">
      <c r="A870" s="340"/>
      <c r="B870" s="340"/>
      <c r="G870" s="341"/>
      <c r="H870" s="341"/>
      <c r="I870" s="335"/>
    </row>
    <row r="871" spans="1:9" s="339" customFormat="1">
      <c r="A871" s="340"/>
      <c r="B871" s="340"/>
      <c r="G871" s="341"/>
      <c r="H871" s="341"/>
      <c r="I871" s="335"/>
    </row>
    <row r="872" spans="1:9" s="339" customFormat="1">
      <c r="A872" s="340"/>
      <c r="B872" s="340"/>
      <c r="G872" s="341"/>
      <c r="H872" s="341"/>
      <c r="I872" s="335"/>
    </row>
    <row r="873" spans="1:9" s="339" customFormat="1">
      <c r="A873" s="340"/>
      <c r="B873" s="340"/>
      <c r="G873" s="341"/>
      <c r="H873" s="341"/>
      <c r="I873" s="335"/>
    </row>
    <row r="874" spans="1:9" s="339" customFormat="1">
      <c r="A874" s="340"/>
      <c r="B874" s="340"/>
      <c r="G874" s="341"/>
      <c r="H874" s="341"/>
      <c r="I874" s="335"/>
    </row>
    <row r="875" spans="1:9" s="339" customFormat="1">
      <c r="A875" s="340"/>
      <c r="B875" s="340"/>
      <c r="G875" s="341"/>
      <c r="H875" s="341"/>
      <c r="I875" s="335"/>
    </row>
    <row r="876" spans="1:9" s="339" customFormat="1">
      <c r="A876" s="340"/>
      <c r="B876" s="340"/>
      <c r="G876" s="341"/>
      <c r="H876" s="341"/>
      <c r="I876" s="335"/>
    </row>
    <row r="877" spans="1:9" s="339" customFormat="1">
      <c r="A877" s="340"/>
      <c r="B877" s="340"/>
      <c r="G877" s="341"/>
      <c r="H877" s="341"/>
      <c r="I877" s="335"/>
    </row>
    <row r="878" spans="1:9" s="339" customFormat="1">
      <c r="A878" s="340"/>
      <c r="B878" s="340"/>
      <c r="G878" s="341"/>
      <c r="H878" s="341"/>
      <c r="I878" s="335"/>
    </row>
    <row r="879" spans="1:9" s="339" customFormat="1">
      <c r="A879" s="340"/>
      <c r="B879" s="340"/>
      <c r="G879" s="341"/>
      <c r="H879" s="341"/>
      <c r="I879" s="335"/>
    </row>
    <row r="880" spans="1:9" s="339" customFormat="1">
      <c r="A880" s="340"/>
      <c r="B880" s="340"/>
      <c r="G880" s="341"/>
      <c r="H880" s="341"/>
      <c r="I880" s="335"/>
    </row>
    <row r="881" spans="1:9" s="339" customFormat="1">
      <c r="A881" s="340"/>
      <c r="B881" s="340"/>
      <c r="G881" s="341"/>
      <c r="H881" s="341"/>
      <c r="I881" s="335"/>
    </row>
    <row r="882" spans="1:9" s="339" customFormat="1">
      <c r="A882" s="340"/>
      <c r="B882" s="340"/>
      <c r="G882" s="341"/>
      <c r="H882" s="341"/>
      <c r="I882" s="335"/>
    </row>
    <row r="883" spans="1:9" s="339" customFormat="1">
      <c r="A883" s="340"/>
      <c r="B883" s="340"/>
      <c r="G883" s="341"/>
      <c r="H883" s="341"/>
      <c r="I883" s="335"/>
    </row>
    <row r="884" spans="1:9" s="339" customFormat="1">
      <c r="A884" s="340"/>
      <c r="B884" s="340"/>
      <c r="G884" s="341"/>
      <c r="H884" s="341"/>
      <c r="I884" s="335"/>
    </row>
    <row r="885" spans="1:9" s="339" customFormat="1">
      <c r="A885" s="340"/>
      <c r="B885" s="340"/>
      <c r="G885" s="341"/>
      <c r="H885" s="341"/>
      <c r="I885" s="335"/>
    </row>
    <row r="886" spans="1:9" s="339" customFormat="1">
      <c r="A886" s="340"/>
      <c r="B886" s="340"/>
      <c r="G886" s="341"/>
      <c r="H886" s="341"/>
      <c r="I886" s="335"/>
    </row>
    <row r="887" spans="1:9" s="339" customFormat="1">
      <c r="A887" s="340"/>
      <c r="B887" s="340"/>
      <c r="G887" s="341"/>
      <c r="H887" s="341"/>
      <c r="I887" s="335"/>
    </row>
    <row r="888" spans="1:9" s="339" customFormat="1">
      <c r="A888" s="340"/>
      <c r="B888" s="340"/>
      <c r="G888" s="341"/>
      <c r="H888" s="341"/>
      <c r="I888" s="335"/>
    </row>
    <row r="889" spans="1:9" s="339" customFormat="1">
      <c r="A889" s="340"/>
      <c r="B889" s="340"/>
      <c r="G889" s="341"/>
      <c r="H889" s="341"/>
      <c r="I889" s="335"/>
    </row>
    <row r="890" spans="1:9" s="339" customFormat="1">
      <c r="A890" s="340"/>
      <c r="B890" s="340"/>
      <c r="G890" s="341"/>
      <c r="H890" s="341"/>
      <c r="I890" s="335"/>
    </row>
    <row r="891" spans="1:9" s="339" customFormat="1">
      <c r="A891" s="340"/>
      <c r="B891" s="340"/>
      <c r="G891" s="341"/>
      <c r="H891" s="341"/>
      <c r="I891" s="335"/>
    </row>
    <row r="892" spans="1:9" s="339" customFormat="1">
      <c r="A892" s="340"/>
      <c r="B892" s="340"/>
      <c r="G892" s="341"/>
      <c r="H892" s="341"/>
      <c r="I892" s="335"/>
    </row>
    <row r="893" spans="1:9" s="339" customFormat="1">
      <c r="A893" s="340"/>
      <c r="B893" s="340"/>
      <c r="G893" s="341"/>
      <c r="H893" s="341"/>
      <c r="I893" s="335"/>
    </row>
    <row r="894" spans="1:9" s="339" customFormat="1">
      <c r="A894" s="340"/>
      <c r="B894" s="340"/>
      <c r="G894" s="341"/>
      <c r="H894" s="341"/>
      <c r="I894" s="335"/>
    </row>
    <row r="895" spans="1:9" s="339" customFormat="1">
      <c r="A895" s="340"/>
      <c r="B895" s="340"/>
      <c r="G895" s="341"/>
      <c r="H895" s="341"/>
      <c r="I895" s="335"/>
    </row>
    <row r="896" spans="1:9" s="339" customFormat="1">
      <c r="A896" s="340"/>
      <c r="B896" s="340"/>
      <c r="G896" s="341"/>
      <c r="H896" s="341"/>
      <c r="I896" s="335"/>
    </row>
    <row r="897" spans="1:9" s="339" customFormat="1">
      <c r="A897" s="340"/>
      <c r="B897" s="340"/>
      <c r="G897" s="341"/>
      <c r="H897" s="341"/>
      <c r="I897" s="335"/>
    </row>
    <row r="898" spans="1:9" s="339" customFormat="1">
      <c r="A898" s="340"/>
      <c r="B898" s="340"/>
      <c r="G898" s="341"/>
      <c r="H898" s="341"/>
      <c r="I898" s="335"/>
    </row>
    <row r="899" spans="1:9" s="339" customFormat="1">
      <c r="A899" s="340"/>
      <c r="B899" s="340"/>
      <c r="G899" s="341"/>
      <c r="H899" s="341"/>
      <c r="I899" s="335"/>
    </row>
    <row r="900" spans="1:9" s="339" customFormat="1">
      <c r="A900" s="340"/>
      <c r="B900" s="340"/>
      <c r="G900" s="341"/>
      <c r="H900" s="341"/>
      <c r="I900" s="335"/>
    </row>
    <row r="901" spans="1:9" s="339" customFormat="1">
      <c r="A901" s="340"/>
      <c r="B901" s="340"/>
      <c r="G901" s="341"/>
      <c r="H901" s="341"/>
      <c r="I901" s="335"/>
    </row>
    <row r="902" spans="1:9" s="339" customFormat="1">
      <c r="A902" s="340"/>
      <c r="B902" s="340"/>
      <c r="G902" s="341"/>
      <c r="H902" s="341"/>
      <c r="I902" s="335"/>
    </row>
    <row r="903" spans="1:9" s="339" customFormat="1">
      <c r="A903" s="340"/>
      <c r="B903" s="340"/>
      <c r="G903" s="341"/>
      <c r="H903" s="341"/>
      <c r="I903" s="335"/>
    </row>
    <row r="904" spans="1:9" s="339" customFormat="1">
      <c r="A904" s="340"/>
      <c r="B904" s="340"/>
      <c r="G904" s="341"/>
      <c r="H904" s="341"/>
      <c r="I904" s="335"/>
    </row>
    <row r="905" spans="1:9" s="339" customFormat="1">
      <c r="A905" s="340"/>
      <c r="B905" s="340"/>
      <c r="G905" s="341"/>
      <c r="H905" s="341"/>
      <c r="I905" s="335"/>
    </row>
    <row r="906" spans="1:9" s="339" customFormat="1">
      <c r="A906" s="340"/>
      <c r="B906" s="340"/>
      <c r="G906" s="341"/>
      <c r="H906" s="341"/>
      <c r="I906" s="335"/>
    </row>
    <row r="907" spans="1:9" s="339" customFormat="1">
      <c r="A907" s="340"/>
      <c r="B907" s="340"/>
      <c r="G907" s="341"/>
      <c r="H907" s="341"/>
      <c r="I907" s="335"/>
    </row>
    <row r="908" spans="1:9" s="339" customFormat="1">
      <c r="A908" s="340"/>
      <c r="B908" s="340"/>
      <c r="G908" s="341"/>
      <c r="H908" s="341"/>
      <c r="I908" s="335"/>
    </row>
    <row r="909" spans="1:9" s="339" customFormat="1">
      <c r="A909" s="340"/>
      <c r="B909" s="340"/>
      <c r="G909" s="341"/>
      <c r="H909" s="341"/>
      <c r="I909" s="335"/>
    </row>
    <row r="910" spans="1:9" s="339" customFormat="1">
      <c r="A910" s="340"/>
      <c r="B910" s="340"/>
      <c r="G910" s="341"/>
      <c r="H910" s="341"/>
      <c r="I910" s="335"/>
    </row>
    <row r="911" spans="1:9" s="339" customFormat="1">
      <c r="A911" s="340"/>
      <c r="B911" s="340"/>
      <c r="G911" s="341"/>
      <c r="H911" s="341"/>
      <c r="I911" s="335"/>
    </row>
    <row r="912" spans="1:9" s="339" customFormat="1">
      <c r="A912" s="340"/>
      <c r="B912" s="340"/>
      <c r="G912" s="341"/>
      <c r="H912" s="341"/>
      <c r="I912" s="335"/>
    </row>
    <row r="913" spans="1:9" s="339" customFormat="1">
      <c r="A913" s="340"/>
      <c r="B913" s="340"/>
      <c r="G913" s="341"/>
      <c r="H913" s="341"/>
      <c r="I913" s="335"/>
    </row>
    <row r="914" spans="1:9" s="339" customFormat="1">
      <c r="A914" s="340"/>
      <c r="B914" s="340"/>
      <c r="G914" s="341"/>
      <c r="H914" s="341"/>
      <c r="I914" s="335"/>
    </row>
    <row r="915" spans="1:9" s="339" customFormat="1">
      <c r="A915" s="340"/>
      <c r="B915" s="340"/>
      <c r="G915" s="341"/>
      <c r="H915" s="341"/>
      <c r="I915" s="335"/>
    </row>
    <row r="916" spans="1:9" s="339" customFormat="1">
      <c r="A916" s="340"/>
      <c r="B916" s="340"/>
      <c r="G916" s="341"/>
      <c r="H916" s="341"/>
      <c r="I916" s="335"/>
    </row>
    <row r="917" spans="1:9" s="339" customFormat="1">
      <c r="A917" s="340"/>
      <c r="B917" s="340"/>
      <c r="G917" s="341"/>
      <c r="H917" s="341"/>
      <c r="I917" s="335"/>
    </row>
    <row r="918" spans="1:9" s="339" customFormat="1">
      <c r="A918" s="340"/>
      <c r="B918" s="340"/>
      <c r="G918" s="341"/>
      <c r="H918" s="341"/>
      <c r="I918" s="335"/>
    </row>
    <row r="919" spans="1:9" s="339" customFormat="1">
      <c r="A919" s="340"/>
      <c r="B919" s="340"/>
      <c r="G919" s="341"/>
      <c r="H919" s="341"/>
      <c r="I919" s="335"/>
    </row>
    <row r="920" spans="1:9" s="339" customFormat="1">
      <c r="A920" s="340"/>
      <c r="B920" s="340"/>
      <c r="G920" s="341"/>
      <c r="H920" s="341"/>
      <c r="I920" s="335"/>
    </row>
    <row r="921" spans="1:9" s="339" customFormat="1">
      <c r="A921" s="340"/>
      <c r="B921" s="340"/>
      <c r="G921" s="341"/>
      <c r="H921" s="341"/>
      <c r="I921" s="335"/>
    </row>
    <row r="922" spans="1:9" s="339" customFormat="1">
      <c r="A922" s="340"/>
      <c r="B922" s="340"/>
      <c r="G922" s="341"/>
      <c r="H922" s="341"/>
      <c r="I922" s="335"/>
    </row>
    <row r="923" spans="1:9" s="339" customFormat="1">
      <c r="A923" s="340"/>
      <c r="B923" s="340"/>
      <c r="G923" s="341"/>
      <c r="H923" s="341"/>
      <c r="I923" s="335"/>
    </row>
    <row r="924" spans="1:9" s="339" customFormat="1">
      <c r="A924" s="340"/>
      <c r="B924" s="340"/>
      <c r="G924" s="341"/>
      <c r="H924" s="341"/>
      <c r="I924" s="335"/>
    </row>
    <row r="925" spans="1:9" s="339" customFormat="1">
      <c r="A925" s="340"/>
      <c r="B925" s="340"/>
      <c r="G925" s="341"/>
      <c r="H925" s="341"/>
      <c r="I925" s="335"/>
    </row>
    <row r="926" spans="1:9" s="339" customFormat="1">
      <c r="A926" s="340"/>
      <c r="B926" s="340"/>
      <c r="G926" s="341"/>
      <c r="H926" s="341"/>
      <c r="I926" s="335"/>
    </row>
    <row r="927" spans="1:9" s="339" customFormat="1">
      <c r="A927" s="340"/>
      <c r="B927" s="340"/>
      <c r="G927" s="341"/>
      <c r="H927" s="341"/>
      <c r="I927" s="335"/>
    </row>
    <row r="928" spans="1:9" s="339" customFormat="1">
      <c r="A928" s="340"/>
      <c r="B928" s="340"/>
      <c r="G928" s="341"/>
      <c r="H928" s="341"/>
      <c r="I928" s="335"/>
    </row>
    <row r="929" spans="1:9" s="339" customFormat="1">
      <c r="A929" s="340"/>
      <c r="B929" s="340"/>
      <c r="G929" s="341"/>
      <c r="H929" s="341"/>
      <c r="I929" s="335"/>
    </row>
    <row r="930" spans="1:9" s="339" customFormat="1">
      <c r="A930" s="340"/>
      <c r="B930" s="340"/>
      <c r="G930" s="341"/>
      <c r="H930" s="341"/>
      <c r="I930" s="335"/>
    </row>
    <row r="931" spans="1:9" s="339" customFormat="1">
      <c r="A931" s="340"/>
      <c r="B931" s="340"/>
      <c r="G931" s="341"/>
      <c r="H931" s="341"/>
      <c r="I931" s="335"/>
    </row>
    <row r="932" spans="1:9" s="339" customFormat="1">
      <c r="A932" s="340"/>
      <c r="B932" s="340"/>
      <c r="G932" s="341"/>
      <c r="H932" s="341"/>
      <c r="I932" s="335"/>
    </row>
    <row r="933" spans="1:9" s="339" customFormat="1">
      <c r="A933" s="340"/>
      <c r="B933" s="340"/>
      <c r="G933" s="341"/>
      <c r="H933" s="341"/>
      <c r="I933" s="335"/>
    </row>
    <row r="934" spans="1:9" s="339" customFormat="1">
      <c r="A934" s="340"/>
      <c r="B934" s="340"/>
      <c r="G934" s="341"/>
      <c r="H934" s="341"/>
      <c r="I934" s="335"/>
    </row>
    <row r="935" spans="1:9" s="339" customFormat="1">
      <c r="A935" s="340"/>
      <c r="B935" s="340"/>
      <c r="G935" s="341"/>
      <c r="H935" s="341"/>
      <c r="I935" s="335"/>
    </row>
    <row r="936" spans="1:9" s="339" customFormat="1">
      <c r="A936" s="340"/>
      <c r="B936" s="340"/>
      <c r="G936" s="341"/>
      <c r="H936" s="341"/>
      <c r="I936" s="335"/>
    </row>
    <row r="937" spans="1:9" s="339" customFormat="1">
      <c r="A937" s="340"/>
      <c r="B937" s="340"/>
      <c r="G937" s="341"/>
      <c r="H937" s="341"/>
      <c r="I937" s="335"/>
    </row>
    <row r="938" spans="1:9" s="339" customFormat="1">
      <c r="A938" s="340"/>
      <c r="B938" s="340"/>
      <c r="G938" s="341"/>
      <c r="H938" s="341"/>
      <c r="I938" s="335"/>
    </row>
    <row r="939" spans="1:9" s="339" customFormat="1">
      <c r="A939" s="340"/>
      <c r="B939" s="340"/>
      <c r="G939" s="341"/>
      <c r="H939" s="341"/>
      <c r="I939" s="335"/>
    </row>
    <row r="940" spans="1:9" s="339" customFormat="1">
      <c r="A940" s="340"/>
      <c r="B940" s="340"/>
      <c r="G940" s="341"/>
      <c r="H940" s="341"/>
      <c r="I940" s="335"/>
    </row>
    <row r="941" spans="1:9" s="339" customFormat="1">
      <c r="A941" s="340"/>
      <c r="B941" s="340"/>
      <c r="G941" s="341"/>
      <c r="H941" s="341"/>
      <c r="I941" s="335"/>
    </row>
    <row r="942" spans="1:9" s="339" customFormat="1">
      <c r="A942" s="340"/>
      <c r="B942" s="340"/>
      <c r="G942" s="341"/>
      <c r="H942" s="341"/>
      <c r="I942" s="335"/>
    </row>
    <row r="943" spans="1:9" s="339" customFormat="1">
      <c r="A943" s="340"/>
      <c r="B943" s="340"/>
      <c r="G943" s="341"/>
      <c r="H943" s="341"/>
      <c r="I943" s="335"/>
    </row>
    <row r="944" spans="1:9" s="339" customFormat="1">
      <c r="A944" s="340"/>
      <c r="B944" s="340"/>
      <c r="G944" s="341"/>
      <c r="H944" s="341"/>
      <c r="I944" s="335"/>
    </row>
    <row r="945" spans="1:9" s="339" customFormat="1">
      <c r="A945" s="340"/>
      <c r="B945" s="340"/>
      <c r="G945" s="341"/>
      <c r="H945" s="341"/>
      <c r="I945" s="335"/>
    </row>
    <row r="946" spans="1:9" s="339" customFormat="1">
      <c r="A946" s="340"/>
      <c r="B946" s="340"/>
      <c r="G946" s="341"/>
      <c r="H946" s="341"/>
      <c r="I946" s="335"/>
    </row>
    <row r="947" spans="1:9" s="339" customFormat="1">
      <c r="A947" s="340"/>
      <c r="B947" s="340"/>
      <c r="G947" s="341"/>
      <c r="H947" s="341"/>
      <c r="I947" s="335"/>
    </row>
    <row r="948" spans="1:9" s="339" customFormat="1">
      <c r="A948" s="340"/>
      <c r="B948" s="340"/>
      <c r="G948" s="341"/>
      <c r="H948" s="341"/>
      <c r="I948" s="335"/>
    </row>
    <row r="949" spans="1:9" s="339" customFormat="1">
      <c r="A949" s="340"/>
      <c r="B949" s="340"/>
      <c r="G949" s="341"/>
      <c r="H949" s="341"/>
      <c r="I949" s="335"/>
    </row>
    <row r="950" spans="1:9" s="339" customFormat="1">
      <c r="A950" s="340"/>
      <c r="B950" s="340"/>
      <c r="G950" s="341"/>
      <c r="H950" s="341"/>
      <c r="I950" s="335"/>
    </row>
    <row r="951" spans="1:9" s="339" customFormat="1">
      <c r="A951" s="340"/>
      <c r="B951" s="340"/>
      <c r="G951" s="341"/>
      <c r="H951" s="341"/>
      <c r="I951" s="335"/>
    </row>
    <row r="952" spans="1:9" s="339" customFormat="1">
      <c r="A952" s="340"/>
      <c r="B952" s="340"/>
      <c r="G952" s="341"/>
      <c r="H952" s="341"/>
      <c r="I952" s="335"/>
    </row>
    <row r="953" spans="1:9" s="339" customFormat="1">
      <c r="A953" s="340"/>
      <c r="B953" s="340"/>
      <c r="G953" s="341"/>
      <c r="H953" s="341"/>
      <c r="I953" s="335"/>
    </row>
    <row r="954" spans="1:9" s="339" customFormat="1">
      <c r="A954" s="340"/>
      <c r="B954" s="340"/>
      <c r="G954" s="341"/>
      <c r="H954" s="341"/>
      <c r="I954" s="335"/>
    </row>
    <row r="955" spans="1:9" s="339" customFormat="1">
      <c r="A955" s="340"/>
      <c r="B955" s="340"/>
      <c r="G955" s="341"/>
      <c r="H955" s="341"/>
      <c r="I955" s="335"/>
    </row>
    <row r="956" spans="1:9" s="339" customFormat="1">
      <c r="A956" s="340"/>
      <c r="B956" s="340"/>
      <c r="G956" s="341"/>
      <c r="H956" s="341"/>
      <c r="I956" s="335"/>
    </row>
    <row r="957" spans="1:9" s="339" customFormat="1">
      <c r="A957" s="340"/>
      <c r="B957" s="340"/>
      <c r="G957" s="341"/>
      <c r="H957" s="341"/>
      <c r="I957" s="335"/>
    </row>
    <row r="958" spans="1:9" s="339" customFormat="1">
      <c r="A958" s="340"/>
      <c r="B958" s="340"/>
      <c r="G958" s="341"/>
      <c r="H958" s="341"/>
      <c r="I958" s="335"/>
    </row>
    <row r="959" spans="1:9" s="339" customFormat="1">
      <c r="A959" s="340"/>
      <c r="B959" s="340"/>
      <c r="G959" s="341"/>
      <c r="H959" s="341"/>
      <c r="I959" s="335"/>
    </row>
    <row r="960" spans="1:9" s="339" customFormat="1">
      <c r="A960" s="340"/>
      <c r="B960" s="340"/>
      <c r="G960" s="341"/>
      <c r="H960" s="341"/>
      <c r="I960" s="335"/>
    </row>
    <row r="961" spans="1:9" s="339" customFormat="1">
      <c r="A961" s="340"/>
      <c r="B961" s="340"/>
      <c r="G961" s="341"/>
      <c r="H961" s="341"/>
      <c r="I961" s="335"/>
    </row>
    <row r="962" spans="1:9" s="339" customFormat="1">
      <c r="A962" s="340"/>
      <c r="B962" s="340"/>
      <c r="G962" s="341"/>
      <c r="H962" s="341"/>
      <c r="I962" s="335"/>
    </row>
    <row r="963" spans="1:9" s="339" customFormat="1">
      <c r="A963" s="340"/>
      <c r="B963" s="340"/>
      <c r="G963" s="341"/>
      <c r="H963" s="341"/>
      <c r="I963" s="335"/>
    </row>
    <row r="964" spans="1:9" s="339" customFormat="1">
      <c r="A964" s="340"/>
      <c r="B964" s="340"/>
      <c r="G964" s="341"/>
      <c r="H964" s="341"/>
      <c r="I964" s="335"/>
    </row>
    <row r="965" spans="1:9" s="339" customFormat="1">
      <c r="A965" s="340"/>
      <c r="B965" s="340"/>
      <c r="G965" s="341"/>
      <c r="H965" s="341"/>
      <c r="I965" s="335"/>
    </row>
    <row r="966" spans="1:9" s="339" customFormat="1">
      <c r="A966" s="340"/>
      <c r="B966" s="340"/>
      <c r="G966" s="341"/>
      <c r="H966" s="341"/>
      <c r="I966" s="335"/>
    </row>
    <row r="967" spans="1:9" s="339" customFormat="1">
      <c r="A967" s="340"/>
      <c r="B967" s="340"/>
      <c r="G967" s="341"/>
      <c r="H967" s="341"/>
      <c r="I967" s="335"/>
    </row>
    <row r="968" spans="1:9" s="339" customFormat="1">
      <c r="A968" s="340"/>
      <c r="B968" s="340"/>
      <c r="G968" s="341"/>
      <c r="H968" s="341"/>
      <c r="I968" s="335"/>
    </row>
    <row r="969" spans="1:9" s="339" customFormat="1">
      <c r="A969" s="340"/>
      <c r="B969" s="340"/>
      <c r="G969" s="341"/>
      <c r="H969" s="341"/>
      <c r="I969" s="335"/>
    </row>
    <row r="970" spans="1:9" s="339" customFormat="1">
      <c r="A970" s="340"/>
      <c r="B970" s="340"/>
      <c r="G970" s="341"/>
      <c r="H970" s="341"/>
      <c r="I970" s="335"/>
    </row>
    <row r="971" spans="1:9" s="339" customFormat="1">
      <c r="A971" s="340"/>
      <c r="B971" s="340"/>
      <c r="G971" s="341"/>
      <c r="H971" s="341"/>
      <c r="I971" s="335"/>
    </row>
    <row r="972" spans="1:9" s="339" customFormat="1">
      <c r="A972" s="340"/>
      <c r="B972" s="340"/>
      <c r="G972" s="341"/>
      <c r="H972" s="341"/>
      <c r="I972" s="335"/>
    </row>
    <row r="973" spans="1:9" s="339" customFormat="1">
      <c r="A973" s="340"/>
      <c r="B973" s="340"/>
      <c r="G973" s="341"/>
      <c r="H973" s="341"/>
      <c r="I973" s="335"/>
    </row>
    <row r="974" spans="1:9" s="339" customFormat="1">
      <c r="A974" s="340"/>
      <c r="B974" s="340"/>
      <c r="G974" s="341"/>
      <c r="H974" s="341"/>
      <c r="I974" s="335"/>
    </row>
    <row r="975" spans="1:9" s="339" customFormat="1">
      <c r="A975" s="340"/>
      <c r="B975" s="340"/>
      <c r="G975" s="341"/>
      <c r="H975" s="341"/>
      <c r="I975" s="335"/>
    </row>
    <row r="976" spans="1:9" s="339" customFormat="1">
      <c r="A976" s="340"/>
      <c r="B976" s="340"/>
      <c r="G976" s="341"/>
      <c r="H976" s="341"/>
      <c r="I976" s="335"/>
    </row>
    <row r="977" spans="1:9" s="339" customFormat="1">
      <c r="A977" s="340"/>
      <c r="B977" s="340"/>
      <c r="G977" s="341"/>
      <c r="H977" s="341"/>
      <c r="I977" s="335"/>
    </row>
    <row r="978" spans="1:9" s="339" customFormat="1">
      <c r="A978" s="340"/>
      <c r="B978" s="340"/>
      <c r="G978" s="341"/>
      <c r="H978" s="341"/>
      <c r="I978" s="335"/>
    </row>
    <row r="979" spans="1:9" s="339" customFormat="1">
      <c r="A979" s="340"/>
      <c r="B979" s="340"/>
      <c r="G979" s="341"/>
      <c r="H979" s="341"/>
      <c r="I979" s="335"/>
    </row>
    <row r="980" spans="1:9" s="339" customFormat="1">
      <c r="A980" s="340"/>
      <c r="B980" s="340"/>
      <c r="G980" s="341"/>
      <c r="H980" s="341"/>
      <c r="I980" s="335"/>
    </row>
    <row r="981" spans="1:9" s="339" customFormat="1">
      <c r="A981" s="340"/>
      <c r="B981" s="340"/>
      <c r="G981" s="341"/>
      <c r="H981" s="341"/>
      <c r="I981" s="335"/>
    </row>
    <row r="982" spans="1:9" s="339" customFormat="1">
      <c r="A982" s="340"/>
      <c r="B982" s="340"/>
      <c r="G982" s="341"/>
      <c r="H982" s="341"/>
      <c r="I982" s="335"/>
    </row>
    <row r="983" spans="1:9" s="339" customFormat="1">
      <c r="A983" s="340"/>
      <c r="B983" s="340"/>
      <c r="G983" s="341"/>
      <c r="H983" s="341"/>
      <c r="I983" s="335"/>
    </row>
    <row r="984" spans="1:9" s="339" customFormat="1">
      <c r="A984" s="340"/>
      <c r="B984" s="340"/>
      <c r="G984" s="341"/>
      <c r="H984" s="341"/>
      <c r="I984" s="335"/>
    </row>
    <row r="985" spans="1:9" s="339" customFormat="1">
      <c r="A985" s="340"/>
      <c r="B985" s="340"/>
      <c r="G985" s="341"/>
      <c r="H985" s="341"/>
      <c r="I985" s="335"/>
    </row>
    <row r="986" spans="1:9" s="339" customFormat="1">
      <c r="A986" s="340"/>
      <c r="B986" s="340"/>
      <c r="G986" s="341"/>
      <c r="H986" s="341"/>
      <c r="I986" s="335"/>
    </row>
    <row r="987" spans="1:9" s="339" customFormat="1">
      <c r="A987" s="340"/>
      <c r="B987" s="340"/>
      <c r="G987" s="341"/>
      <c r="H987" s="341"/>
      <c r="I987" s="335"/>
    </row>
    <row r="988" spans="1:9" s="339" customFormat="1">
      <c r="A988" s="340"/>
      <c r="B988" s="340"/>
      <c r="G988" s="341"/>
      <c r="H988" s="341"/>
      <c r="I988" s="335"/>
    </row>
    <row r="989" spans="1:9" s="339" customFormat="1">
      <c r="A989" s="340"/>
      <c r="B989" s="340"/>
      <c r="G989" s="341"/>
      <c r="H989" s="341"/>
      <c r="I989" s="335"/>
    </row>
    <row r="990" spans="1:9" s="339" customFormat="1">
      <c r="A990" s="340"/>
      <c r="B990" s="340"/>
      <c r="G990" s="341"/>
      <c r="H990" s="341"/>
      <c r="I990" s="335"/>
    </row>
    <row r="991" spans="1:9" s="339" customFormat="1">
      <c r="A991" s="340"/>
      <c r="B991" s="340"/>
      <c r="G991" s="341"/>
      <c r="H991" s="341"/>
      <c r="I991" s="335"/>
    </row>
    <row r="992" spans="1:9" s="339" customFormat="1">
      <c r="A992" s="340"/>
      <c r="B992" s="340"/>
      <c r="G992" s="341"/>
      <c r="H992" s="341"/>
      <c r="I992" s="335"/>
    </row>
    <row r="993" spans="1:9" s="339" customFormat="1">
      <c r="A993" s="340"/>
      <c r="B993" s="340"/>
      <c r="G993" s="341"/>
      <c r="H993" s="341"/>
      <c r="I993" s="335"/>
    </row>
    <row r="994" spans="1:9" s="339" customFormat="1">
      <c r="A994" s="340"/>
      <c r="B994" s="340"/>
      <c r="G994" s="341"/>
      <c r="H994" s="341"/>
      <c r="I994" s="335"/>
    </row>
    <row r="995" spans="1:9" s="339" customFormat="1">
      <c r="A995" s="340"/>
      <c r="B995" s="340"/>
      <c r="G995" s="341"/>
      <c r="H995" s="341"/>
      <c r="I995" s="335"/>
    </row>
    <row r="996" spans="1:9" s="339" customFormat="1">
      <c r="A996" s="340"/>
      <c r="B996" s="340"/>
      <c r="G996" s="341"/>
      <c r="H996" s="341"/>
      <c r="I996" s="335"/>
    </row>
    <row r="997" spans="1:9" s="339" customFormat="1">
      <c r="A997" s="340"/>
      <c r="B997" s="340"/>
      <c r="G997" s="341"/>
      <c r="H997" s="341"/>
      <c r="I997" s="335"/>
    </row>
    <row r="998" spans="1:9" s="339" customFormat="1">
      <c r="A998" s="340"/>
      <c r="B998" s="340"/>
      <c r="G998" s="341"/>
      <c r="H998" s="341"/>
      <c r="I998" s="335"/>
    </row>
    <row r="999" spans="1:9" s="339" customFormat="1">
      <c r="A999" s="340"/>
      <c r="B999" s="340"/>
      <c r="G999" s="341"/>
      <c r="H999" s="341"/>
      <c r="I999" s="335"/>
    </row>
    <row r="1000" spans="1:9" s="339" customFormat="1">
      <c r="A1000" s="340"/>
      <c r="B1000" s="340"/>
      <c r="G1000" s="341"/>
      <c r="H1000" s="341"/>
      <c r="I1000" s="335"/>
    </row>
    <row r="1001" spans="1:9" s="339" customFormat="1">
      <c r="A1001" s="340"/>
      <c r="B1001" s="340"/>
      <c r="G1001" s="341"/>
      <c r="H1001" s="341"/>
      <c r="I1001" s="335"/>
    </row>
    <row r="1002" spans="1:9" s="339" customFormat="1">
      <c r="A1002" s="340"/>
      <c r="B1002" s="340"/>
      <c r="G1002" s="341"/>
      <c r="H1002" s="341"/>
      <c r="I1002" s="335"/>
    </row>
    <row r="1003" spans="1:9" s="339" customFormat="1">
      <c r="A1003" s="340"/>
      <c r="B1003" s="340"/>
      <c r="G1003" s="341"/>
      <c r="H1003" s="341"/>
      <c r="I1003" s="335"/>
    </row>
    <row r="1004" spans="1:9" s="339" customFormat="1">
      <c r="A1004" s="340"/>
      <c r="B1004" s="340"/>
      <c r="G1004" s="341"/>
      <c r="H1004" s="341"/>
      <c r="I1004" s="335"/>
    </row>
    <row r="1005" spans="1:9" s="339" customFormat="1">
      <c r="A1005" s="340"/>
      <c r="B1005" s="340"/>
      <c r="G1005" s="341"/>
      <c r="H1005" s="341"/>
      <c r="I1005" s="335"/>
    </row>
    <row r="1006" spans="1:9" s="339" customFormat="1">
      <c r="A1006" s="340"/>
      <c r="B1006" s="340"/>
      <c r="G1006" s="341"/>
      <c r="H1006" s="341"/>
      <c r="I1006" s="335"/>
    </row>
    <row r="1007" spans="1:9" s="339" customFormat="1">
      <c r="A1007" s="340"/>
      <c r="B1007" s="340"/>
      <c r="G1007" s="341"/>
      <c r="H1007" s="341"/>
      <c r="I1007" s="335"/>
    </row>
    <row r="1008" spans="1:9" s="339" customFormat="1">
      <c r="A1008" s="340"/>
      <c r="B1008" s="340"/>
      <c r="G1008" s="341"/>
      <c r="H1008" s="341"/>
      <c r="I1008" s="335"/>
    </row>
    <row r="1009" spans="1:9" s="339" customFormat="1">
      <c r="A1009" s="340"/>
      <c r="B1009" s="340"/>
      <c r="G1009" s="341"/>
      <c r="H1009" s="341"/>
      <c r="I1009" s="335"/>
    </row>
    <row r="1010" spans="1:9" s="339" customFormat="1">
      <c r="A1010" s="340"/>
      <c r="B1010" s="340"/>
      <c r="G1010" s="341"/>
      <c r="H1010" s="341"/>
      <c r="I1010" s="335"/>
    </row>
    <row r="1011" spans="1:9" s="339" customFormat="1">
      <c r="A1011" s="340"/>
      <c r="B1011" s="340"/>
      <c r="G1011" s="341"/>
      <c r="H1011" s="341"/>
      <c r="I1011" s="335"/>
    </row>
    <row r="1012" spans="1:9" s="339" customFormat="1">
      <c r="A1012" s="340"/>
      <c r="B1012" s="340"/>
      <c r="G1012" s="341"/>
      <c r="H1012" s="341"/>
      <c r="I1012" s="335"/>
    </row>
    <row r="1013" spans="1:9" s="339" customFormat="1">
      <c r="A1013" s="340"/>
      <c r="B1013" s="340"/>
      <c r="G1013" s="341"/>
      <c r="H1013" s="341"/>
      <c r="I1013" s="335"/>
    </row>
    <row r="1014" spans="1:9" s="339" customFormat="1">
      <c r="A1014" s="340"/>
      <c r="B1014" s="340"/>
      <c r="G1014" s="341"/>
      <c r="H1014" s="341"/>
      <c r="I1014" s="335"/>
    </row>
    <row r="1015" spans="1:9" s="339" customFormat="1">
      <c r="A1015" s="340"/>
      <c r="B1015" s="340"/>
      <c r="G1015" s="341"/>
      <c r="H1015" s="341"/>
      <c r="I1015" s="335"/>
    </row>
    <row r="1016" spans="1:9" s="339" customFormat="1">
      <c r="A1016" s="340"/>
      <c r="B1016" s="340"/>
      <c r="G1016" s="341"/>
      <c r="H1016" s="341"/>
      <c r="I1016" s="335"/>
    </row>
    <row r="1017" spans="1:9" s="339" customFormat="1">
      <c r="A1017" s="340"/>
      <c r="B1017" s="340"/>
      <c r="G1017" s="341"/>
      <c r="H1017" s="341"/>
      <c r="I1017" s="335"/>
    </row>
    <row r="1018" spans="1:9" s="339" customFormat="1">
      <c r="A1018" s="340"/>
      <c r="B1018" s="340"/>
      <c r="G1018" s="341"/>
      <c r="H1018" s="341"/>
      <c r="I1018" s="335"/>
    </row>
    <row r="1019" spans="1:9" s="339" customFormat="1">
      <c r="A1019" s="340"/>
      <c r="B1019" s="340"/>
      <c r="G1019" s="341"/>
      <c r="H1019" s="341"/>
      <c r="I1019" s="335"/>
    </row>
    <row r="1020" spans="1:9" s="339" customFormat="1">
      <c r="A1020" s="340"/>
      <c r="B1020" s="340"/>
      <c r="G1020" s="341"/>
      <c r="H1020" s="341"/>
      <c r="I1020" s="335"/>
    </row>
    <row r="1021" spans="1:9" s="339" customFormat="1">
      <c r="A1021" s="340"/>
      <c r="B1021" s="340"/>
      <c r="G1021" s="341"/>
      <c r="H1021" s="341"/>
      <c r="I1021" s="335"/>
    </row>
    <row r="1022" spans="1:9" s="339" customFormat="1">
      <c r="A1022" s="340"/>
      <c r="B1022" s="340"/>
      <c r="G1022" s="341"/>
      <c r="H1022" s="341"/>
      <c r="I1022" s="335"/>
    </row>
    <row r="1023" spans="1:9" s="339" customFormat="1">
      <c r="A1023" s="340"/>
      <c r="B1023" s="340"/>
      <c r="G1023" s="341"/>
      <c r="H1023" s="341"/>
      <c r="I1023" s="335"/>
    </row>
    <row r="1024" spans="1:9" s="339" customFormat="1">
      <c r="A1024" s="340"/>
      <c r="B1024" s="340"/>
      <c r="G1024" s="341"/>
      <c r="H1024" s="341"/>
      <c r="I1024" s="335"/>
    </row>
    <row r="1025" spans="1:9" s="339" customFormat="1">
      <c r="A1025" s="340"/>
      <c r="B1025" s="340"/>
      <c r="G1025" s="341"/>
      <c r="H1025" s="341"/>
      <c r="I1025" s="335"/>
    </row>
    <row r="1026" spans="1:9" s="339" customFormat="1">
      <c r="A1026" s="340"/>
      <c r="B1026" s="340"/>
      <c r="G1026" s="341"/>
      <c r="H1026" s="341"/>
      <c r="I1026" s="335"/>
    </row>
    <row r="1027" spans="1:9" s="339" customFormat="1">
      <c r="A1027" s="340"/>
      <c r="B1027" s="340"/>
      <c r="G1027" s="341"/>
      <c r="H1027" s="341"/>
      <c r="I1027" s="335"/>
    </row>
    <row r="1028" spans="1:9" s="339" customFormat="1">
      <c r="A1028" s="340"/>
      <c r="B1028" s="340"/>
      <c r="G1028" s="341"/>
      <c r="H1028" s="341"/>
      <c r="I1028" s="335"/>
    </row>
    <row r="1029" spans="1:9" s="339" customFormat="1">
      <c r="A1029" s="340"/>
      <c r="B1029" s="340"/>
      <c r="G1029" s="341"/>
      <c r="H1029" s="341"/>
      <c r="I1029" s="335"/>
    </row>
    <row r="1030" spans="1:9" s="339" customFormat="1">
      <c r="A1030" s="340"/>
      <c r="B1030" s="340"/>
      <c r="G1030" s="341"/>
      <c r="H1030" s="341"/>
      <c r="I1030" s="335"/>
    </row>
    <row r="1031" spans="1:9" s="339" customFormat="1">
      <c r="A1031" s="340"/>
      <c r="B1031" s="340"/>
      <c r="G1031" s="341"/>
      <c r="H1031" s="341"/>
      <c r="I1031" s="335"/>
    </row>
    <row r="1032" spans="1:9" s="339" customFormat="1">
      <c r="A1032" s="340"/>
      <c r="B1032" s="340"/>
      <c r="G1032" s="341"/>
      <c r="H1032" s="341"/>
      <c r="I1032" s="335"/>
    </row>
    <row r="1033" spans="1:9" s="339" customFormat="1">
      <c r="A1033" s="340"/>
      <c r="B1033" s="340"/>
      <c r="G1033" s="341"/>
      <c r="H1033" s="341"/>
      <c r="I1033" s="335"/>
    </row>
    <row r="1034" spans="1:9" s="339" customFormat="1">
      <c r="A1034" s="340"/>
      <c r="B1034" s="340"/>
      <c r="G1034" s="341"/>
      <c r="H1034" s="341"/>
      <c r="I1034" s="335"/>
    </row>
    <row r="1035" spans="1:9" s="339" customFormat="1">
      <c r="A1035" s="340"/>
      <c r="B1035" s="340"/>
      <c r="G1035" s="341"/>
      <c r="H1035" s="341"/>
      <c r="I1035" s="335"/>
    </row>
    <row r="1036" spans="1:9" s="339" customFormat="1">
      <c r="A1036" s="340"/>
      <c r="B1036" s="340"/>
      <c r="G1036" s="341"/>
      <c r="H1036" s="341"/>
      <c r="I1036" s="335"/>
    </row>
    <row r="1037" spans="1:9" s="339" customFormat="1">
      <c r="A1037" s="340"/>
      <c r="B1037" s="340"/>
      <c r="G1037" s="341"/>
      <c r="H1037" s="341"/>
      <c r="I1037" s="335"/>
    </row>
    <row r="1038" spans="1:9" s="339" customFormat="1">
      <c r="A1038" s="340"/>
      <c r="B1038" s="340"/>
      <c r="G1038" s="341"/>
      <c r="H1038" s="341"/>
      <c r="I1038" s="335"/>
    </row>
    <row r="1039" spans="1:9" s="339" customFormat="1">
      <c r="A1039" s="340"/>
      <c r="B1039" s="340"/>
      <c r="G1039" s="341"/>
      <c r="H1039" s="341"/>
      <c r="I1039" s="335"/>
    </row>
    <row r="1040" spans="1:9" s="339" customFormat="1">
      <c r="A1040" s="340"/>
      <c r="B1040" s="340"/>
      <c r="G1040" s="341"/>
      <c r="H1040" s="341"/>
      <c r="I1040" s="335"/>
    </row>
    <row r="1041" spans="1:9" s="339" customFormat="1">
      <c r="A1041" s="340"/>
      <c r="B1041" s="340"/>
      <c r="G1041" s="341"/>
      <c r="H1041" s="341"/>
      <c r="I1041" s="335"/>
    </row>
    <row r="1042" spans="1:9" s="339" customFormat="1">
      <c r="A1042" s="340"/>
      <c r="B1042" s="340"/>
      <c r="G1042" s="341"/>
      <c r="H1042" s="341"/>
      <c r="I1042" s="335"/>
    </row>
    <row r="1043" spans="1:9" s="339" customFormat="1">
      <c r="A1043" s="340"/>
      <c r="B1043" s="340"/>
      <c r="G1043" s="341"/>
      <c r="H1043" s="341"/>
      <c r="I1043" s="335"/>
    </row>
    <row r="1044" spans="1:9" s="339" customFormat="1">
      <c r="A1044" s="340"/>
      <c r="B1044" s="340"/>
      <c r="G1044" s="341"/>
      <c r="H1044" s="341"/>
      <c r="I1044" s="335"/>
    </row>
    <row r="1045" spans="1:9" s="339" customFormat="1">
      <c r="A1045" s="340"/>
      <c r="B1045" s="340"/>
      <c r="G1045" s="341"/>
      <c r="H1045" s="341"/>
      <c r="I1045" s="335"/>
    </row>
    <row r="1046" spans="1:9" s="339" customFormat="1">
      <c r="A1046" s="340"/>
      <c r="B1046" s="340"/>
      <c r="G1046" s="341"/>
      <c r="H1046" s="341"/>
      <c r="I1046" s="335"/>
    </row>
    <row r="1047" spans="1:9" s="339" customFormat="1">
      <c r="A1047" s="340"/>
      <c r="B1047" s="340"/>
      <c r="G1047" s="341"/>
      <c r="H1047" s="341"/>
      <c r="I1047" s="335"/>
    </row>
    <row r="1048" spans="1:9" s="339" customFormat="1">
      <c r="A1048" s="340"/>
      <c r="B1048" s="340"/>
      <c r="G1048" s="341"/>
      <c r="H1048" s="341"/>
      <c r="I1048" s="335"/>
    </row>
    <row r="1049" spans="1:9" s="339" customFormat="1">
      <c r="A1049" s="340"/>
      <c r="B1049" s="340"/>
      <c r="G1049" s="341"/>
      <c r="H1049" s="341"/>
      <c r="I1049" s="335"/>
    </row>
    <row r="1050" spans="1:9" s="339" customFormat="1">
      <c r="A1050" s="340"/>
      <c r="B1050" s="340"/>
      <c r="G1050" s="341"/>
      <c r="H1050" s="341"/>
      <c r="I1050" s="335"/>
    </row>
    <row r="1051" spans="1:9" s="339" customFormat="1">
      <c r="A1051" s="340"/>
      <c r="B1051" s="340"/>
      <c r="G1051" s="341"/>
      <c r="H1051" s="341"/>
      <c r="I1051" s="335"/>
    </row>
    <row r="1052" spans="1:9" s="339" customFormat="1">
      <c r="A1052" s="340"/>
      <c r="B1052" s="340"/>
      <c r="G1052" s="341"/>
      <c r="H1052" s="341"/>
      <c r="I1052" s="335"/>
    </row>
    <row r="1053" spans="1:9" s="339" customFormat="1">
      <c r="A1053" s="340"/>
      <c r="B1053" s="340"/>
      <c r="G1053" s="341"/>
      <c r="H1053" s="341"/>
      <c r="I1053" s="335"/>
    </row>
    <row r="1054" spans="1:9" s="339" customFormat="1">
      <c r="A1054" s="340"/>
      <c r="B1054" s="340"/>
      <c r="G1054" s="341"/>
      <c r="H1054" s="341"/>
      <c r="I1054" s="335"/>
    </row>
    <row r="1055" spans="1:9" s="339" customFormat="1">
      <c r="A1055" s="340"/>
      <c r="B1055" s="340"/>
      <c r="G1055" s="341"/>
      <c r="H1055" s="341"/>
      <c r="I1055" s="335"/>
    </row>
    <row r="1056" spans="1:9" s="339" customFormat="1">
      <c r="A1056" s="340"/>
      <c r="B1056" s="340"/>
      <c r="G1056" s="341"/>
      <c r="H1056" s="341"/>
      <c r="I1056" s="335"/>
    </row>
    <row r="1057" spans="1:9" s="339" customFormat="1">
      <c r="A1057" s="340"/>
      <c r="B1057" s="340"/>
      <c r="G1057" s="341"/>
      <c r="H1057" s="341"/>
      <c r="I1057" s="335"/>
    </row>
    <row r="1058" spans="1:9" s="339" customFormat="1">
      <c r="A1058" s="340"/>
      <c r="B1058" s="340"/>
      <c r="G1058" s="341"/>
      <c r="H1058" s="341"/>
      <c r="I1058" s="335"/>
    </row>
    <row r="1059" spans="1:9" s="339" customFormat="1">
      <c r="A1059" s="340"/>
      <c r="B1059" s="340"/>
      <c r="G1059" s="341"/>
      <c r="H1059" s="341"/>
      <c r="I1059" s="335"/>
    </row>
    <row r="1060" spans="1:9" s="339" customFormat="1">
      <c r="A1060" s="340"/>
      <c r="B1060" s="340"/>
      <c r="G1060" s="341"/>
      <c r="H1060" s="341"/>
      <c r="I1060" s="335"/>
    </row>
    <row r="1061" spans="1:9" s="339" customFormat="1">
      <c r="A1061" s="340"/>
      <c r="B1061" s="340"/>
      <c r="G1061" s="341"/>
      <c r="H1061" s="341"/>
      <c r="I1061" s="335"/>
    </row>
    <row r="1062" spans="1:9" s="339" customFormat="1">
      <c r="A1062" s="340"/>
      <c r="B1062" s="340"/>
      <c r="G1062" s="341"/>
      <c r="H1062" s="341"/>
      <c r="I1062" s="335"/>
    </row>
    <row r="1063" spans="1:9" s="339" customFormat="1">
      <c r="A1063" s="340"/>
      <c r="B1063" s="340"/>
      <c r="G1063" s="341"/>
      <c r="H1063" s="341"/>
      <c r="I1063" s="335"/>
    </row>
    <row r="1064" spans="1:9" s="339" customFormat="1">
      <c r="A1064" s="340"/>
      <c r="B1064" s="340"/>
      <c r="G1064" s="341"/>
      <c r="H1064" s="341"/>
      <c r="I1064" s="335"/>
    </row>
    <row r="1065" spans="1:9" s="339" customFormat="1">
      <c r="A1065" s="340"/>
      <c r="B1065" s="340"/>
      <c r="G1065" s="341"/>
      <c r="H1065" s="341"/>
      <c r="I1065" s="335"/>
    </row>
    <row r="1066" spans="1:9" s="339" customFormat="1">
      <c r="A1066" s="340"/>
      <c r="B1066" s="340"/>
      <c r="G1066" s="341"/>
      <c r="H1066" s="341"/>
      <c r="I1066" s="335"/>
    </row>
    <row r="1067" spans="1:9" s="339" customFormat="1">
      <c r="A1067" s="340"/>
      <c r="B1067" s="340"/>
      <c r="G1067" s="341"/>
      <c r="H1067" s="341"/>
      <c r="I1067" s="335"/>
    </row>
    <row r="1068" spans="1:9" s="339" customFormat="1">
      <c r="A1068" s="340"/>
      <c r="B1068" s="340"/>
      <c r="G1068" s="341"/>
      <c r="H1068" s="341"/>
      <c r="I1068" s="335"/>
    </row>
    <row r="1069" spans="1:9" s="339" customFormat="1">
      <c r="A1069" s="340"/>
      <c r="B1069" s="340"/>
      <c r="G1069" s="341"/>
      <c r="H1069" s="341"/>
      <c r="I1069" s="335"/>
    </row>
    <row r="1070" spans="1:9" s="339" customFormat="1">
      <c r="A1070" s="340"/>
      <c r="B1070" s="340"/>
      <c r="G1070" s="341"/>
      <c r="H1070" s="341"/>
      <c r="I1070" s="335"/>
    </row>
    <row r="1071" spans="1:9" s="339" customFormat="1">
      <c r="A1071" s="340"/>
      <c r="B1071" s="340"/>
      <c r="G1071" s="341"/>
      <c r="H1071" s="341"/>
      <c r="I1071" s="335"/>
    </row>
    <row r="1072" spans="1:9" s="339" customFormat="1">
      <c r="A1072" s="340"/>
      <c r="B1072" s="340"/>
      <c r="G1072" s="341"/>
      <c r="H1072" s="341"/>
      <c r="I1072" s="335"/>
    </row>
    <row r="1073" spans="1:9" s="339" customFormat="1">
      <c r="A1073" s="340"/>
      <c r="B1073" s="340"/>
      <c r="G1073" s="341"/>
      <c r="H1073" s="341"/>
      <c r="I1073" s="335"/>
    </row>
    <row r="1074" spans="1:9" s="339" customFormat="1">
      <c r="A1074" s="340"/>
      <c r="B1074" s="340"/>
      <c r="G1074" s="341"/>
      <c r="H1074" s="341"/>
      <c r="I1074" s="335"/>
    </row>
    <row r="1075" spans="1:9" s="339" customFormat="1">
      <c r="A1075" s="340"/>
      <c r="B1075" s="340"/>
      <c r="G1075" s="341"/>
      <c r="H1075" s="341"/>
      <c r="I1075" s="335"/>
    </row>
    <row r="1076" spans="1:9" s="339" customFormat="1">
      <c r="A1076" s="340"/>
      <c r="B1076" s="340"/>
      <c r="G1076" s="341"/>
      <c r="H1076" s="341"/>
      <c r="I1076" s="335"/>
    </row>
    <row r="1077" spans="1:9" s="339" customFormat="1">
      <c r="A1077" s="340"/>
      <c r="B1077" s="340"/>
      <c r="G1077" s="341"/>
      <c r="H1077" s="341"/>
      <c r="I1077" s="335"/>
    </row>
    <row r="1078" spans="1:9" s="339" customFormat="1">
      <c r="A1078" s="340"/>
      <c r="B1078" s="340"/>
      <c r="G1078" s="341"/>
      <c r="H1078" s="341"/>
      <c r="I1078" s="335"/>
    </row>
    <row r="1079" spans="1:9" s="339" customFormat="1">
      <c r="A1079" s="340"/>
      <c r="B1079" s="340"/>
      <c r="G1079" s="341"/>
      <c r="H1079" s="341"/>
      <c r="I1079" s="335"/>
    </row>
    <row r="1080" spans="1:9" s="339" customFormat="1">
      <c r="A1080" s="340"/>
      <c r="B1080" s="340"/>
      <c r="G1080" s="341"/>
      <c r="H1080" s="341"/>
      <c r="I1080" s="335"/>
    </row>
    <row r="1081" spans="1:9" s="339" customFormat="1">
      <c r="A1081" s="340"/>
      <c r="B1081" s="340"/>
      <c r="G1081" s="341"/>
      <c r="H1081" s="341"/>
      <c r="I1081" s="335"/>
    </row>
    <row r="1082" spans="1:9" s="339" customFormat="1">
      <c r="A1082" s="340"/>
      <c r="B1082" s="340"/>
      <c r="G1082" s="341"/>
      <c r="H1082" s="341"/>
      <c r="I1082" s="335"/>
    </row>
    <row r="1083" spans="1:9" s="339" customFormat="1">
      <c r="A1083" s="340"/>
      <c r="B1083" s="340"/>
      <c r="G1083" s="341"/>
      <c r="H1083" s="341"/>
      <c r="I1083" s="335"/>
    </row>
    <row r="1084" spans="1:9" s="339" customFormat="1">
      <c r="A1084" s="340"/>
      <c r="B1084" s="340"/>
      <c r="G1084" s="341"/>
      <c r="H1084" s="341"/>
      <c r="I1084" s="335"/>
    </row>
    <row r="1085" spans="1:9" s="339" customFormat="1">
      <c r="A1085" s="340"/>
      <c r="B1085" s="340"/>
      <c r="G1085" s="341"/>
      <c r="H1085" s="341"/>
      <c r="I1085" s="335"/>
    </row>
    <row r="1086" spans="1:9" s="339" customFormat="1">
      <c r="A1086" s="340"/>
      <c r="B1086" s="340"/>
      <c r="G1086" s="341"/>
      <c r="H1086" s="341"/>
      <c r="I1086" s="335"/>
    </row>
    <row r="1087" spans="1:9" s="339" customFormat="1">
      <c r="A1087" s="340"/>
      <c r="B1087" s="340"/>
      <c r="G1087" s="341"/>
      <c r="H1087" s="341"/>
      <c r="I1087" s="335"/>
    </row>
    <row r="1088" spans="1:9" s="339" customFormat="1">
      <c r="A1088" s="340"/>
      <c r="B1088" s="340"/>
      <c r="G1088" s="341"/>
      <c r="H1088" s="341"/>
      <c r="I1088" s="335"/>
    </row>
    <row r="1089" spans="1:9" s="339" customFormat="1">
      <c r="A1089" s="340"/>
      <c r="B1089" s="340"/>
      <c r="G1089" s="341"/>
      <c r="H1089" s="341"/>
      <c r="I1089" s="335"/>
    </row>
    <row r="1090" spans="1:9" s="339" customFormat="1">
      <c r="A1090" s="340"/>
      <c r="B1090" s="340"/>
      <c r="G1090" s="341"/>
      <c r="H1090" s="341"/>
      <c r="I1090" s="335"/>
    </row>
    <row r="1091" spans="1:9" s="339" customFormat="1">
      <c r="A1091" s="340"/>
      <c r="B1091" s="340"/>
      <c r="G1091" s="341"/>
      <c r="H1091" s="341"/>
      <c r="I1091" s="335"/>
    </row>
    <row r="1092" spans="1:9" s="339" customFormat="1">
      <c r="A1092" s="340"/>
      <c r="B1092" s="340"/>
      <c r="G1092" s="341"/>
      <c r="H1092" s="341"/>
      <c r="I1092" s="335"/>
    </row>
    <row r="1093" spans="1:9" s="339" customFormat="1">
      <c r="A1093" s="340"/>
      <c r="B1093" s="340"/>
      <c r="G1093" s="341"/>
      <c r="H1093" s="341"/>
      <c r="I1093" s="335"/>
    </row>
    <row r="1094" spans="1:9" s="339" customFormat="1">
      <c r="A1094" s="340"/>
      <c r="B1094" s="340"/>
      <c r="G1094" s="341"/>
      <c r="H1094" s="341"/>
      <c r="I1094" s="335"/>
    </row>
    <row r="1095" spans="1:9" s="339" customFormat="1">
      <c r="A1095" s="340"/>
      <c r="B1095" s="340"/>
      <c r="G1095" s="341"/>
      <c r="H1095" s="341"/>
      <c r="I1095" s="335"/>
    </row>
    <row r="1096" spans="1:9" s="339" customFormat="1">
      <c r="A1096" s="340"/>
      <c r="B1096" s="340"/>
      <c r="G1096" s="341"/>
      <c r="H1096" s="341"/>
      <c r="I1096" s="335"/>
    </row>
    <row r="1097" spans="1:9" s="339" customFormat="1">
      <c r="A1097" s="340"/>
      <c r="B1097" s="340"/>
      <c r="G1097" s="341"/>
      <c r="H1097" s="341"/>
      <c r="I1097" s="335"/>
    </row>
    <row r="1098" spans="1:9" s="339" customFormat="1">
      <c r="A1098" s="340"/>
      <c r="B1098" s="340"/>
      <c r="G1098" s="341"/>
      <c r="H1098" s="341"/>
      <c r="I1098" s="335"/>
    </row>
    <row r="1099" spans="1:9" s="339" customFormat="1">
      <c r="A1099" s="340"/>
      <c r="B1099" s="340"/>
      <c r="G1099" s="341"/>
      <c r="H1099" s="341"/>
      <c r="I1099" s="335"/>
    </row>
    <row r="1100" spans="1:9" s="339" customFormat="1">
      <c r="A1100" s="340"/>
      <c r="B1100" s="340"/>
      <c r="G1100" s="341"/>
      <c r="H1100" s="341"/>
      <c r="I1100" s="335"/>
    </row>
    <row r="1101" spans="1:9" s="339" customFormat="1">
      <c r="A1101" s="340"/>
      <c r="B1101" s="340"/>
      <c r="G1101" s="341"/>
      <c r="H1101" s="341"/>
      <c r="I1101" s="335"/>
    </row>
    <row r="1102" spans="1:9" s="339" customFormat="1">
      <c r="A1102" s="340"/>
      <c r="B1102" s="340"/>
      <c r="G1102" s="341"/>
      <c r="H1102" s="341"/>
      <c r="I1102" s="335"/>
    </row>
    <row r="1103" spans="1:9" s="339" customFormat="1">
      <c r="A1103" s="340"/>
      <c r="B1103" s="340"/>
      <c r="G1103" s="341"/>
      <c r="H1103" s="341"/>
      <c r="I1103" s="335"/>
    </row>
    <row r="1104" spans="1:9" s="339" customFormat="1">
      <c r="A1104" s="340"/>
      <c r="B1104" s="340"/>
      <c r="G1104" s="341"/>
      <c r="H1104" s="341"/>
      <c r="I1104" s="335"/>
    </row>
    <row r="1105" spans="1:9" s="339" customFormat="1">
      <c r="A1105" s="340"/>
      <c r="B1105" s="340"/>
      <c r="G1105" s="341"/>
      <c r="H1105" s="341"/>
      <c r="I1105" s="335"/>
    </row>
    <row r="1106" spans="1:9" s="339" customFormat="1">
      <c r="A1106" s="340"/>
      <c r="B1106" s="340"/>
      <c r="G1106" s="341"/>
      <c r="H1106" s="341"/>
      <c r="I1106" s="335"/>
    </row>
    <row r="1107" spans="1:9" s="339" customFormat="1">
      <c r="A1107" s="340"/>
      <c r="B1107" s="340"/>
      <c r="G1107" s="341"/>
      <c r="H1107" s="341"/>
      <c r="I1107" s="335"/>
    </row>
    <row r="1108" spans="1:9" s="339" customFormat="1">
      <c r="A1108" s="340"/>
      <c r="B1108" s="340"/>
      <c r="G1108" s="341"/>
      <c r="H1108" s="341"/>
      <c r="I1108" s="335"/>
    </row>
    <row r="1109" spans="1:9" s="339" customFormat="1">
      <c r="A1109" s="340"/>
      <c r="B1109" s="340"/>
      <c r="G1109" s="341"/>
      <c r="H1109" s="341"/>
      <c r="I1109" s="335"/>
    </row>
    <row r="1110" spans="1:9" s="339" customFormat="1">
      <c r="A1110" s="340"/>
      <c r="B1110" s="340"/>
      <c r="G1110" s="341"/>
      <c r="H1110" s="341"/>
      <c r="I1110" s="335"/>
    </row>
    <row r="1111" spans="1:9" s="339" customFormat="1">
      <c r="A1111" s="340"/>
      <c r="B1111" s="340"/>
      <c r="G1111" s="341"/>
      <c r="H1111" s="341"/>
      <c r="I1111" s="335"/>
    </row>
    <row r="1112" spans="1:9" s="339" customFormat="1">
      <c r="A1112" s="340"/>
      <c r="B1112" s="340"/>
      <c r="G1112" s="341"/>
      <c r="H1112" s="341"/>
      <c r="I1112" s="335"/>
    </row>
    <row r="1113" spans="1:9" s="339" customFormat="1">
      <c r="A1113" s="340"/>
      <c r="B1113" s="340"/>
      <c r="G1113" s="341"/>
      <c r="H1113" s="341"/>
      <c r="I1113" s="335"/>
    </row>
    <row r="1114" spans="1:9" s="339" customFormat="1">
      <c r="A1114" s="340"/>
      <c r="B1114" s="340"/>
      <c r="G1114" s="341"/>
      <c r="H1114" s="341"/>
      <c r="I1114" s="335"/>
    </row>
    <row r="1115" spans="1:9" s="339" customFormat="1">
      <c r="A1115" s="340"/>
      <c r="B1115" s="340"/>
      <c r="G1115" s="341"/>
      <c r="H1115" s="341"/>
      <c r="I1115" s="335"/>
    </row>
    <row r="1116" spans="1:9" s="339" customFormat="1">
      <c r="A1116" s="340"/>
      <c r="B1116" s="340"/>
      <c r="G1116" s="341"/>
      <c r="H1116" s="341"/>
      <c r="I1116" s="335"/>
    </row>
    <row r="1117" spans="1:9" s="339" customFormat="1">
      <c r="A1117" s="340"/>
      <c r="B1117" s="340"/>
      <c r="G1117" s="341"/>
      <c r="H1117" s="341"/>
      <c r="I1117" s="335"/>
    </row>
    <row r="1118" spans="1:9" s="339" customFormat="1">
      <c r="A1118" s="340"/>
      <c r="B1118" s="340"/>
      <c r="G1118" s="341"/>
      <c r="H1118" s="341"/>
      <c r="I1118" s="335"/>
    </row>
    <row r="1119" spans="1:9" s="339" customFormat="1">
      <c r="A1119" s="340"/>
      <c r="B1119" s="340"/>
      <c r="G1119" s="341"/>
      <c r="H1119" s="341"/>
      <c r="I1119" s="335"/>
    </row>
    <row r="1120" spans="1:9" s="339" customFormat="1">
      <c r="A1120" s="340"/>
      <c r="B1120" s="340"/>
      <c r="G1120" s="341"/>
      <c r="H1120" s="341"/>
      <c r="I1120" s="335"/>
    </row>
    <row r="1121" spans="1:9" s="339" customFormat="1">
      <c r="A1121" s="340"/>
      <c r="B1121" s="340"/>
      <c r="G1121" s="341"/>
      <c r="H1121" s="341"/>
      <c r="I1121" s="335"/>
    </row>
    <row r="1122" spans="1:9" s="339" customFormat="1">
      <c r="A1122" s="340"/>
      <c r="B1122" s="340"/>
      <c r="G1122" s="341"/>
      <c r="H1122" s="341"/>
      <c r="I1122" s="335"/>
    </row>
    <row r="1123" spans="1:9" s="339" customFormat="1">
      <c r="A1123" s="340"/>
      <c r="B1123" s="340"/>
      <c r="G1123" s="341"/>
      <c r="H1123" s="341"/>
      <c r="I1123" s="335"/>
    </row>
    <row r="1124" spans="1:9" s="339" customFormat="1">
      <c r="A1124" s="340"/>
      <c r="B1124" s="340"/>
      <c r="G1124" s="341"/>
      <c r="H1124" s="341"/>
      <c r="I1124" s="335"/>
    </row>
    <row r="1125" spans="1:9" s="339" customFormat="1">
      <c r="A1125" s="340"/>
      <c r="B1125" s="340"/>
      <c r="G1125" s="341"/>
      <c r="H1125" s="341"/>
      <c r="I1125" s="335"/>
    </row>
    <row r="1126" spans="1:9" s="339" customFormat="1">
      <c r="A1126" s="340"/>
      <c r="B1126" s="340"/>
      <c r="G1126" s="341"/>
      <c r="H1126" s="341"/>
      <c r="I1126" s="335"/>
    </row>
    <row r="1127" spans="1:9" s="339" customFormat="1">
      <c r="A1127" s="340"/>
      <c r="B1127" s="340"/>
      <c r="G1127" s="341"/>
      <c r="H1127" s="341"/>
      <c r="I1127" s="335"/>
    </row>
    <row r="1128" spans="1:9" s="339" customFormat="1">
      <c r="A1128" s="340"/>
      <c r="B1128" s="340"/>
      <c r="G1128" s="341"/>
      <c r="H1128" s="341"/>
      <c r="I1128" s="335"/>
    </row>
    <row r="1129" spans="1:9" s="339" customFormat="1">
      <c r="A1129" s="340"/>
      <c r="B1129" s="340"/>
      <c r="G1129" s="341"/>
      <c r="H1129" s="341"/>
      <c r="I1129" s="335"/>
    </row>
    <row r="1130" spans="1:9" s="339" customFormat="1">
      <c r="A1130" s="340"/>
      <c r="B1130" s="340"/>
      <c r="G1130" s="341"/>
      <c r="H1130" s="341"/>
      <c r="I1130" s="335"/>
    </row>
    <row r="1131" spans="1:9" s="339" customFormat="1">
      <c r="A1131" s="340"/>
      <c r="B1131" s="340"/>
      <c r="G1131" s="341"/>
      <c r="H1131" s="341"/>
      <c r="I1131" s="33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O1133"/>
  <sheetViews>
    <sheetView zoomScale="80" zoomScaleNormal="80" zoomScaleSheetLayoutView="80" workbookViewId="0">
      <selection activeCell="D9" sqref="D9"/>
    </sheetView>
  </sheetViews>
  <sheetFormatPr defaultRowHeight="12.75"/>
  <cols>
    <col min="1" max="1" width="19.85546875" style="340" customWidth="1"/>
    <col min="2" max="2" width="27" style="340" customWidth="1"/>
    <col min="3" max="3" width="28.42578125" style="339" customWidth="1"/>
    <col min="4" max="4" width="27.85546875" style="339" customWidth="1"/>
    <col min="5" max="5" width="27.42578125" style="339" customWidth="1"/>
    <col min="6" max="9" width="24.42578125" style="339" customWidth="1"/>
    <col min="10" max="10" width="18.28515625" style="339" customWidth="1"/>
    <col min="11" max="11" width="8.7109375" style="339" customWidth="1"/>
    <col min="12" max="12" width="10.7109375" style="332" customWidth="1"/>
    <col min="13" max="15" width="12.7109375" style="339" customWidth="1"/>
    <col min="16" max="248" width="9.140625" style="342"/>
    <col min="249" max="249" width="12.85546875" style="342" customWidth="1"/>
    <col min="250" max="252" width="24.42578125" style="342" customWidth="1"/>
    <col min="253" max="253" width="27.42578125" style="342" customWidth="1"/>
    <col min="254" max="254" width="28.7109375" style="342" customWidth="1"/>
    <col min="255" max="257" width="24.42578125" style="342" customWidth="1"/>
    <col min="258" max="258" width="27.42578125" style="342" customWidth="1"/>
    <col min="259" max="265" width="24.42578125" style="342" customWidth="1"/>
    <col min="266" max="266" width="9.7109375" style="342" customWidth="1"/>
    <col min="267" max="267" width="8.7109375" style="342" customWidth="1"/>
    <col min="268" max="268" width="10.7109375" style="342" customWidth="1"/>
    <col min="269" max="271" width="12.7109375" style="342" customWidth="1"/>
    <col min="272" max="504" width="9.140625" style="342"/>
    <col min="505" max="505" width="12.85546875" style="342" customWidth="1"/>
    <col min="506" max="508" width="24.42578125" style="342" customWidth="1"/>
    <col min="509" max="509" width="27.42578125" style="342" customWidth="1"/>
    <col min="510" max="510" width="28.7109375" style="342" customWidth="1"/>
    <col min="511" max="513" width="24.42578125" style="342" customWidth="1"/>
    <col min="514" max="514" width="27.42578125" style="342" customWidth="1"/>
    <col min="515" max="521" width="24.42578125" style="342" customWidth="1"/>
    <col min="522" max="522" width="9.7109375" style="342" customWidth="1"/>
    <col min="523" max="523" width="8.7109375" style="342" customWidth="1"/>
    <col min="524" max="524" width="10.7109375" style="342" customWidth="1"/>
    <col min="525" max="527" width="12.7109375" style="342" customWidth="1"/>
    <col min="528" max="760" width="9.140625" style="342"/>
    <col min="761" max="761" width="12.85546875" style="342" customWidth="1"/>
    <col min="762" max="764" width="24.42578125" style="342" customWidth="1"/>
    <col min="765" max="765" width="27.42578125" style="342" customWidth="1"/>
    <col min="766" max="766" width="28.7109375" style="342" customWidth="1"/>
    <col min="767" max="769" width="24.42578125" style="342" customWidth="1"/>
    <col min="770" max="770" width="27.42578125" style="342" customWidth="1"/>
    <col min="771" max="777" width="24.42578125" style="342" customWidth="1"/>
    <col min="778" max="778" width="9.7109375" style="342" customWidth="1"/>
    <col min="779" max="779" width="8.7109375" style="342" customWidth="1"/>
    <col min="780" max="780" width="10.7109375" style="342" customWidth="1"/>
    <col min="781" max="783" width="12.7109375" style="342" customWidth="1"/>
    <col min="784" max="1016" width="9.140625" style="342"/>
    <col min="1017" max="1017" width="12.85546875" style="342" customWidth="1"/>
    <col min="1018" max="1020" width="24.42578125" style="342" customWidth="1"/>
    <col min="1021" max="1021" width="27.42578125" style="342" customWidth="1"/>
    <col min="1022" max="1022" width="28.7109375" style="342" customWidth="1"/>
    <col min="1023" max="1025" width="24.42578125" style="342" customWidth="1"/>
    <col min="1026" max="1026" width="27.42578125" style="342" customWidth="1"/>
    <col min="1027" max="1033" width="24.42578125" style="342" customWidth="1"/>
    <col min="1034" max="1034" width="9.7109375" style="342" customWidth="1"/>
    <col min="1035" max="1035" width="8.7109375" style="342" customWidth="1"/>
    <col min="1036" max="1036" width="10.7109375" style="342" customWidth="1"/>
    <col min="1037" max="1039" width="12.7109375" style="342" customWidth="1"/>
    <col min="1040" max="1272" width="9.140625" style="342"/>
    <col min="1273" max="1273" width="12.85546875" style="342" customWidth="1"/>
    <col min="1274" max="1276" width="24.42578125" style="342" customWidth="1"/>
    <col min="1277" max="1277" width="27.42578125" style="342" customWidth="1"/>
    <col min="1278" max="1278" width="28.7109375" style="342" customWidth="1"/>
    <col min="1279" max="1281" width="24.42578125" style="342" customWidth="1"/>
    <col min="1282" max="1282" width="27.42578125" style="342" customWidth="1"/>
    <col min="1283" max="1289" width="24.42578125" style="342" customWidth="1"/>
    <col min="1290" max="1290" width="9.7109375" style="342" customWidth="1"/>
    <col min="1291" max="1291" width="8.7109375" style="342" customWidth="1"/>
    <col min="1292" max="1292" width="10.7109375" style="342" customWidth="1"/>
    <col min="1293" max="1295" width="12.7109375" style="342" customWidth="1"/>
    <col min="1296" max="1528" width="9.140625" style="342"/>
    <col min="1529" max="1529" width="12.85546875" style="342" customWidth="1"/>
    <col min="1530" max="1532" width="24.42578125" style="342" customWidth="1"/>
    <col min="1533" max="1533" width="27.42578125" style="342" customWidth="1"/>
    <col min="1534" max="1534" width="28.7109375" style="342" customWidth="1"/>
    <col min="1535" max="1537" width="24.42578125" style="342" customWidth="1"/>
    <col min="1538" max="1538" width="27.42578125" style="342" customWidth="1"/>
    <col min="1539" max="1545" width="24.42578125" style="342" customWidth="1"/>
    <col min="1546" max="1546" width="9.7109375" style="342" customWidth="1"/>
    <col min="1547" max="1547" width="8.7109375" style="342" customWidth="1"/>
    <col min="1548" max="1548" width="10.7109375" style="342" customWidth="1"/>
    <col min="1549" max="1551" width="12.7109375" style="342" customWidth="1"/>
    <col min="1552" max="1784" width="9.140625" style="342"/>
    <col min="1785" max="1785" width="12.85546875" style="342" customWidth="1"/>
    <col min="1786" max="1788" width="24.42578125" style="342" customWidth="1"/>
    <col min="1789" max="1789" width="27.42578125" style="342" customWidth="1"/>
    <col min="1790" max="1790" width="28.7109375" style="342" customWidth="1"/>
    <col min="1791" max="1793" width="24.42578125" style="342" customWidth="1"/>
    <col min="1794" max="1794" width="27.42578125" style="342" customWidth="1"/>
    <col min="1795" max="1801" width="24.42578125" style="342" customWidth="1"/>
    <col min="1802" max="1802" width="9.7109375" style="342" customWidth="1"/>
    <col min="1803" max="1803" width="8.7109375" style="342" customWidth="1"/>
    <col min="1804" max="1804" width="10.7109375" style="342" customWidth="1"/>
    <col min="1805" max="1807" width="12.7109375" style="342" customWidth="1"/>
    <col min="1808" max="2040" width="9.140625" style="342"/>
    <col min="2041" max="2041" width="12.85546875" style="342" customWidth="1"/>
    <col min="2042" max="2044" width="24.42578125" style="342" customWidth="1"/>
    <col min="2045" max="2045" width="27.42578125" style="342" customWidth="1"/>
    <col min="2046" max="2046" width="28.7109375" style="342" customWidth="1"/>
    <col min="2047" max="2049" width="24.42578125" style="342" customWidth="1"/>
    <col min="2050" max="2050" width="27.42578125" style="342" customWidth="1"/>
    <col min="2051" max="2057" width="24.42578125" style="342" customWidth="1"/>
    <col min="2058" max="2058" width="9.7109375" style="342" customWidth="1"/>
    <col min="2059" max="2059" width="8.7109375" style="342" customWidth="1"/>
    <col min="2060" max="2060" width="10.7109375" style="342" customWidth="1"/>
    <col min="2061" max="2063" width="12.7109375" style="342" customWidth="1"/>
    <col min="2064" max="2296" width="9.140625" style="342"/>
    <col min="2297" max="2297" width="12.85546875" style="342" customWidth="1"/>
    <col min="2298" max="2300" width="24.42578125" style="342" customWidth="1"/>
    <col min="2301" max="2301" width="27.42578125" style="342" customWidth="1"/>
    <col min="2302" max="2302" width="28.7109375" style="342" customWidth="1"/>
    <col min="2303" max="2305" width="24.42578125" style="342" customWidth="1"/>
    <col min="2306" max="2306" width="27.42578125" style="342" customWidth="1"/>
    <col min="2307" max="2313" width="24.42578125" style="342" customWidth="1"/>
    <col min="2314" max="2314" width="9.7109375" style="342" customWidth="1"/>
    <col min="2315" max="2315" width="8.7109375" style="342" customWidth="1"/>
    <col min="2316" max="2316" width="10.7109375" style="342" customWidth="1"/>
    <col min="2317" max="2319" width="12.7109375" style="342" customWidth="1"/>
    <col min="2320" max="2552" width="9.140625" style="342"/>
    <col min="2553" max="2553" width="12.85546875" style="342" customWidth="1"/>
    <col min="2554" max="2556" width="24.42578125" style="342" customWidth="1"/>
    <col min="2557" max="2557" width="27.42578125" style="342" customWidth="1"/>
    <col min="2558" max="2558" width="28.7109375" style="342" customWidth="1"/>
    <col min="2559" max="2561" width="24.42578125" style="342" customWidth="1"/>
    <col min="2562" max="2562" width="27.42578125" style="342" customWidth="1"/>
    <col min="2563" max="2569" width="24.42578125" style="342" customWidth="1"/>
    <col min="2570" max="2570" width="9.7109375" style="342" customWidth="1"/>
    <col min="2571" max="2571" width="8.7109375" style="342" customWidth="1"/>
    <col min="2572" max="2572" width="10.7109375" style="342" customWidth="1"/>
    <col min="2573" max="2575" width="12.7109375" style="342" customWidth="1"/>
    <col min="2576" max="2808" width="9.140625" style="342"/>
    <col min="2809" max="2809" width="12.85546875" style="342" customWidth="1"/>
    <col min="2810" max="2812" width="24.42578125" style="342" customWidth="1"/>
    <col min="2813" max="2813" width="27.42578125" style="342" customWidth="1"/>
    <col min="2814" max="2814" width="28.7109375" style="342" customWidth="1"/>
    <col min="2815" max="2817" width="24.42578125" style="342" customWidth="1"/>
    <col min="2818" max="2818" width="27.42578125" style="342" customWidth="1"/>
    <col min="2819" max="2825" width="24.42578125" style="342" customWidth="1"/>
    <col min="2826" max="2826" width="9.7109375" style="342" customWidth="1"/>
    <col min="2827" max="2827" width="8.7109375" style="342" customWidth="1"/>
    <col min="2828" max="2828" width="10.7109375" style="342" customWidth="1"/>
    <col min="2829" max="2831" width="12.7109375" style="342" customWidth="1"/>
    <col min="2832" max="3064" width="9.140625" style="342"/>
    <col min="3065" max="3065" width="12.85546875" style="342" customWidth="1"/>
    <col min="3066" max="3068" width="24.42578125" style="342" customWidth="1"/>
    <col min="3069" max="3069" width="27.42578125" style="342" customWidth="1"/>
    <col min="3070" max="3070" width="28.7109375" style="342" customWidth="1"/>
    <col min="3071" max="3073" width="24.42578125" style="342" customWidth="1"/>
    <col min="3074" max="3074" width="27.42578125" style="342" customWidth="1"/>
    <col min="3075" max="3081" width="24.42578125" style="342" customWidth="1"/>
    <col min="3082" max="3082" width="9.7109375" style="342" customWidth="1"/>
    <col min="3083" max="3083" width="8.7109375" style="342" customWidth="1"/>
    <col min="3084" max="3084" width="10.7109375" style="342" customWidth="1"/>
    <col min="3085" max="3087" width="12.7109375" style="342" customWidth="1"/>
    <col min="3088" max="3320" width="9.140625" style="342"/>
    <col min="3321" max="3321" width="12.85546875" style="342" customWidth="1"/>
    <col min="3322" max="3324" width="24.42578125" style="342" customWidth="1"/>
    <col min="3325" max="3325" width="27.42578125" style="342" customWidth="1"/>
    <col min="3326" max="3326" width="28.7109375" style="342" customWidth="1"/>
    <col min="3327" max="3329" width="24.42578125" style="342" customWidth="1"/>
    <col min="3330" max="3330" width="27.42578125" style="342" customWidth="1"/>
    <col min="3331" max="3337" width="24.42578125" style="342" customWidth="1"/>
    <col min="3338" max="3338" width="9.7109375" style="342" customWidth="1"/>
    <col min="3339" max="3339" width="8.7109375" style="342" customWidth="1"/>
    <col min="3340" max="3340" width="10.7109375" style="342" customWidth="1"/>
    <col min="3341" max="3343" width="12.7109375" style="342" customWidth="1"/>
    <col min="3344" max="3576" width="9.140625" style="342"/>
    <col min="3577" max="3577" width="12.85546875" style="342" customWidth="1"/>
    <col min="3578" max="3580" width="24.42578125" style="342" customWidth="1"/>
    <col min="3581" max="3581" width="27.42578125" style="342" customWidth="1"/>
    <col min="3582" max="3582" width="28.7109375" style="342" customWidth="1"/>
    <col min="3583" max="3585" width="24.42578125" style="342" customWidth="1"/>
    <col min="3586" max="3586" width="27.42578125" style="342" customWidth="1"/>
    <col min="3587" max="3593" width="24.42578125" style="342" customWidth="1"/>
    <col min="3594" max="3594" width="9.7109375" style="342" customWidth="1"/>
    <col min="3595" max="3595" width="8.7109375" style="342" customWidth="1"/>
    <col min="3596" max="3596" width="10.7109375" style="342" customWidth="1"/>
    <col min="3597" max="3599" width="12.7109375" style="342" customWidth="1"/>
    <col min="3600" max="3832" width="9.140625" style="342"/>
    <col min="3833" max="3833" width="12.85546875" style="342" customWidth="1"/>
    <col min="3834" max="3836" width="24.42578125" style="342" customWidth="1"/>
    <col min="3837" max="3837" width="27.42578125" style="342" customWidth="1"/>
    <col min="3838" max="3838" width="28.7109375" style="342" customWidth="1"/>
    <col min="3839" max="3841" width="24.42578125" style="342" customWidth="1"/>
    <col min="3842" max="3842" width="27.42578125" style="342" customWidth="1"/>
    <col min="3843" max="3849" width="24.42578125" style="342" customWidth="1"/>
    <col min="3850" max="3850" width="9.7109375" style="342" customWidth="1"/>
    <col min="3851" max="3851" width="8.7109375" style="342" customWidth="1"/>
    <col min="3852" max="3852" width="10.7109375" style="342" customWidth="1"/>
    <col min="3853" max="3855" width="12.7109375" style="342" customWidth="1"/>
    <col min="3856" max="4088" width="9.140625" style="342"/>
    <col min="4089" max="4089" width="12.85546875" style="342" customWidth="1"/>
    <col min="4090" max="4092" width="24.42578125" style="342" customWidth="1"/>
    <col min="4093" max="4093" width="27.42578125" style="342" customWidth="1"/>
    <col min="4094" max="4094" width="28.7109375" style="342" customWidth="1"/>
    <col min="4095" max="4097" width="24.42578125" style="342" customWidth="1"/>
    <col min="4098" max="4098" width="27.42578125" style="342" customWidth="1"/>
    <col min="4099" max="4105" width="24.42578125" style="342" customWidth="1"/>
    <col min="4106" max="4106" width="9.7109375" style="342" customWidth="1"/>
    <col min="4107" max="4107" width="8.7109375" style="342" customWidth="1"/>
    <col min="4108" max="4108" width="10.7109375" style="342" customWidth="1"/>
    <col min="4109" max="4111" width="12.7109375" style="342" customWidth="1"/>
    <col min="4112" max="4344" width="9.140625" style="342"/>
    <col min="4345" max="4345" width="12.85546875" style="342" customWidth="1"/>
    <col min="4346" max="4348" width="24.42578125" style="342" customWidth="1"/>
    <col min="4349" max="4349" width="27.42578125" style="342" customWidth="1"/>
    <col min="4350" max="4350" width="28.7109375" style="342" customWidth="1"/>
    <col min="4351" max="4353" width="24.42578125" style="342" customWidth="1"/>
    <col min="4354" max="4354" width="27.42578125" style="342" customWidth="1"/>
    <col min="4355" max="4361" width="24.42578125" style="342" customWidth="1"/>
    <col min="4362" max="4362" width="9.7109375" style="342" customWidth="1"/>
    <col min="4363" max="4363" width="8.7109375" style="342" customWidth="1"/>
    <col min="4364" max="4364" width="10.7109375" style="342" customWidth="1"/>
    <col min="4365" max="4367" width="12.7109375" style="342" customWidth="1"/>
    <col min="4368" max="4600" width="9.140625" style="342"/>
    <col min="4601" max="4601" width="12.85546875" style="342" customWidth="1"/>
    <col min="4602" max="4604" width="24.42578125" style="342" customWidth="1"/>
    <col min="4605" max="4605" width="27.42578125" style="342" customWidth="1"/>
    <col min="4606" max="4606" width="28.7109375" style="342" customWidth="1"/>
    <col min="4607" max="4609" width="24.42578125" style="342" customWidth="1"/>
    <col min="4610" max="4610" width="27.42578125" style="342" customWidth="1"/>
    <col min="4611" max="4617" width="24.42578125" style="342" customWidth="1"/>
    <col min="4618" max="4618" width="9.7109375" style="342" customWidth="1"/>
    <col min="4619" max="4619" width="8.7109375" style="342" customWidth="1"/>
    <col min="4620" max="4620" width="10.7109375" style="342" customWidth="1"/>
    <col min="4621" max="4623" width="12.7109375" style="342" customWidth="1"/>
    <col min="4624" max="4856" width="9.140625" style="342"/>
    <col min="4857" max="4857" width="12.85546875" style="342" customWidth="1"/>
    <col min="4858" max="4860" width="24.42578125" style="342" customWidth="1"/>
    <col min="4861" max="4861" width="27.42578125" style="342" customWidth="1"/>
    <col min="4862" max="4862" width="28.7109375" style="342" customWidth="1"/>
    <col min="4863" max="4865" width="24.42578125" style="342" customWidth="1"/>
    <col min="4866" max="4866" width="27.42578125" style="342" customWidth="1"/>
    <col min="4867" max="4873" width="24.42578125" style="342" customWidth="1"/>
    <col min="4874" max="4874" width="9.7109375" style="342" customWidth="1"/>
    <col min="4875" max="4875" width="8.7109375" style="342" customWidth="1"/>
    <col min="4876" max="4876" width="10.7109375" style="342" customWidth="1"/>
    <col min="4877" max="4879" width="12.7109375" style="342" customWidth="1"/>
    <col min="4880" max="5112" width="9.140625" style="342"/>
    <col min="5113" max="5113" width="12.85546875" style="342" customWidth="1"/>
    <col min="5114" max="5116" width="24.42578125" style="342" customWidth="1"/>
    <col min="5117" max="5117" width="27.42578125" style="342" customWidth="1"/>
    <col min="5118" max="5118" width="28.7109375" style="342" customWidth="1"/>
    <col min="5119" max="5121" width="24.42578125" style="342" customWidth="1"/>
    <col min="5122" max="5122" width="27.42578125" style="342" customWidth="1"/>
    <col min="5123" max="5129" width="24.42578125" style="342" customWidth="1"/>
    <col min="5130" max="5130" width="9.7109375" style="342" customWidth="1"/>
    <col min="5131" max="5131" width="8.7109375" style="342" customWidth="1"/>
    <col min="5132" max="5132" width="10.7109375" style="342" customWidth="1"/>
    <col min="5133" max="5135" width="12.7109375" style="342" customWidth="1"/>
    <col min="5136" max="5368" width="9.140625" style="342"/>
    <col min="5369" max="5369" width="12.85546875" style="342" customWidth="1"/>
    <col min="5370" max="5372" width="24.42578125" style="342" customWidth="1"/>
    <col min="5373" max="5373" width="27.42578125" style="342" customWidth="1"/>
    <col min="5374" max="5374" width="28.7109375" style="342" customWidth="1"/>
    <col min="5375" max="5377" width="24.42578125" style="342" customWidth="1"/>
    <col min="5378" max="5378" width="27.42578125" style="342" customWidth="1"/>
    <col min="5379" max="5385" width="24.42578125" style="342" customWidth="1"/>
    <col min="5386" max="5386" width="9.7109375" style="342" customWidth="1"/>
    <col min="5387" max="5387" width="8.7109375" style="342" customWidth="1"/>
    <col min="5388" max="5388" width="10.7109375" style="342" customWidth="1"/>
    <col min="5389" max="5391" width="12.7109375" style="342" customWidth="1"/>
    <col min="5392" max="5624" width="9.140625" style="342"/>
    <col min="5625" max="5625" width="12.85546875" style="342" customWidth="1"/>
    <col min="5626" max="5628" width="24.42578125" style="342" customWidth="1"/>
    <col min="5629" max="5629" width="27.42578125" style="342" customWidth="1"/>
    <col min="5630" max="5630" width="28.7109375" style="342" customWidth="1"/>
    <col min="5631" max="5633" width="24.42578125" style="342" customWidth="1"/>
    <col min="5634" max="5634" width="27.42578125" style="342" customWidth="1"/>
    <col min="5635" max="5641" width="24.42578125" style="342" customWidth="1"/>
    <col min="5642" max="5642" width="9.7109375" style="342" customWidth="1"/>
    <col min="5643" max="5643" width="8.7109375" style="342" customWidth="1"/>
    <col min="5644" max="5644" width="10.7109375" style="342" customWidth="1"/>
    <col min="5645" max="5647" width="12.7109375" style="342" customWidth="1"/>
    <col min="5648" max="5880" width="9.140625" style="342"/>
    <col min="5881" max="5881" width="12.85546875" style="342" customWidth="1"/>
    <col min="5882" max="5884" width="24.42578125" style="342" customWidth="1"/>
    <col min="5885" max="5885" width="27.42578125" style="342" customWidth="1"/>
    <col min="5886" max="5886" width="28.7109375" style="342" customWidth="1"/>
    <col min="5887" max="5889" width="24.42578125" style="342" customWidth="1"/>
    <col min="5890" max="5890" width="27.42578125" style="342" customWidth="1"/>
    <col min="5891" max="5897" width="24.42578125" style="342" customWidth="1"/>
    <col min="5898" max="5898" width="9.7109375" style="342" customWidth="1"/>
    <col min="5899" max="5899" width="8.7109375" style="342" customWidth="1"/>
    <col min="5900" max="5900" width="10.7109375" style="342" customWidth="1"/>
    <col min="5901" max="5903" width="12.7109375" style="342" customWidth="1"/>
    <col min="5904" max="6136" width="9.140625" style="342"/>
    <col min="6137" max="6137" width="12.85546875" style="342" customWidth="1"/>
    <col min="6138" max="6140" width="24.42578125" style="342" customWidth="1"/>
    <col min="6141" max="6141" width="27.42578125" style="342" customWidth="1"/>
    <col min="6142" max="6142" width="28.7109375" style="342" customWidth="1"/>
    <col min="6143" max="6145" width="24.42578125" style="342" customWidth="1"/>
    <col min="6146" max="6146" width="27.42578125" style="342" customWidth="1"/>
    <col min="6147" max="6153" width="24.42578125" style="342" customWidth="1"/>
    <col min="6154" max="6154" width="9.7109375" style="342" customWidth="1"/>
    <col min="6155" max="6155" width="8.7109375" style="342" customWidth="1"/>
    <col min="6156" max="6156" width="10.7109375" style="342" customWidth="1"/>
    <col min="6157" max="6159" width="12.7109375" style="342" customWidth="1"/>
    <col min="6160" max="6392" width="9.140625" style="342"/>
    <col min="6393" max="6393" width="12.85546875" style="342" customWidth="1"/>
    <col min="6394" max="6396" width="24.42578125" style="342" customWidth="1"/>
    <col min="6397" max="6397" width="27.42578125" style="342" customWidth="1"/>
    <col min="6398" max="6398" width="28.7109375" style="342" customWidth="1"/>
    <col min="6399" max="6401" width="24.42578125" style="342" customWidth="1"/>
    <col min="6402" max="6402" width="27.42578125" style="342" customWidth="1"/>
    <col min="6403" max="6409" width="24.42578125" style="342" customWidth="1"/>
    <col min="6410" max="6410" width="9.7109375" style="342" customWidth="1"/>
    <col min="6411" max="6411" width="8.7109375" style="342" customWidth="1"/>
    <col min="6412" max="6412" width="10.7109375" style="342" customWidth="1"/>
    <col min="6413" max="6415" width="12.7109375" style="342" customWidth="1"/>
    <col min="6416" max="6648" width="9.140625" style="342"/>
    <col min="6649" max="6649" width="12.85546875" style="342" customWidth="1"/>
    <col min="6650" max="6652" width="24.42578125" style="342" customWidth="1"/>
    <col min="6653" max="6653" width="27.42578125" style="342" customWidth="1"/>
    <col min="6654" max="6654" width="28.7109375" style="342" customWidth="1"/>
    <col min="6655" max="6657" width="24.42578125" style="342" customWidth="1"/>
    <col min="6658" max="6658" width="27.42578125" style="342" customWidth="1"/>
    <col min="6659" max="6665" width="24.42578125" style="342" customWidth="1"/>
    <col min="6666" max="6666" width="9.7109375" style="342" customWidth="1"/>
    <col min="6667" max="6667" width="8.7109375" style="342" customWidth="1"/>
    <col min="6668" max="6668" width="10.7109375" style="342" customWidth="1"/>
    <col min="6669" max="6671" width="12.7109375" style="342" customWidth="1"/>
    <col min="6672" max="6904" width="9.140625" style="342"/>
    <col min="6905" max="6905" width="12.85546875" style="342" customWidth="1"/>
    <col min="6906" max="6908" width="24.42578125" style="342" customWidth="1"/>
    <col min="6909" max="6909" width="27.42578125" style="342" customWidth="1"/>
    <col min="6910" max="6910" width="28.7109375" style="342" customWidth="1"/>
    <col min="6911" max="6913" width="24.42578125" style="342" customWidth="1"/>
    <col min="6914" max="6914" width="27.42578125" style="342" customWidth="1"/>
    <col min="6915" max="6921" width="24.42578125" style="342" customWidth="1"/>
    <col min="6922" max="6922" width="9.7109375" style="342" customWidth="1"/>
    <col min="6923" max="6923" width="8.7109375" style="342" customWidth="1"/>
    <col min="6924" max="6924" width="10.7109375" style="342" customWidth="1"/>
    <col min="6925" max="6927" width="12.7109375" style="342" customWidth="1"/>
    <col min="6928" max="7160" width="9.140625" style="342"/>
    <col min="7161" max="7161" width="12.85546875" style="342" customWidth="1"/>
    <col min="7162" max="7164" width="24.42578125" style="342" customWidth="1"/>
    <col min="7165" max="7165" width="27.42578125" style="342" customWidth="1"/>
    <col min="7166" max="7166" width="28.7109375" style="342" customWidth="1"/>
    <col min="7167" max="7169" width="24.42578125" style="342" customWidth="1"/>
    <col min="7170" max="7170" width="27.42578125" style="342" customWidth="1"/>
    <col min="7171" max="7177" width="24.42578125" style="342" customWidth="1"/>
    <col min="7178" max="7178" width="9.7109375" style="342" customWidth="1"/>
    <col min="7179" max="7179" width="8.7109375" style="342" customWidth="1"/>
    <col min="7180" max="7180" width="10.7109375" style="342" customWidth="1"/>
    <col min="7181" max="7183" width="12.7109375" style="342" customWidth="1"/>
    <col min="7184" max="7416" width="9.140625" style="342"/>
    <col min="7417" max="7417" width="12.85546875" style="342" customWidth="1"/>
    <col min="7418" max="7420" width="24.42578125" style="342" customWidth="1"/>
    <col min="7421" max="7421" width="27.42578125" style="342" customWidth="1"/>
    <col min="7422" max="7422" width="28.7109375" style="342" customWidth="1"/>
    <col min="7423" max="7425" width="24.42578125" style="342" customWidth="1"/>
    <col min="7426" max="7426" width="27.42578125" style="342" customWidth="1"/>
    <col min="7427" max="7433" width="24.42578125" style="342" customWidth="1"/>
    <col min="7434" max="7434" width="9.7109375" style="342" customWidth="1"/>
    <col min="7435" max="7435" width="8.7109375" style="342" customWidth="1"/>
    <col min="7436" max="7436" width="10.7109375" style="342" customWidth="1"/>
    <col min="7437" max="7439" width="12.7109375" style="342" customWidth="1"/>
    <col min="7440" max="7672" width="9.140625" style="342"/>
    <col min="7673" max="7673" width="12.85546875" style="342" customWidth="1"/>
    <col min="7674" max="7676" width="24.42578125" style="342" customWidth="1"/>
    <col min="7677" max="7677" width="27.42578125" style="342" customWidth="1"/>
    <col min="7678" max="7678" width="28.7109375" style="342" customWidth="1"/>
    <col min="7679" max="7681" width="24.42578125" style="342" customWidth="1"/>
    <col min="7682" max="7682" width="27.42578125" style="342" customWidth="1"/>
    <col min="7683" max="7689" width="24.42578125" style="342" customWidth="1"/>
    <col min="7690" max="7690" width="9.7109375" style="342" customWidth="1"/>
    <col min="7691" max="7691" width="8.7109375" style="342" customWidth="1"/>
    <col min="7692" max="7692" width="10.7109375" style="342" customWidth="1"/>
    <col min="7693" max="7695" width="12.7109375" style="342" customWidth="1"/>
    <col min="7696" max="7928" width="9.140625" style="342"/>
    <col min="7929" max="7929" width="12.85546875" style="342" customWidth="1"/>
    <col min="7930" max="7932" width="24.42578125" style="342" customWidth="1"/>
    <col min="7933" max="7933" width="27.42578125" style="342" customWidth="1"/>
    <col min="7934" max="7934" width="28.7109375" style="342" customWidth="1"/>
    <col min="7935" max="7937" width="24.42578125" style="342" customWidth="1"/>
    <col min="7938" max="7938" width="27.42578125" style="342" customWidth="1"/>
    <col min="7939" max="7945" width="24.42578125" style="342" customWidth="1"/>
    <col min="7946" max="7946" width="9.7109375" style="342" customWidth="1"/>
    <col min="7947" max="7947" width="8.7109375" style="342" customWidth="1"/>
    <col min="7948" max="7948" width="10.7109375" style="342" customWidth="1"/>
    <col min="7949" max="7951" width="12.7109375" style="342" customWidth="1"/>
    <col min="7952" max="8184" width="9.140625" style="342"/>
    <col min="8185" max="8185" width="12.85546875" style="342" customWidth="1"/>
    <col min="8186" max="8188" width="24.42578125" style="342" customWidth="1"/>
    <col min="8189" max="8189" width="27.42578125" style="342" customWidth="1"/>
    <col min="8190" max="8190" width="28.7109375" style="342" customWidth="1"/>
    <col min="8191" max="8193" width="24.42578125" style="342" customWidth="1"/>
    <col min="8194" max="8194" width="27.42578125" style="342" customWidth="1"/>
    <col min="8195" max="8201" width="24.42578125" style="342" customWidth="1"/>
    <col min="8202" max="8202" width="9.7109375" style="342" customWidth="1"/>
    <col min="8203" max="8203" width="8.7109375" style="342" customWidth="1"/>
    <col min="8204" max="8204" width="10.7109375" style="342" customWidth="1"/>
    <col min="8205" max="8207" width="12.7109375" style="342" customWidth="1"/>
    <col min="8208" max="8440" width="9.140625" style="342"/>
    <col min="8441" max="8441" width="12.85546875" style="342" customWidth="1"/>
    <col min="8442" max="8444" width="24.42578125" style="342" customWidth="1"/>
    <col min="8445" max="8445" width="27.42578125" style="342" customWidth="1"/>
    <col min="8446" max="8446" width="28.7109375" style="342" customWidth="1"/>
    <col min="8447" max="8449" width="24.42578125" style="342" customWidth="1"/>
    <col min="8450" max="8450" width="27.42578125" style="342" customWidth="1"/>
    <col min="8451" max="8457" width="24.42578125" style="342" customWidth="1"/>
    <col min="8458" max="8458" width="9.7109375" style="342" customWidth="1"/>
    <col min="8459" max="8459" width="8.7109375" style="342" customWidth="1"/>
    <col min="8460" max="8460" width="10.7109375" style="342" customWidth="1"/>
    <col min="8461" max="8463" width="12.7109375" style="342" customWidth="1"/>
    <col min="8464" max="8696" width="9.140625" style="342"/>
    <col min="8697" max="8697" width="12.85546875" style="342" customWidth="1"/>
    <col min="8698" max="8700" width="24.42578125" style="342" customWidth="1"/>
    <col min="8701" max="8701" width="27.42578125" style="342" customWidth="1"/>
    <col min="8702" max="8702" width="28.7109375" style="342" customWidth="1"/>
    <col min="8703" max="8705" width="24.42578125" style="342" customWidth="1"/>
    <col min="8706" max="8706" width="27.42578125" style="342" customWidth="1"/>
    <col min="8707" max="8713" width="24.42578125" style="342" customWidth="1"/>
    <col min="8714" max="8714" width="9.7109375" style="342" customWidth="1"/>
    <col min="8715" max="8715" width="8.7109375" style="342" customWidth="1"/>
    <col min="8716" max="8716" width="10.7109375" style="342" customWidth="1"/>
    <col min="8717" max="8719" width="12.7109375" style="342" customWidth="1"/>
    <col min="8720" max="8952" width="9.140625" style="342"/>
    <col min="8953" max="8953" width="12.85546875" style="342" customWidth="1"/>
    <col min="8954" max="8956" width="24.42578125" style="342" customWidth="1"/>
    <col min="8957" max="8957" width="27.42578125" style="342" customWidth="1"/>
    <col min="8958" max="8958" width="28.7109375" style="342" customWidth="1"/>
    <col min="8959" max="8961" width="24.42578125" style="342" customWidth="1"/>
    <col min="8962" max="8962" width="27.42578125" style="342" customWidth="1"/>
    <col min="8963" max="8969" width="24.42578125" style="342" customWidth="1"/>
    <col min="8970" max="8970" width="9.7109375" style="342" customWidth="1"/>
    <col min="8971" max="8971" width="8.7109375" style="342" customWidth="1"/>
    <col min="8972" max="8972" width="10.7109375" style="342" customWidth="1"/>
    <col min="8973" max="8975" width="12.7109375" style="342" customWidth="1"/>
    <col min="8976" max="9208" width="9.140625" style="342"/>
    <col min="9209" max="9209" width="12.85546875" style="342" customWidth="1"/>
    <col min="9210" max="9212" width="24.42578125" style="342" customWidth="1"/>
    <col min="9213" max="9213" width="27.42578125" style="342" customWidth="1"/>
    <col min="9214" max="9214" width="28.7109375" style="342" customWidth="1"/>
    <col min="9215" max="9217" width="24.42578125" style="342" customWidth="1"/>
    <col min="9218" max="9218" width="27.42578125" style="342" customWidth="1"/>
    <col min="9219" max="9225" width="24.42578125" style="342" customWidth="1"/>
    <col min="9226" max="9226" width="9.7109375" style="342" customWidth="1"/>
    <col min="9227" max="9227" width="8.7109375" style="342" customWidth="1"/>
    <col min="9228" max="9228" width="10.7109375" style="342" customWidth="1"/>
    <col min="9229" max="9231" width="12.7109375" style="342" customWidth="1"/>
    <col min="9232" max="9464" width="9.140625" style="342"/>
    <col min="9465" max="9465" width="12.85546875" style="342" customWidth="1"/>
    <col min="9466" max="9468" width="24.42578125" style="342" customWidth="1"/>
    <col min="9469" max="9469" width="27.42578125" style="342" customWidth="1"/>
    <col min="9470" max="9470" width="28.7109375" style="342" customWidth="1"/>
    <col min="9471" max="9473" width="24.42578125" style="342" customWidth="1"/>
    <col min="9474" max="9474" width="27.42578125" style="342" customWidth="1"/>
    <col min="9475" max="9481" width="24.42578125" style="342" customWidth="1"/>
    <col min="9482" max="9482" width="9.7109375" style="342" customWidth="1"/>
    <col min="9483" max="9483" width="8.7109375" style="342" customWidth="1"/>
    <col min="9484" max="9484" width="10.7109375" style="342" customWidth="1"/>
    <col min="9485" max="9487" width="12.7109375" style="342" customWidth="1"/>
    <col min="9488" max="9720" width="9.140625" style="342"/>
    <col min="9721" max="9721" width="12.85546875" style="342" customWidth="1"/>
    <col min="9722" max="9724" width="24.42578125" style="342" customWidth="1"/>
    <col min="9725" max="9725" width="27.42578125" style="342" customWidth="1"/>
    <col min="9726" max="9726" width="28.7109375" style="342" customWidth="1"/>
    <col min="9727" max="9729" width="24.42578125" style="342" customWidth="1"/>
    <col min="9730" max="9730" width="27.42578125" style="342" customWidth="1"/>
    <col min="9731" max="9737" width="24.42578125" style="342" customWidth="1"/>
    <col min="9738" max="9738" width="9.7109375" style="342" customWidth="1"/>
    <col min="9739" max="9739" width="8.7109375" style="342" customWidth="1"/>
    <col min="9740" max="9740" width="10.7109375" style="342" customWidth="1"/>
    <col min="9741" max="9743" width="12.7109375" style="342" customWidth="1"/>
    <col min="9744" max="9976" width="9.140625" style="342"/>
    <col min="9977" max="9977" width="12.85546875" style="342" customWidth="1"/>
    <col min="9978" max="9980" width="24.42578125" style="342" customWidth="1"/>
    <col min="9981" max="9981" width="27.42578125" style="342" customWidth="1"/>
    <col min="9982" max="9982" width="28.7109375" style="342" customWidth="1"/>
    <col min="9983" max="9985" width="24.42578125" style="342" customWidth="1"/>
    <col min="9986" max="9986" width="27.42578125" style="342" customWidth="1"/>
    <col min="9987" max="9993" width="24.42578125" style="342" customWidth="1"/>
    <col min="9994" max="9994" width="9.7109375" style="342" customWidth="1"/>
    <col min="9995" max="9995" width="8.7109375" style="342" customWidth="1"/>
    <col min="9996" max="9996" width="10.7109375" style="342" customWidth="1"/>
    <col min="9997" max="9999" width="12.7109375" style="342" customWidth="1"/>
    <col min="10000" max="10232" width="9.140625" style="342"/>
    <col min="10233" max="10233" width="12.85546875" style="342" customWidth="1"/>
    <col min="10234" max="10236" width="24.42578125" style="342" customWidth="1"/>
    <col min="10237" max="10237" width="27.42578125" style="342" customWidth="1"/>
    <col min="10238" max="10238" width="28.7109375" style="342" customWidth="1"/>
    <col min="10239" max="10241" width="24.42578125" style="342" customWidth="1"/>
    <col min="10242" max="10242" width="27.42578125" style="342" customWidth="1"/>
    <col min="10243" max="10249" width="24.42578125" style="342" customWidth="1"/>
    <col min="10250" max="10250" width="9.7109375" style="342" customWidth="1"/>
    <col min="10251" max="10251" width="8.7109375" style="342" customWidth="1"/>
    <col min="10252" max="10252" width="10.7109375" style="342" customWidth="1"/>
    <col min="10253" max="10255" width="12.7109375" style="342" customWidth="1"/>
    <col min="10256" max="10488" width="9.140625" style="342"/>
    <col min="10489" max="10489" width="12.85546875" style="342" customWidth="1"/>
    <col min="10490" max="10492" width="24.42578125" style="342" customWidth="1"/>
    <col min="10493" max="10493" width="27.42578125" style="342" customWidth="1"/>
    <col min="10494" max="10494" width="28.7109375" style="342" customWidth="1"/>
    <col min="10495" max="10497" width="24.42578125" style="342" customWidth="1"/>
    <col min="10498" max="10498" width="27.42578125" style="342" customWidth="1"/>
    <col min="10499" max="10505" width="24.42578125" style="342" customWidth="1"/>
    <col min="10506" max="10506" width="9.7109375" style="342" customWidth="1"/>
    <col min="10507" max="10507" width="8.7109375" style="342" customWidth="1"/>
    <col min="10508" max="10508" width="10.7109375" style="342" customWidth="1"/>
    <col min="10509" max="10511" width="12.7109375" style="342" customWidth="1"/>
    <col min="10512" max="10744" width="9.140625" style="342"/>
    <col min="10745" max="10745" width="12.85546875" style="342" customWidth="1"/>
    <col min="10746" max="10748" width="24.42578125" style="342" customWidth="1"/>
    <col min="10749" max="10749" width="27.42578125" style="342" customWidth="1"/>
    <col min="10750" max="10750" width="28.7109375" style="342" customWidth="1"/>
    <col min="10751" max="10753" width="24.42578125" style="342" customWidth="1"/>
    <col min="10754" max="10754" width="27.42578125" style="342" customWidth="1"/>
    <col min="10755" max="10761" width="24.42578125" style="342" customWidth="1"/>
    <col min="10762" max="10762" width="9.7109375" style="342" customWidth="1"/>
    <col min="10763" max="10763" width="8.7109375" style="342" customWidth="1"/>
    <col min="10764" max="10764" width="10.7109375" style="342" customWidth="1"/>
    <col min="10765" max="10767" width="12.7109375" style="342" customWidth="1"/>
    <col min="10768" max="11000" width="9.140625" style="342"/>
    <col min="11001" max="11001" width="12.85546875" style="342" customWidth="1"/>
    <col min="11002" max="11004" width="24.42578125" style="342" customWidth="1"/>
    <col min="11005" max="11005" width="27.42578125" style="342" customWidth="1"/>
    <col min="11006" max="11006" width="28.7109375" style="342" customWidth="1"/>
    <col min="11007" max="11009" width="24.42578125" style="342" customWidth="1"/>
    <col min="11010" max="11010" width="27.42578125" style="342" customWidth="1"/>
    <col min="11011" max="11017" width="24.42578125" style="342" customWidth="1"/>
    <col min="11018" max="11018" width="9.7109375" style="342" customWidth="1"/>
    <col min="11019" max="11019" width="8.7109375" style="342" customWidth="1"/>
    <col min="11020" max="11020" width="10.7109375" style="342" customWidth="1"/>
    <col min="11021" max="11023" width="12.7109375" style="342" customWidth="1"/>
    <col min="11024" max="11256" width="9.140625" style="342"/>
    <col min="11257" max="11257" width="12.85546875" style="342" customWidth="1"/>
    <col min="11258" max="11260" width="24.42578125" style="342" customWidth="1"/>
    <col min="11261" max="11261" width="27.42578125" style="342" customWidth="1"/>
    <col min="11262" max="11262" width="28.7109375" style="342" customWidth="1"/>
    <col min="11263" max="11265" width="24.42578125" style="342" customWidth="1"/>
    <col min="11266" max="11266" width="27.42578125" style="342" customWidth="1"/>
    <col min="11267" max="11273" width="24.42578125" style="342" customWidth="1"/>
    <col min="11274" max="11274" width="9.7109375" style="342" customWidth="1"/>
    <col min="11275" max="11275" width="8.7109375" style="342" customWidth="1"/>
    <col min="11276" max="11276" width="10.7109375" style="342" customWidth="1"/>
    <col min="11277" max="11279" width="12.7109375" style="342" customWidth="1"/>
    <col min="11280" max="11512" width="9.140625" style="342"/>
    <col min="11513" max="11513" width="12.85546875" style="342" customWidth="1"/>
    <col min="11514" max="11516" width="24.42578125" style="342" customWidth="1"/>
    <col min="11517" max="11517" width="27.42578125" style="342" customWidth="1"/>
    <col min="11518" max="11518" width="28.7109375" style="342" customWidth="1"/>
    <col min="11519" max="11521" width="24.42578125" style="342" customWidth="1"/>
    <col min="11522" max="11522" width="27.42578125" style="342" customWidth="1"/>
    <col min="11523" max="11529" width="24.42578125" style="342" customWidth="1"/>
    <col min="11530" max="11530" width="9.7109375" style="342" customWidth="1"/>
    <col min="11531" max="11531" width="8.7109375" style="342" customWidth="1"/>
    <col min="11532" max="11532" width="10.7109375" style="342" customWidth="1"/>
    <col min="11533" max="11535" width="12.7109375" style="342" customWidth="1"/>
    <col min="11536" max="11768" width="9.140625" style="342"/>
    <col min="11769" max="11769" width="12.85546875" style="342" customWidth="1"/>
    <col min="11770" max="11772" width="24.42578125" style="342" customWidth="1"/>
    <col min="11773" max="11773" width="27.42578125" style="342" customWidth="1"/>
    <col min="11774" max="11774" width="28.7109375" style="342" customWidth="1"/>
    <col min="11775" max="11777" width="24.42578125" style="342" customWidth="1"/>
    <col min="11778" max="11778" width="27.42578125" style="342" customWidth="1"/>
    <col min="11779" max="11785" width="24.42578125" style="342" customWidth="1"/>
    <col min="11786" max="11786" width="9.7109375" style="342" customWidth="1"/>
    <col min="11787" max="11787" width="8.7109375" style="342" customWidth="1"/>
    <col min="11788" max="11788" width="10.7109375" style="342" customWidth="1"/>
    <col min="11789" max="11791" width="12.7109375" style="342" customWidth="1"/>
    <col min="11792" max="12024" width="9.140625" style="342"/>
    <col min="12025" max="12025" width="12.85546875" style="342" customWidth="1"/>
    <col min="12026" max="12028" width="24.42578125" style="342" customWidth="1"/>
    <col min="12029" max="12029" width="27.42578125" style="342" customWidth="1"/>
    <col min="12030" max="12030" width="28.7109375" style="342" customWidth="1"/>
    <col min="12031" max="12033" width="24.42578125" style="342" customWidth="1"/>
    <col min="12034" max="12034" width="27.42578125" style="342" customWidth="1"/>
    <col min="12035" max="12041" width="24.42578125" style="342" customWidth="1"/>
    <col min="12042" max="12042" width="9.7109375" style="342" customWidth="1"/>
    <col min="12043" max="12043" width="8.7109375" style="342" customWidth="1"/>
    <col min="12044" max="12044" width="10.7109375" style="342" customWidth="1"/>
    <col min="12045" max="12047" width="12.7109375" style="342" customWidth="1"/>
    <col min="12048" max="12280" width="9.140625" style="342"/>
    <col min="12281" max="12281" width="12.85546875" style="342" customWidth="1"/>
    <col min="12282" max="12284" width="24.42578125" style="342" customWidth="1"/>
    <col min="12285" max="12285" width="27.42578125" style="342" customWidth="1"/>
    <col min="12286" max="12286" width="28.7109375" style="342" customWidth="1"/>
    <col min="12287" max="12289" width="24.42578125" style="342" customWidth="1"/>
    <col min="12290" max="12290" width="27.42578125" style="342" customWidth="1"/>
    <col min="12291" max="12297" width="24.42578125" style="342" customWidth="1"/>
    <col min="12298" max="12298" width="9.7109375" style="342" customWidth="1"/>
    <col min="12299" max="12299" width="8.7109375" style="342" customWidth="1"/>
    <col min="12300" max="12300" width="10.7109375" style="342" customWidth="1"/>
    <col min="12301" max="12303" width="12.7109375" style="342" customWidth="1"/>
    <col min="12304" max="12536" width="9.140625" style="342"/>
    <col min="12537" max="12537" width="12.85546875" style="342" customWidth="1"/>
    <col min="12538" max="12540" width="24.42578125" style="342" customWidth="1"/>
    <col min="12541" max="12541" width="27.42578125" style="342" customWidth="1"/>
    <col min="12542" max="12542" width="28.7109375" style="342" customWidth="1"/>
    <col min="12543" max="12545" width="24.42578125" style="342" customWidth="1"/>
    <col min="12546" max="12546" width="27.42578125" style="342" customWidth="1"/>
    <col min="12547" max="12553" width="24.42578125" style="342" customWidth="1"/>
    <col min="12554" max="12554" width="9.7109375" style="342" customWidth="1"/>
    <col min="12555" max="12555" width="8.7109375" style="342" customWidth="1"/>
    <col min="12556" max="12556" width="10.7109375" style="342" customWidth="1"/>
    <col min="12557" max="12559" width="12.7109375" style="342" customWidth="1"/>
    <col min="12560" max="12792" width="9.140625" style="342"/>
    <col min="12793" max="12793" width="12.85546875" style="342" customWidth="1"/>
    <col min="12794" max="12796" width="24.42578125" style="342" customWidth="1"/>
    <col min="12797" max="12797" width="27.42578125" style="342" customWidth="1"/>
    <col min="12798" max="12798" width="28.7109375" style="342" customWidth="1"/>
    <col min="12799" max="12801" width="24.42578125" style="342" customWidth="1"/>
    <col min="12802" max="12802" width="27.42578125" style="342" customWidth="1"/>
    <col min="12803" max="12809" width="24.42578125" style="342" customWidth="1"/>
    <col min="12810" max="12810" width="9.7109375" style="342" customWidth="1"/>
    <col min="12811" max="12811" width="8.7109375" style="342" customWidth="1"/>
    <col min="12812" max="12812" width="10.7109375" style="342" customWidth="1"/>
    <col min="12813" max="12815" width="12.7109375" style="342" customWidth="1"/>
    <col min="12816" max="13048" width="9.140625" style="342"/>
    <col min="13049" max="13049" width="12.85546875" style="342" customWidth="1"/>
    <col min="13050" max="13052" width="24.42578125" style="342" customWidth="1"/>
    <col min="13053" max="13053" width="27.42578125" style="342" customWidth="1"/>
    <col min="13054" max="13054" width="28.7109375" style="342" customWidth="1"/>
    <col min="13055" max="13057" width="24.42578125" style="342" customWidth="1"/>
    <col min="13058" max="13058" width="27.42578125" style="342" customWidth="1"/>
    <col min="13059" max="13065" width="24.42578125" style="342" customWidth="1"/>
    <col min="13066" max="13066" width="9.7109375" style="342" customWidth="1"/>
    <col min="13067" max="13067" width="8.7109375" style="342" customWidth="1"/>
    <col min="13068" max="13068" width="10.7109375" style="342" customWidth="1"/>
    <col min="13069" max="13071" width="12.7109375" style="342" customWidth="1"/>
    <col min="13072" max="13304" width="9.140625" style="342"/>
    <col min="13305" max="13305" width="12.85546875" style="342" customWidth="1"/>
    <col min="13306" max="13308" width="24.42578125" style="342" customWidth="1"/>
    <col min="13309" max="13309" width="27.42578125" style="342" customWidth="1"/>
    <col min="13310" max="13310" width="28.7109375" style="342" customWidth="1"/>
    <col min="13311" max="13313" width="24.42578125" style="342" customWidth="1"/>
    <col min="13314" max="13314" width="27.42578125" style="342" customWidth="1"/>
    <col min="13315" max="13321" width="24.42578125" style="342" customWidth="1"/>
    <col min="13322" max="13322" width="9.7109375" style="342" customWidth="1"/>
    <col min="13323" max="13323" width="8.7109375" style="342" customWidth="1"/>
    <col min="13324" max="13324" width="10.7109375" style="342" customWidth="1"/>
    <col min="13325" max="13327" width="12.7109375" style="342" customWidth="1"/>
    <col min="13328" max="13560" width="9.140625" style="342"/>
    <col min="13561" max="13561" width="12.85546875" style="342" customWidth="1"/>
    <col min="13562" max="13564" width="24.42578125" style="342" customWidth="1"/>
    <col min="13565" max="13565" width="27.42578125" style="342" customWidth="1"/>
    <col min="13566" max="13566" width="28.7109375" style="342" customWidth="1"/>
    <col min="13567" max="13569" width="24.42578125" style="342" customWidth="1"/>
    <col min="13570" max="13570" width="27.42578125" style="342" customWidth="1"/>
    <col min="13571" max="13577" width="24.42578125" style="342" customWidth="1"/>
    <col min="13578" max="13578" width="9.7109375" style="342" customWidth="1"/>
    <col min="13579" max="13579" width="8.7109375" style="342" customWidth="1"/>
    <col min="13580" max="13580" width="10.7109375" style="342" customWidth="1"/>
    <col min="13581" max="13583" width="12.7109375" style="342" customWidth="1"/>
    <col min="13584" max="13816" width="9.140625" style="342"/>
    <col min="13817" max="13817" width="12.85546875" style="342" customWidth="1"/>
    <col min="13818" max="13820" width="24.42578125" style="342" customWidth="1"/>
    <col min="13821" max="13821" width="27.42578125" style="342" customWidth="1"/>
    <col min="13822" max="13822" width="28.7109375" style="342" customWidth="1"/>
    <col min="13823" max="13825" width="24.42578125" style="342" customWidth="1"/>
    <col min="13826" max="13826" width="27.42578125" style="342" customWidth="1"/>
    <col min="13827" max="13833" width="24.42578125" style="342" customWidth="1"/>
    <col min="13834" max="13834" width="9.7109375" style="342" customWidth="1"/>
    <col min="13835" max="13835" width="8.7109375" style="342" customWidth="1"/>
    <col min="13836" max="13836" width="10.7109375" style="342" customWidth="1"/>
    <col min="13837" max="13839" width="12.7109375" style="342" customWidth="1"/>
    <col min="13840" max="14072" width="9.140625" style="342"/>
    <col min="14073" max="14073" width="12.85546875" style="342" customWidth="1"/>
    <col min="14074" max="14076" width="24.42578125" style="342" customWidth="1"/>
    <col min="14077" max="14077" width="27.42578125" style="342" customWidth="1"/>
    <col min="14078" max="14078" width="28.7109375" style="342" customWidth="1"/>
    <col min="14079" max="14081" width="24.42578125" style="342" customWidth="1"/>
    <col min="14082" max="14082" width="27.42578125" style="342" customWidth="1"/>
    <col min="14083" max="14089" width="24.42578125" style="342" customWidth="1"/>
    <col min="14090" max="14090" width="9.7109375" style="342" customWidth="1"/>
    <col min="14091" max="14091" width="8.7109375" style="342" customWidth="1"/>
    <col min="14092" max="14092" width="10.7109375" style="342" customWidth="1"/>
    <col min="14093" max="14095" width="12.7109375" style="342" customWidth="1"/>
    <col min="14096" max="14328" width="9.140625" style="342"/>
    <col min="14329" max="14329" width="12.85546875" style="342" customWidth="1"/>
    <col min="14330" max="14332" width="24.42578125" style="342" customWidth="1"/>
    <col min="14333" max="14333" width="27.42578125" style="342" customWidth="1"/>
    <col min="14334" max="14334" width="28.7109375" style="342" customWidth="1"/>
    <col min="14335" max="14337" width="24.42578125" style="342" customWidth="1"/>
    <col min="14338" max="14338" width="27.42578125" style="342" customWidth="1"/>
    <col min="14339" max="14345" width="24.42578125" style="342" customWidth="1"/>
    <col min="14346" max="14346" width="9.7109375" style="342" customWidth="1"/>
    <col min="14347" max="14347" width="8.7109375" style="342" customWidth="1"/>
    <col min="14348" max="14348" width="10.7109375" style="342" customWidth="1"/>
    <col min="14349" max="14351" width="12.7109375" style="342" customWidth="1"/>
    <col min="14352" max="14584" width="9.140625" style="342"/>
    <col min="14585" max="14585" width="12.85546875" style="342" customWidth="1"/>
    <col min="14586" max="14588" width="24.42578125" style="342" customWidth="1"/>
    <col min="14589" max="14589" width="27.42578125" style="342" customWidth="1"/>
    <col min="14590" max="14590" width="28.7109375" style="342" customWidth="1"/>
    <col min="14591" max="14593" width="24.42578125" style="342" customWidth="1"/>
    <col min="14594" max="14594" width="27.42578125" style="342" customWidth="1"/>
    <col min="14595" max="14601" width="24.42578125" style="342" customWidth="1"/>
    <col min="14602" max="14602" width="9.7109375" style="342" customWidth="1"/>
    <col min="14603" max="14603" width="8.7109375" style="342" customWidth="1"/>
    <col min="14604" max="14604" width="10.7109375" style="342" customWidth="1"/>
    <col min="14605" max="14607" width="12.7109375" style="342" customWidth="1"/>
    <col min="14608" max="14840" width="9.140625" style="342"/>
    <col min="14841" max="14841" width="12.85546875" style="342" customWidth="1"/>
    <col min="14842" max="14844" width="24.42578125" style="342" customWidth="1"/>
    <col min="14845" max="14845" width="27.42578125" style="342" customWidth="1"/>
    <col min="14846" max="14846" width="28.7109375" style="342" customWidth="1"/>
    <col min="14847" max="14849" width="24.42578125" style="342" customWidth="1"/>
    <col min="14850" max="14850" width="27.42578125" style="342" customWidth="1"/>
    <col min="14851" max="14857" width="24.42578125" style="342" customWidth="1"/>
    <col min="14858" max="14858" width="9.7109375" style="342" customWidth="1"/>
    <col min="14859" max="14859" width="8.7109375" style="342" customWidth="1"/>
    <col min="14860" max="14860" width="10.7109375" style="342" customWidth="1"/>
    <col min="14861" max="14863" width="12.7109375" style="342" customWidth="1"/>
    <col min="14864" max="15096" width="9.140625" style="342"/>
    <col min="15097" max="15097" width="12.85546875" style="342" customWidth="1"/>
    <col min="15098" max="15100" width="24.42578125" style="342" customWidth="1"/>
    <col min="15101" max="15101" width="27.42578125" style="342" customWidth="1"/>
    <col min="15102" max="15102" width="28.7109375" style="342" customWidth="1"/>
    <col min="15103" max="15105" width="24.42578125" style="342" customWidth="1"/>
    <col min="15106" max="15106" width="27.42578125" style="342" customWidth="1"/>
    <col min="15107" max="15113" width="24.42578125" style="342" customWidth="1"/>
    <col min="15114" max="15114" width="9.7109375" style="342" customWidth="1"/>
    <col min="15115" max="15115" width="8.7109375" style="342" customWidth="1"/>
    <col min="15116" max="15116" width="10.7109375" style="342" customWidth="1"/>
    <col min="15117" max="15119" width="12.7109375" style="342" customWidth="1"/>
    <col min="15120" max="15352" width="9.140625" style="342"/>
    <col min="15353" max="15353" width="12.85546875" style="342" customWidth="1"/>
    <col min="15354" max="15356" width="24.42578125" style="342" customWidth="1"/>
    <col min="15357" max="15357" width="27.42578125" style="342" customWidth="1"/>
    <col min="15358" max="15358" width="28.7109375" style="342" customWidth="1"/>
    <col min="15359" max="15361" width="24.42578125" style="342" customWidth="1"/>
    <col min="15362" max="15362" width="27.42578125" style="342" customWidth="1"/>
    <col min="15363" max="15369" width="24.42578125" style="342" customWidth="1"/>
    <col min="15370" max="15370" width="9.7109375" style="342" customWidth="1"/>
    <col min="15371" max="15371" width="8.7109375" style="342" customWidth="1"/>
    <col min="15372" max="15372" width="10.7109375" style="342" customWidth="1"/>
    <col min="15373" max="15375" width="12.7109375" style="342" customWidth="1"/>
    <col min="15376" max="15608" width="9.140625" style="342"/>
    <col min="15609" max="15609" width="12.85546875" style="342" customWidth="1"/>
    <col min="15610" max="15612" width="24.42578125" style="342" customWidth="1"/>
    <col min="15613" max="15613" width="27.42578125" style="342" customWidth="1"/>
    <col min="15614" max="15614" width="28.7109375" style="342" customWidth="1"/>
    <col min="15615" max="15617" width="24.42578125" style="342" customWidth="1"/>
    <col min="15618" max="15618" width="27.42578125" style="342" customWidth="1"/>
    <col min="15619" max="15625" width="24.42578125" style="342" customWidth="1"/>
    <col min="15626" max="15626" width="9.7109375" style="342" customWidth="1"/>
    <col min="15627" max="15627" width="8.7109375" style="342" customWidth="1"/>
    <col min="15628" max="15628" width="10.7109375" style="342" customWidth="1"/>
    <col min="15629" max="15631" width="12.7109375" style="342" customWidth="1"/>
    <col min="15632" max="15864" width="9.140625" style="342"/>
    <col min="15865" max="15865" width="12.85546875" style="342" customWidth="1"/>
    <col min="15866" max="15868" width="24.42578125" style="342" customWidth="1"/>
    <col min="15869" max="15869" width="27.42578125" style="342" customWidth="1"/>
    <col min="15870" max="15870" width="28.7109375" style="342" customWidth="1"/>
    <col min="15871" max="15873" width="24.42578125" style="342" customWidth="1"/>
    <col min="15874" max="15874" width="27.42578125" style="342" customWidth="1"/>
    <col min="15875" max="15881" width="24.42578125" style="342" customWidth="1"/>
    <col min="15882" max="15882" width="9.7109375" style="342" customWidth="1"/>
    <col min="15883" max="15883" width="8.7109375" style="342" customWidth="1"/>
    <col min="15884" max="15884" width="10.7109375" style="342" customWidth="1"/>
    <col min="15885" max="15887" width="12.7109375" style="342" customWidth="1"/>
    <col min="15888" max="16120" width="9.140625" style="342"/>
    <col min="16121" max="16121" width="12.85546875" style="342" customWidth="1"/>
    <col min="16122" max="16124" width="24.42578125" style="342" customWidth="1"/>
    <col min="16125" max="16125" width="27.42578125" style="342" customWidth="1"/>
    <col min="16126" max="16126" width="28.7109375" style="342" customWidth="1"/>
    <col min="16127" max="16129" width="24.42578125" style="342" customWidth="1"/>
    <col min="16130" max="16130" width="27.42578125" style="342" customWidth="1"/>
    <col min="16131" max="16137" width="24.42578125" style="342" customWidth="1"/>
    <col min="16138" max="16138" width="9.7109375" style="342" customWidth="1"/>
    <col min="16139" max="16139" width="8.7109375" style="342" customWidth="1"/>
    <col min="16140" max="16140" width="10.7109375" style="342" customWidth="1"/>
    <col min="16141" max="16143" width="12.7109375" style="342" customWidth="1"/>
    <col min="16144" max="16384" width="9.140625" style="342"/>
  </cols>
  <sheetData>
    <row r="1" spans="1:9" s="13" customFormat="1" ht="15" customHeight="1">
      <c r="A1" s="3330" t="s">
        <v>29</v>
      </c>
      <c r="B1" s="3331"/>
      <c r="C1" s="3331"/>
      <c r="D1" s="1264"/>
    </row>
    <row r="2" spans="1:9" s="13" customFormat="1">
      <c r="A2" s="1266" t="s">
        <v>30</v>
      </c>
      <c r="B2" s="2935" t="s">
        <v>2524</v>
      </c>
      <c r="C2" s="2935"/>
      <c r="D2" s="2291"/>
    </row>
    <row r="3" spans="1:9" s="13" customFormat="1" ht="12.75" customHeight="1">
      <c r="A3" s="1266" t="s">
        <v>31</v>
      </c>
      <c r="B3" s="3332" t="s">
        <v>2525</v>
      </c>
      <c r="C3" s="3332"/>
      <c r="D3" s="1264"/>
    </row>
    <row r="4" spans="1:9" s="13" customFormat="1">
      <c r="A4" s="1266" t="s">
        <v>32</v>
      </c>
      <c r="B4" s="2935">
        <v>1</v>
      </c>
      <c r="C4" s="2935"/>
      <c r="D4" s="2291"/>
    </row>
    <row r="5" spans="1:9" s="13" customFormat="1">
      <c r="A5" s="1266" t="s">
        <v>33</v>
      </c>
      <c r="B5" s="2935"/>
      <c r="C5" s="2935"/>
      <c r="D5" s="117"/>
    </row>
    <row r="6" spans="1:9" s="13" customFormat="1">
      <c r="A6" s="1266" t="s">
        <v>34</v>
      </c>
      <c r="B6" s="2935"/>
      <c r="C6" s="2935"/>
      <c r="D6" s="117"/>
    </row>
    <row r="7" spans="1:9" s="13" customFormat="1">
      <c r="A7" s="1266" t="s">
        <v>35</v>
      </c>
      <c r="B7" s="2935"/>
      <c r="C7" s="2935"/>
      <c r="D7" s="117"/>
    </row>
    <row r="8" spans="1:9" s="13" customFormat="1">
      <c r="A8" s="1266" t="s">
        <v>36</v>
      </c>
      <c r="B8" s="2938"/>
      <c r="C8" s="2938"/>
      <c r="D8" s="118"/>
    </row>
    <row r="9" spans="1:9" s="13" customFormat="1" ht="15.75">
      <c r="A9" s="1266" t="s">
        <v>198</v>
      </c>
      <c r="B9" s="3333" t="s">
        <v>414</v>
      </c>
      <c r="C9" s="3334"/>
      <c r="D9" s="107"/>
      <c r="E9" s="107"/>
    </row>
    <row r="10" spans="1:9" s="13" customFormat="1" ht="15.75">
      <c r="A10" s="2291"/>
      <c r="B10" s="254"/>
      <c r="C10" s="254"/>
      <c r="D10" s="107"/>
      <c r="E10" s="107"/>
    </row>
    <row r="11" spans="1:9" s="108" customFormat="1" ht="15.75" thickBot="1"/>
    <row r="12" spans="1:9" s="339" customFormat="1" ht="76.5">
      <c r="A12" s="1427"/>
      <c r="B12" s="1428" t="s">
        <v>3686</v>
      </c>
      <c r="C12" s="1428" t="s">
        <v>3687</v>
      </c>
      <c r="D12" s="1428" t="s">
        <v>3688</v>
      </c>
      <c r="E12" s="1428" t="s">
        <v>2526</v>
      </c>
      <c r="F12" s="1428" t="s">
        <v>3689</v>
      </c>
      <c r="G12" s="1428" t="s">
        <v>3690</v>
      </c>
      <c r="H12" s="341"/>
      <c r="I12" s="335"/>
    </row>
    <row r="13" spans="1:9" s="339" customFormat="1" ht="15">
      <c r="A13" s="438" t="s">
        <v>944</v>
      </c>
      <c r="B13" s="1429"/>
      <c r="C13" s="1429"/>
      <c r="D13" s="1429"/>
      <c r="E13" s="1429"/>
      <c r="F13" s="1429"/>
      <c r="G13" s="1429"/>
      <c r="H13" s="341"/>
      <c r="I13" s="335"/>
    </row>
    <row r="14" spans="1:9" s="339" customFormat="1" ht="15">
      <c r="A14" s="438" t="s">
        <v>945</v>
      </c>
      <c r="B14" s="1429"/>
      <c r="C14" s="1429"/>
      <c r="D14" s="1429"/>
      <c r="E14" s="1429"/>
      <c r="F14" s="1429"/>
      <c r="G14" s="1429"/>
      <c r="H14" s="341"/>
      <c r="I14" s="335"/>
    </row>
    <row r="15" spans="1:9" s="339" customFormat="1" ht="15">
      <c r="A15" s="438" t="s">
        <v>946</v>
      </c>
      <c r="B15" s="1429"/>
      <c r="C15" s="1429"/>
      <c r="D15" s="1429"/>
      <c r="E15" s="1429"/>
      <c r="F15" s="1429"/>
      <c r="G15" s="1429"/>
      <c r="H15" s="341"/>
      <c r="I15" s="335"/>
    </row>
    <row r="16" spans="1:9" s="339" customFormat="1" ht="15">
      <c r="A16" s="438" t="s">
        <v>947</v>
      </c>
      <c r="B16" s="1429"/>
      <c r="C16" s="1429"/>
      <c r="D16" s="1429"/>
      <c r="E16" s="1429"/>
      <c r="F16" s="1429"/>
      <c r="G16" s="1429"/>
      <c r="H16" s="341"/>
      <c r="I16" s="335"/>
    </row>
    <row r="17" spans="1:12" s="339" customFormat="1" ht="15">
      <c r="A17" s="438" t="s">
        <v>948</v>
      </c>
      <c r="B17" s="1429"/>
      <c r="C17" s="1429"/>
      <c r="D17" s="1429"/>
      <c r="E17" s="1429"/>
      <c r="F17" s="1429"/>
      <c r="G17" s="1429"/>
      <c r="H17" s="341"/>
      <c r="I17" s="335"/>
    </row>
    <row r="18" spans="1:12" s="339" customFormat="1" ht="15">
      <c r="A18" s="438" t="s">
        <v>949</v>
      </c>
      <c r="B18" s="1429"/>
      <c r="C18" s="1429"/>
      <c r="D18" s="1429"/>
      <c r="E18" s="1429"/>
      <c r="F18" s="1429"/>
      <c r="G18" s="1429"/>
      <c r="H18" s="341"/>
      <c r="I18" s="335"/>
    </row>
    <row r="19" spans="1:12" s="339" customFormat="1" ht="15">
      <c r="A19" s="438" t="s">
        <v>950</v>
      </c>
      <c r="B19" s="1429"/>
      <c r="C19" s="1429"/>
      <c r="D19" s="1429"/>
      <c r="E19" s="1429"/>
      <c r="F19" s="1429"/>
      <c r="G19" s="1429"/>
      <c r="H19" s="341"/>
      <c r="I19" s="335"/>
    </row>
    <row r="20" spans="1:12" s="339" customFormat="1" ht="15">
      <c r="A20" s="438" t="s">
        <v>951</v>
      </c>
      <c r="B20" s="1429"/>
      <c r="C20" s="1429"/>
      <c r="D20" s="1429"/>
      <c r="E20" s="1429"/>
      <c r="F20" s="1429"/>
      <c r="G20" s="1429"/>
      <c r="H20" s="341"/>
      <c r="I20" s="335"/>
    </row>
    <row r="21" spans="1:12" s="339" customFormat="1" ht="15">
      <c r="A21" s="438" t="s">
        <v>952</v>
      </c>
      <c r="B21" s="1429"/>
      <c r="C21" s="1429"/>
      <c r="D21" s="1429"/>
      <c r="E21" s="1429"/>
      <c r="F21" s="1429"/>
      <c r="G21" s="1429"/>
      <c r="H21" s="341"/>
      <c r="I21" s="335"/>
    </row>
    <row r="22" spans="1:12" s="339" customFormat="1" ht="15">
      <c r="A22" s="438" t="s">
        <v>953</v>
      </c>
      <c r="B22" s="1429"/>
      <c r="C22" s="1429"/>
      <c r="D22" s="1429"/>
      <c r="E22" s="1429"/>
      <c r="F22" s="1429"/>
      <c r="G22" s="1429"/>
      <c r="H22" s="341"/>
      <c r="I22" s="335"/>
    </row>
    <row r="23" spans="1:12" s="339" customFormat="1" ht="15">
      <c r="A23" s="438" t="s">
        <v>954</v>
      </c>
      <c r="B23" s="1429"/>
      <c r="C23" s="1429"/>
      <c r="D23" s="1429"/>
      <c r="E23" s="1429"/>
      <c r="F23" s="1429"/>
      <c r="G23" s="1429"/>
      <c r="H23" s="341"/>
      <c r="I23" s="335"/>
    </row>
    <row r="24" spans="1:12" s="339" customFormat="1" ht="15">
      <c r="A24" s="438" t="s">
        <v>955</v>
      </c>
      <c r="B24" s="1429"/>
      <c r="C24" s="1429"/>
      <c r="D24" s="1429"/>
      <c r="E24" s="1429"/>
      <c r="F24" s="1429"/>
      <c r="G24" s="1429"/>
      <c r="H24" s="341"/>
      <c r="I24" s="335"/>
    </row>
    <row r="25" spans="1:12" s="339" customFormat="1">
      <c r="A25" s="340"/>
      <c r="B25" s="340"/>
      <c r="J25" s="341"/>
      <c r="K25" s="341"/>
      <c r="L25" s="335"/>
    </row>
    <row r="26" spans="1:12" s="339" customFormat="1">
      <c r="A26" s="340"/>
      <c r="B26" s="340"/>
      <c r="J26" s="341"/>
      <c r="K26" s="341"/>
      <c r="L26" s="335"/>
    </row>
    <row r="27" spans="1:12" s="339" customFormat="1">
      <c r="A27" s="340"/>
      <c r="B27" s="340"/>
      <c r="J27" s="341"/>
      <c r="K27" s="341"/>
      <c r="L27" s="335"/>
    </row>
    <row r="28" spans="1:12" s="339" customFormat="1">
      <c r="A28" s="340"/>
      <c r="B28" s="340"/>
      <c r="J28" s="341"/>
      <c r="K28" s="341"/>
      <c r="L28" s="335"/>
    </row>
    <row r="29" spans="1:12" s="339" customFormat="1">
      <c r="A29" s="340"/>
      <c r="B29" s="340"/>
      <c r="J29" s="341"/>
      <c r="K29" s="341"/>
      <c r="L29" s="335"/>
    </row>
    <row r="30" spans="1:12" s="339" customFormat="1">
      <c r="A30" s="340"/>
      <c r="B30" s="340"/>
      <c r="J30" s="341"/>
      <c r="K30" s="341"/>
      <c r="L30" s="335"/>
    </row>
    <row r="31" spans="1:12" s="339" customFormat="1">
      <c r="A31" s="340"/>
      <c r="B31" s="340"/>
      <c r="J31" s="341"/>
      <c r="K31" s="341"/>
      <c r="L31" s="335"/>
    </row>
    <row r="32" spans="1:12" s="339" customFormat="1">
      <c r="A32" s="340"/>
      <c r="B32" s="340"/>
      <c r="J32" s="341"/>
      <c r="K32" s="341"/>
      <c r="L32" s="335"/>
    </row>
    <row r="33" spans="1:12" s="339" customFormat="1">
      <c r="A33" s="340"/>
      <c r="B33" s="340"/>
      <c r="J33" s="341"/>
      <c r="K33" s="341"/>
      <c r="L33" s="335"/>
    </row>
    <row r="34" spans="1:12" s="339" customFormat="1">
      <c r="A34" s="340"/>
      <c r="B34" s="340"/>
      <c r="J34" s="341"/>
      <c r="K34" s="341"/>
      <c r="L34" s="335"/>
    </row>
    <row r="35" spans="1:12" s="339" customFormat="1">
      <c r="A35" s="340"/>
      <c r="B35" s="340"/>
      <c r="J35" s="341"/>
      <c r="K35" s="341"/>
      <c r="L35" s="335"/>
    </row>
    <row r="36" spans="1:12" s="339" customFormat="1">
      <c r="A36" s="340"/>
      <c r="B36" s="340"/>
      <c r="J36" s="341"/>
      <c r="K36" s="341"/>
      <c r="L36" s="335"/>
    </row>
    <row r="37" spans="1:12" s="339" customFormat="1">
      <c r="A37" s="340"/>
      <c r="B37" s="340"/>
      <c r="J37" s="341"/>
      <c r="K37" s="341"/>
      <c r="L37" s="335"/>
    </row>
    <row r="38" spans="1:12" s="339" customFormat="1">
      <c r="A38" s="340"/>
      <c r="B38" s="340"/>
      <c r="J38" s="341"/>
      <c r="K38" s="341"/>
      <c r="L38" s="335"/>
    </row>
    <row r="39" spans="1:12" s="339" customFormat="1">
      <c r="A39" s="340"/>
      <c r="B39" s="340"/>
      <c r="J39" s="341"/>
      <c r="K39" s="341"/>
      <c r="L39" s="335"/>
    </row>
    <row r="40" spans="1:12" s="339" customFormat="1">
      <c r="A40" s="340"/>
      <c r="B40" s="340"/>
      <c r="J40" s="341"/>
      <c r="K40" s="341"/>
      <c r="L40" s="335"/>
    </row>
    <row r="41" spans="1:12" s="339" customFormat="1">
      <c r="A41" s="340"/>
      <c r="B41" s="340"/>
      <c r="J41" s="341"/>
      <c r="K41" s="341"/>
      <c r="L41" s="335"/>
    </row>
    <row r="42" spans="1:12" s="339" customFormat="1">
      <c r="A42" s="340"/>
      <c r="B42" s="340"/>
      <c r="J42" s="341"/>
      <c r="K42" s="341"/>
      <c r="L42" s="335"/>
    </row>
    <row r="43" spans="1:12" s="339" customFormat="1">
      <c r="A43" s="340"/>
      <c r="B43" s="340"/>
      <c r="J43" s="341"/>
      <c r="K43" s="341"/>
      <c r="L43" s="335"/>
    </row>
    <row r="44" spans="1:12" s="339" customFormat="1">
      <c r="A44" s="340"/>
      <c r="B44" s="340"/>
      <c r="J44" s="341"/>
      <c r="K44" s="341"/>
      <c r="L44" s="335"/>
    </row>
    <row r="45" spans="1:12" s="339" customFormat="1">
      <c r="A45" s="340"/>
      <c r="B45" s="340"/>
      <c r="J45" s="341"/>
      <c r="K45" s="341"/>
      <c r="L45" s="335"/>
    </row>
    <row r="46" spans="1:12" s="339" customFormat="1">
      <c r="A46" s="340"/>
      <c r="B46" s="340"/>
      <c r="J46" s="341"/>
      <c r="K46" s="341"/>
      <c r="L46" s="335"/>
    </row>
    <row r="47" spans="1:12" s="339" customFormat="1">
      <c r="A47" s="340"/>
      <c r="B47" s="340"/>
      <c r="J47" s="341"/>
      <c r="K47" s="341"/>
      <c r="L47" s="335"/>
    </row>
    <row r="48" spans="1:12" s="339" customFormat="1">
      <c r="A48" s="340"/>
      <c r="B48" s="340"/>
      <c r="J48" s="341"/>
      <c r="K48" s="341"/>
      <c r="L48" s="335"/>
    </row>
    <row r="49" spans="1:12" s="339" customFormat="1">
      <c r="A49" s="340"/>
      <c r="B49" s="340"/>
      <c r="J49" s="341"/>
      <c r="K49" s="341"/>
      <c r="L49" s="335"/>
    </row>
    <row r="50" spans="1:12" s="339" customFormat="1">
      <c r="A50" s="340"/>
      <c r="B50" s="340"/>
      <c r="J50" s="341"/>
      <c r="K50" s="341"/>
      <c r="L50" s="335"/>
    </row>
    <row r="51" spans="1:12" s="339" customFormat="1">
      <c r="A51" s="340"/>
      <c r="B51" s="340"/>
      <c r="J51" s="341"/>
      <c r="K51" s="341"/>
      <c r="L51" s="335"/>
    </row>
    <row r="52" spans="1:12" s="339" customFormat="1">
      <c r="A52" s="340"/>
      <c r="B52" s="340"/>
      <c r="J52" s="341"/>
      <c r="K52" s="341"/>
      <c r="L52" s="335"/>
    </row>
    <row r="53" spans="1:12" s="339" customFormat="1">
      <c r="A53" s="340"/>
      <c r="B53" s="340"/>
      <c r="J53" s="341"/>
      <c r="K53" s="341"/>
      <c r="L53" s="335"/>
    </row>
    <row r="54" spans="1:12" s="339" customFormat="1">
      <c r="A54" s="340"/>
      <c r="B54" s="340"/>
      <c r="J54" s="341"/>
      <c r="K54" s="341"/>
      <c r="L54" s="335"/>
    </row>
    <row r="55" spans="1:12" s="339" customFormat="1">
      <c r="A55" s="340"/>
      <c r="B55" s="340"/>
      <c r="J55" s="341"/>
      <c r="K55" s="341"/>
      <c r="L55" s="335"/>
    </row>
    <row r="56" spans="1:12" s="339" customFormat="1">
      <c r="A56" s="340"/>
      <c r="B56" s="340"/>
      <c r="J56" s="341"/>
      <c r="K56" s="341"/>
      <c r="L56" s="335"/>
    </row>
    <row r="57" spans="1:12" s="339" customFormat="1">
      <c r="A57" s="340"/>
      <c r="B57" s="340"/>
      <c r="J57" s="341"/>
      <c r="K57" s="341"/>
      <c r="L57" s="335"/>
    </row>
    <row r="58" spans="1:12" s="339" customFormat="1">
      <c r="A58" s="340"/>
      <c r="B58" s="340"/>
      <c r="J58" s="341"/>
      <c r="K58" s="341"/>
      <c r="L58" s="335"/>
    </row>
    <row r="59" spans="1:12" s="339" customFormat="1">
      <c r="A59" s="340"/>
      <c r="B59" s="340"/>
      <c r="J59" s="341"/>
      <c r="K59" s="341"/>
      <c r="L59" s="335"/>
    </row>
    <row r="60" spans="1:12" s="339" customFormat="1">
      <c r="A60" s="340"/>
      <c r="B60" s="340"/>
      <c r="J60" s="341"/>
      <c r="K60" s="341"/>
      <c r="L60" s="335"/>
    </row>
    <row r="61" spans="1:12" s="339" customFormat="1">
      <c r="A61" s="340"/>
      <c r="B61" s="340"/>
      <c r="J61" s="341"/>
      <c r="K61" s="341"/>
      <c r="L61" s="335"/>
    </row>
    <row r="62" spans="1:12" s="339" customFormat="1">
      <c r="A62" s="340"/>
      <c r="B62" s="340"/>
      <c r="J62" s="341"/>
      <c r="K62" s="341"/>
      <c r="L62" s="335"/>
    </row>
    <row r="63" spans="1:12" s="339" customFormat="1">
      <c r="A63" s="340"/>
      <c r="B63" s="340"/>
      <c r="J63" s="341"/>
      <c r="K63" s="341"/>
      <c r="L63" s="335"/>
    </row>
    <row r="64" spans="1:12" s="339" customFormat="1">
      <c r="A64" s="340"/>
      <c r="B64" s="340"/>
      <c r="J64" s="341"/>
      <c r="K64" s="341"/>
      <c r="L64" s="335"/>
    </row>
    <row r="65" spans="1:12" s="339" customFormat="1">
      <c r="A65" s="340"/>
      <c r="B65" s="340"/>
      <c r="J65" s="341"/>
      <c r="K65" s="341"/>
      <c r="L65" s="335"/>
    </row>
    <row r="66" spans="1:12" s="339" customFormat="1">
      <c r="A66" s="340"/>
      <c r="B66" s="340"/>
      <c r="J66" s="341"/>
      <c r="K66" s="341"/>
      <c r="L66" s="335"/>
    </row>
    <row r="67" spans="1:12" s="339" customFormat="1">
      <c r="A67" s="340"/>
      <c r="B67" s="340"/>
      <c r="J67" s="341"/>
      <c r="K67" s="341"/>
      <c r="L67" s="335"/>
    </row>
    <row r="68" spans="1:12" s="339" customFormat="1">
      <c r="A68" s="340"/>
      <c r="B68" s="340"/>
      <c r="J68" s="341"/>
      <c r="K68" s="341"/>
      <c r="L68" s="335"/>
    </row>
    <row r="69" spans="1:12" s="339" customFormat="1">
      <c r="A69" s="340"/>
      <c r="B69" s="340"/>
      <c r="J69" s="341"/>
      <c r="K69" s="341"/>
      <c r="L69" s="335"/>
    </row>
    <row r="70" spans="1:12" s="339" customFormat="1">
      <c r="A70" s="340"/>
      <c r="B70" s="340"/>
      <c r="J70" s="341"/>
      <c r="K70" s="341"/>
      <c r="L70" s="335"/>
    </row>
    <row r="71" spans="1:12" s="339" customFormat="1">
      <c r="A71" s="340"/>
      <c r="B71" s="340"/>
      <c r="J71" s="341"/>
      <c r="K71" s="341"/>
      <c r="L71" s="335"/>
    </row>
    <row r="72" spans="1:12" s="339" customFormat="1">
      <c r="A72" s="340"/>
      <c r="B72" s="340"/>
      <c r="J72" s="341"/>
      <c r="K72" s="341"/>
      <c r="L72" s="335"/>
    </row>
    <row r="73" spans="1:12" s="339" customFormat="1">
      <c r="A73" s="340"/>
      <c r="B73" s="340"/>
      <c r="J73" s="341"/>
      <c r="K73" s="341"/>
      <c r="L73" s="335"/>
    </row>
    <row r="74" spans="1:12" s="339" customFormat="1">
      <c r="A74" s="340"/>
      <c r="B74" s="340"/>
      <c r="J74" s="341"/>
      <c r="K74" s="341"/>
      <c r="L74" s="335"/>
    </row>
    <row r="75" spans="1:12" s="339" customFormat="1">
      <c r="A75" s="340"/>
      <c r="B75" s="340"/>
      <c r="J75" s="341"/>
      <c r="K75" s="341"/>
      <c r="L75" s="335"/>
    </row>
    <row r="76" spans="1:12" s="339" customFormat="1">
      <c r="A76" s="340"/>
      <c r="B76" s="340"/>
      <c r="J76" s="341"/>
      <c r="K76" s="341"/>
      <c r="L76" s="335"/>
    </row>
    <row r="77" spans="1:12" s="339" customFormat="1">
      <c r="A77" s="340"/>
      <c r="B77" s="340"/>
      <c r="J77" s="341"/>
      <c r="K77" s="341"/>
      <c r="L77" s="335"/>
    </row>
    <row r="78" spans="1:12" s="339" customFormat="1">
      <c r="A78" s="340"/>
      <c r="B78" s="340"/>
      <c r="J78" s="341"/>
      <c r="K78" s="341"/>
      <c r="L78" s="335"/>
    </row>
    <row r="79" spans="1:12" s="339" customFormat="1">
      <c r="A79" s="340"/>
      <c r="B79" s="340"/>
      <c r="J79" s="341"/>
      <c r="K79" s="341"/>
      <c r="L79" s="335"/>
    </row>
    <row r="80" spans="1:12" s="339" customFormat="1">
      <c r="A80" s="340"/>
      <c r="B80" s="340"/>
      <c r="J80" s="341"/>
      <c r="K80" s="341"/>
      <c r="L80" s="335"/>
    </row>
    <row r="81" spans="1:12" s="339" customFormat="1">
      <c r="A81" s="340"/>
      <c r="B81" s="340"/>
      <c r="J81" s="341"/>
      <c r="K81" s="341"/>
      <c r="L81" s="335"/>
    </row>
    <row r="82" spans="1:12" s="339" customFormat="1">
      <c r="A82" s="340"/>
      <c r="B82" s="340"/>
      <c r="J82" s="341"/>
      <c r="K82" s="341"/>
      <c r="L82" s="335"/>
    </row>
    <row r="83" spans="1:12" s="339" customFormat="1">
      <c r="A83" s="340"/>
      <c r="B83" s="340"/>
      <c r="J83" s="341"/>
      <c r="K83" s="341"/>
      <c r="L83" s="335"/>
    </row>
    <row r="84" spans="1:12" s="339" customFormat="1">
      <c r="A84" s="340"/>
      <c r="B84" s="340"/>
      <c r="J84" s="341"/>
      <c r="K84" s="341"/>
      <c r="L84" s="335"/>
    </row>
    <row r="85" spans="1:12" s="339" customFormat="1">
      <c r="A85" s="340"/>
      <c r="B85" s="340"/>
      <c r="J85" s="341"/>
      <c r="K85" s="341"/>
      <c r="L85" s="335"/>
    </row>
    <row r="86" spans="1:12" s="339" customFormat="1">
      <c r="A86" s="340"/>
      <c r="B86" s="340"/>
      <c r="J86" s="341"/>
      <c r="K86" s="341"/>
      <c r="L86" s="335"/>
    </row>
    <row r="87" spans="1:12" s="339" customFormat="1">
      <c r="A87" s="340"/>
      <c r="B87" s="340"/>
      <c r="J87" s="341"/>
      <c r="K87" s="341"/>
      <c r="L87" s="335"/>
    </row>
    <row r="88" spans="1:12" s="339" customFormat="1">
      <c r="A88" s="340"/>
      <c r="B88" s="340"/>
      <c r="J88" s="341"/>
      <c r="K88" s="341"/>
      <c r="L88" s="335"/>
    </row>
    <row r="89" spans="1:12" s="339" customFormat="1">
      <c r="A89" s="340"/>
      <c r="B89" s="340"/>
      <c r="J89" s="341"/>
      <c r="K89" s="341"/>
      <c r="L89" s="335"/>
    </row>
    <row r="90" spans="1:12" s="339" customFormat="1">
      <c r="A90" s="340"/>
      <c r="B90" s="340"/>
      <c r="J90" s="341"/>
      <c r="K90" s="341"/>
      <c r="L90" s="335"/>
    </row>
    <row r="91" spans="1:12" s="339" customFormat="1">
      <c r="A91" s="340"/>
      <c r="B91" s="340"/>
      <c r="J91" s="341"/>
      <c r="K91" s="341"/>
      <c r="L91" s="335"/>
    </row>
    <row r="92" spans="1:12" s="339" customFormat="1">
      <c r="A92" s="340"/>
      <c r="B92" s="340"/>
      <c r="J92" s="341"/>
      <c r="K92" s="341"/>
      <c r="L92" s="335"/>
    </row>
    <row r="93" spans="1:12" s="339" customFormat="1">
      <c r="A93" s="340"/>
      <c r="B93" s="340"/>
      <c r="J93" s="341"/>
      <c r="K93" s="341"/>
      <c r="L93" s="335"/>
    </row>
    <row r="94" spans="1:12" s="339" customFormat="1">
      <c r="A94" s="340"/>
      <c r="B94" s="340"/>
      <c r="J94" s="341"/>
      <c r="K94" s="341"/>
      <c r="L94" s="335"/>
    </row>
    <row r="95" spans="1:12" s="339" customFormat="1">
      <c r="A95" s="340"/>
      <c r="B95" s="340"/>
      <c r="J95" s="341"/>
      <c r="K95" s="341"/>
      <c r="L95" s="335"/>
    </row>
    <row r="96" spans="1:12" s="339" customFormat="1">
      <c r="A96" s="340"/>
      <c r="B96" s="340"/>
      <c r="J96" s="341"/>
      <c r="K96" s="341"/>
      <c r="L96" s="335"/>
    </row>
    <row r="97" spans="1:12" s="339" customFormat="1">
      <c r="A97" s="340"/>
      <c r="B97" s="340"/>
      <c r="J97" s="341"/>
      <c r="K97" s="341"/>
      <c r="L97" s="335"/>
    </row>
    <row r="98" spans="1:12" s="339" customFormat="1">
      <c r="A98" s="340"/>
      <c r="B98" s="340"/>
      <c r="J98" s="341"/>
      <c r="K98" s="341"/>
      <c r="L98" s="335"/>
    </row>
    <row r="99" spans="1:12" s="339" customFormat="1">
      <c r="A99" s="340"/>
      <c r="B99" s="340"/>
      <c r="J99" s="341"/>
      <c r="K99" s="341"/>
      <c r="L99" s="335"/>
    </row>
    <row r="100" spans="1:12" s="339" customFormat="1">
      <c r="A100" s="340"/>
      <c r="B100" s="340"/>
      <c r="J100" s="341"/>
      <c r="K100" s="341"/>
      <c r="L100" s="335"/>
    </row>
    <row r="101" spans="1:12" s="339" customFormat="1">
      <c r="A101" s="340"/>
      <c r="B101" s="340"/>
      <c r="J101" s="341"/>
      <c r="K101" s="341"/>
      <c r="L101" s="335"/>
    </row>
    <row r="102" spans="1:12" s="339" customFormat="1">
      <c r="A102" s="340"/>
      <c r="B102" s="340"/>
      <c r="J102" s="341"/>
      <c r="K102" s="341"/>
      <c r="L102" s="335"/>
    </row>
    <row r="103" spans="1:12" s="339" customFormat="1">
      <c r="A103" s="340"/>
      <c r="B103" s="340"/>
      <c r="J103" s="341"/>
      <c r="K103" s="341"/>
      <c r="L103" s="335"/>
    </row>
    <row r="104" spans="1:12" s="339" customFormat="1">
      <c r="A104" s="340"/>
      <c r="B104" s="340"/>
      <c r="J104" s="341"/>
      <c r="K104" s="341"/>
      <c r="L104" s="335"/>
    </row>
    <row r="105" spans="1:12" s="339" customFormat="1">
      <c r="A105" s="340"/>
      <c r="B105" s="340"/>
      <c r="J105" s="341"/>
      <c r="K105" s="341"/>
      <c r="L105" s="335"/>
    </row>
    <row r="106" spans="1:12" s="339" customFormat="1">
      <c r="A106" s="340"/>
      <c r="B106" s="340"/>
      <c r="J106" s="341"/>
      <c r="K106" s="341"/>
      <c r="L106" s="335"/>
    </row>
    <row r="107" spans="1:12" s="339" customFormat="1">
      <c r="A107" s="340"/>
      <c r="B107" s="340"/>
      <c r="J107" s="341"/>
      <c r="K107" s="341"/>
      <c r="L107" s="335"/>
    </row>
    <row r="108" spans="1:12" s="339" customFormat="1">
      <c r="A108" s="340"/>
      <c r="B108" s="340"/>
      <c r="J108" s="341"/>
      <c r="K108" s="341"/>
      <c r="L108" s="335"/>
    </row>
    <row r="109" spans="1:12" s="339" customFormat="1">
      <c r="A109" s="340"/>
      <c r="B109" s="340"/>
      <c r="J109" s="341"/>
      <c r="K109" s="341"/>
      <c r="L109" s="335"/>
    </row>
    <row r="110" spans="1:12" s="339" customFormat="1">
      <c r="A110" s="340"/>
      <c r="B110" s="340"/>
      <c r="J110" s="341"/>
      <c r="K110" s="341"/>
      <c r="L110" s="335"/>
    </row>
    <row r="111" spans="1:12" s="339" customFormat="1">
      <c r="A111" s="340"/>
      <c r="B111" s="340"/>
      <c r="J111" s="341"/>
      <c r="K111" s="341"/>
      <c r="L111" s="335"/>
    </row>
    <row r="112" spans="1:12" s="339" customFormat="1">
      <c r="A112" s="340"/>
      <c r="B112" s="340"/>
      <c r="J112" s="341"/>
      <c r="K112" s="341"/>
      <c r="L112" s="335"/>
    </row>
    <row r="113" spans="1:12" s="339" customFormat="1">
      <c r="A113" s="340"/>
      <c r="B113" s="340"/>
      <c r="J113" s="341"/>
      <c r="K113" s="341"/>
      <c r="L113" s="335"/>
    </row>
    <row r="114" spans="1:12" s="339" customFormat="1">
      <c r="A114" s="340"/>
      <c r="B114" s="340"/>
      <c r="J114" s="341"/>
      <c r="K114" s="341"/>
      <c r="L114" s="335"/>
    </row>
    <row r="115" spans="1:12" s="339" customFormat="1">
      <c r="A115" s="340"/>
      <c r="B115" s="340"/>
      <c r="J115" s="341"/>
      <c r="K115" s="341"/>
      <c r="L115" s="335"/>
    </row>
    <row r="116" spans="1:12" s="339" customFormat="1">
      <c r="A116" s="340"/>
      <c r="B116" s="340"/>
      <c r="J116" s="341"/>
      <c r="K116" s="341"/>
      <c r="L116" s="335"/>
    </row>
    <row r="117" spans="1:12" s="339" customFormat="1">
      <c r="A117" s="340"/>
      <c r="B117" s="340"/>
      <c r="J117" s="341"/>
      <c r="K117" s="341"/>
      <c r="L117" s="335"/>
    </row>
    <row r="118" spans="1:12" s="339" customFormat="1">
      <c r="A118" s="340"/>
      <c r="B118" s="340"/>
      <c r="J118" s="341"/>
      <c r="K118" s="341"/>
      <c r="L118" s="335"/>
    </row>
    <row r="119" spans="1:12" s="339" customFormat="1">
      <c r="A119" s="340"/>
      <c r="B119" s="340"/>
      <c r="J119" s="341"/>
      <c r="K119" s="341"/>
      <c r="L119" s="335"/>
    </row>
    <row r="120" spans="1:12" s="339" customFormat="1">
      <c r="A120" s="340"/>
      <c r="B120" s="340"/>
      <c r="J120" s="341"/>
      <c r="K120" s="341"/>
      <c r="L120" s="335"/>
    </row>
    <row r="121" spans="1:12" s="339" customFormat="1">
      <c r="A121" s="340"/>
      <c r="B121" s="340"/>
      <c r="J121" s="341"/>
      <c r="K121" s="341"/>
      <c r="L121" s="335"/>
    </row>
    <row r="122" spans="1:12" s="339" customFormat="1">
      <c r="A122" s="340"/>
      <c r="B122" s="340"/>
      <c r="J122" s="341"/>
      <c r="K122" s="341"/>
      <c r="L122" s="335"/>
    </row>
    <row r="123" spans="1:12" s="339" customFormat="1">
      <c r="A123" s="340"/>
      <c r="B123" s="340"/>
      <c r="J123" s="341"/>
      <c r="K123" s="341"/>
      <c r="L123" s="335"/>
    </row>
    <row r="124" spans="1:12" s="339" customFormat="1">
      <c r="A124" s="340"/>
      <c r="B124" s="340"/>
      <c r="J124" s="341"/>
      <c r="K124" s="341"/>
      <c r="L124" s="335"/>
    </row>
    <row r="125" spans="1:12" s="339" customFormat="1">
      <c r="A125" s="340"/>
      <c r="B125" s="340"/>
      <c r="J125" s="341"/>
      <c r="K125" s="341"/>
      <c r="L125" s="335"/>
    </row>
    <row r="126" spans="1:12" s="339" customFormat="1">
      <c r="A126" s="340"/>
      <c r="B126" s="340"/>
      <c r="J126" s="341"/>
      <c r="K126" s="341"/>
      <c r="L126" s="335"/>
    </row>
    <row r="127" spans="1:12" s="339" customFormat="1">
      <c r="A127" s="340"/>
      <c r="B127" s="340"/>
      <c r="J127" s="341"/>
      <c r="K127" s="341"/>
      <c r="L127" s="335"/>
    </row>
    <row r="128" spans="1:12" s="339" customFormat="1">
      <c r="A128" s="340"/>
      <c r="B128" s="340"/>
      <c r="J128" s="341"/>
      <c r="K128" s="341"/>
      <c r="L128" s="335"/>
    </row>
    <row r="129" spans="1:12" s="339" customFormat="1">
      <c r="A129" s="340"/>
      <c r="B129" s="340"/>
      <c r="J129" s="341"/>
      <c r="K129" s="341"/>
      <c r="L129" s="335"/>
    </row>
    <row r="130" spans="1:12" s="339" customFormat="1">
      <c r="A130" s="340"/>
      <c r="B130" s="340"/>
      <c r="J130" s="341"/>
      <c r="K130" s="341"/>
      <c r="L130" s="335"/>
    </row>
    <row r="131" spans="1:12" s="339" customFormat="1">
      <c r="A131" s="340"/>
      <c r="B131" s="340"/>
      <c r="J131" s="341"/>
      <c r="K131" s="341"/>
      <c r="L131" s="335"/>
    </row>
    <row r="132" spans="1:12" s="339" customFormat="1">
      <c r="A132" s="340"/>
      <c r="B132" s="340"/>
      <c r="J132" s="341"/>
      <c r="K132" s="341"/>
      <c r="L132" s="335"/>
    </row>
    <row r="133" spans="1:12" s="339" customFormat="1">
      <c r="A133" s="340"/>
      <c r="B133" s="340"/>
      <c r="J133" s="341"/>
      <c r="K133" s="341"/>
      <c r="L133" s="335"/>
    </row>
    <row r="134" spans="1:12" s="339" customFormat="1">
      <c r="A134" s="340"/>
      <c r="B134" s="340"/>
      <c r="J134" s="341"/>
      <c r="K134" s="341"/>
      <c r="L134" s="335"/>
    </row>
    <row r="135" spans="1:12" s="339" customFormat="1">
      <c r="A135" s="340"/>
      <c r="B135" s="340"/>
      <c r="J135" s="341"/>
      <c r="K135" s="341"/>
      <c r="L135" s="335"/>
    </row>
    <row r="136" spans="1:12" s="339" customFormat="1">
      <c r="A136" s="340"/>
      <c r="B136" s="340"/>
      <c r="J136" s="341"/>
      <c r="K136" s="341"/>
      <c r="L136" s="335"/>
    </row>
    <row r="137" spans="1:12" s="339" customFormat="1">
      <c r="A137" s="340"/>
      <c r="B137" s="340"/>
      <c r="J137" s="341"/>
      <c r="K137" s="341"/>
      <c r="L137" s="335"/>
    </row>
    <row r="138" spans="1:12" s="339" customFormat="1">
      <c r="A138" s="340"/>
      <c r="B138" s="340"/>
      <c r="J138" s="341"/>
      <c r="K138" s="341"/>
      <c r="L138" s="335"/>
    </row>
    <row r="139" spans="1:12" s="339" customFormat="1">
      <c r="A139" s="340"/>
      <c r="B139" s="340"/>
      <c r="J139" s="341"/>
      <c r="K139" s="341"/>
      <c r="L139" s="335"/>
    </row>
    <row r="140" spans="1:12" s="339" customFormat="1">
      <c r="A140" s="340"/>
      <c r="B140" s="340"/>
      <c r="J140" s="341"/>
      <c r="K140" s="341"/>
      <c r="L140" s="335"/>
    </row>
    <row r="141" spans="1:12" s="339" customFormat="1">
      <c r="A141" s="340"/>
      <c r="B141" s="340"/>
      <c r="J141" s="341"/>
      <c r="K141" s="341"/>
      <c r="L141" s="335"/>
    </row>
    <row r="142" spans="1:12" s="339" customFormat="1">
      <c r="A142" s="340"/>
      <c r="B142" s="340"/>
      <c r="J142" s="341"/>
      <c r="K142" s="341"/>
      <c r="L142" s="335"/>
    </row>
    <row r="143" spans="1:12" s="339" customFormat="1">
      <c r="A143" s="340"/>
      <c r="B143" s="340"/>
      <c r="J143" s="341"/>
      <c r="K143" s="341"/>
      <c r="L143" s="335"/>
    </row>
    <row r="144" spans="1:12" s="339" customFormat="1">
      <c r="A144" s="340"/>
      <c r="B144" s="340"/>
      <c r="J144" s="341"/>
      <c r="K144" s="341"/>
      <c r="L144" s="335"/>
    </row>
    <row r="145" spans="1:12" s="339" customFormat="1">
      <c r="A145" s="340"/>
      <c r="B145" s="340"/>
      <c r="J145" s="341"/>
      <c r="K145" s="341"/>
      <c r="L145" s="335"/>
    </row>
    <row r="146" spans="1:12" s="339" customFormat="1">
      <c r="A146" s="340"/>
      <c r="B146" s="340"/>
      <c r="J146" s="341"/>
      <c r="K146" s="341"/>
      <c r="L146" s="335"/>
    </row>
    <row r="147" spans="1:12" s="339" customFormat="1">
      <c r="A147" s="340"/>
      <c r="B147" s="340"/>
      <c r="J147" s="341"/>
      <c r="K147" s="341"/>
      <c r="L147" s="335"/>
    </row>
    <row r="148" spans="1:12" s="339" customFormat="1">
      <c r="A148" s="340"/>
      <c r="B148" s="340"/>
      <c r="J148" s="341"/>
      <c r="K148" s="341"/>
      <c r="L148" s="335"/>
    </row>
    <row r="149" spans="1:12" s="339" customFormat="1">
      <c r="A149" s="340"/>
      <c r="B149" s="340"/>
      <c r="J149" s="341"/>
      <c r="K149" s="341"/>
      <c r="L149" s="335"/>
    </row>
    <row r="150" spans="1:12" s="339" customFormat="1">
      <c r="A150" s="340"/>
      <c r="B150" s="340"/>
      <c r="J150" s="341"/>
      <c r="K150" s="341"/>
      <c r="L150" s="335"/>
    </row>
    <row r="151" spans="1:12" s="339" customFormat="1">
      <c r="A151" s="340"/>
      <c r="B151" s="340"/>
      <c r="J151" s="341"/>
      <c r="K151" s="341"/>
      <c r="L151" s="335"/>
    </row>
    <row r="152" spans="1:12" s="339" customFormat="1">
      <c r="A152" s="340"/>
      <c r="B152" s="340"/>
      <c r="J152" s="341"/>
      <c r="K152" s="341"/>
      <c r="L152" s="335"/>
    </row>
    <row r="153" spans="1:12" s="339" customFormat="1">
      <c r="A153" s="340"/>
      <c r="B153" s="340"/>
      <c r="J153" s="341"/>
      <c r="K153" s="341"/>
      <c r="L153" s="335"/>
    </row>
    <row r="154" spans="1:12" s="339" customFormat="1">
      <c r="A154" s="340"/>
      <c r="B154" s="340"/>
      <c r="J154" s="341"/>
      <c r="K154" s="341"/>
      <c r="L154" s="335"/>
    </row>
    <row r="155" spans="1:12" s="339" customFormat="1">
      <c r="A155" s="340"/>
      <c r="B155" s="340"/>
      <c r="J155" s="341"/>
      <c r="K155" s="341"/>
      <c r="L155" s="335"/>
    </row>
    <row r="156" spans="1:12" s="339" customFormat="1">
      <c r="A156" s="340"/>
      <c r="B156" s="340"/>
      <c r="J156" s="341"/>
      <c r="K156" s="341"/>
      <c r="L156" s="335"/>
    </row>
    <row r="157" spans="1:12" s="339" customFormat="1">
      <c r="A157" s="340"/>
      <c r="B157" s="340"/>
      <c r="J157" s="341"/>
      <c r="K157" s="341"/>
      <c r="L157" s="335"/>
    </row>
    <row r="158" spans="1:12" s="339" customFormat="1">
      <c r="A158" s="340"/>
      <c r="B158" s="340"/>
      <c r="J158" s="341"/>
      <c r="K158" s="341"/>
      <c r="L158" s="335"/>
    </row>
    <row r="159" spans="1:12" s="339" customFormat="1">
      <c r="A159" s="340"/>
      <c r="B159" s="340"/>
      <c r="J159" s="341"/>
      <c r="K159" s="341"/>
      <c r="L159" s="335"/>
    </row>
    <row r="160" spans="1:12" s="339" customFormat="1">
      <c r="A160" s="340"/>
      <c r="B160" s="340"/>
      <c r="J160" s="341"/>
      <c r="K160" s="341"/>
      <c r="L160" s="335"/>
    </row>
    <row r="161" spans="1:12" s="339" customFormat="1">
      <c r="A161" s="340"/>
      <c r="B161" s="340"/>
      <c r="J161" s="341"/>
      <c r="K161" s="341"/>
      <c r="L161" s="335"/>
    </row>
    <row r="162" spans="1:12" s="339" customFormat="1">
      <c r="A162" s="340"/>
      <c r="B162" s="340"/>
      <c r="J162" s="341"/>
      <c r="K162" s="341"/>
      <c r="L162" s="335"/>
    </row>
    <row r="163" spans="1:12" s="339" customFormat="1">
      <c r="A163" s="340"/>
      <c r="B163" s="340"/>
      <c r="J163" s="341"/>
      <c r="K163" s="341"/>
      <c r="L163" s="335"/>
    </row>
    <row r="164" spans="1:12" s="339" customFormat="1">
      <c r="A164" s="340"/>
      <c r="B164" s="340"/>
      <c r="J164" s="341"/>
      <c r="K164" s="341"/>
      <c r="L164" s="335"/>
    </row>
    <row r="165" spans="1:12" s="339" customFormat="1">
      <c r="A165" s="340"/>
      <c r="B165" s="340"/>
      <c r="J165" s="341"/>
      <c r="K165" s="341"/>
      <c r="L165" s="335"/>
    </row>
    <row r="166" spans="1:12" s="339" customFormat="1">
      <c r="A166" s="340"/>
      <c r="B166" s="340"/>
      <c r="J166" s="341"/>
      <c r="K166" s="341"/>
      <c r="L166" s="335"/>
    </row>
    <row r="167" spans="1:12" s="339" customFormat="1">
      <c r="A167" s="340"/>
      <c r="B167" s="340"/>
      <c r="J167" s="341"/>
      <c r="K167" s="341"/>
      <c r="L167" s="335"/>
    </row>
    <row r="168" spans="1:12" s="339" customFormat="1">
      <c r="A168" s="340"/>
      <c r="B168" s="340"/>
      <c r="J168" s="341"/>
      <c r="K168" s="341"/>
      <c r="L168" s="335"/>
    </row>
    <row r="169" spans="1:12" s="339" customFormat="1">
      <c r="A169" s="340"/>
      <c r="B169" s="340"/>
      <c r="J169" s="341"/>
      <c r="K169" s="341"/>
      <c r="L169" s="335"/>
    </row>
    <row r="170" spans="1:12" s="339" customFormat="1">
      <c r="A170" s="340"/>
      <c r="B170" s="340"/>
      <c r="J170" s="341"/>
      <c r="K170" s="341"/>
      <c r="L170" s="335"/>
    </row>
    <row r="171" spans="1:12" s="339" customFormat="1">
      <c r="A171" s="340"/>
      <c r="B171" s="340"/>
      <c r="J171" s="341"/>
      <c r="K171" s="341"/>
      <c r="L171" s="335"/>
    </row>
    <row r="172" spans="1:12" s="339" customFormat="1">
      <c r="A172" s="340"/>
      <c r="B172" s="340"/>
      <c r="J172" s="341"/>
      <c r="K172" s="341"/>
      <c r="L172" s="335"/>
    </row>
    <row r="173" spans="1:12" s="339" customFormat="1">
      <c r="A173" s="340"/>
      <c r="B173" s="340"/>
      <c r="J173" s="341"/>
      <c r="K173" s="341"/>
      <c r="L173" s="335"/>
    </row>
    <row r="174" spans="1:12" s="339" customFormat="1">
      <c r="A174" s="340"/>
      <c r="B174" s="340"/>
      <c r="J174" s="341"/>
      <c r="K174" s="341"/>
      <c r="L174" s="335"/>
    </row>
    <row r="175" spans="1:12" s="339" customFormat="1">
      <c r="A175" s="340"/>
      <c r="B175" s="340"/>
      <c r="J175" s="341"/>
      <c r="K175" s="341"/>
      <c r="L175" s="335"/>
    </row>
    <row r="176" spans="1:12" s="339" customFormat="1">
      <c r="A176" s="340"/>
      <c r="B176" s="340"/>
      <c r="J176" s="341"/>
      <c r="K176" s="341"/>
      <c r="L176" s="335"/>
    </row>
    <row r="177" spans="1:12" s="339" customFormat="1">
      <c r="A177" s="340"/>
      <c r="B177" s="340"/>
      <c r="J177" s="341"/>
      <c r="K177" s="341"/>
      <c r="L177" s="335"/>
    </row>
    <row r="178" spans="1:12" s="339" customFormat="1">
      <c r="A178" s="340"/>
      <c r="B178" s="340"/>
      <c r="J178" s="341"/>
      <c r="K178" s="341"/>
      <c r="L178" s="335"/>
    </row>
    <row r="179" spans="1:12" s="339" customFormat="1">
      <c r="A179" s="340"/>
      <c r="B179" s="340"/>
      <c r="J179" s="341"/>
      <c r="K179" s="341"/>
      <c r="L179" s="335"/>
    </row>
    <row r="180" spans="1:12" s="339" customFormat="1">
      <c r="A180" s="340"/>
      <c r="B180" s="340"/>
      <c r="J180" s="341"/>
      <c r="K180" s="341"/>
      <c r="L180" s="335"/>
    </row>
    <row r="181" spans="1:12" s="339" customFormat="1">
      <c r="A181" s="340"/>
      <c r="B181" s="340"/>
      <c r="J181" s="341"/>
      <c r="K181" s="341"/>
      <c r="L181" s="335"/>
    </row>
    <row r="182" spans="1:12" s="339" customFormat="1">
      <c r="A182" s="340"/>
      <c r="B182" s="340"/>
      <c r="J182" s="341"/>
      <c r="K182" s="341"/>
      <c r="L182" s="335"/>
    </row>
    <row r="183" spans="1:12" s="339" customFormat="1">
      <c r="A183" s="340"/>
      <c r="B183" s="340"/>
      <c r="J183" s="341"/>
      <c r="K183" s="341"/>
      <c r="L183" s="335"/>
    </row>
    <row r="184" spans="1:12" s="339" customFormat="1">
      <c r="A184" s="340"/>
      <c r="B184" s="340"/>
      <c r="J184" s="341"/>
      <c r="K184" s="341"/>
      <c r="L184" s="335"/>
    </row>
    <row r="185" spans="1:12" s="339" customFormat="1">
      <c r="A185" s="340"/>
      <c r="B185" s="340"/>
      <c r="J185" s="341"/>
      <c r="K185" s="341"/>
      <c r="L185" s="335"/>
    </row>
    <row r="186" spans="1:12" s="339" customFormat="1">
      <c r="A186" s="340"/>
      <c r="B186" s="340"/>
      <c r="J186" s="341"/>
      <c r="K186" s="341"/>
      <c r="L186" s="335"/>
    </row>
    <row r="187" spans="1:12" s="339" customFormat="1">
      <c r="A187" s="340"/>
      <c r="B187" s="340"/>
      <c r="J187" s="341"/>
      <c r="K187" s="341"/>
      <c r="L187" s="335"/>
    </row>
    <row r="188" spans="1:12" s="339" customFormat="1">
      <c r="A188" s="340"/>
      <c r="B188" s="340"/>
      <c r="J188" s="341"/>
      <c r="K188" s="341"/>
      <c r="L188" s="335"/>
    </row>
    <row r="189" spans="1:12" s="339" customFormat="1">
      <c r="A189" s="340"/>
      <c r="B189" s="340"/>
      <c r="J189" s="341"/>
      <c r="K189" s="341"/>
      <c r="L189" s="335"/>
    </row>
    <row r="190" spans="1:12" s="339" customFormat="1">
      <c r="A190" s="340"/>
      <c r="B190" s="340"/>
      <c r="J190" s="341"/>
      <c r="K190" s="341"/>
      <c r="L190" s="335"/>
    </row>
    <row r="191" spans="1:12" s="339" customFormat="1">
      <c r="A191" s="340"/>
      <c r="B191" s="340"/>
      <c r="J191" s="341"/>
      <c r="K191" s="341"/>
      <c r="L191" s="335"/>
    </row>
    <row r="192" spans="1:12" s="339" customFormat="1">
      <c r="A192" s="340"/>
      <c r="B192" s="340"/>
      <c r="J192" s="341"/>
      <c r="K192" s="341"/>
      <c r="L192" s="335"/>
    </row>
    <row r="193" spans="1:12" s="339" customFormat="1">
      <c r="A193" s="340"/>
      <c r="B193" s="340"/>
      <c r="J193" s="341"/>
      <c r="K193" s="341"/>
      <c r="L193" s="335"/>
    </row>
    <row r="194" spans="1:12" s="339" customFormat="1">
      <c r="A194" s="340"/>
      <c r="B194" s="340"/>
      <c r="J194" s="341"/>
      <c r="K194" s="341"/>
      <c r="L194" s="335"/>
    </row>
    <row r="195" spans="1:12" s="339" customFormat="1">
      <c r="A195" s="340"/>
      <c r="B195" s="340"/>
      <c r="J195" s="341"/>
      <c r="K195" s="341"/>
      <c r="L195" s="335"/>
    </row>
    <row r="196" spans="1:12" s="339" customFormat="1">
      <c r="A196" s="340"/>
      <c r="B196" s="340"/>
      <c r="J196" s="341"/>
      <c r="K196" s="341"/>
      <c r="L196" s="335"/>
    </row>
    <row r="197" spans="1:12" s="339" customFormat="1">
      <c r="A197" s="340"/>
      <c r="B197" s="340"/>
      <c r="J197" s="341"/>
      <c r="K197" s="341"/>
      <c r="L197" s="335"/>
    </row>
    <row r="198" spans="1:12" s="339" customFormat="1">
      <c r="A198" s="340"/>
      <c r="B198" s="340"/>
      <c r="J198" s="341"/>
      <c r="K198" s="341"/>
      <c r="L198" s="335"/>
    </row>
    <row r="199" spans="1:12" s="339" customFormat="1">
      <c r="A199" s="340"/>
      <c r="B199" s="340"/>
      <c r="J199" s="341"/>
      <c r="K199" s="341"/>
      <c r="L199" s="335"/>
    </row>
    <row r="200" spans="1:12" s="339" customFormat="1">
      <c r="A200" s="340"/>
      <c r="B200" s="340"/>
      <c r="J200" s="341"/>
      <c r="K200" s="341"/>
      <c r="L200" s="335"/>
    </row>
    <row r="201" spans="1:12" s="339" customFormat="1">
      <c r="A201" s="340"/>
      <c r="B201" s="340"/>
      <c r="J201" s="341"/>
      <c r="K201" s="341"/>
      <c r="L201" s="335"/>
    </row>
    <row r="202" spans="1:12" s="339" customFormat="1">
      <c r="A202" s="340"/>
      <c r="B202" s="340"/>
      <c r="J202" s="341"/>
      <c r="K202" s="341"/>
      <c r="L202" s="335"/>
    </row>
    <row r="203" spans="1:12" s="339" customFormat="1">
      <c r="A203" s="340"/>
      <c r="B203" s="340"/>
      <c r="J203" s="341"/>
      <c r="K203" s="341"/>
      <c r="L203" s="335"/>
    </row>
    <row r="204" spans="1:12" s="339" customFormat="1">
      <c r="A204" s="340"/>
      <c r="B204" s="340"/>
      <c r="J204" s="341"/>
      <c r="K204" s="341"/>
      <c r="L204" s="335"/>
    </row>
    <row r="205" spans="1:12" s="339" customFormat="1">
      <c r="A205" s="340"/>
      <c r="B205" s="340"/>
      <c r="J205" s="341"/>
      <c r="K205" s="341"/>
      <c r="L205" s="335"/>
    </row>
    <row r="206" spans="1:12" s="339" customFormat="1">
      <c r="A206" s="340"/>
      <c r="B206" s="340"/>
      <c r="J206" s="341"/>
      <c r="K206" s="341"/>
      <c r="L206" s="335"/>
    </row>
    <row r="207" spans="1:12" s="339" customFormat="1">
      <c r="A207" s="340"/>
      <c r="B207" s="340"/>
      <c r="J207" s="341"/>
      <c r="K207" s="341"/>
      <c r="L207" s="335"/>
    </row>
    <row r="208" spans="1:12" s="339" customFormat="1">
      <c r="A208" s="340"/>
      <c r="B208" s="340"/>
      <c r="J208" s="341"/>
      <c r="K208" s="341"/>
      <c r="L208" s="335"/>
    </row>
    <row r="209" spans="1:12" s="339" customFormat="1">
      <c r="A209" s="340"/>
      <c r="B209" s="340"/>
      <c r="J209" s="341"/>
      <c r="K209" s="341"/>
      <c r="L209" s="335"/>
    </row>
    <row r="210" spans="1:12" s="339" customFormat="1">
      <c r="A210" s="340"/>
      <c r="B210" s="340"/>
      <c r="J210" s="341"/>
      <c r="K210" s="341"/>
      <c r="L210" s="335"/>
    </row>
    <row r="211" spans="1:12" s="339" customFormat="1">
      <c r="A211" s="340"/>
      <c r="B211" s="340"/>
      <c r="J211" s="341"/>
      <c r="K211" s="341"/>
      <c r="L211" s="335"/>
    </row>
    <row r="212" spans="1:12" s="339" customFormat="1">
      <c r="A212" s="340"/>
      <c r="B212" s="340"/>
      <c r="J212" s="341"/>
      <c r="K212" s="341"/>
      <c r="L212" s="335"/>
    </row>
    <row r="213" spans="1:12" s="339" customFormat="1">
      <c r="A213" s="340"/>
      <c r="B213" s="340"/>
      <c r="J213" s="341"/>
      <c r="K213" s="341"/>
      <c r="L213" s="335"/>
    </row>
    <row r="214" spans="1:12" s="339" customFormat="1">
      <c r="A214" s="340"/>
      <c r="B214" s="340"/>
      <c r="J214" s="341"/>
      <c r="K214" s="341"/>
      <c r="L214" s="335"/>
    </row>
    <row r="215" spans="1:12" s="339" customFormat="1">
      <c r="A215" s="340"/>
      <c r="B215" s="340"/>
      <c r="J215" s="341"/>
      <c r="K215" s="341"/>
      <c r="L215" s="335"/>
    </row>
    <row r="216" spans="1:12" s="339" customFormat="1">
      <c r="A216" s="340"/>
      <c r="B216" s="340"/>
      <c r="J216" s="341"/>
      <c r="K216" s="341"/>
      <c r="L216" s="335"/>
    </row>
    <row r="217" spans="1:12" s="339" customFormat="1">
      <c r="A217" s="340"/>
      <c r="B217" s="340"/>
      <c r="J217" s="341"/>
      <c r="K217" s="341"/>
      <c r="L217" s="335"/>
    </row>
    <row r="218" spans="1:12" s="339" customFormat="1">
      <c r="A218" s="340"/>
      <c r="B218" s="340"/>
      <c r="J218" s="341"/>
      <c r="K218" s="341"/>
      <c r="L218" s="335"/>
    </row>
    <row r="219" spans="1:12" s="339" customFormat="1">
      <c r="A219" s="340"/>
      <c r="B219" s="340"/>
      <c r="J219" s="341"/>
      <c r="K219" s="341"/>
      <c r="L219" s="335"/>
    </row>
    <row r="220" spans="1:12" s="339" customFormat="1">
      <c r="A220" s="340"/>
      <c r="B220" s="340"/>
      <c r="J220" s="341"/>
      <c r="K220" s="341"/>
      <c r="L220" s="335"/>
    </row>
    <row r="221" spans="1:12" s="339" customFormat="1">
      <c r="A221" s="340"/>
      <c r="B221" s="340"/>
      <c r="J221" s="341"/>
      <c r="K221" s="341"/>
      <c r="L221" s="335"/>
    </row>
    <row r="222" spans="1:12" s="339" customFormat="1">
      <c r="A222" s="340"/>
      <c r="B222" s="340"/>
      <c r="J222" s="341"/>
      <c r="K222" s="341"/>
      <c r="L222" s="335"/>
    </row>
    <row r="223" spans="1:12" s="339" customFormat="1">
      <c r="A223" s="340"/>
      <c r="B223" s="340"/>
      <c r="J223" s="341"/>
      <c r="K223" s="341"/>
      <c r="L223" s="335"/>
    </row>
    <row r="224" spans="1:12" s="339" customFormat="1">
      <c r="A224" s="340"/>
      <c r="B224" s="340"/>
      <c r="J224" s="341"/>
      <c r="K224" s="341"/>
      <c r="L224" s="335"/>
    </row>
    <row r="225" spans="1:12" s="339" customFormat="1">
      <c r="A225" s="340"/>
      <c r="B225" s="340"/>
      <c r="J225" s="341"/>
      <c r="K225" s="341"/>
      <c r="L225" s="335"/>
    </row>
    <row r="226" spans="1:12" s="339" customFormat="1">
      <c r="A226" s="340"/>
      <c r="B226" s="340"/>
      <c r="J226" s="341"/>
      <c r="K226" s="341"/>
      <c r="L226" s="335"/>
    </row>
    <row r="227" spans="1:12" s="339" customFormat="1">
      <c r="A227" s="340"/>
      <c r="B227" s="340"/>
      <c r="J227" s="341"/>
      <c r="K227" s="341"/>
      <c r="L227" s="335"/>
    </row>
    <row r="228" spans="1:12" s="339" customFormat="1">
      <c r="A228" s="340"/>
      <c r="B228" s="340"/>
      <c r="J228" s="341"/>
      <c r="K228" s="341"/>
      <c r="L228" s="335"/>
    </row>
    <row r="229" spans="1:12" s="339" customFormat="1">
      <c r="A229" s="340"/>
      <c r="B229" s="340"/>
      <c r="J229" s="341"/>
      <c r="K229" s="341"/>
      <c r="L229" s="335"/>
    </row>
    <row r="230" spans="1:12" s="339" customFormat="1">
      <c r="A230" s="340"/>
      <c r="B230" s="340"/>
      <c r="J230" s="341"/>
      <c r="K230" s="341"/>
      <c r="L230" s="335"/>
    </row>
    <row r="231" spans="1:12" s="339" customFormat="1">
      <c r="A231" s="340"/>
      <c r="B231" s="340"/>
      <c r="J231" s="341"/>
      <c r="K231" s="341"/>
      <c r="L231" s="335"/>
    </row>
    <row r="232" spans="1:12" s="339" customFormat="1">
      <c r="A232" s="340"/>
      <c r="B232" s="340"/>
      <c r="J232" s="341"/>
      <c r="K232" s="341"/>
      <c r="L232" s="335"/>
    </row>
    <row r="233" spans="1:12" s="339" customFormat="1">
      <c r="A233" s="340"/>
      <c r="B233" s="340"/>
      <c r="J233" s="341"/>
      <c r="K233" s="341"/>
      <c r="L233" s="335"/>
    </row>
    <row r="234" spans="1:12" s="339" customFormat="1">
      <c r="A234" s="340"/>
      <c r="B234" s="340"/>
      <c r="J234" s="341"/>
      <c r="K234" s="341"/>
      <c r="L234" s="335"/>
    </row>
    <row r="235" spans="1:12" s="339" customFormat="1">
      <c r="A235" s="340"/>
      <c r="B235" s="340"/>
      <c r="J235" s="341"/>
      <c r="K235" s="341"/>
      <c r="L235" s="335"/>
    </row>
    <row r="236" spans="1:12" s="339" customFormat="1">
      <c r="A236" s="340"/>
      <c r="B236" s="340"/>
      <c r="J236" s="341"/>
      <c r="K236" s="341"/>
      <c r="L236" s="335"/>
    </row>
    <row r="237" spans="1:12" s="339" customFormat="1">
      <c r="A237" s="340"/>
      <c r="B237" s="340"/>
      <c r="J237" s="341"/>
      <c r="K237" s="341"/>
      <c r="L237" s="335"/>
    </row>
    <row r="238" spans="1:12" s="339" customFormat="1">
      <c r="A238" s="340"/>
      <c r="B238" s="340"/>
      <c r="J238" s="341"/>
      <c r="K238" s="341"/>
      <c r="L238" s="335"/>
    </row>
    <row r="239" spans="1:12" s="339" customFormat="1">
      <c r="A239" s="340"/>
      <c r="B239" s="340"/>
      <c r="J239" s="341"/>
      <c r="K239" s="341"/>
      <c r="L239" s="335"/>
    </row>
    <row r="240" spans="1:12" s="339" customFormat="1">
      <c r="A240" s="340"/>
      <c r="B240" s="340"/>
      <c r="J240" s="341"/>
      <c r="K240" s="341"/>
      <c r="L240" s="335"/>
    </row>
    <row r="241" spans="1:12" s="339" customFormat="1">
      <c r="A241" s="340"/>
      <c r="B241" s="340"/>
      <c r="J241" s="341"/>
      <c r="K241" s="341"/>
      <c r="L241" s="335"/>
    </row>
    <row r="242" spans="1:12" s="339" customFormat="1">
      <c r="A242" s="340"/>
      <c r="B242" s="340"/>
      <c r="J242" s="341"/>
      <c r="K242" s="341"/>
      <c r="L242" s="335"/>
    </row>
    <row r="243" spans="1:12" s="339" customFormat="1">
      <c r="A243" s="340"/>
      <c r="B243" s="340"/>
      <c r="J243" s="341"/>
      <c r="K243" s="341"/>
      <c r="L243" s="335"/>
    </row>
    <row r="244" spans="1:12" s="339" customFormat="1">
      <c r="A244" s="340"/>
      <c r="B244" s="340"/>
      <c r="J244" s="341"/>
      <c r="K244" s="341"/>
      <c r="L244" s="335"/>
    </row>
    <row r="245" spans="1:12" s="339" customFormat="1">
      <c r="A245" s="340"/>
      <c r="B245" s="340"/>
      <c r="J245" s="341"/>
      <c r="K245" s="341"/>
      <c r="L245" s="335"/>
    </row>
    <row r="246" spans="1:12" s="339" customFormat="1">
      <c r="A246" s="340"/>
      <c r="B246" s="340"/>
      <c r="J246" s="341"/>
      <c r="K246" s="341"/>
      <c r="L246" s="335"/>
    </row>
    <row r="247" spans="1:12" s="339" customFormat="1">
      <c r="A247" s="340"/>
      <c r="B247" s="340"/>
      <c r="J247" s="341"/>
      <c r="K247" s="341"/>
      <c r="L247" s="335"/>
    </row>
    <row r="248" spans="1:12" s="339" customFormat="1">
      <c r="A248" s="340"/>
      <c r="B248" s="340"/>
      <c r="J248" s="341"/>
      <c r="K248" s="341"/>
      <c r="L248" s="335"/>
    </row>
    <row r="249" spans="1:12" s="339" customFormat="1">
      <c r="A249" s="340"/>
      <c r="B249" s="340"/>
      <c r="J249" s="341"/>
      <c r="K249" s="341"/>
      <c r="L249" s="335"/>
    </row>
    <row r="250" spans="1:12" s="339" customFormat="1">
      <c r="A250" s="340"/>
      <c r="B250" s="340"/>
      <c r="J250" s="341"/>
      <c r="K250" s="341"/>
      <c r="L250" s="335"/>
    </row>
    <row r="251" spans="1:12" s="339" customFormat="1">
      <c r="A251" s="340"/>
      <c r="B251" s="340"/>
      <c r="J251" s="341"/>
      <c r="K251" s="341"/>
      <c r="L251" s="335"/>
    </row>
    <row r="252" spans="1:12" s="339" customFormat="1">
      <c r="A252" s="340"/>
      <c r="B252" s="340"/>
      <c r="J252" s="341"/>
      <c r="K252" s="341"/>
      <c r="L252" s="335"/>
    </row>
    <row r="253" spans="1:12" s="339" customFormat="1">
      <c r="A253" s="340"/>
      <c r="B253" s="340"/>
      <c r="J253" s="341"/>
      <c r="K253" s="341"/>
      <c r="L253" s="335"/>
    </row>
    <row r="254" spans="1:12" s="339" customFormat="1">
      <c r="A254" s="340"/>
      <c r="B254" s="340"/>
      <c r="J254" s="341"/>
      <c r="K254" s="341"/>
      <c r="L254" s="335"/>
    </row>
    <row r="255" spans="1:12" s="339" customFormat="1">
      <c r="A255" s="340"/>
      <c r="B255" s="340"/>
      <c r="J255" s="341"/>
      <c r="K255" s="341"/>
      <c r="L255" s="335"/>
    </row>
    <row r="256" spans="1:12" s="339" customFormat="1">
      <c r="A256" s="340"/>
      <c r="B256" s="340"/>
      <c r="J256" s="341"/>
      <c r="K256" s="341"/>
      <c r="L256" s="335"/>
    </row>
    <row r="257" spans="1:12" s="339" customFormat="1">
      <c r="A257" s="340"/>
      <c r="B257" s="340"/>
      <c r="J257" s="341"/>
      <c r="K257" s="341"/>
      <c r="L257" s="335"/>
    </row>
    <row r="258" spans="1:12" s="339" customFormat="1">
      <c r="A258" s="340"/>
      <c r="B258" s="340"/>
      <c r="J258" s="341"/>
      <c r="K258" s="341"/>
      <c r="L258" s="335"/>
    </row>
    <row r="259" spans="1:12" s="339" customFormat="1">
      <c r="A259" s="340"/>
      <c r="B259" s="340"/>
      <c r="J259" s="341"/>
      <c r="K259" s="341"/>
      <c r="L259" s="335"/>
    </row>
    <row r="260" spans="1:12" s="339" customFormat="1">
      <c r="A260" s="340"/>
      <c r="B260" s="340"/>
      <c r="J260" s="341"/>
      <c r="K260" s="341"/>
      <c r="L260" s="335"/>
    </row>
    <row r="261" spans="1:12" s="339" customFormat="1">
      <c r="A261" s="340"/>
      <c r="B261" s="340"/>
      <c r="J261" s="341"/>
      <c r="K261" s="341"/>
      <c r="L261" s="335"/>
    </row>
    <row r="262" spans="1:12" s="339" customFormat="1">
      <c r="A262" s="340"/>
      <c r="B262" s="340"/>
      <c r="J262" s="341"/>
      <c r="K262" s="341"/>
      <c r="L262" s="335"/>
    </row>
    <row r="263" spans="1:12" s="339" customFormat="1">
      <c r="A263" s="340"/>
      <c r="B263" s="340"/>
      <c r="J263" s="341"/>
      <c r="K263" s="341"/>
      <c r="L263" s="335"/>
    </row>
    <row r="264" spans="1:12" s="339" customFormat="1">
      <c r="A264" s="340"/>
      <c r="B264" s="340"/>
      <c r="J264" s="341"/>
      <c r="K264" s="341"/>
      <c r="L264" s="335"/>
    </row>
    <row r="265" spans="1:12" s="339" customFormat="1">
      <c r="A265" s="340"/>
      <c r="B265" s="340"/>
      <c r="J265" s="341"/>
      <c r="K265" s="341"/>
      <c r="L265" s="335"/>
    </row>
    <row r="266" spans="1:12" s="339" customFormat="1">
      <c r="A266" s="340"/>
      <c r="B266" s="340"/>
      <c r="J266" s="341"/>
      <c r="K266" s="341"/>
      <c r="L266" s="335"/>
    </row>
    <row r="267" spans="1:12" s="339" customFormat="1">
      <c r="A267" s="340"/>
      <c r="B267" s="340"/>
      <c r="J267" s="341"/>
      <c r="K267" s="341"/>
      <c r="L267" s="335"/>
    </row>
    <row r="268" spans="1:12" s="339" customFormat="1">
      <c r="A268" s="340"/>
      <c r="B268" s="340"/>
      <c r="J268" s="341"/>
      <c r="K268" s="341"/>
      <c r="L268" s="335"/>
    </row>
    <row r="269" spans="1:12" s="339" customFormat="1">
      <c r="A269" s="340"/>
      <c r="B269" s="340"/>
      <c r="J269" s="341"/>
      <c r="K269" s="341"/>
      <c r="L269" s="335"/>
    </row>
    <row r="270" spans="1:12" s="339" customFormat="1">
      <c r="A270" s="340"/>
      <c r="B270" s="340"/>
      <c r="J270" s="341"/>
      <c r="K270" s="341"/>
      <c r="L270" s="335"/>
    </row>
    <row r="271" spans="1:12" s="339" customFormat="1">
      <c r="A271" s="340"/>
      <c r="B271" s="340"/>
      <c r="J271" s="341"/>
      <c r="K271" s="341"/>
      <c r="L271" s="335"/>
    </row>
    <row r="272" spans="1:12" s="339" customFormat="1">
      <c r="A272" s="340"/>
      <c r="B272" s="340"/>
      <c r="J272" s="341"/>
      <c r="K272" s="341"/>
      <c r="L272" s="335"/>
    </row>
    <row r="273" spans="1:12" s="339" customFormat="1">
      <c r="A273" s="340"/>
      <c r="B273" s="340"/>
      <c r="J273" s="341"/>
      <c r="K273" s="341"/>
      <c r="L273" s="335"/>
    </row>
    <row r="274" spans="1:12" s="339" customFormat="1">
      <c r="A274" s="340"/>
      <c r="B274" s="340"/>
      <c r="J274" s="341"/>
      <c r="K274" s="341"/>
      <c r="L274" s="335"/>
    </row>
    <row r="275" spans="1:12" s="339" customFormat="1">
      <c r="A275" s="340"/>
      <c r="B275" s="340"/>
      <c r="J275" s="341"/>
      <c r="K275" s="341"/>
      <c r="L275" s="335"/>
    </row>
    <row r="276" spans="1:12" s="339" customFormat="1">
      <c r="A276" s="340"/>
      <c r="B276" s="340"/>
      <c r="J276" s="341"/>
      <c r="K276" s="341"/>
      <c r="L276" s="335"/>
    </row>
    <row r="277" spans="1:12" s="339" customFormat="1">
      <c r="A277" s="340"/>
      <c r="B277" s="340"/>
      <c r="J277" s="341"/>
      <c r="K277" s="341"/>
      <c r="L277" s="335"/>
    </row>
    <row r="278" spans="1:12" s="339" customFormat="1">
      <c r="A278" s="340"/>
      <c r="B278" s="340"/>
      <c r="J278" s="341"/>
      <c r="K278" s="341"/>
      <c r="L278" s="335"/>
    </row>
    <row r="279" spans="1:12" s="339" customFormat="1">
      <c r="A279" s="340"/>
      <c r="B279" s="340"/>
      <c r="J279" s="341"/>
      <c r="K279" s="341"/>
      <c r="L279" s="335"/>
    </row>
    <row r="280" spans="1:12" s="339" customFormat="1">
      <c r="A280" s="340"/>
      <c r="B280" s="340"/>
      <c r="J280" s="341"/>
      <c r="K280" s="341"/>
      <c r="L280" s="335"/>
    </row>
    <row r="281" spans="1:12" s="339" customFormat="1">
      <c r="A281" s="340"/>
      <c r="B281" s="340"/>
      <c r="J281" s="341"/>
      <c r="K281" s="341"/>
      <c r="L281" s="335"/>
    </row>
    <row r="282" spans="1:12" s="339" customFormat="1">
      <c r="A282" s="340"/>
      <c r="B282" s="340"/>
      <c r="J282" s="341"/>
      <c r="K282" s="341"/>
      <c r="L282" s="335"/>
    </row>
    <row r="283" spans="1:12" s="339" customFormat="1">
      <c r="A283" s="340"/>
      <c r="B283" s="340"/>
      <c r="J283" s="341"/>
      <c r="K283" s="341"/>
      <c r="L283" s="335"/>
    </row>
    <row r="284" spans="1:12" s="339" customFormat="1">
      <c r="A284" s="340"/>
      <c r="B284" s="340"/>
      <c r="J284" s="341"/>
      <c r="K284" s="341"/>
      <c r="L284" s="335"/>
    </row>
    <row r="285" spans="1:12" s="339" customFormat="1">
      <c r="A285" s="340"/>
      <c r="B285" s="340"/>
      <c r="J285" s="341"/>
      <c r="K285" s="341"/>
      <c r="L285" s="335"/>
    </row>
    <row r="286" spans="1:12" s="339" customFormat="1">
      <c r="A286" s="340"/>
      <c r="B286" s="340"/>
      <c r="J286" s="341"/>
      <c r="K286" s="341"/>
      <c r="L286" s="335"/>
    </row>
    <row r="287" spans="1:12" s="339" customFormat="1">
      <c r="A287" s="340"/>
      <c r="B287" s="340"/>
      <c r="J287" s="341"/>
      <c r="K287" s="341"/>
      <c r="L287" s="335"/>
    </row>
    <row r="288" spans="1:12" s="339" customFormat="1">
      <c r="A288" s="340"/>
      <c r="B288" s="340"/>
      <c r="J288" s="341"/>
      <c r="K288" s="341"/>
      <c r="L288" s="335"/>
    </row>
    <row r="289" spans="1:12" s="339" customFormat="1">
      <c r="A289" s="340"/>
      <c r="B289" s="340"/>
      <c r="J289" s="341"/>
      <c r="K289" s="341"/>
      <c r="L289" s="335"/>
    </row>
    <row r="290" spans="1:12" s="339" customFormat="1">
      <c r="A290" s="340"/>
      <c r="B290" s="340"/>
      <c r="J290" s="341"/>
      <c r="K290" s="341"/>
      <c r="L290" s="335"/>
    </row>
    <row r="291" spans="1:12" s="339" customFormat="1">
      <c r="A291" s="340"/>
      <c r="B291" s="340"/>
      <c r="J291" s="341"/>
      <c r="K291" s="341"/>
      <c r="L291" s="335"/>
    </row>
    <row r="292" spans="1:12" s="339" customFormat="1">
      <c r="A292" s="340"/>
      <c r="B292" s="340"/>
      <c r="J292" s="341"/>
      <c r="K292" s="341"/>
      <c r="L292" s="335"/>
    </row>
    <row r="293" spans="1:12" s="339" customFormat="1">
      <c r="A293" s="340"/>
      <c r="B293" s="340"/>
      <c r="J293" s="341"/>
      <c r="K293" s="341"/>
      <c r="L293" s="335"/>
    </row>
    <row r="294" spans="1:12" s="339" customFormat="1">
      <c r="A294" s="340"/>
      <c r="B294" s="340"/>
      <c r="J294" s="341"/>
      <c r="K294" s="341"/>
      <c r="L294" s="335"/>
    </row>
    <row r="295" spans="1:12" s="339" customFormat="1">
      <c r="A295" s="340"/>
      <c r="B295" s="340"/>
      <c r="J295" s="341"/>
      <c r="K295" s="341"/>
      <c r="L295" s="335"/>
    </row>
    <row r="296" spans="1:12" s="339" customFormat="1">
      <c r="A296" s="340"/>
      <c r="B296" s="340"/>
      <c r="J296" s="341"/>
      <c r="K296" s="341"/>
      <c r="L296" s="335"/>
    </row>
    <row r="297" spans="1:12" s="339" customFormat="1">
      <c r="A297" s="340"/>
      <c r="B297" s="340"/>
      <c r="J297" s="341"/>
      <c r="K297" s="341"/>
      <c r="L297" s="335"/>
    </row>
    <row r="298" spans="1:12" s="339" customFormat="1">
      <c r="A298" s="340"/>
      <c r="B298" s="340"/>
      <c r="J298" s="341"/>
      <c r="K298" s="341"/>
      <c r="L298" s="335"/>
    </row>
    <row r="299" spans="1:12" s="339" customFormat="1">
      <c r="A299" s="340"/>
      <c r="B299" s="340"/>
      <c r="J299" s="341"/>
      <c r="K299" s="341"/>
      <c r="L299" s="335"/>
    </row>
    <row r="300" spans="1:12" s="339" customFormat="1">
      <c r="A300" s="340"/>
      <c r="B300" s="340"/>
      <c r="J300" s="341"/>
      <c r="K300" s="341"/>
      <c r="L300" s="335"/>
    </row>
    <row r="301" spans="1:12" s="339" customFormat="1">
      <c r="A301" s="340"/>
      <c r="B301" s="340"/>
      <c r="J301" s="341"/>
      <c r="K301" s="341"/>
      <c r="L301" s="335"/>
    </row>
    <row r="302" spans="1:12" s="339" customFormat="1">
      <c r="A302" s="340"/>
      <c r="B302" s="340"/>
      <c r="J302" s="341"/>
      <c r="K302" s="341"/>
      <c r="L302" s="335"/>
    </row>
    <row r="303" spans="1:12" s="339" customFormat="1">
      <c r="A303" s="340"/>
      <c r="B303" s="340"/>
      <c r="J303" s="341"/>
      <c r="K303" s="341"/>
      <c r="L303" s="335"/>
    </row>
    <row r="304" spans="1:12" s="339" customFormat="1">
      <c r="A304" s="340"/>
      <c r="B304" s="340"/>
      <c r="J304" s="341"/>
      <c r="K304" s="341"/>
      <c r="L304" s="335"/>
    </row>
    <row r="305" spans="1:12" s="339" customFormat="1">
      <c r="A305" s="340"/>
      <c r="B305" s="340"/>
      <c r="J305" s="341"/>
      <c r="K305" s="341"/>
      <c r="L305" s="335"/>
    </row>
    <row r="306" spans="1:12" s="339" customFormat="1">
      <c r="A306" s="340"/>
      <c r="B306" s="340"/>
      <c r="J306" s="341"/>
      <c r="K306" s="341"/>
      <c r="L306" s="335"/>
    </row>
    <row r="307" spans="1:12" s="339" customFormat="1">
      <c r="A307" s="340"/>
      <c r="B307" s="340"/>
      <c r="J307" s="341"/>
      <c r="K307" s="341"/>
      <c r="L307" s="335"/>
    </row>
    <row r="308" spans="1:12" s="339" customFormat="1">
      <c r="A308" s="340"/>
      <c r="B308" s="340"/>
      <c r="J308" s="341"/>
      <c r="K308" s="341"/>
      <c r="L308" s="335"/>
    </row>
    <row r="309" spans="1:12" s="339" customFormat="1">
      <c r="A309" s="340"/>
      <c r="B309" s="340"/>
      <c r="J309" s="341"/>
      <c r="K309" s="341"/>
      <c r="L309" s="335"/>
    </row>
    <row r="310" spans="1:12" s="339" customFormat="1">
      <c r="A310" s="340"/>
      <c r="B310" s="340"/>
      <c r="J310" s="341"/>
      <c r="K310" s="341"/>
      <c r="L310" s="335"/>
    </row>
    <row r="311" spans="1:12" s="339" customFormat="1">
      <c r="A311" s="340"/>
      <c r="B311" s="340"/>
      <c r="J311" s="341"/>
      <c r="K311" s="341"/>
      <c r="L311" s="335"/>
    </row>
    <row r="312" spans="1:12" s="339" customFormat="1">
      <c r="A312" s="340"/>
      <c r="B312" s="340"/>
      <c r="J312" s="341"/>
      <c r="K312" s="341"/>
      <c r="L312" s="335"/>
    </row>
    <row r="313" spans="1:12" s="339" customFormat="1">
      <c r="A313" s="340"/>
      <c r="B313" s="340"/>
      <c r="J313" s="341"/>
      <c r="K313" s="341"/>
      <c r="L313" s="335"/>
    </row>
    <row r="314" spans="1:12" s="339" customFormat="1">
      <c r="A314" s="340"/>
      <c r="B314" s="340"/>
      <c r="J314" s="341"/>
      <c r="K314" s="341"/>
      <c r="L314" s="335"/>
    </row>
    <row r="315" spans="1:12" s="339" customFormat="1">
      <c r="A315" s="340"/>
      <c r="B315" s="340"/>
      <c r="J315" s="341"/>
      <c r="K315" s="341"/>
      <c r="L315" s="335"/>
    </row>
    <row r="316" spans="1:12" s="339" customFormat="1">
      <c r="A316" s="340"/>
      <c r="B316" s="340"/>
      <c r="J316" s="341"/>
      <c r="K316" s="341"/>
      <c r="L316" s="335"/>
    </row>
    <row r="317" spans="1:12" s="339" customFormat="1">
      <c r="A317" s="340"/>
      <c r="B317" s="340"/>
      <c r="J317" s="341"/>
      <c r="K317" s="341"/>
      <c r="L317" s="335"/>
    </row>
    <row r="318" spans="1:12" s="339" customFormat="1">
      <c r="A318" s="340"/>
      <c r="B318" s="340"/>
      <c r="J318" s="341"/>
      <c r="K318" s="341"/>
      <c r="L318" s="335"/>
    </row>
    <row r="319" spans="1:12" s="339" customFormat="1">
      <c r="A319" s="340"/>
      <c r="B319" s="340"/>
      <c r="J319" s="341"/>
      <c r="K319" s="341"/>
      <c r="L319" s="335"/>
    </row>
    <row r="320" spans="1:12" s="339" customFormat="1">
      <c r="A320" s="340"/>
      <c r="B320" s="340"/>
      <c r="J320" s="341"/>
      <c r="K320" s="341"/>
      <c r="L320" s="335"/>
    </row>
    <row r="321" spans="1:12" s="339" customFormat="1">
      <c r="A321" s="340"/>
      <c r="B321" s="340"/>
      <c r="J321" s="341"/>
      <c r="K321" s="341"/>
      <c r="L321" s="335"/>
    </row>
    <row r="322" spans="1:12" s="339" customFormat="1">
      <c r="A322" s="340"/>
      <c r="B322" s="340"/>
      <c r="J322" s="341"/>
      <c r="K322" s="341"/>
      <c r="L322" s="335"/>
    </row>
    <row r="323" spans="1:12" s="339" customFormat="1">
      <c r="A323" s="340"/>
      <c r="B323" s="340"/>
      <c r="J323" s="341"/>
      <c r="K323" s="341"/>
      <c r="L323" s="335"/>
    </row>
    <row r="324" spans="1:12" s="339" customFormat="1">
      <c r="A324" s="340"/>
      <c r="B324" s="340"/>
      <c r="J324" s="341"/>
      <c r="K324" s="341"/>
      <c r="L324" s="335"/>
    </row>
    <row r="325" spans="1:12" s="339" customFormat="1">
      <c r="A325" s="340"/>
      <c r="B325" s="340"/>
      <c r="J325" s="341"/>
      <c r="K325" s="341"/>
      <c r="L325" s="335"/>
    </row>
    <row r="326" spans="1:12" s="339" customFormat="1">
      <c r="A326" s="340"/>
      <c r="B326" s="340"/>
      <c r="J326" s="341"/>
      <c r="K326" s="341"/>
      <c r="L326" s="335"/>
    </row>
    <row r="327" spans="1:12" s="339" customFormat="1">
      <c r="A327" s="340"/>
      <c r="B327" s="340"/>
      <c r="J327" s="341"/>
      <c r="K327" s="341"/>
      <c r="L327" s="335"/>
    </row>
    <row r="328" spans="1:12" s="339" customFormat="1">
      <c r="A328" s="340"/>
      <c r="B328" s="340"/>
      <c r="J328" s="341"/>
      <c r="K328" s="341"/>
      <c r="L328" s="335"/>
    </row>
    <row r="329" spans="1:12" s="339" customFormat="1">
      <c r="A329" s="340"/>
      <c r="B329" s="340"/>
      <c r="J329" s="341"/>
      <c r="K329" s="341"/>
      <c r="L329" s="335"/>
    </row>
    <row r="330" spans="1:12" s="339" customFormat="1">
      <c r="A330" s="340"/>
      <c r="B330" s="340"/>
      <c r="J330" s="341"/>
      <c r="K330" s="341"/>
      <c r="L330" s="335"/>
    </row>
    <row r="331" spans="1:12" s="339" customFormat="1">
      <c r="A331" s="340"/>
      <c r="B331" s="340"/>
      <c r="J331" s="341"/>
      <c r="K331" s="341"/>
      <c r="L331" s="335"/>
    </row>
    <row r="332" spans="1:12" s="339" customFormat="1">
      <c r="A332" s="340"/>
      <c r="B332" s="340"/>
      <c r="J332" s="341"/>
      <c r="K332" s="341"/>
      <c r="L332" s="335"/>
    </row>
    <row r="333" spans="1:12" s="339" customFormat="1">
      <c r="A333" s="340"/>
      <c r="B333" s="340"/>
      <c r="J333" s="341"/>
      <c r="K333" s="341"/>
      <c r="L333" s="335"/>
    </row>
    <row r="334" spans="1:12" s="339" customFormat="1">
      <c r="A334" s="340"/>
      <c r="B334" s="340"/>
      <c r="J334" s="341"/>
      <c r="K334" s="341"/>
      <c r="L334" s="335"/>
    </row>
    <row r="335" spans="1:12" s="339" customFormat="1">
      <c r="A335" s="340"/>
      <c r="B335" s="340"/>
      <c r="J335" s="341"/>
      <c r="K335" s="341"/>
      <c r="L335" s="335"/>
    </row>
    <row r="336" spans="1:12" s="339" customFormat="1">
      <c r="A336" s="340"/>
      <c r="B336" s="340"/>
      <c r="J336" s="341"/>
      <c r="K336" s="341"/>
      <c r="L336" s="335"/>
    </row>
    <row r="337" spans="1:12" s="339" customFormat="1">
      <c r="A337" s="340"/>
      <c r="B337" s="340"/>
      <c r="J337" s="341"/>
      <c r="K337" s="341"/>
      <c r="L337" s="335"/>
    </row>
    <row r="338" spans="1:12" s="339" customFormat="1">
      <c r="A338" s="340"/>
      <c r="B338" s="340"/>
      <c r="J338" s="341"/>
      <c r="K338" s="341"/>
      <c r="L338" s="335"/>
    </row>
    <row r="339" spans="1:12" s="339" customFormat="1">
      <c r="A339" s="340"/>
      <c r="B339" s="340"/>
      <c r="J339" s="341"/>
      <c r="K339" s="341"/>
      <c r="L339" s="335"/>
    </row>
    <row r="340" spans="1:12" s="339" customFormat="1">
      <c r="A340" s="340"/>
      <c r="B340" s="340"/>
      <c r="J340" s="341"/>
      <c r="K340" s="341"/>
      <c r="L340" s="335"/>
    </row>
    <row r="341" spans="1:12" s="339" customFormat="1">
      <c r="A341" s="340"/>
      <c r="B341" s="340"/>
      <c r="J341" s="341"/>
      <c r="K341" s="341"/>
      <c r="L341" s="335"/>
    </row>
    <row r="342" spans="1:12" s="339" customFormat="1">
      <c r="A342" s="340"/>
      <c r="B342" s="340"/>
      <c r="J342" s="341"/>
      <c r="K342" s="341"/>
      <c r="L342" s="335"/>
    </row>
    <row r="343" spans="1:12" s="339" customFormat="1">
      <c r="A343" s="340"/>
      <c r="B343" s="340"/>
      <c r="J343" s="341"/>
      <c r="K343" s="341"/>
      <c r="L343" s="335"/>
    </row>
    <row r="344" spans="1:12" s="339" customFormat="1">
      <c r="A344" s="340"/>
      <c r="B344" s="340"/>
      <c r="J344" s="341"/>
      <c r="K344" s="341"/>
      <c r="L344" s="335"/>
    </row>
    <row r="345" spans="1:12" s="339" customFormat="1">
      <c r="A345" s="340"/>
      <c r="B345" s="340"/>
      <c r="J345" s="341"/>
      <c r="K345" s="341"/>
      <c r="L345" s="335"/>
    </row>
    <row r="346" spans="1:12" s="339" customFormat="1">
      <c r="A346" s="340"/>
      <c r="B346" s="340"/>
      <c r="J346" s="341"/>
      <c r="K346" s="341"/>
      <c r="L346" s="335"/>
    </row>
    <row r="347" spans="1:12" s="339" customFormat="1">
      <c r="A347" s="340"/>
      <c r="B347" s="340"/>
      <c r="J347" s="341"/>
      <c r="K347" s="341"/>
      <c r="L347" s="335"/>
    </row>
    <row r="348" spans="1:12" s="339" customFormat="1">
      <c r="A348" s="340"/>
      <c r="B348" s="340"/>
      <c r="J348" s="341"/>
      <c r="K348" s="341"/>
      <c r="L348" s="335"/>
    </row>
    <row r="349" spans="1:12" s="339" customFormat="1">
      <c r="A349" s="340"/>
      <c r="B349" s="340"/>
      <c r="J349" s="341"/>
      <c r="K349" s="341"/>
      <c r="L349" s="335"/>
    </row>
    <row r="350" spans="1:12" s="339" customFormat="1">
      <c r="A350" s="340"/>
      <c r="B350" s="340"/>
      <c r="J350" s="341"/>
      <c r="K350" s="341"/>
      <c r="L350" s="335"/>
    </row>
    <row r="351" spans="1:12" s="339" customFormat="1">
      <c r="A351" s="340"/>
      <c r="B351" s="340"/>
      <c r="J351" s="341"/>
      <c r="K351" s="341"/>
      <c r="L351" s="335"/>
    </row>
    <row r="352" spans="1:12" s="339" customFormat="1">
      <c r="A352" s="340"/>
      <c r="B352" s="340"/>
      <c r="J352" s="341"/>
      <c r="K352" s="341"/>
      <c r="L352" s="335"/>
    </row>
    <row r="353" spans="1:12" s="339" customFormat="1">
      <c r="A353" s="340"/>
      <c r="B353" s="340"/>
      <c r="J353" s="341"/>
      <c r="K353" s="341"/>
      <c r="L353" s="335"/>
    </row>
    <row r="354" spans="1:12" s="339" customFormat="1">
      <c r="A354" s="340"/>
      <c r="B354" s="340"/>
      <c r="J354" s="341"/>
      <c r="K354" s="341"/>
      <c r="L354" s="335"/>
    </row>
    <row r="355" spans="1:12" s="339" customFormat="1">
      <c r="A355" s="340"/>
      <c r="B355" s="340"/>
      <c r="J355" s="341"/>
      <c r="K355" s="341"/>
      <c r="L355" s="335"/>
    </row>
    <row r="356" spans="1:12" s="339" customFormat="1">
      <c r="A356" s="340"/>
      <c r="B356" s="340"/>
      <c r="J356" s="341"/>
      <c r="K356" s="341"/>
      <c r="L356" s="335"/>
    </row>
    <row r="357" spans="1:12" s="339" customFormat="1">
      <c r="A357" s="340"/>
      <c r="B357" s="340"/>
      <c r="J357" s="341"/>
      <c r="K357" s="341"/>
      <c r="L357" s="335"/>
    </row>
    <row r="358" spans="1:12" s="339" customFormat="1">
      <c r="A358" s="340"/>
      <c r="B358" s="340"/>
      <c r="J358" s="341"/>
      <c r="K358" s="341"/>
      <c r="L358" s="335"/>
    </row>
    <row r="359" spans="1:12" s="339" customFormat="1">
      <c r="A359" s="340"/>
      <c r="B359" s="340"/>
      <c r="J359" s="341"/>
      <c r="K359" s="341"/>
      <c r="L359" s="335"/>
    </row>
    <row r="360" spans="1:12" s="339" customFormat="1">
      <c r="A360" s="340"/>
      <c r="B360" s="340"/>
      <c r="J360" s="341"/>
      <c r="K360" s="341"/>
      <c r="L360" s="335"/>
    </row>
    <row r="361" spans="1:12" s="339" customFormat="1">
      <c r="A361" s="340"/>
      <c r="B361" s="340"/>
      <c r="J361" s="341"/>
      <c r="K361" s="341"/>
      <c r="L361" s="335"/>
    </row>
    <row r="362" spans="1:12" s="339" customFormat="1">
      <c r="A362" s="340"/>
      <c r="B362" s="340"/>
      <c r="J362" s="341"/>
      <c r="K362" s="341"/>
      <c r="L362" s="335"/>
    </row>
    <row r="363" spans="1:12" s="339" customFormat="1">
      <c r="A363" s="340"/>
      <c r="B363" s="340"/>
      <c r="J363" s="341"/>
      <c r="K363" s="341"/>
      <c r="L363" s="335"/>
    </row>
    <row r="364" spans="1:12" s="339" customFormat="1">
      <c r="A364" s="340"/>
      <c r="B364" s="340"/>
      <c r="J364" s="341"/>
      <c r="K364" s="341"/>
      <c r="L364" s="335"/>
    </row>
    <row r="365" spans="1:12" s="339" customFormat="1">
      <c r="A365" s="340"/>
      <c r="B365" s="340"/>
      <c r="J365" s="341"/>
      <c r="K365" s="341"/>
      <c r="L365" s="335"/>
    </row>
    <row r="366" spans="1:12" s="339" customFormat="1">
      <c r="A366" s="340"/>
      <c r="B366" s="340"/>
      <c r="J366" s="341"/>
      <c r="K366" s="341"/>
      <c r="L366" s="335"/>
    </row>
    <row r="367" spans="1:12" s="339" customFormat="1">
      <c r="A367" s="340"/>
      <c r="B367" s="340"/>
      <c r="J367" s="341"/>
      <c r="K367" s="341"/>
      <c r="L367" s="335"/>
    </row>
    <row r="368" spans="1:12" s="339" customFormat="1">
      <c r="A368" s="340"/>
      <c r="B368" s="340"/>
      <c r="J368" s="341"/>
      <c r="K368" s="341"/>
      <c r="L368" s="335"/>
    </row>
    <row r="369" spans="1:12" s="339" customFormat="1">
      <c r="A369" s="340"/>
      <c r="B369" s="340"/>
      <c r="J369" s="341"/>
      <c r="K369" s="341"/>
      <c r="L369" s="335"/>
    </row>
    <row r="370" spans="1:12" s="339" customFormat="1">
      <c r="A370" s="340"/>
      <c r="B370" s="340"/>
      <c r="J370" s="341"/>
      <c r="K370" s="341"/>
      <c r="L370" s="335"/>
    </row>
    <row r="371" spans="1:12" s="339" customFormat="1">
      <c r="A371" s="340"/>
      <c r="B371" s="340"/>
      <c r="J371" s="341"/>
      <c r="K371" s="341"/>
      <c r="L371" s="335"/>
    </row>
    <row r="372" spans="1:12" s="339" customFormat="1">
      <c r="A372" s="340"/>
      <c r="B372" s="340"/>
      <c r="J372" s="341"/>
      <c r="K372" s="341"/>
      <c r="L372" s="335"/>
    </row>
    <row r="373" spans="1:12" s="339" customFormat="1">
      <c r="A373" s="340"/>
      <c r="B373" s="340"/>
      <c r="J373" s="341"/>
      <c r="K373" s="341"/>
      <c r="L373" s="335"/>
    </row>
    <row r="374" spans="1:12" s="339" customFormat="1">
      <c r="A374" s="340"/>
      <c r="B374" s="340"/>
      <c r="J374" s="341"/>
      <c r="K374" s="341"/>
      <c r="L374" s="335"/>
    </row>
    <row r="375" spans="1:12" s="339" customFormat="1">
      <c r="A375" s="340"/>
      <c r="B375" s="340"/>
      <c r="J375" s="341"/>
      <c r="K375" s="341"/>
      <c r="L375" s="335"/>
    </row>
    <row r="376" spans="1:12" s="339" customFormat="1">
      <c r="A376" s="340"/>
      <c r="B376" s="340"/>
      <c r="J376" s="341"/>
      <c r="K376" s="341"/>
      <c r="L376" s="335"/>
    </row>
    <row r="377" spans="1:12" s="339" customFormat="1">
      <c r="A377" s="340"/>
      <c r="B377" s="340"/>
      <c r="J377" s="341"/>
      <c r="K377" s="341"/>
      <c r="L377" s="335"/>
    </row>
    <row r="378" spans="1:12" s="339" customFormat="1">
      <c r="A378" s="340"/>
      <c r="B378" s="340"/>
      <c r="J378" s="341"/>
      <c r="K378" s="341"/>
      <c r="L378" s="335"/>
    </row>
    <row r="379" spans="1:12" s="339" customFormat="1">
      <c r="A379" s="340"/>
      <c r="B379" s="340"/>
      <c r="J379" s="341"/>
      <c r="K379" s="341"/>
      <c r="L379" s="335"/>
    </row>
    <row r="380" spans="1:12" s="339" customFormat="1">
      <c r="A380" s="340"/>
      <c r="B380" s="340"/>
      <c r="J380" s="341"/>
      <c r="K380" s="341"/>
      <c r="L380" s="335"/>
    </row>
    <row r="381" spans="1:12" s="339" customFormat="1">
      <c r="A381" s="340"/>
      <c r="B381" s="340"/>
      <c r="J381" s="341"/>
      <c r="K381" s="341"/>
      <c r="L381" s="335"/>
    </row>
    <row r="382" spans="1:12" s="339" customFormat="1">
      <c r="A382" s="340"/>
      <c r="B382" s="340"/>
      <c r="J382" s="341"/>
      <c r="K382" s="341"/>
      <c r="L382" s="335"/>
    </row>
    <row r="383" spans="1:12" s="339" customFormat="1">
      <c r="A383" s="340"/>
      <c r="B383" s="340"/>
      <c r="J383" s="341"/>
      <c r="K383" s="341"/>
      <c r="L383" s="335"/>
    </row>
    <row r="384" spans="1:12" s="339" customFormat="1">
      <c r="A384" s="340"/>
      <c r="B384" s="340"/>
      <c r="J384" s="341"/>
      <c r="K384" s="341"/>
      <c r="L384" s="335"/>
    </row>
    <row r="385" spans="1:12" s="339" customFormat="1">
      <c r="A385" s="340"/>
      <c r="B385" s="340"/>
      <c r="J385" s="341"/>
      <c r="K385" s="341"/>
      <c r="L385" s="335"/>
    </row>
    <row r="386" spans="1:12" s="339" customFormat="1">
      <c r="A386" s="340"/>
      <c r="B386" s="340"/>
      <c r="J386" s="341"/>
      <c r="K386" s="341"/>
      <c r="L386" s="335"/>
    </row>
    <row r="387" spans="1:12" s="339" customFormat="1">
      <c r="A387" s="340"/>
      <c r="B387" s="340"/>
      <c r="J387" s="341"/>
      <c r="K387" s="341"/>
      <c r="L387" s="335"/>
    </row>
    <row r="388" spans="1:12" s="339" customFormat="1">
      <c r="A388" s="340"/>
      <c r="B388" s="340"/>
      <c r="J388" s="341"/>
      <c r="K388" s="341"/>
      <c r="L388" s="335"/>
    </row>
    <row r="389" spans="1:12" s="339" customFormat="1">
      <c r="A389" s="340"/>
      <c r="B389" s="340"/>
      <c r="J389" s="341"/>
      <c r="K389" s="341"/>
      <c r="L389" s="335"/>
    </row>
    <row r="390" spans="1:12" s="339" customFormat="1">
      <c r="A390" s="340"/>
      <c r="B390" s="340"/>
      <c r="J390" s="341"/>
      <c r="K390" s="341"/>
      <c r="L390" s="335"/>
    </row>
    <row r="391" spans="1:12" s="339" customFormat="1">
      <c r="A391" s="340"/>
      <c r="B391" s="340"/>
      <c r="J391" s="341"/>
      <c r="K391" s="341"/>
      <c r="L391" s="335"/>
    </row>
    <row r="392" spans="1:12" s="339" customFormat="1">
      <c r="A392" s="340"/>
      <c r="B392" s="340"/>
      <c r="J392" s="341"/>
      <c r="K392" s="341"/>
      <c r="L392" s="335"/>
    </row>
    <row r="393" spans="1:12" s="339" customFormat="1">
      <c r="A393" s="340"/>
      <c r="B393" s="340"/>
      <c r="J393" s="341"/>
      <c r="K393" s="341"/>
      <c r="L393" s="335"/>
    </row>
    <row r="394" spans="1:12" s="339" customFormat="1">
      <c r="A394" s="340"/>
      <c r="B394" s="340"/>
      <c r="J394" s="341"/>
      <c r="K394" s="341"/>
      <c r="L394" s="335"/>
    </row>
    <row r="395" spans="1:12" s="339" customFormat="1">
      <c r="A395" s="340"/>
      <c r="B395" s="340"/>
      <c r="J395" s="341"/>
      <c r="K395" s="341"/>
      <c r="L395" s="335"/>
    </row>
    <row r="396" spans="1:12" s="339" customFormat="1">
      <c r="A396" s="340"/>
      <c r="B396" s="340"/>
      <c r="J396" s="341"/>
      <c r="K396" s="341"/>
      <c r="L396" s="335"/>
    </row>
    <row r="397" spans="1:12" s="339" customFormat="1">
      <c r="A397" s="340"/>
      <c r="B397" s="340"/>
      <c r="J397" s="341"/>
      <c r="K397" s="341"/>
      <c r="L397" s="335"/>
    </row>
    <row r="398" spans="1:12" s="339" customFormat="1">
      <c r="A398" s="340"/>
      <c r="B398" s="340"/>
      <c r="J398" s="341"/>
      <c r="K398" s="341"/>
      <c r="L398" s="335"/>
    </row>
    <row r="399" spans="1:12" s="339" customFormat="1">
      <c r="A399" s="340"/>
      <c r="B399" s="340"/>
      <c r="J399" s="341"/>
      <c r="K399" s="341"/>
      <c r="L399" s="335"/>
    </row>
    <row r="400" spans="1:12" s="339" customFormat="1">
      <c r="A400" s="340"/>
      <c r="B400" s="340"/>
      <c r="J400" s="341"/>
      <c r="K400" s="341"/>
      <c r="L400" s="335"/>
    </row>
    <row r="401" spans="1:12" s="339" customFormat="1">
      <c r="A401" s="340"/>
      <c r="B401" s="340"/>
      <c r="J401" s="341"/>
      <c r="K401" s="341"/>
      <c r="L401" s="335"/>
    </row>
    <row r="402" spans="1:12" s="339" customFormat="1">
      <c r="A402" s="340"/>
      <c r="B402" s="340"/>
      <c r="J402" s="341"/>
      <c r="K402" s="341"/>
      <c r="L402" s="335"/>
    </row>
    <row r="403" spans="1:12" s="339" customFormat="1">
      <c r="A403" s="340"/>
      <c r="B403" s="340"/>
      <c r="J403" s="341"/>
      <c r="K403" s="341"/>
      <c r="L403" s="335"/>
    </row>
    <row r="404" spans="1:12" s="339" customFormat="1">
      <c r="A404" s="340"/>
      <c r="B404" s="340"/>
      <c r="J404" s="341"/>
      <c r="K404" s="341"/>
      <c r="L404" s="335"/>
    </row>
    <row r="405" spans="1:12" s="339" customFormat="1">
      <c r="A405" s="340"/>
      <c r="B405" s="340"/>
      <c r="J405" s="341"/>
      <c r="K405" s="341"/>
      <c r="L405" s="335"/>
    </row>
    <row r="406" spans="1:12" s="339" customFormat="1">
      <c r="A406" s="340"/>
      <c r="B406" s="340"/>
      <c r="J406" s="341"/>
      <c r="K406" s="341"/>
      <c r="L406" s="335"/>
    </row>
    <row r="407" spans="1:12" s="339" customFormat="1">
      <c r="A407" s="340"/>
      <c r="B407" s="340"/>
      <c r="J407" s="341"/>
      <c r="K407" s="341"/>
      <c r="L407" s="335"/>
    </row>
    <row r="408" spans="1:12" s="339" customFormat="1">
      <c r="A408" s="340"/>
      <c r="B408" s="340"/>
      <c r="J408" s="341"/>
      <c r="K408" s="341"/>
      <c r="L408" s="335"/>
    </row>
    <row r="409" spans="1:12" s="339" customFormat="1">
      <c r="A409" s="340"/>
      <c r="B409" s="340"/>
      <c r="J409" s="341"/>
      <c r="K409" s="341"/>
      <c r="L409" s="335"/>
    </row>
    <row r="410" spans="1:12" s="339" customFormat="1">
      <c r="A410" s="340"/>
      <c r="B410" s="340"/>
      <c r="J410" s="341"/>
      <c r="K410" s="341"/>
      <c r="L410" s="335"/>
    </row>
    <row r="411" spans="1:12" s="339" customFormat="1">
      <c r="A411" s="340"/>
      <c r="B411" s="340"/>
      <c r="J411" s="341"/>
      <c r="K411" s="341"/>
      <c r="L411" s="335"/>
    </row>
    <row r="412" spans="1:12" s="339" customFormat="1">
      <c r="A412" s="340"/>
      <c r="B412" s="340"/>
      <c r="J412" s="341"/>
      <c r="K412" s="341"/>
      <c r="L412" s="335"/>
    </row>
    <row r="413" spans="1:12" s="339" customFormat="1">
      <c r="A413" s="340"/>
      <c r="B413" s="340"/>
      <c r="J413" s="341"/>
      <c r="K413" s="341"/>
      <c r="L413" s="335"/>
    </row>
    <row r="414" spans="1:12" s="339" customFormat="1">
      <c r="A414" s="340"/>
      <c r="B414" s="340"/>
      <c r="J414" s="341"/>
      <c r="K414" s="341"/>
      <c r="L414" s="335"/>
    </row>
    <row r="415" spans="1:12" s="339" customFormat="1">
      <c r="A415" s="340"/>
      <c r="B415" s="340"/>
      <c r="J415" s="341"/>
      <c r="K415" s="341"/>
      <c r="L415" s="335"/>
    </row>
    <row r="416" spans="1:12" s="339" customFormat="1">
      <c r="A416" s="340"/>
      <c r="B416" s="340"/>
      <c r="J416" s="341"/>
      <c r="K416" s="341"/>
      <c r="L416" s="335"/>
    </row>
    <row r="417" spans="1:12" s="339" customFormat="1">
      <c r="A417" s="340"/>
      <c r="B417" s="340"/>
      <c r="J417" s="341"/>
      <c r="K417" s="341"/>
      <c r="L417" s="335"/>
    </row>
    <row r="418" spans="1:12" s="339" customFormat="1">
      <c r="A418" s="340"/>
      <c r="B418" s="340"/>
      <c r="J418" s="341"/>
      <c r="K418" s="341"/>
      <c r="L418" s="335"/>
    </row>
    <row r="419" spans="1:12" s="339" customFormat="1">
      <c r="A419" s="340"/>
      <c r="B419" s="340"/>
      <c r="J419" s="341"/>
      <c r="K419" s="341"/>
      <c r="L419" s="335"/>
    </row>
    <row r="420" spans="1:12" s="339" customFormat="1">
      <c r="A420" s="340"/>
      <c r="B420" s="340"/>
      <c r="J420" s="341"/>
      <c r="K420" s="341"/>
      <c r="L420" s="335"/>
    </row>
    <row r="421" spans="1:12" s="339" customFormat="1">
      <c r="A421" s="340"/>
      <c r="B421" s="340"/>
      <c r="J421" s="341"/>
      <c r="K421" s="341"/>
      <c r="L421" s="335"/>
    </row>
    <row r="422" spans="1:12" s="339" customFormat="1">
      <c r="A422" s="340"/>
      <c r="B422" s="340"/>
      <c r="J422" s="341"/>
      <c r="K422" s="341"/>
      <c r="L422" s="335"/>
    </row>
    <row r="423" spans="1:12" s="339" customFormat="1">
      <c r="A423" s="340"/>
      <c r="B423" s="340"/>
      <c r="J423" s="341"/>
      <c r="K423" s="341"/>
      <c r="L423" s="335"/>
    </row>
    <row r="424" spans="1:12" s="339" customFormat="1">
      <c r="A424" s="340"/>
      <c r="B424" s="340"/>
      <c r="J424" s="341"/>
      <c r="K424" s="341"/>
      <c r="L424" s="335"/>
    </row>
    <row r="425" spans="1:12" s="339" customFormat="1">
      <c r="A425" s="340"/>
      <c r="B425" s="340"/>
      <c r="J425" s="341"/>
      <c r="K425" s="341"/>
      <c r="L425" s="335"/>
    </row>
    <row r="426" spans="1:12" s="339" customFormat="1">
      <c r="A426" s="340"/>
      <c r="B426" s="340"/>
      <c r="J426" s="341"/>
      <c r="K426" s="341"/>
      <c r="L426" s="335"/>
    </row>
    <row r="427" spans="1:12" s="339" customFormat="1">
      <c r="A427" s="340"/>
      <c r="B427" s="340"/>
      <c r="J427" s="341"/>
      <c r="K427" s="341"/>
      <c r="L427" s="335"/>
    </row>
    <row r="428" spans="1:12" s="339" customFormat="1">
      <c r="A428" s="340"/>
      <c r="B428" s="340"/>
      <c r="J428" s="341"/>
      <c r="K428" s="341"/>
      <c r="L428" s="335"/>
    </row>
    <row r="429" spans="1:12" s="339" customFormat="1">
      <c r="A429" s="340"/>
      <c r="B429" s="340"/>
      <c r="J429" s="341"/>
      <c r="K429" s="341"/>
      <c r="L429" s="335"/>
    </row>
    <row r="430" spans="1:12" s="339" customFormat="1">
      <c r="A430" s="340"/>
      <c r="B430" s="340"/>
      <c r="J430" s="341"/>
      <c r="K430" s="341"/>
      <c r="L430" s="335"/>
    </row>
    <row r="431" spans="1:12" s="339" customFormat="1">
      <c r="A431" s="340"/>
      <c r="B431" s="340"/>
      <c r="J431" s="341"/>
      <c r="K431" s="341"/>
      <c r="L431" s="335"/>
    </row>
    <row r="432" spans="1:12" s="339" customFormat="1">
      <c r="A432" s="340"/>
      <c r="B432" s="340"/>
      <c r="J432" s="341"/>
      <c r="K432" s="341"/>
      <c r="L432" s="335"/>
    </row>
    <row r="433" spans="1:12" s="339" customFormat="1">
      <c r="A433" s="340"/>
      <c r="B433" s="340"/>
      <c r="J433" s="341"/>
      <c r="K433" s="341"/>
      <c r="L433" s="335"/>
    </row>
    <row r="434" spans="1:12" s="339" customFormat="1">
      <c r="A434" s="340"/>
      <c r="B434" s="340"/>
      <c r="J434" s="341"/>
      <c r="K434" s="341"/>
      <c r="L434" s="335"/>
    </row>
    <row r="435" spans="1:12" s="339" customFormat="1">
      <c r="A435" s="340"/>
      <c r="B435" s="340"/>
      <c r="J435" s="341"/>
      <c r="K435" s="341"/>
      <c r="L435" s="335"/>
    </row>
    <row r="436" spans="1:12" s="339" customFormat="1">
      <c r="A436" s="340"/>
      <c r="B436" s="340"/>
      <c r="J436" s="341"/>
      <c r="K436" s="341"/>
      <c r="L436" s="335"/>
    </row>
    <row r="437" spans="1:12" s="339" customFormat="1">
      <c r="A437" s="340"/>
      <c r="B437" s="340"/>
      <c r="J437" s="341"/>
      <c r="K437" s="341"/>
      <c r="L437" s="335"/>
    </row>
    <row r="438" spans="1:12" s="339" customFormat="1">
      <c r="A438" s="340"/>
      <c r="B438" s="340"/>
      <c r="J438" s="341"/>
      <c r="K438" s="341"/>
      <c r="L438" s="335"/>
    </row>
    <row r="439" spans="1:12" s="339" customFormat="1">
      <c r="A439" s="340"/>
      <c r="B439" s="340"/>
      <c r="J439" s="341"/>
      <c r="K439" s="341"/>
      <c r="L439" s="335"/>
    </row>
    <row r="440" spans="1:12" s="339" customFormat="1">
      <c r="A440" s="340"/>
      <c r="B440" s="340"/>
      <c r="J440" s="341"/>
      <c r="K440" s="341"/>
      <c r="L440" s="335"/>
    </row>
    <row r="441" spans="1:12" s="339" customFormat="1">
      <c r="A441" s="340"/>
      <c r="B441" s="340"/>
      <c r="J441" s="341"/>
      <c r="K441" s="341"/>
      <c r="L441" s="335"/>
    </row>
    <row r="442" spans="1:12" s="339" customFormat="1">
      <c r="A442" s="340"/>
      <c r="B442" s="340"/>
      <c r="J442" s="341"/>
      <c r="K442" s="341"/>
      <c r="L442" s="335"/>
    </row>
    <row r="443" spans="1:12" s="339" customFormat="1">
      <c r="A443" s="340"/>
      <c r="B443" s="340"/>
      <c r="J443" s="341"/>
      <c r="K443" s="341"/>
      <c r="L443" s="335"/>
    </row>
    <row r="444" spans="1:12" s="339" customFormat="1">
      <c r="A444" s="340"/>
      <c r="B444" s="340"/>
      <c r="J444" s="341"/>
      <c r="K444" s="341"/>
      <c r="L444" s="335"/>
    </row>
    <row r="445" spans="1:12" s="339" customFormat="1">
      <c r="A445" s="340"/>
      <c r="B445" s="340"/>
      <c r="J445" s="341"/>
      <c r="K445" s="341"/>
      <c r="L445" s="335"/>
    </row>
    <row r="446" spans="1:12" s="339" customFormat="1">
      <c r="A446" s="340"/>
      <c r="B446" s="340"/>
      <c r="J446" s="341"/>
      <c r="K446" s="341"/>
      <c r="L446" s="335"/>
    </row>
    <row r="447" spans="1:12" s="339" customFormat="1">
      <c r="A447" s="340"/>
      <c r="B447" s="340"/>
      <c r="J447" s="341"/>
      <c r="K447" s="341"/>
      <c r="L447" s="335"/>
    </row>
    <row r="448" spans="1:12" s="339" customFormat="1">
      <c r="A448" s="340"/>
      <c r="B448" s="340"/>
      <c r="J448" s="341"/>
      <c r="K448" s="341"/>
      <c r="L448" s="335"/>
    </row>
    <row r="449" spans="1:12" s="339" customFormat="1">
      <c r="A449" s="340"/>
      <c r="B449" s="340"/>
      <c r="J449" s="341"/>
      <c r="K449" s="341"/>
      <c r="L449" s="335"/>
    </row>
    <row r="450" spans="1:12" s="339" customFormat="1">
      <c r="A450" s="340"/>
      <c r="B450" s="340"/>
      <c r="J450" s="341"/>
      <c r="K450" s="341"/>
      <c r="L450" s="335"/>
    </row>
    <row r="451" spans="1:12" s="339" customFormat="1">
      <c r="A451" s="340"/>
      <c r="B451" s="340"/>
      <c r="J451" s="341"/>
      <c r="K451" s="341"/>
      <c r="L451" s="335"/>
    </row>
    <row r="452" spans="1:12" s="339" customFormat="1">
      <c r="A452" s="340"/>
      <c r="B452" s="340"/>
      <c r="J452" s="341"/>
      <c r="K452" s="341"/>
      <c r="L452" s="335"/>
    </row>
    <row r="453" spans="1:12" s="339" customFormat="1">
      <c r="A453" s="340"/>
      <c r="B453" s="340"/>
      <c r="J453" s="341"/>
      <c r="K453" s="341"/>
      <c r="L453" s="335"/>
    </row>
    <row r="454" spans="1:12" s="339" customFormat="1">
      <c r="A454" s="340"/>
      <c r="B454" s="340"/>
      <c r="J454" s="341"/>
      <c r="K454" s="341"/>
      <c r="L454" s="335"/>
    </row>
    <row r="455" spans="1:12" s="339" customFormat="1">
      <c r="A455" s="340"/>
      <c r="B455" s="340"/>
      <c r="J455" s="341"/>
      <c r="K455" s="341"/>
      <c r="L455" s="335"/>
    </row>
    <row r="456" spans="1:12" s="339" customFormat="1">
      <c r="A456" s="340"/>
      <c r="B456" s="340"/>
      <c r="J456" s="341"/>
      <c r="K456" s="341"/>
      <c r="L456" s="335"/>
    </row>
    <row r="457" spans="1:12" s="339" customFormat="1">
      <c r="A457" s="340"/>
      <c r="B457" s="340"/>
      <c r="J457" s="341"/>
      <c r="K457" s="341"/>
      <c r="L457" s="335"/>
    </row>
    <row r="458" spans="1:12" s="339" customFormat="1">
      <c r="A458" s="340"/>
      <c r="B458" s="340"/>
      <c r="J458" s="341"/>
      <c r="K458" s="341"/>
      <c r="L458" s="335"/>
    </row>
    <row r="459" spans="1:12" s="339" customFormat="1">
      <c r="A459" s="340"/>
      <c r="B459" s="340"/>
      <c r="J459" s="341"/>
      <c r="K459" s="341"/>
      <c r="L459" s="335"/>
    </row>
    <row r="460" spans="1:12" s="339" customFormat="1">
      <c r="A460" s="340"/>
      <c r="B460" s="340"/>
      <c r="J460" s="341"/>
      <c r="K460" s="341"/>
      <c r="L460" s="335"/>
    </row>
    <row r="461" spans="1:12" s="339" customFormat="1">
      <c r="A461" s="340"/>
      <c r="B461" s="340"/>
      <c r="J461" s="341"/>
      <c r="K461" s="341"/>
      <c r="L461" s="335"/>
    </row>
    <row r="462" spans="1:12" s="339" customFormat="1">
      <c r="A462" s="340"/>
      <c r="B462" s="340"/>
      <c r="J462" s="341"/>
      <c r="K462" s="341"/>
      <c r="L462" s="335"/>
    </row>
    <row r="463" spans="1:12" s="339" customFormat="1">
      <c r="A463" s="340"/>
      <c r="B463" s="340"/>
      <c r="J463" s="341"/>
      <c r="K463" s="341"/>
      <c r="L463" s="335"/>
    </row>
    <row r="464" spans="1:12" s="339" customFormat="1">
      <c r="A464" s="340"/>
      <c r="B464" s="340"/>
      <c r="J464" s="341"/>
      <c r="K464" s="341"/>
      <c r="L464" s="335"/>
    </row>
    <row r="465" spans="1:12" s="339" customFormat="1">
      <c r="A465" s="340"/>
      <c r="B465" s="340"/>
      <c r="J465" s="341"/>
      <c r="K465" s="341"/>
      <c r="L465" s="335"/>
    </row>
    <row r="466" spans="1:12" s="339" customFormat="1">
      <c r="A466" s="340"/>
      <c r="B466" s="340"/>
      <c r="J466" s="341"/>
      <c r="K466" s="341"/>
      <c r="L466" s="335"/>
    </row>
    <row r="467" spans="1:12" s="339" customFormat="1">
      <c r="A467" s="340"/>
      <c r="B467" s="340"/>
      <c r="J467" s="341"/>
      <c r="K467" s="341"/>
      <c r="L467" s="335"/>
    </row>
    <row r="468" spans="1:12" s="339" customFormat="1">
      <c r="A468" s="340"/>
      <c r="B468" s="340"/>
      <c r="J468" s="341"/>
      <c r="K468" s="341"/>
      <c r="L468" s="335"/>
    </row>
    <row r="469" spans="1:12" s="339" customFormat="1">
      <c r="A469" s="340"/>
      <c r="B469" s="340"/>
      <c r="J469" s="341"/>
      <c r="K469" s="341"/>
      <c r="L469" s="335"/>
    </row>
    <row r="470" spans="1:12" s="339" customFormat="1">
      <c r="A470" s="340"/>
      <c r="B470" s="340"/>
      <c r="J470" s="341"/>
      <c r="K470" s="341"/>
      <c r="L470" s="335"/>
    </row>
    <row r="471" spans="1:12" s="339" customFormat="1">
      <c r="A471" s="340"/>
      <c r="B471" s="340"/>
      <c r="J471" s="341"/>
      <c r="K471" s="341"/>
      <c r="L471" s="335"/>
    </row>
    <row r="472" spans="1:12" s="339" customFormat="1">
      <c r="A472" s="340"/>
      <c r="B472" s="340"/>
      <c r="J472" s="341"/>
      <c r="K472" s="341"/>
      <c r="L472" s="335"/>
    </row>
    <row r="473" spans="1:12" s="339" customFormat="1">
      <c r="A473" s="340"/>
      <c r="B473" s="340"/>
      <c r="J473" s="341"/>
      <c r="K473" s="341"/>
      <c r="L473" s="335"/>
    </row>
    <row r="474" spans="1:12" s="339" customFormat="1">
      <c r="A474" s="340"/>
      <c r="B474" s="340"/>
      <c r="J474" s="341"/>
      <c r="K474" s="341"/>
      <c r="L474" s="335"/>
    </row>
    <row r="475" spans="1:12" s="339" customFormat="1">
      <c r="A475" s="340"/>
      <c r="B475" s="340"/>
      <c r="J475" s="341"/>
      <c r="K475" s="341"/>
      <c r="L475" s="335"/>
    </row>
    <row r="476" spans="1:12" s="339" customFormat="1">
      <c r="A476" s="340"/>
      <c r="B476" s="340"/>
      <c r="J476" s="341"/>
      <c r="K476" s="341"/>
      <c r="L476" s="335"/>
    </row>
    <row r="477" spans="1:12" s="339" customFormat="1">
      <c r="A477" s="340"/>
      <c r="B477" s="340"/>
      <c r="J477" s="341"/>
      <c r="K477" s="341"/>
      <c r="L477" s="335"/>
    </row>
    <row r="478" spans="1:12" s="339" customFormat="1">
      <c r="A478" s="340"/>
      <c r="B478" s="340"/>
      <c r="J478" s="341"/>
      <c r="K478" s="341"/>
      <c r="L478" s="335"/>
    </row>
    <row r="479" spans="1:12" s="339" customFormat="1">
      <c r="A479" s="340"/>
      <c r="B479" s="340"/>
      <c r="J479" s="341"/>
      <c r="K479" s="341"/>
      <c r="L479" s="335"/>
    </row>
    <row r="480" spans="1:12" s="339" customFormat="1">
      <c r="A480" s="340"/>
      <c r="B480" s="340"/>
      <c r="J480" s="341"/>
      <c r="K480" s="341"/>
      <c r="L480" s="335"/>
    </row>
    <row r="481" spans="1:12" s="339" customFormat="1">
      <c r="A481" s="340"/>
      <c r="B481" s="340"/>
      <c r="J481" s="341"/>
      <c r="K481" s="341"/>
      <c r="L481" s="335"/>
    </row>
    <row r="482" spans="1:12" s="339" customFormat="1">
      <c r="A482" s="340"/>
      <c r="B482" s="340"/>
      <c r="J482" s="341"/>
      <c r="K482" s="341"/>
      <c r="L482" s="335"/>
    </row>
    <row r="483" spans="1:12" s="339" customFormat="1">
      <c r="A483" s="340"/>
      <c r="B483" s="340"/>
      <c r="J483" s="341"/>
      <c r="K483" s="341"/>
      <c r="L483" s="335"/>
    </row>
    <row r="484" spans="1:12" s="339" customFormat="1">
      <c r="A484" s="340"/>
      <c r="B484" s="340"/>
      <c r="J484" s="341"/>
      <c r="K484" s="341"/>
      <c r="L484" s="335"/>
    </row>
    <row r="485" spans="1:12" s="339" customFormat="1">
      <c r="A485" s="340"/>
      <c r="B485" s="340"/>
      <c r="J485" s="341"/>
      <c r="K485" s="341"/>
      <c r="L485" s="335"/>
    </row>
    <row r="486" spans="1:12" s="339" customFormat="1">
      <c r="A486" s="340"/>
      <c r="B486" s="340"/>
      <c r="J486" s="341"/>
      <c r="K486" s="341"/>
      <c r="L486" s="335"/>
    </row>
    <row r="487" spans="1:12" s="339" customFormat="1">
      <c r="A487" s="340"/>
      <c r="B487" s="340"/>
      <c r="J487" s="341"/>
      <c r="K487" s="341"/>
      <c r="L487" s="335"/>
    </row>
    <row r="488" spans="1:12" s="339" customFormat="1">
      <c r="A488" s="340"/>
      <c r="B488" s="340"/>
      <c r="J488" s="341"/>
      <c r="K488" s="341"/>
      <c r="L488" s="335"/>
    </row>
    <row r="489" spans="1:12" s="339" customFormat="1">
      <c r="A489" s="340"/>
      <c r="B489" s="340"/>
      <c r="J489" s="341"/>
      <c r="K489" s="341"/>
      <c r="L489" s="335"/>
    </row>
    <row r="490" spans="1:12" s="339" customFormat="1">
      <c r="A490" s="340"/>
      <c r="B490" s="340"/>
      <c r="J490" s="341"/>
      <c r="K490" s="341"/>
      <c r="L490" s="335"/>
    </row>
    <row r="491" spans="1:12" s="339" customFormat="1">
      <c r="A491" s="340"/>
      <c r="B491" s="340"/>
      <c r="J491" s="341"/>
      <c r="K491" s="341"/>
      <c r="L491" s="335"/>
    </row>
    <row r="492" spans="1:12" s="339" customFormat="1">
      <c r="A492" s="340"/>
      <c r="B492" s="340"/>
      <c r="J492" s="341"/>
      <c r="K492" s="341"/>
      <c r="L492" s="335"/>
    </row>
    <row r="493" spans="1:12" s="339" customFormat="1">
      <c r="A493" s="340"/>
      <c r="B493" s="340"/>
      <c r="J493" s="341"/>
      <c r="K493" s="341"/>
      <c r="L493" s="335"/>
    </row>
    <row r="494" spans="1:12" s="339" customFormat="1">
      <c r="A494" s="340"/>
      <c r="B494" s="340"/>
      <c r="J494" s="341"/>
      <c r="K494" s="341"/>
      <c r="L494" s="335"/>
    </row>
    <row r="495" spans="1:12" s="339" customFormat="1">
      <c r="A495" s="340"/>
      <c r="B495" s="340"/>
      <c r="J495" s="341"/>
      <c r="K495" s="341"/>
      <c r="L495" s="335"/>
    </row>
    <row r="496" spans="1:12" s="339" customFormat="1">
      <c r="A496" s="340"/>
      <c r="B496" s="340"/>
      <c r="J496" s="341"/>
      <c r="K496" s="341"/>
      <c r="L496" s="335"/>
    </row>
    <row r="497" spans="1:12" s="339" customFormat="1">
      <c r="A497" s="340"/>
      <c r="B497" s="340"/>
      <c r="J497" s="341"/>
      <c r="K497" s="341"/>
      <c r="L497" s="335"/>
    </row>
    <row r="498" spans="1:12" s="339" customFormat="1">
      <c r="A498" s="340"/>
      <c r="B498" s="340"/>
      <c r="J498" s="341"/>
      <c r="K498" s="341"/>
      <c r="L498" s="335"/>
    </row>
    <row r="499" spans="1:12" s="339" customFormat="1">
      <c r="A499" s="340"/>
      <c r="B499" s="340"/>
      <c r="J499" s="341"/>
      <c r="K499" s="341"/>
      <c r="L499" s="335"/>
    </row>
    <row r="500" spans="1:12" s="339" customFormat="1">
      <c r="A500" s="340"/>
      <c r="B500" s="340"/>
      <c r="J500" s="341"/>
      <c r="K500" s="341"/>
      <c r="L500" s="335"/>
    </row>
    <row r="501" spans="1:12" s="339" customFormat="1">
      <c r="A501" s="340"/>
      <c r="B501" s="340"/>
      <c r="J501" s="341"/>
      <c r="K501" s="341"/>
      <c r="L501" s="335"/>
    </row>
    <row r="502" spans="1:12" s="339" customFormat="1">
      <c r="A502" s="340"/>
      <c r="B502" s="340"/>
      <c r="J502" s="341"/>
      <c r="K502" s="341"/>
      <c r="L502" s="335"/>
    </row>
    <row r="503" spans="1:12" s="339" customFormat="1">
      <c r="A503" s="340"/>
      <c r="B503" s="340"/>
      <c r="J503" s="341"/>
      <c r="K503" s="341"/>
      <c r="L503" s="335"/>
    </row>
    <row r="504" spans="1:12" s="339" customFormat="1">
      <c r="A504" s="340"/>
      <c r="B504" s="340"/>
      <c r="J504" s="341"/>
      <c r="K504" s="341"/>
      <c r="L504" s="335"/>
    </row>
    <row r="505" spans="1:12" s="339" customFormat="1">
      <c r="A505" s="340"/>
      <c r="B505" s="340"/>
      <c r="J505" s="341"/>
      <c r="K505" s="341"/>
      <c r="L505" s="335"/>
    </row>
    <row r="506" spans="1:12" s="339" customFormat="1">
      <c r="A506" s="340"/>
      <c r="B506" s="340"/>
      <c r="J506" s="341"/>
      <c r="K506" s="341"/>
      <c r="L506" s="335"/>
    </row>
    <row r="507" spans="1:12" s="339" customFormat="1">
      <c r="A507" s="340"/>
      <c r="B507" s="340"/>
      <c r="J507" s="341"/>
      <c r="K507" s="341"/>
      <c r="L507" s="335"/>
    </row>
    <row r="508" spans="1:12" s="339" customFormat="1">
      <c r="A508" s="340"/>
      <c r="B508" s="340"/>
      <c r="J508" s="341"/>
      <c r="K508" s="341"/>
      <c r="L508" s="335"/>
    </row>
    <row r="509" spans="1:12" s="339" customFormat="1">
      <c r="A509" s="340"/>
      <c r="B509" s="340"/>
      <c r="J509" s="341"/>
      <c r="K509" s="341"/>
      <c r="L509" s="335"/>
    </row>
    <row r="510" spans="1:12" s="339" customFormat="1">
      <c r="A510" s="340"/>
      <c r="B510" s="340"/>
      <c r="J510" s="341"/>
      <c r="K510" s="341"/>
      <c r="L510" s="335"/>
    </row>
    <row r="511" spans="1:12" s="339" customFormat="1">
      <c r="A511" s="340"/>
      <c r="B511" s="340"/>
      <c r="J511" s="341"/>
      <c r="K511" s="341"/>
      <c r="L511" s="335"/>
    </row>
    <row r="512" spans="1:12" s="339" customFormat="1">
      <c r="A512" s="340"/>
      <c r="B512" s="340"/>
      <c r="J512" s="341"/>
      <c r="K512" s="341"/>
      <c r="L512" s="335"/>
    </row>
    <row r="513" spans="1:12" s="339" customFormat="1">
      <c r="A513" s="340"/>
      <c r="B513" s="340"/>
      <c r="J513" s="341"/>
      <c r="K513" s="341"/>
      <c r="L513" s="335"/>
    </row>
    <row r="514" spans="1:12" s="339" customFormat="1">
      <c r="A514" s="340"/>
      <c r="B514" s="340"/>
      <c r="J514" s="341"/>
      <c r="K514" s="341"/>
      <c r="L514" s="335"/>
    </row>
    <row r="515" spans="1:12" s="339" customFormat="1">
      <c r="A515" s="340"/>
      <c r="B515" s="340"/>
      <c r="J515" s="341"/>
      <c r="K515" s="341"/>
      <c r="L515" s="335"/>
    </row>
    <row r="516" spans="1:12" s="339" customFormat="1">
      <c r="A516" s="340"/>
      <c r="B516" s="340"/>
      <c r="J516" s="341"/>
      <c r="K516" s="341"/>
      <c r="L516" s="335"/>
    </row>
    <row r="517" spans="1:12" s="339" customFormat="1">
      <c r="A517" s="340"/>
      <c r="B517" s="340"/>
      <c r="J517" s="341"/>
      <c r="K517" s="341"/>
      <c r="L517" s="335"/>
    </row>
    <row r="518" spans="1:12" s="339" customFormat="1">
      <c r="A518" s="340"/>
      <c r="B518" s="340"/>
      <c r="J518" s="341"/>
      <c r="K518" s="341"/>
      <c r="L518" s="335"/>
    </row>
    <row r="519" spans="1:12" s="339" customFormat="1">
      <c r="A519" s="340"/>
      <c r="B519" s="340"/>
      <c r="J519" s="341"/>
      <c r="K519" s="341"/>
      <c r="L519" s="335"/>
    </row>
    <row r="520" spans="1:12" s="339" customFormat="1">
      <c r="A520" s="340"/>
      <c r="B520" s="340"/>
      <c r="J520" s="341"/>
      <c r="K520" s="341"/>
      <c r="L520" s="335"/>
    </row>
    <row r="521" spans="1:12" s="339" customFormat="1">
      <c r="A521" s="340"/>
      <c r="B521" s="340"/>
      <c r="J521" s="341"/>
      <c r="K521" s="341"/>
      <c r="L521" s="335"/>
    </row>
    <row r="522" spans="1:12" s="339" customFormat="1">
      <c r="A522" s="340"/>
      <c r="B522" s="340"/>
      <c r="J522" s="341"/>
      <c r="K522" s="341"/>
      <c r="L522" s="335"/>
    </row>
    <row r="523" spans="1:12" s="339" customFormat="1">
      <c r="A523" s="340"/>
      <c r="B523" s="340"/>
      <c r="J523" s="341"/>
      <c r="K523" s="341"/>
      <c r="L523" s="335"/>
    </row>
    <row r="524" spans="1:12" s="339" customFormat="1">
      <c r="A524" s="340"/>
      <c r="B524" s="340"/>
      <c r="J524" s="341"/>
      <c r="K524" s="341"/>
      <c r="L524" s="335"/>
    </row>
    <row r="525" spans="1:12" s="339" customFormat="1">
      <c r="A525" s="340"/>
      <c r="B525" s="340"/>
      <c r="J525" s="341"/>
      <c r="K525" s="341"/>
      <c r="L525" s="335"/>
    </row>
    <row r="526" spans="1:12" s="339" customFormat="1">
      <c r="A526" s="340"/>
      <c r="B526" s="340"/>
      <c r="J526" s="341"/>
      <c r="K526" s="341"/>
      <c r="L526" s="335"/>
    </row>
    <row r="527" spans="1:12" s="339" customFormat="1">
      <c r="A527" s="340"/>
      <c r="B527" s="340"/>
      <c r="J527" s="341"/>
      <c r="K527" s="341"/>
      <c r="L527" s="335"/>
    </row>
    <row r="528" spans="1:12" s="339" customFormat="1">
      <c r="A528" s="340"/>
      <c r="B528" s="340"/>
      <c r="J528" s="341"/>
      <c r="K528" s="341"/>
      <c r="L528" s="335"/>
    </row>
    <row r="529" spans="1:12" s="339" customFormat="1">
      <c r="A529" s="340"/>
      <c r="B529" s="340"/>
      <c r="J529" s="341"/>
      <c r="K529" s="341"/>
      <c r="L529" s="335"/>
    </row>
    <row r="530" spans="1:12" s="339" customFormat="1">
      <c r="A530" s="340"/>
      <c r="B530" s="340"/>
      <c r="J530" s="341"/>
      <c r="K530" s="341"/>
      <c r="L530" s="335"/>
    </row>
    <row r="531" spans="1:12" s="339" customFormat="1">
      <c r="A531" s="340"/>
      <c r="B531" s="340"/>
      <c r="J531" s="341"/>
      <c r="K531" s="341"/>
      <c r="L531" s="335"/>
    </row>
    <row r="532" spans="1:12" s="339" customFormat="1">
      <c r="A532" s="340"/>
      <c r="B532" s="340"/>
      <c r="J532" s="341"/>
      <c r="K532" s="341"/>
      <c r="L532" s="335"/>
    </row>
    <row r="533" spans="1:12" s="339" customFormat="1">
      <c r="A533" s="340"/>
      <c r="B533" s="340"/>
      <c r="J533" s="341"/>
      <c r="K533" s="341"/>
      <c r="L533" s="335"/>
    </row>
    <row r="534" spans="1:12" s="339" customFormat="1">
      <c r="A534" s="340"/>
      <c r="B534" s="340"/>
      <c r="J534" s="341"/>
      <c r="K534" s="341"/>
      <c r="L534" s="335"/>
    </row>
    <row r="535" spans="1:12" s="339" customFormat="1">
      <c r="A535" s="340"/>
      <c r="B535" s="340"/>
      <c r="J535" s="341"/>
      <c r="K535" s="341"/>
      <c r="L535" s="335"/>
    </row>
    <row r="536" spans="1:12" s="339" customFormat="1">
      <c r="A536" s="340"/>
      <c r="B536" s="340"/>
      <c r="J536" s="341"/>
      <c r="K536" s="341"/>
      <c r="L536" s="335"/>
    </row>
    <row r="537" spans="1:12" s="339" customFormat="1">
      <c r="A537" s="340"/>
      <c r="B537" s="340"/>
      <c r="J537" s="341"/>
      <c r="K537" s="341"/>
      <c r="L537" s="335"/>
    </row>
    <row r="538" spans="1:12" s="339" customFormat="1">
      <c r="A538" s="340"/>
      <c r="B538" s="340"/>
      <c r="J538" s="341"/>
      <c r="K538" s="341"/>
      <c r="L538" s="335"/>
    </row>
    <row r="539" spans="1:12" s="339" customFormat="1">
      <c r="A539" s="340"/>
      <c r="B539" s="340"/>
      <c r="J539" s="341"/>
      <c r="K539" s="341"/>
      <c r="L539" s="335"/>
    </row>
    <row r="540" spans="1:12" s="339" customFormat="1">
      <c r="A540" s="340"/>
      <c r="B540" s="340"/>
      <c r="J540" s="341"/>
      <c r="K540" s="341"/>
      <c r="L540" s="335"/>
    </row>
    <row r="541" spans="1:12" s="339" customFormat="1">
      <c r="A541" s="340"/>
      <c r="B541" s="340"/>
      <c r="J541" s="341"/>
      <c r="K541" s="341"/>
      <c r="L541" s="335"/>
    </row>
    <row r="542" spans="1:12" s="339" customFormat="1">
      <c r="A542" s="340"/>
      <c r="B542" s="340"/>
      <c r="J542" s="341"/>
      <c r="K542" s="341"/>
      <c r="L542" s="335"/>
    </row>
    <row r="543" spans="1:12" s="339" customFormat="1">
      <c r="A543" s="340"/>
      <c r="B543" s="340"/>
      <c r="J543" s="341"/>
      <c r="K543" s="341"/>
      <c r="L543" s="335"/>
    </row>
    <row r="544" spans="1:12" s="339" customFormat="1">
      <c r="A544" s="340"/>
      <c r="B544" s="340"/>
      <c r="J544" s="341"/>
      <c r="K544" s="341"/>
      <c r="L544" s="335"/>
    </row>
    <row r="545" spans="1:12" s="339" customFormat="1">
      <c r="A545" s="340"/>
      <c r="B545" s="340"/>
      <c r="J545" s="341"/>
      <c r="K545" s="341"/>
      <c r="L545" s="335"/>
    </row>
    <row r="546" spans="1:12" s="339" customFormat="1">
      <c r="A546" s="340"/>
      <c r="B546" s="340"/>
      <c r="J546" s="341"/>
      <c r="K546" s="341"/>
      <c r="L546" s="335"/>
    </row>
    <row r="547" spans="1:12" s="339" customFormat="1">
      <c r="A547" s="340"/>
      <c r="B547" s="340"/>
      <c r="J547" s="341"/>
      <c r="K547" s="341"/>
      <c r="L547" s="335"/>
    </row>
    <row r="548" spans="1:12" s="339" customFormat="1">
      <c r="A548" s="340"/>
      <c r="B548" s="340"/>
      <c r="J548" s="341"/>
      <c r="K548" s="341"/>
      <c r="L548" s="335"/>
    </row>
    <row r="549" spans="1:12" s="339" customFormat="1">
      <c r="A549" s="340"/>
      <c r="B549" s="340"/>
      <c r="J549" s="341"/>
      <c r="K549" s="341"/>
      <c r="L549" s="335"/>
    </row>
    <row r="550" spans="1:12" s="339" customFormat="1">
      <c r="A550" s="340"/>
      <c r="B550" s="340"/>
      <c r="J550" s="341"/>
      <c r="K550" s="341"/>
      <c r="L550" s="335"/>
    </row>
    <row r="551" spans="1:12" s="339" customFormat="1">
      <c r="A551" s="340"/>
      <c r="B551" s="340"/>
      <c r="J551" s="341"/>
      <c r="K551" s="341"/>
      <c r="L551" s="335"/>
    </row>
    <row r="552" spans="1:12" s="339" customFormat="1">
      <c r="A552" s="340"/>
      <c r="B552" s="340"/>
      <c r="J552" s="341"/>
      <c r="K552" s="341"/>
      <c r="L552" s="335"/>
    </row>
    <row r="553" spans="1:12" s="339" customFormat="1">
      <c r="A553" s="340"/>
      <c r="B553" s="340"/>
      <c r="J553" s="341"/>
      <c r="K553" s="341"/>
      <c r="L553" s="335"/>
    </row>
    <row r="554" spans="1:12" s="339" customFormat="1">
      <c r="A554" s="340"/>
      <c r="B554" s="340"/>
      <c r="J554" s="341"/>
      <c r="K554" s="341"/>
      <c r="L554" s="335"/>
    </row>
    <row r="555" spans="1:12" s="339" customFormat="1">
      <c r="A555" s="340"/>
      <c r="B555" s="340"/>
      <c r="J555" s="341"/>
      <c r="K555" s="341"/>
      <c r="L555" s="335"/>
    </row>
    <row r="556" spans="1:12" s="339" customFormat="1">
      <c r="A556" s="340"/>
      <c r="B556" s="340"/>
      <c r="J556" s="341"/>
      <c r="K556" s="341"/>
      <c r="L556" s="335"/>
    </row>
    <row r="557" spans="1:12" s="339" customFormat="1">
      <c r="A557" s="340"/>
      <c r="B557" s="340"/>
      <c r="J557" s="341"/>
      <c r="K557" s="341"/>
      <c r="L557" s="335"/>
    </row>
    <row r="558" spans="1:12" s="339" customFormat="1">
      <c r="A558" s="340"/>
      <c r="B558" s="340"/>
      <c r="J558" s="341"/>
      <c r="K558" s="341"/>
      <c r="L558" s="335"/>
    </row>
    <row r="559" spans="1:12" s="339" customFormat="1">
      <c r="A559" s="340"/>
      <c r="B559" s="340"/>
      <c r="J559" s="341"/>
      <c r="K559" s="341"/>
      <c r="L559" s="335"/>
    </row>
    <row r="560" spans="1:12" s="339" customFormat="1">
      <c r="A560" s="340"/>
      <c r="B560" s="340"/>
      <c r="J560" s="341"/>
      <c r="K560" s="341"/>
      <c r="L560" s="335"/>
    </row>
    <row r="561" spans="1:12" s="339" customFormat="1">
      <c r="A561" s="340"/>
      <c r="B561" s="340"/>
      <c r="J561" s="341"/>
      <c r="K561" s="341"/>
      <c r="L561" s="335"/>
    </row>
    <row r="562" spans="1:12" s="339" customFormat="1">
      <c r="A562" s="340"/>
      <c r="B562" s="340"/>
      <c r="J562" s="341"/>
      <c r="K562" s="341"/>
      <c r="L562" s="335"/>
    </row>
    <row r="563" spans="1:12" s="339" customFormat="1">
      <c r="A563" s="340"/>
      <c r="B563" s="340"/>
      <c r="J563" s="341"/>
      <c r="K563" s="341"/>
      <c r="L563" s="335"/>
    </row>
    <row r="564" spans="1:12" s="339" customFormat="1">
      <c r="A564" s="340"/>
      <c r="B564" s="340"/>
      <c r="J564" s="341"/>
      <c r="K564" s="341"/>
      <c r="L564" s="335"/>
    </row>
    <row r="565" spans="1:12" s="339" customFormat="1">
      <c r="A565" s="340"/>
      <c r="B565" s="340"/>
      <c r="J565" s="341"/>
      <c r="K565" s="341"/>
      <c r="L565" s="335"/>
    </row>
    <row r="566" spans="1:12" s="339" customFormat="1">
      <c r="A566" s="340"/>
      <c r="B566" s="340"/>
      <c r="J566" s="341"/>
      <c r="K566" s="341"/>
      <c r="L566" s="335"/>
    </row>
    <row r="567" spans="1:12" s="339" customFormat="1">
      <c r="A567" s="340"/>
      <c r="B567" s="340"/>
      <c r="J567" s="341"/>
      <c r="K567" s="341"/>
      <c r="L567" s="335"/>
    </row>
    <row r="568" spans="1:12" s="339" customFormat="1">
      <c r="A568" s="340"/>
      <c r="B568" s="340"/>
      <c r="J568" s="341"/>
      <c r="K568" s="341"/>
      <c r="L568" s="335"/>
    </row>
    <row r="569" spans="1:12" s="339" customFormat="1">
      <c r="A569" s="340"/>
      <c r="B569" s="340"/>
      <c r="J569" s="341"/>
      <c r="K569" s="341"/>
      <c r="L569" s="335"/>
    </row>
    <row r="570" spans="1:12" s="339" customFormat="1">
      <c r="A570" s="340"/>
      <c r="B570" s="340"/>
      <c r="J570" s="341"/>
      <c r="K570" s="341"/>
      <c r="L570" s="335"/>
    </row>
    <row r="571" spans="1:12" s="339" customFormat="1">
      <c r="A571" s="340"/>
      <c r="B571" s="340"/>
      <c r="J571" s="341"/>
      <c r="K571" s="341"/>
      <c r="L571" s="335"/>
    </row>
    <row r="572" spans="1:12" s="339" customFormat="1">
      <c r="A572" s="340"/>
      <c r="B572" s="340"/>
      <c r="J572" s="341"/>
      <c r="K572" s="341"/>
      <c r="L572" s="335"/>
    </row>
    <row r="573" spans="1:12" s="339" customFormat="1">
      <c r="A573" s="340"/>
      <c r="B573" s="340"/>
      <c r="J573" s="341"/>
      <c r="K573" s="341"/>
      <c r="L573" s="335"/>
    </row>
    <row r="574" spans="1:12" s="339" customFormat="1">
      <c r="A574" s="340"/>
      <c r="B574" s="340"/>
      <c r="J574" s="341"/>
      <c r="K574" s="341"/>
      <c r="L574" s="335"/>
    </row>
    <row r="575" spans="1:12" s="339" customFormat="1">
      <c r="A575" s="340"/>
      <c r="B575" s="340"/>
      <c r="J575" s="341"/>
      <c r="K575" s="341"/>
      <c r="L575" s="335"/>
    </row>
    <row r="576" spans="1:12" s="339" customFormat="1">
      <c r="A576" s="340"/>
      <c r="B576" s="340"/>
      <c r="J576" s="341"/>
      <c r="K576" s="341"/>
      <c r="L576" s="335"/>
    </row>
    <row r="577" spans="1:12" s="339" customFormat="1">
      <c r="A577" s="340"/>
      <c r="B577" s="340"/>
      <c r="J577" s="341"/>
      <c r="K577" s="341"/>
      <c r="L577" s="335"/>
    </row>
    <row r="578" spans="1:12" s="339" customFormat="1">
      <c r="A578" s="340"/>
      <c r="B578" s="340"/>
      <c r="J578" s="341"/>
      <c r="K578" s="341"/>
      <c r="L578" s="335"/>
    </row>
    <row r="579" spans="1:12" s="339" customFormat="1">
      <c r="A579" s="340"/>
      <c r="B579" s="340"/>
      <c r="J579" s="341"/>
      <c r="K579" s="341"/>
      <c r="L579" s="335"/>
    </row>
    <row r="580" spans="1:12" s="339" customFormat="1">
      <c r="A580" s="340"/>
      <c r="B580" s="340"/>
      <c r="J580" s="341"/>
      <c r="K580" s="341"/>
      <c r="L580" s="335"/>
    </row>
    <row r="581" spans="1:12" s="339" customFormat="1">
      <c r="A581" s="340"/>
      <c r="B581" s="340"/>
      <c r="J581" s="341"/>
      <c r="K581" s="341"/>
      <c r="L581" s="335"/>
    </row>
    <row r="582" spans="1:12" s="339" customFormat="1">
      <c r="A582" s="340"/>
      <c r="B582" s="340"/>
      <c r="J582" s="341"/>
      <c r="K582" s="341"/>
      <c r="L582" s="335"/>
    </row>
    <row r="583" spans="1:12" s="339" customFormat="1">
      <c r="A583" s="340"/>
      <c r="B583" s="340"/>
      <c r="J583" s="341"/>
      <c r="K583" s="341"/>
      <c r="L583" s="335"/>
    </row>
    <row r="584" spans="1:12" s="339" customFormat="1">
      <c r="A584" s="340"/>
      <c r="B584" s="340"/>
      <c r="J584" s="341"/>
      <c r="K584" s="341"/>
      <c r="L584" s="335"/>
    </row>
    <row r="585" spans="1:12" s="339" customFormat="1">
      <c r="A585" s="340"/>
      <c r="B585" s="340"/>
      <c r="J585" s="341"/>
      <c r="K585" s="341"/>
      <c r="L585" s="335"/>
    </row>
    <row r="586" spans="1:12" s="339" customFormat="1">
      <c r="A586" s="340"/>
      <c r="B586" s="340"/>
      <c r="J586" s="341"/>
      <c r="K586" s="341"/>
      <c r="L586" s="335"/>
    </row>
    <row r="587" spans="1:12" s="339" customFormat="1">
      <c r="A587" s="340"/>
      <c r="B587" s="340"/>
      <c r="J587" s="341"/>
      <c r="K587" s="341"/>
      <c r="L587" s="335"/>
    </row>
    <row r="588" spans="1:12" s="339" customFormat="1">
      <c r="A588" s="340"/>
      <c r="B588" s="340"/>
      <c r="J588" s="341"/>
      <c r="K588" s="341"/>
      <c r="L588" s="335"/>
    </row>
    <row r="589" spans="1:12" s="339" customFormat="1">
      <c r="A589" s="340"/>
      <c r="B589" s="340"/>
      <c r="J589" s="341"/>
      <c r="K589" s="341"/>
      <c r="L589" s="335"/>
    </row>
    <row r="590" spans="1:12" s="339" customFormat="1">
      <c r="A590" s="340"/>
      <c r="B590" s="340"/>
      <c r="J590" s="341"/>
      <c r="K590" s="341"/>
      <c r="L590" s="335"/>
    </row>
    <row r="591" spans="1:12" s="339" customFormat="1">
      <c r="A591" s="340"/>
      <c r="B591" s="340"/>
      <c r="J591" s="341"/>
      <c r="K591" s="341"/>
      <c r="L591" s="335"/>
    </row>
    <row r="592" spans="1:12" s="339" customFormat="1">
      <c r="A592" s="340"/>
      <c r="B592" s="340"/>
      <c r="J592" s="341"/>
      <c r="K592" s="341"/>
      <c r="L592" s="335"/>
    </row>
    <row r="593" spans="1:12" s="339" customFormat="1">
      <c r="A593" s="340"/>
      <c r="B593" s="340"/>
      <c r="J593" s="341"/>
      <c r="K593" s="341"/>
      <c r="L593" s="335"/>
    </row>
    <row r="594" spans="1:12" s="339" customFormat="1">
      <c r="A594" s="340"/>
      <c r="B594" s="340"/>
      <c r="J594" s="341"/>
      <c r="K594" s="341"/>
      <c r="L594" s="335"/>
    </row>
    <row r="595" spans="1:12" s="339" customFormat="1">
      <c r="A595" s="340"/>
      <c r="B595" s="340"/>
      <c r="J595" s="341"/>
      <c r="K595" s="341"/>
      <c r="L595" s="335"/>
    </row>
    <row r="596" spans="1:12" s="339" customFormat="1">
      <c r="A596" s="340"/>
      <c r="B596" s="340"/>
      <c r="J596" s="341"/>
      <c r="K596" s="341"/>
      <c r="L596" s="335"/>
    </row>
    <row r="597" spans="1:12" s="339" customFormat="1">
      <c r="A597" s="340"/>
      <c r="B597" s="340"/>
      <c r="J597" s="341"/>
      <c r="K597" s="341"/>
      <c r="L597" s="335"/>
    </row>
    <row r="598" spans="1:12" s="339" customFormat="1">
      <c r="A598" s="340"/>
      <c r="B598" s="340"/>
      <c r="J598" s="341"/>
      <c r="K598" s="341"/>
      <c r="L598" s="335"/>
    </row>
    <row r="599" spans="1:12" s="339" customFormat="1">
      <c r="A599" s="340"/>
      <c r="B599" s="340"/>
      <c r="J599" s="341"/>
      <c r="K599" s="341"/>
      <c r="L599" s="335"/>
    </row>
    <row r="600" spans="1:12" s="339" customFormat="1">
      <c r="A600" s="340"/>
      <c r="B600" s="340"/>
      <c r="J600" s="341"/>
      <c r="K600" s="341"/>
      <c r="L600" s="335"/>
    </row>
    <row r="601" spans="1:12" s="339" customFormat="1">
      <c r="A601" s="340"/>
      <c r="B601" s="340"/>
      <c r="J601" s="341"/>
      <c r="K601" s="341"/>
      <c r="L601" s="335"/>
    </row>
    <row r="602" spans="1:12" s="339" customFormat="1">
      <c r="A602" s="340"/>
      <c r="B602" s="340"/>
      <c r="J602" s="341"/>
      <c r="K602" s="341"/>
      <c r="L602" s="335"/>
    </row>
    <row r="603" spans="1:12" s="339" customFormat="1">
      <c r="A603" s="340"/>
      <c r="B603" s="340"/>
      <c r="J603" s="341"/>
      <c r="K603" s="341"/>
      <c r="L603" s="335"/>
    </row>
    <row r="604" spans="1:12" s="339" customFormat="1">
      <c r="A604" s="340"/>
      <c r="B604" s="340"/>
      <c r="J604" s="341"/>
      <c r="K604" s="341"/>
      <c r="L604" s="335"/>
    </row>
    <row r="605" spans="1:12" s="339" customFormat="1">
      <c r="A605" s="340"/>
      <c r="B605" s="340"/>
      <c r="J605" s="341"/>
      <c r="K605" s="341"/>
      <c r="L605" s="335"/>
    </row>
    <row r="606" spans="1:12" s="339" customFormat="1">
      <c r="A606" s="340"/>
      <c r="B606" s="340"/>
      <c r="J606" s="341"/>
      <c r="K606" s="341"/>
      <c r="L606" s="335"/>
    </row>
    <row r="607" spans="1:12" s="339" customFormat="1">
      <c r="A607" s="340"/>
      <c r="B607" s="340"/>
      <c r="J607" s="341"/>
      <c r="K607" s="341"/>
      <c r="L607" s="335"/>
    </row>
    <row r="608" spans="1:12" s="339" customFormat="1">
      <c r="A608" s="340"/>
      <c r="B608" s="340"/>
      <c r="J608" s="341"/>
      <c r="K608" s="341"/>
      <c r="L608" s="335"/>
    </row>
    <row r="609" spans="1:12" s="339" customFormat="1">
      <c r="A609" s="340"/>
      <c r="B609" s="340"/>
      <c r="J609" s="341"/>
      <c r="K609" s="341"/>
      <c r="L609" s="335"/>
    </row>
    <row r="610" spans="1:12" s="339" customFormat="1">
      <c r="A610" s="340"/>
      <c r="B610" s="340"/>
      <c r="J610" s="341"/>
      <c r="K610" s="341"/>
      <c r="L610" s="335"/>
    </row>
    <row r="611" spans="1:12" s="339" customFormat="1">
      <c r="A611" s="340"/>
      <c r="B611" s="340"/>
      <c r="J611" s="341"/>
      <c r="K611" s="341"/>
      <c r="L611" s="335"/>
    </row>
    <row r="612" spans="1:12" s="339" customFormat="1">
      <c r="A612" s="340"/>
      <c r="B612" s="340"/>
      <c r="J612" s="341"/>
      <c r="K612" s="341"/>
      <c r="L612" s="335"/>
    </row>
    <row r="613" spans="1:12" s="339" customFormat="1">
      <c r="A613" s="340"/>
      <c r="B613" s="340"/>
      <c r="J613" s="341"/>
      <c r="K613" s="341"/>
      <c r="L613" s="335"/>
    </row>
    <row r="614" spans="1:12" s="339" customFormat="1">
      <c r="A614" s="340"/>
      <c r="B614" s="340"/>
      <c r="J614" s="341"/>
      <c r="K614" s="341"/>
      <c r="L614" s="335"/>
    </row>
    <row r="615" spans="1:12" s="339" customFormat="1">
      <c r="A615" s="340"/>
      <c r="B615" s="340"/>
      <c r="J615" s="341"/>
      <c r="K615" s="341"/>
      <c r="L615" s="335"/>
    </row>
    <row r="616" spans="1:12" s="339" customFormat="1">
      <c r="A616" s="340"/>
      <c r="B616" s="340"/>
      <c r="J616" s="341"/>
      <c r="K616" s="341"/>
      <c r="L616" s="335"/>
    </row>
    <row r="617" spans="1:12" s="339" customFormat="1">
      <c r="A617" s="340"/>
      <c r="B617" s="340"/>
      <c r="J617" s="341"/>
      <c r="K617" s="341"/>
      <c r="L617" s="335"/>
    </row>
    <row r="618" spans="1:12" s="339" customFormat="1">
      <c r="A618" s="340"/>
      <c r="B618" s="340"/>
      <c r="J618" s="341"/>
      <c r="K618" s="341"/>
      <c r="L618" s="335"/>
    </row>
    <row r="619" spans="1:12" s="339" customFormat="1">
      <c r="A619" s="340"/>
      <c r="B619" s="340"/>
      <c r="J619" s="341"/>
      <c r="K619" s="341"/>
      <c r="L619" s="335"/>
    </row>
    <row r="620" spans="1:12" s="339" customFormat="1">
      <c r="A620" s="340"/>
      <c r="B620" s="340"/>
      <c r="J620" s="341"/>
      <c r="K620" s="341"/>
      <c r="L620" s="335"/>
    </row>
    <row r="621" spans="1:12" s="339" customFormat="1">
      <c r="A621" s="340"/>
      <c r="B621" s="340"/>
      <c r="J621" s="341"/>
      <c r="K621" s="341"/>
      <c r="L621" s="335"/>
    </row>
    <row r="622" spans="1:12" s="339" customFormat="1">
      <c r="A622" s="340"/>
      <c r="B622" s="340"/>
      <c r="J622" s="341"/>
      <c r="K622" s="341"/>
      <c r="L622" s="335"/>
    </row>
    <row r="623" spans="1:12" s="339" customFormat="1">
      <c r="A623" s="340"/>
      <c r="B623" s="340"/>
      <c r="J623" s="341"/>
      <c r="K623" s="341"/>
      <c r="L623" s="335"/>
    </row>
    <row r="624" spans="1:12" s="339" customFormat="1">
      <c r="A624" s="340"/>
      <c r="B624" s="340"/>
      <c r="J624" s="341"/>
      <c r="K624" s="341"/>
      <c r="L624" s="335"/>
    </row>
    <row r="625" spans="1:12" s="339" customFormat="1">
      <c r="A625" s="340"/>
      <c r="B625" s="340"/>
      <c r="J625" s="341"/>
      <c r="K625" s="341"/>
      <c r="L625" s="335"/>
    </row>
    <row r="626" spans="1:12" s="339" customFormat="1">
      <c r="A626" s="340"/>
      <c r="B626" s="340"/>
      <c r="J626" s="341"/>
      <c r="K626" s="341"/>
      <c r="L626" s="335"/>
    </row>
    <row r="627" spans="1:12" s="339" customFormat="1">
      <c r="A627" s="340"/>
      <c r="B627" s="340"/>
      <c r="J627" s="341"/>
      <c r="K627" s="341"/>
      <c r="L627" s="335"/>
    </row>
    <row r="628" spans="1:12" s="339" customFormat="1">
      <c r="A628" s="340"/>
      <c r="B628" s="340"/>
      <c r="J628" s="341"/>
      <c r="K628" s="341"/>
      <c r="L628" s="335"/>
    </row>
    <row r="629" spans="1:12" s="339" customFormat="1">
      <c r="A629" s="340"/>
      <c r="B629" s="340"/>
      <c r="J629" s="341"/>
      <c r="K629" s="341"/>
      <c r="L629" s="335"/>
    </row>
    <row r="630" spans="1:12" s="339" customFormat="1">
      <c r="A630" s="340"/>
      <c r="B630" s="340"/>
      <c r="J630" s="341"/>
      <c r="K630" s="341"/>
      <c r="L630" s="335"/>
    </row>
    <row r="631" spans="1:12" s="339" customFormat="1">
      <c r="A631" s="340"/>
      <c r="B631" s="340"/>
      <c r="J631" s="341"/>
      <c r="K631" s="341"/>
      <c r="L631" s="335"/>
    </row>
    <row r="632" spans="1:12" s="339" customFormat="1">
      <c r="A632" s="340"/>
      <c r="B632" s="340"/>
      <c r="J632" s="341"/>
      <c r="K632" s="341"/>
      <c r="L632" s="335"/>
    </row>
    <row r="633" spans="1:12" s="339" customFormat="1">
      <c r="A633" s="340"/>
      <c r="B633" s="340"/>
      <c r="J633" s="341"/>
      <c r="K633" s="341"/>
      <c r="L633" s="335"/>
    </row>
    <row r="634" spans="1:12" s="342" customFormat="1">
      <c r="A634" s="340"/>
      <c r="B634" s="340"/>
      <c r="C634" s="339"/>
      <c r="D634" s="339"/>
      <c r="E634" s="339"/>
      <c r="F634" s="339"/>
      <c r="G634" s="339"/>
      <c r="H634" s="339"/>
      <c r="I634" s="339"/>
      <c r="J634" s="341"/>
      <c r="K634" s="341"/>
      <c r="L634" s="335"/>
    </row>
    <row r="635" spans="1:12" s="342" customFormat="1">
      <c r="A635" s="340"/>
      <c r="B635" s="340"/>
      <c r="C635" s="339"/>
      <c r="D635" s="339"/>
      <c r="E635" s="339"/>
      <c r="F635" s="339"/>
      <c r="G635" s="339"/>
      <c r="H635" s="339"/>
      <c r="I635" s="339"/>
      <c r="J635" s="341"/>
      <c r="K635" s="341"/>
      <c r="L635" s="335"/>
    </row>
    <row r="636" spans="1:12" s="342" customFormat="1">
      <c r="A636" s="340"/>
      <c r="B636" s="340"/>
      <c r="C636" s="339"/>
      <c r="D636" s="339"/>
      <c r="E636" s="339"/>
      <c r="F636" s="339"/>
      <c r="G636" s="339"/>
      <c r="H636" s="339"/>
      <c r="I636" s="339"/>
      <c r="J636" s="341"/>
      <c r="K636" s="341"/>
      <c r="L636" s="335"/>
    </row>
    <row r="637" spans="1:12" s="342" customFormat="1">
      <c r="A637" s="340"/>
      <c r="B637" s="340"/>
      <c r="C637" s="339"/>
      <c r="D637" s="339"/>
      <c r="E637" s="339"/>
      <c r="F637" s="339"/>
      <c r="G637" s="339"/>
      <c r="H637" s="339"/>
      <c r="I637" s="339"/>
      <c r="J637" s="341"/>
      <c r="K637" s="341"/>
      <c r="L637" s="335"/>
    </row>
    <row r="638" spans="1:12" s="342" customFormat="1">
      <c r="A638" s="340"/>
      <c r="B638" s="340"/>
      <c r="C638" s="339"/>
      <c r="D638" s="339"/>
      <c r="E638" s="339"/>
      <c r="F638" s="339"/>
      <c r="G638" s="339"/>
      <c r="H638" s="339"/>
      <c r="I638" s="339"/>
      <c r="J638" s="341"/>
      <c r="K638" s="341"/>
      <c r="L638" s="335"/>
    </row>
    <row r="639" spans="1:12" s="342" customFormat="1">
      <c r="A639" s="340"/>
      <c r="B639" s="340"/>
      <c r="C639" s="339"/>
      <c r="D639" s="339"/>
      <c r="E639" s="339"/>
      <c r="F639" s="339"/>
      <c r="G639" s="339"/>
      <c r="H639" s="339"/>
      <c r="I639" s="339"/>
      <c r="J639" s="341"/>
      <c r="K639" s="341"/>
      <c r="L639" s="335"/>
    </row>
    <row r="640" spans="1:12" s="342" customFormat="1">
      <c r="A640" s="340"/>
      <c r="B640" s="340"/>
      <c r="C640" s="339"/>
      <c r="D640" s="339"/>
      <c r="E640" s="339"/>
      <c r="F640" s="339"/>
      <c r="G640" s="339"/>
      <c r="H640" s="339"/>
      <c r="I640" s="339"/>
      <c r="J640" s="341"/>
      <c r="K640" s="341"/>
      <c r="L640" s="335"/>
    </row>
    <row r="641" spans="1:15">
      <c r="J641" s="341"/>
      <c r="K641" s="341"/>
      <c r="L641" s="335"/>
    </row>
    <row r="642" spans="1:15">
      <c r="J642" s="341"/>
      <c r="K642" s="341"/>
      <c r="L642" s="335"/>
    </row>
    <row r="643" spans="1:15">
      <c r="J643" s="341"/>
      <c r="K643" s="341"/>
      <c r="L643" s="335"/>
    </row>
    <row r="644" spans="1:15">
      <c r="J644" s="341"/>
      <c r="K644" s="341"/>
      <c r="L644" s="335"/>
    </row>
    <row r="645" spans="1:15">
      <c r="J645" s="341"/>
      <c r="K645" s="341"/>
      <c r="L645" s="335"/>
    </row>
    <row r="646" spans="1:15">
      <c r="J646" s="341"/>
      <c r="K646" s="341"/>
      <c r="L646" s="335"/>
    </row>
    <row r="647" spans="1:15">
      <c r="J647" s="341">
        <f t="shared" ref="J647:O647" si="0">SUM(J12:J646)</f>
        <v>0</v>
      </c>
      <c r="K647" s="341">
        <f t="shared" si="0"/>
        <v>0</v>
      </c>
      <c r="L647" s="335">
        <f t="shared" si="0"/>
        <v>0</v>
      </c>
      <c r="M647" s="339">
        <f t="shared" si="0"/>
        <v>0</v>
      </c>
      <c r="N647" s="339">
        <f t="shared" si="0"/>
        <v>0</v>
      </c>
      <c r="O647" s="339">
        <f t="shared" si="0"/>
        <v>0</v>
      </c>
    </row>
    <row r="648" spans="1:15">
      <c r="J648" s="341"/>
      <c r="K648" s="341"/>
      <c r="L648" s="335"/>
    </row>
    <row r="649" spans="1:15">
      <c r="J649" s="341"/>
      <c r="K649" s="341"/>
      <c r="L649" s="335"/>
    </row>
    <row r="650" spans="1:15" s="339" customFormat="1">
      <c r="A650" s="340"/>
      <c r="B650" s="340"/>
      <c r="J650" s="341"/>
      <c r="K650" s="341"/>
      <c r="L650" s="335"/>
    </row>
    <row r="651" spans="1:15" s="339" customFormat="1">
      <c r="A651" s="340"/>
      <c r="B651" s="340"/>
      <c r="J651" s="341"/>
      <c r="K651" s="341"/>
      <c r="L651" s="335"/>
    </row>
    <row r="652" spans="1:15" s="339" customFormat="1">
      <c r="A652" s="340"/>
      <c r="B652" s="340"/>
      <c r="J652" s="341"/>
      <c r="K652" s="341"/>
      <c r="L652" s="335"/>
    </row>
    <row r="653" spans="1:15" s="339" customFormat="1">
      <c r="A653" s="340"/>
      <c r="B653" s="340"/>
      <c r="J653" s="341"/>
      <c r="K653" s="341"/>
      <c r="L653" s="335"/>
    </row>
    <row r="654" spans="1:15" s="339" customFormat="1">
      <c r="A654" s="340"/>
      <c r="B654" s="340"/>
      <c r="J654" s="341"/>
      <c r="K654" s="341"/>
      <c r="L654" s="335"/>
    </row>
    <row r="655" spans="1:15" s="339" customFormat="1">
      <c r="A655" s="340"/>
      <c r="B655" s="340"/>
      <c r="J655" s="341"/>
      <c r="K655" s="341"/>
      <c r="L655" s="335"/>
    </row>
    <row r="656" spans="1:15" s="339" customFormat="1">
      <c r="A656" s="340"/>
      <c r="B656" s="340"/>
      <c r="J656" s="341"/>
      <c r="K656" s="341"/>
      <c r="L656" s="335"/>
    </row>
    <row r="657" spans="1:12" s="339" customFormat="1">
      <c r="A657" s="340"/>
      <c r="B657" s="340"/>
      <c r="J657" s="341"/>
      <c r="K657" s="341"/>
      <c r="L657" s="335"/>
    </row>
    <row r="658" spans="1:12" s="339" customFormat="1">
      <c r="A658" s="340"/>
      <c r="B658" s="340"/>
      <c r="J658" s="341"/>
      <c r="K658" s="341"/>
      <c r="L658" s="335"/>
    </row>
    <row r="659" spans="1:12" s="339" customFormat="1">
      <c r="A659" s="340"/>
      <c r="B659" s="340"/>
      <c r="J659" s="341"/>
      <c r="K659" s="341"/>
      <c r="L659" s="335"/>
    </row>
    <row r="660" spans="1:12" s="339" customFormat="1">
      <c r="A660" s="340"/>
      <c r="B660" s="340"/>
      <c r="J660" s="341"/>
      <c r="K660" s="341"/>
      <c r="L660" s="335"/>
    </row>
    <row r="661" spans="1:12" s="339" customFormat="1">
      <c r="A661" s="340"/>
      <c r="B661" s="340"/>
      <c r="J661" s="341"/>
      <c r="K661" s="341"/>
      <c r="L661" s="335"/>
    </row>
    <row r="662" spans="1:12" s="339" customFormat="1">
      <c r="A662" s="340"/>
      <c r="B662" s="340"/>
      <c r="J662" s="341"/>
      <c r="K662" s="341"/>
      <c r="L662" s="335"/>
    </row>
    <row r="663" spans="1:12" s="339" customFormat="1">
      <c r="A663" s="340"/>
      <c r="B663" s="340"/>
      <c r="J663" s="341"/>
      <c r="K663" s="341"/>
      <c r="L663" s="335"/>
    </row>
    <row r="664" spans="1:12" s="339" customFormat="1">
      <c r="A664" s="340"/>
      <c r="B664" s="340"/>
      <c r="J664" s="341"/>
      <c r="K664" s="341"/>
      <c r="L664" s="335"/>
    </row>
    <row r="665" spans="1:12" s="339" customFormat="1">
      <c r="A665" s="340"/>
      <c r="B665" s="340"/>
      <c r="J665" s="341"/>
      <c r="K665" s="341"/>
      <c r="L665" s="335"/>
    </row>
    <row r="666" spans="1:12" s="339" customFormat="1">
      <c r="A666" s="340"/>
      <c r="B666" s="340"/>
      <c r="J666" s="341"/>
      <c r="K666" s="341"/>
      <c r="L666" s="335"/>
    </row>
    <row r="667" spans="1:12" s="339" customFormat="1">
      <c r="A667" s="340"/>
      <c r="B667" s="340"/>
      <c r="J667" s="341"/>
      <c r="K667" s="341"/>
      <c r="L667" s="335"/>
    </row>
    <row r="668" spans="1:12" s="339" customFormat="1">
      <c r="A668" s="340"/>
      <c r="B668" s="340"/>
      <c r="J668" s="341"/>
      <c r="K668" s="341"/>
      <c r="L668" s="335"/>
    </row>
    <row r="669" spans="1:12" s="339" customFormat="1">
      <c r="A669" s="340"/>
      <c r="B669" s="340"/>
      <c r="J669" s="341"/>
      <c r="K669" s="341"/>
      <c r="L669" s="335"/>
    </row>
    <row r="670" spans="1:12" s="339" customFormat="1">
      <c r="A670" s="340"/>
      <c r="B670" s="340"/>
      <c r="J670" s="341"/>
      <c r="K670" s="341"/>
      <c r="L670" s="335"/>
    </row>
    <row r="671" spans="1:12" s="339" customFormat="1">
      <c r="A671" s="340"/>
      <c r="B671" s="340"/>
      <c r="J671" s="341"/>
      <c r="K671" s="341"/>
      <c r="L671" s="335"/>
    </row>
    <row r="672" spans="1:12" s="339" customFormat="1">
      <c r="A672" s="340"/>
      <c r="B672" s="340"/>
      <c r="J672" s="341"/>
      <c r="K672" s="341"/>
      <c r="L672" s="335"/>
    </row>
    <row r="673" spans="1:12" s="339" customFormat="1">
      <c r="A673" s="340"/>
      <c r="B673" s="340"/>
      <c r="J673" s="341"/>
      <c r="K673" s="341"/>
      <c r="L673" s="335"/>
    </row>
    <row r="674" spans="1:12" s="339" customFormat="1">
      <c r="A674" s="340"/>
      <c r="B674" s="340"/>
      <c r="J674" s="341"/>
      <c r="K674" s="341"/>
      <c r="L674" s="335"/>
    </row>
    <row r="675" spans="1:12" s="339" customFormat="1">
      <c r="A675" s="340"/>
      <c r="B675" s="340"/>
      <c r="J675" s="341"/>
      <c r="K675" s="341"/>
      <c r="L675" s="335"/>
    </row>
    <row r="676" spans="1:12" s="339" customFormat="1">
      <c r="A676" s="340"/>
      <c r="B676" s="340"/>
      <c r="J676" s="341"/>
      <c r="K676" s="341"/>
      <c r="L676" s="335"/>
    </row>
    <row r="677" spans="1:12" s="339" customFormat="1">
      <c r="A677" s="340"/>
      <c r="B677" s="340"/>
      <c r="J677" s="341"/>
      <c r="K677" s="341"/>
      <c r="L677" s="335"/>
    </row>
    <row r="678" spans="1:12" s="339" customFormat="1">
      <c r="A678" s="340"/>
      <c r="B678" s="340"/>
      <c r="J678" s="341"/>
      <c r="K678" s="341"/>
      <c r="L678" s="335"/>
    </row>
    <row r="679" spans="1:12" s="339" customFormat="1">
      <c r="A679" s="340"/>
      <c r="B679" s="340"/>
      <c r="J679" s="341"/>
      <c r="K679" s="341"/>
      <c r="L679" s="335"/>
    </row>
    <row r="680" spans="1:12" s="339" customFormat="1">
      <c r="A680" s="340"/>
      <c r="B680" s="340"/>
      <c r="J680" s="341"/>
      <c r="K680" s="341"/>
      <c r="L680" s="335"/>
    </row>
    <row r="681" spans="1:12" s="339" customFormat="1">
      <c r="A681" s="340"/>
      <c r="B681" s="340"/>
      <c r="J681" s="341"/>
      <c r="K681" s="341"/>
      <c r="L681" s="335"/>
    </row>
    <row r="682" spans="1:12" s="339" customFormat="1">
      <c r="A682" s="340"/>
      <c r="B682" s="340"/>
      <c r="J682" s="341"/>
      <c r="K682" s="341"/>
      <c r="L682" s="335"/>
    </row>
    <row r="683" spans="1:12" s="339" customFormat="1">
      <c r="A683" s="340"/>
      <c r="B683" s="340"/>
      <c r="J683" s="341"/>
      <c r="K683" s="341"/>
      <c r="L683" s="335"/>
    </row>
    <row r="684" spans="1:12" s="339" customFormat="1">
      <c r="A684" s="340"/>
      <c r="B684" s="340"/>
      <c r="J684" s="341"/>
      <c r="K684" s="341"/>
      <c r="L684" s="335"/>
    </row>
    <row r="685" spans="1:12" s="339" customFormat="1">
      <c r="A685" s="340"/>
      <c r="B685" s="340"/>
      <c r="J685" s="341"/>
      <c r="K685" s="341"/>
      <c r="L685" s="335"/>
    </row>
    <row r="686" spans="1:12" s="339" customFormat="1">
      <c r="A686" s="340"/>
      <c r="B686" s="340"/>
      <c r="J686" s="341"/>
      <c r="K686" s="341"/>
      <c r="L686" s="335"/>
    </row>
    <row r="687" spans="1:12" s="339" customFormat="1">
      <c r="A687" s="340"/>
      <c r="B687" s="340"/>
      <c r="J687" s="341"/>
      <c r="K687" s="341"/>
      <c r="L687" s="335"/>
    </row>
    <row r="688" spans="1:12" s="339" customFormat="1">
      <c r="A688" s="340"/>
      <c r="B688" s="340"/>
      <c r="J688" s="341"/>
      <c r="K688" s="341"/>
      <c r="L688" s="335"/>
    </row>
    <row r="689" spans="1:12" s="339" customFormat="1">
      <c r="A689" s="340"/>
      <c r="B689" s="340"/>
      <c r="J689" s="341"/>
      <c r="K689" s="341"/>
      <c r="L689" s="335"/>
    </row>
    <row r="690" spans="1:12" s="339" customFormat="1">
      <c r="A690" s="340"/>
      <c r="B690" s="340"/>
      <c r="J690" s="341"/>
      <c r="K690" s="341"/>
      <c r="L690" s="335"/>
    </row>
    <row r="691" spans="1:12" s="339" customFormat="1">
      <c r="A691" s="340"/>
      <c r="B691" s="340"/>
      <c r="J691" s="341"/>
      <c r="K691" s="341"/>
      <c r="L691" s="335"/>
    </row>
    <row r="692" spans="1:12" s="339" customFormat="1">
      <c r="A692" s="340"/>
      <c r="B692" s="340"/>
      <c r="J692" s="341"/>
      <c r="K692" s="341"/>
      <c r="L692" s="335"/>
    </row>
    <row r="693" spans="1:12" s="339" customFormat="1">
      <c r="A693" s="340"/>
      <c r="B693" s="340"/>
      <c r="J693" s="341"/>
      <c r="K693" s="341"/>
      <c r="L693" s="335"/>
    </row>
    <row r="694" spans="1:12" s="339" customFormat="1">
      <c r="A694" s="340"/>
      <c r="B694" s="340"/>
      <c r="J694" s="341"/>
      <c r="K694" s="341"/>
      <c r="L694" s="335"/>
    </row>
    <row r="695" spans="1:12" s="339" customFormat="1">
      <c r="A695" s="340"/>
      <c r="B695" s="340"/>
      <c r="J695" s="341"/>
      <c r="K695" s="341"/>
      <c r="L695" s="335"/>
    </row>
    <row r="696" spans="1:12" s="339" customFormat="1">
      <c r="A696" s="340"/>
      <c r="B696" s="340"/>
      <c r="J696" s="341"/>
      <c r="K696" s="341"/>
      <c r="L696" s="335"/>
    </row>
    <row r="697" spans="1:12" s="339" customFormat="1">
      <c r="A697" s="340"/>
      <c r="B697" s="340"/>
      <c r="J697" s="341"/>
      <c r="K697" s="341"/>
      <c r="L697" s="335"/>
    </row>
    <row r="698" spans="1:12" s="339" customFormat="1">
      <c r="A698" s="340"/>
      <c r="B698" s="340"/>
      <c r="J698" s="341"/>
      <c r="K698" s="341"/>
      <c r="L698" s="335"/>
    </row>
    <row r="699" spans="1:12" s="339" customFormat="1">
      <c r="A699" s="340"/>
      <c r="B699" s="340"/>
      <c r="J699" s="341"/>
      <c r="K699" s="341"/>
      <c r="L699" s="335"/>
    </row>
    <row r="700" spans="1:12" s="339" customFormat="1">
      <c r="A700" s="340"/>
      <c r="B700" s="340"/>
      <c r="J700" s="341"/>
      <c r="K700" s="341"/>
      <c r="L700" s="335"/>
    </row>
    <row r="701" spans="1:12" s="339" customFormat="1">
      <c r="A701" s="340"/>
      <c r="B701" s="340"/>
      <c r="J701" s="341"/>
      <c r="K701" s="341"/>
      <c r="L701" s="335"/>
    </row>
    <row r="702" spans="1:12" s="339" customFormat="1">
      <c r="A702" s="340"/>
      <c r="B702" s="340"/>
      <c r="J702" s="341"/>
      <c r="K702" s="341"/>
      <c r="L702" s="335"/>
    </row>
    <row r="703" spans="1:12" s="339" customFormat="1">
      <c r="A703" s="340"/>
      <c r="B703" s="340"/>
      <c r="J703" s="341"/>
      <c r="K703" s="341"/>
      <c r="L703" s="335"/>
    </row>
    <row r="704" spans="1:12" s="339" customFormat="1">
      <c r="A704" s="340"/>
      <c r="B704" s="340"/>
      <c r="J704" s="341"/>
      <c r="K704" s="341"/>
      <c r="L704" s="335"/>
    </row>
    <row r="705" spans="1:12" s="339" customFormat="1">
      <c r="A705" s="340"/>
      <c r="B705" s="340"/>
      <c r="J705" s="341"/>
      <c r="K705" s="341"/>
      <c r="L705" s="335"/>
    </row>
    <row r="706" spans="1:12" s="339" customFormat="1">
      <c r="A706" s="340"/>
      <c r="B706" s="340"/>
      <c r="J706" s="341"/>
      <c r="K706" s="341"/>
      <c r="L706" s="335"/>
    </row>
    <row r="707" spans="1:12" s="339" customFormat="1">
      <c r="A707" s="340"/>
      <c r="B707" s="340"/>
      <c r="J707" s="341"/>
      <c r="K707" s="341"/>
      <c r="L707" s="335"/>
    </row>
    <row r="708" spans="1:12" s="339" customFormat="1">
      <c r="A708" s="340"/>
      <c r="B708" s="340"/>
      <c r="J708" s="341"/>
      <c r="K708" s="341"/>
      <c r="L708" s="335"/>
    </row>
    <row r="709" spans="1:12" s="339" customFormat="1">
      <c r="A709" s="340"/>
      <c r="B709" s="340"/>
      <c r="J709" s="341"/>
      <c r="K709" s="341"/>
      <c r="L709" s="335"/>
    </row>
    <row r="710" spans="1:12" s="339" customFormat="1">
      <c r="A710" s="340"/>
      <c r="B710" s="340"/>
      <c r="J710" s="341"/>
      <c r="K710" s="341"/>
      <c r="L710" s="335"/>
    </row>
    <row r="711" spans="1:12" s="339" customFormat="1">
      <c r="A711" s="340"/>
      <c r="B711" s="340"/>
      <c r="J711" s="341"/>
      <c r="K711" s="341"/>
      <c r="L711" s="335"/>
    </row>
    <row r="712" spans="1:12" s="339" customFormat="1">
      <c r="A712" s="340"/>
      <c r="B712" s="340"/>
      <c r="J712" s="341"/>
      <c r="K712" s="341"/>
      <c r="L712" s="335"/>
    </row>
    <row r="713" spans="1:12" s="339" customFormat="1">
      <c r="A713" s="340"/>
      <c r="B713" s="340"/>
      <c r="J713" s="341"/>
      <c r="K713" s="341"/>
      <c r="L713" s="335"/>
    </row>
    <row r="714" spans="1:12" s="339" customFormat="1">
      <c r="A714" s="340"/>
      <c r="B714" s="340"/>
      <c r="J714" s="341"/>
      <c r="K714" s="341"/>
      <c r="L714" s="335"/>
    </row>
    <row r="715" spans="1:12" s="339" customFormat="1">
      <c r="A715" s="340"/>
      <c r="B715" s="340"/>
      <c r="J715" s="341"/>
      <c r="K715" s="341"/>
      <c r="L715" s="335"/>
    </row>
    <row r="716" spans="1:12" s="339" customFormat="1">
      <c r="A716" s="340"/>
      <c r="B716" s="340"/>
      <c r="J716" s="341"/>
      <c r="K716" s="341"/>
      <c r="L716" s="335"/>
    </row>
    <row r="717" spans="1:12" s="339" customFormat="1">
      <c r="A717" s="340"/>
      <c r="B717" s="340"/>
      <c r="J717" s="341"/>
      <c r="K717" s="341"/>
      <c r="L717" s="335"/>
    </row>
    <row r="718" spans="1:12" s="339" customFormat="1">
      <c r="A718" s="340"/>
      <c r="B718" s="340"/>
      <c r="J718" s="341"/>
      <c r="K718" s="341"/>
      <c r="L718" s="335"/>
    </row>
    <row r="719" spans="1:12" s="339" customFormat="1">
      <c r="A719" s="340"/>
      <c r="B719" s="340"/>
      <c r="J719" s="341"/>
      <c r="K719" s="341"/>
      <c r="L719" s="335"/>
    </row>
    <row r="720" spans="1:12" s="339" customFormat="1">
      <c r="A720" s="340"/>
      <c r="B720" s="340"/>
      <c r="J720" s="341"/>
      <c r="K720" s="341"/>
      <c r="L720" s="335"/>
    </row>
    <row r="721" spans="1:12" s="339" customFormat="1">
      <c r="A721" s="340"/>
      <c r="B721" s="340"/>
      <c r="J721" s="341"/>
      <c r="K721" s="341"/>
      <c r="L721" s="335"/>
    </row>
    <row r="722" spans="1:12" s="339" customFormat="1">
      <c r="A722" s="340"/>
      <c r="B722" s="340"/>
      <c r="J722" s="341"/>
      <c r="K722" s="341"/>
      <c r="L722" s="335"/>
    </row>
    <row r="723" spans="1:12" s="339" customFormat="1">
      <c r="A723" s="340"/>
      <c r="B723" s="340"/>
      <c r="J723" s="341"/>
      <c r="K723" s="341"/>
      <c r="L723" s="335"/>
    </row>
    <row r="724" spans="1:12" s="339" customFormat="1">
      <c r="A724" s="340"/>
      <c r="B724" s="340"/>
      <c r="J724" s="341"/>
      <c r="K724" s="341"/>
      <c r="L724" s="335"/>
    </row>
    <row r="725" spans="1:12" s="339" customFormat="1">
      <c r="A725" s="340"/>
      <c r="B725" s="340"/>
      <c r="J725" s="341"/>
      <c r="K725" s="341"/>
      <c r="L725" s="335"/>
    </row>
    <row r="726" spans="1:12" s="339" customFormat="1">
      <c r="A726" s="340"/>
      <c r="B726" s="340"/>
      <c r="J726" s="341"/>
      <c r="K726" s="341"/>
      <c r="L726" s="335"/>
    </row>
    <row r="727" spans="1:12" s="339" customFormat="1">
      <c r="A727" s="340"/>
      <c r="B727" s="340"/>
      <c r="J727" s="341"/>
      <c r="K727" s="341"/>
      <c r="L727" s="335"/>
    </row>
    <row r="728" spans="1:12" s="339" customFormat="1">
      <c r="A728" s="340"/>
      <c r="B728" s="340"/>
      <c r="J728" s="341"/>
      <c r="K728" s="341"/>
      <c r="L728" s="335"/>
    </row>
    <row r="729" spans="1:12" s="339" customFormat="1">
      <c r="A729" s="340"/>
      <c r="B729" s="340"/>
      <c r="J729" s="341"/>
      <c r="K729" s="341"/>
      <c r="L729" s="335"/>
    </row>
    <row r="730" spans="1:12" s="339" customFormat="1">
      <c r="A730" s="340"/>
      <c r="B730" s="340"/>
      <c r="J730" s="341"/>
      <c r="K730" s="341"/>
      <c r="L730" s="335"/>
    </row>
    <row r="731" spans="1:12" s="339" customFormat="1">
      <c r="A731" s="340"/>
      <c r="B731" s="340"/>
      <c r="J731" s="341"/>
      <c r="K731" s="341"/>
      <c r="L731" s="335"/>
    </row>
    <row r="732" spans="1:12" s="339" customFormat="1">
      <c r="A732" s="340"/>
      <c r="B732" s="340"/>
      <c r="J732" s="341"/>
      <c r="K732" s="341"/>
      <c r="L732" s="335"/>
    </row>
    <row r="733" spans="1:12" s="339" customFormat="1">
      <c r="A733" s="340"/>
      <c r="B733" s="340"/>
      <c r="J733" s="341"/>
      <c r="K733" s="341"/>
      <c r="L733" s="335"/>
    </row>
    <row r="734" spans="1:12" s="339" customFormat="1">
      <c r="A734" s="340"/>
      <c r="B734" s="340"/>
      <c r="J734" s="341"/>
      <c r="K734" s="341"/>
      <c r="L734" s="335"/>
    </row>
    <row r="735" spans="1:12" s="339" customFormat="1">
      <c r="A735" s="340"/>
      <c r="B735" s="340"/>
      <c r="J735" s="341"/>
      <c r="K735" s="341"/>
      <c r="L735" s="335"/>
    </row>
    <row r="736" spans="1:12" s="339" customFormat="1">
      <c r="A736" s="340"/>
      <c r="B736" s="340"/>
      <c r="J736" s="341"/>
      <c r="K736" s="341"/>
      <c r="L736" s="335"/>
    </row>
    <row r="737" spans="1:12" s="339" customFormat="1">
      <c r="A737" s="340"/>
      <c r="B737" s="340"/>
      <c r="J737" s="341"/>
      <c r="K737" s="341"/>
      <c r="L737" s="335"/>
    </row>
    <row r="738" spans="1:12" s="339" customFormat="1">
      <c r="A738" s="340"/>
      <c r="B738" s="340"/>
      <c r="J738" s="341"/>
      <c r="K738" s="341"/>
      <c r="L738" s="335"/>
    </row>
    <row r="739" spans="1:12" s="339" customFormat="1">
      <c r="A739" s="340"/>
      <c r="B739" s="340"/>
      <c r="J739" s="341"/>
      <c r="K739" s="341"/>
      <c r="L739" s="335"/>
    </row>
    <row r="740" spans="1:12" s="339" customFormat="1">
      <c r="A740" s="340"/>
      <c r="B740" s="340"/>
      <c r="J740" s="341"/>
      <c r="K740" s="341"/>
      <c r="L740" s="335"/>
    </row>
    <row r="741" spans="1:12" s="339" customFormat="1">
      <c r="A741" s="340"/>
      <c r="B741" s="340"/>
      <c r="J741" s="341"/>
      <c r="K741" s="341"/>
      <c r="L741" s="335"/>
    </row>
    <row r="742" spans="1:12" s="339" customFormat="1">
      <c r="A742" s="340"/>
      <c r="B742" s="340"/>
      <c r="J742" s="341"/>
      <c r="K742" s="341"/>
      <c r="L742" s="335"/>
    </row>
    <row r="743" spans="1:12" s="339" customFormat="1">
      <c r="A743" s="340"/>
      <c r="B743" s="340"/>
      <c r="J743" s="341"/>
      <c r="K743" s="341"/>
      <c r="L743" s="335"/>
    </row>
    <row r="744" spans="1:12" s="339" customFormat="1">
      <c r="A744" s="340"/>
      <c r="B744" s="340"/>
      <c r="J744" s="341"/>
      <c r="K744" s="341"/>
      <c r="L744" s="335"/>
    </row>
    <row r="745" spans="1:12" s="339" customFormat="1">
      <c r="A745" s="340"/>
      <c r="B745" s="340"/>
      <c r="J745" s="341"/>
      <c r="K745" s="341"/>
      <c r="L745" s="335"/>
    </row>
    <row r="746" spans="1:12" s="339" customFormat="1">
      <c r="A746" s="340"/>
      <c r="B746" s="340"/>
      <c r="J746" s="341"/>
      <c r="K746" s="341"/>
      <c r="L746" s="335"/>
    </row>
    <row r="747" spans="1:12" s="339" customFormat="1">
      <c r="A747" s="340"/>
      <c r="B747" s="340"/>
      <c r="J747" s="341"/>
      <c r="K747" s="341"/>
      <c r="L747" s="335"/>
    </row>
    <row r="748" spans="1:12" s="339" customFormat="1">
      <c r="A748" s="340"/>
      <c r="B748" s="340"/>
      <c r="J748" s="341"/>
      <c r="K748" s="341"/>
      <c r="L748" s="335"/>
    </row>
    <row r="749" spans="1:12" s="339" customFormat="1">
      <c r="A749" s="340"/>
      <c r="B749" s="340"/>
      <c r="J749" s="341"/>
      <c r="K749" s="341"/>
      <c r="L749" s="335"/>
    </row>
    <row r="750" spans="1:12" s="339" customFormat="1">
      <c r="A750" s="340"/>
      <c r="B750" s="340"/>
      <c r="J750" s="341"/>
      <c r="K750" s="341"/>
      <c r="L750" s="335"/>
    </row>
    <row r="751" spans="1:12" s="339" customFormat="1">
      <c r="A751" s="340"/>
      <c r="B751" s="340"/>
      <c r="J751" s="341"/>
      <c r="K751" s="341"/>
      <c r="L751" s="335"/>
    </row>
    <row r="752" spans="1:12" s="339" customFormat="1">
      <c r="A752" s="340"/>
      <c r="B752" s="340"/>
      <c r="J752" s="341"/>
      <c r="K752" s="341"/>
      <c r="L752" s="335"/>
    </row>
    <row r="753" spans="1:12" s="339" customFormat="1">
      <c r="A753" s="340"/>
      <c r="B753" s="340"/>
      <c r="J753" s="341"/>
      <c r="K753" s="341"/>
      <c r="L753" s="335"/>
    </row>
    <row r="754" spans="1:12" s="339" customFormat="1">
      <c r="A754" s="340"/>
      <c r="B754" s="340"/>
      <c r="J754" s="341"/>
      <c r="K754" s="341"/>
      <c r="L754" s="335"/>
    </row>
    <row r="755" spans="1:12" s="339" customFormat="1">
      <c r="A755" s="340"/>
      <c r="B755" s="340"/>
      <c r="J755" s="341"/>
      <c r="K755" s="341"/>
      <c r="L755" s="335"/>
    </row>
    <row r="756" spans="1:12" s="339" customFormat="1">
      <c r="A756" s="340"/>
      <c r="B756" s="340"/>
      <c r="J756" s="341"/>
      <c r="K756" s="341"/>
      <c r="L756" s="335"/>
    </row>
    <row r="757" spans="1:12" s="339" customFormat="1">
      <c r="A757" s="340"/>
      <c r="B757" s="340"/>
      <c r="J757" s="341"/>
      <c r="K757" s="341"/>
      <c r="L757" s="335"/>
    </row>
    <row r="758" spans="1:12" s="339" customFormat="1">
      <c r="A758" s="340"/>
      <c r="B758" s="340"/>
      <c r="J758" s="341"/>
      <c r="K758" s="341"/>
      <c r="L758" s="335"/>
    </row>
    <row r="759" spans="1:12" s="339" customFormat="1">
      <c r="A759" s="340"/>
      <c r="B759" s="340"/>
      <c r="J759" s="341"/>
      <c r="K759" s="341"/>
      <c r="L759" s="335"/>
    </row>
    <row r="760" spans="1:12" s="339" customFormat="1">
      <c r="A760" s="340"/>
      <c r="B760" s="340"/>
      <c r="J760" s="341"/>
      <c r="K760" s="341"/>
      <c r="L760" s="335"/>
    </row>
    <row r="761" spans="1:12" s="339" customFormat="1">
      <c r="A761" s="340"/>
      <c r="B761" s="340"/>
      <c r="J761" s="341"/>
      <c r="K761" s="341"/>
      <c r="L761" s="335"/>
    </row>
    <row r="762" spans="1:12" s="339" customFormat="1">
      <c r="A762" s="340"/>
      <c r="B762" s="340"/>
      <c r="J762" s="341"/>
      <c r="K762" s="341"/>
      <c r="L762" s="335"/>
    </row>
    <row r="763" spans="1:12" s="339" customFormat="1">
      <c r="A763" s="340"/>
      <c r="B763" s="340"/>
      <c r="J763" s="341"/>
      <c r="K763" s="341"/>
      <c r="L763" s="335"/>
    </row>
    <row r="764" spans="1:12" s="339" customFormat="1">
      <c r="A764" s="340"/>
      <c r="B764" s="340"/>
      <c r="J764" s="341"/>
      <c r="K764" s="341"/>
      <c r="L764" s="335"/>
    </row>
    <row r="765" spans="1:12" s="339" customFormat="1">
      <c r="A765" s="340"/>
      <c r="B765" s="340"/>
      <c r="J765" s="341"/>
      <c r="K765" s="341"/>
      <c r="L765" s="335"/>
    </row>
    <row r="766" spans="1:12" s="339" customFormat="1">
      <c r="A766" s="340"/>
      <c r="B766" s="340"/>
      <c r="J766" s="341"/>
      <c r="K766" s="341"/>
      <c r="L766" s="335"/>
    </row>
    <row r="767" spans="1:12" s="339" customFormat="1">
      <c r="A767" s="340"/>
      <c r="B767" s="340"/>
      <c r="J767" s="341"/>
      <c r="K767" s="341"/>
      <c r="L767" s="335"/>
    </row>
    <row r="768" spans="1:12" s="339" customFormat="1">
      <c r="A768" s="340"/>
      <c r="B768" s="340"/>
      <c r="J768" s="341"/>
      <c r="K768" s="341"/>
      <c r="L768" s="335"/>
    </row>
    <row r="769" spans="1:12" s="339" customFormat="1">
      <c r="A769" s="340"/>
      <c r="B769" s="340"/>
      <c r="J769" s="341"/>
      <c r="K769" s="341"/>
      <c r="L769" s="335"/>
    </row>
    <row r="770" spans="1:12" s="339" customFormat="1">
      <c r="A770" s="340"/>
      <c r="B770" s="340"/>
      <c r="J770" s="341"/>
      <c r="K770" s="341"/>
      <c r="L770" s="335"/>
    </row>
    <row r="771" spans="1:12" s="339" customFormat="1">
      <c r="A771" s="340"/>
      <c r="B771" s="340"/>
      <c r="J771" s="341"/>
      <c r="K771" s="341"/>
      <c r="L771" s="335"/>
    </row>
    <row r="772" spans="1:12" s="339" customFormat="1">
      <c r="A772" s="340"/>
      <c r="B772" s="340"/>
      <c r="J772" s="341"/>
      <c r="K772" s="341"/>
      <c r="L772" s="335"/>
    </row>
    <row r="773" spans="1:12" s="339" customFormat="1">
      <c r="A773" s="340"/>
      <c r="B773" s="340"/>
      <c r="J773" s="341"/>
      <c r="K773" s="341"/>
      <c r="L773" s="335"/>
    </row>
    <row r="774" spans="1:12" s="339" customFormat="1">
      <c r="A774" s="340"/>
      <c r="B774" s="340"/>
      <c r="J774" s="341"/>
      <c r="K774" s="341"/>
      <c r="L774" s="335"/>
    </row>
    <row r="775" spans="1:12" s="339" customFormat="1">
      <c r="A775" s="340"/>
      <c r="B775" s="340"/>
      <c r="J775" s="341"/>
      <c r="K775" s="341"/>
      <c r="L775" s="335"/>
    </row>
    <row r="776" spans="1:12" s="339" customFormat="1">
      <c r="A776" s="340"/>
      <c r="B776" s="340"/>
      <c r="J776" s="341"/>
      <c r="K776" s="341"/>
      <c r="L776" s="335"/>
    </row>
    <row r="777" spans="1:12" s="339" customFormat="1">
      <c r="A777" s="340"/>
      <c r="B777" s="340"/>
      <c r="J777" s="341"/>
      <c r="K777" s="341"/>
      <c r="L777" s="335"/>
    </row>
    <row r="778" spans="1:12" s="339" customFormat="1">
      <c r="A778" s="340"/>
      <c r="B778" s="340"/>
      <c r="J778" s="341"/>
      <c r="K778" s="341"/>
      <c r="L778" s="335"/>
    </row>
    <row r="779" spans="1:12" s="339" customFormat="1">
      <c r="A779" s="340"/>
      <c r="B779" s="340"/>
      <c r="J779" s="341"/>
      <c r="K779" s="341"/>
      <c r="L779" s="335"/>
    </row>
    <row r="780" spans="1:12" s="339" customFormat="1">
      <c r="A780" s="340"/>
      <c r="B780" s="340"/>
      <c r="J780" s="341"/>
      <c r="K780" s="341"/>
      <c r="L780" s="335"/>
    </row>
    <row r="781" spans="1:12" s="339" customFormat="1">
      <c r="A781" s="340"/>
      <c r="B781" s="340"/>
      <c r="J781" s="341"/>
      <c r="K781" s="341"/>
      <c r="L781" s="335"/>
    </row>
    <row r="782" spans="1:12" s="339" customFormat="1">
      <c r="A782" s="340"/>
      <c r="B782" s="340"/>
      <c r="J782" s="341"/>
      <c r="K782" s="341"/>
      <c r="L782" s="335"/>
    </row>
    <row r="783" spans="1:12" s="339" customFormat="1">
      <c r="A783" s="340"/>
      <c r="B783" s="340"/>
      <c r="J783" s="341"/>
      <c r="K783" s="341"/>
      <c r="L783" s="335"/>
    </row>
    <row r="784" spans="1:12" s="339" customFormat="1">
      <c r="A784" s="340"/>
      <c r="B784" s="340"/>
      <c r="J784" s="341"/>
      <c r="K784" s="341"/>
      <c r="L784" s="335"/>
    </row>
    <row r="785" spans="1:12" s="339" customFormat="1">
      <c r="A785" s="340"/>
      <c r="B785" s="340"/>
      <c r="J785" s="341"/>
      <c r="K785" s="341"/>
      <c r="L785" s="335"/>
    </row>
    <row r="786" spans="1:12" s="339" customFormat="1">
      <c r="A786" s="340"/>
      <c r="B786" s="340"/>
      <c r="J786" s="341"/>
      <c r="K786" s="341"/>
      <c r="L786" s="335"/>
    </row>
    <row r="787" spans="1:12" s="339" customFormat="1">
      <c r="A787" s="340"/>
      <c r="B787" s="340"/>
      <c r="J787" s="341"/>
      <c r="K787" s="341"/>
      <c r="L787" s="335"/>
    </row>
    <row r="788" spans="1:12" s="339" customFormat="1">
      <c r="A788" s="340"/>
      <c r="B788" s="340"/>
      <c r="J788" s="341"/>
      <c r="K788" s="341"/>
      <c r="L788" s="335"/>
    </row>
    <row r="789" spans="1:12" s="339" customFormat="1">
      <c r="A789" s="340"/>
      <c r="B789" s="340"/>
      <c r="J789" s="341"/>
      <c r="K789" s="341"/>
      <c r="L789" s="335"/>
    </row>
    <row r="790" spans="1:12" s="339" customFormat="1">
      <c r="A790" s="340"/>
      <c r="B790" s="340"/>
      <c r="J790" s="341"/>
      <c r="K790" s="341"/>
      <c r="L790" s="335"/>
    </row>
    <row r="791" spans="1:12" s="339" customFormat="1">
      <c r="A791" s="340"/>
      <c r="B791" s="340"/>
      <c r="J791" s="341"/>
      <c r="K791" s="341"/>
      <c r="L791" s="335"/>
    </row>
    <row r="792" spans="1:12" s="339" customFormat="1">
      <c r="A792" s="340"/>
      <c r="B792" s="340"/>
      <c r="J792" s="341"/>
      <c r="K792" s="341"/>
      <c r="L792" s="335"/>
    </row>
    <row r="793" spans="1:12" s="339" customFormat="1">
      <c r="A793" s="340"/>
      <c r="B793" s="340"/>
      <c r="J793" s="341"/>
      <c r="K793" s="341"/>
      <c r="L793" s="335"/>
    </row>
    <row r="794" spans="1:12" s="339" customFormat="1">
      <c r="A794" s="340"/>
      <c r="B794" s="340"/>
      <c r="J794" s="341"/>
      <c r="K794" s="341"/>
      <c r="L794" s="335"/>
    </row>
    <row r="795" spans="1:12" s="339" customFormat="1">
      <c r="A795" s="340"/>
      <c r="B795" s="340"/>
      <c r="J795" s="341"/>
      <c r="K795" s="341"/>
      <c r="L795" s="335"/>
    </row>
    <row r="796" spans="1:12" s="339" customFormat="1">
      <c r="A796" s="340"/>
      <c r="B796" s="340"/>
      <c r="J796" s="341"/>
      <c r="K796" s="341"/>
      <c r="L796" s="335"/>
    </row>
    <row r="797" spans="1:12" s="339" customFormat="1">
      <c r="A797" s="340"/>
      <c r="B797" s="340"/>
      <c r="J797" s="341"/>
      <c r="K797" s="341"/>
      <c r="L797" s="335"/>
    </row>
    <row r="798" spans="1:12" s="339" customFormat="1">
      <c r="A798" s="340"/>
      <c r="B798" s="340"/>
      <c r="J798" s="341"/>
      <c r="K798" s="341"/>
      <c r="L798" s="335"/>
    </row>
    <row r="799" spans="1:12" s="339" customFormat="1">
      <c r="A799" s="340"/>
      <c r="B799" s="340"/>
      <c r="J799" s="341"/>
      <c r="K799" s="341"/>
      <c r="L799" s="335"/>
    </row>
    <row r="800" spans="1:12" s="339" customFormat="1">
      <c r="A800" s="340"/>
      <c r="B800" s="340"/>
      <c r="J800" s="341"/>
      <c r="K800" s="341"/>
      <c r="L800" s="335"/>
    </row>
    <row r="801" spans="1:12" s="339" customFormat="1">
      <c r="A801" s="340"/>
      <c r="B801" s="340"/>
      <c r="J801" s="341"/>
      <c r="K801" s="341"/>
      <c r="L801" s="335"/>
    </row>
    <row r="802" spans="1:12" s="339" customFormat="1">
      <c r="A802" s="340"/>
      <c r="B802" s="340"/>
      <c r="J802" s="341"/>
      <c r="K802" s="341"/>
      <c r="L802" s="335"/>
    </row>
    <row r="803" spans="1:12" s="339" customFormat="1">
      <c r="A803" s="340"/>
      <c r="B803" s="340"/>
      <c r="J803" s="341"/>
      <c r="K803" s="341"/>
      <c r="L803" s="335"/>
    </row>
    <row r="804" spans="1:12" s="339" customFormat="1">
      <c r="A804" s="340"/>
      <c r="B804" s="340"/>
      <c r="J804" s="341"/>
      <c r="K804" s="341"/>
      <c r="L804" s="335"/>
    </row>
    <row r="805" spans="1:12" s="339" customFormat="1">
      <c r="A805" s="340"/>
      <c r="B805" s="340"/>
      <c r="J805" s="341"/>
      <c r="K805" s="341"/>
      <c r="L805" s="335"/>
    </row>
    <row r="806" spans="1:12" s="339" customFormat="1">
      <c r="A806" s="340"/>
      <c r="B806" s="340"/>
      <c r="J806" s="341"/>
      <c r="K806" s="341"/>
      <c r="L806" s="335"/>
    </row>
    <row r="807" spans="1:12" s="339" customFormat="1">
      <c r="A807" s="340"/>
      <c r="B807" s="340"/>
      <c r="J807" s="341"/>
      <c r="K807" s="341"/>
      <c r="L807" s="335"/>
    </row>
    <row r="808" spans="1:12" s="339" customFormat="1">
      <c r="A808" s="340"/>
      <c r="B808" s="340"/>
      <c r="J808" s="341"/>
      <c r="K808" s="341"/>
      <c r="L808" s="335"/>
    </row>
    <row r="809" spans="1:12" s="339" customFormat="1">
      <c r="A809" s="340"/>
      <c r="B809" s="340"/>
      <c r="J809" s="341"/>
      <c r="K809" s="341"/>
      <c r="L809" s="335"/>
    </row>
    <row r="810" spans="1:12" s="339" customFormat="1">
      <c r="A810" s="340"/>
      <c r="B810" s="340"/>
      <c r="J810" s="341"/>
      <c r="K810" s="341"/>
      <c r="L810" s="335"/>
    </row>
    <row r="811" spans="1:12" s="339" customFormat="1">
      <c r="A811" s="340"/>
      <c r="B811" s="340"/>
      <c r="J811" s="341"/>
      <c r="K811" s="341"/>
      <c r="L811" s="335"/>
    </row>
    <row r="812" spans="1:12" s="339" customFormat="1">
      <c r="A812" s="340"/>
      <c r="B812" s="340"/>
      <c r="J812" s="341"/>
      <c r="K812" s="341"/>
      <c r="L812" s="335"/>
    </row>
    <row r="813" spans="1:12" s="339" customFormat="1">
      <c r="A813" s="340"/>
      <c r="B813" s="340"/>
      <c r="J813" s="341"/>
      <c r="K813" s="341"/>
      <c r="L813" s="335"/>
    </row>
    <row r="814" spans="1:12" s="339" customFormat="1">
      <c r="A814" s="340"/>
      <c r="B814" s="340"/>
      <c r="J814" s="341"/>
      <c r="K814" s="341"/>
      <c r="L814" s="335"/>
    </row>
    <row r="815" spans="1:12" s="339" customFormat="1">
      <c r="A815" s="340"/>
      <c r="B815" s="340"/>
      <c r="J815" s="341"/>
      <c r="K815" s="341"/>
      <c r="L815" s="335"/>
    </row>
    <row r="816" spans="1:12" s="339" customFormat="1">
      <c r="A816" s="340"/>
      <c r="B816" s="340"/>
      <c r="J816" s="341"/>
      <c r="K816" s="341"/>
      <c r="L816" s="335"/>
    </row>
    <row r="817" spans="1:12" s="339" customFormat="1">
      <c r="A817" s="340"/>
      <c r="B817" s="340"/>
      <c r="J817" s="341"/>
      <c r="K817" s="341"/>
      <c r="L817" s="335"/>
    </row>
    <row r="818" spans="1:12" s="339" customFormat="1">
      <c r="A818" s="340"/>
      <c r="B818" s="340"/>
      <c r="J818" s="341"/>
      <c r="K818" s="341"/>
      <c r="L818" s="335"/>
    </row>
    <row r="819" spans="1:12" s="339" customFormat="1">
      <c r="A819" s="340"/>
      <c r="B819" s="340"/>
      <c r="J819" s="341"/>
      <c r="K819" s="341"/>
      <c r="L819" s="335"/>
    </row>
    <row r="820" spans="1:12" s="339" customFormat="1">
      <c r="A820" s="340"/>
      <c r="B820" s="340"/>
      <c r="J820" s="341"/>
      <c r="K820" s="341"/>
      <c r="L820" s="335"/>
    </row>
    <row r="821" spans="1:12" s="339" customFormat="1">
      <c r="A821" s="340"/>
      <c r="B821" s="340"/>
      <c r="J821" s="341"/>
      <c r="K821" s="341"/>
      <c r="L821" s="335"/>
    </row>
    <row r="822" spans="1:12" s="339" customFormat="1">
      <c r="A822" s="340"/>
      <c r="B822" s="340"/>
      <c r="J822" s="341"/>
      <c r="K822" s="341"/>
      <c r="L822" s="335"/>
    </row>
    <row r="823" spans="1:12" s="339" customFormat="1">
      <c r="A823" s="340"/>
      <c r="B823" s="340"/>
      <c r="J823" s="341"/>
      <c r="K823" s="341"/>
      <c r="L823" s="335"/>
    </row>
    <row r="824" spans="1:12" s="339" customFormat="1">
      <c r="A824" s="340"/>
      <c r="B824" s="340"/>
      <c r="J824" s="341"/>
      <c r="K824" s="341"/>
      <c r="L824" s="335"/>
    </row>
    <row r="825" spans="1:12" s="339" customFormat="1">
      <c r="A825" s="340"/>
      <c r="B825" s="340"/>
      <c r="J825" s="341"/>
      <c r="K825" s="341"/>
      <c r="L825" s="335"/>
    </row>
    <row r="826" spans="1:12" s="339" customFormat="1">
      <c r="A826" s="340"/>
      <c r="B826" s="340"/>
      <c r="J826" s="341"/>
      <c r="K826" s="341"/>
      <c r="L826" s="335"/>
    </row>
    <row r="827" spans="1:12" s="339" customFormat="1">
      <c r="A827" s="340"/>
      <c r="B827" s="340"/>
      <c r="J827" s="341"/>
      <c r="K827" s="341"/>
      <c r="L827" s="335"/>
    </row>
    <row r="828" spans="1:12" s="339" customFormat="1">
      <c r="A828" s="340"/>
      <c r="B828" s="340"/>
      <c r="J828" s="341"/>
      <c r="K828" s="341"/>
      <c r="L828" s="335"/>
    </row>
    <row r="829" spans="1:12" s="339" customFormat="1">
      <c r="A829" s="340"/>
      <c r="B829" s="340"/>
      <c r="J829" s="341"/>
      <c r="K829" s="341"/>
      <c r="L829" s="335"/>
    </row>
    <row r="830" spans="1:12" s="339" customFormat="1">
      <c r="A830" s="340"/>
      <c r="B830" s="340"/>
      <c r="J830" s="341"/>
      <c r="K830" s="341"/>
      <c r="L830" s="335"/>
    </row>
    <row r="831" spans="1:12" s="339" customFormat="1">
      <c r="A831" s="340"/>
      <c r="B831" s="340"/>
      <c r="J831" s="341"/>
      <c r="K831" s="341"/>
      <c r="L831" s="335"/>
    </row>
    <row r="832" spans="1:12" s="339" customFormat="1">
      <c r="A832" s="340"/>
      <c r="B832" s="340"/>
      <c r="J832" s="341"/>
      <c r="K832" s="341"/>
      <c r="L832" s="335"/>
    </row>
    <row r="833" spans="1:12" s="339" customFormat="1">
      <c r="A833" s="340"/>
      <c r="B833" s="340"/>
      <c r="J833" s="341"/>
      <c r="K833" s="341"/>
      <c r="L833" s="335"/>
    </row>
    <row r="834" spans="1:12" s="339" customFormat="1">
      <c r="A834" s="340"/>
      <c r="B834" s="340"/>
      <c r="J834" s="341"/>
      <c r="K834" s="341"/>
      <c r="L834" s="335"/>
    </row>
    <row r="835" spans="1:12" s="339" customFormat="1">
      <c r="A835" s="340"/>
      <c r="B835" s="340"/>
      <c r="J835" s="341"/>
      <c r="K835" s="341"/>
      <c r="L835" s="335"/>
    </row>
    <row r="836" spans="1:12" s="339" customFormat="1">
      <c r="A836" s="340"/>
      <c r="B836" s="340"/>
      <c r="J836" s="341"/>
      <c r="K836" s="341"/>
      <c r="L836" s="335"/>
    </row>
    <row r="837" spans="1:12" s="339" customFormat="1">
      <c r="A837" s="340"/>
      <c r="B837" s="340"/>
      <c r="J837" s="341"/>
      <c r="K837" s="341"/>
      <c r="L837" s="335"/>
    </row>
    <row r="838" spans="1:12" s="339" customFormat="1">
      <c r="A838" s="340"/>
      <c r="B838" s="340"/>
      <c r="J838" s="341"/>
      <c r="K838" s="341"/>
      <c r="L838" s="335"/>
    </row>
    <row r="839" spans="1:12" s="339" customFormat="1">
      <c r="A839" s="340"/>
      <c r="B839" s="340"/>
      <c r="J839" s="341"/>
      <c r="K839" s="341"/>
      <c r="L839" s="335"/>
    </row>
    <row r="840" spans="1:12" s="339" customFormat="1">
      <c r="A840" s="340"/>
      <c r="B840" s="340"/>
      <c r="J840" s="341"/>
      <c r="K840" s="341"/>
      <c r="L840" s="335"/>
    </row>
    <row r="841" spans="1:12" s="339" customFormat="1">
      <c r="A841" s="340"/>
      <c r="B841" s="340"/>
      <c r="J841" s="341"/>
      <c r="K841" s="341"/>
      <c r="L841" s="335"/>
    </row>
    <row r="842" spans="1:12" s="339" customFormat="1">
      <c r="A842" s="340"/>
      <c r="B842" s="340"/>
      <c r="J842" s="341"/>
      <c r="K842" s="341"/>
      <c r="L842" s="335"/>
    </row>
    <row r="843" spans="1:12" s="339" customFormat="1">
      <c r="A843" s="340"/>
      <c r="B843" s="340"/>
      <c r="J843" s="341"/>
      <c r="K843" s="341"/>
      <c r="L843" s="335"/>
    </row>
    <row r="844" spans="1:12" s="339" customFormat="1">
      <c r="A844" s="340"/>
      <c r="B844" s="340"/>
      <c r="J844" s="341"/>
      <c r="K844" s="341"/>
      <c r="L844" s="335"/>
    </row>
    <row r="845" spans="1:12" s="339" customFormat="1">
      <c r="A845" s="340"/>
      <c r="B845" s="340"/>
      <c r="J845" s="341"/>
      <c r="K845" s="341"/>
      <c r="L845" s="335"/>
    </row>
    <row r="846" spans="1:12" s="339" customFormat="1">
      <c r="A846" s="340"/>
      <c r="B846" s="340"/>
      <c r="J846" s="341"/>
      <c r="K846" s="341"/>
      <c r="L846" s="335"/>
    </row>
    <row r="847" spans="1:12" s="339" customFormat="1">
      <c r="A847" s="340"/>
      <c r="B847" s="340"/>
      <c r="J847" s="341"/>
      <c r="K847" s="341"/>
      <c r="L847" s="335"/>
    </row>
    <row r="848" spans="1:12" s="339" customFormat="1">
      <c r="A848" s="340"/>
      <c r="B848" s="340"/>
      <c r="J848" s="341"/>
      <c r="K848" s="341"/>
      <c r="L848" s="335"/>
    </row>
    <row r="849" spans="1:12" s="339" customFormat="1">
      <c r="A849" s="340"/>
      <c r="B849" s="340"/>
      <c r="J849" s="341"/>
      <c r="K849" s="341"/>
      <c r="L849" s="335"/>
    </row>
    <row r="850" spans="1:12" s="339" customFormat="1">
      <c r="A850" s="340"/>
      <c r="B850" s="340"/>
      <c r="J850" s="341"/>
      <c r="K850" s="341"/>
      <c r="L850" s="335"/>
    </row>
    <row r="851" spans="1:12" s="339" customFormat="1">
      <c r="A851" s="340"/>
      <c r="B851" s="340"/>
      <c r="J851" s="341"/>
      <c r="K851" s="341"/>
      <c r="L851" s="335"/>
    </row>
    <row r="852" spans="1:12" s="339" customFormat="1">
      <c r="A852" s="340"/>
      <c r="B852" s="340"/>
      <c r="J852" s="341"/>
      <c r="K852" s="341"/>
      <c r="L852" s="335"/>
    </row>
    <row r="853" spans="1:12" s="339" customFormat="1">
      <c r="A853" s="340"/>
      <c r="B853" s="340"/>
      <c r="J853" s="341"/>
      <c r="K853" s="341"/>
      <c r="L853" s="335"/>
    </row>
    <row r="854" spans="1:12" s="339" customFormat="1">
      <c r="A854" s="340"/>
      <c r="B854" s="340"/>
      <c r="J854" s="341"/>
      <c r="K854" s="341"/>
      <c r="L854" s="335"/>
    </row>
    <row r="855" spans="1:12" s="339" customFormat="1">
      <c r="A855" s="340"/>
      <c r="B855" s="340"/>
      <c r="J855" s="341"/>
      <c r="K855" s="341"/>
      <c r="L855" s="335"/>
    </row>
    <row r="856" spans="1:12" s="339" customFormat="1">
      <c r="A856" s="340"/>
      <c r="B856" s="340"/>
      <c r="J856" s="341"/>
      <c r="K856" s="341"/>
      <c r="L856" s="335"/>
    </row>
    <row r="857" spans="1:12" s="339" customFormat="1">
      <c r="A857" s="340"/>
      <c r="B857" s="340"/>
      <c r="J857" s="341"/>
      <c r="K857" s="341"/>
      <c r="L857" s="335"/>
    </row>
    <row r="858" spans="1:12" s="339" customFormat="1">
      <c r="A858" s="340"/>
      <c r="B858" s="340"/>
      <c r="J858" s="341"/>
      <c r="K858" s="341"/>
      <c r="L858" s="335"/>
    </row>
    <row r="859" spans="1:12" s="339" customFormat="1">
      <c r="A859" s="340"/>
      <c r="B859" s="340"/>
      <c r="J859" s="341"/>
      <c r="K859" s="341"/>
      <c r="L859" s="335"/>
    </row>
    <row r="860" spans="1:12" s="339" customFormat="1">
      <c r="A860" s="340"/>
      <c r="B860" s="340"/>
      <c r="J860" s="341"/>
      <c r="K860" s="341"/>
      <c r="L860" s="335"/>
    </row>
    <row r="861" spans="1:12" s="339" customFormat="1">
      <c r="A861" s="340"/>
      <c r="B861" s="340"/>
      <c r="J861" s="341"/>
      <c r="K861" s="341"/>
      <c r="L861" s="335"/>
    </row>
    <row r="862" spans="1:12" s="339" customFormat="1">
      <c r="A862" s="340"/>
      <c r="B862" s="340"/>
      <c r="J862" s="341"/>
      <c r="K862" s="341"/>
      <c r="L862" s="335"/>
    </row>
    <row r="863" spans="1:12" s="339" customFormat="1">
      <c r="A863" s="340"/>
      <c r="B863" s="340"/>
      <c r="J863" s="341"/>
      <c r="K863" s="341"/>
      <c r="L863" s="335"/>
    </row>
    <row r="864" spans="1:12" s="339" customFormat="1">
      <c r="A864" s="340"/>
      <c r="B864" s="340"/>
      <c r="J864" s="341"/>
      <c r="K864" s="341"/>
      <c r="L864" s="335"/>
    </row>
    <row r="865" spans="1:12" s="339" customFormat="1">
      <c r="A865" s="340"/>
      <c r="B865" s="340"/>
      <c r="J865" s="341"/>
      <c r="K865" s="341"/>
      <c r="L865" s="335"/>
    </row>
    <row r="866" spans="1:12" s="339" customFormat="1">
      <c r="A866" s="340"/>
      <c r="B866" s="340"/>
      <c r="J866" s="341"/>
      <c r="K866" s="341"/>
      <c r="L866" s="335"/>
    </row>
    <row r="867" spans="1:12" s="339" customFormat="1">
      <c r="A867" s="340"/>
      <c r="B867" s="340"/>
      <c r="J867" s="341"/>
      <c r="K867" s="341"/>
      <c r="L867" s="335"/>
    </row>
    <row r="868" spans="1:12" s="339" customFormat="1">
      <c r="A868" s="340"/>
      <c r="B868" s="340"/>
      <c r="J868" s="341"/>
      <c r="K868" s="341"/>
      <c r="L868" s="335"/>
    </row>
    <row r="869" spans="1:12" s="339" customFormat="1">
      <c r="A869" s="340"/>
      <c r="B869" s="340"/>
      <c r="J869" s="341"/>
      <c r="K869" s="341"/>
      <c r="L869" s="335"/>
    </row>
    <row r="870" spans="1:12" s="339" customFormat="1">
      <c r="A870" s="340"/>
      <c r="B870" s="340"/>
      <c r="J870" s="341"/>
      <c r="K870" s="341"/>
      <c r="L870" s="335"/>
    </row>
    <row r="871" spans="1:12" s="339" customFormat="1">
      <c r="A871" s="340"/>
      <c r="B871" s="340"/>
      <c r="J871" s="341"/>
      <c r="K871" s="341"/>
      <c r="L871" s="335"/>
    </row>
    <row r="872" spans="1:12" s="339" customFormat="1">
      <c r="A872" s="340"/>
      <c r="B872" s="340"/>
      <c r="J872" s="341"/>
      <c r="K872" s="341"/>
      <c r="L872" s="335"/>
    </row>
    <row r="873" spans="1:12" s="339" customFormat="1">
      <c r="A873" s="340"/>
      <c r="B873" s="340"/>
      <c r="J873" s="341"/>
      <c r="K873" s="341"/>
      <c r="L873" s="335"/>
    </row>
    <row r="874" spans="1:12" s="339" customFormat="1">
      <c r="A874" s="340"/>
      <c r="B874" s="340"/>
      <c r="J874" s="341"/>
      <c r="K874" s="341"/>
      <c r="L874" s="335"/>
    </row>
    <row r="875" spans="1:12" s="339" customFormat="1">
      <c r="A875" s="340"/>
      <c r="B875" s="340"/>
      <c r="J875" s="341"/>
      <c r="K875" s="341"/>
      <c r="L875" s="335"/>
    </row>
    <row r="876" spans="1:12" s="339" customFormat="1">
      <c r="A876" s="340"/>
      <c r="B876" s="340"/>
      <c r="J876" s="341"/>
      <c r="K876" s="341"/>
      <c r="L876" s="335"/>
    </row>
    <row r="877" spans="1:12" s="339" customFormat="1">
      <c r="A877" s="340"/>
      <c r="B877" s="340"/>
      <c r="J877" s="341"/>
      <c r="K877" s="341"/>
      <c r="L877" s="335"/>
    </row>
    <row r="878" spans="1:12" s="339" customFormat="1">
      <c r="A878" s="340"/>
      <c r="B878" s="340"/>
      <c r="J878" s="341"/>
      <c r="K878" s="341"/>
      <c r="L878" s="335"/>
    </row>
    <row r="879" spans="1:12" s="339" customFormat="1">
      <c r="A879" s="340"/>
      <c r="B879" s="340"/>
      <c r="J879" s="341"/>
      <c r="K879" s="341"/>
      <c r="L879" s="335"/>
    </row>
    <row r="880" spans="1:12" s="339" customFormat="1">
      <c r="A880" s="340"/>
      <c r="B880" s="340"/>
      <c r="J880" s="341"/>
      <c r="K880" s="341"/>
      <c r="L880" s="335"/>
    </row>
    <row r="881" spans="1:12" s="339" customFormat="1">
      <c r="A881" s="340"/>
      <c r="B881" s="340"/>
      <c r="J881" s="341"/>
      <c r="K881" s="341"/>
      <c r="L881" s="335"/>
    </row>
    <row r="882" spans="1:12" s="339" customFormat="1">
      <c r="A882" s="340"/>
      <c r="B882" s="340"/>
      <c r="J882" s="341"/>
      <c r="K882" s="341"/>
      <c r="L882" s="335"/>
    </row>
    <row r="883" spans="1:12" s="339" customFormat="1">
      <c r="A883" s="340"/>
      <c r="B883" s="340"/>
      <c r="J883" s="341"/>
      <c r="K883" s="341"/>
      <c r="L883" s="335"/>
    </row>
    <row r="884" spans="1:12" s="339" customFormat="1">
      <c r="A884" s="340"/>
      <c r="B884" s="340"/>
      <c r="J884" s="341"/>
      <c r="K884" s="341"/>
      <c r="L884" s="335"/>
    </row>
    <row r="885" spans="1:12" s="339" customFormat="1">
      <c r="A885" s="340"/>
      <c r="B885" s="340"/>
      <c r="J885" s="341"/>
      <c r="K885" s="341"/>
      <c r="L885" s="335"/>
    </row>
    <row r="886" spans="1:12" s="339" customFormat="1">
      <c r="A886" s="340"/>
      <c r="B886" s="340"/>
      <c r="J886" s="341"/>
      <c r="K886" s="341"/>
      <c r="L886" s="335"/>
    </row>
    <row r="887" spans="1:12" s="339" customFormat="1">
      <c r="A887" s="340"/>
      <c r="B887" s="340"/>
      <c r="J887" s="341"/>
      <c r="K887" s="341"/>
      <c r="L887" s="335"/>
    </row>
    <row r="888" spans="1:12" s="339" customFormat="1">
      <c r="A888" s="340"/>
      <c r="B888" s="340"/>
      <c r="J888" s="341"/>
      <c r="K888" s="341"/>
      <c r="L888" s="335"/>
    </row>
    <row r="889" spans="1:12" s="339" customFormat="1">
      <c r="A889" s="340"/>
      <c r="B889" s="340"/>
      <c r="J889" s="341"/>
      <c r="K889" s="341"/>
      <c r="L889" s="335"/>
    </row>
    <row r="890" spans="1:12" s="339" customFormat="1">
      <c r="A890" s="340"/>
      <c r="B890" s="340"/>
      <c r="J890" s="341"/>
      <c r="K890" s="341"/>
      <c r="L890" s="335"/>
    </row>
    <row r="891" spans="1:12" s="339" customFormat="1">
      <c r="A891" s="340"/>
      <c r="B891" s="340"/>
      <c r="J891" s="341"/>
      <c r="K891" s="341"/>
      <c r="L891" s="335"/>
    </row>
    <row r="892" spans="1:12" s="339" customFormat="1">
      <c r="A892" s="340"/>
      <c r="B892" s="340"/>
      <c r="J892" s="341"/>
      <c r="K892" s="341"/>
      <c r="L892" s="335"/>
    </row>
    <row r="893" spans="1:12" s="339" customFormat="1">
      <c r="A893" s="340"/>
      <c r="B893" s="340"/>
      <c r="J893" s="341"/>
      <c r="K893" s="341"/>
      <c r="L893" s="335"/>
    </row>
    <row r="894" spans="1:12" s="339" customFormat="1">
      <c r="A894" s="340"/>
      <c r="B894" s="340"/>
      <c r="J894" s="341"/>
      <c r="K894" s="341"/>
      <c r="L894" s="335"/>
    </row>
    <row r="895" spans="1:12" s="339" customFormat="1">
      <c r="A895" s="340"/>
      <c r="B895" s="340"/>
      <c r="J895" s="341"/>
      <c r="K895" s="341"/>
      <c r="L895" s="335"/>
    </row>
    <row r="896" spans="1:12" s="339" customFormat="1">
      <c r="A896" s="340"/>
      <c r="B896" s="340"/>
      <c r="J896" s="341"/>
      <c r="K896" s="341"/>
      <c r="L896" s="335"/>
    </row>
    <row r="897" spans="1:12" s="339" customFormat="1">
      <c r="A897" s="340"/>
      <c r="B897" s="340"/>
      <c r="J897" s="341"/>
      <c r="K897" s="341"/>
      <c r="L897" s="335"/>
    </row>
    <row r="898" spans="1:12" s="339" customFormat="1">
      <c r="A898" s="340"/>
      <c r="B898" s="340"/>
      <c r="J898" s="341"/>
      <c r="K898" s="341"/>
      <c r="L898" s="335"/>
    </row>
    <row r="899" spans="1:12" s="339" customFormat="1">
      <c r="A899" s="340"/>
      <c r="B899" s="340"/>
      <c r="J899" s="341"/>
      <c r="K899" s="341"/>
      <c r="L899" s="335"/>
    </row>
    <row r="900" spans="1:12" s="339" customFormat="1">
      <c r="A900" s="340"/>
      <c r="B900" s="340"/>
      <c r="J900" s="341"/>
      <c r="K900" s="341"/>
      <c r="L900" s="335"/>
    </row>
    <row r="901" spans="1:12" s="339" customFormat="1">
      <c r="A901" s="340"/>
      <c r="B901" s="340"/>
      <c r="J901" s="341"/>
      <c r="K901" s="341"/>
      <c r="L901" s="335"/>
    </row>
    <row r="902" spans="1:12" s="339" customFormat="1">
      <c r="A902" s="340"/>
      <c r="B902" s="340"/>
      <c r="J902" s="341"/>
      <c r="K902" s="341"/>
      <c r="L902" s="335"/>
    </row>
    <row r="903" spans="1:12" s="339" customFormat="1">
      <c r="A903" s="340"/>
      <c r="B903" s="340"/>
      <c r="J903" s="341"/>
      <c r="K903" s="341"/>
      <c r="L903" s="335"/>
    </row>
    <row r="904" spans="1:12" s="339" customFormat="1">
      <c r="A904" s="340"/>
      <c r="B904" s="340"/>
      <c r="J904" s="341"/>
      <c r="K904" s="341"/>
      <c r="L904" s="335"/>
    </row>
    <row r="905" spans="1:12" s="339" customFormat="1">
      <c r="A905" s="340"/>
      <c r="B905" s="340"/>
      <c r="J905" s="341"/>
      <c r="K905" s="341"/>
      <c r="L905" s="335"/>
    </row>
    <row r="906" spans="1:12" s="339" customFormat="1">
      <c r="A906" s="340"/>
      <c r="B906" s="340"/>
      <c r="J906" s="341"/>
      <c r="K906" s="341"/>
      <c r="L906" s="335"/>
    </row>
    <row r="907" spans="1:12" s="339" customFormat="1">
      <c r="A907" s="340"/>
      <c r="B907" s="340"/>
      <c r="J907" s="341"/>
      <c r="K907" s="341"/>
      <c r="L907" s="335"/>
    </row>
    <row r="908" spans="1:12" s="339" customFormat="1">
      <c r="A908" s="340"/>
      <c r="B908" s="340"/>
      <c r="J908" s="341"/>
      <c r="K908" s="341"/>
      <c r="L908" s="335"/>
    </row>
    <row r="909" spans="1:12" s="339" customFormat="1">
      <c r="A909" s="340"/>
      <c r="B909" s="340"/>
      <c r="J909" s="341"/>
      <c r="K909" s="341"/>
      <c r="L909" s="335"/>
    </row>
    <row r="910" spans="1:12" s="339" customFormat="1">
      <c r="A910" s="340"/>
      <c r="B910" s="340"/>
      <c r="J910" s="341"/>
      <c r="K910" s="341"/>
      <c r="L910" s="335"/>
    </row>
    <row r="911" spans="1:12" s="339" customFormat="1">
      <c r="A911" s="340"/>
      <c r="B911" s="340"/>
      <c r="J911" s="341"/>
      <c r="K911" s="341"/>
      <c r="L911" s="335"/>
    </row>
    <row r="912" spans="1:12" s="339" customFormat="1">
      <c r="A912" s="340"/>
      <c r="B912" s="340"/>
      <c r="J912" s="341"/>
      <c r="K912" s="341"/>
      <c r="L912" s="335"/>
    </row>
    <row r="913" spans="1:12" s="339" customFormat="1">
      <c r="A913" s="340"/>
      <c r="B913" s="340"/>
      <c r="J913" s="341"/>
      <c r="K913" s="341"/>
      <c r="L913" s="335"/>
    </row>
    <row r="914" spans="1:12" s="339" customFormat="1">
      <c r="A914" s="340"/>
      <c r="B914" s="340"/>
      <c r="J914" s="341"/>
      <c r="K914" s="341"/>
      <c r="L914" s="335"/>
    </row>
    <row r="915" spans="1:12" s="339" customFormat="1">
      <c r="A915" s="340"/>
      <c r="B915" s="340"/>
      <c r="J915" s="341"/>
      <c r="K915" s="341"/>
      <c r="L915" s="335"/>
    </row>
    <row r="916" spans="1:12" s="339" customFormat="1">
      <c r="A916" s="340"/>
      <c r="B916" s="340"/>
      <c r="J916" s="341"/>
      <c r="K916" s="341"/>
      <c r="L916" s="335"/>
    </row>
    <row r="917" spans="1:12" s="339" customFormat="1">
      <c r="A917" s="340"/>
      <c r="B917" s="340"/>
      <c r="J917" s="341"/>
      <c r="K917" s="341"/>
      <c r="L917" s="335"/>
    </row>
    <row r="918" spans="1:12" s="339" customFormat="1">
      <c r="A918" s="340"/>
      <c r="B918" s="340"/>
      <c r="J918" s="341"/>
      <c r="K918" s="341"/>
      <c r="L918" s="335"/>
    </row>
    <row r="919" spans="1:12" s="339" customFormat="1">
      <c r="A919" s="340"/>
      <c r="B919" s="340"/>
      <c r="J919" s="341"/>
      <c r="K919" s="341"/>
      <c r="L919" s="335"/>
    </row>
    <row r="920" spans="1:12" s="339" customFormat="1">
      <c r="A920" s="340"/>
      <c r="B920" s="340"/>
      <c r="J920" s="341"/>
      <c r="K920" s="341"/>
      <c r="L920" s="335"/>
    </row>
    <row r="921" spans="1:12" s="339" customFormat="1">
      <c r="A921" s="340"/>
      <c r="B921" s="340"/>
      <c r="J921" s="341"/>
      <c r="K921" s="341"/>
      <c r="L921" s="335"/>
    </row>
    <row r="922" spans="1:12" s="339" customFormat="1">
      <c r="A922" s="340"/>
      <c r="B922" s="340"/>
      <c r="J922" s="341"/>
      <c r="K922" s="341"/>
      <c r="L922" s="335"/>
    </row>
    <row r="923" spans="1:12" s="339" customFormat="1">
      <c r="A923" s="340"/>
      <c r="B923" s="340"/>
      <c r="J923" s="341"/>
      <c r="K923" s="341"/>
      <c r="L923" s="335"/>
    </row>
    <row r="924" spans="1:12" s="339" customFormat="1">
      <c r="A924" s="340"/>
      <c r="B924" s="340"/>
      <c r="J924" s="341"/>
      <c r="K924" s="341"/>
      <c r="L924" s="335"/>
    </row>
    <row r="925" spans="1:12" s="339" customFormat="1">
      <c r="A925" s="340"/>
      <c r="B925" s="340"/>
      <c r="J925" s="341"/>
      <c r="K925" s="341"/>
      <c r="L925" s="335"/>
    </row>
    <row r="926" spans="1:12" s="339" customFormat="1">
      <c r="A926" s="340"/>
      <c r="B926" s="340"/>
      <c r="J926" s="341"/>
      <c r="K926" s="341"/>
      <c r="L926" s="335"/>
    </row>
    <row r="927" spans="1:12" s="339" customFormat="1">
      <c r="A927" s="340"/>
      <c r="B927" s="340"/>
      <c r="J927" s="341"/>
      <c r="K927" s="341"/>
      <c r="L927" s="335"/>
    </row>
    <row r="928" spans="1:12" s="339" customFormat="1">
      <c r="A928" s="340"/>
      <c r="B928" s="340"/>
      <c r="J928" s="341"/>
      <c r="K928" s="341"/>
      <c r="L928" s="335"/>
    </row>
    <row r="929" spans="1:12" s="339" customFormat="1">
      <c r="A929" s="340"/>
      <c r="B929" s="340"/>
      <c r="J929" s="341"/>
      <c r="K929" s="341"/>
      <c r="L929" s="335"/>
    </row>
    <row r="930" spans="1:12" s="339" customFormat="1">
      <c r="A930" s="340"/>
      <c r="B930" s="340"/>
      <c r="J930" s="341"/>
      <c r="K930" s="341"/>
      <c r="L930" s="335"/>
    </row>
    <row r="931" spans="1:12" s="339" customFormat="1">
      <c r="A931" s="340"/>
      <c r="B931" s="340"/>
      <c r="J931" s="341"/>
      <c r="K931" s="341"/>
      <c r="L931" s="335"/>
    </row>
    <row r="932" spans="1:12" s="339" customFormat="1">
      <c r="A932" s="340"/>
      <c r="B932" s="340"/>
      <c r="J932" s="341"/>
      <c r="K932" s="341"/>
      <c r="L932" s="335"/>
    </row>
    <row r="933" spans="1:12" s="339" customFormat="1">
      <c r="A933" s="340"/>
      <c r="B933" s="340"/>
      <c r="J933" s="341"/>
      <c r="K933" s="341"/>
      <c r="L933" s="335"/>
    </row>
    <row r="934" spans="1:12" s="339" customFormat="1">
      <c r="A934" s="340"/>
      <c r="B934" s="340"/>
      <c r="J934" s="341"/>
      <c r="K934" s="341"/>
      <c r="L934" s="335"/>
    </row>
    <row r="935" spans="1:12" s="339" customFormat="1">
      <c r="A935" s="340"/>
      <c r="B935" s="340"/>
      <c r="J935" s="341"/>
      <c r="K935" s="341"/>
      <c r="L935" s="335"/>
    </row>
    <row r="936" spans="1:12" s="339" customFormat="1">
      <c r="A936" s="340"/>
      <c r="B936" s="340"/>
      <c r="J936" s="341"/>
      <c r="K936" s="341"/>
      <c r="L936" s="335"/>
    </row>
    <row r="937" spans="1:12" s="339" customFormat="1">
      <c r="A937" s="340"/>
      <c r="B937" s="340"/>
      <c r="J937" s="341"/>
      <c r="K937" s="341"/>
      <c r="L937" s="335"/>
    </row>
    <row r="938" spans="1:12" s="339" customFormat="1">
      <c r="A938" s="340"/>
      <c r="B938" s="340"/>
      <c r="J938" s="341"/>
      <c r="K938" s="341"/>
      <c r="L938" s="335"/>
    </row>
    <row r="939" spans="1:12" s="339" customFormat="1">
      <c r="A939" s="340"/>
      <c r="B939" s="340"/>
      <c r="J939" s="341"/>
      <c r="K939" s="341"/>
      <c r="L939" s="335"/>
    </row>
    <row r="940" spans="1:12" s="339" customFormat="1">
      <c r="A940" s="340"/>
      <c r="B940" s="340"/>
      <c r="J940" s="341"/>
      <c r="K940" s="341"/>
      <c r="L940" s="335"/>
    </row>
    <row r="941" spans="1:12" s="339" customFormat="1">
      <c r="A941" s="340"/>
      <c r="B941" s="340"/>
      <c r="J941" s="341"/>
      <c r="K941" s="341"/>
      <c r="L941" s="335"/>
    </row>
    <row r="942" spans="1:12" s="339" customFormat="1">
      <c r="A942" s="340"/>
      <c r="B942" s="340"/>
      <c r="J942" s="341"/>
      <c r="K942" s="341"/>
      <c r="L942" s="335"/>
    </row>
    <row r="943" spans="1:12" s="339" customFormat="1">
      <c r="A943" s="340"/>
      <c r="B943" s="340"/>
      <c r="J943" s="341"/>
      <c r="K943" s="341"/>
      <c r="L943" s="335"/>
    </row>
    <row r="944" spans="1:12" s="339" customFormat="1">
      <c r="A944" s="340"/>
      <c r="B944" s="340"/>
      <c r="J944" s="341"/>
      <c r="K944" s="341"/>
      <c r="L944" s="335"/>
    </row>
    <row r="945" spans="1:12" s="339" customFormat="1">
      <c r="A945" s="340"/>
      <c r="B945" s="340"/>
      <c r="J945" s="341"/>
      <c r="K945" s="341"/>
      <c r="L945" s="335"/>
    </row>
    <row r="946" spans="1:12" s="339" customFormat="1">
      <c r="A946" s="340"/>
      <c r="B946" s="340"/>
      <c r="J946" s="341"/>
      <c r="K946" s="341"/>
      <c r="L946" s="335"/>
    </row>
    <row r="947" spans="1:12" s="339" customFormat="1">
      <c r="A947" s="340"/>
      <c r="B947" s="340"/>
      <c r="J947" s="341"/>
      <c r="K947" s="341"/>
      <c r="L947" s="335"/>
    </row>
    <row r="948" spans="1:12" s="339" customFormat="1">
      <c r="A948" s="340"/>
      <c r="B948" s="340"/>
      <c r="J948" s="341"/>
      <c r="K948" s="341"/>
      <c r="L948" s="335"/>
    </row>
    <row r="949" spans="1:12" s="339" customFormat="1">
      <c r="A949" s="340"/>
      <c r="B949" s="340"/>
      <c r="J949" s="341"/>
      <c r="K949" s="341"/>
      <c r="L949" s="335"/>
    </row>
    <row r="950" spans="1:12" s="339" customFormat="1">
      <c r="A950" s="340"/>
      <c r="B950" s="340"/>
      <c r="J950" s="341"/>
      <c r="K950" s="341"/>
      <c r="L950" s="335"/>
    </row>
    <row r="951" spans="1:12" s="339" customFormat="1">
      <c r="A951" s="340"/>
      <c r="B951" s="340"/>
      <c r="J951" s="341"/>
      <c r="K951" s="341"/>
      <c r="L951" s="335"/>
    </row>
    <row r="952" spans="1:12" s="339" customFormat="1">
      <c r="A952" s="340"/>
      <c r="B952" s="340"/>
      <c r="J952" s="341"/>
      <c r="K952" s="341"/>
      <c r="L952" s="335"/>
    </row>
    <row r="953" spans="1:12" s="339" customFormat="1">
      <c r="A953" s="340"/>
      <c r="B953" s="340"/>
      <c r="J953" s="341"/>
      <c r="K953" s="341"/>
      <c r="L953" s="335"/>
    </row>
    <row r="954" spans="1:12" s="339" customFormat="1">
      <c r="A954" s="340"/>
      <c r="B954" s="340"/>
      <c r="J954" s="341"/>
      <c r="K954" s="341"/>
      <c r="L954" s="335"/>
    </row>
    <row r="955" spans="1:12" s="339" customFormat="1">
      <c r="A955" s="340"/>
      <c r="B955" s="340"/>
      <c r="J955" s="341"/>
      <c r="K955" s="341"/>
      <c r="L955" s="335"/>
    </row>
    <row r="956" spans="1:12" s="339" customFormat="1">
      <c r="A956" s="340"/>
      <c r="B956" s="340"/>
      <c r="J956" s="341"/>
      <c r="K956" s="341"/>
      <c r="L956" s="335"/>
    </row>
    <row r="957" spans="1:12" s="339" customFormat="1">
      <c r="A957" s="340"/>
      <c r="B957" s="340"/>
      <c r="J957" s="341"/>
      <c r="K957" s="341"/>
      <c r="L957" s="335"/>
    </row>
    <row r="958" spans="1:12" s="339" customFormat="1">
      <c r="A958" s="340"/>
      <c r="B958" s="340"/>
      <c r="J958" s="341"/>
      <c r="K958" s="341"/>
      <c r="L958" s="335"/>
    </row>
    <row r="959" spans="1:12" s="339" customFormat="1">
      <c r="A959" s="340"/>
      <c r="B959" s="340"/>
      <c r="J959" s="341"/>
      <c r="K959" s="341"/>
      <c r="L959" s="335"/>
    </row>
    <row r="960" spans="1:12" s="339" customFormat="1">
      <c r="A960" s="340"/>
      <c r="B960" s="340"/>
      <c r="J960" s="341"/>
      <c r="K960" s="341"/>
      <c r="L960" s="335"/>
    </row>
    <row r="961" spans="1:12" s="339" customFormat="1">
      <c r="A961" s="340"/>
      <c r="B961" s="340"/>
      <c r="J961" s="341"/>
      <c r="K961" s="341"/>
      <c r="L961" s="335"/>
    </row>
    <row r="962" spans="1:12" s="339" customFormat="1">
      <c r="A962" s="340"/>
      <c r="B962" s="340"/>
      <c r="J962" s="341"/>
      <c r="K962" s="341"/>
      <c r="L962" s="335"/>
    </row>
    <row r="963" spans="1:12" s="339" customFormat="1">
      <c r="A963" s="340"/>
      <c r="B963" s="340"/>
      <c r="J963" s="341"/>
      <c r="K963" s="341"/>
      <c r="L963" s="335"/>
    </row>
    <row r="964" spans="1:12" s="339" customFormat="1">
      <c r="A964" s="340"/>
      <c r="B964" s="340"/>
      <c r="J964" s="341"/>
      <c r="K964" s="341"/>
      <c r="L964" s="335"/>
    </row>
    <row r="965" spans="1:12" s="339" customFormat="1">
      <c r="A965" s="340"/>
      <c r="B965" s="340"/>
      <c r="J965" s="341"/>
      <c r="K965" s="341"/>
      <c r="L965" s="335"/>
    </row>
    <row r="966" spans="1:12" s="339" customFormat="1">
      <c r="A966" s="340"/>
      <c r="B966" s="340"/>
      <c r="J966" s="341"/>
      <c r="K966" s="341"/>
      <c r="L966" s="335"/>
    </row>
    <row r="967" spans="1:12" s="339" customFormat="1">
      <c r="A967" s="340"/>
      <c r="B967" s="340"/>
      <c r="J967" s="341"/>
      <c r="K967" s="341"/>
      <c r="L967" s="335"/>
    </row>
    <row r="968" spans="1:12" s="339" customFormat="1">
      <c r="A968" s="340"/>
      <c r="B968" s="340"/>
      <c r="J968" s="341"/>
      <c r="K968" s="341"/>
      <c r="L968" s="335"/>
    </row>
    <row r="969" spans="1:12" s="339" customFormat="1">
      <c r="A969" s="340"/>
      <c r="B969" s="340"/>
      <c r="J969" s="341"/>
      <c r="K969" s="341"/>
      <c r="L969" s="335"/>
    </row>
    <row r="970" spans="1:12" s="339" customFormat="1">
      <c r="A970" s="340"/>
      <c r="B970" s="340"/>
      <c r="J970" s="341"/>
      <c r="K970" s="341"/>
      <c r="L970" s="335"/>
    </row>
    <row r="971" spans="1:12" s="339" customFormat="1">
      <c r="A971" s="340"/>
      <c r="B971" s="340"/>
      <c r="J971" s="341"/>
      <c r="K971" s="341"/>
      <c r="L971" s="335"/>
    </row>
    <row r="972" spans="1:12" s="339" customFormat="1">
      <c r="A972" s="340"/>
      <c r="B972" s="340"/>
      <c r="J972" s="341"/>
      <c r="K972" s="341"/>
      <c r="L972" s="335"/>
    </row>
    <row r="973" spans="1:12" s="339" customFormat="1">
      <c r="A973" s="340"/>
      <c r="B973" s="340"/>
      <c r="J973" s="341"/>
      <c r="K973" s="341"/>
      <c r="L973" s="335"/>
    </row>
    <row r="974" spans="1:12" s="339" customFormat="1">
      <c r="A974" s="340"/>
      <c r="B974" s="340"/>
      <c r="J974" s="341"/>
      <c r="K974" s="341"/>
      <c r="L974" s="335"/>
    </row>
    <row r="975" spans="1:12" s="339" customFormat="1">
      <c r="A975" s="340"/>
      <c r="B975" s="340"/>
      <c r="J975" s="341"/>
      <c r="K975" s="341"/>
      <c r="L975" s="335"/>
    </row>
    <row r="976" spans="1:12" s="339" customFormat="1">
      <c r="A976" s="340"/>
      <c r="B976" s="340"/>
      <c r="J976" s="341"/>
      <c r="K976" s="341"/>
      <c r="L976" s="335"/>
    </row>
    <row r="977" spans="1:12" s="339" customFormat="1">
      <c r="A977" s="340"/>
      <c r="B977" s="340"/>
      <c r="J977" s="341"/>
      <c r="K977" s="341"/>
      <c r="L977" s="335"/>
    </row>
    <row r="978" spans="1:12" s="339" customFormat="1">
      <c r="A978" s="340"/>
      <c r="B978" s="340"/>
      <c r="J978" s="341"/>
      <c r="K978" s="341"/>
      <c r="L978" s="335"/>
    </row>
    <row r="979" spans="1:12" s="339" customFormat="1">
      <c r="A979" s="340"/>
      <c r="B979" s="340"/>
      <c r="J979" s="341"/>
      <c r="K979" s="341"/>
      <c r="L979" s="335"/>
    </row>
    <row r="980" spans="1:12" s="339" customFormat="1">
      <c r="A980" s="340"/>
      <c r="B980" s="340"/>
      <c r="J980" s="341"/>
      <c r="K980" s="341"/>
      <c r="L980" s="335"/>
    </row>
    <row r="981" spans="1:12" s="339" customFormat="1">
      <c r="A981" s="340"/>
      <c r="B981" s="340"/>
      <c r="J981" s="341"/>
      <c r="K981" s="341"/>
      <c r="L981" s="335"/>
    </row>
    <row r="982" spans="1:12" s="339" customFormat="1">
      <c r="A982" s="340"/>
      <c r="B982" s="340"/>
      <c r="J982" s="341"/>
      <c r="K982" s="341"/>
      <c r="L982" s="335"/>
    </row>
    <row r="983" spans="1:12" s="339" customFormat="1">
      <c r="A983" s="340"/>
      <c r="B983" s="340"/>
      <c r="J983" s="341"/>
      <c r="K983" s="341"/>
      <c r="L983" s="335"/>
    </row>
    <row r="984" spans="1:12" s="339" customFormat="1">
      <c r="A984" s="340"/>
      <c r="B984" s="340"/>
      <c r="J984" s="341"/>
      <c r="K984" s="341"/>
      <c r="L984" s="335"/>
    </row>
    <row r="985" spans="1:12" s="339" customFormat="1">
      <c r="A985" s="340"/>
      <c r="B985" s="340"/>
      <c r="J985" s="341"/>
      <c r="K985" s="341"/>
      <c r="L985" s="335"/>
    </row>
    <row r="986" spans="1:12" s="339" customFormat="1">
      <c r="A986" s="340"/>
      <c r="B986" s="340"/>
      <c r="J986" s="341"/>
      <c r="K986" s="341"/>
      <c r="L986" s="335"/>
    </row>
    <row r="987" spans="1:12" s="339" customFormat="1">
      <c r="A987" s="340"/>
      <c r="B987" s="340"/>
      <c r="J987" s="341"/>
      <c r="K987" s="341"/>
      <c r="L987" s="335"/>
    </row>
    <row r="988" spans="1:12" s="339" customFormat="1">
      <c r="A988" s="340"/>
      <c r="B988" s="340"/>
      <c r="J988" s="341"/>
      <c r="K988" s="341"/>
      <c r="L988" s="335"/>
    </row>
    <row r="989" spans="1:12" s="339" customFormat="1">
      <c r="A989" s="340"/>
      <c r="B989" s="340"/>
      <c r="J989" s="341"/>
      <c r="K989" s="341"/>
      <c r="L989" s="335"/>
    </row>
    <row r="990" spans="1:12" s="339" customFormat="1">
      <c r="A990" s="340"/>
      <c r="B990" s="340"/>
      <c r="J990" s="341"/>
      <c r="K990" s="341"/>
      <c r="L990" s="335"/>
    </row>
    <row r="991" spans="1:12" s="339" customFormat="1">
      <c r="A991" s="340"/>
      <c r="B991" s="340"/>
      <c r="J991" s="341"/>
      <c r="K991" s="341"/>
      <c r="L991" s="335"/>
    </row>
    <row r="992" spans="1:12" s="339" customFormat="1">
      <c r="A992" s="340"/>
      <c r="B992" s="340"/>
      <c r="J992" s="341"/>
      <c r="K992" s="341"/>
      <c r="L992" s="335"/>
    </row>
    <row r="993" spans="1:12" s="339" customFormat="1">
      <c r="A993" s="340"/>
      <c r="B993" s="340"/>
      <c r="J993" s="341"/>
      <c r="K993" s="341"/>
      <c r="L993" s="335"/>
    </row>
    <row r="994" spans="1:12" s="339" customFormat="1">
      <c r="A994" s="340"/>
      <c r="B994" s="340"/>
      <c r="J994" s="341"/>
      <c r="K994" s="341"/>
      <c r="L994" s="335"/>
    </row>
    <row r="995" spans="1:12" s="339" customFormat="1">
      <c r="A995" s="340"/>
      <c r="B995" s="340"/>
      <c r="J995" s="341"/>
      <c r="K995" s="341"/>
      <c r="L995" s="335"/>
    </row>
    <row r="996" spans="1:12" s="339" customFormat="1">
      <c r="A996" s="340"/>
      <c r="B996" s="340"/>
      <c r="J996" s="341"/>
      <c r="K996" s="341"/>
      <c r="L996" s="335"/>
    </row>
    <row r="997" spans="1:12" s="339" customFormat="1">
      <c r="A997" s="340"/>
      <c r="B997" s="340"/>
      <c r="J997" s="341"/>
      <c r="K997" s="341"/>
      <c r="L997" s="335"/>
    </row>
    <row r="998" spans="1:12" s="339" customFormat="1">
      <c r="A998" s="340"/>
      <c r="B998" s="340"/>
      <c r="J998" s="341"/>
      <c r="K998" s="341"/>
      <c r="L998" s="335"/>
    </row>
    <row r="999" spans="1:12" s="339" customFormat="1">
      <c r="A999" s="340"/>
      <c r="B999" s="340"/>
      <c r="J999" s="341"/>
      <c r="K999" s="341"/>
      <c r="L999" s="335"/>
    </row>
    <row r="1000" spans="1:12" s="339" customFormat="1">
      <c r="A1000" s="340"/>
      <c r="B1000" s="340"/>
      <c r="J1000" s="341"/>
      <c r="K1000" s="341"/>
      <c r="L1000" s="335"/>
    </row>
    <row r="1001" spans="1:12" s="339" customFormat="1">
      <c r="A1001" s="340"/>
      <c r="B1001" s="340"/>
      <c r="J1001" s="341"/>
      <c r="K1001" s="341"/>
      <c r="L1001" s="335"/>
    </row>
    <row r="1002" spans="1:12" s="339" customFormat="1">
      <c r="A1002" s="340"/>
      <c r="B1002" s="340"/>
      <c r="J1002" s="341"/>
      <c r="K1002" s="341"/>
      <c r="L1002" s="335"/>
    </row>
    <row r="1003" spans="1:12" s="339" customFormat="1">
      <c r="A1003" s="340"/>
      <c r="B1003" s="340"/>
      <c r="J1003" s="341"/>
      <c r="K1003" s="341"/>
      <c r="L1003" s="335"/>
    </row>
    <row r="1004" spans="1:12" s="339" customFormat="1">
      <c r="A1004" s="340"/>
      <c r="B1004" s="340"/>
      <c r="J1004" s="341"/>
      <c r="K1004" s="341"/>
      <c r="L1004" s="335"/>
    </row>
    <row r="1005" spans="1:12" s="339" customFormat="1">
      <c r="A1005" s="340"/>
      <c r="B1005" s="340"/>
      <c r="J1005" s="341"/>
      <c r="K1005" s="341"/>
      <c r="L1005" s="335"/>
    </row>
    <row r="1006" spans="1:12" s="339" customFormat="1">
      <c r="A1006" s="340"/>
      <c r="B1006" s="340"/>
      <c r="J1006" s="341"/>
      <c r="K1006" s="341"/>
      <c r="L1006" s="335"/>
    </row>
    <row r="1007" spans="1:12" s="339" customFormat="1">
      <c r="A1007" s="340"/>
      <c r="B1007" s="340"/>
      <c r="J1007" s="341"/>
      <c r="K1007" s="341"/>
      <c r="L1007" s="335"/>
    </row>
    <row r="1008" spans="1:12" s="339" customFormat="1">
      <c r="A1008" s="340"/>
      <c r="B1008" s="340"/>
      <c r="J1008" s="341"/>
      <c r="K1008" s="341"/>
      <c r="L1008" s="335"/>
    </row>
    <row r="1009" spans="1:12" s="339" customFormat="1">
      <c r="A1009" s="340"/>
      <c r="B1009" s="340"/>
      <c r="J1009" s="341"/>
      <c r="K1009" s="341"/>
      <c r="L1009" s="335"/>
    </row>
    <row r="1010" spans="1:12" s="339" customFormat="1">
      <c r="A1010" s="340"/>
      <c r="B1010" s="340"/>
      <c r="J1010" s="341"/>
      <c r="K1010" s="341"/>
      <c r="L1010" s="335"/>
    </row>
    <row r="1011" spans="1:12" s="339" customFormat="1">
      <c r="A1011" s="340"/>
      <c r="B1011" s="340"/>
      <c r="J1011" s="341"/>
      <c r="K1011" s="341"/>
      <c r="L1011" s="335"/>
    </row>
    <row r="1012" spans="1:12" s="339" customFormat="1">
      <c r="A1012" s="340"/>
      <c r="B1012" s="340"/>
      <c r="J1012" s="341"/>
      <c r="K1012" s="341"/>
      <c r="L1012" s="335"/>
    </row>
    <row r="1013" spans="1:12" s="339" customFormat="1">
      <c r="A1013" s="340"/>
      <c r="B1013" s="340"/>
      <c r="J1013" s="341"/>
      <c r="K1013" s="341"/>
      <c r="L1013" s="335"/>
    </row>
    <row r="1014" spans="1:12" s="339" customFormat="1">
      <c r="A1014" s="340"/>
      <c r="B1014" s="340"/>
      <c r="J1014" s="341"/>
      <c r="K1014" s="341"/>
      <c r="L1014" s="335"/>
    </row>
    <row r="1015" spans="1:12" s="339" customFormat="1">
      <c r="A1015" s="340"/>
      <c r="B1015" s="340"/>
      <c r="J1015" s="341"/>
      <c r="K1015" s="341"/>
      <c r="L1015" s="335"/>
    </row>
    <row r="1016" spans="1:12" s="339" customFormat="1">
      <c r="A1016" s="340"/>
      <c r="B1016" s="340"/>
      <c r="J1016" s="341"/>
      <c r="K1016" s="341"/>
      <c r="L1016" s="335"/>
    </row>
    <row r="1017" spans="1:12" s="339" customFormat="1">
      <c r="A1017" s="340"/>
      <c r="B1017" s="340"/>
      <c r="J1017" s="341"/>
      <c r="K1017" s="341"/>
      <c r="L1017" s="335"/>
    </row>
    <row r="1018" spans="1:12" s="339" customFormat="1">
      <c r="A1018" s="340"/>
      <c r="B1018" s="340"/>
      <c r="J1018" s="341"/>
      <c r="K1018" s="341"/>
      <c r="L1018" s="335"/>
    </row>
    <row r="1019" spans="1:12" s="339" customFormat="1">
      <c r="A1019" s="340"/>
      <c r="B1019" s="340"/>
      <c r="J1019" s="341"/>
      <c r="K1019" s="341"/>
      <c r="L1019" s="335"/>
    </row>
    <row r="1020" spans="1:12" s="339" customFormat="1">
      <c r="A1020" s="340"/>
      <c r="B1020" s="340"/>
      <c r="J1020" s="341"/>
      <c r="K1020" s="341"/>
      <c r="L1020" s="335"/>
    </row>
    <row r="1021" spans="1:12" s="339" customFormat="1">
      <c r="A1021" s="340"/>
      <c r="B1021" s="340"/>
      <c r="J1021" s="341"/>
      <c r="K1021" s="341"/>
      <c r="L1021" s="335"/>
    </row>
    <row r="1022" spans="1:12" s="339" customFormat="1">
      <c r="A1022" s="340"/>
      <c r="B1022" s="340"/>
      <c r="J1022" s="341"/>
      <c r="K1022" s="341"/>
      <c r="L1022" s="335"/>
    </row>
    <row r="1023" spans="1:12" s="339" customFormat="1">
      <c r="A1023" s="340"/>
      <c r="B1023" s="340"/>
      <c r="J1023" s="341"/>
      <c r="K1023" s="341"/>
      <c r="L1023" s="335"/>
    </row>
    <row r="1024" spans="1:12" s="339" customFormat="1">
      <c r="A1024" s="340"/>
      <c r="B1024" s="340"/>
      <c r="J1024" s="341"/>
      <c r="K1024" s="341"/>
      <c r="L1024" s="335"/>
    </row>
    <row r="1025" spans="1:12" s="339" customFormat="1">
      <c r="A1025" s="340"/>
      <c r="B1025" s="340"/>
      <c r="J1025" s="341"/>
      <c r="K1025" s="341"/>
      <c r="L1025" s="335"/>
    </row>
    <row r="1026" spans="1:12" s="339" customFormat="1">
      <c r="A1026" s="340"/>
      <c r="B1026" s="340"/>
      <c r="J1026" s="341"/>
      <c r="K1026" s="341"/>
      <c r="L1026" s="335"/>
    </row>
    <row r="1027" spans="1:12" s="339" customFormat="1">
      <c r="A1027" s="340"/>
      <c r="B1027" s="340"/>
      <c r="J1027" s="341"/>
      <c r="K1027" s="341"/>
      <c r="L1027" s="335"/>
    </row>
    <row r="1028" spans="1:12" s="339" customFormat="1">
      <c r="A1028" s="340"/>
      <c r="B1028" s="340"/>
      <c r="J1028" s="341"/>
      <c r="K1028" s="341"/>
      <c r="L1028" s="335"/>
    </row>
    <row r="1029" spans="1:12" s="339" customFormat="1">
      <c r="A1029" s="340"/>
      <c r="B1029" s="340"/>
      <c r="J1029" s="341"/>
      <c r="K1029" s="341"/>
      <c r="L1029" s="335"/>
    </row>
    <row r="1030" spans="1:12" s="339" customFormat="1">
      <c r="A1030" s="340"/>
      <c r="B1030" s="340"/>
      <c r="J1030" s="341"/>
      <c r="K1030" s="341"/>
      <c r="L1030" s="335"/>
    </row>
    <row r="1031" spans="1:12" s="339" customFormat="1">
      <c r="A1031" s="340"/>
      <c r="B1031" s="340"/>
      <c r="J1031" s="341"/>
      <c r="K1031" s="341"/>
      <c r="L1031" s="335"/>
    </row>
    <row r="1032" spans="1:12" s="339" customFormat="1">
      <c r="A1032" s="340"/>
      <c r="B1032" s="340"/>
      <c r="J1032" s="341"/>
      <c r="K1032" s="341"/>
      <c r="L1032" s="335"/>
    </row>
    <row r="1033" spans="1:12" s="339" customFormat="1">
      <c r="A1033" s="340"/>
      <c r="B1033" s="340"/>
      <c r="J1033" s="341"/>
      <c r="K1033" s="341"/>
      <c r="L1033" s="335"/>
    </row>
    <row r="1034" spans="1:12" s="339" customFormat="1">
      <c r="A1034" s="340"/>
      <c r="B1034" s="340"/>
      <c r="J1034" s="341"/>
      <c r="K1034" s="341"/>
      <c r="L1034" s="335"/>
    </row>
    <row r="1035" spans="1:12" s="339" customFormat="1">
      <c r="A1035" s="340"/>
      <c r="B1035" s="340"/>
      <c r="J1035" s="341"/>
      <c r="K1035" s="341"/>
      <c r="L1035" s="335"/>
    </row>
    <row r="1036" spans="1:12" s="339" customFormat="1">
      <c r="A1036" s="340"/>
      <c r="B1036" s="340"/>
      <c r="J1036" s="341"/>
      <c r="K1036" s="341"/>
      <c r="L1036" s="335"/>
    </row>
    <row r="1037" spans="1:12" s="339" customFormat="1">
      <c r="A1037" s="340"/>
      <c r="B1037" s="340"/>
      <c r="J1037" s="341"/>
      <c r="K1037" s="341"/>
      <c r="L1037" s="335"/>
    </row>
    <row r="1038" spans="1:12" s="339" customFormat="1">
      <c r="A1038" s="340"/>
      <c r="B1038" s="340"/>
      <c r="J1038" s="341"/>
      <c r="K1038" s="341"/>
      <c r="L1038" s="335"/>
    </row>
    <row r="1039" spans="1:12" s="339" customFormat="1">
      <c r="A1039" s="340"/>
      <c r="B1039" s="340"/>
      <c r="J1039" s="341"/>
      <c r="K1039" s="341"/>
      <c r="L1039" s="335"/>
    </row>
    <row r="1040" spans="1:12" s="339" customFormat="1">
      <c r="A1040" s="340"/>
      <c r="B1040" s="340"/>
      <c r="J1040" s="341"/>
      <c r="K1040" s="341"/>
      <c r="L1040" s="335"/>
    </row>
    <row r="1041" spans="1:12" s="339" customFormat="1">
      <c r="A1041" s="340"/>
      <c r="B1041" s="340"/>
      <c r="J1041" s="341"/>
      <c r="K1041" s="341"/>
      <c r="L1041" s="335"/>
    </row>
    <row r="1042" spans="1:12" s="339" customFormat="1">
      <c r="A1042" s="340"/>
      <c r="B1042" s="340"/>
      <c r="J1042" s="341"/>
      <c r="K1042" s="341"/>
      <c r="L1042" s="335"/>
    </row>
    <row r="1043" spans="1:12" s="339" customFormat="1">
      <c r="A1043" s="340"/>
      <c r="B1043" s="340"/>
      <c r="J1043" s="341"/>
      <c r="K1043" s="341"/>
      <c r="L1043" s="335"/>
    </row>
    <row r="1044" spans="1:12" s="339" customFormat="1">
      <c r="A1044" s="340"/>
      <c r="B1044" s="340"/>
      <c r="J1044" s="341"/>
      <c r="K1044" s="341"/>
      <c r="L1044" s="335"/>
    </row>
    <row r="1045" spans="1:12" s="339" customFormat="1">
      <c r="A1045" s="340"/>
      <c r="B1045" s="340"/>
      <c r="J1045" s="341"/>
      <c r="K1045" s="341"/>
      <c r="L1045" s="335"/>
    </row>
    <row r="1046" spans="1:12" s="339" customFormat="1">
      <c r="A1046" s="340"/>
      <c r="B1046" s="340"/>
      <c r="J1046" s="341"/>
      <c r="K1046" s="341"/>
      <c r="L1046" s="335"/>
    </row>
    <row r="1047" spans="1:12" s="339" customFormat="1">
      <c r="A1047" s="340"/>
      <c r="B1047" s="340"/>
      <c r="J1047" s="341"/>
      <c r="K1047" s="341"/>
      <c r="L1047" s="335"/>
    </row>
    <row r="1048" spans="1:12" s="339" customFormat="1">
      <c r="A1048" s="340"/>
      <c r="B1048" s="340"/>
      <c r="J1048" s="341"/>
      <c r="K1048" s="341"/>
      <c r="L1048" s="335"/>
    </row>
    <row r="1049" spans="1:12" s="339" customFormat="1">
      <c r="A1049" s="340"/>
      <c r="B1049" s="340"/>
      <c r="J1049" s="341"/>
      <c r="K1049" s="341"/>
      <c r="L1049" s="335"/>
    </row>
    <row r="1050" spans="1:12" s="339" customFormat="1">
      <c r="A1050" s="340"/>
      <c r="B1050" s="340"/>
      <c r="J1050" s="341"/>
      <c r="K1050" s="341"/>
      <c r="L1050" s="335"/>
    </row>
    <row r="1051" spans="1:12" s="339" customFormat="1">
      <c r="A1051" s="340"/>
      <c r="B1051" s="340"/>
      <c r="J1051" s="341"/>
      <c r="K1051" s="341"/>
      <c r="L1051" s="335"/>
    </row>
    <row r="1052" spans="1:12" s="339" customFormat="1">
      <c r="A1052" s="340"/>
      <c r="B1052" s="340"/>
      <c r="J1052" s="341"/>
      <c r="K1052" s="341"/>
      <c r="L1052" s="335"/>
    </row>
    <row r="1053" spans="1:12" s="339" customFormat="1">
      <c r="A1053" s="340"/>
      <c r="B1053" s="340"/>
      <c r="J1053" s="341"/>
      <c r="K1053" s="341"/>
      <c r="L1053" s="335"/>
    </row>
    <row r="1054" spans="1:12" s="339" customFormat="1">
      <c r="A1054" s="340"/>
      <c r="B1054" s="340"/>
      <c r="J1054" s="341"/>
      <c r="K1054" s="341"/>
      <c r="L1054" s="335"/>
    </row>
    <row r="1055" spans="1:12" s="339" customFormat="1">
      <c r="A1055" s="340"/>
      <c r="B1055" s="340"/>
      <c r="J1055" s="341"/>
      <c r="K1055" s="341"/>
      <c r="L1055" s="335"/>
    </row>
    <row r="1056" spans="1:12" s="339" customFormat="1">
      <c r="A1056" s="340"/>
      <c r="B1056" s="340"/>
      <c r="J1056" s="341"/>
      <c r="K1056" s="341"/>
      <c r="L1056" s="335"/>
    </row>
    <row r="1057" spans="1:12" s="339" customFormat="1">
      <c r="A1057" s="340"/>
      <c r="B1057" s="340"/>
      <c r="J1057" s="341"/>
      <c r="K1057" s="341"/>
      <c r="L1057" s="335"/>
    </row>
    <row r="1058" spans="1:12" s="339" customFormat="1">
      <c r="A1058" s="340"/>
      <c r="B1058" s="340"/>
      <c r="J1058" s="341"/>
      <c r="K1058" s="341"/>
      <c r="L1058" s="335"/>
    </row>
    <row r="1059" spans="1:12" s="339" customFormat="1">
      <c r="A1059" s="340"/>
      <c r="B1059" s="340"/>
      <c r="J1059" s="341"/>
      <c r="K1059" s="341"/>
      <c r="L1059" s="335"/>
    </row>
    <row r="1060" spans="1:12" s="339" customFormat="1">
      <c r="A1060" s="340"/>
      <c r="B1060" s="340"/>
      <c r="J1060" s="341"/>
      <c r="K1060" s="341"/>
      <c r="L1060" s="335"/>
    </row>
    <row r="1061" spans="1:12" s="339" customFormat="1">
      <c r="A1061" s="340"/>
      <c r="B1061" s="340"/>
      <c r="J1061" s="341"/>
      <c r="K1061" s="341"/>
      <c r="L1061" s="335"/>
    </row>
    <row r="1062" spans="1:12" s="339" customFormat="1">
      <c r="A1062" s="340"/>
      <c r="B1062" s="340"/>
      <c r="J1062" s="341"/>
      <c r="K1062" s="341"/>
      <c r="L1062" s="335"/>
    </row>
    <row r="1063" spans="1:12" s="339" customFormat="1">
      <c r="A1063" s="340"/>
      <c r="B1063" s="340"/>
      <c r="J1063" s="341"/>
      <c r="K1063" s="341"/>
      <c r="L1063" s="335"/>
    </row>
    <row r="1064" spans="1:12" s="339" customFormat="1">
      <c r="A1064" s="340"/>
      <c r="B1064" s="340"/>
      <c r="J1064" s="341"/>
      <c r="K1064" s="341"/>
      <c r="L1064" s="335"/>
    </row>
    <row r="1065" spans="1:12" s="339" customFormat="1">
      <c r="A1065" s="340"/>
      <c r="B1065" s="340"/>
      <c r="J1065" s="341"/>
      <c r="K1065" s="341"/>
      <c r="L1065" s="335"/>
    </row>
    <row r="1066" spans="1:12" s="339" customFormat="1">
      <c r="A1066" s="340"/>
      <c r="B1066" s="340"/>
      <c r="J1066" s="341"/>
      <c r="K1066" s="341"/>
      <c r="L1066" s="335"/>
    </row>
    <row r="1067" spans="1:12" s="339" customFormat="1">
      <c r="A1067" s="340"/>
      <c r="B1067" s="340"/>
      <c r="J1067" s="341"/>
      <c r="K1067" s="341"/>
      <c r="L1067" s="335"/>
    </row>
    <row r="1068" spans="1:12" s="339" customFormat="1">
      <c r="A1068" s="340"/>
      <c r="B1068" s="340"/>
      <c r="J1068" s="341"/>
      <c r="K1068" s="341"/>
      <c r="L1068" s="335"/>
    </row>
    <row r="1069" spans="1:12" s="339" customFormat="1">
      <c r="A1069" s="340"/>
      <c r="B1069" s="340"/>
      <c r="J1069" s="341"/>
      <c r="K1069" s="341"/>
      <c r="L1069" s="335"/>
    </row>
    <row r="1070" spans="1:12" s="339" customFormat="1">
      <c r="A1070" s="340"/>
      <c r="B1070" s="340"/>
      <c r="J1070" s="341"/>
      <c r="K1070" s="341"/>
      <c r="L1070" s="335"/>
    </row>
    <row r="1071" spans="1:12" s="339" customFormat="1">
      <c r="A1071" s="340"/>
      <c r="B1071" s="340"/>
      <c r="J1071" s="341"/>
      <c r="K1071" s="341"/>
      <c r="L1071" s="335"/>
    </row>
    <row r="1072" spans="1:12" s="339" customFormat="1">
      <c r="A1072" s="340"/>
      <c r="B1072" s="340"/>
      <c r="J1072" s="341"/>
      <c r="K1072" s="341"/>
      <c r="L1072" s="335"/>
    </row>
    <row r="1073" spans="1:12" s="339" customFormat="1">
      <c r="A1073" s="340"/>
      <c r="B1073" s="340"/>
      <c r="J1073" s="341"/>
      <c r="K1073" s="341"/>
      <c r="L1073" s="335"/>
    </row>
    <row r="1074" spans="1:12" s="339" customFormat="1">
      <c r="A1074" s="340"/>
      <c r="B1074" s="340"/>
      <c r="J1074" s="341"/>
      <c r="K1074" s="341"/>
      <c r="L1074" s="335"/>
    </row>
    <row r="1075" spans="1:12" s="339" customFormat="1">
      <c r="A1075" s="340"/>
      <c r="B1075" s="340"/>
      <c r="J1075" s="341"/>
      <c r="K1075" s="341"/>
      <c r="L1075" s="335"/>
    </row>
    <row r="1076" spans="1:12" s="339" customFormat="1">
      <c r="A1076" s="340"/>
      <c r="B1076" s="340"/>
      <c r="J1076" s="341"/>
      <c r="K1076" s="341"/>
      <c r="L1076" s="335"/>
    </row>
    <row r="1077" spans="1:12" s="339" customFormat="1">
      <c r="A1077" s="340"/>
      <c r="B1077" s="340"/>
      <c r="J1077" s="341"/>
      <c r="K1077" s="341"/>
      <c r="L1077" s="335"/>
    </row>
    <row r="1078" spans="1:12" s="339" customFormat="1">
      <c r="A1078" s="340"/>
      <c r="B1078" s="340"/>
      <c r="J1078" s="341"/>
      <c r="K1078" s="341"/>
      <c r="L1078" s="335"/>
    </row>
    <row r="1079" spans="1:12" s="339" customFormat="1">
      <c r="A1079" s="340"/>
      <c r="B1079" s="340"/>
      <c r="J1079" s="341"/>
      <c r="K1079" s="341"/>
      <c r="L1079" s="335"/>
    </row>
    <row r="1080" spans="1:12" s="339" customFormat="1">
      <c r="A1080" s="340"/>
      <c r="B1080" s="340"/>
      <c r="J1080" s="341"/>
      <c r="K1080" s="341"/>
      <c r="L1080" s="335"/>
    </row>
    <row r="1081" spans="1:12" s="339" customFormat="1">
      <c r="A1081" s="340"/>
      <c r="B1081" s="340"/>
      <c r="J1081" s="341"/>
      <c r="K1081" s="341"/>
      <c r="L1081" s="335"/>
    </row>
    <row r="1082" spans="1:12" s="339" customFormat="1">
      <c r="A1082" s="340"/>
      <c r="B1082" s="340"/>
      <c r="J1082" s="341"/>
      <c r="K1082" s="341"/>
      <c r="L1082" s="335"/>
    </row>
    <row r="1083" spans="1:12" s="339" customFormat="1">
      <c r="A1083" s="340"/>
      <c r="B1083" s="340"/>
      <c r="J1083" s="341"/>
      <c r="K1083" s="341"/>
      <c r="L1083" s="335"/>
    </row>
    <row r="1084" spans="1:12" s="339" customFormat="1">
      <c r="A1084" s="340"/>
      <c r="B1084" s="340"/>
      <c r="J1084" s="341"/>
      <c r="K1084" s="341"/>
      <c r="L1084" s="335"/>
    </row>
    <row r="1085" spans="1:12" s="339" customFormat="1">
      <c r="A1085" s="340"/>
      <c r="B1085" s="340"/>
      <c r="J1085" s="341"/>
      <c r="K1085" s="341"/>
      <c r="L1085" s="335"/>
    </row>
    <row r="1086" spans="1:12" s="339" customFormat="1">
      <c r="A1086" s="340"/>
      <c r="B1086" s="340"/>
      <c r="J1086" s="341"/>
      <c r="K1086" s="341"/>
      <c r="L1086" s="335"/>
    </row>
    <row r="1087" spans="1:12" s="339" customFormat="1">
      <c r="A1087" s="340"/>
      <c r="B1087" s="340"/>
      <c r="J1087" s="341"/>
      <c r="K1087" s="341"/>
      <c r="L1087" s="335"/>
    </row>
    <row r="1088" spans="1:12" s="339" customFormat="1">
      <c r="A1088" s="340"/>
      <c r="B1088" s="340"/>
      <c r="J1088" s="341"/>
      <c r="K1088" s="341"/>
      <c r="L1088" s="335"/>
    </row>
    <row r="1089" spans="1:12" s="339" customFormat="1">
      <c r="A1089" s="340"/>
      <c r="B1089" s="340"/>
      <c r="J1089" s="341"/>
      <c r="K1089" s="341"/>
      <c r="L1089" s="335"/>
    </row>
    <row r="1090" spans="1:12" s="339" customFormat="1">
      <c r="A1090" s="340"/>
      <c r="B1090" s="340"/>
      <c r="J1090" s="341"/>
      <c r="K1090" s="341"/>
      <c r="L1090" s="335"/>
    </row>
    <row r="1091" spans="1:12" s="339" customFormat="1">
      <c r="A1091" s="340"/>
      <c r="B1091" s="340"/>
      <c r="J1091" s="341"/>
      <c r="K1091" s="341"/>
      <c r="L1091" s="335"/>
    </row>
    <row r="1092" spans="1:12" s="339" customFormat="1">
      <c r="A1092" s="340"/>
      <c r="B1092" s="340"/>
      <c r="J1092" s="341"/>
      <c r="K1092" s="341"/>
      <c r="L1092" s="335"/>
    </row>
    <row r="1093" spans="1:12" s="339" customFormat="1">
      <c r="A1093" s="340"/>
      <c r="B1093" s="340"/>
      <c r="J1093" s="341"/>
      <c r="K1093" s="341"/>
      <c r="L1093" s="335"/>
    </row>
    <row r="1094" spans="1:12" s="339" customFormat="1">
      <c r="A1094" s="340"/>
      <c r="B1094" s="340"/>
      <c r="J1094" s="341"/>
      <c r="K1094" s="341"/>
      <c r="L1094" s="335"/>
    </row>
    <row r="1095" spans="1:12" s="339" customFormat="1">
      <c r="A1095" s="340"/>
      <c r="B1095" s="340"/>
      <c r="J1095" s="341"/>
      <c r="K1095" s="341"/>
      <c r="L1095" s="335"/>
    </row>
    <row r="1096" spans="1:12" s="339" customFormat="1">
      <c r="A1096" s="340"/>
      <c r="B1096" s="340"/>
      <c r="J1096" s="341"/>
      <c r="K1096" s="341"/>
      <c r="L1096" s="335"/>
    </row>
    <row r="1097" spans="1:12" s="339" customFormat="1">
      <c r="A1097" s="340"/>
      <c r="B1097" s="340"/>
      <c r="J1097" s="341"/>
      <c r="K1097" s="341"/>
      <c r="L1097" s="335"/>
    </row>
    <row r="1098" spans="1:12" s="339" customFormat="1">
      <c r="A1098" s="340"/>
      <c r="B1098" s="340"/>
      <c r="J1098" s="341"/>
      <c r="K1098" s="341"/>
      <c r="L1098" s="335"/>
    </row>
    <row r="1099" spans="1:12" s="339" customFormat="1">
      <c r="A1099" s="340"/>
      <c r="B1099" s="340"/>
      <c r="J1099" s="341"/>
      <c r="K1099" s="341"/>
      <c r="L1099" s="335"/>
    </row>
    <row r="1100" spans="1:12" s="339" customFormat="1">
      <c r="A1100" s="340"/>
      <c r="B1100" s="340"/>
      <c r="J1100" s="341"/>
      <c r="K1100" s="341"/>
      <c r="L1100" s="335"/>
    </row>
    <row r="1101" spans="1:12" s="339" customFormat="1">
      <c r="A1101" s="340"/>
      <c r="B1101" s="340"/>
      <c r="J1101" s="341"/>
      <c r="K1101" s="341"/>
      <c r="L1101" s="335"/>
    </row>
    <row r="1102" spans="1:12" s="339" customFormat="1">
      <c r="A1102" s="340"/>
      <c r="B1102" s="340"/>
      <c r="J1102" s="341"/>
      <c r="K1102" s="341"/>
      <c r="L1102" s="335"/>
    </row>
    <row r="1103" spans="1:12" s="339" customFormat="1">
      <c r="A1103" s="340"/>
      <c r="B1103" s="340"/>
      <c r="J1103" s="341"/>
      <c r="K1103" s="341"/>
      <c r="L1103" s="335"/>
    </row>
    <row r="1104" spans="1:12" s="339" customFormat="1">
      <c r="A1104" s="340"/>
      <c r="B1104" s="340"/>
      <c r="J1104" s="341"/>
      <c r="K1104" s="341"/>
      <c r="L1104" s="335"/>
    </row>
    <row r="1105" spans="1:12" s="339" customFormat="1">
      <c r="A1105" s="340"/>
      <c r="B1105" s="340"/>
      <c r="J1105" s="341"/>
      <c r="K1105" s="341"/>
      <c r="L1105" s="335"/>
    </row>
    <row r="1106" spans="1:12" s="339" customFormat="1">
      <c r="A1106" s="340"/>
      <c r="B1106" s="340"/>
      <c r="J1106" s="341"/>
      <c r="K1106" s="341"/>
      <c r="L1106" s="335"/>
    </row>
    <row r="1107" spans="1:12" s="339" customFormat="1">
      <c r="A1107" s="340"/>
      <c r="B1107" s="340"/>
      <c r="J1107" s="341"/>
      <c r="K1107" s="341"/>
      <c r="L1107" s="335"/>
    </row>
    <row r="1108" spans="1:12" s="339" customFormat="1">
      <c r="A1108" s="340"/>
      <c r="B1108" s="340"/>
      <c r="J1108" s="341"/>
      <c r="K1108" s="341"/>
      <c r="L1108" s="335"/>
    </row>
    <row r="1109" spans="1:12" s="339" customFormat="1">
      <c r="A1109" s="340"/>
      <c r="B1109" s="340"/>
      <c r="J1109" s="341"/>
      <c r="K1109" s="341"/>
      <c r="L1109" s="335"/>
    </row>
    <row r="1110" spans="1:12" s="339" customFormat="1">
      <c r="A1110" s="340"/>
      <c r="B1110" s="340"/>
      <c r="J1110" s="341"/>
      <c r="K1110" s="341"/>
      <c r="L1110" s="335"/>
    </row>
    <row r="1111" spans="1:12" s="339" customFormat="1">
      <c r="A1111" s="340"/>
      <c r="B1111" s="340"/>
      <c r="J1111" s="341"/>
      <c r="K1111" s="341"/>
      <c r="L1111" s="335"/>
    </row>
    <row r="1112" spans="1:12" s="339" customFormat="1">
      <c r="A1112" s="340"/>
      <c r="B1112" s="340"/>
      <c r="J1112" s="341"/>
      <c r="K1112" s="341"/>
      <c r="L1112" s="335"/>
    </row>
    <row r="1113" spans="1:12" s="339" customFormat="1">
      <c r="A1113" s="340"/>
      <c r="B1113" s="340"/>
      <c r="J1113" s="341"/>
      <c r="K1113" s="341"/>
      <c r="L1113" s="335"/>
    </row>
    <row r="1114" spans="1:12" s="339" customFormat="1">
      <c r="A1114" s="340"/>
      <c r="B1114" s="340"/>
      <c r="J1114" s="341"/>
      <c r="K1114" s="341"/>
      <c r="L1114" s="335"/>
    </row>
    <row r="1115" spans="1:12" s="339" customFormat="1">
      <c r="A1115" s="340"/>
      <c r="B1115" s="340"/>
      <c r="J1115" s="341"/>
      <c r="K1115" s="341"/>
      <c r="L1115" s="335"/>
    </row>
    <row r="1116" spans="1:12" s="339" customFormat="1">
      <c r="A1116" s="340"/>
      <c r="B1116" s="340"/>
      <c r="J1116" s="341"/>
      <c r="K1116" s="341"/>
      <c r="L1116" s="335"/>
    </row>
    <row r="1117" spans="1:12" s="339" customFormat="1">
      <c r="A1117" s="340"/>
      <c r="B1117" s="340"/>
      <c r="J1117" s="341"/>
      <c r="K1117" s="341"/>
      <c r="L1117" s="335"/>
    </row>
    <row r="1118" spans="1:12" s="339" customFormat="1">
      <c r="A1118" s="340"/>
      <c r="B1118" s="340"/>
      <c r="J1118" s="341"/>
      <c r="K1118" s="341"/>
      <c r="L1118" s="335"/>
    </row>
    <row r="1119" spans="1:12" s="339" customFormat="1">
      <c r="A1119" s="340"/>
      <c r="B1119" s="340"/>
      <c r="J1119" s="341"/>
      <c r="K1119" s="341"/>
      <c r="L1119" s="335"/>
    </row>
    <row r="1120" spans="1:12" s="339" customFormat="1">
      <c r="A1120" s="340"/>
      <c r="B1120" s="340"/>
      <c r="J1120" s="341"/>
      <c r="K1120" s="341"/>
      <c r="L1120" s="335"/>
    </row>
    <row r="1121" spans="1:12" s="339" customFormat="1">
      <c r="A1121" s="340"/>
      <c r="B1121" s="340"/>
      <c r="J1121" s="341"/>
      <c r="K1121" s="341"/>
      <c r="L1121" s="335"/>
    </row>
    <row r="1122" spans="1:12" s="339" customFormat="1">
      <c r="A1122" s="340"/>
      <c r="B1122" s="340"/>
      <c r="J1122" s="341"/>
      <c r="K1122" s="341"/>
      <c r="L1122" s="335"/>
    </row>
    <row r="1123" spans="1:12" s="339" customFormat="1">
      <c r="A1123" s="340"/>
      <c r="B1123" s="340"/>
      <c r="J1123" s="341"/>
      <c r="K1123" s="341"/>
      <c r="L1123" s="335"/>
    </row>
    <row r="1124" spans="1:12" s="339" customFormat="1">
      <c r="A1124" s="340"/>
      <c r="B1124" s="340"/>
      <c r="J1124" s="341"/>
      <c r="K1124" s="341"/>
      <c r="L1124" s="335"/>
    </row>
    <row r="1125" spans="1:12" s="339" customFormat="1">
      <c r="A1125" s="340"/>
      <c r="B1125" s="340"/>
      <c r="J1125" s="341"/>
      <c r="K1125" s="341"/>
      <c r="L1125" s="335"/>
    </row>
    <row r="1126" spans="1:12" s="339" customFormat="1">
      <c r="A1126" s="340"/>
      <c r="B1126" s="340"/>
      <c r="J1126" s="341"/>
      <c r="K1126" s="341"/>
      <c r="L1126" s="335"/>
    </row>
    <row r="1127" spans="1:12" s="339" customFormat="1">
      <c r="A1127" s="340"/>
      <c r="B1127" s="340"/>
      <c r="J1127" s="341"/>
      <c r="K1127" s="341"/>
      <c r="L1127" s="335"/>
    </row>
    <row r="1128" spans="1:12" s="339" customFormat="1">
      <c r="A1128" s="340"/>
      <c r="B1128" s="340"/>
      <c r="J1128" s="341"/>
      <c r="K1128" s="341"/>
      <c r="L1128" s="335"/>
    </row>
    <row r="1129" spans="1:12" s="339" customFormat="1">
      <c r="A1129" s="340"/>
      <c r="B1129" s="340"/>
      <c r="J1129" s="341"/>
      <c r="K1129" s="341"/>
      <c r="L1129" s="335"/>
    </row>
    <row r="1130" spans="1:12" s="339" customFormat="1">
      <c r="A1130" s="340"/>
      <c r="B1130" s="340"/>
      <c r="J1130" s="341"/>
      <c r="K1130" s="341"/>
      <c r="L1130" s="335"/>
    </row>
    <row r="1131" spans="1:12" s="339" customFormat="1">
      <c r="A1131" s="340"/>
      <c r="B1131" s="340"/>
      <c r="J1131" s="341"/>
      <c r="K1131" s="341"/>
      <c r="L1131" s="335"/>
    </row>
    <row r="1132" spans="1:12" s="339" customFormat="1">
      <c r="A1132" s="340"/>
      <c r="B1132" s="340"/>
      <c r="J1132" s="341"/>
      <c r="K1132" s="341"/>
      <c r="L1132" s="335"/>
    </row>
    <row r="1133" spans="1:12" s="339" customFormat="1">
      <c r="A1133" s="340"/>
      <c r="B1133" s="340"/>
      <c r="J1133" s="341"/>
      <c r="K1133" s="341"/>
      <c r="L1133" s="33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Q1136"/>
  <sheetViews>
    <sheetView zoomScale="80" zoomScaleNormal="80" zoomScaleSheetLayoutView="80" workbookViewId="0">
      <selection sqref="A1:B1"/>
    </sheetView>
  </sheetViews>
  <sheetFormatPr defaultRowHeight="12.75"/>
  <cols>
    <col min="1" max="1" width="22.28515625" style="340" customWidth="1"/>
    <col min="2" max="2" width="28.5703125" style="340" customWidth="1"/>
    <col min="3" max="3" width="24.42578125" style="340" customWidth="1"/>
    <col min="4" max="4" width="27.42578125" style="340" customWidth="1"/>
    <col min="5" max="5" width="28.7109375" style="339" customWidth="1"/>
    <col min="6" max="6" width="24.42578125" style="339" customWidth="1"/>
    <col min="7" max="7" width="25.42578125" style="339" customWidth="1"/>
    <col min="8" max="11" width="24.42578125" style="339" customWidth="1"/>
    <col min="12" max="12" width="9.7109375" style="339" customWidth="1"/>
    <col min="13" max="13" width="8.7109375" style="339" customWidth="1"/>
    <col min="14" max="14" width="10.7109375" style="332" customWidth="1"/>
    <col min="15" max="17" width="12.7109375" style="339" customWidth="1"/>
    <col min="18" max="250" width="9.140625" style="342"/>
    <col min="251" max="251" width="12.85546875" style="342" customWidth="1"/>
    <col min="252" max="254" width="24.42578125" style="342" customWidth="1"/>
    <col min="255" max="255" width="27.42578125" style="342" customWidth="1"/>
    <col min="256" max="256" width="28.7109375" style="342" customWidth="1"/>
    <col min="257" max="259" width="24.42578125" style="342" customWidth="1"/>
    <col min="260" max="260" width="27.42578125" style="342" customWidth="1"/>
    <col min="261" max="267" width="24.42578125" style="342" customWidth="1"/>
    <col min="268" max="268" width="9.7109375" style="342" customWidth="1"/>
    <col min="269" max="269" width="8.7109375" style="342" customWidth="1"/>
    <col min="270" max="270" width="10.7109375" style="342" customWidth="1"/>
    <col min="271" max="273" width="12.7109375" style="342" customWidth="1"/>
    <col min="274" max="506" width="9.140625" style="342"/>
    <col min="507" max="507" width="12.85546875" style="342" customWidth="1"/>
    <col min="508" max="510" width="24.42578125" style="342" customWidth="1"/>
    <col min="511" max="511" width="27.42578125" style="342" customWidth="1"/>
    <col min="512" max="512" width="28.7109375" style="342" customWidth="1"/>
    <col min="513" max="515" width="24.42578125" style="342" customWidth="1"/>
    <col min="516" max="516" width="27.42578125" style="342" customWidth="1"/>
    <col min="517" max="523" width="24.42578125" style="342" customWidth="1"/>
    <col min="524" max="524" width="9.7109375" style="342" customWidth="1"/>
    <col min="525" max="525" width="8.7109375" style="342" customWidth="1"/>
    <col min="526" max="526" width="10.7109375" style="342" customWidth="1"/>
    <col min="527" max="529" width="12.7109375" style="342" customWidth="1"/>
    <col min="530" max="762" width="9.140625" style="342"/>
    <col min="763" max="763" width="12.85546875" style="342" customWidth="1"/>
    <col min="764" max="766" width="24.42578125" style="342" customWidth="1"/>
    <col min="767" max="767" width="27.42578125" style="342" customWidth="1"/>
    <col min="768" max="768" width="28.7109375" style="342" customWidth="1"/>
    <col min="769" max="771" width="24.42578125" style="342" customWidth="1"/>
    <col min="772" max="772" width="27.42578125" style="342" customWidth="1"/>
    <col min="773" max="779" width="24.42578125" style="342" customWidth="1"/>
    <col min="780" max="780" width="9.7109375" style="342" customWidth="1"/>
    <col min="781" max="781" width="8.7109375" style="342" customWidth="1"/>
    <col min="782" max="782" width="10.7109375" style="342" customWidth="1"/>
    <col min="783" max="785" width="12.7109375" style="342" customWidth="1"/>
    <col min="786" max="1018" width="9.140625" style="342"/>
    <col min="1019" max="1019" width="12.85546875" style="342" customWidth="1"/>
    <col min="1020" max="1022" width="24.42578125" style="342" customWidth="1"/>
    <col min="1023" max="1023" width="27.42578125" style="342" customWidth="1"/>
    <col min="1024" max="1024" width="28.7109375" style="342" customWidth="1"/>
    <col min="1025" max="1027" width="24.42578125" style="342" customWidth="1"/>
    <col min="1028" max="1028" width="27.42578125" style="342" customWidth="1"/>
    <col min="1029" max="1035" width="24.42578125" style="342" customWidth="1"/>
    <col min="1036" max="1036" width="9.7109375" style="342" customWidth="1"/>
    <col min="1037" max="1037" width="8.7109375" style="342" customWidth="1"/>
    <col min="1038" max="1038" width="10.7109375" style="342" customWidth="1"/>
    <col min="1039" max="1041" width="12.7109375" style="342" customWidth="1"/>
    <col min="1042" max="1274" width="9.140625" style="342"/>
    <col min="1275" max="1275" width="12.85546875" style="342" customWidth="1"/>
    <col min="1276" max="1278" width="24.42578125" style="342" customWidth="1"/>
    <col min="1279" max="1279" width="27.42578125" style="342" customWidth="1"/>
    <col min="1280" max="1280" width="28.7109375" style="342" customWidth="1"/>
    <col min="1281" max="1283" width="24.42578125" style="342" customWidth="1"/>
    <col min="1284" max="1284" width="27.42578125" style="342" customWidth="1"/>
    <col min="1285" max="1291" width="24.42578125" style="342" customWidth="1"/>
    <col min="1292" max="1292" width="9.7109375" style="342" customWidth="1"/>
    <col min="1293" max="1293" width="8.7109375" style="342" customWidth="1"/>
    <col min="1294" max="1294" width="10.7109375" style="342" customWidth="1"/>
    <col min="1295" max="1297" width="12.7109375" style="342" customWidth="1"/>
    <col min="1298" max="1530" width="9.140625" style="342"/>
    <col min="1531" max="1531" width="12.85546875" style="342" customWidth="1"/>
    <col min="1532" max="1534" width="24.42578125" style="342" customWidth="1"/>
    <col min="1535" max="1535" width="27.42578125" style="342" customWidth="1"/>
    <col min="1536" max="1536" width="28.7109375" style="342" customWidth="1"/>
    <col min="1537" max="1539" width="24.42578125" style="342" customWidth="1"/>
    <col min="1540" max="1540" width="27.42578125" style="342" customWidth="1"/>
    <col min="1541" max="1547" width="24.42578125" style="342" customWidth="1"/>
    <col min="1548" max="1548" width="9.7109375" style="342" customWidth="1"/>
    <col min="1549" max="1549" width="8.7109375" style="342" customWidth="1"/>
    <col min="1550" max="1550" width="10.7109375" style="342" customWidth="1"/>
    <col min="1551" max="1553" width="12.7109375" style="342" customWidth="1"/>
    <col min="1554" max="1786" width="9.140625" style="342"/>
    <col min="1787" max="1787" width="12.85546875" style="342" customWidth="1"/>
    <col min="1788" max="1790" width="24.42578125" style="342" customWidth="1"/>
    <col min="1791" max="1791" width="27.42578125" style="342" customWidth="1"/>
    <col min="1792" max="1792" width="28.7109375" style="342" customWidth="1"/>
    <col min="1793" max="1795" width="24.42578125" style="342" customWidth="1"/>
    <col min="1796" max="1796" width="27.42578125" style="342" customWidth="1"/>
    <col min="1797" max="1803" width="24.42578125" style="342" customWidth="1"/>
    <col min="1804" max="1804" width="9.7109375" style="342" customWidth="1"/>
    <col min="1805" max="1805" width="8.7109375" style="342" customWidth="1"/>
    <col min="1806" max="1806" width="10.7109375" style="342" customWidth="1"/>
    <col min="1807" max="1809" width="12.7109375" style="342" customWidth="1"/>
    <col min="1810" max="2042" width="9.140625" style="342"/>
    <col min="2043" max="2043" width="12.85546875" style="342" customWidth="1"/>
    <col min="2044" max="2046" width="24.42578125" style="342" customWidth="1"/>
    <col min="2047" max="2047" width="27.42578125" style="342" customWidth="1"/>
    <col min="2048" max="2048" width="28.7109375" style="342" customWidth="1"/>
    <col min="2049" max="2051" width="24.42578125" style="342" customWidth="1"/>
    <col min="2052" max="2052" width="27.42578125" style="342" customWidth="1"/>
    <col min="2053" max="2059" width="24.42578125" style="342" customWidth="1"/>
    <col min="2060" max="2060" width="9.7109375" style="342" customWidth="1"/>
    <col min="2061" max="2061" width="8.7109375" style="342" customWidth="1"/>
    <col min="2062" max="2062" width="10.7109375" style="342" customWidth="1"/>
    <col min="2063" max="2065" width="12.7109375" style="342" customWidth="1"/>
    <col min="2066" max="2298" width="9.140625" style="342"/>
    <col min="2299" max="2299" width="12.85546875" style="342" customWidth="1"/>
    <col min="2300" max="2302" width="24.42578125" style="342" customWidth="1"/>
    <col min="2303" max="2303" width="27.42578125" style="342" customWidth="1"/>
    <col min="2304" max="2304" width="28.7109375" style="342" customWidth="1"/>
    <col min="2305" max="2307" width="24.42578125" style="342" customWidth="1"/>
    <col min="2308" max="2308" width="27.42578125" style="342" customWidth="1"/>
    <col min="2309" max="2315" width="24.42578125" style="342" customWidth="1"/>
    <col min="2316" max="2316" width="9.7109375" style="342" customWidth="1"/>
    <col min="2317" max="2317" width="8.7109375" style="342" customWidth="1"/>
    <col min="2318" max="2318" width="10.7109375" style="342" customWidth="1"/>
    <col min="2319" max="2321" width="12.7109375" style="342" customWidth="1"/>
    <col min="2322" max="2554" width="9.140625" style="342"/>
    <col min="2555" max="2555" width="12.85546875" style="342" customWidth="1"/>
    <col min="2556" max="2558" width="24.42578125" style="342" customWidth="1"/>
    <col min="2559" max="2559" width="27.42578125" style="342" customWidth="1"/>
    <col min="2560" max="2560" width="28.7109375" style="342" customWidth="1"/>
    <col min="2561" max="2563" width="24.42578125" style="342" customWidth="1"/>
    <col min="2564" max="2564" width="27.42578125" style="342" customWidth="1"/>
    <col min="2565" max="2571" width="24.42578125" style="342" customWidth="1"/>
    <col min="2572" max="2572" width="9.7109375" style="342" customWidth="1"/>
    <col min="2573" max="2573" width="8.7109375" style="342" customWidth="1"/>
    <col min="2574" max="2574" width="10.7109375" style="342" customWidth="1"/>
    <col min="2575" max="2577" width="12.7109375" style="342" customWidth="1"/>
    <col min="2578" max="2810" width="9.140625" style="342"/>
    <col min="2811" max="2811" width="12.85546875" style="342" customWidth="1"/>
    <col min="2812" max="2814" width="24.42578125" style="342" customWidth="1"/>
    <col min="2815" max="2815" width="27.42578125" style="342" customWidth="1"/>
    <col min="2816" max="2816" width="28.7109375" style="342" customWidth="1"/>
    <col min="2817" max="2819" width="24.42578125" style="342" customWidth="1"/>
    <col min="2820" max="2820" width="27.42578125" style="342" customWidth="1"/>
    <col min="2821" max="2827" width="24.42578125" style="342" customWidth="1"/>
    <col min="2828" max="2828" width="9.7109375" style="342" customWidth="1"/>
    <col min="2829" max="2829" width="8.7109375" style="342" customWidth="1"/>
    <col min="2830" max="2830" width="10.7109375" style="342" customWidth="1"/>
    <col min="2831" max="2833" width="12.7109375" style="342" customWidth="1"/>
    <col min="2834" max="3066" width="9.140625" style="342"/>
    <col min="3067" max="3067" width="12.85546875" style="342" customWidth="1"/>
    <col min="3068" max="3070" width="24.42578125" style="342" customWidth="1"/>
    <col min="3071" max="3071" width="27.42578125" style="342" customWidth="1"/>
    <col min="3072" max="3072" width="28.7109375" style="342" customWidth="1"/>
    <col min="3073" max="3075" width="24.42578125" style="342" customWidth="1"/>
    <col min="3076" max="3076" width="27.42578125" style="342" customWidth="1"/>
    <col min="3077" max="3083" width="24.42578125" style="342" customWidth="1"/>
    <col min="3084" max="3084" width="9.7109375" style="342" customWidth="1"/>
    <col min="3085" max="3085" width="8.7109375" style="342" customWidth="1"/>
    <col min="3086" max="3086" width="10.7109375" style="342" customWidth="1"/>
    <col min="3087" max="3089" width="12.7109375" style="342" customWidth="1"/>
    <col min="3090" max="3322" width="9.140625" style="342"/>
    <col min="3323" max="3323" width="12.85546875" style="342" customWidth="1"/>
    <col min="3324" max="3326" width="24.42578125" style="342" customWidth="1"/>
    <col min="3327" max="3327" width="27.42578125" style="342" customWidth="1"/>
    <col min="3328" max="3328" width="28.7109375" style="342" customWidth="1"/>
    <col min="3329" max="3331" width="24.42578125" style="342" customWidth="1"/>
    <col min="3332" max="3332" width="27.42578125" style="342" customWidth="1"/>
    <col min="3333" max="3339" width="24.42578125" style="342" customWidth="1"/>
    <col min="3340" max="3340" width="9.7109375" style="342" customWidth="1"/>
    <col min="3341" max="3341" width="8.7109375" style="342" customWidth="1"/>
    <col min="3342" max="3342" width="10.7109375" style="342" customWidth="1"/>
    <col min="3343" max="3345" width="12.7109375" style="342" customWidth="1"/>
    <col min="3346" max="3578" width="9.140625" style="342"/>
    <col min="3579" max="3579" width="12.85546875" style="342" customWidth="1"/>
    <col min="3580" max="3582" width="24.42578125" style="342" customWidth="1"/>
    <col min="3583" max="3583" width="27.42578125" style="342" customWidth="1"/>
    <col min="3584" max="3584" width="28.7109375" style="342" customWidth="1"/>
    <col min="3585" max="3587" width="24.42578125" style="342" customWidth="1"/>
    <col min="3588" max="3588" width="27.42578125" style="342" customWidth="1"/>
    <col min="3589" max="3595" width="24.42578125" style="342" customWidth="1"/>
    <col min="3596" max="3596" width="9.7109375" style="342" customWidth="1"/>
    <col min="3597" max="3597" width="8.7109375" style="342" customWidth="1"/>
    <col min="3598" max="3598" width="10.7109375" style="342" customWidth="1"/>
    <col min="3599" max="3601" width="12.7109375" style="342" customWidth="1"/>
    <col min="3602" max="3834" width="9.140625" style="342"/>
    <col min="3835" max="3835" width="12.85546875" style="342" customWidth="1"/>
    <col min="3836" max="3838" width="24.42578125" style="342" customWidth="1"/>
    <col min="3839" max="3839" width="27.42578125" style="342" customWidth="1"/>
    <col min="3840" max="3840" width="28.7109375" style="342" customWidth="1"/>
    <col min="3841" max="3843" width="24.42578125" style="342" customWidth="1"/>
    <col min="3844" max="3844" width="27.42578125" style="342" customWidth="1"/>
    <col min="3845" max="3851" width="24.42578125" style="342" customWidth="1"/>
    <col min="3852" max="3852" width="9.7109375" style="342" customWidth="1"/>
    <col min="3853" max="3853" width="8.7109375" style="342" customWidth="1"/>
    <col min="3854" max="3854" width="10.7109375" style="342" customWidth="1"/>
    <col min="3855" max="3857" width="12.7109375" style="342" customWidth="1"/>
    <col min="3858" max="4090" width="9.140625" style="342"/>
    <col min="4091" max="4091" width="12.85546875" style="342" customWidth="1"/>
    <col min="4092" max="4094" width="24.42578125" style="342" customWidth="1"/>
    <col min="4095" max="4095" width="27.42578125" style="342" customWidth="1"/>
    <col min="4096" max="4096" width="28.7109375" style="342" customWidth="1"/>
    <col min="4097" max="4099" width="24.42578125" style="342" customWidth="1"/>
    <col min="4100" max="4100" width="27.42578125" style="342" customWidth="1"/>
    <col min="4101" max="4107" width="24.42578125" style="342" customWidth="1"/>
    <col min="4108" max="4108" width="9.7109375" style="342" customWidth="1"/>
    <col min="4109" max="4109" width="8.7109375" style="342" customWidth="1"/>
    <col min="4110" max="4110" width="10.7109375" style="342" customWidth="1"/>
    <col min="4111" max="4113" width="12.7109375" style="342" customWidth="1"/>
    <col min="4114" max="4346" width="9.140625" style="342"/>
    <col min="4347" max="4347" width="12.85546875" style="342" customWidth="1"/>
    <col min="4348" max="4350" width="24.42578125" style="342" customWidth="1"/>
    <col min="4351" max="4351" width="27.42578125" style="342" customWidth="1"/>
    <col min="4352" max="4352" width="28.7109375" style="342" customWidth="1"/>
    <col min="4353" max="4355" width="24.42578125" style="342" customWidth="1"/>
    <col min="4356" max="4356" width="27.42578125" style="342" customWidth="1"/>
    <col min="4357" max="4363" width="24.42578125" style="342" customWidth="1"/>
    <col min="4364" max="4364" width="9.7109375" style="342" customWidth="1"/>
    <col min="4365" max="4365" width="8.7109375" style="342" customWidth="1"/>
    <col min="4366" max="4366" width="10.7109375" style="342" customWidth="1"/>
    <col min="4367" max="4369" width="12.7109375" style="342" customWidth="1"/>
    <col min="4370" max="4602" width="9.140625" style="342"/>
    <col min="4603" max="4603" width="12.85546875" style="342" customWidth="1"/>
    <col min="4604" max="4606" width="24.42578125" style="342" customWidth="1"/>
    <col min="4607" max="4607" width="27.42578125" style="342" customWidth="1"/>
    <col min="4608" max="4608" width="28.7109375" style="342" customWidth="1"/>
    <col min="4609" max="4611" width="24.42578125" style="342" customWidth="1"/>
    <col min="4612" max="4612" width="27.42578125" style="342" customWidth="1"/>
    <col min="4613" max="4619" width="24.42578125" style="342" customWidth="1"/>
    <col min="4620" max="4620" width="9.7109375" style="342" customWidth="1"/>
    <col min="4621" max="4621" width="8.7109375" style="342" customWidth="1"/>
    <col min="4622" max="4622" width="10.7109375" style="342" customWidth="1"/>
    <col min="4623" max="4625" width="12.7109375" style="342" customWidth="1"/>
    <col min="4626" max="4858" width="9.140625" style="342"/>
    <col min="4859" max="4859" width="12.85546875" style="342" customWidth="1"/>
    <col min="4860" max="4862" width="24.42578125" style="342" customWidth="1"/>
    <col min="4863" max="4863" width="27.42578125" style="342" customWidth="1"/>
    <col min="4864" max="4864" width="28.7109375" style="342" customWidth="1"/>
    <col min="4865" max="4867" width="24.42578125" style="342" customWidth="1"/>
    <col min="4868" max="4868" width="27.42578125" style="342" customWidth="1"/>
    <col min="4869" max="4875" width="24.42578125" style="342" customWidth="1"/>
    <col min="4876" max="4876" width="9.7109375" style="342" customWidth="1"/>
    <col min="4877" max="4877" width="8.7109375" style="342" customWidth="1"/>
    <col min="4878" max="4878" width="10.7109375" style="342" customWidth="1"/>
    <col min="4879" max="4881" width="12.7109375" style="342" customWidth="1"/>
    <col min="4882" max="5114" width="9.140625" style="342"/>
    <col min="5115" max="5115" width="12.85546875" style="342" customWidth="1"/>
    <col min="5116" max="5118" width="24.42578125" style="342" customWidth="1"/>
    <col min="5119" max="5119" width="27.42578125" style="342" customWidth="1"/>
    <col min="5120" max="5120" width="28.7109375" style="342" customWidth="1"/>
    <col min="5121" max="5123" width="24.42578125" style="342" customWidth="1"/>
    <col min="5124" max="5124" width="27.42578125" style="342" customWidth="1"/>
    <col min="5125" max="5131" width="24.42578125" style="342" customWidth="1"/>
    <col min="5132" max="5132" width="9.7109375" style="342" customWidth="1"/>
    <col min="5133" max="5133" width="8.7109375" style="342" customWidth="1"/>
    <col min="5134" max="5134" width="10.7109375" style="342" customWidth="1"/>
    <col min="5135" max="5137" width="12.7109375" style="342" customWidth="1"/>
    <col min="5138" max="5370" width="9.140625" style="342"/>
    <col min="5371" max="5371" width="12.85546875" style="342" customWidth="1"/>
    <col min="5372" max="5374" width="24.42578125" style="342" customWidth="1"/>
    <col min="5375" max="5375" width="27.42578125" style="342" customWidth="1"/>
    <col min="5376" max="5376" width="28.7109375" style="342" customWidth="1"/>
    <col min="5377" max="5379" width="24.42578125" style="342" customWidth="1"/>
    <col min="5380" max="5380" width="27.42578125" style="342" customWidth="1"/>
    <col min="5381" max="5387" width="24.42578125" style="342" customWidth="1"/>
    <col min="5388" max="5388" width="9.7109375" style="342" customWidth="1"/>
    <col min="5389" max="5389" width="8.7109375" style="342" customWidth="1"/>
    <col min="5390" max="5390" width="10.7109375" style="342" customWidth="1"/>
    <col min="5391" max="5393" width="12.7109375" style="342" customWidth="1"/>
    <col min="5394" max="5626" width="9.140625" style="342"/>
    <col min="5627" max="5627" width="12.85546875" style="342" customWidth="1"/>
    <col min="5628" max="5630" width="24.42578125" style="342" customWidth="1"/>
    <col min="5631" max="5631" width="27.42578125" style="342" customWidth="1"/>
    <col min="5632" max="5632" width="28.7109375" style="342" customWidth="1"/>
    <col min="5633" max="5635" width="24.42578125" style="342" customWidth="1"/>
    <col min="5636" max="5636" width="27.42578125" style="342" customWidth="1"/>
    <col min="5637" max="5643" width="24.42578125" style="342" customWidth="1"/>
    <col min="5644" max="5644" width="9.7109375" style="342" customWidth="1"/>
    <col min="5645" max="5645" width="8.7109375" style="342" customWidth="1"/>
    <col min="5646" max="5646" width="10.7109375" style="342" customWidth="1"/>
    <col min="5647" max="5649" width="12.7109375" style="342" customWidth="1"/>
    <col min="5650" max="5882" width="9.140625" style="342"/>
    <col min="5883" max="5883" width="12.85546875" style="342" customWidth="1"/>
    <col min="5884" max="5886" width="24.42578125" style="342" customWidth="1"/>
    <col min="5887" max="5887" width="27.42578125" style="342" customWidth="1"/>
    <col min="5888" max="5888" width="28.7109375" style="342" customWidth="1"/>
    <col min="5889" max="5891" width="24.42578125" style="342" customWidth="1"/>
    <col min="5892" max="5892" width="27.42578125" style="342" customWidth="1"/>
    <col min="5893" max="5899" width="24.42578125" style="342" customWidth="1"/>
    <col min="5900" max="5900" width="9.7109375" style="342" customWidth="1"/>
    <col min="5901" max="5901" width="8.7109375" style="342" customWidth="1"/>
    <col min="5902" max="5902" width="10.7109375" style="342" customWidth="1"/>
    <col min="5903" max="5905" width="12.7109375" style="342" customWidth="1"/>
    <col min="5906" max="6138" width="9.140625" style="342"/>
    <col min="6139" max="6139" width="12.85546875" style="342" customWidth="1"/>
    <col min="6140" max="6142" width="24.42578125" style="342" customWidth="1"/>
    <col min="6143" max="6143" width="27.42578125" style="342" customWidth="1"/>
    <col min="6144" max="6144" width="28.7109375" style="342" customWidth="1"/>
    <col min="6145" max="6147" width="24.42578125" style="342" customWidth="1"/>
    <col min="6148" max="6148" width="27.42578125" style="342" customWidth="1"/>
    <col min="6149" max="6155" width="24.42578125" style="342" customWidth="1"/>
    <col min="6156" max="6156" width="9.7109375" style="342" customWidth="1"/>
    <col min="6157" max="6157" width="8.7109375" style="342" customWidth="1"/>
    <col min="6158" max="6158" width="10.7109375" style="342" customWidth="1"/>
    <col min="6159" max="6161" width="12.7109375" style="342" customWidth="1"/>
    <col min="6162" max="6394" width="9.140625" style="342"/>
    <col min="6395" max="6395" width="12.85546875" style="342" customWidth="1"/>
    <col min="6396" max="6398" width="24.42578125" style="342" customWidth="1"/>
    <col min="6399" max="6399" width="27.42578125" style="342" customWidth="1"/>
    <col min="6400" max="6400" width="28.7109375" style="342" customWidth="1"/>
    <col min="6401" max="6403" width="24.42578125" style="342" customWidth="1"/>
    <col min="6404" max="6404" width="27.42578125" style="342" customWidth="1"/>
    <col min="6405" max="6411" width="24.42578125" style="342" customWidth="1"/>
    <col min="6412" max="6412" width="9.7109375" style="342" customWidth="1"/>
    <col min="6413" max="6413" width="8.7109375" style="342" customWidth="1"/>
    <col min="6414" max="6414" width="10.7109375" style="342" customWidth="1"/>
    <col min="6415" max="6417" width="12.7109375" style="342" customWidth="1"/>
    <col min="6418" max="6650" width="9.140625" style="342"/>
    <col min="6651" max="6651" width="12.85546875" style="342" customWidth="1"/>
    <col min="6652" max="6654" width="24.42578125" style="342" customWidth="1"/>
    <col min="6655" max="6655" width="27.42578125" style="342" customWidth="1"/>
    <col min="6656" max="6656" width="28.7109375" style="342" customWidth="1"/>
    <col min="6657" max="6659" width="24.42578125" style="342" customWidth="1"/>
    <col min="6660" max="6660" width="27.42578125" style="342" customWidth="1"/>
    <col min="6661" max="6667" width="24.42578125" style="342" customWidth="1"/>
    <col min="6668" max="6668" width="9.7109375" style="342" customWidth="1"/>
    <col min="6669" max="6669" width="8.7109375" style="342" customWidth="1"/>
    <col min="6670" max="6670" width="10.7109375" style="342" customWidth="1"/>
    <col min="6671" max="6673" width="12.7109375" style="342" customWidth="1"/>
    <col min="6674" max="6906" width="9.140625" style="342"/>
    <col min="6907" max="6907" width="12.85546875" style="342" customWidth="1"/>
    <col min="6908" max="6910" width="24.42578125" style="342" customWidth="1"/>
    <col min="6911" max="6911" width="27.42578125" style="342" customWidth="1"/>
    <col min="6912" max="6912" width="28.7109375" style="342" customWidth="1"/>
    <col min="6913" max="6915" width="24.42578125" style="342" customWidth="1"/>
    <col min="6916" max="6916" width="27.42578125" style="342" customWidth="1"/>
    <col min="6917" max="6923" width="24.42578125" style="342" customWidth="1"/>
    <col min="6924" max="6924" width="9.7109375" style="342" customWidth="1"/>
    <col min="6925" max="6925" width="8.7109375" style="342" customWidth="1"/>
    <col min="6926" max="6926" width="10.7109375" style="342" customWidth="1"/>
    <col min="6927" max="6929" width="12.7109375" style="342" customWidth="1"/>
    <col min="6930" max="7162" width="9.140625" style="342"/>
    <col min="7163" max="7163" width="12.85546875" style="342" customWidth="1"/>
    <col min="7164" max="7166" width="24.42578125" style="342" customWidth="1"/>
    <col min="7167" max="7167" width="27.42578125" style="342" customWidth="1"/>
    <col min="7168" max="7168" width="28.7109375" style="342" customWidth="1"/>
    <col min="7169" max="7171" width="24.42578125" style="342" customWidth="1"/>
    <col min="7172" max="7172" width="27.42578125" style="342" customWidth="1"/>
    <col min="7173" max="7179" width="24.42578125" style="342" customWidth="1"/>
    <col min="7180" max="7180" width="9.7109375" style="342" customWidth="1"/>
    <col min="7181" max="7181" width="8.7109375" style="342" customWidth="1"/>
    <col min="7182" max="7182" width="10.7109375" style="342" customWidth="1"/>
    <col min="7183" max="7185" width="12.7109375" style="342" customWidth="1"/>
    <col min="7186" max="7418" width="9.140625" style="342"/>
    <col min="7419" max="7419" width="12.85546875" style="342" customWidth="1"/>
    <col min="7420" max="7422" width="24.42578125" style="342" customWidth="1"/>
    <col min="7423" max="7423" width="27.42578125" style="342" customWidth="1"/>
    <col min="7424" max="7424" width="28.7109375" style="342" customWidth="1"/>
    <col min="7425" max="7427" width="24.42578125" style="342" customWidth="1"/>
    <col min="7428" max="7428" width="27.42578125" style="342" customWidth="1"/>
    <col min="7429" max="7435" width="24.42578125" style="342" customWidth="1"/>
    <col min="7436" max="7436" width="9.7109375" style="342" customWidth="1"/>
    <col min="7437" max="7437" width="8.7109375" style="342" customWidth="1"/>
    <col min="7438" max="7438" width="10.7109375" style="342" customWidth="1"/>
    <col min="7439" max="7441" width="12.7109375" style="342" customWidth="1"/>
    <col min="7442" max="7674" width="9.140625" style="342"/>
    <col min="7675" max="7675" width="12.85546875" style="342" customWidth="1"/>
    <col min="7676" max="7678" width="24.42578125" style="342" customWidth="1"/>
    <col min="7679" max="7679" width="27.42578125" style="342" customWidth="1"/>
    <col min="7680" max="7680" width="28.7109375" style="342" customWidth="1"/>
    <col min="7681" max="7683" width="24.42578125" style="342" customWidth="1"/>
    <col min="7684" max="7684" width="27.42578125" style="342" customWidth="1"/>
    <col min="7685" max="7691" width="24.42578125" style="342" customWidth="1"/>
    <col min="7692" max="7692" width="9.7109375" style="342" customWidth="1"/>
    <col min="7693" max="7693" width="8.7109375" style="342" customWidth="1"/>
    <col min="7694" max="7694" width="10.7109375" style="342" customWidth="1"/>
    <col min="7695" max="7697" width="12.7109375" style="342" customWidth="1"/>
    <col min="7698" max="7930" width="9.140625" style="342"/>
    <col min="7931" max="7931" width="12.85546875" style="342" customWidth="1"/>
    <col min="7932" max="7934" width="24.42578125" style="342" customWidth="1"/>
    <col min="7935" max="7935" width="27.42578125" style="342" customWidth="1"/>
    <col min="7936" max="7936" width="28.7109375" style="342" customWidth="1"/>
    <col min="7937" max="7939" width="24.42578125" style="342" customWidth="1"/>
    <col min="7940" max="7940" width="27.42578125" style="342" customWidth="1"/>
    <col min="7941" max="7947" width="24.42578125" style="342" customWidth="1"/>
    <col min="7948" max="7948" width="9.7109375" style="342" customWidth="1"/>
    <col min="7949" max="7949" width="8.7109375" style="342" customWidth="1"/>
    <col min="7950" max="7950" width="10.7109375" style="342" customWidth="1"/>
    <col min="7951" max="7953" width="12.7109375" style="342" customWidth="1"/>
    <col min="7954" max="8186" width="9.140625" style="342"/>
    <col min="8187" max="8187" width="12.85546875" style="342" customWidth="1"/>
    <col min="8188" max="8190" width="24.42578125" style="342" customWidth="1"/>
    <col min="8191" max="8191" width="27.42578125" style="342" customWidth="1"/>
    <col min="8192" max="8192" width="28.7109375" style="342" customWidth="1"/>
    <col min="8193" max="8195" width="24.42578125" style="342" customWidth="1"/>
    <col min="8196" max="8196" width="27.42578125" style="342" customWidth="1"/>
    <col min="8197" max="8203" width="24.42578125" style="342" customWidth="1"/>
    <col min="8204" max="8204" width="9.7109375" style="342" customWidth="1"/>
    <col min="8205" max="8205" width="8.7109375" style="342" customWidth="1"/>
    <col min="8206" max="8206" width="10.7109375" style="342" customWidth="1"/>
    <col min="8207" max="8209" width="12.7109375" style="342" customWidth="1"/>
    <col min="8210" max="8442" width="9.140625" style="342"/>
    <col min="8443" max="8443" width="12.85546875" style="342" customWidth="1"/>
    <col min="8444" max="8446" width="24.42578125" style="342" customWidth="1"/>
    <col min="8447" max="8447" width="27.42578125" style="342" customWidth="1"/>
    <col min="8448" max="8448" width="28.7109375" style="342" customWidth="1"/>
    <col min="8449" max="8451" width="24.42578125" style="342" customWidth="1"/>
    <col min="8452" max="8452" width="27.42578125" style="342" customWidth="1"/>
    <col min="8453" max="8459" width="24.42578125" style="342" customWidth="1"/>
    <col min="8460" max="8460" width="9.7109375" style="342" customWidth="1"/>
    <col min="8461" max="8461" width="8.7109375" style="342" customWidth="1"/>
    <col min="8462" max="8462" width="10.7109375" style="342" customWidth="1"/>
    <col min="8463" max="8465" width="12.7109375" style="342" customWidth="1"/>
    <col min="8466" max="8698" width="9.140625" style="342"/>
    <col min="8699" max="8699" width="12.85546875" style="342" customWidth="1"/>
    <col min="8700" max="8702" width="24.42578125" style="342" customWidth="1"/>
    <col min="8703" max="8703" width="27.42578125" style="342" customWidth="1"/>
    <col min="8704" max="8704" width="28.7109375" style="342" customWidth="1"/>
    <col min="8705" max="8707" width="24.42578125" style="342" customWidth="1"/>
    <col min="8708" max="8708" width="27.42578125" style="342" customWidth="1"/>
    <col min="8709" max="8715" width="24.42578125" style="342" customWidth="1"/>
    <col min="8716" max="8716" width="9.7109375" style="342" customWidth="1"/>
    <col min="8717" max="8717" width="8.7109375" style="342" customWidth="1"/>
    <col min="8718" max="8718" width="10.7109375" style="342" customWidth="1"/>
    <col min="8719" max="8721" width="12.7109375" style="342" customWidth="1"/>
    <col min="8722" max="8954" width="9.140625" style="342"/>
    <col min="8955" max="8955" width="12.85546875" style="342" customWidth="1"/>
    <col min="8956" max="8958" width="24.42578125" style="342" customWidth="1"/>
    <col min="8959" max="8959" width="27.42578125" style="342" customWidth="1"/>
    <col min="8960" max="8960" width="28.7109375" style="342" customWidth="1"/>
    <col min="8961" max="8963" width="24.42578125" style="342" customWidth="1"/>
    <col min="8964" max="8964" width="27.42578125" style="342" customWidth="1"/>
    <col min="8965" max="8971" width="24.42578125" style="342" customWidth="1"/>
    <col min="8972" max="8972" width="9.7109375" style="342" customWidth="1"/>
    <col min="8973" max="8973" width="8.7109375" style="342" customWidth="1"/>
    <col min="8974" max="8974" width="10.7109375" style="342" customWidth="1"/>
    <col min="8975" max="8977" width="12.7109375" style="342" customWidth="1"/>
    <col min="8978" max="9210" width="9.140625" style="342"/>
    <col min="9211" max="9211" width="12.85546875" style="342" customWidth="1"/>
    <col min="9212" max="9214" width="24.42578125" style="342" customWidth="1"/>
    <col min="9215" max="9215" width="27.42578125" style="342" customWidth="1"/>
    <col min="9216" max="9216" width="28.7109375" style="342" customWidth="1"/>
    <col min="9217" max="9219" width="24.42578125" style="342" customWidth="1"/>
    <col min="9220" max="9220" width="27.42578125" style="342" customWidth="1"/>
    <col min="9221" max="9227" width="24.42578125" style="342" customWidth="1"/>
    <col min="9228" max="9228" width="9.7109375" style="342" customWidth="1"/>
    <col min="9229" max="9229" width="8.7109375" style="342" customWidth="1"/>
    <col min="9230" max="9230" width="10.7109375" style="342" customWidth="1"/>
    <col min="9231" max="9233" width="12.7109375" style="342" customWidth="1"/>
    <col min="9234" max="9466" width="9.140625" style="342"/>
    <col min="9467" max="9467" width="12.85546875" style="342" customWidth="1"/>
    <col min="9468" max="9470" width="24.42578125" style="342" customWidth="1"/>
    <col min="9471" max="9471" width="27.42578125" style="342" customWidth="1"/>
    <col min="9472" max="9472" width="28.7109375" style="342" customWidth="1"/>
    <col min="9473" max="9475" width="24.42578125" style="342" customWidth="1"/>
    <col min="9476" max="9476" width="27.42578125" style="342" customWidth="1"/>
    <col min="9477" max="9483" width="24.42578125" style="342" customWidth="1"/>
    <col min="9484" max="9484" width="9.7109375" style="342" customWidth="1"/>
    <col min="9485" max="9485" width="8.7109375" style="342" customWidth="1"/>
    <col min="9486" max="9486" width="10.7109375" style="342" customWidth="1"/>
    <col min="9487" max="9489" width="12.7109375" style="342" customWidth="1"/>
    <col min="9490" max="9722" width="9.140625" style="342"/>
    <col min="9723" max="9723" width="12.85546875" style="342" customWidth="1"/>
    <col min="9724" max="9726" width="24.42578125" style="342" customWidth="1"/>
    <col min="9727" max="9727" width="27.42578125" style="342" customWidth="1"/>
    <col min="9728" max="9728" width="28.7109375" style="342" customWidth="1"/>
    <col min="9729" max="9731" width="24.42578125" style="342" customWidth="1"/>
    <col min="9732" max="9732" width="27.42578125" style="342" customWidth="1"/>
    <col min="9733" max="9739" width="24.42578125" style="342" customWidth="1"/>
    <col min="9740" max="9740" width="9.7109375" style="342" customWidth="1"/>
    <col min="9741" max="9741" width="8.7109375" style="342" customWidth="1"/>
    <col min="9742" max="9742" width="10.7109375" style="342" customWidth="1"/>
    <col min="9743" max="9745" width="12.7109375" style="342" customWidth="1"/>
    <col min="9746" max="9978" width="9.140625" style="342"/>
    <col min="9979" max="9979" width="12.85546875" style="342" customWidth="1"/>
    <col min="9980" max="9982" width="24.42578125" style="342" customWidth="1"/>
    <col min="9983" max="9983" width="27.42578125" style="342" customWidth="1"/>
    <col min="9984" max="9984" width="28.7109375" style="342" customWidth="1"/>
    <col min="9985" max="9987" width="24.42578125" style="342" customWidth="1"/>
    <col min="9988" max="9988" width="27.42578125" style="342" customWidth="1"/>
    <col min="9989" max="9995" width="24.42578125" style="342" customWidth="1"/>
    <col min="9996" max="9996" width="9.7109375" style="342" customWidth="1"/>
    <col min="9997" max="9997" width="8.7109375" style="342" customWidth="1"/>
    <col min="9998" max="9998" width="10.7109375" style="342" customWidth="1"/>
    <col min="9999" max="10001" width="12.7109375" style="342" customWidth="1"/>
    <col min="10002" max="10234" width="9.140625" style="342"/>
    <col min="10235" max="10235" width="12.85546875" style="342" customWidth="1"/>
    <col min="10236" max="10238" width="24.42578125" style="342" customWidth="1"/>
    <col min="10239" max="10239" width="27.42578125" style="342" customWidth="1"/>
    <col min="10240" max="10240" width="28.7109375" style="342" customWidth="1"/>
    <col min="10241" max="10243" width="24.42578125" style="342" customWidth="1"/>
    <col min="10244" max="10244" width="27.42578125" style="342" customWidth="1"/>
    <col min="10245" max="10251" width="24.42578125" style="342" customWidth="1"/>
    <col min="10252" max="10252" width="9.7109375" style="342" customWidth="1"/>
    <col min="10253" max="10253" width="8.7109375" style="342" customWidth="1"/>
    <col min="10254" max="10254" width="10.7109375" style="342" customWidth="1"/>
    <col min="10255" max="10257" width="12.7109375" style="342" customWidth="1"/>
    <col min="10258" max="10490" width="9.140625" style="342"/>
    <col min="10491" max="10491" width="12.85546875" style="342" customWidth="1"/>
    <col min="10492" max="10494" width="24.42578125" style="342" customWidth="1"/>
    <col min="10495" max="10495" width="27.42578125" style="342" customWidth="1"/>
    <col min="10496" max="10496" width="28.7109375" style="342" customWidth="1"/>
    <col min="10497" max="10499" width="24.42578125" style="342" customWidth="1"/>
    <col min="10500" max="10500" width="27.42578125" style="342" customWidth="1"/>
    <col min="10501" max="10507" width="24.42578125" style="342" customWidth="1"/>
    <col min="10508" max="10508" width="9.7109375" style="342" customWidth="1"/>
    <col min="10509" max="10509" width="8.7109375" style="342" customWidth="1"/>
    <col min="10510" max="10510" width="10.7109375" style="342" customWidth="1"/>
    <col min="10511" max="10513" width="12.7109375" style="342" customWidth="1"/>
    <col min="10514" max="10746" width="9.140625" style="342"/>
    <col min="10747" max="10747" width="12.85546875" style="342" customWidth="1"/>
    <col min="10748" max="10750" width="24.42578125" style="342" customWidth="1"/>
    <col min="10751" max="10751" width="27.42578125" style="342" customWidth="1"/>
    <col min="10752" max="10752" width="28.7109375" style="342" customWidth="1"/>
    <col min="10753" max="10755" width="24.42578125" style="342" customWidth="1"/>
    <col min="10756" max="10756" width="27.42578125" style="342" customWidth="1"/>
    <col min="10757" max="10763" width="24.42578125" style="342" customWidth="1"/>
    <col min="10764" max="10764" width="9.7109375" style="342" customWidth="1"/>
    <col min="10765" max="10765" width="8.7109375" style="342" customWidth="1"/>
    <col min="10766" max="10766" width="10.7109375" style="342" customWidth="1"/>
    <col min="10767" max="10769" width="12.7109375" style="342" customWidth="1"/>
    <col min="10770" max="11002" width="9.140625" style="342"/>
    <col min="11003" max="11003" width="12.85546875" style="342" customWidth="1"/>
    <col min="11004" max="11006" width="24.42578125" style="342" customWidth="1"/>
    <col min="11007" max="11007" width="27.42578125" style="342" customWidth="1"/>
    <col min="11008" max="11008" width="28.7109375" style="342" customWidth="1"/>
    <col min="11009" max="11011" width="24.42578125" style="342" customWidth="1"/>
    <col min="11012" max="11012" width="27.42578125" style="342" customWidth="1"/>
    <col min="11013" max="11019" width="24.42578125" style="342" customWidth="1"/>
    <col min="11020" max="11020" width="9.7109375" style="342" customWidth="1"/>
    <col min="11021" max="11021" width="8.7109375" style="342" customWidth="1"/>
    <col min="11022" max="11022" width="10.7109375" style="342" customWidth="1"/>
    <col min="11023" max="11025" width="12.7109375" style="342" customWidth="1"/>
    <col min="11026" max="11258" width="9.140625" style="342"/>
    <col min="11259" max="11259" width="12.85546875" style="342" customWidth="1"/>
    <col min="11260" max="11262" width="24.42578125" style="342" customWidth="1"/>
    <col min="11263" max="11263" width="27.42578125" style="342" customWidth="1"/>
    <col min="11264" max="11264" width="28.7109375" style="342" customWidth="1"/>
    <col min="11265" max="11267" width="24.42578125" style="342" customWidth="1"/>
    <col min="11268" max="11268" width="27.42578125" style="342" customWidth="1"/>
    <col min="11269" max="11275" width="24.42578125" style="342" customWidth="1"/>
    <col min="11276" max="11276" width="9.7109375" style="342" customWidth="1"/>
    <col min="11277" max="11277" width="8.7109375" style="342" customWidth="1"/>
    <col min="11278" max="11278" width="10.7109375" style="342" customWidth="1"/>
    <col min="11279" max="11281" width="12.7109375" style="342" customWidth="1"/>
    <col min="11282" max="11514" width="9.140625" style="342"/>
    <col min="11515" max="11515" width="12.85546875" style="342" customWidth="1"/>
    <col min="11516" max="11518" width="24.42578125" style="342" customWidth="1"/>
    <col min="11519" max="11519" width="27.42578125" style="342" customWidth="1"/>
    <col min="11520" max="11520" width="28.7109375" style="342" customWidth="1"/>
    <col min="11521" max="11523" width="24.42578125" style="342" customWidth="1"/>
    <col min="11524" max="11524" width="27.42578125" style="342" customWidth="1"/>
    <col min="11525" max="11531" width="24.42578125" style="342" customWidth="1"/>
    <col min="11532" max="11532" width="9.7109375" style="342" customWidth="1"/>
    <col min="11533" max="11533" width="8.7109375" style="342" customWidth="1"/>
    <col min="11534" max="11534" width="10.7109375" style="342" customWidth="1"/>
    <col min="11535" max="11537" width="12.7109375" style="342" customWidth="1"/>
    <col min="11538" max="11770" width="9.140625" style="342"/>
    <col min="11771" max="11771" width="12.85546875" style="342" customWidth="1"/>
    <col min="11772" max="11774" width="24.42578125" style="342" customWidth="1"/>
    <col min="11775" max="11775" width="27.42578125" style="342" customWidth="1"/>
    <col min="11776" max="11776" width="28.7109375" style="342" customWidth="1"/>
    <col min="11777" max="11779" width="24.42578125" style="342" customWidth="1"/>
    <col min="11780" max="11780" width="27.42578125" style="342" customWidth="1"/>
    <col min="11781" max="11787" width="24.42578125" style="342" customWidth="1"/>
    <col min="11788" max="11788" width="9.7109375" style="342" customWidth="1"/>
    <col min="11789" max="11789" width="8.7109375" style="342" customWidth="1"/>
    <col min="11790" max="11790" width="10.7109375" style="342" customWidth="1"/>
    <col min="11791" max="11793" width="12.7109375" style="342" customWidth="1"/>
    <col min="11794" max="12026" width="9.140625" style="342"/>
    <col min="12027" max="12027" width="12.85546875" style="342" customWidth="1"/>
    <col min="12028" max="12030" width="24.42578125" style="342" customWidth="1"/>
    <col min="12031" max="12031" width="27.42578125" style="342" customWidth="1"/>
    <col min="12032" max="12032" width="28.7109375" style="342" customWidth="1"/>
    <col min="12033" max="12035" width="24.42578125" style="342" customWidth="1"/>
    <col min="12036" max="12036" width="27.42578125" style="342" customWidth="1"/>
    <col min="12037" max="12043" width="24.42578125" style="342" customWidth="1"/>
    <col min="12044" max="12044" width="9.7109375" style="342" customWidth="1"/>
    <col min="12045" max="12045" width="8.7109375" style="342" customWidth="1"/>
    <col min="12046" max="12046" width="10.7109375" style="342" customWidth="1"/>
    <col min="12047" max="12049" width="12.7109375" style="342" customWidth="1"/>
    <col min="12050" max="12282" width="9.140625" style="342"/>
    <col min="12283" max="12283" width="12.85546875" style="342" customWidth="1"/>
    <col min="12284" max="12286" width="24.42578125" style="342" customWidth="1"/>
    <col min="12287" max="12287" width="27.42578125" style="342" customWidth="1"/>
    <col min="12288" max="12288" width="28.7109375" style="342" customWidth="1"/>
    <col min="12289" max="12291" width="24.42578125" style="342" customWidth="1"/>
    <col min="12292" max="12292" width="27.42578125" style="342" customWidth="1"/>
    <col min="12293" max="12299" width="24.42578125" style="342" customWidth="1"/>
    <col min="12300" max="12300" width="9.7109375" style="342" customWidth="1"/>
    <col min="12301" max="12301" width="8.7109375" style="342" customWidth="1"/>
    <col min="12302" max="12302" width="10.7109375" style="342" customWidth="1"/>
    <col min="12303" max="12305" width="12.7109375" style="342" customWidth="1"/>
    <col min="12306" max="12538" width="9.140625" style="342"/>
    <col min="12539" max="12539" width="12.85546875" style="342" customWidth="1"/>
    <col min="12540" max="12542" width="24.42578125" style="342" customWidth="1"/>
    <col min="12543" max="12543" width="27.42578125" style="342" customWidth="1"/>
    <col min="12544" max="12544" width="28.7109375" style="342" customWidth="1"/>
    <col min="12545" max="12547" width="24.42578125" style="342" customWidth="1"/>
    <col min="12548" max="12548" width="27.42578125" style="342" customWidth="1"/>
    <col min="12549" max="12555" width="24.42578125" style="342" customWidth="1"/>
    <col min="12556" max="12556" width="9.7109375" style="342" customWidth="1"/>
    <col min="12557" max="12557" width="8.7109375" style="342" customWidth="1"/>
    <col min="12558" max="12558" width="10.7109375" style="342" customWidth="1"/>
    <col min="12559" max="12561" width="12.7109375" style="342" customWidth="1"/>
    <col min="12562" max="12794" width="9.140625" style="342"/>
    <col min="12795" max="12795" width="12.85546875" style="342" customWidth="1"/>
    <col min="12796" max="12798" width="24.42578125" style="342" customWidth="1"/>
    <col min="12799" max="12799" width="27.42578125" style="342" customWidth="1"/>
    <col min="12800" max="12800" width="28.7109375" style="342" customWidth="1"/>
    <col min="12801" max="12803" width="24.42578125" style="342" customWidth="1"/>
    <col min="12804" max="12804" width="27.42578125" style="342" customWidth="1"/>
    <col min="12805" max="12811" width="24.42578125" style="342" customWidth="1"/>
    <col min="12812" max="12812" width="9.7109375" style="342" customWidth="1"/>
    <col min="12813" max="12813" width="8.7109375" style="342" customWidth="1"/>
    <col min="12814" max="12814" width="10.7109375" style="342" customWidth="1"/>
    <col min="12815" max="12817" width="12.7109375" style="342" customWidth="1"/>
    <col min="12818" max="13050" width="9.140625" style="342"/>
    <col min="13051" max="13051" width="12.85546875" style="342" customWidth="1"/>
    <col min="13052" max="13054" width="24.42578125" style="342" customWidth="1"/>
    <col min="13055" max="13055" width="27.42578125" style="342" customWidth="1"/>
    <col min="13056" max="13056" width="28.7109375" style="342" customWidth="1"/>
    <col min="13057" max="13059" width="24.42578125" style="342" customWidth="1"/>
    <col min="13060" max="13060" width="27.42578125" style="342" customWidth="1"/>
    <col min="13061" max="13067" width="24.42578125" style="342" customWidth="1"/>
    <col min="13068" max="13068" width="9.7109375" style="342" customWidth="1"/>
    <col min="13069" max="13069" width="8.7109375" style="342" customWidth="1"/>
    <col min="13070" max="13070" width="10.7109375" style="342" customWidth="1"/>
    <col min="13071" max="13073" width="12.7109375" style="342" customWidth="1"/>
    <col min="13074" max="13306" width="9.140625" style="342"/>
    <col min="13307" max="13307" width="12.85546875" style="342" customWidth="1"/>
    <col min="13308" max="13310" width="24.42578125" style="342" customWidth="1"/>
    <col min="13311" max="13311" width="27.42578125" style="342" customWidth="1"/>
    <col min="13312" max="13312" width="28.7109375" style="342" customWidth="1"/>
    <col min="13313" max="13315" width="24.42578125" style="342" customWidth="1"/>
    <col min="13316" max="13316" width="27.42578125" style="342" customWidth="1"/>
    <col min="13317" max="13323" width="24.42578125" style="342" customWidth="1"/>
    <col min="13324" max="13324" width="9.7109375" style="342" customWidth="1"/>
    <col min="13325" max="13325" width="8.7109375" style="342" customWidth="1"/>
    <col min="13326" max="13326" width="10.7109375" style="342" customWidth="1"/>
    <col min="13327" max="13329" width="12.7109375" style="342" customWidth="1"/>
    <col min="13330" max="13562" width="9.140625" style="342"/>
    <col min="13563" max="13563" width="12.85546875" style="342" customWidth="1"/>
    <col min="13564" max="13566" width="24.42578125" style="342" customWidth="1"/>
    <col min="13567" max="13567" width="27.42578125" style="342" customWidth="1"/>
    <col min="13568" max="13568" width="28.7109375" style="342" customWidth="1"/>
    <col min="13569" max="13571" width="24.42578125" style="342" customWidth="1"/>
    <col min="13572" max="13572" width="27.42578125" style="342" customWidth="1"/>
    <col min="13573" max="13579" width="24.42578125" style="342" customWidth="1"/>
    <col min="13580" max="13580" width="9.7109375" style="342" customWidth="1"/>
    <col min="13581" max="13581" width="8.7109375" style="342" customWidth="1"/>
    <col min="13582" max="13582" width="10.7109375" style="342" customWidth="1"/>
    <col min="13583" max="13585" width="12.7109375" style="342" customWidth="1"/>
    <col min="13586" max="13818" width="9.140625" style="342"/>
    <col min="13819" max="13819" width="12.85546875" style="342" customWidth="1"/>
    <col min="13820" max="13822" width="24.42578125" style="342" customWidth="1"/>
    <col min="13823" max="13823" width="27.42578125" style="342" customWidth="1"/>
    <col min="13824" max="13824" width="28.7109375" style="342" customWidth="1"/>
    <col min="13825" max="13827" width="24.42578125" style="342" customWidth="1"/>
    <col min="13828" max="13828" width="27.42578125" style="342" customWidth="1"/>
    <col min="13829" max="13835" width="24.42578125" style="342" customWidth="1"/>
    <col min="13836" max="13836" width="9.7109375" style="342" customWidth="1"/>
    <col min="13837" max="13837" width="8.7109375" style="342" customWidth="1"/>
    <col min="13838" max="13838" width="10.7109375" style="342" customWidth="1"/>
    <col min="13839" max="13841" width="12.7109375" style="342" customWidth="1"/>
    <col min="13842" max="14074" width="9.140625" style="342"/>
    <col min="14075" max="14075" width="12.85546875" style="342" customWidth="1"/>
    <col min="14076" max="14078" width="24.42578125" style="342" customWidth="1"/>
    <col min="14079" max="14079" width="27.42578125" style="342" customWidth="1"/>
    <col min="14080" max="14080" width="28.7109375" style="342" customWidth="1"/>
    <col min="14081" max="14083" width="24.42578125" style="342" customWidth="1"/>
    <col min="14084" max="14084" width="27.42578125" style="342" customWidth="1"/>
    <col min="14085" max="14091" width="24.42578125" style="342" customWidth="1"/>
    <col min="14092" max="14092" width="9.7109375" style="342" customWidth="1"/>
    <col min="14093" max="14093" width="8.7109375" style="342" customWidth="1"/>
    <col min="14094" max="14094" width="10.7109375" style="342" customWidth="1"/>
    <col min="14095" max="14097" width="12.7109375" style="342" customWidth="1"/>
    <col min="14098" max="14330" width="9.140625" style="342"/>
    <col min="14331" max="14331" width="12.85546875" style="342" customWidth="1"/>
    <col min="14332" max="14334" width="24.42578125" style="342" customWidth="1"/>
    <col min="14335" max="14335" width="27.42578125" style="342" customWidth="1"/>
    <col min="14336" max="14336" width="28.7109375" style="342" customWidth="1"/>
    <col min="14337" max="14339" width="24.42578125" style="342" customWidth="1"/>
    <col min="14340" max="14340" width="27.42578125" style="342" customWidth="1"/>
    <col min="14341" max="14347" width="24.42578125" style="342" customWidth="1"/>
    <col min="14348" max="14348" width="9.7109375" style="342" customWidth="1"/>
    <col min="14349" max="14349" width="8.7109375" style="342" customWidth="1"/>
    <col min="14350" max="14350" width="10.7109375" style="342" customWidth="1"/>
    <col min="14351" max="14353" width="12.7109375" style="342" customWidth="1"/>
    <col min="14354" max="14586" width="9.140625" style="342"/>
    <col min="14587" max="14587" width="12.85546875" style="342" customWidth="1"/>
    <col min="14588" max="14590" width="24.42578125" style="342" customWidth="1"/>
    <col min="14591" max="14591" width="27.42578125" style="342" customWidth="1"/>
    <col min="14592" max="14592" width="28.7109375" style="342" customWidth="1"/>
    <col min="14593" max="14595" width="24.42578125" style="342" customWidth="1"/>
    <col min="14596" max="14596" width="27.42578125" style="342" customWidth="1"/>
    <col min="14597" max="14603" width="24.42578125" style="342" customWidth="1"/>
    <col min="14604" max="14604" width="9.7109375" style="342" customWidth="1"/>
    <col min="14605" max="14605" width="8.7109375" style="342" customWidth="1"/>
    <col min="14606" max="14606" width="10.7109375" style="342" customWidth="1"/>
    <col min="14607" max="14609" width="12.7109375" style="342" customWidth="1"/>
    <col min="14610" max="14842" width="9.140625" style="342"/>
    <col min="14843" max="14843" width="12.85546875" style="342" customWidth="1"/>
    <col min="14844" max="14846" width="24.42578125" style="342" customWidth="1"/>
    <col min="14847" max="14847" width="27.42578125" style="342" customWidth="1"/>
    <col min="14848" max="14848" width="28.7109375" style="342" customWidth="1"/>
    <col min="14849" max="14851" width="24.42578125" style="342" customWidth="1"/>
    <col min="14852" max="14852" width="27.42578125" style="342" customWidth="1"/>
    <col min="14853" max="14859" width="24.42578125" style="342" customWidth="1"/>
    <col min="14860" max="14860" width="9.7109375" style="342" customWidth="1"/>
    <col min="14861" max="14861" width="8.7109375" style="342" customWidth="1"/>
    <col min="14862" max="14862" width="10.7109375" style="342" customWidth="1"/>
    <col min="14863" max="14865" width="12.7109375" style="342" customWidth="1"/>
    <col min="14866" max="15098" width="9.140625" style="342"/>
    <col min="15099" max="15099" width="12.85546875" style="342" customWidth="1"/>
    <col min="15100" max="15102" width="24.42578125" style="342" customWidth="1"/>
    <col min="15103" max="15103" width="27.42578125" style="342" customWidth="1"/>
    <col min="15104" max="15104" width="28.7109375" style="342" customWidth="1"/>
    <col min="15105" max="15107" width="24.42578125" style="342" customWidth="1"/>
    <col min="15108" max="15108" width="27.42578125" style="342" customWidth="1"/>
    <col min="15109" max="15115" width="24.42578125" style="342" customWidth="1"/>
    <col min="15116" max="15116" width="9.7109375" style="342" customWidth="1"/>
    <col min="15117" max="15117" width="8.7109375" style="342" customWidth="1"/>
    <col min="15118" max="15118" width="10.7109375" style="342" customWidth="1"/>
    <col min="15119" max="15121" width="12.7109375" style="342" customWidth="1"/>
    <col min="15122" max="15354" width="9.140625" style="342"/>
    <col min="15355" max="15355" width="12.85546875" style="342" customWidth="1"/>
    <col min="15356" max="15358" width="24.42578125" style="342" customWidth="1"/>
    <col min="15359" max="15359" width="27.42578125" style="342" customWidth="1"/>
    <col min="15360" max="15360" width="28.7109375" style="342" customWidth="1"/>
    <col min="15361" max="15363" width="24.42578125" style="342" customWidth="1"/>
    <col min="15364" max="15364" width="27.42578125" style="342" customWidth="1"/>
    <col min="15365" max="15371" width="24.42578125" style="342" customWidth="1"/>
    <col min="15372" max="15372" width="9.7109375" style="342" customWidth="1"/>
    <col min="15373" max="15373" width="8.7109375" style="342" customWidth="1"/>
    <col min="15374" max="15374" width="10.7109375" style="342" customWidth="1"/>
    <col min="15375" max="15377" width="12.7109375" style="342" customWidth="1"/>
    <col min="15378" max="15610" width="9.140625" style="342"/>
    <col min="15611" max="15611" width="12.85546875" style="342" customWidth="1"/>
    <col min="15612" max="15614" width="24.42578125" style="342" customWidth="1"/>
    <col min="15615" max="15615" width="27.42578125" style="342" customWidth="1"/>
    <col min="15616" max="15616" width="28.7109375" style="342" customWidth="1"/>
    <col min="15617" max="15619" width="24.42578125" style="342" customWidth="1"/>
    <col min="15620" max="15620" width="27.42578125" style="342" customWidth="1"/>
    <col min="15621" max="15627" width="24.42578125" style="342" customWidth="1"/>
    <col min="15628" max="15628" width="9.7109375" style="342" customWidth="1"/>
    <col min="15629" max="15629" width="8.7109375" style="342" customWidth="1"/>
    <col min="15630" max="15630" width="10.7109375" style="342" customWidth="1"/>
    <col min="15631" max="15633" width="12.7109375" style="342" customWidth="1"/>
    <col min="15634" max="15866" width="9.140625" style="342"/>
    <col min="15867" max="15867" width="12.85546875" style="342" customWidth="1"/>
    <col min="15868" max="15870" width="24.42578125" style="342" customWidth="1"/>
    <col min="15871" max="15871" width="27.42578125" style="342" customWidth="1"/>
    <col min="15872" max="15872" width="28.7109375" style="342" customWidth="1"/>
    <col min="15873" max="15875" width="24.42578125" style="342" customWidth="1"/>
    <col min="15876" max="15876" width="27.42578125" style="342" customWidth="1"/>
    <col min="15877" max="15883" width="24.42578125" style="342" customWidth="1"/>
    <col min="15884" max="15884" width="9.7109375" style="342" customWidth="1"/>
    <col min="15885" max="15885" width="8.7109375" style="342" customWidth="1"/>
    <col min="15886" max="15886" width="10.7109375" style="342" customWidth="1"/>
    <col min="15887" max="15889" width="12.7109375" style="342" customWidth="1"/>
    <col min="15890" max="16122" width="9.140625" style="342"/>
    <col min="16123" max="16123" width="12.85546875" style="342" customWidth="1"/>
    <col min="16124" max="16126" width="24.42578125" style="342" customWidth="1"/>
    <col min="16127" max="16127" width="27.42578125" style="342" customWidth="1"/>
    <col min="16128" max="16128" width="28.7109375" style="342" customWidth="1"/>
    <col min="16129" max="16131" width="24.42578125" style="342" customWidth="1"/>
    <col min="16132" max="16132" width="27.42578125" style="342" customWidth="1"/>
    <col min="16133" max="16139" width="24.42578125" style="342" customWidth="1"/>
    <col min="16140" max="16140" width="9.7109375" style="342" customWidth="1"/>
    <col min="16141" max="16141" width="8.7109375" style="342" customWidth="1"/>
    <col min="16142" max="16142" width="10.7109375" style="342" customWidth="1"/>
    <col min="16143" max="16145" width="12.7109375" style="342" customWidth="1"/>
    <col min="16146" max="16384" width="9.140625" style="342"/>
  </cols>
  <sheetData>
    <row r="1" spans="1:11" s="13" customFormat="1" ht="15" customHeight="1">
      <c r="A1" s="3330" t="s">
        <v>29</v>
      </c>
      <c r="B1" s="3331"/>
      <c r="C1" s="1430"/>
      <c r="D1" s="1430"/>
      <c r="E1" s="1430"/>
      <c r="F1" s="1430"/>
    </row>
    <row r="2" spans="1:11" s="13" customFormat="1">
      <c r="A2" s="1266" t="s">
        <v>30</v>
      </c>
      <c r="B2" s="2292" t="s">
        <v>2527</v>
      </c>
      <c r="C2" s="2291"/>
      <c r="D2" s="2291"/>
      <c r="E2" s="2291"/>
      <c r="F2" s="2291"/>
    </row>
    <row r="3" spans="1:11" s="13" customFormat="1" ht="42.75" customHeight="1">
      <c r="A3" s="1266" t="s">
        <v>31</v>
      </c>
      <c r="B3" s="2295" t="s">
        <v>2528</v>
      </c>
      <c r="C3" s="1264"/>
      <c r="D3" s="1264"/>
      <c r="E3" s="1264"/>
      <c r="F3" s="1264"/>
    </row>
    <row r="4" spans="1:11" s="13" customFormat="1">
      <c r="A4" s="1266" t="s">
        <v>32</v>
      </c>
      <c r="B4" s="2292">
        <v>1</v>
      </c>
      <c r="C4" s="2291"/>
      <c r="D4" s="2291"/>
      <c r="E4" s="2291"/>
      <c r="F4" s="2291"/>
    </row>
    <row r="5" spans="1:11" s="13" customFormat="1">
      <c r="A5" s="1266" t="s">
        <v>33</v>
      </c>
      <c r="B5" s="2292"/>
      <c r="C5" s="117"/>
      <c r="D5" s="117"/>
      <c r="E5" s="117"/>
      <c r="F5" s="117"/>
    </row>
    <row r="6" spans="1:11" s="13" customFormat="1">
      <c r="A6" s="1266" t="s">
        <v>34</v>
      </c>
      <c r="B6" s="2292"/>
      <c r="C6" s="117"/>
      <c r="D6" s="117"/>
      <c r="E6" s="117"/>
      <c r="F6" s="117"/>
    </row>
    <row r="7" spans="1:11" s="13" customFormat="1">
      <c r="A7" s="1266" t="s">
        <v>35</v>
      </c>
      <c r="B7" s="2292"/>
      <c r="C7" s="117"/>
      <c r="D7" s="117"/>
      <c r="E7" s="117"/>
      <c r="F7" s="117"/>
    </row>
    <row r="8" spans="1:11" s="13" customFormat="1">
      <c r="A8" s="1266" t="s">
        <v>36</v>
      </c>
      <c r="B8" s="2293"/>
      <c r="C8" s="118"/>
      <c r="D8" s="118"/>
      <c r="E8" s="118"/>
      <c r="F8" s="118"/>
    </row>
    <row r="9" spans="1:11" s="13" customFormat="1" ht="15.75">
      <c r="A9" s="1266" t="s">
        <v>198</v>
      </c>
      <c r="B9" s="2365" t="s">
        <v>414</v>
      </c>
      <c r="C9" s="107"/>
      <c r="D9" s="107"/>
      <c r="E9" s="107"/>
      <c r="F9" s="107"/>
    </row>
    <row r="10" spans="1:11" s="108" customFormat="1" ht="15"/>
    <row r="11" spans="1:11" s="342" customFormat="1" ht="16.5" thickBot="1">
      <c r="A11" s="337"/>
      <c r="B11" s="338"/>
      <c r="C11" s="338"/>
      <c r="D11" s="338"/>
      <c r="E11" s="338"/>
      <c r="F11" s="338"/>
      <c r="G11" s="338"/>
      <c r="H11" s="338"/>
      <c r="I11" s="338"/>
      <c r="J11" s="338"/>
      <c r="K11" s="338"/>
    </row>
    <row r="12" spans="1:11" s="435" customFormat="1" ht="89.25">
      <c r="A12" s="433"/>
      <c r="B12" s="434" t="s">
        <v>3691</v>
      </c>
      <c r="C12" s="1428" t="s">
        <v>3692</v>
      </c>
      <c r="D12" s="434" t="s">
        <v>3693</v>
      </c>
      <c r="E12" s="1428" t="s">
        <v>3694</v>
      </c>
      <c r="F12" s="1428" t="s">
        <v>3695</v>
      </c>
      <c r="G12" s="1428" t="s">
        <v>3696</v>
      </c>
      <c r="H12" s="1428" t="s">
        <v>3697</v>
      </c>
      <c r="I12" s="1428" t="s">
        <v>3698</v>
      </c>
      <c r="J12" s="1428" t="s">
        <v>3699</v>
      </c>
      <c r="K12" s="1428" t="s">
        <v>3700</v>
      </c>
    </row>
    <row r="13" spans="1:11" s="435" customFormat="1" ht="15">
      <c r="A13" s="436" t="s">
        <v>944</v>
      </c>
      <c r="B13" s="437"/>
      <c r="C13" s="1429"/>
      <c r="D13" s="437"/>
      <c r="E13" s="437"/>
      <c r="F13" s="437"/>
      <c r="G13" s="437"/>
      <c r="H13" s="437"/>
      <c r="I13" s="437"/>
      <c r="J13" s="437"/>
      <c r="K13" s="437"/>
    </row>
    <row r="14" spans="1:11" s="435" customFormat="1" ht="15">
      <c r="A14" s="436" t="s">
        <v>945</v>
      </c>
      <c r="B14" s="437"/>
      <c r="C14" s="1429"/>
      <c r="D14" s="437"/>
      <c r="E14" s="437"/>
      <c r="F14" s="437"/>
      <c r="G14" s="437"/>
      <c r="H14" s="437"/>
      <c r="I14" s="437"/>
      <c r="J14" s="437"/>
      <c r="K14" s="437"/>
    </row>
    <row r="15" spans="1:11" s="435" customFormat="1" ht="15">
      <c r="A15" s="436" t="s">
        <v>946</v>
      </c>
      <c r="B15" s="437"/>
      <c r="C15" s="1429"/>
      <c r="D15" s="437"/>
      <c r="E15" s="437"/>
      <c r="F15" s="437"/>
      <c r="G15" s="437"/>
      <c r="H15" s="437"/>
      <c r="I15" s="437"/>
      <c r="J15" s="437"/>
      <c r="K15" s="437"/>
    </row>
    <row r="16" spans="1:11" s="435" customFormat="1" ht="15">
      <c r="A16" s="436" t="s">
        <v>947</v>
      </c>
      <c r="B16" s="437"/>
      <c r="C16" s="1429"/>
      <c r="D16" s="437"/>
      <c r="E16" s="437"/>
      <c r="F16" s="437"/>
      <c r="G16" s="437"/>
      <c r="H16" s="437"/>
      <c r="I16" s="437"/>
      <c r="J16" s="437"/>
      <c r="K16" s="437"/>
    </row>
    <row r="17" spans="1:14" s="435" customFormat="1" ht="15">
      <c r="A17" s="436" t="s">
        <v>948</v>
      </c>
      <c r="B17" s="437"/>
      <c r="C17" s="1429"/>
      <c r="D17" s="437"/>
      <c r="E17" s="437"/>
      <c r="F17" s="437"/>
      <c r="G17" s="437"/>
      <c r="H17" s="437"/>
      <c r="I17" s="437"/>
      <c r="J17" s="437"/>
      <c r="K17" s="437"/>
    </row>
    <row r="18" spans="1:14" s="435" customFormat="1" ht="15">
      <c r="A18" s="436" t="s">
        <v>949</v>
      </c>
      <c r="B18" s="437"/>
      <c r="C18" s="1429"/>
      <c r="D18" s="437"/>
      <c r="E18" s="437"/>
      <c r="F18" s="437"/>
      <c r="G18" s="437"/>
      <c r="H18" s="437"/>
      <c r="I18" s="437"/>
      <c r="J18" s="437"/>
      <c r="K18" s="437"/>
    </row>
    <row r="19" spans="1:14" s="435" customFormat="1" ht="15">
      <c r="A19" s="436" t="s">
        <v>950</v>
      </c>
      <c r="B19" s="437"/>
      <c r="C19" s="1429"/>
      <c r="D19" s="437"/>
      <c r="E19" s="437"/>
      <c r="F19" s="437"/>
      <c r="G19" s="437"/>
      <c r="H19" s="437"/>
      <c r="I19" s="437"/>
      <c r="J19" s="437"/>
      <c r="K19" s="437"/>
    </row>
    <row r="20" spans="1:14" s="435" customFormat="1" ht="15">
      <c r="A20" s="436" t="s">
        <v>951</v>
      </c>
      <c r="B20" s="437"/>
      <c r="C20" s="1429"/>
      <c r="D20" s="437"/>
      <c r="E20" s="437"/>
      <c r="F20" s="437"/>
      <c r="G20" s="437"/>
      <c r="H20" s="437"/>
      <c r="I20" s="437"/>
      <c r="J20" s="437"/>
      <c r="K20" s="437"/>
    </row>
    <row r="21" spans="1:14" s="435" customFormat="1" ht="15">
      <c r="A21" s="436" t="s">
        <v>952</v>
      </c>
      <c r="B21" s="437"/>
      <c r="C21" s="1429"/>
      <c r="D21" s="437"/>
      <c r="E21" s="437"/>
      <c r="F21" s="437"/>
      <c r="G21" s="437"/>
      <c r="H21" s="437"/>
      <c r="I21" s="437"/>
      <c r="J21" s="437"/>
      <c r="K21" s="437"/>
    </row>
    <row r="22" spans="1:14" s="435" customFormat="1" ht="15">
      <c r="A22" s="436" t="s">
        <v>953</v>
      </c>
      <c r="B22" s="437"/>
      <c r="C22" s="1429"/>
      <c r="D22" s="437"/>
      <c r="E22" s="437"/>
      <c r="F22" s="437"/>
      <c r="G22" s="437"/>
      <c r="H22" s="437"/>
      <c r="I22" s="437"/>
      <c r="J22" s="437"/>
      <c r="K22" s="437"/>
    </row>
    <row r="23" spans="1:14" s="435" customFormat="1" ht="15">
      <c r="A23" s="436" t="s">
        <v>954</v>
      </c>
      <c r="B23" s="437"/>
      <c r="C23" s="1429"/>
      <c r="D23" s="437"/>
      <c r="E23" s="437"/>
      <c r="F23" s="437"/>
      <c r="G23" s="437"/>
      <c r="H23" s="437"/>
      <c r="I23" s="437"/>
      <c r="J23" s="437"/>
      <c r="K23" s="437"/>
    </row>
    <row r="24" spans="1:14" s="435" customFormat="1" ht="15">
      <c r="A24" s="436" t="s">
        <v>955</v>
      </c>
      <c r="B24" s="437"/>
      <c r="C24" s="1429"/>
      <c r="D24" s="437"/>
      <c r="E24" s="437"/>
      <c r="F24" s="437"/>
      <c r="G24" s="437"/>
      <c r="H24" s="437"/>
      <c r="I24" s="437"/>
      <c r="J24" s="437"/>
      <c r="K24" s="437"/>
    </row>
    <row r="25" spans="1:14" s="339" customFormat="1">
      <c r="A25" s="340"/>
      <c r="B25" s="340"/>
      <c r="C25" s="340"/>
      <c r="D25" s="340"/>
      <c r="E25" s="340"/>
      <c r="L25" s="341"/>
      <c r="M25" s="341"/>
      <c r="N25" s="335"/>
    </row>
    <row r="26" spans="1:14" s="339" customFormat="1">
      <c r="A26" s="340"/>
      <c r="B26" s="340"/>
      <c r="C26" s="340"/>
      <c r="D26" s="340"/>
      <c r="L26" s="341"/>
      <c r="M26" s="341"/>
      <c r="N26" s="335"/>
    </row>
    <row r="27" spans="1:14" s="339" customFormat="1">
      <c r="A27" s="340"/>
      <c r="B27" s="340"/>
      <c r="C27" s="340"/>
      <c r="D27" s="340"/>
      <c r="L27" s="341"/>
      <c r="M27" s="341"/>
      <c r="N27" s="335"/>
    </row>
    <row r="28" spans="1:14" s="339" customFormat="1">
      <c r="A28" s="340"/>
      <c r="B28" s="340"/>
      <c r="C28" s="340"/>
      <c r="D28" s="340"/>
      <c r="L28" s="341"/>
      <c r="M28" s="341"/>
      <c r="N28" s="335"/>
    </row>
    <row r="29" spans="1:14" s="339" customFormat="1">
      <c r="A29" s="340"/>
      <c r="B29" s="340"/>
      <c r="C29" s="340"/>
      <c r="D29" s="340"/>
      <c r="L29" s="341"/>
      <c r="M29" s="341"/>
      <c r="N29" s="335"/>
    </row>
    <row r="30" spans="1:14" s="339" customFormat="1">
      <c r="A30" s="340"/>
      <c r="B30" s="340"/>
      <c r="C30" s="340"/>
      <c r="D30" s="340"/>
      <c r="L30" s="341"/>
      <c r="M30" s="341"/>
      <c r="N30" s="335"/>
    </row>
    <row r="31" spans="1:14" s="339" customFormat="1">
      <c r="A31" s="340"/>
      <c r="B31" s="340"/>
      <c r="C31" s="340"/>
      <c r="D31" s="340"/>
      <c r="L31" s="341"/>
      <c r="M31" s="341"/>
      <c r="N31" s="335"/>
    </row>
    <row r="32" spans="1:14" s="339" customFormat="1">
      <c r="A32" s="340"/>
      <c r="B32" s="340"/>
      <c r="C32" s="340"/>
      <c r="D32" s="340"/>
      <c r="L32" s="341"/>
      <c r="M32" s="341"/>
      <c r="N32" s="335"/>
    </row>
    <row r="33" spans="1:14" s="339" customFormat="1">
      <c r="A33" s="340"/>
      <c r="B33" s="340"/>
      <c r="C33" s="340"/>
      <c r="D33" s="340"/>
      <c r="L33" s="341"/>
      <c r="M33" s="341"/>
      <c r="N33" s="335"/>
    </row>
    <row r="34" spans="1:14" s="339" customFormat="1">
      <c r="A34" s="340"/>
      <c r="B34" s="340"/>
      <c r="C34" s="340"/>
      <c r="D34" s="340"/>
      <c r="L34" s="341"/>
      <c r="M34" s="341"/>
      <c r="N34" s="335"/>
    </row>
    <row r="35" spans="1:14" s="339" customFormat="1">
      <c r="A35" s="340"/>
      <c r="B35" s="340"/>
      <c r="C35" s="340"/>
      <c r="D35" s="340"/>
      <c r="L35" s="341"/>
      <c r="M35" s="341"/>
      <c r="N35" s="335"/>
    </row>
    <row r="36" spans="1:14" s="339" customFormat="1">
      <c r="A36" s="340"/>
      <c r="B36" s="340"/>
      <c r="C36" s="340"/>
      <c r="D36" s="340"/>
      <c r="L36" s="341"/>
      <c r="M36" s="341"/>
      <c r="N36" s="335"/>
    </row>
    <row r="37" spans="1:14" s="339" customFormat="1">
      <c r="A37" s="340"/>
      <c r="B37" s="340"/>
      <c r="C37" s="340"/>
      <c r="D37" s="340"/>
      <c r="L37" s="341"/>
      <c r="M37" s="341"/>
      <c r="N37" s="335"/>
    </row>
    <row r="38" spans="1:14" s="339" customFormat="1">
      <c r="A38" s="340"/>
      <c r="B38" s="340"/>
      <c r="C38" s="340"/>
      <c r="D38" s="340"/>
      <c r="L38" s="341"/>
      <c r="M38" s="341"/>
      <c r="N38" s="335"/>
    </row>
    <row r="39" spans="1:14" s="339" customFormat="1">
      <c r="A39" s="340"/>
      <c r="B39" s="340"/>
      <c r="C39" s="340"/>
      <c r="D39" s="340"/>
      <c r="L39" s="341"/>
      <c r="M39" s="341"/>
      <c r="N39" s="335"/>
    </row>
    <row r="40" spans="1:14" s="339" customFormat="1">
      <c r="A40" s="340"/>
      <c r="B40" s="340"/>
      <c r="C40" s="340"/>
      <c r="D40" s="340"/>
      <c r="L40" s="341"/>
      <c r="M40" s="341"/>
      <c r="N40" s="335"/>
    </row>
    <row r="41" spans="1:14" s="339" customFormat="1">
      <c r="A41" s="340"/>
      <c r="B41" s="340"/>
      <c r="C41" s="340"/>
      <c r="D41" s="340"/>
      <c r="L41" s="341"/>
      <c r="M41" s="341"/>
      <c r="N41" s="335"/>
    </row>
    <row r="42" spans="1:14" s="339" customFormat="1">
      <c r="A42" s="340"/>
      <c r="B42" s="340"/>
      <c r="C42" s="340"/>
      <c r="D42" s="340"/>
      <c r="L42" s="341"/>
      <c r="M42" s="341"/>
      <c r="N42" s="335"/>
    </row>
    <row r="43" spans="1:14" s="339" customFormat="1">
      <c r="A43" s="340"/>
      <c r="B43" s="340"/>
      <c r="C43" s="340"/>
      <c r="D43" s="340"/>
      <c r="L43" s="341"/>
      <c r="M43" s="341"/>
      <c r="N43" s="335"/>
    </row>
    <row r="44" spans="1:14" s="339" customFormat="1">
      <c r="A44" s="340"/>
      <c r="B44" s="340"/>
      <c r="C44" s="340"/>
      <c r="D44" s="340"/>
      <c r="L44" s="341"/>
      <c r="M44" s="341"/>
      <c r="N44" s="335"/>
    </row>
    <row r="45" spans="1:14" s="339" customFormat="1">
      <c r="A45" s="340"/>
      <c r="B45" s="340"/>
      <c r="C45" s="340"/>
      <c r="D45" s="340"/>
      <c r="L45" s="341"/>
      <c r="M45" s="341"/>
      <c r="N45" s="335"/>
    </row>
    <row r="46" spans="1:14" s="339" customFormat="1">
      <c r="A46" s="340"/>
      <c r="B46" s="340"/>
      <c r="C46" s="340"/>
      <c r="D46" s="340"/>
      <c r="L46" s="341"/>
      <c r="M46" s="341"/>
      <c r="N46" s="335"/>
    </row>
    <row r="47" spans="1:14" s="339" customFormat="1">
      <c r="A47" s="340"/>
      <c r="B47" s="340"/>
      <c r="C47" s="340"/>
      <c r="D47" s="340"/>
      <c r="L47" s="341"/>
      <c r="M47" s="341"/>
      <c r="N47" s="335"/>
    </row>
    <row r="48" spans="1:14" s="339" customFormat="1">
      <c r="A48" s="340"/>
      <c r="B48" s="340"/>
      <c r="C48" s="340"/>
      <c r="D48" s="340"/>
      <c r="L48" s="341"/>
      <c r="M48" s="341"/>
      <c r="N48" s="335"/>
    </row>
    <row r="49" spans="1:14" s="339" customFormat="1">
      <c r="A49" s="340"/>
      <c r="B49" s="340"/>
      <c r="C49" s="340"/>
      <c r="D49" s="340"/>
      <c r="L49" s="341"/>
      <c r="M49" s="341"/>
      <c r="N49" s="335"/>
    </row>
    <row r="50" spans="1:14" s="339" customFormat="1">
      <c r="A50" s="340"/>
      <c r="B50" s="340"/>
      <c r="C50" s="340"/>
      <c r="D50" s="340"/>
      <c r="L50" s="341"/>
      <c r="M50" s="341"/>
      <c r="N50" s="335"/>
    </row>
    <row r="51" spans="1:14" s="339" customFormat="1">
      <c r="A51" s="340"/>
      <c r="B51" s="340"/>
      <c r="C51" s="340"/>
      <c r="D51" s="340"/>
      <c r="L51" s="341"/>
      <c r="M51" s="341"/>
      <c r="N51" s="335"/>
    </row>
    <row r="52" spans="1:14" s="339" customFormat="1">
      <c r="A52" s="340"/>
      <c r="B52" s="340"/>
      <c r="C52" s="340"/>
      <c r="D52" s="340"/>
      <c r="L52" s="341"/>
      <c r="M52" s="341"/>
      <c r="N52" s="335"/>
    </row>
    <row r="53" spans="1:14" s="339" customFormat="1">
      <c r="A53" s="340"/>
      <c r="B53" s="340"/>
      <c r="C53" s="340"/>
      <c r="D53" s="340"/>
      <c r="L53" s="341"/>
      <c r="M53" s="341"/>
      <c r="N53" s="335"/>
    </row>
    <row r="54" spans="1:14" s="339" customFormat="1">
      <c r="A54" s="340"/>
      <c r="B54" s="340"/>
      <c r="C54" s="340"/>
      <c r="D54" s="340"/>
      <c r="L54" s="341"/>
      <c r="M54" s="341"/>
      <c r="N54" s="335"/>
    </row>
    <row r="55" spans="1:14" s="339" customFormat="1">
      <c r="A55" s="340"/>
      <c r="B55" s="340"/>
      <c r="C55" s="340"/>
      <c r="D55" s="340"/>
      <c r="L55" s="341"/>
      <c r="M55" s="341"/>
      <c r="N55" s="335"/>
    </row>
    <row r="56" spans="1:14" s="339" customFormat="1">
      <c r="A56" s="340"/>
      <c r="B56" s="340"/>
      <c r="C56" s="340"/>
      <c r="D56" s="340"/>
      <c r="L56" s="341"/>
      <c r="M56" s="341"/>
      <c r="N56" s="335"/>
    </row>
    <row r="57" spans="1:14" s="339" customFormat="1">
      <c r="A57" s="340"/>
      <c r="B57" s="340"/>
      <c r="C57" s="340"/>
      <c r="D57" s="340"/>
      <c r="L57" s="341"/>
      <c r="M57" s="341"/>
      <c r="N57" s="335"/>
    </row>
    <row r="58" spans="1:14" s="339" customFormat="1">
      <c r="A58" s="340"/>
      <c r="B58" s="340"/>
      <c r="C58" s="340"/>
      <c r="D58" s="340"/>
      <c r="L58" s="341"/>
      <c r="M58" s="341"/>
      <c r="N58" s="335"/>
    </row>
    <row r="59" spans="1:14" s="339" customFormat="1">
      <c r="A59" s="340"/>
      <c r="B59" s="340"/>
      <c r="C59" s="340"/>
      <c r="D59" s="340"/>
      <c r="L59" s="341"/>
      <c r="M59" s="341"/>
      <c r="N59" s="335"/>
    </row>
    <row r="60" spans="1:14" s="339" customFormat="1">
      <c r="A60" s="340"/>
      <c r="B60" s="340"/>
      <c r="C60" s="340"/>
      <c r="D60" s="340"/>
      <c r="L60" s="341"/>
      <c r="M60" s="341"/>
      <c r="N60" s="335"/>
    </row>
    <row r="61" spans="1:14" s="339" customFormat="1">
      <c r="A61" s="340"/>
      <c r="B61" s="340"/>
      <c r="C61" s="340"/>
      <c r="D61" s="340"/>
      <c r="L61" s="341"/>
      <c r="M61" s="341"/>
      <c r="N61" s="335"/>
    </row>
    <row r="62" spans="1:14" s="339" customFormat="1">
      <c r="A62" s="340"/>
      <c r="B62" s="340"/>
      <c r="C62" s="340"/>
      <c r="D62" s="340"/>
      <c r="L62" s="341"/>
      <c r="M62" s="341"/>
      <c r="N62" s="335"/>
    </row>
    <row r="63" spans="1:14" s="339" customFormat="1">
      <c r="A63" s="340"/>
      <c r="B63" s="340"/>
      <c r="C63" s="340"/>
      <c r="D63" s="340"/>
      <c r="L63" s="341"/>
      <c r="M63" s="341"/>
      <c r="N63" s="335"/>
    </row>
    <row r="64" spans="1:14" s="339" customFormat="1">
      <c r="A64" s="340"/>
      <c r="B64" s="340"/>
      <c r="C64" s="340"/>
      <c r="D64" s="340"/>
      <c r="L64" s="341"/>
      <c r="M64" s="341"/>
      <c r="N64" s="335"/>
    </row>
    <row r="65" spans="1:14" s="339" customFormat="1">
      <c r="A65" s="340"/>
      <c r="B65" s="340"/>
      <c r="C65" s="340"/>
      <c r="D65" s="340"/>
      <c r="L65" s="341"/>
      <c r="M65" s="341"/>
      <c r="N65" s="335"/>
    </row>
    <row r="66" spans="1:14" s="339" customFormat="1">
      <c r="A66" s="340"/>
      <c r="B66" s="340"/>
      <c r="C66" s="340"/>
      <c r="D66" s="340"/>
      <c r="L66" s="341"/>
      <c r="M66" s="341"/>
      <c r="N66" s="335"/>
    </row>
    <row r="67" spans="1:14" s="339" customFormat="1">
      <c r="A67" s="340"/>
      <c r="B67" s="340"/>
      <c r="C67" s="340"/>
      <c r="D67" s="340"/>
      <c r="L67" s="341"/>
      <c r="M67" s="341"/>
      <c r="N67" s="335"/>
    </row>
    <row r="68" spans="1:14" s="339" customFormat="1">
      <c r="A68" s="340"/>
      <c r="B68" s="340"/>
      <c r="C68" s="340"/>
      <c r="D68" s="340"/>
      <c r="L68" s="341"/>
      <c r="M68" s="341"/>
      <c r="N68" s="335"/>
    </row>
    <row r="69" spans="1:14" s="339" customFormat="1">
      <c r="A69" s="340"/>
      <c r="B69" s="340"/>
      <c r="C69" s="340"/>
      <c r="D69" s="340"/>
      <c r="L69" s="341"/>
      <c r="M69" s="341"/>
      <c r="N69" s="335"/>
    </row>
    <row r="70" spans="1:14" s="339" customFormat="1">
      <c r="A70" s="340"/>
      <c r="B70" s="340"/>
      <c r="C70" s="340"/>
      <c r="D70" s="340"/>
      <c r="L70" s="341"/>
      <c r="M70" s="341"/>
      <c r="N70" s="335"/>
    </row>
    <row r="71" spans="1:14" s="339" customFormat="1">
      <c r="A71" s="340"/>
      <c r="B71" s="340"/>
      <c r="C71" s="340"/>
      <c r="D71" s="340"/>
      <c r="L71" s="341"/>
      <c r="M71" s="341"/>
      <c r="N71" s="335"/>
    </row>
    <row r="72" spans="1:14" s="339" customFormat="1">
      <c r="A72" s="340"/>
      <c r="B72" s="340"/>
      <c r="C72" s="340"/>
      <c r="D72" s="340"/>
      <c r="L72" s="341"/>
      <c r="M72" s="341"/>
      <c r="N72" s="335"/>
    </row>
    <row r="73" spans="1:14" s="339" customFormat="1">
      <c r="A73" s="340"/>
      <c r="B73" s="340"/>
      <c r="C73" s="340"/>
      <c r="D73" s="340"/>
      <c r="L73" s="341"/>
      <c r="M73" s="341"/>
      <c r="N73" s="335"/>
    </row>
    <row r="74" spans="1:14" s="339" customFormat="1">
      <c r="A74" s="340"/>
      <c r="B74" s="340"/>
      <c r="C74" s="340"/>
      <c r="D74" s="340"/>
      <c r="L74" s="341"/>
      <c r="M74" s="341"/>
      <c r="N74" s="335"/>
    </row>
    <row r="75" spans="1:14" s="339" customFormat="1">
      <c r="A75" s="340"/>
      <c r="B75" s="340"/>
      <c r="C75" s="340"/>
      <c r="D75" s="340"/>
      <c r="L75" s="341"/>
      <c r="M75" s="341"/>
      <c r="N75" s="335"/>
    </row>
    <row r="76" spans="1:14" s="339" customFormat="1">
      <c r="A76" s="340"/>
      <c r="B76" s="340"/>
      <c r="C76" s="340"/>
      <c r="D76" s="340"/>
      <c r="L76" s="341"/>
      <c r="M76" s="341"/>
      <c r="N76" s="335"/>
    </row>
    <row r="77" spans="1:14" s="339" customFormat="1">
      <c r="A77" s="340"/>
      <c r="B77" s="340"/>
      <c r="C77" s="340"/>
      <c r="D77" s="340"/>
      <c r="L77" s="341"/>
      <c r="M77" s="341"/>
      <c r="N77" s="335"/>
    </row>
    <row r="78" spans="1:14" s="339" customFormat="1">
      <c r="A78" s="340"/>
      <c r="B78" s="340"/>
      <c r="C78" s="340"/>
      <c r="D78" s="340"/>
      <c r="L78" s="341"/>
      <c r="M78" s="341"/>
      <c r="N78" s="335"/>
    </row>
    <row r="79" spans="1:14" s="339" customFormat="1">
      <c r="A79" s="340"/>
      <c r="B79" s="340"/>
      <c r="C79" s="340"/>
      <c r="D79" s="340"/>
      <c r="L79" s="341"/>
      <c r="M79" s="341"/>
      <c r="N79" s="335"/>
    </row>
    <row r="80" spans="1:14" s="339" customFormat="1">
      <c r="A80" s="340"/>
      <c r="B80" s="340"/>
      <c r="C80" s="340"/>
      <c r="D80" s="340"/>
      <c r="L80" s="341"/>
      <c r="M80" s="341"/>
      <c r="N80" s="335"/>
    </row>
    <row r="81" spans="1:14" s="339" customFormat="1">
      <c r="A81" s="340"/>
      <c r="B81" s="340"/>
      <c r="C81" s="340"/>
      <c r="D81" s="340"/>
      <c r="L81" s="341"/>
      <c r="M81" s="341"/>
      <c r="N81" s="335"/>
    </row>
    <row r="82" spans="1:14" s="339" customFormat="1">
      <c r="A82" s="340"/>
      <c r="B82" s="340"/>
      <c r="C82" s="340"/>
      <c r="D82" s="340"/>
      <c r="L82" s="341"/>
      <c r="M82" s="341"/>
      <c r="N82" s="335"/>
    </row>
    <row r="83" spans="1:14" s="339" customFormat="1">
      <c r="A83" s="340"/>
      <c r="B83" s="340"/>
      <c r="C83" s="340"/>
      <c r="D83" s="340"/>
      <c r="L83" s="341"/>
      <c r="M83" s="341"/>
      <c r="N83" s="335"/>
    </row>
    <row r="84" spans="1:14" s="339" customFormat="1">
      <c r="A84" s="340"/>
      <c r="B84" s="340"/>
      <c r="C84" s="340"/>
      <c r="D84" s="340"/>
      <c r="L84" s="341"/>
      <c r="M84" s="341"/>
      <c r="N84" s="335"/>
    </row>
    <row r="85" spans="1:14" s="339" customFormat="1">
      <c r="A85" s="340"/>
      <c r="B85" s="340"/>
      <c r="C85" s="340"/>
      <c r="D85" s="340"/>
      <c r="L85" s="341"/>
      <c r="M85" s="341"/>
      <c r="N85" s="335"/>
    </row>
    <row r="86" spans="1:14" s="339" customFormat="1">
      <c r="A86" s="340"/>
      <c r="B86" s="340"/>
      <c r="C86" s="340"/>
      <c r="D86" s="340"/>
      <c r="L86" s="341"/>
      <c r="M86" s="341"/>
      <c r="N86" s="335"/>
    </row>
    <row r="87" spans="1:14" s="339" customFormat="1">
      <c r="A87" s="340"/>
      <c r="B87" s="340"/>
      <c r="C87" s="340"/>
      <c r="D87" s="340"/>
      <c r="L87" s="341"/>
      <c r="M87" s="341"/>
      <c r="N87" s="335"/>
    </row>
    <row r="88" spans="1:14" s="339" customFormat="1">
      <c r="A88" s="340"/>
      <c r="B88" s="340"/>
      <c r="C88" s="340"/>
      <c r="D88" s="340"/>
      <c r="L88" s="341"/>
      <c r="M88" s="341"/>
      <c r="N88" s="335"/>
    </row>
    <row r="89" spans="1:14" s="339" customFormat="1">
      <c r="A89" s="340"/>
      <c r="B89" s="340"/>
      <c r="C89" s="340"/>
      <c r="D89" s="340"/>
      <c r="L89" s="341"/>
      <c r="M89" s="341"/>
      <c r="N89" s="335"/>
    </row>
    <row r="90" spans="1:14" s="339" customFormat="1">
      <c r="A90" s="340"/>
      <c r="B90" s="340"/>
      <c r="C90" s="340"/>
      <c r="D90" s="340"/>
      <c r="L90" s="341"/>
      <c r="M90" s="341"/>
      <c r="N90" s="335"/>
    </row>
    <row r="91" spans="1:14" s="339" customFormat="1">
      <c r="A91" s="340"/>
      <c r="B91" s="340"/>
      <c r="C91" s="340"/>
      <c r="D91" s="340"/>
      <c r="L91" s="341"/>
      <c r="M91" s="341"/>
      <c r="N91" s="335"/>
    </row>
    <row r="92" spans="1:14" s="339" customFormat="1">
      <c r="A92" s="340"/>
      <c r="B92" s="340"/>
      <c r="C92" s="340"/>
      <c r="D92" s="340"/>
      <c r="L92" s="341"/>
      <c r="M92" s="341"/>
      <c r="N92" s="335"/>
    </row>
    <row r="93" spans="1:14" s="339" customFormat="1">
      <c r="A93" s="340"/>
      <c r="B93" s="340"/>
      <c r="C93" s="340"/>
      <c r="D93" s="340"/>
      <c r="L93" s="341"/>
      <c r="M93" s="341"/>
      <c r="N93" s="335"/>
    </row>
    <row r="94" spans="1:14" s="339" customFormat="1">
      <c r="A94" s="340"/>
      <c r="B94" s="340"/>
      <c r="C94" s="340"/>
      <c r="D94" s="340"/>
      <c r="L94" s="341"/>
      <c r="M94" s="341"/>
      <c r="N94" s="335"/>
    </row>
    <row r="95" spans="1:14" s="339" customFormat="1">
      <c r="A95" s="340"/>
      <c r="B95" s="340"/>
      <c r="C95" s="340"/>
      <c r="D95" s="340"/>
      <c r="L95" s="341"/>
      <c r="M95" s="341"/>
      <c r="N95" s="335"/>
    </row>
    <row r="96" spans="1:14" s="339" customFormat="1">
      <c r="A96" s="340"/>
      <c r="B96" s="340"/>
      <c r="C96" s="340"/>
      <c r="D96" s="340"/>
      <c r="L96" s="341"/>
      <c r="M96" s="341"/>
      <c r="N96" s="335"/>
    </row>
    <row r="97" spans="1:14" s="339" customFormat="1">
      <c r="A97" s="340"/>
      <c r="B97" s="340"/>
      <c r="C97" s="340"/>
      <c r="D97" s="340"/>
      <c r="L97" s="341"/>
      <c r="M97" s="341"/>
      <c r="N97" s="335"/>
    </row>
    <row r="98" spans="1:14" s="339" customFormat="1">
      <c r="A98" s="340"/>
      <c r="B98" s="340"/>
      <c r="C98" s="340"/>
      <c r="D98" s="340"/>
      <c r="L98" s="341"/>
      <c r="M98" s="341"/>
      <c r="N98" s="335"/>
    </row>
    <row r="99" spans="1:14" s="339" customFormat="1">
      <c r="A99" s="340"/>
      <c r="B99" s="340"/>
      <c r="C99" s="340"/>
      <c r="D99" s="340"/>
      <c r="L99" s="341"/>
      <c r="M99" s="341"/>
      <c r="N99" s="335"/>
    </row>
    <row r="100" spans="1:14" s="339" customFormat="1">
      <c r="A100" s="340"/>
      <c r="B100" s="340"/>
      <c r="C100" s="340"/>
      <c r="D100" s="340"/>
      <c r="L100" s="341"/>
      <c r="M100" s="341"/>
      <c r="N100" s="335"/>
    </row>
    <row r="101" spans="1:14" s="339" customFormat="1">
      <c r="A101" s="340"/>
      <c r="B101" s="340"/>
      <c r="C101" s="340"/>
      <c r="D101" s="340"/>
      <c r="L101" s="341"/>
      <c r="M101" s="341"/>
      <c r="N101" s="335"/>
    </row>
    <row r="102" spans="1:14" s="339" customFormat="1">
      <c r="A102" s="340"/>
      <c r="B102" s="340"/>
      <c r="C102" s="340"/>
      <c r="D102" s="340"/>
      <c r="L102" s="341"/>
      <c r="M102" s="341"/>
      <c r="N102" s="335"/>
    </row>
    <row r="103" spans="1:14" s="339" customFormat="1">
      <c r="A103" s="340"/>
      <c r="B103" s="340"/>
      <c r="C103" s="340"/>
      <c r="D103" s="340"/>
      <c r="L103" s="341"/>
      <c r="M103" s="341"/>
      <c r="N103" s="335"/>
    </row>
    <row r="104" spans="1:14" s="339" customFormat="1">
      <c r="A104" s="340"/>
      <c r="B104" s="340"/>
      <c r="C104" s="340"/>
      <c r="D104" s="340"/>
      <c r="L104" s="341"/>
      <c r="M104" s="341"/>
      <c r="N104" s="335"/>
    </row>
    <row r="105" spans="1:14" s="339" customFormat="1">
      <c r="A105" s="340"/>
      <c r="B105" s="340"/>
      <c r="C105" s="340"/>
      <c r="D105" s="340"/>
      <c r="L105" s="341"/>
      <c r="M105" s="341"/>
      <c r="N105" s="335"/>
    </row>
    <row r="106" spans="1:14" s="339" customFormat="1">
      <c r="A106" s="340"/>
      <c r="B106" s="340"/>
      <c r="C106" s="340"/>
      <c r="D106" s="340"/>
      <c r="L106" s="341"/>
      <c r="M106" s="341"/>
      <c r="N106" s="335"/>
    </row>
    <row r="107" spans="1:14" s="339" customFormat="1">
      <c r="A107" s="340"/>
      <c r="B107" s="340"/>
      <c r="C107" s="340"/>
      <c r="D107" s="340"/>
      <c r="L107" s="341"/>
      <c r="M107" s="341"/>
      <c r="N107" s="335"/>
    </row>
    <row r="108" spans="1:14" s="339" customFormat="1">
      <c r="A108" s="340"/>
      <c r="B108" s="340"/>
      <c r="C108" s="340"/>
      <c r="D108" s="340"/>
      <c r="L108" s="341"/>
      <c r="M108" s="341"/>
      <c r="N108" s="335"/>
    </row>
    <row r="109" spans="1:14" s="339" customFormat="1">
      <c r="A109" s="340"/>
      <c r="B109" s="340"/>
      <c r="C109" s="340"/>
      <c r="D109" s="340"/>
      <c r="L109" s="341"/>
      <c r="M109" s="341"/>
      <c r="N109" s="335"/>
    </row>
    <row r="110" spans="1:14" s="339" customFormat="1">
      <c r="A110" s="340"/>
      <c r="B110" s="340"/>
      <c r="C110" s="340"/>
      <c r="D110" s="340"/>
      <c r="L110" s="341"/>
      <c r="M110" s="341"/>
      <c r="N110" s="335"/>
    </row>
    <row r="111" spans="1:14" s="339" customFormat="1">
      <c r="A111" s="340"/>
      <c r="B111" s="340"/>
      <c r="C111" s="340"/>
      <c r="D111" s="340"/>
      <c r="L111" s="341"/>
      <c r="M111" s="341"/>
      <c r="N111" s="335"/>
    </row>
    <row r="112" spans="1:14" s="339" customFormat="1">
      <c r="A112" s="340"/>
      <c r="B112" s="340"/>
      <c r="C112" s="340"/>
      <c r="D112" s="340"/>
      <c r="L112" s="341"/>
      <c r="M112" s="341"/>
      <c r="N112" s="335"/>
    </row>
    <row r="113" spans="1:14" s="339" customFormat="1">
      <c r="A113" s="340"/>
      <c r="B113" s="340"/>
      <c r="C113" s="340"/>
      <c r="D113" s="340"/>
      <c r="L113" s="341"/>
      <c r="M113" s="341"/>
      <c r="N113" s="335"/>
    </row>
    <row r="114" spans="1:14" s="339" customFormat="1">
      <c r="A114" s="340"/>
      <c r="B114" s="340"/>
      <c r="C114" s="340"/>
      <c r="D114" s="340"/>
      <c r="L114" s="341"/>
      <c r="M114" s="341"/>
      <c r="N114" s="335"/>
    </row>
    <row r="115" spans="1:14" s="339" customFormat="1">
      <c r="A115" s="340"/>
      <c r="B115" s="340"/>
      <c r="C115" s="340"/>
      <c r="D115" s="340"/>
      <c r="L115" s="341"/>
      <c r="M115" s="341"/>
      <c r="N115" s="335"/>
    </row>
    <row r="116" spans="1:14" s="339" customFormat="1">
      <c r="A116" s="340"/>
      <c r="B116" s="340"/>
      <c r="C116" s="340"/>
      <c r="D116" s="340"/>
      <c r="L116" s="341"/>
      <c r="M116" s="341"/>
      <c r="N116" s="335"/>
    </row>
    <row r="117" spans="1:14" s="339" customFormat="1">
      <c r="A117" s="340"/>
      <c r="B117" s="340"/>
      <c r="C117" s="340"/>
      <c r="D117" s="340"/>
      <c r="L117" s="341"/>
      <c r="M117" s="341"/>
      <c r="N117" s="335"/>
    </row>
    <row r="118" spans="1:14" s="339" customFormat="1">
      <c r="A118" s="340"/>
      <c r="B118" s="340"/>
      <c r="C118" s="340"/>
      <c r="D118" s="340"/>
      <c r="L118" s="341"/>
      <c r="M118" s="341"/>
      <c r="N118" s="335"/>
    </row>
    <row r="119" spans="1:14" s="339" customFormat="1">
      <c r="A119" s="340"/>
      <c r="B119" s="340"/>
      <c r="C119" s="340"/>
      <c r="D119" s="340"/>
      <c r="L119" s="341"/>
      <c r="M119" s="341"/>
      <c r="N119" s="335"/>
    </row>
    <row r="120" spans="1:14" s="339" customFormat="1">
      <c r="A120" s="340"/>
      <c r="B120" s="340"/>
      <c r="C120" s="340"/>
      <c r="D120" s="340"/>
      <c r="L120" s="341"/>
      <c r="M120" s="341"/>
      <c r="N120" s="335"/>
    </row>
    <row r="121" spans="1:14" s="339" customFormat="1">
      <c r="A121" s="340"/>
      <c r="B121" s="340"/>
      <c r="C121" s="340"/>
      <c r="D121" s="340"/>
      <c r="L121" s="341"/>
      <c r="M121" s="341"/>
      <c r="N121" s="335"/>
    </row>
    <row r="122" spans="1:14" s="339" customFormat="1">
      <c r="A122" s="340"/>
      <c r="B122" s="340"/>
      <c r="C122" s="340"/>
      <c r="D122" s="340"/>
      <c r="L122" s="341"/>
      <c r="M122" s="341"/>
      <c r="N122" s="335"/>
    </row>
    <row r="123" spans="1:14" s="339" customFormat="1">
      <c r="A123" s="340"/>
      <c r="B123" s="340"/>
      <c r="C123" s="340"/>
      <c r="D123" s="340"/>
      <c r="L123" s="341"/>
      <c r="M123" s="341"/>
      <c r="N123" s="335"/>
    </row>
    <row r="124" spans="1:14" s="339" customFormat="1">
      <c r="A124" s="340"/>
      <c r="B124" s="340"/>
      <c r="C124" s="340"/>
      <c r="D124" s="340"/>
      <c r="L124" s="341"/>
      <c r="M124" s="341"/>
      <c r="N124" s="335"/>
    </row>
    <row r="125" spans="1:14" s="339" customFormat="1">
      <c r="A125" s="340"/>
      <c r="B125" s="340"/>
      <c r="C125" s="340"/>
      <c r="D125" s="340"/>
      <c r="L125" s="341"/>
      <c r="M125" s="341"/>
      <c r="N125" s="335"/>
    </row>
    <row r="126" spans="1:14" s="339" customFormat="1">
      <c r="A126" s="340"/>
      <c r="B126" s="340"/>
      <c r="C126" s="340"/>
      <c r="D126" s="340"/>
      <c r="L126" s="341"/>
      <c r="M126" s="341"/>
      <c r="N126" s="335"/>
    </row>
    <row r="127" spans="1:14" s="339" customFormat="1">
      <c r="A127" s="340"/>
      <c r="B127" s="340"/>
      <c r="C127" s="340"/>
      <c r="D127" s="340"/>
      <c r="L127" s="341"/>
      <c r="M127" s="341"/>
      <c r="N127" s="335"/>
    </row>
    <row r="128" spans="1:14" s="339" customFormat="1">
      <c r="A128" s="340"/>
      <c r="B128" s="340"/>
      <c r="C128" s="340"/>
      <c r="D128" s="340"/>
      <c r="L128" s="341"/>
      <c r="M128" s="341"/>
      <c r="N128" s="335"/>
    </row>
    <row r="129" spans="1:14" s="339" customFormat="1">
      <c r="A129" s="340"/>
      <c r="B129" s="340"/>
      <c r="C129" s="340"/>
      <c r="D129" s="340"/>
      <c r="L129" s="341"/>
      <c r="M129" s="341"/>
      <c r="N129" s="335"/>
    </row>
    <row r="130" spans="1:14" s="339" customFormat="1">
      <c r="A130" s="340"/>
      <c r="B130" s="340"/>
      <c r="C130" s="340"/>
      <c r="D130" s="340"/>
      <c r="L130" s="341"/>
      <c r="M130" s="341"/>
      <c r="N130" s="335"/>
    </row>
    <row r="131" spans="1:14" s="339" customFormat="1">
      <c r="A131" s="340"/>
      <c r="B131" s="340"/>
      <c r="C131" s="340"/>
      <c r="D131" s="340"/>
      <c r="L131" s="341"/>
      <c r="M131" s="341"/>
      <c r="N131" s="335"/>
    </row>
    <row r="132" spans="1:14" s="339" customFormat="1">
      <c r="A132" s="340"/>
      <c r="B132" s="340"/>
      <c r="C132" s="340"/>
      <c r="D132" s="340"/>
      <c r="L132" s="341"/>
      <c r="M132" s="341"/>
      <c r="N132" s="335"/>
    </row>
    <row r="133" spans="1:14" s="339" customFormat="1">
      <c r="A133" s="340"/>
      <c r="B133" s="340"/>
      <c r="C133" s="340"/>
      <c r="D133" s="340"/>
      <c r="L133" s="341"/>
      <c r="M133" s="341"/>
      <c r="N133" s="335"/>
    </row>
    <row r="134" spans="1:14" s="339" customFormat="1">
      <c r="A134" s="340"/>
      <c r="B134" s="340"/>
      <c r="C134" s="340"/>
      <c r="D134" s="340"/>
      <c r="L134" s="341"/>
      <c r="M134" s="341"/>
      <c r="N134" s="335"/>
    </row>
    <row r="135" spans="1:14" s="339" customFormat="1">
      <c r="A135" s="340"/>
      <c r="B135" s="340"/>
      <c r="C135" s="340"/>
      <c r="D135" s="340"/>
      <c r="L135" s="341"/>
      <c r="M135" s="341"/>
      <c r="N135" s="335"/>
    </row>
    <row r="136" spans="1:14" s="339" customFormat="1">
      <c r="A136" s="340"/>
      <c r="B136" s="340"/>
      <c r="C136" s="340"/>
      <c r="D136" s="340"/>
      <c r="L136" s="341"/>
      <c r="M136" s="341"/>
      <c r="N136" s="335"/>
    </row>
    <row r="137" spans="1:14" s="339" customFormat="1">
      <c r="A137" s="340"/>
      <c r="B137" s="340"/>
      <c r="C137" s="340"/>
      <c r="D137" s="340"/>
      <c r="L137" s="341"/>
      <c r="M137" s="341"/>
      <c r="N137" s="335"/>
    </row>
    <row r="138" spans="1:14" s="339" customFormat="1">
      <c r="A138" s="340"/>
      <c r="B138" s="340"/>
      <c r="C138" s="340"/>
      <c r="D138" s="340"/>
      <c r="L138" s="341"/>
      <c r="M138" s="341"/>
      <c r="N138" s="335"/>
    </row>
    <row r="139" spans="1:14" s="339" customFormat="1">
      <c r="A139" s="340"/>
      <c r="B139" s="340"/>
      <c r="C139" s="340"/>
      <c r="D139" s="340"/>
      <c r="L139" s="341"/>
      <c r="M139" s="341"/>
      <c r="N139" s="335"/>
    </row>
    <row r="140" spans="1:14" s="339" customFormat="1">
      <c r="A140" s="340"/>
      <c r="B140" s="340"/>
      <c r="C140" s="340"/>
      <c r="D140" s="340"/>
      <c r="L140" s="341"/>
      <c r="M140" s="341"/>
      <c r="N140" s="335"/>
    </row>
    <row r="141" spans="1:14" s="339" customFormat="1">
      <c r="A141" s="340"/>
      <c r="B141" s="340"/>
      <c r="C141" s="340"/>
      <c r="D141" s="340"/>
      <c r="L141" s="341"/>
      <c r="M141" s="341"/>
      <c r="N141" s="335"/>
    </row>
    <row r="142" spans="1:14" s="339" customFormat="1">
      <c r="A142" s="340"/>
      <c r="B142" s="340"/>
      <c r="C142" s="340"/>
      <c r="D142" s="340"/>
      <c r="L142" s="341"/>
      <c r="M142" s="341"/>
      <c r="N142" s="335"/>
    </row>
    <row r="143" spans="1:14" s="339" customFormat="1">
      <c r="A143" s="340"/>
      <c r="B143" s="340"/>
      <c r="C143" s="340"/>
      <c r="D143" s="340"/>
      <c r="L143" s="341"/>
      <c r="M143" s="341"/>
      <c r="N143" s="335"/>
    </row>
    <row r="144" spans="1:14" s="339" customFormat="1">
      <c r="A144" s="340"/>
      <c r="B144" s="340"/>
      <c r="C144" s="340"/>
      <c r="D144" s="340"/>
      <c r="L144" s="341"/>
      <c r="M144" s="341"/>
      <c r="N144" s="335"/>
    </row>
    <row r="145" spans="1:14" s="339" customFormat="1">
      <c r="A145" s="340"/>
      <c r="B145" s="340"/>
      <c r="C145" s="340"/>
      <c r="D145" s="340"/>
      <c r="L145" s="341"/>
      <c r="M145" s="341"/>
      <c r="N145" s="335"/>
    </row>
    <row r="146" spans="1:14" s="339" customFormat="1">
      <c r="A146" s="340"/>
      <c r="B146" s="340"/>
      <c r="C146" s="340"/>
      <c r="D146" s="340"/>
      <c r="L146" s="341"/>
      <c r="M146" s="341"/>
      <c r="N146" s="335"/>
    </row>
    <row r="147" spans="1:14" s="339" customFormat="1">
      <c r="A147" s="340"/>
      <c r="B147" s="340"/>
      <c r="C147" s="340"/>
      <c r="D147" s="340"/>
      <c r="L147" s="341"/>
      <c r="M147" s="341"/>
      <c r="N147" s="335"/>
    </row>
    <row r="148" spans="1:14" s="339" customFormat="1">
      <c r="A148" s="340"/>
      <c r="B148" s="340"/>
      <c r="C148" s="340"/>
      <c r="D148" s="340"/>
      <c r="L148" s="341"/>
      <c r="M148" s="341"/>
      <c r="N148" s="335"/>
    </row>
    <row r="149" spans="1:14" s="339" customFormat="1">
      <c r="A149" s="340"/>
      <c r="B149" s="340"/>
      <c r="C149" s="340"/>
      <c r="D149" s="340"/>
      <c r="L149" s="341"/>
      <c r="M149" s="341"/>
      <c r="N149" s="335"/>
    </row>
    <row r="150" spans="1:14" s="339" customFormat="1">
      <c r="A150" s="340"/>
      <c r="B150" s="340"/>
      <c r="C150" s="340"/>
      <c r="D150" s="340"/>
      <c r="L150" s="341"/>
      <c r="M150" s="341"/>
      <c r="N150" s="335"/>
    </row>
    <row r="151" spans="1:14" s="339" customFormat="1">
      <c r="A151" s="340"/>
      <c r="B151" s="340"/>
      <c r="C151" s="340"/>
      <c r="D151" s="340"/>
      <c r="L151" s="341"/>
      <c r="M151" s="341"/>
      <c r="N151" s="335"/>
    </row>
    <row r="152" spans="1:14" s="339" customFormat="1">
      <c r="A152" s="340"/>
      <c r="B152" s="340"/>
      <c r="C152" s="340"/>
      <c r="D152" s="340"/>
      <c r="L152" s="341"/>
      <c r="M152" s="341"/>
      <c r="N152" s="335"/>
    </row>
    <row r="153" spans="1:14" s="339" customFormat="1">
      <c r="A153" s="340"/>
      <c r="B153" s="340"/>
      <c r="C153" s="340"/>
      <c r="D153" s="340"/>
      <c r="L153" s="341"/>
      <c r="M153" s="341"/>
      <c r="N153" s="335"/>
    </row>
    <row r="154" spans="1:14" s="339" customFormat="1">
      <c r="A154" s="340"/>
      <c r="B154" s="340"/>
      <c r="C154" s="340"/>
      <c r="D154" s="340"/>
      <c r="L154" s="341"/>
      <c r="M154" s="341"/>
      <c r="N154" s="335"/>
    </row>
    <row r="155" spans="1:14" s="339" customFormat="1">
      <c r="A155" s="340"/>
      <c r="B155" s="340"/>
      <c r="C155" s="340"/>
      <c r="D155" s="340"/>
      <c r="L155" s="341"/>
      <c r="M155" s="341"/>
      <c r="N155" s="335"/>
    </row>
    <row r="156" spans="1:14" s="339" customFormat="1">
      <c r="A156" s="340"/>
      <c r="B156" s="340"/>
      <c r="C156" s="340"/>
      <c r="D156" s="340"/>
      <c r="L156" s="341"/>
      <c r="M156" s="341"/>
      <c r="N156" s="335"/>
    </row>
    <row r="157" spans="1:14" s="339" customFormat="1">
      <c r="A157" s="340"/>
      <c r="B157" s="340"/>
      <c r="C157" s="340"/>
      <c r="D157" s="340"/>
      <c r="L157" s="341"/>
      <c r="M157" s="341"/>
      <c r="N157" s="335"/>
    </row>
    <row r="158" spans="1:14" s="339" customFormat="1">
      <c r="A158" s="340"/>
      <c r="B158" s="340"/>
      <c r="C158" s="340"/>
      <c r="D158" s="340"/>
      <c r="L158" s="341"/>
      <c r="M158" s="341"/>
      <c r="N158" s="335"/>
    </row>
    <row r="159" spans="1:14" s="339" customFormat="1">
      <c r="A159" s="340"/>
      <c r="B159" s="340"/>
      <c r="C159" s="340"/>
      <c r="D159" s="340"/>
      <c r="L159" s="341"/>
      <c r="M159" s="341"/>
      <c r="N159" s="335"/>
    </row>
    <row r="160" spans="1:14" s="339" customFormat="1">
      <c r="A160" s="340"/>
      <c r="B160" s="340"/>
      <c r="C160" s="340"/>
      <c r="D160" s="340"/>
      <c r="L160" s="341"/>
      <c r="M160" s="341"/>
      <c r="N160" s="335"/>
    </row>
    <row r="161" spans="1:14" s="339" customFormat="1">
      <c r="A161" s="340"/>
      <c r="B161" s="340"/>
      <c r="C161" s="340"/>
      <c r="D161" s="340"/>
      <c r="L161" s="341"/>
      <c r="M161" s="341"/>
      <c r="N161" s="335"/>
    </row>
    <row r="162" spans="1:14" s="339" customFormat="1">
      <c r="A162" s="340"/>
      <c r="B162" s="340"/>
      <c r="C162" s="340"/>
      <c r="D162" s="340"/>
      <c r="L162" s="341"/>
      <c r="M162" s="341"/>
      <c r="N162" s="335"/>
    </row>
    <row r="163" spans="1:14" s="339" customFormat="1">
      <c r="A163" s="340"/>
      <c r="B163" s="340"/>
      <c r="C163" s="340"/>
      <c r="D163" s="340"/>
      <c r="L163" s="341"/>
      <c r="M163" s="341"/>
      <c r="N163" s="335"/>
    </row>
    <row r="164" spans="1:14" s="339" customFormat="1">
      <c r="A164" s="340"/>
      <c r="B164" s="340"/>
      <c r="C164" s="340"/>
      <c r="D164" s="340"/>
      <c r="L164" s="341"/>
      <c r="M164" s="341"/>
      <c r="N164" s="335"/>
    </row>
    <row r="165" spans="1:14" s="339" customFormat="1">
      <c r="A165" s="340"/>
      <c r="B165" s="340"/>
      <c r="C165" s="340"/>
      <c r="D165" s="340"/>
      <c r="L165" s="341"/>
      <c r="M165" s="341"/>
      <c r="N165" s="335"/>
    </row>
    <row r="166" spans="1:14" s="339" customFormat="1">
      <c r="A166" s="340"/>
      <c r="B166" s="340"/>
      <c r="C166" s="340"/>
      <c r="D166" s="340"/>
      <c r="L166" s="341"/>
      <c r="M166" s="341"/>
      <c r="N166" s="335"/>
    </row>
    <row r="167" spans="1:14" s="339" customFormat="1">
      <c r="A167" s="340"/>
      <c r="B167" s="340"/>
      <c r="C167" s="340"/>
      <c r="D167" s="340"/>
      <c r="L167" s="341"/>
      <c r="M167" s="341"/>
      <c r="N167" s="335"/>
    </row>
    <row r="168" spans="1:14" s="339" customFormat="1">
      <c r="A168" s="340"/>
      <c r="B168" s="340"/>
      <c r="C168" s="340"/>
      <c r="D168" s="340"/>
      <c r="L168" s="341"/>
      <c r="M168" s="341"/>
      <c r="N168" s="335"/>
    </row>
    <row r="169" spans="1:14" s="339" customFormat="1">
      <c r="A169" s="340"/>
      <c r="B169" s="340"/>
      <c r="C169" s="340"/>
      <c r="D169" s="340"/>
      <c r="L169" s="341"/>
      <c r="M169" s="341"/>
      <c r="N169" s="335"/>
    </row>
    <row r="170" spans="1:14" s="339" customFormat="1">
      <c r="A170" s="340"/>
      <c r="B170" s="340"/>
      <c r="C170" s="340"/>
      <c r="D170" s="340"/>
      <c r="L170" s="341"/>
      <c r="M170" s="341"/>
      <c r="N170" s="335"/>
    </row>
    <row r="171" spans="1:14" s="339" customFormat="1">
      <c r="A171" s="340"/>
      <c r="B171" s="340"/>
      <c r="C171" s="340"/>
      <c r="D171" s="340"/>
      <c r="L171" s="341"/>
      <c r="M171" s="341"/>
      <c r="N171" s="335"/>
    </row>
    <row r="172" spans="1:14" s="339" customFormat="1">
      <c r="A172" s="340"/>
      <c r="B172" s="340"/>
      <c r="C172" s="340"/>
      <c r="D172" s="340"/>
      <c r="L172" s="341"/>
      <c r="M172" s="341"/>
      <c r="N172" s="335"/>
    </row>
    <row r="173" spans="1:14" s="339" customFormat="1">
      <c r="A173" s="340"/>
      <c r="B173" s="340"/>
      <c r="C173" s="340"/>
      <c r="D173" s="340"/>
      <c r="L173" s="341"/>
      <c r="M173" s="341"/>
      <c r="N173" s="335"/>
    </row>
    <row r="174" spans="1:14" s="339" customFormat="1">
      <c r="A174" s="340"/>
      <c r="B174" s="340"/>
      <c r="C174" s="340"/>
      <c r="D174" s="340"/>
      <c r="L174" s="341"/>
      <c r="M174" s="341"/>
      <c r="N174" s="335"/>
    </row>
    <row r="175" spans="1:14" s="339" customFormat="1">
      <c r="A175" s="340"/>
      <c r="B175" s="340"/>
      <c r="C175" s="340"/>
      <c r="D175" s="340"/>
      <c r="L175" s="341"/>
      <c r="M175" s="341"/>
      <c r="N175" s="335"/>
    </row>
    <row r="176" spans="1:14" s="339" customFormat="1">
      <c r="A176" s="340"/>
      <c r="B176" s="340"/>
      <c r="C176" s="340"/>
      <c r="D176" s="340"/>
      <c r="L176" s="341"/>
      <c r="M176" s="341"/>
      <c r="N176" s="335"/>
    </row>
    <row r="177" spans="1:14" s="339" customFormat="1">
      <c r="A177" s="340"/>
      <c r="B177" s="340"/>
      <c r="C177" s="340"/>
      <c r="D177" s="340"/>
      <c r="L177" s="341"/>
      <c r="M177" s="341"/>
      <c r="N177" s="335"/>
    </row>
    <row r="178" spans="1:14" s="339" customFormat="1">
      <c r="A178" s="340"/>
      <c r="B178" s="340"/>
      <c r="C178" s="340"/>
      <c r="D178" s="340"/>
      <c r="L178" s="341"/>
      <c r="M178" s="341"/>
      <c r="N178" s="335"/>
    </row>
    <row r="179" spans="1:14" s="339" customFormat="1">
      <c r="A179" s="340"/>
      <c r="B179" s="340"/>
      <c r="C179" s="340"/>
      <c r="D179" s="340"/>
      <c r="L179" s="341"/>
      <c r="M179" s="341"/>
      <c r="N179" s="335"/>
    </row>
    <row r="180" spans="1:14" s="339" customFormat="1">
      <c r="A180" s="340"/>
      <c r="B180" s="340"/>
      <c r="C180" s="340"/>
      <c r="D180" s="340"/>
      <c r="L180" s="341"/>
      <c r="M180" s="341"/>
      <c r="N180" s="335"/>
    </row>
    <row r="181" spans="1:14" s="339" customFormat="1">
      <c r="A181" s="340"/>
      <c r="B181" s="340"/>
      <c r="C181" s="340"/>
      <c r="D181" s="340"/>
      <c r="L181" s="341"/>
      <c r="M181" s="341"/>
      <c r="N181" s="335"/>
    </row>
    <row r="182" spans="1:14" s="339" customFormat="1">
      <c r="A182" s="340"/>
      <c r="B182" s="340"/>
      <c r="C182" s="340"/>
      <c r="D182" s="340"/>
      <c r="L182" s="341"/>
      <c r="M182" s="341"/>
      <c r="N182" s="335"/>
    </row>
    <row r="183" spans="1:14" s="339" customFormat="1">
      <c r="A183" s="340"/>
      <c r="B183" s="340"/>
      <c r="C183" s="340"/>
      <c r="D183" s="340"/>
      <c r="L183" s="341"/>
      <c r="M183" s="341"/>
      <c r="N183" s="335"/>
    </row>
    <row r="184" spans="1:14" s="339" customFormat="1">
      <c r="A184" s="340"/>
      <c r="B184" s="340"/>
      <c r="C184" s="340"/>
      <c r="D184" s="340"/>
      <c r="L184" s="341"/>
      <c r="M184" s="341"/>
      <c r="N184" s="335"/>
    </row>
    <row r="185" spans="1:14" s="339" customFormat="1">
      <c r="A185" s="340"/>
      <c r="B185" s="340"/>
      <c r="C185" s="340"/>
      <c r="D185" s="340"/>
      <c r="L185" s="341"/>
      <c r="M185" s="341"/>
      <c r="N185" s="335"/>
    </row>
    <row r="186" spans="1:14" s="339" customFormat="1">
      <c r="A186" s="340"/>
      <c r="B186" s="340"/>
      <c r="C186" s="340"/>
      <c r="D186" s="340"/>
      <c r="L186" s="341"/>
      <c r="M186" s="341"/>
      <c r="N186" s="335"/>
    </row>
    <row r="187" spans="1:14" s="339" customFormat="1">
      <c r="A187" s="340"/>
      <c r="B187" s="340"/>
      <c r="C187" s="340"/>
      <c r="D187" s="340"/>
      <c r="L187" s="341"/>
      <c r="M187" s="341"/>
      <c r="N187" s="335"/>
    </row>
    <row r="188" spans="1:14" s="339" customFormat="1">
      <c r="A188" s="340"/>
      <c r="B188" s="340"/>
      <c r="C188" s="340"/>
      <c r="D188" s="340"/>
      <c r="L188" s="341"/>
      <c r="M188" s="341"/>
      <c r="N188" s="335"/>
    </row>
    <row r="189" spans="1:14" s="339" customFormat="1">
      <c r="A189" s="340"/>
      <c r="B189" s="340"/>
      <c r="C189" s="340"/>
      <c r="D189" s="340"/>
      <c r="L189" s="341"/>
      <c r="M189" s="341"/>
      <c r="N189" s="335"/>
    </row>
    <row r="190" spans="1:14" s="339" customFormat="1">
      <c r="A190" s="340"/>
      <c r="B190" s="340"/>
      <c r="C190" s="340"/>
      <c r="D190" s="340"/>
      <c r="L190" s="341"/>
      <c r="M190" s="341"/>
      <c r="N190" s="335"/>
    </row>
    <row r="191" spans="1:14" s="339" customFormat="1">
      <c r="A191" s="340"/>
      <c r="B191" s="340"/>
      <c r="C191" s="340"/>
      <c r="D191" s="340"/>
      <c r="L191" s="341"/>
      <c r="M191" s="341"/>
      <c r="N191" s="335"/>
    </row>
    <row r="192" spans="1:14" s="339" customFormat="1">
      <c r="A192" s="340"/>
      <c r="B192" s="340"/>
      <c r="C192" s="340"/>
      <c r="D192" s="340"/>
      <c r="L192" s="341"/>
      <c r="M192" s="341"/>
      <c r="N192" s="335"/>
    </row>
    <row r="193" spans="1:14" s="339" customFormat="1">
      <c r="A193" s="340"/>
      <c r="B193" s="340"/>
      <c r="C193" s="340"/>
      <c r="D193" s="340"/>
      <c r="L193" s="341"/>
      <c r="M193" s="341"/>
      <c r="N193" s="335"/>
    </row>
    <row r="194" spans="1:14" s="339" customFormat="1">
      <c r="A194" s="340"/>
      <c r="B194" s="340"/>
      <c r="C194" s="340"/>
      <c r="D194" s="340"/>
      <c r="L194" s="341"/>
      <c r="M194" s="341"/>
      <c r="N194" s="335"/>
    </row>
    <row r="195" spans="1:14" s="339" customFormat="1">
      <c r="A195" s="340"/>
      <c r="B195" s="340"/>
      <c r="C195" s="340"/>
      <c r="D195" s="340"/>
      <c r="L195" s="341"/>
      <c r="M195" s="341"/>
      <c r="N195" s="335"/>
    </row>
    <row r="196" spans="1:14" s="339" customFormat="1">
      <c r="A196" s="340"/>
      <c r="B196" s="340"/>
      <c r="C196" s="340"/>
      <c r="D196" s="340"/>
      <c r="L196" s="341"/>
      <c r="M196" s="341"/>
      <c r="N196" s="335"/>
    </row>
    <row r="197" spans="1:14" s="339" customFormat="1">
      <c r="A197" s="340"/>
      <c r="B197" s="340"/>
      <c r="C197" s="340"/>
      <c r="D197" s="340"/>
      <c r="L197" s="341"/>
      <c r="M197" s="341"/>
      <c r="N197" s="335"/>
    </row>
    <row r="198" spans="1:14" s="339" customFormat="1">
      <c r="A198" s="340"/>
      <c r="B198" s="340"/>
      <c r="C198" s="340"/>
      <c r="D198" s="340"/>
      <c r="L198" s="341"/>
      <c r="M198" s="341"/>
      <c r="N198" s="335"/>
    </row>
    <row r="199" spans="1:14" s="339" customFormat="1">
      <c r="A199" s="340"/>
      <c r="B199" s="340"/>
      <c r="C199" s="340"/>
      <c r="D199" s="340"/>
      <c r="L199" s="341"/>
      <c r="M199" s="341"/>
      <c r="N199" s="335"/>
    </row>
    <row r="200" spans="1:14" s="339" customFormat="1">
      <c r="A200" s="340"/>
      <c r="B200" s="340"/>
      <c r="C200" s="340"/>
      <c r="D200" s="340"/>
      <c r="L200" s="341"/>
      <c r="M200" s="341"/>
      <c r="N200" s="335"/>
    </row>
    <row r="201" spans="1:14" s="339" customFormat="1">
      <c r="A201" s="340"/>
      <c r="B201" s="340"/>
      <c r="C201" s="340"/>
      <c r="D201" s="340"/>
      <c r="L201" s="341"/>
      <c r="M201" s="341"/>
      <c r="N201" s="335"/>
    </row>
    <row r="202" spans="1:14" s="339" customFormat="1">
      <c r="A202" s="340"/>
      <c r="B202" s="340"/>
      <c r="C202" s="340"/>
      <c r="D202" s="340"/>
      <c r="L202" s="341"/>
      <c r="M202" s="341"/>
      <c r="N202" s="335"/>
    </row>
    <row r="203" spans="1:14" s="339" customFormat="1">
      <c r="A203" s="340"/>
      <c r="B203" s="340"/>
      <c r="C203" s="340"/>
      <c r="D203" s="340"/>
      <c r="L203" s="341"/>
      <c r="M203" s="341"/>
      <c r="N203" s="335"/>
    </row>
    <row r="204" spans="1:14" s="339" customFormat="1">
      <c r="A204" s="340"/>
      <c r="B204" s="340"/>
      <c r="C204" s="340"/>
      <c r="D204" s="340"/>
      <c r="L204" s="341"/>
      <c r="M204" s="341"/>
      <c r="N204" s="335"/>
    </row>
    <row r="205" spans="1:14" s="339" customFormat="1">
      <c r="A205" s="340"/>
      <c r="B205" s="340"/>
      <c r="C205" s="340"/>
      <c r="D205" s="340"/>
      <c r="L205" s="341"/>
      <c r="M205" s="341"/>
      <c r="N205" s="335"/>
    </row>
    <row r="206" spans="1:14" s="339" customFormat="1">
      <c r="A206" s="340"/>
      <c r="B206" s="340"/>
      <c r="C206" s="340"/>
      <c r="D206" s="340"/>
      <c r="L206" s="341"/>
      <c r="M206" s="341"/>
      <c r="N206" s="335"/>
    </row>
    <row r="207" spans="1:14" s="339" customFormat="1">
      <c r="A207" s="340"/>
      <c r="B207" s="340"/>
      <c r="C207" s="340"/>
      <c r="D207" s="340"/>
      <c r="L207" s="341"/>
      <c r="M207" s="341"/>
      <c r="N207" s="335"/>
    </row>
    <row r="208" spans="1:14" s="339" customFormat="1">
      <c r="A208" s="340"/>
      <c r="B208" s="340"/>
      <c r="C208" s="340"/>
      <c r="D208" s="340"/>
      <c r="L208" s="341"/>
      <c r="M208" s="341"/>
      <c r="N208" s="335"/>
    </row>
    <row r="209" spans="1:14" s="339" customFormat="1">
      <c r="A209" s="340"/>
      <c r="B209" s="340"/>
      <c r="C209" s="340"/>
      <c r="D209" s="340"/>
      <c r="L209" s="341"/>
      <c r="M209" s="341"/>
      <c r="N209" s="335"/>
    </row>
    <row r="210" spans="1:14" s="339" customFormat="1">
      <c r="A210" s="340"/>
      <c r="B210" s="340"/>
      <c r="C210" s="340"/>
      <c r="D210" s="340"/>
      <c r="L210" s="341"/>
      <c r="M210" s="341"/>
      <c r="N210" s="335"/>
    </row>
    <row r="211" spans="1:14" s="339" customFormat="1">
      <c r="A211" s="340"/>
      <c r="B211" s="340"/>
      <c r="C211" s="340"/>
      <c r="D211" s="340"/>
      <c r="L211" s="341"/>
      <c r="M211" s="341"/>
      <c r="N211" s="335"/>
    </row>
    <row r="212" spans="1:14" s="339" customFormat="1">
      <c r="A212" s="340"/>
      <c r="B212" s="340"/>
      <c r="C212" s="340"/>
      <c r="D212" s="340"/>
      <c r="L212" s="341"/>
      <c r="M212" s="341"/>
      <c r="N212" s="335"/>
    </row>
    <row r="213" spans="1:14" s="339" customFormat="1">
      <c r="A213" s="340"/>
      <c r="B213" s="340"/>
      <c r="C213" s="340"/>
      <c r="D213" s="340"/>
      <c r="L213" s="341"/>
      <c r="M213" s="341"/>
      <c r="N213" s="335"/>
    </row>
    <row r="214" spans="1:14" s="339" customFormat="1">
      <c r="A214" s="340"/>
      <c r="B214" s="340"/>
      <c r="C214" s="340"/>
      <c r="D214" s="340"/>
      <c r="L214" s="341"/>
      <c r="M214" s="341"/>
      <c r="N214" s="335"/>
    </row>
    <row r="215" spans="1:14" s="339" customFormat="1">
      <c r="A215" s="340"/>
      <c r="B215" s="340"/>
      <c r="C215" s="340"/>
      <c r="D215" s="340"/>
      <c r="L215" s="341"/>
      <c r="M215" s="341"/>
      <c r="N215" s="335"/>
    </row>
    <row r="216" spans="1:14" s="339" customFormat="1">
      <c r="A216" s="340"/>
      <c r="B216" s="340"/>
      <c r="C216" s="340"/>
      <c r="D216" s="340"/>
      <c r="L216" s="341"/>
      <c r="M216" s="341"/>
      <c r="N216" s="335"/>
    </row>
    <row r="217" spans="1:14" s="339" customFormat="1">
      <c r="A217" s="340"/>
      <c r="B217" s="340"/>
      <c r="C217" s="340"/>
      <c r="D217" s="340"/>
      <c r="L217" s="341"/>
      <c r="M217" s="341"/>
      <c r="N217" s="335"/>
    </row>
    <row r="218" spans="1:14" s="339" customFormat="1">
      <c r="A218" s="340"/>
      <c r="B218" s="340"/>
      <c r="C218" s="340"/>
      <c r="D218" s="340"/>
      <c r="L218" s="341"/>
      <c r="M218" s="341"/>
      <c r="N218" s="335"/>
    </row>
    <row r="219" spans="1:14" s="339" customFormat="1">
      <c r="A219" s="340"/>
      <c r="B219" s="340"/>
      <c r="C219" s="340"/>
      <c r="D219" s="340"/>
      <c r="L219" s="341"/>
      <c r="M219" s="341"/>
      <c r="N219" s="335"/>
    </row>
    <row r="220" spans="1:14" s="339" customFormat="1">
      <c r="A220" s="340"/>
      <c r="B220" s="340"/>
      <c r="C220" s="340"/>
      <c r="D220" s="340"/>
      <c r="L220" s="341"/>
      <c r="M220" s="341"/>
      <c r="N220" s="335"/>
    </row>
    <row r="221" spans="1:14" s="339" customFormat="1">
      <c r="A221" s="340"/>
      <c r="B221" s="340"/>
      <c r="C221" s="340"/>
      <c r="D221" s="340"/>
      <c r="L221" s="341"/>
      <c r="M221" s="341"/>
      <c r="N221" s="335"/>
    </row>
    <row r="222" spans="1:14" s="339" customFormat="1">
      <c r="A222" s="340"/>
      <c r="B222" s="340"/>
      <c r="C222" s="340"/>
      <c r="D222" s="340"/>
      <c r="L222" s="341"/>
      <c r="M222" s="341"/>
      <c r="N222" s="335"/>
    </row>
    <row r="223" spans="1:14" s="339" customFormat="1">
      <c r="A223" s="340"/>
      <c r="B223" s="340"/>
      <c r="C223" s="340"/>
      <c r="D223" s="340"/>
      <c r="L223" s="341"/>
      <c r="M223" s="341"/>
      <c r="N223" s="335"/>
    </row>
    <row r="224" spans="1:14" s="339" customFormat="1">
      <c r="A224" s="340"/>
      <c r="B224" s="340"/>
      <c r="C224" s="340"/>
      <c r="D224" s="340"/>
      <c r="L224" s="341"/>
      <c r="M224" s="341"/>
      <c r="N224" s="335"/>
    </row>
    <row r="225" spans="1:14" s="339" customFormat="1">
      <c r="A225" s="340"/>
      <c r="B225" s="340"/>
      <c r="C225" s="340"/>
      <c r="D225" s="340"/>
      <c r="L225" s="341"/>
      <c r="M225" s="341"/>
      <c r="N225" s="335"/>
    </row>
    <row r="226" spans="1:14" s="339" customFormat="1">
      <c r="A226" s="340"/>
      <c r="B226" s="340"/>
      <c r="C226" s="340"/>
      <c r="D226" s="340"/>
      <c r="L226" s="341"/>
      <c r="M226" s="341"/>
      <c r="N226" s="335"/>
    </row>
    <row r="227" spans="1:14" s="339" customFormat="1">
      <c r="A227" s="340"/>
      <c r="B227" s="340"/>
      <c r="C227" s="340"/>
      <c r="D227" s="340"/>
      <c r="L227" s="341"/>
      <c r="M227" s="341"/>
      <c r="N227" s="335"/>
    </row>
    <row r="228" spans="1:14" s="339" customFormat="1">
      <c r="A228" s="340"/>
      <c r="B228" s="340"/>
      <c r="C228" s="340"/>
      <c r="D228" s="340"/>
      <c r="L228" s="341"/>
      <c r="M228" s="341"/>
      <c r="N228" s="335"/>
    </row>
    <row r="229" spans="1:14" s="339" customFormat="1">
      <c r="A229" s="340"/>
      <c r="B229" s="340"/>
      <c r="C229" s="340"/>
      <c r="D229" s="340"/>
      <c r="L229" s="341"/>
      <c r="M229" s="341"/>
      <c r="N229" s="335"/>
    </row>
    <row r="230" spans="1:14" s="339" customFormat="1">
      <c r="A230" s="340"/>
      <c r="B230" s="340"/>
      <c r="C230" s="340"/>
      <c r="D230" s="340"/>
      <c r="L230" s="341"/>
      <c r="M230" s="341"/>
      <c r="N230" s="335"/>
    </row>
    <row r="231" spans="1:14" s="339" customFormat="1">
      <c r="A231" s="340"/>
      <c r="B231" s="340"/>
      <c r="C231" s="340"/>
      <c r="D231" s="340"/>
      <c r="L231" s="341"/>
      <c r="M231" s="341"/>
      <c r="N231" s="335"/>
    </row>
    <row r="232" spans="1:14" s="339" customFormat="1">
      <c r="A232" s="340"/>
      <c r="B232" s="340"/>
      <c r="C232" s="340"/>
      <c r="D232" s="340"/>
      <c r="L232" s="341"/>
      <c r="M232" s="341"/>
      <c r="N232" s="335"/>
    </row>
    <row r="233" spans="1:14" s="339" customFormat="1">
      <c r="A233" s="340"/>
      <c r="B233" s="340"/>
      <c r="C233" s="340"/>
      <c r="D233" s="340"/>
      <c r="L233" s="341"/>
      <c r="M233" s="341"/>
      <c r="N233" s="335"/>
    </row>
    <row r="234" spans="1:14" s="339" customFormat="1">
      <c r="A234" s="340"/>
      <c r="B234" s="340"/>
      <c r="C234" s="340"/>
      <c r="D234" s="340"/>
      <c r="L234" s="341"/>
      <c r="M234" s="341"/>
      <c r="N234" s="335"/>
    </row>
    <row r="235" spans="1:14" s="339" customFormat="1">
      <c r="A235" s="340"/>
      <c r="B235" s="340"/>
      <c r="C235" s="340"/>
      <c r="D235" s="340"/>
      <c r="L235" s="341"/>
      <c r="M235" s="341"/>
      <c r="N235" s="335"/>
    </row>
    <row r="236" spans="1:14" s="339" customFormat="1">
      <c r="A236" s="340"/>
      <c r="B236" s="340"/>
      <c r="C236" s="340"/>
      <c r="D236" s="340"/>
      <c r="L236" s="341"/>
      <c r="M236" s="341"/>
      <c r="N236" s="335"/>
    </row>
    <row r="237" spans="1:14" s="339" customFormat="1">
      <c r="A237" s="340"/>
      <c r="B237" s="340"/>
      <c r="C237" s="340"/>
      <c r="D237" s="340"/>
      <c r="L237" s="341"/>
      <c r="M237" s="341"/>
      <c r="N237" s="335"/>
    </row>
    <row r="238" spans="1:14" s="339" customFormat="1">
      <c r="A238" s="340"/>
      <c r="B238" s="340"/>
      <c r="C238" s="340"/>
      <c r="D238" s="340"/>
      <c r="L238" s="341"/>
      <c r="M238" s="341"/>
      <c r="N238" s="335"/>
    </row>
    <row r="239" spans="1:14" s="339" customFormat="1">
      <c r="A239" s="340"/>
      <c r="B239" s="340"/>
      <c r="C239" s="340"/>
      <c r="D239" s="340"/>
      <c r="L239" s="341"/>
      <c r="M239" s="341"/>
      <c r="N239" s="335"/>
    </row>
    <row r="240" spans="1:14" s="339" customFormat="1">
      <c r="A240" s="340"/>
      <c r="B240" s="340"/>
      <c r="C240" s="340"/>
      <c r="D240" s="340"/>
      <c r="L240" s="341"/>
      <c r="M240" s="341"/>
      <c r="N240" s="335"/>
    </row>
    <row r="241" spans="1:14" s="339" customFormat="1">
      <c r="A241" s="340"/>
      <c r="B241" s="340"/>
      <c r="C241" s="340"/>
      <c r="D241" s="340"/>
      <c r="L241" s="341"/>
      <c r="M241" s="341"/>
      <c r="N241" s="335"/>
    </row>
    <row r="242" spans="1:14" s="339" customFormat="1">
      <c r="A242" s="340"/>
      <c r="B242" s="340"/>
      <c r="C242" s="340"/>
      <c r="D242" s="340"/>
      <c r="L242" s="341"/>
      <c r="M242" s="341"/>
      <c r="N242" s="335"/>
    </row>
    <row r="243" spans="1:14" s="339" customFormat="1">
      <c r="A243" s="340"/>
      <c r="B243" s="340"/>
      <c r="C243" s="340"/>
      <c r="D243" s="340"/>
      <c r="L243" s="341"/>
      <c r="M243" s="341"/>
      <c r="N243" s="335"/>
    </row>
    <row r="244" spans="1:14" s="339" customFormat="1">
      <c r="A244" s="340"/>
      <c r="B244" s="340"/>
      <c r="C244" s="340"/>
      <c r="D244" s="340"/>
      <c r="L244" s="341"/>
      <c r="M244" s="341"/>
      <c r="N244" s="335"/>
    </row>
    <row r="245" spans="1:14" s="339" customFormat="1">
      <c r="A245" s="340"/>
      <c r="B245" s="340"/>
      <c r="C245" s="340"/>
      <c r="D245" s="340"/>
      <c r="L245" s="341"/>
      <c r="M245" s="341"/>
      <c r="N245" s="335"/>
    </row>
    <row r="246" spans="1:14" s="339" customFormat="1">
      <c r="A246" s="340"/>
      <c r="B246" s="340"/>
      <c r="C246" s="340"/>
      <c r="D246" s="340"/>
      <c r="L246" s="341"/>
      <c r="M246" s="341"/>
      <c r="N246" s="335"/>
    </row>
    <row r="247" spans="1:14" s="339" customFormat="1">
      <c r="A247" s="340"/>
      <c r="B247" s="340"/>
      <c r="C247" s="340"/>
      <c r="D247" s="340"/>
      <c r="L247" s="341"/>
      <c r="M247" s="341"/>
      <c r="N247" s="335"/>
    </row>
    <row r="248" spans="1:14" s="339" customFormat="1">
      <c r="A248" s="340"/>
      <c r="B248" s="340"/>
      <c r="C248" s="340"/>
      <c r="D248" s="340"/>
      <c r="L248" s="341"/>
      <c r="M248" s="341"/>
      <c r="N248" s="335"/>
    </row>
    <row r="249" spans="1:14" s="339" customFormat="1">
      <c r="A249" s="340"/>
      <c r="B249" s="340"/>
      <c r="C249" s="340"/>
      <c r="D249" s="340"/>
      <c r="L249" s="341"/>
      <c r="M249" s="341"/>
      <c r="N249" s="335"/>
    </row>
    <row r="250" spans="1:14" s="339" customFormat="1">
      <c r="A250" s="340"/>
      <c r="B250" s="340"/>
      <c r="C250" s="340"/>
      <c r="D250" s="340"/>
      <c r="L250" s="341"/>
      <c r="M250" s="341"/>
      <c r="N250" s="335"/>
    </row>
    <row r="251" spans="1:14" s="339" customFormat="1">
      <c r="A251" s="340"/>
      <c r="B251" s="340"/>
      <c r="C251" s="340"/>
      <c r="D251" s="340"/>
      <c r="L251" s="341"/>
      <c r="M251" s="341"/>
      <c r="N251" s="335"/>
    </row>
    <row r="252" spans="1:14" s="339" customFormat="1">
      <c r="A252" s="340"/>
      <c r="B252" s="340"/>
      <c r="C252" s="340"/>
      <c r="D252" s="340"/>
      <c r="L252" s="341"/>
      <c r="M252" s="341"/>
      <c r="N252" s="335"/>
    </row>
    <row r="253" spans="1:14" s="339" customFormat="1">
      <c r="A253" s="340"/>
      <c r="B253" s="340"/>
      <c r="C253" s="340"/>
      <c r="D253" s="340"/>
      <c r="L253" s="341"/>
      <c r="M253" s="341"/>
      <c r="N253" s="335"/>
    </row>
    <row r="254" spans="1:14" s="339" customFormat="1">
      <c r="A254" s="340"/>
      <c r="B254" s="340"/>
      <c r="C254" s="340"/>
      <c r="D254" s="340"/>
      <c r="L254" s="341"/>
      <c r="M254" s="341"/>
      <c r="N254" s="335"/>
    </row>
    <row r="255" spans="1:14" s="339" customFormat="1">
      <c r="A255" s="340"/>
      <c r="B255" s="340"/>
      <c r="C255" s="340"/>
      <c r="D255" s="340"/>
      <c r="L255" s="341"/>
      <c r="M255" s="341"/>
      <c r="N255" s="335"/>
    </row>
    <row r="256" spans="1:14" s="339" customFormat="1">
      <c r="A256" s="340"/>
      <c r="B256" s="340"/>
      <c r="C256" s="340"/>
      <c r="D256" s="340"/>
      <c r="L256" s="341"/>
      <c r="M256" s="341"/>
      <c r="N256" s="335"/>
    </row>
    <row r="257" spans="1:14" s="339" customFormat="1">
      <c r="A257" s="340"/>
      <c r="B257" s="340"/>
      <c r="C257" s="340"/>
      <c r="D257" s="340"/>
      <c r="L257" s="341"/>
      <c r="M257" s="341"/>
      <c r="N257" s="335"/>
    </row>
    <row r="258" spans="1:14" s="339" customFormat="1">
      <c r="A258" s="340"/>
      <c r="B258" s="340"/>
      <c r="C258" s="340"/>
      <c r="D258" s="340"/>
      <c r="L258" s="341"/>
      <c r="M258" s="341"/>
      <c r="N258" s="335"/>
    </row>
    <row r="259" spans="1:14" s="339" customFormat="1">
      <c r="A259" s="340"/>
      <c r="B259" s="340"/>
      <c r="C259" s="340"/>
      <c r="D259" s="340"/>
      <c r="L259" s="341"/>
      <c r="M259" s="341"/>
      <c r="N259" s="335"/>
    </row>
    <row r="260" spans="1:14" s="339" customFormat="1">
      <c r="A260" s="340"/>
      <c r="B260" s="340"/>
      <c r="C260" s="340"/>
      <c r="D260" s="340"/>
      <c r="L260" s="341"/>
      <c r="M260" s="341"/>
      <c r="N260" s="335"/>
    </row>
    <row r="261" spans="1:14" s="339" customFormat="1">
      <c r="A261" s="340"/>
      <c r="B261" s="340"/>
      <c r="C261" s="340"/>
      <c r="D261" s="340"/>
      <c r="L261" s="341"/>
      <c r="M261" s="341"/>
      <c r="N261" s="335"/>
    </row>
    <row r="262" spans="1:14" s="339" customFormat="1">
      <c r="A262" s="340"/>
      <c r="B262" s="340"/>
      <c r="C262" s="340"/>
      <c r="D262" s="340"/>
      <c r="L262" s="341"/>
      <c r="M262" s="341"/>
      <c r="N262" s="335"/>
    </row>
    <row r="263" spans="1:14" s="339" customFormat="1">
      <c r="A263" s="340"/>
      <c r="B263" s="340"/>
      <c r="C263" s="340"/>
      <c r="D263" s="340"/>
      <c r="L263" s="341"/>
      <c r="M263" s="341"/>
      <c r="N263" s="335"/>
    </row>
    <row r="264" spans="1:14" s="339" customFormat="1">
      <c r="A264" s="340"/>
      <c r="B264" s="340"/>
      <c r="C264" s="340"/>
      <c r="D264" s="340"/>
      <c r="L264" s="341"/>
      <c r="M264" s="341"/>
      <c r="N264" s="335"/>
    </row>
    <row r="265" spans="1:14" s="339" customFormat="1">
      <c r="A265" s="340"/>
      <c r="B265" s="340"/>
      <c r="C265" s="340"/>
      <c r="D265" s="340"/>
      <c r="L265" s="341"/>
      <c r="M265" s="341"/>
      <c r="N265" s="335"/>
    </row>
    <row r="266" spans="1:14" s="339" customFormat="1">
      <c r="A266" s="340"/>
      <c r="B266" s="340"/>
      <c r="C266" s="340"/>
      <c r="D266" s="340"/>
      <c r="L266" s="341"/>
      <c r="M266" s="341"/>
      <c r="N266" s="335"/>
    </row>
    <row r="267" spans="1:14" s="339" customFormat="1">
      <c r="A267" s="340"/>
      <c r="B267" s="340"/>
      <c r="C267" s="340"/>
      <c r="D267" s="340"/>
      <c r="L267" s="341"/>
      <c r="M267" s="341"/>
      <c r="N267" s="335"/>
    </row>
    <row r="268" spans="1:14" s="339" customFormat="1">
      <c r="A268" s="340"/>
      <c r="B268" s="340"/>
      <c r="C268" s="340"/>
      <c r="D268" s="340"/>
      <c r="L268" s="341"/>
      <c r="M268" s="341"/>
      <c r="N268" s="335"/>
    </row>
    <row r="269" spans="1:14" s="339" customFormat="1">
      <c r="A269" s="340"/>
      <c r="B269" s="340"/>
      <c r="C269" s="340"/>
      <c r="D269" s="340"/>
      <c r="L269" s="341"/>
      <c r="M269" s="341"/>
      <c r="N269" s="335"/>
    </row>
    <row r="270" spans="1:14" s="339" customFormat="1">
      <c r="A270" s="340"/>
      <c r="B270" s="340"/>
      <c r="C270" s="340"/>
      <c r="D270" s="340"/>
      <c r="L270" s="341"/>
      <c r="M270" s="341"/>
      <c r="N270" s="335"/>
    </row>
    <row r="271" spans="1:14" s="339" customFormat="1">
      <c r="A271" s="340"/>
      <c r="B271" s="340"/>
      <c r="C271" s="340"/>
      <c r="D271" s="340"/>
      <c r="L271" s="341"/>
      <c r="M271" s="341"/>
      <c r="N271" s="335"/>
    </row>
    <row r="272" spans="1:14" s="339" customFormat="1">
      <c r="A272" s="340"/>
      <c r="B272" s="340"/>
      <c r="C272" s="340"/>
      <c r="D272" s="340"/>
      <c r="L272" s="341"/>
      <c r="M272" s="341"/>
      <c r="N272" s="335"/>
    </row>
    <row r="273" spans="1:14" s="339" customFormat="1">
      <c r="A273" s="340"/>
      <c r="B273" s="340"/>
      <c r="C273" s="340"/>
      <c r="D273" s="340"/>
      <c r="L273" s="341"/>
      <c r="M273" s="341"/>
      <c r="N273" s="335"/>
    </row>
    <row r="274" spans="1:14" s="339" customFormat="1">
      <c r="A274" s="340"/>
      <c r="B274" s="340"/>
      <c r="C274" s="340"/>
      <c r="D274" s="340"/>
      <c r="L274" s="341"/>
      <c r="M274" s="341"/>
      <c r="N274" s="335"/>
    </row>
    <row r="275" spans="1:14" s="339" customFormat="1">
      <c r="A275" s="340"/>
      <c r="B275" s="340"/>
      <c r="C275" s="340"/>
      <c r="D275" s="340"/>
      <c r="L275" s="341"/>
      <c r="M275" s="341"/>
      <c r="N275" s="335"/>
    </row>
    <row r="276" spans="1:14" s="339" customFormat="1">
      <c r="A276" s="340"/>
      <c r="B276" s="340"/>
      <c r="C276" s="340"/>
      <c r="D276" s="340"/>
      <c r="L276" s="341"/>
      <c r="M276" s="341"/>
      <c r="N276" s="335"/>
    </row>
    <row r="277" spans="1:14" s="339" customFormat="1">
      <c r="A277" s="340"/>
      <c r="B277" s="340"/>
      <c r="C277" s="340"/>
      <c r="D277" s="340"/>
      <c r="L277" s="341"/>
      <c r="M277" s="341"/>
      <c r="N277" s="335"/>
    </row>
    <row r="278" spans="1:14" s="339" customFormat="1">
      <c r="A278" s="340"/>
      <c r="B278" s="340"/>
      <c r="C278" s="340"/>
      <c r="D278" s="340"/>
      <c r="L278" s="341"/>
      <c r="M278" s="341"/>
      <c r="N278" s="335"/>
    </row>
    <row r="279" spans="1:14" s="339" customFormat="1">
      <c r="A279" s="340"/>
      <c r="B279" s="340"/>
      <c r="C279" s="340"/>
      <c r="D279" s="340"/>
      <c r="L279" s="341"/>
      <c r="M279" s="341"/>
      <c r="N279" s="335"/>
    </row>
    <row r="280" spans="1:14" s="339" customFormat="1">
      <c r="A280" s="340"/>
      <c r="B280" s="340"/>
      <c r="C280" s="340"/>
      <c r="D280" s="340"/>
      <c r="L280" s="341"/>
      <c r="M280" s="341"/>
      <c r="N280" s="335"/>
    </row>
    <row r="281" spans="1:14" s="339" customFormat="1">
      <c r="A281" s="340"/>
      <c r="B281" s="340"/>
      <c r="C281" s="340"/>
      <c r="D281" s="340"/>
      <c r="L281" s="341"/>
      <c r="M281" s="341"/>
      <c r="N281" s="335"/>
    </row>
    <row r="282" spans="1:14" s="339" customFormat="1">
      <c r="A282" s="340"/>
      <c r="B282" s="340"/>
      <c r="C282" s="340"/>
      <c r="D282" s="340"/>
      <c r="L282" s="341"/>
      <c r="M282" s="341"/>
      <c r="N282" s="335"/>
    </row>
    <row r="283" spans="1:14" s="339" customFormat="1">
      <c r="A283" s="340"/>
      <c r="B283" s="340"/>
      <c r="C283" s="340"/>
      <c r="D283" s="340"/>
      <c r="L283" s="341"/>
      <c r="M283" s="341"/>
      <c r="N283" s="335"/>
    </row>
    <row r="284" spans="1:14" s="339" customFormat="1">
      <c r="A284" s="340"/>
      <c r="B284" s="340"/>
      <c r="C284" s="340"/>
      <c r="D284" s="340"/>
      <c r="L284" s="341"/>
      <c r="M284" s="341"/>
      <c r="N284" s="335"/>
    </row>
    <row r="285" spans="1:14" s="339" customFormat="1">
      <c r="A285" s="340"/>
      <c r="B285" s="340"/>
      <c r="C285" s="340"/>
      <c r="D285" s="340"/>
      <c r="L285" s="341"/>
      <c r="M285" s="341"/>
      <c r="N285" s="335"/>
    </row>
    <row r="286" spans="1:14" s="339" customFormat="1">
      <c r="A286" s="340"/>
      <c r="B286" s="340"/>
      <c r="C286" s="340"/>
      <c r="D286" s="340"/>
      <c r="L286" s="341"/>
      <c r="M286" s="341"/>
      <c r="N286" s="335"/>
    </row>
    <row r="287" spans="1:14" s="339" customFormat="1">
      <c r="A287" s="340"/>
      <c r="B287" s="340"/>
      <c r="C287" s="340"/>
      <c r="D287" s="340"/>
      <c r="L287" s="341"/>
      <c r="M287" s="341"/>
      <c r="N287" s="335"/>
    </row>
    <row r="288" spans="1:14" s="339" customFormat="1">
      <c r="A288" s="340"/>
      <c r="B288" s="340"/>
      <c r="C288" s="340"/>
      <c r="D288" s="340"/>
      <c r="L288" s="341"/>
      <c r="M288" s="341"/>
      <c r="N288" s="335"/>
    </row>
    <row r="289" spans="1:14" s="339" customFormat="1">
      <c r="A289" s="340"/>
      <c r="B289" s="340"/>
      <c r="C289" s="340"/>
      <c r="D289" s="340"/>
      <c r="L289" s="341"/>
      <c r="M289" s="341"/>
      <c r="N289" s="335"/>
    </row>
    <row r="290" spans="1:14" s="339" customFormat="1">
      <c r="A290" s="340"/>
      <c r="B290" s="340"/>
      <c r="C290" s="340"/>
      <c r="D290" s="340"/>
      <c r="L290" s="341"/>
      <c r="M290" s="341"/>
      <c r="N290" s="335"/>
    </row>
    <row r="291" spans="1:14" s="339" customFormat="1">
      <c r="A291" s="340"/>
      <c r="B291" s="340"/>
      <c r="C291" s="340"/>
      <c r="D291" s="340"/>
      <c r="L291" s="341"/>
      <c r="M291" s="341"/>
      <c r="N291" s="335"/>
    </row>
    <row r="292" spans="1:14" s="339" customFormat="1">
      <c r="A292" s="340"/>
      <c r="B292" s="340"/>
      <c r="C292" s="340"/>
      <c r="D292" s="340"/>
      <c r="L292" s="341"/>
      <c r="M292" s="341"/>
      <c r="N292" s="335"/>
    </row>
    <row r="293" spans="1:14" s="339" customFormat="1">
      <c r="A293" s="340"/>
      <c r="B293" s="340"/>
      <c r="C293" s="340"/>
      <c r="D293" s="340"/>
      <c r="L293" s="341"/>
      <c r="M293" s="341"/>
      <c r="N293" s="335"/>
    </row>
    <row r="294" spans="1:14" s="339" customFormat="1">
      <c r="A294" s="340"/>
      <c r="B294" s="340"/>
      <c r="C294" s="340"/>
      <c r="D294" s="340"/>
      <c r="L294" s="341"/>
      <c r="M294" s="341"/>
      <c r="N294" s="335"/>
    </row>
    <row r="295" spans="1:14" s="339" customFormat="1">
      <c r="A295" s="340"/>
      <c r="B295" s="340"/>
      <c r="C295" s="340"/>
      <c r="D295" s="340"/>
      <c r="L295" s="341"/>
      <c r="M295" s="341"/>
      <c r="N295" s="335"/>
    </row>
    <row r="296" spans="1:14" s="339" customFormat="1">
      <c r="A296" s="340"/>
      <c r="B296" s="340"/>
      <c r="C296" s="340"/>
      <c r="D296" s="340"/>
      <c r="L296" s="341"/>
      <c r="M296" s="341"/>
      <c r="N296" s="335"/>
    </row>
    <row r="297" spans="1:14" s="339" customFormat="1">
      <c r="A297" s="340"/>
      <c r="B297" s="340"/>
      <c r="C297" s="340"/>
      <c r="D297" s="340"/>
      <c r="L297" s="341"/>
      <c r="M297" s="341"/>
      <c r="N297" s="335"/>
    </row>
    <row r="298" spans="1:14" s="339" customFormat="1">
      <c r="A298" s="340"/>
      <c r="B298" s="340"/>
      <c r="C298" s="340"/>
      <c r="D298" s="340"/>
      <c r="L298" s="341"/>
      <c r="M298" s="341"/>
      <c r="N298" s="335"/>
    </row>
    <row r="299" spans="1:14" s="339" customFormat="1">
      <c r="A299" s="340"/>
      <c r="B299" s="340"/>
      <c r="C299" s="340"/>
      <c r="D299" s="340"/>
      <c r="L299" s="341"/>
      <c r="M299" s="341"/>
      <c r="N299" s="335"/>
    </row>
    <row r="300" spans="1:14" s="339" customFormat="1">
      <c r="A300" s="340"/>
      <c r="B300" s="340"/>
      <c r="C300" s="340"/>
      <c r="D300" s="340"/>
      <c r="L300" s="341"/>
      <c r="M300" s="341"/>
      <c r="N300" s="335"/>
    </row>
    <row r="301" spans="1:14" s="339" customFormat="1">
      <c r="A301" s="340"/>
      <c r="B301" s="340"/>
      <c r="C301" s="340"/>
      <c r="D301" s="340"/>
      <c r="L301" s="341"/>
      <c r="M301" s="341"/>
      <c r="N301" s="335"/>
    </row>
    <row r="302" spans="1:14" s="339" customFormat="1">
      <c r="A302" s="340"/>
      <c r="B302" s="340"/>
      <c r="C302" s="340"/>
      <c r="D302" s="340"/>
      <c r="L302" s="341"/>
      <c r="M302" s="341"/>
      <c r="N302" s="335"/>
    </row>
    <row r="303" spans="1:14" s="339" customFormat="1">
      <c r="A303" s="340"/>
      <c r="B303" s="340"/>
      <c r="C303" s="340"/>
      <c r="D303" s="340"/>
      <c r="L303" s="341"/>
      <c r="M303" s="341"/>
      <c r="N303" s="335"/>
    </row>
    <row r="304" spans="1:14" s="339" customFormat="1">
      <c r="A304" s="340"/>
      <c r="B304" s="340"/>
      <c r="C304" s="340"/>
      <c r="D304" s="340"/>
      <c r="L304" s="341"/>
      <c r="M304" s="341"/>
      <c r="N304" s="335"/>
    </row>
    <row r="305" spans="1:14" s="339" customFormat="1">
      <c r="A305" s="340"/>
      <c r="B305" s="340"/>
      <c r="C305" s="340"/>
      <c r="D305" s="340"/>
      <c r="L305" s="341"/>
      <c r="M305" s="341"/>
      <c r="N305" s="335"/>
    </row>
    <row r="306" spans="1:14" s="339" customFormat="1">
      <c r="A306" s="340"/>
      <c r="B306" s="340"/>
      <c r="C306" s="340"/>
      <c r="D306" s="340"/>
      <c r="L306" s="341"/>
      <c r="M306" s="341"/>
      <c r="N306" s="335"/>
    </row>
    <row r="307" spans="1:14" s="339" customFormat="1">
      <c r="A307" s="340"/>
      <c r="B307" s="340"/>
      <c r="C307" s="340"/>
      <c r="D307" s="340"/>
      <c r="L307" s="341"/>
      <c r="M307" s="341"/>
      <c r="N307" s="335"/>
    </row>
    <row r="308" spans="1:14" s="339" customFormat="1">
      <c r="A308" s="340"/>
      <c r="B308" s="340"/>
      <c r="C308" s="340"/>
      <c r="D308" s="340"/>
      <c r="L308" s="341"/>
      <c r="M308" s="341"/>
      <c r="N308" s="335"/>
    </row>
    <row r="309" spans="1:14" s="339" customFormat="1">
      <c r="A309" s="340"/>
      <c r="B309" s="340"/>
      <c r="C309" s="340"/>
      <c r="D309" s="340"/>
      <c r="L309" s="341"/>
      <c r="M309" s="341"/>
      <c r="N309" s="335"/>
    </row>
    <row r="310" spans="1:14" s="339" customFormat="1">
      <c r="A310" s="340"/>
      <c r="B310" s="340"/>
      <c r="C310" s="340"/>
      <c r="D310" s="340"/>
      <c r="L310" s="341"/>
      <c r="M310" s="341"/>
      <c r="N310" s="335"/>
    </row>
    <row r="311" spans="1:14" s="339" customFormat="1">
      <c r="A311" s="340"/>
      <c r="B311" s="340"/>
      <c r="C311" s="340"/>
      <c r="D311" s="340"/>
      <c r="L311" s="341"/>
      <c r="M311" s="341"/>
      <c r="N311" s="335"/>
    </row>
    <row r="312" spans="1:14" s="339" customFormat="1">
      <c r="A312" s="340"/>
      <c r="B312" s="340"/>
      <c r="C312" s="340"/>
      <c r="D312" s="340"/>
      <c r="L312" s="341"/>
      <c r="M312" s="341"/>
      <c r="N312" s="335"/>
    </row>
    <row r="313" spans="1:14" s="339" customFormat="1">
      <c r="A313" s="340"/>
      <c r="B313" s="340"/>
      <c r="C313" s="340"/>
      <c r="D313" s="340"/>
      <c r="L313" s="341"/>
      <c r="M313" s="341"/>
      <c r="N313" s="335"/>
    </row>
    <row r="314" spans="1:14" s="339" customFormat="1">
      <c r="A314" s="340"/>
      <c r="B314" s="340"/>
      <c r="C314" s="340"/>
      <c r="D314" s="340"/>
      <c r="L314" s="341"/>
      <c r="M314" s="341"/>
      <c r="N314" s="335"/>
    </row>
    <row r="315" spans="1:14" s="339" customFormat="1">
      <c r="A315" s="340"/>
      <c r="B315" s="340"/>
      <c r="C315" s="340"/>
      <c r="D315" s="340"/>
      <c r="L315" s="341"/>
      <c r="M315" s="341"/>
      <c r="N315" s="335"/>
    </row>
    <row r="316" spans="1:14" s="339" customFormat="1">
      <c r="A316" s="340"/>
      <c r="B316" s="340"/>
      <c r="C316" s="340"/>
      <c r="D316" s="340"/>
      <c r="L316" s="341"/>
      <c r="M316" s="341"/>
      <c r="N316" s="335"/>
    </row>
    <row r="317" spans="1:14" s="339" customFormat="1">
      <c r="A317" s="340"/>
      <c r="B317" s="340"/>
      <c r="C317" s="340"/>
      <c r="D317" s="340"/>
      <c r="L317" s="341"/>
      <c r="M317" s="341"/>
      <c r="N317" s="335"/>
    </row>
    <row r="318" spans="1:14" s="339" customFormat="1">
      <c r="A318" s="340"/>
      <c r="B318" s="340"/>
      <c r="C318" s="340"/>
      <c r="D318" s="340"/>
      <c r="L318" s="341"/>
      <c r="M318" s="341"/>
      <c r="N318" s="335"/>
    </row>
    <row r="319" spans="1:14" s="339" customFormat="1">
      <c r="A319" s="340"/>
      <c r="B319" s="340"/>
      <c r="C319" s="340"/>
      <c r="D319" s="340"/>
      <c r="L319" s="341"/>
      <c r="M319" s="341"/>
      <c r="N319" s="335"/>
    </row>
    <row r="320" spans="1:14" s="339" customFormat="1">
      <c r="A320" s="340"/>
      <c r="B320" s="340"/>
      <c r="C320" s="340"/>
      <c r="D320" s="340"/>
      <c r="L320" s="341"/>
      <c r="M320" s="341"/>
      <c r="N320" s="335"/>
    </row>
    <row r="321" spans="1:14" s="339" customFormat="1">
      <c r="A321" s="340"/>
      <c r="B321" s="340"/>
      <c r="C321" s="340"/>
      <c r="D321" s="340"/>
      <c r="L321" s="341"/>
      <c r="M321" s="341"/>
      <c r="N321" s="335"/>
    </row>
    <row r="322" spans="1:14" s="339" customFormat="1">
      <c r="A322" s="340"/>
      <c r="B322" s="340"/>
      <c r="C322" s="340"/>
      <c r="D322" s="340"/>
      <c r="L322" s="341"/>
      <c r="M322" s="341"/>
      <c r="N322" s="335"/>
    </row>
    <row r="323" spans="1:14" s="339" customFormat="1">
      <c r="A323" s="340"/>
      <c r="B323" s="340"/>
      <c r="C323" s="340"/>
      <c r="D323" s="340"/>
      <c r="L323" s="341"/>
      <c r="M323" s="341"/>
      <c r="N323" s="335"/>
    </row>
    <row r="324" spans="1:14" s="339" customFormat="1">
      <c r="A324" s="340"/>
      <c r="B324" s="340"/>
      <c r="C324" s="340"/>
      <c r="D324" s="340"/>
      <c r="L324" s="341"/>
      <c r="M324" s="341"/>
      <c r="N324" s="335"/>
    </row>
    <row r="325" spans="1:14" s="339" customFormat="1">
      <c r="A325" s="340"/>
      <c r="B325" s="340"/>
      <c r="C325" s="340"/>
      <c r="D325" s="340"/>
      <c r="L325" s="341"/>
      <c r="M325" s="341"/>
      <c r="N325" s="335"/>
    </row>
    <row r="326" spans="1:14" s="339" customFormat="1">
      <c r="A326" s="340"/>
      <c r="B326" s="340"/>
      <c r="C326" s="340"/>
      <c r="D326" s="340"/>
      <c r="L326" s="341"/>
      <c r="M326" s="341"/>
      <c r="N326" s="335"/>
    </row>
    <row r="327" spans="1:14" s="339" customFormat="1">
      <c r="A327" s="340"/>
      <c r="B327" s="340"/>
      <c r="C327" s="340"/>
      <c r="D327" s="340"/>
      <c r="L327" s="341"/>
      <c r="M327" s="341"/>
      <c r="N327" s="335"/>
    </row>
    <row r="328" spans="1:14" s="339" customFormat="1">
      <c r="A328" s="340"/>
      <c r="B328" s="340"/>
      <c r="C328" s="340"/>
      <c r="D328" s="340"/>
      <c r="L328" s="341"/>
      <c r="M328" s="341"/>
      <c r="N328" s="335"/>
    </row>
    <row r="329" spans="1:14" s="339" customFormat="1">
      <c r="A329" s="340"/>
      <c r="B329" s="340"/>
      <c r="C329" s="340"/>
      <c r="D329" s="340"/>
      <c r="L329" s="341"/>
      <c r="M329" s="341"/>
      <c r="N329" s="335"/>
    </row>
    <row r="330" spans="1:14" s="339" customFormat="1">
      <c r="A330" s="340"/>
      <c r="B330" s="340"/>
      <c r="C330" s="340"/>
      <c r="D330" s="340"/>
      <c r="L330" s="341"/>
      <c r="M330" s="341"/>
      <c r="N330" s="335"/>
    </row>
    <row r="331" spans="1:14" s="339" customFormat="1">
      <c r="A331" s="340"/>
      <c r="B331" s="340"/>
      <c r="C331" s="340"/>
      <c r="D331" s="340"/>
      <c r="L331" s="341"/>
      <c r="M331" s="341"/>
      <c r="N331" s="335"/>
    </row>
    <row r="332" spans="1:14" s="339" customFormat="1">
      <c r="A332" s="340"/>
      <c r="B332" s="340"/>
      <c r="C332" s="340"/>
      <c r="D332" s="340"/>
      <c r="L332" s="341"/>
      <c r="M332" s="341"/>
      <c r="N332" s="335"/>
    </row>
    <row r="333" spans="1:14" s="339" customFormat="1">
      <c r="A333" s="340"/>
      <c r="B333" s="340"/>
      <c r="C333" s="340"/>
      <c r="D333" s="340"/>
      <c r="L333" s="341"/>
      <c r="M333" s="341"/>
      <c r="N333" s="335"/>
    </row>
    <row r="334" spans="1:14" s="339" customFormat="1">
      <c r="A334" s="340"/>
      <c r="B334" s="340"/>
      <c r="C334" s="340"/>
      <c r="D334" s="340"/>
      <c r="L334" s="341"/>
      <c r="M334" s="341"/>
      <c r="N334" s="335"/>
    </row>
    <row r="335" spans="1:14" s="339" customFormat="1">
      <c r="A335" s="340"/>
      <c r="B335" s="340"/>
      <c r="C335" s="340"/>
      <c r="D335" s="340"/>
      <c r="L335" s="341"/>
      <c r="M335" s="341"/>
      <c r="N335" s="335"/>
    </row>
    <row r="336" spans="1:14" s="339" customFormat="1">
      <c r="A336" s="340"/>
      <c r="B336" s="340"/>
      <c r="C336" s="340"/>
      <c r="D336" s="340"/>
      <c r="L336" s="341"/>
      <c r="M336" s="341"/>
      <c r="N336" s="335"/>
    </row>
    <row r="337" spans="1:14" s="339" customFormat="1">
      <c r="A337" s="340"/>
      <c r="B337" s="340"/>
      <c r="C337" s="340"/>
      <c r="D337" s="340"/>
      <c r="L337" s="341"/>
      <c r="M337" s="341"/>
      <c r="N337" s="335"/>
    </row>
    <row r="338" spans="1:14" s="339" customFormat="1">
      <c r="A338" s="340"/>
      <c r="B338" s="340"/>
      <c r="C338" s="340"/>
      <c r="D338" s="340"/>
      <c r="L338" s="341"/>
      <c r="M338" s="341"/>
      <c r="N338" s="335"/>
    </row>
    <row r="339" spans="1:14" s="339" customFormat="1">
      <c r="A339" s="340"/>
      <c r="B339" s="340"/>
      <c r="C339" s="340"/>
      <c r="D339" s="340"/>
      <c r="L339" s="341"/>
      <c r="M339" s="341"/>
      <c r="N339" s="335"/>
    </row>
    <row r="340" spans="1:14" s="339" customFormat="1">
      <c r="A340" s="340"/>
      <c r="B340" s="340"/>
      <c r="C340" s="340"/>
      <c r="D340" s="340"/>
      <c r="L340" s="341"/>
      <c r="M340" s="341"/>
      <c r="N340" s="335"/>
    </row>
    <row r="341" spans="1:14" s="339" customFormat="1">
      <c r="A341" s="340"/>
      <c r="B341" s="340"/>
      <c r="C341" s="340"/>
      <c r="D341" s="340"/>
      <c r="L341" s="341"/>
      <c r="M341" s="341"/>
      <c r="N341" s="335"/>
    </row>
    <row r="342" spans="1:14" s="339" customFormat="1">
      <c r="A342" s="340"/>
      <c r="B342" s="340"/>
      <c r="C342" s="340"/>
      <c r="D342" s="340"/>
      <c r="L342" s="341"/>
      <c r="M342" s="341"/>
      <c r="N342" s="335"/>
    </row>
    <row r="343" spans="1:14" s="339" customFormat="1">
      <c r="A343" s="340"/>
      <c r="B343" s="340"/>
      <c r="C343" s="340"/>
      <c r="D343" s="340"/>
      <c r="L343" s="341"/>
      <c r="M343" s="341"/>
      <c r="N343" s="335"/>
    </row>
    <row r="344" spans="1:14" s="339" customFormat="1">
      <c r="A344" s="340"/>
      <c r="B344" s="340"/>
      <c r="C344" s="340"/>
      <c r="D344" s="340"/>
      <c r="L344" s="341"/>
      <c r="M344" s="341"/>
      <c r="N344" s="335"/>
    </row>
    <row r="345" spans="1:14" s="339" customFormat="1">
      <c r="A345" s="340"/>
      <c r="B345" s="340"/>
      <c r="C345" s="340"/>
      <c r="D345" s="340"/>
      <c r="L345" s="341"/>
      <c r="M345" s="341"/>
      <c r="N345" s="335"/>
    </row>
    <row r="346" spans="1:14" s="339" customFormat="1">
      <c r="A346" s="340"/>
      <c r="B346" s="340"/>
      <c r="C346" s="340"/>
      <c r="D346" s="340"/>
      <c r="L346" s="341"/>
      <c r="M346" s="341"/>
      <c r="N346" s="335"/>
    </row>
    <row r="347" spans="1:14" s="339" customFormat="1">
      <c r="A347" s="340"/>
      <c r="B347" s="340"/>
      <c r="C347" s="340"/>
      <c r="D347" s="340"/>
      <c r="L347" s="341"/>
      <c r="M347" s="341"/>
      <c r="N347" s="335"/>
    </row>
    <row r="348" spans="1:14" s="339" customFormat="1">
      <c r="A348" s="340"/>
      <c r="B348" s="340"/>
      <c r="C348" s="340"/>
      <c r="D348" s="340"/>
      <c r="L348" s="341"/>
      <c r="M348" s="341"/>
      <c r="N348" s="335"/>
    </row>
    <row r="349" spans="1:14" s="339" customFormat="1">
      <c r="A349" s="340"/>
      <c r="B349" s="340"/>
      <c r="C349" s="340"/>
      <c r="D349" s="340"/>
      <c r="L349" s="341"/>
      <c r="M349" s="341"/>
      <c r="N349" s="335"/>
    </row>
    <row r="350" spans="1:14" s="339" customFormat="1">
      <c r="A350" s="340"/>
      <c r="B350" s="340"/>
      <c r="C350" s="340"/>
      <c r="D350" s="340"/>
      <c r="L350" s="341"/>
      <c r="M350" s="341"/>
      <c r="N350" s="335"/>
    </row>
    <row r="351" spans="1:14" s="339" customFormat="1">
      <c r="A351" s="340"/>
      <c r="B351" s="340"/>
      <c r="C351" s="340"/>
      <c r="D351" s="340"/>
      <c r="L351" s="341"/>
      <c r="M351" s="341"/>
      <c r="N351" s="335"/>
    </row>
    <row r="352" spans="1:14" s="339" customFormat="1">
      <c r="A352" s="340"/>
      <c r="B352" s="340"/>
      <c r="C352" s="340"/>
      <c r="D352" s="340"/>
      <c r="L352" s="341"/>
      <c r="M352" s="341"/>
      <c r="N352" s="335"/>
    </row>
    <row r="353" spans="1:14" s="339" customFormat="1">
      <c r="A353" s="340"/>
      <c r="B353" s="340"/>
      <c r="C353" s="340"/>
      <c r="D353" s="340"/>
      <c r="L353" s="341"/>
      <c r="M353" s="341"/>
      <c r="N353" s="335"/>
    </row>
    <row r="354" spans="1:14" s="339" customFormat="1">
      <c r="A354" s="340"/>
      <c r="B354" s="340"/>
      <c r="C354" s="340"/>
      <c r="D354" s="340"/>
      <c r="L354" s="341"/>
      <c r="M354" s="341"/>
      <c r="N354" s="335"/>
    </row>
    <row r="355" spans="1:14" s="339" customFormat="1">
      <c r="A355" s="340"/>
      <c r="B355" s="340"/>
      <c r="C355" s="340"/>
      <c r="D355" s="340"/>
      <c r="L355" s="341"/>
      <c r="M355" s="341"/>
      <c r="N355" s="335"/>
    </row>
    <row r="356" spans="1:14" s="339" customFormat="1">
      <c r="A356" s="340"/>
      <c r="B356" s="340"/>
      <c r="C356" s="340"/>
      <c r="D356" s="340"/>
      <c r="L356" s="341"/>
      <c r="M356" s="341"/>
      <c r="N356" s="335"/>
    </row>
    <row r="357" spans="1:14" s="339" customFormat="1">
      <c r="A357" s="340"/>
      <c r="B357" s="340"/>
      <c r="C357" s="340"/>
      <c r="D357" s="340"/>
      <c r="L357" s="341"/>
      <c r="M357" s="341"/>
      <c r="N357" s="335"/>
    </row>
    <row r="358" spans="1:14" s="339" customFormat="1">
      <c r="A358" s="340"/>
      <c r="B358" s="340"/>
      <c r="C358" s="340"/>
      <c r="D358" s="340"/>
      <c r="L358" s="341"/>
      <c r="M358" s="341"/>
      <c r="N358" s="335"/>
    </row>
    <row r="359" spans="1:14" s="339" customFormat="1">
      <c r="A359" s="340"/>
      <c r="B359" s="340"/>
      <c r="C359" s="340"/>
      <c r="D359" s="340"/>
      <c r="L359" s="341"/>
      <c r="M359" s="341"/>
      <c r="N359" s="335"/>
    </row>
    <row r="360" spans="1:14" s="339" customFormat="1">
      <c r="A360" s="340"/>
      <c r="B360" s="340"/>
      <c r="C360" s="340"/>
      <c r="D360" s="340"/>
      <c r="L360" s="341"/>
      <c r="M360" s="341"/>
      <c r="N360" s="335"/>
    </row>
    <row r="361" spans="1:14" s="339" customFormat="1">
      <c r="A361" s="340"/>
      <c r="B361" s="340"/>
      <c r="C361" s="340"/>
      <c r="D361" s="340"/>
      <c r="L361" s="341"/>
      <c r="M361" s="341"/>
      <c r="N361" s="335"/>
    </row>
    <row r="362" spans="1:14" s="339" customFormat="1">
      <c r="A362" s="340"/>
      <c r="B362" s="340"/>
      <c r="C362" s="340"/>
      <c r="D362" s="340"/>
      <c r="L362" s="341"/>
      <c r="M362" s="341"/>
      <c r="N362" s="335"/>
    </row>
    <row r="363" spans="1:14" s="339" customFormat="1">
      <c r="A363" s="340"/>
      <c r="B363" s="340"/>
      <c r="C363" s="340"/>
      <c r="D363" s="340"/>
      <c r="L363" s="341"/>
      <c r="M363" s="341"/>
      <c r="N363" s="335"/>
    </row>
    <row r="364" spans="1:14" s="339" customFormat="1">
      <c r="A364" s="340"/>
      <c r="B364" s="340"/>
      <c r="C364" s="340"/>
      <c r="D364" s="340"/>
      <c r="L364" s="341"/>
      <c r="M364" s="341"/>
      <c r="N364" s="335"/>
    </row>
    <row r="365" spans="1:14" s="339" customFormat="1">
      <c r="A365" s="340"/>
      <c r="B365" s="340"/>
      <c r="C365" s="340"/>
      <c r="D365" s="340"/>
      <c r="L365" s="341"/>
      <c r="M365" s="341"/>
      <c r="N365" s="335"/>
    </row>
    <row r="366" spans="1:14" s="339" customFormat="1">
      <c r="A366" s="340"/>
      <c r="B366" s="340"/>
      <c r="C366" s="340"/>
      <c r="D366" s="340"/>
      <c r="L366" s="341"/>
      <c r="M366" s="341"/>
      <c r="N366" s="335"/>
    </row>
    <row r="367" spans="1:14" s="339" customFormat="1">
      <c r="A367" s="340"/>
      <c r="B367" s="340"/>
      <c r="C367" s="340"/>
      <c r="D367" s="340"/>
      <c r="L367" s="341"/>
      <c r="M367" s="341"/>
      <c r="N367" s="335"/>
    </row>
    <row r="368" spans="1:14" s="339" customFormat="1">
      <c r="A368" s="340"/>
      <c r="B368" s="340"/>
      <c r="C368" s="340"/>
      <c r="D368" s="340"/>
      <c r="L368" s="341"/>
      <c r="M368" s="341"/>
      <c r="N368" s="335"/>
    </row>
    <row r="369" spans="1:14" s="339" customFormat="1">
      <c r="A369" s="340"/>
      <c r="B369" s="340"/>
      <c r="C369" s="340"/>
      <c r="D369" s="340"/>
      <c r="L369" s="341"/>
      <c r="M369" s="341"/>
      <c r="N369" s="335"/>
    </row>
    <row r="370" spans="1:14" s="339" customFormat="1">
      <c r="A370" s="340"/>
      <c r="B370" s="340"/>
      <c r="C370" s="340"/>
      <c r="D370" s="340"/>
      <c r="L370" s="341"/>
      <c r="M370" s="341"/>
      <c r="N370" s="335"/>
    </row>
    <row r="371" spans="1:14" s="339" customFormat="1">
      <c r="A371" s="340"/>
      <c r="B371" s="340"/>
      <c r="C371" s="340"/>
      <c r="D371" s="340"/>
      <c r="L371" s="341"/>
      <c r="M371" s="341"/>
      <c r="N371" s="335"/>
    </row>
    <row r="372" spans="1:14" s="339" customFormat="1">
      <c r="A372" s="340"/>
      <c r="B372" s="340"/>
      <c r="C372" s="340"/>
      <c r="D372" s="340"/>
      <c r="L372" s="341"/>
      <c r="M372" s="341"/>
      <c r="N372" s="335"/>
    </row>
    <row r="373" spans="1:14" s="339" customFormat="1">
      <c r="A373" s="340"/>
      <c r="B373" s="340"/>
      <c r="C373" s="340"/>
      <c r="D373" s="340"/>
      <c r="L373" s="341"/>
      <c r="M373" s="341"/>
      <c r="N373" s="335"/>
    </row>
    <row r="374" spans="1:14" s="339" customFormat="1">
      <c r="A374" s="340"/>
      <c r="B374" s="340"/>
      <c r="C374" s="340"/>
      <c r="D374" s="340"/>
      <c r="L374" s="341"/>
      <c r="M374" s="341"/>
      <c r="N374" s="335"/>
    </row>
    <row r="375" spans="1:14" s="339" customFormat="1">
      <c r="A375" s="340"/>
      <c r="B375" s="340"/>
      <c r="C375" s="340"/>
      <c r="D375" s="340"/>
      <c r="L375" s="341"/>
      <c r="M375" s="341"/>
      <c r="N375" s="335"/>
    </row>
    <row r="376" spans="1:14" s="339" customFormat="1">
      <c r="A376" s="340"/>
      <c r="B376" s="340"/>
      <c r="C376" s="340"/>
      <c r="D376" s="340"/>
      <c r="L376" s="341"/>
      <c r="M376" s="341"/>
      <c r="N376" s="335"/>
    </row>
    <row r="377" spans="1:14" s="339" customFormat="1">
      <c r="A377" s="340"/>
      <c r="B377" s="340"/>
      <c r="C377" s="340"/>
      <c r="D377" s="340"/>
      <c r="L377" s="341"/>
      <c r="M377" s="341"/>
      <c r="N377" s="335"/>
    </row>
    <row r="378" spans="1:14" s="339" customFormat="1">
      <c r="A378" s="340"/>
      <c r="B378" s="340"/>
      <c r="C378" s="340"/>
      <c r="D378" s="340"/>
      <c r="L378" s="341"/>
      <c r="M378" s="341"/>
      <c r="N378" s="335"/>
    </row>
    <row r="379" spans="1:14" s="339" customFormat="1">
      <c r="A379" s="340"/>
      <c r="B379" s="340"/>
      <c r="C379" s="340"/>
      <c r="D379" s="340"/>
      <c r="L379" s="341"/>
      <c r="M379" s="341"/>
      <c r="N379" s="335"/>
    </row>
    <row r="380" spans="1:14" s="339" customFormat="1">
      <c r="A380" s="340"/>
      <c r="B380" s="340"/>
      <c r="C380" s="340"/>
      <c r="D380" s="340"/>
      <c r="L380" s="341"/>
      <c r="M380" s="341"/>
      <c r="N380" s="335"/>
    </row>
    <row r="381" spans="1:14" s="339" customFormat="1">
      <c r="A381" s="340"/>
      <c r="B381" s="340"/>
      <c r="C381" s="340"/>
      <c r="D381" s="340"/>
      <c r="L381" s="341"/>
      <c r="M381" s="341"/>
      <c r="N381" s="335"/>
    </row>
    <row r="382" spans="1:14" s="339" customFormat="1">
      <c r="A382" s="340"/>
      <c r="B382" s="340"/>
      <c r="C382" s="340"/>
      <c r="D382" s="340"/>
      <c r="L382" s="341"/>
      <c r="M382" s="341"/>
      <c r="N382" s="335"/>
    </row>
    <row r="383" spans="1:14" s="339" customFormat="1">
      <c r="A383" s="340"/>
      <c r="B383" s="340"/>
      <c r="C383" s="340"/>
      <c r="D383" s="340"/>
      <c r="L383" s="341"/>
      <c r="M383" s="341"/>
      <c r="N383" s="335"/>
    </row>
    <row r="384" spans="1:14" s="339" customFormat="1">
      <c r="A384" s="340"/>
      <c r="B384" s="340"/>
      <c r="C384" s="340"/>
      <c r="D384" s="340"/>
      <c r="L384" s="341"/>
      <c r="M384" s="341"/>
      <c r="N384" s="335"/>
    </row>
    <row r="385" spans="1:14" s="339" customFormat="1">
      <c r="A385" s="340"/>
      <c r="B385" s="340"/>
      <c r="C385" s="340"/>
      <c r="D385" s="340"/>
      <c r="L385" s="341"/>
      <c r="M385" s="341"/>
      <c r="N385" s="335"/>
    </row>
    <row r="386" spans="1:14" s="339" customFormat="1">
      <c r="A386" s="340"/>
      <c r="B386" s="340"/>
      <c r="C386" s="340"/>
      <c r="D386" s="340"/>
      <c r="L386" s="341"/>
      <c r="M386" s="341"/>
      <c r="N386" s="335"/>
    </row>
    <row r="387" spans="1:14" s="339" customFormat="1">
      <c r="A387" s="340"/>
      <c r="B387" s="340"/>
      <c r="C387" s="340"/>
      <c r="D387" s="340"/>
      <c r="L387" s="341"/>
      <c r="M387" s="341"/>
      <c r="N387" s="335"/>
    </row>
    <row r="388" spans="1:14" s="339" customFormat="1">
      <c r="A388" s="340"/>
      <c r="B388" s="340"/>
      <c r="C388" s="340"/>
      <c r="D388" s="340"/>
      <c r="L388" s="341"/>
      <c r="M388" s="341"/>
      <c r="N388" s="335"/>
    </row>
    <row r="389" spans="1:14" s="339" customFormat="1">
      <c r="A389" s="340"/>
      <c r="B389" s="340"/>
      <c r="C389" s="340"/>
      <c r="D389" s="340"/>
      <c r="L389" s="341"/>
      <c r="M389" s="341"/>
      <c r="N389" s="335"/>
    </row>
    <row r="390" spans="1:14" s="339" customFormat="1">
      <c r="A390" s="340"/>
      <c r="B390" s="340"/>
      <c r="C390" s="340"/>
      <c r="D390" s="340"/>
      <c r="L390" s="341"/>
      <c r="M390" s="341"/>
      <c r="N390" s="335"/>
    </row>
    <row r="391" spans="1:14" s="339" customFormat="1">
      <c r="A391" s="340"/>
      <c r="B391" s="340"/>
      <c r="C391" s="340"/>
      <c r="D391" s="340"/>
      <c r="L391" s="341"/>
      <c r="M391" s="341"/>
      <c r="N391" s="335"/>
    </row>
    <row r="392" spans="1:14" s="339" customFormat="1">
      <c r="A392" s="340"/>
      <c r="B392" s="340"/>
      <c r="C392" s="340"/>
      <c r="D392" s="340"/>
      <c r="L392" s="341"/>
      <c r="M392" s="341"/>
      <c r="N392" s="335"/>
    </row>
    <row r="393" spans="1:14" s="339" customFormat="1">
      <c r="A393" s="340"/>
      <c r="B393" s="340"/>
      <c r="C393" s="340"/>
      <c r="D393" s="340"/>
      <c r="L393" s="341"/>
      <c r="M393" s="341"/>
      <c r="N393" s="335"/>
    </row>
    <row r="394" spans="1:14" s="339" customFormat="1">
      <c r="A394" s="340"/>
      <c r="B394" s="340"/>
      <c r="C394" s="340"/>
      <c r="D394" s="340"/>
      <c r="L394" s="341"/>
      <c r="M394" s="341"/>
      <c r="N394" s="335"/>
    </row>
    <row r="395" spans="1:14" s="339" customFormat="1">
      <c r="A395" s="340"/>
      <c r="B395" s="340"/>
      <c r="C395" s="340"/>
      <c r="D395" s="340"/>
      <c r="L395" s="341"/>
      <c r="M395" s="341"/>
      <c r="N395" s="335"/>
    </row>
    <row r="396" spans="1:14" s="339" customFormat="1">
      <c r="A396" s="340"/>
      <c r="B396" s="340"/>
      <c r="C396" s="340"/>
      <c r="D396" s="340"/>
      <c r="L396" s="341"/>
      <c r="M396" s="341"/>
      <c r="N396" s="335"/>
    </row>
    <row r="397" spans="1:14" s="339" customFormat="1">
      <c r="A397" s="340"/>
      <c r="B397" s="340"/>
      <c r="C397" s="340"/>
      <c r="D397" s="340"/>
      <c r="L397" s="341"/>
      <c r="M397" s="341"/>
      <c r="N397" s="335"/>
    </row>
    <row r="398" spans="1:14" s="339" customFormat="1">
      <c r="A398" s="340"/>
      <c r="B398" s="340"/>
      <c r="C398" s="340"/>
      <c r="D398" s="340"/>
      <c r="L398" s="341"/>
      <c r="M398" s="341"/>
      <c r="N398" s="335"/>
    </row>
    <row r="399" spans="1:14" s="339" customFormat="1">
      <c r="A399" s="340"/>
      <c r="B399" s="340"/>
      <c r="C399" s="340"/>
      <c r="D399" s="340"/>
      <c r="L399" s="341"/>
      <c r="M399" s="341"/>
      <c r="N399" s="335"/>
    </row>
    <row r="400" spans="1:14" s="339" customFormat="1">
      <c r="A400" s="340"/>
      <c r="B400" s="340"/>
      <c r="C400" s="340"/>
      <c r="D400" s="340"/>
      <c r="L400" s="341"/>
      <c r="M400" s="341"/>
      <c r="N400" s="335"/>
    </row>
    <row r="401" spans="1:14" s="339" customFormat="1">
      <c r="A401" s="340"/>
      <c r="B401" s="340"/>
      <c r="C401" s="340"/>
      <c r="D401" s="340"/>
      <c r="L401" s="341"/>
      <c r="M401" s="341"/>
      <c r="N401" s="335"/>
    </row>
    <row r="402" spans="1:14" s="339" customFormat="1">
      <c r="A402" s="340"/>
      <c r="B402" s="340"/>
      <c r="C402" s="340"/>
      <c r="D402" s="340"/>
      <c r="L402" s="341"/>
      <c r="M402" s="341"/>
      <c r="N402" s="335"/>
    </row>
    <row r="403" spans="1:14" s="339" customFormat="1">
      <c r="A403" s="340"/>
      <c r="B403" s="340"/>
      <c r="C403" s="340"/>
      <c r="D403" s="340"/>
      <c r="L403" s="341"/>
      <c r="M403" s="341"/>
      <c r="N403" s="335"/>
    </row>
    <row r="404" spans="1:14" s="339" customFormat="1">
      <c r="A404" s="340"/>
      <c r="B404" s="340"/>
      <c r="C404" s="340"/>
      <c r="D404" s="340"/>
      <c r="L404" s="341"/>
      <c r="M404" s="341"/>
      <c r="N404" s="335"/>
    </row>
    <row r="405" spans="1:14" s="339" customFormat="1">
      <c r="A405" s="340"/>
      <c r="B405" s="340"/>
      <c r="C405" s="340"/>
      <c r="D405" s="340"/>
      <c r="L405" s="341"/>
      <c r="M405" s="341"/>
      <c r="N405" s="335"/>
    </row>
    <row r="406" spans="1:14" s="339" customFormat="1">
      <c r="A406" s="340"/>
      <c r="B406" s="340"/>
      <c r="C406" s="340"/>
      <c r="D406" s="340"/>
      <c r="L406" s="341"/>
      <c r="M406" s="341"/>
      <c r="N406" s="335"/>
    </row>
    <row r="407" spans="1:14" s="339" customFormat="1">
      <c r="A407" s="340"/>
      <c r="B407" s="340"/>
      <c r="C407" s="340"/>
      <c r="D407" s="340"/>
      <c r="L407" s="341"/>
      <c r="M407" s="341"/>
      <c r="N407" s="335"/>
    </row>
    <row r="408" spans="1:14" s="339" customFormat="1">
      <c r="A408" s="340"/>
      <c r="B408" s="340"/>
      <c r="C408" s="340"/>
      <c r="D408" s="340"/>
      <c r="L408" s="341"/>
      <c r="M408" s="341"/>
      <c r="N408" s="335"/>
    </row>
    <row r="409" spans="1:14" s="339" customFormat="1">
      <c r="A409" s="340"/>
      <c r="B409" s="340"/>
      <c r="C409" s="340"/>
      <c r="D409" s="340"/>
      <c r="L409" s="341"/>
      <c r="M409" s="341"/>
      <c r="N409" s="335"/>
    </row>
    <row r="410" spans="1:14" s="339" customFormat="1">
      <c r="A410" s="340"/>
      <c r="B410" s="340"/>
      <c r="C410" s="340"/>
      <c r="D410" s="340"/>
      <c r="L410" s="341"/>
      <c r="M410" s="341"/>
      <c r="N410" s="335"/>
    </row>
    <row r="411" spans="1:14" s="339" customFormat="1">
      <c r="A411" s="340"/>
      <c r="B411" s="340"/>
      <c r="C411" s="340"/>
      <c r="D411" s="340"/>
      <c r="L411" s="341"/>
      <c r="M411" s="341"/>
      <c r="N411" s="335"/>
    </row>
    <row r="412" spans="1:14" s="339" customFormat="1">
      <c r="A412" s="340"/>
      <c r="B412" s="340"/>
      <c r="C412" s="340"/>
      <c r="D412" s="340"/>
      <c r="L412" s="341"/>
      <c r="M412" s="341"/>
      <c r="N412" s="335"/>
    </row>
    <row r="413" spans="1:14" s="339" customFormat="1">
      <c r="A413" s="340"/>
      <c r="B413" s="340"/>
      <c r="C413" s="340"/>
      <c r="D413" s="340"/>
      <c r="L413" s="341"/>
      <c r="M413" s="341"/>
      <c r="N413" s="335"/>
    </row>
    <row r="414" spans="1:14" s="339" customFormat="1">
      <c r="A414" s="340"/>
      <c r="B414" s="340"/>
      <c r="C414" s="340"/>
      <c r="D414" s="340"/>
      <c r="L414" s="341"/>
      <c r="M414" s="341"/>
      <c r="N414" s="335"/>
    </row>
    <row r="415" spans="1:14" s="339" customFormat="1">
      <c r="A415" s="340"/>
      <c r="B415" s="340"/>
      <c r="C415" s="340"/>
      <c r="D415" s="340"/>
      <c r="L415" s="341"/>
      <c r="M415" s="341"/>
      <c r="N415" s="335"/>
    </row>
    <row r="416" spans="1:14" s="339" customFormat="1">
      <c r="A416" s="340"/>
      <c r="B416" s="340"/>
      <c r="C416" s="340"/>
      <c r="D416" s="340"/>
      <c r="L416" s="341"/>
      <c r="M416" s="341"/>
      <c r="N416" s="335"/>
    </row>
    <row r="417" spans="1:14" s="339" customFormat="1">
      <c r="A417" s="340"/>
      <c r="B417" s="340"/>
      <c r="C417" s="340"/>
      <c r="D417" s="340"/>
      <c r="L417" s="341"/>
      <c r="M417" s="341"/>
      <c r="N417" s="335"/>
    </row>
    <row r="418" spans="1:14" s="339" customFormat="1">
      <c r="A418" s="340"/>
      <c r="B418" s="340"/>
      <c r="C418" s="340"/>
      <c r="D418" s="340"/>
      <c r="L418" s="341"/>
      <c r="M418" s="341"/>
      <c r="N418" s="335"/>
    </row>
    <row r="419" spans="1:14" s="339" customFormat="1">
      <c r="A419" s="340"/>
      <c r="B419" s="340"/>
      <c r="C419" s="340"/>
      <c r="D419" s="340"/>
      <c r="L419" s="341"/>
      <c r="M419" s="341"/>
      <c r="N419" s="335"/>
    </row>
    <row r="420" spans="1:14" s="339" customFormat="1">
      <c r="A420" s="340"/>
      <c r="B420" s="340"/>
      <c r="C420" s="340"/>
      <c r="D420" s="340"/>
      <c r="L420" s="341"/>
      <c r="M420" s="341"/>
      <c r="N420" s="335"/>
    </row>
    <row r="421" spans="1:14" s="339" customFormat="1">
      <c r="A421" s="340"/>
      <c r="B421" s="340"/>
      <c r="C421" s="340"/>
      <c r="D421" s="340"/>
      <c r="L421" s="341"/>
      <c r="M421" s="341"/>
      <c r="N421" s="335"/>
    </row>
    <row r="422" spans="1:14" s="339" customFormat="1">
      <c r="A422" s="340"/>
      <c r="B422" s="340"/>
      <c r="C422" s="340"/>
      <c r="D422" s="340"/>
      <c r="L422" s="341"/>
      <c r="M422" s="341"/>
      <c r="N422" s="335"/>
    </row>
    <row r="423" spans="1:14" s="339" customFormat="1">
      <c r="A423" s="340"/>
      <c r="B423" s="340"/>
      <c r="C423" s="340"/>
      <c r="D423" s="340"/>
      <c r="L423" s="341"/>
      <c r="M423" s="341"/>
      <c r="N423" s="335"/>
    </row>
    <row r="424" spans="1:14" s="339" customFormat="1">
      <c r="A424" s="340"/>
      <c r="B424" s="340"/>
      <c r="C424" s="340"/>
      <c r="D424" s="340"/>
      <c r="L424" s="341"/>
      <c r="M424" s="341"/>
      <c r="N424" s="335"/>
    </row>
    <row r="425" spans="1:14" s="339" customFormat="1">
      <c r="A425" s="340"/>
      <c r="B425" s="340"/>
      <c r="C425" s="340"/>
      <c r="D425" s="340"/>
      <c r="L425" s="341"/>
      <c r="M425" s="341"/>
      <c r="N425" s="335"/>
    </row>
    <row r="426" spans="1:14" s="339" customFormat="1">
      <c r="A426" s="340"/>
      <c r="B426" s="340"/>
      <c r="C426" s="340"/>
      <c r="D426" s="340"/>
      <c r="L426" s="341"/>
      <c r="M426" s="341"/>
      <c r="N426" s="335"/>
    </row>
    <row r="427" spans="1:14" s="339" customFormat="1">
      <c r="A427" s="340"/>
      <c r="B427" s="340"/>
      <c r="C427" s="340"/>
      <c r="D427" s="340"/>
      <c r="L427" s="341"/>
      <c r="M427" s="341"/>
      <c r="N427" s="335"/>
    </row>
    <row r="428" spans="1:14" s="339" customFormat="1">
      <c r="A428" s="340"/>
      <c r="B428" s="340"/>
      <c r="C428" s="340"/>
      <c r="D428" s="340"/>
      <c r="L428" s="341"/>
      <c r="M428" s="341"/>
      <c r="N428" s="335"/>
    </row>
    <row r="429" spans="1:14" s="339" customFormat="1">
      <c r="A429" s="340"/>
      <c r="B429" s="340"/>
      <c r="C429" s="340"/>
      <c r="D429" s="340"/>
      <c r="L429" s="341"/>
      <c r="M429" s="341"/>
      <c r="N429" s="335"/>
    </row>
    <row r="430" spans="1:14" s="339" customFormat="1">
      <c r="A430" s="340"/>
      <c r="B430" s="340"/>
      <c r="C430" s="340"/>
      <c r="D430" s="340"/>
      <c r="L430" s="341"/>
      <c r="M430" s="341"/>
      <c r="N430" s="335"/>
    </row>
    <row r="431" spans="1:14" s="339" customFormat="1">
      <c r="A431" s="340"/>
      <c r="B431" s="340"/>
      <c r="C431" s="340"/>
      <c r="D431" s="340"/>
      <c r="L431" s="341"/>
      <c r="M431" s="341"/>
      <c r="N431" s="335"/>
    </row>
    <row r="432" spans="1:14" s="339" customFormat="1">
      <c r="A432" s="340"/>
      <c r="B432" s="340"/>
      <c r="C432" s="340"/>
      <c r="D432" s="340"/>
      <c r="L432" s="341"/>
      <c r="M432" s="341"/>
      <c r="N432" s="335"/>
    </row>
    <row r="433" spans="1:14" s="339" customFormat="1">
      <c r="A433" s="340"/>
      <c r="B433" s="340"/>
      <c r="C433" s="340"/>
      <c r="D433" s="340"/>
      <c r="L433" s="341"/>
      <c r="M433" s="341"/>
      <c r="N433" s="335"/>
    </row>
    <row r="434" spans="1:14" s="339" customFormat="1">
      <c r="A434" s="340"/>
      <c r="B434" s="340"/>
      <c r="C434" s="340"/>
      <c r="D434" s="340"/>
      <c r="L434" s="341"/>
      <c r="M434" s="341"/>
      <c r="N434" s="335"/>
    </row>
    <row r="435" spans="1:14" s="339" customFormat="1">
      <c r="A435" s="340"/>
      <c r="B435" s="340"/>
      <c r="C435" s="340"/>
      <c r="D435" s="340"/>
      <c r="L435" s="341"/>
      <c r="M435" s="341"/>
      <c r="N435" s="335"/>
    </row>
    <row r="436" spans="1:14" s="339" customFormat="1">
      <c r="A436" s="340"/>
      <c r="B436" s="340"/>
      <c r="C436" s="340"/>
      <c r="D436" s="340"/>
      <c r="L436" s="341"/>
      <c r="M436" s="341"/>
      <c r="N436" s="335"/>
    </row>
    <row r="437" spans="1:14" s="339" customFormat="1">
      <c r="A437" s="340"/>
      <c r="B437" s="340"/>
      <c r="C437" s="340"/>
      <c r="D437" s="340"/>
      <c r="L437" s="341"/>
      <c r="M437" s="341"/>
      <c r="N437" s="335"/>
    </row>
    <row r="438" spans="1:14" s="339" customFormat="1">
      <c r="A438" s="340"/>
      <c r="B438" s="340"/>
      <c r="C438" s="340"/>
      <c r="D438" s="340"/>
      <c r="L438" s="341"/>
      <c r="M438" s="341"/>
      <c r="N438" s="335"/>
    </row>
    <row r="439" spans="1:14" s="339" customFormat="1">
      <c r="A439" s="340"/>
      <c r="B439" s="340"/>
      <c r="C439" s="340"/>
      <c r="D439" s="340"/>
      <c r="L439" s="341"/>
      <c r="M439" s="341"/>
      <c r="N439" s="335"/>
    </row>
    <row r="440" spans="1:14" s="339" customFormat="1">
      <c r="A440" s="340"/>
      <c r="B440" s="340"/>
      <c r="C440" s="340"/>
      <c r="D440" s="340"/>
      <c r="L440" s="341"/>
      <c r="M440" s="341"/>
      <c r="N440" s="335"/>
    </row>
    <row r="441" spans="1:14" s="339" customFormat="1">
      <c r="A441" s="340"/>
      <c r="B441" s="340"/>
      <c r="C441" s="340"/>
      <c r="D441" s="340"/>
      <c r="L441" s="341"/>
      <c r="M441" s="341"/>
      <c r="N441" s="335"/>
    </row>
    <row r="442" spans="1:14" s="339" customFormat="1">
      <c r="A442" s="340"/>
      <c r="B442" s="340"/>
      <c r="C442" s="340"/>
      <c r="D442" s="340"/>
      <c r="L442" s="341"/>
      <c r="M442" s="341"/>
      <c r="N442" s="335"/>
    </row>
    <row r="443" spans="1:14" s="339" customFormat="1">
      <c r="A443" s="340"/>
      <c r="B443" s="340"/>
      <c r="C443" s="340"/>
      <c r="D443" s="340"/>
      <c r="L443" s="341"/>
      <c r="M443" s="341"/>
      <c r="N443" s="335"/>
    </row>
    <row r="444" spans="1:14" s="339" customFormat="1">
      <c r="A444" s="340"/>
      <c r="B444" s="340"/>
      <c r="C444" s="340"/>
      <c r="D444" s="340"/>
      <c r="L444" s="341"/>
      <c r="M444" s="341"/>
      <c r="N444" s="335"/>
    </row>
    <row r="445" spans="1:14" s="339" customFormat="1">
      <c r="A445" s="340"/>
      <c r="B445" s="340"/>
      <c r="C445" s="340"/>
      <c r="D445" s="340"/>
      <c r="L445" s="341"/>
      <c r="M445" s="341"/>
      <c r="N445" s="335"/>
    </row>
    <row r="446" spans="1:14" s="339" customFormat="1">
      <c r="A446" s="340"/>
      <c r="B446" s="340"/>
      <c r="C446" s="340"/>
      <c r="D446" s="340"/>
      <c r="L446" s="341"/>
      <c r="M446" s="341"/>
      <c r="N446" s="335"/>
    </row>
    <row r="447" spans="1:14" s="339" customFormat="1">
      <c r="A447" s="340"/>
      <c r="B447" s="340"/>
      <c r="C447" s="340"/>
      <c r="D447" s="340"/>
      <c r="L447" s="341"/>
      <c r="M447" s="341"/>
      <c r="N447" s="335"/>
    </row>
    <row r="448" spans="1:14" s="339" customFormat="1">
      <c r="A448" s="340"/>
      <c r="B448" s="340"/>
      <c r="C448" s="340"/>
      <c r="D448" s="340"/>
      <c r="L448" s="341"/>
      <c r="M448" s="341"/>
      <c r="N448" s="335"/>
    </row>
    <row r="449" spans="1:14" s="339" customFormat="1">
      <c r="A449" s="340"/>
      <c r="B449" s="340"/>
      <c r="C449" s="340"/>
      <c r="D449" s="340"/>
      <c r="L449" s="341"/>
      <c r="M449" s="341"/>
      <c r="N449" s="335"/>
    </row>
    <row r="450" spans="1:14" s="339" customFormat="1">
      <c r="A450" s="340"/>
      <c r="B450" s="340"/>
      <c r="C450" s="340"/>
      <c r="D450" s="340"/>
      <c r="L450" s="341"/>
      <c r="M450" s="341"/>
      <c r="N450" s="335"/>
    </row>
    <row r="451" spans="1:14" s="339" customFormat="1">
      <c r="A451" s="340"/>
      <c r="B451" s="340"/>
      <c r="C451" s="340"/>
      <c r="D451" s="340"/>
      <c r="L451" s="341"/>
      <c r="M451" s="341"/>
      <c r="N451" s="335"/>
    </row>
    <row r="452" spans="1:14" s="339" customFormat="1">
      <c r="A452" s="340"/>
      <c r="B452" s="340"/>
      <c r="C452" s="340"/>
      <c r="D452" s="340"/>
      <c r="L452" s="341"/>
      <c r="M452" s="341"/>
      <c r="N452" s="335"/>
    </row>
    <row r="453" spans="1:14" s="339" customFormat="1">
      <c r="A453" s="340"/>
      <c r="B453" s="340"/>
      <c r="C453" s="340"/>
      <c r="D453" s="340"/>
      <c r="L453" s="341"/>
      <c r="M453" s="341"/>
      <c r="N453" s="335"/>
    </row>
    <row r="454" spans="1:14" s="339" customFormat="1">
      <c r="A454" s="340"/>
      <c r="B454" s="340"/>
      <c r="C454" s="340"/>
      <c r="D454" s="340"/>
      <c r="L454" s="341"/>
      <c r="M454" s="341"/>
      <c r="N454" s="335"/>
    </row>
    <row r="455" spans="1:14" s="339" customFormat="1">
      <c r="A455" s="340"/>
      <c r="B455" s="340"/>
      <c r="C455" s="340"/>
      <c r="D455" s="340"/>
      <c r="L455" s="341"/>
      <c r="M455" s="341"/>
      <c r="N455" s="335"/>
    </row>
    <row r="456" spans="1:14" s="339" customFormat="1">
      <c r="A456" s="340"/>
      <c r="B456" s="340"/>
      <c r="C456" s="340"/>
      <c r="D456" s="340"/>
      <c r="L456" s="341"/>
      <c r="M456" s="341"/>
      <c r="N456" s="335"/>
    </row>
    <row r="457" spans="1:14" s="339" customFormat="1">
      <c r="A457" s="340"/>
      <c r="B457" s="340"/>
      <c r="C457" s="340"/>
      <c r="D457" s="340"/>
      <c r="L457" s="341"/>
      <c r="M457" s="341"/>
      <c r="N457" s="335"/>
    </row>
    <row r="458" spans="1:14" s="339" customFormat="1">
      <c r="A458" s="340"/>
      <c r="B458" s="340"/>
      <c r="C458" s="340"/>
      <c r="D458" s="340"/>
      <c r="L458" s="341"/>
      <c r="M458" s="341"/>
      <c r="N458" s="335"/>
    </row>
    <row r="459" spans="1:14" s="339" customFormat="1">
      <c r="A459" s="340"/>
      <c r="B459" s="340"/>
      <c r="C459" s="340"/>
      <c r="D459" s="340"/>
      <c r="L459" s="341"/>
      <c r="M459" s="341"/>
      <c r="N459" s="335"/>
    </row>
    <row r="460" spans="1:14" s="339" customFormat="1">
      <c r="A460" s="340"/>
      <c r="B460" s="340"/>
      <c r="C460" s="340"/>
      <c r="D460" s="340"/>
      <c r="L460" s="341"/>
      <c r="M460" s="341"/>
      <c r="N460" s="335"/>
    </row>
    <row r="461" spans="1:14" s="339" customFormat="1">
      <c r="A461" s="340"/>
      <c r="B461" s="340"/>
      <c r="C461" s="340"/>
      <c r="D461" s="340"/>
      <c r="L461" s="341"/>
      <c r="M461" s="341"/>
      <c r="N461" s="335"/>
    </row>
    <row r="462" spans="1:14" s="339" customFormat="1">
      <c r="A462" s="340"/>
      <c r="B462" s="340"/>
      <c r="C462" s="340"/>
      <c r="D462" s="340"/>
      <c r="L462" s="341"/>
      <c r="M462" s="341"/>
      <c r="N462" s="335"/>
    </row>
    <row r="463" spans="1:14" s="339" customFormat="1">
      <c r="A463" s="340"/>
      <c r="B463" s="340"/>
      <c r="C463" s="340"/>
      <c r="D463" s="340"/>
      <c r="L463" s="341"/>
      <c r="M463" s="341"/>
      <c r="N463" s="335"/>
    </row>
    <row r="464" spans="1:14" s="339" customFormat="1">
      <c r="A464" s="340"/>
      <c r="B464" s="340"/>
      <c r="C464" s="340"/>
      <c r="D464" s="340"/>
      <c r="L464" s="341"/>
      <c r="M464" s="341"/>
      <c r="N464" s="335"/>
    </row>
    <row r="465" spans="1:14" s="339" customFormat="1">
      <c r="A465" s="340"/>
      <c r="B465" s="340"/>
      <c r="C465" s="340"/>
      <c r="D465" s="340"/>
      <c r="L465" s="341"/>
      <c r="M465" s="341"/>
      <c r="N465" s="335"/>
    </row>
    <row r="466" spans="1:14" s="339" customFormat="1">
      <c r="A466" s="340"/>
      <c r="B466" s="340"/>
      <c r="C466" s="340"/>
      <c r="D466" s="340"/>
      <c r="L466" s="341"/>
      <c r="M466" s="341"/>
      <c r="N466" s="335"/>
    </row>
    <row r="467" spans="1:14" s="339" customFormat="1">
      <c r="A467" s="340"/>
      <c r="B467" s="340"/>
      <c r="C467" s="340"/>
      <c r="D467" s="340"/>
      <c r="L467" s="341"/>
      <c r="M467" s="341"/>
      <c r="N467" s="335"/>
    </row>
    <row r="468" spans="1:14" s="339" customFormat="1">
      <c r="A468" s="340"/>
      <c r="B468" s="340"/>
      <c r="C468" s="340"/>
      <c r="D468" s="340"/>
      <c r="L468" s="341"/>
      <c r="M468" s="341"/>
      <c r="N468" s="335"/>
    </row>
    <row r="469" spans="1:14" s="339" customFormat="1">
      <c r="A469" s="340"/>
      <c r="B469" s="340"/>
      <c r="C469" s="340"/>
      <c r="D469" s="340"/>
      <c r="L469" s="341"/>
      <c r="M469" s="341"/>
      <c r="N469" s="335"/>
    </row>
    <row r="470" spans="1:14" s="339" customFormat="1">
      <c r="A470" s="340"/>
      <c r="B470" s="340"/>
      <c r="C470" s="340"/>
      <c r="D470" s="340"/>
      <c r="L470" s="341"/>
      <c r="M470" s="341"/>
      <c r="N470" s="335"/>
    </row>
    <row r="471" spans="1:14" s="339" customFormat="1">
      <c r="A471" s="340"/>
      <c r="B471" s="340"/>
      <c r="C471" s="340"/>
      <c r="D471" s="340"/>
      <c r="L471" s="341"/>
      <c r="M471" s="341"/>
      <c r="N471" s="335"/>
    </row>
    <row r="472" spans="1:14" s="339" customFormat="1">
      <c r="A472" s="340"/>
      <c r="B472" s="340"/>
      <c r="C472" s="340"/>
      <c r="D472" s="340"/>
      <c r="L472" s="341"/>
      <c r="M472" s="341"/>
      <c r="N472" s="335"/>
    </row>
    <row r="473" spans="1:14" s="339" customFormat="1">
      <c r="A473" s="340"/>
      <c r="B473" s="340"/>
      <c r="C473" s="340"/>
      <c r="D473" s="340"/>
      <c r="L473" s="341"/>
      <c r="M473" s="341"/>
      <c r="N473" s="335"/>
    </row>
    <row r="474" spans="1:14" s="339" customFormat="1">
      <c r="A474" s="340"/>
      <c r="B474" s="340"/>
      <c r="C474" s="340"/>
      <c r="D474" s="340"/>
      <c r="L474" s="341"/>
      <c r="M474" s="341"/>
      <c r="N474" s="335"/>
    </row>
    <row r="475" spans="1:14" s="339" customFormat="1">
      <c r="A475" s="340"/>
      <c r="B475" s="340"/>
      <c r="C475" s="340"/>
      <c r="D475" s="340"/>
      <c r="L475" s="341"/>
      <c r="M475" s="341"/>
      <c r="N475" s="335"/>
    </row>
    <row r="476" spans="1:14" s="339" customFormat="1">
      <c r="A476" s="340"/>
      <c r="B476" s="340"/>
      <c r="C476" s="340"/>
      <c r="D476" s="340"/>
      <c r="L476" s="341"/>
      <c r="M476" s="341"/>
      <c r="N476" s="335"/>
    </row>
    <row r="477" spans="1:14" s="339" customFormat="1">
      <c r="A477" s="340"/>
      <c r="B477" s="340"/>
      <c r="C477" s="340"/>
      <c r="D477" s="340"/>
      <c r="L477" s="341"/>
      <c r="M477" s="341"/>
      <c r="N477" s="335"/>
    </row>
    <row r="478" spans="1:14" s="339" customFormat="1">
      <c r="A478" s="340"/>
      <c r="B478" s="340"/>
      <c r="C478" s="340"/>
      <c r="D478" s="340"/>
      <c r="L478" s="341"/>
      <c r="M478" s="341"/>
      <c r="N478" s="335"/>
    </row>
    <row r="479" spans="1:14" s="339" customFormat="1">
      <c r="A479" s="340"/>
      <c r="B479" s="340"/>
      <c r="C479" s="340"/>
      <c r="D479" s="340"/>
      <c r="L479" s="341"/>
      <c r="M479" s="341"/>
      <c r="N479" s="335"/>
    </row>
    <row r="480" spans="1:14" s="339" customFormat="1">
      <c r="A480" s="340"/>
      <c r="B480" s="340"/>
      <c r="C480" s="340"/>
      <c r="D480" s="340"/>
      <c r="L480" s="341"/>
      <c r="M480" s="341"/>
      <c r="N480" s="335"/>
    </row>
    <row r="481" spans="1:14" s="339" customFormat="1">
      <c r="A481" s="340"/>
      <c r="B481" s="340"/>
      <c r="C481" s="340"/>
      <c r="D481" s="340"/>
      <c r="L481" s="341"/>
      <c r="M481" s="341"/>
      <c r="N481" s="335"/>
    </row>
    <row r="482" spans="1:14" s="339" customFormat="1">
      <c r="A482" s="340"/>
      <c r="B482" s="340"/>
      <c r="C482" s="340"/>
      <c r="D482" s="340"/>
      <c r="L482" s="341"/>
      <c r="M482" s="341"/>
      <c r="N482" s="335"/>
    </row>
    <row r="483" spans="1:14" s="339" customFormat="1">
      <c r="A483" s="340"/>
      <c r="B483" s="340"/>
      <c r="C483" s="340"/>
      <c r="D483" s="340"/>
      <c r="L483" s="341"/>
      <c r="M483" s="341"/>
      <c r="N483" s="335"/>
    </row>
    <row r="484" spans="1:14" s="339" customFormat="1">
      <c r="A484" s="340"/>
      <c r="B484" s="340"/>
      <c r="C484" s="340"/>
      <c r="D484" s="340"/>
      <c r="L484" s="341"/>
      <c r="M484" s="341"/>
      <c r="N484" s="335"/>
    </row>
    <row r="485" spans="1:14" s="339" customFormat="1">
      <c r="A485" s="340"/>
      <c r="B485" s="340"/>
      <c r="C485" s="340"/>
      <c r="D485" s="340"/>
      <c r="L485" s="341"/>
      <c r="M485" s="341"/>
      <c r="N485" s="335"/>
    </row>
    <row r="486" spans="1:14" s="339" customFormat="1">
      <c r="A486" s="340"/>
      <c r="B486" s="340"/>
      <c r="C486" s="340"/>
      <c r="D486" s="340"/>
      <c r="L486" s="341"/>
      <c r="M486" s="341"/>
      <c r="N486" s="335"/>
    </row>
    <row r="487" spans="1:14" s="339" customFormat="1">
      <c r="A487" s="340"/>
      <c r="B487" s="340"/>
      <c r="C487" s="340"/>
      <c r="D487" s="340"/>
      <c r="L487" s="341"/>
      <c r="M487" s="341"/>
      <c r="N487" s="335"/>
    </row>
    <row r="488" spans="1:14" s="339" customFormat="1">
      <c r="A488" s="340"/>
      <c r="B488" s="340"/>
      <c r="C488" s="340"/>
      <c r="D488" s="340"/>
      <c r="L488" s="341"/>
      <c r="M488" s="341"/>
      <c r="N488" s="335"/>
    </row>
    <row r="489" spans="1:14" s="339" customFormat="1">
      <c r="A489" s="340"/>
      <c r="B489" s="340"/>
      <c r="C489" s="340"/>
      <c r="D489" s="340"/>
      <c r="L489" s="341"/>
      <c r="M489" s="341"/>
      <c r="N489" s="335"/>
    </row>
    <row r="490" spans="1:14" s="339" customFormat="1">
      <c r="A490" s="340"/>
      <c r="B490" s="340"/>
      <c r="C490" s="340"/>
      <c r="D490" s="340"/>
      <c r="L490" s="341"/>
      <c r="M490" s="341"/>
      <c r="N490" s="335"/>
    </row>
    <row r="491" spans="1:14" s="339" customFormat="1">
      <c r="A491" s="340"/>
      <c r="B491" s="340"/>
      <c r="C491" s="340"/>
      <c r="D491" s="340"/>
      <c r="L491" s="341"/>
      <c r="M491" s="341"/>
      <c r="N491" s="335"/>
    </row>
    <row r="492" spans="1:14" s="339" customFormat="1">
      <c r="A492" s="340"/>
      <c r="B492" s="340"/>
      <c r="C492" s="340"/>
      <c r="D492" s="340"/>
      <c r="L492" s="341"/>
      <c r="M492" s="341"/>
      <c r="N492" s="335"/>
    </row>
    <row r="493" spans="1:14" s="339" customFormat="1">
      <c r="A493" s="340"/>
      <c r="B493" s="340"/>
      <c r="C493" s="340"/>
      <c r="D493" s="340"/>
      <c r="L493" s="341"/>
      <c r="M493" s="341"/>
      <c r="N493" s="335"/>
    </row>
    <row r="494" spans="1:14" s="339" customFormat="1">
      <c r="A494" s="340"/>
      <c r="B494" s="340"/>
      <c r="C494" s="340"/>
      <c r="D494" s="340"/>
      <c r="L494" s="341"/>
      <c r="M494" s="341"/>
      <c r="N494" s="335"/>
    </row>
    <row r="495" spans="1:14" s="339" customFormat="1">
      <c r="A495" s="340"/>
      <c r="B495" s="340"/>
      <c r="C495" s="340"/>
      <c r="D495" s="340"/>
      <c r="L495" s="341"/>
      <c r="M495" s="341"/>
      <c r="N495" s="335"/>
    </row>
    <row r="496" spans="1:14" s="339" customFormat="1">
      <c r="A496" s="340"/>
      <c r="B496" s="340"/>
      <c r="C496" s="340"/>
      <c r="D496" s="340"/>
      <c r="L496" s="341"/>
      <c r="M496" s="341"/>
      <c r="N496" s="335"/>
    </row>
    <row r="497" spans="1:14" s="339" customFormat="1">
      <c r="A497" s="340"/>
      <c r="B497" s="340"/>
      <c r="C497" s="340"/>
      <c r="D497" s="340"/>
      <c r="L497" s="341"/>
      <c r="M497" s="341"/>
      <c r="N497" s="335"/>
    </row>
    <row r="498" spans="1:14" s="339" customFormat="1">
      <c r="A498" s="340"/>
      <c r="B498" s="340"/>
      <c r="C498" s="340"/>
      <c r="D498" s="340"/>
      <c r="L498" s="341"/>
      <c r="M498" s="341"/>
      <c r="N498" s="335"/>
    </row>
    <row r="499" spans="1:14" s="339" customFormat="1">
      <c r="A499" s="340"/>
      <c r="B499" s="340"/>
      <c r="C499" s="340"/>
      <c r="D499" s="340"/>
      <c r="L499" s="341"/>
      <c r="M499" s="341"/>
      <c r="N499" s="335"/>
    </row>
    <row r="500" spans="1:14" s="339" customFormat="1">
      <c r="A500" s="340"/>
      <c r="B500" s="340"/>
      <c r="C500" s="340"/>
      <c r="D500" s="340"/>
      <c r="L500" s="341"/>
      <c r="M500" s="341"/>
      <c r="N500" s="335"/>
    </row>
    <row r="501" spans="1:14" s="339" customFormat="1">
      <c r="A501" s="340"/>
      <c r="B501" s="340"/>
      <c r="C501" s="340"/>
      <c r="D501" s="340"/>
      <c r="L501" s="341"/>
      <c r="M501" s="341"/>
      <c r="N501" s="335"/>
    </row>
    <row r="502" spans="1:14" s="339" customFormat="1">
      <c r="A502" s="340"/>
      <c r="B502" s="340"/>
      <c r="C502" s="340"/>
      <c r="D502" s="340"/>
      <c r="L502" s="341"/>
      <c r="M502" s="341"/>
      <c r="N502" s="335"/>
    </row>
    <row r="503" spans="1:14" s="339" customFormat="1">
      <c r="A503" s="340"/>
      <c r="B503" s="340"/>
      <c r="C503" s="340"/>
      <c r="D503" s="340"/>
      <c r="L503" s="341"/>
      <c r="M503" s="341"/>
      <c r="N503" s="335"/>
    </row>
    <row r="504" spans="1:14" s="339" customFormat="1">
      <c r="A504" s="340"/>
      <c r="B504" s="340"/>
      <c r="C504" s="340"/>
      <c r="D504" s="340"/>
      <c r="L504" s="341"/>
      <c r="M504" s="341"/>
      <c r="N504" s="335"/>
    </row>
    <row r="505" spans="1:14" s="339" customFormat="1">
      <c r="A505" s="340"/>
      <c r="B505" s="340"/>
      <c r="C505" s="340"/>
      <c r="D505" s="340"/>
      <c r="L505" s="341"/>
      <c r="M505" s="341"/>
      <c r="N505" s="335"/>
    </row>
    <row r="506" spans="1:14" s="339" customFormat="1">
      <c r="A506" s="340"/>
      <c r="B506" s="340"/>
      <c r="C506" s="340"/>
      <c r="D506" s="340"/>
      <c r="L506" s="341"/>
      <c r="M506" s="341"/>
      <c r="N506" s="335"/>
    </row>
    <row r="507" spans="1:14" s="339" customFormat="1">
      <c r="A507" s="340"/>
      <c r="B507" s="340"/>
      <c r="C507" s="340"/>
      <c r="D507" s="340"/>
      <c r="L507" s="341"/>
      <c r="M507" s="341"/>
      <c r="N507" s="335"/>
    </row>
    <row r="508" spans="1:14" s="339" customFormat="1">
      <c r="A508" s="340"/>
      <c r="B508" s="340"/>
      <c r="C508" s="340"/>
      <c r="D508" s="340"/>
      <c r="L508" s="341"/>
      <c r="M508" s="341"/>
      <c r="N508" s="335"/>
    </row>
    <row r="509" spans="1:14" s="339" customFormat="1">
      <c r="A509" s="340"/>
      <c r="B509" s="340"/>
      <c r="C509" s="340"/>
      <c r="D509" s="340"/>
      <c r="L509" s="341"/>
      <c r="M509" s="341"/>
      <c r="N509" s="335"/>
    </row>
    <row r="510" spans="1:14" s="339" customFormat="1">
      <c r="A510" s="340"/>
      <c r="B510" s="340"/>
      <c r="C510" s="340"/>
      <c r="D510" s="340"/>
      <c r="L510" s="341"/>
      <c r="M510" s="341"/>
      <c r="N510" s="335"/>
    </row>
    <row r="511" spans="1:14" s="339" customFormat="1">
      <c r="A511" s="340"/>
      <c r="B511" s="340"/>
      <c r="C511" s="340"/>
      <c r="D511" s="340"/>
      <c r="L511" s="341"/>
      <c r="M511" s="341"/>
      <c r="N511" s="335"/>
    </row>
    <row r="512" spans="1:14" s="339" customFormat="1">
      <c r="A512" s="340"/>
      <c r="B512" s="340"/>
      <c r="C512" s="340"/>
      <c r="D512" s="340"/>
      <c r="L512" s="341"/>
      <c r="M512" s="341"/>
      <c r="N512" s="335"/>
    </row>
    <row r="513" spans="1:14" s="339" customFormat="1">
      <c r="A513" s="340"/>
      <c r="B513" s="340"/>
      <c r="C513" s="340"/>
      <c r="D513" s="340"/>
      <c r="L513" s="341"/>
      <c r="M513" s="341"/>
      <c r="N513" s="335"/>
    </row>
    <row r="514" spans="1:14" s="339" customFormat="1">
      <c r="A514" s="340"/>
      <c r="B514" s="340"/>
      <c r="C514" s="340"/>
      <c r="D514" s="340"/>
      <c r="L514" s="341"/>
      <c r="M514" s="341"/>
      <c r="N514" s="335"/>
    </row>
    <row r="515" spans="1:14" s="339" customFormat="1">
      <c r="A515" s="340"/>
      <c r="B515" s="340"/>
      <c r="C515" s="340"/>
      <c r="D515" s="340"/>
      <c r="L515" s="341"/>
      <c r="M515" s="341"/>
      <c r="N515" s="335"/>
    </row>
    <row r="516" spans="1:14" s="339" customFormat="1">
      <c r="A516" s="340"/>
      <c r="B516" s="340"/>
      <c r="C516" s="340"/>
      <c r="D516" s="340"/>
      <c r="L516" s="341"/>
      <c r="M516" s="341"/>
      <c r="N516" s="335"/>
    </row>
    <row r="517" spans="1:14" s="339" customFormat="1">
      <c r="A517" s="340"/>
      <c r="B517" s="340"/>
      <c r="C517" s="340"/>
      <c r="D517" s="340"/>
      <c r="L517" s="341"/>
      <c r="M517" s="341"/>
      <c r="N517" s="335"/>
    </row>
    <row r="518" spans="1:14" s="339" customFormat="1">
      <c r="A518" s="340"/>
      <c r="B518" s="340"/>
      <c r="C518" s="340"/>
      <c r="D518" s="340"/>
      <c r="L518" s="341"/>
      <c r="M518" s="341"/>
      <c r="N518" s="335"/>
    </row>
    <row r="519" spans="1:14" s="339" customFormat="1">
      <c r="A519" s="340"/>
      <c r="B519" s="340"/>
      <c r="C519" s="340"/>
      <c r="D519" s="340"/>
      <c r="L519" s="341"/>
      <c r="M519" s="341"/>
      <c r="N519" s="335"/>
    </row>
    <row r="520" spans="1:14" s="339" customFormat="1">
      <c r="A520" s="340"/>
      <c r="B520" s="340"/>
      <c r="C520" s="340"/>
      <c r="D520" s="340"/>
      <c r="L520" s="341"/>
      <c r="M520" s="341"/>
      <c r="N520" s="335"/>
    </row>
    <row r="521" spans="1:14" s="339" customFormat="1">
      <c r="A521" s="340"/>
      <c r="B521" s="340"/>
      <c r="C521" s="340"/>
      <c r="D521" s="340"/>
      <c r="L521" s="341"/>
      <c r="M521" s="341"/>
      <c r="N521" s="335"/>
    </row>
    <row r="522" spans="1:14" s="339" customFormat="1">
      <c r="A522" s="340"/>
      <c r="B522" s="340"/>
      <c r="C522" s="340"/>
      <c r="D522" s="340"/>
      <c r="L522" s="341"/>
      <c r="M522" s="341"/>
      <c r="N522" s="335"/>
    </row>
    <row r="523" spans="1:14" s="339" customFormat="1">
      <c r="A523" s="340"/>
      <c r="B523" s="340"/>
      <c r="C523" s="340"/>
      <c r="D523" s="340"/>
      <c r="L523" s="341"/>
      <c r="M523" s="341"/>
      <c r="N523" s="335"/>
    </row>
    <row r="524" spans="1:14" s="339" customFormat="1">
      <c r="A524" s="340"/>
      <c r="B524" s="340"/>
      <c r="C524" s="340"/>
      <c r="D524" s="340"/>
      <c r="L524" s="341"/>
      <c r="M524" s="341"/>
      <c r="N524" s="335"/>
    </row>
    <row r="525" spans="1:14" s="339" customFormat="1">
      <c r="A525" s="340"/>
      <c r="B525" s="340"/>
      <c r="C525" s="340"/>
      <c r="D525" s="340"/>
      <c r="L525" s="341"/>
      <c r="M525" s="341"/>
      <c r="N525" s="335"/>
    </row>
    <row r="526" spans="1:14" s="339" customFormat="1">
      <c r="A526" s="340"/>
      <c r="B526" s="340"/>
      <c r="C526" s="340"/>
      <c r="D526" s="340"/>
      <c r="L526" s="341"/>
      <c r="M526" s="341"/>
      <c r="N526" s="335"/>
    </row>
    <row r="527" spans="1:14" s="339" customFormat="1">
      <c r="A527" s="340"/>
      <c r="B527" s="340"/>
      <c r="C527" s="340"/>
      <c r="D527" s="340"/>
      <c r="L527" s="341"/>
      <c r="M527" s="341"/>
      <c r="N527" s="335"/>
    </row>
    <row r="528" spans="1:14" s="339" customFormat="1">
      <c r="A528" s="340"/>
      <c r="B528" s="340"/>
      <c r="C528" s="340"/>
      <c r="D528" s="340"/>
      <c r="L528" s="341"/>
      <c r="M528" s="341"/>
      <c r="N528" s="335"/>
    </row>
    <row r="529" spans="1:14" s="339" customFormat="1">
      <c r="A529" s="340"/>
      <c r="B529" s="340"/>
      <c r="C529" s="340"/>
      <c r="D529" s="340"/>
      <c r="L529" s="341"/>
      <c r="M529" s="341"/>
      <c r="N529" s="335"/>
    </row>
    <row r="530" spans="1:14" s="339" customFormat="1">
      <c r="A530" s="340"/>
      <c r="B530" s="340"/>
      <c r="C530" s="340"/>
      <c r="D530" s="340"/>
      <c r="L530" s="341"/>
      <c r="M530" s="341"/>
      <c r="N530" s="335"/>
    </row>
    <row r="531" spans="1:14" s="339" customFormat="1">
      <c r="A531" s="340"/>
      <c r="B531" s="340"/>
      <c r="C531" s="340"/>
      <c r="D531" s="340"/>
      <c r="L531" s="341"/>
      <c r="M531" s="341"/>
      <c r="N531" s="335"/>
    </row>
    <row r="532" spans="1:14" s="339" customFormat="1">
      <c r="A532" s="340"/>
      <c r="B532" s="340"/>
      <c r="C532" s="340"/>
      <c r="D532" s="340"/>
      <c r="L532" s="341"/>
      <c r="M532" s="341"/>
      <c r="N532" s="335"/>
    </row>
    <row r="533" spans="1:14" s="339" customFormat="1">
      <c r="A533" s="340"/>
      <c r="B533" s="340"/>
      <c r="C533" s="340"/>
      <c r="D533" s="340"/>
      <c r="L533" s="341"/>
      <c r="M533" s="341"/>
      <c r="N533" s="335"/>
    </row>
    <row r="534" spans="1:14" s="339" customFormat="1">
      <c r="A534" s="340"/>
      <c r="B534" s="340"/>
      <c r="C534" s="340"/>
      <c r="D534" s="340"/>
      <c r="L534" s="341"/>
      <c r="M534" s="341"/>
      <c r="N534" s="335"/>
    </row>
    <row r="535" spans="1:14" s="339" customFormat="1">
      <c r="A535" s="340"/>
      <c r="B535" s="340"/>
      <c r="C535" s="340"/>
      <c r="D535" s="340"/>
      <c r="L535" s="341"/>
      <c r="M535" s="341"/>
      <c r="N535" s="335"/>
    </row>
    <row r="536" spans="1:14" s="339" customFormat="1">
      <c r="A536" s="340"/>
      <c r="B536" s="340"/>
      <c r="C536" s="340"/>
      <c r="D536" s="340"/>
      <c r="L536" s="341"/>
      <c r="M536" s="341"/>
      <c r="N536" s="335"/>
    </row>
    <row r="537" spans="1:14" s="339" customFormat="1">
      <c r="A537" s="340"/>
      <c r="B537" s="340"/>
      <c r="C537" s="340"/>
      <c r="D537" s="340"/>
      <c r="L537" s="341"/>
      <c r="M537" s="341"/>
      <c r="N537" s="335"/>
    </row>
    <row r="538" spans="1:14" s="339" customFormat="1">
      <c r="A538" s="340"/>
      <c r="B538" s="340"/>
      <c r="C538" s="340"/>
      <c r="D538" s="340"/>
      <c r="L538" s="341"/>
      <c r="M538" s="341"/>
      <c r="N538" s="335"/>
    </row>
    <row r="539" spans="1:14" s="339" customFormat="1">
      <c r="A539" s="340"/>
      <c r="B539" s="340"/>
      <c r="C539" s="340"/>
      <c r="D539" s="340"/>
      <c r="L539" s="341"/>
      <c r="M539" s="341"/>
      <c r="N539" s="335"/>
    </row>
    <row r="540" spans="1:14" s="339" customFormat="1">
      <c r="A540" s="340"/>
      <c r="B540" s="340"/>
      <c r="C540" s="340"/>
      <c r="D540" s="340"/>
      <c r="L540" s="341"/>
      <c r="M540" s="341"/>
      <c r="N540" s="335"/>
    </row>
    <row r="541" spans="1:14" s="339" customFormat="1">
      <c r="A541" s="340"/>
      <c r="B541" s="340"/>
      <c r="C541" s="340"/>
      <c r="D541" s="340"/>
      <c r="L541" s="341"/>
      <c r="M541" s="341"/>
      <c r="N541" s="335"/>
    </row>
    <row r="542" spans="1:14" s="339" customFormat="1">
      <c r="A542" s="340"/>
      <c r="B542" s="340"/>
      <c r="C542" s="340"/>
      <c r="D542" s="340"/>
      <c r="L542" s="341"/>
      <c r="M542" s="341"/>
      <c r="N542" s="335"/>
    </row>
    <row r="543" spans="1:14" s="339" customFormat="1">
      <c r="A543" s="340"/>
      <c r="B543" s="340"/>
      <c r="C543" s="340"/>
      <c r="D543" s="340"/>
      <c r="L543" s="341"/>
      <c r="M543" s="341"/>
      <c r="N543" s="335"/>
    </row>
    <row r="544" spans="1:14" s="339" customFormat="1">
      <c r="A544" s="340"/>
      <c r="B544" s="340"/>
      <c r="C544" s="340"/>
      <c r="D544" s="340"/>
      <c r="L544" s="341"/>
      <c r="M544" s="341"/>
      <c r="N544" s="335"/>
    </row>
    <row r="545" spans="1:14" s="339" customFormat="1">
      <c r="A545" s="340"/>
      <c r="B545" s="340"/>
      <c r="C545" s="340"/>
      <c r="D545" s="340"/>
      <c r="L545" s="341"/>
      <c r="M545" s="341"/>
      <c r="N545" s="335"/>
    </row>
    <row r="546" spans="1:14" s="339" customFormat="1">
      <c r="A546" s="340"/>
      <c r="B546" s="340"/>
      <c r="C546" s="340"/>
      <c r="D546" s="340"/>
      <c r="L546" s="341"/>
      <c r="M546" s="341"/>
      <c r="N546" s="335"/>
    </row>
    <row r="547" spans="1:14" s="339" customFormat="1">
      <c r="A547" s="340"/>
      <c r="B547" s="340"/>
      <c r="C547" s="340"/>
      <c r="D547" s="340"/>
      <c r="L547" s="341"/>
      <c r="M547" s="341"/>
      <c r="N547" s="335"/>
    </row>
    <row r="548" spans="1:14" s="339" customFormat="1">
      <c r="A548" s="340"/>
      <c r="B548" s="340"/>
      <c r="C548" s="340"/>
      <c r="D548" s="340"/>
      <c r="L548" s="341"/>
      <c r="M548" s="341"/>
      <c r="N548" s="335"/>
    </row>
    <row r="549" spans="1:14" s="339" customFormat="1">
      <c r="A549" s="340"/>
      <c r="B549" s="340"/>
      <c r="C549" s="340"/>
      <c r="D549" s="340"/>
      <c r="L549" s="341"/>
      <c r="M549" s="341"/>
      <c r="N549" s="335"/>
    </row>
    <row r="550" spans="1:14" s="339" customFormat="1">
      <c r="A550" s="340"/>
      <c r="B550" s="340"/>
      <c r="C550" s="340"/>
      <c r="D550" s="340"/>
      <c r="L550" s="341"/>
      <c r="M550" s="341"/>
      <c r="N550" s="335"/>
    </row>
    <row r="551" spans="1:14" s="339" customFormat="1">
      <c r="A551" s="340"/>
      <c r="B551" s="340"/>
      <c r="C551" s="340"/>
      <c r="D551" s="340"/>
      <c r="L551" s="341"/>
      <c r="M551" s="341"/>
      <c r="N551" s="335"/>
    </row>
    <row r="552" spans="1:14" s="339" customFormat="1">
      <c r="A552" s="340"/>
      <c r="B552" s="340"/>
      <c r="C552" s="340"/>
      <c r="D552" s="340"/>
      <c r="L552" s="341"/>
      <c r="M552" s="341"/>
      <c r="N552" s="335"/>
    </row>
    <row r="553" spans="1:14" s="339" customFormat="1">
      <c r="A553" s="340"/>
      <c r="B553" s="340"/>
      <c r="C553" s="340"/>
      <c r="D553" s="340"/>
      <c r="L553" s="341"/>
      <c r="M553" s="341"/>
      <c r="N553" s="335"/>
    </row>
    <row r="554" spans="1:14" s="339" customFormat="1">
      <c r="A554" s="340"/>
      <c r="B554" s="340"/>
      <c r="C554" s="340"/>
      <c r="D554" s="340"/>
      <c r="L554" s="341"/>
      <c r="M554" s="341"/>
      <c r="N554" s="335"/>
    </row>
    <row r="555" spans="1:14" s="339" customFormat="1">
      <c r="A555" s="340"/>
      <c r="B555" s="340"/>
      <c r="C555" s="340"/>
      <c r="D555" s="340"/>
      <c r="L555" s="341"/>
      <c r="M555" s="341"/>
      <c r="N555" s="335"/>
    </row>
    <row r="556" spans="1:14" s="339" customFormat="1">
      <c r="A556" s="340"/>
      <c r="B556" s="340"/>
      <c r="C556" s="340"/>
      <c r="D556" s="340"/>
      <c r="L556" s="341"/>
      <c r="M556" s="341"/>
      <c r="N556" s="335"/>
    </row>
    <row r="557" spans="1:14" s="339" customFormat="1">
      <c r="A557" s="340"/>
      <c r="B557" s="340"/>
      <c r="C557" s="340"/>
      <c r="D557" s="340"/>
      <c r="L557" s="341"/>
      <c r="M557" s="341"/>
      <c r="N557" s="335"/>
    </row>
    <row r="558" spans="1:14" s="339" customFormat="1">
      <c r="A558" s="340"/>
      <c r="B558" s="340"/>
      <c r="C558" s="340"/>
      <c r="D558" s="340"/>
      <c r="L558" s="341"/>
      <c r="M558" s="341"/>
      <c r="N558" s="335"/>
    </row>
    <row r="559" spans="1:14" s="339" customFormat="1">
      <c r="A559" s="340"/>
      <c r="B559" s="340"/>
      <c r="C559" s="340"/>
      <c r="D559" s="340"/>
      <c r="L559" s="341"/>
      <c r="M559" s="341"/>
      <c r="N559" s="335"/>
    </row>
    <row r="560" spans="1:14" s="339" customFormat="1">
      <c r="A560" s="340"/>
      <c r="B560" s="340"/>
      <c r="C560" s="340"/>
      <c r="D560" s="340"/>
      <c r="L560" s="341"/>
      <c r="M560" s="341"/>
      <c r="N560" s="335"/>
    </row>
    <row r="561" spans="1:14" s="339" customFormat="1">
      <c r="A561" s="340"/>
      <c r="B561" s="340"/>
      <c r="C561" s="340"/>
      <c r="D561" s="340"/>
      <c r="L561" s="341"/>
      <c r="M561" s="341"/>
      <c r="N561" s="335"/>
    </row>
    <row r="562" spans="1:14" s="339" customFormat="1">
      <c r="A562" s="340"/>
      <c r="B562" s="340"/>
      <c r="C562" s="340"/>
      <c r="D562" s="340"/>
      <c r="L562" s="341"/>
      <c r="M562" s="341"/>
      <c r="N562" s="335"/>
    </row>
    <row r="563" spans="1:14" s="339" customFormat="1">
      <c r="A563" s="340"/>
      <c r="B563" s="340"/>
      <c r="C563" s="340"/>
      <c r="D563" s="340"/>
      <c r="L563" s="341"/>
      <c r="M563" s="341"/>
      <c r="N563" s="335"/>
    </row>
    <row r="564" spans="1:14" s="339" customFormat="1">
      <c r="A564" s="340"/>
      <c r="B564" s="340"/>
      <c r="C564" s="340"/>
      <c r="D564" s="340"/>
      <c r="L564" s="341"/>
      <c r="M564" s="341"/>
      <c r="N564" s="335"/>
    </row>
    <row r="565" spans="1:14" s="339" customFormat="1">
      <c r="A565" s="340"/>
      <c r="B565" s="340"/>
      <c r="C565" s="340"/>
      <c r="D565" s="340"/>
      <c r="L565" s="341"/>
      <c r="M565" s="341"/>
      <c r="N565" s="335"/>
    </row>
    <row r="566" spans="1:14" s="339" customFormat="1">
      <c r="A566" s="340"/>
      <c r="B566" s="340"/>
      <c r="C566" s="340"/>
      <c r="D566" s="340"/>
      <c r="L566" s="341"/>
      <c r="M566" s="341"/>
      <c r="N566" s="335"/>
    </row>
    <row r="567" spans="1:14" s="339" customFormat="1">
      <c r="A567" s="340"/>
      <c r="B567" s="340"/>
      <c r="C567" s="340"/>
      <c r="D567" s="340"/>
      <c r="L567" s="341"/>
      <c r="M567" s="341"/>
      <c r="N567" s="335"/>
    </row>
    <row r="568" spans="1:14" s="339" customFormat="1">
      <c r="A568" s="340"/>
      <c r="B568" s="340"/>
      <c r="C568" s="340"/>
      <c r="D568" s="340"/>
      <c r="L568" s="341"/>
      <c r="M568" s="341"/>
      <c r="N568" s="335"/>
    </row>
    <row r="569" spans="1:14" s="339" customFormat="1">
      <c r="A569" s="340"/>
      <c r="B569" s="340"/>
      <c r="C569" s="340"/>
      <c r="D569" s="340"/>
      <c r="L569" s="341"/>
      <c r="M569" s="341"/>
      <c r="N569" s="335"/>
    </row>
    <row r="570" spans="1:14" s="339" customFormat="1">
      <c r="A570" s="340"/>
      <c r="B570" s="340"/>
      <c r="C570" s="340"/>
      <c r="D570" s="340"/>
      <c r="L570" s="341"/>
      <c r="M570" s="341"/>
      <c r="N570" s="335"/>
    </row>
    <row r="571" spans="1:14" s="339" customFormat="1">
      <c r="A571" s="340"/>
      <c r="B571" s="340"/>
      <c r="C571" s="340"/>
      <c r="D571" s="340"/>
      <c r="L571" s="341"/>
      <c r="M571" s="341"/>
      <c r="N571" s="335"/>
    </row>
    <row r="572" spans="1:14" s="339" customFormat="1">
      <c r="A572" s="340"/>
      <c r="B572" s="340"/>
      <c r="C572" s="340"/>
      <c r="D572" s="340"/>
      <c r="L572" s="341"/>
      <c r="M572" s="341"/>
      <c r="N572" s="335"/>
    </row>
    <row r="573" spans="1:14" s="339" customFormat="1">
      <c r="A573" s="340"/>
      <c r="B573" s="340"/>
      <c r="C573" s="340"/>
      <c r="D573" s="340"/>
      <c r="L573" s="341"/>
      <c r="M573" s="341"/>
      <c r="N573" s="335"/>
    </row>
    <row r="574" spans="1:14" s="339" customFormat="1">
      <c r="A574" s="340"/>
      <c r="B574" s="340"/>
      <c r="C574" s="340"/>
      <c r="D574" s="340"/>
      <c r="L574" s="341"/>
      <c r="M574" s="341"/>
      <c r="N574" s="335"/>
    </row>
    <row r="575" spans="1:14" s="339" customFormat="1">
      <c r="A575" s="340"/>
      <c r="B575" s="340"/>
      <c r="C575" s="340"/>
      <c r="D575" s="340"/>
      <c r="L575" s="341"/>
      <c r="M575" s="341"/>
      <c r="N575" s="335"/>
    </row>
    <row r="576" spans="1:14" s="339" customFormat="1">
      <c r="A576" s="340"/>
      <c r="B576" s="340"/>
      <c r="C576" s="340"/>
      <c r="D576" s="340"/>
      <c r="L576" s="341"/>
      <c r="M576" s="341"/>
      <c r="N576" s="335"/>
    </row>
    <row r="577" spans="1:14" s="339" customFormat="1">
      <c r="A577" s="340"/>
      <c r="B577" s="340"/>
      <c r="C577" s="340"/>
      <c r="D577" s="340"/>
      <c r="L577" s="341"/>
      <c r="M577" s="341"/>
      <c r="N577" s="335"/>
    </row>
    <row r="578" spans="1:14" s="339" customFormat="1">
      <c r="A578" s="340"/>
      <c r="B578" s="340"/>
      <c r="C578" s="340"/>
      <c r="D578" s="340"/>
      <c r="L578" s="341"/>
      <c r="M578" s="341"/>
      <c r="N578" s="335"/>
    </row>
    <row r="579" spans="1:14" s="339" customFormat="1">
      <c r="A579" s="340"/>
      <c r="B579" s="340"/>
      <c r="C579" s="340"/>
      <c r="D579" s="340"/>
      <c r="L579" s="341"/>
      <c r="M579" s="341"/>
      <c r="N579" s="335"/>
    </row>
    <row r="580" spans="1:14" s="339" customFormat="1">
      <c r="A580" s="340"/>
      <c r="B580" s="340"/>
      <c r="C580" s="340"/>
      <c r="D580" s="340"/>
      <c r="L580" s="341"/>
      <c r="M580" s="341"/>
      <c r="N580" s="335"/>
    </row>
    <row r="581" spans="1:14" s="339" customFormat="1">
      <c r="A581" s="340"/>
      <c r="B581" s="340"/>
      <c r="C581" s="340"/>
      <c r="D581" s="340"/>
      <c r="L581" s="341"/>
      <c r="M581" s="341"/>
      <c r="N581" s="335"/>
    </row>
    <row r="582" spans="1:14" s="339" customFormat="1">
      <c r="A582" s="340"/>
      <c r="B582" s="340"/>
      <c r="C582" s="340"/>
      <c r="D582" s="340"/>
      <c r="L582" s="341"/>
      <c r="M582" s="341"/>
      <c r="N582" s="335"/>
    </row>
    <row r="583" spans="1:14" s="339" customFormat="1">
      <c r="A583" s="340"/>
      <c r="B583" s="340"/>
      <c r="C583" s="340"/>
      <c r="D583" s="340"/>
      <c r="L583" s="341"/>
      <c r="M583" s="341"/>
      <c r="N583" s="335"/>
    </row>
    <row r="584" spans="1:14" s="339" customFormat="1">
      <c r="A584" s="340"/>
      <c r="B584" s="340"/>
      <c r="C584" s="340"/>
      <c r="D584" s="340"/>
      <c r="L584" s="341"/>
      <c r="M584" s="341"/>
      <c r="N584" s="335"/>
    </row>
    <row r="585" spans="1:14" s="339" customFormat="1">
      <c r="A585" s="340"/>
      <c r="B585" s="340"/>
      <c r="C585" s="340"/>
      <c r="D585" s="340"/>
      <c r="L585" s="341"/>
      <c r="M585" s="341"/>
      <c r="N585" s="335"/>
    </row>
    <row r="586" spans="1:14" s="339" customFormat="1">
      <c r="A586" s="340"/>
      <c r="B586" s="340"/>
      <c r="C586" s="340"/>
      <c r="D586" s="340"/>
      <c r="L586" s="341"/>
      <c r="M586" s="341"/>
      <c r="N586" s="335"/>
    </row>
    <row r="587" spans="1:14" s="339" customFormat="1">
      <c r="A587" s="340"/>
      <c r="B587" s="340"/>
      <c r="C587" s="340"/>
      <c r="D587" s="340"/>
      <c r="L587" s="341"/>
      <c r="M587" s="341"/>
      <c r="N587" s="335"/>
    </row>
    <row r="588" spans="1:14" s="339" customFormat="1">
      <c r="A588" s="340"/>
      <c r="B588" s="340"/>
      <c r="C588" s="340"/>
      <c r="D588" s="340"/>
      <c r="L588" s="341"/>
      <c r="M588" s="341"/>
      <c r="N588" s="335"/>
    </row>
    <row r="589" spans="1:14" s="339" customFormat="1">
      <c r="A589" s="340"/>
      <c r="B589" s="340"/>
      <c r="C589" s="340"/>
      <c r="D589" s="340"/>
      <c r="L589" s="341"/>
      <c r="M589" s="341"/>
      <c r="N589" s="335"/>
    </row>
    <row r="590" spans="1:14" s="339" customFormat="1">
      <c r="A590" s="340"/>
      <c r="B590" s="340"/>
      <c r="C590" s="340"/>
      <c r="D590" s="340"/>
      <c r="L590" s="341"/>
      <c r="M590" s="341"/>
      <c r="N590" s="335"/>
    </row>
    <row r="591" spans="1:14" s="339" customFormat="1">
      <c r="A591" s="340"/>
      <c r="B591" s="340"/>
      <c r="C591" s="340"/>
      <c r="D591" s="340"/>
      <c r="L591" s="341"/>
      <c r="M591" s="341"/>
      <c r="N591" s="335"/>
    </row>
    <row r="592" spans="1:14" s="339" customFormat="1">
      <c r="A592" s="340"/>
      <c r="B592" s="340"/>
      <c r="C592" s="340"/>
      <c r="D592" s="340"/>
      <c r="L592" s="341"/>
      <c r="M592" s="341"/>
      <c r="N592" s="335"/>
    </row>
    <row r="593" spans="1:14" s="339" customFormat="1">
      <c r="A593" s="340"/>
      <c r="B593" s="340"/>
      <c r="C593" s="340"/>
      <c r="D593" s="340"/>
      <c r="L593" s="341"/>
      <c r="M593" s="341"/>
      <c r="N593" s="335"/>
    </row>
    <row r="594" spans="1:14" s="339" customFormat="1">
      <c r="A594" s="340"/>
      <c r="B594" s="340"/>
      <c r="C594" s="340"/>
      <c r="D594" s="340"/>
      <c r="L594" s="341"/>
      <c r="M594" s="341"/>
      <c r="N594" s="335"/>
    </row>
    <row r="595" spans="1:14" s="339" customFormat="1">
      <c r="A595" s="340"/>
      <c r="B595" s="340"/>
      <c r="C595" s="340"/>
      <c r="D595" s="340"/>
      <c r="L595" s="341"/>
      <c r="M595" s="341"/>
      <c r="N595" s="335"/>
    </row>
    <row r="596" spans="1:14" s="339" customFormat="1">
      <c r="A596" s="340"/>
      <c r="B596" s="340"/>
      <c r="C596" s="340"/>
      <c r="D596" s="340"/>
      <c r="L596" s="341"/>
      <c r="M596" s="341"/>
      <c r="N596" s="335"/>
    </row>
    <row r="597" spans="1:14" s="339" customFormat="1">
      <c r="A597" s="340"/>
      <c r="B597" s="340"/>
      <c r="C597" s="340"/>
      <c r="D597" s="340"/>
      <c r="L597" s="341"/>
      <c r="M597" s="341"/>
      <c r="N597" s="335"/>
    </row>
    <row r="598" spans="1:14" s="339" customFormat="1">
      <c r="A598" s="340"/>
      <c r="B598" s="340"/>
      <c r="C598" s="340"/>
      <c r="D598" s="340"/>
      <c r="L598" s="341"/>
      <c r="M598" s="341"/>
      <c r="N598" s="335"/>
    </row>
    <row r="599" spans="1:14" s="339" customFormat="1">
      <c r="A599" s="340"/>
      <c r="B599" s="340"/>
      <c r="C599" s="340"/>
      <c r="D599" s="340"/>
      <c r="L599" s="341"/>
      <c r="M599" s="341"/>
      <c r="N599" s="335"/>
    </row>
    <row r="600" spans="1:14" s="339" customFormat="1">
      <c r="A600" s="340"/>
      <c r="B600" s="340"/>
      <c r="C600" s="340"/>
      <c r="D600" s="340"/>
      <c r="L600" s="341"/>
      <c r="M600" s="341"/>
      <c r="N600" s="335"/>
    </row>
    <row r="601" spans="1:14" s="339" customFormat="1">
      <c r="A601" s="340"/>
      <c r="B601" s="340"/>
      <c r="C601" s="340"/>
      <c r="D601" s="340"/>
      <c r="L601" s="341"/>
      <c r="M601" s="341"/>
      <c r="N601" s="335"/>
    </row>
    <row r="602" spans="1:14" s="339" customFormat="1">
      <c r="A602" s="340"/>
      <c r="B602" s="340"/>
      <c r="C602" s="340"/>
      <c r="D602" s="340"/>
      <c r="L602" s="341"/>
      <c r="M602" s="341"/>
      <c r="N602" s="335"/>
    </row>
    <row r="603" spans="1:14" s="339" customFormat="1">
      <c r="A603" s="340"/>
      <c r="B603" s="340"/>
      <c r="C603" s="340"/>
      <c r="D603" s="340"/>
      <c r="L603" s="341"/>
      <c r="M603" s="341"/>
      <c r="N603" s="335"/>
    </row>
    <row r="604" spans="1:14" s="339" customFormat="1">
      <c r="A604" s="340"/>
      <c r="B604" s="340"/>
      <c r="C604" s="340"/>
      <c r="D604" s="340"/>
      <c r="L604" s="341"/>
      <c r="M604" s="341"/>
      <c r="N604" s="335"/>
    </row>
    <row r="605" spans="1:14" s="339" customFormat="1">
      <c r="A605" s="340"/>
      <c r="B605" s="340"/>
      <c r="C605" s="340"/>
      <c r="D605" s="340"/>
      <c r="L605" s="341"/>
      <c r="M605" s="341"/>
      <c r="N605" s="335"/>
    </row>
    <row r="606" spans="1:14" s="339" customFormat="1">
      <c r="A606" s="340"/>
      <c r="B606" s="340"/>
      <c r="C606" s="340"/>
      <c r="D606" s="340"/>
      <c r="L606" s="341"/>
      <c r="M606" s="341"/>
      <c r="N606" s="335"/>
    </row>
    <row r="607" spans="1:14" s="339" customFormat="1">
      <c r="A607" s="340"/>
      <c r="B607" s="340"/>
      <c r="C607" s="340"/>
      <c r="D607" s="340"/>
      <c r="L607" s="341"/>
      <c r="M607" s="341"/>
      <c r="N607" s="335"/>
    </row>
    <row r="608" spans="1:14" s="339" customFormat="1">
      <c r="A608" s="340"/>
      <c r="B608" s="340"/>
      <c r="C608" s="340"/>
      <c r="D608" s="340"/>
      <c r="L608" s="341"/>
      <c r="M608" s="341"/>
      <c r="N608" s="335"/>
    </row>
    <row r="609" spans="1:14" s="339" customFormat="1">
      <c r="A609" s="340"/>
      <c r="B609" s="340"/>
      <c r="C609" s="340"/>
      <c r="D609" s="340"/>
      <c r="L609" s="341"/>
      <c r="M609" s="341"/>
      <c r="N609" s="335"/>
    </row>
    <row r="610" spans="1:14" s="339" customFormat="1">
      <c r="A610" s="340"/>
      <c r="B610" s="340"/>
      <c r="C610" s="340"/>
      <c r="D610" s="340"/>
      <c r="L610" s="341"/>
      <c r="M610" s="341"/>
      <c r="N610" s="335"/>
    </row>
    <row r="611" spans="1:14" s="339" customFormat="1">
      <c r="A611" s="340"/>
      <c r="B611" s="340"/>
      <c r="C611" s="340"/>
      <c r="D611" s="340"/>
      <c r="L611" s="341"/>
      <c r="M611" s="341"/>
      <c r="N611" s="335"/>
    </row>
    <row r="612" spans="1:14" s="339" customFormat="1">
      <c r="A612" s="340"/>
      <c r="B612" s="340"/>
      <c r="C612" s="340"/>
      <c r="D612" s="340"/>
      <c r="L612" s="341"/>
      <c r="M612" s="341"/>
      <c r="N612" s="335"/>
    </row>
    <row r="613" spans="1:14" s="339" customFormat="1">
      <c r="A613" s="340"/>
      <c r="B613" s="340"/>
      <c r="C613" s="340"/>
      <c r="D613" s="340"/>
      <c r="L613" s="341"/>
      <c r="M613" s="341"/>
      <c r="N613" s="335"/>
    </row>
    <row r="614" spans="1:14" s="339" customFormat="1">
      <c r="A614" s="340"/>
      <c r="B614" s="340"/>
      <c r="C614" s="340"/>
      <c r="D614" s="340"/>
      <c r="L614" s="341"/>
      <c r="M614" s="341"/>
      <c r="N614" s="335"/>
    </row>
    <row r="615" spans="1:14" s="339" customFormat="1">
      <c r="A615" s="340"/>
      <c r="B615" s="340"/>
      <c r="C615" s="340"/>
      <c r="D615" s="340"/>
      <c r="L615" s="341"/>
      <c r="M615" s="341"/>
      <c r="N615" s="335"/>
    </row>
    <row r="616" spans="1:14" s="339" customFormat="1">
      <c r="A616" s="340"/>
      <c r="B616" s="340"/>
      <c r="C616" s="340"/>
      <c r="D616" s="340"/>
      <c r="L616" s="341"/>
      <c r="M616" s="341"/>
      <c r="N616" s="335"/>
    </row>
    <row r="617" spans="1:14" s="339" customFormat="1">
      <c r="A617" s="340"/>
      <c r="B617" s="340"/>
      <c r="C617" s="340"/>
      <c r="D617" s="340"/>
      <c r="L617" s="341"/>
      <c r="M617" s="341"/>
      <c r="N617" s="335"/>
    </row>
    <row r="618" spans="1:14" s="339" customFormat="1">
      <c r="A618" s="340"/>
      <c r="B618" s="340"/>
      <c r="C618" s="340"/>
      <c r="D618" s="340"/>
      <c r="L618" s="341"/>
      <c r="M618" s="341"/>
      <c r="N618" s="335"/>
    </row>
    <row r="619" spans="1:14" s="339" customFormat="1">
      <c r="A619" s="340"/>
      <c r="B619" s="340"/>
      <c r="C619" s="340"/>
      <c r="D619" s="340"/>
      <c r="L619" s="341"/>
      <c r="M619" s="341"/>
      <c r="N619" s="335"/>
    </row>
    <row r="620" spans="1:14" s="339" customFormat="1">
      <c r="A620" s="340"/>
      <c r="B620" s="340"/>
      <c r="C620" s="340"/>
      <c r="D620" s="340"/>
      <c r="L620" s="341"/>
      <c r="M620" s="341"/>
      <c r="N620" s="335"/>
    </row>
    <row r="621" spans="1:14" s="339" customFormat="1">
      <c r="A621" s="340"/>
      <c r="B621" s="340"/>
      <c r="C621" s="340"/>
      <c r="D621" s="340"/>
      <c r="L621" s="341"/>
      <c r="M621" s="341"/>
      <c r="N621" s="335"/>
    </row>
    <row r="622" spans="1:14" s="339" customFormat="1">
      <c r="A622" s="340"/>
      <c r="B622" s="340"/>
      <c r="C622" s="340"/>
      <c r="D622" s="340"/>
      <c r="L622" s="341"/>
      <c r="M622" s="341"/>
      <c r="N622" s="335"/>
    </row>
    <row r="623" spans="1:14" s="339" customFormat="1">
      <c r="A623" s="340"/>
      <c r="B623" s="340"/>
      <c r="C623" s="340"/>
      <c r="D623" s="340"/>
      <c r="L623" s="341"/>
      <c r="M623" s="341"/>
      <c r="N623" s="335"/>
    </row>
    <row r="624" spans="1:14" s="339" customFormat="1">
      <c r="A624" s="340"/>
      <c r="B624" s="340"/>
      <c r="C624" s="340"/>
      <c r="D624" s="340"/>
      <c r="L624" s="341"/>
      <c r="M624" s="341"/>
      <c r="N624" s="335"/>
    </row>
    <row r="625" spans="1:14" s="339" customFormat="1">
      <c r="A625" s="340"/>
      <c r="B625" s="340"/>
      <c r="C625" s="340"/>
      <c r="D625" s="340"/>
      <c r="L625" s="341"/>
      <c r="M625" s="341"/>
      <c r="N625" s="335"/>
    </row>
    <row r="626" spans="1:14" s="339" customFormat="1">
      <c r="A626" s="340"/>
      <c r="B626" s="340"/>
      <c r="C626" s="340"/>
      <c r="D626" s="340"/>
      <c r="L626" s="341"/>
      <c r="M626" s="341"/>
      <c r="N626" s="335"/>
    </row>
    <row r="627" spans="1:14" s="339" customFormat="1">
      <c r="A627" s="340"/>
      <c r="B627" s="340"/>
      <c r="C627" s="340"/>
      <c r="D627" s="340"/>
      <c r="L627" s="341"/>
      <c r="M627" s="341"/>
      <c r="N627" s="335"/>
    </row>
    <row r="628" spans="1:14" s="339" customFormat="1">
      <c r="A628" s="340"/>
      <c r="B628" s="340"/>
      <c r="C628" s="340"/>
      <c r="D628" s="340"/>
      <c r="L628" s="341"/>
      <c r="M628" s="341"/>
      <c r="N628" s="335"/>
    </row>
    <row r="629" spans="1:14" s="339" customFormat="1">
      <c r="A629" s="340"/>
      <c r="B629" s="340"/>
      <c r="C629" s="340"/>
      <c r="D629" s="340"/>
      <c r="L629" s="341"/>
      <c r="M629" s="341"/>
      <c r="N629" s="335"/>
    </row>
    <row r="630" spans="1:14" s="339" customFormat="1">
      <c r="A630" s="340"/>
      <c r="B630" s="340"/>
      <c r="C630" s="340"/>
      <c r="D630" s="340"/>
      <c r="L630" s="341"/>
      <c r="M630" s="341"/>
      <c r="N630" s="335"/>
    </row>
    <row r="631" spans="1:14" s="339" customFormat="1">
      <c r="A631" s="340"/>
      <c r="B631" s="340"/>
      <c r="C631" s="340"/>
      <c r="D631" s="340"/>
      <c r="L631" s="341"/>
      <c r="M631" s="341"/>
      <c r="N631" s="335"/>
    </row>
    <row r="632" spans="1:14" s="339" customFormat="1">
      <c r="A632" s="340"/>
      <c r="B632" s="340"/>
      <c r="C632" s="340"/>
      <c r="D632" s="340"/>
      <c r="L632" s="341"/>
      <c r="M632" s="341"/>
      <c r="N632" s="335"/>
    </row>
    <row r="633" spans="1:14" s="339" customFormat="1">
      <c r="A633" s="340"/>
      <c r="B633" s="340"/>
      <c r="C633" s="340"/>
      <c r="D633" s="340"/>
      <c r="L633" s="341"/>
      <c r="M633" s="341"/>
      <c r="N633" s="335"/>
    </row>
    <row r="634" spans="1:14" s="339" customFormat="1">
      <c r="A634" s="340"/>
      <c r="B634" s="340"/>
      <c r="C634" s="340"/>
      <c r="D634" s="340"/>
      <c r="L634" s="341"/>
      <c r="M634" s="341"/>
      <c r="N634" s="335"/>
    </row>
    <row r="635" spans="1:14" s="339" customFormat="1">
      <c r="A635" s="340"/>
      <c r="B635" s="340"/>
      <c r="C635" s="340"/>
      <c r="D635" s="340"/>
      <c r="L635" s="341"/>
      <c r="M635" s="341"/>
      <c r="N635" s="335"/>
    </row>
    <row r="636" spans="1:14" s="339" customFormat="1">
      <c r="A636" s="340"/>
      <c r="B636" s="340"/>
      <c r="C636" s="340"/>
      <c r="D636" s="340"/>
      <c r="L636" s="341"/>
      <c r="M636" s="341"/>
      <c r="N636" s="335"/>
    </row>
    <row r="637" spans="1:14" s="342" customFormat="1">
      <c r="A637" s="340"/>
      <c r="B637" s="340"/>
      <c r="C637" s="340"/>
      <c r="D637" s="340"/>
      <c r="E637" s="339"/>
      <c r="F637" s="339"/>
      <c r="G637" s="339"/>
      <c r="H637" s="339"/>
      <c r="I637" s="339"/>
      <c r="J637" s="339"/>
      <c r="K637" s="339"/>
      <c r="L637" s="341"/>
      <c r="M637" s="341"/>
      <c r="N637" s="335"/>
    </row>
    <row r="638" spans="1:14" s="342" customFormat="1">
      <c r="A638" s="340"/>
      <c r="B638" s="340"/>
      <c r="C638" s="340"/>
      <c r="D638" s="340"/>
      <c r="E638" s="339"/>
      <c r="F638" s="339"/>
      <c r="G638" s="339"/>
      <c r="H638" s="339"/>
      <c r="I638" s="339"/>
      <c r="J638" s="339"/>
      <c r="K638" s="339"/>
      <c r="L638" s="341"/>
      <c r="M638" s="341"/>
      <c r="N638" s="335"/>
    </row>
    <row r="639" spans="1:14" s="342" customFormat="1">
      <c r="A639" s="340"/>
      <c r="B639" s="340"/>
      <c r="C639" s="340"/>
      <c r="D639" s="340"/>
      <c r="E639" s="339"/>
      <c r="F639" s="339"/>
      <c r="G639" s="339"/>
      <c r="H639" s="339"/>
      <c r="I639" s="339"/>
      <c r="J639" s="339"/>
      <c r="K639" s="339"/>
      <c r="L639" s="341"/>
      <c r="M639" s="341"/>
      <c r="N639" s="335"/>
    </row>
    <row r="640" spans="1:14" s="342" customFormat="1">
      <c r="A640" s="340"/>
      <c r="B640" s="340"/>
      <c r="C640" s="340"/>
      <c r="D640" s="340"/>
      <c r="E640" s="339"/>
      <c r="F640" s="339"/>
      <c r="G640" s="339"/>
      <c r="H640" s="339"/>
      <c r="I640" s="339"/>
      <c r="J640" s="339"/>
      <c r="K640" s="339"/>
      <c r="L640" s="341"/>
      <c r="M640" s="341"/>
      <c r="N640" s="335"/>
    </row>
    <row r="641" spans="1:17">
      <c r="L641" s="341"/>
      <c r="M641" s="341"/>
      <c r="N641" s="335"/>
    </row>
    <row r="642" spans="1:17">
      <c r="L642" s="341"/>
      <c r="M642" s="341"/>
      <c r="N642" s="335"/>
    </row>
    <row r="643" spans="1:17">
      <c r="L643" s="341"/>
      <c r="M643" s="341"/>
      <c r="N643" s="335"/>
    </row>
    <row r="644" spans="1:17">
      <c r="L644" s="341"/>
      <c r="M644" s="341"/>
      <c r="N644" s="335"/>
    </row>
    <row r="645" spans="1:17">
      <c r="L645" s="341"/>
      <c r="M645" s="341"/>
      <c r="N645" s="335"/>
    </row>
    <row r="646" spans="1:17">
      <c r="L646" s="341"/>
      <c r="M646" s="341"/>
      <c r="N646" s="335"/>
    </row>
    <row r="647" spans="1:17">
      <c r="L647" s="341"/>
      <c r="M647" s="341"/>
      <c r="N647" s="335"/>
    </row>
    <row r="648" spans="1:17">
      <c r="L648" s="341"/>
      <c r="M648" s="341"/>
      <c r="N648" s="335"/>
    </row>
    <row r="649" spans="1:17">
      <c r="L649" s="341"/>
      <c r="M649" s="341"/>
      <c r="N649" s="335"/>
    </row>
    <row r="650" spans="1:17">
      <c r="L650" s="341">
        <f t="shared" ref="L650:Q650" si="0">SUM(L12:L649)</f>
        <v>0</v>
      </c>
      <c r="M650" s="341">
        <f t="shared" si="0"/>
        <v>0</v>
      </c>
      <c r="N650" s="335">
        <f t="shared" si="0"/>
        <v>0</v>
      </c>
      <c r="O650" s="339">
        <f t="shared" si="0"/>
        <v>0</v>
      </c>
      <c r="P650" s="339">
        <f t="shared" si="0"/>
        <v>0</v>
      </c>
      <c r="Q650" s="339">
        <f t="shared" si="0"/>
        <v>0</v>
      </c>
    </row>
    <row r="651" spans="1:17">
      <c r="L651" s="341"/>
      <c r="M651" s="341"/>
      <c r="N651" s="335"/>
    </row>
    <row r="652" spans="1:17">
      <c r="L652" s="341"/>
      <c r="M652" s="341"/>
      <c r="N652" s="335"/>
    </row>
    <row r="653" spans="1:17" s="339" customFormat="1">
      <c r="A653" s="340"/>
      <c r="B653" s="340"/>
      <c r="C653" s="340"/>
      <c r="D653" s="340"/>
      <c r="L653" s="341"/>
      <c r="M653" s="341"/>
      <c r="N653" s="335"/>
    </row>
    <row r="654" spans="1:17" s="339" customFormat="1">
      <c r="A654" s="340"/>
      <c r="B654" s="340"/>
      <c r="C654" s="340"/>
      <c r="D654" s="340"/>
      <c r="L654" s="341"/>
      <c r="M654" s="341"/>
      <c r="N654" s="335"/>
    </row>
    <row r="655" spans="1:17" s="339" customFormat="1">
      <c r="A655" s="340"/>
      <c r="B655" s="340"/>
      <c r="C655" s="340"/>
      <c r="D655" s="340"/>
      <c r="L655" s="341"/>
      <c r="M655" s="341"/>
      <c r="N655" s="335"/>
    </row>
    <row r="656" spans="1:17" s="339" customFormat="1">
      <c r="A656" s="340"/>
      <c r="B656" s="340"/>
      <c r="C656" s="340"/>
      <c r="D656" s="340"/>
      <c r="L656" s="341"/>
      <c r="M656" s="341"/>
      <c r="N656" s="335"/>
    </row>
    <row r="657" spans="1:14" s="339" customFormat="1">
      <c r="A657" s="340"/>
      <c r="B657" s="340"/>
      <c r="C657" s="340"/>
      <c r="D657" s="340"/>
      <c r="L657" s="341"/>
      <c r="M657" s="341"/>
      <c r="N657" s="335"/>
    </row>
    <row r="658" spans="1:14" s="339" customFormat="1">
      <c r="A658" s="340"/>
      <c r="B658" s="340"/>
      <c r="C658" s="340"/>
      <c r="D658" s="340"/>
      <c r="L658" s="341"/>
      <c r="M658" s="341"/>
      <c r="N658" s="335"/>
    </row>
    <row r="659" spans="1:14" s="339" customFormat="1">
      <c r="A659" s="340"/>
      <c r="B659" s="340"/>
      <c r="C659" s="340"/>
      <c r="D659" s="340"/>
      <c r="L659" s="341"/>
      <c r="M659" s="341"/>
      <c r="N659" s="335"/>
    </row>
    <row r="660" spans="1:14" s="339" customFormat="1">
      <c r="A660" s="340"/>
      <c r="B660" s="340"/>
      <c r="C660" s="340"/>
      <c r="D660" s="340"/>
      <c r="L660" s="341"/>
      <c r="M660" s="341"/>
      <c r="N660" s="335"/>
    </row>
    <row r="661" spans="1:14" s="339" customFormat="1">
      <c r="A661" s="340"/>
      <c r="B661" s="340"/>
      <c r="C661" s="340"/>
      <c r="D661" s="340"/>
      <c r="L661" s="341"/>
      <c r="M661" s="341"/>
      <c r="N661" s="335"/>
    </row>
    <row r="662" spans="1:14" s="339" customFormat="1">
      <c r="A662" s="340"/>
      <c r="B662" s="340"/>
      <c r="C662" s="340"/>
      <c r="D662" s="340"/>
      <c r="L662" s="341"/>
      <c r="M662" s="341"/>
      <c r="N662" s="335"/>
    </row>
    <row r="663" spans="1:14" s="339" customFormat="1">
      <c r="A663" s="340"/>
      <c r="B663" s="340"/>
      <c r="C663" s="340"/>
      <c r="D663" s="340"/>
      <c r="L663" s="341"/>
      <c r="M663" s="341"/>
      <c r="N663" s="335"/>
    </row>
    <row r="664" spans="1:14" s="339" customFormat="1">
      <c r="A664" s="340"/>
      <c r="B664" s="340"/>
      <c r="C664" s="340"/>
      <c r="D664" s="340"/>
      <c r="L664" s="341"/>
      <c r="M664" s="341"/>
      <c r="N664" s="335"/>
    </row>
    <row r="665" spans="1:14" s="339" customFormat="1">
      <c r="A665" s="340"/>
      <c r="B665" s="340"/>
      <c r="C665" s="340"/>
      <c r="D665" s="340"/>
      <c r="L665" s="341"/>
      <c r="M665" s="341"/>
      <c r="N665" s="335"/>
    </row>
    <row r="666" spans="1:14" s="339" customFormat="1">
      <c r="A666" s="340"/>
      <c r="B666" s="340"/>
      <c r="C666" s="340"/>
      <c r="D666" s="340"/>
      <c r="L666" s="341"/>
      <c r="M666" s="341"/>
      <c r="N666" s="335"/>
    </row>
    <row r="667" spans="1:14" s="339" customFormat="1">
      <c r="A667" s="340"/>
      <c r="B667" s="340"/>
      <c r="C667" s="340"/>
      <c r="D667" s="340"/>
      <c r="L667" s="341"/>
      <c r="M667" s="341"/>
      <c r="N667" s="335"/>
    </row>
    <row r="668" spans="1:14" s="339" customFormat="1">
      <c r="A668" s="340"/>
      <c r="B668" s="340"/>
      <c r="C668" s="340"/>
      <c r="D668" s="340"/>
      <c r="L668" s="341"/>
      <c r="M668" s="341"/>
      <c r="N668" s="335"/>
    </row>
    <row r="669" spans="1:14" s="339" customFormat="1">
      <c r="A669" s="340"/>
      <c r="B669" s="340"/>
      <c r="C669" s="340"/>
      <c r="D669" s="340"/>
      <c r="L669" s="341"/>
      <c r="M669" s="341"/>
      <c r="N669" s="335"/>
    </row>
    <row r="670" spans="1:14" s="339" customFormat="1">
      <c r="A670" s="340"/>
      <c r="B670" s="340"/>
      <c r="C670" s="340"/>
      <c r="D670" s="340"/>
      <c r="L670" s="341"/>
      <c r="M670" s="341"/>
      <c r="N670" s="335"/>
    </row>
    <row r="671" spans="1:14" s="339" customFormat="1">
      <c r="A671" s="340"/>
      <c r="B671" s="340"/>
      <c r="C671" s="340"/>
      <c r="D671" s="340"/>
      <c r="L671" s="341"/>
      <c r="M671" s="341"/>
      <c r="N671" s="335"/>
    </row>
    <row r="672" spans="1:14" s="339" customFormat="1">
      <c r="A672" s="340"/>
      <c r="B672" s="340"/>
      <c r="C672" s="340"/>
      <c r="D672" s="340"/>
      <c r="L672" s="341"/>
      <c r="M672" s="341"/>
      <c r="N672" s="335"/>
    </row>
    <row r="673" spans="1:14" s="339" customFormat="1">
      <c r="A673" s="340"/>
      <c r="B673" s="340"/>
      <c r="C673" s="340"/>
      <c r="D673" s="340"/>
      <c r="L673" s="341"/>
      <c r="M673" s="341"/>
      <c r="N673" s="335"/>
    </row>
    <row r="674" spans="1:14" s="339" customFormat="1">
      <c r="A674" s="340"/>
      <c r="B674" s="340"/>
      <c r="C674" s="340"/>
      <c r="D674" s="340"/>
      <c r="L674" s="341"/>
      <c r="M674" s="341"/>
      <c r="N674" s="335"/>
    </row>
    <row r="675" spans="1:14" s="339" customFormat="1">
      <c r="A675" s="340"/>
      <c r="B675" s="340"/>
      <c r="C675" s="340"/>
      <c r="D675" s="340"/>
      <c r="L675" s="341"/>
      <c r="M675" s="341"/>
      <c r="N675" s="335"/>
    </row>
    <row r="676" spans="1:14" s="339" customFormat="1">
      <c r="A676" s="340"/>
      <c r="B676" s="340"/>
      <c r="C676" s="340"/>
      <c r="D676" s="340"/>
      <c r="L676" s="341"/>
      <c r="M676" s="341"/>
      <c r="N676" s="335"/>
    </row>
    <row r="677" spans="1:14" s="339" customFormat="1">
      <c r="A677" s="340"/>
      <c r="B677" s="340"/>
      <c r="C677" s="340"/>
      <c r="D677" s="340"/>
      <c r="L677" s="341"/>
      <c r="M677" s="341"/>
      <c r="N677" s="335"/>
    </row>
    <row r="678" spans="1:14" s="339" customFormat="1">
      <c r="A678" s="340"/>
      <c r="B678" s="340"/>
      <c r="C678" s="340"/>
      <c r="D678" s="340"/>
      <c r="L678" s="341"/>
      <c r="M678" s="341"/>
      <c r="N678" s="335"/>
    </row>
    <row r="679" spans="1:14" s="339" customFormat="1">
      <c r="A679" s="340"/>
      <c r="B679" s="340"/>
      <c r="C679" s="340"/>
      <c r="D679" s="340"/>
      <c r="L679" s="341"/>
      <c r="M679" s="341"/>
      <c r="N679" s="335"/>
    </row>
    <row r="680" spans="1:14" s="339" customFormat="1">
      <c r="A680" s="340"/>
      <c r="B680" s="340"/>
      <c r="C680" s="340"/>
      <c r="D680" s="340"/>
      <c r="L680" s="341"/>
      <c r="M680" s="341"/>
      <c r="N680" s="335"/>
    </row>
    <row r="681" spans="1:14" s="339" customFormat="1">
      <c r="A681" s="340"/>
      <c r="B681" s="340"/>
      <c r="C681" s="340"/>
      <c r="D681" s="340"/>
      <c r="L681" s="341"/>
      <c r="M681" s="341"/>
      <c r="N681" s="335"/>
    </row>
    <row r="682" spans="1:14" s="339" customFormat="1">
      <c r="A682" s="340"/>
      <c r="B682" s="340"/>
      <c r="C682" s="340"/>
      <c r="D682" s="340"/>
      <c r="L682" s="341"/>
      <c r="M682" s="341"/>
      <c r="N682" s="335"/>
    </row>
    <row r="683" spans="1:14" s="339" customFormat="1">
      <c r="A683" s="340"/>
      <c r="B683" s="340"/>
      <c r="C683" s="340"/>
      <c r="D683" s="340"/>
      <c r="L683" s="341"/>
      <c r="M683" s="341"/>
      <c r="N683" s="335"/>
    </row>
    <row r="684" spans="1:14" s="339" customFormat="1">
      <c r="A684" s="340"/>
      <c r="B684" s="340"/>
      <c r="C684" s="340"/>
      <c r="D684" s="340"/>
      <c r="L684" s="341"/>
      <c r="M684" s="341"/>
      <c r="N684" s="335"/>
    </row>
    <row r="685" spans="1:14" s="339" customFormat="1">
      <c r="A685" s="340"/>
      <c r="B685" s="340"/>
      <c r="C685" s="340"/>
      <c r="D685" s="340"/>
      <c r="L685" s="341"/>
      <c r="M685" s="341"/>
      <c r="N685" s="335"/>
    </row>
    <row r="686" spans="1:14" s="339" customFormat="1">
      <c r="A686" s="340"/>
      <c r="B686" s="340"/>
      <c r="C686" s="340"/>
      <c r="D686" s="340"/>
      <c r="L686" s="341"/>
      <c r="M686" s="341"/>
      <c r="N686" s="335"/>
    </row>
    <row r="687" spans="1:14" s="339" customFormat="1">
      <c r="A687" s="340"/>
      <c r="B687" s="340"/>
      <c r="C687" s="340"/>
      <c r="D687" s="340"/>
      <c r="L687" s="341"/>
      <c r="M687" s="341"/>
      <c r="N687" s="335"/>
    </row>
    <row r="688" spans="1:14" s="339" customFormat="1">
      <c r="A688" s="340"/>
      <c r="B688" s="340"/>
      <c r="C688" s="340"/>
      <c r="D688" s="340"/>
      <c r="L688" s="341"/>
      <c r="M688" s="341"/>
      <c r="N688" s="335"/>
    </row>
    <row r="689" spans="1:14" s="339" customFormat="1">
      <c r="A689" s="340"/>
      <c r="B689" s="340"/>
      <c r="C689" s="340"/>
      <c r="D689" s="340"/>
      <c r="L689" s="341"/>
      <c r="M689" s="341"/>
      <c r="N689" s="335"/>
    </row>
    <row r="690" spans="1:14" s="339" customFormat="1">
      <c r="A690" s="340"/>
      <c r="B690" s="340"/>
      <c r="C690" s="340"/>
      <c r="D690" s="340"/>
      <c r="L690" s="341"/>
      <c r="M690" s="341"/>
      <c r="N690" s="335"/>
    </row>
    <row r="691" spans="1:14" s="339" customFormat="1">
      <c r="A691" s="340"/>
      <c r="B691" s="340"/>
      <c r="C691" s="340"/>
      <c r="D691" s="340"/>
      <c r="L691" s="341"/>
      <c r="M691" s="341"/>
      <c r="N691" s="335"/>
    </row>
    <row r="692" spans="1:14" s="339" customFormat="1">
      <c r="A692" s="340"/>
      <c r="B692" s="340"/>
      <c r="C692" s="340"/>
      <c r="D692" s="340"/>
      <c r="L692" s="341"/>
      <c r="M692" s="341"/>
      <c r="N692" s="335"/>
    </row>
    <row r="693" spans="1:14" s="339" customFormat="1">
      <c r="A693" s="340"/>
      <c r="B693" s="340"/>
      <c r="C693" s="340"/>
      <c r="D693" s="340"/>
      <c r="L693" s="341"/>
      <c r="M693" s="341"/>
      <c r="N693" s="335"/>
    </row>
    <row r="694" spans="1:14" s="339" customFormat="1">
      <c r="A694" s="340"/>
      <c r="B694" s="340"/>
      <c r="C694" s="340"/>
      <c r="D694" s="340"/>
      <c r="L694" s="341"/>
      <c r="M694" s="341"/>
      <c r="N694" s="335"/>
    </row>
    <row r="695" spans="1:14" s="339" customFormat="1">
      <c r="A695" s="340"/>
      <c r="B695" s="340"/>
      <c r="C695" s="340"/>
      <c r="D695" s="340"/>
      <c r="L695" s="341"/>
      <c r="M695" s="341"/>
      <c r="N695" s="335"/>
    </row>
    <row r="696" spans="1:14" s="339" customFormat="1">
      <c r="A696" s="340"/>
      <c r="B696" s="340"/>
      <c r="C696" s="340"/>
      <c r="D696" s="340"/>
      <c r="L696" s="341"/>
      <c r="M696" s="341"/>
      <c r="N696" s="335"/>
    </row>
    <row r="697" spans="1:14" s="339" customFormat="1">
      <c r="A697" s="340"/>
      <c r="B697" s="340"/>
      <c r="C697" s="340"/>
      <c r="D697" s="340"/>
      <c r="L697" s="341"/>
      <c r="M697" s="341"/>
      <c r="N697" s="335"/>
    </row>
    <row r="698" spans="1:14" s="339" customFormat="1">
      <c r="A698" s="340"/>
      <c r="B698" s="340"/>
      <c r="C698" s="340"/>
      <c r="D698" s="340"/>
      <c r="L698" s="341"/>
      <c r="M698" s="341"/>
      <c r="N698" s="335"/>
    </row>
    <row r="699" spans="1:14" s="339" customFormat="1">
      <c r="A699" s="340"/>
      <c r="B699" s="340"/>
      <c r="C699" s="340"/>
      <c r="D699" s="340"/>
      <c r="L699" s="341"/>
      <c r="M699" s="341"/>
      <c r="N699" s="335"/>
    </row>
    <row r="700" spans="1:14" s="339" customFormat="1">
      <c r="A700" s="340"/>
      <c r="B700" s="340"/>
      <c r="C700" s="340"/>
      <c r="D700" s="340"/>
      <c r="L700" s="341"/>
      <c r="M700" s="341"/>
      <c r="N700" s="335"/>
    </row>
    <row r="701" spans="1:14" s="339" customFormat="1">
      <c r="A701" s="340"/>
      <c r="B701" s="340"/>
      <c r="C701" s="340"/>
      <c r="D701" s="340"/>
      <c r="L701" s="341"/>
      <c r="M701" s="341"/>
      <c r="N701" s="335"/>
    </row>
    <row r="702" spans="1:14" s="339" customFormat="1">
      <c r="A702" s="340"/>
      <c r="B702" s="340"/>
      <c r="C702" s="340"/>
      <c r="D702" s="340"/>
      <c r="L702" s="341"/>
      <c r="M702" s="341"/>
      <c r="N702" s="335"/>
    </row>
    <row r="703" spans="1:14" s="339" customFormat="1">
      <c r="A703" s="340"/>
      <c r="B703" s="340"/>
      <c r="C703" s="340"/>
      <c r="D703" s="340"/>
      <c r="L703" s="341"/>
      <c r="M703" s="341"/>
      <c r="N703" s="335"/>
    </row>
    <row r="704" spans="1:14" s="339" customFormat="1">
      <c r="A704" s="340"/>
      <c r="B704" s="340"/>
      <c r="C704" s="340"/>
      <c r="D704" s="340"/>
      <c r="L704" s="341"/>
      <c r="M704" s="341"/>
      <c r="N704" s="335"/>
    </row>
    <row r="705" spans="1:14" s="339" customFormat="1">
      <c r="A705" s="340"/>
      <c r="B705" s="340"/>
      <c r="C705" s="340"/>
      <c r="D705" s="340"/>
      <c r="L705" s="341"/>
      <c r="M705" s="341"/>
      <c r="N705" s="335"/>
    </row>
    <row r="706" spans="1:14" s="339" customFormat="1">
      <c r="A706" s="340"/>
      <c r="B706" s="340"/>
      <c r="C706" s="340"/>
      <c r="D706" s="340"/>
      <c r="L706" s="341"/>
      <c r="M706" s="341"/>
      <c r="N706" s="335"/>
    </row>
    <row r="707" spans="1:14" s="339" customFormat="1">
      <c r="A707" s="340"/>
      <c r="B707" s="340"/>
      <c r="C707" s="340"/>
      <c r="D707" s="340"/>
      <c r="L707" s="341"/>
      <c r="M707" s="341"/>
      <c r="N707" s="335"/>
    </row>
    <row r="708" spans="1:14" s="339" customFormat="1">
      <c r="A708" s="340"/>
      <c r="B708" s="340"/>
      <c r="C708" s="340"/>
      <c r="D708" s="340"/>
      <c r="L708" s="341"/>
      <c r="M708" s="341"/>
      <c r="N708" s="335"/>
    </row>
    <row r="709" spans="1:14" s="339" customFormat="1">
      <c r="A709" s="340"/>
      <c r="B709" s="340"/>
      <c r="C709" s="340"/>
      <c r="D709" s="340"/>
      <c r="L709" s="341"/>
      <c r="M709" s="341"/>
      <c r="N709" s="335"/>
    </row>
    <row r="710" spans="1:14" s="339" customFormat="1">
      <c r="A710" s="340"/>
      <c r="B710" s="340"/>
      <c r="C710" s="340"/>
      <c r="D710" s="340"/>
      <c r="L710" s="341"/>
      <c r="M710" s="341"/>
      <c r="N710" s="335"/>
    </row>
    <row r="711" spans="1:14" s="339" customFormat="1">
      <c r="A711" s="340"/>
      <c r="B711" s="340"/>
      <c r="C711" s="340"/>
      <c r="D711" s="340"/>
      <c r="L711" s="341"/>
      <c r="M711" s="341"/>
      <c r="N711" s="335"/>
    </row>
    <row r="712" spans="1:14" s="339" customFormat="1">
      <c r="A712" s="340"/>
      <c r="B712" s="340"/>
      <c r="C712" s="340"/>
      <c r="D712" s="340"/>
      <c r="L712" s="341"/>
      <c r="M712" s="341"/>
      <c r="N712" s="335"/>
    </row>
    <row r="713" spans="1:14" s="339" customFormat="1">
      <c r="A713" s="340"/>
      <c r="B713" s="340"/>
      <c r="C713" s="340"/>
      <c r="D713" s="340"/>
      <c r="L713" s="341"/>
      <c r="M713" s="341"/>
      <c r="N713" s="335"/>
    </row>
    <row r="714" spans="1:14" s="339" customFormat="1">
      <c r="A714" s="340"/>
      <c r="B714" s="340"/>
      <c r="C714" s="340"/>
      <c r="D714" s="340"/>
      <c r="L714" s="341"/>
      <c r="M714" s="341"/>
      <c r="N714" s="335"/>
    </row>
    <row r="715" spans="1:14" s="339" customFormat="1">
      <c r="A715" s="340"/>
      <c r="B715" s="340"/>
      <c r="C715" s="340"/>
      <c r="D715" s="340"/>
      <c r="L715" s="341"/>
      <c r="M715" s="341"/>
      <c r="N715" s="335"/>
    </row>
    <row r="716" spans="1:14" s="339" customFormat="1">
      <c r="A716" s="340"/>
      <c r="B716" s="340"/>
      <c r="C716" s="340"/>
      <c r="D716" s="340"/>
      <c r="L716" s="341"/>
      <c r="M716" s="341"/>
      <c r="N716" s="335"/>
    </row>
    <row r="717" spans="1:14" s="339" customFormat="1">
      <c r="A717" s="340"/>
      <c r="B717" s="340"/>
      <c r="C717" s="340"/>
      <c r="D717" s="340"/>
      <c r="L717" s="341"/>
      <c r="M717" s="341"/>
      <c r="N717" s="335"/>
    </row>
    <row r="718" spans="1:14" s="339" customFormat="1">
      <c r="A718" s="340"/>
      <c r="B718" s="340"/>
      <c r="C718" s="340"/>
      <c r="D718" s="340"/>
      <c r="L718" s="341"/>
      <c r="M718" s="341"/>
      <c r="N718" s="335"/>
    </row>
    <row r="719" spans="1:14" s="339" customFormat="1">
      <c r="A719" s="340"/>
      <c r="B719" s="340"/>
      <c r="C719" s="340"/>
      <c r="D719" s="340"/>
      <c r="L719" s="341"/>
      <c r="M719" s="341"/>
      <c r="N719" s="335"/>
    </row>
    <row r="720" spans="1:14" s="339" customFormat="1">
      <c r="A720" s="340"/>
      <c r="B720" s="340"/>
      <c r="C720" s="340"/>
      <c r="D720" s="340"/>
      <c r="L720" s="341"/>
      <c r="M720" s="341"/>
      <c r="N720" s="335"/>
    </row>
    <row r="721" spans="1:14" s="339" customFormat="1">
      <c r="A721" s="340"/>
      <c r="B721" s="340"/>
      <c r="C721" s="340"/>
      <c r="D721" s="340"/>
      <c r="L721" s="341"/>
      <c r="M721" s="341"/>
      <c r="N721" s="335"/>
    </row>
    <row r="722" spans="1:14" s="339" customFormat="1">
      <c r="A722" s="340"/>
      <c r="B722" s="340"/>
      <c r="C722" s="340"/>
      <c r="D722" s="340"/>
      <c r="L722" s="341"/>
      <c r="M722" s="341"/>
      <c r="N722" s="335"/>
    </row>
    <row r="723" spans="1:14" s="339" customFormat="1">
      <c r="A723" s="340"/>
      <c r="B723" s="340"/>
      <c r="C723" s="340"/>
      <c r="D723" s="340"/>
      <c r="L723" s="341"/>
      <c r="M723" s="341"/>
      <c r="N723" s="335"/>
    </row>
    <row r="724" spans="1:14" s="339" customFormat="1">
      <c r="A724" s="340"/>
      <c r="B724" s="340"/>
      <c r="C724" s="340"/>
      <c r="D724" s="340"/>
      <c r="L724" s="341"/>
      <c r="M724" s="341"/>
      <c r="N724" s="335"/>
    </row>
    <row r="725" spans="1:14" s="339" customFormat="1">
      <c r="A725" s="340"/>
      <c r="B725" s="340"/>
      <c r="C725" s="340"/>
      <c r="D725" s="340"/>
      <c r="L725" s="341"/>
      <c r="M725" s="341"/>
      <c r="N725" s="335"/>
    </row>
    <row r="726" spans="1:14" s="339" customFormat="1">
      <c r="A726" s="340"/>
      <c r="B726" s="340"/>
      <c r="C726" s="340"/>
      <c r="D726" s="340"/>
      <c r="L726" s="341"/>
      <c r="M726" s="341"/>
      <c r="N726" s="335"/>
    </row>
    <row r="727" spans="1:14" s="339" customFormat="1">
      <c r="A727" s="340"/>
      <c r="B727" s="340"/>
      <c r="C727" s="340"/>
      <c r="D727" s="340"/>
      <c r="L727" s="341"/>
      <c r="M727" s="341"/>
      <c r="N727" s="335"/>
    </row>
    <row r="728" spans="1:14" s="339" customFormat="1">
      <c r="A728" s="340"/>
      <c r="B728" s="340"/>
      <c r="C728" s="340"/>
      <c r="D728" s="340"/>
      <c r="L728" s="341"/>
      <c r="M728" s="341"/>
      <c r="N728" s="335"/>
    </row>
    <row r="729" spans="1:14" s="339" customFormat="1">
      <c r="A729" s="340"/>
      <c r="B729" s="340"/>
      <c r="C729" s="340"/>
      <c r="D729" s="340"/>
      <c r="L729" s="341"/>
      <c r="M729" s="341"/>
      <c r="N729" s="335"/>
    </row>
    <row r="730" spans="1:14" s="339" customFormat="1">
      <c r="A730" s="340"/>
      <c r="B730" s="340"/>
      <c r="C730" s="340"/>
      <c r="D730" s="340"/>
      <c r="L730" s="341"/>
      <c r="M730" s="341"/>
      <c r="N730" s="335"/>
    </row>
    <row r="731" spans="1:14" s="339" customFormat="1">
      <c r="A731" s="340"/>
      <c r="B731" s="340"/>
      <c r="C731" s="340"/>
      <c r="D731" s="340"/>
      <c r="L731" s="341"/>
      <c r="M731" s="341"/>
      <c r="N731" s="335"/>
    </row>
    <row r="732" spans="1:14" s="339" customFormat="1">
      <c r="A732" s="340"/>
      <c r="B732" s="340"/>
      <c r="C732" s="340"/>
      <c r="D732" s="340"/>
      <c r="L732" s="341"/>
      <c r="M732" s="341"/>
      <c r="N732" s="335"/>
    </row>
    <row r="733" spans="1:14" s="339" customFormat="1">
      <c r="A733" s="340"/>
      <c r="B733" s="340"/>
      <c r="C733" s="340"/>
      <c r="D733" s="340"/>
      <c r="L733" s="341"/>
      <c r="M733" s="341"/>
      <c r="N733" s="335"/>
    </row>
    <row r="734" spans="1:14" s="339" customFormat="1">
      <c r="A734" s="340"/>
      <c r="B734" s="340"/>
      <c r="C734" s="340"/>
      <c r="D734" s="340"/>
      <c r="L734" s="341"/>
      <c r="M734" s="341"/>
      <c r="N734" s="335"/>
    </row>
    <row r="735" spans="1:14" s="339" customFormat="1">
      <c r="A735" s="340"/>
      <c r="B735" s="340"/>
      <c r="C735" s="340"/>
      <c r="D735" s="340"/>
      <c r="L735" s="341"/>
      <c r="M735" s="341"/>
      <c r="N735" s="335"/>
    </row>
    <row r="736" spans="1:14" s="339" customFormat="1">
      <c r="A736" s="340"/>
      <c r="B736" s="340"/>
      <c r="C736" s="340"/>
      <c r="D736" s="340"/>
      <c r="L736" s="341"/>
      <c r="M736" s="341"/>
      <c r="N736" s="335"/>
    </row>
    <row r="737" spans="1:14" s="339" customFormat="1">
      <c r="A737" s="340"/>
      <c r="B737" s="340"/>
      <c r="C737" s="340"/>
      <c r="D737" s="340"/>
      <c r="L737" s="341"/>
      <c r="M737" s="341"/>
      <c r="N737" s="335"/>
    </row>
    <row r="738" spans="1:14" s="339" customFormat="1">
      <c r="A738" s="340"/>
      <c r="B738" s="340"/>
      <c r="C738" s="340"/>
      <c r="D738" s="340"/>
      <c r="L738" s="341"/>
      <c r="M738" s="341"/>
      <c r="N738" s="335"/>
    </row>
    <row r="739" spans="1:14" s="339" customFormat="1">
      <c r="A739" s="340"/>
      <c r="B739" s="340"/>
      <c r="C739" s="340"/>
      <c r="D739" s="340"/>
      <c r="L739" s="341"/>
      <c r="M739" s="341"/>
      <c r="N739" s="335"/>
    </row>
    <row r="740" spans="1:14" s="339" customFormat="1">
      <c r="A740" s="340"/>
      <c r="B740" s="340"/>
      <c r="C740" s="340"/>
      <c r="D740" s="340"/>
      <c r="L740" s="341"/>
      <c r="M740" s="341"/>
      <c r="N740" s="335"/>
    </row>
    <row r="741" spans="1:14" s="339" customFormat="1">
      <c r="A741" s="340"/>
      <c r="B741" s="340"/>
      <c r="C741" s="340"/>
      <c r="D741" s="340"/>
      <c r="L741" s="341"/>
      <c r="M741" s="341"/>
      <c r="N741" s="335"/>
    </row>
    <row r="742" spans="1:14" s="339" customFormat="1">
      <c r="A742" s="340"/>
      <c r="B742" s="340"/>
      <c r="C742" s="340"/>
      <c r="D742" s="340"/>
      <c r="L742" s="341"/>
      <c r="M742" s="341"/>
      <c r="N742" s="335"/>
    </row>
    <row r="743" spans="1:14" s="339" customFormat="1">
      <c r="A743" s="340"/>
      <c r="B743" s="340"/>
      <c r="C743" s="340"/>
      <c r="D743" s="340"/>
      <c r="L743" s="341"/>
      <c r="M743" s="341"/>
      <c r="N743" s="335"/>
    </row>
    <row r="744" spans="1:14" s="339" customFormat="1">
      <c r="A744" s="340"/>
      <c r="B744" s="340"/>
      <c r="C744" s="340"/>
      <c r="D744" s="340"/>
      <c r="L744" s="341"/>
      <c r="M744" s="341"/>
      <c r="N744" s="335"/>
    </row>
    <row r="745" spans="1:14" s="339" customFormat="1">
      <c r="A745" s="340"/>
      <c r="B745" s="340"/>
      <c r="C745" s="340"/>
      <c r="D745" s="340"/>
      <c r="L745" s="341"/>
      <c r="M745" s="341"/>
      <c r="N745" s="335"/>
    </row>
    <row r="746" spans="1:14" s="339" customFormat="1">
      <c r="A746" s="340"/>
      <c r="B746" s="340"/>
      <c r="C746" s="340"/>
      <c r="D746" s="340"/>
      <c r="L746" s="341"/>
      <c r="M746" s="341"/>
      <c r="N746" s="335"/>
    </row>
    <row r="747" spans="1:14" s="339" customFormat="1">
      <c r="A747" s="340"/>
      <c r="B747" s="340"/>
      <c r="C747" s="340"/>
      <c r="D747" s="340"/>
      <c r="L747" s="341"/>
      <c r="M747" s="341"/>
      <c r="N747" s="335"/>
    </row>
    <row r="748" spans="1:14" s="339" customFormat="1">
      <c r="A748" s="340"/>
      <c r="B748" s="340"/>
      <c r="C748" s="340"/>
      <c r="D748" s="340"/>
      <c r="L748" s="341"/>
      <c r="M748" s="341"/>
      <c r="N748" s="335"/>
    </row>
    <row r="749" spans="1:14" s="339" customFormat="1">
      <c r="A749" s="340"/>
      <c r="B749" s="340"/>
      <c r="C749" s="340"/>
      <c r="D749" s="340"/>
      <c r="L749" s="341"/>
      <c r="M749" s="341"/>
      <c r="N749" s="335"/>
    </row>
    <row r="750" spans="1:14" s="339" customFormat="1">
      <c r="A750" s="340"/>
      <c r="B750" s="340"/>
      <c r="C750" s="340"/>
      <c r="D750" s="340"/>
      <c r="L750" s="341"/>
      <c r="M750" s="341"/>
      <c r="N750" s="335"/>
    </row>
    <row r="751" spans="1:14" s="339" customFormat="1">
      <c r="A751" s="340"/>
      <c r="B751" s="340"/>
      <c r="C751" s="340"/>
      <c r="D751" s="340"/>
      <c r="L751" s="341"/>
      <c r="M751" s="341"/>
      <c r="N751" s="335"/>
    </row>
    <row r="752" spans="1:14" s="339" customFormat="1">
      <c r="A752" s="340"/>
      <c r="B752" s="340"/>
      <c r="C752" s="340"/>
      <c r="D752" s="340"/>
      <c r="L752" s="341"/>
      <c r="M752" s="341"/>
      <c r="N752" s="335"/>
    </row>
    <row r="753" spans="1:14" s="339" customFormat="1">
      <c r="A753" s="340"/>
      <c r="B753" s="340"/>
      <c r="C753" s="340"/>
      <c r="D753" s="340"/>
      <c r="L753" s="341"/>
      <c r="M753" s="341"/>
      <c r="N753" s="335"/>
    </row>
    <row r="754" spans="1:14" s="339" customFormat="1">
      <c r="A754" s="340"/>
      <c r="B754" s="340"/>
      <c r="C754" s="340"/>
      <c r="D754" s="340"/>
      <c r="L754" s="341"/>
      <c r="M754" s="341"/>
      <c r="N754" s="335"/>
    </row>
    <row r="755" spans="1:14" s="339" customFormat="1">
      <c r="A755" s="340"/>
      <c r="B755" s="340"/>
      <c r="C755" s="340"/>
      <c r="D755" s="340"/>
      <c r="L755" s="341"/>
      <c r="M755" s="341"/>
      <c r="N755" s="335"/>
    </row>
    <row r="756" spans="1:14" s="339" customFormat="1">
      <c r="A756" s="340"/>
      <c r="B756" s="340"/>
      <c r="C756" s="340"/>
      <c r="D756" s="340"/>
      <c r="L756" s="341"/>
      <c r="M756" s="341"/>
      <c r="N756" s="335"/>
    </row>
    <row r="757" spans="1:14" s="339" customFormat="1">
      <c r="A757" s="340"/>
      <c r="B757" s="340"/>
      <c r="C757" s="340"/>
      <c r="D757" s="340"/>
      <c r="L757" s="341"/>
      <c r="M757" s="341"/>
      <c r="N757" s="335"/>
    </row>
    <row r="758" spans="1:14" s="339" customFormat="1">
      <c r="A758" s="340"/>
      <c r="B758" s="340"/>
      <c r="C758" s="340"/>
      <c r="D758" s="340"/>
      <c r="L758" s="341"/>
      <c r="M758" s="341"/>
      <c r="N758" s="335"/>
    </row>
    <row r="759" spans="1:14" s="339" customFormat="1">
      <c r="A759" s="340"/>
      <c r="B759" s="340"/>
      <c r="C759" s="340"/>
      <c r="D759" s="340"/>
      <c r="L759" s="341"/>
      <c r="M759" s="341"/>
      <c r="N759" s="335"/>
    </row>
    <row r="760" spans="1:14" s="339" customFormat="1">
      <c r="A760" s="340"/>
      <c r="B760" s="340"/>
      <c r="C760" s="340"/>
      <c r="D760" s="340"/>
      <c r="L760" s="341"/>
      <c r="M760" s="341"/>
      <c r="N760" s="335"/>
    </row>
    <row r="761" spans="1:14" s="339" customFormat="1">
      <c r="A761" s="340"/>
      <c r="B761" s="340"/>
      <c r="C761" s="340"/>
      <c r="D761" s="340"/>
      <c r="L761" s="341"/>
      <c r="M761" s="341"/>
      <c r="N761" s="335"/>
    </row>
    <row r="762" spans="1:14" s="339" customFormat="1">
      <c r="A762" s="340"/>
      <c r="B762" s="340"/>
      <c r="C762" s="340"/>
      <c r="D762" s="340"/>
      <c r="L762" s="341"/>
      <c r="M762" s="341"/>
      <c r="N762" s="335"/>
    </row>
    <row r="763" spans="1:14" s="339" customFormat="1">
      <c r="A763" s="340"/>
      <c r="B763" s="340"/>
      <c r="C763" s="340"/>
      <c r="D763" s="340"/>
      <c r="L763" s="341"/>
      <c r="M763" s="341"/>
      <c r="N763" s="335"/>
    </row>
    <row r="764" spans="1:14" s="339" customFormat="1">
      <c r="A764" s="340"/>
      <c r="B764" s="340"/>
      <c r="C764" s="340"/>
      <c r="D764" s="340"/>
      <c r="L764" s="341"/>
      <c r="M764" s="341"/>
      <c r="N764" s="335"/>
    </row>
    <row r="765" spans="1:14" s="339" customFormat="1">
      <c r="A765" s="340"/>
      <c r="B765" s="340"/>
      <c r="C765" s="340"/>
      <c r="D765" s="340"/>
      <c r="L765" s="341"/>
      <c r="M765" s="341"/>
      <c r="N765" s="335"/>
    </row>
    <row r="766" spans="1:14" s="339" customFormat="1">
      <c r="A766" s="340"/>
      <c r="B766" s="340"/>
      <c r="C766" s="340"/>
      <c r="D766" s="340"/>
      <c r="L766" s="341"/>
      <c r="M766" s="341"/>
      <c r="N766" s="335"/>
    </row>
    <row r="767" spans="1:14" s="339" customFormat="1">
      <c r="A767" s="340"/>
      <c r="B767" s="340"/>
      <c r="C767" s="340"/>
      <c r="D767" s="340"/>
      <c r="L767" s="341"/>
      <c r="M767" s="341"/>
      <c r="N767" s="335"/>
    </row>
    <row r="768" spans="1:14" s="339" customFormat="1">
      <c r="A768" s="340"/>
      <c r="B768" s="340"/>
      <c r="C768" s="340"/>
      <c r="D768" s="340"/>
      <c r="L768" s="341"/>
      <c r="M768" s="341"/>
      <c r="N768" s="335"/>
    </row>
    <row r="769" spans="1:14" s="339" customFormat="1">
      <c r="A769" s="340"/>
      <c r="B769" s="340"/>
      <c r="C769" s="340"/>
      <c r="D769" s="340"/>
      <c r="L769" s="341"/>
      <c r="M769" s="341"/>
      <c r="N769" s="335"/>
    </row>
    <row r="770" spans="1:14" s="339" customFormat="1">
      <c r="A770" s="340"/>
      <c r="B770" s="340"/>
      <c r="C770" s="340"/>
      <c r="D770" s="340"/>
      <c r="L770" s="341"/>
      <c r="M770" s="341"/>
      <c r="N770" s="335"/>
    </row>
    <row r="771" spans="1:14" s="339" customFormat="1">
      <c r="A771" s="340"/>
      <c r="B771" s="340"/>
      <c r="C771" s="340"/>
      <c r="D771" s="340"/>
      <c r="L771" s="341"/>
      <c r="M771" s="341"/>
      <c r="N771" s="335"/>
    </row>
    <row r="772" spans="1:14" s="339" customFormat="1">
      <c r="A772" s="340"/>
      <c r="B772" s="340"/>
      <c r="C772" s="340"/>
      <c r="D772" s="340"/>
      <c r="L772" s="341"/>
      <c r="M772" s="341"/>
      <c r="N772" s="335"/>
    </row>
    <row r="773" spans="1:14" s="339" customFormat="1">
      <c r="A773" s="340"/>
      <c r="B773" s="340"/>
      <c r="C773" s="340"/>
      <c r="D773" s="340"/>
      <c r="L773" s="341"/>
      <c r="M773" s="341"/>
      <c r="N773" s="335"/>
    </row>
    <row r="774" spans="1:14" s="339" customFormat="1">
      <c r="A774" s="340"/>
      <c r="B774" s="340"/>
      <c r="C774" s="340"/>
      <c r="D774" s="340"/>
      <c r="L774" s="341"/>
      <c r="M774" s="341"/>
      <c r="N774" s="335"/>
    </row>
    <row r="775" spans="1:14" s="339" customFormat="1">
      <c r="A775" s="340"/>
      <c r="B775" s="340"/>
      <c r="C775" s="340"/>
      <c r="D775" s="340"/>
      <c r="L775" s="341"/>
      <c r="M775" s="341"/>
      <c r="N775" s="335"/>
    </row>
    <row r="776" spans="1:14" s="339" customFormat="1">
      <c r="A776" s="340"/>
      <c r="B776" s="340"/>
      <c r="C776" s="340"/>
      <c r="D776" s="340"/>
      <c r="L776" s="341"/>
      <c r="M776" s="341"/>
      <c r="N776" s="335"/>
    </row>
    <row r="777" spans="1:14" s="339" customFormat="1">
      <c r="A777" s="340"/>
      <c r="B777" s="340"/>
      <c r="C777" s="340"/>
      <c r="D777" s="340"/>
      <c r="L777" s="341"/>
      <c r="M777" s="341"/>
      <c r="N777" s="335"/>
    </row>
    <row r="778" spans="1:14" s="339" customFormat="1">
      <c r="A778" s="340"/>
      <c r="B778" s="340"/>
      <c r="C778" s="340"/>
      <c r="D778" s="340"/>
      <c r="L778" s="341"/>
      <c r="M778" s="341"/>
      <c r="N778" s="335"/>
    </row>
    <row r="779" spans="1:14" s="339" customFormat="1">
      <c r="A779" s="340"/>
      <c r="B779" s="340"/>
      <c r="C779" s="340"/>
      <c r="D779" s="340"/>
      <c r="L779" s="341"/>
      <c r="M779" s="341"/>
      <c r="N779" s="335"/>
    </row>
    <row r="780" spans="1:14" s="339" customFormat="1">
      <c r="A780" s="340"/>
      <c r="B780" s="340"/>
      <c r="C780" s="340"/>
      <c r="D780" s="340"/>
      <c r="L780" s="341"/>
      <c r="M780" s="341"/>
      <c r="N780" s="335"/>
    </row>
    <row r="781" spans="1:14" s="339" customFormat="1">
      <c r="A781" s="340"/>
      <c r="B781" s="340"/>
      <c r="C781" s="340"/>
      <c r="D781" s="340"/>
      <c r="L781" s="341"/>
      <c r="M781" s="341"/>
      <c r="N781" s="335"/>
    </row>
    <row r="782" spans="1:14" s="339" customFormat="1">
      <c r="A782" s="340"/>
      <c r="B782" s="340"/>
      <c r="C782" s="340"/>
      <c r="D782" s="340"/>
      <c r="L782" s="341"/>
      <c r="M782" s="341"/>
      <c r="N782" s="335"/>
    </row>
    <row r="783" spans="1:14" s="339" customFormat="1">
      <c r="A783" s="340"/>
      <c r="B783" s="340"/>
      <c r="C783" s="340"/>
      <c r="D783" s="340"/>
      <c r="L783" s="341"/>
      <c r="M783" s="341"/>
      <c r="N783" s="335"/>
    </row>
    <row r="784" spans="1:14" s="339" customFormat="1">
      <c r="A784" s="340"/>
      <c r="B784" s="340"/>
      <c r="C784" s="340"/>
      <c r="D784" s="340"/>
      <c r="L784" s="341"/>
      <c r="M784" s="341"/>
      <c r="N784" s="335"/>
    </row>
    <row r="785" spans="1:14" s="339" customFormat="1">
      <c r="A785" s="340"/>
      <c r="B785" s="340"/>
      <c r="C785" s="340"/>
      <c r="D785" s="340"/>
      <c r="L785" s="341"/>
      <c r="M785" s="341"/>
      <c r="N785" s="335"/>
    </row>
    <row r="786" spans="1:14" s="339" customFormat="1">
      <c r="A786" s="340"/>
      <c r="B786" s="340"/>
      <c r="C786" s="340"/>
      <c r="D786" s="340"/>
      <c r="L786" s="341"/>
      <c r="M786" s="341"/>
      <c r="N786" s="335"/>
    </row>
    <row r="787" spans="1:14" s="339" customFormat="1">
      <c r="A787" s="340"/>
      <c r="B787" s="340"/>
      <c r="C787" s="340"/>
      <c r="D787" s="340"/>
      <c r="L787" s="341"/>
      <c r="M787" s="341"/>
      <c r="N787" s="335"/>
    </row>
    <row r="788" spans="1:14" s="339" customFormat="1">
      <c r="A788" s="340"/>
      <c r="B788" s="340"/>
      <c r="C788" s="340"/>
      <c r="D788" s="340"/>
      <c r="L788" s="341"/>
      <c r="M788" s="341"/>
      <c r="N788" s="335"/>
    </row>
    <row r="789" spans="1:14" s="339" customFormat="1">
      <c r="A789" s="340"/>
      <c r="B789" s="340"/>
      <c r="C789" s="340"/>
      <c r="D789" s="340"/>
      <c r="L789" s="341"/>
      <c r="M789" s="341"/>
      <c r="N789" s="335"/>
    </row>
    <row r="790" spans="1:14" s="339" customFormat="1">
      <c r="A790" s="340"/>
      <c r="B790" s="340"/>
      <c r="C790" s="340"/>
      <c r="D790" s="340"/>
      <c r="L790" s="341"/>
      <c r="M790" s="341"/>
      <c r="N790" s="335"/>
    </row>
    <row r="791" spans="1:14" s="339" customFormat="1">
      <c r="A791" s="340"/>
      <c r="B791" s="340"/>
      <c r="C791" s="340"/>
      <c r="D791" s="340"/>
      <c r="L791" s="341"/>
      <c r="M791" s="341"/>
      <c r="N791" s="335"/>
    </row>
    <row r="792" spans="1:14" s="339" customFormat="1">
      <c r="A792" s="340"/>
      <c r="B792" s="340"/>
      <c r="C792" s="340"/>
      <c r="D792" s="340"/>
      <c r="L792" s="341"/>
      <c r="M792" s="341"/>
      <c r="N792" s="335"/>
    </row>
    <row r="793" spans="1:14" s="339" customFormat="1">
      <c r="A793" s="340"/>
      <c r="B793" s="340"/>
      <c r="C793" s="340"/>
      <c r="D793" s="340"/>
      <c r="L793" s="341"/>
      <c r="M793" s="341"/>
      <c r="N793" s="335"/>
    </row>
    <row r="794" spans="1:14" s="339" customFormat="1">
      <c r="A794" s="340"/>
      <c r="B794" s="340"/>
      <c r="C794" s="340"/>
      <c r="D794" s="340"/>
      <c r="L794" s="341"/>
      <c r="M794" s="341"/>
      <c r="N794" s="335"/>
    </row>
    <row r="795" spans="1:14" s="339" customFormat="1">
      <c r="A795" s="340"/>
      <c r="B795" s="340"/>
      <c r="C795" s="340"/>
      <c r="D795" s="340"/>
      <c r="L795" s="341"/>
      <c r="M795" s="341"/>
      <c r="N795" s="335"/>
    </row>
    <row r="796" spans="1:14" s="339" customFormat="1">
      <c r="A796" s="340"/>
      <c r="B796" s="340"/>
      <c r="C796" s="340"/>
      <c r="D796" s="340"/>
      <c r="L796" s="341"/>
      <c r="M796" s="341"/>
      <c r="N796" s="335"/>
    </row>
    <row r="797" spans="1:14" s="339" customFormat="1">
      <c r="A797" s="340"/>
      <c r="B797" s="340"/>
      <c r="C797" s="340"/>
      <c r="D797" s="340"/>
      <c r="L797" s="341"/>
      <c r="M797" s="341"/>
      <c r="N797" s="335"/>
    </row>
    <row r="798" spans="1:14" s="339" customFormat="1">
      <c r="A798" s="340"/>
      <c r="B798" s="340"/>
      <c r="C798" s="340"/>
      <c r="D798" s="340"/>
      <c r="L798" s="341"/>
      <c r="M798" s="341"/>
      <c r="N798" s="335"/>
    </row>
    <row r="799" spans="1:14" s="339" customFormat="1">
      <c r="A799" s="340"/>
      <c r="B799" s="340"/>
      <c r="C799" s="340"/>
      <c r="D799" s="340"/>
      <c r="L799" s="341"/>
      <c r="M799" s="341"/>
      <c r="N799" s="335"/>
    </row>
    <row r="800" spans="1:14" s="339" customFormat="1">
      <c r="A800" s="340"/>
      <c r="B800" s="340"/>
      <c r="C800" s="340"/>
      <c r="D800" s="340"/>
      <c r="L800" s="341"/>
      <c r="M800" s="341"/>
      <c r="N800" s="335"/>
    </row>
    <row r="801" spans="1:14" s="339" customFormat="1">
      <c r="A801" s="340"/>
      <c r="B801" s="340"/>
      <c r="C801" s="340"/>
      <c r="D801" s="340"/>
      <c r="L801" s="341"/>
      <c r="M801" s="341"/>
      <c r="N801" s="335"/>
    </row>
    <row r="802" spans="1:14" s="339" customFormat="1">
      <c r="A802" s="340"/>
      <c r="B802" s="340"/>
      <c r="C802" s="340"/>
      <c r="D802" s="340"/>
      <c r="L802" s="341"/>
      <c r="M802" s="341"/>
      <c r="N802" s="335"/>
    </row>
    <row r="803" spans="1:14" s="339" customFormat="1">
      <c r="A803" s="340"/>
      <c r="B803" s="340"/>
      <c r="C803" s="340"/>
      <c r="D803" s="340"/>
      <c r="L803" s="341"/>
      <c r="M803" s="341"/>
      <c r="N803" s="335"/>
    </row>
    <row r="804" spans="1:14" s="339" customFormat="1">
      <c r="A804" s="340"/>
      <c r="B804" s="340"/>
      <c r="C804" s="340"/>
      <c r="D804" s="340"/>
      <c r="L804" s="341"/>
      <c r="M804" s="341"/>
      <c r="N804" s="335"/>
    </row>
    <row r="805" spans="1:14" s="339" customFormat="1">
      <c r="A805" s="340"/>
      <c r="B805" s="340"/>
      <c r="C805" s="340"/>
      <c r="D805" s="340"/>
      <c r="L805" s="341"/>
      <c r="M805" s="341"/>
      <c r="N805" s="335"/>
    </row>
    <row r="806" spans="1:14" s="339" customFormat="1">
      <c r="A806" s="340"/>
      <c r="B806" s="340"/>
      <c r="C806" s="340"/>
      <c r="D806" s="340"/>
      <c r="L806" s="341"/>
      <c r="M806" s="341"/>
      <c r="N806" s="335"/>
    </row>
    <row r="807" spans="1:14" s="339" customFormat="1">
      <c r="A807" s="340"/>
      <c r="B807" s="340"/>
      <c r="C807" s="340"/>
      <c r="D807" s="340"/>
      <c r="L807" s="341"/>
      <c r="M807" s="341"/>
      <c r="N807" s="335"/>
    </row>
    <row r="808" spans="1:14" s="339" customFormat="1">
      <c r="A808" s="340"/>
      <c r="B808" s="340"/>
      <c r="C808" s="340"/>
      <c r="D808" s="340"/>
      <c r="L808" s="341"/>
      <c r="M808" s="341"/>
      <c r="N808" s="335"/>
    </row>
    <row r="809" spans="1:14" s="339" customFormat="1">
      <c r="A809" s="340"/>
      <c r="B809" s="340"/>
      <c r="C809" s="340"/>
      <c r="D809" s="340"/>
      <c r="L809" s="341"/>
      <c r="M809" s="341"/>
      <c r="N809" s="335"/>
    </row>
    <row r="810" spans="1:14" s="339" customFormat="1">
      <c r="A810" s="340"/>
      <c r="B810" s="340"/>
      <c r="C810" s="340"/>
      <c r="D810" s="340"/>
      <c r="L810" s="341"/>
      <c r="M810" s="341"/>
      <c r="N810" s="335"/>
    </row>
    <row r="811" spans="1:14" s="339" customFormat="1">
      <c r="A811" s="340"/>
      <c r="B811" s="340"/>
      <c r="C811" s="340"/>
      <c r="D811" s="340"/>
      <c r="L811" s="341"/>
      <c r="M811" s="341"/>
      <c r="N811" s="335"/>
    </row>
    <row r="812" spans="1:14" s="339" customFormat="1">
      <c r="A812" s="340"/>
      <c r="B812" s="340"/>
      <c r="C812" s="340"/>
      <c r="D812" s="340"/>
      <c r="L812" s="341"/>
      <c r="M812" s="341"/>
      <c r="N812" s="335"/>
    </row>
    <row r="813" spans="1:14" s="339" customFormat="1">
      <c r="A813" s="340"/>
      <c r="B813" s="340"/>
      <c r="C813" s="340"/>
      <c r="D813" s="340"/>
      <c r="L813" s="341"/>
      <c r="M813" s="341"/>
      <c r="N813" s="335"/>
    </row>
    <row r="814" spans="1:14" s="339" customFormat="1">
      <c r="A814" s="340"/>
      <c r="B814" s="340"/>
      <c r="C814" s="340"/>
      <c r="D814" s="340"/>
      <c r="L814" s="341"/>
      <c r="M814" s="341"/>
      <c r="N814" s="335"/>
    </row>
    <row r="815" spans="1:14" s="339" customFormat="1">
      <c r="A815" s="340"/>
      <c r="B815" s="340"/>
      <c r="C815" s="340"/>
      <c r="D815" s="340"/>
      <c r="L815" s="341"/>
      <c r="M815" s="341"/>
      <c r="N815" s="335"/>
    </row>
    <row r="816" spans="1:14" s="339" customFormat="1">
      <c r="A816" s="340"/>
      <c r="B816" s="340"/>
      <c r="C816" s="340"/>
      <c r="D816" s="340"/>
      <c r="L816" s="341"/>
      <c r="M816" s="341"/>
      <c r="N816" s="335"/>
    </row>
    <row r="817" spans="1:14" s="339" customFormat="1">
      <c r="A817" s="340"/>
      <c r="B817" s="340"/>
      <c r="C817" s="340"/>
      <c r="D817" s="340"/>
      <c r="L817" s="341"/>
      <c r="M817" s="341"/>
      <c r="N817" s="335"/>
    </row>
    <row r="818" spans="1:14" s="339" customFormat="1">
      <c r="A818" s="340"/>
      <c r="B818" s="340"/>
      <c r="C818" s="340"/>
      <c r="D818" s="340"/>
      <c r="L818" s="341"/>
      <c r="M818" s="341"/>
      <c r="N818" s="335"/>
    </row>
    <row r="819" spans="1:14" s="339" customFormat="1">
      <c r="A819" s="340"/>
      <c r="B819" s="340"/>
      <c r="C819" s="340"/>
      <c r="D819" s="340"/>
      <c r="L819" s="341"/>
      <c r="M819" s="341"/>
      <c r="N819" s="335"/>
    </row>
    <row r="820" spans="1:14" s="339" customFormat="1">
      <c r="A820" s="340"/>
      <c r="B820" s="340"/>
      <c r="C820" s="340"/>
      <c r="D820" s="340"/>
      <c r="L820" s="341"/>
      <c r="M820" s="341"/>
      <c r="N820" s="335"/>
    </row>
    <row r="821" spans="1:14" s="339" customFormat="1">
      <c r="A821" s="340"/>
      <c r="B821" s="340"/>
      <c r="C821" s="340"/>
      <c r="D821" s="340"/>
      <c r="L821" s="341"/>
      <c r="M821" s="341"/>
      <c r="N821" s="335"/>
    </row>
    <row r="822" spans="1:14" s="339" customFormat="1">
      <c r="A822" s="340"/>
      <c r="B822" s="340"/>
      <c r="C822" s="340"/>
      <c r="D822" s="340"/>
      <c r="L822" s="341"/>
      <c r="M822" s="341"/>
      <c r="N822" s="335"/>
    </row>
    <row r="823" spans="1:14" s="339" customFormat="1">
      <c r="A823" s="340"/>
      <c r="B823" s="340"/>
      <c r="C823" s="340"/>
      <c r="D823" s="340"/>
      <c r="L823" s="341"/>
      <c r="M823" s="341"/>
      <c r="N823" s="335"/>
    </row>
    <row r="824" spans="1:14" s="339" customFormat="1">
      <c r="A824" s="340"/>
      <c r="B824" s="340"/>
      <c r="C824" s="340"/>
      <c r="D824" s="340"/>
      <c r="L824" s="341"/>
      <c r="M824" s="341"/>
      <c r="N824" s="335"/>
    </row>
    <row r="825" spans="1:14" s="339" customFormat="1">
      <c r="A825" s="340"/>
      <c r="B825" s="340"/>
      <c r="C825" s="340"/>
      <c r="D825" s="340"/>
      <c r="L825" s="341"/>
      <c r="M825" s="341"/>
      <c r="N825" s="335"/>
    </row>
    <row r="826" spans="1:14" s="339" customFormat="1">
      <c r="A826" s="340"/>
      <c r="B826" s="340"/>
      <c r="C826" s="340"/>
      <c r="D826" s="340"/>
      <c r="L826" s="341"/>
      <c r="M826" s="341"/>
      <c r="N826" s="335"/>
    </row>
    <row r="827" spans="1:14" s="339" customFormat="1">
      <c r="A827" s="340"/>
      <c r="B827" s="340"/>
      <c r="C827" s="340"/>
      <c r="D827" s="340"/>
      <c r="L827" s="341"/>
      <c r="M827" s="341"/>
      <c r="N827" s="335"/>
    </row>
    <row r="828" spans="1:14" s="339" customFormat="1">
      <c r="A828" s="340"/>
      <c r="B828" s="340"/>
      <c r="C828" s="340"/>
      <c r="D828" s="340"/>
      <c r="L828" s="341"/>
      <c r="M828" s="341"/>
      <c r="N828" s="335"/>
    </row>
    <row r="829" spans="1:14" s="339" customFormat="1">
      <c r="A829" s="340"/>
      <c r="B829" s="340"/>
      <c r="C829" s="340"/>
      <c r="D829" s="340"/>
      <c r="L829" s="341"/>
      <c r="M829" s="341"/>
      <c r="N829" s="335"/>
    </row>
    <row r="830" spans="1:14" s="339" customFormat="1">
      <c r="A830" s="340"/>
      <c r="B830" s="340"/>
      <c r="C830" s="340"/>
      <c r="D830" s="340"/>
      <c r="L830" s="341"/>
      <c r="M830" s="341"/>
      <c r="N830" s="335"/>
    </row>
    <row r="831" spans="1:14" s="339" customFormat="1">
      <c r="A831" s="340"/>
      <c r="B831" s="340"/>
      <c r="C831" s="340"/>
      <c r="D831" s="340"/>
      <c r="L831" s="341"/>
      <c r="M831" s="341"/>
      <c r="N831" s="335"/>
    </row>
    <row r="832" spans="1:14" s="339" customFormat="1">
      <c r="A832" s="340"/>
      <c r="B832" s="340"/>
      <c r="C832" s="340"/>
      <c r="D832" s="340"/>
      <c r="L832" s="341"/>
      <c r="M832" s="341"/>
      <c r="N832" s="335"/>
    </row>
    <row r="833" spans="1:14" s="339" customFormat="1">
      <c r="A833" s="340"/>
      <c r="B833" s="340"/>
      <c r="C833" s="340"/>
      <c r="D833" s="340"/>
      <c r="L833" s="341"/>
      <c r="M833" s="341"/>
      <c r="N833" s="335"/>
    </row>
    <row r="834" spans="1:14" s="339" customFormat="1">
      <c r="A834" s="340"/>
      <c r="B834" s="340"/>
      <c r="C834" s="340"/>
      <c r="D834" s="340"/>
      <c r="L834" s="341"/>
      <c r="M834" s="341"/>
      <c r="N834" s="335"/>
    </row>
    <row r="835" spans="1:14" s="339" customFormat="1">
      <c r="A835" s="340"/>
      <c r="B835" s="340"/>
      <c r="C835" s="340"/>
      <c r="D835" s="340"/>
      <c r="L835" s="341"/>
      <c r="M835" s="341"/>
      <c r="N835" s="335"/>
    </row>
    <row r="836" spans="1:14" s="339" customFormat="1">
      <c r="A836" s="340"/>
      <c r="B836" s="340"/>
      <c r="C836" s="340"/>
      <c r="D836" s="340"/>
      <c r="L836" s="341"/>
      <c r="M836" s="341"/>
      <c r="N836" s="335"/>
    </row>
    <row r="837" spans="1:14" s="339" customFormat="1">
      <c r="A837" s="340"/>
      <c r="B837" s="340"/>
      <c r="C837" s="340"/>
      <c r="D837" s="340"/>
      <c r="L837" s="341"/>
      <c r="M837" s="341"/>
      <c r="N837" s="335"/>
    </row>
    <row r="838" spans="1:14" s="339" customFormat="1">
      <c r="A838" s="340"/>
      <c r="B838" s="340"/>
      <c r="C838" s="340"/>
      <c r="D838" s="340"/>
      <c r="L838" s="341"/>
      <c r="M838" s="341"/>
      <c r="N838" s="335"/>
    </row>
    <row r="839" spans="1:14" s="339" customFormat="1">
      <c r="A839" s="340"/>
      <c r="B839" s="340"/>
      <c r="C839" s="340"/>
      <c r="D839" s="340"/>
      <c r="L839" s="341"/>
      <c r="M839" s="341"/>
      <c r="N839" s="335"/>
    </row>
    <row r="840" spans="1:14" s="339" customFormat="1">
      <c r="A840" s="340"/>
      <c r="B840" s="340"/>
      <c r="C840" s="340"/>
      <c r="D840" s="340"/>
      <c r="L840" s="341"/>
      <c r="M840" s="341"/>
      <c r="N840" s="335"/>
    </row>
    <row r="841" spans="1:14" s="339" customFormat="1">
      <c r="A841" s="340"/>
      <c r="B841" s="340"/>
      <c r="C841" s="340"/>
      <c r="D841" s="340"/>
      <c r="L841" s="341"/>
      <c r="M841" s="341"/>
      <c r="N841" s="335"/>
    </row>
    <row r="842" spans="1:14" s="339" customFormat="1">
      <c r="A842" s="340"/>
      <c r="B842" s="340"/>
      <c r="C842" s="340"/>
      <c r="D842" s="340"/>
      <c r="L842" s="341"/>
      <c r="M842" s="341"/>
      <c r="N842" s="335"/>
    </row>
    <row r="843" spans="1:14" s="339" customFormat="1">
      <c r="A843" s="340"/>
      <c r="B843" s="340"/>
      <c r="C843" s="340"/>
      <c r="D843" s="340"/>
      <c r="L843" s="341"/>
      <c r="M843" s="341"/>
      <c r="N843" s="335"/>
    </row>
    <row r="844" spans="1:14" s="339" customFormat="1">
      <c r="A844" s="340"/>
      <c r="B844" s="340"/>
      <c r="C844" s="340"/>
      <c r="D844" s="340"/>
      <c r="L844" s="341"/>
      <c r="M844" s="341"/>
      <c r="N844" s="335"/>
    </row>
    <row r="845" spans="1:14" s="339" customFormat="1">
      <c r="A845" s="340"/>
      <c r="B845" s="340"/>
      <c r="C845" s="340"/>
      <c r="D845" s="340"/>
      <c r="L845" s="341"/>
      <c r="M845" s="341"/>
      <c r="N845" s="335"/>
    </row>
    <row r="846" spans="1:14" s="339" customFormat="1">
      <c r="A846" s="340"/>
      <c r="B846" s="340"/>
      <c r="C846" s="340"/>
      <c r="D846" s="340"/>
      <c r="L846" s="341"/>
      <c r="M846" s="341"/>
      <c r="N846" s="335"/>
    </row>
    <row r="847" spans="1:14" s="339" customFormat="1">
      <c r="A847" s="340"/>
      <c r="B847" s="340"/>
      <c r="C847" s="340"/>
      <c r="D847" s="340"/>
      <c r="L847" s="341"/>
      <c r="M847" s="341"/>
      <c r="N847" s="335"/>
    </row>
    <row r="848" spans="1:14" s="339" customFormat="1">
      <c r="A848" s="340"/>
      <c r="B848" s="340"/>
      <c r="C848" s="340"/>
      <c r="D848" s="340"/>
      <c r="L848" s="341"/>
      <c r="M848" s="341"/>
      <c r="N848" s="335"/>
    </row>
    <row r="849" spans="1:14" s="339" customFormat="1">
      <c r="A849" s="340"/>
      <c r="B849" s="340"/>
      <c r="C849" s="340"/>
      <c r="D849" s="340"/>
      <c r="L849" s="341"/>
      <c r="M849" s="341"/>
      <c r="N849" s="335"/>
    </row>
    <row r="850" spans="1:14" s="339" customFormat="1">
      <c r="A850" s="340"/>
      <c r="B850" s="340"/>
      <c r="C850" s="340"/>
      <c r="D850" s="340"/>
      <c r="L850" s="341"/>
      <c r="M850" s="341"/>
      <c r="N850" s="335"/>
    </row>
    <row r="851" spans="1:14" s="339" customFormat="1">
      <c r="A851" s="340"/>
      <c r="B851" s="340"/>
      <c r="C851" s="340"/>
      <c r="D851" s="340"/>
      <c r="L851" s="341"/>
      <c r="M851" s="341"/>
      <c r="N851" s="335"/>
    </row>
    <row r="852" spans="1:14" s="339" customFormat="1">
      <c r="A852" s="340"/>
      <c r="B852" s="340"/>
      <c r="C852" s="340"/>
      <c r="D852" s="340"/>
      <c r="L852" s="341"/>
      <c r="M852" s="341"/>
      <c r="N852" s="335"/>
    </row>
    <row r="853" spans="1:14" s="339" customFormat="1">
      <c r="A853" s="340"/>
      <c r="B853" s="340"/>
      <c r="C853" s="340"/>
      <c r="D853" s="340"/>
      <c r="L853" s="341"/>
      <c r="M853" s="341"/>
      <c r="N853" s="335"/>
    </row>
    <row r="854" spans="1:14" s="339" customFormat="1">
      <c r="A854" s="340"/>
      <c r="B854" s="340"/>
      <c r="C854" s="340"/>
      <c r="D854" s="340"/>
      <c r="L854" s="341"/>
      <c r="M854" s="341"/>
      <c r="N854" s="335"/>
    </row>
    <row r="855" spans="1:14" s="339" customFormat="1">
      <c r="A855" s="340"/>
      <c r="B855" s="340"/>
      <c r="C855" s="340"/>
      <c r="D855" s="340"/>
      <c r="L855" s="341"/>
      <c r="M855" s="341"/>
      <c r="N855" s="335"/>
    </row>
    <row r="856" spans="1:14" s="339" customFormat="1">
      <c r="A856" s="340"/>
      <c r="B856" s="340"/>
      <c r="C856" s="340"/>
      <c r="D856" s="340"/>
      <c r="L856" s="341"/>
      <c r="M856" s="341"/>
      <c r="N856" s="335"/>
    </row>
    <row r="857" spans="1:14" s="339" customFormat="1">
      <c r="A857" s="340"/>
      <c r="B857" s="340"/>
      <c r="C857" s="340"/>
      <c r="D857" s="340"/>
      <c r="L857" s="341"/>
      <c r="M857" s="341"/>
      <c r="N857" s="335"/>
    </row>
    <row r="858" spans="1:14" s="339" customFormat="1">
      <c r="A858" s="340"/>
      <c r="B858" s="340"/>
      <c r="C858" s="340"/>
      <c r="D858" s="340"/>
      <c r="L858" s="341"/>
      <c r="M858" s="341"/>
      <c r="N858" s="335"/>
    </row>
    <row r="859" spans="1:14" s="339" customFormat="1">
      <c r="A859" s="340"/>
      <c r="B859" s="340"/>
      <c r="C859" s="340"/>
      <c r="D859" s="340"/>
      <c r="L859" s="341"/>
      <c r="M859" s="341"/>
      <c r="N859" s="335"/>
    </row>
    <row r="860" spans="1:14" s="339" customFormat="1">
      <c r="A860" s="340"/>
      <c r="B860" s="340"/>
      <c r="C860" s="340"/>
      <c r="D860" s="340"/>
      <c r="L860" s="341"/>
      <c r="M860" s="341"/>
      <c r="N860" s="335"/>
    </row>
    <row r="861" spans="1:14" s="339" customFormat="1">
      <c r="A861" s="340"/>
      <c r="B861" s="340"/>
      <c r="C861" s="340"/>
      <c r="D861" s="340"/>
      <c r="L861" s="341"/>
      <c r="M861" s="341"/>
      <c r="N861" s="335"/>
    </row>
    <row r="862" spans="1:14" s="339" customFormat="1">
      <c r="A862" s="340"/>
      <c r="B862" s="340"/>
      <c r="C862" s="340"/>
      <c r="D862" s="340"/>
      <c r="L862" s="341"/>
      <c r="M862" s="341"/>
      <c r="N862" s="335"/>
    </row>
    <row r="863" spans="1:14" s="339" customFormat="1">
      <c r="A863" s="340"/>
      <c r="B863" s="340"/>
      <c r="C863" s="340"/>
      <c r="D863" s="340"/>
      <c r="L863" s="341"/>
      <c r="M863" s="341"/>
      <c r="N863" s="335"/>
    </row>
    <row r="864" spans="1:14" s="339" customFormat="1">
      <c r="A864" s="340"/>
      <c r="B864" s="340"/>
      <c r="C864" s="340"/>
      <c r="D864" s="340"/>
      <c r="L864" s="341"/>
      <c r="M864" s="341"/>
      <c r="N864" s="335"/>
    </row>
    <row r="865" spans="1:14" s="339" customFormat="1">
      <c r="A865" s="340"/>
      <c r="B865" s="340"/>
      <c r="C865" s="340"/>
      <c r="D865" s="340"/>
      <c r="L865" s="341"/>
      <c r="M865" s="341"/>
      <c r="N865" s="335"/>
    </row>
    <row r="866" spans="1:14" s="339" customFormat="1">
      <c r="A866" s="340"/>
      <c r="B866" s="340"/>
      <c r="C866" s="340"/>
      <c r="D866" s="340"/>
      <c r="L866" s="341"/>
      <c r="M866" s="341"/>
      <c r="N866" s="335"/>
    </row>
    <row r="867" spans="1:14" s="339" customFormat="1">
      <c r="A867" s="340"/>
      <c r="B867" s="340"/>
      <c r="C867" s="340"/>
      <c r="D867" s="340"/>
      <c r="L867" s="341"/>
      <c r="M867" s="341"/>
      <c r="N867" s="335"/>
    </row>
    <row r="868" spans="1:14" s="339" customFormat="1">
      <c r="A868" s="340"/>
      <c r="B868" s="340"/>
      <c r="C868" s="340"/>
      <c r="D868" s="340"/>
      <c r="L868" s="341"/>
      <c r="M868" s="341"/>
      <c r="N868" s="335"/>
    </row>
    <row r="869" spans="1:14" s="339" customFormat="1">
      <c r="A869" s="340"/>
      <c r="B869" s="340"/>
      <c r="C869" s="340"/>
      <c r="D869" s="340"/>
      <c r="L869" s="341"/>
      <c r="M869" s="341"/>
      <c r="N869" s="335"/>
    </row>
    <row r="870" spans="1:14" s="339" customFormat="1">
      <c r="A870" s="340"/>
      <c r="B870" s="340"/>
      <c r="C870" s="340"/>
      <c r="D870" s="340"/>
      <c r="L870" s="341"/>
      <c r="M870" s="341"/>
      <c r="N870" s="335"/>
    </row>
    <row r="871" spans="1:14" s="339" customFormat="1">
      <c r="A871" s="340"/>
      <c r="B871" s="340"/>
      <c r="C871" s="340"/>
      <c r="D871" s="340"/>
      <c r="L871" s="341"/>
      <c r="M871" s="341"/>
      <c r="N871" s="335"/>
    </row>
    <row r="872" spans="1:14" s="339" customFormat="1">
      <c r="A872" s="340"/>
      <c r="B872" s="340"/>
      <c r="C872" s="340"/>
      <c r="D872" s="340"/>
      <c r="L872" s="341"/>
      <c r="M872" s="341"/>
      <c r="N872" s="335"/>
    </row>
    <row r="873" spans="1:14" s="339" customFormat="1">
      <c r="A873" s="340"/>
      <c r="B873" s="340"/>
      <c r="C873" s="340"/>
      <c r="D873" s="340"/>
      <c r="L873" s="341"/>
      <c r="M873" s="341"/>
      <c r="N873" s="335"/>
    </row>
    <row r="874" spans="1:14" s="339" customFormat="1">
      <c r="A874" s="340"/>
      <c r="B874" s="340"/>
      <c r="C874" s="340"/>
      <c r="D874" s="340"/>
      <c r="L874" s="341"/>
      <c r="M874" s="341"/>
      <c r="N874" s="335"/>
    </row>
    <row r="875" spans="1:14" s="339" customFormat="1">
      <c r="A875" s="340"/>
      <c r="B875" s="340"/>
      <c r="C875" s="340"/>
      <c r="D875" s="340"/>
      <c r="L875" s="341"/>
      <c r="M875" s="341"/>
      <c r="N875" s="335"/>
    </row>
    <row r="876" spans="1:14" s="339" customFormat="1">
      <c r="A876" s="340"/>
      <c r="B876" s="340"/>
      <c r="C876" s="340"/>
      <c r="D876" s="340"/>
      <c r="L876" s="341"/>
      <c r="M876" s="341"/>
      <c r="N876" s="335"/>
    </row>
    <row r="877" spans="1:14" s="339" customFormat="1">
      <c r="A877" s="340"/>
      <c r="B877" s="340"/>
      <c r="C877" s="340"/>
      <c r="D877" s="340"/>
      <c r="L877" s="341"/>
      <c r="M877" s="341"/>
      <c r="N877" s="335"/>
    </row>
    <row r="878" spans="1:14" s="339" customFormat="1">
      <c r="A878" s="340"/>
      <c r="B878" s="340"/>
      <c r="C878" s="340"/>
      <c r="D878" s="340"/>
      <c r="L878" s="341"/>
      <c r="M878" s="341"/>
      <c r="N878" s="335"/>
    </row>
    <row r="879" spans="1:14" s="339" customFormat="1">
      <c r="A879" s="340"/>
      <c r="B879" s="340"/>
      <c r="C879" s="340"/>
      <c r="D879" s="340"/>
      <c r="L879" s="341"/>
      <c r="M879" s="341"/>
      <c r="N879" s="335"/>
    </row>
    <row r="880" spans="1:14" s="339" customFormat="1">
      <c r="A880" s="340"/>
      <c r="B880" s="340"/>
      <c r="C880" s="340"/>
      <c r="D880" s="340"/>
      <c r="L880" s="341"/>
      <c r="M880" s="341"/>
      <c r="N880" s="335"/>
    </row>
    <row r="881" spans="1:14" s="339" customFormat="1">
      <c r="A881" s="340"/>
      <c r="B881" s="340"/>
      <c r="C881" s="340"/>
      <c r="D881" s="340"/>
      <c r="L881" s="341"/>
      <c r="M881" s="341"/>
      <c r="N881" s="335"/>
    </row>
    <row r="882" spans="1:14" s="339" customFormat="1">
      <c r="A882" s="340"/>
      <c r="B882" s="340"/>
      <c r="C882" s="340"/>
      <c r="D882" s="340"/>
      <c r="L882" s="341"/>
      <c r="M882" s="341"/>
      <c r="N882" s="335"/>
    </row>
    <row r="883" spans="1:14" s="339" customFormat="1">
      <c r="A883" s="340"/>
      <c r="B883" s="340"/>
      <c r="C883" s="340"/>
      <c r="D883" s="340"/>
      <c r="L883" s="341"/>
      <c r="M883" s="341"/>
      <c r="N883" s="335"/>
    </row>
    <row r="884" spans="1:14" s="339" customFormat="1">
      <c r="A884" s="340"/>
      <c r="B884" s="340"/>
      <c r="C884" s="340"/>
      <c r="D884" s="340"/>
      <c r="L884" s="341"/>
      <c r="M884" s="341"/>
      <c r="N884" s="335"/>
    </row>
    <row r="885" spans="1:14" s="339" customFormat="1">
      <c r="A885" s="340"/>
      <c r="B885" s="340"/>
      <c r="C885" s="340"/>
      <c r="D885" s="340"/>
      <c r="L885" s="341"/>
      <c r="M885" s="341"/>
      <c r="N885" s="335"/>
    </row>
    <row r="886" spans="1:14" s="339" customFormat="1">
      <c r="A886" s="340"/>
      <c r="B886" s="340"/>
      <c r="C886" s="340"/>
      <c r="D886" s="340"/>
      <c r="L886" s="341"/>
      <c r="M886" s="341"/>
      <c r="N886" s="335"/>
    </row>
    <row r="887" spans="1:14" s="339" customFormat="1">
      <c r="A887" s="340"/>
      <c r="B887" s="340"/>
      <c r="C887" s="340"/>
      <c r="D887" s="340"/>
      <c r="L887" s="341"/>
      <c r="M887" s="341"/>
      <c r="N887" s="335"/>
    </row>
    <row r="888" spans="1:14" s="339" customFormat="1">
      <c r="A888" s="340"/>
      <c r="B888" s="340"/>
      <c r="C888" s="340"/>
      <c r="D888" s="340"/>
      <c r="L888" s="341"/>
      <c r="M888" s="341"/>
      <c r="N888" s="335"/>
    </row>
    <row r="889" spans="1:14" s="339" customFormat="1">
      <c r="A889" s="340"/>
      <c r="B889" s="340"/>
      <c r="C889" s="340"/>
      <c r="D889" s="340"/>
      <c r="L889" s="341"/>
      <c r="M889" s="341"/>
      <c r="N889" s="335"/>
    </row>
    <row r="890" spans="1:14" s="339" customFormat="1">
      <c r="A890" s="340"/>
      <c r="B890" s="340"/>
      <c r="C890" s="340"/>
      <c r="D890" s="340"/>
      <c r="L890" s="341"/>
      <c r="M890" s="341"/>
      <c r="N890" s="335"/>
    </row>
    <row r="891" spans="1:14" s="339" customFormat="1">
      <c r="A891" s="340"/>
      <c r="B891" s="340"/>
      <c r="C891" s="340"/>
      <c r="D891" s="340"/>
      <c r="L891" s="341"/>
      <c r="M891" s="341"/>
      <c r="N891" s="335"/>
    </row>
    <row r="892" spans="1:14" s="339" customFormat="1">
      <c r="A892" s="340"/>
      <c r="B892" s="340"/>
      <c r="C892" s="340"/>
      <c r="D892" s="340"/>
      <c r="L892" s="341"/>
      <c r="M892" s="341"/>
      <c r="N892" s="335"/>
    </row>
    <row r="893" spans="1:14" s="339" customFormat="1">
      <c r="A893" s="340"/>
      <c r="B893" s="340"/>
      <c r="C893" s="340"/>
      <c r="D893" s="340"/>
      <c r="L893" s="341"/>
      <c r="M893" s="341"/>
      <c r="N893" s="335"/>
    </row>
    <row r="894" spans="1:14" s="339" customFormat="1">
      <c r="A894" s="340"/>
      <c r="B894" s="340"/>
      <c r="C894" s="340"/>
      <c r="D894" s="340"/>
      <c r="L894" s="341"/>
      <c r="M894" s="341"/>
      <c r="N894" s="335"/>
    </row>
    <row r="895" spans="1:14" s="339" customFormat="1">
      <c r="A895" s="340"/>
      <c r="B895" s="340"/>
      <c r="C895" s="340"/>
      <c r="D895" s="340"/>
      <c r="L895" s="341"/>
      <c r="M895" s="341"/>
      <c r="N895" s="335"/>
    </row>
    <row r="896" spans="1:14" s="339" customFormat="1">
      <c r="A896" s="340"/>
      <c r="B896" s="340"/>
      <c r="C896" s="340"/>
      <c r="D896" s="340"/>
      <c r="L896" s="341"/>
      <c r="M896" s="341"/>
      <c r="N896" s="335"/>
    </row>
    <row r="897" spans="1:14" s="339" customFormat="1">
      <c r="A897" s="340"/>
      <c r="B897" s="340"/>
      <c r="C897" s="340"/>
      <c r="D897" s="340"/>
      <c r="L897" s="341"/>
      <c r="M897" s="341"/>
      <c r="N897" s="335"/>
    </row>
    <row r="898" spans="1:14" s="339" customFormat="1">
      <c r="A898" s="340"/>
      <c r="B898" s="340"/>
      <c r="C898" s="340"/>
      <c r="D898" s="340"/>
      <c r="L898" s="341"/>
      <c r="M898" s="341"/>
      <c r="N898" s="335"/>
    </row>
    <row r="899" spans="1:14" s="339" customFormat="1">
      <c r="A899" s="340"/>
      <c r="B899" s="340"/>
      <c r="C899" s="340"/>
      <c r="D899" s="340"/>
      <c r="L899" s="341"/>
      <c r="M899" s="341"/>
      <c r="N899" s="335"/>
    </row>
    <row r="900" spans="1:14" s="339" customFormat="1">
      <c r="A900" s="340"/>
      <c r="B900" s="340"/>
      <c r="C900" s="340"/>
      <c r="D900" s="340"/>
      <c r="L900" s="341"/>
      <c r="M900" s="341"/>
      <c r="N900" s="335"/>
    </row>
    <row r="901" spans="1:14" s="339" customFormat="1">
      <c r="A901" s="340"/>
      <c r="B901" s="340"/>
      <c r="C901" s="340"/>
      <c r="D901" s="340"/>
      <c r="L901" s="341"/>
      <c r="M901" s="341"/>
      <c r="N901" s="335"/>
    </row>
    <row r="902" spans="1:14" s="339" customFormat="1">
      <c r="A902" s="340"/>
      <c r="B902" s="340"/>
      <c r="C902" s="340"/>
      <c r="D902" s="340"/>
      <c r="L902" s="341"/>
      <c r="M902" s="341"/>
      <c r="N902" s="335"/>
    </row>
    <row r="903" spans="1:14" s="339" customFormat="1">
      <c r="A903" s="340"/>
      <c r="B903" s="340"/>
      <c r="C903" s="340"/>
      <c r="D903" s="340"/>
      <c r="L903" s="341"/>
      <c r="M903" s="341"/>
      <c r="N903" s="335"/>
    </row>
    <row r="904" spans="1:14" s="339" customFormat="1">
      <c r="A904" s="340"/>
      <c r="B904" s="340"/>
      <c r="C904" s="340"/>
      <c r="D904" s="340"/>
      <c r="L904" s="341"/>
      <c r="M904" s="341"/>
      <c r="N904" s="335"/>
    </row>
    <row r="905" spans="1:14" s="339" customFormat="1">
      <c r="A905" s="340"/>
      <c r="B905" s="340"/>
      <c r="C905" s="340"/>
      <c r="D905" s="340"/>
      <c r="L905" s="341"/>
      <c r="M905" s="341"/>
      <c r="N905" s="335"/>
    </row>
    <row r="906" spans="1:14" s="339" customFormat="1">
      <c r="A906" s="340"/>
      <c r="B906" s="340"/>
      <c r="C906" s="340"/>
      <c r="D906" s="340"/>
      <c r="L906" s="341"/>
      <c r="M906" s="341"/>
      <c r="N906" s="335"/>
    </row>
    <row r="907" spans="1:14" s="339" customFormat="1">
      <c r="A907" s="340"/>
      <c r="B907" s="340"/>
      <c r="C907" s="340"/>
      <c r="D907" s="340"/>
      <c r="L907" s="341"/>
      <c r="M907" s="341"/>
      <c r="N907" s="335"/>
    </row>
    <row r="908" spans="1:14" s="339" customFormat="1">
      <c r="A908" s="340"/>
      <c r="B908" s="340"/>
      <c r="C908" s="340"/>
      <c r="D908" s="340"/>
      <c r="L908" s="341"/>
      <c r="M908" s="341"/>
      <c r="N908" s="335"/>
    </row>
    <row r="909" spans="1:14" s="339" customFormat="1">
      <c r="A909" s="340"/>
      <c r="B909" s="340"/>
      <c r="C909" s="340"/>
      <c r="D909" s="340"/>
      <c r="L909" s="341"/>
      <c r="M909" s="341"/>
      <c r="N909" s="335"/>
    </row>
    <row r="910" spans="1:14" s="339" customFormat="1">
      <c r="A910" s="340"/>
      <c r="B910" s="340"/>
      <c r="C910" s="340"/>
      <c r="D910" s="340"/>
      <c r="L910" s="341"/>
      <c r="M910" s="341"/>
      <c r="N910" s="335"/>
    </row>
    <row r="911" spans="1:14" s="339" customFormat="1">
      <c r="A911" s="340"/>
      <c r="B911" s="340"/>
      <c r="C911" s="340"/>
      <c r="D911" s="340"/>
      <c r="L911" s="341"/>
      <c r="M911" s="341"/>
      <c r="N911" s="335"/>
    </row>
    <row r="912" spans="1:14" s="339" customFormat="1">
      <c r="A912" s="340"/>
      <c r="B912" s="340"/>
      <c r="C912" s="340"/>
      <c r="D912" s="340"/>
      <c r="L912" s="341"/>
      <c r="M912" s="341"/>
      <c r="N912" s="335"/>
    </row>
    <row r="913" spans="1:14" s="339" customFormat="1">
      <c r="A913" s="340"/>
      <c r="B913" s="340"/>
      <c r="C913" s="340"/>
      <c r="D913" s="340"/>
      <c r="L913" s="341"/>
      <c r="M913" s="341"/>
      <c r="N913" s="335"/>
    </row>
    <row r="914" spans="1:14" s="339" customFormat="1">
      <c r="A914" s="340"/>
      <c r="B914" s="340"/>
      <c r="C914" s="340"/>
      <c r="D914" s="340"/>
      <c r="L914" s="341"/>
      <c r="M914" s="341"/>
      <c r="N914" s="335"/>
    </row>
    <row r="915" spans="1:14" s="339" customFormat="1">
      <c r="A915" s="340"/>
      <c r="B915" s="340"/>
      <c r="C915" s="340"/>
      <c r="D915" s="340"/>
      <c r="L915" s="341"/>
      <c r="M915" s="341"/>
      <c r="N915" s="335"/>
    </row>
    <row r="916" spans="1:14" s="339" customFormat="1">
      <c r="A916" s="340"/>
      <c r="B916" s="340"/>
      <c r="C916" s="340"/>
      <c r="D916" s="340"/>
      <c r="L916" s="341"/>
      <c r="M916" s="341"/>
      <c r="N916" s="335"/>
    </row>
    <row r="917" spans="1:14" s="339" customFormat="1">
      <c r="A917" s="340"/>
      <c r="B917" s="340"/>
      <c r="C917" s="340"/>
      <c r="D917" s="340"/>
      <c r="L917" s="341"/>
      <c r="M917" s="341"/>
      <c r="N917" s="335"/>
    </row>
    <row r="918" spans="1:14" s="339" customFormat="1">
      <c r="A918" s="340"/>
      <c r="B918" s="340"/>
      <c r="C918" s="340"/>
      <c r="D918" s="340"/>
      <c r="L918" s="341"/>
      <c r="M918" s="341"/>
      <c r="N918" s="335"/>
    </row>
    <row r="919" spans="1:14" s="339" customFormat="1">
      <c r="A919" s="340"/>
      <c r="B919" s="340"/>
      <c r="C919" s="340"/>
      <c r="D919" s="340"/>
      <c r="L919" s="341"/>
      <c r="M919" s="341"/>
      <c r="N919" s="335"/>
    </row>
    <row r="920" spans="1:14" s="339" customFormat="1">
      <c r="A920" s="340"/>
      <c r="B920" s="340"/>
      <c r="C920" s="340"/>
      <c r="D920" s="340"/>
      <c r="L920" s="341"/>
      <c r="M920" s="341"/>
      <c r="N920" s="335"/>
    </row>
    <row r="921" spans="1:14" s="339" customFormat="1">
      <c r="A921" s="340"/>
      <c r="B921" s="340"/>
      <c r="C921" s="340"/>
      <c r="D921" s="340"/>
      <c r="L921" s="341"/>
      <c r="M921" s="341"/>
      <c r="N921" s="335"/>
    </row>
    <row r="922" spans="1:14" s="339" customFormat="1">
      <c r="A922" s="340"/>
      <c r="B922" s="340"/>
      <c r="C922" s="340"/>
      <c r="D922" s="340"/>
      <c r="L922" s="341"/>
      <c r="M922" s="341"/>
      <c r="N922" s="335"/>
    </row>
    <row r="923" spans="1:14" s="339" customFormat="1">
      <c r="A923" s="340"/>
      <c r="B923" s="340"/>
      <c r="C923" s="340"/>
      <c r="D923" s="340"/>
      <c r="L923" s="341"/>
      <c r="M923" s="341"/>
      <c r="N923" s="335"/>
    </row>
    <row r="924" spans="1:14" s="339" customFormat="1">
      <c r="A924" s="340"/>
      <c r="B924" s="340"/>
      <c r="C924" s="340"/>
      <c r="D924" s="340"/>
      <c r="L924" s="341"/>
      <c r="M924" s="341"/>
      <c r="N924" s="335"/>
    </row>
    <row r="925" spans="1:14" s="339" customFormat="1">
      <c r="A925" s="340"/>
      <c r="B925" s="340"/>
      <c r="C925" s="340"/>
      <c r="D925" s="340"/>
      <c r="L925" s="341"/>
      <c r="M925" s="341"/>
      <c r="N925" s="335"/>
    </row>
    <row r="926" spans="1:14" s="339" customFormat="1">
      <c r="A926" s="340"/>
      <c r="B926" s="340"/>
      <c r="C926" s="340"/>
      <c r="D926" s="340"/>
      <c r="L926" s="341"/>
      <c r="M926" s="341"/>
      <c r="N926" s="335"/>
    </row>
    <row r="927" spans="1:14" s="339" customFormat="1">
      <c r="A927" s="340"/>
      <c r="B927" s="340"/>
      <c r="C927" s="340"/>
      <c r="D927" s="340"/>
      <c r="L927" s="341"/>
      <c r="M927" s="341"/>
      <c r="N927" s="335"/>
    </row>
    <row r="928" spans="1:14" s="339" customFormat="1">
      <c r="A928" s="340"/>
      <c r="B928" s="340"/>
      <c r="C928" s="340"/>
      <c r="D928" s="340"/>
      <c r="L928" s="341"/>
      <c r="M928" s="341"/>
      <c r="N928" s="335"/>
    </row>
    <row r="929" spans="1:14" s="339" customFormat="1">
      <c r="A929" s="340"/>
      <c r="B929" s="340"/>
      <c r="C929" s="340"/>
      <c r="D929" s="340"/>
      <c r="L929" s="341"/>
      <c r="M929" s="341"/>
      <c r="N929" s="335"/>
    </row>
    <row r="930" spans="1:14" s="339" customFormat="1">
      <c r="A930" s="340"/>
      <c r="B930" s="340"/>
      <c r="C930" s="340"/>
      <c r="D930" s="340"/>
      <c r="L930" s="341"/>
      <c r="M930" s="341"/>
      <c r="N930" s="335"/>
    </row>
    <row r="931" spans="1:14" s="339" customFormat="1">
      <c r="A931" s="340"/>
      <c r="B931" s="340"/>
      <c r="C931" s="340"/>
      <c r="D931" s="340"/>
      <c r="L931" s="341"/>
      <c r="M931" s="341"/>
      <c r="N931" s="335"/>
    </row>
    <row r="932" spans="1:14" s="339" customFormat="1">
      <c r="A932" s="340"/>
      <c r="B932" s="340"/>
      <c r="C932" s="340"/>
      <c r="D932" s="340"/>
      <c r="L932" s="341"/>
      <c r="M932" s="341"/>
      <c r="N932" s="335"/>
    </row>
    <row r="933" spans="1:14" s="339" customFormat="1">
      <c r="A933" s="340"/>
      <c r="B933" s="340"/>
      <c r="C933" s="340"/>
      <c r="D933" s="340"/>
      <c r="L933" s="341"/>
      <c r="M933" s="341"/>
      <c r="N933" s="335"/>
    </row>
    <row r="934" spans="1:14" s="339" customFormat="1">
      <c r="A934" s="340"/>
      <c r="B934" s="340"/>
      <c r="C934" s="340"/>
      <c r="D934" s="340"/>
      <c r="L934" s="341"/>
      <c r="M934" s="341"/>
      <c r="N934" s="335"/>
    </row>
    <row r="935" spans="1:14" s="339" customFormat="1">
      <c r="A935" s="340"/>
      <c r="B935" s="340"/>
      <c r="C935" s="340"/>
      <c r="D935" s="340"/>
      <c r="L935" s="341"/>
      <c r="M935" s="341"/>
      <c r="N935" s="335"/>
    </row>
    <row r="936" spans="1:14" s="339" customFormat="1">
      <c r="A936" s="340"/>
      <c r="B936" s="340"/>
      <c r="C936" s="340"/>
      <c r="D936" s="340"/>
      <c r="L936" s="341"/>
      <c r="M936" s="341"/>
      <c r="N936" s="335"/>
    </row>
    <row r="937" spans="1:14" s="339" customFormat="1">
      <c r="A937" s="340"/>
      <c r="B937" s="340"/>
      <c r="C937" s="340"/>
      <c r="D937" s="340"/>
      <c r="L937" s="341"/>
      <c r="M937" s="341"/>
      <c r="N937" s="335"/>
    </row>
    <row r="938" spans="1:14" s="339" customFormat="1">
      <c r="A938" s="340"/>
      <c r="B938" s="340"/>
      <c r="C938" s="340"/>
      <c r="D938" s="340"/>
      <c r="L938" s="341"/>
      <c r="M938" s="341"/>
      <c r="N938" s="335"/>
    </row>
    <row r="939" spans="1:14" s="339" customFormat="1">
      <c r="A939" s="340"/>
      <c r="B939" s="340"/>
      <c r="C939" s="340"/>
      <c r="D939" s="340"/>
      <c r="L939" s="341"/>
      <c r="M939" s="341"/>
      <c r="N939" s="335"/>
    </row>
    <row r="940" spans="1:14" s="339" customFormat="1">
      <c r="A940" s="340"/>
      <c r="B940" s="340"/>
      <c r="C940" s="340"/>
      <c r="D940" s="340"/>
      <c r="L940" s="341"/>
      <c r="M940" s="341"/>
      <c r="N940" s="335"/>
    </row>
    <row r="941" spans="1:14" s="339" customFormat="1">
      <c r="A941" s="340"/>
      <c r="B941" s="340"/>
      <c r="C941" s="340"/>
      <c r="D941" s="340"/>
      <c r="L941" s="341"/>
      <c r="M941" s="341"/>
      <c r="N941" s="335"/>
    </row>
    <row r="942" spans="1:14" s="339" customFormat="1">
      <c r="A942" s="340"/>
      <c r="B942" s="340"/>
      <c r="C942" s="340"/>
      <c r="D942" s="340"/>
      <c r="L942" s="341"/>
      <c r="M942" s="341"/>
      <c r="N942" s="335"/>
    </row>
    <row r="943" spans="1:14" s="339" customFormat="1">
      <c r="A943" s="340"/>
      <c r="B943" s="340"/>
      <c r="C943" s="340"/>
      <c r="D943" s="340"/>
      <c r="L943" s="341"/>
      <c r="M943" s="341"/>
      <c r="N943" s="335"/>
    </row>
    <row r="944" spans="1:14" s="339" customFormat="1">
      <c r="A944" s="340"/>
      <c r="B944" s="340"/>
      <c r="C944" s="340"/>
      <c r="D944" s="340"/>
      <c r="L944" s="341"/>
      <c r="M944" s="341"/>
      <c r="N944" s="335"/>
    </row>
    <row r="945" spans="1:14" s="339" customFormat="1">
      <c r="A945" s="340"/>
      <c r="B945" s="340"/>
      <c r="C945" s="340"/>
      <c r="D945" s="340"/>
      <c r="L945" s="341"/>
      <c r="M945" s="341"/>
      <c r="N945" s="335"/>
    </row>
    <row r="946" spans="1:14" s="339" customFormat="1">
      <c r="A946" s="340"/>
      <c r="B946" s="340"/>
      <c r="C946" s="340"/>
      <c r="D946" s="340"/>
      <c r="L946" s="341"/>
      <c r="M946" s="341"/>
      <c r="N946" s="335"/>
    </row>
    <row r="947" spans="1:14" s="339" customFormat="1">
      <c r="A947" s="340"/>
      <c r="B947" s="340"/>
      <c r="C947" s="340"/>
      <c r="D947" s="340"/>
      <c r="L947" s="341"/>
      <c r="M947" s="341"/>
      <c r="N947" s="335"/>
    </row>
    <row r="948" spans="1:14" s="339" customFormat="1">
      <c r="A948" s="340"/>
      <c r="B948" s="340"/>
      <c r="C948" s="340"/>
      <c r="D948" s="340"/>
      <c r="L948" s="341"/>
      <c r="M948" s="341"/>
      <c r="N948" s="335"/>
    </row>
    <row r="949" spans="1:14" s="339" customFormat="1">
      <c r="A949" s="340"/>
      <c r="B949" s="340"/>
      <c r="C949" s="340"/>
      <c r="D949" s="340"/>
      <c r="L949" s="341"/>
      <c r="M949" s="341"/>
      <c r="N949" s="335"/>
    </row>
    <row r="950" spans="1:14" s="339" customFormat="1">
      <c r="A950" s="340"/>
      <c r="B950" s="340"/>
      <c r="C950" s="340"/>
      <c r="D950" s="340"/>
      <c r="L950" s="341"/>
      <c r="M950" s="341"/>
      <c r="N950" s="335"/>
    </row>
    <row r="951" spans="1:14" s="339" customFormat="1">
      <c r="A951" s="340"/>
      <c r="B951" s="340"/>
      <c r="C951" s="340"/>
      <c r="D951" s="340"/>
      <c r="L951" s="341"/>
      <c r="M951" s="341"/>
      <c r="N951" s="335"/>
    </row>
    <row r="952" spans="1:14" s="339" customFormat="1">
      <c r="A952" s="340"/>
      <c r="B952" s="340"/>
      <c r="C952" s="340"/>
      <c r="D952" s="340"/>
      <c r="L952" s="341"/>
      <c r="M952" s="341"/>
      <c r="N952" s="335"/>
    </row>
    <row r="953" spans="1:14" s="339" customFormat="1">
      <c r="A953" s="340"/>
      <c r="B953" s="340"/>
      <c r="C953" s="340"/>
      <c r="D953" s="340"/>
      <c r="L953" s="341"/>
      <c r="M953" s="341"/>
      <c r="N953" s="335"/>
    </row>
    <row r="954" spans="1:14" s="339" customFormat="1">
      <c r="A954" s="340"/>
      <c r="B954" s="340"/>
      <c r="C954" s="340"/>
      <c r="D954" s="340"/>
      <c r="L954" s="341"/>
      <c r="M954" s="341"/>
      <c r="N954" s="335"/>
    </row>
    <row r="955" spans="1:14" s="339" customFormat="1">
      <c r="A955" s="340"/>
      <c r="B955" s="340"/>
      <c r="C955" s="340"/>
      <c r="D955" s="340"/>
      <c r="L955" s="341"/>
      <c r="M955" s="341"/>
      <c r="N955" s="335"/>
    </row>
    <row r="956" spans="1:14" s="339" customFormat="1">
      <c r="A956" s="340"/>
      <c r="B956" s="340"/>
      <c r="C956" s="340"/>
      <c r="D956" s="340"/>
      <c r="L956" s="341"/>
      <c r="M956" s="341"/>
      <c r="N956" s="335"/>
    </row>
    <row r="957" spans="1:14" s="339" customFormat="1">
      <c r="A957" s="340"/>
      <c r="B957" s="340"/>
      <c r="C957" s="340"/>
      <c r="D957" s="340"/>
      <c r="L957" s="341"/>
      <c r="M957" s="341"/>
      <c r="N957" s="335"/>
    </row>
    <row r="958" spans="1:14" s="339" customFormat="1">
      <c r="A958" s="340"/>
      <c r="B958" s="340"/>
      <c r="C958" s="340"/>
      <c r="D958" s="340"/>
      <c r="L958" s="341"/>
      <c r="M958" s="341"/>
      <c r="N958" s="335"/>
    </row>
    <row r="959" spans="1:14" s="339" customFormat="1">
      <c r="A959" s="340"/>
      <c r="B959" s="340"/>
      <c r="C959" s="340"/>
      <c r="D959" s="340"/>
      <c r="L959" s="341"/>
      <c r="M959" s="341"/>
      <c r="N959" s="335"/>
    </row>
    <row r="960" spans="1:14" s="339" customFormat="1">
      <c r="A960" s="340"/>
      <c r="B960" s="340"/>
      <c r="C960" s="340"/>
      <c r="D960" s="340"/>
      <c r="L960" s="341"/>
      <c r="M960" s="341"/>
      <c r="N960" s="335"/>
    </row>
    <row r="961" spans="1:14" s="339" customFormat="1">
      <c r="A961" s="340"/>
      <c r="B961" s="340"/>
      <c r="C961" s="340"/>
      <c r="D961" s="340"/>
      <c r="L961" s="341"/>
      <c r="M961" s="341"/>
      <c r="N961" s="335"/>
    </row>
    <row r="962" spans="1:14" s="339" customFormat="1">
      <c r="A962" s="340"/>
      <c r="B962" s="340"/>
      <c r="C962" s="340"/>
      <c r="D962" s="340"/>
      <c r="L962" s="341"/>
      <c r="M962" s="341"/>
      <c r="N962" s="335"/>
    </row>
    <row r="963" spans="1:14" s="339" customFormat="1">
      <c r="A963" s="340"/>
      <c r="B963" s="340"/>
      <c r="C963" s="340"/>
      <c r="D963" s="340"/>
      <c r="L963" s="341"/>
      <c r="M963" s="341"/>
      <c r="N963" s="335"/>
    </row>
    <row r="964" spans="1:14" s="339" customFormat="1">
      <c r="A964" s="340"/>
      <c r="B964" s="340"/>
      <c r="C964" s="340"/>
      <c r="D964" s="340"/>
      <c r="L964" s="341"/>
      <c r="M964" s="341"/>
      <c r="N964" s="335"/>
    </row>
    <row r="965" spans="1:14" s="339" customFormat="1">
      <c r="A965" s="340"/>
      <c r="B965" s="340"/>
      <c r="C965" s="340"/>
      <c r="D965" s="340"/>
      <c r="L965" s="341"/>
      <c r="M965" s="341"/>
      <c r="N965" s="335"/>
    </row>
    <row r="966" spans="1:14" s="339" customFormat="1">
      <c r="A966" s="340"/>
      <c r="B966" s="340"/>
      <c r="C966" s="340"/>
      <c r="D966" s="340"/>
      <c r="L966" s="341"/>
      <c r="M966" s="341"/>
      <c r="N966" s="335"/>
    </row>
    <row r="967" spans="1:14" s="339" customFormat="1">
      <c r="A967" s="340"/>
      <c r="B967" s="340"/>
      <c r="C967" s="340"/>
      <c r="D967" s="340"/>
      <c r="L967" s="341"/>
      <c r="M967" s="341"/>
      <c r="N967" s="335"/>
    </row>
    <row r="968" spans="1:14" s="339" customFormat="1">
      <c r="A968" s="340"/>
      <c r="B968" s="340"/>
      <c r="C968" s="340"/>
      <c r="D968" s="340"/>
      <c r="L968" s="341"/>
      <c r="M968" s="341"/>
      <c r="N968" s="335"/>
    </row>
    <row r="969" spans="1:14" s="339" customFormat="1">
      <c r="A969" s="340"/>
      <c r="B969" s="340"/>
      <c r="C969" s="340"/>
      <c r="D969" s="340"/>
      <c r="L969" s="341"/>
      <c r="M969" s="341"/>
      <c r="N969" s="335"/>
    </row>
    <row r="970" spans="1:14" s="339" customFormat="1">
      <c r="A970" s="340"/>
      <c r="B970" s="340"/>
      <c r="C970" s="340"/>
      <c r="D970" s="340"/>
      <c r="L970" s="341"/>
      <c r="M970" s="341"/>
      <c r="N970" s="335"/>
    </row>
    <row r="971" spans="1:14" s="339" customFormat="1">
      <c r="A971" s="340"/>
      <c r="B971" s="340"/>
      <c r="C971" s="340"/>
      <c r="D971" s="340"/>
      <c r="L971" s="341"/>
      <c r="M971" s="341"/>
      <c r="N971" s="335"/>
    </row>
    <row r="972" spans="1:14" s="339" customFormat="1">
      <c r="A972" s="340"/>
      <c r="B972" s="340"/>
      <c r="C972" s="340"/>
      <c r="D972" s="340"/>
      <c r="L972" s="341"/>
      <c r="M972" s="341"/>
      <c r="N972" s="335"/>
    </row>
    <row r="973" spans="1:14" s="339" customFormat="1">
      <c r="A973" s="340"/>
      <c r="B973" s="340"/>
      <c r="C973" s="340"/>
      <c r="D973" s="340"/>
      <c r="L973" s="341"/>
      <c r="M973" s="341"/>
      <c r="N973" s="335"/>
    </row>
    <row r="974" spans="1:14" s="339" customFormat="1">
      <c r="A974" s="340"/>
      <c r="B974" s="340"/>
      <c r="C974" s="340"/>
      <c r="D974" s="340"/>
      <c r="L974" s="341"/>
      <c r="M974" s="341"/>
      <c r="N974" s="335"/>
    </row>
    <row r="975" spans="1:14" s="339" customFormat="1">
      <c r="A975" s="340"/>
      <c r="B975" s="340"/>
      <c r="C975" s="340"/>
      <c r="D975" s="340"/>
      <c r="L975" s="341"/>
      <c r="M975" s="341"/>
      <c r="N975" s="335"/>
    </row>
    <row r="976" spans="1:14" s="339" customFormat="1">
      <c r="A976" s="340"/>
      <c r="B976" s="340"/>
      <c r="C976" s="340"/>
      <c r="D976" s="340"/>
      <c r="L976" s="341"/>
      <c r="M976" s="341"/>
      <c r="N976" s="335"/>
    </row>
    <row r="977" spans="1:14" s="339" customFormat="1">
      <c r="A977" s="340"/>
      <c r="B977" s="340"/>
      <c r="C977" s="340"/>
      <c r="D977" s="340"/>
      <c r="L977" s="341"/>
      <c r="M977" s="341"/>
      <c r="N977" s="335"/>
    </row>
    <row r="978" spans="1:14" s="339" customFormat="1">
      <c r="A978" s="340"/>
      <c r="B978" s="340"/>
      <c r="C978" s="340"/>
      <c r="D978" s="340"/>
      <c r="L978" s="341"/>
      <c r="M978" s="341"/>
      <c r="N978" s="335"/>
    </row>
    <row r="979" spans="1:14" s="339" customFormat="1">
      <c r="A979" s="340"/>
      <c r="B979" s="340"/>
      <c r="C979" s="340"/>
      <c r="D979" s="340"/>
      <c r="L979" s="341"/>
      <c r="M979" s="341"/>
      <c r="N979" s="335"/>
    </row>
    <row r="980" spans="1:14" s="339" customFormat="1">
      <c r="A980" s="340"/>
      <c r="B980" s="340"/>
      <c r="C980" s="340"/>
      <c r="D980" s="340"/>
      <c r="L980" s="341"/>
      <c r="M980" s="341"/>
      <c r="N980" s="335"/>
    </row>
    <row r="981" spans="1:14" s="339" customFormat="1">
      <c r="A981" s="340"/>
      <c r="B981" s="340"/>
      <c r="C981" s="340"/>
      <c r="D981" s="340"/>
      <c r="L981" s="341"/>
      <c r="M981" s="341"/>
      <c r="N981" s="335"/>
    </row>
    <row r="982" spans="1:14" s="339" customFormat="1">
      <c r="A982" s="340"/>
      <c r="B982" s="340"/>
      <c r="C982" s="340"/>
      <c r="D982" s="340"/>
      <c r="L982" s="341"/>
      <c r="M982" s="341"/>
      <c r="N982" s="335"/>
    </row>
    <row r="983" spans="1:14" s="339" customFormat="1">
      <c r="A983" s="340"/>
      <c r="B983" s="340"/>
      <c r="C983" s="340"/>
      <c r="D983" s="340"/>
      <c r="L983" s="341"/>
      <c r="M983" s="341"/>
      <c r="N983" s="335"/>
    </row>
    <row r="984" spans="1:14" s="339" customFormat="1">
      <c r="A984" s="340"/>
      <c r="B984" s="340"/>
      <c r="C984" s="340"/>
      <c r="D984" s="340"/>
      <c r="L984" s="341"/>
      <c r="M984" s="341"/>
      <c r="N984" s="335"/>
    </row>
    <row r="985" spans="1:14" s="339" customFormat="1">
      <c r="A985" s="340"/>
      <c r="B985" s="340"/>
      <c r="C985" s="340"/>
      <c r="D985" s="340"/>
      <c r="L985" s="341"/>
      <c r="M985" s="341"/>
      <c r="N985" s="335"/>
    </row>
    <row r="986" spans="1:14" s="339" customFormat="1">
      <c r="A986" s="340"/>
      <c r="B986" s="340"/>
      <c r="C986" s="340"/>
      <c r="D986" s="340"/>
      <c r="L986" s="341"/>
      <c r="M986" s="341"/>
      <c r="N986" s="335"/>
    </row>
    <row r="987" spans="1:14" s="339" customFormat="1">
      <c r="A987" s="340"/>
      <c r="B987" s="340"/>
      <c r="C987" s="340"/>
      <c r="D987" s="340"/>
      <c r="L987" s="341"/>
      <c r="M987" s="341"/>
      <c r="N987" s="335"/>
    </row>
    <row r="988" spans="1:14" s="339" customFormat="1">
      <c r="A988" s="340"/>
      <c r="B988" s="340"/>
      <c r="C988" s="340"/>
      <c r="D988" s="340"/>
      <c r="L988" s="341"/>
      <c r="M988" s="341"/>
      <c r="N988" s="335"/>
    </row>
    <row r="989" spans="1:14" s="339" customFormat="1">
      <c r="A989" s="340"/>
      <c r="B989" s="340"/>
      <c r="C989" s="340"/>
      <c r="D989" s="340"/>
      <c r="L989" s="341"/>
      <c r="M989" s="341"/>
      <c r="N989" s="335"/>
    </row>
    <row r="990" spans="1:14" s="339" customFormat="1">
      <c r="A990" s="340"/>
      <c r="B990" s="340"/>
      <c r="C990" s="340"/>
      <c r="D990" s="340"/>
      <c r="L990" s="341"/>
      <c r="M990" s="341"/>
      <c r="N990" s="335"/>
    </row>
    <row r="991" spans="1:14" s="339" customFormat="1">
      <c r="A991" s="340"/>
      <c r="B991" s="340"/>
      <c r="C991" s="340"/>
      <c r="D991" s="340"/>
      <c r="L991" s="341"/>
      <c r="M991" s="341"/>
      <c r="N991" s="335"/>
    </row>
    <row r="992" spans="1:14" s="339" customFormat="1">
      <c r="A992" s="340"/>
      <c r="B992" s="340"/>
      <c r="C992" s="340"/>
      <c r="D992" s="340"/>
      <c r="L992" s="341"/>
      <c r="M992" s="341"/>
      <c r="N992" s="335"/>
    </row>
    <row r="993" spans="1:14" s="339" customFormat="1">
      <c r="A993" s="340"/>
      <c r="B993" s="340"/>
      <c r="C993" s="340"/>
      <c r="D993" s="340"/>
      <c r="L993" s="341"/>
      <c r="M993" s="341"/>
      <c r="N993" s="335"/>
    </row>
    <row r="994" spans="1:14" s="339" customFormat="1">
      <c r="A994" s="340"/>
      <c r="B994" s="340"/>
      <c r="C994" s="340"/>
      <c r="D994" s="340"/>
      <c r="L994" s="341"/>
      <c r="M994" s="341"/>
      <c r="N994" s="335"/>
    </row>
    <row r="995" spans="1:14" s="339" customFormat="1">
      <c r="A995" s="340"/>
      <c r="B995" s="340"/>
      <c r="C995" s="340"/>
      <c r="D995" s="340"/>
      <c r="L995" s="341"/>
      <c r="M995" s="341"/>
      <c r="N995" s="335"/>
    </row>
    <row r="996" spans="1:14" s="339" customFormat="1">
      <c r="A996" s="340"/>
      <c r="B996" s="340"/>
      <c r="C996" s="340"/>
      <c r="D996" s="340"/>
      <c r="L996" s="341"/>
      <c r="M996" s="341"/>
      <c r="N996" s="335"/>
    </row>
    <row r="997" spans="1:14" s="339" customFormat="1">
      <c r="A997" s="340"/>
      <c r="B997" s="340"/>
      <c r="C997" s="340"/>
      <c r="D997" s="340"/>
      <c r="L997" s="341"/>
      <c r="M997" s="341"/>
      <c r="N997" s="335"/>
    </row>
    <row r="998" spans="1:14" s="339" customFormat="1">
      <c r="A998" s="340"/>
      <c r="B998" s="340"/>
      <c r="C998" s="340"/>
      <c r="D998" s="340"/>
      <c r="L998" s="341"/>
      <c r="M998" s="341"/>
      <c r="N998" s="335"/>
    </row>
    <row r="999" spans="1:14" s="339" customFormat="1">
      <c r="A999" s="340"/>
      <c r="B999" s="340"/>
      <c r="C999" s="340"/>
      <c r="D999" s="340"/>
      <c r="L999" s="341"/>
      <c r="M999" s="341"/>
      <c r="N999" s="335"/>
    </row>
    <row r="1000" spans="1:14" s="339" customFormat="1">
      <c r="A1000" s="340"/>
      <c r="B1000" s="340"/>
      <c r="C1000" s="340"/>
      <c r="D1000" s="340"/>
      <c r="L1000" s="341"/>
      <c r="M1000" s="341"/>
      <c r="N1000" s="335"/>
    </row>
    <row r="1001" spans="1:14" s="339" customFormat="1">
      <c r="A1001" s="340"/>
      <c r="B1001" s="340"/>
      <c r="C1001" s="340"/>
      <c r="D1001" s="340"/>
      <c r="L1001" s="341"/>
      <c r="M1001" s="341"/>
      <c r="N1001" s="335"/>
    </row>
    <row r="1002" spans="1:14" s="339" customFormat="1">
      <c r="A1002" s="340"/>
      <c r="B1002" s="340"/>
      <c r="C1002" s="340"/>
      <c r="D1002" s="340"/>
      <c r="L1002" s="341"/>
      <c r="M1002" s="341"/>
      <c r="N1002" s="335"/>
    </row>
    <row r="1003" spans="1:14" s="339" customFormat="1">
      <c r="A1003" s="340"/>
      <c r="B1003" s="340"/>
      <c r="C1003" s="340"/>
      <c r="D1003" s="340"/>
      <c r="L1003" s="341"/>
      <c r="M1003" s="341"/>
      <c r="N1003" s="335"/>
    </row>
    <row r="1004" spans="1:14" s="339" customFormat="1">
      <c r="A1004" s="340"/>
      <c r="B1004" s="340"/>
      <c r="C1004" s="340"/>
      <c r="D1004" s="340"/>
      <c r="L1004" s="341"/>
      <c r="M1004" s="341"/>
      <c r="N1004" s="335"/>
    </row>
    <row r="1005" spans="1:14" s="339" customFormat="1">
      <c r="A1005" s="340"/>
      <c r="B1005" s="340"/>
      <c r="C1005" s="340"/>
      <c r="D1005" s="340"/>
      <c r="L1005" s="341"/>
      <c r="M1005" s="341"/>
      <c r="N1005" s="335"/>
    </row>
    <row r="1006" spans="1:14" s="339" customFormat="1">
      <c r="A1006" s="340"/>
      <c r="B1006" s="340"/>
      <c r="C1006" s="340"/>
      <c r="D1006" s="340"/>
      <c r="L1006" s="341"/>
      <c r="M1006" s="341"/>
      <c r="N1006" s="335"/>
    </row>
    <row r="1007" spans="1:14" s="339" customFormat="1">
      <c r="A1007" s="340"/>
      <c r="B1007" s="340"/>
      <c r="C1007" s="340"/>
      <c r="D1007" s="340"/>
      <c r="L1007" s="341"/>
      <c r="M1007" s="341"/>
      <c r="N1007" s="335"/>
    </row>
    <row r="1008" spans="1:14" s="339" customFormat="1">
      <c r="A1008" s="340"/>
      <c r="B1008" s="340"/>
      <c r="C1008" s="340"/>
      <c r="D1008" s="340"/>
      <c r="L1008" s="341"/>
      <c r="M1008" s="341"/>
      <c r="N1008" s="335"/>
    </row>
    <row r="1009" spans="1:14" s="339" customFormat="1">
      <c r="A1009" s="340"/>
      <c r="B1009" s="340"/>
      <c r="C1009" s="340"/>
      <c r="D1009" s="340"/>
      <c r="L1009" s="341"/>
      <c r="M1009" s="341"/>
      <c r="N1009" s="335"/>
    </row>
    <row r="1010" spans="1:14" s="339" customFormat="1">
      <c r="A1010" s="340"/>
      <c r="B1010" s="340"/>
      <c r="C1010" s="340"/>
      <c r="D1010" s="340"/>
      <c r="L1010" s="341"/>
      <c r="M1010" s="341"/>
      <c r="N1010" s="335"/>
    </row>
    <row r="1011" spans="1:14" s="339" customFormat="1">
      <c r="A1011" s="340"/>
      <c r="B1011" s="340"/>
      <c r="C1011" s="340"/>
      <c r="D1011" s="340"/>
      <c r="L1011" s="341"/>
      <c r="M1011" s="341"/>
      <c r="N1011" s="335"/>
    </row>
    <row r="1012" spans="1:14" s="339" customFormat="1">
      <c r="A1012" s="340"/>
      <c r="B1012" s="340"/>
      <c r="C1012" s="340"/>
      <c r="D1012" s="340"/>
      <c r="L1012" s="341"/>
      <c r="M1012" s="341"/>
      <c r="N1012" s="335"/>
    </row>
    <row r="1013" spans="1:14" s="339" customFormat="1">
      <c r="A1013" s="340"/>
      <c r="B1013" s="340"/>
      <c r="C1013" s="340"/>
      <c r="D1013" s="340"/>
      <c r="L1013" s="341"/>
      <c r="M1013" s="341"/>
      <c r="N1013" s="335"/>
    </row>
    <row r="1014" spans="1:14" s="339" customFormat="1">
      <c r="A1014" s="340"/>
      <c r="B1014" s="340"/>
      <c r="C1014" s="340"/>
      <c r="D1014" s="340"/>
      <c r="L1014" s="341"/>
      <c r="M1014" s="341"/>
      <c r="N1014" s="335"/>
    </row>
    <row r="1015" spans="1:14" s="339" customFormat="1">
      <c r="A1015" s="340"/>
      <c r="B1015" s="340"/>
      <c r="C1015" s="340"/>
      <c r="D1015" s="340"/>
      <c r="L1015" s="341"/>
      <c r="M1015" s="341"/>
      <c r="N1015" s="335"/>
    </row>
    <row r="1016" spans="1:14" s="339" customFormat="1">
      <c r="A1016" s="340"/>
      <c r="B1016" s="340"/>
      <c r="C1016" s="340"/>
      <c r="D1016" s="340"/>
      <c r="L1016" s="341"/>
      <c r="M1016" s="341"/>
      <c r="N1016" s="335"/>
    </row>
    <row r="1017" spans="1:14" s="339" customFormat="1">
      <c r="A1017" s="340"/>
      <c r="B1017" s="340"/>
      <c r="C1017" s="340"/>
      <c r="D1017" s="340"/>
      <c r="L1017" s="341"/>
      <c r="M1017" s="341"/>
      <c r="N1017" s="335"/>
    </row>
    <row r="1018" spans="1:14" s="339" customFormat="1">
      <c r="A1018" s="340"/>
      <c r="B1018" s="340"/>
      <c r="C1018" s="340"/>
      <c r="D1018" s="340"/>
      <c r="L1018" s="341"/>
      <c r="M1018" s="341"/>
      <c r="N1018" s="335"/>
    </row>
    <row r="1019" spans="1:14" s="339" customFormat="1">
      <c r="A1019" s="340"/>
      <c r="B1019" s="340"/>
      <c r="C1019" s="340"/>
      <c r="D1019" s="340"/>
      <c r="L1019" s="341"/>
      <c r="M1019" s="341"/>
      <c r="N1019" s="335"/>
    </row>
    <row r="1020" spans="1:14" s="339" customFormat="1">
      <c r="A1020" s="340"/>
      <c r="B1020" s="340"/>
      <c r="C1020" s="340"/>
      <c r="D1020" s="340"/>
      <c r="L1020" s="341"/>
      <c r="M1020" s="341"/>
      <c r="N1020" s="335"/>
    </row>
    <row r="1021" spans="1:14" s="339" customFormat="1">
      <c r="A1021" s="340"/>
      <c r="B1021" s="340"/>
      <c r="C1021" s="340"/>
      <c r="D1021" s="340"/>
      <c r="L1021" s="341"/>
      <c r="M1021" s="341"/>
      <c r="N1021" s="335"/>
    </row>
    <row r="1022" spans="1:14" s="339" customFormat="1">
      <c r="A1022" s="340"/>
      <c r="B1022" s="340"/>
      <c r="C1022" s="340"/>
      <c r="D1022" s="340"/>
      <c r="L1022" s="341"/>
      <c r="M1022" s="341"/>
      <c r="N1022" s="335"/>
    </row>
    <row r="1023" spans="1:14" s="339" customFormat="1">
      <c r="A1023" s="340"/>
      <c r="B1023" s="340"/>
      <c r="C1023" s="340"/>
      <c r="D1023" s="340"/>
      <c r="L1023" s="341"/>
      <c r="M1023" s="341"/>
      <c r="N1023" s="335"/>
    </row>
    <row r="1024" spans="1:14" s="339" customFormat="1">
      <c r="A1024" s="340"/>
      <c r="B1024" s="340"/>
      <c r="C1024" s="340"/>
      <c r="D1024" s="340"/>
      <c r="L1024" s="341"/>
      <c r="M1024" s="341"/>
      <c r="N1024" s="335"/>
    </row>
    <row r="1025" spans="1:14" s="339" customFormat="1">
      <c r="A1025" s="340"/>
      <c r="B1025" s="340"/>
      <c r="C1025" s="340"/>
      <c r="D1025" s="340"/>
      <c r="L1025" s="341"/>
      <c r="M1025" s="341"/>
      <c r="N1025" s="335"/>
    </row>
    <row r="1026" spans="1:14" s="339" customFormat="1">
      <c r="A1026" s="340"/>
      <c r="B1026" s="340"/>
      <c r="C1026" s="340"/>
      <c r="D1026" s="340"/>
      <c r="L1026" s="341"/>
      <c r="M1026" s="341"/>
      <c r="N1026" s="335"/>
    </row>
    <row r="1027" spans="1:14" s="339" customFormat="1">
      <c r="A1027" s="340"/>
      <c r="B1027" s="340"/>
      <c r="C1027" s="340"/>
      <c r="D1027" s="340"/>
      <c r="L1027" s="341"/>
      <c r="M1027" s="341"/>
      <c r="N1027" s="335"/>
    </row>
    <row r="1028" spans="1:14" s="339" customFormat="1">
      <c r="A1028" s="340"/>
      <c r="B1028" s="340"/>
      <c r="C1028" s="340"/>
      <c r="D1028" s="340"/>
      <c r="L1028" s="341"/>
      <c r="M1028" s="341"/>
      <c r="N1028" s="335"/>
    </row>
    <row r="1029" spans="1:14" s="339" customFormat="1">
      <c r="A1029" s="340"/>
      <c r="B1029" s="340"/>
      <c r="C1029" s="340"/>
      <c r="D1029" s="340"/>
      <c r="L1029" s="341"/>
      <c r="M1029" s="341"/>
      <c r="N1029" s="335"/>
    </row>
    <row r="1030" spans="1:14" s="339" customFormat="1">
      <c r="A1030" s="340"/>
      <c r="B1030" s="340"/>
      <c r="C1030" s="340"/>
      <c r="D1030" s="340"/>
      <c r="L1030" s="341"/>
      <c r="M1030" s="341"/>
      <c r="N1030" s="335"/>
    </row>
    <row r="1031" spans="1:14" s="339" customFormat="1">
      <c r="A1031" s="340"/>
      <c r="B1031" s="340"/>
      <c r="C1031" s="340"/>
      <c r="D1031" s="340"/>
      <c r="L1031" s="341"/>
      <c r="M1031" s="341"/>
      <c r="N1031" s="335"/>
    </row>
    <row r="1032" spans="1:14" s="339" customFormat="1">
      <c r="A1032" s="340"/>
      <c r="B1032" s="340"/>
      <c r="C1032" s="340"/>
      <c r="D1032" s="340"/>
      <c r="L1032" s="341"/>
      <c r="M1032" s="341"/>
      <c r="N1032" s="335"/>
    </row>
    <row r="1033" spans="1:14" s="339" customFormat="1">
      <c r="A1033" s="340"/>
      <c r="B1033" s="340"/>
      <c r="C1033" s="340"/>
      <c r="D1033" s="340"/>
      <c r="L1033" s="341"/>
      <c r="M1033" s="341"/>
      <c r="N1033" s="335"/>
    </row>
    <row r="1034" spans="1:14" s="339" customFormat="1">
      <c r="A1034" s="340"/>
      <c r="B1034" s="340"/>
      <c r="C1034" s="340"/>
      <c r="D1034" s="340"/>
      <c r="L1034" s="341"/>
      <c r="M1034" s="341"/>
      <c r="N1034" s="335"/>
    </row>
    <row r="1035" spans="1:14" s="339" customFormat="1">
      <c r="A1035" s="340"/>
      <c r="B1035" s="340"/>
      <c r="C1035" s="340"/>
      <c r="D1035" s="340"/>
      <c r="L1035" s="341"/>
      <c r="M1035" s="341"/>
      <c r="N1035" s="335"/>
    </row>
    <row r="1036" spans="1:14" s="339" customFormat="1">
      <c r="A1036" s="340"/>
      <c r="B1036" s="340"/>
      <c r="C1036" s="340"/>
      <c r="D1036" s="340"/>
      <c r="L1036" s="341"/>
      <c r="M1036" s="341"/>
      <c r="N1036" s="335"/>
    </row>
    <row r="1037" spans="1:14" s="339" customFormat="1">
      <c r="A1037" s="340"/>
      <c r="B1037" s="340"/>
      <c r="C1037" s="340"/>
      <c r="D1037" s="340"/>
      <c r="L1037" s="341"/>
      <c r="M1037" s="341"/>
      <c r="N1037" s="335"/>
    </row>
    <row r="1038" spans="1:14" s="339" customFormat="1">
      <c r="A1038" s="340"/>
      <c r="B1038" s="340"/>
      <c r="C1038" s="340"/>
      <c r="D1038" s="340"/>
      <c r="L1038" s="341"/>
      <c r="M1038" s="341"/>
      <c r="N1038" s="335"/>
    </row>
    <row r="1039" spans="1:14" s="339" customFormat="1">
      <c r="A1039" s="340"/>
      <c r="B1039" s="340"/>
      <c r="C1039" s="340"/>
      <c r="D1039" s="340"/>
      <c r="L1039" s="341"/>
      <c r="M1039" s="341"/>
      <c r="N1039" s="335"/>
    </row>
    <row r="1040" spans="1:14" s="339" customFormat="1">
      <c r="A1040" s="340"/>
      <c r="B1040" s="340"/>
      <c r="C1040" s="340"/>
      <c r="D1040" s="340"/>
      <c r="L1040" s="341"/>
      <c r="M1040" s="341"/>
      <c r="N1040" s="335"/>
    </row>
    <row r="1041" spans="1:14" s="339" customFormat="1">
      <c r="A1041" s="340"/>
      <c r="B1041" s="340"/>
      <c r="C1041" s="340"/>
      <c r="D1041" s="340"/>
      <c r="L1041" s="341"/>
      <c r="M1041" s="341"/>
      <c r="N1041" s="335"/>
    </row>
    <row r="1042" spans="1:14" s="339" customFormat="1">
      <c r="A1042" s="340"/>
      <c r="B1042" s="340"/>
      <c r="C1042" s="340"/>
      <c r="D1042" s="340"/>
      <c r="L1042" s="341"/>
      <c r="M1042" s="341"/>
      <c r="N1042" s="335"/>
    </row>
    <row r="1043" spans="1:14" s="339" customFormat="1">
      <c r="A1043" s="340"/>
      <c r="B1043" s="340"/>
      <c r="C1043" s="340"/>
      <c r="D1043" s="340"/>
      <c r="L1043" s="341"/>
      <c r="M1043" s="341"/>
      <c r="N1043" s="335"/>
    </row>
    <row r="1044" spans="1:14" s="339" customFormat="1">
      <c r="A1044" s="340"/>
      <c r="B1044" s="340"/>
      <c r="C1044" s="340"/>
      <c r="D1044" s="340"/>
      <c r="L1044" s="341"/>
      <c r="M1044" s="341"/>
      <c r="N1044" s="335"/>
    </row>
    <row r="1045" spans="1:14" s="339" customFormat="1">
      <c r="A1045" s="340"/>
      <c r="B1045" s="340"/>
      <c r="C1045" s="340"/>
      <c r="D1045" s="340"/>
      <c r="L1045" s="341"/>
      <c r="M1045" s="341"/>
      <c r="N1045" s="335"/>
    </row>
    <row r="1046" spans="1:14" s="339" customFormat="1">
      <c r="A1046" s="340"/>
      <c r="B1046" s="340"/>
      <c r="C1046" s="340"/>
      <c r="D1046" s="340"/>
      <c r="L1046" s="341"/>
      <c r="M1046" s="341"/>
      <c r="N1046" s="335"/>
    </row>
    <row r="1047" spans="1:14" s="339" customFormat="1">
      <c r="A1047" s="340"/>
      <c r="B1047" s="340"/>
      <c r="C1047" s="340"/>
      <c r="D1047" s="340"/>
      <c r="L1047" s="341"/>
      <c r="M1047" s="341"/>
      <c r="N1047" s="335"/>
    </row>
    <row r="1048" spans="1:14" s="339" customFormat="1">
      <c r="A1048" s="340"/>
      <c r="B1048" s="340"/>
      <c r="C1048" s="340"/>
      <c r="D1048" s="340"/>
      <c r="L1048" s="341"/>
      <c r="M1048" s="341"/>
      <c r="N1048" s="335"/>
    </row>
    <row r="1049" spans="1:14" s="339" customFormat="1">
      <c r="A1049" s="340"/>
      <c r="B1049" s="340"/>
      <c r="C1049" s="340"/>
      <c r="D1049" s="340"/>
      <c r="L1049" s="341"/>
      <c r="M1049" s="341"/>
      <c r="N1049" s="335"/>
    </row>
    <row r="1050" spans="1:14" s="339" customFormat="1">
      <c r="A1050" s="340"/>
      <c r="B1050" s="340"/>
      <c r="C1050" s="340"/>
      <c r="D1050" s="340"/>
      <c r="L1050" s="341"/>
      <c r="M1050" s="341"/>
      <c r="N1050" s="335"/>
    </row>
    <row r="1051" spans="1:14" s="339" customFormat="1">
      <c r="A1051" s="340"/>
      <c r="B1051" s="340"/>
      <c r="C1051" s="340"/>
      <c r="D1051" s="340"/>
      <c r="L1051" s="341"/>
      <c r="M1051" s="341"/>
      <c r="N1051" s="335"/>
    </row>
    <row r="1052" spans="1:14" s="339" customFormat="1">
      <c r="A1052" s="340"/>
      <c r="B1052" s="340"/>
      <c r="C1052" s="340"/>
      <c r="D1052" s="340"/>
      <c r="L1052" s="341"/>
      <c r="M1052" s="341"/>
      <c r="N1052" s="335"/>
    </row>
    <row r="1053" spans="1:14" s="339" customFormat="1">
      <c r="A1053" s="340"/>
      <c r="B1053" s="340"/>
      <c r="C1053" s="340"/>
      <c r="D1053" s="340"/>
      <c r="L1053" s="341"/>
      <c r="M1053" s="341"/>
      <c r="N1053" s="335"/>
    </row>
    <row r="1054" spans="1:14" s="339" customFormat="1">
      <c r="A1054" s="340"/>
      <c r="B1054" s="340"/>
      <c r="C1054" s="340"/>
      <c r="D1054" s="340"/>
      <c r="L1054" s="341"/>
      <c r="M1054" s="341"/>
      <c r="N1054" s="335"/>
    </row>
    <row r="1055" spans="1:14" s="339" customFormat="1">
      <c r="A1055" s="340"/>
      <c r="B1055" s="340"/>
      <c r="C1055" s="340"/>
      <c r="D1055" s="340"/>
      <c r="L1055" s="341"/>
      <c r="M1055" s="341"/>
      <c r="N1055" s="335"/>
    </row>
    <row r="1056" spans="1:14" s="339" customFormat="1">
      <c r="A1056" s="340"/>
      <c r="B1056" s="340"/>
      <c r="C1056" s="340"/>
      <c r="D1056" s="340"/>
      <c r="L1056" s="341"/>
      <c r="M1056" s="341"/>
      <c r="N1056" s="335"/>
    </row>
    <row r="1057" spans="1:14" s="339" customFormat="1">
      <c r="A1057" s="340"/>
      <c r="B1057" s="340"/>
      <c r="C1057" s="340"/>
      <c r="D1057" s="340"/>
      <c r="L1057" s="341"/>
      <c r="M1057" s="341"/>
      <c r="N1057" s="335"/>
    </row>
    <row r="1058" spans="1:14" s="339" customFormat="1">
      <c r="A1058" s="340"/>
      <c r="B1058" s="340"/>
      <c r="C1058" s="340"/>
      <c r="D1058" s="340"/>
      <c r="L1058" s="341"/>
      <c r="M1058" s="341"/>
      <c r="N1058" s="335"/>
    </row>
    <row r="1059" spans="1:14" s="339" customFormat="1">
      <c r="A1059" s="340"/>
      <c r="B1059" s="340"/>
      <c r="C1059" s="340"/>
      <c r="D1059" s="340"/>
      <c r="L1059" s="341"/>
      <c r="M1059" s="341"/>
      <c r="N1059" s="335"/>
    </row>
    <row r="1060" spans="1:14" s="339" customFormat="1">
      <c r="A1060" s="340"/>
      <c r="B1060" s="340"/>
      <c r="C1060" s="340"/>
      <c r="D1060" s="340"/>
      <c r="L1060" s="341"/>
      <c r="M1060" s="341"/>
      <c r="N1060" s="335"/>
    </row>
    <row r="1061" spans="1:14" s="339" customFormat="1">
      <c r="A1061" s="340"/>
      <c r="B1061" s="340"/>
      <c r="C1061" s="340"/>
      <c r="D1061" s="340"/>
      <c r="L1061" s="341"/>
      <c r="M1061" s="341"/>
      <c r="N1061" s="335"/>
    </row>
    <row r="1062" spans="1:14" s="339" customFormat="1">
      <c r="A1062" s="340"/>
      <c r="B1062" s="340"/>
      <c r="C1062" s="340"/>
      <c r="D1062" s="340"/>
      <c r="L1062" s="341"/>
      <c r="M1062" s="341"/>
      <c r="N1062" s="335"/>
    </row>
    <row r="1063" spans="1:14" s="339" customFormat="1">
      <c r="A1063" s="340"/>
      <c r="B1063" s="340"/>
      <c r="C1063" s="340"/>
      <c r="D1063" s="340"/>
      <c r="L1063" s="341"/>
      <c r="M1063" s="341"/>
      <c r="N1063" s="335"/>
    </row>
    <row r="1064" spans="1:14" s="339" customFormat="1">
      <c r="A1064" s="340"/>
      <c r="B1064" s="340"/>
      <c r="C1064" s="340"/>
      <c r="D1064" s="340"/>
      <c r="L1064" s="341"/>
      <c r="M1064" s="341"/>
      <c r="N1064" s="335"/>
    </row>
    <row r="1065" spans="1:14" s="339" customFormat="1">
      <c r="A1065" s="340"/>
      <c r="B1065" s="340"/>
      <c r="C1065" s="340"/>
      <c r="D1065" s="340"/>
      <c r="L1065" s="341"/>
      <c r="M1065" s="341"/>
      <c r="N1065" s="335"/>
    </row>
    <row r="1066" spans="1:14" s="339" customFormat="1">
      <c r="A1066" s="340"/>
      <c r="B1066" s="340"/>
      <c r="C1066" s="340"/>
      <c r="D1066" s="340"/>
      <c r="L1066" s="341"/>
      <c r="M1066" s="341"/>
      <c r="N1066" s="335"/>
    </row>
    <row r="1067" spans="1:14" s="339" customFormat="1">
      <c r="A1067" s="340"/>
      <c r="B1067" s="340"/>
      <c r="C1067" s="340"/>
      <c r="D1067" s="340"/>
      <c r="L1067" s="341"/>
      <c r="M1067" s="341"/>
      <c r="N1067" s="335"/>
    </row>
    <row r="1068" spans="1:14" s="339" customFormat="1">
      <c r="A1068" s="340"/>
      <c r="B1068" s="340"/>
      <c r="C1068" s="340"/>
      <c r="D1068" s="340"/>
      <c r="L1068" s="341"/>
      <c r="M1068" s="341"/>
      <c r="N1068" s="335"/>
    </row>
    <row r="1069" spans="1:14" s="339" customFormat="1">
      <c r="A1069" s="340"/>
      <c r="B1069" s="340"/>
      <c r="C1069" s="340"/>
      <c r="D1069" s="340"/>
      <c r="L1069" s="341"/>
      <c r="M1069" s="341"/>
      <c r="N1069" s="335"/>
    </row>
    <row r="1070" spans="1:14" s="339" customFormat="1">
      <c r="A1070" s="340"/>
      <c r="B1070" s="340"/>
      <c r="C1070" s="340"/>
      <c r="D1070" s="340"/>
      <c r="L1070" s="341"/>
      <c r="M1070" s="341"/>
      <c r="N1070" s="335"/>
    </row>
    <row r="1071" spans="1:14" s="339" customFormat="1">
      <c r="A1071" s="340"/>
      <c r="B1071" s="340"/>
      <c r="C1071" s="340"/>
      <c r="D1071" s="340"/>
      <c r="L1071" s="341"/>
      <c r="M1071" s="341"/>
      <c r="N1071" s="335"/>
    </row>
    <row r="1072" spans="1:14" s="339" customFormat="1">
      <c r="A1072" s="340"/>
      <c r="B1072" s="340"/>
      <c r="C1072" s="340"/>
      <c r="D1072" s="340"/>
      <c r="L1072" s="341"/>
      <c r="M1072" s="341"/>
      <c r="N1072" s="335"/>
    </row>
    <row r="1073" spans="1:14" s="339" customFormat="1">
      <c r="A1073" s="340"/>
      <c r="B1073" s="340"/>
      <c r="C1073" s="340"/>
      <c r="D1073" s="340"/>
      <c r="L1073" s="341"/>
      <c r="M1073" s="341"/>
      <c r="N1073" s="335"/>
    </row>
    <row r="1074" spans="1:14" s="339" customFormat="1">
      <c r="A1074" s="340"/>
      <c r="B1074" s="340"/>
      <c r="C1074" s="340"/>
      <c r="D1074" s="340"/>
      <c r="L1074" s="341"/>
      <c r="M1074" s="341"/>
      <c r="N1074" s="335"/>
    </row>
    <row r="1075" spans="1:14" s="339" customFormat="1">
      <c r="A1075" s="340"/>
      <c r="B1075" s="340"/>
      <c r="C1075" s="340"/>
      <c r="D1075" s="340"/>
      <c r="L1075" s="341"/>
      <c r="M1075" s="341"/>
      <c r="N1075" s="335"/>
    </row>
    <row r="1076" spans="1:14" s="339" customFormat="1">
      <c r="A1076" s="340"/>
      <c r="B1076" s="340"/>
      <c r="C1076" s="340"/>
      <c r="D1076" s="340"/>
      <c r="L1076" s="341"/>
      <c r="M1076" s="341"/>
      <c r="N1076" s="335"/>
    </row>
    <row r="1077" spans="1:14" s="339" customFormat="1">
      <c r="A1077" s="340"/>
      <c r="B1077" s="340"/>
      <c r="C1077" s="340"/>
      <c r="D1077" s="340"/>
      <c r="L1077" s="341"/>
      <c r="M1077" s="341"/>
      <c r="N1077" s="335"/>
    </row>
    <row r="1078" spans="1:14" s="339" customFormat="1">
      <c r="A1078" s="340"/>
      <c r="B1078" s="340"/>
      <c r="C1078" s="340"/>
      <c r="D1078" s="340"/>
      <c r="L1078" s="341"/>
      <c r="M1078" s="341"/>
      <c r="N1078" s="335"/>
    </row>
    <row r="1079" spans="1:14" s="339" customFormat="1">
      <c r="A1079" s="340"/>
      <c r="B1079" s="340"/>
      <c r="C1079" s="340"/>
      <c r="D1079" s="340"/>
      <c r="L1079" s="341"/>
      <c r="M1079" s="341"/>
      <c r="N1079" s="335"/>
    </row>
    <row r="1080" spans="1:14" s="339" customFormat="1">
      <c r="A1080" s="340"/>
      <c r="B1080" s="340"/>
      <c r="C1080" s="340"/>
      <c r="D1080" s="340"/>
      <c r="L1080" s="341"/>
      <c r="M1080" s="341"/>
      <c r="N1080" s="335"/>
    </row>
    <row r="1081" spans="1:14" s="339" customFormat="1">
      <c r="A1081" s="340"/>
      <c r="B1081" s="340"/>
      <c r="C1081" s="340"/>
      <c r="D1081" s="340"/>
      <c r="L1081" s="341"/>
      <c r="M1081" s="341"/>
      <c r="N1081" s="335"/>
    </row>
    <row r="1082" spans="1:14" s="339" customFormat="1">
      <c r="A1082" s="340"/>
      <c r="B1082" s="340"/>
      <c r="C1082" s="340"/>
      <c r="D1082" s="340"/>
      <c r="L1082" s="341"/>
      <c r="M1082" s="341"/>
      <c r="N1082" s="335"/>
    </row>
    <row r="1083" spans="1:14" s="339" customFormat="1">
      <c r="A1083" s="340"/>
      <c r="B1083" s="340"/>
      <c r="C1083" s="340"/>
      <c r="D1083" s="340"/>
      <c r="L1083" s="341"/>
      <c r="M1083" s="341"/>
      <c r="N1083" s="335"/>
    </row>
    <row r="1084" spans="1:14" s="339" customFormat="1">
      <c r="A1084" s="340"/>
      <c r="B1084" s="340"/>
      <c r="C1084" s="340"/>
      <c r="D1084" s="340"/>
      <c r="L1084" s="341"/>
      <c r="M1084" s="341"/>
      <c r="N1084" s="335"/>
    </row>
    <row r="1085" spans="1:14" s="339" customFormat="1">
      <c r="A1085" s="340"/>
      <c r="B1085" s="340"/>
      <c r="C1085" s="340"/>
      <c r="D1085" s="340"/>
      <c r="L1085" s="341"/>
      <c r="M1085" s="341"/>
      <c r="N1085" s="335"/>
    </row>
    <row r="1086" spans="1:14" s="339" customFormat="1">
      <c r="A1086" s="340"/>
      <c r="B1086" s="340"/>
      <c r="C1086" s="340"/>
      <c r="D1086" s="340"/>
      <c r="L1086" s="341"/>
      <c r="M1086" s="341"/>
      <c r="N1086" s="335"/>
    </row>
    <row r="1087" spans="1:14" s="339" customFormat="1">
      <c r="A1087" s="340"/>
      <c r="B1087" s="340"/>
      <c r="C1087" s="340"/>
      <c r="D1087" s="340"/>
      <c r="L1087" s="341"/>
      <c r="M1087" s="341"/>
      <c r="N1087" s="335"/>
    </row>
    <row r="1088" spans="1:14" s="339" customFormat="1">
      <c r="A1088" s="340"/>
      <c r="B1088" s="340"/>
      <c r="C1088" s="340"/>
      <c r="D1088" s="340"/>
      <c r="L1088" s="341"/>
      <c r="M1088" s="341"/>
      <c r="N1088" s="335"/>
    </row>
    <row r="1089" spans="1:14" s="339" customFormat="1">
      <c r="A1089" s="340"/>
      <c r="B1089" s="340"/>
      <c r="C1089" s="340"/>
      <c r="D1089" s="340"/>
      <c r="L1089" s="341"/>
      <c r="M1089" s="341"/>
      <c r="N1089" s="335"/>
    </row>
    <row r="1090" spans="1:14" s="339" customFormat="1">
      <c r="A1090" s="340"/>
      <c r="B1090" s="340"/>
      <c r="C1090" s="340"/>
      <c r="D1090" s="340"/>
      <c r="L1090" s="341"/>
      <c r="M1090" s="341"/>
      <c r="N1090" s="335"/>
    </row>
    <row r="1091" spans="1:14" s="339" customFormat="1">
      <c r="A1091" s="340"/>
      <c r="B1091" s="340"/>
      <c r="C1091" s="340"/>
      <c r="D1091" s="340"/>
      <c r="L1091" s="341"/>
      <c r="M1091" s="341"/>
      <c r="N1091" s="335"/>
    </row>
    <row r="1092" spans="1:14" s="339" customFormat="1">
      <c r="A1092" s="340"/>
      <c r="B1092" s="340"/>
      <c r="C1092" s="340"/>
      <c r="D1092" s="340"/>
      <c r="L1092" s="341"/>
      <c r="M1092" s="341"/>
      <c r="N1092" s="335"/>
    </row>
    <row r="1093" spans="1:14" s="339" customFormat="1">
      <c r="A1093" s="340"/>
      <c r="B1093" s="340"/>
      <c r="C1093" s="340"/>
      <c r="D1093" s="340"/>
      <c r="L1093" s="341"/>
      <c r="M1093" s="341"/>
      <c r="N1093" s="335"/>
    </row>
    <row r="1094" spans="1:14" s="339" customFormat="1">
      <c r="A1094" s="340"/>
      <c r="B1094" s="340"/>
      <c r="C1094" s="340"/>
      <c r="D1094" s="340"/>
      <c r="L1094" s="341"/>
      <c r="M1094" s="341"/>
      <c r="N1094" s="335"/>
    </row>
    <row r="1095" spans="1:14" s="339" customFormat="1">
      <c r="A1095" s="340"/>
      <c r="B1095" s="340"/>
      <c r="C1095" s="340"/>
      <c r="D1095" s="340"/>
      <c r="L1095" s="341"/>
      <c r="M1095" s="341"/>
      <c r="N1095" s="335"/>
    </row>
    <row r="1096" spans="1:14" s="339" customFormat="1">
      <c r="A1096" s="340"/>
      <c r="B1096" s="340"/>
      <c r="C1096" s="340"/>
      <c r="D1096" s="340"/>
      <c r="L1096" s="341"/>
      <c r="M1096" s="341"/>
      <c r="N1096" s="335"/>
    </row>
    <row r="1097" spans="1:14" s="339" customFormat="1">
      <c r="A1097" s="340"/>
      <c r="B1097" s="340"/>
      <c r="C1097" s="340"/>
      <c r="D1097" s="340"/>
      <c r="L1097" s="341"/>
      <c r="M1097" s="341"/>
      <c r="N1097" s="335"/>
    </row>
    <row r="1098" spans="1:14" s="339" customFormat="1">
      <c r="A1098" s="340"/>
      <c r="B1098" s="340"/>
      <c r="C1098" s="340"/>
      <c r="D1098" s="340"/>
      <c r="L1098" s="341"/>
      <c r="M1098" s="341"/>
      <c r="N1098" s="335"/>
    </row>
    <row r="1099" spans="1:14" s="339" customFormat="1">
      <c r="A1099" s="340"/>
      <c r="B1099" s="340"/>
      <c r="C1099" s="340"/>
      <c r="D1099" s="340"/>
      <c r="L1099" s="341"/>
      <c r="M1099" s="341"/>
      <c r="N1099" s="335"/>
    </row>
    <row r="1100" spans="1:14" s="339" customFormat="1">
      <c r="A1100" s="340"/>
      <c r="B1100" s="340"/>
      <c r="C1100" s="340"/>
      <c r="D1100" s="340"/>
      <c r="L1100" s="341"/>
      <c r="M1100" s="341"/>
      <c r="N1100" s="335"/>
    </row>
    <row r="1101" spans="1:14" s="339" customFormat="1">
      <c r="A1101" s="340"/>
      <c r="B1101" s="340"/>
      <c r="C1101" s="340"/>
      <c r="D1101" s="340"/>
      <c r="L1101" s="341"/>
      <c r="M1101" s="341"/>
      <c r="N1101" s="335"/>
    </row>
    <row r="1102" spans="1:14" s="339" customFormat="1">
      <c r="A1102" s="340"/>
      <c r="B1102" s="340"/>
      <c r="C1102" s="340"/>
      <c r="D1102" s="340"/>
      <c r="L1102" s="341"/>
      <c r="M1102" s="341"/>
      <c r="N1102" s="335"/>
    </row>
    <row r="1103" spans="1:14" s="339" customFormat="1">
      <c r="A1103" s="340"/>
      <c r="B1103" s="340"/>
      <c r="C1103" s="340"/>
      <c r="D1103" s="340"/>
      <c r="L1103" s="341"/>
      <c r="M1103" s="341"/>
      <c r="N1103" s="335"/>
    </row>
    <row r="1104" spans="1:14" s="339" customFormat="1">
      <c r="A1104" s="340"/>
      <c r="B1104" s="340"/>
      <c r="C1104" s="340"/>
      <c r="D1104" s="340"/>
      <c r="L1104" s="341"/>
      <c r="M1104" s="341"/>
      <c r="N1104" s="335"/>
    </row>
    <row r="1105" spans="1:14" s="339" customFormat="1">
      <c r="A1105" s="340"/>
      <c r="B1105" s="340"/>
      <c r="C1105" s="340"/>
      <c r="D1105" s="340"/>
      <c r="L1105" s="341"/>
      <c r="M1105" s="341"/>
      <c r="N1105" s="335"/>
    </row>
    <row r="1106" spans="1:14" s="339" customFormat="1">
      <c r="A1106" s="340"/>
      <c r="B1106" s="340"/>
      <c r="C1106" s="340"/>
      <c r="D1106" s="340"/>
      <c r="L1106" s="341"/>
      <c r="M1106" s="341"/>
      <c r="N1106" s="335"/>
    </row>
    <row r="1107" spans="1:14" s="339" customFormat="1">
      <c r="A1107" s="340"/>
      <c r="B1107" s="340"/>
      <c r="C1107" s="340"/>
      <c r="D1107" s="340"/>
      <c r="L1107" s="341"/>
      <c r="M1107" s="341"/>
      <c r="N1107" s="335"/>
    </row>
    <row r="1108" spans="1:14" s="339" customFormat="1">
      <c r="A1108" s="340"/>
      <c r="B1108" s="340"/>
      <c r="C1108" s="340"/>
      <c r="D1108" s="340"/>
      <c r="L1108" s="341"/>
      <c r="M1108" s="341"/>
      <c r="N1108" s="335"/>
    </row>
    <row r="1109" spans="1:14" s="339" customFormat="1">
      <c r="A1109" s="340"/>
      <c r="B1109" s="340"/>
      <c r="C1109" s="340"/>
      <c r="D1109" s="340"/>
      <c r="L1109" s="341"/>
      <c r="M1109" s="341"/>
      <c r="N1109" s="335"/>
    </row>
    <row r="1110" spans="1:14" s="339" customFormat="1">
      <c r="A1110" s="340"/>
      <c r="B1110" s="340"/>
      <c r="C1110" s="340"/>
      <c r="D1110" s="340"/>
      <c r="L1110" s="341"/>
      <c r="M1110" s="341"/>
      <c r="N1110" s="335"/>
    </row>
    <row r="1111" spans="1:14" s="339" customFormat="1">
      <c r="A1111" s="340"/>
      <c r="B1111" s="340"/>
      <c r="C1111" s="340"/>
      <c r="D1111" s="340"/>
      <c r="L1111" s="341"/>
      <c r="M1111" s="341"/>
      <c r="N1111" s="335"/>
    </row>
    <row r="1112" spans="1:14" s="339" customFormat="1">
      <c r="A1112" s="340"/>
      <c r="B1112" s="340"/>
      <c r="C1112" s="340"/>
      <c r="D1112" s="340"/>
      <c r="L1112" s="341"/>
      <c r="M1112" s="341"/>
      <c r="N1112" s="335"/>
    </row>
    <row r="1113" spans="1:14" s="339" customFormat="1">
      <c r="A1113" s="340"/>
      <c r="B1113" s="340"/>
      <c r="C1113" s="340"/>
      <c r="D1113" s="340"/>
      <c r="L1113" s="341"/>
      <c r="M1113" s="341"/>
      <c r="N1113" s="335"/>
    </row>
    <row r="1114" spans="1:14" s="339" customFormat="1">
      <c r="A1114" s="340"/>
      <c r="B1114" s="340"/>
      <c r="C1114" s="340"/>
      <c r="D1114" s="340"/>
      <c r="L1114" s="341"/>
      <c r="M1114" s="341"/>
      <c r="N1114" s="335"/>
    </row>
    <row r="1115" spans="1:14" s="339" customFormat="1">
      <c r="A1115" s="340"/>
      <c r="B1115" s="340"/>
      <c r="C1115" s="340"/>
      <c r="D1115" s="340"/>
      <c r="L1115" s="341"/>
      <c r="M1115" s="341"/>
      <c r="N1115" s="335"/>
    </row>
    <row r="1116" spans="1:14" s="339" customFormat="1">
      <c r="A1116" s="340"/>
      <c r="B1116" s="340"/>
      <c r="C1116" s="340"/>
      <c r="D1116" s="340"/>
      <c r="L1116" s="341"/>
      <c r="M1116" s="341"/>
      <c r="N1116" s="335"/>
    </row>
    <row r="1117" spans="1:14" s="339" customFormat="1">
      <c r="A1117" s="340"/>
      <c r="B1117" s="340"/>
      <c r="C1117" s="340"/>
      <c r="D1117" s="340"/>
      <c r="L1117" s="341"/>
      <c r="M1117" s="341"/>
      <c r="N1117" s="335"/>
    </row>
    <row r="1118" spans="1:14" s="339" customFormat="1">
      <c r="A1118" s="340"/>
      <c r="B1118" s="340"/>
      <c r="C1118" s="340"/>
      <c r="D1118" s="340"/>
      <c r="L1118" s="341"/>
      <c r="M1118" s="341"/>
      <c r="N1118" s="335"/>
    </row>
    <row r="1119" spans="1:14" s="339" customFormat="1">
      <c r="A1119" s="340"/>
      <c r="B1119" s="340"/>
      <c r="C1119" s="340"/>
      <c r="D1119" s="340"/>
      <c r="L1119" s="341"/>
      <c r="M1119" s="341"/>
      <c r="N1119" s="335"/>
    </row>
    <row r="1120" spans="1:14" s="339" customFormat="1">
      <c r="A1120" s="340"/>
      <c r="B1120" s="340"/>
      <c r="C1120" s="340"/>
      <c r="D1120" s="340"/>
      <c r="L1120" s="341"/>
      <c r="M1120" s="341"/>
      <c r="N1120" s="335"/>
    </row>
    <row r="1121" spans="1:14" s="339" customFormat="1">
      <c r="A1121" s="340"/>
      <c r="B1121" s="340"/>
      <c r="C1121" s="340"/>
      <c r="D1121" s="340"/>
      <c r="L1121" s="341"/>
      <c r="M1121" s="341"/>
      <c r="N1121" s="335"/>
    </row>
    <row r="1122" spans="1:14" s="339" customFormat="1">
      <c r="A1122" s="340"/>
      <c r="B1122" s="340"/>
      <c r="C1122" s="340"/>
      <c r="D1122" s="340"/>
      <c r="L1122" s="341"/>
      <c r="M1122" s="341"/>
      <c r="N1122" s="335"/>
    </row>
    <row r="1123" spans="1:14" s="339" customFormat="1">
      <c r="A1123" s="340"/>
      <c r="B1123" s="340"/>
      <c r="C1123" s="340"/>
      <c r="D1123" s="340"/>
      <c r="L1123" s="341"/>
      <c r="M1123" s="341"/>
      <c r="N1123" s="335"/>
    </row>
    <row r="1124" spans="1:14" s="339" customFormat="1">
      <c r="A1124" s="340"/>
      <c r="B1124" s="340"/>
      <c r="C1124" s="340"/>
      <c r="D1124" s="340"/>
      <c r="L1124" s="341"/>
      <c r="M1124" s="341"/>
      <c r="N1124" s="335"/>
    </row>
    <row r="1125" spans="1:14" s="339" customFormat="1">
      <c r="A1125" s="340"/>
      <c r="B1125" s="340"/>
      <c r="C1125" s="340"/>
      <c r="D1125" s="340"/>
      <c r="L1125" s="341"/>
      <c r="M1125" s="341"/>
      <c r="N1125" s="335"/>
    </row>
    <row r="1126" spans="1:14" s="339" customFormat="1">
      <c r="A1126" s="340"/>
      <c r="B1126" s="340"/>
      <c r="C1126" s="340"/>
      <c r="D1126" s="340"/>
      <c r="L1126" s="341"/>
      <c r="M1126" s="341"/>
      <c r="N1126" s="335"/>
    </row>
    <row r="1127" spans="1:14" s="339" customFormat="1">
      <c r="A1127" s="340"/>
      <c r="B1127" s="340"/>
      <c r="C1127" s="340"/>
      <c r="D1127" s="340"/>
      <c r="L1127" s="341"/>
      <c r="M1127" s="341"/>
      <c r="N1127" s="335"/>
    </row>
    <row r="1128" spans="1:14" s="339" customFormat="1">
      <c r="A1128" s="340"/>
      <c r="B1128" s="340"/>
      <c r="C1128" s="340"/>
      <c r="D1128" s="340"/>
      <c r="L1128" s="341"/>
      <c r="M1128" s="341"/>
      <c r="N1128" s="335"/>
    </row>
    <row r="1129" spans="1:14" s="339" customFormat="1">
      <c r="A1129" s="340"/>
      <c r="B1129" s="340"/>
      <c r="C1129" s="340"/>
      <c r="D1129" s="340"/>
      <c r="L1129" s="341"/>
      <c r="M1129" s="341"/>
      <c r="N1129" s="335"/>
    </row>
    <row r="1130" spans="1:14" s="339" customFormat="1">
      <c r="A1130" s="340"/>
      <c r="B1130" s="340"/>
      <c r="C1130" s="340"/>
      <c r="D1130" s="340"/>
      <c r="L1130" s="341"/>
      <c r="M1130" s="341"/>
      <c r="N1130" s="335"/>
    </row>
    <row r="1131" spans="1:14" s="339" customFormat="1">
      <c r="A1131" s="340"/>
      <c r="B1131" s="340"/>
      <c r="C1131" s="340"/>
      <c r="D1131" s="340"/>
      <c r="L1131" s="341"/>
      <c r="M1131" s="341"/>
      <c r="N1131" s="335"/>
    </row>
    <row r="1132" spans="1:14" s="339" customFormat="1">
      <c r="A1132" s="340"/>
      <c r="B1132" s="340"/>
      <c r="C1132" s="340"/>
      <c r="D1132" s="340"/>
      <c r="L1132" s="341"/>
      <c r="M1132" s="341"/>
      <c r="N1132" s="335"/>
    </row>
    <row r="1133" spans="1:14" s="339" customFormat="1">
      <c r="A1133" s="340"/>
      <c r="B1133" s="340"/>
      <c r="C1133" s="340"/>
      <c r="D1133" s="340"/>
      <c r="L1133" s="341"/>
      <c r="M1133" s="341"/>
      <c r="N1133" s="335"/>
    </row>
    <row r="1134" spans="1:14" s="339" customFormat="1">
      <c r="A1134" s="340"/>
      <c r="B1134" s="340"/>
      <c r="C1134" s="340"/>
      <c r="D1134" s="340"/>
      <c r="L1134" s="341"/>
      <c r="M1134" s="341"/>
      <c r="N1134" s="335"/>
    </row>
    <row r="1135" spans="1:14" s="339" customFormat="1">
      <c r="A1135" s="340"/>
      <c r="B1135" s="340"/>
      <c r="C1135" s="340"/>
      <c r="D1135" s="340"/>
      <c r="L1135" s="341"/>
      <c r="M1135" s="341"/>
      <c r="N1135" s="335"/>
    </row>
    <row r="1136" spans="1:14" s="339" customFormat="1">
      <c r="A1136" s="340"/>
      <c r="B1136" s="340"/>
      <c r="C1136" s="340"/>
      <c r="D1136" s="340"/>
      <c r="L1136" s="341"/>
      <c r="M1136" s="341"/>
      <c r="N1136" s="335"/>
    </row>
  </sheetData>
  <sheetProtection formatRows="0" sort="0" autoFilter="0"/>
  <mergeCells count="1">
    <mergeCell ref="A1:B1"/>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5" right="0.75" top="0.74" bottom="1" header="1.37" footer="0.5"/>
  <pageSetup paperSize="9" scale="32" orientation="landscape"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G24"/>
  <sheetViews>
    <sheetView zoomScale="90" zoomScaleNormal="90" workbookViewId="0">
      <selection sqref="A1:D1"/>
    </sheetView>
  </sheetViews>
  <sheetFormatPr defaultColWidth="9.140625" defaultRowHeight="12.75"/>
  <cols>
    <col min="1" max="1" width="36.42578125" style="265" customWidth="1"/>
    <col min="2" max="2" width="26.7109375" style="265" customWidth="1"/>
    <col min="3" max="3" width="20.42578125" style="265" bestFit="1" customWidth="1"/>
    <col min="4" max="4" width="22.140625" style="265" customWidth="1"/>
    <col min="5" max="5" width="24.140625" style="265" customWidth="1"/>
    <col min="6" max="6" width="32.28515625" style="265" customWidth="1"/>
    <col min="7" max="7" width="3.85546875" style="265" customWidth="1"/>
    <col min="8" max="16384" width="9.140625" style="265"/>
  </cols>
  <sheetData>
    <row r="1" spans="1:7">
      <c r="A1" s="3374" t="s">
        <v>29</v>
      </c>
      <c r="B1" s="3374"/>
      <c r="C1" s="3375"/>
      <c r="D1" s="3375"/>
      <c r="E1" s="2571"/>
      <c r="F1" s="2523"/>
      <c r="G1" s="2523"/>
    </row>
    <row r="2" spans="1:7" s="2531" customFormat="1">
      <c r="A2" s="2524" t="s">
        <v>30</v>
      </c>
      <c r="B2" s="3349" t="s">
        <v>3840</v>
      </c>
      <c r="C2" s="3349"/>
      <c r="D2" s="3349"/>
      <c r="E2" s="2526"/>
      <c r="F2" s="2572"/>
      <c r="G2" s="2525"/>
    </row>
    <row r="3" spans="1:7" s="2531" customFormat="1">
      <c r="A3" s="2524" t="s">
        <v>31</v>
      </c>
      <c r="B3" s="3349" t="s">
        <v>3841</v>
      </c>
      <c r="C3" s="3349"/>
      <c r="D3" s="3349"/>
      <c r="E3" s="2526"/>
      <c r="F3" s="2572"/>
      <c r="G3" s="2525"/>
    </row>
    <row r="4" spans="1:7" s="2531" customFormat="1">
      <c r="A4" s="2524" t="s">
        <v>32</v>
      </c>
      <c r="B4" s="3349">
        <v>1</v>
      </c>
      <c r="C4" s="3372"/>
      <c r="D4" s="3372"/>
      <c r="E4" s="2573"/>
      <c r="F4" s="2525"/>
    </row>
    <row r="5" spans="1:7" s="2531" customFormat="1">
      <c r="A5" s="2524" t="s">
        <v>33</v>
      </c>
      <c r="B5" s="3349"/>
      <c r="C5" s="3372"/>
      <c r="D5" s="3372"/>
      <c r="E5" s="2573"/>
      <c r="F5" s="2525"/>
    </row>
    <row r="6" spans="1:7" s="2531" customFormat="1">
      <c r="A6" s="2524" t="s">
        <v>34</v>
      </c>
      <c r="B6" s="3349"/>
      <c r="C6" s="3372"/>
      <c r="D6" s="3372"/>
      <c r="E6" s="2573"/>
      <c r="F6" s="2525"/>
      <c r="G6" s="2525"/>
    </row>
    <row r="7" spans="1:7" s="2531" customFormat="1">
      <c r="A7" s="2524" t="s">
        <v>35</v>
      </c>
      <c r="B7" s="3349"/>
      <c r="C7" s="3372"/>
      <c r="D7" s="3372"/>
      <c r="E7" s="2573"/>
      <c r="F7" s="2525"/>
      <c r="G7" s="2525"/>
    </row>
    <row r="8" spans="1:7" s="2531" customFormat="1">
      <c r="A8" s="2524" t="s">
        <v>36</v>
      </c>
      <c r="B8" s="3349"/>
      <c r="C8" s="3372"/>
      <c r="D8" s="3372"/>
      <c r="E8" s="2573"/>
      <c r="F8" s="2525"/>
      <c r="G8" s="2525"/>
    </row>
    <row r="9" spans="1:7" s="2575" customFormat="1">
      <c r="A9" s="2524" t="s">
        <v>198</v>
      </c>
      <c r="B9" s="3349" t="s">
        <v>3842</v>
      </c>
      <c r="C9" s="3373"/>
      <c r="D9" s="3373"/>
      <c r="E9" s="2574"/>
      <c r="F9" s="2525"/>
      <c r="G9" s="2525"/>
    </row>
    <row r="10" spans="1:7">
      <c r="A10" s="2531"/>
    </row>
    <row r="11" spans="1:7">
      <c r="A11" s="2481" t="s">
        <v>2549</v>
      </c>
    </row>
    <row r="12" spans="1:7">
      <c r="A12" s="2576" t="s">
        <v>3843</v>
      </c>
    </row>
    <row r="13" spans="1:7">
      <c r="A13" s="2577" t="s">
        <v>3844</v>
      </c>
    </row>
    <row r="14" spans="1:7">
      <c r="A14" s="2576" t="s">
        <v>3845</v>
      </c>
    </row>
    <row r="15" spans="1:7">
      <c r="A15" s="2576" t="s">
        <v>3846</v>
      </c>
    </row>
    <row r="16" spans="1:7">
      <c r="A16" s="2576" t="s">
        <v>3847</v>
      </c>
    </row>
    <row r="17" spans="1:6">
      <c r="A17" s="2576" t="s">
        <v>3848</v>
      </c>
    </row>
    <row r="18" spans="1:6">
      <c r="A18" s="2576" t="s">
        <v>3849</v>
      </c>
    </row>
    <row r="19" spans="1:6">
      <c r="A19" s="2576" t="s">
        <v>3850</v>
      </c>
    </row>
    <row r="20" spans="1:6">
      <c r="A20" s="2576" t="s">
        <v>3851</v>
      </c>
    </row>
    <row r="21" spans="1:6">
      <c r="A21" s="2578" t="s">
        <v>3852</v>
      </c>
    </row>
    <row r="23" spans="1:6" ht="25.5">
      <c r="A23" s="2579" t="s">
        <v>3853</v>
      </c>
      <c r="B23" s="2579" t="s">
        <v>3854</v>
      </c>
      <c r="C23" s="2579" t="s">
        <v>3855</v>
      </c>
      <c r="D23" s="2579" t="s">
        <v>3856</v>
      </c>
      <c r="E23" s="2579" t="s">
        <v>3857</v>
      </c>
      <c r="F23" s="2579" t="s">
        <v>3858</v>
      </c>
    </row>
    <row r="24" spans="1:6">
      <c r="A24" s="2580"/>
      <c r="B24" s="2581"/>
      <c r="C24" s="2582"/>
      <c r="D24" s="2582"/>
      <c r="E24" s="2582"/>
      <c r="F24" s="2583"/>
    </row>
  </sheetData>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B24">
      <formula1>$F$2:$F$3</formula1>
    </dataValidation>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F23"/>
  <sheetViews>
    <sheetView zoomScale="90" zoomScaleNormal="90" workbookViewId="0">
      <selection activeCell="B3" sqref="B3:D3"/>
    </sheetView>
  </sheetViews>
  <sheetFormatPr defaultColWidth="9.140625" defaultRowHeight="14.25"/>
  <cols>
    <col min="1" max="1" width="34.42578125" style="2589" customWidth="1"/>
    <col min="2" max="2" width="27.85546875" style="2589" customWidth="1"/>
    <col min="3" max="3" width="25.42578125" style="2589" customWidth="1"/>
    <col min="4" max="4" width="26.7109375" style="2589" customWidth="1"/>
    <col min="5" max="5" width="22" style="2589" customWidth="1"/>
    <col min="6" max="6" width="31.28515625" style="2589" customWidth="1"/>
    <col min="7" max="7" width="5" style="2589" customWidth="1"/>
    <col min="8" max="16384" width="9.140625" style="2589"/>
  </cols>
  <sheetData>
    <row r="1" spans="1:6" s="265" customFormat="1" ht="12.75">
      <c r="A1" s="3376" t="s">
        <v>29</v>
      </c>
      <c r="B1" s="3377"/>
      <c r="C1" s="3378"/>
      <c r="D1" s="3379"/>
      <c r="E1" s="2523"/>
      <c r="F1" s="2523"/>
    </row>
    <row r="2" spans="1:6" s="2531" customFormat="1" ht="12.75">
      <c r="A2" s="2524" t="s">
        <v>30</v>
      </c>
      <c r="B2" s="3380" t="s">
        <v>3870</v>
      </c>
      <c r="C2" s="3381"/>
      <c r="D2" s="3382"/>
      <c r="E2" s="2525"/>
      <c r="F2" s="2525"/>
    </row>
    <row r="3" spans="1:6" s="2531" customFormat="1" ht="12.75">
      <c r="A3" s="2524" t="s">
        <v>31</v>
      </c>
      <c r="B3" s="3349" t="s">
        <v>3871</v>
      </c>
      <c r="C3" s="3349"/>
      <c r="D3" s="3349"/>
      <c r="E3" s="2525"/>
      <c r="F3" s="2525"/>
    </row>
    <row r="4" spans="1:6" s="2531" customFormat="1" ht="12.75">
      <c r="A4" s="2524" t="s">
        <v>32</v>
      </c>
      <c r="B4" s="3349">
        <v>1</v>
      </c>
      <c r="C4" s="3372"/>
      <c r="D4" s="3372"/>
      <c r="E4" s="2525"/>
      <c r="F4" s="2572"/>
    </row>
    <row r="5" spans="1:6" s="2531" customFormat="1" ht="12.75">
      <c r="A5" s="2524" t="s">
        <v>33</v>
      </c>
      <c r="B5" s="3349"/>
      <c r="C5" s="3372"/>
      <c r="D5" s="3372"/>
      <c r="E5" s="2525"/>
      <c r="F5" s="2572"/>
    </row>
    <row r="6" spans="1:6" s="2531" customFormat="1" ht="12.75">
      <c r="A6" s="2524" t="s">
        <v>34</v>
      </c>
      <c r="B6" s="3349"/>
      <c r="C6" s="3372"/>
      <c r="D6" s="3372"/>
      <c r="E6" s="2525"/>
      <c r="F6" s="2525"/>
    </row>
    <row r="7" spans="1:6" s="2531" customFormat="1" ht="12.75">
      <c r="A7" s="2524" t="s">
        <v>35</v>
      </c>
      <c r="B7" s="3349"/>
      <c r="C7" s="3372"/>
      <c r="D7" s="3372"/>
      <c r="E7" s="2525"/>
      <c r="F7" s="2525"/>
    </row>
    <row r="8" spans="1:6" s="2531" customFormat="1" ht="12.75">
      <c r="A8" s="2524" t="s">
        <v>36</v>
      </c>
      <c r="B8" s="3349"/>
      <c r="C8" s="3372"/>
      <c r="D8" s="3372"/>
      <c r="E8" s="2525"/>
      <c r="F8" s="2525"/>
    </row>
    <row r="9" spans="1:6" s="2575" customFormat="1" ht="12.75">
      <c r="A9" s="2524" t="s">
        <v>198</v>
      </c>
      <c r="B9" s="3349" t="s">
        <v>3842</v>
      </c>
      <c r="C9" s="3373"/>
      <c r="D9" s="3373"/>
      <c r="E9" s="2525"/>
      <c r="F9" s="2525"/>
    </row>
    <row r="11" spans="1:6" s="265" customFormat="1" ht="12.75">
      <c r="A11" s="2593" t="s">
        <v>2549</v>
      </c>
    </row>
    <row r="12" spans="1:6" s="265" customFormat="1" ht="12.75">
      <c r="A12" s="2576" t="s">
        <v>3843</v>
      </c>
    </row>
    <row r="13" spans="1:6" s="265" customFormat="1" ht="12.75">
      <c r="A13" s="2577" t="s">
        <v>3872</v>
      </c>
    </row>
    <row r="14" spans="1:6" s="265" customFormat="1" ht="12.75">
      <c r="A14" s="2576" t="s">
        <v>3873</v>
      </c>
    </row>
    <row r="15" spans="1:6" s="265" customFormat="1" ht="12.75">
      <c r="A15" s="2576" t="s">
        <v>3874</v>
      </c>
    </row>
    <row r="16" spans="1:6" s="265" customFormat="1" ht="12.75">
      <c r="A16" s="2576" t="s">
        <v>3861</v>
      </c>
    </row>
    <row r="17" spans="1:6" s="265" customFormat="1" ht="12.75">
      <c r="A17" s="2576" t="s">
        <v>3875</v>
      </c>
    </row>
    <row r="18" spans="1:6" s="265" customFormat="1" ht="12.75">
      <c r="A18" s="2576" t="s">
        <v>3876</v>
      </c>
    </row>
    <row r="19" spans="1:6" s="265" customFormat="1" ht="12.75">
      <c r="A19" s="2576" t="s">
        <v>3862</v>
      </c>
    </row>
    <row r="20" spans="1:6" s="265" customFormat="1" ht="12.75">
      <c r="A20" s="2576" t="s">
        <v>3863</v>
      </c>
    </row>
    <row r="22" spans="1:6" ht="25.5">
      <c r="A22" s="2579" t="s">
        <v>3864</v>
      </c>
      <c r="B22" s="2579" t="s">
        <v>3877</v>
      </c>
      <c r="C22" s="2579" t="s">
        <v>3866</v>
      </c>
      <c r="D22" s="2579" t="s">
        <v>3867</v>
      </c>
      <c r="E22" s="2579" t="s">
        <v>3868</v>
      </c>
      <c r="F22" s="2579" t="s">
        <v>3869</v>
      </c>
    </row>
    <row r="23" spans="1:6">
      <c r="A23" s="2594"/>
      <c r="B23" s="2595"/>
      <c r="C23" s="2595"/>
      <c r="D23" s="2596">
        <f>B23+C23</f>
        <v>0</v>
      </c>
      <c r="E23" s="2595"/>
      <c r="F23" s="2596">
        <f>A23+D23-E23</f>
        <v>0</v>
      </c>
    </row>
  </sheetData>
  <mergeCells count="9">
    <mergeCell ref="B7:D7"/>
    <mergeCell ref="B8:D8"/>
    <mergeCell ref="B9:D9"/>
    <mergeCell ref="A1:D1"/>
    <mergeCell ref="B2:D2"/>
    <mergeCell ref="B3:D3"/>
    <mergeCell ref="B4:D4"/>
    <mergeCell ref="B5:D5"/>
    <mergeCell ref="B6:D6"/>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F24"/>
  <sheetViews>
    <sheetView zoomScale="90" zoomScaleNormal="90" workbookViewId="0">
      <selection activeCell="A15" sqref="A15:F16"/>
    </sheetView>
  </sheetViews>
  <sheetFormatPr defaultColWidth="9.140625" defaultRowHeight="14.25"/>
  <cols>
    <col min="1" max="1" width="30.28515625" style="2589" customWidth="1"/>
    <col min="2" max="2" width="22.42578125" style="2589" customWidth="1"/>
    <col min="3" max="3" width="25.7109375" style="2589" customWidth="1"/>
    <col min="4" max="4" width="24.7109375" style="2589" customWidth="1"/>
    <col min="5" max="5" width="25" style="2589" customWidth="1"/>
    <col min="6" max="6" width="29.28515625" style="2589" customWidth="1"/>
    <col min="7" max="16384" width="9.140625" style="2589"/>
  </cols>
  <sheetData>
    <row r="1" spans="1:6" s="2585" customFormat="1" ht="12.75">
      <c r="A1" s="3374" t="s">
        <v>29</v>
      </c>
      <c r="B1" s="3374"/>
      <c r="C1" s="3375"/>
      <c r="D1" s="3375"/>
      <c r="E1" s="2584"/>
      <c r="F1" s="2584"/>
    </row>
    <row r="2" spans="1:6" s="2531" customFormat="1" ht="12.75">
      <c r="A2" s="2524" t="s">
        <v>30</v>
      </c>
      <c r="B2" s="3380" t="s">
        <v>3859</v>
      </c>
      <c r="C2" s="3381"/>
      <c r="D2" s="3382"/>
      <c r="E2" s="2525"/>
      <c r="F2" s="2525"/>
    </row>
    <row r="3" spans="1:6" s="2531" customFormat="1" ht="12.75">
      <c r="A3" s="2524" t="s">
        <v>31</v>
      </c>
      <c r="B3" s="3349" t="s">
        <v>3860</v>
      </c>
      <c r="C3" s="3349"/>
      <c r="D3" s="3349"/>
      <c r="E3" s="2525"/>
      <c r="F3" s="2525"/>
    </row>
    <row r="4" spans="1:6" s="2531" customFormat="1" ht="12.75">
      <c r="A4" s="2524" t="s">
        <v>32</v>
      </c>
      <c r="B4" s="3349">
        <v>1</v>
      </c>
      <c r="C4" s="3372"/>
      <c r="D4" s="3372"/>
      <c r="E4" s="2525"/>
      <c r="F4" s="2572"/>
    </row>
    <row r="5" spans="1:6" s="2531" customFormat="1" ht="12.75">
      <c r="A5" s="2524" t="s">
        <v>33</v>
      </c>
      <c r="B5" s="3349"/>
      <c r="C5" s="3372"/>
      <c r="D5" s="3372"/>
      <c r="E5" s="2525"/>
      <c r="F5" s="2572"/>
    </row>
    <row r="6" spans="1:6" s="2531" customFormat="1" ht="12.75">
      <c r="A6" s="2524" t="s">
        <v>34</v>
      </c>
      <c r="B6" s="3349"/>
      <c r="C6" s="3372"/>
      <c r="D6" s="3372"/>
      <c r="E6" s="2525"/>
      <c r="F6" s="2525"/>
    </row>
    <row r="7" spans="1:6" s="2531" customFormat="1" ht="12.75">
      <c r="A7" s="2524" t="s">
        <v>35</v>
      </c>
      <c r="B7" s="3349"/>
      <c r="C7" s="3372"/>
      <c r="D7" s="3372"/>
      <c r="E7" s="2525"/>
      <c r="F7" s="2525"/>
    </row>
    <row r="8" spans="1:6" s="2531" customFormat="1" ht="12.75">
      <c r="A8" s="2524" t="s">
        <v>36</v>
      </c>
      <c r="B8" s="3349"/>
      <c r="C8" s="3372"/>
      <c r="D8" s="3372"/>
      <c r="E8" s="2525"/>
      <c r="F8" s="2525"/>
    </row>
    <row r="9" spans="1:6" s="2575" customFormat="1" ht="12.75">
      <c r="A9" s="2524" t="s">
        <v>198</v>
      </c>
      <c r="B9" s="3349" t="s">
        <v>3842</v>
      </c>
      <c r="C9" s="3373"/>
      <c r="D9" s="3373"/>
      <c r="E9" s="2525"/>
      <c r="F9" s="2525"/>
    </row>
    <row r="11" spans="1:6" s="265" customFormat="1" ht="12.75">
      <c r="A11" s="2586" t="s">
        <v>2549</v>
      </c>
    </row>
    <row r="12" spans="1:6" s="265" customFormat="1" ht="12.75">
      <c r="A12" s="2608" t="s">
        <v>3941</v>
      </c>
      <c r="B12" s="2523"/>
      <c r="C12" s="2523"/>
      <c r="D12" s="2523"/>
      <c r="E12" s="2523"/>
    </row>
    <row r="13" spans="1:6" s="265" customFormat="1" ht="12.75">
      <c r="A13" s="2609" t="s">
        <v>3942</v>
      </c>
      <c r="B13" s="2523"/>
      <c r="C13" s="2523"/>
      <c r="D13" s="2523"/>
      <c r="E13" s="2523"/>
    </row>
    <row r="14" spans="1:6" s="265" customFormat="1" ht="12.75">
      <c r="A14" s="2609" t="s">
        <v>3943</v>
      </c>
      <c r="B14" s="2523"/>
      <c r="C14" s="2523"/>
      <c r="D14" s="2523"/>
      <c r="E14" s="2523"/>
    </row>
    <row r="15" spans="1:6" s="265" customFormat="1" ht="12.75" customHeight="1">
      <c r="A15" s="3383" t="s">
        <v>3949</v>
      </c>
      <c r="B15" s="3383"/>
      <c r="C15" s="3383"/>
      <c r="D15" s="3383"/>
      <c r="E15" s="3383"/>
      <c r="F15" s="3383"/>
    </row>
    <row r="16" spans="1:6" s="265" customFormat="1" ht="24.75" customHeight="1">
      <c r="A16" s="3383"/>
      <c r="B16" s="3383"/>
      <c r="C16" s="3383"/>
      <c r="D16" s="3383"/>
      <c r="E16" s="3383"/>
      <c r="F16" s="3383"/>
    </row>
    <row r="17" spans="1:6" s="265" customFormat="1" ht="12.75">
      <c r="A17" s="2610" t="s">
        <v>3944</v>
      </c>
      <c r="B17" s="2523"/>
      <c r="C17" s="2523"/>
      <c r="D17" s="2523"/>
      <c r="E17" s="2523"/>
    </row>
    <row r="18" spans="1:6" s="265" customFormat="1" ht="12.75">
      <c r="A18" s="2610" t="s">
        <v>3945</v>
      </c>
      <c r="B18" s="2523"/>
      <c r="C18" s="2523"/>
      <c r="D18" s="2523"/>
      <c r="E18" s="2523"/>
    </row>
    <row r="19" spans="1:6" s="265" customFormat="1" ht="12.75">
      <c r="A19" s="2608" t="s">
        <v>3946</v>
      </c>
      <c r="B19" s="2523"/>
      <c r="C19" s="2523"/>
      <c r="D19" s="2523"/>
      <c r="E19" s="2523"/>
    </row>
    <row r="20" spans="1:6" s="265" customFormat="1" ht="12.75">
      <c r="A20" s="2608" t="s">
        <v>3947</v>
      </c>
      <c r="B20" s="2523"/>
      <c r="C20" s="2523"/>
      <c r="D20" s="2523"/>
      <c r="E20" s="2523"/>
    </row>
    <row r="21" spans="1:6" s="265" customFormat="1" ht="12.75">
      <c r="A21" s="2608" t="s">
        <v>3948</v>
      </c>
      <c r="B21" s="2523"/>
      <c r="C21" s="2523"/>
      <c r="D21" s="2523"/>
      <c r="E21" s="2523"/>
    </row>
    <row r="22" spans="1:6" s="265" customFormat="1" ht="12.75">
      <c r="A22" s="2587"/>
    </row>
    <row r="23" spans="1:6" ht="25.5">
      <c r="A23" s="2588" t="s">
        <v>3864</v>
      </c>
      <c r="B23" s="2579" t="s">
        <v>3865</v>
      </c>
      <c r="C23" s="2579" t="s">
        <v>3866</v>
      </c>
      <c r="D23" s="2579" t="s">
        <v>3867</v>
      </c>
      <c r="E23" s="2579" t="s">
        <v>3868</v>
      </c>
      <c r="F23" s="2579" t="s">
        <v>3869</v>
      </c>
    </row>
    <row r="24" spans="1:6">
      <c r="A24" s="2590"/>
      <c r="B24" s="2591"/>
      <c r="C24" s="2591"/>
      <c r="D24" s="2592">
        <f>B24+C24</f>
        <v>0</v>
      </c>
      <c r="E24" s="2591"/>
      <c r="F24" s="2592">
        <f>A24+D24-E24</f>
        <v>0</v>
      </c>
    </row>
  </sheetData>
  <mergeCells count="10">
    <mergeCell ref="A15:F16"/>
    <mergeCell ref="B7:D7"/>
    <mergeCell ref="B8:D8"/>
    <mergeCell ref="B9:D9"/>
    <mergeCell ref="A1:D1"/>
    <mergeCell ref="B2:D2"/>
    <mergeCell ref="B3:D3"/>
    <mergeCell ref="B4:D4"/>
    <mergeCell ref="B5:D5"/>
    <mergeCell ref="B6:D6"/>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 right="0.7" top="0.75" bottom="0.75" header="0.3" footer="0.3"/>
  <pageSetup orientation="portrait" horizontalDpi="300" verticalDpi="300"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Q41"/>
  <sheetViews>
    <sheetView workbookViewId="0">
      <selection activeCell="E7" sqref="E7"/>
    </sheetView>
  </sheetViews>
  <sheetFormatPr defaultColWidth="9" defaultRowHeight="12.75"/>
  <cols>
    <col min="1" max="1" width="30.28515625" style="265" bestFit="1" customWidth="1"/>
    <col min="2" max="4" width="15.5703125" style="265" customWidth="1"/>
    <col min="5" max="5" width="30.28515625" style="265" bestFit="1" customWidth="1"/>
    <col min="6" max="8" width="15.5703125" style="265" customWidth="1"/>
    <col min="9" max="9" width="5.5703125" style="265" customWidth="1"/>
    <col min="10" max="10" width="31.28515625" style="265" customWidth="1"/>
    <col min="11" max="13" width="15.5703125" style="265" customWidth="1"/>
    <col min="14" max="14" width="26.5703125" style="265" bestFit="1" customWidth="1"/>
    <col min="15" max="17" width="15.5703125" style="265" customWidth="1"/>
    <col min="18" max="16384" width="9" style="265"/>
  </cols>
  <sheetData>
    <row r="1" spans="1:9">
      <c r="A1" s="3376" t="s">
        <v>29</v>
      </c>
      <c r="B1" s="3377"/>
      <c r="C1" s="3377"/>
      <c r="D1" s="3387"/>
    </row>
    <row r="2" spans="1:9">
      <c r="A2" s="2524" t="s">
        <v>30</v>
      </c>
      <c r="B2" s="3384" t="s">
        <v>3987</v>
      </c>
      <c r="C2" s="3385"/>
      <c r="D2" s="3386"/>
    </row>
    <row r="3" spans="1:9">
      <c r="A3" s="2524" t="s">
        <v>31</v>
      </c>
      <c r="B3" s="3384" t="s">
        <v>3950</v>
      </c>
      <c r="C3" s="3385"/>
      <c r="D3" s="3386"/>
    </row>
    <row r="4" spans="1:9">
      <c r="A4" s="2524" t="s">
        <v>32</v>
      </c>
      <c r="B4" s="3384">
        <v>1</v>
      </c>
      <c r="C4" s="3385"/>
      <c r="D4" s="3386"/>
    </row>
    <row r="5" spans="1:9">
      <c r="A5" s="2524" t="s">
        <v>33</v>
      </c>
      <c r="B5" s="3384"/>
      <c r="C5" s="3385"/>
      <c r="D5" s="3386"/>
    </row>
    <row r="6" spans="1:9">
      <c r="A6" s="2524" t="s">
        <v>34</v>
      </c>
      <c r="B6" s="3384"/>
      <c r="C6" s="3385"/>
      <c r="D6" s="3386"/>
    </row>
    <row r="7" spans="1:9">
      <c r="A7" s="2524" t="s">
        <v>35</v>
      </c>
      <c r="B7" s="3384"/>
      <c r="C7" s="3385"/>
      <c r="D7" s="3386"/>
    </row>
    <row r="8" spans="1:9">
      <c r="A8" s="2524" t="s">
        <v>36</v>
      </c>
      <c r="B8" s="3384"/>
      <c r="C8" s="3385"/>
      <c r="D8" s="3386"/>
    </row>
    <row r="9" spans="1:9">
      <c r="A9" s="2524" t="s">
        <v>198</v>
      </c>
      <c r="B9" s="3384" t="s">
        <v>3842</v>
      </c>
      <c r="C9" s="3385"/>
      <c r="D9" s="3386"/>
    </row>
    <row r="11" spans="1:9">
      <c r="A11" s="2611" t="s">
        <v>2549</v>
      </c>
      <c r="B11" s="2611"/>
    </row>
    <row r="12" spans="1:9">
      <c r="A12" s="3388" t="s">
        <v>4138</v>
      </c>
      <c r="B12" s="3388"/>
      <c r="C12" s="3388"/>
      <c r="D12" s="3388"/>
      <c r="E12" s="3388"/>
      <c r="F12" s="3388"/>
      <c r="G12" s="3388"/>
      <c r="H12" s="3388"/>
      <c r="I12" s="3388"/>
    </row>
    <row r="13" spans="1:9" s="2612" customFormat="1">
      <c r="A13" s="3388" t="s">
        <v>4139</v>
      </c>
      <c r="B13" s="3388"/>
      <c r="C13" s="3388"/>
      <c r="D13" s="3388"/>
      <c r="E13" s="3388"/>
      <c r="F13" s="3388"/>
      <c r="G13" s="3388"/>
      <c r="H13" s="3388"/>
      <c r="I13" s="3388"/>
    </row>
    <row r="14" spans="1:9" s="2612" customFormat="1">
      <c r="A14" s="3388" t="s">
        <v>4140</v>
      </c>
      <c r="B14" s="3388"/>
      <c r="C14" s="3388"/>
      <c r="D14" s="3388"/>
      <c r="E14" s="3388"/>
      <c r="F14" s="3388"/>
      <c r="G14" s="3388"/>
      <c r="H14" s="3388"/>
      <c r="I14" s="3388"/>
    </row>
    <row r="15" spans="1:9" s="2612" customFormat="1">
      <c r="A15" s="3388" t="s">
        <v>3951</v>
      </c>
      <c r="B15" s="3388"/>
      <c r="C15" s="3388"/>
      <c r="D15" s="3388"/>
      <c r="E15" s="3388"/>
      <c r="F15" s="3388"/>
      <c r="G15" s="3388"/>
      <c r="H15" s="3388"/>
      <c r="I15" s="3388"/>
    </row>
    <row r="16" spans="1:9" s="2612" customFormat="1">
      <c r="A16" s="3390" t="s">
        <v>4141</v>
      </c>
      <c r="B16" s="3390"/>
      <c r="C16" s="3390"/>
      <c r="D16" s="3390"/>
      <c r="E16" s="3390"/>
      <c r="F16" s="3390"/>
      <c r="G16" s="3390"/>
      <c r="H16" s="3390"/>
      <c r="I16" s="3390"/>
    </row>
    <row r="17" spans="1:17" s="2612" customFormat="1">
      <c r="A17" s="3388" t="s">
        <v>4142</v>
      </c>
      <c r="B17" s="3388"/>
      <c r="C17" s="3388"/>
      <c r="D17" s="3388"/>
      <c r="E17" s="3388"/>
      <c r="F17" s="3388"/>
      <c r="G17" s="3388"/>
      <c r="H17" s="3388"/>
      <c r="I17" s="3388"/>
    </row>
    <row r="18" spans="1:17" s="2612" customFormat="1" ht="37.5" customHeight="1">
      <c r="A18" s="3389" t="s">
        <v>4143</v>
      </c>
      <c r="B18" s="3389"/>
      <c r="C18" s="3389"/>
      <c r="D18" s="3389"/>
      <c r="E18" s="3389"/>
      <c r="F18" s="3389"/>
      <c r="G18" s="3389"/>
      <c r="H18" s="3389"/>
      <c r="I18" s="3389"/>
    </row>
    <row r="19" spans="1:17" s="2612" customFormat="1">
      <c r="A19" s="2727"/>
      <c r="B19" s="2727"/>
      <c r="C19" s="2727"/>
      <c r="D19" s="2727"/>
      <c r="E19" s="2727"/>
      <c r="F19" s="2727"/>
      <c r="G19" s="2727"/>
      <c r="H19" s="2727"/>
      <c r="I19" s="2727"/>
    </row>
    <row r="20" spans="1:17" ht="25.5">
      <c r="A20" s="2728" t="s">
        <v>4144</v>
      </c>
      <c r="B20" s="2613" t="s">
        <v>3952</v>
      </c>
      <c r="C20" s="2613" t="s">
        <v>3953</v>
      </c>
      <c r="D20" s="2614" t="s">
        <v>3954</v>
      </c>
      <c r="E20" s="2728" t="s">
        <v>4145</v>
      </c>
      <c r="F20" s="2613" t="s">
        <v>3952</v>
      </c>
      <c r="G20" s="2613" t="s">
        <v>3953</v>
      </c>
      <c r="H20" s="2614" t="s">
        <v>3954</v>
      </c>
      <c r="J20" s="2728" t="s">
        <v>4146</v>
      </c>
      <c r="K20" s="2613" t="s">
        <v>3952</v>
      </c>
      <c r="L20" s="2613" t="s">
        <v>3953</v>
      </c>
      <c r="M20" s="2614" t="s">
        <v>3954</v>
      </c>
      <c r="N20" s="2728" t="s">
        <v>4147</v>
      </c>
      <c r="O20" s="2613" t="s">
        <v>3952</v>
      </c>
      <c r="P20" s="2613" t="s">
        <v>3953</v>
      </c>
      <c r="Q20" s="2614" t="s">
        <v>3954</v>
      </c>
    </row>
    <row r="21" spans="1:17">
      <c r="A21" s="2729" t="s">
        <v>3955</v>
      </c>
      <c r="B21" s="2730"/>
      <c r="C21" s="2730"/>
      <c r="D21" s="2730"/>
      <c r="E21" s="2729" t="s">
        <v>3964</v>
      </c>
      <c r="F21" s="2730"/>
      <c r="G21" s="2730"/>
      <c r="H21" s="2730"/>
      <c r="J21" s="2729" t="s">
        <v>3971</v>
      </c>
      <c r="K21" s="2730"/>
      <c r="L21" s="2730"/>
      <c r="M21" s="2730"/>
      <c r="N21" s="2729" t="s">
        <v>3978</v>
      </c>
      <c r="O21" s="2730"/>
      <c r="P21" s="2730"/>
      <c r="Q21" s="2730"/>
    </row>
    <row r="22" spans="1:17">
      <c r="A22" s="2731" t="s">
        <v>3956</v>
      </c>
      <c r="B22" s="2730"/>
      <c r="C22" s="2730"/>
      <c r="D22" s="2730"/>
      <c r="E22" s="2731" t="s">
        <v>3965</v>
      </c>
      <c r="F22" s="2730"/>
      <c r="G22" s="2730"/>
      <c r="H22" s="2730"/>
      <c r="J22" s="2729" t="s">
        <v>4148</v>
      </c>
      <c r="K22" s="2730"/>
      <c r="L22" s="2730"/>
      <c r="M22" s="2730"/>
      <c r="N22" s="2729" t="s">
        <v>3979</v>
      </c>
      <c r="O22" s="2730"/>
      <c r="P22" s="2730"/>
      <c r="Q22" s="2730"/>
    </row>
    <row r="23" spans="1:17">
      <c r="A23" s="2731" t="s">
        <v>3957</v>
      </c>
      <c r="B23" s="2730"/>
      <c r="C23" s="2730"/>
      <c r="D23" s="2730"/>
      <c r="E23" s="2731" t="s">
        <v>3966</v>
      </c>
      <c r="F23" s="2732"/>
      <c r="G23" s="2732"/>
      <c r="H23" s="2732"/>
      <c r="J23" s="2729" t="s">
        <v>3972</v>
      </c>
      <c r="K23" s="2730"/>
      <c r="L23" s="2730"/>
      <c r="M23" s="2730"/>
      <c r="N23" s="2729" t="s">
        <v>3980</v>
      </c>
      <c r="O23" s="2730"/>
      <c r="P23" s="2730"/>
      <c r="Q23" s="2730"/>
    </row>
    <row r="24" spans="1:17">
      <c r="A24" s="2731" t="s">
        <v>3958</v>
      </c>
      <c r="B24" s="2732"/>
      <c r="C24" s="2732"/>
      <c r="D24" s="2732"/>
      <c r="E24" s="2731" t="s">
        <v>3967</v>
      </c>
      <c r="F24" s="2732"/>
      <c r="G24" s="2732"/>
      <c r="H24" s="2732"/>
      <c r="J24" s="2729" t="s">
        <v>3973</v>
      </c>
      <c r="K24" s="2732"/>
      <c r="L24" s="2732"/>
      <c r="M24" s="2732"/>
      <c r="N24" s="2729" t="s">
        <v>3981</v>
      </c>
      <c r="O24" s="2730"/>
      <c r="P24" s="2730"/>
      <c r="Q24" s="2730"/>
    </row>
    <row r="25" spans="1:17">
      <c r="A25" s="2731" t="s">
        <v>3959</v>
      </c>
      <c r="B25" s="2732"/>
      <c r="C25" s="2732"/>
      <c r="D25" s="2732"/>
      <c r="E25" s="2731" t="s">
        <v>3968</v>
      </c>
      <c r="F25" s="2732"/>
      <c r="G25" s="2732"/>
      <c r="H25" s="2732"/>
      <c r="J25" s="2729" t="s">
        <v>3974</v>
      </c>
      <c r="K25" s="2732"/>
      <c r="L25" s="2732"/>
      <c r="M25" s="2732"/>
      <c r="N25" s="2729" t="s">
        <v>3982</v>
      </c>
      <c r="O25" s="2730"/>
      <c r="P25" s="2730"/>
      <c r="Q25" s="2730"/>
    </row>
    <row r="26" spans="1:17">
      <c r="A26" s="2731" t="s">
        <v>3960</v>
      </c>
      <c r="B26" s="2732"/>
      <c r="C26" s="2732"/>
      <c r="D26" s="2732"/>
      <c r="E26" s="2731" t="s">
        <v>3969</v>
      </c>
      <c r="F26" s="2730"/>
      <c r="G26" s="2730"/>
      <c r="H26" s="2730"/>
      <c r="J26" s="2729" t="s">
        <v>3975</v>
      </c>
      <c r="K26" s="2732"/>
      <c r="L26" s="2732"/>
      <c r="M26" s="2732"/>
      <c r="N26" s="2729" t="s">
        <v>3983</v>
      </c>
      <c r="O26" s="2730"/>
      <c r="P26" s="2730"/>
      <c r="Q26" s="2730"/>
    </row>
    <row r="27" spans="1:17">
      <c r="A27" s="2731" t="s">
        <v>3961</v>
      </c>
      <c r="B27" s="2730"/>
      <c r="C27" s="2730"/>
      <c r="D27" s="2730"/>
      <c r="E27" s="2731" t="s">
        <v>3970</v>
      </c>
      <c r="F27" s="2730"/>
      <c r="G27" s="2730"/>
      <c r="H27" s="2730"/>
      <c r="J27" s="2729" t="s">
        <v>4149</v>
      </c>
      <c r="K27" s="2730"/>
      <c r="L27" s="2730"/>
      <c r="M27" s="2730"/>
      <c r="N27" s="2729" t="s">
        <v>3984</v>
      </c>
      <c r="O27" s="2730"/>
      <c r="P27" s="2730"/>
      <c r="Q27" s="2730"/>
    </row>
    <row r="28" spans="1:17">
      <c r="A28" s="2731" t="s">
        <v>3962</v>
      </c>
      <c r="B28" s="2730"/>
      <c r="C28" s="2730"/>
      <c r="D28" s="2730"/>
      <c r="E28" s="2730"/>
      <c r="F28" s="2730"/>
      <c r="G28" s="2730"/>
      <c r="H28" s="2730"/>
      <c r="J28" s="2729" t="s">
        <v>3976</v>
      </c>
      <c r="K28" s="2730"/>
      <c r="L28" s="2730"/>
      <c r="M28" s="2730"/>
      <c r="N28" s="2729" t="s">
        <v>3985</v>
      </c>
      <c r="O28" s="2730"/>
      <c r="P28" s="2730"/>
      <c r="Q28" s="2730"/>
    </row>
    <row r="29" spans="1:17">
      <c r="A29" s="2731" t="s">
        <v>3963</v>
      </c>
      <c r="B29" s="2730"/>
      <c r="C29" s="2730"/>
      <c r="D29" s="2730"/>
      <c r="E29" s="2730"/>
      <c r="F29" s="2730"/>
      <c r="G29" s="2730"/>
      <c r="H29" s="2730"/>
      <c r="J29" s="2729" t="s">
        <v>3977</v>
      </c>
      <c r="K29" s="2730"/>
      <c r="L29" s="2730"/>
      <c r="M29" s="2730"/>
      <c r="N29" s="2729" t="s">
        <v>3986</v>
      </c>
      <c r="O29" s="2730"/>
      <c r="P29" s="2730"/>
      <c r="Q29" s="2730"/>
    </row>
    <row r="30" spans="1:17">
      <c r="A30" s="2730"/>
      <c r="B30" s="2730"/>
      <c r="C30" s="2730"/>
      <c r="D30" s="2730"/>
      <c r="E30" s="2730"/>
      <c r="F30" s="2730"/>
      <c r="G30" s="2730"/>
      <c r="H30" s="2730"/>
      <c r="J30" s="2730"/>
      <c r="K30" s="2730"/>
      <c r="L30" s="2730"/>
      <c r="M30" s="2730"/>
      <c r="N30" s="2730"/>
      <c r="O30" s="2730"/>
      <c r="P30" s="2730"/>
      <c r="Q30" s="2730"/>
    </row>
    <row r="31" spans="1:17">
      <c r="A31" s="2730"/>
      <c r="B31" s="2730"/>
      <c r="C31" s="2730"/>
      <c r="D31" s="2730"/>
      <c r="E31" s="2730"/>
      <c r="F31" s="2730"/>
      <c r="G31" s="2730"/>
      <c r="H31" s="2730"/>
      <c r="J31" s="2730"/>
      <c r="K31" s="2730"/>
      <c r="L31" s="2730"/>
      <c r="M31" s="2730"/>
      <c r="N31" s="2730"/>
      <c r="O31" s="2730"/>
      <c r="P31" s="2730"/>
      <c r="Q31" s="2730"/>
    </row>
    <row r="32" spans="1:17">
      <c r="A32" s="2730"/>
      <c r="B32" s="2730"/>
      <c r="C32" s="2730"/>
      <c r="D32" s="2730"/>
      <c r="E32" s="2730"/>
      <c r="F32" s="2730"/>
      <c r="G32" s="2730"/>
      <c r="H32" s="2730"/>
      <c r="J32" s="2730"/>
      <c r="K32" s="2730"/>
      <c r="L32" s="2730"/>
      <c r="M32" s="2730"/>
      <c r="N32" s="2730"/>
      <c r="O32" s="2730"/>
      <c r="P32" s="2730"/>
      <c r="Q32" s="2730"/>
    </row>
    <row r="33" spans="1:17">
      <c r="A33" s="2730"/>
      <c r="B33" s="2730"/>
      <c r="C33" s="2730"/>
      <c r="D33" s="2730"/>
      <c r="E33" s="2730"/>
      <c r="F33" s="2730"/>
      <c r="G33" s="2730"/>
      <c r="H33" s="2730"/>
      <c r="J33" s="2730"/>
      <c r="K33" s="2730"/>
      <c r="L33" s="2730"/>
      <c r="M33" s="2730"/>
      <c r="N33" s="2730"/>
      <c r="O33" s="2730"/>
      <c r="P33" s="2730"/>
      <c r="Q33" s="2730"/>
    </row>
    <row r="34" spans="1:17">
      <c r="A34" s="2730"/>
      <c r="B34" s="2730"/>
      <c r="C34" s="2730"/>
      <c r="D34" s="2730"/>
      <c r="E34" s="2730"/>
      <c r="F34" s="2730"/>
      <c r="G34" s="2730"/>
      <c r="H34" s="2730"/>
      <c r="J34" s="2730"/>
      <c r="K34" s="2730"/>
      <c r="L34" s="2730"/>
      <c r="M34" s="2730"/>
      <c r="N34" s="2730"/>
      <c r="O34" s="2730"/>
      <c r="P34" s="2730"/>
      <c r="Q34" s="2730"/>
    </row>
    <row r="35" spans="1:17">
      <c r="A35" s="2730"/>
      <c r="B35" s="2730"/>
      <c r="C35" s="2730"/>
      <c r="D35" s="2730"/>
      <c r="E35" s="2730"/>
      <c r="F35" s="2730"/>
      <c r="G35" s="2730"/>
      <c r="H35" s="2730"/>
      <c r="J35" s="2730"/>
      <c r="K35" s="2730"/>
      <c r="L35" s="2730"/>
      <c r="M35" s="2730"/>
      <c r="N35" s="2730"/>
      <c r="O35" s="2730"/>
      <c r="P35" s="2730"/>
      <c r="Q35" s="2730"/>
    </row>
    <row r="36" spans="1:17">
      <c r="A36" s="2730"/>
      <c r="B36" s="2730"/>
      <c r="C36" s="2730"/>
      <c r="D36" s="2730"/>
      <c r="E36" s="2730"/>
      <c r="F36" s="2730"/>
      <c r="G36" s="2730"/>
      <c r="H36" s="2730"/>
      <c r="J36" s="2730"/>
      <c r="K36" s="2730"/>
      <c r="L36" s="2730"/>
      <c r="M36" s="2730"/>
      <c r="N36" s="2730"/>
      <c r="O36" s="2730"/>
      <c r="P36" s="2730"/>
      <c r="Q36" s="2730"/>
    </row>
    <row r="37" spans="1:17">
      <c r="A37" s="2730"/>
      <c r="B37" s="2730"/>
      <c r="C37" s="2730"/>
      <c r="D37" s="2730"/>
      <c r="E37" s="2730"/>
      <c r="F37" s="2730"/>
      <c r="G37" s="2730"/>
      <c r="H37" s="2730"/>
      <c r="J37" s="2730"/>
      <c r="K37" s="2730"/>
      <c r="L37" s="2730"/>
      <c r="M37" s="2730"/>
      <c r="N37" s="2730"/>
      <c r="O37" s="2730"/>
      <c r="P37" s="2730"/>
      <c r="Q37" s="2730"/>
    </row>
    <row r="38" spans="1:17">
      <c r="A38" s="2730"/>
      <c r="B38" s="2730"/>
      <c r="C38" s="2730"/>
      <c r="D38" s="2730"/>
      <c r="E38" s="2730"/>
      <c r="F38" s="2730"/>
      <c r="G38" s="2730"/>
      <c r="H38" s="2730"/>
      <c r="J38" s="2730"/>
      <c r="K38" s="2730"/>
      <c r="L38" s="2730"/>
      <c r="M38" s="2730"/>
      <c r="N38" s="2730"/>
      <c r="O38" s="2730"/>
      <c r="P38" s="2730"/>
      <c r="Q38" s="2730"/>
    </row>
    <row r="39" spans="1:17">
      <c r="A39" s="2730"/>
      <c r="B39" s="2730"/>
      <c r="C39" s="2730"/>
      <c r="D39" s="2730"/>
      <c r="E39" s="2730"/>
      <c r="F39" s="2730"/>
      <c r="G39" s="2730"/>
      <c r="H39" s="2730"/>
      <c r="J39" s="2730"/>
      <c r="K39" s="2730"/>
      <c r="L39" s="2730"/>
      <c r="M39" s="2730"/>
      <c r="N39" s="2730"/>
      <c r="O39" s="2730"/>
      <c r="P39" s="2730"/>
      <c r="Q39" s="2730"/>
    </row>
    <row r="40" spans="1:17">
      <c r="A40" s="2730"/>
      <c r="B40" s="2730"/>
      <c r="C40" s="2730"/>
      <c r="D40" s="2730"/>
      <c r="E40" s="2730"/>
      <c r="F40" s="2730"/>
      <c r="G40" s="2730"/>
      <c r="H40" s="2730"/>
      <c r="J40" s="2730"/>
      <c r="K40" s="2730"/>
      <c r="L40" s="2730"/>
      <c r="M40" s="2730"/>
      <c r="N40" s="2730"/>
      <c r="O40" s="2730"/>
      <c r="P40" s="2730"/>
      <c r="Q40" s="2730"/>
    </row>
    <row r="41" spans="1:17">
      <c r="A41" s="2730"/>
      <c r="B41" s="2730"/>
      <c r="C41" s="2730"/>
      <c r="D41" s="2730"/>
      <c r="E41" s="2730"/>
      <c r="F41" s="2730"/>
      <c r="G41" s="2730"/>
      <c r="H41" s="2730"/>
      <c r="J41" s="2730"/>
      <c r="K41" s="2730"/>
      <c r="L41" s="2730"/>
      <c r="M41" s="2730"/>
      <c r="N41" s="2730"/>
      <c r="O41" s="2730"/>
      <c r="P41" s="2730"/>
      <c r="Q41" s="2730"/>
    </row>
  </sheetData>
  <mergeCells count="16">
    <mergeCell ref="A17:I17"/>
    <mergeCell ref="A18:I18"/>
    <mergeCell ref="A12:I12"/>
    <mergeCell ref="A13:I13"/>
    <mergeCell ref="A14:I14"/>
    <mergeCell ref="A15:I15"/>
    <mergeCell ref="A16:I16"/>
    <mergeCell ref="B7:D7"/>
    <mergeCell ref="B8:D8"/>
    <mergeCell ref="B9:D9"/>
    <mergeCell ref="A1:D1"/>
    <mergeCell ref="B2:D2"/>
    <mergeCell ref="B3:D3"/>
    <mergeCell ref="B4:D4"/>
    <mergeCell ref="B5:D5"/>
    <mergeCell ref="B6:D6"/>
  </mergeCells>
  <dataValidations count="1">
    <dataValidation type="textLength" allowBlank="1" showErrorMessage="1" errorTitle="Metin uzunluğu istenen aralıkta değil!" error="İstenen Aralık: Minimum Uzunluk=0 karakter Maksimum Uzunluk=2147483647 karakter" sqref="E24:E25">
      <formula1>0</formula1>
      <formula2>2147483647</formula2>
    </dataValidation>
  </dataValidation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4">
    <tabColor rgb="FF00B0F0"/>
  </sheetPr>
  <dimension ref="A1:O30"/>
  <sheetViews>
    <sheetView zoomScale="80" zoomScaleNormal="80" workbookViewId="0">
      <selection sqref="A1:C1"/>
    </sheetView>
  </sheetViews>
  <sheetFormatPr defaultRowHeight="12.75"/>
  <cols>
    <col min="1" max="1" width="20.85546875" style="13" customWidth="1"/>
    <col min="2" max="2" width="13.7109375" style="13" customWidth="1"/>
    <col min="3" max="3" width="16.42578125" style="13" customWidth="1"/>
    <col min="4" max="13" width="13.7109375" style="13" customWidth="1"/>
    <col min="14" max="15" width="12.5703125" style="13" customWidth="1"/>
    <col min="16" max="251" width="9.140625" style="13"/>
    <col min="252" max="252" width="27.42578125" style="13" customWidth="1"/>
    <col min="253" max="253" width="17.85546875" style="13" customWidth="1"/>
    <col min="254" max="254" width="26" style="13" customWidth="1"/>
    <col min="255" max="255" width="10.42578125" style="13" customWidth="1"/>
    <col min="256" max="256" width="13" style="13" customWidth="1"/>
    <col min="257" max="257" width="32.42578125" style="13" bestFit="1" customWidth="1"/>
    <col min="258" max="507" width="9.140625" style="13"/>
    <col min="508" max="508" width="27.42578125" style="13" customWidth="1"/>
    <col min="509" max="509" width="17.85546875" style="13" customWidth="1"/>
    <col min="510" max="510" width="26" style="13" customWidth="1"/>
    <col min="511" max="511" width="10.42578125" style="13" customWidth="1"/>
    <col min="512" max="512" width="13" style="13" customWidth="1"/>
    <col min="513" max="513" width="32.42578125" style="13" bestFit="1" customWidth="1"/>
    <col min="514" max="763" width="9.140625" style="13"/>
    <col min="764" max="764" width="27.42578125" style="13" customWidth="1"/>
    <col min="765" max="765" width="17.85546875" style="13" customWidth="1"/>
    <col min="766" max="766" width="26" style="13" customWidth="1"/>
    <col min="767" max="767" width="10.42578125" style="13" customWidth="1"/>
    <col min="768" max="768" width="13" style="13" customWidth="1"/>
    <col min="769" max="769" width="32.42578125" style="13" bestFit="1" customWidth="1"/>
    <col min="770" max="1019" width="9.140625" style="13"/>
    <col min="1020" max="1020" width="27.42578125" style="13" customWidth="1"/>
    <col min="1021" max="1021" width="17.85546875" style="13" customWidth="1"/>
    <col min="1022" max="1022" width="26" style="13" customWidth="1"/>
    <col min="1023" max="1023" width="10.42578125" style="13" customWidth="1"/>
    <col min="1024" max="1024" width="13" style="13" customWidth="1"/>
    <col min="1025" max="1025" width="32.42578125" style="13" bestFit="1" customWidth="1"/>
    <col min="1026" max="1275" width="9.140625" style="13"/>
    <col min="1276" max="1276" width="27.42578125" style="13" customWidth="1"/>
    <col min="1277" max="1277" width="17.85546875" style="13" customWidth="1"/>
    <col min="1278" max="1278" width="26" style="13" customWidth="1"/>
    <col min="1279" max="1279" width="10.42578125" style="13" customWidth="1"/>
    <col min="1280" max="1280" width="13" style="13" customWidth="1"/>
    <col min="1281" max="1281" width="32.42578125" style="13" bestFit="1" customWidth="1"/>
    <col min="1282" max="1531" width="9.140625" style="13"/>
    <col min="1532" max="1532" width="27.42578125" style="13" customWidth="1"/>
    <col min="1533" max="1533" width="17.85546875" style="13" customWidth="1"/>
    <col min="1534" max="1534" width="26" style="13" customWidth="1"/>
    <col min="1535" max="1535" width="10.42578125" style="13" customWidth="1"/>
    <col min="1536" max="1536" width="13" style="13" customWidth="1"/>
    <col min="1537" max="1537" width="32.42578125" style="13" bestFit="1" customWidth="1"/>
    <col min="1538" max="1787" width="9.140625" style="13"/>
    <col min="1788" max="1788" width="27.42578125" style="13" customWidth="1"/>
    <col min="1789" max="1789" width="17.85546875" style="13" customWidth="1"/>
    <col min="1790" max="1790" width="26" style="13" customWidth="1"/>
    <col min="1791" max="1791" width="10.42578125" style="13" customWidth="1"/>
    <col min="1792" max="1792" width="13" style="13" customWidth="1"/>
    <col min="1793" max="1793" width="32.42578125" style="13" bestFit="1" customWidth="1"/>
    <col min="1794" max="2043" width="9.140625" style="13"/>
    <col min="2044" max="2044" width="27.42578125" style="13" customWidth="1"/>
    <col min="2045" max="2045" width="17.85546875" style="13" customWidth="1"/>
    <col min="2046" max="2046" width="26" style="13" customWidth="1"/>
    <col min="2047" max="2047" width="10.42578125" style="13" customWidth="1"/>
    <col min="2048" max="2048" width="13" style="13" customWidth="1"/>
    <col min="2049" max="2049" width="32.42578125" style="13" bestFit="1" customWidth="1"/>
    <col min="2050" max="2299" width="9.140625" style="13"/>
    <col min="2300" max="2300" width="27.42578125" style="13" customWidth="1"/>
    <col min="2301" max="2301" width="17.85546875" style="13" customWidth="1"/>
    <col min="2302" max="2302" width="26" style="13" customWidth="1"/>
    <col min="2303" max="2303" width="10.42578125" style="13" customWidth="1"/>
    <col min="2304" max="2304" width="13" style="13" customWidth="1"/>
    <col min="2305" max="2305" width="32.42578125" style="13" bestFit="1" customWidth="1"/>
    <col min="2306" max="2555" width="9.140625" style="13"/>
    <col min="2556" max="2556" width="27.42578125" style="13" customWidth="1"/>
    <col min="2557" max="2557" width="17.85546875" style="13" customWidth="1"/>
    <col min="2558" max="2558" width="26" style="13" customWidth="1"/>
    <col min="2559" max="2559" width="10.42578125" style="13" customWidth="1"/>
    <col min="2560" max="2560" width="13" style="13" customWidth="1"/>
    <col min="2561" max="2561" width="32.42578125" style="13" bestFit="1" customWidth="1"/>
    <col min="2562" max="2811" width="9.140625" style="13"/>
    <col min="2812" max="2812" width="27.42578125" style="13" customWidth="1"/>
    <col min="2813" max="2813" width="17.85546875" style="13" customWidth="1"/>
    <col min="2814" max="2814" width="26" style="13" customWidth="1"/>
    <col min="2815" max="2815" width="10.42578125" style="13" customWidth="1"/>
    <col min="2816" max="2816" width="13" style="13" customWidth="1"/>
    <col min="2817" max="2817" width="32.42578125" style="13" bestFit="1" customWidth="1"/>
    <col min="2818" max="3067" width="9.140625" style="13"/>
    <col min="3068" max="3068" width="27.42578125" style="13" customWidth="1"/>
    <col min="3069" max="3069" width="17.85546875" style="13" customWidth="1"/>
    <col min="3070" max="3070" width="26" style="13" customWidth="1"/>
    <col min="3071" max="3071" width="10.42578125" style="13" customWidth="1"/>
    <col min="3072" max="3072" width="13" style="13" customWidth="1"/>
    <col min="3073" max="3073" width="32.42578125" style="13" bestFit="1" customWidth="1"/>
    <col min="3074" max="3323" width="9.140625" style="13"/>
    <col min="3324" max="3324" width="27.42578125" style="13" customWidth="1"/>
    <col min="3325" max="3325" width="17.85546875" style="13" customWidth="1"/>
    <col min="3326" max="3326" width="26" style="13" customWidth="1"/>
    <col min="3327" max="3327" width="10.42578125" style="13" customWidth="1"/>
    <col min="3328" max="3328" width="13" style="13" customWidth="1"/>
    <col min="3329" max="3329" width="32.42578125" style="13" bestFit="1" customWidth="1"/>
    <col min="3330" max="3579" width="9.140625" style="13"/>
    <col min="3580" max="3580" width="27.42578125" style="13" customWidth="1"/>
    <col min="3581" max="3581" width="17.85546875" style="13" customWidth="1"/>
    <col min="3582" max="3582" width="26" style="13" customWidth="1"/>
    <col min="3583" max="3583" width="10.42578125" style="13" customWidth="1"/>
    <col min="3584" max="3584" width="13" style="13" customWidth="1"/>
    <col min="3585" max="3585" width="32.42578125" style="13" bestFit="1" customWidth="1"/>
    <col min="3586" max="3835" width="9.140625" style="13"/>
    <col min="3836" max="3836" width="27.42578125" style="13" customWidth="1"/>
    <col min="3837" max="3837" width="17.85546875" style="13" customWidth="1"/>
    <col min="3838" max="3838" width="26" style="13" customWidth="1"/>
    <col min="3839" max="3839" width="10.42578125" style="13" customWidth="1"/>
    <col min="3840" max="3840" width="13" style="13" customWidth="1"/>
    <col min="3841" max="3841" width="32.42578125" style="13" bestFit="1" customWidth="1"/>
    <col min="3842" max="4091" width="9.140625" style="13"/>
    <col min="4092" max="4092" width="27.42578125" style="13" customWidth="1"/>
    <col min="4093" max="4093" width="17.85546875" style="13" customWidth="1"/>
    <col min="4094" max="4094" width="26" style="13" customWidth="1"/>
    <col min="4095" max="4095" width="10.42578125" style="13" customWidth="1"/>
    <col min="4096" max="4096" width="13" style="13" customWidth="1"/>
    <col min="4097" max="4097" width="32.42578125" style="13" bestFit="1" customWidth="1"/>
    <col min="4098" max="4347" width="9.140625" style="13"/>
    <col min="4348" max="4348" width="27.42578125" style="13" customWidth="1"/>
    <col min="4349" max="4349" width="17.85546875" style="13" customWidth="1"/>
    <col min="4350" max="4350" width="26" style="13" customWidth="1"/>
    <col min="4351" max="4351" width="10.42578125" style="13" customWidth="1"/>
    <col min="4352" max="4352" width="13" style="13" customWidth="1"/>
    <col min="4353" max="4353" width="32.42578125" style="13" bestFit="1" customWidth="1"/>
    <col min="4354" max="4603" width="9.140625" style="13"/>
    <col min="4604" max="4604" width="27.42578125" style="13" customWidth="1"/>
    <col min="4605" max="4605" width="17.85546875" style="13" customWidth="1"/>
    <col min="4606" max="4606" width="26" style="13" customWidth="1"/>
    <col min="4607" max="4607" width="10.42578125" style="13" customWidth="1"/>
    <col min="4608" max="4608" width="13" style="13" customWidth="1"/>
    <col min="4609" max="4609" width="32.42578125" style="13" bestFit="1" customWidth="1"/>
    <col min="4610" max="4859" width="9.140625" style="13"/>
    <col min="4860" max="4860" width="27.42578125" style="13" customWidth="1"/>
    <col min="4861" max="4861" width="17.85546875" style="13" customWidth="1"/>
    <col min="4862" max="4862" width="26" style="13" customWidth="1"/>
    <col min="4863" max="4863" width="10.42578125" style="13" customWidth="1"/>
    <col min="4864" max="4864" width="13" style="13" customWidth="1"/>
    <col min="4865" max="4865" width="32.42578125" style="13" bestFit="1" customWidth="1"/>
    <col min="4866" max="5115" width="9.140625" style="13"/>
    <col min="5116" max="5116" width="27.42578125" style="13" customWidth="1"/>
    <col min="5117" max="5117" width="17.85546875" style="13" customWidth="1"/>
    <col min="5118" max="5118" width="26" style="13" customWidth="1"/>
    <col min="5119" max="5119" width="10.42578125" style="13" customWidth="1"/>
    <col min="5120" max="5120" width="13" style="13" customWidth="1"/>
    <col min="5121" max="5121" width="32.42578125" style="13" bestFit="1" customWidth="1"/>
    <col min="5122" max="5371" width="9.140625" style="13"/>
    <col min="5372" max="5372" width="27.42578125" style="13" customWidth="1"/>
    <col min="5373" max="5373" width="17.85546875" style="13" customWidth="1"/>
    <col min="5374" max="5374" width="26" style="13" customWidth="1"/>
    <col min="5375" max="5375" width="10.42578125" style="13" customWidth="1"/>
    <col min="5376" max="5376" width="13" style="13" customWidth="1"/>
    <col min="5377" max="5377" width="32.42578125" style="13" bestFit="1" customWidth="1"/>
    <col min="5378" max="5627" width="9.140625" style="13"/>
    <col min="5628" max="5628" width="27.42578125" style="13" customWidth="1"/>
    <col min="5629" max="5629" width="17.85546875" style="13" customWidth="1"/>
    <col min="5630" max="5630" width="26" style="13" customWidth="1"/>
    <col min="5631" max="5631" width="10.42578125" style="13" customWidth="1"/>
    <col min="5632" max="5632" width="13" style="13" customWidth="1"/>
    <col min="5633" max="5633" width="32.42578125" style="13" bestFit="1" customWidth="1"/>
    <col min="5634" max="5883" width="9.140625" style="13"/>
    <col min="5884" max="5884" width="27.42578125" style="13" customWidth="1"/>
    <col min="5885" max="5885" width="17.85546875" style="13" customWidth="1"/>
    <col min="5886" max="5886" width="26" style="13" customWidth="1"/>
    <col min="5887" max="5887" width="10.42578125" style="13" customWidth="1"/>
    <col min="5888" max="5888" width="13" style="13" customWidth="1"/>
    <col min="5889" max="5889" width="32.42578125" style="13" bestFit="1" customWidth="1"/>
    <col min="5890" max="6139" width="9.140625" style="13"/>
    <col min="6140" max="6140" width="27.42578125" style="13" customWidth="1"/>
    <col min="6141" max="6141" width="17.85546875" style="13" customWidth="1"/>
    <col min="6142" max="6142" width="26" style="13" customWidth="1"/>
    <col min="6143" max="6143" width="10.42578125" style="13" customWidth="1"/>
    <col min="6144" max="6144" width="13" style="13" customWidth="1"/>
    <col min="6145" max="6145" width="32.42578125" style="13" bestFit="1" customWidth="1"/>
    <col min="6146" max="6395" width="9.140625" style="13"/>
    <col min="6396" max="6396" width="27.42578125" style="13" customWidth="1"/>
    <col min="6397" max="6397" width="17.85546875" style="13" customWidth="1"/>
    <col min="6398" max="6398" width="26" style="13" customWidth="1"/>
    <col min="6399" max="6399" width="10.42578125" style="13" customWidth="1"/>
    <col min="6400" max="6400" width="13" style="13" customWidth="1"/>
    <col min="6401" max="6401" width="32.42578125" style="13" bestFit="1" customWidth="1"/>
    <col min="6402" max="6651" width="9.140625" style="13"/>
    <col min="6652" max="6652" width="27.42578125" style="13" customWidth="1"/>
    <col min="6653" max="6653" width="17.85546875" style="13" customWidth="1"/>
    <col min="6654" max="6654" width="26" style="13" customWidth="1"/>
    <col min="6655" max="6655" width="10.42578125" style="13" customWidth="1"/>
    <col min="6656" max="6656" width="13" style="13" customWidth="1"/>
    <col min="6657" max="6657" width="32.42578125" style="13" bestFit="1" customWidth="1"/>
    <col min="6658" max="6907" width="9.140625" style="13"/>
    <col min="6908" max="6908" width="27.42578125" style="13" customWidth="1"/>
    <col min="6909" max="6909" width="17.85546875" style="13" customWidth="1"/>
    <col min="6910" max="6910" width="26" style="13" customWidth="1"/>
    <col min="6911" max="6911" width="10.42578125" style="13" customWidth="1"/>
    <col min="6912" max="6912" width="13" style="13" customWidth="1"/>
    <col min="6913" max="6913" width="32.42578125" style="13" bestFit="1" customWidth="1"/>
    <col min="6914" max="7163" width="9.140625" style="13"/>
    <col min="7164" max="7164" width="27.42578125" style="13" customWidth="1"/>
    <col min="7165" max="7165" width="17.85546875" style="13" customWidth="1"/>
    <col min="7166" max="7166" width="26" style="13" customWidth="1"/>
    <col min="7167" max="7167" width="10.42578125" style="13" customWidth="1"/>
    <col min="7168" max="7168" width="13" style="13" customWidth="1"/>
    <col min="7169" max="7169" width="32.42578125" style="13" bestFit="1" customWidth="1"/>
    <col min="7170" max="7419" width="9.140625" style="13"/>
    <col min="7420" max="7420" width="27.42578125" style="13" customWidth="1"/>
    <col min="7421" max="7421" width="17.85546875" style="13" customWidth="1"/>
    <col min="7422" max="7422" width="26" style="13" customWidth="1"/>
    <col min="7423" max="7423" width="10.42578125" style="13" customWidth="1"/>
    <col min="7424" max="7424" width="13" style="13" customWidth="1"/>
    <col min="7425" max="7425" width="32.42578125" style="13" bestFit="1" customWidth="1"/>
    <col min="7426" max="7675" width="9.140625" style="13"/>
    <col min="7676" max="7676" width="27.42578125" style="13" customWidth="1"/>
    <col min="7677" max="7677" width="17.85546875" style="13" customWidth="1"/>
    <col min="7678" max="7678" width="26" style="13" customWidth="1"/>
    <col min="7679" max="7679" width="10.42578125" style="13" customWidth="1"/>
    <col min="7680" max="7680" width="13" style="13" customWidth="1"/>
    <col min="7681" max="7681" width="32.42578125" style="13" bestFit="1" customWidth="1"/>
    <col min="7682" max="7931" width="9.140625" style="13"/>
    <col min="7932" max="7932" width="27.42578125" style="13" customWidth="1"/>
    <col min="7933" max="7933" width="17.85546875" style="13" customWidth="1"/>
    <col min="7934" max="7934" width="26" style="13" customWidth="1"/>
    <col min="7935" max="7935" width="10.42578125" style="13" customWidth="1"/>
    <col min="7936" max="7936" width="13" style="13" customWidth="1"/>
    <col min="7937" max="7937" width="32.42578125" style="13" bestFit="1" customWidth="1"/>
    <col min="7938" max="8187" width="9.140625" style="13"/>
    <col min="8188" max="8188" width="27.42578125" style="13" customWidth="1"/>
    <col min="8189" max="8189" width="17.85546875" style="13" customWidth="1"/>
    <col min="8190" max="8190" width="26" style="13" customWidth="1"/>
    <col min="8191" max="8191" width="10.42578125" style="13" customWidth="1"/>
    <col min="8192" max="8192" width="13" style="13" customWidth="1"/>
    <col min="8193" max="8193" width="32.42578125" style="13" bestFit="1" customWidth="1"/>
    <col min="8194" max="8443" width="9.140625" style="13"/>
    <col min="8444" max="8444" width="27.42578125" style="13" customWidth="1"/>
    <col min="8445" max="8445" width="17.85546875" style="13" customWidth="1"/>
    <col min="8446" max="8446" width="26" style="13" customWidth="1"/>
    <col min="8447" max="8447" width="10.42578125" style="13" customWidth="1"/>
    <col min="8448" max="8448" width="13" style="13" customWidth="1"/>
    <col min="8449" max="8449" width="32.42578125" style="13" bestFit="1" customWidth="1"/>
    <col min="8450" max="8699" width="9.140625" style="13"/>
    <col min="8700" max="8700" width="27.42578125" style="13" customWidth="1"/>
    <col min="8701" max="8701" width="17.85546875" style="13" customWidth="1"/>
    <col min="8702" max="8702" width="26" style="13" customWidth="1"/>
    <col min="8703" max="8703" width="10.42578125" style="13" customWidth="1"/>
    <col min="8704" max="8704" width="13" style="13" customWidth="1"/>
    <col min="8705" max="8705" width="32.42578125" style="13" bestFit="1" customWidth="1"/>
    <col min="8706" max="8955" width="9.140625" style="13"/>
    <col min="8956" max="8956" width="27.42578125" style="13" customWidth="1"/>
    <col min="8957" max="8957" width="17.85546875" style="13" customWidth="1"/>
    <col min="8958" max="8958" width="26" style="13" customWidth="1"/>
    <col min="8959" max="8959" width="10.42578125" style="13" customWidth="1"/>
    <col min="8960" max="8960" width="13" style="13" customWidth="1"/>
    <col min="8961" max="8961" width="32.42578125" style="13" bestFit="1" customWidth="1"/>
    <col min="8962" max="9211" width="9.140625" style="13"/>
    <col min="9212" max="9212" width="27.42578125" style="13" customWidth="1"/>
    <col min="9213" max="9213" width="17.85546875" style="13" customWidth="1"/>
    <col min="9214" max="9214" width="26" style="13" customWidth="1"/>
    <col min="9215" max="9215" width="10.42578125" style="13" customWidth="1"/>
    <col min="9216" max="9216" width="13" style="13" customWidth="1"/>
    <col min="9217" max="9217" width="32.42578125" style="13" bestFit="1" customWidth="1"/>
    <col min="9218" max="9467" width="9.140625" style="13"/>
    <col min="9468" max="9468" width="27.42578125" style="13" customWidth="1"/>
    <col min="9469" max="9469" width="17.85546875" style="13" customWidth="1"/>
    <col min="9470" max="9470" width="26" style="13" customWidth="1"/>
    <col min="9471" max="9471" width="10.42578125" style="13" customWidth="1"/>
    <col min="9472" max="9472" width="13" style="13" customWidth="1"/>
    <col min="9473" max="9473" width="32.42578125" style="13" bestFit="1" customWidth="1"/>
    <col min="9474" max="9723" width="9.140625" style="13"/>
    <col min="9724" max="9724" width="27.42578125" style="13" customWidth="1"/>
    <col min="9725" max="9725" width="17.85546875" style="13" customWidth="1"/>
    <col min="9726" max="9726" width="26" style="13" customWidth="1"/>
    <col min="9727" max="9727" width="10.42578125" style="13" customWidth="1"/>
    <col min="9728" max="9728" width="13" style="13" customWidth="1"/>
    <col min="9729" max="9729" width="32.42578125" style="13" bestFit="1" customWidth="1"/>
    <col min="9730" max="9979" width="9.140625" style="13"/>
    <col min="9980" max="9980" width="27.42578125" style="13" customWidth="1"/>
    <col min="9981" max="9981" width="17.85546875" style="13" customWidth="1"/>
    <col min="9982" max="9982" width="26" style="13" customWidth="1"/>
    <col min="9983" max="9983" width="10.42578125" style="13" customWidth="1"/>
    <col min="9984" max="9984" width="13" style="13" customWidth="1"/>
    <col min="9985" max="9985" width="32.42578125" style="13" bestFit="1" customWidth="1"/>
    <col min="9986" max="10235" width="9.140625" style="13"/>
    <col min="10236" max="10236" width="27.42578125" style="13" customWidth="1"/>
    <col min="10237" max="10237" width="17.85546875" style="13" customWidth="1"/>
    <col min="10238" max="10238" width="26" style="13" customWidth="1"/>
    <col min="10239" max="10239" width="10.42578125" style="13" customWidth="1"/>
    <col min="10240" max="10240" width="13" style="13" customWidth="1"/>
    <col min="10241" max="10241" width="32.42578125" style="13" bestFit="1" customWidth="1"/>
    <col min="10242" max="10491" width="9.140625" style="13"/>
    <col min="10492" max="10492" width="27.42578125" style="13" customWidth="1"/>
    <col min="10493" max="10493" width="17.85546875" style="13" customWidth="1"/>
    <col min="10494" max="10494" width="26" style="13" customWidth="1"/>
    <col min="10495" max="10495" width="10.42578125" style="13" customWidth="1"/>
    <col min="10496" max="10496" width="13" style="13" customWidth="1"/>
    <col min="10497" max="10497" width="32.42578125" style="13" bestFit="1" customWidth="1"/>
    <col min="10498" max="10747" width="9.140625" style="13"/>
    <col min="10748" max="10748" width="27.42578125" style="13" customWidth="1"/>
    <col min="10749" max="10749" width="17.85546875" style="13" customWidth="1"/>
    <col min="10750" max="10750" width="26" style="13" customWidth="1"/>
    <col min="10751" max="10751" width="10.42578125" style="13" customWidth="1"/>
    <col min="10752" max="10752" width="13" style="13" customWidth="1"/>
    <col min="10753" max="10753" width="32.42578125" style="13" bestFit="1" customWidth="1"/>
    <col min="10754" max="11003" width="9.140625" style="13"/>
    <col min="11004" max="11004" width="27.42578125" style="13" customWidth="1"/>
    <col min="11005" max="11005" width="17.85546875" style="13" customWidth="1"/>
    <col min="11006" max="11006" width="26" style="13" customWidth="1"/>
    <col min="11007" max="11007" width="10.42578125" style="13" customWidth="1"/>
    <col min="11008" max="11008" width="13" style="13" customWidth="1"/>
    <col min="11009" max="11009" width="32.42578125" style="13" bestFit="1" customWidth="1"/>
    <col min="11010" max="11259" width="9.140625" style="13"/>
    <col min="11260" max="11260" width="27.42578125" style="13" customWidth="1"/>
    <col min="11261" max="11261" width="17.85546875" style="13" customWidth="1"/>
    <col min="11262" max="11262" width="26" style="13" customWidth="1"/>
    <col min="11263" max="11263" width="10.42578125" style="13" customWidth="1"/>
    <col min="11264" max="11264" width="13" style="13" customWidth="1"/>
    <col min="11265" max="11265" width="32.42578125" style="13" bestFit="1" customWidth="1"/>
    <col min="11266" max="11515" width="9.140625" style="13"/>
    <col min="11516" max="11516" width="27.42578125" style="13" customWidth="1"/>
    <col min="11517" max="11517" width="17.85546875" style="13" customWidth="1"/>
    <col min="11518" max="11518" width="26" style="13" customWidth="1"/>
    <col min="11519" max="11519" width="10.42578125" style="13" customWidth="1"/>
    <col min="11520" max="11520" width="13" style="13" customWidth="1"/>
    <col min="11521" max="11521" width="32.42578125" style="13" bestFit="1" customWidth="1"/>
    <col min="11522" max="11771" width="9.140625" style="13"/>
    <col min="11772" max="11772" width="27.42578125" style="13" customWidth="1"/>
    <col min="11773" max="11773" width="17.85546875" style="13" customWidth="1"/>
    <col min="11774" max="11774" width="26" style="13" customWidth="1"/>
    <col min="11775" max="11775" width="10.42578125" style="13" customWidth="1"/>
    <col min="11776" max="11776" width="13" style="13" customWidth="1"/>
    <col min="11777" max="11777" width="32.42578125" style="13" bestFit="1" customWidth="1"/>
    <col min="11778" max="12027" width="9.140625" style="13"/>
    <col min="12028" max="12028" width="27.42578125" style="13" customWidth="1"/>
    <col min="12029" max="12029" width="17.85546875" style="13" customWidth="1"/>
    <col min="12030" max="12030" width="26" style="13" customWidth="1"/>
    <col min="12031" max="12031" width="10.42578125" style="13" customWidth="1"/>
    <col min="12032" max="12032" width="13" style="13" customWidth="1"/>
    <col min="12033" max="12033" width="32.42578125" style="13" bestFit="1" customWidth="1"/>
    <col min="12034" max="12283" width="9.140625" style="13"/>
    <col min="12284" max="12284" width="27.42578125" style="13" customWidth="1"/>
    <col min="12285" max="12285" width="17.85546875" style="13" customWidth="1"/>
    <col min="12286" max="12286" width="26" style="13" customWidth="1"/>
    <col min="12287" max="12287" width="10.42578125" style="13" customWidth="1"/>
    <col min="12288" max="12288" width="13" style="13" customWidth="1"/>
    <col min="12289" max="12289" width="32.42578125" style="13" bestFit="1" customWidth="1"/>
    <col min="12290" max="12539" width="9.140625" style="13"/>
    <col min="12540" max="12540" width="27.42578125" style="13" customWidth="1"/>
    <col min="12541" max="12541" width="17.85546875" style="13" customWidth="1"/>
    <col min="12542" max="12542" width="26" style="13" customWidth="1"/>
    <col min="12543" max="12543" width="10.42578125" style="13" customWidth="1"/>
    <col min="12544" max="12544" width="13" style="13" customWidth="1"/>
    <col min="12545" max="12545" width="32.42578125" style="13" bestFit="1" customWidth="1"/>
    <col min="12546" max="12795" width="9.140625" style="13"/>
    <col min="12796" max="12796" width="27.42578125" style="13" customWidth="1"/>
    <col min="12797" max="12797" width="17.85546875" style="13" customWidth="1"/>
    <col min="12798" max="12798" width="26" style="13" customWidth="1"/>
    <col min="12799" max="12799" width="10.42578125" style="13" customWidth="1"/>
    <col min="12800" max="12800" width="13" style="13" customWidth="1"/>
    <col min="12801" max="12801" width="32.42578125" style="13" bestFit="1" customWidth="1"/>
    <col min="12802" max="13051" width="9.140625" style="13"/>
    <col min="13052" max="13052" width="27.42578125" style="13" customWidth="1"/>
    <col min="13053" max="13053" width="17.85546875" style="13" customWidth="1"/>
    <col min="13054" max="13054" width="26" style="13" customWidth="1"/>
    <col min="13055" max="13055" width="10.42578125" style="13" customWidth="1"/>
    <col min="13056" max="13056" width="13" style="13" customWidth="1"/>
    <col min="13057" max="13057" width="32.42578125" style="13" bestFit="1" customWidth="1"/>
    <col min="13058" max="13307" width="9.140625" style="13"/>
    <col min="13308" max="13308" width="27.42578125" style="13" customWidth="1"/>
    <col min="13309" max="13309" width="17.85546875" style="13" customWidth="1"/>
    <col min="13310" max="13310" width="26" style="13" customWidth="1"/>
    <col min="13311" max="13311" width="10.42578125" style="13" customWidth="1"/>
    <col min="13312" max="13312" width="13" style="13" customWidth="1"/>
    <col min="13313" max="13313" width="32.42578125" style="13" bestFit="1" customWidth="1"/>
    <col min="13314" max="13563" width="9.140625" style="13"/>
    <col min="13564" max="13564" width="27.42578125" style="13" customWidth="1"/>
    <col min="13565" max="13565" width="17.85546875" style="13" customWidth="1"/>
    <col min="13566" max="13566" width="26" style="13" customWidth="1"/>
    <col min="13567" max="13567" width="10.42578125" style="13" customWidth="1"/>
    <col min="13568" max="13568" width="13" style="13" customWidth="1"/>
    <col min="13569" max="13569" width="32.42578125" style="13" bestFit="1" customWidth="1"/>
    <col min="13570" max="13819" width="9.140625" style="13"/>
    <col min="13820" max="13820" width="27.42578125" style="13" customWidth="1"/>
    <col min="13821" max="13821" width="17.85546875" style="13" customWidth="1"/>
    <col min="13822" max="13822" width="26" style="13" customWidth="1"/>
    <col min="13823" max="13823" width="10.42578125" style="13" customWidth="1"/>
    <col min="13824" max="13824" width="13" style="13" customWidth="1"/>
    <col min="13825" max="13825" width="32.42578125" style="13" bestFit="1" customWidth="1"/>
    <col min="13826" max="14075" width="9.140625" style="13"/>
    <col min="14076" max="14076" width="27.42578125" style="13" customWidth="1"/>
    <col min="14077" max="14077" width="17.85546875" style="13" customWidth="1"/>
    <col min="14078" max="14078" width="26" style="13" customWidth="1"/>
    <col min="14079" max="14079" width="10.42578125" style="13" customWidth="1"/>
    <col min="14080" max="14080" width="13" style="13" customWidth="1"/>
    <col min="14081" max="14081" width="32.42578125" style="13" bestFit="1" customWidth="1"/>
    <col min="14082" max="14331" width="9.140625" style="13"/>
    <col min="14332" max="14332" width="27.42578125" style="13" customWidth="1"/>
    <col min="14333" max="14333" width="17.85546875" style="13" customWidth="1"/>
    <col min="14334" max="14334" width="26" style="13" customWidth="1"/>
    <col min="14335" max="14335" width="10.42578125" style="13" customWidth="1"/>
    <col min="14336" max="14336" width="13" style="13" customWidth="1"/>
    <col min="14337" max="14337" width="32.42578125" style="13" bestFit="1" customWidth="1"/>
    <col min="14338" max="14587" width="9.140625" style="13"/>
    <col min="14588" max="14588" width="27.42578125" style="13" customWidth="1"/>
    <col min="14589" max="14589" width="17.85546875" style="13" customWidth="1"/>
    <col min="14590" max="14590" width="26" style="13" customWidth="1"/>
    <col min="14591" max="14591" width="10.42578125" style="13" customWidth="1"/>
    <col min="14592" max="14592" width="13" style="13" customWidth="1"/>
    <col min="14593" max="14593" width="32.42578125" style="13" bestFit="1" customWidth="1"/>
    <col min="14594" max="14843" width="9.140625" style="13"/>
    <col min="14844" max="14844" width="27.42578125" style="13" customWidth="1"/>
    <col min="14845" max="14845" width="17.85546875" style="13" customWidth="1"/>
    <col min="14846" max="14846" width="26" style="13" customWidth="1"/>
    <col min="14847" max="14847" width="10.42578125" style="13" customWidth="1"/>
    <col min="14848" max="14848" width="13" style="13" customWidth="1"/>
    <col min="14849" max="14849" width="32.42578125" style="13" bestFit="1" customWidth="1"/>
    <col min="14850" max="15099" width="9.140625" style="13"/>
    <col min="15100" max="15100" width="27.42578125" style="13" customWidth="1"/>
    <col min="15101" max="15101" width="17.85546875" style="13" customWidth="1"/>
    <col min="15102" max="15102" width="26" style="13" customWidth="1"/>
    <col min="15103" max="15103" width="10.42578125" style="13" customWidth="1"/>
    <col min="15104" max="15104" width="13" style="13" customWidth="1"/>
    <col min="15105" max="15105" width="32.42578125" style="13" bestFit="1" customWidth="1"/>
    <col min="15106" max="15355" width="9.140625" style="13"/>
    <col min="15356" max="15356" width="27.42578125" style="13" customWidth="1"/>
    <col min="15357" max="15357" width="17.85546875" style="13" customWidth="1"/>
    <col min="15358" max="15358" width="26" style="13" customWidth="1"/>
    <col min="15359" max="15359" width="10.42578125" style="13" customWidth="1"/>
    <col min="15360" max="15360" width="13" style="13" customWidth="1"/>
    <col min="15361" max="15361" width="32.42578125" style="13" bestFit="1" customWidth="1"/>
    <col min="15362" max="15611" width="9.140625" style="13"/>
    <col min="15612" max="15612" width="27.42578125" style="13" customWidth="1"/>
    <col min="15613" max="15613" width="17.85546875" style="13" customWidth="1"/>
    <col min="15614" max="15614" width="26" style="13" customWidth="1"/>
    <col min="15615" max="15615" width="10.42578125" style="13" customWidth="1"/>
    <col min="15616" max="15616" width="13" style="13" customWidth="1"/>
    <col min="15617" max="15617" width="32.42578125" style="13" bestFit="1" customWidth="1"/>
    <col min="15618" max="15867" width="9.140625" style="13"/>
    <col min="15868" max="15868" width="27.42578125" style="13" customWidth="1"/>
    <col min="15869" max="15869" width="17.85546875" style="13" customWidth="1"/>
    <col min="15870" max="15870" width="26" style="13" customWidth="1"/>
    <col min="15871" max="15871" width="10.42578125" style="13" customWidth="1"/>
    <col min="15872" max="15872" width="13" style="13" customWidth="1"/>
    <col min="15873" max="15873" width="32.42578125" style="13" bestFit="1" customWidth="1"/>
    <col min="15874" max="16123" width="9.140625" style="13"/>
    <col min="16124" max="16124" width="27.42578125" style="13" customWidth="1"/>
    <col min="16125" max="16125" width="17.85546875" style="13" customWidth="1"/>
    <col min="16126" max="16126" width="26" style="13" customWidth="1"/>
    <col min="16127" max="16127" width="10.42578125" style="13" customWidth="1"/>
    <col min="16128" max="16128" width="13" style="13" customWidth="1"/>
    <col min="16129" max="16129" width="32.42578125" style="13" bestFit="1" customWidth="1"/>
    <col min="16130" max="16384" width="9.140625" style="13"/>
  </cols>
  <sheetData>
    <row r="1" spans="1:15">
      <c r="A1" s="3303" t="s">
        <v>29</v>
      </c>
      <c r="B1" s="3304"/>
      <c r="C1" s="3305"/>
      <c r="D1" s="11"/>
      <c r="E1" s="11"/>
      <c r="F1" s="606"/>
      <c r="G1" s="606"/>
      <c r="H1" s="606"/>
      <c r="I1" s="606"/>
    </row>
    <row r="2" spans="1:15">
      <c r="A2" s="270" t="s">
        <v>30</v>
      </c>
      <c r="B2" s="2742" t="s">
        <v>793</v>
      </c>
      <c r="C2" s="3306"/>
      <c r="D2" s="111"/>
      <c r="E2" s="111"/>
      <c r="F2" s="607"/>
      <c r="G2" s="607"/>
      <c r="H2" s="607"/>
      <c r="I2" s="607"/>
    </row>
    <row r="3" spans="1:15" ht="27" customHeight="1">
      <c r="A3" s="270" t="s">
        <v>31</v>
      </c>
      <c r="B3" s="2743" t="s">
        <v>2483</v>
      </c>
      <c r="C3" s="3307"/>
      <c r="D3" s="12"/>
      <c r="E3" s="12"/>
      <c r="F3" s="606"/>
      <c r="G3" s="606"/>
      <c r="H3" s="606"/>
      <c r="I3" s="606"/>
    </row>
    <row r="4" spans="1:15">
      <c r="A4" s="270" t="s">
        <v>32</v>
      </c>
      <c r="B4" s="2742">
        <v>1</v>
      </c>
      <c r="C4" s="3306"/>
      <c r="D4" s="111"/>
      <c r="E4" s="111"/>
      <c r="F4" s="607"/>
      <c r="G4" s="607"/>
      <c r="H4" s="607"/>
      <c r="I4" s="607"/>
    </row>
    <row r="5" spans="1:15">
      <c r="A5" s="270" t="s">
        <v>33</v>
      </c>
      <c r="B5" s="3296"/>
      <c r="C5" s="3308"/>
      <c r="D5" s="117"/>
      <c r="E5" s="117"/>
      <c r="F5" s="117"/>
      <c r="G5" s="117"/>
      <c r="H5" s="117"/>
      <c r="I5" s="117"/>
    </row>
    <row r="6" spans="1:15">
      <c r="A6" s="270" t="s">
        <v>34</v>
      </c>
      <c r="B6" s="3296"/>
      <c r="C6" s="3308"/>
      <c r="D6" s="117"/>
      <c r="E6" s="117"/>
      <c r="F6" s="117"/>
      <c r="G6" s="117"/>
      <c r="H6" s="117"/>
      <c r="I6" s="117"/>
    </row>
    <row r="7" spans="1:15">
      <c r="A7" s="270" t="s">
        <v>35</v>
      </c>
      <c r="B7" s="3296"/>
      <c r="C7" s="3308"/>
      <c r="D7" s="117"/>
      <c r="E7" s="117"/>
      <c r="F7" s="117"/>
      <c r="G7" s="117"/>
      <c r="H7" s="117"/>
      <c r="I7" s="117"/>
    </row>
    <row r="8" spans="1:15">
      <c r="A8" s="270" t="s">
        <v>36</v>
      </c>
      <c r="B8" s="2938"/>
      <c r="C8" s="3309"/>
      <c r="D8" s="118"/>
      <c r="E8" s="118"/>
      <c r="F8" s="118"/>
      <c r="G8" s="118"/>
      <c r="H8" s="118"/>
      <c r="I8" s="118"/>
    </row>
    <row r="9" spans="1:15" ht="16.5" thickBot="1">
      <c r="A9" s="272" t="s">
        <v>751</v>
      </c>
      <c r="B9" s="3301"/>
      <c r="C9" s="3302"/>
      <c r="D9" s="107"/>
      <c r="E9" s="107"/>
      <c r="F9" s="107"/>
      <c r="G9" s="107"/>
      <c r="H9" s="107"/>
      <c r="I9" s="107"/>
    </row>
    <row r="11" spans="1:15" s="266" customFormat="1" ht="36">
      <c r="A11" s="274" t="s">
        <v>752</v>
      </c>
      <c r="B11" s="274" t="s">
        <v>794</v>
      </c>
      <c r="C11" s="274" t="s">
        <v>2142</v>
      </c>
      <c r="D11" s="274" t="s">
        <v>2143</v>
      </c>
      <c r="E11" s="274" t="s">
        <v>2144</v>
      </c>
      <c r="F11" s="274" t="s">
        <v>2148</v>
      </c>
      <c r="G11" s="274" t="s">
        <v>2145</v>
      </c>
      <c r="H11" s="274" t="s">
        <v>2146</v>
      </c>
      <c r="I11" s="274" t="s">
        <v>2147</v>
      </c>
      <c r="J11" s="274" t="s">
        <v>2149</v>
      </c>
      <c r="K11" s="274" t="s">
        <v>795</v>
      </c>
      <c r="L11" s="274" t="s">
        <v>796</v>
      </c>
      <c r="M11" s="274" t="s">
        <v>797</v>
      </c>
      <c r="N11" s="1461" t="s">
        <v>798</v>
      </c>
      <c r="O11" s="13"/>
    </row>
    <row r="12" spans="1:15">
      <c r="A12" s="276"/>
      <c r="B12" s="325"/>
      <c r="C12" s="325"/>
      <c r="D12" s="325"/>
      <c r="E12" s="325"/>
      <c r="F12" s="325"/>
      <c r="G12" s="325"/>
      <c r="H12" s="325"/>
      <c r="I12" s="325"/>
      <c r="J12" s="325"/>
      <c r="K12" s="326"/>
      <c r="L12" s="326"/>
      <c r="M12" s="326"/>
      <c r="N12" s="326"/>
    </row>
    <row r="13" spans="1:15">
      <c r="A13" s="276"/>
      <c r="B13" s="325"/>
      <c r="C13" s="325"/>
      <c r="D13" s="325"/>
      <c r="E13" s="325"/>
      <c r="F13" s="325"/>
      <c r="G13" s="325"/>
      <c r="H13" s="325"/>
      <c r="I13" s="325"/>
      <c r="J13" s="325"/>
      <c r="K13" s="326"/>
      <c r="L13" s="326"/>
      <c r="M13" s="326"/>
      <c r="N13" s="326"/>
    </row>
    <row r="14" spans="1:15">
      <c r="A14" s="276"/>
      <c r="B14" s="325"/>
      <c r="C14" s="325"/>
      <c r="D14" s="325"/>
      <c r="E14" s="325"/>
      <c r="F14" s="325"/>
      <c r="G14" s="325"/>
      <c r="H14" s="325"/>
      <c r="I14" s="325"/>
      <c r="J14" s="325"/>
      <c r="K14" s="326"/>
      <c r="L14" s="326"/>
      <c r="M14" s="326"/>
      <c r="N14" s="326"/>
    </row>
    <row r="15" spans="1:15" ht="15">
      <c r="A15" s="276"/>
      <c r="B15" s="327"/>
      <c r="C15" s="327"/>
      <c r="D15" s="327"/>
      <c r="E15" s="327"/>
      <c r="F15" s="327"/>
      <c r="G15" s="327"/>
      <c r="H15" s="327"/>
      <c r="I15" s="327"/>
      <c r="J15" s="327"/>
      <c r="K15" s="326"/>
      <c r="L15" s="326"/>
      <c r="M15" s="326"/>
      <c r="N15" s="326"/>
    </row>
    <row r="16" spans="1:15" ht="15">
      <c r="A16" s="276"/>
      <c r="B16" s="327"/>
      <c r="C16" s="327"/>
      <c r="D16" s="327"/>
      <c r="E16" s="327"/>
      <c r="F16" s="327"/>
      <c r="G16" s="327"/>
      <c r="H16" s="327"/>
      <c r="I16" s="327"/>
      <c r="J16" s="327"/>
      <c r="K16" s="326"/>
      <c r="L16" s="326"/>
      <c r="M16" s="326"/>
      <c r="N16" s="326"/>
    </row>
    <row r="17" spans="1:14" ht="15">
      <c r="A17" s="276"/>
      <c r="B17" s="327"/>
      <c r="C17" s="327"/>
      <c r="D17" s="327"/>
      <c r="E17" s="327"/>
      <c r="F17" s="327"/>
      <c r="G17" s="327"/>
      <c r="H17" s="327"/>
      <c r="I17" s="327"/>
      <c r="J17" s="327"/>
      <c r="K17" s="326"/>
      <c r="L17" s="326"/>
      <c r="M17" s="326"/>
      <c r="N17" s="326"/>
    </row>
    <row r="18" spans="1:14" ht="15">
      <c r="A18" s="276"/>
      <c r="B18" s="327"/>
      <c r="C18" s="327"/>
      <c r="D18" s="327"/>
      <c r="E18" s="327"/>
      <c r="F18" s="327"/>
      <c r="G18" s="327"/>
      <c r="H18" s="327"/>
      <c r="I18" s="327"/>
      <c r="J18" s="327"/>
      <c r="K18" s="326"/>
      <c r="L18" s="326"/>
      <c r="M18" s="326"/>
      <c r="N18" s="326"/>
    </row>
    <row r="19" spans="1:14" ht="15">
      <c r="A19" s="276"/>
      <c r="B19" s="327"/>
      <c r="C19" s="327"/>
      <c r="D19" s="327"/>
      <c r="E19" s="327"/>
      <c r="F19" s="327"/>
      <c r="G19" s="327"/>
      <c r="H19" s="327"/>
      <c r="I19" s="327"/>
      <c r="J19" s="327"/>
      <c r="K19" s="326"/>
      <c r="L19" s="326"/>
      <c r="M19" s="326"/>
      <c r="N19" s="326"/>
    </row>
    <row r="20" spans="1:14" ht="15">
      <c r="A20" s="276"/>
      <c r="B20" s="327"/>
      <c r="C20" s="327"/>
      <c r="D20" s="327"/>
      <c r="E20" s="327"/>
      <c r="F20" s="327"/>
      <c r="G20" s="327"/>
      <c r="H20" s="327"/>
      <c r="I20" s="327"/>
      <c r="J20" s="327"/>
      <c r="K20" s="326"/>
      <c r="L20" s="326"/>
      <c r="M20" s="326"/>
      <c r="N20" s="326"/>
    </row>
    <row r="21" spans="1:14" ht="15">
      <c r="A21" s="276"/>
      <c r="B21" s="327"/>
      <c r="C21" s="327"/>
      <c r="D21" s="327"/>
      <c r="E21" s="327"/>
      <c r="F21" s="327"/>
      <c r="G21" s="327"/>
      <c r="H21" s="327"/>
      <c r="I21" s="327"/>
      <c r="J21" s="327"/>
      <c r="K21" s="326"/>
      <c r="L21" s="326"/>
      <c r="M21" s="326"/>
      <c r="N21" s="326"/>
    </row>
    <row r="22" spans="1:14" ht="15">
      <c r="A22" s="276"/>
      <c r="B22" s="327"/>
      <c r="C22" s="327"/>
      <c r="D22" s="327"/>
      <c r="E22" s="327"/>
      <c r="F22" s="327"/>
      <c r="G22" s="327"/>
      <c r="H22" s="327"/>
      <c r="I22" s="327"/>
      <c r="J22" s="327"/>
      <c r="K22" s="326"/>
      <c r="L22" s="326"/>
      <c r="M22" s="326"/>
      <c r="N22" s="326"/>
    </row>
    <row r="23" spans="1:14" ht="15">
      <c r="A23" s="276"/>
      <c r="B23" s="327"/>
      <c r="C23" s="327"/>
      <c r="D23" s="327"/>
      <c r="E23" s="327"/>
      <c r="F23" s="327"/>
      <c r="G23" s="327"/>
      <c r="H23" s="327"/>
      <c r="I23" s="327"/>
      <c r="J23" s="327"/>
      <c r="K23" s="326"/>
      <c r="L23" s="326"/>
      <c r="M23" s="326"/>
      <c r="N23" s="326"/>
    </row>
    <row r="24" spans="1:14" ht="15">
      <c r="A24" s="276"/>
      <c r="B24" s="327"/>
      <c r="C24" s="327"/>
      <c r="D24" s="327"/>
      <c r="E24" s="327"/>
      <c r="F24" s="327"/>
      <c r="G24" s="327"/>
      <c r="H24" s="327"/>
      <c r="I24" s="327"/>
      <c r="J24" s="327"/>
      <c r="K24" s="326"/>
      <c r="L24" s="326"/>
      <c r="M24" s="326"/>
      <c r="N24" s="326"/>
    </row>
    <row r="25" spans="1:14" ht="15">
      <c r="A25" s="276"/>
      <c r="B25" s="327"/>
      <c r="C25" s="327"/>
      <c r="D25" s="327"/>
      <c r="E25" s="327"/>
      <c r="F25" s="327"/>
      <c r="G25" s="327"/>
      <c r="H25" s="327"/>
      <c r="I25" s="327"/>
      <c r="J25" s="327"/>
      <c r="K25" s="326"/>
      <c r="L25" s="326"/>
      <c r="M25" s="326"/>
      <c r="N25" s="326"/>
    </row>
    <row r="26" spans="1:14" ht="15">
      <c r="A26" s="276"/>
      <c r="B26" s="327"/>
      <c r="C26" s="327"/>
      <c r="D26" s="327"/>
      <c r="E26" s="327"/>
      <c r="F26" s="327"/>
      <c r="G26" s="327"/>
      <c r="H26" s="327"/>
      <c r="I26" s="327"/>
      <c r="J26" s="327"/>
      <c r="K26" s="326"/>
      <c r="L26" s="326"/>
      <c r="M26" s="326"/>
      <c r="N26" s="326"/>
    </row>
    <row r="27" spans="1:14" ht="15">
      <c r="A27" s="276"/>
      <c r="B27" s="327"/>
      <c r="C27" s="327"/>
      <c r="D27" s="327"/>
      <c r="E27" s="327"/>
      <c r="F27" s="327"/>
      <c r="G27" s="327"/>
      <c r="H27" s="327"/>
      <c r="I27" s="327"/>
      <c r="J27" s="327"/>
      <c r="K27" s="326"/>
      <c r="L27" s="326"/>
      <c r="M27" s="326"/>
      <c r="N27" s="326"/>
    </row>
    <row r="28" spans="1:14" ht="15">
      <c r="A28" s="276"/>
      <c r="B28" s="327"/>
      <c r="C28" s="327"/>
      <c r="D28" s="327"/>
      <c r="E28" s="327"/>
      <c r="F28" s="327"/>
      <c r="G28" s="327"/>
      <c r="H28" s="327"/>
      <c r="I28" s="327"/>
      <c r="J28" s="327"/>
      <c r="K28" s="326"/>
      <c r="L28" s="326"/>
      <c r="M28" s="326"/>
      <c r="N28" s="326"/>
    </row>
    <row r="29" spans="1:14" ht="15">
      <c r="A29" s="276"/>
      <c r="B29" s="327"/>
      <c r="C29" s="327"/>
      <c r="D29" s="327"/>
      <c r="E29" s="327"/>
      <c r="F29" s="327"/>
      <c r="G29" s="327"/>
      <c r="H29" s="327"/>
      <c r="I29" s="327"/>
      <c r="J29" s="327"/>
      <c r="K29" s="326"/>
      <c r="L29" s="326"/>
      <c r="M29" s="326"/>
      <c r="N29" s="326"/>
    </row>
    <row r="30" spans="1:14" ht="15">
      <c r="A30" s="276"/>
      <c r="B30" s="327"/>
      <c r="C30" s="327"/>
      <c r="D30" s="327"/>
      <c r="E30" s="327"/>
      <c r="F30" s="327"/>
      <c r="G30" s="327"/>
      <c r="H30" s="327"/>
      <c r="I30" s="327"/>
      <c r="J30" s="327"/>
      <c r="K30" s="326"/>
      <c r="L30" s="326"/>
      <c r="M30" s="326"/>
      <c r="N30" s="326"/>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whole" allowBlank="1" showInputMessage="1" showErrorMessage="1" sqref="A12:A8900">
      <formula1>0</formula1>
      <formula2>24</formula2>
    </dataValidation>
    <dataValidation type="list" allowBlank="1" showInputMessage="1" showErrorMessage="1" sqref="IU65487:IU65493 SQ65487:SQ65493 ACM65487:ACM65493 AMI65487:AMI65493 AWE65487:AWE65493 BGA65487:BGA65493 BPW65487:BPW65493 BZS65487:BZS65493 CJO65487:CJO65493 CTK65487:CTK65493 DDG65487:DDG65493 DNC65487:DNC65493 DWY65487:DWY65493 EGU65487:EGU65493 EQQ65487:EQQ65493 FAM65487:FAM65493 FKI65487:FKI65493 FUE65487:FUE65493 GEA65487:GEA65493 GNW65487:GNW65493 GXS65487:GXS65493 HHO65487:HHO65493 HRK65487:HRK65493 IBG65487:IBG65493 ILC65487:ILC65493 IUY65487:IUY65493 JEU65487:JEU65493 JOQ65487:JOQ65493 JYM65487:JYM65493 KII65487:KII65493 KSE65487:KSE65493 LCA65487:LCA65493 LLW65487:LLW65493 LVS65487:LVS65493 MFO65487:MFO65493 MPK65487:MPK65493 MZG65487:MZG65493 NJC65487:NJC65493 NSY65487:NSY65493 OCU65487:OCU65493 OMQ65487:OMQ65493 OWM65487:OWM65493 PGI65487:PGI65493 PQE65487:PQE65493 QAA65487:QAA65493 QJW65487:QJW65493 QTS65487:QTS65493 RDO65487:RDO65493 RNK65487:RNK65493 RXG65487:RXG65493 SHC65487:SHC65493 SQY65487:SQY65493 TAU65487:TAU65493 TKQ65487:TKQ65493 TUM65487:TUM65493 UEI65487:UEI65493 UOE65487:UOE65493 UYA65487:UYA65493 VHW65487:VHW65493 VRS65487:VRS65493 WBO65487:WBO65493 WLK65487:WLK65493 WVG65487:WVG65493 IU131023:IU131029 SQ131023:SQ131029 ACM131023:ACM131029 AMI131023:AMI131029 AWE131023:AWE131029 BGA131023:BGA131029 BPW131023:BPW131029 BZS131023:BZS131029 CJO131023:CJO131029 CTK131023:CTK131029 DDG131023:DDG131029 DNC131023:DNC131029 DWY131023:DWY131029 EGU131023:EGU131029 EQQ131023:EQQ131029 FAM131023:FAM131029 FKI131023:FKI131029 FUE131023:FUE131029 GEA131023:GEA131029 GNW131023:GNW131029 GXS131023:GXS131029 HHO131023:HHO131029 HRK131023:HRK131029 IBG131023:IBG131029 ILC131023:ILC131029 IUY131023:IUY131029 JEU131023:JEU131029 JOQ131023:JOQ131029 JYM131023:JYM131029 KII131023:KII131029 KSE131023:KSE131029 LCA131023:LCA131029 LLW131023:LLW131029 LVS131023:LVS131029 MFO131023:MFO131029 MPK131023:MPK131029 MZG131023:MZG131029 NJC131023:NJC131029 NSY131023:NSY131029 OCU131023:OCU131029 OMQ131023:OMQ131029 OWM131023:OWM131029 PGI131023:PGI131029 PQE131023:PQE131029 QAA131023:QAA131029 QJW131023:QJW131029 QTS131023:QTS131029 RDO131023:RDO131029 RNK131023:RNK131029 RXG131023:RXG131029 SHC131023:SHC131029 SQY131023:SQY131029 TAU131023:TAU131029 TKQ131023:TKQ131029 TUM131023:TUM131029 UEI131023:UEI131029 UOE131023:UOE131029 UYA131023:UYA131029 VHW131023:VHW131029 VRS131023:VRS131029 WBO131023:WBO131029 WLK131023:WLK131029 WVG131023:WVG131029 IU196559:IU196565 SQ196559:SQ196565 ACM196559:ACM196565 AMI196559:AMI196565 AWE196559:AWE196565 BGA196559:BGA196565 BPW196559:BPW196565 BZS196559:BZS196565 CJO196559:CJO196565 CTK196559:CTK196565 DDG196559:DDG196565 DNC196559:DNC196565 DWY196559:DWY196565 EGU196559:EGU196565 EQQ196559:EQQ196565 FAM196559:FAM196565 FKI196559:FKI196565 FUE196559:FUE196565 GEA196559:GEA196565 GNW196559:GNW196565 GXS196559:GXS196565 HHO196559:HHO196565 HRK196559:HRK196565 IBG196559:IBG196565 ILC196559:ILC196565 IUY196559:IUY196565 JEU196559:JEU196565 JOQ196559:JOQ196565 JYM196559:JYM196565 KII196559:KII196565 KSE196559:KSE196565 LCA196559:LCA196565 LLW196559:LLW196565 LVS196559:LVS196565 MFO196559:MFO196565 MPK196559:MPK196565 MZG196559:MZG196565 NJC196559:NJC196565 NSY196559:NSY196565 OCU196559:OCU196565 OMQ196559:OMQ196565 OWM196559:OWM196565 PGI196559:PGI196565 PQE196559:PQE196565 QAA196559:QAA196565 QJW196559:QJW196565 QTS196559:QTS196565 RDO196559:RDO196565 RNK196559:RNK196565 RXG196559:RXG196565 SHC196559:SHC196565 SQY196559:SQY196565 TAU196559:TAU196565 TKQ196559:TKQ196565 TUM196559:TUM196565 UEI196559:UEI196565 UOE196559:UOE196565 UYA196559:UYA196565 VHW196559:VHW196565 VRS196559:VRS196565 WBO196559:WBO196565 WLK196559:WLK196565 WVG196559:WVG196565 IU262095:IU262101 SQ262095:SQ262101 ACM262095:ACM262101 AMI262095:AMI262101 AWE262095:AWE262101 BGA262095:BGA262101 BPW262095:BPW262101 BZS262095:BZS262101 CJO262095:CJO262101 CTK262095:CTK262101 DDG262095:DDG262101 DNC262095:DNC262101 DWY262095:DWY262101 EGU262095:EGU262101 EQQ262095:EQQ262101 FAM262095:FAM262101 FKI262095:FKI262101 FUE262095:FUE262101 GEA262095:GEA262101 GNW262095:GNW262101 GXS262095:GXS262101 HHO262095:HHO262101 HRK262095:HRK262101 IBG262095:IBG262101 ILC262095:ILC262101 IUY262095:IUY262101 JEU262095:JEU262101 JOQ262095:JOQ262101 JYM262095:JYM262101 KII262095:KII262101 KSE262095:KSE262101 LCA262095:LCA262101 LLW262095:LLW262101 LVS262095:LVS262101 MFO262095:MFO262101 MPK262095:MPK262101 MZG262095:MZG262101 NJC262095:NJC262101 NSY262095:NSY262101 OCU262095:OCU262101 OMQ262095:OMQ262101 OWM262095:OWM262101 PGI262095:PGI262101 PQE262095:PQE262101 QAA262095:QAA262101 QJW262095:QJW262101 QTS262095:QTS262101 RDO262095:RDO262101 RNK262095:RNK262101 RXG262095:RXG262101 SHC262095:SHC262101 SQY262095:SQY262101 TAU262095:TAU262101 TKQ262095:TKQ262101 TUM262095:TUM262101 UEI262095:UEI262101 UOE262095:UOE262101 UYA262095:UYA262101 VHW262095:VHW262101 VRS262095:VRS262101 WBO262095:WBO262101 WLK262095:WLK262101 WVG262095:WVG262101 IU327631:IU327637 SQ327631:SQ327637 ACM327631:ACM327637 AMI327631:AMI327637 AWE327631:AWE327637 BGA327631:BGA327637 BPW327631:BPW327637 BZS327631:BZS327637 CJO327631:CJO327637 CTK327631:CTK327637 DDG327631:DDG327637 DNC327631:DNC327637 DWY327631:DWY327637 EGU327631:EGU327637 EQQ327631:EQQ327637 FAM327631:FAM327637 FKI327631:FKI327637 FUE327631:FUE327637 GEA327631:GEA327637 GNW327631:GNW327637 GXS327631:GXS327637 HHO327631:HHO327637 HRK327631:HRK327637 IBG327631:IBG327637 ILC327631:ILC327637 IUY327631:IUY327637 JEU327631:JEU327637 JOQ327631:JOQ327637 JYM327631:JYM327637 KII327631:KII327637 KSE327631:KSE327637 LCA327631:LCA327637 LLW327631:LLW327637 LVS327631:LVS327637 MFO327631:MFO327637 MPK327631:MPK327637 MZG327631:MZG327637 NJC327631:NJC327637 NSY327631:NSY327637 OCU327631:OCU327637 OMQ327631:OMQ327637 OWM327631:OWM327637 PGI327631:PGI327637 PQE327631:PQE327637 QAA327631:QAA327637 QJW327631:QJW327637 QTS327631:QTS327637 RDO327631:RDO327637 RNK327631:RNK327637 RXG327631:RXG327637 SHC327631:SHC327637 SQY327631:SQY327637 TAU327631:TAU327637 TKQ327631:TKQ327637 TUM327631:TUM327637 UEI327631:UEI327637 UOE327631:UOE327637 UYA327631:UYA327637 VHW327631:VHW327637 VRS327631:VRS327637 WBO327631:WBO327637 WLK327631:WLK327637 WVG327631:WVG327637 IU393167:IU393173 SQ393167:SQ393173 ACM393167:ACM393173 AMI393167:AMI393173 AWE393167:AWE393173 BGA393167:BGA393173 BPW393167:BPW393173 BZS393167:BZS393173 CJO393167:CJO393173 CTK393167:CTK393173 DDG393167:DDG393173 DNC393167:DNC393173 DWY393167:DWY393173 EGU393167:EGU393173 EQQ393167:EQQ393173 FAM393167:FAM393173 FKI393167:FKI393173 FUE393167:FUE393173 GEA393167:GEA393173 GNW393167:GNW393173 GXS393167:GXS393173 HHO393167:HHO393173 HRK393167:HRK393173 IBG393167:IBG393173 ILC393167:ILC393173 IUY393167:IUY393173 JEU393167:JEU393173 JOQ393167:JOQ393173 JYM393167:JYM393173 KII393167:KII393173 KSE393167:KSE393173 LCA393167:LCA393173 LLW393167:LLW393173 LVS393167:LVS393173 MFO393167:MFO393173 MPK393167:MPK393173 MZG393167:MZG393173 NJC393167:NJC393173 NSY393167:NSY393173 OCU393167:OCU393173 OMQ393167:OMQ393173 OWM393167:OWM393173 PGI393167:PGI393173 PQE393167:PQE393173 QAA393167:QAA393173 QJW393167:QJW393173 QTS393167:QTS393173 RDO393167:RDO393173 RNK393167:RNK393173 RXG393167:RXG393173 SHC393167:SHC393173 SQY393167:SQY393173 TAU393167:TAU393173 TKQ393167:TKQ393173 TUM393167:TUM393173 UEI393167:UEI393173 UOE393167:UOE393173 UYA393167:UYA393173 VHW393167:VHW393173 VRS393167:VRS393173 WBO393167:WBO393173 WLK393167:WLK393173 WVG393167:WVG393173 IU458703:IU458709 SQ458703:SQ458709 ACM458703:ACM458709 AMI458703:AMI458709 AWE458703:AWE458709 BGA458703:BGA458709 BPW458703:BPW458709 BZS458703:BZS458709 CJO458703:CJO458709 CTK458703:CTK458709 DDG458703:DDG458709 DNC458703:DNC458709 DWY458703:DWY458709 EGU458703:EGU458709 EQQ458703:EQQ458709 FAM458703:FAM458709 FKI458703:FKI458709 FUE458703:FUE458709 GEA458703:GEA458709 GNW458703:GNW458709 GXS458703:GXS458709 HHO458703:HHO458709 HRK458703:HRK458709 IBG458703:IBG458709 ILC458703:ILC458709 IUY458703:IUY458709 JEU458703:JEU458709 JOQ458703:JOQ458709 JYM458703:JYM458709 KII458703:KII458709 KSE458703:KSE458709 LCA458703:LCA458709 LLW458703:LLW458709 LVS458703:LVS458709 MFO458703:MFO458709 MPK458703:MPK458709 MZG458703:MZG458709 NJC458703:NJC458709 NSY458703:NSY458709 OCU458703:OCU458709 OMQ458703:OMQ458709 OWM458703:OWM458709 PGI458703:PGI458709 PQE458703:PQE458709 QAA458703:QAA458709 QJW458703:QJW458709 QTS458703:QTS458709 RDO458703:RDO458709 RNK458703:RNK458709 RXG458703:RXG458709 SHC458703:SHC458709 SQY458703:SQY458709 TAU458703:TAU458709 TKQ458703:TKQ458709 TUM458703:TUM458709 UEI458703:UEI458709 UOE458703:UOE458709 UYA458703:UYA458709 VHW458703:VHW458709 VRS458703:VRS458709 WBO458703:WBO458709 WLK458703:WLK458709 WVG458703:WVG458709 IU524239:IU524245 SQ524239:SQ524245 ACM524239:ACM524245 AMI524239:AMI524245 AWE524239:AWE524245 BGA524239:BGA524245 BPW524239:BPW524245 BZS524239:BZS524245 CJO524239:CJO524245 CTK524239:CTK524245 DDG524239:DDG524245 DNC524239:DNC524245 DWY524239:DWY524245 EGU524239:EGU524245 EQQ524239:EQQ524245 FAM524239:FAM524245 FKI524239:FKI524245 FUE524239:FUE524245 GEA524239:GEA524245 GNW524239:GNW524245 GXS524239:GXS524245 HHO524239:HHO524245 HRK524239:HRK524245 IBG524239:IBG524245 ILC524239:ILC524245 IUY524239:IUY524245 JEU524239:JEU524245 JOQ524239:JOQ524245 JYM524239:JYM524245 KII524239:KII524245 KSE524239:KSE524245 LCA524239:LCA524245 LLW524239:LLW524245 LVS524239:LVS524245 MFO524239:MFO524245 MPK524239:MPK524245 MZG524239:MZG524245 NJC524239:NJC524245 NSY524239:NSY524245 OCU524239:OCU524245 OMQ524239:OMQ524245 OWM524239:OWM524245 PGI524239:PGI524245 PQE524239:PQE524245 QAA524239:QAA524245 QJW524239:QJW524245 QTS524239:QTS524245 RDO524239:RDO524245 RNK524239:RNK524245 RXG524239:RXG524245 SHC524239:SHC524245 SQY524239:SQY524245 TAU524239:TAU524245 TKQ524239:TKQ524245 TUM524239:TUM524245 UEI524239:UEI524245 UOE524239:UOE524245 UYA524239:UYA524245 VHW524239:VHW524245 VRS524239:VRS524245 WBO524239:WBO524245 WLK524239:WLK524245 WVG524239:WVG524245 IU589775:IU589781 SQ589775:SQ589781 ACM589775:ACM589781 AMI589775:AMI589781 AWE589775:AWE589781 BGA589775:BGA589781 BPW589775:BPW589781 BZS589775:BZS589781 CJO589775:CJO589781 CTK589775:CTK589781 DDG589775:DDG589781 DNC589775:DNC589781 DWY589775:DWY589781 EGU589775:EGU589781 EQQ589775:EQQ589781 FAM589775:FAM589781 FKI589775:FKI589781 FUE589775:FUE589781 GEA589775:GEA589781 GNW589775:GNW589781 GXS589775:GXS589781 HHO589775:HHO589781 HRK589775:HRK589781 IBG589775:IBG589781 ILC589775:ILC589781 IUY589775:IUY589781 JEU589775:JEU589781 JOQ589775:JOQ589781 JYM589775:JYM589781 KII589775:KII589781 KSE589775:KSE589781 LCA589775:LCA589781 LLW589775:LLW589781 LVS589775:LVS589781 MFO589775:MFO589781 MPK589775:MPK589781 MZG589775:MZG589781 NJC589775:NJC589781 NSY589775:NSY589781 OCU589775:OCU589781 OMQ589775:OMQ589781 OWM589775:OWM589781 PGI589775:PGI589781 PQE589775:PQE589781 QAA589775:QAA589781 QJW589775:QJW589781 QTS589775:QTS589781 RDO589775:RDO589781 RNK589775:RNK589781 RXG589775:RXG589781 SHC589775:SHC589781 SQY589775:SQY589781 TAU589775:TAU589781 TKQ589775:TKQ589781 TUM589775:TUM589781 UEI589775:UEI589781 UOE589775:UOE589781 UYA589775:UYA589781 VHW589775:VHW589781 VRS589775:VRS589781 WBO589775:WBO589781 WLK589775:WLK589781 WVG589775:WVG589781 IU655311:IU655317 SQ655311:SQ655317 ACM655311:ACM655317 AMI655311:AMI655317 AWE655311:AWE655317 BGA655311:BGA655317 BPW655311:BPW655317 BZS655311:BZS655317 CJO655311:CJO655317 CTK655311:CTK655317 DDG655311:DDG655317 DNC655311:DNC655317 DWY655311:DWY655317 EGU655311:EGU655317 EQQ655311:EQQ655317 FAM655311:FAM655317 FKI655311:FKI655317 FUE655311:FUE655317 GEA655311:GEA655317 GNW655311:GNW655317 GXS655311:GXS655317 HHO655311:HHO655317 HRK655311:HRK655317 IBG655311:IBG655317 ILC655311:ILC655317 IUY655311:IUY655317 JEU655311:JEU655317 JOQ655311:JOQ655317 JYM655311:JYM655317 KII655311:KII655317 KSE655311:KSE655317 LCA655311:LCA655317 LLW655311:LLW655317 LVS655311:LVS655317 MFO655311:MFO655317 MPK655311:MPK655317 MZG655311:MZG655317 NJC655311:NJC655317 NSY655311:NSY655317 OCU655311:OCU655317 OMQ655311:OMQ655317 OWM655311:OWM655317 PGI655311:PGI655317 PQE655311:PQE655317 QAA655311:QAA655317 QJW655311:QJW655317 QTS655311:QTS655317 RDO655311:RDO655317 RNK655311:RNK655317 RXG655311:RXG655317 SHC655311:SHC655317 SQY655311:SQY655317 TAU655311:TAU655317 TKQ655311:TKQ655317 TUM655311:TUM655317 UEI655311:UEI655317 UOE655311:UOE655317 UYA655311:UYA655317 VHW655311:VHW655317 VRS655311:VRS655317 WBO655311:WBO655317 WLK655311:WLK655317 WVG655311:WVG655317 IU720847:IU720853 SQ720847:SQ720853 ACM720847:ACM720853 AMI720847:AMI720853 AWE720847:AWE720853 BGA720847:BGA720853 BPW720847:BPW720853 BZS720847:BZS720853 CJO720847:CJO720853 CTK720847:CTK720853 DDG720847:DDG720853 DNC720847:DNC720853 DWY720847:DWY720853 EGU720847:EGU720853 EQQ720847:EQQ720853 FAM720847:FAM720853 FKI720847:FKI720853 FUE720847:FUE720853 GEA720847:GEA720853 GNW720847:GNW720853 GXS720847:GXS720853 HHO720847:HHO720853 HRK720847:HRK720853 IBG720847:IBG720853 ILC720847:ILC720853 IUY720847:IUY720853 JEU720847:JEU720853 JOQ720847:JOQ720853 JYM720847:JYM720853 KII720847:KII720853 KSE720847:KSE720853 LCA720847:LCA720853 LLW720847:LLW720853 LVS720847:LVS720853 MFO720847:MFO720853 MPK720847:MPK720853 MZG720847:MZG720853 NJC720847:NJC720853 NSY720847:NSY720853 OCU720847:OCU720853 OMQ720847:OMQ720853 OWM720847:OWM720853 PGI720847:PGI720853 PQE720847:PQE720853 QAA720847:QAA720853 QJW720847:QJW720853 QTS720847:QTS720853 RDO720847:RDO720853 RNK720847:RNK720853 RXG720847:RXG720853 SHC720847:SHC720853 SQY720847:SQY720853 TAU720847:TAU720853 TKQ720847:TKQ720853 TUM720847:TUM720853 UEI720847:UEI720853 UOE720847:UOE720853 UYA720847:UYA720853 VHW720847:VHW720853 VRS720847:VRS720853 WBO720847:WBO720853 WLK720847:WLK720853 WVG720847:WVG720853 IU786383:IU786389 SQ786383:SQ786389 ACM786383:ACM786389 AMI786383:AMI786389 AWE786383:AWE786389 BGA786383:BGA786389 BPW786383:BPW786389 BZS786383:BZS786389 CJO786383:CJO786389 CTK786383:CTK786389 DDG786383:DDG786389 DNC786383:DNC786389 DWY786383:DWY786389 EGU786383:EGU786389 EQQ786383:EQQ786389 FAM786383:FAM786389 FKI786383:FKI786389 FUE786383:FUE786389 GEA786383:GEA786389 GNW786383:GNW786389 GXS786383:GXS786389 HHO786383:HHO786389 HRK786383:HRK786389 IBG786383:IBG786389 ILC786383:ILC786389 IUY786383:IUY786389 JEU786383:JEU786389 JOQ786383:JOQ786389 JYM786383:JYM786389 KII786383:KII786389 KSE786383:KSE786389 LCA786383:LCA786389 LLW786383:LLW786389 LVS786383:LVS786389 MFO786383:MFO786389 MPK786383:MPK786389 MZG786383:MZG786389 NJC786383:NJC786389 NSY786383:NSY786389 OCU786383:OCU786389 OMQ786383:OMQ786389 OWM786383:OWM786389 PGI786383:PGI786389 PQE786383:PQE786389 QAA786383:QAA786389 QJW786383:QJW786389 QTS786383:QTS786389 RDO786383:RDO786389 RNK786383:RNK786389 RXG786383:RXG786389 SHC786383:SHC786389 SQY786383:SQY786389 TAU786383:TAU786389 TKQ786383:TKQ786389 TUM786383:TUM786389 UEI786383:UEI786389 UOE786383:UOE786389 UYA786383:UYA786389 VHW786383:VHW786389 VRS786383:VRS786389 WBO786383:WBO786389 WLK786383:WLK786389 WVG786383:WVG786389 IU851919:IU851925 SQ851919:SQ851925 ACM851919:ACM851925 AMI851919:AMI851925 AWE851919:AWE851925 BGA851919:BGA851925 BPW851919:BPW851925 BZS851919:BZS851925 CJO851919:CJO851925 CTK851919:CTK851925 DDG851919:DDG851925 DNC851919:DNC851925 DWY851919:DWY851925 EGU851919:EGU851925 EQQ851919:EQQ851925 FAM851919:FAM851925 FKI851919:FKI851925 FUE851919:FUE851925 GEA851919:GEA851925 GNW851919:GNW851925 GXS851919:GXS851925 HHO851919:HHO851925 HRK851919:HRK851925 IBG851919:IBG851925 ILC851919:ILC851925 IUY851919:IUY851925 JEU851919:JEU851925 JOQ851919:JOQ851925 JYM851919:JYM851925 KII851919:KII851925 KSE851919:KSE851925 LCA851919:LCA851925 LLW851919:LLW851925 LVS851919:LVS851925 MFO851919:MFO851925 MPK851919:MPK851925 MZG851919:MZG851925 NJC851919:NJC851925 NSY851919:NSY851925 OCU851919:OCU851925 OMQ851919:OMQ851925 OWM851919:OWM851925 PGI851919:PGI851925 PQE851919:PQE851925 QAA851919:QAA851925 QJW851919:QJW851925 QTS851919:QTS851925 RDO851919:RDO851925 RNK851919:RNK851925 RXG851919:RXG851925 SHC851919:SHC851925 SQY851919:SQY851925 TAU851919:TAU851925 TKQ851919:TKQ851925 TUM851919:TUM851925 UEI851919:UEI851925 UOE851919:UOE851925 UYA851919:UYA851925 VHW851919:VHW851925 VRS851919:VRS851925 WBO851919:WBO851925 WLK851919:WLK851925 WVG851919:WVG851925 IU917455:IU917461 SQ917455:SQ917461 ACM917455:ACM917461 AMI917455:AMI917461 AWE917455:AWE917461 BGA917455:BGA917461 BPW917455:BPW917461 BZS917455:BZS917461 CJO917455:CJO917461 CTK917455:CTK917461 DDG917455:DDG917461 DNC917455:DNC917461 DWY917455:DWY917461 EGU917455:EGU917461 EQQ917455:EQQ917461 FAM917455:FAM917461 FKI917455:FKI917461 FUE917455:FUE917461 GEA917455:GEA917461 GNW917455:GNW917461 GXS917455:GXS917461 HHO917455:HHO917461 HRK917455:HRK917461 IBG917455:IBG917461 ILC917455:ILC917461 IUY917455:IUY917461 JEU917455:JEU917461 JOQ917455:JOQ917461 JYM917455:JYM917461 KII917455:KII917461 KSE917455:KSE917461 LCA917455:LCA917461 LLW917455:LLW917461 LVS917455:LVS917461 MFO917455:MFO917461 MPK917455:MPK917461 MZG917455:MZG917461 NJC917455:NJC917461 NSY917455:NSY917461 OCU917455:OCU917461 OMQ917455:OMQ917461 OWM917455:OWM917461 PGI917455:PGI917461 PQE917455:PQE917461 QAA917455:QAA917461 QJW917455:QJW917461 QTS917455:QTS917461 RDO917455:RDO917461 RNK917455:RNK917461 RXG917455:RXG917461 SHC917455:SHC917461 SQY917455:SQY917461 TAU917455:TAU917461 TKQ917455:TKQ917461 TUM917455:TUM917461 UEI917455:UEI917461 UOE917455:UOE917461 UYA917455:UYA917461 VHW917455:VHW917461 VRS917455:VRS917461 WBO917455:WBO917461 WLK917455:WLK917461 WVG917455:WVG917461 IU982991:IU982997 SQ982991:SQ982997 ACM982991:ACM982997 AMI982991:AMI982997 AWE982991:AWE982997 BGA982991:BGA982997 BPW982991:BPW982997 BZS982991:BZS982997 CJO982991:CJO982997 CTK982991:CTK982997 DDG982991:DDG982997 DNC982991:DNC982997 DWY982991:DWY982997 EGU982991:EGU982997 EQQ982991:EQQ982997 FAM982991:FAM982997 FKI982991:FKI982997 FUE982991:FUE982997 GEA982991:GEA982997 GNW982991:GNW982997 GXS982991:GXS982997 HHO982991:HHO982997 HRK982991:HRK982997 IBG982991:IBG982997 ILC982991:ILC982997 IUY982991:IUY982997 JEU982991:JEU982997 JOQ982991:JOQ982997 JYM982991:JYM982997 KII982991:KII982997 KSE982991:KSE982997 LCA982991:LCA982997 LLW982991:LLW982997 LVS982991:LVS982997 MFO982991:MFO982997 MPK982991:MPK982997 MZG982991:MZG982997 NJC982991:NJC982997 NSY982991:NSY982997 OCU982991:OCU982997 OMQ982991:OMQ982997 OWM982991:OWM982997 PGI982991:PGI982997 PQE982991:PQE982997 QAA982991:QAA982997 QJW982991:QJW982997 QTS982991:QTS982997 RDO982991:RDO982997 RNK982991:RNK982997 RXG982991:RXG982997 SHC982991:SHC982997 SQY982991:SQY982997 TAU982991:TAU982997 TKQ982991:TKQ982997 TUM982991:TUM982997 UEI982991:UEI982997 UOE982991:UOE982997 UYA982991:UYA982997 VHW982991:VHW982997 VRS982991:VRS982997 WBO982991:WBO982997 WLK982991:WLK982997 WVG982991:WVG982997">
      <formula1>"LNG,Boru Gazı"</formula1>
    </dataValidation>
  </dataValidations>
  <pageMargins left="0.7" right="0.7" top="0.75" bottom="0.75" header="0.3" footer="0.3"/>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5">
    <tabColor rgb="FF00B0F0"/>
  </sheetPr>
  <dimension ref="A1:J28"/>
  <sheetViews>
    <sheetView workbookViewId="0">
      <selection activeCell="I11" sqref="I11"/>
    </sheetView>
  </sheetViews>
  <sheetFormatPr defaultRowHeight="12.75"/>
  <cols>
    <col min="1" max="1" width="20.7109375" style="1" customWidth="1"/>
    <col min="2" max="2" width="19.140625" style="1" customWidth="1"/>
    <col min="3" max="6" width="10.85546875" style="1" customWidth="1"/>
    <col min="7" max="7" width="12" style="1" customWidth="1"/>
    <col min="8" max="10" width="10.85546875" style="1" customWidth="1"/>
    <col min="11" max="11" width="12.140625" style="1" customWidth="1"/>
    <col min="12" max="247" width="9.140625" style="1"/>
    <col min="248" max="248" width="27.42578125" style="1" customWidth="1"/>
    <col min="249" max="249" width="17.85546875" style="1" customWidth="1"/>
    <col min="250" max="250" width="26" style="1" customWidth="1"/>
    <col min="251" max="251" width="10.42578125" style="1" customWidth="1"/>
    <col min="252" max="252" width="13" style="1" customWidth="1"/>
    <col min="253" max="253" width="32.42578125" style="1" bestFit="1" customWidth="1"/>
    <col min="254" max="503" width="9.140625" style="1"/>
    <col min="504" max="504" width="27.42578125" style="1" customWidth="1"/>
    <col min="505" max="505" width="17.85546875" style="1" customWidth="1"/>
    <col min="506" max="506" width="26" style="1" customWidth="1"/>
    <col min="507" max="507" width="10.42578125" style="1" customWidth="1"/>
    <col min="508" max="508" width="13" style="1" customWidth="1"/>
    <col min="509" max="509" width="32.42578125" style="1" bestFit="1" customWidth="1"/>
    <col min="510" max="759" width="9.140625" style="1"/>
    <col min="760" max="760" width="27.42578125" style="1" customWidth="1"/>
    <col min="761" max="761" width="17.85546875" style="1" customWidth="1"/>
    <col min="762" max="762" width="26" style="1" customWidth="1"/>
    <col min="763" max="763" width="10.42578125" style="1" customWidth="1"/>
    <col min="764" max="764" width="13" style="1" customWidth="1"/>
    <col min="765" max="765" width="32.42578125" style="1" bestFit="1" customWidth="1"/>
    <col min="766" max="1015" width="9.140625" style="1"/>
    <col min="1016" max="1016" width="27.42578125" style="1" customWidth="1"/>
    <col min="1017" max="1017" width="17.85546875" style="1" customWidth="1"/>
    <col min="1018" max="1018" width="26" style="1" customWidth="1"/>
    <col min="1019" max="1019" width="10.42578125" style="1" customWidth="1"/>
    <col min="1020" max="1020" width="13" style="1" customWidth="1"/>
    <col min="1021" max="1021" width="32.42578125" style="1" bestFit="1" customWidth="1"/>
    <col min="1022" max="1271" width="9.140625" style="1"/>
    <col min="1272" max="1272" width="27.42578125" style="1" customWidth="1"/>
    <col min="1273" max="1273" width="17.85546875" style="1" customWidth="1"/>
    <col min="1274" max="1274" width="26" style="1" customWidth="1"/>
    <col min="1275" max="1275" width="10.42578125" style="1" customWidth="1"/>
    <col min="1276" max="1276" width="13" style="1" customWidth="1"/>
    <col min="1277" max="1277" width="32.42578125" style="1" bestFit="1" customWidth="1"/>
    <col min="1278" max="1527" width="9.140625" style="1"/>
    <col min="1528" max="1528" width="27.42578125" style="1" customWidth="1"/>
    <col min="1529" max="1529" width="17.85546875" style="1" customWidth="1"/>
    <col min="1530" max="1530" width="26" style="1" customWidth="1"/>
    <col min="1531" max="1531" width="10.42578125" style="1" customWidth="1"/>
    <col min="1532" max="1532" width="13" style="1" customWidth="1"/>
    <col min="1533" max="1533" width="32.42578125" style="1" bestFit="1" customWidth="1"/>
    <col min="1534" max="1783" width="9.140625" style="1"/>
    <col min="1784" max="1784" width="27.42578125" style="1" customWidth="1"/>
    <col min="1785" max="1785" width="17.85546875" style="1" customWidth="1"/>
    <col min="1786" max="1786" width="26" style="1" customWidth="1"/>
    <col min="1787" max="1787" width="10.42578125" style="1" customWidth="1"/>
    <col min="1788" max="1788" width="13" style="1" customWidth="1"/>
    <col min="1789" max="1789" width="32.42578125" style="1" bestFit="1" customWidth="1"/>
    <col min="1790" max="2039" width="9.140625" style="1"/>
    <col min="2040" max="2040" width="27.42578125" style="1" customWidth="1"/>
    <col min="2041" max="2041" width="17.85546875" style="1" customWidth="1"/>
    <col min="2042" max="2042" width="26" style="1" customWidth="1"/>
    <col min="2043" max="2043" width="10.42578125" style="1" customWidth="1"/>
    <col min="2044" max="2044" width="13" style="1" customWidth="1"/>
    <col min="2045" max="2045" width="32.42578125" style="1" bestFit="1" customWidth="1"/>
    <col min="2046" max="2295" width="9.140625" style="1"/>
    <col min="2296" max="2296" width="27.42578125" style="1" customWidth="1"/>
    <col min="2297" max="2297" width="17.85546875" style="1" customWidth="1"/>
    <col min="2298" max="2298" width="26" style="1" customWidth="1"/>
    <col min="2299" max="2299" width="10.42578125" style="1" customWidth="1"/>
    <col min="2300" max="2300" width="13" style="1" customWidth="1"/>
    <col min="2301" max="2301" width="32.42578125" style="1" bestFit="1" customWidth="1"/>
    <col min="2302" max="2551" width="9.140625" style="1"/>
    <col min="2552" max="2552" width="27.42578125" style="1" customWidth="1"/>
    <col min="2553" max="2553" width="17.85546875" style="1" customWidth="1"/>
    <col min="2554" max="2554" width="26" style="1" customWidth="1"/>
    <col min="2555" max="2555" width="10.42578125" style="1" customWidth="1"/>
    <col min="2556" max="2556" width="13" style="1" customWidth="1"/>
    <col min="2557" max="2557" width="32.42578125" style="1" bestFit="1" customWidth="1"/>
    <col min="2558" max="2807" width="9.140625" style="1"/>
    <col min="2808" max="2808" width="27.42578125" style="1" customWidth="1"/>
    <col min="2809" max="2809" width="17.85546875" style="1" customWidth="1"/>
    <col min="2810" max="2810" width="26" style="1" customWidth="1"/>
    <col min="2811" max="2811" width="10.42578125" style="1" customWidth="1"/>
    <col min="2812" max="2812" width="13" style="1" customWidth="1"/>
    <col min="2813" max="2813" width="32.42578125" style="1" bestFit="1" customWidth="1"/>
    <col min="2814" max="3063" width="9.140625" style="1"/>
    <col min="3064" max="3064" width="27.42578125" style="1" customWidth="1"/>
    <col min="3065" max="3065" width="17.85546875" style="1" customWidth="1"/>
    <col min="3066" max="3066" width="26" style="1" customWidth="1"/>
    <col min="3067" max="3067" width="10.42578125" style="1" customWidth="1"/>
    <col min="3068" max="3068" width="13" style="1" customWidth="1"/>
    <col min="3069" max="3069" width="32.42578125" style="1" bestFit="1" customWidth="1"/>
    <col min="3070" max="3319" width="9.140625" style="1"/>
    <col min="3320" max="3320" width="27.42578125" style="1" customWidth="1"/>
    <col min="3321" max="3321" width="17.85546875" style="1" customWidth="1"/>
    <col min="3322" max="3322" width="26" style="1" customWidth="1"/>
    <col min="3323" max="3323" width="10.42578125" style="1" customWidth="1"/>
    <col min="3324" max="3324" width="13" style="1" customWidth="1"/>
    <col min="3325" max="3325" width="32.42578125" style="1" bestFit="1" customWidth="1"/>
    <col min="3326" max="3575" width="9.140625" style="1"/>
    <col min="3576" max="3576" width="27.42578125" style="1" customWidth="1"/>
    <col min="3577" max="3577" width="17.85546875" style="1" customWidth="1"/>
    <col min="3578" max="3578" width="26" style="1" customWidth="1"/>
    <col min="3579" max="3579" width="10.42578125" style="1" customWidth="1"/>
    <col min="3580" max="3580" width="13" style="1" customWidth="1"/>
    <col min="3581" max="3581" width="32.42578125" style="1" bestFit="1" customWidth="1"/>
    <col min="3582" max="3831" width="9.140625" style="1"/>
    <col min="3832" max="3832" width="27.42578125" style="1" customWidth="1"/>
    <col min="3833" max="3833" width="17.85546875" style="1" customWidth="1"/>
    <col min="3834" max="3834" width="26" style="1" customWidth="1"/>
    <col min="3835" max="3835" width="10.42578125" style="1" customWidth="1"/>
    <col min="3836" max="3836" width="13" style="1" customWidth="1"/>
    <col min="3837" max="3837" width="32.42578125" style="1" bestFit="1" customWidth="1"/>
    <col min="3838" max="4087" width="9.140625" style="1"/>
    <col min="4088" max="4088" width="27.42578125" style="1" customWidth="1"/>
    <col min="4089" max="4089" width="17.85546875" style="1" customWidth="1"/>
    <col min="4090" max="4090" width="26" style="1" customWidth="1"/>
    <col min="4091" max="4091" width="10.42578125" style="1" customWidth="1"/>
    <col min="4092" max="4092" width="13" style="1" customWidth="1"/>
    <col min="4093" max="4093" width="32.42578125" style="1" bestFit="1" customWidth="1"/>
    <col min="4094" max="4343" width="9.140625" style="1"/>
    <col min="4344" max="4344" width="27.42578125" style="1" customWidth="1"/>
    <col min="4345" max="4345" width="17.85546875" style="1" customWidth="1"/>
    <col min="4346" max="4346" width="26" style="1" customWidth="1"/>
    <col min="4347" max="4347" width="10.42578125" style="1" customWidth="1"/>
    <col min="4348" max="4348" width="13" style="1" customWidth="1"/>
    <col min="4349" max="4349" width="32.42578125" style="1" bestFit="1" customWidth="1"/>
    <col min="4350" max="4599" width="9.140625" style="1"/>
    <col min="4600" max="4600" width="27.42578125" style="1" customWidth="1"/>
    <col min="4601" max="4601" width="17.85546875" style="1" customWidth="1"/>
    <col min="4602" max="4602" width="26" style="1" customWidth="1"/>
    <col min="4603" max="4603" width="10.42578125" style="1" customWidth="1"/>
    <col min="4604" max="4604" width="13" style="1" customWidth="1"/>
    <col min="4605" max="4605" width="32.42578125" style="1" bestFit="1" customWidth="1"/>
    <col min="4606" max="4855" width="9.140625" style="1"/>
    <col min="4856" max="4856" width="27.42578125" style="1" customWidth="1"/>
    <col min="4857" max="4857" width="17.85546875" style="1" customWidth="1"/>
    <col min="4858" max="4858" width="26" style="1" customWidth="1"/>
    <col min="4859" max="4859" width="10.42578125" style="1" customWidth="1"/>
    <col min="4860" max="4860" width="13" style="1" customWidth="1"/>
    <col min="4861" max="4861" width="32.42578125" style="1" bestFit="1" customWidth="1"/>
    <col min="4862" max="5111" width="9.140625" style="1"/>
    <col min="5112" max="5112" width="27.42578125" style="1" customWidth="1"/>
    <col min="5113" max="5113" width="17.85546875" style="1" customWidth="1"/>
    <col min="5114" max="5114" width="26" style="1" customWidth="1"/>
    <col min="5115" max="5115" width="10.42578125" style="1" customWidth="1"/>
    <col min="5116" max="5116" width="13" style="1" customWidth="1"/>
    <col min="5117" max="5117" width="32.42578125" style="1" bestFit="1" customWidth="1"/>
    <col min="5118" max="5367" width="9.140625" style="1"/>
    <col min="5368" max="5368" width="27.42578125" style="1" customWidth="1"/>
    <col min="5369" max="5369" width="17.85546875" style="1" customWidth="1"/>
    <col min="5370" max="5370" width="26" style="1" customWidth="1"/>
    <col min="5371" max="5371" width="10.42578125" style="1" customWidth="1"/>
    <col min="5372" max="5372" width="13" style="1" customWidth="1"/>
    <col min="5373" max="5373" width="32.42578125" style="1" bestFit="1" customWidth="1"/>
    <col min="5374" max="5623" width="9.140625" style="1"/>
    <col min="5624" max="5624" width="27.42578125" style="1" customWidth="1"/>
    <col min="5625" max="5625" width="17.85546875" style="1" customWidth="1"/>
    <col min="5626" max="5626" width="26" style="1" customWidth="1"/>
    <col min="5627" max="5627" width="10.42578125" style="1" customWidth="1"/>
    <col min="5628" max="5628" width="13" style="1" customWidth="1"/>
    <col min="5629" max="5629" width="32.42578125" style="1" bestFit="1" customWidth="1"/>
    <col min="5630" max="5879" width="9.140625" style="1"/>
    <col min="5880" max="5880" width="27.42578125" style="1" customWidth="1"/>
    <col min="5881" max="5881" width="17.85546875" style="1" customWidth="1"/>
    <col min="5882" max="5882" width="26" style="1" customWidth="1"/>
    <col min="5883" max="5883" width="10.42578125" style="1" customWidth="1"/>
    <col min="5884" max="5884" width="13" style="1" customWidth="1"/>
    <col min="5885" max="5885" width="32.42578125" style="1" bestFit="1" customWidth="1"/>
    <col min="5886" max="6135" width="9.140625" style="1"/>
    <col min="6136" max="6136" width="27.42578125" style="1" customWidth="1"/>
    <col min="6137" max="6137" width="17.85546875" style="1" customWidth="1"/>
    <col min="6138" max="6138" width="26" style="1" customWidth="1"/>
    <col min="6139" max="6139" width="10.42578125" style="1" customWidth="1"/>
    <col min="6140" max="6140" width="13" style="1" customWidth="1"/>
    <col min="6141" max="6141" width="32.42578125" style="1" bestFit="1" customWidth="1"/>
    <col min="6142" max="6391" width="9.140625" style="1"/>
    <col min="6392" max="6392" width="27.42578125" style="1" customWidth="1"/>
    <col min="6393" max="6393" width="17.85546875" style="1" customWidth="1"/>
    <col min="6394" max="6394" width="26" style="1" customWidth="1"/>
    <col min="6395" max="6395" width="10.42578125" style="1" customWidth="1"/>
    <col min="6396" max="6396" width="13" style="1" customWidth="1"/>
    <col min="6397" max="6397" width="32.42578125" style="1" bestFit="1" customWidth="1"/>
    <col min="6398" max="6647" width="9.140625" style="1"/>
    <col min="6648" max="6648" width="27.42578125" style="1" customWidth="1"/>
    <col min="6649" max="6649" width="17.85546875" style="1" customWidth="1"/>
    <col min="6650" max="6650" width="26" style="1" customWidth="1"/>
    <col min="6651" max="6651" width="10.42578125" style="1" customWidth="1"/>
    <col min="6652" max="6652" width="13" style="1" customWidth="1"/>
    <col min="6653" max="6653" width="32.42578125" style="1" bestFit="1" customWidth="1"/>
    <col min="6654" max="6903" width="9.140625" style="1"/>
    <col min="6904" max="6904" width="27.42578125" style="1" customWidth="1"/>
    <col min="6905" max="6905" width="17.85546875" style="1" customWidth="1"/>
    <col min="6906" max="6906" width="26" style="1" customWidth="1"/>
    <col min="6907" max="6907" width="10.42578125" style="1" customWidth="1"/>
    <col min="6908" max="6908" width="13" style="1" customWidth="1"/>
    <col min="6909" max="6909" width="32.42578125" style="1" bestFit="1" customWidth="1"/>
    <col min="6910" max="7159" width="9.140625" style="1"/>
    <col min="7160" max="7160" width="27.42578125" style="1" customWidth="1"/>
    <col min="7161" max="7161" width="17.85546875" style="1" customWidth="1"/>
    <col min="7162" max="7162" width="26" style="1" customWidth="1"/>
    <col min="7163" max="7163" width="10.42578125" style="1" customWidth="1"/>
    <col min="7164" max="7164" width="13" style="1" customWidth="1"/>
    <col min="7165" max="7165" width="32.42578125" style="1" bestFit="1" customWidth="1"/>
    <col min="7166" max="7415" width="9.140625" style="1"/>
    <col min="7416" max="7416" width="27.42578125" style="1" customWidth="1"/>
    <col min="7417" max="7417" width="17.85546875" style="1" customWidth="1"/>
    <col min="7418" max="7418" width="26" style="1" customWidth="1"/>
    <col min="7419" max="7419" width="10.42578125" style="1" customWidth="1"/>
    <col min="7420" max="7420" width="13" style="1" customWidth="1"/>
    <col min="7421" max="7421" width="32.42578125" style="1" bestFit="1" customWidth="1"/>
    <col min="7422" max="7671" width="9.140625" style="1"/>
    <col min="7672" max="7672" width="27.42578125" style="1" customWidth="1"/>
    <col min="7673" max="7673" width="17.85546875" style="1" customWidth="1"/>
    <col min="7674" max="7674" width="26" style="1" customWidth="1"/>
    <col min="7675" max="7675" width="10.42578125" style="1" customWidth="1"/>
    <col min="7676" max="7676" width="13" style="1" customWidth="1"/>
    <col min="7677" max="7677" width="32.42578125" style="1" bestFit="1" customWidth="1"/>
    <col min="7678" max="7927" width="9.140625" style="1"/>
    <col min="7928" max="7928" width="27.42578125" style="1" customWidth="1"/>
    <col min="7929" max="7929" width="17.85546875" style="1" customWidth="1"/>
    <col min="7930" max="7930" width="26" style="1" customWidth="1"/>
    <col min="7931" max="7931" width="10.42578125" style="1" customWidth="1"/>
    <col min="7932" max="7932" width="13" style="1" customWidth="1"/>
    <col min="7933" max="7933" width="32.42578125" style="1" bestFit="1" customWidth="1"/>
    <col min="7934" max="8183" width="9.140625" style="1"/>
    <col min="8184" max="8184" width="27.42578125" style="1" customWidth="1"/>
    <col min="8185" max="8185" width="17.85546875" style="1" customWidth="1"/>
    <col min="8186" max="8186" width="26" style="1" customWidth="1"/>
    <col min="8187" max="8187" width="10.42578125" style="1" customWidth="1"/>
    <col min="8188" max="8188" width="13" style="1" customWidth="1"/>
    <col min="8189" max="8189" width="32.42578125" style="1" bestFit="1" customWidth="1"/>
    <col min="8190" max="8439" width="9.140625" style="1"/>
    <col min="8440" max="8440" width="27.42578125" style="1" customWidth="1"/>
    <col min="8441" max="8441" width="17.85546875" style="1" customWidth="1"/>
    <col min="8442" max="8442" width="26" style="1" customWidth="1"/>
    <col min="8443" max="8443" width="10.42578125" style="1" customWidth="1"/>
    <col min="8444" max="8444" width="13" style="1" customWidth="1"/>
    <col min="8445" max="8445" width="32.42578125" style="1" bestFit="1" customWidth="1"/>
    <col min="8446" max="8695" width="9.140625" style="1"/>
    <col min="8696" max="8696" width="27.42578125" style="1" customWidth="1"/>
    <col min="8697" max="8697" width="17.85546875" style="1" customWidth="1"/>
    <col min="8698" max="8698" width="26" style="1" customWidth="1"/>
    <col min="8699" max="8699" width="10.42578125" style="1" customWidth="1"/>
    <col min="8700" max="8700" width="13" style="1" customWidth="1"/>
    <col min="8701" max="8701" width="32.42578125" style="1" bestFit="1" customWidth="1"/>
    <col min="8702" max="8951" width="9.140625" style="1"/>
    <col min="8952" max="8952" width="27.42578125" style="1" customWidth="1"/>
    <col min="8953" max="8953" width="17.85546875" style="1" customWidth="1"/>
    <col min="8954" max="8954" width="26" style="1" customWidth="1"/>
    <col min="8955" max="8955" width="10.42578125" style="1" customWidth="1"/>
    <col min="8956" max="8956" width="13" style="1" customWidth="1"/>
    <col min="8957" max="8957" width="32.42578125" style="1" bestFit="1" customWidth="1"/>
    <col min="8958" max="9207" width="9.140625" style="1"/>
    <col min="9208" max="9208" width="27.42578125" style="1" customWidth="1"/>
    <col min="9209" max="9209" width="17.85546875" style="1" customWidth="1"/>
    <col min="9210" max="9210" width="26" style="1" customWidth="1"/>
    <col min="9211" max="9211" width="10.42578125" style="1" customWidth="1"/>
    <col min="9212" max="9212" width="13" style="1" customWidth="1"/>
    <col min="9213" max="9213" width="32.42578125" style="1" bestFit="1" customWidth="1"/>
    <col min="9214" max="9463" width="9.140625" style="1"/>
    <col min="9464" max="9464" width="27.42578125" style="1" customWidth="1"/>
    <col min="9465" max="9465" width="17.85546875" style="1" customWidth="1"/>
    <col min="9466" max="9466" width="26" style="1" customWidth="1"/>
    <col min="9467" max="9467" width="10.42578125" style="1" customWidth="1"/>
    <col min="9468" max="9468" width="13" style="1" customWidth="1"/>
    <col min="9469" max="9469" width="32.42578125" style="1" bestFit="1" customWidth="1"/>
    <col min="9470" max="9719" width="9.140625" style="1"/>
    <col min="9720" max="9720" width="27.42578125" style="1" customWidth="1"/>
    <col min="9721" max="9721" width="17.85546875" style="1" customWidth="1"/>
    <col min="9722" max="9722" width="26" style="1" customWidth="1"/>
    <col min="9723" max="9723" width="10.42578125" style="1" customWidth="1"/>
    <col min="9724" max="9724" width="13" style="1" customWidth="1"/>
    <col min="9725" max="9725" width="32.42578125" style="1" bestFit="1" customWidth="1"/>
    <col min="9726" max="9975" width="9.140625" style="1"/>
    <col min="9976" max="9976" width="27.42578125" style="1" customWidth="1"/>
    <col min="9977" max="9977" width="17.85546875" style="1" customWidth="1"/>
    <col min="9978" max="9978" width="26" style="1" customWidth="1"/>
    <col min="9979" max="9979" width="10.42578125" style="1" customWidth="1"/>
    <col min="9980" max="9980" width="13" style="1" customWidth="1"/>
    <col min="9981" max="9981" width="32.42578125" style="1" bestFit="1" customWidth="1"/>
    <col min="9982" max="10231" width="9.140625" style="1"/>
    <col min="10232" max="10232" width="27.42578125" style="1" customWidth="1"/>
    <col min="10233" max="10233" width="17.85546875" style="1" customWidth="1"/>
    <col min="10234" max="10234" width="26" style="1" customWidth="1"/>
    <col min="10235" max="10235" width="10.42578125" style="1" customWidth="1"/>
    <col min="10236" max="10236" width="13" style="1" customWidth="1"/>
    <col min="10237" max="10237" width="32.42578125" style="1" bestFit="1" customWidth="1"/>
    <col min="10238" max="10487" width="9.140625" style="1"/>
    <col min="10488" max="10488" width="27.42578125" style="1" customWidth="1"/>
    <col min="10489" max="10489" width="17.85546875" style="1" customWidth="1"/>
    <col min="10490" max="10490" width="26" style="1" customWidth="1"/>
    <col min="10491" max="10491" width="10.42578125" style="1" customWidth="1"/>
    <col min="10492" max="10492" width="13" style="1" customWidth="1"/>
    <col min="10493" max="10493" width="32.42578125" style="1" bestFit="1" customWidth="1"/>
    <col min="10494" max="10743" width="9.140625" style="1"/>
    <col min="10744" max="10744" width="27.42578125" style="1" customWidth="1"/>
    <col min="10745" max="10745" width="17.85546875" style="1" customWidth="1"/>
    <col min="10746" max="10746" width="26" style="1" customWidth="1"/>
    <col min="10747" max="10747" width="10.42578125" style="1" customWidth="1"/>
    <col min="10748" max="10748" width="13" style="1" customWidth="1"/>
    <col min="10749" max="10749" width="32.42578125" style="1" bestFit="1" customWidth="1"/>
    <col min="10750" max="10999" width="9.140625" style="1"/>
    <col min="11000" max="11000" width="27.42578125" style="1" customWidth="1"/>
    <col min="11001" max="11001" width="17.85546875" style="1" customWidth="1"/>
    <col min="11002" max="11002" width="26" style="1" customWidth="1"/>
    <col min="11003" max="11003" width="10.42578125" style="1" customWidth="1"/>
    <col min="11004" max="11004" width="13" style="1" customWidth="1"/>
    <col min="11005" max="11005" width="32.42578125" style="1" bestFit="1" customWidth="1"/>
    <col min="11006" max="11255" width="9.140625" style="1"/>
    <col min="11256" max="11256" width="27.42578125" style="1" customWidth="1"/>
    <col min="11257" max="11257" width="17.85546875" style="1" customWidth="1"/>
    <col min="11258" max="11258" width="26" style="1" customWidth="1"/>
    <col min="11259" max="11259" width="10.42578125" style="1" customWidth="1"/>
    <col min="11260" max="11260" width="13" style="1" customWidth="1"/>
    <col min="11261" max="11261" width="32.42578125" style="1" bestFit="1" customWidth="1"/>
    <col min="11262" max="11511" width="9.140625" style="1"/>
    <col min="11512" max="11512" width="27.42578125" style="1" customWidth="1"/>
    <col min="11513" max="11513" width="17.85546875" style="1" customWidth="1"/>
    <col min="11514" max="11514" width="26" style="1" customWidth="1"/>
    <col min="11515" max="11515" width="10.42578125" style="1" customWidth="1"/>
    <col min="11516" max="11516" width="13" style="1" customWidth="1"/>
    <col min="11517" max="11517" width="32.42578125" style="1" bestFit="1" customWidth="1"/>
    <col min="11518" max="11767" width="9.140625" style="1"/>
    <col min="11768" max="11768" width="27.42578125" style="1" customWidth="1"/>
    <col min="11769" max="11769" width="17.85546875" style="1" customWidth="1"/>
    <col min="11770" max="11770" width="26" style="1" customWidth="1"/>
    <col min="11771" max="11771" width="10.42578125" style="1" customWidth="1"/>
    <col min="11772" max="11772" width="13" style="1" customWidth="1"/>
    <col min="11773" max="11773" width="32.42578125" style="1" bestFit="1" customWidth="1"/>
    <col min="11774" max="12023" width="9.140625" style="1"/>
    <col min="12024" max="12024" width="27.42578125" style="1" customWidth="1"/>
    <col min="12025" max="12025" width="17.85546875" style="1" customWidth="1"/>
    <col min="12026" max="12026" width="26" style="1" customWidth="1"/>
    <col min="12027" max="12027" width="10.42578125" style="1" customWidth="1"/>
    <col min="12028" max="12028" width="13" style="1" customWidth="1"/>
    <col min="12029" max="12029" width="32.42578125" style="1" bestFit="1" customWidth="1"/>
    <col min="12030" max="12279" width="9.140625" style="1"/>
    <col min="12280" max="12280" width="27.42578125" style="1" customWidth="1"/>
    <col min="12281" max="12281" width="17.85546875" style="1" customWidth="1"/>
    <col min="12282" max="12282" width="26" style="1" customWidth="1"/>
    <col min="12283" max="12283" width="10.42578125" style="1" customWidth="1"/>
    <col min="12284" max="12284" width="13" style="1" customWidth="1"/>
    <col min="12285" max="12285" width="32.42578125" style="1" bestFit="1" customWidth="1"/>
    <col min="12286" max="12535" width="9.140625" style="1"/>
    <col min="12536" max="12536" width="27.42578125" style="1" customWidth="1"/>
    <col min="12537" max="12537" width="17.85546875" style="1" customWidth="1"/>
    <col min="12538" max="12538" width="26" style="1" customWidth="1"/>
    <col min="12539" max="12539" width="10.42578125" style="1" customWidth="1"/>
    <col min="12540" max="12540" width="13" style="1" customWidth="1"/>
    <col min="12541" max="12541" width="32.42578125" style="1" bestFit="1" customWidth="1"/>
    <col min="12542" max="12791" width="9.140625" style="1"/>
    <col min="12792" max="12792" width="27.42578125" style="1" customWidth="1"/>
    <col min="12793" max="12793" width="17.85546875" style="1" customWidth="1"/>
    <col min="12794" max="12794" width="26" style="1" customWidth="1"/>
    <col min="12795" max="12795" width="10.42578125" style="1" customWidth="1"/>
    <col min="12796" max="12796" width="13" style="1" customWidth="1"/>
    <col min="12797" max="12797" width="32.42578125" style="1" bestFit="1" customWidth="1"/>
    <col min="12798" max="13047" width="9.140625" style="1"/>
    <col min="13048" max="13048" width="27.42578125" style="1" customWidth="1"/>
    <col min="13049" max="13049" width="17.85546875" style="1" customWidth="1"/>
    <col min="13050" max="13050" width="26" style="1" customWidth="1"/>
    <col min="13051" max="13051" width="10.42578125" style="1" customWidth="1"/>
    <col min="13052" max="13052" width="13" style="1" customWidth="1"/>
    <col min="13053" max="13053" width="32.42578125" style="1" bestFit="1" customWidth="1"/>
    <col min="13054" max="13303" width="9.140625" style="1"/>
    <col min="13304" max="13304" width="27.42578125" style="1" customWidth="1"/>
    <col min="13305" max="13305" width="17.85546875" style="1" customWidth="1"/>
    <col min="13306" max="13306" width="26" style="1" customWidth="1"/>
    <col min="13307" max="13307" width="10.42578125" style="1" customWidth="1"/>
    <col min="13308" max="13308" width="13" style="1" customWidth="1"/>
    <col min="13309" max="13309" width="32.42578125" style="1" bestFit="1" customWidth="1"/>
    <col min="13310" max="13559" width="9.140625" style="1"/>
    <col min="13560" max="13560" width="27.42578125" style="1" customWidth="1"/>
    <col min="13561" max="13561" width="17.85546875" style="1" customWidth="1"/>
    <col min="13562" max="13562" width="26" style="1" customWidth="1"/>
    <col min="13563" max="13563" width="10.42578125" style="1" customWidth="1"/>
    <col min="13564" max="13564" width="13" style="1" customWidth="1"/>
    <col min="13565" max="13565" width="32.42578125" style="1" bestFit="1" customWidth="1"/>
    <col min="13566" max="13815" width="9.140625" style="1"/>
    <col min="13816" max="13816" width="27.42578125" style="1" customWidth="1"/>
    <col min="13817" max="13817" width="17.85546875" style="1" customWidth="1"/>
    <col min="13818" max="13818" width="26" style="1" customWidth="1"/>
    <col min="13819" max="13819" width="10.42578125" style="1" customWidth="1"/>
    <col min="13820" max="13820" width="13" style="1" customWidth="1"/>
    <col min="13821" max="13821" width="32.42578125" style="1" bestFit="1" customWidth="1"/>
    <col min="13822" max="14071" width="9.140625" style="1"/>
    <col min="14072" max="14072" width="27.42578125" style="1" customWidth="1"/>
    <col min="14073" max="14073" width="17.85546875" style="1" customWidth="1"/>
    <col min="14074" max="14074" width="26" style="1" customWidth="1"/>
    <col min="14075" max="14075" width="10.42578125" style="1" customWidth="1"/>
    <col min="14076" max="14076" width="13" style="1" customWidth="1"/>
    <col min="14077" max="14077" width="32.42578125" style="1" bestFit="1" customWidth="1"/>
    <col min="14078" max="14327" width="9.140625" style="1"/>
    <col min="14328" max="14328" width="27.42578125" style="1" customWidth="1"/>
    <col min="14329" max="14329" width="17.85546875" style="1" customWidth="1"/>
    <col min="14330" max="14330" width="26" style="1" customWidth="1"/>
    <col min="14331" max="14331" width="10.42578125" style="1" customWidth="1"/>
    <col min="14332" max="14332" width="13" style="1" customWidth="1"/>
    <col min="14333" max="14333" width="32.42578125" style="1" bestFit="1" customWidth="1"/>
    <col min="14334" max="14583" width="9.140625" style="1"/>
    <col min="14584" max="14584" width="27.42578125" style="1" customWidth="1"/>
    <col min="14585" max="14585" width="17.85546875" style="1" customWidth="1"/>
    <col min="14586" max="14586" width="26" style="1" customWidth="1"/>
    <col min="14587" max="14587" width="10.42578125" style="1" customWidth="1"/>
    <col min="14588" max="14588" width="13" style="1" customWidth="1"/>
    <col min="14589" max="14589" width="32.42578125" style="1" bestFit="1" customWidth="1"/>
    <col min="14590" max="14839" width="9.140625" style="1"/>
    <col min="14840" max="14840" width="27.42578125" style="1" customWidth="1"/>
    <col min="14841" max="14841" width="17.85546875" style="1" customWidth="1"/>
    <col min="14842" max="14842" width="26" style="1" customWidth="1"/>
    <col min="14843" max="14843" width="10.42578125" style="1" customWidth="1"/>
    <col min="14844" max="14844" width="13" style="1" customWidth="1"/>
    <col min="14845" max="14845" width="32.42578125" style="1" bestFit="1" customWidth="1"/>
    <col min="14846" max="15095" width="9.140625" style="1"/>
    <col min="15096" max="15096" width="27.42578125" style="1" customWidth="1"/>
    <col min="15097" max="15097" width="17.85546875" style="1" customWidth="1"/>
    <col min="15098" max="15098" width="26" style="1" customWidth="1"/>
    <col min="15099" max="15099" width="10.42578125" style="1" customWidth="1"/>
    <col min="15100" max="15100" width="13" style="1" customWidth="1"/>
    <col min="15101" max="15101" width="32.42578125" style="1" bestFit="1" customWidth="1"/>
    <col min="15102" max="15351" width="9.140625" style="1"/>
    <col min="15352" max="15352" width="27.42578125" style="1" customWidth="1"/>
    <col min="15353" max="15353" width="17.85546875" style="1" customWidth="1"/>
    <col min="15354" max="15354" width="26" style="1" customWidth="1"/>
    <col min="15355" max="15355" width="10.42578125" style="1" customWidth="1"/>
    <col min="15356" max="15356" width="13" style="1" customWidth="1"/>
    <col min="15357" max="15357" width="32.42578125" style="1" bestFit="1" customWidth="1"/>
    <col min="15358" max="15607" width="9.140625" style="1"/>
    <col min="15608" max="15608" width="27.42578125" style="1" customWidth="1"/>
    <col min="15609" max="15609" width="17.85546875" style="1" customWidth="1"/>
    <col min="15610" max="15610" width="26" style="1" customWidth="1"/>
    <col min="15611" max="15611" width="10.42578125" style="1" customWidth="1"/>
    <col min="15612" max="15612" width="13" style="1" customWidth="1"/>
    <col min="15613" max="15613" width="32.42578125" style="1" bestFit="1" customWidth="1"/>
    <col min="15614" max="15863" width="9.140625" style="1"/>
    <col min="15864" max="15864" width="27.42578125" style="1" customWidth="1"/>
    <col min="15865" max="15865" width="17.85546875" style="1" customWidth="1"/>
    <col min="15866" max="15866" width="26" style="1" customWidth="1"/>
    <col min="15867" max="15867" width="10.42578125" style="1" customWidth="1"/>
    <col min="15868" max="15868" width="13" style="1" customWidth="1"/>
    <col min="15869" max="15869" width="32.42578125" style="1" bestFit="1" customWidth="1"/>
    <col min="15870" max="16119" width="9.140625" style="1"/>
    <col min="16120" max="16120" width="27.42578125" style="1" customWidth="1"/>
    <col min="16121" max="16121" width="17.85546875" style="1" customWidth="1"/>
    <col min="16122" max="16122" width="26" style="1" customWidth="1"/>
    <col min="16123" max="16123" width="10.42578125" style="1" customWidth="1"/>
    <col min="16124" max="16124" width="13" style="1" customWidth="1"/>
    <col min="16125" max="16125" width="32.42578125" style="1" bestFit="1" customWidth="1"/>
    <col min="16126" max="16384" width="9.140625" style="1"/>
  </cols>
  <sheetData>
    <row r="1" spans="1:10">
      <c r="A1" s="3393" t="s">
        <v>29</v>
      </c>
      <c r="B1" s="3394"/>
      <c r="C1" s="3395"/>
      <c r="D1" s="68"/>
      <c r="E1" s="68"/>
    </row>
    <row r="2" spans="1:10">
      <c r="A2" s="320" t="s">
        <v>30</v>
      </c>
      <c r="B2" s="3176" t="s">
        <v>783</v>
      </c>
      <c r="C2" s="3396"/>
      <c r="D2" s="3"/>
      <c r="E2" s="3"/>
    </row>
    <row r="3" spans="1:10" ht="25.5" customHeight="1">
      <c r="A3" s="320" t="s">
        <v>31</v>
      </c>
      <c r="B3" s="3177" t="s">
        <v>2151</v>
      </c>
      <c r="C3" s="3397"/>
      <c r="D3" s="4"/>
      <c r="E3" s="4"/>
    </row>
    <row r="4" spans="1:10">
      <c r="A4" s="320" t="s">
        <v>32</v>
      </c>
      <c r="B4" s="3176">
        <v>1</v>
      </c>
      <c r="C4" s="3396"/>
      <c r="D4" s="3"/>
      <c r="E4" s="3"/>
    </row>
    <row r="5" spans="1:10">
      <c r="A5" s="320" t="s">
        <v>33</v>
      </c>
      <c r="B5" s="3296"/>
      <c r="C5" s="3296"/>
      <c r="D5" s="5"/>
      <c r="E5" s="5"/>
    </row>
    <row r="6" spans="1:10">
      <c r="A6" s="320" t="s">
        <v>34</v>
      </c>
      <c r="B6" s="3296"/>
      <c r="C6" s="3296"/>
      <c r="D6" s="5"/>
      <c r="E6" s="5"/>
    </row>
    <row r="7" spans="1:10">
      <c r="A7" s="320" t="s">
        <v>35</v>
      </c>
      <c r="B7" s="3296"/>
      <c r="C7" s="3296"/>
      <c r="D7" s="5"/>
      <c r="E7" s="5"/>
    </row>
    <row r="8" spans="1:10">
      <c r="A8" s="320" t="s">
        <v>36</v>
      </c>
      <c r="B8" s="2938"/>
      <c r="C8" s="2938"/>
      <c r="D8" s="6"/>
      <c r="E8" s="6"/>
    </row>
    <row r="9" spans="1:10" ht="16.5" thickBot="1">
      <c r="A9" s="321" t="s">
        <v>751</v>
      </c>
      <c r="B9" s="3391"/>
      <c r="C9" s="3392"/>
      <c r="D9" s="7"/>
      <c r="E9" s="7"/>
    </row>
    <row r="11" spans="1:10" s="292" customFormat="1" ht="36">
      <c r="A11" s="274" t="s">
        <v>752</v>
      </c>
      <c r="B11" s="274" t="s">
        <v>784</v>
      </c>
      <c r="C11" s="274" t="s">
        <v>785</v>
      </c>
      <c r="D11" s="274" t="s">
        <v>786</v>
      </c>
      <c r="E11" s="274" t="s">
        <v>787</v>
      </c>
      <c r="F11" s="274" t="s">
        <v>788</v>
      </c>
      <c r="G11" s="274" t="s">
        <v>789</v>
      </c>
      <c r="H11" s="274" t="s">
        <v>790</v>
      </c>
      <c r="I11" s="274" t="s">
        <v>791</v>
      </c>
      <c r="J11" s="274" t="s">
        <v>792</v>
      </c>
    </row>
    <row r="12" spans="1:10">
      <c r="A12" s="322"/>
      <c r="B12" s="323"/>
      <c r="C12" s="323"/>
      <c r="D12" s="323"/>
      <c r="E12" s="323"/>
      <c r="F12" s="323"/>
      <c r="G12" s="214"/>
      <c r="H12" s="214"/>
      <c r="I12" s="214"/>
      <c r="J12" s="214"/>
    </row>
    <row r="13" spans="1:10">
      <c r="A13" s="322"/>
      <c r="B13" s="323"/>
      <c r="C13" s="323"/>
      <c r="D13" s="323"/>
      <c r="E13" s="323"/>
      <c r="F13" s="323"/>
      <c r="G13" s="214"/>
      <c r="H13" s="214"/>
      <c r="I13" s="214"/>
      <c r="J13" s="214"/>
    </row>
    <row r="14" spans="1:10">
      <c r="A14" s="322"/>
      <c r="B14" s="323"/>
      <c r="C14" s="323"/>
      <c r="D14" s="323"/>
      <c r="E14" s="323"/>
      <c r="F14" s="323"/>
      <c r="G14" s="214"/>
      <c r="H14" s="214"/>
      <c r="I14" s="214"/>
      <c r="J14" s="214"/>
    </row>
    <row r="15" spans="1:10" ht="15">
      <c r="A15" s="322"/>
      <c r="B15" s="324"/>
      <c r="C15" s="324"/>
      <c r="D15" s="324"/>
      <c r="E15" s="324"/>
      <c r="F15" s="324"/>
      <c r="G15" s="214"/>
      <c r="H15" s="214"/>
      <c r="I15" s="214"/>
      <c r="J15" s="214"/>
    </row>
    <row r="16" spans="1:10" ht="15">
      <c r="A16" s="322"/>
      <c r="B16" s="324"/>
      <c r="C16" s="324"/>
      <c r="D16" s="324"/>
      <c r="E16" s="324"/>
      <c r="F16" s="324"/>
      <c r="G16" s="214"/>
      <c r="H16" s="214"/>
      <c r="I16" s="214"/>
      <c r="J16" s="214"/>
    </row>
    <row r="17" spans="1:10" ht="15">
      <c r="A17" s="322"/>
      <c r="B17" s="324"/>
      <c r="C17" s="324"/>
      <c r="D17" s="324"/>
      <c r="E17" s="324"/>
      <c r="F17" s="324"/>
      <c r="G17" s="214"/>
      <c r="H17" s="214"/>
      <c r="I17" s="214"/>
      <c r="J17" s="214"/>
    </row>
    <row r="18" spans="1:10" ht="15">
      <c r="A18" s="322"/>
      <c r="B18" s="324"/>
      <c r="C18" s="324"/>
      <c r="D18" s="324"/>
      <c r="E18" s="324"/>
      <c r="F18" s="324"/>
      <c r="G18" s="214"/>
      <c r="H18" s="214"/>
      <c r="I18" s="214"/>
      <c r="J18" s="214"/>
    </row>
    <row r="19" spans="1:10" ht="15">
      <c r="A19" s="322"/>
      <c r="B19" s="324"/>
      <c r="C19" s="324"/>
      <c r="D19" s="324"/>
      <c r="E19" s="324"/>
      <c r="F19" s="324"/>
      <c r="G19" s="214"/>
      <c r="H19" s="214"/>
      <c r="I19" s="214"/>
      <c r="J19" s="214"/>
    </row>
    <row r="20" spans="1:10" ht="15">
      <c r="A20" s="322"/>
      <c r="B20" s="324"/>
      <c r="C20" s="324"/>
      <c r="D20" s="324"/>
      <c r="E20" s="324"/>
      <c r="F20" s="324"/>
      <c r="G20" s="214"/>
      <c r="H20" s="214"/>
      <c r="I20" s="214"/>
      <c r="J20" s="214"/>
    </row>
    <row r="21" spans="1:10" ht="15">
      <c r="A21" s="322"/>
      <c r="B21" s="324"/>
      <c r="C21" s="324"/>
      <c r="D21" s="324"/>
      <c r="E21" s="324"/>
      <c r="F21" s="324"/>
      <c r="G21" s="214"/>
      <c r="H21" s="214"/>
      <c r="I21" s="214"/>
      <c r="J21" s="214"/>
    </row>
    <row r="22" spans="1:10" ht="15">
      <c r="A22" s="322"/>
      <c r="B22" s="324"/>
      <c r="C22" s="324"/>
      <c r="D22" s="324"/>
      <c r="E22" s="324"/>
      <c r="F22" s="324"/>
      <c r="G22" s="214"/>
      <c r="H22" s="214"/>
      <c r="I22" s="214"/>
      <c r="J22" s="214"/>
    </row>
    <row r="23" spans="1:10" ht="15">
      <c r="A23" s="322"/>
      <c r="B23" s="324"/>
      <c r="C23" s="324"/>
      <c r="D23" s="324"/>
      <c r="E23" s="324"/>
      <c r="F23" s="324"/>
      <c r="G23" s="214"/>
      <c r="H23" s="214"/>
      <c r="I23" s="214"/>
      <c r="J23" s="214"/>
    </row>
    <row r="24" spans="1:10" ht="15">
      <c r="A24" s="322"/>
      <c r="B24" s="324"/>
      <c r="C24" s="324"/>
      <c r="D24" s="324"/>
      <c r="E24" s="324"/>
      <c r="F24" s="324"/>
      <c r="G24" s="214"/>
      <c r="H24" s="214"/>
      <c r="I24" s="214"/>
      <c r="J24" s="214"/>
    </row>
    <row r="25" spans="1:10" ht="15">
      <c r="A25" s="322"/>
      <c r="B25" s="324"/>
      <c r="C25" s="324"/>
      <c r="D25" s="324"/>
      <c r="E25" s="324"/>
      <c r="F25" s="324"/>
      <c r="G25" s="214"/>
      <c r="H25" s="214"/>
      <c r="I25" s="214"/>
      <c r="J25" s="214"/>
    </row>
    <row r="26" spans="1:10" ht="15">
      <c r="A26" s="322"/>
      <c r="B26" s="324"/>
      <c r="C26" s="324"/>
      <c r="D26" s="324"/>
      <c r="E26" s="324"/>
      <c r="F26" s="324"/>
      <c r="G26" s="214"/>
      <c r="H26" s="214"/>
      <c r="I26" s="214"/>
      <c r="J26" s="214"/>
    </row>
    <row r="27" spans="1:10" ht="15">
      <c r="A27" s="322"/>
      <c r="B27" s="324"/>
      <c r="C27" s="324"/>
      <c r="D27" s="324"/>
      <c r="E27" s="324"/>
      <c r="F27" s="324"/>
      <c r="G27" s="214"/>
      <c r="H27" s="214"/>
      <c r="I27" s="214"/>
      <c r="J27" s="214"/>
    </row>
    <row r="28" spans="1:10" ht="15">
      <c r="A28" s="322"/>
      <c r="B28" s="324"/>
      <c r="C28" s="324"/>
      <c r="D28" s="324"/>
      <c r="E28" s="324"/>
      <c r="F28" s="324"/>
      <c r="G28" s="214"/>
      <c r="H28" s="214"/>
      <c r="I28" s="214"/>
      <c r="J28" s="214"/>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whole" allowBlank="1" showInputMessage="1" showErrorMessage="1" sqref="B213:B8900 A12:A212">
      <formula1>0</formula1>
      <formula2>24</formula2>
    </dataValidation>
    <dataValidation type="list" allowBlank="1" showInputMessage="1" showErrorMessage="1" sqref="IQ65487:IQ65493 SM65487:SM65493 ACI65487:ACI65493 AME65487:AME65493 AWA65487:AWA65493 BFW65487:BFW65493 BPS65487:BPS65493 BZO65487:BZO65493 CJK65487:CJK65493 CTG65487:CTG65493 DDC65487:DDC65493 DMY65487:DMY65493 DWU65487:DWU65493 EGQ65487:EGQ65493 EQM65487:EQM65493 FAI65487:FAI65493 FKE65487:FKE65493 FUA65487:FUA65493 GDW65487:GDW65493 GNS65487:GNS65493 GXO65487:GXO65493 HHK65487:HHK65493 HRG65487:HRG65493 IBC65487:IBC65493 IKY65487:IKY65493 IUU65487:IUU65493 JEQ65487:JEQ65493 JOM65487:JOM65493 JYI65487:JYI65493 KIE65487:KIE65493 KSA65487:KSA65493 LBW65487:LBW65493 LLS65487:LLS65493 LVO65487:LVO65493 MFK65487:MFK65493 MPG65487:MPG65493 MZC65487:MZC65493 NIY65487:NIY65493 NSU65487:NSU65493 OCQ65487:OCQ65493 OMM65487:OMM65493 OWI65487:OWI65493 PGE65487:PGE65493 PQA65487:PQA65493 PZW65487:PZW65493 QJS65487:QJS65493 QTO65487:QTO65493 RDK65487:RDK65493 RNG65487:RNG65493 RXC65487:RXC65493 SGY65487:SGY65493 SQU65487:SQU65493 TAQ65487:TAQ65493 TKM65487:TKM65493 TUI65487:TUI65493 UEE65487:UEE65493 UOA65487:UOA65493 UXW65487:UXW65493 VHS65487:VHS65493 VRO65487:VRO65493 WBK65487:WBK65493 WLG65487:WLG65493 WVC65487:WVC65493 IQ131023:IQ131029 SM131023:SM131029 ACI131023:ACI131029 AME131023:AME131029 AWA131023:AWA131029 BFW131023:BFW131029 BPS131023:BPS131029 BZO131023:BZO131029 CJK131023:CJK131029 CTG131023:CTG131029 DDC131023:DDC131029 DMY131023:DMY131029 DWU131023:DWU131029 EGQ131023:EGQ131029 EQM131023:EQM131029 FAI131023:FAI131029 FKE131023:FKE131029 FUA131023:FUA131029 GDW131023:GDW131029 GNS131023:GNS131029 GXO131023:GXO131029 HHK131023:HHK131029 HRG131023:HRG131029 IBC131023:IBC131029 IKY131023:IKY131029 IUU131023:IUU131029 JEQ131023:JEQ131029 JOM131023:JOM131029 JYI131023:JYI131029 KIE131023:KIE131029 KSA131023:KSA131029 LBW131023:LBW131029 LLS131023:LLS131029 LVO131023:LVO131029 MFK131023:MFK131029 MPG131023:MPG131029 MZC131023:MZC131029 NIY131023:NIY131029 NSU131023:NSU131029 OCQ131023:OCQ131029 OMM131023:OMM131029 OWI131023:OWI131029 PGE131023:PGE131029 PQA131023:PQA131029 PZW131023:PZW131029 QJS131023:QJS131029 QTO131023:QTO131029 RDK131023:RDK131029 RNG131023:RNG131029 RXC131023:RXC131029 SGY131023:SGY131029 SQU131023:SQU131029 TAQ131023:TAQ131029 TKM131023:TKM131029 TUI131023:TUI131029 UEE131023:UEE131029 UOA131023:UOA131029 UXW131023:UXW131029 VHS131023:VHS131029 VRO131023:VRO131029 WBK131023:WBK131029 WLG131023:WLG131029 WVC131023:WVC131029 IQ196559:IQ196565 SM196559:SM196565 ACI196559:ACI196565 AME196559:AME196565 AWA196559:AWA196565 BFW196559:BFW196565 BPS196559:BPS196565 BZO196559:BZO196565 CJK196559:CJK196565 CTG196559:CTG196565 DDC196559:DDC196565 DMY196559:DMY196565 DWU196559:DWU196565 EGQ196559:EGQ196565 EQM196559:EQM196565 FAI196559:FAI196565 FKE196559:FKE196565 FUA196559:FUA196565 GDW196559:GDW196565 GNS196559:GNS196565 GXO196559:GXO196565 HHK196559:HHK196565 HRG196559:HRG196565 IBC196559:IBC196565 IKY196559:IKY196565 IUU196559:IUU196565 JEQ196559:JEQ196565 JOM196559:JOM196565 JYI196559:JYI196565 KIE196559:KIE196565 KSA196559:KSA196565 LBW196559:LBW196565 LLS196559:LLS196565 LVO196559:LVO196565 MFK196559:MFK196565 MPG196559:MPG196565 MZC196559:MZC196565 NIY196559:NIY196565 NSU196559:NSU196565 OCQ196559:OCQ196565 OMM196559:OMM196565 OWI196559:OWI196565 PGE196559:PGE196565 PQA196559:PQA196565 PZW196559:PZW196565 QJS196559:QJS196565 QTO196559:QTO196565 RDK196559:RDK196565 RNG196559:RNG196565 RXC196559:RXC196565 SGY196559:SGY196565 SQU196559:SQU196565 TAQ196559:TAQ196565 TKM196559:TKM196565 TUI196559:TUI196565 UEE196559:UEE196565 UOA196559:UOA196565 UXW196559:UXW196565 VHS196559:VHS196565 VRO196559:VRO196565 WBK196559:WBK196565 WLG196559:WLG196565 WVC196559:WVC196565 IQ262095:IQ262101 SM262095:SM262101 ACI262095:ACI262101 AME262095:AME262101 AWA262095:AWA262101 BFW262095:BFW262101 BPS262095:BPS262101 BZO262095:BZO262101 CJK262095:CJK262101 CTG262095:CTG262101 DDC262095:DDC262101 DMY262095:DMY262101 DWU262095:DWU262101 EGQ262095:EGQ262101 EQM262095:EQM262101 FAI262095:FAI262101 FKE262095:FKE262101 FUA262095:FUA262101 GDW262095:GDW262101 GNS262095:GNS262101 GXO262095:GXO262101 HHK262095:HHK262101 HRG262095:HRG262101 IBC262095:IBC262101 IKY262095:IKY262101 IUU262095:IUU262101 JEQ262095:JEQ262101 JOM262095:JOM262101 JYI262095:JYI262101 KIE262095:KIE262101 KSA262095:KSA262101 LBW262095:LBW262101 LLS262095:LLS262101 LVO262095:LVO262101 MFK262095:MFK262101 MPG262095:MPG262101 MZC262095:MZC262101 NIY262095:NIY262101 NSU262095:NSU262101 OCQ262095:OCQ262101 OMM262095:OMM262101 OWI262095:OWI262101 PGE262095:PGE262101 PQA262095:PQA262101 PZW262095:PZW262101 QJS262095:QJS262101 QTO262095:QTO262101 RDK262095:RDK262101 RNG262095:RNG262101 RXC262095:RXC262101 SGY262095:SGY262101 SQU262095:SQU262101 TAQ262095:TAQ262101 TKM262095:TKM262101 TUI262095:TUI262101 UEE262095:UEE262101 UOA262095:UOA262101 UXW262095:UXW262101 VHS262095:VHS262101 VRO262095:VRO262101 WBK262095:WBK262101 WLG262095:WLG262101 WVC262095:WVC262101 IQ327631:IQ327637 SM327631:SM327637 ACI327631:ACI327637 AME327631:AME327637 AWA327631:AWA327637 BFW327631:BFW327637 BPS327631:BPS327637 BZO327631:BZO327637 CJK327631:CJK327637 CTG327631:CTG327637 DDC327631:DDC327637 DMY327631:DMY327637 DWU327631:DWU327637 EGQ327631:EGQ327637 EQM327631:EQM327637 FAI327631:FAI327637 FKE327631:FKE327637 FUA327631:FUA327637 GDW327631:GDW327637 GNS327631:GNS327637 GXO327631:GXO327637 HHK327631:HHK327637 HRG327631:HRG327637 IBC327631:IBC327637 IKY327631:IKY327637 IUU327631:IUU327637 JEQ327631:JEQ327637 JOM327631:JOM327637 JYI327631:JYI327637 KIE327631:KIE327637 KSA327631:KSA327637 LBW327631:LBW327637 LLS327631:LLS327637 LVO327631:LVO327637 MFK327631:MFK327637 MPG327631:MPG327637 MZC327631:MZC327637 NIY327631:NIY327637 NSU327631:NSU327637 OCQ327631:OCQ327637 OMM327631:OMM327637 OWI327631:OWI327637 PGE327631:PGE327637 PQA327631:PQA327637 PZW327631:PZW327637 QJS327631:QJS327637 QTO327631:QTO327637 RDK327631:RDK327637 RNG327631:RNG327637 RXC327631:RXC327637 SGY327631:SGY327637 SQU327631:SQU327637 TAQ327631:TAQ327637 TKM327631:TKM327637 TUI327631:TUI327637 UEE327631:UEE327637 UOA327631:UOA327637 UXW327631:UXW327637 VHS327631:VHS327637 VRO327631:VRO327637 WBK327631:WBK327637 WLG327631:WLG327637 WVC327631:WVC327637 IQ393167:IQ393173 SM393167:SM393173 ACI393167:ACI393173 AME393167:AME393173 AWA393167:AWA393173 BFW393167:BFW393173 BPS393167:BPS393173 BZO393167:BZO393173 CJK393167:CJK393173 CTG393167:CTG393173 DDC393167:DDC393173 DMY393167:DMY393173 DWU393167:DWU393173 EGQ393167:EGQ393173 EQM393167:EQM393173 FAI393167:FAI393173 FKE393167:FKE393173 FUA393167:FUA393173 GDW393167:GDW393173 GNS393167:GNS393173 GXO393167:GXO393173 HHK393167:HHK393173 HRG393167:HRG393173 IBC393167:IBC393173 IKY393167:IKY393173 IUU393167:IUU393173 JEQ393167:JEQ393173 JOM393167:JOM393173 JYI393167:JYI393173 KIE393167:KIE393173 KSA393167:KSA393173 LBW393167:LBW393173 LLS393167:LLS393173 LVO393167:LVO393173 MFK393167:MFK393173 MPG393167:MPG393173 MZC393167:MZC393173 NIY393167:NIY393173 NSU393167:NSU393173 OCQ393167:OCQ393173 OMM393167:OMM393173 OWI393167:OWI393173 PGE393167:PGE393173 PQA393167:PQA393173 PZW393167:PZW393173 QJS393167:QJS393173 QTO393167:QTO393173 RDK393167:RDK393173 RNG393167:RNG393173 RXC393167:RXC393173 SGY393167:SGY393173 SQU393167:SQU393173 TAQ393167:TAQ393173 TKM393167:TKM393173 TUI393167:TUI393173 UEE393167:UEE393173 UOA393167:UOA393173 UXW393167:UXW393173 VHS393167:VHS393173 VRO393167:VRO393173 WBK393167:WBK393173 WLG393167:WLG393173 WVC393167:WVC393173 IQ458703:IQ458709 SM458703:SM458709 ACI458703:ACI458709 AME458703:AME458709 AWA458703:AWA458709 BFW458703:BFW458709 BPS458703:BPS458709 BZO458703:BZO458709 CJK458703:CJK458709 CTG458703:CTG458709 DDC458703:DDC458709 DMY458703:DMY458709 DWU458703:DWU458709 EGQ458703:EGQ458709 EQM458703:EQM458709 FAI458703:FAI458709 FKE458703:FKE458709 FUA458703:FUA458709 GDW458703:GDW458709 GNS458703:GNS458709 GXO458703:GXO458709 HHK458703:HHK458709 HRG458703:HRG458709 IBC458703:IBC458709 IKY458703:IKY458709 IUU458703:IUU458709 JEQ458703:JEQ458709 JOM458703:JOM458709 JYI458703:JYI458709 KIE458703:KIE458709 KSA458703:KSA458709 LBW458703:LBW458709 LLS458703:LLS458709 LVO458703:LVO458709 MFK458703:MFK458709 MPG458703:MPG458709 MZC458703:MZC458709 NIY458703:NIY458709 NSU458703:NSU458709 OCQ458703:OCQ458709 OMM458703:OMM458709 OWI458703:OWI458709 PGE458703:PGE458709 PQA458703:PQA458709 PZW458703:PZW458709 QJS458703:QJS458709 QTO458703:QTO458709 RDK458703:RDK458709 RNG458703:RNG458709 RXC458703:RXC458709 SGY458703:SGY458709 SQU458703:SQU458709 TAQ458703:TAQ458709 TKM458703:TKM458709 TUI458703:TUI458709 UEE458703:UEE458709 UOA458703:UOA458709 UXW458703:UXW458709 VHS458703:VHS458709 VRO458703:VRO458709 WBK458703:WBK458709 WLG458703:WLG458709 WVC458703:WVC458709 IQ524239:IQ524245 SM524239:SM524245 ACI524239:ACI524245 AME524239:AME524245 AWA524239:AWA524245 BFW524239:BFW524245 BPS524239:BPS524245 BZO524239:BZO524245 CJK524239:CJK524245 CTG524239:CTG524245 DDC524239:DDC524245 DMY524239:DMY524245 DWU524239:DWU524245 EGQ524239:EGQ524245 EQM524239:EQM524245 FAI524239:FAI524245 FKE524239:FKE524245 FUA524239:FUA524245 GDW524239:GDW524245 GNS524239:GNS524245 GXO524239:GXO524245 HHK524239:HHK524245 HRG524239:HRG524245 IBC524239:IBC524245 IKY524239:IKY524245 IUU524239:IUU524245 JEQ524239:JEQ524245 JOM524239:JOM524245 JYI524239:JYI524245 KIE524239:KIE524245 KSA524239:KSA524245 LBW524239:LBW524245 LLS524239:LLS524245 LVO524239:LVO524245 MFK524239:MFK524245 MPG524239:MPG524245 MZC524239:MZC524245 NIY524239:NIY524245 NSU524239:NSU524245 OCQ524239:OCQ524245 OMM524239:OMM524245 OWI524239:OWI524245 PGE524239:PGE524245 PQA524239:PQA524245 PZW524239:PZW524245 QJS524239:QJS524245 QTO524239:QTO524245 RDK524239:RDK524245 RNG524239:RNG524245 RXC524239:RXC524245 SGY524239:SGY524245 SQU524239:SQU524245 TAQ524239:TAQ524245 TKM524239:TKM524245 TUI524239:TUI524245 UEE524239:UEE524245 UOA524239:UOA524245 UXW524239:UXW524245 VHS524239:VHS524245 VRO524239:VRO524245 WBK524239:WBK524245 WLG524239:WLG524245 WVC524239:WVC524245 IQ589775:IQ589781 SM589775:SM589781 ACI589775:ACI589781 AME589775:AME589781 AWA589775:AWA589781 BFW589775:BFW589781 BPS589775:BPS589781 BZO589775:BZO589781 CJK589775:CJK589781 CTG589775:CTG589781 DDC589775:DDC589781 DMY589775:DMY589781 DWU589775:DWU589781 EGQ589775:EGQ589781 EQM589775:EQM589781 FAI589775:FAI589781 FKE589775:FKE589781 FUA589775:FUA589781 GDW589775:GDW589781 GNS589775:GNS589781 GXO589775:GXO589781 HHK589775:HHK589781 HRG589775:HRG589781 IBC589775:IBC589781 IKY589775:IKY589781 IUU589775:IUU589781 JEQ589775:JEQ589781 JOM589775:JOM589781 JYI589775:JYI589781 KIE589775:KIE589781 KSA589775:KSA589781 LBW589775:LBW589781 LLS589775:LLS589781 LVO589775:LVO589781 MFK589775:MFK589781 MPG589775:MPG589781 MZC589775:MZC589781 NIY589775:NIY589781 NSU589775:NSU589781 OCQ589775:OCQ589781 OMM589775:OMM589781 OWI589775:OWI589781 PGE589775:PGE589781 PQA589775:PQA589781 PZW589775:PZW589781 QJS589775:QJS589781 QTO589775:QTO589781 RDK589775:RDK589781 RNG589775:RNG589781 RXC589775:RXC589781 SGY589775:SGY589781 SQU589775:SQU589781 TAQ589775:TAQ589781 TKM589775:TKM589781 TUI589775:TUI589781 UEE589775:UEE589781 UOA589775:UOA589781 UXW589775:UXW589781 VHS589775:VHS589781 VRO589775:VRO589781 WBK589775:WBK589781 WLG589775:WLG589781 WVC589775:WVC589781 IQ655311:IQ655317 SM655311:SM655317 ACI655311:ACI655317 AME655311:AME655317 AWA655311:AWA655317 BFW655311:BFW655317 BPS655311:BPS655317 BZO655311:BZO655317 CJK655311:CJK655317 CTG655311:CTG655317 DDC655311:DDC655317 DMY655311:DMY655317 DWU655311:DWU655317 EGQ655311:EGQ655317 EQM655311:EQM655317 FAI655311:FAI655317 FKE655311:FKE655317 FUA655311:FUA655317 GDW655311:GDW655317 GNS655311:GNS655317 GXO655311:GXO655317 HHK655311:HHK655317 HRG655311:HRG655317 IBC655311:IBC655317 IKY655311:IKY655317 IUU655311:IUU655317 JEQ655311:JEQ655317 JOM655311:JOM655317 JYI655311:JYI655317 KIE655311:KIE655317 KSA655311:KSA655317 LBW655311:LBW655317 LLS655311:LLS655317 LVO655311:LVO655317 MFK655311:MFK655317 MPG655311:MPG655317 MZC655311:MZC655317 NIY655311:NIY655317 NSU655311:NSU655317 OCQ655311:OCQ655317 OMM655311:OMM655317 OWI655311:OWI655317 PGE655311:PGE655317 PQA655311:PQA655317 PZW655311:PZW655317 QJS655311:QJS655317 QTO655311:QTO655317 RDK655311:RDK655317 RNG655311:RNG655317 RXC655311:RXC655317 SGY655311:SGY655317 SQU655311:SQU655317 TAQ655311:TAQ655317 TKM655311:TKM655317 TUI655311:TUI655317 UEE655311:UEE655317 UOA655311:UOA655317 UXW655311:UXW655317 VHS655311:VHS655317 VRO655311:VRO655317 WBK655311:WBK655317 WLG655311:WLG655317 WVC655311:WVC655317 IQ720847:IQ720853 SM720847:SM720853 ACI720847:ACI720853 AME720847:AME720853 AWA720847:AWA720853 BFW720847:BFW720853 BPS720847:BPS720853 BZO720847:BZO720853 CJK720847:CJK720853 CTG720847:CTG720853 DDC720847:DDC720853 DMY720847:DMY720853 DWU720847:DWU720853 EGQ720847:EGQ720853 EQM720847:EQM720853 FAI720847:FAI720853 FKE720847:FKE720853 FUA720847:FUA720853 GDW720847:GDW720853 GNS720847:GNS720853 GXO720847:GXO720853 HHK720847:HHK720853 HRG720847:HRG720853 IBC720847:IBC720853 IKY720847:IKY720853 IUU720847:IUU720853 JEQ720847:JEQ720853 JOM720847:JOM720853 JYI720847:JYI720853 KIE720847:KIE720853 KSA720847:KSA720853 LBW720847:LBW720853 LLS720847:LLS720853 LVO720847:LVO720853 MFK720847:MFK720853 MPG720847:MPG720853 MZC720847:MZC720853 NIY720847:NIY720853 NSU720847:NSU720853 OCQ720847:OCQ720853 OMM720847:OMM720853 OWI720847:OWI720853 PGE720847:PGE720853 PQA720847:PQA720853 PZW720847:PZW720853 QJS720847:QJS720853 QTO720847:QTO720853 RDK720847:RDK720853 RNG720847:RNG720853 RXC720847:RXC720853 SGY720847:SGY720853 SQU720847:SQU720853 TAQ720847:TAQ720853 TKM720847:TKM720853 TUI720847:TUI720853 UEE720847:UEE720853 UOA720847:UOA720853 UXW720847:UXW720853 VHS720847:VHS720853 VRO720847:VRO720853 WBK720847:WBK720853 WLG720847:WLG720853 WVC720847:WVC720853 IQ786383:IQ786389 SM786383:SM786389 ACI786383:ACI786389 AME786383:AME786389 AWA786383:AWA786389 BFW786383:BFW786389 BPS786383:BPS786389 BZO786383:BZO786389 CJK786383:CJK786389 CTG786383:CTG786389 DDC786383:DDC786389 DMY786383:DMY786389 DWU786383:DWU786389 EGQ786383:EGQ786389 EQM786383:EQM786389 FAI786383:FAI786389 FKE786383:FKE786389 FUA786383:FUA786389 GDW786383:GDW786389 GNS786383:GNS786389 GXO786383:GXO786389 HHK786383:HHK786389 HRG786383:HRG786389 IBC786383:IBC786389 IKY786383:IKY786389 IUU786383:IUU786389 JEQ786383:JEQ786389 JOM786383:JOM786389 JYI786383:JYI786389 KIE786383:KIE786389 KSA786383:KSA786389 LBW786383:LBW786389 LLS786383:LLS786389 LVO786383:LVO786389 MFK786383:MFK786389 MPG786383:MPG786389 MZC786383:MZC786389 NIY786383:NIY786389 NSU786383:NSU786389 OCQ786383:OCQ786389 OMM786383:OMM786389 OWI786383:OWI786389 PGE786383:PGE786389 PQA786383:PQA786389 PZW786383:PZW786389 QJS786383:QJS786389 QTO786383:QTO786389 RDK786383:RDK786389 RNG786383:RNG786389 RXC786383:RXC786389 SGY786383:SGY786389 SQU786383:SQU786389 TAQ786383:TAQ786389 TKM786383:TKM786389 TUI786383:TUI786389 UEE786383:UEE786389 UOA786383:UOA786389 UXW786383:UXW786389 VHS786383:VHS786389 VRO786383:VRO786389 WBK786383:WBK786389 WLG786383:WLG786389 WVC786383:WVC786389 IQ851919:IQ851925 SM851919:SM851925 ACI851919:ACI851925 AME851919:AME851925 AWA851919:AWA851925 BFW851919:BFW851925 BPS851919:BPS851925 BZO851919:BZO851925 CJK851919:CJK851925 CTG851919:CTG851925 DDC851919:DDC851925 DMY851919:DMY851925 DWU851919:DWU851925 EGQ851919:EGQ851925 EQM851919:EQM851925 FAI851919:FAI851925 FKE851919:FKE851925 FUA851919:FUA851925 GDW851919:GDW851925 GNS851919:GNS851925 GXO851919:GXO851925 HHK851919:HHK851925 HRG851919:HRG851925 IBC851919:IBC851925 IKY851919:IKY851925 IUU851919:IUU851925 JEQ851919:JEQ851925 JOM851919:JOM851925 JYI851919:JYI851925 KIE851919:KIE851925 KSA851919:KSA851925 LBW851919:LBW851925 LLS851919:LLS851925 LVO851919:LVO851925 MFK851919:MFK851925 MPG851919:MPG851925 MZC851919:MZC851925 NIY851919:NIY851925 NSU851919:NSU851925 OCQ851919:OCQ851925 OMM851919:OMM851925 OWI851919:OWI851925 PGE851919:PGE851925 PQA851919:PQA851925 PZW851919:PZW851925 QJS851919:QJS851925 QTO851919:QTO851925 RDK851919:RDK851925 RNG851919:RNG851925 RXC851919:RXC851925 SGY851919:SGY851925 SQU851919:SQU851925 TAQ851919:TAQ851925 TKM851919:TKM851925 TUI851919:TUI851925 UEE851919:UEE851925 UOA851919:UOA851925 UXW851919:UXW851925 VHS851919:VHS851925 VRO851919:VRO851925 WBK851919:WBK851925 WLG851919:WLG851925 WVC851919:WVC851925 IQ917455:IQ917461 SM917455:SM917461 ACI917455:ACI917461 AME917455:AME917461 AWA917455:AWA917461 BFW917455:BFW917461 BPS917455:BPS917461 BZO917455:BZO917461 CJK917455:CJK917461 CTG917455:CTG917461 DDC917455:DDC917461 DMY917455:DMY917461 DWU917455:DWU917461 EGQ917455:EGQ917461 EQM917455:EQM917461 FAI917455:FAI917461 FKE917455:FKE917461 FUA917455:FUA917461 GDW917455:GDW917461 GNS917455:GNS917461 GXO917455:GXO917461 HHK917455:HHK917461 HRG917455:HRG917461 IBC917455:IBC917461 IKY917455:IKY917461 IUU917455:IUU917461 JEQ917455:JEQ917461 JOM917455:JOM917461 JYI917455:JYI917461 KIE917455:KIE917461 KSA917455:KSA917461 LBW917455:LBW917461 LLS917455:LLS917461 LVO917455:LVO917461 MFK917455:MFK917461 MPG917455:MPG917461 MZC917455:MZC917461 NIY917455:NIY917461 NSU917455:NSU917461 OCQ917455:OCQ917461 OMM917455:OMM917461 OWI917455:OWI917461 PGE917455:PGE917461 PQA917455:PQA917461 PZW917455:PZW917461 QJS917455:QJS917461 QTO917455:QTO917461 RDK917455:RDK917461 RNG917455:RNG917461 RXC917455:RXC917461 SGY917455:SGY917461 SQU917455:SQU917461 TAQ917455:TAQ917461 TKM917455:TKM917461 TUI917455:TUI917461 UEE917455:UEE917461 UOA917455:UOA917461 UXW917455:UXW917461 VHS917455:VHS917461 VRO917455:VRO917461 WBK917455:WBK917461 WLG917455:WLG917461 WVC917455:WVC917461 IQ982991:IQ982997 SM982991:SM982997 ACI982991:ACI982997 AME982991:AME982997 AWA982991:AWA982997 BFW982991:BFW982997 BPS982991:BPS982997 BZO982991:BZO982997 CJK982991:CJK982997 CTG982991:CTG982997 DDC982991:DDC982997 DMY982991:DMY982997 DWU982991:DWU982997 EGQ982991:EGQ982997 EQM982991:EQM982997 FAI982991:FAI982997 FKE982991:FKE982997 FUA982991:FUA982997 GDW982991:GDW982997 GNS982991:GNS982997 GXO982991:GXO982997 HHK982991:HHK982997 HRG982991:HRG982997 IBC982991:IBC982997 IKY982991:IKY982997 IUU982991:IUU982997 JEQ982991:JEQ982997 JOM982991:JOM982997 JYI982991:JYI982997 KIE982991:KIE982997 KSA982991:KSA982997 LBW982991:LBW982997 LLS982991:LLS982997 LVO982991:LVO982997 MFK982991:MFK982997 MPG982991:MPG982997 MZC982991:MZC982997 NIY982991:NIY982997 NSU982991:NSU982997 OCQ982991:OCQ982997 OMM982991:OMM982997 OWI982991:OWI982997 PGE982991:PGE982997 PQA982991:PQA982997 PZW982991:PZW982997 QJS982991:QJS982997 QTO982991:QTO982997 RDK982991:RDK982997 RNG982991:RNG982997 RXC982991:RXC982997 SGY982991:SGY982997 SQU982991:SQU982997 TAQ982991:TAQ982997 TKM982991:TKM982997 TUI982991:TUI982997 UEE982991:UEE982997 UOA982991:UOA982997 UXW982991:UXW982997 VHS982991:VHS982997 VRO982991:VRO982997 WBK982991:WBK982997 WLG982991:WLG982997 WVC982991:WVC982997">
      <formula1>"LNG,Boru Gazı"</formula1>
    </dataValidation>
  </dataValidation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7">
    <tabColor rgb="FF00B0F0"/>
  </sheetPr>
  <dimension ref="A1:D39"/>
  <sheetViews>
    <sheetView workbookViewId="0">
      <selection activeCell="D12" sqref="D12"/>
    </sheetView>
  </sheetViews>
  <sheetFormatPr defaultRowHeight="12.75"/>
  <cols>
    <col min="1" max="1" width="24.28515625" style="13" customWidth="1"/>
    <col min="2" max="2" width="22.140625" style="13" customWidth="1"/>
    <col min="3" max="3" width="19.7109375" style="13" customWidth="1"/>
    <col min="4" max="4" width="18.7109375" style="13" customWidth="1"/>
    <col min="5" max="5" width="26.42578125" style="13" customWidth="1"/>
    <col min="6" max="247" width="9.140625" style="13"/>
    <col min="248" max="248" width="27.42578125" style="13" customWidth="1"/>
    <col min="249" max="249" width="17.85546875" style="13" customWidth="1"/>
    <col min="250" max="250" width="26" style="13" customWidth="1"/>
    <col min="251" max="251" width="10.42578125" style="13" customWidth="1"/>
    <col min="252" max="252" width="13" style="13" customWidth="1"/>
    <col min="253" max="253" width="32.42578125" style="13" bestFit="1" customWidth="1"/>
    <col min="254" max="503" width="9.140625" style="13"/>
    <col min="504" max="504" width="27.42578125" style="13" customWidth="1"/>
    <col min="505" max="505" width="17.85546875" style="13" customWidth="1"/>
    <col min="506" max="506" width="26" style="13" customWidth="1"/>
    <col min="507" max="507" width="10.42578125" style="13" customWidth="1"/>
    <col min="508" max="508" width="13" style="13" customWidth="1"/>
    <col min="509" max="509" width="32.42578125" style="13" bestFit="1" customWidth="1"/>
    <col min="510" max="759" width="9.140625" style="13"/>
    <col min="760" max="760" width="27.42578125" style="13" customWidth="1"/>
    <col min="761" max="761" width="17.85546875" style="13" customWidth="1"/>
    <col min="762" max="762" width="26" style="13" customWidth="1"/>
    <col min="763" max="763" width="10.42578125" style="13" customWidth="1"/>
    <col min="764" max="764" width="13" style="13" customWidth="1"/>
    <col min="765" max="765" width="32.42578125" style="13" bestFit="1" customWidth="1"/>
    <col min="766" max="1015" width="9.140625" style="13"/>
    <col min="1016" max="1016" width="27.42578125" style="13" customWidth="1"/>
    <col min="1017" max="1017" width="17.85546875" style="13" customWidth="1"/>
    <col min="1018" max="1018" width="26" style="13" customWidth="1"/>
    <col min="1019" max="1019" width="10.42578125" style="13" customWidth="1"/>
    <col min="1020" max="1020" width="13" style="13" customWidth="1"/>
    <col min="1021" max="1021" width="32.42578125" style="13" bestFit="1" customWidth="1"/>
    <col min="1022" max="1271" width="9.140625" style="13"/>
    <col min="1272" max="1272" width="27.42578125" style="13" customWidth="1"/>
    <col min="1273" max="1273" width="17.85546875" style="13" customWidth="1"/>
    <col min="1274" max="1274" width="26" style="13" customWidth="1"/>
    <col min="1275" max="1275" width="10.42578125" style="13" customWidth="1"/>
    <col min="1276" max="1276" width="13" style="13" customWidth="1"/>
    <col min="1277" max="1277" width="32.42578125" style="13" bestFit="1" customWidth="1"/>
    <col min="1278" max="1527" width="9.140625" style="13"/>
    <col min="1528" max="1528" width="27.42578125" style="13" customWidth="1"/>
    <col min="1529" max="1529" width="17.85546875" style="13" customWidth="1"/>
    <col min="1530" max="1530" width="26" style="13" customWidth="1"/>
    <col min="1531" max="1531" width="10.42578125" style="13" customWidth="1"/>
    <col min="1532" max="1532" width="13" style="13" customWidth="1"/>
    <col min="1533" max="1533" width="32.42578125" style="13" bestFit="1" customWidth="1"/>
    <col min="1534" max="1783" width="9.140625" style="13"/>
    <col min="1784" max="1784" width="27.42578125" style="13" customWidth="1"/>
    <col min="1785" max="1785" width="17.85546875" style="13" customWidth="1"/>
    <col min="1786" max="1786" width="26" style="13" customWidth="1"/>
    <col min="1787" max="1787" width="10.42578125" style="13" customWidth="1"/>
    <col min="1788" max="1788" width="13" style="13" customWidth="1"/>
    <col min="1789" max="1789" width="32.42578125" style="13" bestFit="1" customWidth="1"/>
    <col min="1790" max="2039" width="9.140625" style="13"/>
    <col min="2040" max="2040" width="27.42578125" style="13" customWidth="1"/>
    <col min="2041" max="2041" width="17.85546875" style="13" customWidth="1"/>
    <col min="2042" max="2042" width="26" style="13" customWidth="1"/>
    <col min="2043" max="2043" width="10.42578125" style="13" customWidth="1"/>
    <col min="2044" max="2044" width="13" style="13" customWidth="1"/>
    <col min="2045" max="2045" width="32.42578125" style="13" bestFit="1" customWidth="1"/>
    <col min="2046" max="2295" width="9.140625" style="13"/>
    <col min="2296" max="2296" width="27.42578125" style="13" customWidth="1"/>
    <col min="2297" max="2297" width="17.85546875" style="13" customWidth="1"/>
    <col min="2298" max="2298" width="26" style="13" customWidth="1"/>
    <col min="2299" max="2299" width="10.42578125" style="13" customWidth="1"/>
    <col min="2300" max="2300" width="13" style="13" customWidth="1"/>
    <col min="2301" max="2301" width="32.42578125" style="13" bestFit="1" customWidth="1"/>
    <col min="2302" max="2551" width="9.140625" style="13"/>
    <col min="2552" max="2552" width="27.42578125" style="13" customWidth="1"/>
    <col min="2553" max="2553" width="17.85546875" style="13" customWidth="1"/>
    <col min="2554" max="2554" width="26" style="13" customWidth="1"/>
    <col min="2555" max="2555" width="10.42578125" style="13" customWidth="1"/>
    <col min="2556" max="2556" width="13" style="13" customWidth="1"/>
    <col min="2557" max="2557" width="32.42578125" style="13" bestFit="1" customWidth="1"/>
    <col min="2558" max="2807" width="9.140625" style="13"/>
    <col min="2808" max="2808" width="27.42578125" style="13" customWidth="1"/>
    <col min="2809" max="2809" width="17.85546875" style="13" customWidth="1"/>
    <col min="2810" max="2810" width="26" style="13" customWidth="1"/>
    <col min="2811" max="2811" width="10.42578125" style="13" customWidth="1"/>
    <col min="2812" max="2812" width="13" style="13" customWidth="1"/>
    <col min="2813" max="2813" width="32.42578125" style="13" bestFit="1" customWidth="1"/>
    <col min="2814" max="3063" width="9.140625" style="13"/>
    <col min="3064" max="3064" width="27.42578125" style="13" customWidth="1"/>
    <col min="3065" max="3065" width="17.85546875" style="13" customWidth="1"/>
    <col min="3066" max="3066" width="26" style="13" customWidth="1"/>
    <col min="3067" max="3067" width="10.42578125" style="13" customWidth="1"/>
    <col min="3068" max="3068" width="13" style="13" customWidth="1"/>
    <col min="3069" max="3069" width="32.42578125" style="13" bestFit="1" customWidth="1"/>
    <col min="3070" max="3319" width="9.140625" style="13"/>
    <col min="3320" max="3320" width="27.42578125" style="13" customWidth="1"/>
    <col min="3321" max="3321" width="17.85546875" style="13" customWidth="1"/>
    <col min="3322" max="3322" width="26" style="13" customWidth="1"/>
    <col min="3323" max="3323" width="10.42578125" style="13" customWidth="1"/>
    <col min="3324" max="3324" width="13" style="13" customWidth="1"/>
    <col min="3325" max="3325" width="32.42578125" style="13" bestFit="1" customWidth="1"/>
    <col min="3326" max="3575" width="9.140625" style="13"/>
    <col min="3576" max="3576" width="27.42578125" style="13" customWidth="1"/>
    <col min="3577" max="3577" width="17.85546875" style="13" customWidth="1"/>
    <col min="3578" max="3578" width="26" style="13" customWidth="1"/>
    <col min="3579" max="3579" width="10.42578125" style="13" customWidth="1"/>
    <col min="3580" max="3580" width="13" style="13" customWidth="1"/>
    <col min="3581" max="3581" width="32.42578125" style="13" bestFit="1" customWidth="1"/>
    <col min="3582" max="3831" width="9.140625" style="13"/>
    <col min="3832" max="3832" width="27.42578125" style="13" customWidth="1"/>
    <col min="3833" max="3833" width="17.85546875" style="13" customWidth="1"/>
    <col min="3834" max="3834" width="26" style="13" customWidth="1"/>
    <col min="3835" max="3835" width="10.42578125" style="13" customWidth="1"/>
    <col min="3836" max="3836" width="13" style="13" customWidth="1"/>
    <col min="3837" max="3837" width="32.42578125" style="13" bestFit="1" customWidth="1"/>
    <col min="3838" max="4087" width="9.140625" style="13"/>
    <col min="4088" max="4088" width="27.42578125" style="13" customWidth="1"/>
    <col min="4089" max="4089" width="17.85546875" style="13" customWidth="1"/>
    <col min="4090" max="4090" width="26" style="13" customWidth="1"/>
    <col min="4091" max="4091" width="10.42578125" style="13" customWidth="1"/>
    <col min="4092" max="4092" width="13" style="13" customWidth="1"/>
    <col min="4093" max="4093" width="32.42578125" style="13" bestFit="1" customWidth="1"/>
    <col min="4094" max="4343" width="9.140625" style="13"/>
    <col min="4344" max="4344" width="27.42578125" style="13" customWidth="1"/>
    <col min="4345" max="4345" width="17.85546875" style="13" customWidth="1"/>
    <col min="4346" max="4346" width="26" style="13" customWidth="1"/>
    <col min="4347" max="4347" width="10.42578125" style="13" customWidth="1"/>
    <col min="4348" max="4348" width="13" style="13" customWidth="1"/>
    <col min="4349" max="4349" width="32.42578125" style="13" bestFit="1" customWidth="1"/>
    <col min="4350" max="4599" width="9.140625" style="13"/>
    <col min="4600" max="4600" width="27.42578125" style="13" customWidth="1"/>
    <col min="4601" max="4601" width="17.85546875" style="13" customWidth="1"/>
    <col min="4602" max="4602" width="26" style="13" customWidth="1"/>
    <col min="4603" max="4603" width="10.42578125" style="13" customWidth="1"/>
    <col min="4604" max="4604" width="13" style="13" customWidth="1"/>
    <col min="4605" max="4605" width="32.42578125" style="13" bestFit="1" customWidth="1"/>
    <col min="4606" max="4855" width="9.140625" style="13"/>
    <col min="4856" max="4856" width="27.42578125" style="13" customWidth="1"/>
    <col min="4857" max="4857" width="17.85546875" style="13" customWidth="1"/>
    <col min="4858" max="4858" width="26" style="13" customWidth="1"/>
    <col min="4859" max="4859" width="10.42578125" style="13" customWidth="1"/>
    <col min="4860" max="4860" width="13" style="13" customWidth="1"/>
    <col min="4861" max="4861" width="32.42578125" style="13" bestFit="1" customWidth="1"/>
    <col min="4862" max="5111" width="9.140625" style="13"/>
    <col min="5112" max="5112" width="27.42578125" style="13" customWidth="1"/>
    <col min="5113" max="5113" width="17.85546875" style="13" customWidth="1"/>
    <col min="5114" max="5114" width="26" style="13" customWidth="1"/>
    <col min="5115" max="5115" width="10.42578125" style="13" customWidth="1"/>
    <col min="5116" max="5116" width="13" style="13" customWidth="1"/>
    <col min="5117" max="5117" width="32.42578125" style="13" bestFit="1" customWidth="1"/>
    <col min="5118" max="5367" width="9.140625" style="13"/>
    <col min="5368" max="5368" width="27.42578125" style="13" customWidth="1"/>
    <col min="5369" max="5369" width="17.85546875" style="13" customWidth="1"/>
    <col min="5370" max="5370" width="26" style="13" customWidth="1"/>
    <col min="5371" max="5371" width="10.42578125" style="13" customWidth="1"/>
    <col min="5372" max="5372" width="13" style="13" customWidth="1"/>
    <col min="5373" max="5373" width="32.42578125" style="13" bestFit="1" customWidth="1"/>
    <col min="5374" max="5623" width="9.140625" style="13"/>
    <col min="5624" max="5624" width="27.42578125" style="13" customWidth="1"/>
    <col min="5625" max="5625" width="17.85546875" style="13" customWidth="1"/>
    <col min="5626" max="5626" width="26" style="13" customWidth="1"/>
    <col min="5627" max="5627" width="10.42578125" style="13" customWidth="1"/>
    <col min="5628" max="5628" width="13" style="13" customWidth="1"/>
    <col min="5629" max="5629" width="32.42578125" style="13" bestFit="1" customWidth="1"/>
    <col min="5630" max="5879" width="9.140625" style="13"/>
    <col min="5880" max="5880" width="27.42578125" style="13" customWidth="1"/>
    <col min="5881" max="5881" width="17.85546875" style="13" customWidth="1"/>
    <col min="5882" max="5882" width="26" style="13" customWidth="1"/>
    <col min="5883" max="5883" width="10.42578125" style="13" customWidth="1"/>
    <col min="5884" max="5884" width="13" style="13" customWidth="1"/>
    <col min="5885" max="5885" width="32.42578125" style="13" bestFit="1" customWidth="1"/>
    <col min="5886" max="6135" width="9.140625" style="13"/>
    <col min="6136" max="6136" width="27.42578125" style="13" customWidth="1"/>
    <col min="6137" max="6137" width="17.85546875" style="13" customWidth="1"/>
    <col min="6138" max="6138" width="26" style="13" customWidth="1"/>
    <col min="6139" max="6139" width="10.42578125" style="13" customWidth="1"/>
    <col min="6140" max="6140" width="13" style="13" customWidth="1"/>
    <col min="6141" max="6141" width="32.42578125" style="13" bestFit="1" customWidth="1"/>
    <col min="6142" max="6391" width="9.140625" style="13"/>
    <col min="6392" max="6392" width="27.42578125" style="13" customWidth="1"/>
    <col min="6393" max="6393" width="17.85546875" style="13" customWidth="1"/>
    <col min="6394" max="6394" width="26" style="13" customWidth="1"/>
    <col min="6395" max="6395" width="10.42578125" style="13" customWidth="1"/>
    <col min="6396" max="6396" width="13" style="13" customWidth="1"/>
    <col min="6397" max="6397" width="32.42578125" style="13" bestFit="1" customWidth="1"/>
    <col min="6398" max="6647" width="9.140625" style="13"/>
    <col min="6648" max="6648" width="27.42578125" style="13" customWidth="1"/>
    <col min="6649" max="6649" width="17.85546875" style="13" customWidth="1"/>
    <col min="6650" max="6650" width="26" style="13" customWidth="1"/>
    <col min="6651" max="6651" width="10.42578125" style="13" customWidth="1"/>
    <col min="6652" max="6652" width="13" style="13" customWidth="1"/>
    <col min="6653" max="6653" width="32.42578125" style="13" bestFit="1" customWidth="1"/>
    <col min="6654" max="6903" width="9.140625" style="13"/>
    <col min="6904" max="6904" width="27.42578125" style="13" customWidth="1"/>
    <col min="6905" max="6905" width="17.85546875" style="13" customWidth="1"/>
    <col min="6906" max="6906" width="26" style="13" customWidth="1"/>
    <col min="6907" max="6907" width="10.42578125" style="13" customWidth="1"/>
    <col min="6908" max="6908" width="13" style="13" customWidth="1"/>
    <col min="6909" max="6909" width="32.42578125" style="13" bestFit="1" customWidth="1"/>
    <col min="6910" max="7159" width="9.140625" style="13"/>
    <col min="7160" max="7160" width="27.42578125" style="13" customWidth="1"/>
    <col min="7161" max="7161" width="17.85546875" style="13" customWidth="1"/>
    <col min="7162" max="7162" width="26" style="13" customWidth="1"/>
    <col min="7163" max="7163" width="10.42578125" style="13" customWidth="1"/>
    <col min="7164" max="7164" width="13" style="13" customWidth="1"/>
    <col min="7165" max="7165" width="32.42578125" style="13" bestFit="1" customWidth="1"/>
    <col min="7166" max="7415" width="9.140625" style="13"/>
    <col min="7416" max="7416" width="27.42578125" style="13" customWidth="1"/>
    <col min="7417" max="7417" width="17.85546875" style="13" customWidth="1"/>
    <col min="7418" max="7418" width="26" style="13" customWidth="1"/>
    <col min="7419" max="7419" width="10.42578125" style="13" customWidth="1"/>
    <col min="7420" max="7420" width="13" style="13" customWidth="1"/>
    <col min="7421" max="7421" width="32.42578125" style="13" bestFit="1" customWidth="1"/>
    <col min="7422" max="7671" width="9.140625" style="13"/>
    <col min="7672" max="7672" width="27.42578125" style="13" customWidth="1"/>
    <col min="7673" max="7673" width="17.85546875" style="13" customWidth="1"/>
    <col min="7674" max="7674" width="26" style="13" customWidth="1"/>
    <col min="7675" max="7675" width="10.42578125" style="13" customWidth="1"/>
    <col min="7676" max="7676" width="13" style="13" customWidth="1"/>
    <col min="7677" max="7677" width="32.42578125" style="13" bestFit="1" customWidth="1"/>
    <col min="7678" max="7927" width="9.140625" style="13"/>
    <col min="7928" max="7928" width="27.42578125" style="13" customWidth="1"/>
    <col min="7929" max="7929" width="17.85546875" style="13" customWidth="1"/>
    <col min="7930" max="7930" width="26" style="13" customWidth="1"/>
    <col min="7931" max="7931" width="10.42578125" style="13" customWidth="1"/>
    <col min="7932" max="7932" width="13" style="13" customWidth="1"/>
    <col min="7933" max="7933" width="32.42578125" style="13" bestFit="1" customWidth="1"/>
    <col min="7934" max="8183" width="9.140625" style="13"/>
    <col min="8184" max="8184" width="27.42578125" style="13" customWidth="1"/>
    <col min="8185" max="8185" width="17.85546875" style="13" customWidth="1"/>
    <col min="8186" max="8186" width="26" style="13" customWidth="1"/>
    <col min="8187" max="8187" width="10.42578125" style="13" customWidth="1"/>
    <col min="8188" max="8188" width="13" style="13" customWidth="1"/>
    <col min="8189" max="8189" width="32.42578125" style="13" bestFit="1" customWidth="1"/>
    <col min="8190" max="8439" width="9.140625" style="13"/>
    <col min="8440" max="8440" width="27.42578125" style="13" customWidth="1"/>
    <col min="8441" max="8441" width="17.85546875" style="13" customWidth="1"/>
    <col min="8442" max="8442" width="26" style="13" customWidth="1"/>
    <col min="8443" max="8443" width="10.42578125" style="13" customWidth="1"/>
    <col min="8444" max="8444" width="13" style="13" customWidth="1"/>
    <col min="8445" max="8445" width="32.42578125" style="13" bestFit="1" customWidth="1"/>
    <col min="8446" max="8695" width="9.140625" style="13"/>
    <col min="8696" max="8696" width="27.42578125" style="13" customWidth="1"/>
    <col min="8697" max="8697" width="17.85546875" style="13" customWidth="1"/>
    <col min="8698" max="8698" width="26" style="13" customWidth="1"/>
    <col min="8699" max="8699" width="10.42578125" style="13" customWidth="1"/>
    <col min="8700" max="8700" width="13" style="13" customWidth="1"/>
    <col min="8701" max="8701" width="32.42578125" style="13" bestFit="1" customWidth="1"/>
    <col min="8702" max="8951" width="9.140625" style="13"/>
    <col min="8952" max="8952" width="27.42578125" style="13" customWidth="1"/>
    <col min="8953" max="8953" width="17.85546875" style="13" customWidth="1"/>
    <col min="8954" max="8954" width="26" style="13" customWidth="1"/>
    <col min="8955" max="8955" width="10.42578125" style="13" customWidth="1"/>
    <col min="8956" max="8956" width="13" style="13" customWidth="1"/>
    <col min="8957" max="8957" width="32.42578125" style="13" bestFit="1" customWidth="1"/>
    <col min="8958" max="9207" width="9.140625" style="13"/>
    <col min="9208" max="9208" width="27.42578125" style="13" customWidth="1"/>
    <col min="9209" max="9209" width="17.85546875" style="13" customWidth="1"/>
    <col min="9210" max="9210" width="26" style="13" customWidth="1"/>
    <col min="9211" max="9211" width="10.42578125" style="13" customWidth="1"/>
    <col min="9212" max="9212" width="13" style="13" customWidth="1"/>
    <col min="9213" max="9213" width="32.42578125" style="13" bestFit="1" customWidth="1"/>
    <col min="9214" max="9463" width="9.140625" style="13"/>
    <col min="9464" max="9464" width="27.42578125" style="13" customWidth="1"/>
    <col min="9465" max="9465" width="17.85546875" style="13" customWidth="1"/>
    <col min="9466" max="9466" width="26" style="13" customWidth="1"/>
    <col min="9467" max="9467" width="10.42578125" style="13" customWidth="1"/>
    <col min="9468" max="9468" width="13" style="13" customWidth="1"/>
    <col min="9469" max="9469" width="32.42578125" style="13" bestFit="1" customWidth="1"/>
    <col min="9470" max="9719" width="9.140625" style="13"/>
    <col min="9720" max="9720" width="27.42578125" style="13" customWidth="1"/>
    <col min="9721" max="9721" width="17.85546875" style="13" customWidth="1"/>
    <col min="9722" max="9722" width="26" style="13" customWidth="1"/>
    <col min="9723" max="9723" width="10.42578125" style="13" customWidth="1"/>
    <col min="9724" max="9724" width="13" style="13" customWidth="1"/>
    <col min="9725" max="9725" width="32.42578125" style="13" bestFit="1" customWidth="1"/>
    <col min="9726" max="9975" width="9.140625" style="13"/>
    <col min="9976" max="9976" width="27.42578125" style="13" customWidth="1"/>
    <col min="9977" max="9977" width="17.85546875" style="13" customWidth="1"/>
    <col min="9978" max="9978" width="26" style="13" customWidth="1"/>
    <col min="9979" max="9979" width="10.42578125" style="13" customWidth="1"/>
    <col min="9980" max="9980" width="13" style="13" customWidth="1"/>
    <col min="9981" max="9981" width="32.42578125" style="13" bestFit="1" customWidth="1"/>
    <col min="9982" max="10231" width="9.140625" style="13"/>
    <col min="10232" max="10232" width="27.42578125" style="13" customWidth="1"/>
    <col min="10233" max="10233" width="17.85546875" style="13" customWidth="1"/>
    <col min="10234" max="10234" width="26" style="13" customWidth="1"/>
    <col min="10235" max="10235" width="10.42578125" style="13" customWidth="1"/>
    <col min="10236" max="10236" width="13" style="13" customWidth="1"/>
    <col min="10237" max="10237" width="32.42578125" style="13" bestFit="1" customWidth="1"/>
    <col min="10238" max="10487" width="9.140625" style="13"/>
    <col min="10488" max="10488" width="27.42578125" style="13" customWidth="1"/>
    <col min="10489" max="10489" width="17.85546875" style="13" customWidth="1"/>
    <col min="10490" max="10490" width="26" style="13" customWidth="1"/>
    <col min="10491" max="10491" width="10.42578125" style="13" customWidth="1"/>
    <col min="10492" max="10492" width="13" style="13" customWidth="1"/>
    <col min="10493" max="10493" width="32.42578125" style="13" bestFit="1" customWidth="1"/>
    <col min="10494" max="10743" width="9.140625" style="13"/>
    <col min="10744" max="10744" width="27.42578125" style="13" customWidth="1"/>
    <col min="10745" max="10745" width="17.85546875" style="13" customWidth="1"/>
    <col min="10746" max="10746" width="26" style="13" customWidth="1"/>
    <col min="10747" max="10747" width="10.42578125" style="13" customWidth="1"/>
    <col min="10748" max="10748" width="13" style="13" customWidth="1"/>
    <col min="10749" max="10749" width="32.42578125" style="13" bestFit="1" customWidth="1"/>
    <col min="10750" max="10999" width="9.140625" style="13"/>
    <col min="11000" max="11000" width="27.42578125" style="13" customWidth="1"/>
    <col min="11001" max="11001" width="17.85546875" style="13" customWidth="1"/>
    <col min="11002" max="11002" width="26" style="13" customWidth="1"/>
    <col min="11003" max="11003" width="10.42578125" style="13" customWidth="1"/>
    <col min="11004" max="11004" width="13" style="13" customWidth="1"/>
    <col min="11005" max="11005" width="32.42578125" style="13" bestFit="1" customWidth="1"/>
    <col min="11006" max="11255" width="9.140625" style="13"/>
    <col min="11256" max="11256" width="27.42578125" style="13" customWidth="1"/>
    <col min="11257" max="11257" width="17.85546875" style="13" customWidth="1"/>
    <col min="11258" max="11258" width="26" style="13" customWidth="1"/>
    <col min="11259" max="11259" width="10.42578125" style="13" customWidth="1"/>
    <col min="11260" max="11260" width="13" style="13" customWidth="1"/>
    <col min="11261" max="11261" width="32.42578125" style="13" bestFit="1" customWidth="1"/>
    <col min="11262" max="11511" width="9.140625" style="13"/>
    <col min="11512" max="11512" width="27.42578125" style="13" customWidth="1"/>
    <col min="11513" max="11513" width="17.85546875" style="13" customWidth="1"/>
    <col min="11514" max="11514" width="26" style="13" customWidth="1"/>
    <col min="11515" max="11515" width="10.42578125" style="13" customWidth="1"/>
    <col min="11516" max="11516" width="13" style="13" customWidth="1"/>
    <col min="11517" max="11517" width="32.42578125" style="13" bestFit="1" customWidth="1"/>
    <col min="11518" max="11767" width="9.140625" style="13"/>
    <col min="11768" max="11768" width="27.42578125" style="13" customWidth="1"/>
    <col min="11769" max="11769" width="17.85546875" style="13" customWidth="1"/>
    <col min="11770" max="11770" width="26" style="13" customWidth="1"/>
    <col min="11771" max="11771" width="10.42578125" style="13" customWidth="1"/>
    <col min="11772" max="11772" width="13" style="13" customWidth="1"/>
    <col min="11773" max="11773" width="32.42578125" style="13" bestFit="1" customWidth="1"/>
    <col min="11774" max="12023" width="9.140625" style="13"/>
    <col min="12024" max="12024" width="27.42578125" style="13" customWidth="1"/>
    <col min="12025" max="12025" width="17.85546875" style="13" customWidth="1"/>
    <col min="12026" max="12026" width="26" style="13" customWidth="1"/>
    <col min="12027" max="12027" width="10.42578125" style="13" customWidth="1"/>
    <col min="12028" max="12028" width="13" style="13" customWidth="1"/>
    <col min="12029" max="12029" width="32.42578125" style="13" bestFit="1" customWidth="1"/>
    <col min="12030" max="12279" width="9.140625" style="13"/>
    <col min="12280" max="12280" width="27.42578125" style="13" customWidth="1"/>
    <col min="12281" max="12281" width="17.85546875" style="13" customWidth="1"/>
    <col min="12282" max="12282" width="26" style="13" customWidth="1"/>
    <col min="12283" max="12283" width="10.42578125" style="13" customWidth="1"/>
    <col min="12284" max="12284" width="13" style="13" customWidth="1"/>
    <col min="12285" max="12285" width="32.42578125" style="13" bestFit="1" customWidth="1"/>
    <col min="12286" max="12535" width="9.140625" style="13"/>
    <col min="12536" max="12536" width="27.42578125" style="13" customWidth="1"/>
    <col min="12537" max="12537" width="17.85546875" style="13" customWidth="1"/>
    <col min="12538" max="12538" width="26" style="13" customWidth="1"/>
    <col min="12539" max="12539" width="10.42578125" style="13" customWidth="1"/>
    <col min="12540" max="12540" width="13" style="13" customWidth="1"/>
    <col min="12541" max="12541" width="32.42578125" style="13" bestFit="1" customWidth="1"/>
    <col min="12542" max="12791" width="9.140625" style="13"/>
    <col min="12792" max="12792" width="27.42578125" style="13" customWidth="1"/>
    <col min="12793" max="12793" width="17.85546875" style="13" customWidth="1"/>
    <col min="12794" max="12794" width="26" style="13" customWidth="1"/>
    <col min="12795" max="12795" width="10.42578125" style="13" customWidth="1"/>
    <col min="12796" max="12796" width="13" style="13" customWidth="1"/>
    <col min="12797" max="12797" width="32.42578125" style="13" bestFit="1" customWidth="1"/>
    <col min="12798" max="13047" width="9.140625" style="13"/>
    <col min="13048" max="13048" width="27.42578125" style="13" customWidth="1"/>
    <col min="13049" max="13049" width="17.85546875" style="13" customWidth="1"/>
    <col min="13050" max="13050" width="26" style="13" customWidth="1"/>
    <col min="13051" max="13051" width="10.42578125" style="13" customWidth="1"/>
    <col min="13052" max="13052" width="13" style="13" customWidth="1"/>
    <col min="13053" max="13053" width="32.42578125" style="13" bestFit="1" customWidth="1"/>
    <col min="13054" max="13303" width="9.140625" style="13"/>
    <col min="13304" max="13304" width="27.42578125" style="13" customWidth="1"/>
    <col min="13305" max="13305" width="17.85546875" style="13" customWidth="1"/>
    <col min="13306" max="13306" width="26" style="13" customWidth="1"/>
    <col min="13307" max="13307" width="10.42578125" style="13" customWidth="1"/>
    <col min="13308" max="13308" width="13" style="13" customWidth="1"/>
    <col min="13309" max="13309" width="32.42578125" style="13" bestFit="1" customWidth="1"/>
    <col min="13310" max="13559" width="9.140625" style="13"/>
    <col min="13560" max="13560" width="27.42578125" style="13" customWidth="1"/>
    <col min="13561" max="13561" width="17.85546875" style="13" customWidth="1"/>
    <col min="13562" max="13562" width="26" style="13" customWidth="1"/>
    <col min="13563" max="13563" width="10.42578125" style="13" customWidth="1"/>
    <col min="13564" max="13564" width="13" style="13" customWidth="1"/>
    <col min="13565" max="13565" width="32.42578125" style="13" bestFit="1" customWidth="1"/>
    <col min="13566" max="13815" width="9.140625" style="13"/>
    <col min="13816" max="13816" width="27.42578125" style="13" customWidth="1"/>
    <col min="13817" max="13817" width="17.85546875" style="13" customWidth="1"/>
    <col min="13818" max="13818" width="26" style="13" customWidth="1"/>
    <col min="13819" max="13819" width="10.42578125" style="13" customWidth="1"/>
    <col min="13820" max="13820" width="13" style="13" customWidth="1"/>
    <col min="13821" max="13821" width="32.42578125" style="13" bestFit="1" customWidth="1"/>
    <col min="13822" max="14071" width="9.140625" style="13"/>
    <col min="14072" max="14072" width="27.42578125" style="13" customWidth="1"/>
    <col min="14073" max="14073" width="17.85546875" style="13" customWidth="1"/>
    <col min="14074" max="14074" width="26" style="13" customWidth="1"/>
    <col min="14075" max="14075" width="10.42578125" style="13" customWidth="1"/>
    <col min="14076" max="14076" width="13" style="13" customWidth="1"/>
    <col min="14077" max="14077" width="32.42578125" style="13" bestFit="1" customWidth="1"/>
    <col min="14078" max="14327" width="9.140625" style="13"/>
    <col min="14328" max="14328" width="27.42578125" style="13" customWidth="1"/>
    <col min="14329" max="14329" width="17.85546875" style="13" customWidth="1"/>
    <col min="14330" max="14330" width="26" style="13" customWidth="1"/>
    <col min="14331" max="14331" width="10.42578125" style="13" customWidth="1"/>
    <col min="14332" max="14332" width="13" style="13" customWidth="1"/>
    <col min="14333" max="14333" width="32.42578125" style="13" bestFit="1" customWidth="1"/>
    <col min="14334" max="14583" width="9.140625" style="13"/>
    <col min="14584" max="14584" width="27.42578125" style="13" customWidth="1"/>
    <col min="14585" max="14585" width="17.85546875" style="13" customWidth="1"/>
    <col min="14586" max="14586" width="26" style="13" customWidth="1"/>
    <col min="14587" max="14587" width="10.42578125" style="13" customWidth="1"/>
    <col min="14588" max="14588" width="13" style="13" customWidth="1"/>
    <col min="14589" max="14589" width="32.42578125" style="13" bestFit="1" customWidth="1"/>
    <col min="14590" max="14839" width="9.140625" style="13"/>
    <col min="14840" max="14840" width="27.42578125" style="13" customWidth="1"/>
    <col min="14841" max="14841" width="17.85546875" style="13" customWidth="1"/>
    <col min="14842" max="14842" width="26" style="13" customWidth="1"/>
    <col min="14843" max="14843" width="10.42578125" style="13" customWidth="1"/>
    <col min="14844" max="14844" width="13" style="13" customWidth="1"/>
    <col min="14845" max="14845" width="32.42578125" style="13" bestFit="1" customWidth="1"/>
    <col min="14846" max="15095" width="9.140625" style="13"/>
    <col min="15096" max="15096" width="27.42578125" style="13" customWidth="1"/>
    <col min="15097" max="15097" width="17.85546875" style="13" customWidth="1"/>
    <col min="15098" max="15098" width="26" style="13" customWidth="1"/>
    <col min="15099" max="15099" width="10.42578125" style="13" customWidth="1"/>
    <col min="15100" max="15100" width="13" style="13" customWidth="1"/>
    <col min="15101" max="15101" width="32.42578125" style="13" bestFit="1" customWidth="1"/>
    <col min="15102" max="15351" width="9.140625" style="13"/>
    <col min="15352" max="15352" width="27.42578125" style="13" customWidth="1"/>
    <col min="15353" max="15353" width="17.85546875" style="13" customWidth="1"/>
    <col min="15354" max="15354" width="26" style="13" customWidth="1"/>
    <col min="15355" max="15355" width="10.42578125" style="13" customWidth="1"/>
    <col min="15356" max="15356" width="13" style="13" customWidth="1"/>
    <col min="15357" max="15357" width="32.42578125" style="13" bestFit="1" customWidth="1"/>
    <col min="15358" max="15607" width="9.140625" style="13"/>
    <col min="15608" max="15608" width="27.42578125" style="13" customWidth="1"/>
    <col min="15609" max="15609" width="17.85546875" style="13" customWidth="1"/>
    <col min="15610" max="15610" width="26" style="13" customWidth="1"/>
    <col min="15611" max="15611" width="10.42578125" style="13" customWidth="1"/>
    <col min="15612" max="15612" width="13" style="13" customWidth="1"/>
    <col min="15613" max="15613" width="32.42578125" style="13" bestFit="1" customWidth="1"/>
    <col min="15614" max="15863" width="9.140625" style="13"/>
    <col min="15864" max="15864" width="27.42578125" style="13" customWidth="1"/>
    <col min="15865" max="15865" width="17.85546875" style="13" customWidth="1"/>
    <col min="15866" max="15866" width="26" style="13" customWidth="1"/>
    <col min="15867" max="15867" width="10.42578125" style="13" customWidth="1"/>
    <col min="15868" max="15868" width="13" style="13" customWidth="1"/>
    <col min="15869" max="15869" width="32.42578125" style="13" bestFit="1" customWidth="1"/>
    <col min="15870" max="16119" width="9.140625" style="13"/>
    <col min="16120" max="16120" width="27.42578125" style="13" customWidth="1"/>
    <col min="16121" max="16121" width="17.85546875" style="13" customWidth="1"/>
    <col min="16122" max="16122" width="26" style="13" customWidth="1"/>
    <col min="16123" max="16123" width="10.42578125" style="13" customWidth="1"/>
    <col min="16124" max="16124" width="13" style="13" customWidth="1"/>
    <col min="16125" max="16125" width="32.42578125" style="13" bestFit="1" customWidth="1"/>
    <col min="16126" max="16384" width="9.140625" style="13"/>
  </cols>
  <sheetData>
    <row r="1" spans="1:4">
      <c r="A1" s="3303" t="s">
        <v>29</v>
      </c>
      <c r="B1" s="3304"/>
      <c r="C1" s="3305"/>
      <c r="D1" s="11"/>
    </row>
    <row r="2" spans="1:4">
      <c r="A2" s="270" t="s">
        <v>30</v>
      </c>
      <c r="B2" s="2742" t="s">
        <v>781</v>
      </c>
      <c r="C2" s="3306"/>
      <c r="D2" s="111"/>
    </row>
    <row r="3" spans="1:4">
      <c r="A3" s="270" t="s">
        <v>31</v>
      </c>
      <c r="B3" s="2743" t="s">
        <v>2152</v>
      </c>
      <c r="C3" s="3307"/>
      <c r="D3" s="12"/>
    </row>
    <row r="4" spans="1:4">
      <c r="A4" s="270" t="s">
        <v>32</v>
      </c>
      <c r="B4" s="2742">
        <v>1</v>
      </c>
      <c r="C4" s="3306"/>
      <c r="D4" s="111"/>
    </row>
    <row r="5" spans="1:4">
      <c r="A5" s="270" t="s">
        <v>33</v>
      </c>
      <c r="B5" s="3296"/>
      <c r="C5" s="3296"/>
      <c r="D5" s="117"/>
    </row>
    <row r="6" spans="1:4">
      <c r="A6" s="270" t="s">
        <v>34</v>
      </c>
      <c r="B6" s="3296"/>
      <c r="C6" s="3296"/>
      <c r="D6" s="117"/>
    </row>
    <row r="7" spans="1:4" ht="14.25" customHeight="1">
      <c r="A7" s="270" t="s">
        <v>35</v>
      </c>
      <c r="B7" s="3296"/>
      <c r="C7" s="3296"/>
      <c r="D7" s="117"/>
    </row>
    <row r="8" spans="1:4">
      <c r="A8" s="270" t="s">
        <v>36</v>
      </c>
      <c r="B8" s="2938"/>
      <c r="C8" s="2938"/>
      <c r="D8" s="118"/>
    </row>
    <row r="9" spans="1:4" ht="16.5" thickBot="1">
      <c r="A9" s="272" t="s">
        <v>198</v>
      </c>
      <c r="B9" s="3310"/>
      <c r="C9" s="3311"/>
      <c r="D9" s="107"/>
    </row>
    <row r="10" spans="1:4" ht="15.75">
      <c r="A10" s="111"/>
      <c r="B10" s="254"/>
      <c r="C10" s="254"/>
      <c r="D10" s="107"/>
    </row>
    <row r="11" spans="1:4" ht="15.75">
      <c r="A11" s="274" t="s">
        <v>782</v>
      </c>
      <c r="B11" s="153"/>
      <c r="C11" s="254"/>
      <c r="D11" s="107"/>
    </row>
    <row r="12" spans="1:4" ht="13.5" thickBot="1"/>
    <row r="13" spans="1:4" s="266" customFormat="1" ht="12">
      <c r="A13" s="1466" t="s">
        <v>2140</v>
      </c>
      <c r="B13" s="1467" t="s">
        <v>752</v>
      </c>
      <c r="C13" s="1468" t="s">
        <v>2141</v>
      </c>
    </row>
    <row r="14" spans="1:4">
      <c r="A14" s="1469"/>
      <c r="B14" s="276"/>
      <c r="C14" s="1470"/>
    </row>
    <row r="15" spans="1:4">
      <c r="A15" s="1469"/>
      <c r="B15" s="276"/>
      <c r="C15" s="1470"/>
    </row>
    <row r="16" spans="1:4">
      <c r="A16" s="1469"/>
      <c r="B16" s="276"/>
      <c r="C16" s="1470"/>
    </row>
    <row r="17" spans="1:3" ht="15">
      <c r="A17" s="1469"/>
      <c r="B17" s="276"/>
      <c r="C17" s="1471"/>
    </row>
    <row r="18" spans="1:3" ht="15">
      <c r="A18" s="1469"/>
      <c r="B18" s="276"/>
      <c r="C18" s="1471"/>
    </row>
    <row r="19" spans="1:3" ht="15">
      <c r="A19" s="1469"/>
      <c r="B19" s="276"/>
      <c r="C19" s="1471"/>
    </row>
    <row r="20" spans="1:3" ht="15">
      <c r="A20" s="1469"/>
      <c r="B20" s="276"/>
      <c r="C20" s="1471"/>
    </row>
    <row r="21" spans="1:3" ht="15">
      <c r="A21" s="1469"/>
      <c r="B21" s="276"/>
      <c r="C21" s="1471"/>
    </row>
    <row r="22" spans="1:3" ht="15">
      <c r="A22" s="1469"/>
      <c r="B22" s="276"/>
      <c r="C22" s="1471"/>
    </row>
    <row r="23" spans="1:3" ht="15">
      <c r="A23" s="1469"/>
      <c r="B23" s="276"/>
      <c r="C23" s="1471"/>
    </row>
    <row r="24" spans="1:3" ht="15">
      <c r="A24" s="1469"/>
      <c r="B24" s="276"/>
      <c r="C24" s="1471"/>
    </row>
    <row r="25" spans="1:3" ht="15">
      <c r="A25" s="1469"/>
      <c r="B25" s="276"/>
      <c r="C25" s="1471"/>
    </row>
    <row r="26" spans="1:3" ht="15">
      <c r="A26" s="1469"/>
      <c r="B26" s="276"/>
      <c r="C26" s="1471"/>
    </row>
    <row r="27" spans="1:3" ht="15">
      <c r="A27" s="1469"/>
      <c r="B27" s="276"/>
      <c r="C27" s="1471"/>
    </row>
    <row r="28" spans="1:3" ht="15">
      <c r="A28" s="1469"/>
      <c r="B28" s="276"/>
      <c r="C28" s="1471"/>
    </row>
    <row r="29" spans="1:3" ht="15">
      <c r="A29" s="1469"/>
      <c r="B29" s="276"/>
      <c r="C29" s="1471"/>
    </row>
    <row r="30" spans="1:3" ht="15">
      <c r="A30" s="1469"/>
      <c r="B30" s="276"/>
      <c r="C30" s="1471"/>
    </row>
    <row r="31" spans="1:3" ht="15">
      <c r="A31" s="1469"/>
      <c r="B31" s="276"/>
      <c r="C31" s="1471"/>
    </row>
    <row r="32" spans="1:3" ht="15">
      <c r="A32" s="1469"/>
      <c r="B32" s="276"/>
      <c r="C32" s="1471"/>
    </row>
    <row r="33" spans="1:3" ht="15">
      <c r="A33" s="1469"/>
      <c r="B33" s="276"/>
      <c r="C33" s="1471"/>
    </row>
    <row r="34" spans="1:3" ht="15">
      <c r="A34" s="1469"/>
      <c r="B34" s="276"/>
      <c r="C34" s="1471"/>
    </row>
    <row r="35" spans="1:3" ht="15">
      <c r="A35" s="1469"/>
      <c r="B35" s="276"/>
      <c r="C35" s="1471"/>
    </row>
    <row r="36" spans="1:3" ht="15">
      <c r="A36" s="1469"/>
      <c r="B36" s="276"/>
      <c r="C36" s="1471"/>
    </row>
    <row r="37" spans="1:3" ht="15">
      <c r="A37" s="1469"/>
      <c r="B37" s="276"/>
      <c r="C37" s="1471"/>
    </row>
    <row r="38" spans="1:3" ht="15">
      <c r="A38" s="1469"/>
      <c r="B38" s="276"/>
      <c r="C38" s="1471"/>
    </row>
    <row r="39" spans="1:3" ht="15.75" thickBot="1">
      <c r="A39" s="1472"/>
      <c r="B39" s="1473"/>
      <c r="C39" s="1474"/>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list" allowBlank="1" showInputMessage="1" showErrorMessage="1" sqref="IQ65494:IQ65500 SM65494:SM65500 ACI65494:ACI65500 AME65494:AME65500 AWA65494:AWA65500 BFW65494:BFW65500 BPS65494:BPS65500 BZO65494:BZO65500 CJK65494:CJK65500 CTG65494:CTG65500 DDC65494:DDC65500 DMY65494:DMY65500 DWU65494:DWU65500 EGQ65494:EGQ65500 EQM65494:EQM65500 FAI65494:FAI65500 FKE65494:FKE65500 FUA65494:FUA65500 GDW65494:GDW65500 GNS65494:GNS65500 GXO65494:GXO65500 HHK65494:HHK65500 HRG65494:HRG65500 IBC65494:IBC65500 IKY65494:IKY65500 IUU65494:IUU65500 JEQ65494:JEQ65500 JOM65494:JOM65500 JYI65494:JYI65500 KIE65494:KIE65500 KSA65494:KSA65500 LBW65494:LBW65500 LLS65494:LLS65500 LVO65494:LVO65500 MFK65494:MFK65500 MPG65494:MPG65500 MZC65494:MZC65500 NIY65494:NIY65500 NSU65494:NSU65500 OCQ65494:OCQ65500 OMM65494:OMM65500 OWI65494:OWI65500 PGE65494:PGE65500 PQA65494:PQA65500 PZW65494:PZW65500 QJS65494:QJS65500 QTO65494:QTO65500 RDK65494:RDK65500 RNG65494:RNG65500 RXC65494:RXC65500 SGY65494:SGY65500 SQU65494:SQU65500 TAQ65494:TAQ65500 TKM65494:TKM65500 TUI65494:TUI65500 UEE65494:UEE65500 UOA65494:UOA65500 UXW65494:UXW65500 VHS65494:VHS65500 VRO65494:VRO65500 WBK65494:WBK65500 WLG65494:WLG65500 WVC65494:WVC65500 IQ131030:IQ131036 SM131030:SM131036 ACI131030:ACI131036 AME131030:AME131036 AWA131030:AWA131036 BFW131030:BFW131036 BPS131030:BPS131036 BZO131030:BZO131036 CJK131030:CJK131036 CTG131030:CTG131036 DDC131030:DDC131036 DMY131030:DMY131036 DWU131030:DWU131036 EGQ131030:EGQ131036 EQM131030:EQM131036 FAI131030:FAI131036 FKE131030:FKE131036 FUA131030:FUA131036 GDW131030:GDW131036 GNS131030:GNS131036 GXO131030:GXO131036 HHK131030:HHK131036 HRG131030:HRG131036 IBC131030:IBC131036 IKY131030:IKY131036 IUU131030:IUU131036 JEQ131030:JEQ131036 JOM131030:JOM131036 JYI131030:JYI131036 KIE131030:KIE131036 KSA131030:KSA131036 LBW131030:LBW131036 LLS131030:LLS131036 LVO131030:LVO131036 MFK131030:MFK131036 MPG131030:MPG131036 MZC131030:MZC131036 NIY131030:NIY131036 NSU131030:NSU131036 OCQ131030:OCQ131036 OMM131030:OMM131036 OWI131030:OWI131036 PGE131030:PGE131036 PQA131030:PQA131036 PZW131030:PZW131036 QJS131030:QJS131036 QTO131030:QTO131036 RDK131030:RDK131036 RNG131030:RNG131036 RXC131030:RXC131036 SGY131030:SGY131036 SQU131030:SQU131036 TAQ131030:TAQ131036 TKM131030:TKM131036 TUI131030:TUI131036 UEE131030:UEE131036 UOA131030:UOA131036 UXW131030:UXW131036 VHS131030:VHS131036 VRO131030:VRO131036 WBK131030:WBK131036 WLG131030:WLG131036 WVC131030:WVC131036 IQ196566:IQ196572 SM196566:SM196572 ACI196566:ACI196572 AME196566:AME196572 AWA196566:AWA196572 BFW196566:BFW196572 BPS196566:BPS196572 BZO196566:BZO196572 CJK196566:CJK196572 CTG196566:CTG196572 DDC196566:DDC196572 DMY196566:DMY196572 DWU196566:DWU196572 EGQ196566:EGQ196572 EQM196566:EQM196572 FAI196566:FAI196572 FKE196566:FKE196572 FUA196566:FUA196572 GDW196566:GDW196572 GNS196566:GNS196572 GXO196566:GXO196572 HHK196566:HHK196572 HRG196566:HRG196572 IBC196566:IBC196572 IKY196566:IKY196572 IUU196566:IUU196572 JEQ196566:JEQ196572 JOM196566:JOM196572 JYI196566:JYI196572 KIE196566:KIE196572 KSA196566:KSA196572 LBW196566:LBW196572 LLS196566:LLS196572 LVO196566:LVO196572 MFK196566:MFK196572 MPG196566:MPG196572 MZC196566:MZC196572 NIY196566:NIY196572 NSU196566:NSU196572 OCQ196566:OCQ196572 OMM196566:OMM196572 OWI196566:OWI196572 PGE196566:PGE196572 PQA196566:PQA196572 PZW196566:PZW196572 QJS196566:QJS196572 QTO196566:QTO196572 RDK196566:RDK196572 RNG196566:RNG196572 RXC196566:RXC196572 SGY196566:SGY196572 SQU196566:SQU196572 TAQ196566:TAQ196572 TKM196566:TKM196572 TUI196566:TUI196572 UEE196566:UEE196572 UOA196566:UOA196572 UXW196566:UXW196572 VHS196566:VHS196572 VRO196566:VRO196572 WBK196566:WBK196572 WLG196566:WLG196572 WVC196566:WVC196572 IQ262102:IQ262108 SM262102:SM262108 ACI262102:ACI262108 AME262102:AME262108 AWA262102:AWA262108 BFW262102:BFW262108 BPS262102:BPS262108 BZO262102:BZO262108 CJK262102:CJK262108 CTG262102:CTG262108 DDC262102:DDC262108 DMY262102:DMY262108 DWU262102:DWU262108 EGQ262102:EGQ262108 EQM262102:EQM262108 FAI262102:FAI262108 FKE262102:FKE262108 FUA262102:FUA262108 GDW262102:GDW262108 GNS262102:GNS262108 GXO262102:GXO262108 HHK262102:HHK262108 HRG262102:HRG262108 IBC262102:IBC262108 IKY262102:IKY262108 IUU262102:IUU262108 JEQ262102:JEQ262108 JOM262102:JOM262108 JYI262102:JYI262108 KIE262102:KIE262108 KSA262102:KSA262108 LBW262102:LBW262108 LLS262102:LLS262108 LVO262102:LVO262108 MFK262102:MFK262108 MPG262102:MPG262108 MZC262102:MZC262108 NIY262102:NIY262108 NSU262102:NSU262108 OCQ262102:OCQ262108 OMM262102:OMM262108 OWI262102:OWI262108 PGE262102:PGE262108 PQA262102:PQA262108 PZW262102:PZW262108 QJS262102:QJS262108 QTO262102:QTO262108 RDK262102:RDK262108 RNG262102:RNG262108 RXC262102:RXC262108 SGY262102:SGY262108 SQU262102:SQU262108 TAQ262102:TAQ262108 TKM262102:TKM262108 TUI262102:TUI262108 UEE262102:UEE262108 UOA262102:UOA262108 UXW262102:UXW262108 VHS262102:VHS262108 VRO262102:VRO262108 WBK262102:WBK262108 WLG262102:WLG262108 WVC262102:WVC262108 IQ327638:IQ327644 SM327638:SM327644 ACI327638:ACI327644 AME327638:AME327644 AWA327638:AWA327644 BFW327638:BFW327644 BPS327638:BPS327644 BZO327638:BZO327644 CJK327638:CJK327644 CTG327638:CTG327644 DDC327638:DDC327644 DMY327638:DMY327644 DWU327638:DWU327644 EGQ327638:EGQ327644 EQM327638:EQM327644 FAI327638:FAI327644 FKE327638:FKE327644 FUA327638:FUA327644 GDW327638:GDW327644 GNS327638:GNS327644 GXO327638:GXO327644 HHK327638:HHK327644 HRG327638:HRG327644 IBC327638:IBC327644 IKY327638:IKY327644 IUU327638:IUU327644 JEQ327638:JEQ327644 JOM327638:JOM327644 JYI327638:JYI327644 KIE327638:KIE327644 KSA327638:KSA327644 LBW327638:LBW327644 LLS327638:LLS327644 LVO327638:LVO327644 MFK327638:MFK327644 MPG327638:MPG327644 MZC327638:MZC327644 NIY327638:NIY327644 NSU327638:NSU327644 OCQ327638:OCQ327644 OMM327638:OMM327644 OWI327638:OWI327644 PGE327638:PGE327644 PQA327638:PQA327644 PZW327638:PZW327644 QJS327638:QJS327644 QTO327638:QTO327644 RDK327638:RDK327644 RNG327638:RNG327644 RXC327638:RXC327644 SGY327638:SGY327644 SQU327638:SQU327644 TAQ327638:TAQ327644 TKM327638:TKM327644 TUI327638:TUI327644 UEE327638:UEE327644 UOA327638:UOA327644 UXW327638:UXW327644 VHS327638:VHS327644 VRO327638:VRO327644 WBK327638:WBK327644 WLG327638:WLG327644 WVC327638:WVC327644 IQ393174:IQ393180 SM393174:SM393180 ACI393174:ACI393180 AME393174:AME393180 AWA393174:AWA393180 BFW393174:BFW393180 BPS393174:BPS393180 BZO393174:BZO393180 CJK393174:CJK393180 CTG393174:CTG393180 DDC393174:DDC393180 DMY393174:DMY393180 DWU393174:DWU393180 EGQ393174:EGQ393180 EQM393174:EQM393180 FAI393174:FAI393180 FKE393174:FKE393180 FUA393174:FUA393180 GDW393174:GDW393180 GNS393174:GNS393180 GXO393174:GXO393180 HHK393174:HHK393180 HRG393174:HRG393180 IBC393174:IBC393180 IKY393174:IKY393180 IUU393174:IUU393180 JEQ393174:JEQ393180 JOM393174:JOM393180 JYI393174:JYI393180 KIE393174:KIE393180 KSA393174:KSA393180 LBW393174:LBW393180 LLS393174:LLS393180 LVO393174:LVO393180 MFK393174:MFK393180 MPG393174:MPG393180 MZC393174:MZC393180 NIY393174:NIY393180 NSU393174:NSU393180 OCQ393174:OCQ393180 OMM393174:OMM393180 OWI393174:OWI393180 PGE393174:PGE393180 PQA393174:PQA393180 PZW393174:PZW393180 QJS393174:QJS393180 QTO393174:QTO393180 RDK393174:RDK393180 RNG393174:RNG393180 RXC393174:RXC393180 SGY393174:SGY393180 SQU393174:SQU393180 TAQ393174:TAQ393180 TKM393174:TKM393180 TUI393174:TUI393180 UEE393174:UEE393180 UOA393174:UOA393180 UXW393174:UXW393180 VHS393174:VHS393180 VRO393174:VRO393180 WBK393174:WBK393180 WLG393174:WLG393180 WVC393174:WVC393180 IQ458710:IQ458716 SM458710:SM458716 ACI458710:ACI458716 AME458710:AME458716 AWA458710:AWA458716 BFW458710:BFW458716 BPS458710:BPS458716 BZO458710:BZO458716 CJK458710:CJK458716 CTG458710:CTG458716 DDC458710:DDC458716 DMY458710:DMY458716 DWU458710:DWU458716 EGQ458710:EGQ458716 EQM458710:EQM458716 FAI458710:FAI458716 FKE458710:FKE458716 FUA458710:FUA458716 GDW458710:GDW458716 GNS458710:GNS458716 GXO458710:GXO458716 HHK458710:HHK458716 HRG458710:HRG458716 IBC458710:IBC458716 IKY458710:IKY458716 IUU458710:IUU458716 JEQ458710:JEQ458716 JOM458710:JOM458716 JYI458710:JYI458716 KIE458710:KIE458716 KSA458710:KSA458716 LBW458710:LBW458716 LLS458710:LLS458716 LVO458710:LVO458716 MFK458710:MFK458716 MPG458710:MPG458716 MZC458710:MZC458716 NIY458710:NIY458716 NSU458710:NSU458716 OCQ458710:OCQ458716 OMM458710:OMM458716 OWI458710:OWI458716 PGE458710:PGE458716 PQA458710:PQA458716 PZW458710:PZW458716 QJS458710:QJS458716 QTO458710:QTO458716 RDK458710:RDK458716 RNG458710:RNG458716 RXC458710:RXC458716 SGY458710:SGY458716 SQU458710:SQU458716 TAQ458710:TAQ458716 TKM458710:TKM458716 TUI458710:TUI458716 UEE458710:UEE458716 UOA458710:UOA458716 UXW458710:UXW458716 VHS458710:VHS458716 VRO458710:VRO458716 WBK458710:WBK458716 WLG458710:WLG458716 WVC458710:WVC458716 IQ524246:IQ524252 SM524246:SM524252 ACI524246:ACI524252 AME524246:AME524252 AWA524246:AWA524252 BFW524246:BFW524252 BPS524246:BPS524252 BZO524246:BZO524252 CJK524246:CJK524252 CTG524246:CTG524252 DDC524246:DDC524252 DMY524246:DMY524252 DWU524246:DWU524252 EGQ524246:EGQ524252 EQM524246:EQM524252 FAI524246:FAI524252 FKE524246:FKE524252 FUA524246:FUA524252 GDW524246:GDW524252 GNS524246:GNS524252 GXO524246:GXO524252 HHK524246:HHK524252 HRG524246:HRG524252 IBC524246:IBC524252 IKY524246:IKY524252 IUU524246:IUU524252 JEQ524246:JEQ524252 JOM524246:JOM524252 JYI524246:JYI524252 KIE524246:KIE524252 KSA524246:KSA524252 LBW524246:LBW524252 LLS524246:LLS524252 LVO524246:LVO524252 MFK524246:MFK524252 MPG524246:MPG524252 MZC524246:MZC524252 NIY524246:NIY524252 NSU524246:NSU524252 OCQ524246:OCQ524252 OMM524246:OMM524252 OWI524246:OWI524252 PGE524246:PGE524252 PQA524246:PQA524252 PZW524246:PZW524252 QJS524246:QJS524252 QTO524246:QTO524252 RDK524246:RDK524252 RNG524246:RNG524252 RXC524246:RXC524252 SGY524246:SGY524252 SQU524246:SQU524252 TAQ524246:TAQ524252 TKM524246:TKM524252 TUI524246:TUI524252 UEE524246:UEE524252 UOA524246:UOA524252 UXW524246:UXW524252 VHS524246:VHS524252 VRO524246:VRO524252 WBK524246:WBK524252 WLG524246:WLG524252 WVC524246:WVC524252 IQ589782:IQ589788 SM589782:SM589788 ACI589782:ACI589788 AME589782:AME589788 AWA589782:AWA589788 BFW589782:BFW589788 BPS589782:BPS589788 BZO589782:BZO589788 CJK589782:CJK589788 CTG589782:CTG589788 DDC589782:DDC589788 DMY589782:DMY589788 DWU589782:DWU589788 EGQ589782:EGQ589788 EQM589782:EQM589788 FAI589782:FAI589788 FKE589782:FKE589788 FUA589782:FUA589788 GDW589782:GDW589788 GNS589782:GNS589788 GXO589782:GXO589788 HHK589782:HHK589788 HRG589782:HRG589788 IBC589782:IBC589788 IKY589782:IKY589788 IUU589782:IUU589788 JEQ589782:JEQ589788 JOM589782:JOM589788 JYI589782:JYI589788 KIE589782:KIE589788 KSA589782:KSA589788 LBW589782:LBW589788 LLS589782:LLS589788 LVO589782:LVO589788 MFK589782:MFK589788 MPG589782:MPG589788 MZC589782:MZC589788 NIY589782:NIY589788 NSU589782:NSU589788 OCQ589782:OCQ589788 OMM589782:OMM589788 OWI589782:OWI589788 PGE589782:PGE589788 PQA589782:PQA589788 PZW589782:PZW589788 QJS589782:QJS589788 QTO589782:QTO589788 RDK589782:RDK589788 RNG589782:RNG589788 RXC589782:RXC589788 SGY589782:SGY589788 SQU589782:SQU589788 TAQ589782:TAQ589788 TKM589782:TKM589788 TUI589782:TUI589788 UEE589782:UEE589788 UOA589782:UOA589788 UXW589782:UXW589788 VHS589782:VHS589788 VRO589782:VRO589788 WBK589782:WBK589788 WLG589782:WLG589788 WVC589782:WVC589788 IQ655318:IQ655324 SM655318:SM655324 ACI655318:ACI655324 AME655318:AME655324 AWA655318:AWA655324 BFW655318:BFW655324 BPS655318:BPS655324 BZO655318:BZO655324 CJK655318:CJK655324 CTG655318:CTG655324 DDC655318:DDC655324 DMY655318:DMY655324 DWU655318:DWU655324 EGQ655318:EGQ655324 EQM655318:EQM655324 FAI655318:FAI655324 FKE655318:FKE655324 FUA655318:FUA655324 GDW655318:GDW655324 GNS655318:GNS655324 GXO655318:GXO655324 HHK655318:HHK655324 HRG655318:HRG655324 IBC655318:IBC655324 IKY655318:IKY655324 IUU655318:IUU655324 JEQ655318:JEQ655324 JOM655318:JOM655324 JYI655318:JYI655324 KIE655318:KIE655324 KSA655318:KSA655324 LBW655318:LBW655324 LLS655318:LLS655324 LVO655318:LVO655324 MFK655318:MFK655324 MPG655318:MPG655324 MZC655318:MZC655324 NIY655318:NIY655324 NSU655318:NSU655324 OCQ655318:OCQ655324 OMM655318:OMM655324 OWI655318:OWI655324 PGE655318:PGE655324 PQA655318:PQA655324 PZW655318:PZW655324 QJS655318:QJS655324 QTO655318:QTO655324 RDK655318:RDK655324 RNG655318:RNG655324 RXC655318:RXC655324 SGY655318:SGY655324 SQU655318:SQU655324 TAQ655318:TAQ655324 TKM655318:TKM655324 TUI655318:TUI655324 UEE655318:UEE655324 UOA655318:UOA655324 UXW655318:UXW655324 VHS655318:VHS655324 VRO655318:VRO655324 WBK655318:WBK655324 WLG655318:WLG655324 WVC655318:WVC655324 IQ720854:IQ720860 SM720854:SM720860 ACI720854:ACI720860 AME720854:AME720860 AWA720854:AWA720860 BFW720854:BFW720860 BPS720854:BPS720860 BZO720854:BZO720860 CJK720854:CJK720860 CTG720854:CTG720860 DDC720854:DDC720860 DMY720854:DMY720860 DWU720854:DWU720860 EGQ720854:EGQ720860 EQM720854:EQM720860 FAI720854:FAI720860 FKE720854:FKE720860 FUA720854:FUA720860 GDW720854:GDW720860 GNS720854:GNS720860 GXO720854:GXO720860 HHK720854:HHK720860 HRG720854:HRG720860 IBC720854:IBC720860 IKY720854:IKY720860 IUU720854:IUU720860 JEQ720854:JEQ720860 JOM720854:JOM720860 JYI720854:JYI720860 KIE720854:KIE720860 KSA720854:KSA720860 LBW720854:LBW720860 LLS720854:LLS720860 LVO720854:LVO720860 MFK720854:MFK720860 MPG720854:MPG720860 MZC720854:MZC720860 NIY720854:NIY720860 NSU720854:NSU720860 OCQ720854:OCQ720860 OMM720854:OMM720860 OWI720854:OWI720860 PGE720854:PGE720860 PQA720854:PQA720860 PZW720854:PZW720860 QJS720854:QJS720860 QTO720854:QTO720860 RDK720854:RDK720860 RNG720854:RNG720860 RXC720854:RXC720860 SGY720854:SGY720860 SQU720854:SQU720860 TAQ720854:TAQ720860 TKM720854:TKM720860 TUI720854:TUI720860 UEE720854:UEE720860 UOA720854:UOA720860 UXW720854:UXW720860 VHS720854:VHS720860 VRO720854:VRO720860 WBK720854:WBK720860 WLG720854:WLG720860 WVC720854:WVC720860 IQ786390:IQ786396 SM786390:SM786396 ACI786390:ACI786396 AME786390:AME786396 AWA786390:AWA786396 BFW786390:BFW786396 BPS786390:BPS786396 BZO786390:BZO786396 CJK786390:CJK786396 CTG786390:CTG786396 DDC786390:DDC786396 DMY786390:DMY786396 DWU786390:DWU786396 EGQ786390:EGQ786396 EQM786390:EQM786396 FAI786390:FAI786396 FKE786390:FKE786396 FUA786390:FUA786396 GDW786390:GDW786396 GNS786390:GNS786396 GXO786390:GXO786396 HHK786390:HHK786396 HRG786390:HRG786396 IBC786390:IBC786396 IKY786390:IKY786396 IUU786390:IUU786396 JEQ786390:JEQ786396 JOM786390:JOM786396 JYI786390:JYI786396 KIE786390:KIE786396 KSA786390:KSA786396 LBW786390:LBW786396 LLS786390:LLS786396 LVO786390:LVO786396 MFK786390:MFK786396 MPG786390:MPG786396 MZC786390:MZC786396 NIY786390:NIY786396 NSU786390:NSU786396 OCQ786390:OCQ786396 OMM786390:OMM786396 OWI786390:OWI786396 PGE786390:PGE786396 PQA786390:PQA786396 PZW786390:PZW786396 QJS786390:QJS786396 QTO786390:QTO786396 RDK786390:RDK786396 RNG786390:RNG786396 RXC786390:RXC786396 SGY786390:SGY786396 SQU786390:SQU786396 TAQ786390:TAQ786396 TKM786390:TKM786396 TUI786390:TUI786396 UEE786390:UEE786396 UOA786390:UOA786396 UXW786390:UXW786396 VHS786390:VHS786396 VRO786390:VRO786396 WBK786390:WBK786396 WLG786390:WLG786396 WVC786390:WVC786396 IQ851926:IQ851932 SM851926:SM851932 ACI851926:ACI851932 AME851926:AME851932 AWA851926:AWA851932 BFW851926:BFW851932 BPS851926:BPS851932 BZO851926:BZO851932 CJK851926:CJK851932 CTG851926:CTG851932 DDC851926:DDC851932 DMY851926:DMY851932 DWU851926:DWU851932 EGQ851926:EGQ851932 EQM851926:EQM851932 FAI851926:FAI851932 FKE851926:FKE851932 FUA851926:FUA851932 GDW851926:GDW851932 GNS851926:GNS851932 GXO851926:GXO851932 HHK851926:HHK851932 HRG851926:HRG851932 IBC851926:IBC851932 IKY851926:IKY851932 IUU851926:IUU851932 JEQ851926:JEQ851932 JOM851926:JOM851932 JYI851926:JYI851932 KIE851926:KIE851932 KSA851926:KSA851932 LBW851926:LBW851932 LLS851926:LLS851932 LVO851926:LVO851932 MFK851926:MFK851932 MPG851926:MPG851932 MZC851926:MZC851932 NIY851926:NIY851932 NSU851926:NSU851932 OCQ851926:OCQ851932 OMM851926:OMM851932 OWI851926:OWI851932 PGE851926:PGE851932 PQA851926:PQA851932 PZW851926:PZW851932 QJS851926:QJS851932 QTO851926:QTO851932 RDK851926:RDK851932 RNG851926:RNG851932 RXC851926:RXC851932 SGY851926:SGY851932 SQU851926:SQU851932 TAQ851926:TAQ851932 TKM851926:TKM851932 TUI851926:TUI851932 UEE851926:UEE851932 UOA851926:UOA851932 UXW851926:UXW851932 VHS851926:VHS851932 VRO851926:VRO851932 WBK851926:WBK851932 WLG851926:WLG851932 WVC851926:WVC851932 IQ917462:IQ917468 SM917462:SM917468 ACI917462:ACI917468 AME917462:AME917468 AWA917462:AWA917468 BFW917462:BFW917468 BPS917462:BPS917468 BZO917462:BZO917468 CJK917462:CJK917468 CTG917462:CTG917468 DDC917462:DDC917468 DMY917462:DMY917468 DWU917462:DWU917468 EGQ917462:EGQ917468 EQM917462:EQM917468 FAI917462:FAI917468 FKE917462:FKE917468 FUA917462:FUA917468 GDW917462:GDW917468 GNS917462:GNS917468 GXO917462:GXO917468 HHK917462:HHK917468 HRG917462:HRG917468 IBC917462:IBC917468 IKY917462:IKY917468 IUU917462:IUU917468 JEQ917462:JEQ917468 JOM917462:JOM917468 JYI917462:JYI917468 KIE917462:KIE917468 KSA917462:KSA917468 LBW917462:LBW917468 LLS917462:LLS917468 LVO917462:LVO917468 MFK917462:MFK917468 MPG917462:MPG917468 MZC917462:MZC917468 NIY917462:NIY917468 NSU917462:NSU917468 OCQ917462:OCQ917468 OMM917462:OMM917468 OWI917462:OWI917468 PGE917462:PGE917468 PQA917462:PQA917468 PZW917462:PZW917468 QJS917462:QJS917468 QTO917462:QTO917468 RDK917462:RDK917468 RNG917462:RNG917468 RXC917462:RXC917468 SGY917462:SGY917468 SQU917462:SQU917468 TAQ917462:TAQ917468 TKM917462:TKM917468 TUI917462:TUI917468 UEE917462:UEE917468 UOA917462:UOA917468 UXW917462:UXW917468 VHS917462:VHS917468 VRO917462:VRO917468 WBK917462:WBK917468 WLG917462:WLG917468 WVC917462:WVC917468 IQ982998:IQ983004 SM982998:SM983004 ACI982998:ACI983004 AME982998:AME983004 AWA982998:AWA983004 BFW982998:BFW983004 BPS982998:BPS983004 BZO982998:BZO983004 CJK982998:CJK983004 CTG982998:CTG983004 DDC982998:DDC983004 DMY982998:DMY983004 DWU982998:DWU983004 EGQ982998:EGQ983004 EQM982998:EQM983004 FAI982998:FAI983004 FKE982998:FKE983004 FUA982998:FUA983004 GDW982998:GDW983004 GNS982998:GNS983004 GXO982998:GXO983004 HHK982998:HHK983004 HRG982998:HRG983004 IBC982998:IBC983004 IKY982998:IKY983004 IUU982998:IUU983004 JEQ982998:JEQ983004 JOM982998:JOM983004 JYI982998:JYI983004 KIE982998:KIE983004 KSA982998:KSA983004 LBW982998:LBW983004 LLS982998:LLS983004 LVO982998:LVO983004 MFK982998:MFK983004 MPG982998:MPG983004 MZC982998:MZC983004 NIY982998:NIY983004 NSU982998:NSU983004 OCQ982998:OCQ983004 OMM982998:OMM983004 OWI982998:OWI983004 PGE982998:PGE983004 PQA982998:PQA983004 PZW982998:PZW983004 QJS982998:QJS983004 QTO982998:QTO983004 RDK982998:RDK983004 RNG982998:RNG983004 RXC982998:RXC983004 SGY982998:SGY983004 SQU982998:SQU983004 TAQ982998:TAQ983004 TKM982998:TKM983004 TUI982998:TUI983004 UEE982998:UEE983004 UOA982998:UOA983004 UXW982998:UXW983004 VHS982998:VHS983004 VRO982998:VRO983004 WBK982998:WBK983004 WLG982998:WLG983004 WVC982998:WVC983004">
      <formula1>"LNG,Boru Gazı"</formula1>
    </dataValidation>
    <dataValidation type="list" allowBlank="1" showInputMessage="1" showErrorMessage="1" sqref="B9:B10">
      <formula1>"OCAK,ŞUBAT,MART,NİSAN,MAYIS,HAZİRAN,TEMMUZ,AĞUSTOS,EYLÜL,EKİM,KASIM,ARALIK"</formula1>
    </dataValidation>
  </dataValidations>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8">
    <tabColor rgb="FF00B0F0"/>
  </sheetPr>
  <dimension ref="A1:M85"/>
  <sheetViews>
    <sheetView zoomScale="90" zoomScaleNormal="90" workbookViewId="0">
      <selection sqref="A1:C1"/>
    </sheetView>
  </sheetViews>
  <sheetFormatPr defaultRowHeight="12.75"/>
  <cols>
    <col min="1" max="1" width="22.140625" style="13" customWidth="1"/>
    <col min="2" max="2" width="20.7109375" style="13" customWidth="1"/>
    <col min="3" max="3" width="23.85546875" style="13" customWidth="1"/>
    <col min="4" max="4" width="14.5703125" style="13" customWidth="1"/>
    <col min="5" max="5" width="16.7109375" style="13" customWidth="1"/>
    <col min="6" max="6" width="11.42578125" style="13" bestFit="1" customWidth="1"/>
    <col min="7" max="7" width="12.42578125" style="13" bestFit="1" customWidth="1"/>
    <col min="8" max="8" width="13.140625" style="13" bestFit="1" customWidth="1"/>
    <col min="9" max="9" width="13.85546875" style="13" customWidth="1"/>
    <col min="10" max="10" width="9.140625" style="13"/>
    <col min="11" max="11" width="10.7109375" style="13" customWidth="1"/>
    <col min="12" max="12" width="11.28515625" style="13" customWidth="1"/>
    <col min="13" max="13" width="13.7109375" style="13" customWidth="1"/>
    <col min="14" max="129" width="9.140625" style="13"/>
    <col min="130" max="130" width="27.42578125" style="13" customWidth="1"/>
    <col min="131" max="131" width="17.85546875" style="13" customWidth="1"/>
    <col min="132" max="132" width="26" style="13" customWidth="1"/>
    <col min="133" max="133" width="10.42578125" style="13" customWidth="1"/>
    <col min="134" max="134" width="13" style="13" customWidth="1"/>
    <col min="135" max="135" width="32.42578125" style="13" bestFit="1" customWidth="1"/>
    <col min="136" max="385" width="9.140625" style="13"/>
    <col min="386" max="386" width="27.42578125" style="13" customWidth="1"/>
    <col min="387" max="387" width="17.85546875" style="13" customWidth="1"/>
    <col min="388" max="388" width="26" style="13" customWidth="1"/>
    <col min="389" max="389" width="10.42578125" style="13" customWidth="1"/>
    <col min="390" max="390" width="13" style="13" customWidth="1"/>
    <col min="391" max="391" width="32.42578125" style="13" bestFit="1" customWidth="1"/>
    <col min="392" max="641" width="9.140625" style="13"/>
    <col min="642" max="642" width="27.42578125" style="13" customWidth="1"/>
    <col min="643" max="643" width="17.85546875" style="13" customWidth="1"/>
    <col min="644" max="644" width="26" style="13" customWidth="1"/>
    <col min="645" max="645" width="10.42578125" style="13" customWidth="1"/>
    <col min="646" max="646" width="13" style="13" customWidth="1"/>
    <col min="647" max="647" width="32.42578125" style="13" bestFit="1" customWidth="1"/>
    <col min="648" max="897" width="9.140625" style="13"/>
    <col min="898" max="898" width="27.42578125" style="13" customWidth="1"/>
    <col min="899" max="899" width="17.85546875" style="13" customWidth="1"/>
    <col min="900" max="900" width="26" style="13" customWidth="1"/>
    <col min="901" max="901" width="10.42578125" style="13" customWidth="1"/>
    <col min="902" max="902" width="13" style="13" customWidth="1"/>
    <col min="903" max="903" width="32.42578125" style="13" bestFit="1" customWidth="1"/>
    <col min="904" max="1153" width="9.140625" style="13"/>
    <col min="1154" max="1154" width="27.42578125" style="13" customWidth="1"/>
    <col min="1155" max="1155" width="17.85546875" style="13" customWidth="1"/>
    <col min="1156" max="1156" width="26" style="13" customWidth="1"/>
    <col min="1157" max="1157" width="10.42578125" style="13" customWidth="1"/>
    <col min="1158" max="1158" width="13" style="13" customWidth="1"/>
    <col min="1159" max="1159" width="32.42578125" style="13" bestFit="1" customWidth="1"/>
    <col min="1160" max="1409" width="9.140625" style="13"/>
    <col min="1410" max="1410" width="27.42578125" style="13" customWidth="1"/>
    <col min="1411" max="1411" width="17.85546875" style="13" customWidth="1"/>
    <col min="1412" max="1412" width="26" style="13" customWidth="1"/>
    <col min="1413" max="1413" width="10.42578125" style="13" customWidth="1"/>
    <col min="1414" max="1414" width="13" style="13" customWidth="1"/>
    <col min="1415" max="1415" width="32.42578125" style="13" bestFit="1" customWidth="1"/>
    <col min="1416" max="1665" width="9.140625" style="13"/>
    <col min="1666" max="1666" width="27.42578125" style="13" customWidth="1"/>
    <col min="1667" max="1667" width="17.85546875" style="13" customWidth="1"/>
    <col min="1668" max="1668" width="26" style="13" customWidth="1"/>
    <col min="1669" max="1669" width="10.42578125" style="13" customWidth="1"/>
    <col min="1670" max="1670" width="13" style="13" customWidth="1"/>
    <col min="1671" max="1671" width="32.42578125" style="13" bestFit="1" customWidth="1"/>
    <col min="1672" max="1917" width="9.140625" style="13"/>
    <col min="1918" max="1918" width="27.42578125" style="13" customWidth="1"/>
    <col min="1919" max="1919" width="17.85546875" style="13" customWidth="1"/>
    <col min="1920" max="1920" width="26" style="13" customWidth="1"/>
    <col min="1921" max="1921" width="10.42578125" style="13" customWidth="1"/>
    <col min="1922" max="1922" width="13" style="13" customWidth="1"/>
    <col min="1923" max="1923" width="32.42578125" style="13" bestFit="1" customWidth="1"/>
    <col min="1924" max="2173" width="9.140625" style="13"/>
    <col min="2174" max="2174" width="27.42578125" style="13" customWidth="1"/>
    <col min="2175" max="2175" width="17.85546875" style="13" customWidth="1"/>
    <col min="2176" max="2176" width="26" style="13" customWidth="1"/>
    <col min="2177" max="2177" width="10.42578125" style="13" customWidth="1"/>
    <col min="2178" max="2178" width="13" style="13" customWidth="1"/>
    <col min="2179" max="2179" width="32.42578125" style="13" bestFit="1" customWidth="1"/>
    <col min="2180" max="2429" width="9.140625" style="13"/>
    <col min="2430" max="2430" width="27.42578125" style="13" customWidth="1"/>
    <col min="2431" max="2431" width="17.85546875" style="13" customWidth="1"/>
    <col min="2432" max="2432" width="26" style="13" customWidth="1"/>
    <col min="2433" max="2433" width="10.42578125" style="13" customWidth="1"/>
    <col min="2434" max="2434" width="13" style="13" customWidth="1"/>
    <col min="2435" max="2435" width="32.42578125" style="13" bestFit="1" customWidth="1"/>
    <col min="2436" max="2685" width="9.140625" style="13"/>
    <col min="2686" max="2686" width="27.42578125" style="13" customWidth="1"/>
    <col min="2687" max="2687" width="17.85546875" style="13" customWidth="1"/>
    <col min="2688" max="2688" width="26" style="13" customWidth="1"/>
    <col min="2689" max="2689" width="10.42578125" style="13" customWidth="1"/>
    <col min="2690" max="2690" width="13" style="13" customWidth="1"/>
    <col min="2691" max="2691" width="32.42578125" style="13" bestFit="1" customWidth="1"/>
    <col min="2692" max="2941" width="9.140625" style="13"/>
    <col min="2942" max="2942" width="27.42578125" style="13" customWidth="1"/>
    <col min="2943" max="2943" width="17.85546875" style="13" customWidth="1"/>
    <col min="2944" max="2944" width="26" style="13" customWidth="1"/>
    <col min="2945" max="2945" width="10.42578125" style="13" customWidth="1"/>
    <col min="2946" max="2946" width="13" style="13" customWidth="1"/>
    <col min="2947" max="2947" width="32.42578125" style="13" bestFit="1" customWidth="1"/>
    <col min="2948" max="3197" width="9.140625" style="13"/>
    <col min="3198" max="3198" width="27.42578125" style="13" customWidth="1"/>
    <col min="3199" max="3199" width="17.85546875" style="13" customWidth="1"/>
    <col min="3200" max="3200" width="26" style="13" customWidth="1"/>
    <col min="3201" max="3201" width="10.42578125" style="13" customWidth="1"/>
    <col min="3202" max="3202" width="13" style="13" customWidth="1"/>
    <col min="3203" max="3203" width="32.42578125" style="13" bestFit="1" customWidth="1"/>
    <col min="3204" max="3453" width="9.140625" style="13"/>
    <col min="3454" max="3454" width="27.42578125" style="13" customWidth="1"/>
    <col min="3455" max="3455" width="17.85546875" style="13" customWidth="1"/>
    <col min="3456" max="3456" width="26" style="13" customWidth="1"/>
    <col min="3457" max="3457" width="10.42578125" style="13" customWidth="1"/>
    <col min="3458" max="3458" width="13" style="13" customWidth="1"/>
    <col min="3459" max="3459" width="32.42578125" style="13" bestFit="1" customWidth="1"/>
    <col min="3460" max="3709" width="9.140625" style="13"/>
    <col min="3710" max="3710" width="27.42578125" style="13" customWidth="1"/>
    <col min="3711" max="3711" width="17.85546875" style="13" customWidth="1"/>
    <col min="3712" max="3712" width="26" style="13" customWidth="1"/>
    <col min="3713" max="3713" width="10.42578125" style="13" customWidth="1"/>
    <col min="3714" max="3714" width="13" style="13" customWidth="1"/>
    <col min="3715" max="3715" width="32.42578125" style="13" bestFit="1" customWidth="1"/>
    <col min="3716" max="3965" width="9.140625" style="13"/>
    <col min="3966" max="3966" width="27.42578125" style="13" customWidth="1"/>
    <col min="3967" max="3967" width="17.85546875" style="13" customWidth="1"/>
    <col min="3968" max="3968" width="26" style="13" customWidth="1"/>
    <col min="3969" max="3969" width="10.42578125" style="13" customWidth="1"/>
    <col min="3970" max="3970" width="13" style="13" customWidth="1"/>
    <col min="3971" max="3971" width="32.42578125" style="13" bestFit="1" customWidth="1"/>
    <col min="3972" max="4221" width="9.140625" style="13"/>
    <col min="4222" max="4222" width="27.42578125" style="13" customWidth="1"/>
    <col min="4223" max="4223" width="17.85546875" style="13" customWidth="1"/>
    <col min="4224" max="4224" width="26" style="13" customWidth="1"/>
    <col min="4225" max="4225" width="10.42578125" style="13" customWidth="1"/>
    <col min="4226" max="4226" width="13" style="13" customWidth="1"/>
    <col min="4227" max="4227" width="32.42578125" style="13" bestFit="1" customWidth="1"/>
    <col min="4228" max="4477" width="9.140625" style="13"/>
    <col min="4478" max="4478" width="27.42578125" style="13" customWidth="1"/>
    <col min="4479" max="4479" width="17.85546875" style="13" customWidth="1"/>
    <col min="4480" max="4480" width="26" style="13" customWidth="1"/>
    <col min="4481" max="4481" width="10.42578125" style="13" customWidth="1"/>
    <col min="4482" max="4482" width="13" style="13" customWidth="1"/>
    <col min="4483" max="4483" width="32.42578125" style="13" bestFit="1" customWidth="1"/>
    <col min="4484" max="4733" width="9.140625" style="13"/>
    <col min="4734" max="4734" width="27.42578125" style="13" customWidth="1"/>
    <col min="4735" max="4735" width="17.85546875" style="13" customWidth="1"/>
    <col min="4736" max="4736" width="26" style="13" customWidth="1"/>
    <col min="4737" max="4737" width="10.42578125" style="13" customWidth="1"/>
    <col min="4738" max="4738" width="13" style="13" customWidth="1"/>
    <col min="4739" max="4739" width="32.42578125" style="13" bestFit="1" customWidth="1"/>
    <col min="4740" max="4989" width="9.140625" style="13"/>
    <col min="4990" max="4990" width="27.42578125" style="13" customWidth="1"/>
    <col min="4991" max="4991" width="17.85546875" style="13" customWidth="1"/>
    <col min="4992" max="4992" width="26" style="13" customWidth="1"/>
    <col min="4993" max="4993" width="10.42578125" style="13" customWidth="1"/>
    <col min="4994" max="4994" width="13" style="13" customWidth="1"/>
    <col min="4995" max="4995" width="32.42578125" style="13" bestFit="1" customWidth="1"/>
    <col min="4996" max="5245" width="9.140625" style="13"/>
    <col min="5246" max="5246" width="27.42578125" style="13" customWidth="1"/>
    <col min="5247" max="5247" width="17.85546875" style="13" customWidth="1"/>
    <col min="5248" max="5248" width="26" style="13" customWidth="1"/>
    <col min="5249" max="5249" width="10.42578125" style="13" customWidth="1"/>
    <col min="5250" max="5250" width="13" style="13" customWidth="1"/>
    <col min="5251" max="5251" width="32.42578125" style="13" bestFit="1" customWidth="1"/>
    <col min="5252" max="5501" width="9.140625" style="13"/>
    <col min="5502" max="5502" width="27.42578125" style="13" customWidth="1"/>
    <col min="5503" max="5503" width="17.85546875" style="13" customWidth="1"/>
    <col min="5504" max="5504" width="26" style="13" customWidth="1"/>
    <col min="5505" max="5505" width="10.42578125" style="13" customWidth="1"/>
    <col min="5506" max="5506" width="13" style="13" customWidth="1"/>
    <col min="5507" max="5507" width="32.42578125" style="13" bestFit="1" customWidth="1"/>
    <col min="5508" max="5757" width="9.140625" style="13"/>
    <col min="5758" max="5758" width="27.42578125" style="13" customWidth="1"/>
    <col min="5759" max="5759" width="17.85546875" style="13" customWidth="1"/>
    <col min="5760" max="5760" width="26" style="13" customWidth="1"/>
    <col min="5761" max="5761" width="10.42578125" style="13" customWidth="1"/>
    <col min="5762" max="5762" width="13" style="13" customWidth="1"/>
    <col min="5763" max="5763" width="32.42578125" style="13" bestFit="1" customWidth="1"/>
    <col min="5764" max="6013" width="9.140625" style="13"/>
    <col min="6014" max="6014" width="27.42578125" style="13" customWidth="1"/>
    <col min="6015" max="6015" width="17.85546875" style="13" customWidth="1"/>
    <col min="6016" max="6016" width="26" style="13" customWidth="1"/>
    <col min="6017" max="6017" width="10.42578125" style="13" customWidth="1"/>
    <col min="6018" max="6018" width="13" style="13" customWidth="1"/>
    <col min="6019" max="6019" width="32.42578125" style="13" bestFit="1" customWidth="1"/>
    <col min="6020" max="6269" width="9.140625" style="13"/>
    <col min="6270" max="6270" width="27.42578125" style="13" customWidth="1"/>
    <col min="6271" max="6271" width="17.85546875" style="13" customWidth="1"/>
    <col min="6272" max="6272" width="26" style="13" customWidth="1"/>
    <col min="6273" max="6273" width="10.42578125" style="13" customWidth="1"/>
    <col min="6274" max="6274" width="13" style="13" customWidth="1"/>
    <col min="6275" max="6275" width="32.42578125" style="13" bestFit="1" customWidth="1"/>
    <col min="6276" max="6525" width="9.140625" style="13"/>
    <col min="6526" max="6526" width="27.42578125" style="13" customWidth="1"/>
    <col min="6527" max="6527" width="17.85546875" style="13" customWidth="1"/>
    <col min="6528" max="6528" width="26" style="13" customWidth="1"/>
    <col min="6529" max="6529" width="10.42578125" style="13" customWidth="1"/>
    <col min="6530" max="6530" width="13" style="13" customWidth="1"/>
    <col min="6531" max="6531" width="32.42578125" style="13" bestFit="1" customWidth="1"/>
    <col min="6532" max="6781" width="9.140625" style="13"/>
    <col min="6782" max="6782" width="27.42578125" style="13" customWidth="1"/>
    <col min="6783" max="6783" width="17.85546875" style="13" customWidth="1"/>
    <col min="6784" max="6784" width="26" style="13" customWidth="1"/>
    <col min="6785" max="6785" width="10.42578125" style="13" customWidth="1"/>
    <col min="6786" max="6786" width="13" style="13" customWidth="1"/>
    <col min="6787" max="6787" width="32.42578125" style="13" bestFit="1" customWidth="1"/>
    <col min="6788" max="7037" width="9.140625" style="13"/>
    <col min="7038" max="7038" width="27.42578125" style="13" customWidth="1"/>
    <col min="7039" max="7039" width="17.85546875" style="13" customWidth="1"/>
    <col min="7040" max="7040" width="26" style="13" customWidth="1"/>
    <col min="7041" max="7041" width="10.42578125" style="13" customWidth="1"/>
    <col min="7042" max="7042" width="13" style="13" customWidth="1"/>
    <col min="7043" max="7043" width="32.42578125" style="13" bestFit="1" customWidth="1"/>
    <col min="7044" max="7293" width="9.140625" style="13"/>
    <col min="7294" max="7294" width="27.42578125" style="13" customWidth="1"/>
    <col min="7295" max="7295" width="17.85546875" style="13" customWidth="1"/>
    <col min="7296" max="7296" width="26" style="13" customWidth="1"/>
    <col min="7297" max="7297" width="10.42578125" style="13" customWidth="1"/>
    <col min="7298" max="7298" width="13" style="13" customWidth="1"/>
    <col min="7299" max="7299" width="32.42578125" style="13" bestFit="1" customWidth="1"/>
    <col min="7300" max="7549" width="9.140625" style="13"/>
    <col min="7550" max="7550" width="27.42578125" style="13" customWidth="1"/>
    <col min="7551" max="7551" width="17.85546875" style="13" customWidth="1"/>
    <col min="7552" max="7552" width="26" style="13" customWidth="1"/>
    <col min="7553" max="7553" width="10.42578125" style="13" customWidth="1"/>
    <col min="7554" max="7554" width="13" style="13" customWidth="1"/>
    <col min="7555" max="7555" width="32.42578125" style="13" bestFit="1" customWidth="1"/>
    <col min="7556" max="7805" width="9.140625" style="13"/>
    <col min="7806" max="7806" width="27.42578125" style="13" customWidth="1"/>
    <col min="7807" max="7807" width="17.85546875" style="13" customWidth="1"/>
    <col min="7808" max="7808" width="26" style="13" customWidth="1"/>
    <col min="7809" max="7809" width="10.42578125" style="13" customWidth="1"/>
    <col min="7810" max="7810" width="13" style="13" customWidth="1"/>
    <col min="7811" max="7811" width="32.42578125" style="13" bestFit="1" customWidth="1"/>
    <col min="7812" max="8061" width="9.140625" style="13"/>
    <col min="8062" max="8062" width="27.42578125" style="13" customWidth="1"/>
    <col min="8063" max="8063" width="17.85546875" style="13" customWidth="1"/>
    <col min="8064" max="8064" width="26" style="13" customWidth="1"/>
    <col min="8065" max="8065" width="10.42578125" style="13" customWidth="1"/>
    <col min="8066" max="8066" width="13" style="13" customWidth="1"/>
    <col min="8067" max="8067" width="32.42578125" style="13" bestFit="1" customWidth="1"/>
    <col min="8068" max="8317" width="9.140625" style="13"/>
    <col min="8318" max="8318" width="27.42578125" style="13" customWidth="1"/>
    <col min="8319" max="8319" width="17.85546875" style="13" customWidth="1"/>
    <col min="8320" max="8320" width="26" style="13" customWidth="1"/>
    <col min="8321" max="8321" width="10.42578125" style="13" customWidth="1"/>
    <col min="8322" max="8322" width="13" style="13" customWidth="1"/>
    <col min="8323" max="8323" width="32.42578125" style="13" bestFit="1" customWidth="1"/>
    <col min="8324" max="8573" width="9.140625" style="13"/>
    <col min="8574" max="8574" width="27.42578125" style="13" customWidth="1"/>
    <col min="8575" max="8575" width="17.85546875" style="13" customWidth="1"/>
    <col min="8576" max="8576" width="26" style="13" customWidth="1"/>
    <col min="8577" max="8577" width="10.42578125" style="13" customWidth="1"/>
    <col min="8578" max="8578" width="13" style="13" customWidth="1"/>
    <col min="8579" max="8579" width="32.42578125" style="13" bestFit="1" customWidth="1"/>
    <col min="8580" max="8829" width="9.140625" style="13"/>
    <col min="8830" max="8830" width="27.42578125" style="13" customWidth="1"/>
    <col min="8831" max="8831" width="17.85546875" style="13" customWidth="1"/>
    <col min="8832" max="8832" width="26" style="13" customWidth="1"/>
    <col min="8833" max="8833" width="10.42578125" style="13" customWidth="1"/>
    <col min="8834" max="8834" width="13" style="13" customWidth="1"/>
    <col min="8835" max="8835" width="32.42578125" style="13" bestFit="1" customWidth="1"/>
    <col min="8836" max="9085" width="9.140625" style="13"/>
    <col min="9086" max="9086" width="27.42578125" style="13" customWidth="1"/>
    <col min="9087" max="9087" width="17.85546875" style="13" customWidth="1"/>
    <col min="9088" max="9088" width="26" style="13" customWidth="1"/>
    <col min="9089" max="9089" width="10.42578125" style="13" customWidth="1"/>
    <col min="9090" max="9090" width="13" style="13" customWidth="1"/>
    <col min="9091" max="9091" width="32.42578125" style="13" bestFit="1" customWidth="1"/>
    <col min="9092" max="9341" width="9.140625" style="13"/>
    <col min="9342" max="9342" width="27.42578125" style="13" customWidth="1"/>
    <col min="9343" max="9343" width="17.85546875" style="13" customWidth="1"/>
    <col min="9344" max="9344" width="26" style="13" customWidth="1"/>
    <col min="9345" max="9345" width="10.42578125" style="13" customWidth="1"/>
    <col min="9346" max="9346" width="13" style="13" customWidth="1"/>
    <col min="9347" max="9347" width="32.42578125" style="13" bestFit="1" customWidth="1"/>
    <col min="9348" max="9597" width="9.140625" style="13"/>
    <col min="9598" max="9598" width="27.42578125" style="13" customWidth="1"/>
    <col min="9599" max="9599" width="17.85546875" style="13" customWidth="1"/>
    <col min="9600" max="9600" width="26" style="13" customWidth="1"/>
    <col min="9601" max="9601" width="10.42578125" style="13" customWidth="1"/>
    <col min="9602" max="9602" width="13" style="13" customWidth="1"/>
    <col min="9603" max="9603" width="32.42578125" style="13" bestFit="1" customWidth="1"/>
    <col min="9604" max="9853" width="9.140625" style="13"/>
    <col min="9854" max="9854" width="27.42578125" style="13" customWidth="1"/>
    <col min="9855" max="9855" width="17.85546875" style="13" customWidth="1"/>
    <col min="9856" max="9856" width="26" style="13" customWidth="1"/>
    <col min="9857" max="9857" width="10.42578125" style="13" customWidth="1"/>
    <col min="9858" max="9858" width="13" style="13" customWidth="1"/>
    <col min="9859" max="9859" width="32.42578125" style="13" bestFit="1" customWidth="1"/>
    <col min="9860" max="10109" width="9.140625" style="13"/>
    <col min="10110" max="10110" width="27.42578125" style="13" customWidth="1"/>
    <col min="10111" max="10111" width="17.85546875" style="13" customWidth="1"/>
    <col min="10112" max="10112" width="26" style="13" customWidth="1"/>
    <col min="10113" max="10113" width="10.42578125" style="13" customWidth="1"/>
    <col min="10114" max="10114" width="13" style="13" customWidth="1"/>
    <col min="10115" max="10115" width="32.42578125" style="13" bestFit="1" customWidth="1"/>
    <col min="10116" max="10365" width="9.140625" style="13"/>
    <col min="10366" max="10366" width="27.42578125" style="13" customWidth="1"/>
    <col min="10367" max="10367" width="17.85546875" style="13" customWidth="1"/>
    <col min="10368" max="10368" width="26" style="13" customWidth="1"/>
    <col min="10369" max="10369" width="10.42578125" style="13" customWidth="1"/>
    <col min="10370" max="10370" width="13" style="13" customWidth="1"/>
    <col min="10371" max="10371" width="32.42578125" style="13" bestFit="1" customWidth="1"/>
    <col min="10372" max="10621" width="9.140625" style="13"/>
    <col min="10622" max="10622" width="27.42578125" style="13" customWidth="1"/>
    <col min="10623" max="10623" width="17.85546875" style="13" customWidth="1"/>
    <col min="10624" max="10624" width="26" style="13" customWidth="1"/>
    <col min="10625" max="10625" width="10.42578125" style="13" customWidth="1"/>
    <col min="10626" max="10626" width="13" style="13" customWidth="1"/>
    <col min="10627" max="10627" width="32.42578125" style="13" bestFit="1" customWidth="1"/>
    <col min="10628" max="10877" width="9.140625" style="13"/>
    <col min="10878" max="10878" width="27.42578125" style="13" customWidth="1"/>
    <col min="10879" max="10879" width="17.85546875" style="13" customWidth="1"/>
    <col min="10880" max="10880" width="26" style="13" customWidth="1"/>
    <col min="10881" max="10881" width="10.42578125" style="13" customWidth="1"/>
    <col min="10882" max="10882" width="13" style="13" customWidth="1"/>
    <col min="10883" max="10883" width="32.42578125" style="13" bestFit="1" customWidth="1"/>
    <col min="10884" max="11133" width="9.140625" style="13"/>
    <col min="11134" max="11134" width="27.42578125" style="13" customWidth="1"/>
    <col min="11135" max="11135" width="17.85546875" style="13" customWidth="1"/>
    <col min="11136" max="11136" width="26" style="13" customWidth="1"/>
    <col min="11137" max="11137" width="10.42578125" style="13" customWidth="1"/>
    <col min="11138" max="11138" width="13" style="13" customWidth="1"/>
    <col min="11139" max="11139" width="32.42578125" style="13" bestFit="1" customWidth="1"/>
    <col min="11140" max="11389" width="9.140625" style="13"/>
    <col min="11390" max="11390" width="27.42578125" style="13" customWidth="1"/>
    <col min="11391" max="11391" width="17.85546875" style="13" customWidth="1"/>
    <col min="11392" max="11392" width="26" style="13" customWidth="1"/>
    <col min="11393" max="11393" width="10.42578125" style="13" customWidth="1"/>
    <col min="11394" max="11394" width="13" style="13" customWidth="1"/>
    <col min="11395" max="11395" width="32.42578125" style="13" bestFit="1" customWidth="1"/>
    <col min="11396" max="11645" width="9.140625" style="13"/>
    <col min="11646" max="11646" width="27.42578125" style="13" customWidth="1"/>
    <col min="11647" max="11647" width="17.85546875" style="13" customWidth="1"/>
    <col min="11648" max="11648" width="26" style="13" customWidth="1"/>
    <col min="11649" max="11649" width="10.42578125" style="13" customWidth="1"/>
    <col min="11650" max="11650" width="13" style="13" customWidth="1"/>
    <col min="11651" max="11651" width="32.42578125" style="13" bestFit="1" customWidth="1"/>
    <col min="11652" max="11901" width="9.140625" style="13"/>
    <col min="11902" max="11902" width="27.42578125" style="13" customWidth="1"/>
    <col min="11903" max="11903" width="17.85546875" style="13" customWidth="1"/>
    <col min="11904" max="11904" width="26" style="13" customWidth="1"/>
    <col min="11905" max="11905" width="10.42578125" style="13" customWidth="1"/>
    <col min="11906" max="11906" width="13" style="13" customWidth="1"/>
    <col min="11907" max="11907" width="32.42578125" style="13" bestFit="1" customWidth="1"/>
    <col min="11908" max="12157" width="9.140625" style="13"/>
    <col min="12158" max="12158" width="27.42578125" style="13" customWidth="1"/>
    <col min="12159" max="12159" width="17.85546875" style="13" customWidth="1"/>
    <col min="12160" max="12160" width="26" style="13" customWidth="1"/>
    <col min="12161" max="12161" width="10.42578125" style="13" customWidth="1"/>
    <col min="12162" max="12162" width="13" style="13" customWidth="1"/>
    <col min="12163" max="12163" width="32.42578125" style="13" bestFit="1" customWidth="1"/>
    <col min="12164" max="12413" width="9.140625" style="13"/>
    <col min="12414" max="12414" width="27.42578125" style="13" customWidth="1"/>
    <col min="12415" max="12415" width="17.85546875" style="13" customWidth="1"/>
    <col min="12416" max="12416" width="26" style="13" customWidth="1"/>
    <col min="12417" max="12417" width="10.42578125" style="13" customWidth="1"/>
    <col min="12418" max="12418" width="13" style="13" customWidth="1"/>
    <col min="12419" max="12419" width="32.42578125" style="13" bestFit="1" customWidth="1"/>
    <col min="12420" max="12669" width="9.140625" style="13"/>
    <col min="12670" max="12670" width="27.42578125" style="13" customWidth="1"/>
    <col min="12671" max="12671" width="17.85546875" style="13" customWidth="1"/>
    <col min="12672" max="12672" width="26" style="13" customWidth="1"/>
    <col min="12673" max="12673" width="10.42578125" style="13" customWidth="1"/>
    <col min="12674" max="12674" width="13" style="13" customWidth="1"/>
    <col min="12675" max="12675" width="32.42578125" style="13" bestFit="1" customWidth="1"/>
    <col min="12676" max="12925" width="9.140625" style="13"/>
    <col min="12926" max="12926" width="27.42578125" style="13" customWidth="1"/>
    <col min="12927" max="12927" width="17.85546875" style="13" customWidth="1"/>
    <col min="12928" max="12928" width="26" style="13" customWidth="1"/>
    <col min="12929" max="12929" width="10.42578125" style="13" customWidth="1"/>
    <col min="12930" max="12930" width="13" style="13" customWidth="1"/>
    <col min="12931" max="12931" width="32.42578125" style="13" bestFit="1" customWidth="1"/>
    <col min="12932" max="13181" width="9.140625" style="13"/>
    <col min="13182" max="13182" width="27.42578125" style="13" customWidth="1"/>
    <col min="13183" max="13183" width="17.85546875" style="13" customWidth="1"/>
    <col min="13184" max="13184" width="26" style="13" customWidth="1"/>
    <col min="13185" max="13185" width="10.42578125" style="13" customWidth="1"/>
    <col min="13186" max="13186" width="13" style="13" customWidth="1"/>
    <col min="13187" max="13187" width="32.42578125" style="13" bestFit="1" customWidth="1"/>
    <col min="13188" max="13437" width="9.140625" style="13"/>
    <col min="13438" max="13438" width="27.42578125" style="13" customWidth="1"/>
    <col min="13439" max="13439" width="17.85546875" style="13" customWidth="1"/>
    <col min="13440" max="13440" width="26" style="13" customWidth="1"/>
    <col min="13441" max="13441" width="10.42578125" style="13" customWidth="1"/>
    <col min="13442" max="13442" width="13" style="13" customWidth="1"/>
    <col min="13443" max="13443" width="32.42578125" style="13" bestFit="1" customWidth="1"/>
    <col min="13444" max="13693" width="9.140625" style="13"/>
    <col min="13694" max="13694" width="27.42578125" style="13" customWidth="1"/>
    <col min="13695" max="13695" width="17.85546875" style="13" customWidth="1"/>
    <col min="13696" max="13696" width="26" style="13" customWidth="1"/>
    <col min="13697" max="13697" width="10.42578125" style="13" customWidth="1"/>
    <col min="13698" max="13698" width="13" style="13" customWidth="1"/>
    <col min="13699" max="13699" width="32.42578125" style="13" bestFit="1" customWidth="1"/>
    <col min="13700" max="13949" width="9.140625" style="13"/>
    <col min="13950" max="13950" width="27.42578125" style="13" customWidth="1"/>
    <col min="13951" max="13951" width="17.85546875" style="13" customWidth="1"/>
    <col min="13952" max="13952" width="26" style="13" customWidth="1"/>
    <col min="13953" max="13953" width="10.42578125" style="13" customWidth="1"/>
    <col min="13954" max="13954" width="13" style="13" customWidth="1"/>
    <col min="13955" max="13955" width="32.42578125" style="13" bestFit="1" customWidth="1"/>
    <col min="13956" max="14205" width="9.140625" style="13"/>
    <col min="14206" max="14206" width="27.42578125" style="13" customWidth="1"/>
    <col min="14207" max="14207" width="17.85546875" style="13" customWidth="1"/>
    <col min="14208" max="14208" width="26" style="13" customWidth="1"/>
    <col min="14209" max="14209" width="10.42578125" style="13" customWidth="1"/>
    <col min="14210" max="14210" width="13" style="13" customWidth="1"/>
    <col min="14211" max="14211" width="32.42578125" style="13" bestFit="1" customWidth="1"/>
    <col min="14212" max="14461" width="9.140625" style="13"/>
    <col min="14462" max="14462" width="27.42578125" style="13" customWidth="1"/>
    <col min="14463" max="14463" width="17.85546875" style="13" customWidth="1"/>
    <col min="14464" max="14464" width="26" style="13" customWidth="1"/>
    <col min="14465" max="14465" width="10.42578125" style="13" customWidth="1"/>
    <col min="14466" max="14466" width="13" style="13" customWidth="1"/>
    <col min="14467" max="14467" width="32.42578125" style="13" bestFit="1" customWidth="1"/>
    <col min="14468" max="14717" width="9.140625" style="13"/>
    <col min="14718" max="14718" width="27.42578125" style="13" customWidth="1"/>
    <col min="14719" max="14719" width="17.85546875" style="13" customWidth="1"/>
    <col min="14720" max="14720" width="26" style="13" customWidth="1"/>
    <col min="14721" max="14721" width="10.42578125" style="13" customWidth="1"/>
    <col min="14722" max="14722" width="13" style="13" customWidth="1"/>
    <col min="14723" max="14723" width="32.42578125" style="13" bestFit="1" customWidth="1"/>
    <col min="14724" max="14973" width="9.140625" style="13"/>
    <col min="14974" max="14974" width="27.42578125" style="13" customWidth="1"/>
    <col min="14975" max="14975" width="17.85546875" style="13" customWidth="1"/>
    <col min="14976" max="14976" width="26" style="13" customWidth="1"/>
    <col min="14977" max="14977" width="10.42578125" style="13" customWidth="1"/>
    <col min="14978" max="14978" width="13" style="13" customWidth="1"/>
    <col min="14979" max="14979" width="32.42578125" style="13" bestFit="1" customWidth="1"/>
    <col min="14980" max="15229" width="9.140625" style="13"/>
    <col min="15230" max="15230" width="27.42578125" style="13" customWidth="1"/>
    <col min="15231" max="15231" width="17.85546875" style="13" customWidth="1"/>
    <col min="15232" max="15232" width="26" style="13" customWidth="1"/>
    <col min="15233" max="15233" width="10.42578125" style="13" customWidth="1"/>
    <col min="15234" max="15234" width="13" style="13" customWidth="1"/>
    <col min="15235" max="15235" width="32.42578125" style="13" bestFit="1" customWidth="1"/>
    <col min="15236" max="16384" width="9.140625" style="13"/>
  </cols>
  <sheetData>
    <row r="1" spans="1:13">
      <c r="A1" s="3398" t="s">
        <v>29</v>
      </c>
      <c r="B1" s="3399"/>
      <c r="C1" s="3399"/>
      <c r="D1" s="220"/>
      <c r="E1" s="220"/>
      <c r="F1" s="220"/>
      <c r="G1" s="220"/>
      <c r="H1" s="220"/>
      <c r="I1" s="220"/>
      <c r="J1" s="220"/>
      <c r="K1" s="220"/>
      <c r="L1" s="220"/>
      <c r="M1" s="220"/>
    </row>
    <row r="2" spans="1:13">
      <c r="A2" s="665" t="s">
        <v>30</v>
      </c>
      <c r="B2" s="3404" t="s">
        <v>773</v>
      </c>
      <c r="C2" s="3405"/>
      <c r="D2" s="220"/>
      <c r="E2" s="220"/>
      <c r="F2" s="220"/>
      <c r="G2" s="220"/>
      <c r="H2" s="220"/>
      <c r="I2" s="220"/>
      <c r="J2" s="220"/>
      <c r="K2" s="220"/>
      <c r="L2" s="220"/>
      <c r="M2" s="220"/>
    </row>
    <row r="3" spans="1:13">
      <c r="A3" s="665" t="s">
        <v>31</v>
      </c>
      <c r="B3" s="3400" t="s">
        <v>2153</v>
      </c>
      <c r="C3" s="3401"/>
      <c r="D3" s="220"/>
      <c r="E3" s="220"/>
      <c r="F3" s="220"/>
      <c r="G3" s="220"/>
      <c r="H3" s="220"/>
      <c r="I3" s="220"/>
      <c r="J3" s="220"/>
      <c r="K3" s="220"/>
      <c r="L3" s="220"/>
      <c r="M3" s="220"/>
    </row>
    <row r="4" spans="1:13">
      <c r="A4" s="665" t="s">
        <v>32</v>
      </c>
      <c r="B4" s="3404">
        <v>2</v>
      </c>
      <c r="C4" s="3405"/>
      <c r="D4" s="220"/>
      <c r="E4" s="220"/>
      <c r="F4" s="220"/>
      <c r="G4" s="220"/>
      <c r="H4" s="220"/>
      <c r="I4" s="220"/>
      <c r="J4" s="220"/>
      <c r="K4" s="220"/>
      <c r="L4" s="220"/>
      <c r="M4" s="220"/>
    </row>
    <row r="5" spans="1:13">
      <c r="A5" s="665" t="s">
        <v>33</v>
      </c>
      <c r="B5" s="2844"/>
      <c r="C5" s="3406"/>
      <c r="D5" s="220"/>
      <c r="E5" s="220"/>
      <c r="F5" s="220"/>
      <c r="G5" s="220"/>
      <c r="H5" s="220"/>
      <c r="I5" s="220"/>
      <c r="J5" s="220"/>
      <c r="K5" s="220"/>
      <c r="L5" s="220"/>
      <c r="M5" s="220"/>
    </row>
    <row r="6" spans="1:13">
      <c r="A6" s="665" t="s">
        <v>34</v>
      </c>
      <c r="B6" s="2844"/>
      <c r="C6" s="3406"/>
      <c r="D6" s="220"/>
      <c r="E6" s="220"/>
      <c r="F6" s="220"/>
      <c r="G6" s="220"/>
      <c r="H6" s="220"/>
      <c r="I6" s="220"/>
      <c r="J6" s="220"/>
      <c r="K6" s="220"/>
      <c r="L6" s="220"/>
      <c r="M6" s="220"/>
    </row>
    <row r="7" spans="1:13">
      <c r="A7" s="665" t="s">
        <v>35</v>
      </c>
      <c r="B7" s="2844"/>
      <c r="C7" s="3406"/>
      <c r="D7" s="220"/>
      <c r="E7" s="220"/>
      <c r="F7" s="220"/>
      <c r="G7" s="220"/>
      <c r="H7" s="220"/>
      <c r="I7" s="220"/>
      <c r="J7" s="220"/>
      <c r="K7" s="220"/>
      <c r="L7" s="220"/>
      <c r="M7" s="220"/>
    </row>
    <row r="8" spans="1:13">
      <c r="A8" s="665" t="s">
        <v>36</v>
      </c>
      <c r="B8" s="3407"/>
      <c r="C8" s="3408"/>
      <c r="D8" s="220"/>
      <c r="E8" s="220"/>
      <c r="F8" s="220"/>
      <c r="G8" s="220"/>
      <c r="H8" s="220"/>
      <c r="I8" s="220"/>
      <c r="J8" s="220"/>
      <c r="K8" s="220"/>
      <c r="L8" s="220"/>
      <c r="M8" s="220"/>
    </row>
    <row r="9" spans="1:13" ht="16.5" thickBot="1">
      <c r="A9" s="666" t="s">
        <v>198</v>
      </c>
      <c r="B9" s="3402"/>
      <c r="C9" s="3403"/>
      <c r="D9" s="220"/>
      <c r="E9" s="220"/>
      <c r="F9" s="220"/>
      <c r="G9" s="220"/>
      <c r="H9" s="220"/>
      <c r="I9" s="220"/>
      <c r="J9" s="220"/>
      <c r="K9" s="220"/>
      <c r="L9" s="220"/>
      <c r="M9" s="220"/>
    </row>
    <row r="10" spans="1:13">
      <c r="A10" s="220"/>
      <c r="B10" s="220"/>
      <c r="C10" s="220"/>
      <c r="D10" s="220"/>
      <c r="E10" s="220"/>
      <c r="F10" s="220"/>
      <c r="G10" s="220"/>
      <c r="H10" s="220"/>
      <c r="I10" s="220"/>
      <c r="J10" s="220"/>
      <c r="K10" s="220"/>
      <c r="L10" s="220"/>
      <c r="M10" s="220"/>
    </row>
    <row r="11" spans="1:13">
      <c r="A11" s="220"/>
      <c r="B11" s="220"/>
      <c r="C11" s="220"/>
      <c r="D11" s="220"/>
      <c r="E11" s="220"/>
      <c r="F11" s="220"/>
      <c r="G11" s="220"/>
      <c r="H11" s="220"/>
      <c r="I11" s="220"/>
      <c r="J11" s="220"/>
      <c r="K11" s="220"/>
      <c r="L11" s="220"/>
      <c r="M11" s="220"/>
    </row>
    <row r="12" spans="1:13" ht="24">
      <c r="A12" s="225" t="s">
        <v>774</v>
      </c>
      <c r="B12" s="225" t="s">
        <v>775</v>
      </c>
      <c r="C12" s="225" t="s">
        <v>776</v>
      </c>
      <c r="D12" s="225" t="s">
        <v>33</v>
      </c>
      <c r="E12" s="225" t="s">
        <v>777</v>
      </c>
      <c r="F12" s="225" t="s">
        <v>778</v>
      </c>
      <c r="G12" s="225" t="s">
        <v>779</v>
      </c>
      <c r="H12" s="225" t="s">
        <v>2497</v>
      </c>
      <c r="I12" s="225" t="s">
        <v>780</v>
      </c>
      <c r="J12" s="226"/>
      <c r="K12" s="225" t="s">
        <v>778</v>
      </c>
      <c r="L12" s="225" t="s">
        <v>779</v>
      </c>
      <c r="M12" s="225" t="s">
        <v>2719</v>
      </c>
    </row>
    <row r="13" spans="1:13">
      <c r="A13" s="312"/>
      <c r="B13" s="313"/>
      <c r="C13" s="314"/>
      <c r="D13" s="314"/>
      <c r="E13" s="314"/>
      <c r="F13" s="1722"/>
      <c r="G13" s="1722"/>
      <c r="H13" s="326"/>
      <c r="I13" s="1723"/>
      <c r="J13" s="220"/>
      <c r="K13" s="1722"/>
      <c r="L13" s="1722"/>
      <c r="M13" s="326"/>
    </row>
    <row r="14" spans="1:13">
      <c r="A14" s="312"/>
      <c r="B14" s="313"/>
      <c r="C14" s="314"/>
      <c r="D14" s="314"/>
      <c r="E14" s="314"/>
      <c r="F14" s="1722"/>
      <c r="G14" s="1722"/>
      <c r="H14" s="326"/>
      <c r="I14" s="1723"/>
      <c r="J14" s="220"/>
      <c r="K14" s="1722"/>
      <c r="L14" s="1722"/>
      <c r="M14" s="326"/>
    </row>
    <row r="15" spans="1:13">
      <c r="A15" s="312"/>
      <c r="B15" s="313"/>
      <c r="C15" s="314"/>
      <c r="D15" s="314"/>
      <c r="E15" s="314"/>
      <c r="F15" s="1722"/>
      <c r="G15" s="1722"/>
      <c r="H15" s="326"/>
      <c r="I15" s="1723"/>
      <c r="J15" s="220"/>
      <c r="K15" s="1722"/>
      <c r="L15" s="1722"/>
      <c r="M15" s="326"/>
    </row>
    <row r="16" spans="1:13">
      <c r="A16" s="312"/>
      <c r="B16" s="313"/>
      <c r="C16" s="314"/>
      <c r="D16" s="314"/>
      <c r="E16" s="314"/>
      <c r="F16" s="1722"/>
      <c r="G16" s="1722"/>
      <c r="H16" s="326"/>
      <c r="I16" s="1723"/>
      <c r="J16" s="220"/>
      <c r="K16" s="1722"/>
      <c r="L16" s="1722"/>
      <c r="M16" s="326"/>
    </row>
    <row r="17" spans="1:13">
      <c r="A17" s="312"/>
      <c r="B17" s="313"/>
      <c r="C17" s="314"/>
      <c r="D17" s="314"/>
      <c r="E17" s="314"/>
      <c r="F17" s="1722"/>
      <c r="G17" s="1722"/>
      <c r="H17" s="326"/>
      <c r="I17" s="1723"/>
      <c r="J17" s="220"/>
      <c r="K17" s="220"/>
      <c r="L17" s="220"/>
      <c r="M17" s="220"/>
    </row>
    <row r="18" spans="1:13">
      <c r="A18" s="312"/>
      <c r="B18" s="313"/>
      <c r="C18" s="314"/>
      <c r="D18" s="314"/>
      <c r="E18" s="314"/>
      <c r="F18" s="1722"/>
      <c r="G18" s="1722"/>
      <c r="H18" s="326"/>
      <c r="I18" s="1723"/>
      <c r="J18" s="220"/>
      <c r="K18" s="220"/>
      <c r="L18" s="220"/>
      <c r="M18" s="220"/>
    </row>
    <row r="19" spans="1:13">
      <c r="A19" s="312"/>
      <c r="B19" s="313"/>
      <c r="C19" s="314"/>
      <c r="D19" s="314"/>
      <c r="E19" s="314"/>
      <c r="F19" s="1722"/>
      <c r="G19" s="1722"/>
      <c r="H19" s="326"/>
      <c r="I19" s="1723"/>
      <c r="J19" s="220"/>
      <c r="K19" s="220"/>
      <c r="L19" s="220"/>
      <c r="M19" s="220"/>
    </row>
    <row r="20" spans="1:13">
      <c r="A20" s="312"/>
      <c r="B20" s="313"/>
      <c r="C20" s="314"/>
      <c r="D20" s="314"/>
      <c r="E20" s="314"/>
      <c r="F20" s="1722"/>
      <c r="G20" s="1722"/>
      <c r="H20" s="326"/>
      <c r="I20" s="1723"/>
      <c r="J20" s="220"/>
      <c r="K20" s="220"/>
      <c r="L20" s="220"/>
      <c r="M20" s="220"/>
    </row>
    <row r="21" spans="1:13">
      <c r="A21" s="312"/>
      <c r="B21" s="313"/>
      <c r="C21" s="314"/>
      <c r="D21" s="314"/>
      <c r="E21" s="314"/>
      <c r="F21" s="1722"/>
      <c r="G21" s="1722"/>
      <c r="H21" s="326"/>
      <c r="I21" s="1723"/>
      <c r="J21" s="220"/>
      <c r="K21" s="220"/>
      <c r="L21" s="220"/>
      <c r="M21" s="220"/>
    </row>
    <row r="22" spans="1:13">
      <c r="A22" s="312"/>
      <c r="B22" s="313"/>
      <c r="C22" s="314"/>
      <c r="D22" s="314"/>
      <c r="E22" s="314"/>
      <c r="F22" s="1722"/>
      <c r="G22" s="1722"/>
      <c r="H22" s="326"/>
      <c r="I22" s="1723"/>
      <c r="J22" s="220"/>
      <c r="K22" s="220"/>
      <c r="L22" s="220"/>
      <c r="M22" s="220"/>
    </row>
    <row r="23" spans="1:13">
      <c r="A23" s="312"/>
      <c r="B23" s="313"/>
      <c r="C23" s="314"/>
      <c r="D23" s="314"/>
      <c r="E23" s="314"/>
      <c r="F23" s="1722"/>
      <c r="G23" s="1722"/>
      <c r="H23" s="326"/>
      <c r="I23" s="1723"/>
      <c r="J23" s="220"/>
      <c r="K23" s="220"/>
      <c r="L23" s="220"/>
      <c r="M23" s="220"/>
    </row>
    <row r="24" spans="1:13">
      <c r="A24" s="312"/>
      <c r="B24" s="313"/>
      <c r="C24" s="314"/>
      <c r="D24" s="314"/>
      <c r="E24" s="314"/>
      <c r="F24" s="1722"/>
      <c r="G24" s="1722"/>
      <c r="H24" s="326"/>
      <c r="I24" s="1723"/>
      <c r="J24" s="220"/>
      <c r="K24" s="220"/>
      <c r="L24" s="220"/>
      <c r="M24" s="220"/>
    </row>
    <row r="25" spans="1:13">
      <c r="A25" s="312"/>
      <c r="B25" s="313"/>
      <c r="C25" s="314"/>
      <c r="D25" s="314"/>
      <c r="E25" s="314"/>
      <c r="F25" s="1722"/>
      <c r="G25" s="1722"/>
      <c r="H25" s="326"/>
      <c r="I25" s="1723"/>
      <c r="J25" s="220"/>
      <c r="K25" s="220"/>
      <c r="L25" s="220"/>
      <c r="M25" s="220"/>
    </row>
    <row r="26" spans="1:13">
      <c r="A26" s="312"/>
      <c r="B26" s="313"/>
      <c r="C26" s="314"/>
      <c r="D26" s="314"/>
      <c r="E26" s="314"/>
      <c r="F26" s="1722"/>
      <c r="G26" s="1722"/>
      <c r="H26" s="326"/>
      <c r="I26" s="1723"/>
      <c r="J26" s="220"/>
      <c r="K26" s="220"/>
      <c r="L26" s="220"/>
      <c r="M26" s="220"/>
    </row>
    <row r="27" spans="1:13">
      <c r="A27" s="312"/>
      <c r="B27" s="313"/>
      <c r="C27" s="314"/>
      <c r="D27" s="314"/>
      <c r="E27" s="314"/>
      <c r="F27" s="1722"/>
      <c r="G27" s="1722"/>
      <c r="H27" s="326"/>
      <c r="I27" s="1723"/>
      <c r="J27" s="220"/>
      <c r="K27" s="220"/>
      <c r="L27" s="220"/>
      <c r="M27" s="220"/>
    </row>
    <row r="85" spans="1:11" s="22" customFormat="1">
      <c r="A85" s="13"/>
      <c r="B85" s="13"/>
      <c r="C85" s="13"/>
      <c r="D85" s="13"/>
      <c r="E85" s="13"/>
      <c r="F85" s="13"/>
      <c r="G85" s="13"/>
      <c r="H85" s="13"/>
      <c r="I85" s="13"/>
      <c r="J85" s="13"/>
      <c r="K85" s="13"/>
    </row>
  </sheetData>
  <sheetProtection formatRows="0" sort="0" autoFilter="0"/>
  <mergeCells count="9">
    <mergeCell ref="A1:C1"/>
    <mergeCell ref="B3:C3"/>
    <mergeCell ref="B9:C9"/>
    <mergeCell ref="B2:C2"/>
    <mergeCell ref="B4:C4"/>
    <mergeCell ref="B5:C5"/>
    <mergeCell ref="B6:C6"/>
    <mergeCell ref="B7:C7"/>
    <mergeCell ref="B8:C8"/>
  </mergeCells>
  <dataValidations count="5">
    <dataValidation type="list" allowBlank="1" showInputMessage="1" showErrorMessage="1" sqref="EC62519:EC62525 NY62519:NY62525 XU62519:XU62525 AHQ62519:AHQ62525 ARM62519:ARM62525 BBI62519:BBI62525 BLE62519:BLE62525 BUW62519:BUW62525 CES62519:CES62525 COO62519:COO62525 CYK62519:CYK62525 DIG62519:DIG62525 DSC62519:DSC62525 EBY62519:EBY62525 ELU62519:ELU62525 EVQ62519:EVQ62525 FFM62519:FFM62525 FPI62519:FPI62525 FZE62519:FZE62525 GJA62519:GJA62525 GSW62519:GSW62525 HCS62519:HCS62525 HMO62519:HMO62525 HWK62519:HWK62525 IGG62519:IGG62525 IQC62519:IQC62525 IZY62519:IZY62525 JJU62519:JJU62525 JTQ62519:JTQ62525 KDM62519:KDM62525 KNI62519:KNI62525 KXE62519:KXE62525 LHA62519:LHA62525 LQW62519:LQW62525 MAS62519:MAS62525 MKO62519:MKO62525 MUK62519:MUK62525 NEG62519:NEG62525 NOC62519:NOC62525 NXY62519:NXY62525 OHU62519:OHU62525 ORQ62519:ORQ62525 PBM62519:PBM62525 PLI62519:PLI62525 PVE62519:PVE62525 QFA62519:QFA62525 QOW62519:QOW62525 QYS62519:QYS62525 RIO62519:RIO62525 RSK62519:RSK62525 SCG62519:SCG62525 SMC62519:SMC62525 SVY62519:SVY62525 TFU62519:TFU62525 TPQ62519:TPQ62525 TZM62519:TZM62525 UJI62519:UJI62525 UTE62519:UTE62525 VDA62519:VDA62525 VMW62519:VMW62525 EC128055:EC128061 NY128055:NY128061 XU128055:XU128061 AHQ128055:AHQ128061 ARM128055:ARM128061 BBI128055:BBI128061 BLE128055:BLE128061 BUW128055:BUW128061 CES128055:CES128061 COO128055:COO128061 CYK128055:CYK128061 DIG128055:DIG128061 DSC128055:DSC128061 EBY128055:EBY128061 ELU128055:ELU128061 EVQ128055:EVQ128061 FFM128055:FFM128061 FPI128055:FPI128061 FZE128055:FZE128061 GJA128055:GJA128061 GSW128055:GSW128061 HCS128055:HCS128061 HMO128055:HMO128061 HWK128055:HWK128061 IGG128055:IGG128061 IQC128055:IQC128061 IZY128055:IZY128061 JJU128055:JJU128061 JTQ128055:JTQ128061 KDM128055:KDM128061 KNI128055:KNI128061 KXE128055:KXE128061 LHA128055:LHA128061 LQW128055:LQW128061 MAS128055:MAS128061 MKO128055:MKO128061 MUK128055:MUK128061 NEG128055:NEG128061 NOC128055:NOC128061 NXY128055:NXY128061 OHU128055:OHU128061 ORQ128055:ORQ128061 PBM128055:PBM128061 PLI128055:PLI128061 PVE128055:PVE128061 QFA128055:QFA128061 QOW128055:QOW128061 QYS128055:QYS128061 RIO128055:RIO128061 RSK128055:RSK128061 SCG128055:SCG128061 SMC128055:SMC128061 SVY128055:SVY128061 TFU128055:TFU128061 TPQ128055:TPQ128061 TZM128055:TZM128061 UJI128055:UJI128061 UTE128055:UTE128061 VDA128055:VDA128061 VMW128055:VMW128061 EC193591:EC193597 NY193591:NY193597 XU193591:XU193597 AHQ193591:AHQ193597 ARM193591:ARM193597 BBI193591:BBI193597 BLE193591:BLE193597 BUW193591:BUW193597 CES193591:CES193597 COO193591:COO193597 CYK193591:CYK193597 DIG193591:DIG193597 DSC193591:DSC193597 EBY193591:EBY193597 ELU193591:ELU193597 EVQ193591:EVQ193597 FFM193591:FFM193597 FPI193591:FPI193597 FZE193591:FZE193597 GJA193591:GJA193597 GSW193591:GSW193597 HCS193591:HCS193597 HMO193591:HMO193597 HWK193591:HWK193597 IGG193591:IGG193597 IQC193591:IQC193597 IZY193591:IZY193597 JJU193591:JJU193597 JTQ193591:JTQ193597 KDM193591:KDM193597 KNI193591:KNI193597 KXE193591:KXE193597 LHA193591:LHA193597 LQW193591:LQW193597 MAS193591:MAS193597 MKO193591:MKO193597 MUK193591:MUK193597 NEG193591:NEG193597 NOC193591:NOC193597 NXY193591:NXY193597 OHU193591:OHU193597 ORQ193591:ORQ193597 PBM193591:PBM193597 PLI193591:PLI193597 PVE193591:PVE193597 QFA193591:QFA193597 QOW193591:QOW193597 QYS193591:QYS193597 RIO193591:RIO193597 RSK193591:RSK193597 SCG193591:SCG193597 SMC193591:SMC193597 SVY193591:SVY193597 TFU193591:TFU193597 TPQ193591:TPQ193597 TZM193591:TZM193597 UJI193591:UJI193597 UTE193591:UTE193597 VDA193591:VDA193597 VMW193591:VMW193597 EC259127:EC259133 NY259127:NY259133 XU259127:XU259133 AHQ259127:AHQ259133 ARM259127:ARM259133 BBI259127:BBI259133 BLE259127:BLE259133 BUW259127:BUW259133 CES259127:CES259133 COO259127:COO259133 CYK259127:CYK259133 DIG259127:DIG259133 DSC259127:DSC259133 EBY259127:EBY259133 ELU259127:ELU259133 EVQ259127:EVQ259133 FFM259127:FFM259133 FPI259127:FPI259133 FZE259127:FZE259133 GJA259127:GJA259133 GSW259127:GSW259133 HCS259127:HCS259133 HMO259127:HMO259133 HWK259127:HWK259133 IGG259127:IGG259133 IQC259127:IQC259133 IZY259127:IZY259133 JJU259127:JJU259133 JTQ259127:JTQ259133 KDM259127:KDM259133 KNI259127:KNI259133 KXE259127:KXE259133 LHA259127:LHA259133 LQW259127:LQW259133 MAS259127:MAS259133 MKO259127:MKO259133 MUK259127:MUK259133 NEG259127:NEG259133 NOC259127:NOC259133 NXY259127:NXY259133 OHU259127:OHU259133 ORQ259127:ORQ259133 PBM259127:PBM259133 PLI259127:PLI259133 PVE259127:PVE259133 QFA259127:QFA259133 QOW259127:QOW259133 QYS259127:QYS259133 RIO259127:RIO259133 RSK259127:RSK259133 SCG259127:SCG259133 SMC259127:SMC259133 SVY259127:SVY259133 TFU259127:TFU259133 TPQ259127:TPQ259133 TZM259127:TZM259133 UJI259127:UJI259133 UTE259127:UTE259133 VDA259127:VDA259133 VMW259127:VMW259133 EC324663:EC324669 NY324663:NY324669 XU324663:XU324669 AHQ324663:AHQ324669 ARM324663:ARM324669 BBI324663:BBI324669 BLE324663:BLE324669 BUW324663:BUW324669 CES324663:CES324669 COO324663:COO324669 CYK324663:CYK324669 DIG324663:DIG324669 DSC324663:DSC324669 EBY324663:EBY324669 ELU324663:ELU324669 EVQ324663:EVQ324669 FFM324663:FFM324669 FPI324663:FPI324669 FZE324663:FZE324669 GJA324663:GJA324669 GSW324663:GSW324669 HCS324663:HCS324669 HMO324663:HMO324669 HWK324663:HWK324669 IGG324663:IGG324669 IQC324663:IQC324669 IZY324663:IZY324669 JJU324663:JJU324669 JTQ324663:JTQ324669 KDM324663:KDM324669 KNI324663:KNI324669 KXE324663:KXE324669 LHA324663:LHA324669 LQW324663:LQW324669 MAS324663:MAS324669 MKO324663:MKO324669 MUK324663:MUK324669 NEG324663:NEG324669 NOC324663:NOC324669 NXY324663:NXY324669 OHU324663:OHU324669 ORQ324663:ORQ324669 PBM324663:PBM324669 PLI324663:PLI324669 PVE324663:PVE324669 QFA324663:QFA324669 QOW324663:QOW324669 QYS324663:QYS324669 RIO324663:RIO324669 RSK324663:RSK324669 SCG324663:SCG324669 SMC324663:SMC324669 SVY324663:SVY324669 TFU324663:TFU324669 TPQ324663:TPQ324669 TZM324663:TZM324669 UJI324663:UJI324669 UTE324663:UTE324669 VDA324663:VDA324669 VMW324663:VMW324669 EC390199:EC390205 NY390199:NY390205 XU390199:XU390205 AHQ390199:AHQ390205 ARM390199:ARM390205 BBI390199:BBI390205 BLE390199:BLE390205 BUW390199:BUW390205 CES390199:CES390205 COO390199:COO390205 CYK390199:CYK390205 DIG390199:DIG390205 DSC390199:DSC390205 EBY390199:EBY390205 ELU390199:ELU390205 EVQ390199:EVQ390205 FFM390199:FFM390205 FPI390199:FPI390205 FZE390199:FZE390205 GJA390199:GJA390205 GSW390199:GSW390205 HCS390199:HCS390205 HMO390199:HMO390205 HWK390199:HWK390205 IGG390199:IGG390205 IQC390199:IQC390205 IZY390199:IZY390205 JJU390199:JJU390205 JTQ390199:JTQ390205 KDM390199:KDM390205 KNI390199:KNI390205 KXE390199:KXE390205 LHA390199:LHA390205 LQW390199:LQW390205 MAS390199:MAS390205 MKO390199:MKO390205 MUK390199:MUK390205 NEG390199:NEG390205 NOC390199:NOC390205 NXY390199:NXY390205 OHU390199:OHU390205 ORQ390199:ORQ390205 PBM390199:PBM390205 PLI390199:PLI390205 PVE390199:PVE390205 QFA390199:QFA390205 QOW390199:QOW390205 QYS390199:QYS390205 RIO390199:RIO390205 RSK390199:RSK390205 SCG390199:SCG390205 SMC390199:SMC390205 SVY390199:SVY390205 TFU390199:TFU390205 TPQ390199:TPQ390205 TZM390199:TZM390205 UJI390199:UJI390205 UTE390199:UTE390205 VDA390199:VDA390205 VMW390199:VMW390205 EC455735:EC455741 NY455735:NY455741 XU455735:XU455741 AHQ455735:AHQ455741 ARM455735:ARM455741 BBI455735:BBI455741 BLE455735:BLE455741 BUW455735:BUW455741 CES455735:CES455741 COO455735:COO455741 CYK455735:CYK455741 DIG455735:DIG455741 DSC455735:DSC455741 EBY455735:EBY455741 ELU455735:ELU455741 EVQ455735:EVQ455741 FFM455735:FFM455741 FPI455735:FPI455741 FZE455735:FZE455741 GJA455735:GJA455741 GSW455735:GSW455741 HCS455735:HCS455741 HMO455735:HMO455741 HWK455735:HWK455741 IGG455735:IGG455741 IQC455735:IQC455741 IZY455735:IZY455741 JJU455735:JJU455741 JTQ455735:JTQ455741 KDM455735:KDM455741 KNI455735:KNI455741 KXE455735:KXE455741 LHA455735:LHA455741 LQW455735:LQW455741 MAS455735:MAS455741 MKO455735:MKO455741 MUK455735:MUK455741 NEG455735:NEG455741 NOC455735:NOC455741 NXY455735:NXY455741 OHU455735:OHU455741 ORQ455735:ORQ455741 PBM455735:PBM455741 PLI455735:PLI455741 PVE455735:PVE455741 QFA455735:QFA455741 QOW455735:QOW455741 QYS455735:QYS455741 RIO455735:RIO455741 RSK455735:RSK455741 SCG455735:SCG455741 SMC455735:SMC455741 SVY455735:SVY455741 TFU455735:TFU455741 TPQ455735:TPQ455741 TZM455735:TZM455741 UJI455735:UJI455741 UTE455735:UTE455741 VDA455735:VDA455741 VMW455735:VMW455741 EC521271:EC521277 NY521271:NY521277 XU521271:XU521277 AHQ521271:AHQ521277 ARM521271:ARM521277 BBI521271:BBI521277 BLE521271:BLE521277 BUW521271:BUW521277 CES521271:CES521277 COO521271:COO521277 CYK521271:CYK521277 DIG521271:DIG521277 DSC521271:DSC521277 EBY521271:EBY521277 ELU521271:ELU521277 EVQ521271:EVQ521277 FFM521271:FFM521277 FPI521271:FPI521277 FZE521271:FZE521277 GJA521271:GJA521277 GSW521271:GSW521277 HCS521271:HCS521277 HMO521271:HMO521277 HWK521271:HWK521277 IGG521271:IGG521277 IQC521271:IQC521277 IZY521271:IZY521277 JJU521271:JJU521277 JTQ521271:JTQ521277 KDM521271:KDM521277 KNI521271:KNI521277 KXE521271:KXE521277 LHA521271:LHA521277 LQW521271:LQW521277 MAS521271:MAS521277 MKO521271:MKO521277 MUK521271:MUK521277 NEG521271:NEG521277 NOC521271:NOC521277 NXY521271:NXY521277 OHU521271:OHU521277 ORQ521271:ORQ521277 PBM521271:PBM521277 PLI521271:PLI521277 PVE521271:PVE521277 QFA521271:QFA521277 QOW521271:QOW521277 QYS521271:QYS521277 RIO521271:RIO521277 RSK521271:RSK521277 SCG521271:SCG521277 SMC521271:SMC521277 SVY521271:SVY521277 TFU521271:TFU521277 TPQ521271:TPQ521277 TZM521271:TZM521277 UJI521271:UJI521277 UTE521271:UTE521277 VDA521271:VDA521277 VMW521271:VMW521277 EC586807:EC586813 NY586807:NY586813 XU586807:XU586813 AHQ586807:AHQ586813 ARM586807:ARM586813 BBI586807:BBI586813 BLE586807:BLE586813 BUW586807:BUW586813 CES586807:CES586813 COO586807:COO586813 CYK586807:CYK586813 DIG586807:DIG586813 DSC586807:DSC586813 EBY586807:EBY586813 ELU586807:ELU586813 EVQ586807:EVQ586813 FFM586807:FFM586813 FPI586807:FPI586813 FZE586807:FZE586813 GJA586807:GJA586813 GSW586807:GSW586813 HCS586807:HCS586813 HMO586807:HMO586813 HWK586807:HWK586813 IGG586807:IGG586813 IQC586807:IQC586813 IZY586807:IZY586813 JJU586807:JJU586813 JTQ586807:JTQ586813 KDM586807:KDM586813 KNI586807:KNI586813 KXE586807:KXE586813 LHA586807:LHA586813 LQW586807:LQW586813 MAS586807:MAS586813 MKO586807:MKO586813 MUK586807:MUK586813 NEG586807:NEG586813 NOC586807:NOC586813 NXY586807:NXY586813 OHU586807:OHU586813 ORQ586807:ORQ586813 PBM586807:PBM586813 PLI586807:PLI586813 PVE586807:PVE586813 QFA586807:QFA586813 QOW586807:QOW586813 QYS586807:QYS586813 RIO586807:RIO586813 RSK586807:RSK586813 SCG586807:SCG586813 SMC586807:SMC586813 SVY586807:SVY586813 TFU586807:TFU586813 TPQ586807:TPQ586813 TZM586807:TZM586813 UJI586807:UJI586813 UTE586807:UTE586813 VDA586807:VDA586813 VMW586807:VMW586813 EC652343:EC652349 NY652343:NY652349 XU652343:XU652349 AHQ652343:AHQ652349 ARM652343:ARM652349 BBI652343:BBI652349 BLE652343:BLE652349 BUW652343:BUW652349 CES652343:CES652349 COO652343:COO652349 CYK652343:CYK652349 DIG652343:DIG652349 DSC652343:DSC652349 EBY652343:EBY652349 ELU652343:ELU652349 EVQ652343:EVQ652349 FFM652343:FFM652349 FPI652343:FPI652349 FZE652343:FZE652349 GJA652343:GJA652349 GSW652343:GSW652349 HCS652343:HCS652349 HMO652343:HMO652349 HWK652343:HWK652349 IGG652343:IGG652349 IQC652343:IQC652349 IZY652343:IZY652349 JJU652343:JJU652349 JTQ652343:JTQ652349 KDM652343:KDM652349 KNI652343:KNI652349 KXE652343:KXE652349 LHA652343:LHA652349 LQW652343:LQW652349 MAS652343:MAS652349 MKO652343:MKO652349 MUK652343:MUK652349 NEG652343:NEG652349 NOC652343:NOC652349 NXY652343:NXY652349 OHU652343:OHU652349 ORQ652343:ORQ652349 PBM652343:PBM652349 PLI652343:PLI652349 PVE652343:PVE652349 QFA652343:QFA652349 QOW652343:QOW652349 QYS652343:QYS652349 RIO652343:RIO652349 RSK652343:RSK652349 SCG652343:SCG652349 SMC652343:SMC652349 SVY652343:SVY652349 TFU652343:TFU652349 TPQ652343:TPQ652349 TZM652343:TZM652349 UJI652343:UJI652349 UTE652343:UTE652349 VDA652343:VDA652349 VMW652343:VMW652349 EC717879:EC717885 NY717879:NY717885 XU717879:XU717885 AHQ717879:AHQ717885 ARM717879:ARM717885 BBI717879:BBI717885 BLE717879:BLE717885 BUW717879:BUW717885 CES717879:CES717885 COO717879:COO717885 CYK717879:CYK717885 DIG717879:DIG717885 DSC717879:DSC717885 EBY717879:EBY717885 ELU717879:ELU717885 EVQ717879:EVQ717885 FFM717879:FFM717885 FPI717879:FPI717885 FZE717879:FZE717885 GJA717879:GJA717885 GSW717879:GSW717885 HCS717879:HCS717885 HMO717879:HMO717885 HWK717879:HWK717885 IGG717879:IGG717885 IQC717879:IQC717885 IZY717879:IZY717885 JJU717879:JJU717885 JTQ717879:JTQ717885 KDM717879:KDM717885 KNI717879:KNI717885 KXE717879:KXE717885 LHA717879:LHA717885 LQW717879:LQW717885 MAS717879:MAS717885 MKO717879:MKO717885 MUK717879:MUK717885 NEG717879:NEG717885 NOC717879:NOC717885 NXY717879:NXY717885 OHU717879:OHU717885 ORQ717879:ORQ717885 PBM717879:PBM717885 PLI717879:PLI717885 PVE717879:PVE717885 QFA717879:QFA717885 QOW717879:QOW717885 QYS717879:QYS717885 RIO717879:RIO717885 RSK717879:RSK717885 SCG717879:SCG717885 SMC717879:SMC717885 SVY717879:SVY717885 TFU717879:TFU717885 TPQ717879:TPQ717885 TZM717879:TZM717885 UJI717879:UJI717885 UTE717879:UTE717885 VDA717879:VDA717885 VMW717879:VMW717885 EC783415:EC783421 NY783415:NY783421 XU783415:XU783421 AHQ783415:AHQ783421 ARM783415:ARM783421 BBI783415:BBI783421 BLE783415:BLE783421 BUW783415:BUW783421 CES783415:CES783421 COO783415:COO783421 CYK783415:CYK783421 DIG783415:DIG783421 DSC783415:DSC783421 EBY783415:EBY783421 ELU783415:ELU783421 EVQ783415:EVQ783421 FFM783415:FFM783421 FPI783415:FPI783421 FZE783415:FZE783421 GJA783415:GJA783421 GSW783415:GSW783421 HCS783415:HCS783421 HMO783415:HMO783421 HWK783415:HWK783421 IGG783415:IGG783421 IQC783415:IQC783421 IZY783415:IZY783421 JJU783415:JJU783421 JTQ783415:JTQ783421 KDM783415:KDM783421 KNI783415:KNI783421 KXE783415:KXE783421 LHA783415:LHA783421 LQW783415:LQW783421 MAS783415:MAS783421 MKO783415:MKO783421 MUK783415:MUK783421 NEG783415:NEG783421 NOC783415:NOC783421 NXY783415:NXY783421 OHU783415:OHU783421 ORQ783415:ORQ783421 PBM783415:PBM783421 PLI783415:PLI783421 PVE783415:PVE783421 QFA783415:QFA783421 QOW783415:QOW783421 QYS783415:QYS783421 RIO783415:RIO783421 RSK783415:RSK783421 SCG783415:SCG783421 SMC783415:SMC783421 SVY783415:SVY783421 TFU783415:TFU783421 TPQ783415:TPQ783421 TZM783415:TZM783421 UJI783415:UJI783421 UTE783415:UTE783421 VDA783415:VDA783421 VMW783415:VMW783421 EC848951:EC848957 NY848951:NY848957 XU848951:XU848957 AHQ848951:AHQ848957 ARM848951:ARM848957 BBI848951:BBI848957 BLE848951:BLE848957 BUW848951:BUW848957 CES848951:CES848957 COO848951:COO848957 CYK848951:CYK848957 DIG848951:DIG848957 DSC848951:DSC848957 EBY848951:EBY848957 ELU848951:ELU848957 EVQ848951:EVQ848957 FFM848951:FFM848957 FPI848951:FPI848957 FZE848951:FZE848957 GJA848951:GJA848957 GSW848951:GSW848957 HCS848951:HCS848957 HMO848951:HMO848957 HWK848951:HWK848957 IGG848951:IGG848957 IQC848951:IQC848957 IZY848951:IZY848957 JJU848951:JJU848957 JTQ848951:JTQ848957 KDM848951:KDM848957 KNI848951:KNI848957 KXE848951:KXE848957 LHA848951:LHA848957 LQW848951:LQW848957 MAS848951:MAS848957 MKO848951:MKO848957 MUK848951:MUK848957 NEG848951:NEG848957 NOC848951:NOC848957 NXY848951:NXY848957 OHU848951:OHU848957 ORQ848951:ORQ848957 PBM848951:PBM848957 PLI848951:PLI848957 PVE848951:PVE848957 QFA848951:QFA848957 QOW848951:QOW848957 QYS848951:QYS848957 RIO848951:RIO848957 RSK848951:RSK848957 SCG848951:SCG848957 SMC848951:SMC848957 SVY848951:SVY848957 TFU848951:TFU848957 TPQ848951:TPQ848957 TZM848951:TZM848957 UJI848951:UJI848957 UTE848951:UTE848957 VDA848951:VDA848957 VMW848951:VMW848957 EC914487:EC914493 NY914487:NY914493 XU914487:XU914493 AHQ914487:AHQ914493 ARM914487:ARM914493 BBI914487:BBI914493 BLE914487:BLE914493 BUW914487:BUW914493 CES914487:CES914493 COO914487:COO914493 CYK914487:CYK914493 DIG914487:DIG914493 DSC914487:DSC914493 EBY914487:EBY914493 ELU914487:ELU914493 EVQ914487:EVQ914493 FFM914487:FFM914493 FPI914487:FPI914493 FZE914487:FZE914493 GJA914487:GJA914493 GSW914487:GSW914493 HCS914487:HCS914493 HMO914487:HMO914493 HWK914487:HWK914493 IGG914487:IGG914493 IQC914487:IQC914493 IZY914487:IZY914493 JJU914487:JJU914493 JTQ914487:JTQ914493 KDM914487:KDM914493 KNI914487:KNI914493 KXE914487:KXE914493 LHA914487:LHA914493 LQW914487:LQW914493 MAS914487:MAS914493 MKO914487:MKO914493 MUK914487:MUK914493 NEG914487:NEG914493 NOC914487:NOC914493 NXY914487:NXY914493 OHU914487:OHU914493 ORQ914487:ORQ914493 PBM914487:PBM914493 PLI914487:PLI914493 PVE914487:PVE914493 QFA914487:QFA914493 QOW914487:QOW914493 QYS914487:QYS914493 RIO914487:RIO914493 RSK914487:RSK914493 SCG914487:SCG914493 SMC914487:SMC914493 SVY914487:SVY914493 TFU914487:TFU914493 TPQ914487:TPQ914493 TZM914487:TZM914493 UJI914487:UJI914493 UTE914487:UTE914493 VDA914487:VDA914493 VMW914487:VMW914493 EC980023:EC980029 NY980023:NY980029 XU980023:XU980029 AHQ980023:AHQ980029 ARM980023:ARM980029 BBI980023:BBI980029 BLE980023:BLE980029 BUW980023:BUW980029 CES980023:CES980029 COO980023:COO980029 CYK980023:CYK980029 DIG980023:DIG980029 DSC980023:DSC980029 EBY980023:EBY980029 ELU980023:ELU980029 EVQ980023:EVQ980029 FFM980023:FFM980029 FPI980023:FPI980029 FZE980023:FZE980029 GJA980023:GJA980029 GSW980023:GSW980029 HCS980023:HCS980029 HMO980023:HMO980029 HWK980023:HWK980029 IGG980023:IGG980029 IQC980023:IQC980029 IZY980023:IZY980029 JJU980023:JJU980029 JTQ980023:JTQ980029 KDM980023:KDM980029 KNI980023:KNI980029 KXE980023:KXE980029 LHA980023:LHA980029 LQW980023:LQW980029 MAS980023:MAS980029 MKO980023:MKO980029 MUK980023:MUK980029 NEG980023:NEG980029 NOC980023:NOC980029 NXY980023:NXY980029 OHU980023:OHU980029 ORQ980023:ORQ980029 PBM980023:PBM980029 PLI980023:PLI980029 PVE980023:PVE980029 QFA980023:QFA980029 QOW980023:QOW980029 QYS980023:QYS980029 RIO980023:RIO980029 RSK980023:RSK980029 SCG980023:SCG980029 SMC980023:SMC980029 SVY980023:SVY980029 TFU980023:TFU980029 TPQ980023:TPQ980029 TZM980023:TZM980029 UJI980023:UJI980029 UTE980023:UTE980029 VDA980023:VDA980029 VMW980023:VMW980029">
      <formula1>"LNG,Boru Gazı"</formula1>
    </dataValidation>
    <dataValidation type="list" allowBlank="1" showInputMessage="1" showErrorMessage="1" sqref="G28:G84">
      <formula1>#REF!</formula1>
    </dataValidation>
    <dataValidation type="list" allowBlank="1" showInputMessage="1" showErrorMessage="1" sqref="F28:F84">
      <formula1>#REF!</formula1>
    </dataValidation>
    <dataValidation type="whole" allowBlank="1" showInputMessage="1" showErrorMessage="1" sqref="B8">
      <formula1>2001</formula1>
      <formula2>2050</formula2>
    </dataValidation>
    <dataValidation type="list" allowBlank="1" showInputMessage="1" showErrorMessage="1" sqref="B9">
      <formula1>"OCAK,ŞUBAT,MART,NİSAN,MAYIS,HAZİRAN,TEMMUZ,AĞUSTOS,EYLÜL,EKİM,KASIM,ARALIK"</formula1>
    </dataValidation>
  </dataValidations>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9">
    <tabColor rgb="FF00B0F0"/>
  </sheetPr>
  <dimension ref="A1:F30"/>
  <sheetViews>
    <sheetView zoomScale="90" zoomScaleNormal="90" workbookViewId="0">
      <selection sqref="A1:B1"/>
    </sheetView>
  </sheetViews>
  <sheetFormatPr defaultRowHeight="12.75"/>
  <cols>
    <col min="1" max="1" width="20.85546875" style="13" customWidth="1"/>
    <col min="2" max="2" width="31.5703125" style="13" customWidth="1"/>
    <col min="3" max="3" width="29" style="13" customWidth="1"/>
    <col min="4" max="4" width="21.7109375" style="13" customWidth="1"/>
    <col min="5" max="5" width="15.28515625" style="13" customWidth="1"/>
    <col min="6" max="6" width="19" style="13" customWidth="1"/>
    <col min="7" max="238" width="9.140625" style="13"/>
    <col min="239" max="239" width="27.42578125" style="13" customWidth="1"/>
    <col min="240" max="240" width="17.85546875" style="13" customWidth="1"/>
    <col min="241" max="241" width="26" style="13" customWidth="1"/>
    <col min="242" max="242" width="10.42578125" style="13" customWidth="1"/>
    <col min="243" max="243" width="13" style="13" customWidth="1"/>
    <col min="244" max="244" width="32.42578125" style="13" bestFit="1" customWidth="1"/>
    <col min="245" max="494" width="9.140625" style="13"/>
    <col min="495" max="495" width="27.42578125" style="13" customWidth="1"/>
    <col min="496" max="496" width="17.85546875" style="13" customWidth="1"/>
    <col min="497" max="497" width="26" style="13" customWidth="1"/>
    <col min="498" max="498" width="10.42578125" style="13" customWidth="1"/>
    <col min="499" max="499" width="13" style="13" customWidth="1"/>
    <col min="500" max="500" width="32.42578125" style="13" bestFit="1" customWidth="1"/>
    <col min="501" max="750" width="9.140625" style="13"/>
    <col min="751" max="751" width="27.42578125" style="13" customWidth="1"/>
    <col min="752" max="752" width="17.85546875" style="13" customWidth="1"/>
    <col min="753" max="753" width="26" style="13" customWidth="1"/>
    <col min="754" max="754" width="10.42578125" style="13" customWidth="1"/>
    <col min="755" max="755" width="13" style="13" customWidth="1"/>
    <col min="756" max="756" width="32.42578125" style="13" bestFit="1" customWidth="1"/>
    <col min="757" max="1006" width="9.140625" style="13"/>
    <col min="1007" max="1007" width="27.42578125" style="13" customWidth="1"/>
    <col min="1008" max="1008" width="17.85546875" style="13" customWidth="1"/>
    <col min="1009" max="1009" width="26" style="13" customWidth="1"/>
    <col min="1010" max="1010" width="10.42578125" style="13" customWidth="1"/>
    <col min="1011" max="1011" width="13" style="13" customWidth="1"/>
    <col min="1012" max="1012" width="32.42578125" style="13" bestFit="1" customWidth="1"/>
    <col min="1013" max="1262" width="9.140625" style="13"/>
    <col min="1263" max="1263" width="27.42578125" style="13" customWidth="1"/>
    <col min="1264" max="1264" width="17.85546875" style="13" customWidth="1"/>
    <col min="1265" max="1265" width="26" style="13" customWidth="1"/>
    <col min="1266" max="1266" width="10.42578125" style="13" customWidth="1"/>
    <col min="1267" max="1267" width="13" style="13" customWidth="1"/>
    <col min="1268" max="1268" width="32.42578125" style="13" bestFit="1" customWidth="1"/>
    <col min="1269" max="1518" width="9.140625" style="13"/>
    <col min="1519" max="1519" width="27.42578125" style="13" customWidth="1"/>
    <col min="1520" max="1520" width="17.85546875" style="13" customWidth="1"/>
    <col min="1521" max="1521" width="26" style="13" customWidth="1"/>
    <col min="1522" max="1522" width="10.42578125" style="13" customWidth="1"/>
    <col min="1523" max="1523" width="13" style="13" customWidth="1"/>
    <col min="1524" max="1524" width="32.42578125" style="13" bestFit="1" customWidth="1"/>
    <col min="1525" max="1774" width="9.140625" style="13"/>
    <col min="1775" max="1775" width="27.42578125" style="13" customWidth="1"/>
    <col min="1776" max="1776" width="17.85546875" style="13" customWidth="1"/>
    <col min="1777" max="1777" width="26" style="13" customWidth="1"/>
    <col min="1778" max="1778" width="10.42578125" style="13" customWidth="1"/>
    <col min="1779" max="1779" width="13" style="13" customWidth="1"/>
    <col min="1780" max="1780" width="32.42578125" style="13" bestFit="1" customWidth="1"/>
    <col min="1781" max="2030" width="9.140625" style="13"/>
    <col min="2031" max="2031" width="27.42578125" style="13" customWidth="1"/>
    <col min="2032" max="2032" width="17.85546875" style="13" customWidth="1"/>
    <col min="2033" max="2033" width="26" style="13" customWidth="1"/>
    <col min="2034" max="2034" width="10.42578125" style="13" customWidth="1"/>
    <col min="2035" max="2035" width="13" style="13" customWidth="1"/>
    <col min="2036" max="2036" width="32.42578125" style="13" bestFit="1" customWidth="1"/>
    <col min="2037" max="2286" width="9.140625" style="13"/>
    <col min="2287" max="2287" width="27.42578125" style="13" customWidth="1"/>
    <col min="2288" max="2288" width="17.85546875" style="13" customWidth="1"/>
    <col min="2289" max="2289" width="26" style="13" customWidth="1"/>
    <col min="2290" max="2290" width="10.42578125" style="13" customWidth="1"/>
    <col min="2291" max="2291" width="13" style="13" customWidth="1"/>
    <col min="2292" max="2292" width="32.42578125" style="13" bestFit="1" customWidth="1"/>
    <col min="2293" max="2542" width="9.140625" style="13"/>
    <col min="2543" max="2543" width="27.42578125" style="13" customWidth="1"/>
    <col min="2544" max="2544" width="17.85546875" style="13" customWidth="1"/>
    <col min="2545" max="2545" width="26" style="13" customWidth="1"/>
    <col min="2546" max="2546" width="10.42578125" style="13" customWidth="1"/>
    <col min="2547" max="2547" width="13" style="13" customWidth="1"/>
    <col min="2548" max="2548" width="32.42578125" style="13" bestFit="1" customWidth="1"/>
    <col min="2549" max="2798" width="9.140625" style="13"/>
    <col min="2799" max="2799" width="27.42578125" style="13" customWidth="1"/>
    <col min="2800" max="2800" width="17.85546875" style="13" customWidth="1"/>
    <col min="2801" max="2801" width="26" style="13" customWidth="1"/>
    <col min="2802" max="2802" width="10.42578125" style="13" customWidth="1"/>
    <col min="2803" max="2803" width="13" style="13" customWidth="1"/>
    <col min="2804" max="2804" width="32.42578125" style="13" bestFit="1" customWidth="1"/>
    <col min="2805" max="3054" width="9.140625" style="13"/>
    <col min="3055" max="3055" width="27.42578125" style="13" customWidth="1"/>
    <col min="3056" max="3056" width="17.85546875" style="13" customWidth="1"/>
    <col min="3057" max="3057" width="26" style="13" customWidth="1"/>
    <col min="3058" max="3058" width="10.42578125" style="13" customWidth="1"/>
    <col min="3059" max="3059" width="13" style="13" customWidth="1"/>
    <col min="3060" max="3060" width="32.42578125" style="13" bestFit="1" customWidth="1"/>
    <col min="3061" max="3310" width="9.140625" style="13"/>
    <col min="3311" max="3311" width="27.42578125" style="13" customWidth="1"/>
    <col min="3312" max="3312" width="17.85546875" style="13" customWidth="1"/>
    <col min="3313" max="3313" width="26" style="13" customWidth="1"/>
    <col min="3314" max="3314" width="10.42578125" style="13" customWidth="1"/>
    <col min="3315" max="3315" width="13" style="13" customWidth="1"/>
    <col min="3316" max="3316" width="32.42578125" style="13" bestFit="1" customWidth="1"/>
    <col min="3317" max="3566" width="9.140625" style="13"/>
    <col min="3567" max="3567" width="27.42578125" style="13" customWidth="1"/>
    <col min="3568" max="3568" width="17.85546875" style="13" customWidth="1"/>
    <col min="3569" max="3569" width="26" style="13" customWidth="1"/>
    <col min="3570" max="3570" width="10.42578125" style="13" customWidth="1"/>
    <col min="3571" max="3571" width="13" style="13" customWidth="1"/>
    <col min="3572" max="3572" width="32.42578125" style="13" bestFit="1" customWidth="1"/>
    <col min="3573" max="3822" width="9.140625" style="13"/>
    <col min="3823" max="3823" width="27.42578125" style="13" customWidth="1"/>
    <col min="3824" max="3824" width="17.85546875" style="13" customWidth="1"/>
    <col min="3825" max="3825" width="26" style="13" customWidth="1"/>
    <col min="3826" max="3826" width="10.42578125" style="13" customWidth="1"/>
    <col min="3827" max="3827" width="13" style="13" customWidth="1"/>
    <col min="3828" max="3828" width="32.42578125" style="13" bestFit="1" customWidth="1"/>
    <col min="3829" max="4078" width="9.140625" style="13"/>
    <col min="4079" max="4079" width="27.42578125" style="13" customWidth="1"/>
    <col min="4080" max="4080" width="17.85546875" style="13" customWidth="1"/>
    <col min="4081" max="4081" width="26" style="13" customWidth="1"/>
    <col min="4082" max="4082" width="10.42578125" style="13" customWidth="1"/>
    <col min="4083" max="4083" width="13" style="13" customWidth="1"/>
    <col min="4084" max="4084" width="32.42578125" style="13" bestFit="1" customWidth="1"/>
    <col min="4085" max="4334" width="9.140625" style="13"/>
    <col min="4335" max="4335" width="27.42578125" style="13" customWidth="1"/>
    <col min="4336" max="4336" width="17.85546875" style="13" customWidth="1"/>
    <col min="4337" max="4337" width="26" style="13" customWidth="1"/>
    <col min="4338" max="4338" width="10.42578125" style="13" customWidth="1"/>
    <col min="4339" max="4339" width="13" style="13" customWidth="1"/>
    <col min="4340" max="4340" width="32.42578125" style="13" bestFit="1" customWidth="1"/>
    <col min="4341" max="4590" width="9.140625" style="13"/>
    <col min="4591" max="4591" width="27.42578125" style="13" customWidth="1"/>
    <col min="4592" max="4592" width="17.85546875" style="13" customWidth="1"/>
    <col min="4593" max="4593" width="26" style="13" customWidth="1"/>
    <col min="4594" max="4594" width="10.42578125" style="13" customWidth="1"/>
    <col min="4595" max="4595" width="13" style="13" customWidth="1"/>
    <col min="4596" max="4596" width="32.42578125" style="13" bestFit="1" customWidth="1"/>
    <col min="4597" max="4846" width="9.140625" style="13"/>
    <col min="4847" max="4847" width="27.42578125" style="13" customWidth="1"/>
    <col min="4848" max="4848" width="17.85546875" style="13" customWidth="1"/>
    <col min="4849" max="4849" width="26" style="13" customWidth="1"/>
    <col min="4850" max="4850" width="10.42578125" style="13" customWidth="1"/>
    <col min="4851" max="4851" width="13" style="13" customWidth="1"/>
    <col min="4852" max="4852" width="32.42578125" style="13" bestFit="1" customWidth="1"/>
    <col min="4853" max="5102" width="9.140625" style="13"/>
    <col min="5103" max="5103" width="27.42578125" style="13" customWidth="1"/>
    <col min="5104" max="5104" width="17.85546875" style="13" customWidth="1"/>
    <col min="5105" max="5105" width="26" style="13" customWidth="1"/>
    <col min="5106" max="5106" width="10.42578125" style="13" customWidth="1"/>
    <col min="5107" max="5107" width="13" style="13" customWidth="1"/>
    <col min="5108" max="5108" width="32.42578125" style="13" bestFit="1" customWidth="1"/>
    <col min="5109" max="5358" width="9.140625" style="13"/>
    <col min="5359" max="5359" width="27.42578125" style="13" customWidth="1"/>
    <col min="5360" max="5360" width="17.85546875" style="13" customWidth="1"/>
    <col min="5361" max="5361" width="26" style="13" customWidth="1"/>
    <col min="5362" max="5362" width="10.42578125" style="13" customWidth="1"/>
    <col min="5363" max="5363" width="13" style="13" customWidth="1"/>
    <col min="5364" max="5364" width="32.42578125" style="13" bestFit="1" customWidth="1"/>
    <col min="5365" max="5614" width="9.140625" style="13"/>
    <col min="5615" max="5615" width="27.42578125" style="13" customWidth="1"/>
    <col min="5616" max="5616" width="17.85546875" style="13" customWidth="1"/>
    <col min="5617" max="5617" width="26" style="13" customWidth="1"/>
    <col min="5618" max="5618" width="10.42578125" style="13" customWidth="1"/>
    <col min="5619" max="5619" width="13" style="13" customWidth="1"/>
    <col min="5620" max="5620" width="32.42578125" style="13" bestFit="1" customWidth="1"/>
    <col min="5621" max="5870" width="9.140625" style="13"/>
    <col min="5871" max="5871" width="27.42578125" style="13" customWidth="1"/>
    <col min="5872" max="5872" width="17.85546875" style="13" customWidth="1"/>
    <col min="5873" max="5873" width="26" style="13" customWidth="1"/>
    <col min="5874" max="5874" width="10.42578125" style="13" customWidth="1"/>
    <col min="5875" max="5875" width="13" style="13" customWidth="1"/>
    <col min="5876" max="5876" width="32.42578125" style="13" bestFit="1" customWidth="1"/>
    <col min="5877" max="6126" width="9.140625" style="13"/>
    <col min="6127" max="6127" width="27.42578125" style="13" customWidth="1"/>
    <col min="6128" max="6128" width="17.85546875" style="13" customWidth="1"/>
    <col min="6129" max="6129" width="26" style="13" customWidth="1"/>
    <col min="6130" max="6130" width="10.42578125" style="13" customWidth="1"/>
    <col min="6131" max="6131" width="13" style="13" customWidth="1"/>
    <col min="6132" max="6132" width="32.42578125" style="13" bestFit="1" customWidth="1"/>
    <col min="6133" max="6382" width="9.140625" style="13"/>
    <col min="6383" max="6383" width="27.42578125" style="13" customWidth="1"/>
    <col min="6384" max="6384" width="17.85546875" style="13" customWidth="1"/>
    <col min="6385" max="6385" width="26" style="13" customWidth="1"/>
    <col min="6386" max="6386" width="10.42578125" style="13" customWidth="1"/>
    <col min="6387" max="6387" width="13" style="13" customWidth="1"/>
    <col min="6388" max="6388" width="32.42578125" style="13" bestFit="1" customWidth="1"/>
    <col min="6389" max="6638" width="9.140625" style="13"/>
    <col min="6639" max="6639" width="27.42578125" style="13" customWidth="1"/>
    <col min="6640" max="6640" width="17.85546875" style="13" customWidth="1"/>
    <col min="6641" max="6641" width="26" style="13" customWidth="1"/>
    <col min="6642" max="6642" width="10.42578125" style="13" customWidth="1"/>
    <col min="6643" max="6643" width="13" style="13" customWidth="1"/>
    <col min="6644" max="6644" width="32.42578125" style="13" bestFit="1" customWidth="1"/>
    <col min="6645" max="6894" width="9.140625" style="13"/>
    <col min="6895" max="6895" width="27.42578125" style="13" customWidth="1"/>
    <col min="6896" max="6896" width="17.85546875" style="13" customWidth="1"/>
    <col min="6897" max="6897" width="26" style="13" customWidth="1"/>
    <col min="6898" max="6898" width="10.42578125" style="13" customWidth="1"/>
    <col min="6899" max="6899" width="13" style="13" customWidth="1"/>
    <col min="6900" max="6900" width="32.42578125" style="13" bestFit="1" customWidth="1"/>
    <col min="6901" max="7150" width="9.140625" style="13"/>
    <col min="7151" max="7151" width="27.42578125" style="13" customWidth="1"/>
    <col min="7152" max="7152" width="17.85546875" style="13" customWidth="1"/>
    <col min="7153" max="7153" width="26" style="13" customWidth="1"/>
    <col min="7154" max="7154" width="10.42578125" style="13" customWidth="1"/>
    <col min="7155" max="7155" width="13" style="13" customWidth="1"/>
    <col min="7156" max="7156" width="32.42578125" style="13" bestFit="1" customWidth="1"/>
    <col min="7157" max="7406" width="9.140625" style="13"/>
    <col min="7407" max="7407" width="27.42578125" style="13" customWidth="1"/>
    <col min="7408" max="7408" width="17.85546875" style="13" customWidth="1"/>
    <col min="7409" max="7409" width="26" style="13" customWidth="1"/>
    <col min="7410" max="7410" width="10.42578125" style="13" customWidth="1"/>
    <col min="7411" max="7411" width="13" style="13" customWidth="1"/>
    <col min="7412" max="7412" width="32.42578125" style="13" bestFit="1" customWidth="1"/>
    <col min="7413" max="7662" width="9.140625" style="13"/>
    <col min="7663" max="7663" width="27.42578125" style="13" customWidth="1"/>
    <col min="7664" max="7664" width="17.85546875" style="13" customWidth="1"/>
    <col min="7665" max="7665" width="26" style="13" customWidth="1"/>
    <col min="7666" max="7666" width="10.42578125" style="13" customWidth="1"/>
    <col min="7667" max="7667" width="13" style="13" customWidth="1"/>
    <col min="7668" max="7668" width="32.42578125" style="13" bestFit="1" customWidth="1"/>
    <col min="7669" max="7918" width="9.140625" style="13"/>
    <col min="7919" max="7919" width="27.42578125" style="13" customWidth="1"/>
    <col min="7920" max="7920" width="17.85546875" style="13" customWidth="1"/>
    <col min="7921" max="7921" width="26" style="13" customWidth="1"/>
    <col min="7922" max="7922" width="10.42578125" style="13" customWidth="1"/>
    <col min="7923" max="7923" width="13" style="13" customWidth="1"/>
    <col min="7924" max="7924" width="32.42578125" style="13" bestFit="1" customWidth="1"/>
    <col min="7925" max="8174" width="9.140625" style="13"/>
    <col min="8175" max="8175" width="27.42578125" style="13" customWidth="1"/>
    <col min="8176" max="8176" width="17.85546875" style="13" customWidth="1"/>
    <col min="8177" max="8177" width="26" style="13" customWidth="1"/>
    <col min="8178" max="8178" width="10.42578125" style="13" customWidth="1"/>
    <col min="8179" max="8179" width="13" style="13" customWidth="1"/>
    <col min="8180" max="8180" width="32.42578125" style="13" bestFit="1" customWidth="1"/>
    <col min="8181" max="8430" width="9.140625" style="13"/>
    <col min="8431" max="8431" width="27.42578125" style="13" customWidth="1"/>
    <col min="8432" max="8432" width="17.85546875" style="13" customWidth="1"/>
    <col min="8433" max="8433" width="26" style="13" customWidth="1"/>
    <col min="8434" max="8434" width="10.42578125" style="13" customWidth="1"/>
    <col min="8435" max="8435" width="13" style="13" customWidth="1"/>
    <col min="8436" max="8436" width="32.42578125" style="13" bestFit="1" customWidth="1"/>
    <col min="8437" max="8686" width="9.140625" style="13"/>
    <col min="8687" max="8687" width="27.42578125" style="13" customWidth="1"/>
    <col min="8688" max="8688" width="17.85546875" style="13" customWidth="1"/>
    <col min="8689" max="8689" width="26" style="13" customWidth="1"/>
    <col min="8690" max="8690" width="10.42578125" style="13" customWidth="1"/>
    <col min="8691" max="8691" width="13" style="13" customWidth="1"/>
    <col min="8692" max="8692" width="32.42578125" style="13" bestFit="1" customWidth="1"/>
    <col min="8693" max="8942" width="9.140625" style="13"/>
    <col min="8943" max="8943" width="27.42578125" style="13" customWidth="1"/>
    <col min="8944" max="8944" width="17.85546875" style="13" customWidth="1"/>
    <col min="8945" max="8945" width="26" style="13" customWidth="1"/>
    <col min="8946" max="8946" width="10.42578125" style="13" customWidth="1"/>
    <col min="8947" max="8947" width="13" style="13" customWidth="1"/>
    <col min="8948" max="8948" width="32.42578125" style="13" bestFit="1" customWidth="1"/>
    <col min="8949" max="9198" width="9.140625" style="13"/>
    <col min="9199" max="9199" width="27.42578125" style="13" customWidth="1"/>
    <col min="9200" max="9200" width="17.85546875" style="13" customWidth="1"/>
    <col min="9201" max="9201" width="26" style="13" customWidth="1"/>
    <col min="9202" max="9202" width="10.42578125" style="13" customWidth="1"/>
    <col min="9203" max="9203" width="13" style="13" customWidth="1"/>
    <col min="9204" max="9204" width="32.42578125" style="13" bestFit="1" customWidth="1"/>
    <col min="9205" max="9454" width="9.140625" style="13"/>
    <col min="9455" max="9455" width="27.42578125" style="13" customWidth="1"/>
    <col min="9456" max="9456" width="17.85546875" style="13" customWidth="1"/>
    <col min="9457" max="9457" width="26" style="13" customWidth="1"/>
    <col min="9458" max="9458" width="10.42578125" style="13" customWidth="1"/>
    <col min="9459" max="9459" width="13" style="13" customWidth="1"/>
    <col min="9460" max="9460" width="32.42578125" style="13" bestFit="1" customWidth="1"/>
    <col min="9461" max="9710" width="9.140625" style="13"/>
    <col min="9711" max="9711" width="27.42578125" style="13" customWidth="1"/>
    <col min="9712" max="9712" width="17.85546875" style="13" customWidth="1"/>
    <col min="9713" max="9713" width="26" style="13" customWidth="1"/>
    <col min="9714" max="9714" width="10.42578125" style="13" customWidth="1"/>
    <col min="9715" max="9715" width="13" style="13" customWidth="1"/>
    <col min="9716" max="9716" width="32.42578125" style="13" bestFit="1" customWidth="1"/>
    <col min="9717" max="9966" width="9.140625" style="13"/>
    <col min="9967" max="9967" width="27.42578125" style="13" customWidth="1"/>
    <col min="9968" max="9968" width="17.85546875" style="13" customWidth="1"/>
    <col min="9969" max="9969" width="26" style="13" customWidth="1"/>
    <col min="9970" max="9970" width="10.42578125" style="13" customWidth="1"/>
    <col min="9971" max="9971" width="13" style="13" customWidth="1"/>
    <col min="9972" max="9972" width="32.42578125" style="13" bestFit="1" customWidth="1"/>
    <col min="9973" max="10222" width="9.140625" style="13"/>
    <col min="10223" max="10223" width="27.42578125" style="13" customWidth="1"/>
    <col min="10224" max="10224" width="17.85546875" style="13" customWidth="1"/>
    <col min="10225" max="10225" width="26" style="13" customWidth="1"/>
    <col min="10226" max="10226" width="10.42578125" style="13" customWidth="1"/>
    <col min="10227" max="10227" width="13" style="13" customWidth="1"/>
    <col min="10228" max="10228" width="32.42578125" style="13" bestFit="1" customWidth="1"/>
    <col min="10229" max="10478" width="9.140625" style="13"/>
    <col min="10479" max="10479" width="27.42578125" style="13" customWidth="1"/>
    <col min="10480" max="10480" width="17.85546875" style="13" customWidth="1"/>
    <col min="10481" max="10481" width="26" style="13" customWidth="1"/>
    <col min="10482" max="10482" width="10.42578125" style="13" customWidth="1"/>
    <col min="10483" max="10483" width="13" style="13" customWidth="1"/>
    <col min="10484" max="10484" width="32.42578125" style="13" bestFit="1" customWidth="1"/>
    <col min="10485" max="10734" width="9.140625" style="13"/>
    <col min="10735" max="10735" width="27.42578125" style="13" customWidth="1"/>
    <col min="10736" max="10736" width="17.85546875" style="13" customWidth="1"/>
    <col min="10737" max="10737" width="26" style="13" customWidth="1"/>
    <col min="10738" max="10738" width="10.42578125" style="13" customWidth="1"/>
    <col min="10739" max="10739" width="13" style="13" customWidth="1"/>
    <col min="10740" max="10740" width="32.42578125" style="13" bestFit="1" customWidth="1"/>
    <col min="10741" max="10990" width="9.140625" style="13"/>
    <col min="10991" max="10991" width="27.42578125" style="13" customWidth="1"/>
    <col min="10992" max="10992" width="17.85546875" style="13" customWidth="1"/>
    <col min="10993" max="10993" width="26" style="13" customWidth="1"/>
    <col min="10994" max="10994" width="10.42578125" style="13" customWidth="1"/>
    <col min="10995" max="10995" width="13" style="13" customWidth="1"/>
    <col min="10996" max="10996" width="32.42578125" style="13" bestFit="1" customWidth="1"/>
    <col min="10997" max="11246" width="9.140625" style="13"/>
    <col min="11247" max="11247" width="27.42578125" style="13" customWidth="1"/>
    <col min="11248" max="11248" width="17.85546875" style="13" customWidth="1"/>
    <col min="11249" max="11249" width="26" style="13" customWidth="1"/>
    <col min="11250" max="11250" width="10.42578125" style="13" customWidth="1"/>
    <col min="11251" max="11251" width="13" style="13" customWidth="1"/>
    <col min="11252" max="11252" width="32.42578125" style="13" bestFit="1" customWidth="1"/>
    <col min="11253" max="11502" width="9.140625" style="13"/>
    <col min="11503" max="11503" width="27.42578125" style="13" customWidth="1"/>
    <col min="11504" max="11504" width="17.85546875" style="13" customWidth="1"/>
    <col min="11505" max="11505" width="26" style="13" customWidth="1"/>
    <col min="11506" max="11506" width="10.42578125" style="13" customWidth="1"/>
    <col min="11507" max="11507" width="13" style="13" customWidth="1"/>
    <col min="11508" max="11508" width="32.42578125" style="13" bestFit="1" customWidth="1"/>
    <col min="11509" max="11758" width="9.140625" style="13"/>
    <col min="11759" max="11759" width="27.42578125" style="13" customWidth="1"/>
    <col min="11760" max="11760" width="17.85546875" style="13" customWidth="1"/>
    <col min="11761" max="11761" width="26" style="13" customWidth="1"/>
    <col min="11762" max="11762" width="10.42578125" style="13" customWidth="1"/>
    <col min="11763" max="11763" width="13" style="13" customWidth="1"/>
    <col min="11764" max="11764" width="32.42578125" style="13" bestFit="1" customWidth="1"/>
    <col min="11765" max="12014" width="9.140625" style="13"/>
    <col min="12015" max="12015" width="27.42578125" style="13" customWidth="1"/>
    <col min="12016" max="12016" width="17.85546875" style="13" customWidth="1"/>
    <col min="12017" max="12017" width="26" style="13" customWidth="1"/>
    <col min="12018" max="12018" width="10.42578125" style="13" customWidth="1"/>
    <col min="12019" max="12019" width="13" style="13" customWidth="1"/>
    <col min="12020" max="12020" width="32.42578125" style="13" bestFit="1" customWidth="1"/>
    <col min="12021" max="12270" width="9.140625" style="13"/>
    <col min="12271" max="12271" width="27.42578125" style="13" customWidth="1"/>
    <col min="12272" max="12272" width="17.85546875" style="13" customWidth="1"/>
    <col min="12273" max="12273" width="26" style="13" customWidth="1"/>
    <col min="12274" max="12274" width="10.42578125" style="13" customWidth="1"/>
    <col min="12275" max="12275" width="13" style="13" customWidth="1"/>
    <col min="12276" max="12276" width="32.42578125" style="13" bestFit="1" customWidth="1"/>
    <col min="12277" max="12526" width="9.140625" style="13"/>
    <col min="12527" max="12527" width="27.42578125" style="13" customWidth="1"/>
    <col min="12528" max="12528" width="17.85546875" style="13" customWidth="1"/>
    <col min="12529" max="12529" width="26" style="13" customWidth="1"/>
    <col min="12530" max="12530" width="10.42578125" style="13" customWidth="1"/>
    <col min="12531" max="12531" width="13" style="13" customWidth="1"/>
    <col min="12532" max="12532" width="32.42578125" style="13" bestFit="1" customWidth="1"/>
    <col min="12533" max="12782" width="9.140625" style="13"/>
    <col min="12783" max="12783" width="27.42578125" style="13" customWidth="1"/>
    <col min="12784" max="12784" width="17.85546875" style="13" customWidth="1"/>
    <col min="12785" max="12785" width="26" style="13" customWidth="1"/>
    <col min="12786" max="12786" width="10.42578125" style="13" customWidth="1"/>
    <col min="12787" max="12787" width="13" style="13" customWidth="1"/>
    <col min="12788" max="12788" width="32.42578125" style="13" bestFit="1" customWidth="1"/>
    <col min="12789" max="13038" width="9.140625" style="13"/>
    <col min="13039" max="13039" width="27.42578125" style="13" customWidth="1"/>
    <col min="13040" max="13040" width="17.85546875" style="13" customWidth="1"/>
    <col min="13041" max="13041" width="26" style="13" customWidth="1"/>
    <col min="13042" max="13042" width="10.42578125" style="13" customWidth="1"/>
    <col min="13043" max="13043" width="13" style="13" customWidth="1"/>
    <col min="13044" max="13044" width="32.42578125" style="13" bestFit="1" customWidth="1"/>
    <col min="13045" max="13294" width="9.140625" style="13"/>
    <col min="13295" max="13295" width="27.42578125" style="13" customWidth="1"/>
    <col min="13296" max="13296" width="17.85546875" style="13" customWidth="1"/>
    <col min="13297" max="13297" width="26" style="13" customWidth="1"/>
    <col min="13298" max="13298" width="10.42578125" style="13" customWidth="1"/>
    <col min="13299" max="13299" width="13" style="13" customWidth="1"/>
    <col min="13300" max="13300" width="32.42578125" style="13" bestFit="1" customWidth="1"/>
    <col min="13301" max="13550" width="9.140625" style="13"/>
    <col min="13551" max="13551" width="27.42578125" style="13" customWidth="1"/>
    <col min="13552" max="13552" width="17.85546875" style="13" customWidth="1"/>
    <col min="13553" max="13553" width="26" style="13" customWidth="1"/>
    <col min="13554" max="13554" width="10.42578125" style="13" customWidth="1"/>
    <col min="13555" max="13555" width="13" style="13" customWidth="1"/>
    <col min="13556" max="13556" width="32.42578125" style="13" bestFit="1" customWidth="1"/>
    <col min="13557" max="13806" width="9.140625" style="13"/>
    <col min="13807" max="13807" width="27.42578125" style="13" customWidth="1"/>
    <col min="13808" max="13808" width="17.85546875" style="13" customWidth="1"/>
    <col min="13809" max="13809" width="26" style="13" customWidth="1"/>
    <col min="13810" max="13810" width="10.42578125" style="13" customWidth="1"/>
    <col min="13811" max="13811" width="13" style="13" customWidth="1"/>
    <col min="13812" max="13812" width="32.42578125" style="13" bestFit="1" customWidth="1"/>
    <col min="13813" max="14062" width="9.140625" style="13"/>
    <col min="14063" max="14063" width="27.42578125" style="13" customWidth="1"/>
    <col min="14064" max="14064" width="17.85546875" style="13" customWidth="1"/>
    <col min="14065" max="14065" width="26" style="13" customWidth="1"/>
    <col min="14066" max="14066" width="10.42578125" style="13" customWidth="1"/>
    <col min="14067" max="14067" width="13" style="13" customWidth="1"/>
    <col min="14068" max="14068" width="32.42578125" style="13" bestFit="1" customWidth="1"/>
    <col min="14069" max="14318" width="9.140625" style="13"/>
    <col min="14319" max="14319" width="27.42578125" style="13" customWidth="1"/>
    <col min="14320" max="14320" width="17.85546875" style="13" customWidth="1"/>
    <col min="14321" max="14321" width="26" style="13" customWidth="1"/>
    <col min="14322" max="14322" width="10.42578125" style="13" customWidth="1"/>
    <col min="14323" max="14323" width="13" style="13" customWidth="1"/>
    <col min="14324" max="14324" width="32.42578125" style="13" bestFit="1" customWidth="1"/>
    <col min="14325" max="14574" width="9.140625" style="13"/>
    <col min="14575" max="14575" width="27.42578125" style="13" customWidth="1"/>
    <col min="14576" max="14576" width="17.85546875" style="13" customWidth="1"/>
    <col min="14577" max="14577" width="26" style="13" customWidth="1"/>
    <col min="14578" max="14578" width="10.42578125" style="13" customWidth="1"/>
    <col min="14579" max="14579" width="13" style="13" customWidth="1"/>
    <col min="14580" max="14580" width="32.42578125" style="13" bestFit="1" customWidth="1"/>
    <col min="14581" max="14830" width="9.140625" style="13"/>
    <col min="14831" max="14831" width="27.42578125" style="13" customWidth="1"/>
    <col min="14832" max="14832" width="17.85546875" style="13" customWidth="1"/>
    <col min="14833" max="14833" width="26" style="13" customWidth="1"/>
    <col min="14834" max="14834" width="10.42578125" style="13" customWidth="1"/>
    <col min="14835" max="14835" width="13" style="13" customWidth="1"/>
    <col min="14836" max="14836" width="32.42578125" style="13" bestFit="1" customWidth="1"/>
    <col min="14837" max="15086" width="9.140625" style="13"/>
    <col min="15087" max="15087" width="27.42578125" style="13" customWidth="1"/>
    <col min="15088" max="15088" width="17.85546875" style="13" customWidth="1"/>
    <col min="15089" max="15089" width="26" style="13" customWidth="1"/>
    <col min="15090" max="15090" width="10.42578125" style="13" customWidth="1"/>
    <col min="15091" max="15091" width="13" style="13" customWidth="1"/>
    <col min="15092" max="15092" width="32.42578125" style="13" bestFit="1" customWidth="1"/>
    <col min="15093" max="15342" width="9.140625" style="13"/>
    <col min="15343" max="15343" width="27.42578125" style="13" customWidth="1"/>
    <col min="15344" max="15344" width="17.85546875" style="13" customWidth="1"/>
    <col min="15345" max="15345" width="26" style="13" customWidth="1"/>
    <col min="15346" max="15346" width="10.42578125" style="13" customWidth="1"/>
    <col min="15347" max="15347" width="13" style="13" customWidth="1"/>
    <col min="15348" max="15348" width="32.42578125" style="13" bestFit="1" customWidth="1"/>
    <col min="15349" max="15598" width="9.140625" style="13"/>
    <col min="15599" max="15599" width="27.42578125" style="13" customWidth="1"/>
    <col min="15600" max="15600" width="17.85546875" style="13" customWidth="1"/>
    <col min="15601" max="15601" width="26" style="13" customWidth="1"/>
    <col min="15602" max="15602" width="10.42578125" style="13" customWidth="1"/>
    <col min="15603" max="15603" width="13" style="13" customWidth="1"/>
    <col min="15604" max="15604" width="32.42578125" style="13" bestFit="1" customWidth="1"/>
    <col min="15605" max="15854" width="9.140625" style="13"/>
    <col min="15855" max="15855" width="27.42578125" style="13" customWidth="1"/>
    <col min="15856" max="15856" width="17.85546875" style="13" customWidth="1"/>
    <col min="15857" max="15857" width="26" style="13" customWidth="1"/>
    <col min="15858" max="15858" width="10.42578125" style="13" customWidth="1"/>
    <col min="15859" max="15859" width="13" style="13" customWidth="1"/>
    <col min="15860" max="15860" width="32.42578125" style="13" bestFit="1" customWidth="1"/>
    <col min="15861" max="16110" width="9.140625" style="13"/>
    <col min="16111" max="16111" width="27.42578125" style="13" customWidth="1"/>
    <col min="16112" max="16112" width="17.85546875" style="13" customWidth="1"/>
    <col min="16113" max="16113" width="26" style="13" customWidth="1"/>
    <col min="16114" max="16114" width="10.42578125" style="13" customWidth="1"/>
    <col min="16115" max="16115" width="13" style="13" customWidth="1"/>
    <col min="16116" max="16116" width="32.42578125" style="13" bestFit="1" customWidth="1"/>
    <col min="16117" max="16384" width="9.140625" style="13"/>
  </cols>
  <sheetData>
    <row r="1" spans="1:6" ht="12.75" customHeight="1">
      <c r="A1" s="3315" t="s">
        <v>29</v>
      </c>
      <c r="B1" s="3317"/>
      <c r="C1" s="107"/>
      <c r="D1" s="107"/>
      <c r="E1" s="11"/>
      <c r="F1" s="11"/>
    </row>
    <row r="2" spans="1:6" ht="15.75">
      <c r="A2" s="270" t="s">
        <v>30</v>
      </c>
      <c r="B2" s="609" t="s">
        <v>799</v>
      </c>
      <c r="C2" s="107"/>
      <c r="D2" s="107"/>
      <c r="E2" s="111"/>
      <c r="F2" s="111"/>
    </row>
    <row r="3" spans="1:6" ht="12.75" customHeight="1">
      <c r="A3" s="270" t="s">
        <v>31</v>
      </c>
      <c r="B3" s="610" t="s">
        <v>2154</v>
      </c>
      <c r="C3" s="107"/>
      <c r="D3" s="107"/>
      <c r="E3" s="12"/>
      <c r="F3" s="12"/>
    </row>
    <row r="4" spans="1:6" ht="15.75">
      <c r="A4" s="270" t="s">
        <v>32</v>
      </c>
      <c r="B4" s="608">
        <v>1</v>
      </c>
      <c r="C4" s="107"/>
      <c r="D4" s="107"/>
      <c r="E4" s="111"/>
      <c r="F4" s="111"/>
    </row>
    <row r="5" spans="1:6" ht="15.75">
      <c r="A5" s="270" t="s">
        <v>33</v>
      </c>
      <c r="B5" s="611"/>
      <c r="C5" s="107"/>
      <c r="D5" s="107"/>
      <c r="E5" s="117"/>
      <c r="F5" s="117"/>
    </row>
    <row r="6" spans="1:6" ht="15.75">
      <c r="A6" s="270" t="s">
        <v>34</v>
      </c>
      <c r="B6" s="611"/>
      <c r="C6" s="107"/>
      <c r="D6" s="107"/>
      <c r="E6" s="117"/>
      <c r="F6" s="117"/>
    </row>
    <row r="7" spans="1:6" ht="15.75">
      <c r="A7" s="270" t="s">
        <v>35</v>
      </c>
      <c r="B7" s="611"/>
      <c r="C7" s="107"/>
      <c r="D7" s="107"/>
      <c r="E7" s="117"/>
      <c r="F7" s="117"/>
    </row>
    <row r="8" spans="1:6" ht="15.75">
      <c r="A8" s="270" t="s">
        <v>36</v>
      </c>
      <c r="B8" s="612"/>
      <c r="C8" s="107"/>
      <c r="D8" s="107"/>
      <c r="E8" s="118"/>
      <c r="F8" s="118"/>
    </row>
    <row r="9" spans="1:6" ht="16.5" thickBot="1">
      <c r="A9" s="272" t="s">
        <v>198</v>
      </c>
      <c r="B9" s="613"/>
      <c r="C9" s="107"/>
      <c r="D9" s="107"/>
      <c r="E9" s="107"/>
      <c r="F9" s="107"/>
    </row>
    <row r="10" spans="1:6" ht="15.75">
      <c r="A10" s="552"/>
      <c r="B10" s="254"/>
      <c r="C10" s="254"/>
      <c r="D10" s="254"/>
      <c r="E10" s="107"/>
      <c r="F10" s="107"/>
    </row>
    <row r="11" spans="1:6">
      <c r="A11" s="3409" t="s">
        <v>1255</v>
      </c>
      <c r="B11" s="3409"/>
      <c r="C11" s="3409"/>
      <c r="D11" s="3409"/>
      <c r="E11" s="3409"/>
      <c r="F11" s="3409"/>
    </row>
    <row r="12" spans="1:6" s="266" customFormat="1" ht="12">
      <c r="A12" s="3409"/>
      <c r="B12" s="3409"/>
      <c r="C12" s="3409"/>
      <c r="D12" s="3409"/>
      <c r="E12" s="3409"/>
      <c r="F12" s="3409"/>
    </row>
    <row r="13" spans="1:6" ht="12.75" customHeight="1"/>
    <row r="14" spans="1:6" ht="24">
      <c r="A14" s="274" t="s">
        <v>800</v>
      </c>
      <c r="B14" s="273" t="s">
        <v>801</v>
      </c>
      <c r="C14" s="273" t="s">
        <v>702</v>
      </c>
      <c r="D14" s="282" t="s">
        <v>802</v>
      </c>
      <c r="E14" s="274" t="s">
        <v>803</v>
      </c>
      <c r="F14" s="274" t="s">
        <v>804</v>
      </c>
    </row>
    <row r="15" spans="1:6" ht="12.75" customHeight="1">
      <c r="A15" s="257"/>
      <c r="B15" s="257"/>
      <c r="C15" s="257"/>
      <c r="D15" s="257" t="s">
        <v>805</v>
      </c>
      <c r="E15" s="277"/>
      <c r="F15" s="276"/>
    </row>
    <row r="16" spans="1:6" ht="12.75" customHeight="1">
      <c r="A16" s="257"/>
      <c r="B16" s="257"/>
      <c r="C16" s="257"/>
      <c r="D16" s="257" t="s">
        <v>806</v>
      </c>
      <c r="F16" s="276"/>
    </row>
    <row r="17" spans="1:6">
      <c r="A17" s="257"/>
      <c r="B17" s="257"/>
      <c r="C17" s="257"/>
      <c r="D17" s="257" t="s">
        <v>807</v>
      </c>
      <c r="E17" s="277"/>
      <c r="F17" s="276"/>
    </row>
    <row r="18" spans="1:6">
      <c r="A18" s="257"/>
      <c r="B18" s="257"/>
      <c r="C18" s="257"/>
      <c r="D18" s="257" t="s">
        <v>808</v>
      </c>
      <c r="E18" s="277"/>
      <c r="F18" s="276"/>
    </row>
    <row r="19" spans="1:6">
      <c r="A19" s="257"/>
      <c r="B19" s="257"/>
      <c r="C19" s="257"/>
      <c r="D19" s="257"/>
      <c r="E19" s="277"/>
      <c r="F19" s="276"/>
    </row>
    <row r="20" spans="1:6">
      <c r="A20" s="257"/>
      <c r="B20" s="257"/>
      <c r="C20" s="257"/>
      <c r="D20" s="257"/>
      <c r="E20" s="277"/>
      <c r="F20" s="276"/>
    </row>
    <row r="21" spans="1:6">
      <c r="A21" s="257"/>
      <c r="B21" s="257"/>
      <c r="C21" s="257"/>
      <c r="D21" s="257"/>
      <c r="E21" s="277"/>
      <c r="F21" s="276"/>
    </row>
    <row r="22" spans="1:6">
      <c r="A22" s="257"/>
      <c r="B22" s="257"/>
      <c r="C22" s="257"/>
      <c r="D22" s="257"/>
      <c r="E22" s="277"/>
      <c r="F22" s="276"/>
    </row>
    <row r="23" spans="1:6">
      <c r="A23" s="257"/>
      <c r="B23" s="257"/>
      <c r="C23" s="257"/>
      <c r="D23" s="257"/>
      <c r="E23" s="277"/>
      <c r="F23" s="276"/>
    </row>
    <row r="24" spans="1:6">
      <c r="A24" s="257"/>
      <c r="B24" s="257"/>
      <c r="C24" s="257"/>
      <c r="D24" s="257"/>
      <c r="E24" s="277"/>
      <c r="F24" s="276"/>
    </row>
    <row r="25" spans="1:6">
      <c r="A25" s="257"/>
      <c r="B25" s="257"/>
      <c r="C25" s="257"/>
      <c r="D25" s="257"/>
      <c r="E25" s="277"/>
      <c r="F25" s="276"/>
    </row>
    <row r="26" spans="1:6">
      <c r="A26" s="257"/>
      <c r="B26" s="257"/>
      <c r="C26" s="257"/>
      <c r="D26" s="257"/>
      <c r="E26" s="277"/>
      <c r="F26" s="276"/>
    </row>
    <row r="27" spans="1:6">
      <c r="A27" s="257"/>
      <c r="B27" s="257"/>
      <c r="C27" s="257"/>
      <c r="D27" s="257"/>
      <c r="E27" s="277"/>
      <c r="F27" s="276"/>
    </row>
    <row r="28" spans="1:6">
      <c r="A28" s="257"/>
      <c r="B28" s="257"/>
      <c r="C28" s="257"/>
      <c r="D28" s="257"/>
      <c r="E28" s="277"/>
      <c r="F28" s="276"/>
    </row>
    <row r="29" spans="1:6">
      <c r="A29" s="257"/>
      <c r="B29" s="257"/>
      <c r="C29" s="257"/>
      <c r="D29" s="257"/>
      <c r="E29" s="277"/>
      <c r="F29" s="276"/>
    </row>
    <row r="30" spans="1:6">
      <c r="A30" s="257"/>
      <c r="B30" s="257"/>
      <c r="C30" s="257"/>
      <c r="D30" s="257"/>
      <c r="E30" s="277"/>
      <c r="F30" s="276"/>
    </row>
  </sheetData>
  <sheetProtection formatRows="0" sort="0" autoFilter="0"/>
  <mergeCells count="2">
    <mergeCell ref="A11:F12"/>
    <mergeCell ref="A1:B1"/>
  </mergeCells>
  <dataValidations count="3">
    <dataValidation type="whole" allowBlank="1" showInputMessage="1" showErrorMessage="1" sqref="B8:D8">
      <formula1>2001</formula1>
      <formula2>2050</formula2>
    </dataValidation>
    <dataValidation type="list" allowBlank="1" showInputMessage="1" showErrorMessage="1" sqref="IH65009:IH65015 SD65009:SD65015 ABZ65009:ABZ65015 ALV65009:ALV65015 AVR65009:AVR65015 BFN65009:BFN65015 BPJ65009:BPJ65015 BZF65009:BZF65015 CJB65009:CJB65015 CSX65009:CSX65015 DCT65009:DCT65015 DMP65009:DMP65015 DWL65009:DWL65015 EGH65009:EGH65015 EQD65009:EQD65015 EZZ65009:EZZ65015 FJV65009:FJV65015 FTR65009:FTR65015 GDN65009:GDN65015 GNJ65009:GNJ65015 GXF65009:GXF65015 HHB65009:HHB65015 HQX65009:HQX65015 IAT65009:IAT65015 IKP65009:IKP65015 IUL65009:IUL65015 JEH65009:JEH65015 JOD65009:JOD65015 JXZ65009:JXZ65015 KHV65009:KHV65015 KRR65009:KRR65015 LBN65009:LBN65015 LLJ65009:LLJ65015 LVF65009:LVF65015 MFB65009:MFB65015 MOX65009:MOX65015 MYT65009:MYT65015 NIP65009:NIP65015 NSL65009:NSL65015 OCH65009:OCH65015 OMD65009:OMD65015 OVZ65009:OVZ65015 PFV65009:PFV65015 PPR65009:PPR65015 PZN65009:PZN65015 QJJ65009:QJJ65015 QTF65009:QTF65015 RDB65009:RDB65015 RMX65009:RMX65015 RWT65009:RWT65015 SGP65009:SGP65015 SQL65009:SQL65015 TAH65009:TAH65015 TKD65009:TKD65015 TTZ65009:TTZ65015 UDV65009:UDV65015 UNR65009:UNR65015 UXN65009:UXN65015 VHJ65009:VHJ65015 VRF65009:VRF65015 WBB65009:WBB65015 WKX65009:WKX65015 WUT65009:WUT65015 IH130545:IH130551 SD130545:SD130551 ABZ130545:ABZ130551 ALV130545:ALV130551 AVR130545:AVR130551 BFN130545:BFN130551 BPJ130545:BPJ130551 BZF130545:BZF130551 CJB130545:CJB130551 CSX130545:CSX130551 DCT130545:DCT130551 DMP130545:DMP130551 DWL130545:DWL130551 EGH130545:EGH130551 EQD130545:EQD130551 EZZ130545:EZZ130551 FJV130545:FJV130551 FTR130545:FTR130551 GDN130545:GDN130551 GNJ130545:GNJ130551 GXF130545:GXF130551 HHB130545:HHB130551 HQX130545:HQX130551 IAT130545:IAT130551 IKP130545:IKP130551 IUL130545:IUL130551 JEH130545:JEH130551 JOD130545:JOD130551 JXZ130545:JXZ130551 KHV130545:KHV130551 KRR130545:KRR130551 LBN130545:LBN130551 LLJ130545:LLJ130551 LVF130545:LVF130551 MFB130545:MFB130551 MOX130545:MOX130551 MYT130545:MYT130551 NIP130545:NIP130551 NSL130545:NSL130551 OCH130545:OCH130551 OMD130545:OMD130551 OVZ130545:OVZ130551 PFV130545:PFV130551 PPR130545:PPR130551 PZN130545:PZN130551 QJJ130545:QJJ130551 QTF130545:QTF130551 RDB130545:RDB130551 RMX130545:RMX130551 RWT130545:RWT130551 SGP130545:SGP130551 SQL130545:SQL130551 TAH130545:TAH130551 TKD130545:TKD130551 TTZ130545:TTZ130551 UDV130545:UDV130551 UNR130545:UNR130551 UXN130545:UXN130551 VHJ130545:VHJ130551 VRF130545:VRF130551 WBB130545:WBB130551 WKX130545:WKX130551 WUT130545:WUT130551 IH196081:IH196087 SD196081:SD196087 ABZ196081:ABZ196087 ALV196081:ALV196087 AVR196081:AVR196087 BFN196081:BFN196087 BPJ196081:BPJ196087 BZF196081:BZF196087 CJB196081:CJB196087 CSX196081:CSX196087 DCT196081:DCT196087 DMP196081:DMP196087 DWL196081:DWL196087 EGH196081:EGH196087 EQD196081:EQD196087 EZZ196081:EZZ196087 FJV196081:FJV196087 FTR196081:FTR196087 GDN196081:GDN196087 GNJ196081:GNJ196087 GXF196081:GXF196087 HHB196081:HHB196087 HQX196081:HQX196087 IAT196081:IAT196087 IKP196081:IKP196087 IUL196081:IUL196087 JEH196081:JEH196087 JOD196081:JOD196087 JXZ196081:JXZ196087 KHV196081:KHV196087 KRR196081:KRR196087 LBN196081:LBN196087 LLJ196081:LLJ196087 LVF196081:LVF196087 MFB196081:MFB196087 MOX196081:MOX196087 MYT196081:MYT196087 NIP196081:NIP196087 NSL196081:NSL196087 OCH196081:OCH196087 OMD196081:OMD196087 OVZ196081:OVZ196087 PFV196081:PFV196087 PPR196081:PPR196087 PZN196081:PZN196087 QJJ196081:QJJ196087 QTF196081:QTF196087 RDB196081:RDB196087 RMX196081:RMX196087 RWT196081:RWT196087 SGP196081:SGP196087 SQL196081:SQL196087 TAH196081:TAH196087 TKD196081:TKD196087 TTZ196081:TTZ196087 UDV196081:UDV196087 UNR196081:UNR196087 UXN196081:UXN196087 VHJ196081:VHJ196087 VRF196081:VRF196087 WBB196081:WBB196087 WKX196081:WKX196087 WUT196081:WUT196087 IH261617:IH261623 SD261617:SD261623 ABZ261617:ABZ261623 ALV261617:ALV261623 AVR261617:AVR261623 BFN261617:BFN261623 BPJ261617:BPJ261623 BZF261617:BZF261623 CJB261617:CJB261623 CSX261617:CSX261623 DCT261617:DCT261623 DMP261617:DMP261623 DWL261617:DWL261623 EGH261617:EGH261623 EQD261617:EQD261623 EZZ261617:EZZ261623 FJV261617:FJV261623 FTR261617:FTR261623 GDN261617:GDN261623 GNJ261617:GNJ261623 GXF261617:GXF261623 HHB261617:HHB261623 HQX261617:HQX261623 IAT261617:IAT261623 IKP261617:IKP261623 IUL261617:IUL261623 JEH261617:JEH261623 JOD261617:JOD261623 JXZ261617:JXZ261623 KHV261617:KHV261623 KRR261617:KRR261623 LBN261617:LBN261623 LLJ261617:LLJ261623 LVF261617:LVF261623 MFB261617:MFB261623 MOX261617:MOX261623 MYT261617:MYT261623 NIP261617:NIP261623 NSL261617:NSL261623 OCH261617:OCH261623 OMD261617:OMD261623 OVZ261617:OVZ261623 PFV261617:PFV261623 PPR261617:PPR261623 PZN261617:PZN261623 QJJ261617:QJJ261623 QTF261617:QTF261623 RDB261617:RDB261623 RMX261617:RMX261623 RWT261617:RWT261623 SGP261617:SGP261623 SQL261617:SQL261623 TAH261617:TAH261623 TKD261617:TKD261623 TTZ261617:TTZ261623 UDV261617:UDV261623 UNR261617:UNR261623 UXN261617:UXN261623 VHJ261617:VHJ261623 VRF261617:VRF261623 WBB261617:WBB261623 WKX261617:WKX261623 WUT261617:WUT261623 IH327153:IH327159 SD327153:SD327159 ABZ327153:ABZ327159 ALV327153:ALV327159 AVR327153:AVR327159 BFN327153:BFN327159 BPJ327153:BPJ327159 BZF327153:BZF327159 CJB327153:CJB327159 CSX327153:CSX327159 DCT327153:DCT327159 DMP327153:DMP327159 DWL327153:DWL327159 EGH327153:EGH327159 EQD327153:EQD327159 EZZ327153:EZZ327159 FJV327153:FJV327159 FTR327153:FTR327159 GDN327153:GDN327159 GNJ327153:GNJ327159 GXF327153:GXF327159 HHB327153:HHB327159 HQX327153:HQX327159 IAT327153:IAT327159 IKP327153:IKP327159 IUL327153:IUL327159 JEH327153:JEH327159 JOD327153:JOD327159 JXZ327153:JXZ327159 KHV327153:KHV327159 KRR327153:KRR327159 LBN327153:LBN327159 LLJ327153:LLJ327159 LVF327153:LVF327159 MFB327153:MFB327159 MOX327153:MOX327159 MYT327153:MYT327159 NIP327153:NIP327159 NSL327153:NSL327159 OCH327153:OCH327159 OMD327153:OMD327159 OVZ327153:OVZ327159 PFV327153:PFV327159 PPR327153:PPR327159 PZN327153:PZN327159 QJJ327153:QJJ327159 QTF327153:QTF327159 RDB327153:RDB327159 RMX327153:RMX327159 RWT327153:RWT327159 SGP327153:SGP327159 SQL327153:SQL327159 TAH327153:TAH327159 TKD327153:TKD327159 TTZ327153:TTZ327159 UDV327153:UDV327159 UNR327153:UNR327159 UXN327153:UXN327159 VHJ327153:VHJ327159 VRF327153:VRF327159 WBB327153:WBB327159 WKX327153:WKX327159 WUT327153:WUT327159 IH392689:IH392695 SD392689:SD392695 ABZ392689:ABZ392695 ALV392689:ALV392695 AVR392689:AVR392695 BFN392689:BFN392695 BPJ392689:BPJ392695 BZF392689:BZF392695 CJB392689:CJB392695 CSX392689:CSX392695 DCT392689:DCT392695 DMP392689:DMP392695 DWL392689:DWL392695 EGH392689:EGH392695 EQD392689:EQD392695 EZZ392689:EZZ392695 FJV392689:FJV392695 FTR392689:FTR392695 GDN392689:GDN392695 GNJ392689:GNJ392695 GXF392689:GXF392695 HHB392689:HHB392695 HQX392689:HQX392695 IAT392689:IAT392695 IKP392689:IKP392695 IUL392689:IUL392695 JEH392689:JEH392695 JOD392689:JOD392695 JXZ392689:JXZ392695 KHV392689:KHV392695 KRR392689:KRR392695 LBN392689:LBN392695 LLJ392689:LLJ392695 LVF392689:LVF392695 MFB392689:MFB392695 MOX392689:MOX392695 MYT392689:MYT392695 NIP392689:NIP392695 NSL392689:NSL392695 OCH392689:OCH392695 OMD392689:OMD392695 OVZ392689:OVZ392695 PFV392689:PFV392695 PPR392689:PPR392695 PZN392689:PZN392695 QJJ392689:QJJ392695 QTF392689:QTF392695 RDB392689:RDB392695 RMX392689:RMX392695 RWT392689:RWT392695 SGP392689:SGP392695 SQL392689:SQL392695 TAH392689:TAH392695 TKD392689:TKD392695 TTZ392689:TTZ392695 UDV392689:UDV392695 UNR392689:UNR392695 UXN392689:UXN392695 VHJ392689:VHJ392695 VRF392689:VRF392695 WBB392689:WBB392695 WKX392689:WKX392695 WUT392689:WUT392695 IH458225:IH458231 SD458225:SD458231 ABZ458225:ABZ458231 ALV458225:ALV458231 AVR458225:AVR458231 BFN458225:BFN458231 BPJ458225:BPJ458231 BZF458225:BZF458231 CJB458225:CJB458231 CSX458225:CSX458231 DCT458225:DCT458231 DMP458225:DMP458231 DWL458225:DWL458231 EGH458225:EGH458231 EQD458225:EQD458231 EZZ458225:EZZ458231 FJV458225:FJV458231 FTR458225:FTR458231 GDN458225:GDN458231 GNJ458225:GNJ458231 GXF458225:GXF458231 HHB458225:HHB458231 HQX458225:HQX458231 IAT458225:IAT458231 IKP458225:IKP458231 IUL458225:IUL458231 JEH458225:JEH458231 JOD458225:JOD458231 JXZ458225:JXZ458231 KHV458225:KHV458231 KRR458225:KRR458231 LBN458225:LBN458231 LLJ458225:LLJ458231 LVF458225:LVF458231 MFB458225:MFB458231 MOX458225:MOX458231 MYT458225:MYT458231 NIP458225:NIP458231 NSL458225:NSL458231 OCH458225:OCH458231 OMD458225:OMD458231 OVZ458225:OVZ458231 PFV458225:PFV458231 PPR458225:PPR458231 PZN458225:PZN458231 QJJ458225:QJJ458231 QTF458225:QTF458231 RDB458225:RDB458231 RMX458225:RMX458231 RWT458225:RWT458231 SGP458225:SGP458231 SQL458225:SQL458231 TAH458225:TAH458231 TKD458225:TKD458231 TTZ458225:TTZ458231 UDV458225:UDV458231 UNR458225:UNR458231 UXN458225:UXN458231 VHJ458225:VHJ458231 VRF458225:VRF458231 WBB458225:WBB458231 WKX458225:WKX458231 WUT458225:WUT458231 IH523761:IH523767 SD523761:SD523767 ABZ523761:ABZ523767 ALV523761:ALV523767 AVR523761:AVR523767 BFN523761:BFN523767 BPJ523761:BPJ523767 BZF523761:BZF523767 CJB523761:CJB523767 CSX523761:CSX523767 DCT523761:DCT523767 DMP523761:DMP523767 DWL523761:DWL523767 EGH523761:EGH523767 EQD523761:EQD523767 EZZ523761:EZZ523767 FJV523761:FJV523767 FTR523761:FTR523767 GDN523761:GDN523767 GNJ523761:GNJ523767 GXF523761:GXF523767 HHB523761:HHB523767 HQX523761:HQX523767 IAT523761:IAT523767 IKP523761:IKP523767 IUL523761:IUL523767 JEH523761:JEH523767 JOD523761:JOD523767 JXZ523761:JXZ523767 KHV523761:KHV523767 KRR523761:KRR523767 LBN523761:LBN523767 LLJ523761:LLJ523767 LVF523761:LVF523767 MFB523761:MFB523767 MOX523761:MOX523767 MYT523761:MYT523767 NIP523761:NIP523767 NSL523761:NSL523767 OCH523761:OCH523767 OMD523761:OMD523767 OVZ523761:OVZ523767 PFV523761:PFV523767 PPR523761:PPR523767 PZN523761:PZN523767 QJJ523761:QJJ523767 QTF523761:QTF523767 RDB523761:RDB523767 RMX523761:RMX523767 RWT523761:RWT523767 SGP523761:SGP523767 SQL523761:SQL523767 TAH523761:TAH523767 TKD523761:TKD523767 TTZ523761:TTZ523767 UDV523761:UDV523767 UNR523761:UNR523767 UXN523761:UXN523767 VHJ523761:VHJ523767 VRF523761:VRF523767 WBB523761:WBB523767 WKX523761:WKX523767 WUT523761:WUT523767 IH589297:IH589303 SD589297:SD589303 ABZ589297:ABZ589303 ALV589297:ALV589303 AVR589297:AVR589303 BFN589297:BFN589303 BPJ589297:BPJ589303 BZF589297:BZF589303 CJB589297:CJB589303 CSX589297:CSX589303 DCT589297:DCT589303 DMP589297:DMP589303 DWL589297:DWL589303 EGH589297:EGH589303 EQD589297:EQD589303 EZZ589297:EZZ589303 FJV589297:FJV589303 FTR589297:FTR589303 GDN589297:GDN589303 GNJ589297:GNJ589303 GXF589297:GXF589303 HHB589297:HHB589303 HQX589297:HQX589303 IAT589297:IAT589303 IKP589297:IKP589303 IUL589297:IUL589303 JEH589297:JEH589303 JOD589297:JOD589303 JXZ589297:JXZ589303 KHV589297:KHV589303 KRR589297:KRR589303 LBN589297:LBN589303 LLJ589297:LLJ589303 LVF589297:LVF589303 MFB589297:MFB589303 MOX589297:MOX589303 MYT589297:MYT589303 NIP589297:NIP589303 NSL589297:NSL589303 OCH589297:OCH589303 OMD589297:OMD589303 OVZ589297:OVZ589303 PFV589297:PFV589303 PPR589297:PPR589303 PZN589297:PZN589303 QJJ589297:QJJ589303 QTF589297:QTF589303 RDB589297:RDB589303 RMX589297:RMX589303 RWT589297:RWT589303 SGP589297:SGP589303 SQL589297:SQL589303 TAH589297:TAH589303 TKD589297:TKD589303 TTZ589297:TTZ589303 UDV589297:UDV589303 UNR589297:UNR589303 UXN589297:UXN589303 VHJ589297:VHJ589303 VRF589297:VRF589303 WBB589297:WBB589303 WKX589297:WKX589303 WUT589297:WUT589303 IH654833:IH654839 SD654833:SD654839 ABZ654833:ABZ654839 ALV654833:ALV654839 AVR654833:AVR654839 BFN654833:BFN654839 BPJ654833:BPJ654839 BZF654833:BZF654839 CJB654833:CJB654839 CSX654833:CSX654839 DCT654833:DCT654839 DMP654833:DMP654839 DWL654833:DWL654839 EGH654833:EGH654839 EQD654833:EQD654839 EZZ654833:EZZ654839 FJV654833:FJV654839 FTR654833:FTR654839 GDN654833:GDN654839 GNJ654833:GNJ654839 GXF654833:GXF654839 HHB654833:HHB654839 HQX654833:HQX654839 IAT654833:IAT654839 IKP654833:IKP654839 IUL654833:IUL654839 JEH654833:JEH654839 JOD654833:JOD654839 JXZ654833:JXZ654839 KHV654833:KHV654839 KRR654833:KRR654839 LBN654833:LBN654839 LLJ654833:LLJ654839 LVF654833:LVF654839 MFB654833:MFB654839 MOX654833:MOX654839 MYT654833:MYT654839 NIP654833:NIP654839 NSL654833:NSL654839 OCH654833:OCH654839 OMD654833:OMD654839 OVZ654833:OVZ654839 PFV654833:PFV654839 PPR654833:PPR654839 PZN654833:PZN654839 QJJ654833:QJJ654839 QTF654833:QTF654839 RDB654833:RDB654839 RMX654833:RMX654839 RWT654833:RWT654839 SGP654833:SGP654839 SQL654833:SQL654839 TAH654833:TAH654839 TKD654833:TKD654839 TTZ654833:TTZ654839 UDV654833:UDV654839 UNR654833:UNR654839 UXN654833:UXN654839 VHJ654833:VHJ654839 VRF654833:VRF654839 WBB654833:WBB654839 WKX654833:WKX654839 WUT654833:WUT654839 IH720369:IH720375 SD720369:SD720375 ABZ720369:ABZ720375 ALV720369:ALV720375 AVR720369:AVR720375 BFN720369:BFN720375 BPJ720369:BPJ720375 BZF720369:BZF720375 CJB720369:CJB720375 CSX720369:CSX720375 DCT720369:DCT720375 DMP720369:DMP720375 DWL720369:DWL720375 EGH720369:EGH720375 EQD720369:EQD720375 EZZ720369:EZZ720375 FJV720369:FJV720375 FTR720369:FTR720375 GDN720369:GDN720375 GNJ720369:GNJ720375 GXF720369:GXF720375 HHB720369:HHB720375 HQX720369:HQX720375 IAT720369:IAT720375 IKP720369:IKP720375 IUL720369:IUL720375 JEH720369:JEH720375 JOD720369:JOD720375 JXZ720369:JXZ720375 KHV720369:KHV720375 KRR720369:KRR720375 LBN720369:LBN720375 LLJ720369:LLJ720375 LVF720369:LVF720375 MFB720369:MFB720375 MOX720369:MOX720375 MYT720369:MYT720375 NIP720369:NIP720375 NSL720369:NSL720375 OCH720369:OCH720375 OMD720369:OMD720375 OVZ720369:OVZ720375 PFV720369:PFV720375 PPR720369:PPR720375 PZN720369:PZN720375 QJJ720369:QJJ720375 QTF720369:QTF720375 RDB720369:RDB720375 RMX720369:RMX720375 RWT720369:RWT720375 SGP720369:SGP720375 SQL720369:SQL720375 TAH720369:TAH720375 TKD720369:TKD720375 TTZ720369:TTZ720375 UDV720369:UDV720375 UNR720369:UNR720375 UXN720369:UXN720375 VHJ720369:VHJ720375 VRF720369:VRF720375 WBB720369:WBB720375 WKX720369:WKX720375 WUT720369:WUT720375 IH785905:IH785911 SD785905:SD785911 ABZ785905:ABZ785911 ALV785905:ALV785911 AVR785905:AVR785911 BFN785905:BFN785911 BPJ785905:BPJ785911 BZF785905:BZF785911 CJB785905:CJB785911 CSX785905:CSX785911 DCT785905:DCT785911 DMP785905:DMP785911 DWL785905:DWL785911 EGH785905:EGH785911 EQD785905:EQD785911 EZZ785905:EZZ785911 FJV785905:FJV785911 FTR785905:FTR785911 GDN785905:GDN785911 GNJ785905:GNJ785911 GXF785905:GXF785911 HHB785905:HHB785911 HQX785905:HQX785911 IAT785905:IAT785911 IKP785905:IKP785911 IUL785905:IUL785911 JEH785905:JEH785911 JOD785905:JOD785911 JXZ785905:JXZ785911 KHV785905:KHV785911 KRR785905:KRR785911 LBN785905:LBN785911 LLJ785905:LLJ785911 LVF785905:LVF785911 MFB785905:MFB785911 MOX785905:MOX785911 MYT785905:MYT785911 NIP785905:NIP785911 NSL785905:NSL785911 OCH785905:OCH785911 OMD785905:OMD785911 OVZ785905:OVZ785911 PFV785905:PFV785911 PPR785905:PPR785911 PZN785905:PZN785911 QJJ785905:QJJ785911 QTF785905:QTF785911 RDB785905:RDB785911 RMX785905:RMX785911 RWT785905:RWT785911 SGP785905:SGP785911 SQL785905:SQL785911 TAH785905:TAH785911 TKD785905:TKD785911 TTZ785905:TTZ785911 UDV785905:UDV785911 UNR785905:UNR785911 UXN785905:UXN785911 VHJ785905:VHJ785911 VRF785905:VRF785911 WBB785905:WBB785911 WKX785905:WKX785911 WUT785905:WUT785911 IH851441:IH851447 SD851441:SD851447 ABZ851441:ABZ851447 ALV851441:ALV851447 AVR851441:AVR851447 BFN851441:BFN851447 BPJ851441:BPJ851447 BZF851441:BZF851447 CJB851441:CJB851447 CSX851441:CSX851447 DCT851441:DCT851447 DMP851441:DMP851447 DWL851441:DWL851447 EGH851441:EGH851447 EQD851441:EQD851447 EZZ851441:EZZ851447 FJV851441:FJV851447 FTR851441:FTR851447 GDN851441:GDN851447 GNJ851441:GNJ851447 GXF851441:GXF851447 HHB851441:HHB851447 HQX851441:HQX851447 IAT851441:IAT851447 IKP851441:IKP851447 IUL851441:IUL851447 JEH851441:JEH851447 JOD851441:JOD851447 JXZ851441:JXZ851447 KHV851441:KHV851447 KRR851441:KRR851447 LBN851441:LBN851447 LLJ851441:LLJ851447 LVF851441:LVF851447 MFB851441:MFB851447 MOX851441:MOX851447 MYT851441:MYT851447 NIP851441:NIP851447 NSL851441:NSL851447 OCH851441:OCH851447 OMD851441:OMD851447 OVZ851441:OVZ851447 PFV851441:PFV851447 PPR851441:PPR851447 PZN851441:PZN851447 QJJ851441:QJJ851447 QTF851441:QTF851447 RDB851441:RDB851447 RMX851441:RMX851447 RWT851441:RWT851447 SGP851441:SGP851447 SQL851441:SQL851447 TAH851441:TAH851447 TKD851441:TKD851447 TTZ851441:TTZ851447 UDV851441:UDV851447 UNR851441:UNR851447 UXN851441:UXN851447 VHJ851441:VHJ851447 VRF851441:VRF851447 WBB851441:WBB851447 WKX851441:WKX851447 WUT851441:WUT851447 IH916977:IH916983 SD916977:SD916983 ABZ916977:ABZ916983 ALV916977:ALV916983 AVR916977:AVR916983 BFN916977:BFN916983 BPJ916977:BPJ916983 BZF916977:BZF916983 CJB916977:CJB916983 CSX916977:CSX916983 DCT916977:DCT916983 DMP916977:DMP916983 DWL916977:DWL916983 EGH916977:EGH916983 EQD916977:EQD916983 EZZ916977:EZZ916983 FJV916977:FJV916983 FTR916977:FTR916983 GDN916977:GDN916983 GNJ916977:GNJ916983 GXF916977:GXF916983 HHB916977:HHB916983 HQX916977:HQX916983 IAT916977:IAT916983 IKP916977:IKP916983 IUL916977:IUL916983 JEH916977:JEH916983 JOD916977:JOD916983 JXZ916977:JXZ916983 KHV916977:KHV916983 KRR916977:KRR916983 LBN916977:LBN916983 LLJ916977:LLJ916983 LVF916977:LVF916983 MFB916977:MFB916983 MOX916977:MOX916983 MYT916977:MYT916983 NIP916977:NIP916983 NSL916977:NSL916983 OCH916977:OCH916983 OMD916977:OMD916983 OVZ916977:OVZ916983 PFV916977:PFV916983 PPR916977:PPR916983 PZN916977:PZN916983 QJJ916977:QJJ916983 QTF916977:QTF916983 RDB916977:RDB916983 RMX916977:RMX916983 RWT916977:RWT916983 SGP916977:SGP916983 SQL916977:SQL916983 TAH916977:TAH916983 TKD916977:TKD916983 TTZ916977:TTZ916983 UDV916977:UDV916983 UNR916977:UNR916983 UXN916977:UXN916983 VHJ916977:VHJ916983 VRF916977:VRF916983 WBB916977:WBB916983 WKX916977:WKX916983 WUT916977:WUT916983 IH982513:IH982519 SD982513:SD982519 ABZ982513:ABZ982519 ALV982513:ALV982519 AVR982513:AVR982519 BFN982513:BFN982519 BPJ982513:BPJ982519 BZF982513:BZF982519 CJB982513:CJB982519 CSX982513:CSX982519 DCT982513:DCT982519 DMP982513:DMP982519 DWL982513:DWL982519 EGH982513:EGH982519 EQD982513:EQD982519 EZZ982513:EZZ982519 FJV982513:FJV982519 FTR982513:FTR982519 GDN982513:GDN982519 GNJ982513:GNJ982519 GXF982513:GXF982519 HHB982513:HHB982519 HQX982513:HQX982519 IAT982513:IAT982519 IKP982513:IKP982519 IUL982513:IUL982519 JEH982513:JEH982519 JOD982513:JOD982519 JXZ982513:JXZ982519 KHV982513:KHV982519 KRR982513:KRR982519 LBN982513:LBN982519 LLJ982513:LLJ982519 LVF982513:LVF982519 MFB982513:MFB982519 MOX982513:MOX982519 MYT982513:MYT982519 NIP982513:NIP982519 NSL982513:NSL982519 OCH982513:OCH982519 OMD982513:OMD982519 OVZ982513:OVZ982519 PFV982513:PFV982519 PPR982513:PPR982519 PZN982513:PZN982519 QJJ982513:QJJ982519 QTF982513:QTF982519 RDB982513:RDB982519 RMX982513:RMX982519 RWT982513:RWT982519 SGP982513:SGP982519 SQL982513:SQL982519 TAH982513:TAH982519 TKD982513:TKD982519 TTZ982513:TTZ982519 UDV982513:UDV982519 UNR982513:UNR982519 UXN982513:UXN982519 VHJ982513:VHJ982519 VRF982513:VRF982519 WBB982513:WBB982519 WKX982513:WKX982519 WUT982513:WUT982519">
      <formula1>"LNG,Boru Gazı"</formula1>
    </dataValidation>
    <dataValidation type="list" allowBlank="1" showInputMessage="1" showErrorMessage="1" sqref="B9:C10">
      <formula1>"OCAK,ŞUBAT,MART,NİSAN,MAYIS,HAZİRAN,TEMMUZ,AĞUSTOS,EYLÜL,EKİM,KASIM,ARALIK"</formula1>
    </dataValidation>
  </dataValidations>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0">
    <tabColor rgb="FF00B0F0"/>
  </sheetPr>
  <dimension ref="A1:XFA30"/>
  <sheetViews>
    <sheetView zoomScale="90" zoomScaleNormal="90" workbookViewId="0">
      <selection activeCell="G20" sqref="G20"/>
    </sheetView>
  </sheetViews>
  <sheetFormatPr defaultRowHeight="12.75"/>
  <cols>
    <col min="1" max="1" width="20.85546875" style="13" customWidth="1"/>
    <col min="2" max="2" width="29" style="13" customWidth="1"/>
    <col min="3" max="3" width="14.28515625" style="13" customWidth="1"/>
    <col min="4" max="4" width="21.7109375" style="13" customWidth="1"/>
    <col min="5" max="5" width="19.7109375" style="13" customWidth="1"/>
    <col min="6" max="6" width="22.42578125" style="13" customWidth="1"/>
    <col min="7" max="7" width="23.5703125" style="13" customWidth="1"/>
    <col min="8" max="239" width="9.140625" style="13"/>
    <col min="240" max="240" width="27.42578125" style="13" customWidth="1"/>
    <col min="241" max="241" width="17.85546875" style="13" customWidth="1"/>
    <col min="242" max="242" width="26" style="13" customWidth="1"/>
    <col min="243" max="243" width="10.42578125" style="13" customWidth="1"/>
    <col min="244" max="244" width="13" style="13" customWidth="1"/>
    <col min="245" max="245" width="32.42578125" style="13" bestFit="1" customWidth="1"/>
    <col min="246" max="495" width="9.140625" style="13"/>
    <col min="496" max="496" width="27.42578125" style="13" customWidth="1"/>
    <col min="497" max="497" width="17.85546875" style="13" customWidth="1"/>
    <col min="498" max="498" width="26" style="13" customWidth="1"/>
    <col min="499" max="499" width="10.42578125" style="13" customWidth="1"/>
    <col min="500" max="500" width="13" style="13" customWidth="1"/>
    <col min="501" max="501" width="32.42578125" style="13" bestFit="1" customWidth="1"/>
    <col min="502" max="751" width="9.140625" style="13"/>
    <col min="752" max="752" width="27.42578125" style="13" customWidth="1"/>
    <col min="753" max="753" width="17.85546875" style="13" customWidth="1"/>
    <col min="754" max="754" width="26" style="13" customWidth="1"/>
    <col min="755" max="755" width="10.42578125" style="13" customWidth="1"/>
    <col min="756" max="756" width="13" style="13" customWidth="1"/>
    <col min="757" max="757" width="32.42578125" style="13" bestFit="1" customWidth="1"/>
    <col min="758" max="1007" width="9.140625" style="13"/>
    <col min="1008" max="1008" width="27.42578125" style="13" customWidth="1"/>
    <col min="1009" max="1009" width="17.85546875" style="13" customWidth="1"/>
    <col min="1010" max="1010" width="26" style="13" customWidth="1"/>
    <col min="1011" max="1011" width="10.42578125" style="13" customWidth="1"/>
    <col min="1012" max="1012" width="13" style="13" customWidth="1"/>
    <col min="1013" max="1013" width="32.42578125" style="13" bestFit="1" customWidth="1"/>
    <col min="1014" max="1263" width="9.140625" style="13"/>
    <col min="1264" max="1264" width="27.42578125" style="13" customWidth="1"/>
    <col min="1265" max="1265" width="17.85546875" style="13" customWidth="1"/>
    <col min="1266" max="1266" width="26" style="13" customWidth="1"/>
    <col min="1267" max="1267" width="10.42578125" style="13" customWidth="1"/>
    <col min="1268" max="1268" width="13" style="13" customWidth="1"/>
    <col min="1269" max="1269" width="32.42578125" style="13" bestFit="1" customWidth="1"/>
    <col min="1270" max="1519" width="9.140625" style="13"/>
    <col min="1520" max="1520" width="27.42578125" style="13" customWidth="1"/>
    <col min="1521" max="1521" width="17.85546875" style="13" customWidth="1"/>
    <col min="1522" max="1522" width="26" style="13" customWidth="1"/>
    <col min="1523" max="1523" width="10.42578125" style="13" customWidth="1"/>
    <col min="1524" max="1524" width="13" style="13" customWidth="1"/>
    <col min="1525" max="1525" width="32.42578125" style="13" bestFit="1" customWidth="1"/>
    <col min="1526" max="1775" width="9.140625" style="13"/>
    <col min="1776" max="1776" width="27.42578125" style="13" customWidth="1"/>
    <col min="1777" max="1777" width="17.85546875" style="13" customWidth="1"/>
    <col min="1778" max="1778" width="26" style="13" customWidth="1"/>
    <col min="1779" max="1779" width="10.42578125" style="13" customWidth="1"/>
    <col min="1780" max="1780" width="13" style="13" customWidth="1"/>
    <col min="1781" max="1781" width="32.42578125" style="13" bestFit="1" customWidth="1"/>
    <col min="1782" max="2031" width="9.140625" style="13"/>
    <col min="2032" max="2032" width="27.42578125" style="13" customWidth="1"/>
    <col min="2033" max="2033" width="17.85546875" style="13" customWidth="1"/>
    <col min="2034" max="2034" width="26" style="13" customWidth="1"/>
    <col min="2035" max="2035" width="10.42578125" style="13" customWidth="1"/>
    <col min="2036" max="2036" width="13" style="13" customWidth="1"/>
    <col min="2037" max="2037" width="32.42578125" style="13" bestFit="1" customWidth="1"/>
    <col min="2038" max="2287" width="9.140625" style="13"/>
    <col min="2288" max="2288" width="27.42578125" style="13" customWidth="1"/>
    <col min="2289" max="2289" width="17.85546875" style="13" customWidth="1"/>
    <col min="2290" max="2290" width="26" style="13" customWidth="1"/>
    <col min="2291" max="2291" width="10.42578125" style="13" customWidth="1"/>
    <col min="2292" max="2292" width="13" style="13" customWidth="1"/>
    <col min="2293" max="2293" width="32.42578125" style="13" bestFit="1" customWidth="1"/>
    <col min="2294" max="2543" width="9.140625" style="13"/>
    <col min="2544" max="2544" width="27.42578125" style="13" customWidth="1"/>
    <col min="2545" max="2545" width="17.85546875" style="13" customWidth="1"/>
    <col min="2546" max="2546" width="26" style="13" customWidth="1"/>
    <col min="2547" max="2547" width="10.42578125" style="13" customWidth="1"/>
    <col min="2548" max="2548" width="13" style="13" customWidth="1"/>
    <col min="2549" max="2549" width="32.42578125" style="13" bestFit="1" customWidth="1"/>
    <col min="2550" max="2799" width="9.140625" style="13"/>
    <col min="2800" max="2800" width="27.42578125" style="13" customWidth="1"/>
    <col min="2801" max="2801" width="17.85546875" style="13" customWidth="1"/>
    <col min="2802" max="2802" width="26" style="13" customWidth="1"/>
    <col min="2803" max="2803" width="10.42578125" style="13" customWidth="1"/>
    <col min="2804" max="2804" width="13" style="13" customWidth="1"/>
    <col min="2805" max="2805" width="32.42578125" style="13" bestFit="1" customWidth="1"/>
    <col min="2806" max="3055" width="9.140625" style="13"/>
    <col min="3056" max="3056" width="27.42578125" style="13" customWidth="1"/>
    <col min="3057" max="3057" width="17.85546875" style="13" customWidth="1"/>
    <col min="3058" max="3058" width="26" style="13" customWidth="1"/>
    <col min="3059" max="3059" width="10.42578125" style="13" customWidth="1"/>
    <col min="3060" max="3060" width="13" style="13" customWidth="1"/>
    <col min="3061" max="3061" width="32.42578125" style="13" bestFit="1" customWidth="1"/>
    <col min="3062" max="3311" width="9.140625" style="13"/>
    <col min="3312" max="3312" width="27.42578125" style="13" customWidth="1"/>
    <col min="3313" max="3313" width="17.85546875" style="13" customWidth="1"/>
    <col min="3314" max="3314" width="26" style="13" customWidth="1"/>
    <col min="3315" max="3315" width="10.42578125" style="13" customWidth="1"/>
    <col min="3316" max="3316" width="13" style="13" customWidth="1"/>
    <col min="3317" max="3317" width="32.42578125" style="13" bestFit="1" customWidth="1"/>
    <col min="3318" max="3567" width="9.140625" style="13"/>
    <col min="3568" max="3568" width="27.42578125" style="13" customWidth="1"/>
    <col min="3569" max="3569" width="17.85546875" style="13" customWidth="1"/>
    <col min="3570" max="3570" width="26" style="13" customWidth="1"/>
    <col min="3571" max="3571" width="10.42578125" style="13" customWidth="1"/>
    <col min="3572" max="3572" width="13" style="13" customWidth="1"/>
    <col min="3573" max="3573" width="32.42578125" style="13" bestFit="1" customWidth="1"/>
    <col min="3574" max="3823" width="9.140625" style="13"/>
    <col min="3824" max="3824" width="27.42578125" style="13" customWidth="1"/>
    <col min="3825" max="3825" width="17.85546875" style="13" customWidth="1"/>
    <col min="3826" max="3826" width="26" style="13" customWidth="1"/>
    <col min="3827" max="3827" width="10.42578125" style="13" customWidth="1"/>
    <col min="3828" max="3828" width="13" style="13" customWidth="1"/>
    <col min="3829" max="3829" width="32.42578125" style="13" bestFit="1" customWidth="1"/>
    <col min="3830" max="4079" width="9.140625" style="13"/>
    <col min="4080" max="4080" width="27.42578125" style="13" customWidth="1"/>
    <col min="4081" max="4081" width="17.85546875" style="13" customWidth="1"/>
    <col min="4082" max="4082" width="26" style="13" customWidth="1"/>
    <col min="4083" max="4083" width="10.42578125" style="13" customWidth="1"/>
    <col min="4084" max="4084" width="13" style="13" customWidth="1"/>
    <col min="4085" max="4085" width="32.42578125" style="13" bestFit="1" customWidth="1"/>
    <col min="4086" max="4335" width="9.140625" style="13"/>
    <col min="4336" max="4336" width="27.42578125" style="13" customWidth="1"/>
    <col min="4337" max="4337" width="17.85546875" style="13" customWidth="1"/>
    <col min="4338" max="4338" width="26" style="13" customWidth="1"/>
    <col min="4339" max="4339" width="10.42578125" style="13" customWidth="1"/>
    <col min="4340" max="4340" width="13" style="13" customWidth="1"/>
    <col min="4341" max="4341" width="32.42578125" style="13" bestFit="1" customWidth="1"/>
    <col min="4342" max="4591" width="9.140625" style="13"/>
    <col min="4592" max="4592" width="27.42578125" style="13" customWidth="1"/>
    <col min="4593" max="4593" width="17.85546875" style="13" customWidth="1"/>
    <col min="4594" max="4594" width="26" style="13" customWidth="1"/>
    <col min="4595" max="4595" width="10.42578125" style="13" customWidth="1"/>
    <col min="4596" max="4596" width="13" style="13" customWidth="1"/>
    <col min="4597" max="4597" width="32.42578125" style="13" bestFit="1" customWidth="1"/>
    <col min="4598" max="4847" width="9.140625" style="13"/>
    <col min="4848" max="4848" width="27.42578125" style="13" customWidth="1"/>
    <col min="4849" max="4849" width="17.85546875" style="13" customWidth="1"/>
    <col min="4850" max="4850" width="26" style="13" customWidth="1"/>
    <col min="4851" max="4851" width="10.42578125" style="13" customWidth="1"/>
    <col min="4852" max="4852" width="13" style="13" customWidth="1"/>
    <col min="4853" max="4853" width="32.42578125" style="13" bestFit="1" customWidth="1"/>
    <col min="4854" max="5103" width="9.140625" style="13"/>
    <col min="5104" max="5104" width="27.42578125" style="13" customWidth="1"/>
    <col min="5105" max="5105" width="17.85546875" style="13" customWidth="1"/>
    <col min="5106" max="5106" width="26" style="13" customWidth="1"/>
    <col min="5107" max="5107" width="10.42578125" style="13" customWidth="1"/>
    <col min="5108" max="5108" width="13" style="13" customWidth="1"/>
    <col min="5109" max="5109" width="32.42578125" style="13" bestFit="1" customWidth="1"/>
    <col min="5110" max="5359" width="9.140625" style="13"/>
    <col min="5360" max="5360" width="27.42578125" style="13" customWidth="1"/>
    <col min="5361" max="5361" width="17.85546875" style="13" customWidth="1"/>
    <col min="5362" max="5362" width="26" style="13" customWidth="1"/>
    <col min="5363" max="5363" width="10.42578125" style="13" customWidth="1"/>
    <col min="5364" max="5364" width="13" style="13" customWidth="1"/>
    <col min="5365" max="5365" width="32.42578125" style="13" bestFit="1" customWidth="1"/>
    <col min="5366" max="5615" width="9.140625" style="13"/>
    <col min="5616" max="5616" width="27.42578125" style="13" customWidth="1"/>
    <col min="5617" max="5617" width="17.85546875" style="13" customWidth="1"/>
    <col min="5618" max="5618" width="26" style="13" customWidth="1"/>
    <col min="5619" max="5619" width="10.42578125" style="13" customWidth="1"/>
    <col min="5620" max="5620" width="13" style="13" customWidth="1"/>
    <col min="5621" max="5621" width="32.42578125" style="13" bestFit="1" customWidth="1"/>
    <col min="5622" max="5871" width="9.140625" style="13"/>
    <col min="5872" max="5872" width="27.42578125" style="13" customWidth="1"/>
    <col min="5873" max="5873" width="17.85546875" style="13" customWidth="1"/>
    <col min="5874" max="5874" width="26" style="13" customWidth="1"/>
    <col min="5875" max="5875" width="10.42578125" style="13" customWidth="1"/>
    <col min="5876" max="5876" width="13" style="13" customWidth="1"/>
    <col min="5877" max="5877" width="32.42578125" style="13" bestFit="1" customWidth="1"/>
    <col min="5878" max="6127" width="9.140625" style="13"/>
    <col min="6128" max="6128" width="27.42578125" style="13" customWidth="1"/>
    <col min="6129" max="6129" width="17.85546875" style="13" customWidth="1"/>
    <col min="6130" max="6130" width="26" style="13" customWidth="1"/>
    <col min="6131" max="6131" width="10.42578125" style="13" customWidth="1"/>
    <col min="6132" max="6132" width="13" style="13" customWidth="1"/>
    <col min="6133" max="6133" width="32.42578125" style="13" bestFit="1" customWidth="1"/>
    <col min="6134" max="6383" width="9.140625" style="13"/>
    <col min="6384" max="6384" width="27.42578125" style="13" customWidth="1"/>
    <col min="6385" max="6385" width="17.85546875" style="13" customWidth="1"/>
    <col min="6386" max="6386" width="26" style="13" customWidth="1"/>
    <col min="6387" max="6387" width="10.42578125" style="13" customWidth="1"/>
    <col min="6388" max="6388" width="13" style="13" customWidth="1"/>
    <col min="6389" max="6389" width="32.42578125" style="13" bestFit="1" customWidth="1"/>
    <col min="6390" max="6639" width="9.140625" style="13"/>
    <col min="6640" max="6640" width="27.42578125" style="13" customWidth="1"/>
    <col min="6641" max="6641" width="17.85546875" style="13" customWidth="1"/>
    <col min="6642" max="6642" width="26" style="13" customWidth="1"/>
    <col min="6643" max="6643" width="10.42578125" style="13" customWidth="1"/>
    <col min="6644" max="6644" width="13" style="13" customWidth="1"/>
    <col min="6645" max="6645" width="32.42578125" style="13" bestFit="1" customWidth="1"/>
    <col min="6646" max="6895" width="9.140625" style="13"/>
    <col min="6896" max="6896" width="27.42578125" style="13" customWidth="1"/>
    <col min="6897" max="6897" width="17.85546875" style="13" customWidth="1"/>
    <col min="6898" max="6898" width="26" style="13" customWidth="1"/>
    <col min="6899" max="6899" width="10.42578125" style="13" customWidth="1"/>
    <col min="6900" max="6900" width="13" style="13" customWidth="1"/>
    <col min="6901" max="6901" width="32.42578125" style="13" bestFit="1" customWidth="1"/>
    <col min="6902" max="7151" width="9.140625" style="13"/>
    <col min="7152" max="7152" width="27.42578125" style="13" customWidth="1"/>
    <col min="7153" max="7153" width="17.85546875" style="13" customWidth="1"/>
    <col min="7154" max="7154" width="26" style="13" customWidth="1"/>
    <col min="7155" max="7155" width="10.42578125" style="13" customWidth="1"/>
    <col min="7156" max="7156" width="13" style="13" customWidth="1"/>
    <col min="7157" max="7157" width="32.42578125" style="13" bestFit="1" customWidth="1"/>
    <col min="7158" max="7407" width="9.140625" style="13"/>
    <col min="7408" max="7408" width="27.42578125" style="13" customWidth="1"/>
    <col min="7409" max="7409" width="17.85546875" style="13" customWidth="1"/>
    <col min="7410" max="7410" width="26" style="13" customWidth="1"/>
    <col min="7411" max="7411" width="10.42578125" style="13" customWidth="1"/>
    <col min="7412" max="7412" width="13" style="13" customWidth="1"/>
    <col min="7413" max="7413" width="32.42578125" style="13" bestFit="1" customWidth="1"/>
    <col min="7414" max="7663" width="9.140625" style="13"/>
    <col min="7664" max="7664" width="27.42578125" style="13" customWidth="1"/>
    <col min="7665" max="7665" width="17.85546875" style="13" customWidth="1"/>
    <col min="7666" max="7666" width="26" style="13" customWidth="1"/>
    <col min="7667" max="7667" width="10.42578125" style="13" customWidth="1"/>
    <col min="7668" max="7668" width="13" style="13" customWidth="1"/>
    <col min="7669" max="7669" width="32.42578125" style="13" bestFit="1" customWidth="1"/>
    <col min="7670" max="7919" width="9.140625" style="13"/>
    <col min="7920" max="7920" width="27.42578125" style="13" customWidth="1"/>
    <col min="7921" max="7921" width="17.85546875" style="13" customWidth="1"/>
    <col min="7922" max="7922" width="26" style="13" customWidth="1"/>
    <col min="7923" max="7923" width="10.42578125" style="13" customWidth="1"/>
    <col min="7924" max="7924" width="13" style="13" customWidth="1"/>
    <col min="7925" max="7925" width="32.42578125" style="13" bestFit="1" customWidth="1"/>
    <col min="7926" max="8175" width="9.140625" style="13"/>
    <col min="8176" max="8176" width="27.42578125" style="13" customWidth="1"/>
    <col min="8177" max="8177" width="17.85546875" style="13" customWidth="1"/>
    <col min="8178" max="8178" width="26" style="13" customWidth="1"/>
    <col min="8179" max="8179" width="10.42578125" style="13" customWidth="1"/>
    <col min="8180" max="8180" width="13" style="13" customWidth="1"/>
    <col min="8181" max="8181" width="32.42578125" style="13" bestFit="1" customWidth="1"/>
    <col min="8182" max="8431" width="9.140625" style="13"/>
    <col min="8432" max="8432" width="27.42578125" style="13" customWidth="1"/>
    <col min="8433" max="8433" width="17.85546875" style="13" customWidth="1"/>
    <col min="8434" max="8434" width="26" style="13" customWidth="1"/>
    <col min="8435" max="8435" width="10.42578125" style="13" customWidth="1"/>
    <col min="8436" max="8436" width="13" style="13" customWidth="1"/>
    <col min="8437" max="8437" width="32.42578125" style="13" bestFit="1" customWidth="1"/>
    <col min="8438" max="8687" width="9.140625" style="13"/>
    <col min="8688" max="8688" width="27.42578125" style="13" customWidth="1"/>
    <col min="8689" max="8689" width="17.85546875" style="13" customWidth="1"/>
    <col min="8690" max="8690" width="26" style="13" customWidth="1"/>
    <col min="8691" max="8691" width="10.42578125" style="13" customWidth="1"/>
    <col min="8692" max="8692" width="13" style="13" customWidth="1"/>
    <col min="8693" max="8693" width="32.42578125" style="13" bestFit="1" customWidth="1"/>
    <col min="8694" max="8943" width="9.140625" style="13"/>
    <col min="8944" max="8944" width="27.42578125" style="13" customWidth="1"/>
    <col min="8945" max="8945" width="17.85546875" style="13" customWidth="1"/>
    <col min="8946" max="8946" width="26" style="13" customWidth="1"/>
    <col min="8947" max="8947" width="10.42578125" style="13" customWidth="1"/>
    <col min="8948" max="8948" width="13" style="13" customWidth="1"/>
    <col min="8949" max="8949" width="32.42578125" style="13" bestFit="1" customWidth="1"/>
    <col min="8950" max="9199" width="9.140625" style="13"/>
    <col min="9200" max="9200" width="27.42578125" style="13" customWidth="1"/>
    <col min="9201" max="9201" width="17.85546875" style="13" customWidth="1"/>
    <col min="9202" max="9202" width="26" style="13" customWidth="1"/>
    <col min="9203" max="9203" width="10.42578125" style="13" customWidth="1"/>
    <col min="9204" max="9204" width="13" style="13" customWidth="1"/>
    <col min="9205" max="9205" width="32.42578125" style="13" bestFit="1" customWidth="1"/>
    <col min="9206" max="9455" width="9.140625" style="13"/>
    <col min="9456" max="9456" width="27.42578125" style="13" customWidth="1"/>
    <col min="9457" max="9457" width="17.85546875" style="13" customWidth="1"/>
    <col min="9458" max="9458" width="26" style="13" customWidth="1"/>
    <col min="9459" max="9459" width="10.42578125" style="13" customWidth="1"/>
    <col min="9460" max="9460" width="13" style="13" customWidth="1"/>
    <col min="9461" max="9461" width="32.42578125" style="13" bestFit="1" customWidth="1"/>
    <col min="9462" max="9711" width="9.140625" style="13"/>
    <col min="9712" max="9712" width="27.42578125" style="13" customWidth="1"/>
    <col min="9713" max="9713" width="17.85546875" style="13" customWidth="1"/>
    <col min="9714" max="9714" width="26" style="13" customWidth="1"/>
    <col min="9715" max="9715" width="10.42578125" style="13" customWidth="1"/>
    <col min="9716" max="9716" width="13" style="13" customWidth="1"/>
    <col min="9717" max="9717" width="32.42578125" style="13" bestFit="1" customWidth="1"/>
    <col min="9718" max="9967" width="9.140625" style="13"/>
    <col min="9968" max="9968" width="27.42578125" style="13" customWidth="1"/>
    <col min="9969" max="9969" width="17.85546875" style="13" customWidth="1"/>
    <col min="9970" max="9970" width="26" style="13" customWidth="1"/>
    <col min="9971" max="9971" width="10.42578125" style="13" customWidth="1"/>
    <col min="9972" max="9972" width="13" style="13" customWidth="1"/>
    <col min="9973" max="9973" width="32.42578125" style="13" bestFit="1" customWidth="1"/>
    <col min="9974" max="10223" width="9.140625" style="13"/>
    <col min="10224" max="10224" width="27.42578125" style="13" customWidth="1"/>
    <col min="10225" max="10225" width="17.85546875" style="13" customWidth="1"/>
    <col min="10226" max="10226" width="26" style="13" customWidth="1"/>
    <col min="10227" max="10227" width="10.42578125" style="13" customWidth="1"/>
    <col min="10228" max="10228" width="13" style="13" customWidth="1"/>
    <col min="10229" max="10229" width="32.42578125" style="13" bestFit="1" customWidth="1"/>
    <col min="10230" max="10479" width="9.140625" style="13"/>
    <col min="10480" max="10480" width="27.42578125" style="13" customWidth="1"/>
    <col min="10481" max="10481" width="17.85546875" style="13" customWidth="1"/>
    <col min="10482" max="10482" width="26" style="13" customWidth="1"/>
    <col min="10483" max="10483" width="10.42578125" style="13" customWidth="1"/>
    <col min="10484" max="10484" width="13" style="13" customWidth="1"/>
    <col min="10485" max="10485" width="32.42578125" style="13" bestFit="1" customWidth="1"/>
    <col min="10486" max="10735" width="9.140625" style="13"/>
    <col min="10736" max="10736" width="27.42578125" style="13" customWidth="1"/>
    <col min="10737" max="10737" width="17.85546875" style="13" customWidth="1"/>
    <col min="10738" max="10738" width="26" style="13" customWidth="1"/>
    <col min="10739" max="10739" width="10.42578125" style="13" customWidth="1"/>
    <col min="10740" max="10740" width="13" style="13" customWidth="1"/>
    <col min="10741" max="10741" width="32.42578125" style="13" bestFit="1" customWidth="1"/>
    <col min="10742" max="10991" width="9.140625" style="13"/>
    <col min="10992" max="10992" width="27.42578125" style="13" customWidth="1"/>
    <col min="10993" max="10993" width="17.85546875" style="13" customWidth="1"/>
    <col min="10994" max="10994" width="26" style="13" customWidth="1"/>
    <col min="10995" max="10995" width="10.42578125" style="13" customWidth="1"/>
    <col min="10996" max="10996" width="13" style="13" customWidth="1"/>
    <col min="10997" max="10997" width="32.42578125" style="13" bestFit="1" customWidth="1"/>
    <col min="10998" max="11247" width="9.140625" style="13"/>
    <col min="11248" max="11248" width="27.42578125" style="13" customWidth="1"/>
    <col min="11249" max="11249" width="17.85546875" style="13" customWidth="1"/>
    <col min="11250" max="11250" width="26" style="13" customWidth="1"/>
    <col min="11251" max="11251" width="10.42578125" style="13" customWidth="1"/>
    <col min="11252" max="11252" width="13" style="13" customWidth="1"/>
    <col min="11253" max="11253" width="32.42578125" style="13" bestFit="1" customWidth="1"/>
    <col min="11254" max="11503" width="9.140625" style="13"/>
    <col min="11504" max="11504" width="27.42578125" style="13" customWidth="1"/>
    <col min="11505" max="11505" width="17.85546875" style="13" customWidth="1"/>
    <col min="11506" max="11506" width="26" style="13" customWidth="1"/>
    <col min="11507" max="11507" width="10.42578125" style="13" customWidth="1"/>
    <col min="11508" max="11508" width="13" style="13" customWidth="1"/>
    <col min="11509" max="11509" width="32.42578125" style="13" bestFit="1" customWidth="1"/>
    <col min="11510" max="11759" width="9.140625" style="13"/>
    <col min="11760" max="11760" width="27.42578125" style="13" customWidth="1"/>
    <col min="11761" max="11761" width="17.85546875" style="13" customWidth="1"/>
    <col min="11762" max="11762" width="26" style="13" customWidth="1"/>
    <col min="11763" max="11763" width="10.42578125" style="13" customWidth="1"/>
    <col min="11764" max="11764" width="13" style="13" customWidth="1"/>
    <col min="11765" max="11765" width="32.42578125" style="13" bestFit="1" customWidth="1"/>
    <col min="11766" max="12015" width="9.140625" style="13"/>
    <col min="12016" max="12016" width="27.42578125" style="13" customWidth="1"/>
    <col min="12017" max="12017" width="17.85546875" style="13" customWidth="1"/>
    <col min="12018" max="12018" width="26" style="13" customWidth="1"/>
    <col min="12019" max="12019" width="10.42578125" style="13" customWidth="1"/>
    <col min="12020" max="12020" width="13" style="13" customWidth="1"/>
    <col min="12021" max="12021" width="32.42578125" style="13" bestFit="1" customWidth="1"/>
    <col min="12022" max="12271" width="9.140625" style="13"/>
    <col min="12272" max="12272" width="27.42578125" style="13" customWidth="1"/>
    <col min="12273" max="12273" width="17.85546875" style="13" customWidth="1"/>
    <col min="12274" max="12274" width="26" style="13" customWidth="1"/>
    <col min="12275" max="12275" width="10.42578125" style="13" customWidth="1"/>
    <col min="12276" max="12276" width="13" style="13" customWidth="1"/>
    <col min="12277" max="12277" width="32.42578125" style="13" bestFit="1" customWidth="1"/>
    <col min="12278" max="12527" width="9.140625" style="13"/>
    <col min="12528" max="12528" width="27.42578125" style="13" customWidth="1"/>
    <col min="12529" max="12529" width="17.85546875" style="13" customWidth="1"/>
    <col min="12530" max="12530" width="26" style="13" customWidth="1"/>
    <col min="12531" max="12531" width="10.42578125" style="13" customWidth="1"/>
    <col min="12532" max="12532" width="13" style="13" customWidth="1"/>
    <col min="12533" max="12533" width="32.42578125" style="13" bestFit="1" customWidth="1"/>
    <col min="12534" max="12783" width="9.140625" style="13"/>
    <col min="12784" max="12784" width="27.42578125" style="13" customWidth="1"/>
    <col min="12785" max="12785" width="17.85546875" style="13" customWidth="1"/>
    <col min="12786" max="12786" width="26" style="13" customWidth="1"/>
    <col min="12787" max="12787" width="10.42578125" style="13" customWidth="1"/>
    <col min="12788" max="12788" width="13" style="13" customWidth="1"/>
    <col min="12789" max="12789" width="32.42578125" style="13" bestFit="1" customWidth="1"/>
    <col min="12790" max="13039" width="9.140625" style="13"/>
    <col min="13040" max="13040" width="27.42578125" style="13" customWidth="1"/>
    <col min="13041" max="13041" width="17.85546875" style="13" customWidth="1"/>
    <col min="13042" max="13042" width="26" style="13" customWidth="1"/>
    <col min="13043" max="13043" width="10.42578125" style="13" customWidth="1"/>
    <col min="13044" max="13044" width="13" style="13" customWidth="1"/>
    <col min="13045" max="13045" width="32.42578125" style="13" bestFit="1" customWidth="1"/>
    <col min="13046" max="13295" width="9.140625" style="13"/>
    <col min="13296" max="13296" width="27.42578125" style="13" customWidth="1"/>
    <col min="13297" max="13297" width="17.85546875" style="13" customWidth="1"/>
    <col min="13298" max="13298" width="26" style="13" customWidth="1"/>
    <col min="13299" max="13299" width="10.42578125" style="13" customWidth="1"/>
    <col min="13300" max="13300" width="13" style="13" customWidth="1"/>
    <col min="13301" max="13301" width="32.42578125" style="13" bestFit="1" customWidth="1"/>
    <col min="13302" max="13551" width="9.140625" style="13"/>
    <col min="13552" max="13552" width="27.42578125" style="13" customWidth="1"/>
    <col min="13553" max="13553" width="17.85546875" style="13" customWidth="1"/>
    <col min="13554" max="13554" width="26" style="13" customWidth="1"/>
    <col min="13555" max="13555" width="10.42578125" style="13" customWidth="1"/>
    <col min="13556" max="13556" width="13" style="13" customWidth="1"/>
    <col min="13557" max="13557" width="32.42578125" style="13" bestFit="1" customWidth="1"/>
    <col min="13558" max="13807" width="9.140625" style="13"/>
    <col min="13808" max="13808" width="27.42578125" style="13" customWidth="1"/>
    <col min="13809" max="13809" width="17.85546875" style="13" customWidth="1"/>
    <col min="13810" max="13810" width="26" style="13" customWidth="1"/>
    <col min="13811" max="13811" width="10.42578125" style="13" customWidth="1"/>
    <col min="13812" max="13812" width="13" style="13" customWidth="1"/>
    <col min="13813" max="13813" width="32.42578125" style="13" bestFit="1" customWidth="1"/>
    <col min="13814" max="14063" width="9.140625" style="13"/>
    <col min="14064" max="14064" width="27.42578125" style="13" customWidth="1"/>
    <col min="14065" max="14065" width="17.85546875" style="13" customWidth="1"/>
    <col min="14066" max="14066" width="26" style="13" customWidth="1"/>
    <col min="14067" max="14067" width="10.42578125" style="13" customWidth="1"/>
    <col min="14068" max="14068" width="13" style="13" customWidth="1"/>
    <col min="14069" max="14069" width="32.42578125" style="13" bestFit="1" customWidth="1"/>
    <col min="14070" max="14319" width="9.140625" style="13"/>
    <col min="14320" max="14320" width="27.42578125" style="13" customWidth="1"/>
    <col min="14321" max="14321" width="17.85546875" style="13" customWidth="1"/>
    <col min="14322" max="14322" width="26" style="13" customWidth="1"/>
    <col min="14323" max="14323" width="10.42578125" style="13" customWidth="1"/>
    <col min="14324" max="14324" width="13" style="13" customWidth="1"/>
    <col min="14325" max="14325" width="32.42578125" style="13" bestFit="1" customWidth="1"/>
    <col min="14326" max="14575" width="9.140625" style="13"/>
    <col min="14576" max="14576" width="27.42578125" style="13" customWidth="1"/>
    <col min="14577" max="14577" width="17.85546875" style="13" customWidth="1"/>
    <col min="14578" max="14578" width="26" style="13" customWidth="1"/>
    <col min="14579" max="14579" width="10.42578125" style="13" customWidth="1"/>
    <col min="14580" max="14580" width="13" style="13" customWidth="1"/>
    <col min="14581" max="14581" width="32.42578125" style="13" bestFit="1" customWidth="1"/>
    <col min="14582" max="14831" width="9.140625" style="13"/>
    <col min="14832" max="14832" width="27.42578125" style="13" customWidth="1"/>
    <col min="14833" max="14833" width="17.85546875" style="13" customWidth="1"/>
    <col min="14834" max="14834" width="26" style="13" customWidth="1"/>
    <col min="14835" max="14835" width="10.42578125" style="13" customWidth="1"/>
    <col min="14836" max="14836" width="13" style="13" customWidth="1"/>
    <col min="14837" max="14837" width="32.42578125" style="13" bestFit="1" customWidth="1"/>
    <col min="14838" max="15087" width="9.140625" style="13"/>
    <col min="15088" max="15088" width="27.42578125" style="13" customWidth="1"/>
    <col min="15089" max="15089" width="17.85546875" style="13" customWidth="1"/>
    <col min="15090" max="15090" width="26" style="13" customWidth="1"/>
    <col min="15091" max="15091" width="10.42578125" style="13" customWidth="1"/>
    <col min="15092" max="15092" width="13" style="13" customWidth="1"/>
    <col min="15093" max="15093" width="32.42578125" style="13" bestFit="1" customWidth="1"/>
    <col min="15094" max="15343" width="9.140625" style="13"/>
    <col min="15344" max="15344" width="27.42578125" style="13" customWidth="1"/>
    <col min="15345" max="15345" width="17.85546875" style="13" customWidth="1"/>
    <col min="15346" max="15346" width="26" style="13" customWidth="1"/>
    <col min="15347" max="15347" width="10.42578125" style="13" customWidth="1"/>
    <col min="15348" max="15348" width="13" style="13" customWidth="1"/>
    <col min="15349" max="15349" width="32.42578125" style="13" bestFit="1" customWidth="1"/>
    <col min="15350" max="15599" width="9.140625" style="13"/>
    <col min="15600" max="15600" width="27.42578125" style="13" customWidth="1"/>
    <col min="15601" max="15601" width="17.85546875" style="13" customWidth="1"/>
    <col min="15602" max="15602" width="26" style="13" customWidth="1"/>
    <col min="15603" max="15603" width="10.42578125" style="13" customWidth="1"/>
    <col min="15604" max="15604" width="13" style="13" customWidth="1"/>
    <col min="15605" max="15605" width="32.42578125" style="13" bestFit="1" customWidth="1"/>
    <col min="15606" max="15855" width="9.140625" style="13"/>
    <col min="15856" max="15856" width="27.42578125" style="13" customWidth="1"/>
    <col min="15857" max="15857" width="17.85546875" style="13" customWidth="1"/>
    <col min="15858" max="15858" width="26" style="13" customWidth="1"/>
    <col min="15859" max="15859" width="10.42578125" style="13" customWidth="1"/>
    <col min="15860" max="15860" width="13" style="13" customWidth="1"/>
    <col min="15861" max="15861" width="32.42578125" style="13" bestFit="1" customWidth="1"/>
    <col min="15862" max="16111" width="9.140625" style="13"/>
    <col min="16112" max="16112" width="27.42578125" style="13" customWidth="1"/>
    <col min="16113" max="16113" width="17.85546875" style="13" customWidth="1"/>
    <col min="16114" max="16114" width="26" style="13" customWidth="1"/>
    <col min="16115" max="16115" width="10.42578125" style="13" customWidth="1"/>
    <col min="16116" max="16116" width="13" style="13" customWidth="1"/>
    <col min="16117" max="16117" width="32.42578125" style="13" bestFit="1" customWidth="1"/>
    <col min="16118" max="16384" width="9.140625" style="13"/>
  </cols>
  <sheetData>
    <row r="1" spans="1:7 16381:16381">
      <c r="A1" s="3303" t="s">
        <v>29</v>
      </c>
      <c r="B1" s="3304"/>
      <c r="C1" s="3304"/>
      <c r="D1" s="3305"/>
      <c r="E1" s="11"/>
    </row>
    <row r="2" spans="1:7 16381:16381">
      <c r="A2" s="270" t="s">
        <v>30</v>
      </c>
      <c r="B2" s="2742" t="s">
        <v>809</v>
      </c>
      <c r="C2" s="3285"/>
      <c r="D2" s="3306"/>
      <c r="E2" s="111"/>
    </row>
    <row r="3" spans="1:7 16381:16381">
      <c r="A3" s="270" t="s">
        <v>31</v>
      </c>
      <c r="B3" s="2743" t="s">
        <v>2155</v>
      </c>
      <c r="C3" s="3287"/>
      <c r="D3" s="3307"/>
      <c r="E3" s="12"/>
    </row>
    <row r="4" spans="1:7 16381:16381">
      <c r="A4" s="270" t="s">
        <v>32</v>
      </c>
      <c r="B4" s="2742">
        <v>1</v>
      </c>
      <c r="C4" s="3285"/>
      <c r="D4" s="3306"/>
      <c r="E4" s="111"/>
    </row>
    <row r="5" spans="1:7 16381:16381">
      <c r="A5" s="270" t="s">
        <v>33</v>
      </c>
      <c r="B5" s="3296"/>
      <c r="C5" s="3296"/>
      <c r="D5" s="3296"/>
      <c r="E5" s="117"/>
    </row>
    <row r="6" spans="1:7 16381:16381">
      <c r="A6" s="270" t="s">
        <v>34</v>
      </c>
      <c r="B6" s="3296"/>
      <c r="C6" s="3296"/>
      <c r="D6" s="3296"/>
      <c r="E6" s="117"/>
    </row>
    <row r="7" spans="1:7 16381:16381">
      <c r="A7" s="270" t="s">
        <v>35</v>
      </c>
      <c r="B7" s="3296"/>
      <c r="C7" s="3296"/>
      <c r="D7" s="3296"/>
      <c r="E7" s="117"/>
    </row>
    <row r="8" spans="1:7 16381:16381">
      <c r="A8" s="270" t="s">
        <v>36</v>
      </c>
      <c r="B8" s="2938"/>
      <c r="C8" s="2938"/>
      <c r="D8" s="2938"/>
      <c r="E8" s="118"/>
    </row>
    <row r="9" spans="1:7 16381:16381" ht="16.5" thickBot="1">
      <c r="A9" s="272" t="s">
        <v>198</v>
      </c>
      <c r="B9" s="3310"/>
      <c r="C9" s="3313"/>
      <c r="D9" s="3311"/>
      <c r="E9" s="107"/>
    </row>
    <row r="11" spans="1:7 16381:16381" s="266" customFormat="1" ht="36">
      <c r="A11" s="274" t="s">
        <v>800</v>
      </c>
      <c r="B11" s="273" t="s">
        <v>801</v>
      </c>
      <c r="C11" s="273" t="s">
        <v>702</v>
      </c>
      <c r="D11" s="282" t="s">
        <v>810</v>
      </c>
      <c r="E11" s="282" t="s">
        <v>811</v>
      </c>
      <c r="F11" s="274" t="s">
        <v>812</v>
      </c>
      <c r="G11" s="274" t="s">
        <v>813</v>
      </c>
    </row>
    <row r="12" spans="1:7 16381:16381" ht="12.75" customHeight="1">
      <c r="A12" s="328"/>
      <c r="B12" s="227"/>
      <c r="C12" s="227"/>
      <c r="D12" s="257" t="s">
        <v>808</v>
      </c>
      <c r="E12" s="257" t="s">
        <v>808</v>
      </c>
      <c r="F12" s="276"/>
      <c r="G12" s="307"/>
      <c r="XFA12" s="257" t="s">
        <v>805</v>
      </c>
    </row>
    <row r="13" spans="1:7 16381:16381" ht="12.75" customHeight="1">
      <c r="A13" s="328"/>
      <c r="B13" s="227"/>
      <c r="C13" s="227"/>
      <c r="D13" s="257"/>
      <c r="E13" s="257"/>
      <c r="F13" s="276"/>
      <c r="G13" s="307"/>
      <c r="XFA13" s="257" t="s">
        <v>806</v>
      </c>
    </row>
    <row r="14" spans="1:7 16381:16381" ht="12.75" customHeight="1">
      <c r="A14" s="328"/>
      <c r="B14" s="227"/>
      <c r="C14" s="227"/>
      <c r="D14" s="257"/>
      <c r="E14" s="257"/>
      <c r="F14" s="276"/>
      <c r="G14" s="307"/>
      <c r="XFA14" s="257" t="s">
        <v>807</v>
      </c>
    </row>
    <row r="15" spans="1:7 16381:16381" ht="12.75" customHeight="1">
      <c r="A15" s="328"/>
      <c r="B15" s="227"/>
      <c r="C15" s="227"/>
      <c r="D15" s="257"/>
      <c r="E15" s="257"/>
      <c r="F15" s="276"/>
      <c r="G15" s="307"/>
      <c r="XFA15" s="257" t="s">
        <v>808</v>
      </c>
    </row>
    <row r="16" spans="1:7 16381:16381">
      <c r="A16" s="227"/>
      <c r="B16" s="227"/>
      <c r="C16" s="227"/>
      <c r="D16" s="257"/>
      <c r="E16" s="257"/>
      <c r="F16" s="276"/>
      <c r="G16" s="307"/>
    </row>
    <row r="17" spans="1:7">
      <c r="A17" s="328"/>
      <c r="B17" s="227"/>
      <c r="C17" s="227"/>
      <c r="D17" s="257"/>
      <c r="E17" s="257"/>
      <c r="F17" s="276"/>
      <c r="G17" s="277"/>
    </row>
    <row r="18" spans="1:7">
      <c r="A18" s="328"/>
      <c r="B18" s="227"/>
      <c r="C18" s="227"/>
      <c r="D18" s="257"/>
      <c r="E18" s="257"/>
      <c r="F18" s="276"/>
      <c r="G18" s="307"/>
    </row>
    <row r="19" spans="1:7">
      <c r="A19" s="328"/>
      <c r="B19" s="227"/>
      <c r="C19" s="227"/>
      <c r="D19" s="257"/>
      <c r="E19" s="257"/>
      <c r="F19" s="276"/>
      <c r="G19" s="307"/>
    </row>
    <row r="20" spans="1:7">
      <c r="A20" s="328"/>
      <c r="B20" s="227"/>
      <c r="C20" s="227"/>
      <c r="D20" s="257"/>
      <c r="E20" s="257"/>
      <c r="F20" s="276"/>
      <c r="G20" s="307"/>
    </row>
    <row r="21" spans="1:7">
      <c r="A21" s="328"/>
      <c r="B21" s="227"/>
      <c r="C21" s="227"/>
      <c r="D21" s="257"/>
      <c r="E21" s="257"/>
      <c r="F21" s="276"/>
      <c r="G21" s="307"/>
    </row>
    <row r="22" spans="1:7">
      <c r="A22" s="328"/>
      <c r="B22" s="227"/>
      <c r="C22" s="227"/>
      <c r="D22" s="257"/>
      <c r="E22" s="257"/>
      <c r="F22" s="276"/>
      <c r="G22" s="307"/>
    </row>
    <row r="23" spans="1:7">
      <c r="A23" s="328"/>
      <c r="B23" s="227"/>
      <c r="C23" s="227"/>
      <c r="D23" s="257"/>
      <c r="E23" s="257"/>
      <c r="F23" s="276"/>
      <c r="G23" s="307"/>
    </row>
    <row r="24" spans="1:7">
      <c r="A24" s="328"/>
      <c r="B24" s="227"/>
      <c r="C24" s="227"/>
      <c r="D24" s="257"/>
      <c r="E24" s="257"/>
      <c r="F24" s="276"/>
      <c r="G24" s="307"/>
    </row>
    <row r="25" spans="1:7">
      <c r="A25" s="328"/>
      <c r="B25" s="227"/>
      <c r="C25" s="227"/>
      <c r="D25" s="257"/>
      <c r="E25" s="257"/>
      <c r="F25" s="276"/>
      <c r="G25" s="307"/>
    </row>
    <row r="26" spans="1:7">
      <c r="A26" s="328"/>
      <c r="B26" s="227"/>
      <c r="C26" s="227"/>
      <c r="D26" s="257"/>
      <c r="E26" s="257"/>
      <c r="F26" s="276"/>
      <c r="G26" s="307"/>
    </row>
    <row r="27" spans="1:7">
      <c r="A27" s="328"/>
      <c r="B27" s="227"/>
      <c r="C27" s="227"/>
      <c r="D27" s="257"/>
      <c r="E27" s="257"/>
      <c r="F27" s="276"/>
      <c r="G27" s="307"/>
    </row>
    <row r="28" spans="1:7">
      <c r="A28" s="328"/>
      <c r="B28" s="227"/>
      <c r="C28" s="227"/>
      <c r="D28" s="257"/>
      <c r="E28" s="257"/>
      <c r="F28" s="276"/>
      <c r="G28" s="307"/>
    </row>
    <row r="29" spans="1:7">
      <c r="A29" s="328"/>
      <c r="B29" s="227"/>
      <c r="C29" s="227"/>
      <c r="D29" s="257"/>
      <c r="E29" s="257"/>
      <c r="F29" s="276"/>
      <c r="G29" s="307"/>
    </row>
    <row r="30" spans="1:7">
      <c r="A30" s="328"/>
      <c r="B30" s="227"/>
      <c r="C30" s="227"/>
      <c r="D30" s="257"/>
      <c r="E30" s="257"/>
      <c r="F30" s="276"/>
      <c r="G30" s="307"/>
    </row>
  </sheetData>
  <sheetProtection formatRows="0" sort="0" autoFilter="0"/>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D12:E95">
      <formula1>$XFA$12:$XFA$15</formula1>
    </dataValidation>
    <dataValidation type="whole" allowBlank="1" showInputMessage="1" showErrorMessage="1" sqref="B8:D8">
      <formula1>2001</formula1>
      <formula2>2050</formula2>
    </dataValidation>
    <dataValidation type="list" allowBlank="1" showInputMessage="1" showErrorMessage="1" sqref="II65008:II65014 SE65008:SE65014 ACA65008:ACA65014 ALW65008:ALW65014 AVS65008:AVS65014 BFO65008:BFO65014 BPK65008:BPK65014 BZG65008:BZG65014 CJC65008:CJC65014 CSY65008:CSY65014 DCU65008:DCU65014 DMQ65008:DMQ65014 DWM65008:DWM65014 EGI65008:EGI65014 EQE65008:EQE65014 FAA65008:FAA65014 FJW65008:FJW65014 FTS65008:FTS65014 GDO65008:GDO65014 GNK65008:GNK65014 GXG65008:GXG65014 HHC65008:HHC65014 HQY65008:HQY65014 IAU65008:IAU65014 IKQ65008:IKQ65014 IUM65008:IUM65014 JEI65008:JEI65014 JOE65008:JOE65014 JYA65008:JYA65014 KHW65008:KHW65014 KRS65008:KRS65014 LBO65008:LBO65014 LLK65008:LLK65014 LVG65008:LVG65014 MFC65008:MFC65014 MOY65008:MOY65014 MYU65008:MYU65014 NIQ65008:NIQ65014 NSM65008:NSM65014 OCI65008:OCI65014 OME65008:OME65014 OWA65008:OWA65014 PFW65008:PFW65014 PPS65008:PPS65014 PZO65008:PZO65014 QJK65008:QJK65014 QTG65008:QTG65014 RDC65008:RDC65014 RMY65008:RMY65014 RWU65008:RWU65014 SGQ65008:SGQ65014 SQM65008:SQM65014 TAI65008:TAI65014 TKE65008:TKE65014 TUA65008:TUA65014 UDW65008:UDW65014 UNS65008:UNS65014 UXO65008:UXO65014 VHK65008:VHK65014 VRG65008:VRG65014 WBC65008:WBC65014 WKY65008:WKY65014 WUU65008:WUU65014 II130544:II130550 SE130544:SE130550 ACA130544:ACA130550 ALW130544:ALW130550 AVS130544:AVS130550 BFO130544:BFO130550 BPK130544:BPK130550 BZG130544:BZG130550 CJC130544:CJC130550 CSY130544:CSY130550 DCU130544:DCU130550 DMQ130544:DMQ130550 DWM130544:DWM130550 EGI130544:EGI130550 EQE130544:EQE130550 FAA130544:FAA130550 FJW130544:FJW130550 FTS130544:FTS130550 GDO130544:GDO130550 GNK130544:GNK130550 GXG130544:GXG130550 HHC130544:HHC130550 HQY130544:HQY130550 IAU130544:IAU130550 IKQ130544:IKQ130550 IUM130544:IUM130550 JEI130544:JEI130550 JOE130544:JOE130550 JYA130544:JYA130550 KHW130544:KHW130550 KRS130544:KRS130550 LBO130544:LBO130550 LLK130544:LLK130550 LVG130544:LVG130550 MFC130544:MFC130550 MOY130544:MOY130550 MYU130544:MYU130550 NIQ130544:NIQ130550 NSM130544:NSM130550 OCI130544:OCI130550 OME130544:OME130550 OWA130544:OWA130550 PFW130544:PFW130550 PPS130544:PPS130550 PZO130544:PZO130550 QJK130544:QJK130550 QTG130544:QTG130550 RDC130544:RDC130550 RMY130544:RMY130550 RWU130544:RWU130550 SGQ130544:SGQ130550 SQM130544:SQM130550 TAI130544:TAI130550 TKE130544:TKE130550 TUA130544:TUA130550 UDW130544:UDW130550 UNS130544:UNS130550 UXO130544:UXO130550 VHK130544:VHK130550 VRG130544:VRG130550 WBC130544:WBC130550 WKY130544:WKY130550 WUU130544:WUU130550 II196080:II196086 SE196080:SE196086 ACA196080:ACA196086 ALW196080:ALW196086 AVS196080:AVS196086 BFO196080:BFO196086 BPK196080:BPK196086 BZG196080:BZG196086 CJC196080:CJC196086 CSY196080:CSY196086 DCU196080:DCU196086 DMQ196080:DMQ196086 DWM196080:DWM196086 EGI196080:EGI196086 EQE196080:EQE196086 FAA196080:FAA196086 FJW196080:FJW196086 FTS196080:FTS196086 GDO196080:GDO196086 GNK196080:GNK196086 GXG196080:GXG196086 HHC196080:HHC196086 HQY196080:HQY196086 IAU196080:IAU196086 IKQ196080:IKQ196086 IUM196080:IUM196086 JEI196080:JEI196086 JOE196080:JOE196086 JYA196080:JYA196086 KHW196080:KHW196086 KRS196080:KRS196086 LBO196080:LBO196086 LLK196080:LLK196086 LVG196080:LVG196086 MFC196080:MFC196086 MOY196080:MOY196086 MYU196080:MYU196086 NIQ196080:NIQ196086 NSM196080:NSM196086 OCI196080:OCI196086 OME196080:OME196086 OWA196080:OWA196086 PFW196080:PFW196086 PPS196080:PPS196086 PZO196080:PZO196086 QJK196080:QJK196086 QTG196080:QTG196086 RDC196080:RDC196086 RMY196080:RMY196086 RWU196080:RWU196086 SGQ196080:SGQ196086 SQM196080:SQM196086 TAI196080:TAI196086 TKE196080:TKE196086 TUA196080:TUA196086 UDW196080:UDW196086 UNS196080:UNS196086 UXO196080:UXO196086 VHK196080:VHK196086 VRG196080:VRG196086 WBC196080:WBC196086 WKY196080:WKY196086 WUU196080:WUU196086 II261616:II261622 SE261616:SE261622 ACA261616:ACA261622 ALW261616:ALW261622 AVS261616:AVS261622 BFO261616:BFO261622 BPK261616:BPK261622 BZG261616:BZG261622 CJC261616:CJC261622 CSY261616:CSY261622 DCU261616:DCU261622 DMQ261616:DMQ261622 DWM261616:DWM261622 EGI261616:EGI261622 EQE261616:EQE261622 FAA261616:FAA261622 FJW261616:FJW261622 FTS261616:FTS261622 GDO261616:GDO261622 GNK261616:GNK261622 GXG261616:GXG261622 HHC261616:HHC261622 HQY261616:HQY261622 IAU261616:IAU261622 IKQ261616:IKQ261622 IUM261616:IUM261622 JEI261616:JEI261622 JOE261616:JOE261622 JYA261616:JYA261622 KHW261616:KHW261622 KRS261616:KRS261622 LBO261616:LBO261622 LLK261616:LLK261622 LVG261616:LVG261622 MFC261616:MFC261622 MOY261616:MOY261622 MYU261616:MYU261622 NIQ261616:NIQ261622 NSM261616:NSM261622 OCI261616:OCI261622 OME261616:OME261622 OWA261616:OWA261622 PFW261616:PFW261622 PPS261616:PPS261622 PZO261616:PZO261622 QJK261616:QJK261622 QTG261616:QTG261622 RDC261616:RDC261622 RMY261616:RMY261622 RWU261616:RWU261622 SGQ261616:SGQ261622 SQM261616:SQM261622 TAI261616:TAI261622 TKE261616:TKE261622 TUA261616:TUA261622 UDW261616:UDW261622 UNS261616:UNS261622 UXO261616:UXO261622 VHK261616:VHK261622 VRG261616:VRG261622 WBC261616:WBC261622 WKY261616:WKY261622 WUU261616:WUU261622 II327152:II327158 SE327152:SE327158 ACA327152:ACA327158 ALW327152:ALW327158 AVS327152:AVS327158 BFO327152:BFO327158 BPK327152:BPK327158 BZG327152:BZG327158 CJC327152:CJC327158 CSY327152:CSY327158 DCU327152:DCU327158 DMQ327152:DMQ327158 DWM327152:DWM327158 EGI327152:EGI327158 EQE327152:EQE327158 FAA327152:FAA327158 FJW327152:FJW327158 FTS327152:FTS327158 GDO327152:GDO327158 GNK327152:GNK327158 GXG327152:GXG327158 HHC327152:HHC327158 HQY327152:HQY327158 IAU327152:IAU327158 IKQ327152:IKQ327158 IUM327152:IUM327158 JEI327152:JEI327158 JOE327152:JOE327158 JYA327152:JYA327158 KHW327152:KHW327158 KRS327152:KRS327158 LBO327152:LBO327158 LLK327152:LLK327158 LVG327152:LVG327158 MFC327152:MFC327158 MOY327152:MOY327158 MYU327152:MYU327158 NIQ327152:NIQ327158 NSM327152:NSM327158 OCI327152:OCI327158 OME327152:OME327158 OWA327152:OWA327158 PFW327152:PFW327158 PPS327152:PPS327158 PZO327152:PZO327158 QJK327152:QJK327158 QTG327152:QTG327158 RDC327152:RDC327158 RMY327152:RMY327158 RWU327152:RWU327158 SGQ327152:SGQ327158 SQM327152:SQM327158 TAI327152:TAI327158 TKE327152:TKE327158 TUA327152:TUA327158 UDW327152:UDW327158 UNS327152:UNS327158 UXO327152:UXO327158 VHK327152:VHK327158 VRG327152:VRG327158 WBC327152:WBC327158 WKY327152:WKY327158 WUU327152:WUU327158 II392688:II392694 SE392688:SE392694 ACA392688:ACA392694 ALW392688:ALW392694 AVS392688:AVS392694 BFO392688:BFO392694 BPK392688:BPK392694 BZG392688:BZG392694 CJC392688:CJC392694 CSY392688:CSY392694 DCU392688:DCU392694 DMQ392688:DMQ392694 DWM392688:DWM392694 EGI392688:EGI392694 EQE392688:EQE392694 FAA392688:FAA392694 FJW392688:FJW392694 FTS392688:FTS392694 GDO392688:GDO392694 GNK392688:GNK392694 GXG392688:GXG392694 HHC392688:HHC392694 HQY392688:HQY392694 IAU392688:IAU392694 IKQ392688:IKQ392694 IUM392688:IUM392694 JEI392688:JEI392694 JOE392688:JOE392694 JYA392688:JYA392694 KHW392688:KHW392694 KRS392688:KRS392694 LBO392688:LBO392694 LLK392688:LLK392694 LVG392688:LVG392694 MFC392688:MFC392694 MOY392688:MOY392694 MYU392688:MYU392694 NIQ392688:NIQ392694 NSM392688:NSM392694 OCI392688:OCI392694 OME392688:OME392694 OWA392688:OWA392694 PFW392688:PFW392694 PPS392688:PPS392694 PZO392688:PZO392694 QJK392688:QJK392694 QTG392688:QTG392694 RDC392688:RDC392694 RMY392688:RMY392694 RWU392688:RWU392694 SGQ392688:SGQ392694 SQM392688:SQM392694 TAI392688:TAI392694 TKE392688:TKE392694 TUA392688:TUA392694 UDW392688:UDW392694 UNS392688:UNS392694 UXO392688:UXO392694 VHK392688:VHK392694 VRG392688:VRG392694 WBC392688:WBC392694 WKY392688:WKY392694 WUU392688:WUU392694 II458224:II458230 SE458224:SE458230 ACA458224:ACA458230 ALW458224:ALW458230 AVS458224:AVS458230 BFO458224:BFO458230 BPK458224:BPK458230 BZG458224:BZG458230 CJC458224:CJC458230 CSY458224:CSY458230 DCU458224:DCU458230 DMQ458224:DMQ458230 DWM458224:DWM458230 EGI458224:EGI458230 EQE458224:EQE458230 FAA458224:FAA458230 FJW458224:FJW458230 FTS458224:FTS458230 GDO458224:GDO458230 GNK458224:GNK458230 GXG458224:GXG458230 HHC458224:HHC458230 HQY458224:HQY458230 IAU458224:IAU458230 IKQ458224:IKQ458230 IUM458224:IUM458230 JEI458224:JEI458230 JOE458224:JOE458230 JYA458224:JYA458230 KHW458224:KHW458230 KRS458224:KRS458230 LBO458224:LBO458230 LLK458224:LLK458230 LVG458224:LVG458230 MFC458224:MFC458230 MOY458224:MOY458230 MYU458224:MYU458230 NIQ458224:NIQ458230 NSM458224:NSM458230 OCI458224:OCI458230 OME458224:OME458230 OWA458224:OWA458230 PFW458224:PFW458230 PPS458224:PPS458230 PZO458224:PZO458230 QJK458224:QJK458230 QTG458224:QTG458230 RDC458224:RDC458230 RMY458224:RMY458230 RWU458224:RWU458230 SGQ458224:SGQ458230 SQM458224:SQM458230 TAI458224:TAI458230 TKE458224:TKE458230 TUA458224:TUA458230 UDW458224:UDW458230 UNS458224:UNS458230 UXO458224:UXO458230 VHK458224:VHK458230 VRG458224:VRG458230 WBC458224:WBC458230 WKY458224:WKY458230 WUU458224:WUU458230 II523760:II523766 SE523760:SE523766 ACA523760:ACA523766 ALW523760:ALW523766 AVS523760:AVS523766 BFO523760:BFO523766 BPK523760:BPK523766 BZG523760:BZG523766 CJC523760:CJC523766 CSY523760:CSY523766 DCU523760:DCU523766 DMQ523760:DMQ523766 DWM523760:DWM523766 EGI523760:EGI523766 EQE523760:EQE523766 FAA523760:FAA523766 FJW523760:FJW523766 FTS523760:FTS523766 GDO523760:GDO523766 GNK523760:GNK523766 GXG523760:GXG523766 HHC523760:HHC523766 HQY523760:HQY523766 IAU523760:IAU523766 IKQ523760:IKQ523766 IUM523760:IUM523766 JEI523760:JEI523766 JOE523760:JOE523766 JYA523760:JYA523766 KHW523760:KHW523766 KRS523760:KRS523766 LBO523760:LBO523766 LLK523760:LLK523766 LVG523760:LVG523766 MFC523760:MFC523766 MOY523760:MOY523766 MYU523760:MYU523766 NIQ523760:NIQ523766 NSM523760:NSM523766 OCI523760:OCI523766 OME523760:OME523766 OWA523760:OWA523766 PFW523760:PFW523766 PPS523760:PPS523766 PZO523760:PZO523766 QJK523760:QJK523766 QTG523760:QTG523766 RDC523760:RDC523766 RMY523760:RMY523766 RWU523760:RWU523766 SGQ523760:SGQ523766 SQM523760:SQM523766 TAI523760:TAI523766 TKE523760:TKE523766 TUA523760:TUA523766 UDW523760:UDW523766 UNS523760:UNS523766 UXO523760:UXO523766 VHK523760:VHK523766 VRG523760:VRG523766 WBC523760:WBC523766 WKY523760:WKY523766 WUU523760:WUU523766 II589296:II589302 SE589296:SE589302 ACA589296:ACA589302 ALW589296:ALW589302 AVS589296:AVS589302 BFO589296:BFO589302 BPK589296:BPK589302 BZG589296:BZG589302 CJC589296:CJC589302 CSY589296:CSY589302 DCU589296:DCU589302 DMQ589296:DMQ589302 DWM589296:DWM589302 EGI589296:EGI589302 EQE589296:EQE589302 FAA589296:FAA589302 FJW589296:FJW589302 FTS589296:FTS589302 GDO589296:GDO589302 GNK589296:GNK589302 GXG589296:GXG589302 HHC589296:HHC589302 HQY589296:HQY589302 IAU589296:IAU589302 IKQ589296:IKQ589302 IUM589296:IUM589302 JEI589296:JEI589302 JOE589296:JOE589302 JYA589296:JYA589302 KHW589296:KHW589302 KRS589296:KRS589302 LBO589296:LBO589302 LLK589296:LLK589302 LVG589296:LVG589302 MFC589296:MFC589302 MOY589296:MOY589302 MYU589296:MYU589302 NIQ589296:NIQ589302 NSM589296:NSM589302 OCI589296:OCI589302 OME589296:OME589302 OWA589296:OWA589302 PFW589296:PFW589302 PPS589296:PPS589302 PZO589296:PZO589302 QJK589296:QJK589302 QTG589296:QTG589302 RDC589296:RDC589302 RMY589296:RMY589302 RWU589296:RWU589302 SGQ589296:SGQ589302 SQM589296:SQM589302 TAI589296:TAI589302 TKE589296:TKE589302 TUA589296:TUA589302 UDW589296:UDW589302 UNS589296:UNS589302 UXO589296:UXO589302 VHK589296:VHK589302 VRG589296:VRG589302 WBC589296:WBC589302 WKY589296:WKY589302 WUU589296:WUU589302 II654832:II654838 SE654832:SE654838 ACA654832:ACA654838 ALW654832:ALW654838 AVS654832:AVS654838 BFO654832:BFO654838 BPK654832:BPK654838 BZG654832:BZG654838 CJC654832:CJC654838 CSY654832:CSY654838 DCU654832:DCU654838 DMQ654832:DMQ654838 DWM654832:DWM654838 EGI654832:EGI654838 EQE654832:EQE654838 FAA654832:FAA654838 FJW654832:FJW654838 FTS654832:FTS654838 GDO654832:GDO654838 GNK654832:GNK654838 GXG654832:GXG654838 HHC654832:HHC654838 HQY654832:HQY654838 IAU654832:IAU654838 IKQ654832:IKQ654838 IUM654832:IUM654838 JEI654832:JEI654838 JOE654832:JOE654838 JYA654832:JYA654838 KHW654832:KHW654838 KRS654832:KRS654838 LBO654832:LBO654838 LLK654832:LLK654838 LVG654832:LVG654838 MFC654832:MFC654838 MOY654832:MOY654838 MYU654832:MYU654838 NIQ654832:NIQ654838 NSM654832:NSM654838 OCI654832:OCI654838 OME654832:OME654838 OWA654832:OWA654838 PFW654832:PFW654838 PPS654832:PPS654838 PZO654832:PZO654838 QJK654832:QJK654838 QTG654832:QTG654838 RDC654832:RDC654838 RMY654832:RMY654838 RWU654832:RWU654838 SGQ654832:SGQ654838 SQM654832:SQM654838 TAI654832:TAI654838 TKE654832:TKE654838 TUA654832:TUA654838 UDW654832:UDW654838 UNS654832:UNS654838 UXO654832:UXO654838 VHK654832:VHK654838 VRG654832:VRG654838 WBC654832:WBC654838 WKY654832:WKY654838 WUU654832:WUU654838 II720368:II720374 SE720368:SE720374 ACA720368:ACA720374 ALW720368:ALW720374 AVS720368:AVS720374 BFO720368:BFO720374 BPK720368:BPK720374 BZG720368:BZG720374 CJC720368:CJC720374 CSY720368:CSY720374 DCU720368:DCU720374 DMQ720368:DMQ720374 DWM720368:DWM720374 EGI720368:EGI720374 EQE720368:EQE720374 FAA720368:FAA720374 FJW720368:FJW720374 FTS720368:FTS720374 GDO720368:GDO720374 GNK720368:GNK720374 GXG720368:GXG720374 HHC720368:HHC720374 HQY720368:HQY720374 IAU720368:IAU720374 IKQ720368:IKQ720374 IUM720368:IUM720374 JEI720368:JEI720374 JOE720368:JOE720374 JYA720368:JYA720374 KHW720368:KHW720374 KRS720368:KRS720374 LBO720368:LBO720374 LLK720368:LLK720374 LVG720368:LVG720374 MFC720368:MFC720374 MOY720368:MOY720374 MYU720368:MYU720374 NIQ720368:NIQ720374 NSM720368:NSM720374 OCI720368:OCI720374 OME720368:OME720374 OWA720368:OWA720374 PFW720368:PFW720374 PPS720368:PPS720374 PZO720368:PZO720374 QJK720368:QJK720374 QTG720368:QTG720374 RDC720368:RDC720374 RMY720368:RMY720374 RWU720368:RWU720374 SGQ720368:SGQ720374 SQM720368:SQM720374 TAI720368:TAI720374 TKE720368:TKE720374 TUA720368:TUA720374 UDW720368:UDW720374 UNS720368:UNS720374 UXO720368:UXO720374 VHK720368:VHK720374 VRG720368:VRG720374 WBC720368:WBC720374 WKY720368:WKY720374 WUU720368:WUU720374 II785904:II785910 SE785904:SE785910 ACA785904:ACA785910 ALW785904:ALW785910 AVS785904:AVS785910 BFO785904:BFO785910 BPK785904:BPK785910 BZG785904:BZG785910 CJC785904:CJC785910 CSY785904:CSY785910 DCU785904:DCU785910 DMQ785904:DMQ785910 DWM785904:DWM785910 EGI785904:EGI785910 EQE785904:EQE785910 FAA785904:FAA785910 FJW785904:FJW785910 FTS785904:FTS785910 GDO785904:GDO785910 GNK785904:GNK785910 GXG785904:GXG785910 HHC785904:HHC785910 HQY785904:HQY785910 IAU785904:IAU785910 IKQ785904:IKQ785910 IUM785904:IUM785910 JEI785904:JEI785910 JOE785904:JOE785910 JYA785904:JYA785910 KHW785904:KHW785910 KRS785904:KRS785910 LBO785904:LBO785910 LLK785904:LLK785910 LVG785904:LVG785910 MFC785904:MFC785910 MOY785904:MOY785910 MYU785904:MYU785910 NIQ785904:NIQ785910 NSM785904:NSM785910 OCI785904:OCI785910 OME785904:OME785910 OWA785904:OWA785910 PFW785904:PFW785910 PPS785904:PPS785910 PZO785904:PZO785910 QJK785904:QJK785910 QTG785904:QTG785910 RDC785904:RDC785910 RMY785904:RMY785910 RWU785904:RWU785910 SGQ785904:SGQ785910 SQM785904:SQM785910 TAI785904:TAI785910 TKE785904:TKE785910 TUA785904:TUA785910 UDW785904:UDW785910 UNS785904:UNS785910 UXO785904:UXO785910 VHK785904:VHK785910 VRG785904:VRG785910 WBC785904:WBC785910 WKY785904:WKY785910 WUU785904:WUU785910 II851440:II851446 SE851440:SE851446 ACA851440:ACA851446 ALW851440:ALW851446 AVS851440:AVS851446 BFO851440:BFO851446 BPK851440:BPK851446 BZG851440:BZG851446 CJC851440:CJC851446 CSY851440:CSY851446 DCU851440:DCU851446 DMQ851440:DMQ851446 DWM851440:DWM851446 EGI851440:EGI851446 EQE851440:EQE851446 FAA851440:FAA851446 FJW851440:FJW851446 FTS851440:FTS851446 GDO851440:GDO851446 GNK851440:GNK851446 GXG851440:GXG851446 HHC851440:HHC851446 HQY851440:HQY851446 IAU851440:IAU851446 IKQ851440:IKQ851446 IUM851440:IUM851446 JEI851440:JEI851446 JOE851440:JOE851446 JYA851440:JYA851446 KHW851440:KHW851446 KRS851440:KRS851446 LBO851440:LBO851446 LLK851440:LLK851446 LVG851440:LVG851446 MFC851440:MFC851446 MOY851440:MOY851446 MYU851440:MYU851446 NIQ851440:NIQ851446 NSM851440:NSM851446 OCI851440:OCI851446 OME851440:OME851446 OWA851440:OWA851446 PFW851440:PFW851446 PPS851440:PPS851446 PZO851440:PZO851446 QJK851440:QJK851446 QTG851440:QTG851446 RDC851440:RDC851446 RMY851440:RMY851446 RWU851440:RWU851446 SGQ851440:SGQ851446 SQM851440:SQM851446 TAI851440:TAI851446 TKE851440:TKE851446 TUA851440:TUA851446 UDW851440:UDW851446 UNS851440:UNS851446 UXO851440:UXO851446 VHK851440:VHK851446 VRG851440:VRG851446 WBC851440:WBC851446 WKY851440:WKY851446 WUU851440:WUU851446 II916976:II916982 SE916976:SE916982 ACA916976:ACA916982 ALW916976:ALW916982 AVS916976:AVS916982 BFO916976:BFO916982 BPK916976:BPK916982 BZG916976:BZG916982 CJC916976:CJC916982 CSY916976:CSY916982 DCU916976:DCU916982 DMQ916976:DMQ916982 DWM916976:DWM916982 EGI916976:EGI916982 EQE916976:EQE916982 FAA916976:FAA916982 FJW916976:FJW916982 FTS916976:FTS916982 GDO916976:GDO916982 GNK916976:GNK916982 GXG916976:GXG916982 HHC916976:HHC916982 HQY916976:HQY916982 IAU916976:IAU916982 IKQ916976:IKQ916982 IUM916976:IUM916982 JEI916976:JEI916982 JOE916976:JOE916982 JYA916976:JYA916982 KHW916976:KHW916982 KRS916976:KRS916982 LBO916976:LBO916982 LLK916976:LLK916982 LVG916976:LVG916982 MFC916976:MFC916982 MOY916976:MOY916982 MYU916976:MYU916982 NIQ916976:NIQ916982 NSM916976:NSM916982 OCI916976:OCI916982 OME916976:OME916982 OWA916976:OWA916982 PFW916976:PFW916982 PPS916976:PPS916982 PZO916976:PZO916982 QJK916976:QJK916982 QTG916976:QTG916982 RDC916976:RDC916982 RMY916976:RMY916982 RWU916976:RWU916982 SGQ916976:SGQ916982 SQM916976:SQM916982 TAI916976:TAI916982 TKE916976:TKE916982 TUA916976:TUA916982 UDW916976:UDW916982 UNS916976:UNS916982 UXO916976:UXO916982 VHK916976:VHK916982 VRG916976:VRG916982 WBC916976:WBC916982 WKY916976:WKY916982 WUU916976:WUU916982 II982512:II982518 SE982512:SE982518 ACA982512:ACA982518 ALW982512:ALW982518 AVS982512:AVS982518 BFO982512:BFO982518 BPK982512:BPK982518 BZG982512:BZG982518 CJC982512:CJC982518 CSY982512:CSY982518 DCU982512:DCU982518 DMQ982512:DMQ982518 DWM982512:DWM982518 EGI982512:EGI982518 EQE982512:EQE982518 FAA982512:FAA982518 FJW982512:FJW982518 FTS982512:FTS982518 GDO982512:GDO982518 GNK982512:GNK982518 GXG982512:GXG982518 HHC982512:HHC982518 HQY982512:HQY982518 IAU982512:IAU982518 IKQ982512:IKQ982518 IUM982512:IUM982518 JEI982512:JEI982518 JOE982512:JOE982518 JYA982512:JYA982518 KHW982512:KHW982518 KRS982512:KRS982518 LBO982512:LBO982518 LLK982512:LLK982518 LVG982512:LVG982518 MFC982512:MFC982518 MOY982512:MOY982518 MYU982512:MYU982518 NIQ982512:NIQ982518 NSM982512:NSM982518 OCI982512:OCI982518 OME982512:OME982518 OWA982512:OWA982518 PFW982512:PFW982518 PPS982512:PPS982518 PZO982512:PZO982518 QJK982512:QJK982518 QTG982512:QTG982518 RDC982512:RDC982518 RMY982512:RMY982518 RWU982512:RWU982518 SGQ982512:SGQ982518 SQM982512:SQM982518 TAI982512:TAI982518 TKE982512:TKE982518 TUA982512:TUA982518 UDW982512:UDW982518 UNS982512:UNS982518 UXO982512:UXO982518 VHK982512:VHK982518 VRG982512:VRG982518 WBC982512:WBC982518 WKY982512:WKY982518 WUU982512:WUU982518">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1">
    <tabColor rgb="FF00B0F0"/>
  </sheetPr>
  <dimension ref="A1:E35"/>
  <sheetViews>
    <sheetView workbookViewId="0">
      <selection activeCell="A12" sqref="A12"/>
    </sheetView>
  </sheetViews>
  <sheetFormatPr defaultRowHeight="12.75"/>
  <cols>
    <col min="1" max="1" width="21.5703125" style="13" customWidth="1"/>
    <col min="2" max="2" width="20.5703125" style="13" bestFit="1" customWidth="1"/>
    <col min="3" max="3" width="17.28515625" style="13" customWidth="1"/>
    <col min="4" max="4" width="16" style="13" customWidth="1"/>
    <col min="5" max="6" width="17.140625" style="13" customWidth="1"/>
    <col min="7" max="238" width="9.140625" style="13"/>
    <col min="239" max="239" width="27.42578125" style="13" customWidth="1"/>
    <col min="240" max="240" width="17.85546875" style="13" customWidth="1"/>
    <col min="241" max="241" width="26" style="13" customWidth="1"/>
    <col min="242" max="242" width="10.42578125" style="13" customWidth="1"/>
    <col min="243" max="243" width="13" style="13" customWidth="1"/>
    <col min="244" max="244" width="32.42578125" style="13" bestFit="1" customWidth="1"/>
    <col min="245" max="494" width="9.140625" style="13"/>
    <col min="495" max="495" width="27.42578125" style="13" customWidth="1"/>
    <col min="496" max="496" width="17.85546875" style="13" customWidth="1"/>
    <col min="497" max="497" width="26" style="13" customWidth="1"/>
    <col min="498" max="498" width="10.42578125" style="13" customWidth="1"/>
    <col min="499" max="499" width="13" style="13" customWidth="1"/>
    <col min="500" max="500" width="32.42578125" style="13" bestFit="1" customWidth="1"/>
    <col min="501" max="750" width="9.140625" style="13"/>
    <col min="751" max="751" width="27.42578125" style="13" customWidth="1"/>
    <col min="752" max="752" width="17.85546875" style="13" customWidth="1"/>
    <col min="753" max="753" width="26" style="13" customWidth="1"/>
    <col min="754" max="754" width="10.42578125" style="13" customWidth="1"/>
    <col min="755" max="755" width="13" style="13" customWidth="1"/>
    <col min="756" max="756" width="32.42578125" style="13" bestFit="1" customWidth="1"/>
    <col min="757" max="1006" width="9.140625" style="13"/>
    <col min="1007" max="1007" width="27.42578125" style="13" customWidth="1"/>
    <col min="1008" max="1008" width="17.85546875" style="13" customWidth="1"/>
    <col min="1009" max="1009" width="26" style="13" customWidth="1"/>
    <col min="1010" max="1010" width="10.42578125" style="13" customWidth="1"/>
    <col min="1011" max="1011" width="13" style="13" customWidth="1"/>
    <col min="1012" max="1012" width="32.42578125" style="13" bestFit="1" customWidth="1"/>
    <col min="1013" max="1262" width="9.140625" style="13"/>
    <col min="1263" max="1263" width="27.42578125" style="13" customWidth="1"/>
    <col min="1264" max="1264" width="17.85546875" style="13" customWidth="1"/>
    <col min="1265" max="1265" width="26" style="13" customWidth="1"/>
    <col min="1266" max="1266" width="10.42578125" style="13" customWidth="1"/>
    <col min="1267" max="1267" width="13" style="13" customWidth="1"/>
    <col min="1268" max="1268" width="32.42578125" style="13" bestFit="1" customWidth="1"/>
    <col min="1269" max="1518" width="9.140625" style="13"/>
    <col min="1519" max="1519" width="27.42578125" style="13" customWidth="1"/>
    <col min="1520" max="1520" width="17.85546875" style="13" customWidth="1"/>
    <col min="1521" max="1521" width="26" style="13" customWidth="1"/>
    <col min="1522" max="1522" width="10.42578125" style="13" customWidth="1"/>
    <col min="1523" max="1523" width="13" style="13" customWidth="1"/>
    <col min="1524" max="1524" width="32.42578125" style="13" bestFit="1" customWidth="1"/>
    <col min="1525" max="1774" width="9.140625" style="13"/>
    <col min="1775" max="1775" width="27.42578125" style="13" customWidth="1"/>
    <col min="1776" max="1776" width="17.85546875" style="13" customWidth="1"/>
    <col min="1777" max="1777" width="26" style="13" customWidth="1"/>
    <col min="1778" max="1778" width="10.42578125" style="13" customWidth="1"/>
    <col min="1779" max="1779" width="13" style="13" customWidth="1"/>
    <col min="1780" max="1780" width="32.42578125" style="13" bestFit="1" customWidth="1"/>
    <col min="1781" max="2030" width="9.140625" style="13"/>
    <col min="2031" max="2031" width="27.42578125" style="13" customWidth="1"/>
    <col min="2032" max="2032" width="17.85546875" style="13" customWidth="1"/>
    <col min="2033" max="2033" width="26" style="13" customWidth="1"/>
    <col min="2034" max="2034" width="10.42578125" style="13" customWidth="1"/>
    <col min="2035" max="2035" width="13" style="13" customWidth="1"/>
    <col min="2036" max="2036" width="32.42578125" style="13" bestFit="1" customWidth="1"/>
    <col min="2037" max="2286" width="9.140625" style="13"/>
    <col min="2287" max="2287" width="27.42578125" style="13" customWidth="1"/>
    <col min="2288" max="2288" width="17.85546875" style="13" customWidth="1"/>
    <col min="2289" max="2289" width="26" style="13" customWidth="1"/>
    <col min="2290" max="2290" width="10.42578125" style="13" customWidth="1"/>
    <col min="2291" max="2291" width="13" style="13" customWidth="1"/>
    <col min="2292" max="2292" width="32.42578125" style="13" bestFit="1" customWidth="1"/>
    <col min="2293" max="2542" width="9.140625" style="13"/>
    <col min="2543" max="2543" width="27.42578125" style="13" customWidth="1"/>
    <col min="2544" max="2544" width="17.85546875" style="13" customWidth="1"/>
    <col min="2545" max="2545" width="26" style="13" customWidth="1"/>
    <col min="2546" max="2546" width="10.42578125" style="13" customWidth="1"/>
    <col min="2547" max="2547" width="13" style="13" customWidth="1"/>
    <col min="2548" max="2548" width="32.42578125" style="13" bestFit="1" customWidth="1"/>
    <col min="2549" max="2798" width="9.140625" style="13"/>
    <col min="2799" max="2799" width="27.42578125" style="13" customWidth="1"/>
    <col min="2800" max="2800" width="17.85546875" style="13" customWidth="1"/>
    <col min="2801" max="2801" width="26" style="13" customWidth="1"/>
    <col min="2802" max="2802" width="10.42578125" style="13" customWidth="1"/>
    <col min="2803" max="2803" width="13" style="13" customWidth="1"/>
    <col min="2804" max="2804" width="32.42578125" style="13" bestFit="1" customWidth="1"/>
    <col min="2805" max="3054" width="9.140625" style="13"/>
    <col min="3055" max="3055" width="27.42578125" style="13" customWidth="1"/>
    <col min="3056" max="3056" width="17.85546875" style="13" customWidth="1"/>
    <col min="3057" max="3057" width="26" style="13" customWidth="1"/>
    <col min="3058" max="3058" width="10.42578125" style="13" customWidth="1"/>
    <col min="3059" max="3059" width="13" style="13" customWidth="1"/>
    <col min="3060" max="3060" width="32.42578125" style="13" bestFit="1" customWidth="1"/>
    <col min="3061" max="3310" width="9.140625" style="13"/>
    <col min="3311" max="3311" width="27.42578125" style="13" customWidth="1"/>
    <col min="3312" max="3312" width="17.85546875" style="13" customWidth="1"/>
    <col min="3313" max="3313" width="26" style="13" customWidth="1"/>
    <col min="3314" max="3314" width="10.42578125" style="13" customWidth="1"/>
    <col min="3315" max="3315" width="13" style="13" customWidth="1"/>
    <col min="3316" max="3316" width="32.42578125" style="13" bestFit="1" customWidth="1"/>
    <col min="3317" max="3566" width="9.140625" style="13"/>
    <col min="3567" max="3567" width="27.42578125" style="13" customWidth="1"/>
    <col min="3568" max="3568" width="17.85546875" style="13" customWidth="1"/>
    <col min="3569" max="3569" width="26" style="13" customWidth="1"/>
    <col min="3570" max="3570" width="10.42578125" style="13" customWidth="1"/>
    <col min="3571" max="3571" width="13" style="13" customWidth="1"/>
    <col min="3572" max="3572" width="32.42578125" style="13" bestFit="1" customWidth="1"/>
    <col min="3573" max="3822" width="9.140625" style="13"/>
    <col min="3823" max="3823" width="27.42578125" style="13" customWidth="1"/>
    <col min="3824" max="3824" width="17.85546875" style="13" customWidth="1"/>
    <col min="3825" max="3825" width="26" style="13" customWidth="1"/>
    <col min="3826" max="3826" width="10.42578125" style="13" customWidth="1"/>
    <col min="3827" max="3827" width="13" style="13" customWidth="1"/>
    <col min="3828" max="3828" width="32.42578125" style="13" bestFit="1" customWidth="1"/>
    <col min="3829" max="4078" width="9.140625" style="13"/>
    <col min="4079" max="4079" width="27.42578125" style="13" customWidth="1"/>
    <col min="4080" max="4080" width="17.85546875" style="13" customWidth="1"/>
    <col min="4081" max="4081" width="26" style="13" customWidth="1"/>
    <col min="4082" max="4082" width="10.42578125" style="13" customWidth="1"/>
    <col min="4083" max="4083" width="13" style="13" customWidth="1"/>
    <col min="4084" max="4084" width="32.42578125" style="13" bestFit="1" customWidth="1"/>
    <col min="4085" max="4334" width="9.140625" style="13"/>
    <col min="4335" max="4335" width="27.42578125" style="13" customWidth="1"/>
    <col min="4336" max="4336" width="17.85546875" style="13" customWidth="1"/>
    <col min="4337" max="4337" width="26" style="13" customWidth="1"/>
    <col min="4338" max="4338" width="10.42578125" style="13" customWidth="1"/>
    <col min="4339" max="4339" width="13" style="13" customWidth="1"/>
    <col min="4340" max="4340" width="32.42578125" style="13" bestFit="1" customWidth="1"/>
    <col min="4341" max="4590" width="9.140625" style="13"/>
    <col min="4591" max="4591" width="27.42578125" style="13" customWidth="1"/>
    <col min="4592" max="4592" width="17.85546875" style="13" customWidth="1"/>
    <col min="4593" max="4593" width="26" style="13" customWidth="1"/>
    <col min="4594" max="4594" width="10.42578125" style="13" customWidth="1"/>
    <col min="4595" max="4595" width="13" style="13" customWidth="1"/>
    <col min="4596" max="4596" width="32.42578125" style="13" bestFit="1" customWidth="1"/>
    <col min="4597" max="4846" width="9.140625" style="13"/>
    <col min="4847" max="4847" width="27.42578125" style="13" customWidth="1"/>
    <col min="4848" max="4848" width="17.85546875" style="13" customWidth="1"/>
    <col min="4849" max="4849" width="26" style="13" customWidth="1"/>
    <col min="4850" max="4850" width="10.42578125" style="13" customWidth="1"/>
    <col min="4851" max="4851" width="13" style="13" customWidth="1"/>
    <col min="4852" max="4852" width="32.42578125" style="13" bestFit="1" customWidth="1"/>
    <col min="4853" max="5102" width="9.140625" style="13"/>
    <col min="5103" max="5103" width="27.42578125" style="13" customWidth="1"/>
    <col min="5104" max="5104" width="17.85546875" style="13" customWidth="1"/>
    <col min="5105" max="5105" width="26" style="13" customWidth="1"/>
    <col min="5106" max="5106" width="10.42578125" style="13" customWidth="1"/>
    <col min="5107" max="5107" width="13" style="13" customWidth="1"/>
    <col min="5108" max="5108" width="32.42578125" style="13" bestFit="1" customWidth="1"/>
    <col min="5109" max="5358" width="9.140625" style="13"/>
    <col min="5359" max="5359" width="27.42578125" style="13" customWidth="1"/>
    <col min="5360" max="5360" width="17.85546875" style="13" customWidth="1"/>
    <col min="5361" max="5361" width="26" style="13" customWidth="1"/>
    <col min="5362" max="5362" width="10.42578125" style="13" customWidth="1"/>
    <col min="5363" max="5363" width="13" style="13" customWidth="1"/>
    <col min="5364" max="5364" width="32.42578125" style="13" bestFit="1" customWidth="1"/>
    <col min="5365" max="5614" width="9.140625" style="13"/>
    <col min="5615" max="5615" width="27.42578125" style="13" customWidth="1"/>
    <col min="5616" max="5616" width="17.85546875" style="13" customWidth="1"/>
    <col min="5617" max="5617" width="26" style="13" customWidth="1"/>
    <col min="5618" max="5618" width="10.42578125" style="13" customWidth="1"/>
    <col min="5619" max="5619" width="13" style="13" customWidth="1"/>
    <col min="5620" max="5620" width="32.42578125" style="13" bestFit="1" customWidth="1"/>
    <col min="5621" max="5870" width="9.140625" style="13"/>
    <col min="5871" max="5871" width="27.42578125" style="13" customWidth="1"/>
    <col min="5872" max="5872" width="17.85546875" style="13" customWidth="1"/>
    <col min="5873" max="5873" width="26" style="13" customWidth="1"/>
    <col min="5874" max="5874" width="10.42578125" style="13" customWidth="1"/>
    <col min="5875" max="5875" width="13" style="13" customWidth="1"/>
    <col min="5876" max="5876" width="32.42578125" style="13" bestFit="1" customWidth="1"/>
    <col min="5877" max="6126" width="9.140625" style="13"/>
    <col min="6127" max="6127" width="27.42578125" style="13" customWidth="1"/>
    <col min="6128" max="6128" width="17.85546875" style="13" customWidth="1"/>
    <col min="6129" max="6129" width="26" style="13" customWidth="1"/>
    <col min="6130" max="6130" width="10.42578125" style="13" customWidth="1"/>
    <col min="6131" max="6131" width="13" style="13" customWidth="1"/>
    <col min="6132" max="6132" width="32.42578125" style="13" bestFit="1" customWidth="1"/>
    <col min="6133" max="6382" width="9.140625" style="13"/>
    <col min="6383" max="6383" width="27.42578125" style="13" customWidth="1"/>
    <col min="6384" max="6384" width="17.85546875" style="13" customWidth="1"/>
    <col min="6385" max="6385" width="26" style="13" customWidth="1"/>
    <col min="6386" max="6386" width="10.42578125" style="13" customWidth="1"/>
    <col min="6387" max="6387" width="13" style="13" customWidth="1"/>
    <col min="6388" max="6388" width="32.42578125" style="13" bestFit="1" customWidth="1"/>
    <col min="6389" max="6638" width="9.140625" style="13"/>
    <col min="6639" max="6639" width="27.42578125" style="13" customWidth="1"/>
    <col min="6640" max="6640" width="17.85546875" style="13" customWidth="1"/>
    <col min="6641" max="6641" width="26" style="13" customWidth="1"/>
    <col min="6642" max="6642" width="10.42578125" style="13" customWidth="1"/>
    <col min="6643" max="6643" width="13" style="13" customWidth="1"/>
    <col min="6644" max="6644" width="32.42578125" style="13" bestFit="1" customWidth="1"/>
    <col min="6645" max="6894" width="9.140625" style="13"/>
    <col min="6895" max="6895" width="27.42578125" style="13" customWidth="1"/>
    <col min="6896" max="6896" width="17.85546875" style="13" customWidth="1"/>
    <col min="6897" max="6897" width="26" style="13" customWidth="1"/>
    <col min="6898" max="6898" width="10.42578125" style="13" customWidth="1"/>
    <col min="6899" max="6899" width="13" style="13" customWidth="1"/>
    <col min="6900" max="6900" width="32.42578125" style="13" bestFit="1" customWidth="1"/>
    <col min="6901" max="7150" width="9.140625" style="13"/>
    <col min="7151" max="7151" width="27.42578125" style="13" customWidth="1"/>
    <col min="7152" max="7152" width="17.85546875" style="13" customWidth="1"/>
    <col min="7153" max="7153" width="26" style="13" customWidth="1"/>
    <col min="7154" max="7154" width="10.42578125" style="13" customWidth="1"/>
    <col min="7155" max="7155" width="13" style="13" customWidth="1"/>
    <col min="7156" max="7156" width="32.42578125" style="13" bestFit="1" customWidth="1"/>
    <col min="7157" max="7406" width="9.140625" style="13"/>
    <col min="7407" max="7407" width="27.42578125" style="13" customWidth="1"/>
    <col min="7408" max="7408" width="17.85546875" style="13" customWidth="1"/>
    <col min="7409" max="7409" width="26" style="13" customWidth="1"/>
    <col min="7410" max="7410" width="10.42578125" style="13" customWidth="1"/>
    <col min="7411" max="7411" width="13" style="13" customWidth="1"/>
    <col min="7412" max="7412" width="32.42578125" style="13" bestFit="1" customWidth="1"/>
    <col min="7413" max="7662" width="9.140625" style="13"/>
    <col min="7663" max="7663" width="27.42578125" style="13" customWidth="1"/>
    <col min="7664" max="7664" width="17.85546875" style="13" customWidth="1"/>
    <col min="7665" max="7665" width="26" style="13" customWidth="1"/>
    <col min="7666" max="7666" width="10.42578125" style="13" customWidth="1"/>
    <col min="7667" max="7667" width="13" style="13" customWidth="1"/>
    <col min="7668" max="7668" width="32.42578125" style="13" bestFit="1" customWidth="1"/>
    <col min="7669" max="7918" width="9.140625" style="13"/>
    <col min="7919" max="7919" width="27.42578125" style="13" customWidth="1"/>
    <col min="7920" max="7920" width="17.85546875" style="13" customWidth="1"/>
    <col min="7921" max="7921" width="26" style="13" customWidth="1"/>
    <col min="7922" max="7922" width="10.42578125" style="13" customWidth="1"/>
    <col min="7923" max="7923" width="13" style="13" customWidth="1"/>
    <col min="7924" max="7924" width="32.42578125" style="13" bestFit="1" customWidth="1"/>
    <col min="7925" max="8174" width="9.140625" style="13"/>
    <col min="8175" max="8175" width="27.42578125" style="13" customWidth="1"/>
    <col min="8176" max="8176" width="17.85546875" style="13" customWidth="1"/>
    <col min="8177" max="8177" width="26" style="13" customWidth="1"/>
    <col min="8178" max="8178" width="10.42578125" style="13" customWidth="1"/>
    <col min="8179" max="8179" width="13" style="13" customWidth="1"/>
    <col min="8180" max="8180" width="32.42578125" style="13" bestFit="1" customWidth="1"/>
    <col min="8181" max="8430" width="9.140625" style="13"/>
    <col min="8431" max="8431" width="27.42578125" style="13" customWidth="1"/>
    <col min="8432" max="8432" width="17.85546875" style="13" customWidth="1"/>
    <col min="8433" max="8433" width="26" style="13" customWidth="1"/>
    <col min="8434" max="8434" width="10.42578125" style="13" customWidth="1"/>
    <col min="8435" max="8435" width="13" style="13" customWidth="1"/>
    <col min="8436" max="8436" width="32.42578125" style="13" bestFit="1" customWidth="1"/>
    <col min="8437" max="8686" width="9.140625" style="13"/>
    <col min="8687" max="8687" width="27.42578125" style="13" customWidth="1"/>
    <col min="8688" max="8688" width="17.85546875" style="13" customWidth="1"/>
    <col min="8689" max="8689" width="26" style="13" customWidth="1"/>
    <col min="8690" max="8690" width="10.42578125" style="13" customWidth="1"/>
    <col min="8691" max="8691" width="13" style="13" customWidth="1"/>
    <col min="8692" max="8692" width="32.42578125" style="13" bestFit="1" customWidth="1"/>
    <col min="8693" max="8942" width="9.140625" style="13"/>
    <col min="8943" max="8943" width="27.42578125" style="13" customWidth="1"/>
    <col min="8944" max="8944" width="17.85546875" style="13" customWidth="1"/>
    <col min="8945" max="8945" width="26" style="13" customWidth="1"/>
    <col min="8946" max="8946" width="10.42578125" style="13" customWidth="1"/>
    <col min="8947" max="8947" width="13" style="13" customWidth="1"/>
    <col min="8948" max="8948" width="32.42578125" style="13" bestFit="1" customWidth="1"/>
    <col min="8949" max="9198" width="9.140625" style="13"/>
    <col min="9199" max="9199" width="27.42578125" style="13" customWidth="1"/>
    <col min="9200" max="9200" width="17.85546875" style="13" customWidth="1"/>
    <col min="9201" max="9201" width="26" style="13" customWidth="1"/>
    <col min="9202" max="9202" width="10.42578125" style="13" customWidth="1"/>
    <col min="9203" max="9203" width="13" style="13" customWidth="1"/>
    <col min="9204" max="9204" width="32.42578125" style="13" bestFit="1" customWidth="1"/>
    <col min="9205" max="9454" width="9.140625" style="13"/>
    <col min="9455" max="9455" width="27.42578125" style="13" customWidth="1"/>
    <col min="9456" max="9456" width="17.85546875" style="13" customWidth="1"/>
    <col min="9457" max="9457" width="26" style="13" customWidth="1"/>
    <col min="9458" max="9458" width="10.42578125" style="13" customWidth="1"/>
    <col min="9459" max="9459" width="13" style="13" customWidth="1"/>
    <col min="9460" max="9460" width="32.42578125" style="13" bestFit="1" customWidth="1"/>
    <col min="9461" max="9710" width="9.140625" style="13"/>
    <col min="9711" max="9711" width="27.42578125" style="13" customWidth="1"/>
    <col min="9712" max="9712" width="17.85546875" style="13" customWidth="1"/>
    <col min="9713" max="9713" width="26" style="13" customWidth="1"/>
    <col min="9714" max="9714" width="10.42578125" style="13" customWidth="1"/>
    <col min="9715" max="9715" width="13" style="13" customWidth="1"/>
    <col min="9716" max="9716" width="32.42578125" style="13" bestFit="1" customWidth="1"/>
    <col min="9717" max="9966" width="9.140625" style="13"/>
    <col min="9967" max="9967" width="27.42578125" style="13" customWidth="1"/>
    <col min="9968" max="9968" width="17.85546875" style="13" customWidth="1"/>
    <col min="9969" max="9969" width="26" style="13" customWidth="1"/>
    <col min="9970" max="9970" width="10.42578125" style="13" customWidth="1"/>
    <col min="9971" max="9971" width="13" style="13" customWidth="1"/>
    <col min="9972" max="9972" width="32.42578125" style="13" bestFit="1" customWidth="1"/>
    <col min="9973" max="10222" width="9.140625" style="13"/>
    <col min="10223" max="10223" width="27.42578125" style="13" customWidth="1"/>
    <col min="10224" max="10224" width="17.85546875" style="13" customWidth="1"/>
    <col min="10225" max="10225" width="26" style="13" customWidth="1"/>
    <col min="10226" max="10226" width="10.42578125" style="13" customWidth="1"/>
    <col min="10227" max="10227" width="13" style="13" customWidth="1"/>
    <col min="10228" max="10228" width="32.42578125" style="13" bestFit="1" customWidth="1"/>
    <col min="10229" max="10478" width="9.140625" style="13"/>
    <col min="10479" max="10479" width="27.42578125" style="13" customWidth="1"/>
    <col min="10480" max="10480" width="17.85546875" style="13" customWidth="1"/>
    <col min="10481" max="10481" width="26" style="13" customWidth="1"/>
    <col min="10482" max="10482" width="10.42578125" style="13" customWidth="1"/>
    <col min="10483" max="10483" width="13" style="13" customWidth="1"/>
    <col min="10484" max="10484" width="32.42578125" style="13" bestFit="1" customWidth="1"/>
    <col min="10485" max="10734" width="9.140625" style="13"/>
    <col min="10735" max="10735" width="27.42578125" style="13" customWidth="1"/>
    <col min="10736" max="10736" width="17.85546875" style="13" customWidth="1"/>
    <col min="10737" max="10737" width="26" style="13" customWidth="1"/>
    <col min="10738" max="10738" width="10.42578125" style="13" customWidth="1"/>
    <col min="10739" max="10739" width="13" style="13" customWidth="1"/>
    <col min="10740" max="10740" width="32.42578125" style="13" bestFit="1" customWidth="1"/>
    <col min="10741" max="10990" width="9.140625" style="13"/>
    <col min="10991" max="10991" width="27.42578125" style="13" customWidth="1"/>
    <col min="10992" max="10992" width="17.85546875" style="13" customWidth="1"/>
    <col min="10993" max="10993" width="26" style="13" customWidth="1"/>
    <col min="10994" max="10994" width="10.42578125" style="13" customWidth="1"/>
    <col min="10995" max="10995" width="13" style="13" customWidth="1"/>
    <col min="10996" max="10996" width="32.42578125" style="13" bestFit="1" customWidth="1"/>
    <col min="10997" max="11246" width="9.140625" style="13"/>
    <col min="11247" max="11247" width="27.42578125" style="13" customWidth="1"/>
    <col min="11248" max="11248" width="17.85546875" style="13" customWidth="1"/>
    <col min="11249" max="11249" width="26" style="13" customWidth="1"/>
    <col min="11250" max="11250" width="10.42578125" style="13" customWidth="1"/>
    <col min="11251" max="11251" width="13" style="13" customWidth="1"/>
    <col min="11252" max="11252" width="32.42578125" style="13" bestFit="1" customWidth="1"/>
    <col min="11253" max="11502" width="9.140625" style="13"/>
    <col min="11503" max="11503" width="27.42578125" style="13" customWidth="1"/>
    <col min="11504" max="11504" width="17.85546875" style="13" customWidth="1"/>
    <col min="11505" max="11505" width="26" style="13" customWidth="1"/>
    <col min="11506" max="11506" width="10.42578125" style="13" customWidth="1"/>
    <col min="11507" max="11507" width="13" style="13" customWidth="1"/>
    <col min="11508" max="11508" width="32.42578125" style="13" bestFit="1" customWidth="1"/>
    <col min="11509" max="11758" width="9.140625" style="13"/>
    <col min="11759" max="11759" width="27.42578125" style="13" customWidth="1"/>
    <col min="11760" max="11760" width="17.85546875" style="13" customWidth="1"/>
    <col min="11761" max="11761" width="26" style="13" customWidth="1"/>
    <col min="11762" max="11762" width="10.42578125" style="13" customWidth="1"/>
    <col min="11763" max="11763" width="13" style="13" customWidth="1"/>
    <col min="11764" max="11764" width="32.42578125" style="13" bestFit="1" customWidth="1"/>
    <col min="11765" max="12014" width="9.140625" style="13"/>
    <col min="12015" max="12015" width="27.42578125" style="13" customWidth="1"/>
    <col min="12016" max="12016" width="17.85546875" style="13" customWidth="1"/>
    <col min="12017" max="12017" width="26" style="13" customWidth="1"/>
    <col min="12018" max="12018" width="10.42578125" style="13" customWidth="1"/>
    <col min="12019" max="12019" width="13" style="13" customWidth="1"/>
    <col min="12020" max="12020" width="32.42578125" style="13" bestFit="1" customWidth="1"/>
    <col min="12021" max="12270" width="9.140625" style="13"/>
    <col min="12271" max="12271" width="27.42578125" style="13" customWidth="1"/>
    <col min="12272" max="12272" width="17.85546875" style="13" customWidth="1"/>
    <col min="12273" max="12273" width="26" style="13" customWidth="1"/>
    <col min="12274" max="12274" width="10.42578125" style="13" customWidth="1"/>
    <col min="12275" max="12275" width="13" style="13" customWidth="1"/>
    <col min="12276" max="12276" width="32.42578125" style="13" bestFit="1" customWidth="1"/>
    <col min="12277" max="12526" width="9.140625" style="13"/>
    <col min="12527" max="12527" width="27.42578125" style="13" customWidth="1"/>
    <col min="12528" max="12528" width="17.85546875" style="13" customWidth="1"/>
    <col min="12529" max="12529" width="26" style="13" customWidth="1"/>
    <col min="12530" max="12530" width="10.42578125" style="13" customWidth="1"/>
    <col min="12531" max="12531" width="13" style="13" customWidth="1"/>
    <col min="12532" max="12532" width="32.42578125" style="13" bestFit="1" customWidth="1"/>
    <col min="12533" max="12782" width="9.140625" style="13"/>
    <col min="12783" max="12783" width="27.42578125" style="13" customWidth="1"/>
    <col min="12784" max="12784" width="17.85546875" style="13" customWidth="1"/>
    <col min="12785" max="12785" width="26" style="13" customWidth="1"/>
    <col min="12786" max="12786" width="10.42578125" style="13" customWidth="1"/>
    <col min="12787" max="12787" width="13" style="13" customWidth="1"/>
    <col min="12788" max="12788" width="32.42578125" style="13" bestFit="1" customWidth="1"/>
    <col min="12789" max="13038" width="9.140625" style="13"/>
    <col min="13039" max="13039" width="27.42578125" style="13" customWidth="1"/>
    <col min="13040" max="13040" width="17.85546875" style="13" customWidth="1"/>
    <col min="13041" max="13041" width="26" style="13" customWidth="1"/>
    <col min="13042" max="13042" width="10.42578125" style="13" customWidth="1"/>
    <col min="13043" max="13043" width="13" style="13" customWidth="1"/>
    <col min="13044" max="13044" width="32.42578125" style="13" bestFit="1" customWidth="1"/>
    <col min="13045" max="13294" width="9.140625" style="13"/>
    <col min="13295" max="13295" width="27.42578125" style="13" customWidth="1"/>
    <col min="13296" max="13296" width="17.85546875" style="13" customWidth="1"/>
    <col min="13297" max="13297" width="26" style="13" customWidth="1"/>
    <col min="13298" max="13298" width="10.42578125" style="13" customWidth="1"/>
    <col min="13299" max="13299" width="13" style="13" customWidth="1"/>
    <col min="13300" max="13300" width="32.42578125" style="13" bestFit="1" customWidth="1"/>
    <col min="13301" max="13550" width="9.140625" style="13"/>
    <col min="13551" max="13551" width="27.42578125" style="13" customWidth="1"/>
    <col min="13552" max="13552" width="17.85546875" style="13" customWidth="1"/>
    <col min="13553" max="13553" width="26" style="13" customWidth="1"/>
    <col min="13554" max="13554" width="10.42578125" style="13" customWidth="1"/>
    <col min="13555" max="13555" width="13" style="13" customWidth="1"/>
    <col min="13556" max="13556" width="32.42578125" style="13" bestFit="1" customWidth="1"/>
    <col min="13557" max="13806" width="9.140625" style="13"/>
    <col min="13807" max="13807" width="27.42578125" style="13" customWidth="1"/>
    <col min="13808" max="13808" width="17.85546875" style="13" customWidth="1"/>
    <col min="13809" max="13809" width="26" style="13" customWidth="1"/>
    <col min="13810" max="13810" width="10.42578125" style="13" customWidth="1"/>
    <col min="13811" max="13811" width="13" style="13" customWidth="1"/>
    <col min="13812" max="13812" width="32.42578125" style="13" bestFit="1" customWidth="1"/>
    <col min="13813" max="14062" width="9.140625" style="13"/>
    <col min="14063" max="14063" width="27.42578125" style="13" customWidth="1"/>
    <col min="14064" max="14064" width="17.85546875" style="13" customWidth="1"/>
    <col min="14065" max="14065" width="26" style="13" customWidth="1"/>
    <col min="14066" max="14066" width="10.42578125" style="13" customWidth="1"/>
    <col min="14067" max="14067" width="13" style="13" customWidth="1"/>
    <col min="14068" max="14068" width="32.42578125" style="13" bestFit="1" customWidth="1"/>
    <col min="14069" max="14318" width="9.140625" style="13"/>
    <col min="14319" max="14319" width="27.42578125" style="13" customWidth="1"/>
    <col min="14320" max="14320" width="17.85546875" style="13" customWidth="1"/>
    <col min="14321" max="14321" width="26" style="13" customWidth="1"/>
    <col min="14322" max="14322" width="10.42578125" style="13" customWidth="1"/>
    <col min="14323" max="14323" width="13" style="13" customWidth="1"/>
    <col min="14324" max="14324" width="32.42578125" style="13" bestFit="1" customWidth="1"/>
    <col min="14325" max="14574" width="9.140625" style="13"/>
    <col min="14575" max="14575" width="27.42578125" style="13" customWidth="1"/>
    <col min="14576" max="14576" width="17.85546875" style="13" customWidth="1"/>
    <col min="14577" max="14577" width="26" style="13" customWidth="1"/>
    <col min="14578" max="14578" width="10.42578125" style="13" customWidth="1"/>
    <col min="14579" max="14579" width="13" style="13" customWidth="1"/>
    <col min="14580" max="14580" width="32.42578125" style="13" bestFit="1" customWidth="1"/>
    <col min="14581" max="14830" width="9.140625" style="13"/>
    <col min="14831" max="14831" width="27.42578125" style="13" customWidth="1"/>
    <col min="14832" max="14832" width="17.85546875" style="13" customWidth="1"/>
    <col min="14833" max="14833" width="26" style="13" customWidth="1"/>
    <col min="14834" max="14834" width="10.42578125" style="13" customWidth="1"/>
    <col min="14835" max="14835" width="13" style="13" customWidth="1"/>
    <col min="14836" max="14836" width="32.42578125" style="13" bestFit="1" customWidth="1"/>
    <col min="14837" max="15086" width="9.140625" style="13"/>
    <col min="15087" max="15087" width="27.42578125" style="13" customWidth="1"/>
    <col min="15088" max="15088" width="17.85546875" style="13" customWidth="1"/>
    <col min="15089" max="15089" width="26" style="13" customWidth="1"/>
    <col min="15090" max="15090" width="10.42578125" style="13" customWidth="1"/>
    <col min="15091" max="15091" width="13" style="13" customWidth="1"/>
    <col min="15092" max="15092" width="32.42578125" style="13" bestFit="1" customWidth="1"/>
    <col min="15093" max="15342" width="9.140625" style="13"/>
    <col min="15343" max="15343" width="27.42578125" style="13" customWidth="1"/>
    <col min="15344" max="15344" width="17.85546875" style="13" customWidth="1"/>
    <col min="15345" max="15345" width="26" style="13" customWidth="1"/>
    <col min="15346" max="15346" width="10.42578125" style="13" customWidth="1"/>
    <col min="15347" max="15347" width="13" style="13" customWidth="1"/>
    <col min="15348" max="15348" width="32.42578125" style="13" bestFit="1" customWidth="1"/>
    <col min="15349" max="15598" width="9.140625" style="13"/>
    <col min="15599" max="15599" width="27.42578125" style="13" customWidth="1"/>
    <col min="15600" max="15600" width="17.85546875" style="13" customWidth="1"/>
    <col min="15601" max="15601" width="26" style="13" customWidth="1"/>
    <col min="15602" max="15602" width="10.42578125" style="13" customWidth="1"/>
    <col min="15603" max="15603" width="13" style="13" customWidth="1"/>
    <col min="15604" max="15604" width="32.42578125" style="13" bestFit="1" customWidth="1"/>
    <col min="15605" max="15854" width="9.140625" style="13"/>
    <col min="15855" max="15855" width="27.42578125" style="13" customWidth="1"/>
    <col min="15856" max="15856" width="17.85546875" style="13" customWidth="1"/>
    <col min="15857" max="15857" width="26" style="13" customWidth="1"/>
    <col min="15858" max="15858" width="10.42578125" style="13" customWidth="1"/>
    <col min="15859" max="15859" width="13" style="13" customWidth="1"/>
    <col min="15860" max="15860" width="32.42578125" style="13" bestFit="1" customWidth="1"/>
    <col min="15861" max="16110" width="9.140625" style="13"/>
    <col min="16111" max="16111" width="27.42578125" style="13" customWidth="1"/>
    <col min="16112" max="16112" width="17.85546875" style="13" customWidth="1"/>
    <col min="16113" max="16113" width="26" style="13" customWidth="1"/>
    <col min="16114" max="16114" width="10.42578125" style="13" customWidth="1"/>
    <col min="16115" max="16115" width="13" style="13" customWidth="1"/>
    <col min="16116" max="16116" width="32.42578125" style="13" bestFit="1" customWidth="1"/>
    <col min="16117" max="16384" width="9.140625" style="13"/>
  </cols>
  <sheetData>
    <row r="1" spans="1:5">
      <c r="A1" s="3303" t="s">
        <v>29</v>
      </c>
      <c r="B1" s="3304"/>
      <c r="C1" s="3305"/>
    </row>
    <row r="2" spans="1:5">
      <c r="A2" s="270" t="s">
        <v>30</v>
      </c>
      <c r="B2" s="2742" t="s">
        <v>767</v>
      </c>
      <c r="C2" s="3306"/>
    </row>
    <row r="3" spans="1:5">
      <c r="A3" s="270" t="s">
        <v>31</v>
      </c>
      <c r="B3" s="2743" t="s">
        <v>2484</v>
      </c>
      <c r="C3" s="3307"/>
    </row>
    <row r="4" spans="1:5">
      <c r="A4" s="270" t="s">
        <v>32</v>
      </c>
      <c r="B4" s="2742">
        <v>1</v>
      </c>
      <c r="C4" s="3306"/>
    </row>
    <row r="5" spans="1:5">
      <c r="A5" s="270" t="s">
        <v>33</v>
      </c>
      <c r="B5" s="3296"/>
      <c r="C5" s="3296"/>
    </row>
    <row r="6" spans="1:5">
      <c r="A6" s="270" t="s">
        <v>34</v>
      </c>
      <c r="B6" s="3296"/>
      <c r="C6" s="3296"/>
    </row>
    <row r="7" spans="1:5">
      <c r="A7" s="270" t="s">
        <v>35</v>
      </c>
      <c r="B7" s="3296"/>
      <c r="C7" s="3296"/>
    </row>
    <row r="8" spans="1:5">
      <c r="A8" s="270" t="s">
        <v>36</v>
      </c>
      <c r="B8" s="2938"/>
      <c r="C8" s="2938"/>
    </row>
    <row r="9" spans="1:5" ht="16.5" thickBot="1">
      <c r="A9" s="272" t="s">
        <v>198</v>
      </c>
      <c r="B9" s="3310"/>
      <c r="C9" s="3311"/>
    </row>
    <row r="11" spans="1:5" s="266" customFormat="1" ht="24">
      <c r="A11" s="274" t="s">
        <v>768</v>
      </c>
      <c r="B11" s="274" t="s">
        <v>769</v>
      </c>
      <c r="C11" s="274" t="s">
        <v>770</v>
      </c>
      <c r="D11" s="274" t="s">
        <v>771</v>
      </c>
      <c r="E11" s="274" t="s">
        <v>772</v>
      </c>
    </row>
    <row r="12" spans="1:5">
      <c r="A12" s="306"/>
      <c r="B12" s="307"/>
      <c r="C12" s="307"/>
      <c r="D12" s="307"/>
      <c r="E12" s="277"/>
    </row>
    <row r="13" spans="1:5">
      <c r="A13" s="306"/>
      <c r="B13" s="307"/>
      <c r="C13" s="307"/>
      <c r="D13" s="307"/>
      <c r="E13" s="277"/>
    </row>
    <row r="14" spans="1:5">
      <c r="A14" s="306"/>
      <c r="B14" s="307"/>
      <c r="C14" s="307"/>
      <c r="D14" s="307"/>
      <c r="E14" s="277"/>
    </row>
    <row r="15" spans="1:5">
      <c r="A15" s="306"/>
      <c r="B15" s="307"/>
      <c r="C15" s="307"/>
      <c r="D15" s="307"/>
      <c r="E15" s="277"/>
    </row>
    <row r="16" spans="1:5">
      <c r="A16" s="306"/>
      <c r="B16" s="307"/>
      <c r="C16" s="307"/>
      <c r="D16" s="307"/>
      <c r="E16" s="277"/>
    </row>
    <row r="17" spans="1:5">
      <c r="A17" s="279"/>
      <c r="B17" s="307"/>
      <c r="C17" s="307"/>
      <c r="D17" s="307"/>
      <c r="E17" s="277"/>
    </row>
    <row r="18" spans="1:5">
      <c r="A18" s="279"/>
      <c r="B18" s="307"/>
      <c r="C18" s="307"/>
      <c r="D18" s="307"/>
      <c r="E18" s="277"/>
    </row>
    <row r="19" spans="1:5">
      <c r="A19" s="279"/>
      <c r="B19" s="307"/>
      <c r="C19" s="307"/>
      <c r="D19" s="307"/>
      <c r="E19" s="277"/>
    </row>
    <row r="20" spans="1:5">
      <c r="A20" s="279"/>
      <c r="B20" s="307"/>
      <c r="C20" s="307"/>
      <c r="D20" s="307"/>
      <c r="E20" s="277"/>
    </row>
    <row r="21" spans="1:5">
      <c r="A21" s="279"/>
      <c r="B21" s="307"/>
      <c r="C21" s="307"/>
      <c r="D21" s="307"/>
      <c r="E21" s="277"/>
    </row>
    <row r="22" spans="1:5">
      <c r="A22" s="279"/>
      <c r="B22" s="307"/>
      <c r="C22" s="307"/>
      <c r="D22" s="307"/>
      <c r="E22" s="277"/>
    </row>
    <row r="23" spans="1:5">
      <c r="A23" s="279"/>
      <c r="B23" s="307"/>
      <c r="C23" s="307"/>
      <c r="D23" s="307"/>
      <c r="E23" s="277"/>
    </row>
    <row r="24" spans="1:5">
      <c r="A24" s="279"/>
      <c r="B24" s="307"/>
      <c r="C24" s="307"/>
      <c r="D24" s="307"/>
      <c r="E24" s="277"/>
    </row>
    <row r="25" spans="1:5">
      <c r="A25" s="279"/>
      <c r="B25" s="307"/>
      <c r="C25" s="307"/>
      <c r="D25" s="307"/>
      <c r="E25" s="277"/>
    </row>
    <row r="26" spans="1:5">
      <c r="A26" s="279"/>
      <c r="B26" s="307"/>
      <c r="C26" s="307"/>
      <c r="D26" s="307"/>
      <c r="E26" s="277"/>
    </row>
    <row r="27" spans="1:5">
      <c r="A27" s="279"/>
      <c r="B27" s="307"/>
      <c r="C27" s="307"/>
      <c r="D27" s="307"/>
      <c r="E27" s="277"/>
    </row>
    <row r="28" spans="1:5">
      <c r="A28" s="279"/>
      <c r="B28" s="307"/>
      <c r="C28" s="307"/>
      <c r="D28" s="307"/>
      <c r="E28" s="277"/>
    </row>
    <row r="29" spans="1:5">
      <c r="A29" s="279"/>
      <c r="B29" s="307"/>
      <c r="C29" s="307"/>
      <c r="D29" s="307"/>
      <c r="E29" s="277"/>
    </row>
    <row r="30" spans="1:5">
      <c r="A30" s="279"/>
      <c r="B30" s="307"/>
      <c r="C30" s="307"/>
      <c r="D30" s="307"/>
      <c r="E30" s="277"/>
    </row>
    <row r="31" spans="1:5">
      <c r="A31" s="257"/>
      <c r="B31" s="257"/>
      <c r="C31" s="257"/>
      <c r="D31" s="257"/>
      <c r="E31" s="257"/>
    </row>
    <row r="32" spans="1:5">
      <c r="A32" s="257"/>
      <c r="B32" s="257"/>
      <c r="C32" s="257"/>
      <c r="D32" s="257"/>
      <c r="E32" s="257"/>
    </row>
    <row r="33" spans="1:5">
      <c r="A33" s="257"/>
      <c r="B33" s="257"/>
      <c r="C33" s="257"/>
      <c r="D33" s="257"/>
      <c r="E33" s="257"/>
    </row>
    <row r="34" spans="1:5">
      <c r="A34" s="257"/>
      <c r="B34" s="257"/>
      <c r="C34" s="257"/>
      <c r="D34" s="257"/>
      <c r="E34" s="257"/>
    </row>
    <row r="35" spans="1:5">
      <c r="A35" s="257"/>
      <c r="B35" s="257"/>
      <c r="C35" s="257"/>
      <c r="D35" s="257"/>
      <c r="E35" s="257"/>
    </row>
  </sheetData>
  <mergeCells count="9">
    <mergeCell ref="B7:C7"/>
    <mergeCell ref="B8:C8"/>
    <mergeCell ref="B9:C9"/>
    <mergeCell ref="A1:C1"/>
    <mergeCell ref="B2:C2"/>
    <mergeCell ref="B3:C3"/>
    <mergeCell ref="B4:C4"/>
    <mergeCell ref="B5:C5"/>
    <mergeCell ref="B6:C6"/>
  </mergeCells>
  <dataValidations count="8">
    <dataValidation type="list" allowBlank="1" showInputMessage="1" showErrorMessage="1" sqref="C12">
      <formula1>"Üretim,Tedarikçi,İthalat"</formula1>
    </dataValidation>
    <dataValidation type="list" allowBlank="1" showInputMessage="1" showErrorMessage="1" sqref="A12">
      <formula1>"Tedarikçi,Serbest Tüketici,ÜretimŞirketi,İhracat"</formula1>
    </dataValidation>
    <dataValidation type="whole" allowBlank="1" showInputMessage="1" showErrorMessage="1" sqref="B8:C8">
      <formula1>2001</formula1>
      <formula2>2050</formula2>
    </dataValidation>
    <dataValidation type="list" allowBlank="1" showInputMessage="1" showErrorMessage="1" sqref="C13:C30">
      <formula1>"Üretim,Tedarikçi"</formula1>
    </dataValidation>
    <dataValidation type="list" allowBlank="1" showInputMessage="1" showErrorMessage="1" sqref="B12:B30 D12:D30">
      <formula1>"Kamu,Özel"</formula1>
    </dataValidation>
    <dataValidation type="list" allowBlank="1" showInputMessage="1" showErrorMessage="1" sqref="A13:A30">
      <formula1>"Tedarikçi,Serbest Tüketici"</formula1>
    </dataValidation>
    <dataValidation type="list" allowBlank="1" showInputMessage="1" showErrorMessage="1" sqref="IH65486:IH65492 SD65486:SD65492 ABZ65486:ABZ65492 ALV65486:ALV65492 AVR65486:AVR65492 BFN65486:BFN65492 BPJ65486:BPJ65492 BZF65486:BZF65492 CJB65486:CJB65492 CSX65486:CSX65492 DCT65486:DCT65492 DMP65486:DMP65492 DWL65486:DWL65492 EGH65486:EGH65492 EQD65486:EQD65492 EZZ65486:EZZ65492 FJV65486:FJV65492 FTR65486:FTR65492 GDN65486:GDN65492 GNJ65486:GNJ65492 GXF65486:GXF65492 HHB65486:HHB65492 HQX65486:HQX65492 IAT65486:IAT65492 IKP65486:IKP65492 IUL65486:IUL65492 JEH65486:JEH65492 JOD65486:JOD65492 JXZ65486:JXZ65492 KHV65486:KHV65492 KRR65486:KRR65492 LBN65486:LBN65492 LLJ65486:LLJ65492 LVF65486:LVF65492 MFB65486:MFB65492 MOX65486:MOX65492 MYT65486:MYT65492 NIP65486:NIP65492 NSL65486:NSL65492 OCH65486:OCH65492 OMD65486:OMD65492 OVZ65486:OVZ65492 PFV65486:PFV65492 PPR65486:PPR65492 PZN65486:PZN65492 QJJ65486:QJJ65492 QTF65486:QTF65492 RDB65486:RDB65492 RMX65486:RMX65492 RWT65486:RWT65492 SGP65486:SGP65492 SQL65486:SQL65492 TAH65486:TAH65492 TKD65486:TKD65492 TTZ65486:TTZ65492 UDV65486:UDV65492 UNR65486:UNR65492 UXN65486:UXN65492 VHJ65486:VHJ65492 VRF65486:VRF65492 WBB65486:WBB65492 WKX65486:WKX65492 WUT65486:WUT65492 IH131022:IH131028 SD131022:SD131028 ABZ131022:ABZ131028 ALV131022:ALV131028 AVR131022:AVR131028 BFN131022:BFN131028 BPJ131022:BPJ131028 BZF131022:BZF131028 CJB131022:CJB131028 CSX131022:CSX131028 DCT131022:DCT131028 DMP131022:DMP131028 DWL131022:DWL131028 EGH131022:EGH131028 EQD131022:EQD131028 EZZ131022:EZZ131028 FJV131022:FJV131028 FTR131022:FTR131028 GDN131022:GDN131028 GNJ131022:GNJ131028 GXF131022:GXF131028 HHB131022:HHB131028 HQX131022:HQX131028 IAT131022:IAT131028 IKP131022:IKP131028 IUL131022:IUL131028 JEH131022:JEH131028 JOD131022:JOD131028 JXZ131022:JXZ131028 KHV131022:KHV131028 KRR131022:KRR131028 LBN131022:LBN131028 LLJ131022:LLJ131028 LVF131022:LVF131028 MFB131022:MFB131028 MOX131022:MOX131028 MYT131022:MYT131028 NIP131022:NIP131028 NSL131022:NSL131028 OCH131022:OCH131028 OMD131022:OMD131028 OVZ131022:OVZ131028 PFV131022:PFV131028 PPR131022:PPR131028 PZN131022:PZN131028 QJJ131022:QJJ131028 QTF131022:QTF131028 RDB131022:RDB131028 RMX131022:RMX131028 RWT131022:RWT131028 SGP131022:SGP131028 SQL131022:SQL131028 TAH131022:TAH131028 TKD131022:TKD131028 TTZ131022:TTZ131028 UDV131022:UDV131028 UNR131022:UNR131028 UXN131022:UXN131028 VHJ131022:VHJ131028 VRF131022:VRF131028 WBB131022:WBB131028 WKX131022:WKX131028 WUT131022:WUT131028 IH196558:IH196564 SD196558:SD196564 ABZ196558:ABZ196564 ALV196558:ALV196564 AVR196558:AVR196564 BFN196558:BFN196564 BPJ196558:BPJ196564 BZF196558:BZF196564 CJB196558:CJB196564 CSX196558:CSX196564 DCT196558:DCT196564 DMP196558:DMP196564 DWL196558:DWL196564 EGH196558:EGH196564 EQD196558:EQD196564 EZZ196558:EZZ196564 FJV196558:FJV196564 FTR196558:FTR196564 GDN196558:GDN196564 GNJ196558:GNJ196564 GXF196558:GXF196564 HHB196558:HHB196564 HQX196558:HQX196564 IAT196558:IAT196564 IKP196558:IKP196564 IUL196558:IUL196564 JEH196558:JEH196564 JOD196558:JOD196564 JXZ196558:JXZ196564 KHV196558:KHV196564 KRR196558:KRR196564 LBN196558:LBN196564 LLJ196558:LLJ196564 LVF196558:LVF196564 MFB196558:MFB196564 MOX196558:MOX196564 MYT196558:MYT196564 NIP196558:NIP196564 NSL196558:NSL196564 OCH196558:OCH196564 OMD196558:OMD196564 OVZ196558:OVZ196564 PFV196558:PFV196564 PPR196558:PPR196564 PZN196558:PZN196564 QJJ196558:QJJ196564 QTF196558:QTF196564 RDB196558:RDB196564 RMX196558:RMX196564 RWT196558:RWT196564 SGP196558:SGP196564 SQL196558:SQL196564 TAH196558:TAH196564 TKD196558:TKD196564 TTZ196558:TTZ196564 UDV196558:UDV196564 UNR196558:UNR196564 UXN196558:UXN196564 VHJ196558:VHJ196564 VRF196558:VRF196564 WBB196558:WBB196564 WKX196558:WKX196564 WUT196558:WUT196564 IH262094:IH262100 SD262094:SD262100 ABZ262094:ABZ262100 ALV262094:ALV262100 AVR262094:AVR262100 BFN262094:BFN262100 BPJ262094:BPJ262100 BZF262094:BZF262100 CJB262094:CJB262100 CSX262094:CSX262100 DCT262094:DCT262100 DMP262094:DMP262100 DWL262094:DWL262100 EGH262094:EGH262100 EQD262094:EQD262100 EZZ262094:EZZ262100 FJV262094:FJV262100 FTR262094:FTR262100 GDN262094:GDN262100 GNJ262094:GNJ262100 GXF262094:GXF262100 HHB262094:HHB262100 HQX262094:HQX262100 IAT262094:IAT262100 IKP262094:IKP262100 IUL262094:IUL262100 JEH262094:JEH262100 JOD262094:JOD262100 JXZ262094:JXZ262100 KHV262094:KHV262100 KRR262094:KRR262100 LBN262094:LBN262100 LLJ262094:LLJ262100 LVF262094:LVF262100 MFB262094:MFB262100 MOX262094:MOX262100 MYT262094:MYT262100 NIP262094:NIP262100 NSL262094:NSL262100 OCH262094:OCH262100 OMD262094:OMD262100 OVZ262094:OVZ262100 PFV262094:PFV262100 PPR262094:PPR262100 PZN262094:PZN262100 QJJ262094:QJJ262100 QTF262094:QTF262100 RDB262094:RDB262100 RMX262094:RMX262100 RWT262094:RWT262100 SGP262094:SGP262100 SQL262094:SQL262100 TAH262094:TAH262100 TKD262094:TKD262100 TTZ262094:TTZ262100 UDV262094:UDV262100 UNR262094:UNR262100 UXN262094:UXN262100 VHJ262094:VHJ262100 VRF262094:VRF262100 WBB262094:WBB262100 WKX262094:WKX262100 WUT262094:WUT262100 IH327630:IH327636 SD327630:SD327636 ABZ327630:ABZ327636 ALV327630:ALV327636 AVR327630:AVR327636 BFN327630:BFN327636 BPJ327630:BPJ327636 BZF327630:BZF327636 CJB327630:CJB327636 CSX327630:CSX327636 DCT327630:DCT327636 DMP327630:DMP327636 DWL327630:DWL327636 EGH327630:EGH327636 EQD327630:EQD327636 EZZ327630:EZZ327636 FJV327630:FJV327636 FTR327630:FTR327636 GDN327630:GDN327636 GNJ327630:GNJ327636 GXF327630:GXF327636 HHB327630:HHB327636 HQX327630:HQX327636 IAT327630:IAT327636 IKP327630:IKP327636 IUL327630:IUL327636 JEH327630:JEH327636 JOD327630:JOD327636 JXZ327630:JXZ327636 KHV327630:KHV327636 KRR327630:KRR327636 LBN327630:LBN327636 LLJ327630:LLJ327636 LVF327630:LVF327636 MFB327630:MFB327636 MOX327630:MOX327636 MYT327630:MYT327636 NIP327630:NIP327636 NSL327630:NSL327636 OCH327630:OCH327636 OMD327630:OMD327636 OVZ327630:OVZ327636 PFV327630:PFV327636 PPR327630:PPR327636 PZN327630:PZN327636 QJJ327630:QJJ327636 QTF327630:QTF327636 RDB327630:RDB327636 RMX327630:RMX327636 RWT327630:RWT327636 SGP327630:SGP327636 SQL327630:SQL327636 TAH327630:TAH327636 TKD327630:TKD327636 TTZ327630:TTZ327636 UDV327630:UDV327636 UNR327630:UNR327636 UXN327630:UXN327636 VHJ327630:VHJ327636 VRF327630:VRF327636 WBB327630:WBB327636 WKX327630:WKX327636 WUT327630:WUT327636 IH393166:IH393172 SD393166:SD393172 ABZ393166:ABZ393172 ALV393166:ALV393172 AVR393166:AVR393172 BFN393166:BFN393172 BPJ393166:BPJ393172 BZF393166:BZF393172 CJB393166:CJB393172 CSX393166:CSX393172 DCT393166:DCT393172 DMP393166:DMP393172 DWL393166:DWL393172 EGH393166:EGH393172 EQD393166:EQD393172 EZZ393166:EZZ393172 FJV393166:FJV393172 FTR393166:FTR393172 GDN393166:GDN393172 GNJ393166:GNJ393172 GXF393166:GXF393172 HHB393166:HHB393172 HQX393166:HQX393172 IAT393166:IAT393172 IKP393166:IKP393172 IUL393166:IUL393172 JEH393166:JEH393172 JOD393166:JOD393172 JXZ393166:JXZ393172 KHV393166:KHV393172 KRR393166:KRR393172 LBN393166:LBN393172 LLJ393166:LLJ393172 LVF393166:LVF393172 MFB393166:MFB393172 MOX393166:MOX393172 MYT393166:MYT393172 NIP393166:NIP393172 NSL393166:NSL393172 OCH393166:OCH393172 OMD393166:OMD393172 OVZ393166:OVZ393172 PFV393166:PFV393172 PPR393166:PPR393172 PZN393166:PZN393172 QJJ393166:QJJ393172 QTF393166:QTF393172 RDB393166:RDB393172 RMX393166:RMX393172 RWT393166:RWT393172 SGP393166:SGP393172 SQL393166:SQL393172 TAH393166:TAH393172 TKD393166:TKD393172 TTZ393166:TTZ393172 UDV393166:UDV393172 UNR393166:UNR393172 UXN393166:UXN393172 VHJ393166:VHJ393172 VRF393166:VRF393172 WBB393166:WBB393172 WKX393166:WKX393172 WUT393166:WUT393172 IH458702:IH458708 SD458702:SD458708 ABZ458702:ABZ458708 ALV458702:ALV458708 AVR458702:AVR458708 BFN458702:BFN458708 BPJ458702:BPJ458708 BZF458702:BZF458708 CJB458702:CJB458708 CSX458702:CSX458708 DCT458702:DCT458708 DMP458702:DMP458708 DWL458702:DWL458708 EGH458702:EGH458708 EQD458702:EQD458708 EZZ458702:EZZ458708 FJV458702:FJV458708 FTR458702:FTR458708 GDN458702:GDN458708 GNJ458702:GNJ458708 GXF458702:GXF458708 HHB458702:HHB458708 HQX458702:HQX458708 IAT458702:IAT458708 IKP458702:IKP458708 IUL458702:IUL458708 JEH458702:JEH458708 JOD458702:JOD458708 JXZ458702:JXZ458708 KHV458702:KHV458708 KRR458702:KRR458708 LBN458702:LBN458708 LLJ458702:LLJ458708 LVF458702:LVF458708 MFB458702:MFB458708 MOX458702:MOX458708 MYT458702:MYT458708 NIP458702:NIP458708 NSL458702:NSL458708 OCH458702:OCH458708 OMD458702:OMD458708 OVZ458702:OVZ458708 PFV458702:PFV458708 PPR458702:PPR458708 PZN458702:PZN458708 QJJ458702:QJJ458708 QTF458702:QTF458708 RDB458702:RDB458708 RMX458702:RMX458708 RWT458702:RWT458708 SGP458702:SGP458708 SQL458702:SQL458708 TAH458702:TAH458708 TKD458702:TKD458708 TTZ458702:TTZ458708 UDV458702:UDV458708 UNR458702:UNR458708 UXN458702:UXN458708 VHJ458702:VHJ458708 VRF458702:VRF458708 WBB458702:WBB458708 WKX458702:WKX458708 WUT458702:WUT458708 IH524238:IH524244 SD524238:SD524244 ABZ524238:ABZ524244 ALV524238:ALV524244 AVR524238:AVR524244 BFN524238:BFN524244 BPJ524238:BPJ524244 BZF524238:BZF524244 CJB524238:CJB524244 CSX524238:CSX524244 DCT524238:DCT524244 DMP524238:DMP524244 DWL524238:DWL524244 EGH524238:EGH524244 EQD524238:EQD524244 EZZ524238:EZZ524244 FJV524238:FJV524244 FTR524238:FTR524244 GDN524238:GDN524244 GNJ524238:GNJ524244 GXF524238:GXF524244 HHB524238:HHB524244 HQX524238:HQX524244 IAT524238:IAT524244 IKP524238:IKP524244 IUL524238:IUL524244 JEH524238:JEH524244 JOD524238:JOD524244 JXZ524238:JXZ524244 KHV524238:KHV524244 KRR524238:KRR524244 LBN524238:LBN524244 LLJ524238:LLJ524244 LVF524238:LVF524244 MFB524238:MFB524244 MOX524238:MOX524244 MYT524238:MYT524244 NIP524238:NIP524244 NSL524238:NSL524244 OCH524238:OCH524244 OMD524238:OMD524244 OVZ524238:OVZ524244 PFV524238:PFV524244 PPR524238:PPR524244 PZN524238:PZN524244 QJJ524238:QJJ524244 QTF524238:QTF524244 RDB524238:RDB524244 RMX524238:RMX524244 RWT524238:RWT524244 SGP524238:SGP524244 SQL524238:SQL524244 TAH524238:TAH524244 TKD524238:TKD524244 TTZ524238:TTZ524244 UDV524238:UDV524244 UNR524238:UNR524244 UXN524238:UXN524244 VHJ524238:VHJ524244 VRF524238:VRF524244 WBB524238:WBB524244 WKX524238:WKX524244 WUT524238:WUT524244 IH589774:IH589780 SD589774:SD589780 ABZ589774:ABZ589780 ALV589774:ALV589780 AVR589774:AVR589780 BFN589774:BFN589780 BPJ589774:BPJ589780 BZF589774:BZF589780 CJB589774:CJB589780 CSX589774:CSX589780 DCT589774:DCT589780 DMP589774:DMP589780 DWL589774:DWL589780 EGH589774:EGH589780 EQD589774:EQD589780 EZZ589774:EZZ589780 FJV589774:FJV589780 FTR589774:FTR589780 GDN589774:GDN589780 GNJ589774:GNJ589780 GXF589774:GXF589780 HHB589774:HHB589780 HQX589774:HQX589780 IAT589774:IAT589780 IKP589774:IKP589780 IUL589774:IUL589780 JEH589774:JEH589780 JOD589774:JOD589780 JXZ589774:JXZ589780 KHV589774:KHV589780 KRR589774:KRR589780 LBN589774:LBN589780 LLJ589774:LLJ589780 LVF589774:LVF589780 MFB589774:MFB589780 MOX589774:MOX589780 MYT589774:MYT589780 NIP589774:NIP589780 NSL589774:NSL589780 OCH589774:OCH589780 OMD589774:OMD589780 OVZ589774:OVZ589780 PFV589774:PFV589780 PPR589774:PPR589780 PZN589774:PZN589780 QJJ589774:QJJ589780 QTF589774:QTF589780 RDB589774:RDB589780 RMX589774:RMX589780 RWT589774:RWT589780 SGP589774:SGP589780 SQL589774:SQL589780 TAH589774:TAH589780 TKD589774:TKD589780 TTZ589774:TTZ589780 UDV589774:UDV589780 UNR589774:UNR589780 UXN589774:UXN589780 VHJ589774:VHJ589780 VRF589774:VRF589780 WBB589774:WBB589780 WKX589774:WKX589780 WUT589774:WUT589780 IH655310:IH655316 SD655310:SD655316 ABZ655310:ABZ655316 ALV655310:ALV655316 AVR655310:AVR655316 BFN655310:BFN655316 BPJ655310:BPJ655316 BZF655310:BZF655316 CJB655310:CJB655316 CSX655310:CSX655316 DCT655310:DCT655316 DMP655310:DMP655316 DWL655310:DWL655316 EGH655310:EGH655316 EQD655310:EQD655316 EZZ655310:EZZ655316 FJV655310:FJV655316 FTR655310:FTR655316 GDN655310:GDN655316 GNJ655310:GNJ655316 GXF655310:GXF655316 HHB655310:HHB655316 HQX655310:HQX655316 IAT655310:IAT655316 IKP655310:IKP655316 IUL655310:IUL655316 JEH655310:JEH655316 JOD655310:JOD655316 JXZ655310:JXZ655316 KHV655310:KHV655316 KRR655310:KRR655316 LBN655310:LBN655316 LLJ655310:LLJ655316 LVF655310:LVF655316 MFB655310:MFB655316 MOX655310:MOX655316 MYT655310:MYT655316 NIP655310:NIP655316 NSL655310:NSL655316 OCH655310:OCH655316 OMD655310:OMD655316 OVZ655310:OVZ655316 PFV655310:PFV655316 PPR655310:PPR655316 PZN655310:PZN655316 QJJ655310:QJJ655316 QTF655310:QTF655316 RDB655310:RDB655316 RMX655310:RMX655316 RWT655310:RWT655316 SGP655310:SGP655316 SQL655310:SQL655316 TAH655310:TAH655316 TKD655310:TKD655316 TTZ655310:TTZ655316 UDV655310:UDV655316 UNR655310:UNR655316 UXN655310:UXN655316 VHJ655310:VHJ655316 VRF655310:VRF655316 WBB655310:WBB655316 WKX655310:WKX655316 WUT655310:WUT655316 IH720846:IH720852 SD720846:SD720852 ABZ720846:ABZ720852 ALV720846:ALV720852 AVR720846:AVR720852 BFN720846:BFN720852 BPJ720846:BPJ720852 BZF720846:BZF720852 CJB720846:CJB720852 CSX720846:CSX720852 DCT720846:DCT720852 DMP720846:DMP720852 DWL720846:DWL720852 EGH720846:EGH720852 EQD720846:EQD720852 EZZ720846:EZZ720852 FJV720846:FJV720852 FTR720846:FTR720852 GDN720846:GDN720852 GNJ720846:GNJ720852 GXF720846:GXF720852 HHB720846:HHB720852 HQX720846:HQX720852 IAT720846:IAT720852 IKP720846:IKP720852 IUL720846:IUL720852 JEH720846:JEH720852 JOD720846:JOD720852 JXZ720846:JXZ720852 KHV720846:KHV720852 KRR720846:KRR720852 LBN720846:LBN720852 LLJ720846:LLJ720852 LVF720846:LVF720852 MFB720846:MFB720852 MOX720846:MOX720852 MYT720846:MYT720852 NIP720846:NIP720852 NSL720846:NSL720852 OCH720846:OCH720852 OMD720846:OMD720852 OVZ720846:OVZ720852 PFV720846:PFV720852 PPR720846:PPR720852 PZN720846:PZN720852 QJJ720846:QJJ720852 QTF720846:QTF720852 RDB720846:RDB720852 RMX720846:RMX720852 RWT720846:RWT720852 SGP720846:SGP720852 SQL720846:SQL720852 TAH720846:TAH720852 TKD720846:TKD720852 TTZ720846:TTZ720852 UDV720846:UDV720852 UNR720846:UNR720852 UXN720846:UXN720852 VHJ720846:VHJ720852 VRF720846:VRF720852 WBB720846:WBB720852 WKX720846:WKX720852 WUT720846:WUT720852 IH786382:IH786388 SD786382:SD786388 ABZ786382:ABZ786388 ALV786382:ALV786388 AVR786382:AVR786388 BFN786382:BFN786388 BPJ786382:BPJ786388 BZF786382:BZF786388 CJB786382:CJB786388 CSX786382:CSX786388 DCT786382:DCT786388 DMP786382:DMP786388 DWL786382:DWL786388 EGH786382:EGH786388 EQD786382:EQD786388 EZZ786382:EZZ786388 FJV786382:FJV786388 FTR786382:FTR786388 GDN786382:GDN786388 GNJ786382:GNJ786388 GXF786382:GXF786388 HHB786382:HHB786388 HQX786382:HQX786388 IAT786382:IAT786388 IKP786382:IKP786388 IUL786382:IUL786388 JEH786382:JEH786388 JOD786382:JOD786388 JXZ786382:JXZ786388 KHV786382:KHV786388 KRR786382:KRR786388 LBN786382:LBN786388 LLJ786382:LLJ786388 LVF786382:LVF786388 MFB786382:MFB786388 MOX786382:MOX786388 MYT786382:MYT786388 NIP786382:NIP786388 NSL786382:NSL786388 OCH786382:OCH786388 OMD786382:OMD786388 OVZ786382:OVZ786388 PFV786382:PFV786388 PPR786382:PPR786388 PZN786382:PZN786388 QJJ786382:QJJ786388 QTF786382:QTF786388 RDB786382:RDB786388 RMX786382:RMX786388 RWT786382:RWT786388 SGP786382:SGP786388 SQL786382:SQL786388 TAH786382:TAH786388 TKD786382:TKD786388 TTZ786382:TTZ786388 UDV786382:UDV786388 UNR786382:UNR786388 UXN786382:UXN786388 VHJ786382:VHJ786388 VRF786382:VRF786388 WBB786382:WBB786388 WKX786382:WKX786388 WUT786382:WUT786388 IH851918:IH851924 SD851918:SD851924 ABZ851918:ABZ851924 ALV851918:ALV851924 AVR851918:AVR851924 BFN851918:BFN851924 BPJ851918:BPJ851924 BZF851918:BZF851924 CJB851918:CJB851924 CSX851918:CSX851924 DCT851918:DCT851924 DMP851918:DMP851924 DWL851918:DWL851924 EGH851918:EGH851924 EQD851918:EQD851924 EZZ851918:EZZ851924 FJV851918:FJV851924 FTR851918:FTR851924 GDN851918:GDN851924 GNJ851918:GNJ851924 GXF851918:GXF851924 HHB851918:HHB851924 HQX851918:HQX851924 IAT851918:IAT851924 IKP851918:IKP851924 IUL851918:IUL851924 JEH851918:JEH851924 JOD851918:JOD851924 JXZ851918:JXZ851924 KHV851918:KHV851924 KRR851918:KRR851924 LBN851918:LBN851924 LLJ851918:LLJ851924 LVF851918:LVF851924 MFB851918:MFB851924 MOX851918:MOX851924 MYT851918:MYT851924 NIP851918:NIP851924 NSL851918:NSL851924 OCH851918:OCH851924 OMD851918:OMD851924 OVZ851918:OVZ851924 PFV851918:PFV851924 PPR851918:PPR851924 PZN851918:PZN851924 QJJ851918:QJJ851924 QTF851918:QTF851924 RDB851918:RDB851924 RMX851918:RMX851924 RWT851918:RWT851924 SGP851918:SGP851924 SQL851918:SQL851924 TAH851918:TAH851924 TKD851918:TKD851924 TTZ851918:TTZ851924 UDV851918:UDV851924 UNR851918:UNR851924 UXN851918:UXN851924 VHJ851918:VHJ851924 VRF851918:VRF851924 WBB851918:WBB851924 WKX851918:WKX851924 WUT851918:WUT851924 IH917454:IH917460 SD917454:SD917460 ABZ917454:ABZ917460 ALV917454:ALV917460 AVR917454:AVR917460 BFN917454:BFN917460 BPJ917454:BPJ917460 BZF917454:BZF917460 CJB917454:CJB917460 CSX917454:CSX917460 DCT917454:DCT917460 DMP917454:DMP917460 DWL917454:DWL917460 EGH917454:EGH917460 EQD917454:EQD917460 EZZ917454:EZZ917460 FJV917454:FJV917460 FTR917454:FTR917460 GDN917454:GDN917460 GNJ917454:GNJ917460 GXF917454:GXF917460 HHB917454:HHB917460 HQX917454:HQX917460 IAT917454:IAT917460 IKP917454:IKP917460 IUL917454:IUL917460 JEH917454:JEH917460 JOD917454:JOD917460 JXZ917454:JXZ917460 KHV917454:KHV917460 KRR917454:KRR917460 LBN917454:LBN917460 LLJ917454:LLJ917460 LVF917454:LVF917460 MFB917454:MFB917460 MOX917454:MOX917460 MYT917454:MYT917460 NIP917454:NIP917460 NSL917454:NSL917460 OCH917454:OCH917460 OMD917454:OMD917460 OVZ917454:OVZ917460 PFV917454:PFV917460 PPR917454:PPR917460 PZN917454:PZN917460 QJJ917454:QJJ917460 QTF917454:QTF917460 RDB917454:RDB917460 RMX917454:RMX917460 RWT917454:RWT917460 SGP917454:SGP917460 SQL917454:SQL917460 TAH917454:TAH917460 TKD917454:TKD917460 TTZ917454:TTZ917460 UDV917454:UDV917460 UNR917454:UNR917460 UXN917454:UXN917460 VHJ917454:VHJ917460 VRF917454:VRF917460 WBB917454:WBB917460 WKX917454:WKX917460 WUT917454:WUT917460 IH982990:IH982996 SD982990:SD982996 ABZ982990:ABZ982996 ALV982990:ALV982996 AVR982990:AVR982996 BFN982990:BFN982996 BPJ982990:BPJ982996 BZF982990:BZF982996 CJB982990:CJB982996 CSX982990:CSX982996 DCT982990:DCT982996 DMP982990:DMP982996 DWL982990:DWL982996 EGH982990:EGH982996 EQD982990:EQD982996 EZZ982990:EZZ982996 FJV982990:FJV982996 FTR982990:FTR982996 GDN982990:GDN982996 GNJ982990:GNJ982996 GXF982990:GXF982996 HHB982990:HHB982996 HQX982990:HQX982996 IAT982990:IAT982996 IKP982990:IKP982996 IUL982990:IUL982996 JEH982990:JEH982996 JOD982990:JOD982996 JXZ982990:JXZ982996 KHV982990:KHV982996 KRR982990:KRR982996 LBN982990:LBN982996 LLJ982990:LLJ982996 LVF982990:LVF982996 MFB982990:MFB982996 MOX982990:MOX982996 MYT982990:MYT982996 NIP982990:NIP982996 NSL982990:NSL982996 OCH982990:OCH982996 OMD982990:OMD982996 OVZ982990:OVZ982996 PFV982990:PFV982996 PPR982990:PPR982996 PZN982990:PZN982996 QJJ982990:QJJ982996 QTF982990:QTF982996 RDB982990:RDB982996 RMX982990:RMX982996 RWT982990:RWT982996 SGP982990:SGP982996 SQL982990:SQL982996 TAH982990:TAH982996 TKD982990:TKD982996 TTZ982990:TTZ982996 UDV982990:UDV982996 UNR982990:UNR982996 UXN982990:UXN982996 VHJ982990:VHJ982996 VRF982990:VRF982996 WBB982990:WBB982996 WKX982990:WKX982996 WUT982990:WUT982996">
      <formula1>"LNG,Boru Gazı"</formula1>
    </dataValidation>
    <dataValidation type="list" allowBlank="1" showInputMessage="1" showErrorMessage="1" sqref="B9">
      <formula1>"OCAK,ŞUBAT,MART,NİSAN,MAYIS,HAZİRAN,TEMMUZ,AĞUSTOS,EYLÜL,EKİM,KASIM,ARALIK"</formula1>
    </dataValidation>
  </dataValidations>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3">
    <tabColor rgb="FF00B0F0"/>
  </sheetPr>
  <dimension ref="A1:E21"/>
  <sheetViews>
    <sheetView workbookViewId="0">
      <selection sqref="A1:C1"/>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5">
      <c r="A1" s="3214" t="s">
        <v>29</v>
      </c>
      <c r="B1" s="3215"/>
      <c r="C1" s="3215"/>
      <c r="D1" s="68"/>
      <c r="E1" s="68"/>
    </row>
    <row r="2" spans="1:5">
      <c r="A2" s="2" t="s">
        <v>30</v>
      </c>
      <c r="B2" s="3176" t="s">
        <v>2113</v>
      </c>
      <c r="C2" s="3176"/>
      <c r="D2" s="3"/>
      <c r="E2" s="3"/>
    </row>
    <row r="3" spans="1:5">
      <c r="A3" s="2" t="s">
        <v>31</v>
      </c>
      <c r="B3" s="3177" t="s">
        <v>2111</v>
      </c>
      <c r="C3" s="3177"/>
      <c r="D3" s="4"/>
      <c r="E3" s="4"/>
    </row>
    <row r="4" spans="1:5">
      <c r="A4" s="2" t="s">
        <v>32</v>
      </c>
      <c r="B4" s="3176">
        <v>1</v>
      </c>
      <c r="C4" s="3176"/>
      <c r="D4" s="3"/>
      <c r="E4" s="3"/>
    </row>
    <row r="5" spans="1:5">
      <c r="A5" s="2" t="s">
        <v>33</v>
      </c>
      <c r="B5" s="3296"/>
      <c r="C5" s="3296"/>
      <c r="D5" s="5"/>
      <c r="E5" s="5"/>
    </row>
    <row r="6" spans="1:5">
      <c r="A6" s="2" t="s">
        <v>34</v>
      </c>
      <c r="B6" s="3296"/>
      <c r="C6" s="3296"/>
      <c r="D6" s="5"/>
      <c r="E6" s="5"/>
    </row>
    <row r="7" spans="1:5">
      <c r="A7" s="2" t="s">
        <v>35</v>
      </c>
      <c r="B7" s="3296"/>
      <c r="C7" s="3296"/>
      <c r="D7" s="5"/>
      <c r="E7" s="5"/>
    </row>
    <row r="8" spans="1:5">
      <c r="A8" s="2" t="s">
        <v>36</v>
      </c>
      <c r="B8" s="2938"/>
      <c r="C8" s="2938"/>
      <c r="D8" s="6"/>
      <c r="E8" s="6"/>
    </row>
    <row r="9" spans="1:5">
      <c r="A9" s="2" t="s">
        <v>198</v>
      </c>
      <c r="B9" s="2745"/>
      <c r="C9" s="2745"/>
      <c r="D9" s="6"/>
      <c r="E9" s="6"/>
    </row>
    <row r="10" spans="1:5" ht="13.5" thickBot="1"/>
    <row r="11" spans="1:5" s="292" customFormat="1" thickBot="1">
      <c r="A11" s="290" t="s">
        <v>33</v>
      </c>
      <c r="B11" s="290" t="s">
        <v>763</v>
      </c>
      <c r="C11" s="290" t="s">
        <v>764</v>
      </c>
      <c r="D11" s="291" t="s">
        <v>765</v>
      </c>
      <c r="E11" s="291" t="s">
        <v>766</v>
      </c>
    </row>
    <row r="12" spans="1:5" ht="15">
      <c r="A12" s="293"/>
      <c r="B12" s="294"/>
      <c r="C12" s="295"/>
      <c r="D12" s="296"/>
      <c r="E12" s="297"/>
    </row>
    <row r="13" spans="1:5" ht="15">
      <c r="A13" s="298"/>
      <c r="B13" s="299"/>
      <c r="C13" s="300"/>
      <c r="D13" s="301"/>
      <c r="E13" s="302"/>
    </row>
    <row r="14" spans="1:5" ht="15">
      <c r="A14" s="298"/>
      <c r="B14" s="303"/>
      <c r="C14" s="300"/>
      <c r="D14" s="301"/>
      <c r="E14" s="302"/>
    </row>
    <row r="15" spans="1:5" ht="15">
      <c r="A15" s="298"/>
      <c r="B15" s="303"/>
      <c r="C15" s="304"/>
      <c r="D15" s="301"/>
      <c r="E15" s="302"/>
    </row>
    <row r="16" spans="1:5" ht="15">
      <c r="A16" s="298"/>
      <c r="B16" s="299"/>
      <c r="C16" s="304"/>
      <c r="D16" s="301"/>
      <c r="E16" s="302"/>
    </row>
    <row r="17" spans="1:5" ht="15">
      <c r="A17" s="298"/>
      <c r="B17" s="303"/>
      <c r="C17" s="304"/>
      <c r="D17" s="301"/>
      <c r="E17" s="302"/>
    </row>
    <row r="18" spans="1:5" ht="15">
      <c r="A18" s="298"/>
      <c r="B18" s="303"/>
      <c r="C18" s="304"/>
      <c r="D18" s="301"/>
      <c r="E18" s="302"/>
    </row>
    <row r="19" spans="1:5" ht="15">
      <c r="A19" s="298"/>
      <c r="B19" s="303"/>
      <c r="C19" s="304"/>
      <c r="D19" s="301"/>
      <c r="E19" s="302"/>
    </row>
    <row r="20" spans="1:5" ht="15">
      <c r="A20" s="298"/>
      <c r="B20" s="591"/>
      <c r="C20" s="304"/>
      <c r="D20" s="301"/>
      <c r="E20" s="302"/>
    </row>
    <row r="21" spans="1:5" ht="15">
      <c r="A21" s="298"/>
      <c r="B21" s="591"/>
      <c r="C21" s="304"/>
      <c r="D21" s="301"/>
      <c r="E21" s="302"/>
    </row>
  </sheetData>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IS65476:IS65482 SO65476:SO65482 ACK65476:ACK65482 AMG65476:AMG65482 AWC65476:AWC65482 BFY65476:BFY65482 BPU65476:BPU65482 BZQ65476:BZQ65482 CJM65476:CJM65482 CTI65476:CTI65482 DDE65476:DDE65482 DNA65476:DNA65482 DWW65476:DWW65482 EGS65476:EGS65482 EQO65476:EQO65482 FAK65476:FAK65482 FKG65476:FKG65482 FUC65476:FUC65482 GDY65476:GDY65482 GNU65476:GNU65482 GXQ65476:GXQ65482 HHM65476:HHM65482 HRI65476:HRI65482 IBE65476:IBE65482 ILA65476:ILA65482 IUW65476:IUW65482 JES65476:JES65482 JOO65476:JOO65482 JYK65476:JYK65482 KIG65476:KIG65482 KSC65476:KSC65482 LBY65476:LBY65482 LLU65476:LLU65482 LVQ65476:LVQ65482 MFM65476:MFM65482 MPI65476:MPI65482 MZE65476:MZE65482 NJA65476:NJA65482 NSW65476:NSW65482 OCS65476:OCS65482 OMO65476:OMO65482 OWK65476:OWK65482 PGG65476:PGG65482 PQC65476:PQC65482 PZY65476:PZY65482 QJU65476:QJU65482 QTQ65476:QTQ65482 RDM65476:RDM65482 RNI65476:RNI65482 RXE65476:RXE65482 SHA65476:SHA65482 SQW65476:SQW65482 TAS65476:TAS65482 TKO65476:TKO65482 TUK65476:TUK65482 UEG65476:UEG65482 UOC65476:UOC65482 UXY65476:UXY65482 VHU65476:VHU65482 VRQ65476:VRQ65482 WBM65476:WBM65482 WLI65476:WLI65482 WVE65476:WVE65482 IS131012:IS131018 SO131012:SO131018 ACK131012:ACK131018 AMG131012:AMG131018 AWC131012:AWC131018 BFY131012:BFY131018 BPU131012:BPU131018 BZQ131012:BZQ131018 CJM131012:CJM131018 CTI131012:CTI131018 DDE131012:DDE131018 DNA131012:DNA131018 DWW131012:DWW131018 EGS131012:EGS131018 EQO131012:EQO131018 FAK131012:FAK131018 FKG131012:FKG131018 FUC131012:FUC131018 GDY131012:GDY131018 GNU131012:GNU131018 GXQ131012:GXQ131018 HHM131012:HHM131018 HRI131012:HRI131018 IBE131012:IBE131018 ILA131012:ILA131018 IUW131012:IUW131018 JES131012:JES131018 JOO131012:JOO131018 JYK131012:JYK131018 KIG131012:KIG131018 KSC131012:KSC131018 LBY131012:LBY131018 LLU131012:LLU131018 LVQ131012:LVQ131018 MFM131012:MFM131018 MPI131012:MPI131018 MZE131012:MZE131018 NJA131012:NJA131018 NSW131012:NSW131018 OCS131012:OCS131018 OMO131012:OMO131018 OWK131012:OWK131018 PGG131012:PGG131018 PQC131012:PQC131018 PZY131012:PZY131018 QJU131012:QJU131018 QTQ131012:QTQ131018 RDM131012:RDM131018 RNI131012:RNI131018 RXE131012:RXE131018 SHA131012:SHA131018 SQW131012:SQW131018 TAS131012:TAS131018 TKO131012:TKO131018 TUK131012:TUK131018 UEG131012:UEG131018 UOC131012:UOC131018 UXY131012:UXY131018 VHU131012:VHU131018 VRQ131012:VRQ131018 WBM131012:WBM131018 WLI131012:WLI131018 WVE131012:WVE131018 IS196548:IS196554 SO196548:SO196554 ACK196548:ACK196554 AMG196548:AMG196554 AWC196548:AWC196554 BFY196548:BFY196554 BPU196548:BPU196554 BZQ196548:BZQ196554 CJM196548:CJM196554 CTI196548:CTI196554 DDE196548:DDE196554 DNA196548:DNA196554 DWW196548:DWW196554 EGS196548:EGS196554 EQO196548:EQO196554 FAK196548:FAK196554 FKG196548:FKG196554 FUC196548:FUC196554 GDY196548:GDY196554 GNU196548:GNU196554 GXQ196548:GXQ196554 HHM196548:HHM196554 HRI196548:HRI196554 IBE196548:IBE196554 ILA196548:ILA196554 IUW196548:IUW196554 JES196548:JES196554 JOO196548:JOO196554 JYK196548:JYK196554 KIG196548:KIG196554 KSC196548:KSC196554 LBY196548:LBY196554 LLU196548:LLU196554 LVQ196548:LVQ196554 MFM196548:MFM196554 MPI196548:MPI196554 MZE196548:MZE196554 NJA196548:NJA196554 NSW196548:NSW196554 OCS196548:OCS196554 OMO196548:OMO196554 OWK196548:OWK196554 PGG196548:PGG196554 PQC196548:PQC196554 PZY196548:PZY196554 QJU196548:QJU196554 QTQ196548:QTQ196554 RDM196548:RDM196554 RNI196548:RNI196554 RXE196548:RXE196554 SHA196548:SHA196554 SQW196548:SQW196554 TAS196548:TAS196554 TKO196548:TKO196554 TUK196548:TUK196554 UEG196548:UEG196554 UOC196548:UOC196554 UXY196548:UXY196554 VHU196548:VHU196554 VRQ196548:VRQ196554 WBM196548:WBM196554 WLI196548:WLI196554 WVE196548:WVE196554 IS262084:IS262090 SO262084:SO262090 ACK262084:ACK262090 AMG262084:AMG262090 AWC262084:AWC262090 BFY262084:BFY262090 BPU262084:BPU262090 BZQ262084:BZQ262090 CJM262084:CJM262090 CTI262084:CTI262090 DDE262084:DDE262090 DNA262084:DNA262090 DWW262084:DWW262090 EGS262084:EGS262090 EQO262084:EQO262090 FAK262084:FAK262090 FKG262084:FKG262090 FUC262084:FUC262090 GDY262084:GDY262090 GNU262084:GNU262090 GXQ262084:GXQ262090 HHM262084:HHM262090 HRI262084:HRI262090 IBE262084:IBE262090 ILA262084:ILA262090 IUW262084:IUW262090 JES262084:JES262090 JOO262084:JOO262090 JYK262084:JYK262090 KIG262084:KIG262090 KSC262084:KSC262090 LBY262084:LBY262090 LLU262084:LLU262090 LVQ262084:LVQ262090 MFM262084:MFM262090 MPI262084:MPI262090 MZE262084:MZE262090 NJA262084:NJA262090 NSW262084:NSW262090 OCS262084:OCS262090 OMO262084:OMO262090 OWK262084:OWK262090 PGG262084:PGG262090 PQC262084:PQC262090 PZY262084:PZY262090 QJU262084:QJU262090 QTQ262084:QTQ262090 RDM262084:RDM262090 RNI262084:RNI262090 RXE262084:RXE262090 SHA262084:SHA262090 SQW262084:SQW262090 TAS262084:TAS262090 TKO262084:TKO262090 TUK262084:TUK262090 UEG262084:UEG262090 UOC262084:UOC262090 UXY262084:UXY262090 VHU262084:VHU262090 VRQ262084:VRQ262090 WBM262084:WBM262090 WLI262084:WLI262090 WVE262084:WVE262090 IS327620:IS327626 SO327620:SO327626 ACK327620:ACK327626 AMG327620:AMG327626 AWC327620:AWC327626 BFY327620:BFY327626 BPU327620:BPU327626 BZQ327620:BZQ327626 CJM327620:CJM327626 CTI327620:CTI327626 DDE327620:DDE327626 DNA327620:DNA327626 DWW327620:DWW327626 EGS327620:EGS327626 EQO327620:EQO327626 FAK327620:FAK327626 FKG327620:FKG327626 FUC327620:FUC327626 GDY327620:GDY327626 GNU327620:GNU327626 GXQ327620:GXQ327626 HHM327620:HHM327626 HRI327620:HRI327626 IBE327620:IBE327626 ILA327620:ILA327626 IUW327620:IUW327626 JES327620:JES327626 JOO327620:JOO327626 JYK327620:JYK327626 KIG327620:KIG327626 KSC327620:KSC327626 LBY327620:LBY327626 LLU327620:LLU327626 LVQ327620:LVQ327626 MFM327620:MFM327626 MPI327620:MPI327626 MZE327620:MZE327626 NJA327620:NJA327626 NSW327620:NSW327626 OCS327620:OCS327626 OMO327620:OMO327626 OWK327620:OWK327626 PGG327620:PGG327626 PQC327620:PQC327626 PZY327620:PZY327626 QJU327620:QJU327626 QTQ327620:QTQ327626 RDM327620:RDM327626 RNI327620:RNI327626 RXE327620:RXE327626 SHA327620:SHA327626 SQW327620:SQW327626 TAS327620:TAS327626 TKO327620:TKO327626 TUK327620:TUK327626 UEG327620:UEG327626 UOC327620:UOC327626 UXY327620:UXY327626 VHU327620:VHU327626 VRQ327620:VRQ327626 WBM327620:WBM327626 WLI327620:WLI327626 WVE327620:WVE327626 IS393156:IS393162 SO393156:SO393162 ACK393156:ACK393162 AMG393156:AMG393162 AWC393156:AWC393162 BFY393156:BFY393162 BPU393156:BPU393162 BZQ393156:BZQ393162 CJM393156:CJM393162 CTI393156:CTI393162 DDE393156:DDE393162 DNA393156:DNA393162 DWW393156:DWW393162 EGS393156:EGS393162 EQO393156:EQO393162 FAK393156:FAK393162 FKG393156:FKG393162 FUC393156:FUC393162 GDY393156:GDY393162 GNU393156:GNU393162 GXQ393156:GXQ393162 HHM393156:HHM393162 HRI393156:HRI393162 IBE393156:IBE393162 ILA393156:ILA393162 IUW393156:IUW393162 JES393156:JES393162 JOO393156:JOO393162 JYK393156:JYK393162 KIG393156:KIG393162 KSC393156:KSC393162 LBY393156:LBY393162 LLU393156:LLU393162 LVQ393156:LVQ393162 MFM393156:MFM393162 MPI393156:MPI393162 MZE393156:MZE393162 NJA393156:NJA393162 NSW393156:NSW393162 OCS393156:OCS393162 OMO393156:OMO393162 OWK393156:OWK393162 PGG393156:PGG393162 PQC393156:PQC393162 PZY393156:PZY393162 QJU393156:QJU393162 QTQ393156:QTQ393162 RDM393156:RDM393162 RNI393156:RNI393162 RXE393156:RXE393162 SHA393156:SHA393162 SQW393156:SQW393162 TAS393156:TAS393162 TKO393156:TKO393162 TUK393156:TUK393162 UEG393156:UEG393162 UOC393156:UOC393162 UXY393156:UXY393162 VHU393156:VHU393162 VRQ393156:VRQ393162 WBM393156:WBM393162 WLI393156:WLI393162 WVE393156:WVE393162 IS458692:IS458698 SO458692:SO458698 ACK458692:ACK458698 AMG458692:AMG458698 AWC458692:AWC458698 BFY458692:BFY458698 BPU458692:BPU458698 BZQ458692:BZQ458698 CJM458692:CJM458698 CTI458692:CTI458698 DDE458692:DDE458698 DNA458692:DNA458698 DWW458692:DWW458698 EGS458692:EGS458698 EQO458692:EQO458698 FAK458692:FAK458698 FKG458692:FKG458698 FUC458692:FUC458698 GDY458692:GDY458698 GNU458692:GNU458698 GXQ458692:GXQ458698 HHM458692:HHM458698 HRI458692:HRI458698 IBE458692:IBE458698 ILA458692:ILA458698 IUW458692:IUW458698 JES458692:JES458698 JOO458692:JOO458698 JYK458692:JYK458698 KIG458692:KIG458698 KSC458692:KSC458698 LBY458692:LBY458698 LLU458692:LLU458698 LVQ458692:LVQ458698 MFM458692:MFM458698 MPI458692:MPI458698 MZE458692:MZE458698 NJA458692:NJA458698 NSW458692:NSW458698 OCS458692:OCS458698 OMO458692:OMO458698 OWK458692:OWK458698 PGG458692:PGG458698 PQC458692:PQC458698 PZY458692:PZY458698 QJU458692:QJU458698 QTQ458692:QTQ458698 RDM458692:RDM458698 RNI458692:RNI458698 RXE458692:RXE458698 SHA458692:SHA458698 SQW458692:SQW458698 TAS458692:TAS458698 TKO458692:TKO458698 TUK458692:TUK458698 UEG458692:UEG458698 UOC458692:UOC458698 UXY458692:UXY458698 VHU458692:VHU458698 VRQ458692:VRQ458698 WBM458692:WBM458698 WLI458692:WLI458698 WVE458692:WVE458698 IS524228:IS524234 SO524228:SO524234 ACK524228:ACK524234 AMG524228:AMG524234 AWC524228:AWC524234 BFY524228:BFY524234 BPU524228:BPU524234 BZQ524228:BZQ524234 CJM524228:CJM524234 CTI524228:CTI524234 DDE524228:DDE524234 DNA524228:DNA524234 DWW524228:DWW524234 EGS524228:EGS524234 EQO524228:EQO524234 FAK524228:FAK524234 FKG524228:FKG524234 FUC524228:FUC524234 GDY524228:GDY524234 GNU524228:GNU524234 GXQ524228:GXQ524234 HHM524228:HHM524234 HRI524228:HRI524234 IBE524228:IBE524234 ILA524228:ILA524234 IUW524228:IUW524234 JES524228:JES524234 JOO524228:JOO524234 JYK524228:JYK524234 KIG524228:KIG524234 KSC524228:KSC524234 LBY524228:LBY524234 LLU524228:LLU524234 LVQ524228:LVQ524234 MFM524228:MFM524234 MPI524228:MPI524234 MZE524228:MZE524234 NJA524228:NJA524234 NSW524228:NSW524234 OCS524228:OCS524234 OMO524228:OMO524234 OWK524228:OWK524234 PGG524228:PGG524234 PQC524228:PQC524234 PZY524228:PZY524234 QJU524228:QJU524234 QTQ524228:QTQ524234 RDM524228:RDM524234 RNI524228:RNI524234 RXE524228:RXE524234 SHA524228:SHA524234 SQW524228:SQW524234 TAS524228:TAS524234 TKO524228:TKO524234 TUK524228:TUK524234 UEG524228:UEG524234 UOC524228:UOC524234 UXY524228:UXY524234 VHU524228:VHU524234 VRQ524228:VRQ524234 WBM524228:WBM524234 WLI524228:WLI524234 WVE524228:WVE524234 IS589764:IS589770 SO589764:SO589770 ACK589764:ACK589770 AMG589764:AMG589770 AWC589764:AWC589770 BFY589764:BFY589770 BPU589764:BPU589770 BZQ589764:BZQ589770 CJM589764:CJM589770 CTI589764:CTI589770 DDE589764:DDE589770 DNA589764:DNA589770 DWW589764:DWW589770 EGS589764:EGS589770 EQO589764:EQO589770 FAK589764:FAK589770 FKG589764:FKG589770 FUC589764:FUC589770 GDY589764:GDY589770 GNU589764:GNU589770 GXQ589764:GXQ589770 HHM589764:HHM589770 HRI589764:HRI589770 IBE589764:IBE589770 ILA589764:ILA589770 IUW589764:IUW589770 JES589764:JES589770 JOO589764:JOO589770 JYK589764:JYK589770 KIG589764:KIG589770 KSC589764:KSC589770 LBY589764:LBY589770 LLU589764:LLU589770 LVQ589764:LVQ589770 MFM589764:MFM589770 MPI589764:MPI589770 MZE589764:MZE589770 NJA589764:NJA589770 NSW589764:NSW589770 OCS589764:OCS589770 OMO589764:OMO589770 OWK589764:OWK589770 PGG589764:PGG589770 PQC589764:PQC589770 PZY589764:PZY589770 QJU589764:QJU589770 QTQ589764:QTQ589770 RDM589764:RDM589770 RNI589764:RNI589770 RXE589764:RXE589770 SHA589764:SHA589770 SQW589764:SQW589770 TAS589764:TAS589770 TKO589764:TKO589770 TUK589764:TUK589770 UEG589764:UEG589770 UOC589764:UOC589770 UXY589764:UXY589770 VHU589764:VHU589770 VRQ589764:VRQ589770 WBM589764:WBM589770 WLI589764:WLI589770 WVE589764:WVE589770 IS655300:IS655306 SO655300:SO655306 ACK655300:ACK655306 AMG655300:AMG655306 AWC655300:AWC655306 BFY655300:BFY655306 BPU655300:BPU655306 BZQ655300:BZQ655306 CJM655300:CJM655306 CTI655300:CTI655306 DDE655300:DDE655306 DNA655300:DNA655306 DWW655300:DWW655306 EGS655300:EGS655306 EQO655300:EQO655306 FAK655300:FAK655306 FKG655300:FKG655306 FUC655300:FUC655306 GDY655300:GDY655306 GNU655300:GNU655306 GXQ655300:GXQ655306 HHM655300:HHM655306 HRI655300:HRI655306 IBE655300:IBE655306 ILA655300:ILA655306 IUW655300:IUW655306 JES655300:JES655306 JOO655300:JOO655306 JYK655300:JYK655306 KIG655300:KIG655306 KSC655300:KSC655306 LBY655300:LBY655306 LLU655300:LLU655306 LVQ655300:LVQ655306 MFM655300:MFM655306 MPI655300:MPI655306 MZE655300:MZE655306 NJA655300:NJA655306 NSW655300:NSW655306 OCS655300:OCS655306 OMO655300:OMO655306 OWK655300:OWK655306 PGG655300:PGG655306 PQC655300:PQC655306 PZY655300:PZY655306 QJU655300:QJU655306 QTQ655300:QTQ655306 RDM655300:RDM655306 RNI655300:RNI655306 RXE655300:RXE655306 SHA655300:SHA655306 SQW655300:SQW655306 TAS655300:TAS655306 TKO655300:TKO655306 TUK655300:TUK655306 UEG655300:UEG655306 UOC655300:UOC655306 UXY655300:UXY655306 VHU655300:VHU655306 VRQ655300:VRQ655306 WBM655300:WBM655306 WLI655300:WLI655306 WVE655300:WVE655306 IS720836:IS720842 SO720836:SO720842 ACK720836:ACK720842 AMG720836:AMG720842 AWC720836:AWC720842 BFY720836:BFY720842 BPU720836:BPU720842 BZQ720836:BZQ720842 CJM720836:CJM720842 CTI720836:CTI720842 DDE720836:DDE720842 DNA720836:DNA720842 DWW720836:DWW720842 EGS720836:EGS720842 EQO720836:EQO720842 FAK720836:FAK720842 FKG720836:FKG720842 FUC720836:FUC720842 GDY720836:GDY720842 GNU720836:GNU720842 GXQ720836:GXQ720842 HHM720836:HHM720842 HRI720836:HRI720842 IBE720836:IBE720842 ILA720836:ILA720842 IUW720836:IUW720842 JES720836:JES720842 JOO720836:JOO720842 JYK720836:JYK720842 KIG720836:KIG720842 KSC720836:KSC720842 LBY720836:LBY720842 LLU720836:LLU720842 LVQ720836:LVQ720842 MFM720836:MFM720842 MPI720836:MPI720842 MZE720836:MZE720842 NJA720836:NJA720842 NSW720836:NSW720842 OCS720836:OCS720842 OMO720836:OMO720842 OWK720836:OWK720842 PGG720836:PGG720842 PQC720836:PQC720842 PZY720836:PZY720842 QJU720836:QJU720842 QTQ720836:QTQ720842 RDM720836:RDM720842 RNI720836:RNI720842 RXE720836:RXE720842 SHA720836:SHA720842 SQW720836:SQW720842 TAS720836:TAS720842 TKO720836:TKO720842 TUK720836:TUK720842 UEG720836:UEG720842 UOC720836:UOC720842 UXY720836:UXY720842 VHU720836:VHU720842 VRQ720836:VRQ720842 WBM720836:WBM720842 WLI720836:WLI720842 WVE720836:WVE720842 IS786372:IS786378 SO786372:SO786378 ACK786372:ACK786378 AMG786372:AMG786378 AWC786372:AWC786378 BFY786372:BFY786378 BPU786372:BPU786378 BZQ786372:BZQ786378 CJM786372:CJM786378 CTI786372:CTI786378 DDE786372:DDE786378 DNA786372:DNA786378 DWW786372:DWW786378 EGS786372:EGS786378 EQO786372:EQO786378 FAK786372:FAK786378 FKG786372:FKG786378 FUC786372:FUC786378 GDY786372:GDY786378 GNU786372:GNU786378 GXQ786372:GXQ786378 HHM786372:HHM786378 HRI786372:HRI786378 IBE786372:IBE786378 ILA786372:ILA786378 IUW786372:IUW786378 JES786372:JES786378 JOO786372:JOO786378 JYK786372:JYK786378 KIG786372:KIG786378 KSC786372:KSC786378 LBY786372:LBY786378 LLU786372:LLU786378 LVQ786372:LVQ786378 MFM786372:MFM786378 MPI786372:MPI786378 MZE786372:MZE786378 NJA786372:NJA786378 NSW786372:NSW786378 OCS786372:OCS786378 OMO786372:OMO786378 OWK786372:OWK786378 PGG786372:PGG786378 PQC786372:PQC786378 PZY786372:PZY786378 QJU786372:QJU786378 QTQ786372:QTQ786378 RDM786372:RDM786378 RNI786372:RNI786378 RXE786372:RXE786378 SHA786372:SHA786378 SQW786372:SQW786378 TAS786372:TAS786378 TKO786372:TKO786378 TUK786372:TUK786378 UEG786372:UEG786378 UOC786372:UOC786378 UXY786372:UXY786378 VHU786372:VHU786378 VRQ786372:VRQ786378 WBM786372:WBM786378 WLI786372:WLI786378 WVE786372:WVE786378 IS851908:IS851914 SO851908:SO851914 ACK851908:ACK851914 AMG851908:AMG851914 AWC851908:AWC851914 BFY851908:BFY851914 BPU851908:BPU851914 BZQ851908:BZQ851914 CJM851908:CJM851914 CTI851908:CTI851914 DDE851908:DDE851914 DNA851908:DNA851914 DWW851908:DWW851914 EGS851908:EGS851914 EQO851908:EQO851914 FAK851908:FAK851914 FKG851908:FKG851914 FUC851908:FUC851914 GDY851908:GDY851914 GNU851908:GNU851914 GXQ851908:GXQ851914 HHM851908:HHM851914 HRI851908:HRI851914 IBE851908:IBE851914 ILA851908:ILA851914 IUW851908:IUW851914 JES851908:JES851914 JOO851908:JOO851914 JYK851908:JYK851914 KIG851908:KIG851914 KSC851908:KSC851914 LBY851908:LBY851914 LLU851908:LLU851914 LVQ851908:LVQ851914 MFM851908:MFM851914 MPI851908:MPI851914 MZE851908:MZE851914 NJA851908:NJA851914 NSW851908:NSW851914 OCS851908:OCS851914 OMO851908:OMO851914 OWK851908:OWK851914 PGG851908:PGG851914 PQC851908:PQC851914 PZY851908:PZY851914 QJU851908:QJU851914 QTQ851908:QTQ851914 RDM851908:RDM851914 RNI851908:RNI851914 RXE851908:RXE851914 SHA851908:SHA851914 SQW851908:SQW851914 TAS851908:TAS851914 TKO851908:TKO851914 TUK851908:TUK851914 UEG851908:UEG851914 UOC851908:UOC851914 UXY851908:UXY851914 VHU851908:VHU851914 VRQ851908:VRQ851914 WBM851908:WBM851914 WLI851908:WLI851914 WVE851908:WVE851914 IS917444:IS917450 SO917444:SO917450 ACK917444:ACK917450 AMG917444:AMG917450 AWC917444:AWC917450 BFY917444:BFY917450 BPU917444:BPU917450 BZQ917444:BZQ917450 CJM917444:CJM917450 CTI917444:CTI917450 DDE917444:DDE917450 DNA917444:DNA917450 DWW917444:DWW917450 EGS917444:EGS917450 EQO917444:EQO917450 FAK917444:FAK917450 FKG917444:FKG917450 FUC917444:FUC917450 GDY917444:GDY917450 GNU917444:GNU917450 GXQ917444:GXQ917450 HHM917444:HHM917450 HRI917444:HRI917450 IBE917444:IBE917450 ILA917444:ILA917450 IUW917444:IUW917450 JES917444:JES917450 JOO917444:JOO917450 JYK917444:JYK917450 KIG917444:KIG917450 KSC917444:KSC917450 LBY917444:LBY917450 LLU917444:LLU917450 LVQ917444:LVQ917450 MFM917444:MFM917450 MPI917444:MPI917450 MZE917444:MZE917450 NJA917444:NJA917450 NSW917444:NSW917450 OCS917444:OCS917450 OMO917444:OMO917450 OWK917444:OWK917450 PGG917444:PGG917450 PQC917444:PQC917450 PZY917444:PZY917450 QJU917444:QJU917450 QTQ917444:QTQ917450 RDM917444:RDM917450 RNI917444:RNI917450 RXE917444:RXE917450 SHA917444:SHA917450 SQW917444:SQW917450 TAS917444:TAS917450 TKO917444:TKO917450 TUK917444:TUK917450 UEG917444:UEG917450 UOC917444:UOC917450 UXY917444:UXY917450 VHU917444:VHU917450 VRQ917444:VRQ917450 WBM917444:WBM917450 WLI917444:WLI917450 WVE917444:WVE917450 IS982980:IS982986 SO982980:SO982986 ACK982980:ACK982986 AMG982980:AMG982986 AWC982980:AWC982986 BFY982980:BFY982986 BPU982980:BPU982986 BZQ982980:BZQ982986 CJM982980:CJM982986 CTI982980:CTI982986 DDE982980:DDE982986 DNA982980:DNA982986 DWW982980:DWW982986 EGS982980:EGS982986 EQO982980:EQO982986 FAK982980:FAK982986 FKG982980:FKG982986 FUC982980:FUC982986 GDY982980:GDY982986 GNU982980:GNU982986 GXQ982980:GXQ982986 HHM982980:HHM982986 HRI982980:HRI982986 IBE982980:IBE982986 ILA982980:ILA982986 IUW982980:IUW982986 JES982980:JES982986 JOO982980:JOO982986 JYK982980:JYK982986 KIG982980:KIG982986 KSC982980:KSC982986 LBY982980:LBY982986 LLU982980:LLU982986 LVQ982980:LVQ982986 MFM982980:MFM982986 MPI982980:MPI982986 MZE982980:MZE982986 NJA982980:NJA982986 NSW982980:NSW982986 OCS982980:OCS982986 OMO982980:OMO982986 OWK982980:OWK982986 PGG982980:PGG982986 PQC982980:PQC982986 PZY982980:PZY982986 QJU982980:QJU982986 QTQ982980:QTQ982986 RDM982980:RDM982986 RNI982980:RNI982986 RXE982980:RXE982986 SHA982980:SHA982986 SQW982980:SQW982986 TAS982980:TAS982986 TKO982980:TKO982986 TUK982980:TUK982986 UEG982980:UEG982986 UOC982980:UOC982986 UXY982980:UXY982986 VHU982980:VHU982986 VRQ982980:VRQ982986 WBM982980:WBM982986 WLI982980:WLI982986 WVE982980:WVE982986 E982981:E982987 E917445:E917451 E851909:E851915 E786373:E786379 E720837:E720843 E655301:E655307 E589765:E589771 E524229:E524235 E458693:E458699 E393157:E393163 E327621:E327627 E262085:E262091 E196549:E196555 E131013:E131019 E65477:E65483">
      <formula1>"LNG,Boru Gazı"</formula1>
    </dataValidation>
    <dataValidation type="list" allowBlank="1" showInputMessage="1" sqref="D12:D21">
      <formula1>"İthalat,İhracat"</formula1>
    </dataValidation>
    <dataValidation type="list" allowBlank="1" showInputMessage="1" showErrorMessage="1" sqref="B9:C9">
      <formula1>"OCAK,ŞUBAT,MART,NİSAN,MAYIS,HAZİRAN,TEMMUZ,AĞUSTOS,EYLÜL,EKİM,KASIM,ARALIK"</formula1>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4">
    <tabColor rgb="FF00B0F0"/>
  </sheetPr>
  <dimension ref="A1:E23"/>
  <sheetViews>
    <sheetView workbookViewId="0">
      <selection activeCell="G22" sqref="G22"/>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5">
      <c r="A1" s="3214" t="s">
        <v>29</v>
      </c>
      <c r="B1" s="3215"/>
      <c r="C1" s="3215"/>
      <c r="D1" s="68"/>
      <c r="E1" s="68"/>
    </row>
    <row r="2" spans="1:5">
      <c r="A2" s="2" t="s">
        <v>30</v>
      </c>
      <c r="B2" s="3176" t="s">
        <v>2114</v>
      </c>
      <c r="C2" s="3176"/>
      <c r="D2" s="3"/>
      <c r="E2" s="3"/>
    </row>
    <row r="3" spans="1:5">
      <c r="A3" s="2" t="s">
        <v>31</v>
      </c>
      <c r="B3" s="3177" t="s">
        <v>2112</v>
      </c>
      <c r="C3" s="3177"/>
      <c r="D3" s="4"/>
      <c r="E3" s="4"/>
    </row>
    <row r="4" spans="1:5">
      <c r="A4" s="2" t="s">
        <v>32</v>
      </c>
      <c r="B4" s="3176">
        <v>1</v>
      </c>
      <c r="C4" s="3176"/>
      <c r="D4" s="3"/>
      <c r="E4" s="3"/>
    </row>
    <row r="5" spans="1:5">
      <c r="A5" s="2" t="s">
        <v>33</v>
      </c>
      <c r="B5" s="3296" t="s">
        <v>745</v>
      </c>
      <c r="C5" s="3296"/>
      <c r="D5" s="5"/>
      <c r="E5" s="5"/>
    </row>
    <row r="6" spans="1:5">
      <c r="A6" s="2" t="s">
        <v>34</v>
      </c>
      <c r="B6" s="3296" t="s">
        <v>746</v>
      </c>
      <c r="C6" s="3296"/>
      <c r="D6" s="5"/>
      <c r="E6" s="5"/>
    </row>
    <row r="7" spans="1:5">
      <c r="A7" s="2" t="s">
        <v>35</v>
      </c>
      <c r="B7" s="3296" t="s">
        <v>747</v>
      </c>
      <c r="C7" s="3296"/>
      <c r="D7" s="5"/>
      <c r="E7" s="5"/>
    </row>
    <row r="8" spans="1:5">
      <c r="A8" s="2" t="s">
        <v>36</v>
      </c>
      <c r="B8" s="2938"/>
      <c r="C8" s="2938"/>
      <c r="D8" s="6"/>
      <c r="E8" s="6"/>
    </row>
    <row r="9" spans="1:5">
      <c r="A9" s="2" t="s">
        <v>198</v>
      </c>
      <c r="B9" s="2745"/>
      <c r="C9" s="2745"/>
      <c r="D9" s="6"/>
      <c r="E9" s="6"/>
    </row>
    <row r="10" spans="1:5" ht="13.5" thickBot="1"/>
    <row r="11" spans="1:5" s="292" customFormat="1" thickBot="1">
      <c r="A11" s="290" t="s">
        <v>33</v>
      </c>
      <c r="B11" s="290" t="s">
        <v>763</v>
      </c>
      <c r="C11" s="290" t="s">
        <v>764</v>
      </c>
      <c r="D11" s="291" t="s">
        <v>765</v>
      </c>
      <c r="E11" s="593" t="s">
        <v>1165</v>
      </c>
    </row>
    <row r="12" spans="1:5" ht="15">
      <c r="A12" s="293"/>
      <c r="B12" s="294"/>
      <c r="C12" s="295"/>
      <c r="D12" s="296"/>
      <c r="E12" s="297"/>
    </row>
    <row r="13" spans="1:5" ht="15">
      <c r="A13" s="298"/>
      <c r="B13" s="299"/>
      <c r="C13" s="300"/>
      <c r="D13" s="301"/>
      <c r="E13" s="302"/>
    </row>
    <row r="14" spans="1:5" ht="15">
      <c r="A14" s="298"/>
      <c r="B14" s="303"/>
      <c r="C14" s="300"/>
      <c r="D14" s="301"/>
      <c r="E14" s="302"/>
    </row>
    <row r="15" spans="1:5" ht="15">
      <c r="A15" s="298"/>
      <c r="B15" s="303"/>
      <c r="C15" s="304"/>
      <c r="D15" s="301"/>
      <c r="E15" s="302"/>
    </row>
    <row r="16" spans="1:5" ht="15">
      <c r="A16" s="298"/>
      <c r="B16" s="299"/>
      <c r="C16" s="304"/>
      <c r="D16" s="301"/>
      <c r="E16" s="302"/>
    </row>
    <row r="17" spans="1:5" ht="15">
      <c r="A17" s="298"/>
      <c r="B17" s="303"/>
      <c r="C17" s="304"/>
      <c r="D17" s="301"/>
      <c r="E17" s="302"/>
    </row>
    <row r="18" spans="1:5" ht="15">
      <c r="A18" s="298"/>
      <c r="B18" s="303"/>
      <c r="C18" s="304"/>
      <c r="D18" s="301"/>
      <c r="E18" s="302"/>
    </row>
    <row r="19" spans="1:5" ht="15">
      <c r="A19" s="298"/>
      <c r="B19" s="303"/>
      <c r="C19" s="304"/>
      <c r="D19" s="301"/>
      <c r="E19" s="302"/>
    </row>
    <row r="20" spans="1:5" ht="15">
      <c r="A20" s="298"/>
      <c r="B20" s="305"/>
      <c r="C20" s="304"/>
      <c r="D20" s="301"/>
      <c r="E20" s="302"/>
    </row>
    <row r="21" spans="1:5" ht="15">
      <c r="A21" s="298"/>
      <c r="B21" s="305"/>
      <c r="C21" s="304"/>
      <c r="D21" s="301"/>
      <c r="E21" s="302"/>
    </row>
    <row r="22" spans="1:5" ht="15">
      <c r="A22" s="298"/>
      <c r="B22" s="305"/>
      <c r="C22" s="304"/>
      <c r="D22" s="301"/>
      <c r="E22" s="302"/>
    </row>
    <row r="23" spans="1:5" ht="15">
      <c r="A23" s="298"/>
      <c r="B23" s="305"/>
      <c r="C23" s="304"/>
      <c r="D23" s="301"/>
      <c r="E23" s="302"/>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B9:C9">
      <formula1>"OCAK,ŞUBAT,MART,NİSAN,MAYIS,HAZİRAN,TEMMUZ,AĞUSTOS,EYLÜL,EKİM,KASIM,ARALIK"</formula1>
    </dataValidation>
    <dataValidation type="list" allowBlank="1" showInputMessage="1" sqref="D12:D23">
      <formula1>"İthalat,İhracat"</formula1>
    </dataValidation>
    <dataValidation type="list" allowBlank="1" showInputMessage="1" showErrorMessage="1" sqref="IS65479:IS65485 SO65479:SO65485 ACK65479:ACK65485 AMG65479:AMG65485 AWC65479:AWC65485 BFY65479:BFY65485 BPU65479:BPU65485 BZQ65479:BZQ65485 CJM65479:CJM65485 CTI65479:CTI65485 DDE65479:DDE65485 DNA65479:DNA65485 DWW65479:DWW65485 EGS65479:EGS65485 EQO65479:EQO65485 FAK65479:FAK65485 FKG65479:FKG65485 FUC65479:FUC65485 GDY65479:GDY65485 GNU65479:GNU65485 GXQ65479:GXQ65485 HHM65479:HHM65485 HRI65479:HRI65485 IBE65479:IBE65485 ILA65479:ILA65485 IUW65479:IUW65485 JES65479:JES65485 JOO65479:JOO65485 JYK65479:JYK65485 KIG65479:KIG65485 KSC65479:KSC65485 LBY65479:LBY65485 LLU65479:LLU65485 LVQ65479:LVQ65485 MFM65479:MFM65485 MPI65479:MPI65485 MZE65479:MZE65485 NJA65479:NJA65485 NSW65479:NSW65485 OCS65479:OCS65485 OMO65479:OMO65485 OWK65479:OWK65485 PGG65479:PGG65485 PQC65479:PQC65485 PZY65479:PZY65485 QJU65479:QJU65485 QTQ65479:QTQ65485 RDM65479:RDM65485 RNI65479:RNI65485 RXE65479:RXE65485 SHA65479:SHA65485 SQW65479:SQW65485 TAS65479:TAS65485 TKO65479:TKO65485 TUK65479:TUK65485 UEG65479:UEG65485 UOC65479:UOC65485 UXY65479:UXY65485 VHU65479:VHU65485 VRQ65479:VRQ65485 WBM65479:WBM65485 WLI65479:WLI65485 WVE65479:WVE65485 IS131015:IS131021 SO131015:SO131021 ACK131015:ACK131021 AMG131015:AMG131021 AWC131015:AWC131021 BFY131015:BFY131021 BPU131015:BPU131021 BZQ131015:BZQ131021 CJM131015:CJM131021 CTI131015:CTI131021 DDE131015:DDE131021 DNA131015:DNA131021 DWW131015:DWW131021 EGS131015:EGS131021 EQO131015:EQO131021 FAK131015:FAK131021 FKG131015:FKG131021 FUC131015:FUC131021 GDY131015:GDY131021 GNU131015:GNU131021 GXQ131015:GXQ131021 HHM131015:HHM131021 HRI131015:HRI131021 IBE131015:IBE131021 ILA131015:ILA131021 IUW131015:IUW131021 JES131015:JES131021 JOO131015:JOO131021 JYK131015:JYK131021 KIG131015:KIG131021 KSC131015:KSC131021 LBY131015:LBY131021 LLU131015:LLU131021 LVQ131015:LVQ131021 MFM131015:MFM131021 MPI131015:MPI131021 MZE131015:MZE131021 NJA131015:NJA131021 NSW131015:NSW131021 OCS131015:OCS131021 OMO131015:OMO131021 OWK131015:OWK131021 PGG131015:PGG131021 PQC131015:PQC131021 PZY131015:PZY131021 QJU131015:QJU131021 QTQ131015:QTQ131021 RDM131015:RDM131021 RNI131015:RNI131021 RXE131015:RXE131021 SHA131015:SHA131021 SQW131015:SQW131021 TAS131015:TAS131021 TKO131015:TKO131021 TUK131015:TUK131021 UEG131015:UEG131021 UOC131015:UOC131021 UXY131015:UXY131021 VHU131015:VHU131021 VRQ131015:VRQ131021 WBM131015:WBM131021 WLI131015:WLI131021 WVE131015:WVE131021 IS196551:IS196557 SO196551:SO196557 ACK196551:ACK196557 AMG196551:AMG196557 AWC196551:AWC196557 BFY196551:BFY196557 BPU196551:BPU196557 BZQ196551:BZQ196557 CJM196551:CJM196557 CTI196551:CTI196557 DDE196551:DDE196557 DNA196551:DNA196557 DWW196551:DWW196557 EGS196551:EGS196557 EQO196551:EQO196557 FAK196551:FAK196557 FKG196551:FKG196557 FUC196551:FUC196557 GDY196551:GDY196557 GNU196551:GNU196557 GXQ196551:GXQ196557 HHM196551:HHM196557 HRI196551:HRI196557 IBE196551:IBE196557 ILA196551:ILA196557 IUW196551:IUW196557 JES196551:JES196557 JOO196551:JOO196557 JYK196551:JYK196557 KIG196551:KIG196557 KSC196551:KSC196557 LBY196551:LBY196557 LLU196551:LLU196557 LVQ196551:LVQ196557 MFM196551:MFM196557 MPI196551:MPI196557 MZE196551:MZE196557 NJA196551:NJA196557 NSW196551:NSW196557 OCS196551:OCS196557 OMO196551:OMO196557 OWK196551:OWK196557 PGG196551:PGG196557 PQC196551:PQC196557 PZY196551:PZY196557 QJU196551:QJU196557 QTQ196551:QTQ196557 RDM196551:RDM196557 RNI196551:RNI196557 RXE196551:RXE196557 SHA196551:SHA196557 SQW196551:SQW196557 TAS196551:TAS196557 TKO196551:TKO196557 TUK196551:TUK196557 UEG196551:UEG196557 UOC196551:UOC196557 UXY196551:UXY196557 VHU196551:VHU196557 VRQ196551:VRQ196557 WBM196551:WBM196557 WLI196551:WLI196557 WVE196551:WVE196557 IS262087:IS262093 SO262087:SO262093 ACK262087:ACK262093 AMG262087:AMG262093 AWC262087:AWC262093 BFY262087:BFY262093 BPU262087:BPU262093 BZQ262087:BZQ262093 CJM262087:CJM262093 CTI262087:CTI262093 DDE262087:DDE262093 DNA262087:DNA262093 DWW262087:DWW262093 EGS262087:EGS262093 EQO262087:EQO262093 FAK262087:FAK262093 FKG262087:FKG262093 FUC262087:FUC262093 GDY262087:GDY262093 GNU262087:GNU262093 GXQ262087:GXQ262093 HHM262087:HHM262093 HRI262087:HRI262093 IBE262087:IBE262093 ILA262087:ILA262093 IUW262087:IUW262093 JES262087:JES262093 JOO262087:JOO262093 JYK262087:JYK262093 KIG262087:KIG262093 KSC262087:KSC262093 LBY262087:LBY262093 LLU262087:LLU262093 LVQ262087:LVQ262093 MFM262087:MFM262093 MPI262087:MPI262093 MZE262087:MZE262093 NJA262087:NJA262093 NSW262087:NSW262093 OCS262087:OCS262093 OMO262087:OMO262093 OWK262087:OWK262093 PGG262087:PGG262093 PQC262087:PQC262093 PZY262087:PZY262093 QJU262087:QJU262093 QTQ262087:QTQ262093 RDM262087:RDM262093 RNI262087:RNI262093 RXE262087:RXE262093 SHA262087:SHA262093 SQW262087:SQW262093 TAS262087:TAS262093 TKO262087:TKO262093 TUK262087:TUK262093 UEG262087:UEG262093 UOC262087:UOC262093 UXY262087:UXY262093 VHU262087:VHU262093 VRQ262087:VRQ262093 WBM262087:WBM262093 WLI262087:WLI262093 WVE262087:WVE262093 IS327623:IS327629 SO327623:SO327629 ACK327623:ACK327629 AMG327623:AMG327629 AWC327623:AWC327629 BFY327623:BFY327629 BPU327623:BPU327629 BZQ327623:BZQ327629 CJM327623:CJM327629 CTI327623:CTI327629 DDE327623:DDE327629 DNA327623:DNA327629 DWW327623:DWW327629 EGS327623:EGS327629 EQO327623:EQO327629 FAK327623:FAK327629 FKG327623:FKG327629 FUC327623:FUC327629 GDY327623:GDY327629 GNU327623:GNU327629 GXQ327623:GXQ327629 HHM327623:HHM327629 HRI327623:HRI327629 IBE327623:IBE327629 ILA327623:ILA327629 IUW327623:IUW327629 JES327623:JES327629 JOO327623:JOO327629 JYK327623:JYK327629 KIG327623:KIG327629 KSC327623:KSC327629 LBY327623:LBY327629 LLU327623:LLU327629 LVQ327623:LVQ327629 MFM327623:MFM327629 MPI327623:MPI327629 MZE327623:MZE327629 NJA327623:NJA327629 NSW327623:NSW327629 OCS327623:OCS327629 OMO327623:OMO327629 OWK327623:OWK327629 PGG327623:PGG327629 PQC327623:PQC327629 PZY327623:PZY327629 QJU327623:QJU327629 QTQ327623:QTQ327629 RDM327623:RDM327629 RNI327623:RNI327629 RXE327623:RXE327629 SHA327623:SHA327629 SQW327623:SQW327629 TAS327623:TAS327629 TKO327623:TKO327629 TUK327623:TUK327629 UEG327623:UEG327629 UOC327623:UOC327629 UXY327623:UXY327629 VHU327623:VHU327629 VRQ327623:VRQ327629 WBM327623:WBM327629 WLI327623:WLI327629 WVE327623:WVE327629 IS393159:IS393165 SO393159:SO393165 ACK393159:ACK393165 AMG393159:AMG393165 AWC393159:AWC393165 BFY393159:BFY393165 BPU393159:BPU393165 BZQ393159:BZQ393165 CJM393159:CJM393165 CTI393159:CTI393165 DDE393159:DDE393165 DNA393159:DNA393165 DWW393159:DWW393165 EGS393159:EGS393165 EQO393159:EQO393165 FAK393159:FAK393165 FKG393159:FKG393165 FUC393159:FUC393165 GDY393159:GDY393165 GNU393159:GNU393165 GXQ393159:GXQ393165 HHM393159:HHM393165 HRI393159:HRI393165 IBE393159:IBE393165 ILA393159:ILA393165 IUW393159:IUW393165 JES393159:JES393165 JOO393159:JOO393165 JYK393159:JYK393165 KIG393159:KIG393165 KSC393159:KSC393165 LBY393159:LBY393165 LLU393159:LLU393165 LVQ393159:LVQ393165 MFM393159:MFM393165 MPI393159:MPI393165 MZE393159:MZE393165 NJA393159:NJA393165 NSW393159:NSW393165 OCS393159:OCS393165 OMO393159:OMO393165 OWK393159:OWK393165 PGG393159:PGG393165 PQC393159:PQC393165 PZY393159:PZY393165 QJU393159:QJU393165 QTQ393159:QTQ393165 RDM393159:RDM393165 RNI393159:RNI393165 RXE393159:RXE393165 SHA393159:SHA393165 SQW393159:SQW393165 TAS393159:TAS393165 TKO393159:TKO393165 TUK393159:TUK393165 UEG393159:UEG393165 UOC393159:UOC393165 UXY393159:UXY393165 VHU393159:VHU393165 VRQ393159:VRQ393165 WBM393159:WBM393165 WLI393159:WLI393165 WVE393159:WVE393165 IS458695:IS458701 SO458695:SO458701 ACK458695:ACK458701 AMG458695:AMG458701 AWC458695:AWC458701 BFY458695:BFY458701 BPU458695:BPU458701 BZQ458695:BZQ458701 CJM458695:CJM458701 CTI458695:CTI458701 DDE458695:DDE458701 DNA458695:DNA458701 DWW458695:DWW458701 EGS458695:EGS458701 EQO458695:EQO458701 FAK458695:FAK458701 FKG458695:FKG458701 FUC458695:FUC458701 GDY458695:GDY458701 GNU458695:GNU458701 GXQ458695:GXQ458701 HHM458695:HHM458701 HRI458695:HRI458701 IBE458695:IBE458701 ILA458695:ILA458701 IUW458695:IUW458701 JES458695:JES458701 JOO458695:JOO458701 JYK458695:JYK458701 KIG458695:KIG458701 KSC458695:KSC458701 LBY458695:LBY458701 LLU458695:LLU458701 LVQ458695:LVQ458701 MFM458695:MFM458701 MPI458695:MPI458701 MZE458695:MZE458701 NJA458695:NJA458701 NSW458695:NSW458701 OCS458695:OCS458701 OMO458695:OMO458701 OWK458695:OWK458701 PGG458695:PGG458701 PQC458695:PQC458701 PZY458695:PZY458701 QJU458695:QJU458701 QTQ458695:QTQ458701 RDM458695:RDM458701 RNI458695:RNI458701 RXE458695:RXE458701 SHA458695:SHA458701 SQW458695:SQW458701 TAS458695:TAS458701 TKO458695:TKO458701 TUK458695:TUK458701 UEG458695:UEG458701 UOC458695:UOC458701 UXY458695:UXY458701 VHU458695:VHU458701 VRQ458695:VRQ458701 WBM458695:WBM458701 WLI458695:WLI458701 WVE458695:WVE458701 IS524231:IS524237 SO524231:SO524237 ACK524231:ACK524237 AMG524231:AMG524237 AWC524231:AWC524237 BFY524231:BFY524237 BPU524231:BPU524237 BZQ524231:BZQ524237 CJM524231:CJM524237 CTI524231:CTI524237 DDE524231:DDE524237 DNA524231:DNA524237 DWW524231:DWW524237 EGS524231:EGS524237 EQO524231:EQO524237 FAK524231:FAK524237 FKG524231:FKG524237 FUC524231:FUC524237 GDY524231:GDY524237 GNU524231:GNU524237 GXQ524231:GXQ524237 HHM524231:HHM524237 HRI524231:HRI524237 IBE524231:IBE524237 ILA524231:ILA524237 IUW524231:IUW524237 JES524231:JES524237 JOO524231:JOO524237 JYK524231:JYK524237 KIG524231:KIG524237 KSC524231:KSC524237 LBY524231:LBY524237 LLU524231:LLU524237 LVQ524231:LVQ524237 MFM524231:MFM524237 MPI524231:MPI524237 MZE524231:MZE524237 NJA524231:NJA524237 NSW524231:NSW524237 OCS524231:OCS524237 OMO524231:OMO524237 OWK524231:OWK524237 PGG524231:PGG524237 PQC524231:PQC524237 PZY524231:PZY524237 QJU524231:QJU524237 QTQ524231:QTQ524237 RDM524231:RDM524237 RNI524231:RNI524237 RXE524231:RXE524237 SHA524231:SHA524237 SQW524231:SQW524237 TAS524231:TAS524237 TKO524231:TKO524237 TUK524231:TUK524237 UEG524231:UEG524237 UOC524231:UOC524237 UXY524231:UXY524237 VHU524231:VHU524237 VRQ524231:VRQ524237 WBM524231:WBM524237 WLI524231:WLI524237 WVE524231:WVE524237 IS589767:IS589773 SO589767:SO589773 ACK589767:ACK589773 AMG589767:AMG589773 AWC589767:AWC589773 BFY589767:BFY589773 BPU589767:BPU589773 BZQ589767:BZQ589773 CJM589767:CJM589773 CTI589767:CTI589773 DDE589767:DDE589773 DNA589767:DNA589773 DWW589767:DWW589773 EGS589767:EGS589773 EQO589767:EQO589773 FAK589767:FAK589773 FKG589767:FKG589773 FUC589767:FUC589773 GDY589767:GDY589773 GNU589767:GNU589773 GXQ589767:GXQ589773 HHM589767:HHM589773 HRI589767:HRI589773 IBE589767:IBE589773 ILA589767:ILA589773 IUW589767:IUW589773 JES589767:JES589773 JOO589767:JOO589773 JYK589767:JYK589773 KIG589767:KIG589773 KSC589767:KSC589773 LBY589767:LBY589773 LLU589767:LLU589773 LVQ589767:LVQ589773 MFM589767:MFM589773 MPI589767:MPI589773 MZE589767:MZE589773 NJA589767:NJA589773 NSW589767:NSW589773 OCS589767:OCS589773 OMO589767:OMO589773 OWK589767:OWK589773 PGG589767:PGG589773 PQC589767:PQC589773 PZY589767:PZY589773 QJU589767:QJU589773 QTQ589767:QTQ589773 RDM589767:RDM589773 RNI589767:RNI589773 RXE589767:RXE589773 SHA589767:SHA589773 SQW589767:SQW589773 TAS589767:TAS589773 TKO589767:TKO589773 TUK589767:TUK589773 UEG589767:UEG589773 UOC589767:UOC589773 UXY589767:UXY589773 VHU589767:VHU589773 VRQ589767:VRQ589773 WBM589767:WBM589773 WLI589767:WLI589773 WVE589767:WVE589773 IS655303:IS655309 SO655303:SO655309 ACK655303:ACK655309 AMG655303:AMG655309 AWC655303:AWC655309 BFY655303:BFY655309 BPU655303:BPU655309 BZQ655303:BZQ655309 CJM655303:CJM655309 CTI655303:CTI655309 DDE655303:DDE655309 DNA655303:DNA655309 DWW655303:DWW655309 EGS655303:EGS655309 EQO655303:EQO655309 FAK655303:FAK655309 FKG655303:FKG655309 FUC655303:FUC655309 GDY655303:GDY655309 GNU655303:GNU655309 GXQ655303:GXQ655309 HHM655303:HHM655309 HRI655303:HRI655309 IBE655303:IBE655309 ILA655303:ILA655309 IUW655303:IUW655309 JES655303:JES655309 JOO655303:JOO655309 JYK655303:JYK655309 KIG655303:KIG655309 KSC655303:KSC655309 LBY655303:LBY655309 LLU655303:LLU655309 LVQ655303:LVQ655309 MFM655303:MFM655309 MPI655303:MPI655309 MZE655303:MZE655309 NJA655303:NJA655309 NSW655303:NSW655309 OCS655303:OCS655309 OMO655303:OMO655309 OWK655303:OWK655309 PGG655303:PGG655309 PQC655303:PQC655309 PZY655303:PZY655309 QJU655303:QJU655309 QTQ655303:QTQ655309 RDM655303:RDM655309 RNI655303:RNI655309 RXE655303:RXE655309 SHA655303:SHA655309 SQW655303:SQW655309 TAS655303:TAS655309 TKO655303:TKO655309 TUK655303:TUK655309 UEG655303:UEG655309 UOC655303:UOC655309 UXY655303:UXY655309 VHU655303:VHU655309 VRQ655303:VRQ655309 WBM655303:WBM655309 WLI655303:WLI655309 WVE655303:WVE655309 IS720839:IS720845 SO720839:SO720845 ACK720839:ACK720845 AMG720839:AMG720845 AWC720839:AWC720845 BFY720839:BFY720845 BPU720839:BPU720845 BZQ720839:BZQ720845 CJM720839:CJM720845 CTI720839:CTI720845 DDE720839:DDE720845 DNA720839:DNA720845 DWW720839:DWW720845 EGS720839:EGS720845 EQO720839:EQO720845 FAK720839:FAK720845 FKG720839:FKG720845 FUC720839:FUC720845 GDY720839:GDY720845 GNU720839:GNU720845 GXQ720839:GXQ720845 HHM720839:HHM720845 HRI720839:HRI720845 IBE720839:IBE720845 ILA720839:ILA720845 IUW720839:IUW720845 JES720839:JES720845 JOO720839:JOO720845 JYK720839:JYK720845 KIG720839:KIG720845 KSC720839:KSC720845 LBY720839:LBY720845 LLU720839:LLU720845 LVQ720839:LVQ720845 MFM720839:MFM720845 MPI720839:MPI720845 MZE720839:MZE720845 NJA720839:NJA720845 NSW720839:NSW720845 OCS720839:OCS720845 OMO720839:OMO720845 OWK720839:OWK720845 PGG720839:PGG720845 PQC720839:PQC720845 PZY720839:PZY720845 QJU720839:QJU720845 QTQ720839:QTQ720845 RDM720839:RDM720845 RNI720839:RNI720845 RXE720839:RXE720845 SHA720839:SHA720845 SQW720839:SQW720845 TAS720839:TAS720845 TKO720839:TKO720845 TUK720839:TUK720845 UEG720839:UEG720845 UOC720839:UOC720845 UXY720839:UXY720845 VHU720839:VHU720845 VRQ720839:VRQ720845 WBM720839:WBM720845 WLI720839:WLI720845 WVE720839:WVE720845 IS786375:IS786381 SO786375:SO786381 ACK786375:ACK786381 AMG786375:AMG786381 AWC786375:AWC786381 BFY786375:BFY786381 BPU786375:BPU786381 BZQ786375:BZQ786381 CJM786375:CJM786381 CTI786375:CTI786381 DDE786375:DDE786381 DNA786375:DNA786381 DWW786375:DWW786381 EGS786375:EGS786381 EQO786375:EQO786381 FAK786375:FAK786381 FKG786375:FKG786381 FUC786375:FUC786381 GDY786375:GDY786381 GNU786375:GNU786381 GXQ786375:GXQ786381 HHM786375:HHM786381 HRI786375:HRI786381 IBE786375:IBE786381 ILA786375:ILA786381 IUW786375:IUW786381 JES786375:JES786381 JOO786375:JOO786381 JYK786375:JYK786381 KIG786375:KIG786381 KSC786375:KSC786381 LBY786375:LBY786381 LLU786375:LLU786381 LVQ786375:LVQ786381 MFM786375:MFM786381 MPI786375:MPI786381 MZE786375:MZE786381 NJA786375:NJA786381 NSW786375:NSW786381 OCS786375:OCS786381 OMO786375:OMO786381 OWK786375:OWK786381 PGG786375:PGG786381 PQC786375:PQC786381 PZY786375:PZY786381 QJU786375:QJU786381 QTQ786375:QTQ786381 RDM786375:RDM786381 RNI786375:RNI786381 RXE786375:RXE786381 SHA786375:SHA786381 SQW786375:SQW786381 TAS786375:TAS786381 TKO786375:TKO786381 TUK786375:TUK786381 UEG786375:UEG786381 UOC786375:UOC786381 UXY786375:UXY786381 VHU786375:VHU786381 VRQ786375:VRQ786381 WBM786375:WBM786381 WLI786375:WLI786381 WVE786375:WVE786381 IS851911:IS851917 SO851911:SO851917 ACK851911:ACK851917 AMG851911:AMG851917 AWC851911:AWC851917 BFY851911:BFY851917 BPU851911:BPU851917 BZQ851911:BZQ851917 CJM851911:CJM851917 CTI851911:CTI851917 DDE851911:DDE851917 DNA851911:DNA851917 DWW851911:DWW851917 EGS851911:EGS851917 EQO851911:EQO851917 FAK851911:FAK851917 FKG851911:FKG851917 FUC851911:FUC851917 GDY851911:GDY851917 GNU851911:GNU851917 GXQ851911:GXQ851917 HHM851911:HHM851917 HRI851911:HRI851917 IBE851911:IBE851917 ILA851911:ILA851917 IUW851911:IUW851917 JES851911:JES851917 JOO851911:JOO851917 JYK851911:JYK851917 KIG851911:KIG851917 KSC851911:KSC851917 LBY851911:LBY851917 LLU851911:LLU851917 LVQ851911:LVQ851917 MFM851911:MFM851917 MPI851911:MPI851917 MZE851911:MZE851917 NJA851911:NJA851917 NSW851911:NSW851917 OCS851911:OCS851917 OMO851911:OMO851917 OWK851911:OWK851917 PGG851911:PGG851917 PQC851911:PQC851917 PZY851911:PZY851917 QJU851911:QJU851917 QTQ851911:QTQ851917 RDM851911:RDM851917 RNI851911:RNI851917 RXE851911:RXE851917 SHA851911:SHA851917 SQW851911:SQW851917 TAS851911:TAS851917 TKO851911:TKO851917 TUK851911:TUK851917 UEG851911:UEG851917 UOC851911:UOC851917 UXY851911:UXY851917 VHU851911:VHU851917 VRQ851911:VRQ851917 WBM851911:WBM851917 WLI851911:WLI851917 WVE851911:WVE851917 IS917447:IS917453 SO917447:SO917453 ACK917447:ACK917453 AMG917447:AMG917453 AWC917447:AWC917453 BFY917447:BFY917453 BPU917447:BPU917453 BZQ917447:BZQ917453 CJM917447:CJM917453 CTI917447:CTI917453 DDE917447:DDE917453 DNA917447:DNA917453 DWW917447:DWW917453 EGS917447:EGS917453 EQO917447:EQO917453 FAK917447:FAK917453 FKG917447:FKG917453 FUC917447:FUC917453 GDY917447:GDY917453 GNU917447:GNU917453 GXQ917447:GXQ917453 HHM917447:HHM917453 HRI917447:HRI917453 IBE917447:IBE917453 ILA917447:ILA917453 IUW917447:IUW917453 JES917447:JES917453 JOO917447:JOO917453 JYK917447:JYK917453 KIG917447:KIG917453 KSC917447:KSC917453 LBY917447:LBY917453 LLU917447:LLU917453 LVQ917447:LVQ917453 MFM917447:MFM917453 MPI917447:MPI917453 MZE917447:MZE917453 NJA917447:NJA917453 NSW917447:NSW917453 OCS917447:OCS917453 OMO917447:OMO917453 OWK917447:OWK917453 PGG917447:PGG917453 PQC917447:PQC917453 PZY917447:PZY917453 QJU917447:QJU917453 QTQ917447:QTQ917453 RDM917447:RDM917453 RNI917447:RNI917453 RXE917447:RXE917453 SHA917447:SHA917453 SQW917447:SQW917453 TAS917447:TAS917453 TKO917447:TKO917453 TUK917447:TUK917453 UEG917447:UEG917453 UOC917447:UOC917453 UXY917447:UXY917453 VHU917447:VHU917453 VRQ917447:VRQ917453 WBM917447:WBM917453 WLI917447:WLI917453 WVE917447:WVE917453 IS982983:IS982989 SO982983:SO982989 ACK982983:ACK982989 AMG982983:AMG982989 AWC982983:AWC982989 BFY982983:BFY982989 BPU982983:BPU982989 BZQ982983:BZQ982989 CJM982983:CJM982989 CTI982983:CTI982989 DDE982983:DDE982989 DNA982983:DNA982989 DWW982983:DWW982989 EGS982983:EGS982989 EQO982983:EQO982989 FAK982983:FAK982989 FKG982983:FKG982989 FUC982983:FUC982989 GDY982983:GDY982989 GNU982983:GNU982989 GXQ982983:GXQ982989 HHM982983:HHM982989 HRI982983:HRI982989 IBE982983:IBE982989 ILA982983:ILA982989 IUW982983:IUW982989 JES982983:JES982989 JOO982983:JOO982989 JYK982983:JYK982989 KIG982983:KIG982989 KSC982983:KSC982989 LBY982983:LBY982989 LLU982983:LLU982989 LVQ982983:LVQ982989 MFM982983:MFM982989 MPI982983:MPI982989 MZE982983:MZE982989 NJA982983:NJA982989 NSW982983:NSW982989 OCS982983:OCS982989 OMO982983:OMO982989 OWK982983:OWK982989 PGG982983:PGG982989 PQC982983:PQC982989 PZY982983:PZY982989 QJU982983:QJU982989 QTQ982983:QTQ982989 RDM982983:RDM982989 RNI982983:RNI982989 RXE982983:RXE982989 SHA982983:SHA982989 SQW982983:SQW982989 TAS982983:TAS982989 TKO982983:TKO982989 TUK982983:TUK982989 UEG982983:UEG982989 UOC982983:UOC982989 UXY982983:UXY982989 VHU982983:VHU982989 VRQ982983:VRQ982989 WBM982983:WBM982989 WLI982983:WLI982989 WVE982983:WVE982989 E982984:E982990 E917448:E917454 E851912:E851918 E786376:E786382 E720840:E720846 E655304:E655310 E589768:E589774 E524232:E524238 E458696:E458702 E393160:E393166 E327624:E327630 E262088:E262094 E196552:E196558 E131016:E131022 E65480:E65486">
      <formula1>"LNG,Boru Gazı"</formula1>
    </dataValidation>
  </dataValidations>
  <pageMargins left="0.7" right="0.7" top="0.75" bottom="0.75" header="0.3" footer="0.3"/>
  <pageSetup paperSize="9"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2">
    <tabColor rgb="FF00B0F0"/>
  </sheetPr>
  <dimension ref="A1:I29"/>
  <sheetViews>
    <sheetView zoomScale="80" zoomScaleNormal="80" workbookViewId="0">
      <selection sqref="A1:C1"/>
    </sheetView>
  </sheetViews>
  <sheetFormatPr defaultRowHeight="12.75"/>
  <cols>
    <col min="1" max="1" width="20.42578125" style="13" customWidth="1"/>
    <col min="2" max="2" width="27.85546875" style="13" customWidth="1"/>
    <col min="3" max="3" width="23.140625" style="13" customWidth="1"/>
    <col min="4" max="4" width="20.28515625" style="13" customWidth="1"/>
    <col min="5" max="5" width="16.85546875" style="13" customWidth="1"/>
    <col min="6" max="6" width="17.28515625" style="13" bestFit="1" customWidth="1"/>
    <col min="7" max="9" width="17.7109375" style="13" customWidth="1"/>
    <col min="10" max="10" width="18.140625" style="13" customWidth="1"/>
    <col min="11"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9">
      <c r="A1" s="2810" t="s">
        <v>29</v>
      </c>
      <c r="B1" s="2810"/>
      <c r="C1" s="2810"/>
      <c r="D1" s="11"/>
    </row>
    <row r="2" spans="1:9">
      <c r="A2" s="88" t="s">
        <v>30</v>
      </c>
      <c r="B2" s="2901" t="s">
        <v>754</v>
      </c>
      <c r="C2" s="2901"/>
      <c r="D2" s="111"/>
    </row>
    <row r="3" spans="1:9" ht="20.25" customHeight="1">
      <c r="A3" s="88" t="s">
        <v>31</v>
      </c>
      <c r="B3" s="2911" t="s">
        <v>2156</v>
      </c>
      <c r="C3" s="2911"/>
      <c r="D3" s="12"/>
    </row>
    <row r="4" spans="1:9" ht="15">
      <c r="A4" s="88" t="s">
        <v>32</v>
      </c>
      <c r="B4" s="2901">
        <v>1</v>
      </c>
      <c r="C4" s="2901"/>
      <c r="D4" s="111"/>
      <c r="F4" s="242"/>
    </row>
    <row r="5" spans="1:9">
      <c r="A5" s="88" t="s">
        <v>33</v>
      </c>
      <c r="B5" s="3296"/>
      <c r="C5" s="3296"/>
      <c r="D5" s="117"/>
    </row>
    <row r="6" spans="1:9">
      <c r="A6" s="88" t="s">
        <v>34</v>
      </c>
      <c r="B6" s="3296"/>
      <c r="C6" s="3296"/>
      <c r="D6" s="117"/>
    </row>
    <row r="7" spans="1:9">
      <c r="A7" s="88" t="s">
        <v>35</v>
      </c>
      <c r="B7" s="3296"/>
      <c r="C7" s="3296"/>
      <c r="D7" s="117"/>
    </row>
    <row r="8" spans="1:9">
      <c r="A8" s="88" t="s">
        <v>36</v>
      </c>
      <c r="B8" s="2938"/>
      <c r="C8" s="2938"/>
      <c r="D8" s="118"/>
    </row>
    <row r="9" spans="1:9" ht="13.5" thickBot="1">
      <c r="A9" s="156" t="s">
        <v>198</v>
      </c>
      <c r="B9" s="3297"/>
      <c r="C9" s="3297"/>
      <c r="D9" s="116"/>
    </row>
    <row r="10" spans="1:9">
      <c r="A10" s="268" t="s">
        <v>2498</v>
      </c>
      <c r="B10" s="269"/>
      <c r="C10" s="269"/>
      <c r="D10" s="116"/>
    </row>
    <row r="11" spans="1:9" s="266" customFormat="1" ht="24">
      <c r="A11" s="1462" t="s">
        <v>35</v>
      </c>
      <c r="B11" s="282" t="s">
        <v>755</v>
      </c>
      <c r="C11" s="282" t="s">
        <v>756</v>
      </c>
      <c r="D11" s="282" t="s">
        <v>757</v>
      </c>
      <c r="E11" s="273" t="s">
        <v>758</v>
      </c>
      <c r="F11" s="282" t="s">
        <v>759</v>
      </c>
      <c r="G11" s="282" t="s">
        <v>760</v>
      </c>
      <c r="H11" s="282" t="s">
        <v>761</v>
      </c>
      <c r="I11" s="273" t="s">
        <v>762</v>
      </c>
    </row>
    <row r="12" spans="1:9" ht="15">
      <c r="A12" s="283"/>
      <c r="B12" s="284"/>
      <c r="C12" s="285"/>
      <c r="D12" s="285"/>
      <c r="E12" s="284"/>
      <c r="F12" s="285"/>
      <c r="G12" s="286"/>
      <c r="H12" s="286"/>
      <c r="I12" s="286"/>
    </row>
    <row r="13" spans="1:9" ht="15">
      <c r="A13" s="283"/>
      <c r="B13" s="284"/>
      <c r="C13" s="284"/>
      <c r="D13" s="286"/>
      <c r="E13" s="284"/>
      <c r="F13" s="284"/>
      <c r="G13" s="286"/>
      <c r="H13" s="286"/>
      <c r="I13" s="286"/>
    </row>
    <row r="14" spans="1:9" ht="15">
      <c r="A14" s="283"/>
      <c r="B14" s="284"/>
      <c r="C14" s="284"/>
      <c r="D14" s="286"/>
      <c r="E14" s="284"/>
      <c r="F14" s="284"/>
      <c r="G14" s="286"/>
      <c r="H14" s="286"/>
      <c r="I14" s="286"/>
    </row>
    <row r="15" spans="1:9" ht="15">
      <c r="A15" s="283"/>
      <c r="B15" s="287"/>
      <c r="C15" s="287"/>
      <c r="D15" s="286"/>
      <c r="E15" s="287"/>
      <c r="F15" s="287"/>
      <c r="G15" s="286"/>
      <c r="H15" s="286"/>
      <c r="I15" s="286"/>
    </row>
    <row r="16" spans="1:9" ht="15">
      <c r="A16" s="283"/>
      <c r="B16" s="287"/>
      <c r="C16" s="287"/>
      <c r="D16" s="286"/>
      <c r="E16" s="287"/>
      <c r="F16" s="287"/>
      <c r="G16" s="286"/>
      <c r="H16" s="286"/>
      <c r="I16" s="286"/>
    </row>
    <row r="17" spans="1:9" ht="15">
      <c r="A17" s="283"/>
      <c r="B17" s="287"/>
      <c r="C17" s="287"/>
      <c r="D17" s="286"/>
      <c r="E17" s="287"/>
      <c r="F17" s="287"/>
      <c r="G17" s="286"/>
      <c r="H17" s="286"/>
      <c r="I17" s="286"/>
    </row>
    <row r="18" spans="1:9" ht="15">
      <c r="A18" s="283"/>
      <c r="B18" s="287"/>
      <c r="C18" s="287"/>
      <c r="D18" s="286"/>
      <c r="E18" s="287"/>
      <c r="F18" s="287"/>
      <c r="G18" s="286"/>
      <c r="H18" s="286"/>
      <c r="I18" s="286"/>
    </row>
    <row r="19" spans="1:9" ht="15">
      <c r="A19" s="283"/>
      <c r="B19" s="288"/>
      <c r="C19" s="288"/>
      <c r="D19" s="257"/>
      <c r="E19" s="288"/>
      <c r="F19" s="288"/>
      <c r="G19" s="257"/>
      <c r="H19" s="286"/>
      <c r="I19" s="286"/>
    </row>
    <row r="20" spans="1:9" ht="15">
      <c r="A20" s="283"/>
      <c r="B20" s="288"/>
      <c r="C20" s="288"/>
      <c r="D20" s="257"/>
      <c r="E20" s="288"/>
      <c r="F20" s="288"/>
      <c r="G20" s="257"/>
      <c r="H20" s="286"/>
      <c r="I20" s="286"/>
    </row>
    <row r="21" spans="1:9" ht="15">
      <c r="A21" s="283"/>
      <c r="B21" s="288"/>
      <c r="C21" s="288"/>
      <c r="D21" s="257"/>
      <c r="E21" s="288"/>
      <c r="F21" s="288"/>
      <c r="G21" s="257"/>
      <c r="H21" s="286"/>
      <c r="I21" s="286"/>
    </row>
    <row r="22" spans="1:9" ht="15">
      <c r="A22" s="283"/>
      <c r="B22" s="288"/>
      <c r="C22" s="288"/>
      <c r="D22" s="257"/>
      <c r="E22" s="288"/>
      <c r="F22" s="288"/>
      <c r="G22" s="257"/>
      <c r="H22" s="286"/>
      <c r="I22" s="286"/>
    </row>
    <row r="23" spans="1:9" ht="15">
      <c r="A23" s="283"/>
      <c r="B23" s="288"/>
      <c r="C23" s="288"/>
      <c r="D23" s="257"/>
      <c r="E23" s="288"/>
      <c r="F23" s="288"/>
      <c r="G23" s="257"/>
      <c r="H23" s="286"/>
      <c r="I23" s="286"/>
    </row>
    <row r="24" spans="1:9" ht="15">
      <c r="A24" s="283"/>
      <c r="B24" s="288"/>
      <c r="C24" s="288"/>
      <c r="D24" s="257"/>
      <c r="E24" s="288"/>
      <c r="F24" s="288"/>
      <c r="G24" s="257"/>
      <c r="H24" s="286"/>
      <c r="I24" s="286"/>
    </row>
    <row r="25" spans="1:9" ht="15">
      <c r="A25" s="283"/>
      <c r="B25" s="288"/>
      <c r="C25" s="288"/>
      <c r="D25" s="257"/>
      <c r="E25" s="288"/>
      <c r="F25" s="288"/>
      <c r="G25" s="257"/>
      <c r="H25" s="286"/>
      <c r="I25" s="286"/>
    </row>
    <row r="26" spans="1:9" ht="15">
      <c r="A26" s="283"/>
      <c r="B26" s="288"/>
      <c r="C26" s="288"/>
      <c r="D26" s="257"/>
      <c r="E26" s="288"/>
      <c r="F26" s="288"/>
      <c r="G26" s="257"/>
      <c r="H26" s="286"/>
      <c r="I26" s="286"/>
    </row>
    <row r="27" spans="1:9" ht="15">
      <c r="A27" s="283"/>
      <c r="B27" s="288"/>
      <c r="C27" s="288"/>
      <c r="D27" s="257"/>
      <c r="E27" s="288"/>
      <c r="F27" s="288"/>
      <c r="G27" s="257"/>
      <c r="H27" s="286"/>
      <c r="I27" s="286"/>
    </row>
    <row r="28" spans="1:9" ht="15">
      <c r="A28" s="283"/>
      <c r="B28" s="288"/>
      <c r="C28" s="288"/>
      <c r="D28" s="257"/>
      <c r="E28" s="288"/>
      <c r="F28" s="288"/>
      <c r="G28" s="257"/>
      <c r="H28" s="286"/>
      <c r="I28" s="286"/>
    </row>
    <row r="29" spans="1:9" ht="15">
      <c r="A29" s="283"/>
      <c r="B29" s="288"/>
      <c r="C29" s="288"/>
      <c r="D29" s="257"/>
      <c r="E29" s="288"/>
      <c r="F29" s="288"/>
      <c r="G29" s="257"/>
      <c r="H29" s="286"/>
      <c r="I29" s="286"/>
    </row>
  </sheetData>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B9:C9">
      <formula1>"OCAK,ŞUBAT,MART,NİSAN,MAYIS,HAZİRAN,TEMMUZ,AĞUSTOS,EYLÜL,EKİM,KASIM,ARALIK"</formula1>
    </dataValidation>
    <dataValidation type="whole" allowBlank="1" showInputMessage="1" showErrorMessage="1" sqref="B8:C8">
      <formula1>2001</formula1>
      <formula2>2050</formula2>
    </dataValidation>
    <dataValidation type="textLength" allowBlank="1" showInputMessage="1" showErrorMessage="1" sqref="C12:C17791 F12:F17791 D12">
      <formula1>0</formula1>
      <formula2>20</formula2>
    </dataValidation>
    <dataValidation type="whole" allowBlank="1" showInputMessage="1" showErrorMessage="1" sqref="A12:A17791">
      <formula1>0</formula1>
      <formula2>23</formula2>
    </dataValidation>
    <dataValidation type="list" allowBlank="1" showInputMessage="1" showErrorMessage="1" sqref="IR65495:IR65501 SN65495:SN65501 ACJ65495:ACJ65501 AMF65495:AMF65501 AWB65495:AWB65501 BFX65495:BFX65501 BPT65495:BPT65501 BZP65495:BZP65501 CJL65495:CJL65501 CTH65495:CTH65501 DDD65495:DDD65501 DMZ65495:DMZ65501 DWV65495:DWV65501 EGR65495:EGR65501 EQN65495:EQN65501 FAJ65495:FAJ65501 FKF65495:FKF65501 FUB65495:FUB65501 GDX65495:GDX65501 GNT65495:GNT65501 GXP65495:GXP65501 HHL65495:HHL65501 HRH65495:HRH65501 IBD65495:IBD65501 IKZ65495:IKZ65501 IUV65495:IUV65501 JER65495:JER65501 JON65495:JON65501 JYJ65495:JYJ65501 KIF65495:KIF65501 KSB65495:KSB65501 LBX65495:LBX65501 LLT65495:LLT65501 LVP65495:LVP65501 MFL65495:MFL65501 MPH65495:MPH65501 MZD65495:MZD65501 NIZ65495:NIZ65501 NSV65495:NSV65501 OCR65495:OCR65501 OMN65495:OMN65501 OWJ65495:OWJ65501 PGF65495:PGF65501 PQB65495:PQB65501 PZX65495:PZX65501 QJT65495:QJT65501 QTP65495:QTP65501 RDL65495:RDL65501 RNH65495:RNH65501 RXD65495:RXD65501 SGZ65495:SGZ65501 SQV65495:SQV65501 TAR65495:TAR65501 TKN65495:TKN65501 TUJ65495:TUJ65501 UEF65495:UEF65501 UOB65495:UOB65501 UXX65495:UXX65501 VHT65495:VHT65501 VRP65495:VRP65501 WBL65495:WBL65501 WLH65495:WLH65501 WVD65495:WVD65501 IR131031:IR131037 SN131031:SN131037 ACJ131031:ACJ131037 AMF131031:AMF131037 AWB131031:AWB131037 BFX131031:BFX131037 BPT131031:BPT131037 BZP131031:BZP131037 CJL131031:CJL131037 CTH131031:CTH131037 DDD131031:DDD131037 DMZ131031:DMZ131037 DWV131031:DWV131037 EGR131031:EGR131037 EQN131031:EQN131037 FAJ131031:FAJ131037 FKF131031:FKF131037 FUB131031:FUB131037 GDX131031:GDX131037 GNT131031:GNT131037 GXP131031:GXP131037 HHL131031:HHL131037 HRH131031:HRH131037 IBD131031:IBD131037 IKZ131031:IKZ131037 IUV131031:IUV131037 JER131031:JER131037 JON131031:JON131037 JYJ131031:JYJ131037 KIF131031:KIF131037 KSB131031:KSB131037 LBX131031:LBX131037 LLT131031:LLT131037 LVP131031:LVP131037 MFL131031:MFL131037 MPH131031:MPH131037 MZD131031:MZD131037 NIZ131031:NIZ131037 NSV131031:NSV131037 OCR131031:OCR131037 OMN131031:OMN131037 OWJ131031:OWJ131037 PGF131031:PGF131037 PQB131031:PQB131037 PZX131031:PZX131037 QJT131031:QJT131037 QTP131031:QTP131037 RDL131031:RDL131037 RNH131031:RNH131037 RXD131031:RXD131037 SGZ131031:SGZ131037 SQV131031:SQV131037 TAR131031:TAR131037 TKN131031:TKN131037 TUJ131031:TUJ131037 UEF131031:UEF131037 UOB131031:UOB131037 UXX131031:UXX131037 VHT131031:VHT131037 VRP131031:VRP131037 WBL131031:WBL131037 WLH131031:WLH131037 WVD131031:WVD131037 IR196567:IR196573 SN196567:SN196573 ACJ196567:ACJ196573 AMF196567:AMF196573 AWB196567:AWB196573 BFX196567:BFX196573 BPT196567:BPT196573 BZP196567:BZP196573 CJL196567:CJL196573 CTH196567:CTH196573 DDD196567:DDD196573 DMZ196567:DMZ196573 DWV196567:DWV196573 EGR196567:EGR196573 EQN196567:EQN196573 FAJ196567:FAJ196573 FKF196567:FKF196573 FUB196567:FUB196573 GDX196567:GDX196573 GNT196567:GNT196573 GXP196567:GXP196573 HHL196567:HHL196573 HRH196567:HRH196573 IBD196567:IBD196573 IKZ196567:IKZ196573 IUV196567:IUV196573 JER196567:JER196573 JON196567:JON196573 JYJ196567:JYJ196573 KIF196567:KIF196573 KSB196567:KSB196573 LBX196567:LBX196573 LLT196567:LLT196573 LVP196567:LVP196573 MFL196567:MFL196573 MPH196567:MPH196573 MZD196567:MZD196573 NIZ196567:NIZ196573 NSV196567:NSV196573 OCR196567:OCR196573 OMN196567:OMN196573 OWJ196567:OWJ196573 PGF196567:PGF196573 PQB196567:PQB196573 PZX196567:PZX196573 QJT196567:QJT196573 QTP196567:QTP196573 RDL196567:RDL196573 RNH196567:RNH196573 RXD196567:RXD196573 SGZ196567:SGZ196573 SQV196567:SQV196573 TAR196567:TAR196573 TKN196567:TKN196573 TUJ196567:TUJ196573 UEF196567:UEF196573 UOB196567:UOB196573 UXX196567:UXX196573 VHT196567:VHT196573 VRP196567:VRP196573 WBL196567:WBL196573 WLH196567:WLH196573 WVD196567:WVD196573 IR262103:IR262109 SN262103:SN262109 ACJ262103:ACJ262109 AMF262103:AMF262109 AWB262103:AWB262109 BFX262103:BFX262109 BPT262103:BPT262109 BZP262103:BZP262109 CJL262103:CJL262109 CTH262103:CTH262109 DDD262103:DDD262109 DMZ262103:DMZ262109 DWV262103:DWV262109 EGR262103:EGR262109 EQN262103:EQN262109 FAJ262103:FAJ262109 FKF262103:FKF262109 FUB262103:FUB262109 GDX262103:GDX262109 GNT262103:GNT262109 GXP262103:GXP262109 HHL262103:HHL262109 HRH262103:HRH262109 IBD262103:IBD262109 IKZ262103:IKZ262109 IUV262103:IUV262109 JER262103:JER262109 JON262103:JON262109 JYJ262103:JYJ262109 KIF262103:KIF262109 KSB262103:KSB262109 LBX262103:LBX262109 LLT262103:LLT262109 LVP262103:LVP262109 MFL262103:MFL262109 MPH262103:MPH262109 MZD262103:MZD262109 NIZ262103:NIZ262109 NSV262103:NSV262109 OCR262103:OCR262109 OMN262103:OMN262109 OWJ262103:OWJ262109 PGF262103:PGF262109 PQB262103:PQB262109 PZX262103:PZX262109 QJT262103:QJT262109 QTP262103:QTP262109 RDL262103:RDL262109 RNH262103:RNH262109 RXD262103:RXD262109 SGZ262103:SGZ262109 SQV262103:SQV262109 TAR262103:TAR262109 TKN262103:TKN262109 TUJ262103:TUJ262109 UEF262103:UEF262109 UOB262103:UOB262109 UXX262103:UXX262109 VHT262103:VHT262109 VRP262103:VRP262109 WBL262103:WBL262109 WLH262103:WLH262109 WVD262103:WVD262109 IR327639:IR327645 SN327639:SN327645 ACJ327639:ACJ327645 AMF327639:AMF327645 AWB327639:AWB327645 BFX327639:BFX327645 BPT327639:BPT327645 BZP327639:BZP327645 CJL327639:CJL327645 CTH327639:CTH327645 DDD327639:DDD327645 DMZ327639:DMZ327645 DWV327639:DWV327645 EGR327639:EGR327645 EQN327639:EQN327645 FAJ327639:FAJ327645 FKF327639:FKF327645 FUB327639:FUB327645 GDX327639:GDX327645 GNT327639:GNT327645 GXP327639:GXP327645 HHL327639:HHL327645 HRH327639:HRH327645 IBD327639:IBD327645 IKZ327639:IKZ327645 IUV327639:IUV327645 JER327639:JER327645 JON327639:JON327645 JYJ327639:JYJ327645 KIF327639:KIF327645 KSB327639:KSB327645 LBX327639:LBX327645 LLT327639:LLT327645 LVP327639:LVP327645 MFL327639:MFL327645 MPH327639:MPH327645 MZD327639:MZD327645 NIZ327639:NIZ327645 NSV327639:NSV327645 OCR327639:OCR327645 OMN327639:OMN327645 OWJ327639:OWJ327645 PGF327639:PGF327645 PQB327639:PQB327645 PZX327639:PZX327645 QJT327639:QJT327645 QTP327639:QTP327645 RDL327639:RDL327645 RNH327639:RNH327645 RXD327639:RXD327645 SGZ327639:SGZ327645 SQV327639:SQV327645 TAR327639:TAR327645 TKN327639:TKN327645 TUJ327639:TUJ327645 UEF327639:UEF327645 UOB327639:UOB327645 UXX327639:UXX327645 VHT327639:VHT327645 VRP327639:VRP327645 WBL327639:WBL327645 WLH327639:WLH327645 WVD327639:WVD327645 IR393175:IR393181 SN393175:SN393181 ACJ393175:ACJ393181 AMF393175:AMF393181 AWB393175:AWB393181 BFX393175:BFX393181 BPT393175:BPT393181 BZP393175:BZP393181 CJL393175:CJL393181 CTH393175:CTH393181 DDD393175:DDD393181 DMZ393175:DMZ393181 DWV393175:DWV393181 EGR393175:EGR393181 EQN393175:EQN393181 FAJ393175:FAJ393181 FKF393175:FKF393181 FUB393175:FUB393181 GDX393175:GDX393181 GNT393175:GNT393181 GXP393175:GXP393181 HHL393175:HHL393181 HRH393175:HRH393181 IBD393175:IBD393181 IKZ393175:IKZ393181 IUV393175:IUV393181 JER393175:JER393181 JON393175:JON393181 JYJ393175:JYJ393181 KIF393175:KIF393181 KSB393175:KSB393181 LBX393175:LBX393181 LLT393175:LLT393181 LVP393175:LVP393181 MFL393175:MFL393181 MPH393175:MPH393181 MZD393175:MZD393181 NIZ393175:NIZ393181 NSV393175:NSV393181 OCR393175:OCR393181 OMN393175:OMN393181 OWJ393175:OWJ393181 PGF393175:PGF393181 PQB393175:PQB393181 PZX393175:PZX393181 QJT393175:QJT393181 QTP393175:QTP393181 RDL393175:RDL393181 RNH393175:RNH393181 RXD393175:RXD393181 SGZ393175:SGZ393181 SQV393175:SQV393181 TAR393175:TAR393181 TKN393175:TKN393181 TUJ393175:TUJ393181 UEF393175:UEF393181 UOB393175:UOB393181 UXX393175:UXX393181 VHT393175:VHT393181 VRP393175:VRP393181 WBL393175:WBL393181 WLH393175:WLH393181 WVD393175:WVD393181 IR458711:IR458717 SN458711:SN458717 ACJ458711:ACJ458717 AMF458711:AMF458717 AWB458711:AWB458717 BFX458711:BFX458717 BPT458711:BPT458717 BZP458711:BZP458717 CJL458711:CJL458717 CTH458711:CTH458717 DDD458711:DDD458717 DMZ458711:DMZ458717 DWV458711:DWV458717 EGR458711:EGR458717 EQN458711:EQN458717 FAJ458711:FAJ458717 FKF458711:FKF458717 FUB458711:FUB458717 GDX458711:GDX458717 GNT458711:GNT458717 GXP458711:GXP458717 HHL458711:HHL458717 HRH458711:HRH458717 IBD458711:IBD458717 IKZ458711:IKZ458717 IUV458711:IUV458717 JER458711:JER458717 JON458711:JON458717 JYJ458711:JYJ458717 KIF458711:KIF458717 KSB458711:KSB458717 LBX458711:LBX458717 LLT458711:LLT458717 LVP458711:LVP458717 MFL458711:MFL458717 MPH458711:MPH458717 MZD458711:MZD458717 NIZ458711:NIZ458717 NSV458711:NSV458717 OCR458711:OCR458717 OMN458711:OMN458717 OWJ458711:OWJ458717 PGF458711:PGF458717 PQB458711:PQB458717 PZX458711:PZX458717 QJT458711:QJT458717 QTP458711:QTP458717 RDL458711:RDL458717 RNH458711:RNH458717 RXD458711:RXD458717 SGZ458711:SGZ458717 SQV458711:SQV458717 TAR458711:TAR458717 TKN458711:TKN458717 TUJ458711:TUJ458717 UEF458711:UEF458717 UOB458711:UOB458717 UXX458711:UXX458717 VHT458711:VHT458717 VRP458711:VRP458717 WBL458711:WBL458717 WLH458711:WLH458717 WVD458711:WVD458717 IR524247:IR524253 SN524247:SN524253 ACJ524247:ACJ524253 AMF524247:AMF524253 AWB524247:AWB524253 BFX524247:BFX524253 BPT524247:BPT524253 BZP524247:BZP524253 CJL524247:CJL524253 CTH524247:CTH524253 DDD524247:DDD524253 DMZ524247:DMZ524253 DWV524247:DWV524253 EGR524247:EGR524253 EQN524247:EQN524253 FAJ524247:FAJ524253 FKF524247:FKF524253 FUB524247:FUB524253 GDX524247:GDX524253 GNT524247:GNT524253 GXP524247:GXP524253 HHL524247:HHL524253 HRH524247:HRH524253 IBD524247:IBD524253 IKZ524247:IKZ524253 IUV524247:IUV524253 JER524247:JER524253 JON524247:JON524253 JYJ524247:JYJ524253 KIF524247:KIF524253 KSB524247:KSB524253 LBX524247:LBX524253 LLT524247:LLT524253 LVP524247:LVP524253 MFL524247:MFL524253 MPH524247:MPH524253 MZD524247:MZD524253 NIZ524247:NIZ524253 NSV524247:NSV524253 OCR524247:OCR524253 OMN524247:OMN524253 OWJ524247:OWJ524253 PGF524247:PGF524253 PQB524247:PQB524253 PZX524247:PZX524253 QJT524247:QJT524253 QTP524247:QTP524253 RDL524247:RDL524253 RNH524247:RNH524253 RXD524247:RXD524253 SGZ524247:SGZ524253 SQV524247:SQV524253 TAR524247:TAR524253 TKN524247:TKN524253 TUJ524247:TUJ524253 UEF524247:UEF524253 UOB524247:UOB524253 UXX524247:UXX524253 VHT524247:VHT524253 VRP524247:VRP524253 WBL524247:WBL524253 WLH524247:WLH524253 WVD524247:WVD524253 IR589783:IR589789 SN589783:SN589789 ACJ589783:ACJ589789 AMF589783:AMF589789 AWB589783:AWB589789 BFX589783:BFX589789 BPT589783:BPT589789 BZP589783:BZP589789 CJL589783:CJL589789 CTH589783:CTH589789 DDD589783:DDD589789 DMZ589783:DMZ589789 DWV589783:DWV589789 EGR589783:EGR589789 EQN589783:EQN589789 FAJ589783:FAJ589789 FKF589783:FKF589789 FUB589783:FUB589789 GDX589783:GDX589789 GNT589783:GNT589789 GXP589783:GXP589789 HHL589783:HHL589789 HRH589783:HRH589789 IBD589783:IBD589789 IKZ589783:IKZ589789 IUV589783:IUV589789 JER589783:JER589789 JON589783:JON589789 JYJ589783:JYJ589789 KIF589783:KIF589789 KSB589783:KSB589789 LBX589783:LBX589789 LLT589783:LLT589789 LVP589783:LVP589789 MFL589783:MFL589789 MPH589783:MPH589789 MZD589783:MZD589789 NIZ589783:NIZ589789 NSV589783:NSV589789 OCR589783:OCR589789 OMN589783:OMN589789 OWJ589783:OWJ589789 PGF589783:PGF589789 PQB589783:PQB589789 PZX589783:PZX589789 QJT589783:QJT589789 QTP589783:QTP589789 RDL589783:RDL589789 RNH589783:RNH589789 RXD589783:RXD589789 SGZ589783:SGZ589789 SQV589783:SQV589789 TAR589783:TAR589789 TKN589783:TKN589789 TUJ589783:TUJ589789 UEF589783:UEF589789 UOB589783:UOB589789 UXX589783:UXX589789 VHT589783:VHT589789 VRP589783:VRP589789 WBL589783:WBL589789 WLH589783:WLH589789 WVD589783:WVD589789 IR655319:IR655325 SN655319:SN655325 ACJ655319:ACJ655325 AMF655319:AMF655325 AWB655319:AWB655325 BFX655319:BFX655325 BPT655319:BPT655325 BZP655319:BZP655325 CJL655319:CJL655325 CTH655319:CTH655325 DDD655319:DDD655325 DMZ655319:DMZ655325 DWV655319:DWV655325 EGR655319:EGR655325 EQN655319:EQN655325 FAJ655319:FAJ655325 FKF655319:FKF655325 FUB655319:FUB655325 GDX655319:GDX655325 GNT655319:GNT655325 GXP655319:GXP655325 HHL655319:HHL655325 HRH655319:HRH655325 IBD655319:IBD655325 IKZ655319:IKZ655325 IUV655319:IUV655325 JER655319:JER655325 JON655319:JON655325 JYJ655319:JYJ655325 KIF655319:KIF655325 KSB655319:KSB655325 LBX655319:LBX655325 LLT655319:LLT655325 LVP655319:LVP655325 MFL655319:MFL655325 MPH655319:MPH655325 MZD655319:MZD655325 NIZ655319:NIZ655325 NSV655319:NSV655325 OCR655319:OCR655325 OMN655319:OMN655325 OWJ655319:OWJ655325 PGF655319:PGF655325 PQB655319:PQB655325 PZX655319:PZX655325 QJT655319:QJT655325 QTP655319:QTP655325 RDL655319:RDL655325 RNH655319:RNH655325 RXD655319:RXD655325 SGZ655319:SGZ655325 SQV655319:SQV655325 TAR655319:TAR655325 TKN655319:TKN655325 TUJ655319:TUJ655325 UEF655319:UEF655325 UOB655319:UOB655325 UXX655319:UXX655325 VHT655319:VHT655325 VRP655319:VRP655325 WBL655319:WBL655325 WLH655319:WLH655325 WVD655319:WVD655325 IR720855:IR720861 SN720855:SN720861 ACJ720855:ACJ720861 AMF720855:AMF720861 AWB720855:AWB720861 BFX720855:BFX720861 BPT720855:BPT720861 BZP720855:BZP720861 CJL720855:CJL720861 CTH720855:CTH720861 DDD720855:DDD720861 DMZ720855:DMZ720861 DWV720855:DWV720861 EGR720855:EGR720861 EQN720855:EQN720861 FAJ720855:FAJ720861 FKF720855:FKF720861 FUB720855:FUB720861 GDX720855:GDX720861 GNT720855:GNT720861 GXP720855:GXP720861 HHL720855:HHL720861 HRH720855:HRH720861 IBD720855:IBD720861 IKZ720855:IKZ720861 IUV720855:IUV720861 JER720855:JER720861 JON720855:JON720861 JYJ720855:JYJ720861 KIF720855:KIF720861 KSB720855:KSB720861 LBX720855:LBX720861 LLT720855:LLT720861 LVP720855:LVP720861 MFL720855:MFL720861 MPH720855:MPH720861 MZD720855:MZD720861 NIZ720855:NIZ720861 NSV720855:NSV720861 OCR720855:OCR720861 OMN720855:OMN720861 OWJ720855:OWJ720861 PGF720855:PGF720861 PQB720855:PQB720861 PZX720855:PZX720861 QJT720855:QJT720861 QTP720855:QTP720861 RDL720855:RDL720861 RNH720855:RNH720861 RXD720855:RXD720861 SGZ720855:SGZ720861 SQV720855:SQV720861 TAR720855:TAR720861 TKN720855:TKN720861 TUJ720855:TUJ720861 UEF720855:UEF720861 UOB720855:UOB720861 UXX720855:UXX720861 VHT720855:VHT720861 VRP720855:VRP720861 WBL720855:WBL720861 WLH720855:WLH720861 WVD720855:WVD720861 IR786391:IR786397 SN786391:SN786397 ACJ786391:ACJ786397 AMF786391:AMF786397 AWB786391:AWB786397 BFX786391:BFX786397 BPT786391:BPT786397 BZP786391:BZP786397 CJL786391:CJL786397 CTH786391:CTH786397 DDD786391:DDD786397 DMZ786391:DMZ786397 DWV786391:DWV786397 EGR786391:EGR786397 EQN786391:EQN786397 FAJ786391:FAJ786397 FKF786391:FKF786397 FUB786391:FUB786397 GDX786391:GDX786397 GNT786391:GNT786397 GXP786391:GXP786397 HHL786391:HHL786397 HRH786391:HRH786397 IBD786391:IBD786397 IKZ786391:IKZ786397 IUV786391:IUV786397 JER786391:JER786397 JON786391:JON786397 JYJ786391:JYJ786397 KIF786391:KIF786397 KSB786391:KSB786397 LBX786391:LBX786397 LLT786391:LLT786397 LVP786391:LVP786397 MFL786391:MFL786397 MPH786391:MPH786397 MZD786391:MZD786397 NIZ786391:NIZ786397 NSV786391:NSV786397 OCR786391:OCR786397 OMN786391:OMN786397 OWJ786391:OWJ786397 PGF786391:PGF786397 PQB786391:PQB786397 PZX786391:PZX786397 QJT786391:QJT786397 QTP786391:QTP786397 RDL786391:RDL786397 RNH786391:RNH786397 RXD786391:RXD786397 SGZ786391:SGZ786397 SQV786391:SQV786397 TAR786391:TAR786397 TKN786391:TKN786397 TUJ786391:TUJ786397 UEF786391:UEF786397 UOB786391:UOB786397 UXX786391:UXX786397 VHT786391:VHT786397 VRP786391:VRP786397 WBL786391:WBL786397 WLH786391:WLH786397 WVD786391:WVD786397 IR851927:IR851933 SN851927:SN851933 ACJ851927:ACJ851933 AMF851927:AMF851933 AWB851927:AWB851933 BFX851927:BFX851933 BPT851927:BPT851933 BZP851927:BZP851933 CJL851927:CJL851933 CTH851927:CTH851933 DDD851927:DDD851933 DMZ851927:DMZ851933 DWV851927:DWV851933 EGR851927:EGR851933 EQN851927:EQN851933 FAJ851927:FAJ851933 FKF851927:FKF851933 FUB851927:FUB851933 GDX851927:GDX851933 GNT851927:GNT851933 GXP851927:GXP851933 HHL851927:HHL851933 HRH851927:HRH851933 IBD851927:IBD851933 IKZ851927:IKZ851933 IUV851927:IUV851933 JER851927:JER851933 JON851927:JON851933 JYJ851927:JYJ851933 KIF851927:KIF851933 KSB851927:KSB851933 LBX851927:LBX851933 LLT851927:LLT851933 LVP851927:LVP851933 MFL851927:MFL851933 MPH851927:MPH851933 MZD851927:MZD851933 NIZ851927:NIZ851933 NSV851927:NSV851933 OCR851927:OCR851933 OMN851927:OMN851933 OWJ851927:OWJ851933 PGF851927:PGF851933 PQB851927:PQB851933 PZX851927:PZX851933 QJT851927:QJT851933 QTP851927:QTP851933 RDL851927:RDL851933 RNH851927:RNH851933 RXD851927:RXD851933 SGZ851927:SGZ851933 SQV851927:SQV851933 TAR851927:TAR851933 TKN851927:TKN851933 TUJ851927:TUJ851933 UEF851927:UEF851933 UOB851927:UOB851933 UXX851927:UXX851933 VHT851927:VHT851933 VRP851927:VRP851933 WBL851927:WBL851933 WLH851927:WLH851933 WVD851927:WVD851933 IR917463:IR917469 SN917463:SN917469 ACJ917463:ACJ917469 AMF917463:AMF917469 AWB917463:AWB917469 BFX917463:BFX917469 BPT917463:BPT917469 BZP917463:BZP917469 CJL917463:CJL917469 CTH917463:CTH917469 DDD917463:DDD917469 DMZ917463:DMZ917469 DWV917463:DWV917469 EGR917463:EGR917469 EQN917463:EQN917469 FAJ917463:FAJ917469 FKF917463:FKF917469 FUB917463:FUB917469 GDX917463:GDX917469 GNT917463:GNT917469 GXP917463:GXP917469 HHL917463:HHL917469 HRH917463:HRH917469 IBD917463:IBD917469 IKZ917463:IKZ917469 IUV917463:IUV917469 JER917463:JER917469 JON917463:JON917469 JYJ917463:JYJ917469 KIF917463:KIF917469 KSB917463:KSB917469 LBX917463:LBX917469 LLT917463:LLT917469 LVP917463:LVP917469 MFL917463:MFL917469 MPH917463:MPH917469 MZD917463:MZD917469 NIZ917463:NIZ917469 NSV917463:NSV917469 OCR917463:OCR917469 OMN917463:OMN917469 OWJ917463:OWJ917469 PGF917463:PGF917469 PQB917463:PQB917469 PZX917463:PZX917469 QJT917463:QJT917469 QTP917463:QTP917469 RDL917463:RDL917469 RNH917463:RNH917469 RXD917463:RXD917469 SGZ917463:SGZ917469 SQV917463:SQV917469 TAR917463:TAR917469 TKN917463:TKN917469 TUJ917463:TUJ917469 UEF917463:UEF917469 UOB917463:UOB917469 UXX917463:UXX917469 VHT917463:VHT917469 VRP917463:VRP917469 WBL917463:WBL917469 WLH917463:WLH917469 WVD917463:WVD917469 IR982999:IR983005 SN982999:SN983005 ACJ982999:ACJ983005 AMF982999:AMF983005 AWB982999:AWB983005 BFX982999:BFX983005 BPT982999:BPT983005 BZP982999:BZP983005 CJL982999:CJL983005 CTH982999:CTH983005 DDD982999:DDD983005 DMZ982999:DMZ983005 DWV982999:DWV983005 EGR982999:EGR983005 EQN982999:EQN983005 FAJ982999:FAJ983005 FKF982999:FKF983005 FUB982999:FUB983005 GDX982999:GDX983005 GNT982999:GNT983005 GXP982999:GXP983005 HHL982999:HHL983005 HRH982999:HRH983005 IBD982999:IBD983005 IKZ982999:IKZ983005 IUV982999:IUV983005 JER982999:JER983005 JON982999:JON983005 JYJ982999:JYJ983005 KIF982999:KIF983005 KSB982999:KSB983005 LBX982999:LBX983005 LLT982999:LLT983005 LVP982999:LVP983005 MFL982999:MFL983005 MPH982999:MPH983005 MZD982999:MZD983005 NIZ982999:NIZ983005 NSV982999:NSV983005 OCR982999:OCR983005 OMN982999:OMN983005 OWJ982999:OWJ983005 PGF982999:PGF983005 PQB982999:PQB983005 PZX982999:PZX983005 QJT982999:QJT983005 QTP982999:QTP983005 RDL982999:RDL983005 RNH982999:RNH983005 RXD982999:RXD983005 SGZ982999:SGZ983005 SQV982999:SQV983005 TAR982999:TAR983005 TKN982999:TKN983005 TUJ982999:TUJ983005 UEF982999:UEF983005 UOB982999:UOB983005 UXX982999:UXX983005 VHT982999:VHT983005 VRP982999:VRP983005 WBL982999:WBL983005 WLH982999:WLH983005 WVD982999:WVD983005">
      <formula1>"LNG,Boru Gazı"</formula1>
    </dataValidation>
  </dataValidations>
  <pageMargins left="0.7" right="0.7" top="0.75" bottom="0.75" header="0.3" footer="0.3"/>
  <pageSetup paperSize="9"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3">
    <tabColor rgb="FF00B0F0"/>
  </sheetPr>
  <dimension ref="A1:E24"/>
  <sheetViews>
    <sheetView workbookViewId="0">
      <selection activeCell="O24" sqref="O24:O25"/>
    </sheetView>
  </sheetViews>
  <sheetFormatPr defaultRowHeight="15"/>
  <cols>
    <col min="1" max="1" width="21" style="13" customWidth="1"/>
    <col min="2" max="2" width="19.140625" style="13" customWidth="1"/>
    <col min="3" max="3" width="15.85546875" style="13" customWidth="1"/>
    <col min="4" max="4" width="24.28515625" style="13" customWidth="1"/>
    <col min="6" max="241" width="9.140625" style="13"/>
    <col min="242" max="242" width="27.42578125" style="13" customWidth="1"/>
    <col min="243" max="243" width="17.85546875" style="13" customWidth="1"/>
    <col min="244" max="244" width="26" style="13" customWidth="1"/>
    <col min="245" max="245" width="10.42578125" style="13" customWidth="1"/>
    <col min="246" max="246" width="13" style="13" customWidth="1"/>
    <col min="247" max="247" width="32.42578125" style="13" bestFit="1" customWidth="1"/>
    <col min="248" max="497" width="9.140625" style="13"/>
    <col min="498" max="498" width="27.42578125" style="13" customWidth="1"/>
    <col min="499" max="499" width="17.85546875" style="13" customWidth="1"/>
    <col min="500" max="500" width="26" style="13" customWidth="1"/>
    <col min="501" max="501" width="10.42578125" style="13" customWidth="1"/>
    <col min="502" max="502" width="13" style="13" customWidth="1"/>
    <col min="503" max="503" width="32.42578125" style="13" bestFit="1" customWidth="1"/>
    <col min="504" max="753" width="9.140625" style="13"/>
    <col min="754" max="754" width="27.42578125" style="13" customWidth="1"/>
    <col min="755" max="755" width="17.85546875" style="13" customWidth="1"/>
    <col min="756" max="756" width="26" style="13" customWidth="1"/>
    <col min="757" max="757" width="10.42578125" style="13" customWidth="1"/>
    <col min="758" max="758" width="13" style="13" customWidth="1"/>
    <col min="759" max="759" width="32.42578125" style="13" bestFit="1" customWidth="1"/>
    <col min="760" max="1009" width="9.140625" style="13"/>
    <col min="1010" max="1010" width="27.42578125" style="13" customWidth="1"/>
    <col min="1011" max="1011" width="17.85546875" style="13" customWidth="1"/>
    <col min="1012" max="1012" width="26" style="13" customWidth="1"/>
    <col min="1013" max="1013" width="10.42578125" style="13" customWidth="1"/>
    <col min="1014" max="1014" width="13" style="13" customWidth="1"/>
    <col min="1015" max="1015" width="32.42578125" style="13" bestFit="1" customWidth="1"/>
    <col min="1016" max="1265" width="9.140625" style="13"/>
    <col min="1266" max="1266" width="27.42578125" style="13" customWidth="1"/>
    <col min="1267" max="1267" width="17.85546875" style="13" customWidth="1"/>
    <col min="1268" max="1268" width="26" style="13" customWidth="1"/>
    <col min="1269" max="1269" width="10.42578125" style="13" customWidth="1"/>
    <col min="1270" max="1270" width="13" style="13" customWidth="1"/>
    <col min="1271" max="1271" width="32.42578125" style="13" bestFit="1" customWidth="1"/>
    <col min="1272" max="1521" width="9.140625" style="13"/>
    <col min="1522" max="1522" width="27.42578125" style="13" customWidth="1"/>
    <col min="1523" max="1523" width="17.85546875" style="13" customWidth="1"/>
    <col min="1524" max="1524" width="26" style="13" customWidth="1"/>
    <col min="1525" max="1525" width="10.42578125" style="13" customWidth="1"/>
    <col min="1526" max="1526" width="13" style="13" customWidth="1"/>
    <col min="1527" max="1527" width="32.42578125" style="13" bestFit="1" customWidth="1"/>
    <col min="1528" max="1777" width="9.140625" style="13"/>
    <col min="1778" max="1778" width="27.42578125" style="13" customWidth="1"/>
    <col min="1779" max="1779" width="17.85546875" style="13" customWidth="1"/>
    <col min="1780" max="1780" width="26" style="13" customWidth="1"/>
    <col min="1781" max="1781" width="10.42578125" style="13" customWidth="1"/>
    <col min="1782" max="1782" width="13" style="13" customWidth="1"/>
    <col min="1783" max="1783" width="32.42578125" style="13" bestFit="1" customWidth="1"/>
    <col min="1784" max="2033" width="9.140625" style="13"/>
    <col min="2034" max="2034" width="27.42578125" style="13" customWidth="1"/>
    <col min="2035" max="2035" width="17.85546875" style="13" customWidth="1"/>
    <col min="2036" max="2036" width="26" style="13" customWidth="1"/>
    <col min="2037" max="2037" width="10.42578125" style="13" customWidth="1"/>
    <col min="2038" max="2038" width="13" style="13" customWidth="1"/>
    <col min="2039" max="2039" width="32.42578125" style="13" bestFit="1" customWidth="1"/>
    <col min="2040" max="2289" width="9.140625" style="13"/>
    <col min="2290" max="2290" width="27.42578125" style="13" customWidth="1"/>
    <col min="2291" max="2291" width="17.85546875" style="13" customWidth="1"/>
    <col min="2292" max="2292" width="26" style="13" customWidth="1"/>
    <col min="2293" max="2293" width="10.42578125" style="13" customWidth="1"/>
    <col min="2294" max="2294" width="13" style="13" customWidth="1"/>
    <col min="2295" max="2295" width="32.42578125" style="13" bestFit="1" customWidth="1"/>
    <col min="2296" max="2545" width="9.140625" style="13"/>
    <col min="2546" max="2546" width="27.42578125" style="13" customWidth="1"/>
    <col min="2547" max="2547" width="17.85546875" style="13" customWidth="1"/>
    <col min="2548" max="2548" width="26" style="13" customWidth="1"/>
    <col min="2549" max="2549" width="10.42578125" style="13" customWidth="1"/>
    <col min="2550" max="2550" width="13" style="13" customWidth="1"/>
    <col min="2551" max="2551" width="32.42578125" style="13" bestFit="1" customWidth="1"/>
    <col min="2552" max="2801" width="9.140625" style="13"/>
    <col min="2802" max="2802" width="27.42578125" style="13" customWidth="1"/>
    <col min="2803" max="2803" width="17.85546875" style="13" customWidth="1"/>
    <col min="2804" max="2804" width="26" style="13" customWidth="1"/>
    <col min="2805" max="2805" width="10.42578125" style="13" customWidth="1"/>
    <col min="2806" max="2806" width="13" style="13" customWidth="1"/>
    <col min="2807" max="2807" width="32.42578125" style="13" bestFit="1" customWidth="1"/>
    <col min="2808" max="3057" width="9.140625" style="13"/>
    <col min="3058" max="3058" width="27.42578125" style="13" customWidth="1"/>
    <col min="3059" max="3059" width="17.85546875" style="13" customWidth="1"/>
    <col min="3060" max="3060" width="26" style="13" customWidth="1"/>
    <col min="3061" max="3061" width="10.42578125" style="13" customWidth="1"/>
    <col min="3062" max="3062" width="13" style="13" customWidth="1"/>
    <col min="3063" max="3063" width="32.42578125" style="13" bestFit="1" customWidth="1"/>
    <col min="3064" max="3313" width="9.140625" style="13"/>
    <col min="3314" max="3314" width="27.42578125" style="13" customWidth="1"/>
    <col min="3315" max="3315" width="17.85546875" style="13" customWidth="1"/>
    <col min="3316" max="3316" width="26" style="13" customWidth="1"/>
    <col min="3317" max="3317" width="10.42578125" style="13" customWidth="1"/>
    <col min="3318" max="3318" width="13" style="13" customWidth="1"/>
    <col min="3319" max="3319" width="32.42578125" style="13" bestFit="1" customWidth="1"/>
    <col min="3320" max="3569" width="9.140625" style="13"/>
    <col min="3570" max="3570" width="27.42578125" style="13" customWidth="1"/>
    <col min="3571" max="3571" width="17.85546875" style="13" customWidth="1"/>
    <col min="3572" max="3572" width="26" style="13" customWidth="1"/>
    <col min="3573" max="3573" width="10.42578125" style="13" customWidth="1"/>
    <col min="3574" max="3574" width="13" style="13" customWidth="1"/>
    <col min="3575" max="3575" width="32.42578125" style="13" bestFit="1" customWidth="1"/>
    <col min="3576" max="3825" width="9.140625" style="13"/>
    <col min="3826" max="3826" width="27.42578125" style="13" customWidth="1"/>
    <col min="3827" max="3827" width="17.85546875" style="13" customWidth="1"/>
    <col min="3828" max="3828" width="26" style="13" customWidth="1"/>
    <col min="3829" max="3829" width="10.42578125" style="13" customWidth="1"/>
    <col min="3830" max="3830" width="13" style="13" customWidth="1"/>
    <col min="3831" max="3831" width="32.42578125" style="13" bestFit="1" customWidth="1"/>
    <col min="3832" max="4081" width="9.140625" style="13"/>
    <col min="4082" max="4082" width="27.42578125" style="13" customWidth="1"/>
    <col min="4083" max="4083" width="17.85546875" style="13" customWidth="1"/>
    <col min="4084" max="4084" width="26" style="13" customWidth="1"/>
    <col min="4085" max="4085" width="10.42578125" style="13" customWidth="1"/>
    <col min="4086" max="4086" width="13" style="13" customWidth="1"/>
    <col min="4087" max="4087" width="32.42578125" style="13" bestFit="1" customWidth="1"/>
    <col min="4088" max="4337" width="9.140625" style="13"/>
    <col min="4338" max="4338" width="27.42578125" style="13" customWidth="1"/>
    <col min="4339" max="4339" width="17.85546875" style="13" customWidth="1"/>
    <col min="4340" max="4340" width="26" style="13" customWidth="1"/>
    <col min="4341" max="4341" width="10.42578125" style="13" customWidth="1"/>
    <col min="4342" max="4342" width="13" style="13" customWidth="1"/>
    <col min="4343" max="4343" width="32.42578125" style="13" bestFit="1" customWidth="1"/>
    <col min="4344" max="4593" width="9.140625" style="13"/>
    <col min="4594" max="4594" width="27.42578125" style="13" customWidth="1"/>
    <col min="4595" max="4595" width="17.85546875" style="13" customWidth="1"/>
    <col min="4596" max="4596" width="26" style="13" customWidth="1"/>
    <col min="4597" max="4597" width="10.42578125" style="13" customWidth="1"/>
    <col min="4598" max="4598" width="13" style="13" customWidth="1"/>
    <col min="4599" max="4599" width="32.42578125" style="13" bestFit="1" customWidth="1"/>
    <col min="4600" max="4849" width="9.140625" style="13"/>
    <col min="4850" max="4850" width="27.42578125" style="13" customWidth="1"/>
    <col min="4851" max="4851" width="17.85546875" style="13" customWidth="1"/>
    <col min="4852" max="4852" width="26" style="13" customWidth="1"/>
    <col min="4853" max="4853" width="10.42578125" style="13" customWidth="1"/>
    <col min="4854" max="4854" width="13" style="13" customWidth="1"/>
    <col min="4855" max="4855" width="32.42578125" style="13" bestFit="1" customWidth="1"/>
    <col min="4856" max="5105" width="9.140625" style="13"/>
    <col min="5106" max="5106" width="27.42578125" style="13" customWidth="1"/>
    <col min="5107" max="5107" width="17.85546875" style="13" customWidth="1"/>
    <col min="5108" max="5108" width="26" style="13" customWidth="1"/>
    <col min="5109" max="5109" width="10.42578125" style="13" customWidth="1"/>
    <col min="5110" max="5110" width="13" style="13" customWidth="1"/>
    <col min="5111" max="5111" width="32.42578125" style="13" bestFit="1" customWidth="1"/>
    <col min="5112" max="5361" width="9.140625" style="13"/>
    <col min="5362" max="5362" width="27.42578125" style="13" customWidth="1"/>
    <col min="5363" max="5363" width="17.85546875" style="13" customWidth="1"/>
    <col min="5364" max="5364" width="26" style="13" customWidth="1"/>
    <col min="5365" max="5365" width="10.42578125" style="13" customWidth="1"/>
    <col min="5366" max="5366" width="13" style="13" customWidth="1"/>
    <col min="5367" max="5367" width="32.42578125" style="13" bestFit="1" customWidth="1"/>
    <col min="5368" max="5617" width="9.140625" style="13"/>
    <col min="5618" max="5618" width="27.42578125" style="13" customWidth="1"/>
    <col min="5619" max="5619" width="17.85546875" style="13" customWidth="1"/>
    <col min="5620" max="5620" width="26" style="13" customWidth="1"/>
    <col min="5621" max="5621" width="10.42578125" style="13" customWidth="1"/>
    <col min="5622" max="5622" width="13" style="13" customWidth="1"/>
    <col min="5623" max="5623" width="32.42578125" style="13" bestFit="1" customWidth="1"/>
    <col min="5624" max="5873" width="9.140625" style="13"/>
    <col min="5874" max="5874" width="27.42578125" style="13" customWidth="1"/>
    <col min="5875" max="5875" width="17.85546875" style="13" customWidth="1"/>
    <col min="5876" max="5876" width="26" style="13" customWidth="1"/>
    <col min="5877" max="5877" width="10.42578125" style="13" customWidth="1"/>
    <col min="5878" max="5878" width="13" style="13" customWidth="1"/>
    <col min="5879" max="5879" width="32.42578125" style="13" bestFit="1" customWidth="1"/>
    <col min="5880" max="6129" width="9.140625" style="13"/>
    <col min="6130" max="6130" width="27.42578125" style="13" customWidth="1"/>
    <col min="6131" max="6131" width="17.85546875" style="13" customWidth="1"/>
    <col min="6132" max="6132" width="26" style="13" customWidth="1"/>
    <col min="6133" max="6133" width="10.42578125" style="13" customWidth="1"/>
    <col min="6134" max="6134" width="13" style="13" customWidth="1"/>
    <col min="6135" max="6135" width="32.42578125" style="13" bestFit="1" customWidth="1"/>
    <col min="6136" max="6385" width="9.140625" style="13"/>
    <col min="6386" max="6386" width="27.42578125" style="13" customWidth="1"/>
    <col min="6387" max="6387" width="17.85546875" style="13" customWidth="1"/>
    <col min="6388" max="6388" width="26" style="13" customWidth="1"/>
    <col min="6389" max="6389" width="10.42578125" style="13" customWidth="1"/>
    <col min="6390" max="6390" width="13" style="13" customWidth="1"/>
    <col min="6391" max="6391" width="32.42578125" style="13" bestFit="1" customWidth="1"/>
    <col min="6392" max="6641" width="9.140625" style="13"/>
    <col min="6642" max="6642" width="27.42578125" style="13" customWidth="1"/>
    <col min="6643" max="6643" width="17.85546875" style="13" customWidth="1"/>
    <col min="6644" max="6644" width="26" style="13" customWidth="1"/>
    <col min="6645" max="6645" width="10.42578125" style="13" customWidth="1"/>
    <col min="6646" max="6646" width="13" style="13" customWidth="1"/>
    <col min="6647" max="6647" width="32.42578125" style="13" bestFit="1" customWidth="1"/>
    <col min="6648" max="6897" width="9.140625" style="13"/>
    <col min="6898" max="6898" width="27.42578125" style="13" customWidth="1"/>
    <col min="6899" max="6899" width="17.85546875" style="13" customWidth="1"/>
    <col min="6900" max="6900" width="26" style="13" customWidth="1"/>
    <col min="6901" max="6901" width="10.42578125" style="13" customWidth="1"/>
    <col min="6902" max="6902" width="13" style="13" customWidth="1"/>
    <col min="6903" max="6903" width="32.42578125" style="13" bestFit="1" customWidth="1"/>
    <col min="6904" max="7153" width="9.140625" style="13"/>
    <col min="7154" max="7154" width="27.42578125" style="13" customWidth="1"/>
    <col min="7155" max="7155" width="17.85546875" style="13" customWidth="1"/>
    <col min="7156" max="7156" width="26" style="13" customWidth="1"/>
    <col min="7157" max="7157" width="10.42578125" style="13" customWidth="1"/>
    <col min="7158" max="7158" width="13" style="13" customWidth="1"/>
    <col min="7159" max="7159" width="32.42578125" style="13" bestFit="1" customWidth="1"/>
    <col min="7160" max="7409" width="9.140625" style="13"/>
    <col min="7410" max="7410" width="27.42578125" style="13" customWidth="1"/>
    <col min="7411" max="7411" width="17.85546875" style="13" customWidth="1"/>
    <col min="7412" max="7412" width="26" style="13" customWidth="1"/>
    <col min="7413" max="7413" width="10.42578125" style="13" customWidth="1"/>
    <col min="7414" max="7414" width="13" style="13" customWidth="1"/>
    <col min="7415" max="7415" width="32.42578125" style="13" bestFit="1" customWidth="1"/>
    <col min="7416" max="7665" width="9.140625" style="13"/>
    <col min="7666" max="7666" width="27.42578125" style="13" customWidth="1"/>
    <col min="7667" max="7667" width="17.85546875" style="13" customWidth="1"/>
    <col min="7668" max="7668" width="26" style="13" customWidth="1"/>
    <col min="7669" max="7669" width="10.42578125" style="13" customWidth="1"/>
    <col min="7670" max="7670" width="13" style="13" customWidth="1"/>
    <col min="7671" max="7671" width="32.42578125" style="13" bestFit="1" customWidth="1"/>
    <col min="7672" max="7921" width="9.140625" style="13"/>
    <col min="7922" max="7922" width="27.42578125" style="13" customWidth="1"/>
    <col min="7923" max="7923" width="17.85546875" style="13" customWidth="1"/>
    <col min="7924" max="7924" width="26" style="13" customWidth="1"/>
    <col min="7925" max="7925" width="10.42578125" style="13" customWidth="1"/>
    <col min="7926" max="7926" width="13" style="13" customWidth="1"/>
    <col min="7927" max="7927" width="32.42578125" style="13" bestFit="1" customWidth="1"/>
    <col min="7928" max="8177" width="9.140625" style="13"/>
    <col min="8178" max="8178" width="27.42578125" style="13" customWidth="1"/>
    <col min="8179" max="8179" width="17.85546875" style="13" customWidth="1"/>
    <col min="8180" max="8180" width="26" style="13" customWidth="1"/>
    <col min="8181" max="8181" width="10.42578125" style="13" customWidth="1"/>
    <col min="8182" max="8182" width="13" style="13" customWidth="1"/>
    <col min="8183" max="8183" width="32.42578125" style="13" bestFit="1" customWidth="1"/>
    <col min="8184" max="8433" width="9.140625" style="13"/>
    <col min="8434" max="8434" width="27.42578125" style="13" customWidth="1"/>
    <col min="8435" max="8435" width="17.85546875" style="13" customWidth="1"/>
    <col min="8436" max="8436" width="26" style="13" customWidth="1"/>
    <col min="8437" max="8437" width="10.42578125" style="13" customWidth="1"/>
    <col min="8438" max="8438" width="13" style="13" customWidth="1"/>
    <col min="8439" max="8439" width="32.42578125" style="13" bestFit="1" customWidth="1"/>
    <col min="8440" max="8689" width="9.140625" style="13"/>
    <col min="8690" max="8690" width="27.42578125" style="13" customWidth="1"/>
    <col min="8691" max="8691" width="17.85546875" style="13" customWidth="1"/>
    <col min="8692" max="8692" width="26" style="13" customWidth="1"/>
    <col min="8693" max="8693" width="10.42578125" style="13" customWidth="1"/>
    <col min="8694" max="8694" width="13" style="13" customWidth="1"/>
    <col min="8695" max="8695" width="32.42578125" style="13" bestFit="1" customWidth="1"/>
    <col min="8696" max="8945" width="9.140625" style="13"/>
    <col min="8946" max="8946" width="27.42578125" style="13" customWidth="1"/>
    <col min="8947" max="8947" width="17.85546875" style="13" customWidth="1"/>
    <col min="8948" max="8948" width="26" style="13" customWidth="1"/>
    <col min="8949" max="8949" width="10.42578125" style="13" customWidth="1"/>
    <col min="8950" max="8950" width="13" style="13" customWidth="1"/>
    <col min="8951" max="8951" width="32.42578125" style="13" bestFit="1" customWidth="1"/>
    <col min="8952" max="9201" width="9.140625" style="13"/>
    <col min="9202" max="9202" width="27.42578125" style="13" customWidth="1"/>
    <col min="9203" max="9203" width="17.85546875" style="13" customWidth="1"/>
    <col min="9204" max="9204" width="26" style="13" customWidth="1"/>
    <col min="9205" max="9205" width="10.42578125" style="13" customWidth="1"/>
    <col min="9206" max="9206" width="13" style="13" customWidth="1"/>
    <col min="9207" max="9207" width="32.42578125" style="13" bestFit="1" customWidth="1"/>
    <col min="9208" max="9457" width="9.140625" style="13"/>
    <col min="9458" max="9458" width="27.42578125" style="13" customWidth="1"/>
    <col min="9459" max="9459" width="17.85546875" style="13" customWidth="1"/>
    <col min="9460" max="9460" width="26" style="13" customWidth="1"/>
    <col min="9461" max="9461" width="10.42578125" style="13" customWidth="1"/>
    <col min="9462" max="9462" width="13" style="13" customWidth="1"/>
    <col min="9463" max="9463" width="32.42578125" style="13" bestFit="1" customWidth="1"/>
    <col min="9464" max="9713" width="9.140625" style="13"/>
    <col min="9714" max="9714" width="27.42578125" style="13" customWidth="1"/>
    <col min="9715" max="9715" width="17.85546875" style="13" customWidth="1"/>
    <col min="9716" max="9716" width="26" style="13" customWidth="1"/>
    <col min="9717" max="9717" width="10.42578125" style="13" customWidth="1"/>
    <col min="9718" max="9718" width="13" style="13" customWidth="1"/>
    <col min="9719" max="9719" width="32.42578125" style="13" bestFit="1" customWidth="1"/>
    <col min="9720" max="9969" width="9.140625" style="13"/>
    <col min="9970" max="9970" width="27.42578125" style="13" customWidth="1"/>
    <col min="9971" max="9971" width="17.85546875" style="13" customWidth="1"/>
    <col min="9972" max="9972" width="26" style="13" customWidth="1"/>
    <col min="9973" max="9973" width="10.42578125" style="13" customWidth="1"/>
    <col min="9974" max="9974" width="13" style="13" customWidth="1"/>
    <col min="9975" max="9975" width="32.42578125" style="13" bestFit="1" customWidth="1"/>
    <col min="9976" max="10225" width="9.140625" style="13"/>
    <col min="10226" max="10226" width="27.42578125" style="13" customWidth="1"/>
    <col min="10227" max="10227" width="17.85546875" style="13" customWidth="1"/>
    <col min="10228" max="10228" width="26" style="13" customWidth="1"/>
    <col min="10229" max="10229" width="10.42578125" style="13" customWidth="1"/>
    <col min="10230" max="10230" width="13" style="13" customWidth="1"/>
    <col min="10231" max="10231" width="32.42578125" style="13" bestFit="1" customWidth="1"/>
    <col min="10232" max="10481" width="9.140625" style="13"/>
    <col min="10482" max="10482" width="27.42578125" style="13" customWidth="1"/>
    <col min="10483" max="10483" width="17.85546875" style="13" customWidth="1"/>
    <col min="10484" max="10484" width="26" style="13" customWidth="1"/>
    <col min="10485" max="10485" width="10.42578125" style="13" customWidth="1"/>
    <col min="10486" max="10486" width="13" style="13" customWidth="1"/>
    <col min="10487" max="10487" width="32.42578125" style="13" bestFit="1" customWidth="1"/>
    <col min="10488" max="10737" width="9.140625" style="13"/>
    <col min="10738" max="10738" width="27.42578125" style="13" customWidth="1"/>
    <col min="10739" max="10739" width="17.85546875" style="13" customWidth="1"/>
    <col min="10740" max="10740" width="26" style="13" customWidth="1"/>
    <col min="10741" max="10741" width="10.42578125" style="13" customWidth="1"/>
    <col min="10742" max="10742" width="13" style="13" customWidth="1"/>
    <col min="10743" max="10743" width="32.42578125" style="13" bestFit="1" customWidth="1"/>
    <col min="10744" max="10993" width="9.140625" style="13"/>
    <col min="10994" max="10994" width="27.42578125" style="13" customWidth="1"/>
    <col min="10995" max="10995" width="17.85546875" style="13" customWidth="1"/>
    <col min="10996" max="10996" width="26" style="13" customWidth="1"/>
    <col min="10997" max="10997" width="10.42578125" style="13" customWidth="1"/>
    <col min="10998" max="10998" width="13" style="13" customWidth="1"/>
    <col min="10999" max="10999" width="32.42578125" style="13" bestFit="1" customWidth="1"/>
    <col min="11000" max="11249" width="9.140625" style="13"/>
    <col min="11250" max="11250" width="27.42578125" style="13" customWidth="1"/>
    <col min="11251" max="11251" width="17.85546875" style="13" customWidth="1"/>
    <col min="11252" max="11252" width="26" style="13" customWidth="1"/>
    <col min="11253" max="11253" width="10.42578125" style="13" customWidth="1"/>
    <col min="11254" max="11254" width="13" style="13" customWidth="1"/>
    <col min="11255" max="11255" width="32.42578125" style="13" bestFit="1" customWidth="1"/>
    <col min="11256" max="11505" width="9.140625" style="13"/>
    <col min="11506" max="11506" width="27.42578125" style="13" customWidth="1"/>
    <col min="11507" max="11507" width="17.85546875" style="13" customWidth="1"/>
    <col min="11508" max="11508" width="26" style="13" customWidth="1"/>
    <col min="11509" max="11509" width="10.42578125" style="13" customWidth="1"/>
    <col min="11510" max="11510" width="13" style="13" customWidth="1"/>
    <col min="11511" max="11511" width="32.42578125" style="13" bestFit="1" customWidth="1"/>
    <col min="11512" max="11761" width="9.140625" style="13"/>
    <col min="11762" max="11762" width="27.42578125" style="13" customWidth="1"/>
    <col min="11763" max="11763" width="17.85546875" style="13" customWidth="1"/>
    <col min="11764" max="11764" width="26" style="13" customWidth="1"/>
    <col min="11765" max="11765" width="10.42578125" style="13" customWidth="1"/>
    <col min="11766" max="11766" width="13" style="13" customWidth="1"/>
    <col min="11767" max="11767" width="32.42578125" style="13" bestFit="1" customWidth="1"/>
    <col min="11768" max="12017" width="9.140625" style="13"/>
    <col min="12018" max="12018" width="27.42578125" style="13" customWidth="1"/>
    <col min="12019" max="12019" width="17.85546875" style="13" customWidth="1"/>
    <col min="12020" max="12020" width="26" style="13" customWidth="1"/>
    <col min="12021" max="12021" width="10.42578125" style="13" customWidth="1"/>
    <col min="12022" max="12022" width="13" style="13" customWidth="1"/>
    <col min="12023" max="12023" width="32.42578125" style="13" bestFit="1" customWidth="1"/>
    <col min="12024" max="12273" width="9.140625" style="13"/>
    <col min="12274" max="12274" width="27.42578125" style="13" customWidth="1"/>
    <col min="12275" max="12275" width="17.85546875" style="13" customWidth="1"/>
    <col min="12276" max="12276" width="26" style="13" customWidth="1"/>
    <col min="12277" max="12277" width="10.42578125" style="13" customWidth="1"/>
    <col min="12278" max="12278" width="13" style="13" customWidth="1"/>
    <col min="12279" max="12279" width="32.42578125" style="13" bestFit="1" customWidth="1"/>
    <col min="12280" max="12529" width="9.140625" style="13"/>
    <col min="12530" max="12530" width="27.42578125" style="13" customWidth="1"/>
    <col min="12531" max="12531" width="17.85546875" style="13" customWidth="1"/>
    <col min="12532" max="12532" width="26" style="13" customWidth="1"/>
    <col min="12533" max="12533" width="10.42578125" style="13" customWidth="1"/>
    <col min="12534" max="12534" width="13" style="13" customWidth="1"/>
    <col min="12535" max="12535" width="32.42578125" style="13" bestFit="1" customWidth="1"/>
    <col min="12536" max="12785" width="9.140625" style="13"/>
    <col min="12786" max="12786" width="27.42578125" style="13" customWidth="1"/>
    <col min="12787" max="12787" width="17.85546875" style="13" customWidth="1"/>
    <col min="12788" max="12788" width="26" style="13" customWidth="1"/>
    <col min="12789" max="12789" width="10.42578125" style="13" customWidth="1"/>
    <col min="12790" max="12790" width="13" style="13" customWidth="1"/>
    <col min="12791" max="12791" width="32.42578125" style="13" bestFit="1" customWidth="1"/>
    <col min="12792" max="13041" width="9.140625" style="13"/>
    <col min="13042" max="13042" width="27.42578125" style="13" customWidth="1"/>
    <col min="13043" max="13043" width="17.85546875" style="13" customWidth="1"/>
    <col min="13044" max="13044" width="26" style="13" customWidth="1"/>
    <col min="13045" max="13045" width="10.42578125" style="13" customWidth="1"/>
    <col min="13046" max="13046" width="13" style="13" customWidth="1"/>
    <col min="13047" max="13047" width="32.42578125" style="13" bestFit="1" customWidth="1"/>
    <col min="13048" max="13297" width="9.140625" style="13"/>
    <col min="13298" max="13298" width="27.42578125" style="13" customWidth="1"/>
    <col min="13299" max="13299" width="17.85546875" style="13" customWidth="1"/>
    <col min="13300" max="13300" width="26" style="13" customWidth="1"/>
    <col min="13301" max="13301" width="10.42578125" style="13" customWidth="1"/>
    <col min="13302" max="13302" width="13" style="13" customWidth="1"/>
    <col min="13303" max="13303" width="32.42578125" style="13" bestFit="1" customWidth="1"/>
    <col min="13304" max="13553" width="9.140625" style="13"/>
    <col min="13554" max="13554" width="27.42578125" style="13" customWidth="1"/>
    <col min="13555" max="13555" width="17.85546875" style="13" customWidth="1"/>
    <col min="13556" max="13556" width="26" style="13" customWidth="1"/>
    <col min="13557" max="13557" width="10.42578125" style="13" customWidth="1"/>
    <col min="13558" max="13558" width="13" style="13" customWidth="1"/>
    <col min="13559" max="13559" width="32.42578125" style="13" bestFit="1" customWidth="1"/>
    <col min="13560" max="13809" width="9.140625" style="13"/>
    <col min="13810" max="13810" width="27.42578125" style="13" customWidth="1"/>
    <col min="13811" max="13811" width="17.85546875" style="13" customWidth="1"/>
    <col min="13812" max="13812" width="26" style="13" customWidth="1"/>
    <col min="13813" max="13813" width="10.42578125" style="13" customWidth="1"/>
    <col min="13814" max="13814" width="13" style="13" customWidth="1"/>
    <col min="13815" max="13815" width="32.42578125" style="13" bestFit="1" customWidth="1"/>
    <col min="13816" max="14065" width="9.140625" style="13"/>
    <col min="14066" max="14066" width="27.42578125" style="13" customWidth="1"/>
    <col min="14067" max="14067" width="17.85546875" style="13" customWidth="1"/>
    <col min="14068" max="14068" width="26" style="13" customWidth="1"/>
    <col min="14069" max="14069" width="10.42578125" style="13" customWidth="1"/>
    <col min="14070" max="14070" width="13" style="13" customWidth="1"/>
    <col min="14071" max="14071" width="32.42578125" style="13" bestFit="1" customWidth="1"/>
    <col min="14072" max="14321" width="9.140625" style="13"/>
    <col min="14322" max="14322" width="27.42578125" style="13" customWidth="1"/>
    <col min="14323" max="14323" width="17.85546875" style="13" customWidth="1"/>
    <col min="14324" max="14324" width="26" style="13" customWidth="1"/>
    <col min="14325" max="14325" width="10.42578125" style="13" customWidth="1"/>
    <col min="14326" max="14326" width="13" style="13" customWidth="1"/>
    <col min="14327" max="14327" width="32.42578125" style="13" bestFit="1" customWidth="1"/>
    <col min="14328" max="14577" width="9.140625" style="13"/>
    <col min="14578" max="14578" width="27.42578125" style="13" customWidth="1"/>
    <col min="14579" max="14579" width="17.85546875" style="13" customWidth="1"/>
    <col min="14580" max="14580" width="26" style="13" customWidth="1"/>
    <col min="14581" max="14581" width="10.42578125" style="13" customWidth="1"/>
    <col min="14582" max="14582" width="13" style="13" customWidth="1"/>
    <col min="14583" max="14583" width="32.42578125" style="13" bestFit="1" customWidth="1"/>
    <col min="14584" max="14833" width="9.140625" style="13"/>
    <col min="14834" max="14834" width="27.42578125" style="13" customWidth="1"/>
    <col min="14835" max="14835" width="17.85546875" style="13" customWidth="1"/>
    <col min="14836" max="14836" width="26" style="13" customWidth="1"/>
    <col min="14837" max="14837" width="10.42578125" style="13" customWidth="1"/>
    <col min="14838" max="14838" width="13" style="13" customWidth="1"/>
    <col min="14839" max="14839" width="32.42578125" style="13" bestFit="1" customWidth="1"/>
    <col min="14840" max="15089" width="9.140625" style="13"/>
    <col min="15090" max="15090" width="27.42578125" style="13" customWidth="1"/>
    <col min="15091" max="15091" width="17.85546875" style="13" customWidth="1"/>
    <col min="15092" max="15092" width="26" style="13" customWidth="1"/>
    <col min="15093" max="15093" width="10.42578125" style="13" customWidth="1"/>
    <col min="15094" max="15094" width="13" style="13" customWidth="1"/>
    <col min="15095" max="15095" width="32.42578125" style="13" bestFit="1" customWidth="1"/>
    <col min="15096" max="15345" width="9.140625" style="13"/>
    <col min="15346" max="15346" width="27.42578125" style="13" customWidth="1"/>
    <col min="15347" max="15347" width="17.85546875" style="13" customWidth="1"/>
    <col min="15348" max="15348" width="26" style="13" customWidth="1"/>
    <col min="15349" max="15349" width="10.42578125" style="13" customWidth="1"/>
    <col min="15350" max="15350" width="13" style="13" customWidth="1"/>
    <col min="15351" max="15351" width="32.42578125" style="13" bestFit="1" customWidth="1"/>
    <col min="15352" max="15601" width="9.140625" style="13"/>
    <col min="15602" max="15602" width="27.42578125" style="13" customWidth="1"/>
    <col min="15603" max="15603" width="17.85546875" style="13" customWidth="1"/>
    <col min="15604" max="15604" width="26" style="13" customWidth="1"/>
    <col min="15605" max="15605" width="10.42578125" style="13" customWidth="1"/>
    <col min="15606" max="15606" width="13" style="13" customWidth="1"/>
    <col min="15607" max="15607" width="32.42578125" style="13" bestFit="1" customWidth="1"/>
    <col min="15608" max="15857" width="9.140625" style="13"/>
    <col min="15858" max="15858" width="27.42578125" style="13" customWidth="1"/>
    <col min="15859" max="15859" width="17.85546875" style="13" customWidth="1"/>
    <col min="15860" max="15860" width="26" style="13" customWidth="1"/>
    <col min="15861" max="15861" width="10.42578125" style="13" customWidth="1"/>
    <col min="15862" max="15862" width="13" style="13" customWidth="1"/>
    <col min="15863" max="15863" width="32.42578125" style="13" bestFit="1" customWidth="1"/>
    <col min="15864" max="16113" width="9.140625" style="13"/>
    <col min="16114" max="16114" width="27.42578125" style="13" customWidth="1"/>
    <col min="16115" max="16115" width="17.85546875" style="13" customWidth="1"/>
    <col min="16116" max="16116" width="26" style="13" customWidth="1"/>
    <col min="16117" max="16117" width="10.42578125" style="13" customWidth="1"/>
    <col min="16118" max="16118" width="13" style="13" customWidth="1"/>
    <col min="16119" max="16119" width="32.42578125" style="13" bestFit="1" customWidth="1"/>
    <col min="16120" max="16384" width="9.140625" style="13"/>
  </cols>
  <sheetData>
    <row r="1" spans="1:4">
      <c r="A1" s="3303" t="s">
        <v>29</v>
      </c>
      <c r="B1" s="3304"/>
      <c r="C1" s="3305"/>
    </row>
    <row r="2" spans="1:4">
      <c r="A2" s="270" t="s">
        <v>30</v>
      </c>
      <c r="B2" s="2742" t="s">
        <v>750</v>
      </c>
      <c r="C2" s="3306"/>
    </row>
    <row r="3" spans="1:4" ht="24.75" customHeight="1">
      <c r="A3" s="271" t="s">
        <v>31</v>
      </c>
      <c r="B3" s="2743" t="s">
        <v>2157</v>
      </c>
      <c r="C3" s="3307"/>
    </row>
    <row r="4" spans="1:4">
      <c r="A4" s="270" t="s">
        <v>32</v>
      </c>
      <c r="B4" s="2742">
        <v>1</v>
      </c>
      <c r="C4" s="3306"/>
    </row>
    <row r="5" spans="1:4">
      <c r="A5" s="270" t="s">
        <v>33</v>
      </c>
      <c r="B5" s="3296"/>
      <c r="C5" s="3308"/>
    </row>
    <row r="6" spans="1:4">
      <c r="A6" s="270" t="s">
        <v>34</v>
      </c>
      <c r="B6" s="3296"/>
      <c r="C6" s="3308"/>
    </row>
    <row r="7" spans="1:4">
      <c r="A7" s="270" t="s">
        <v>35</v>
      </c>
      <c r="B7" s="3296"/>
      <c r="C7" s="3308"/>
    </row>
    <row r="8" spans="1:4">
      <c r="A8" s="270" t="s">
        <v>36</v>
      </c>
      <c r="B8" s="2938"/>
      <c r="C8" s="3309"/>
    </row>
    <row r="9" spans="1:4" ht="16.5" thickBot="1">
      <c r="A9" s="272" t="s">
        <v>198</v>
      </c>
      <c r="B9" s="3310"/>
      <c r="C9" s="3311"/>
    </row>
    <row r="11" spans="1:4" s="266" customFormat="1" ht="24">
      <c r="A11" s="273" t="s">
        <v>751</v>
      </c>
      <c r="B11" s="274" t="s">
        <v>752</v>
      </c>
      <c r="C11" s="274" t="s">
        <v>753</v>
      </c>
      <c r="D11" s="274" t="s">
        <v>688</v>
      </c>
    </row>
    <row r="12" spans="1:4">
      <c r="A12" s="275"/>
      <c r="B12" s="276"/>
      <c r="C12" s="277"/>
      <c r="D12" s="278"/>
    </row>
    <row r="13" spans="1:4">
      <c r="A13" s="275"/>
      <c r="B13" s="276"/>
      <c r="C13" s="277"/>
      <c r="D13" s="279"/>
    </row>
    <row r="14" spans="1:4">
      <c r="A14" s="275"/>
      <c r="B14" s="276"/>
      <c r="C14" s="277"/>
      <c r="D14" s="279"/>
    </row>
    <row r="15" spans="1:4">
      <c r="A15" s="275"/>
      <c r="B15" s="276"/>
      <c r="C15" s="280"/>
      <c r="D15" s="281"/>
    </row>
    <row r="16" spans="1:4">
      <c r="A16" s="275"/>
      <c r="B16" s="276"/>
      <c r="C16" s="280"/>
      <c r="D16" s="281"/>
    </row>
    <row r="17" spans="1:4">
      <c r="A17" s="275"/>
      <c r="B17" s="276"/>
      <c r="C17" s="280"/>
      <c r="D17" s="281"/>
    </row>
    <row r="18" spans="1:4">
      <c r="A18" s="275"/>
      <c r="B18" s="276"/>
      <c r="C18" s="280"/>
      <c r="D18" s="281"/>
    </row>
    <row r="19" spans="1:4">
      <c r="A19" s="275"/>
      <c r="B19" s="276"/>
      <c r="C19" s="280"/>
      <c r="D19" s="281"/>
    </row>
    <row r="20" spans="1:4">
      <c r="A20" s="275"/>
      <c r="B20" s="276"/>
      <c r="C20" s="280"/>
      <c r="D20" s="281"/>
    </row>
    <row r="21" spans="1:4">
      <c r="A21" s="275"/>
      <c r="B21" s="276"/>
      <c r="C21" s="280"/>
      <c r="D21" s="281"/>
    </row>
    <row r="22" spans="1:4">
      <c r="A22" s="275"/>
      <c r="B22" s="276"/>
      <c r="C22" s="280"/>
      <c r="D22" s="281"/>
    </row>
    <row r="23" spans="1:4">
      <c r="A23" s="275"/>
      <c r="B23" s="276"/>
      <c r="C23" s="280"/>
      <c r="D23" s="281"/>
    </row>
    <row r="24" spans="1:4">
      <c r="A24" s="275"/>
      <c r="B24" s="276"/>
      <c r="C24" s="280"/>
      <c r="D24" s="281"/>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D12:D8900">
      <formula1>"Hidrolik,Rüzgar,Jeotermal,Biyokütle,Güneş"</formula1>
    </dataValidation>
    <dataValidation type="whole" allowBlank="1" showInputMessage="1" showErrorMessage="1" sqref="B12:B8900">
      <formula1>0</formula1>
      <formula2>24</formula2>
    </dataValidation>
    <dataValidation type="list" allowBlank="1" showInputMessage="1" showErrorMessage="1" sqref="IK65487:IK65493 SG65487:SG65493 ACC65487:ACC65493 ALY65487:ALY65493 AVU65487:AVU65493 BFQ65487:BFQ65493 BPM65487:BPM65493 BZI65487:BZI65493 CJE65487:CJE65493 CTA65487:CTA65493 DCW65487:DCW65493 DMS65487:DMS65493 DWO65487:DWO65493 EGK65487:EGK65493 EQG65487:EQG65493 FAC65487:FAC65493 FJY65487:FJY65493 FTU65487:FTU65493 GDQ65487:GDQ65493 GNM65487:GNM65493 GXI65487:GXI65493 HHE65487:HHE65493 HRA65487:HRA65493 IAW65487:IAW65493 IKS65487:IKS65493 IUO65487:IUO65493 JEK65487:JEK65493 JOG65487:JOG65493 JYC65487:JYC65493 KHY65487:KHY65493 KRU65487:KRU65493 LBQ65487:LBQ65493 LLM65487:LLM65493 LVI65487:LVI65493 MFE65487:MFE65493 MPA65487:MPA65493 MYW65487:MYW65493 NIS65487:NIS65493 NSO65487:NSO65493 OCK65487:OCK65493 OMG65487:OMG65493 OWC65487:OWC65493 PFY65487:PFY65493 PPU65487:PPU65493 PZQ65487:PZQ65493 QJM65487:QJM65493 QTI65487:QTI65493 RDE65487:RDE65493 RNA65487:RNA65493 RWW65487:RWW65493 SGS65487:SGS65493 SQO65487:SQO65493 TAK65487:TAK65493 TKG65487:TKG65493 TUC65487:TUC65493 UDY65487:UDY65493 UNU65487:UNU65493 UXQ65487:UXQ65493 VHM65487:VHM65493 VRI65487:VRI65493 WBE65487:WBE65493 WLA65487:WLA65493 WUW65487:WUW65493 IK131023:IK131029 SG131023:SG131029 ACC131023:ACC131029 ALY131023:ALY131029 AVU131023:AVU131029 BFQ131023:BFQ131029 BPM131023:BPM131029 BZI131023:BZI131029 CJE131023:CJE131029 CTA131023:CTA131029 DCW131023:DCW131029 DMS131023:DMS131029 DWO131023:DWO131029 EGK131023:EGK131029 EQG131023:EQG131029 FAC131023:FAC131029 FJY131023:FJY131029 FTU131023:FTU131029 GDQ131023:GDQ131029 GNM131023:GNM131029 GXI131023:GXI131029 HHE131023:HHE131029 HRA131023:HRA131029 IAW131023:IAW131029 IKS131023:IKS131029 IUO131023:IUO131029 JEK131023:JEK131029 JOG131023:JOG131029 JYC131023:JYC131029 KHY131023:KHY131029 KRU131023:KRU131029 LBQ131023:LBQ131029 LLM131023:LLM131029 LVI131023:LVI131029 MFE131023:MFE131029 MPA131023:MPA131029 MYW131023:MYW131029 NIS131023:NIS131029 NSO131023:NSO131029 OCK131023:OCK131029 OMG131023:OMG131029 OWC131023:OWC131029 PFY131023:PFY131029 PPU131023:PPU131029 PZQ131023:PZQ131029 QJM131023:QJM131029 QTI131023:QTI131029 RDE131023:RDE131029 RNA131023:RNA131029 RWW131023:RWW131029 SGS131023:SGS131029 SQO131023:SQO131029 TAK131023:TAK131029 TKG131023:TKG131029 TUC131023:TUC131029 UDY131023:UDY131029 UNU131023:UNU131029 UXQ131023:UXQ131029 VHM131023:VHM131029 VRI131023:VRI131029 WBE131023:WBE131029 WLA131023:WLA131029 WUW131023:WUW131029 IK196559:IK196565 SG196559:SG196565 ACC196559:ACC196565 ALY196559:ALY196565 AVU196559:AVU196565 BFQ196559:BFQ196565 BPM196559:BPM196565 BZI196559:BZI196565 CJE196559:CJE196565 CTA196559:CTA196565 DCW196559:DCW196565 DMS196559:DMS196565 DWO196559:DWO196565 EGK196559:EGK196565 EQG196559:EQG196565 FAC196559:FAC196565 FJY196559:FJY196565 FTU196559:FTU196565 GDQ196559:GDQ196565 GNM196559:GNM196565 GXI196559:GXI196565 HHE196559:HHE196565 HRA196559:HRA196565 IAW196559:IAW196565 IKS196559:IKS196565 IUO196559:IUO196565 JEK196559:JEK196565 JOG196559:JOG196565 JYC196559:JYC196565 KHY196559:KHY196565 KRU196559:KRU196565 LBQ196559:LBQ196565 LLM196559:LLM196565 LVI196559:LVI196565 MFE196559:MFE196565 MPA196559:MPA196565 MYW196559:MYW196565 NIS196559:NIS196565 NSO196559:NSO196565 OCK196559:OCK196565 OMG196559:OMG196565 OWC196559:OWC196565 PFY196559:PFY196565 PPU196559:PPU196565 PZQ196559:PZQ196565 QJM196559:QJM196565 QTI196559:QTI196565 RDE196559:RDE196565 RNA196559:RNA196565 RWW196559:RWW196565 SGS196559:SGS196565 SQO196559:SQO196565 TAK196559:TAK196565 TKG196559:TKG196565 TUC196559:TUC196565 UDY196559:UDY196565 UNU196559:UNU196565 UXQ196559:UXQ196565 VHM196559:VHM196565 VRI196559:VRI196565 WBE196559:WBE196565 WLA196559:WLA196565 WUW196559:WUW196565 IK262095:IK262101 SG262095:SG262101 ACC262095:ACC262101 ALY262095:ALY262101 AVU262095:AVU262101 BFQ262095:BFQ262101 BPM262095:BPM262101 BZI262095:BZI262101 CJE262095:CJE262101 CTA262095:CTA262101 DCW262095:DCW262101 DMS262095:DMS262101 DWO262095:DWO262101 EGK262095:EGK262101 EQG262095:EQG262101 FAC262095:FAC262101 FJY262095:FJY262101 FTU262095:FTU262101 GDQ262095:GDQ262101 GNM262095:GNM262101 GXI262095:GXI262101 HHE262095:HHE262101 HRA262095:HRA262101 IAW262095:IAW262101 IKS262095:IKS262101 IUO262095:IUO262101 JEK262095:JEK262101 JOG262095:JOG262101 JYC262095:JYC262101 KHY262095:KHY262101 KRU262095:KRU262101 LBQ262095:LBQ262101 LLM262095:LLM262101 LVI262095:LVI262101 MFE262095:MFE262101 MPA262095:MPA262101 MYW262095:MYW262101 NIS262095:NIS262101 NSO262095:NSO262101 OCK262095:OCK262101 OMG262095:OMG262101 OWC262095:OWC262101 PFY262095:PFY262101 PPU262095:PPU262101 PZQ262095:PZQ262101 QJM262095:QJM262101 QTI262095:QTI262101 RDE262095:RDE262101 RNA262095:RNA262101 RWW262095:RWW262101 SGS262095:SGS262101 SQO262095:SQO262101 TAK262095:TAK262101 TKG262095:TKG262101 TUC262095:TUC262101 UDY262095:UDY262101 UNU262095:UNU262101 UXQ262095:UXQ262101 VHM262095:VHM262101 VRI262095:VRI262101 WBE262095:WBE262101 WLA262095:WLA262101 WUW262095:WUW262101 IK327631:IK327637 SG327631:SG327637 ACC327631:ACC327637 ALY327631:ALY327637 AVU327631:AVU327637 BFQ327631:BFQ327637 BPM327631:BPM327637 BZI327631:BZI327637 CJE327631:CJE327637 CTA327631:CTA327637 DCW327631:DCW327637 DMS327631:DMS327637 DWO327631:DWO327637 EGK327631:EGK327637 EQG327631:EQG327637 FAC327631:FAC327637 FJY327631:FJY327637 FTU327631:FTU327637 GDQ327631:GDQ327637 GNM327631:GNM327637 GXI327631:GXI327637 HHE327631:HHE327637 HRA327631:HRA327637 IAW327631:IAW327637 IKS327631:IKS327637 IUO327631:IUO327637 JEK327631:JEK327637 JOG327631:JOG327637 JYC327631:JYC327637 KHY327631:KHY327637 KRU327631:KRU327637 LBQ327631:LBQ327637 LLM327631:LLM327637 LVI327631:LVI327637 MFE327631:MFE327637 MPA327631:MPA327637 MYW327631:MYW327637 NIS327631:NIS327637 NSO327631:NSO327637 OCK327631:OCK327637 OMG327631:OMG327637 OWC327631:OWC327637 PFY327631:PFY327637 PPU327631:PPU327637 PZQ327631:PZQ327637 QJM327631:QJM327637 QTI327631:QTI327637 RDE327631:RDE327637 RNA327631:RNA327637 RWW327631:RWW327637 SGS327631:SGS327637 SQO327631:SQO327637 TAK327631:TAK327637 TKG327631:TKG327637 TUC327631:TUC327637 UDY327631:UDY327637 UNU327631:UNU327637 UXQ327631:UXQ327637 VHM327631:VHM327637 VRI327631:VRI327637 WBE327631:WBE327637 WLA327631:WLA327637 WUW327631:WUW327637 IK393167:IK393173 SG393167:SG393173 ACC393167:ACC393173 ALY393167:ALY393173 AVU393167:AVU393173 BFQ393167:BFQ393173 BPM393167:BPM393173 BZI393167:BZI393173 CJE393167:CJE393173 CTA393167:CTA393173 DCW393167:DCW393173 DMS393167:DMS393173 DWO393167:DWO393173 EGK393167:EGK393173 EQG393167:EQG393173 FAC393167:FAC393173 FJY393167:FJY393173 FTU393167:FTU393173 GDQ393167:GDQ393173 GNM393167:GNM393173 GXI393167:GXI393173 HHE393167:HHE393173 HRA393167:HRA393173 IAW393167:IAW393173 IKS393167:IKS393173 IUO393167:IUO393173 JEK393167:JEK393173 JOG393167:JOG393173 JYC393167:JYC393173 KHY393167:KHY393173 KRU393167:KRU393173 LBQ393167:LBQ393173 LLM393167:LLM393173 LVI393167:LVI393173 MFE393167:MFE393173 MPA393167:MPA393173 MYW393167:MYW393173 NIS393167:NIS393173 NSO393167:NSO393173 OCK393167:OCK393173 OMG393167:OMG393173 OWC393167:OWC393173 PFY393167:PFY393173 PPU393167:PPU393173 PZQ393167:PZQ393173 QJM393167:QJM393173 QTI393167:QTI393173 RDE393167:RDE393173 RNA393167:RNA393173 RWW393167:RWW393173 SGS393167:SGS393173 SQO393167:SQO393173 TAK393167:TAK393173 TKG393167:TKG393173 TUC393167:TUC393173 UDY393167:UDY393173 UNU393167:UNU393173 UXQ393167:UXQ393173 VHM393167:VHM393173 VRI393167:VRI393173 WBE393167:WBE393173 WLA393167:WLA393173 WUW393167:WUW393173 IK458703:IK458709 SG458703:SG458709 ACC458703:ACC458709 ALY458703:ALY458709 AVU458703:AVU458709 BFQ458703:BFQ458709 BPM458703:BPM458709 BZI458703:BZI458709 CJE458703:CJE458709 CTA458703:CTA458709 DCW458703:DCW458709 DMS458703:DMS458709 DWO458703:DWO458709 EGK458703:EGK458709 EQG458703:EQG458709 FAC458703:FAC458709 FJY458703:FJY458709 FTU458703:FTU458709 GDQ458703:GDQ458709 GNM458703:GNM458709 GXI458703:GXI458709 HHE458703:HHE458709 HRA458703:HRA458709 IAW458703:IAW458709 IKS458703:IKS458709 IUO458703:IUO458709 JEK458703:JEK458709 JOG458703:JOG458709 JYC458703:JYC458709 KHY458703:KHY458709 KRU458703:KRU458709 LBQ458703:LBQ458709 LLM458703:LLM458709 LVI458703:LVI458709 MFE458703:MFE458709 MPA458703:MPA458709 MYW458703:MYW458709 NIS458703:NIS458709 NSO458703:NSO458709 OCK458703:OCK458709 OMG458703:OMG458709 OWC458703:OWC458709 PFY458703:PFY458709 PPU458703:PPU458709 PZQ458703:PZQ458709 QJM458703:QJM458709 QTI458703:QTI458709 RDE458703:RDE458709 RNA458703:RNA458709 RWW458703:RWW458709 SGS458703:SGS458709 SQO458703:SQO458709 TAK458703:TAK458709 TKG458703:TKG458709 TUC458703:TUC458709 UDY458703:UDY458709 UNU458703:UNU458709 UXQ458703:UXQ458709 VHM458703:VHM458709 VRI458703:VRI458709 WBE458703:WBE458709 WLA458703:WLA458709 WUW458703:WUW458709 IK524239:IK524245 SG524239:SG524245 ACC524239:ACC524245 ALY524239:ALY524245 AVU524239:AVU524245 BFQ524239:BFQ524245 BPM524239:BPM524245 BZI524239:BZI524245 CJE524239:CJE524245 CTA524239:CTA524245 DCW524239:DCW524245 DMS524239:DMS524245 DWO524239:DWO524245 EGK524239:EGK524245 EQG524239:EQG524245 FAC524239:FAC524245 FJY524239:FJY524245 FTU524239:FTU524245 GDQ524239:GDQ524245 GNM524239:GNM524245 GXI524239:GXI524245 HHE524239:HHE524245 HRA524239:HRA524245 IAW524239:IAW524245 IKS524239:IKS524245 IUO524239:IUO524245 JEK524239:JEK524245 JOG524239:JOG524245 JYC524239:JYC524245 KHY524239:KHY524245 KRU524239:KRU524245 LBQ524239:LBQ524245 LLM524239:LLM524245 LVI524239:LVI524245 MFE524239:MFE524245 MPA524239:MPA524245 MYW524239:MYW524245 NIS524239:NIS524245 NSO524239:NSO524245 OCK524239:OCK524245 OMG524239:OMG524245 OWC524239:OWC524245 PFY524239:PFY524245 PPU524239:PPU524245 PZQ524239:PZQ524245 QJM524239:QJM524245 QTI524239:QTI524245 RDE524239:RDE524245 RNA524239:RNA524245 RWW524239:RWW524245 SGS524239:SGS524245 SQO524239:SQO524245 TAK524239:TAK524245 TKG524239:TKG524245 TUC524239:TUC524245 UDY524239:UDY524245 UNU524239:UNU524245 UXQ524239:UXQ524245 VHM524239:VHM524245 VRI524239:VRI524245 WBE524239:WBE524245 WLA524239:WLA524245 WUW524239:WUW524245 IK589775:IK589781 SG589775:SG589781 ACC589775:ACC589781 ALY589775:ALY589781 AVU589775:AVU589781 BFQ589775:BFQ589781 BPM589775:BPM589781 BZI589775:BZI589781 CJE589775:CJE589781 CTA589775:CTA589781 DCW589775:DCW589781 DMS589775:DMS589781 DWO589775:DWO589781 EGK589775:EGK589781 EQG589775:EQG589781 FAC589775:FAC589781 FJY589775:FJY589781 FTU589775:FTU589781 GDQ589775:GDQ589781 GNM589775:GNM589781 GXI589775:GXI589781 HHE589775:HHE589781 HRA589775:HRA589781 IAW589775:IAW589781 IKS589775:IKS589781 IUO589775:IUO589781 JEK589775:JEK589781 JOG589775:JOG589781 JYC589775:JYC589781 KHY589775:KHY589781 KRU589775:KRU589781 LBQ589775:LBQ589781 LLM589775:LLM589781 LVI589775:LVI589781 MFE589775:MFE589781 MPA589775:MPA589781 MYW589775:MYW589781 NIS589775:NIS589781 NSO589775:NSO589781 OCK589775:OCK589781 OMG589775:OMG589781 OWC589775:OWC589781 PFY589775:PFY589781 PPU589775:PPU589781 PZQ589775:PZQ589781 QJM589775:QJM589781 QTI589775:QTI589781 RDE589775:RDE589781 RNA589775:RNA589781 RWW589775:RWW589781 SGS589775:SGS589781 SQO589775:SQO589781 TAK589775:TAK589781 TKG589775:TKG589781 TUC589775:TUC589781 UDY589775:UDY589781 UNU589775:UNU589781 UXQ589775:UXQ589781 VHM589775:VHM589781 VRI589775:VRI589781 WBE589775:WBE589781 WLA589775:WLA589781 WUW589775:WUW589781 IK655311:IK655317 SG655311:SG655317 ACC655311:ACC655317 ALY655311:ALY655317 AVU655311:AVU655317 BFQ655311:BFQ655317 BPM655311:BPM655317 BZI655311:BZI655317 CJE655311:CJE655317 CTA655311:CTA655317 DCW655311:DCW655317 DMS655311:DMS655317 DWO655311:DWO655317 EGK655311:EGK655317 EQG655311:EQG655317 FAC655311:FAC655317 FJY655311:FJY655317 FTU655311:FTU655317 GDQ655311:GDQ655317 GNM655311:GNM655317 GXI655311:GXI655317 HHE655311:HHE655317 HRA655311:HRA655317 IAW655311:IAW655317 IKS655311:IKS655317 IUO655311:IUO655317 JEK655311:JEK655317 JOG655311:JOG655317 JYC655311:JYC655317 KHY655311:KHY655317 KRU655311:KRU655317 LBQ655311:LBQ655317 LLM655311:LLM655317 LVI655311:LVI655317 MFE655311:MFE655317 MPA655311:MPA655317 MYW655311:MYW655317 NIS655311:NIS655317 NSO655311:NSO655317 OCK655311:OCK655317 OMG655311:OMG655317 OWC655311:OWC655317 PFY655311:PFY655317 PPU655311:PPU655317 PZQ655311:PZQ655317 QJM655311:QJM655317 QTI655311:QTI655317 RDE655311:RDE655317 RNA655311:RNA655317 RWW655311:RWW655317 SGS655311:SGS655317 SQO655311:SQO655317 TAK655311:TAK655317 TKG655311:TKG655317 TUC655311:TUC655317 UDY655311:UDY655317 UNU655311:UNU655317 UXQ655311:UXQ655317 VHM655311:VHM655317 VRI655311:VRI655317 WBE655311:WBE655317 WLA655311:WLA655317 WUW655311:WUW655317 IK720847:IK720853 SG720847:SG720853 ACC720847:ACC720853 ALY720847:ALY720853 AVU720847:AVU720853 BFQ720847:BFQ720853 BPM720847:BPM720853 BZI720847:BZI720853 CJE720847:CJE720853 CTA720847:CTA720853 DCW720847:DCW720853 DMS720847:DMS720853 DWO720847:DWO720853 EGK720847:EGK720853 EQG720847:EQG720853 FAC720847:FAC720853 FJY720847:FJY720853 FTU720847:FTU720853 GDQ720847:GDQ720853 GNM720847:GNM720853 GXI720847:GXI720853 HHE720847:HHE720853 HRA720847:HRA720853 IAW720847:IAW720853 IKS720847:IKS720853 IUO720847:IUO720853 JEK720847:JEK720853 JOG720847:JOG720853 JYC720847:JYC720853 KHY720847:KHY720853 KRU720847:KRU720853 LBQ720847:LBQ720853 LLM720847:LLM720853 LVI720847:LVI720853 MFE720847:MFE720853 MPA720847:MPA720853 MYW720847:MYW720853 NIS720847:NIS720853 NSO720847:NSO720853 OCK720847:OCK720853 OMG720847:OMG720853 OWC720847:OWC720853 PFY720847:PFY720853 PPU720847:PPU720853 PZQ720847:PZQ720853 QJM720847:QJM720853 QTI720847:QTI720853 RDE720847:RDE720853 RNA720847:RNA720853 RWW720847:RWW720853 SGS720847:SGS720853 SQO720847:SQO720853 TAK720847:TAK720853 TKG720847:TKG720853 TUC720847:TUC720853 UDY720847:UDY720853 UNU720847:UNU720853 UXQ720847:UXQ720853 VHM720847:VHM720853 VRI720847:VRI720853 WBE720847:WBE720853 WLA720847:WLA720853 WUW720847:WUW720853 IK786383:IK786389 SG786383:SG786389 ACC786383:ACC786389 ALY786383:ALY786389 AVU786383:AVU786389 BFQ786383:BFQ786389 BPM786383:BPM786389 BZI786383:BZI786389 CJE786383:CJE786389 CTA786383:CTA786389 DCW786383:DCW786389 DMS786383:DMS786389 DWO786383:DWO786389 EGK786383:EGK786389 EQG786383:EQG786389 FAC786383:FAC786389 FJY786383:FJY786389 FTU786383:FTU786389 GDQ786383:GDQ786389 GNM786383:GNM786389 GXI786383:GXI786389 HHE786383:HHE786389 HRA786383:HRA786389 IAW786383:IAW786389 IKS786383:IKS786389 IUO786383:IUO786389 JEK786383:JEK786389 JOG786383:JOG786389 JYC786383:JYC786389 KHY786383:KHY786389 KRU786383:KRU786389 LBQ786383:LBQ786389 LLM786383:LLM786389 LVI786383:LVI786389 MFE786383:MFE786389 MPA786383:MPA786389 MYW786383:MYW786389 NIS786383:NIS786389 NSO786383:NSO786389 OCK786383:OCK786389 OMG786383:OMG786389 OWC786383:OWC786389 PFY786383:PFY786389 PPU786383:PPU786389 PZQ786383:PZQ786389 QJM786383:QJM786389 QTI786383:QTI786389 RDE786383:RDE786389 RNA786383:RNA786389 RWW786383:RWW786389 SGS786383:SGS786389 SQO786383:SQO786389 TAK786383:TAK786389 TKG786383:TKG786389 TUC786383:TUC786389 UDY786383:UDY786389 UNU786383:UNU786389 UXQ786383:UXQ786389 VHM786383:VHM786389 VRI786383:VRI786389 WBE786383:WBE786389 WLA786383:WLA786389 WUW786383:WUW786389 IK851919:IK851925 SG851919:SG851925 ACC851919:ACC851925 ALY851919:ALY851925 AVU851919:AVU851925 BFQ851919:BFQ851925 BPM851919:BPM851925 BZI851919:BZI851925 CJE851919:CJE851925 CTA851919:CTA851925 DCW851919:DCW851925 DMS851919:DMS851925 DWO851919:DWO851925 EGK851919:EGK851925 EQG851919:EQG851925 FAC851919:FAC851925 FJY851919:FJY851925 FTU851919:FTU851925 GDQ851919:GDQ851925 GNM851919:GNM851925 GXI851919:GXI851925 HHE851919:HHE851925 HRA851919:HRA851925 IAW851919:IAW851925 IKS851919:IKS851925 IUO851919:IUO851925 JEK851919:JEK851925 JOG851919:JOG851925 JYC851919:JYC851925 KHY851919:KHY851925 KRU851919:KRU851925 LBQ851919:LBQ851925 LLM851919:LLM851925 LVI851919:LVI851925 MFE851919:MFE851925 MPA851919:MPA851925 MYW851919:MYW851925 NIS851919:NIS851925 NSO851919:NSO851925 OCK851919:OCK851925 OMG851919:OMG851925 OWC851919:OWC851925 PFY851919:PFY851925 PPU851919:PPU851925 PZQ851919:PZQ851925 QJM851919:QJM851925 QTI851919:QTI851925 RDE851919:RDE851925 RNA851919:RNA851925 RWW851919:RWW851925 SGS851919:SGS851925 SQO851919:SQO851925 TAK851919:TAK851925 TKG851919:TKG851925 TUC851919:TUC851925 UDY851919:UDY851925 UNU851919:UNU851925 UXQ851919:UXQ851925 VHM851919:VHM851925 VRI851919:VRI851925 WBE851919:WBE851925 WLA851919:WLA851925 WUW851919:WUW851925 IK917455:IK917461 SG917455:SG917461 ACC917455:ACC917461 ALY917455:ALY917461 AVU917455:AVU917461 BFQ917455:BFQ917461 BPM917455:BPM917461 BZI917455:BZI917461 CJE917455:CJE917461 CTA917455:CTA917461 DCW917455:DCW917461 DMS917455:DMS917461 DWO917455:DWO917461 EGK917455:EGK917461 EQG917455:EQG917461 FAC917455:FAC917461 FJY917455:FJY917461 FTU917455:FTU917461 GDQ917455:GDQ917461 GNM917455:GNM917461 GXI917455:GXI917461 HHE917455:HHE917461 HRA917455:HRA917461 IAW917455:IAW917461 IKS917455:IKS917461 IUO917455:IUO917461 JEK917455:JEK917461 JOG917455:JOG917461 JYC917455:JYC917461 KHY917455:KHY917461 KRU917455:KRU917461 LBQ917455:LBQ917461 LLM917455:LLM917461 LVI917455:LVI917461 MFE917455:MFE917461 MPA917455:MPA917461 MYW917455:MYW917461 NIS917455:NIS917461 NSO917455:NSO917461 OCK917455:OCK917461 OMG917455:OMG917461 OWC917455:OWC917461 PFY917455:PFY917461 PPU917455:PPU917461 PZQ917455:PZQ917461 QJM917455:QJM917461 QTI917455:QTI917461 RDE917455:RDE917461 RNA917455:RNA917461 RWW917455:RWW917461 SGS917455:SGS917461 SQO917455:SQO917461 TAK917455:TAK917461 TKG917455:TKG917461 TUC917455:TUC917461 UDY917455:UDY917461 UNU917455:UNU917461 UXQ917455:UXQ917461 VHM917455:VHM917461 VRI917455:VRI917461 WBE917455:WBE917461 WLA917455:WLA917461 WUW917455:WUW917461 IK982991:IK982997 SG982991:SG982997 ACC982991:ACC982997 ALY982991:ALY982997 AVU982991:AVU982997 BFQ982991:BFQ982997 BPM982991:BPM982997 BZI982991:BZI982997 CJE982991:CJE982997 CTA982991:CTA982997 DCW982991:DCW982997 DMS982991:DMS982997 DWO982991:DWO982997 EGK982991:EGK982997 EQG982991:EQG982997 FAC982991:FAC982997 FJY982991:FJY982997 FTU982991:FTU982997 GDQ982991:GDQ982997 GNM982991:GNM982997 GXI982991:GXI982997 HHE982991:HHE982997 HRA982991:HRA982997 IAW982991:IAW982997 IKS982991:IKS982997 IUO982991:IUO982997 JEK982991:JEK982997 JOG982991:JOG982997 JYC982991:JYC982997 KHY982991:KHY982997 KRU982991:KRU982997 LBQ982991:LBQ982997 LLM982991:LLM982997 LVI982991:LVI982997 MFE982991:MFE982997 MPA982991:MPA982997 MYW982991:MYW982997 NIS982991:NIS982997 NSO982991:NSO982997 OCK982991:OCK982997 OMG982991:OMG982997 OWC982991:OWC982997 PFY982991:PFY982997 PPU982991:PPU982997 PZQ982991:PZQ982997 QJM982991:QJM982997 QTI982991:QTI982997 RDE982991:RDE982997 RNA982991:RNA982997 RWW982991:RWW982997 SGS982991:SGS982997 SQO982991:SQO982997 TAK982991:TAK982997 TKG982991:TKG982997 TUC982991:TUC982997 UDY982991:UDY982997 UNU982991:UNU982997 UXQ982991:UXQ982997 VHM982991:VHM982997 VRI982991:VRI982997 WBE982991:WBE982997 WLA982991:WLA982997 WUW982991:WUW982997">
      <formula1>"LNG,Boru Gazı"</formula1>
    </dataValidation>
  </dataValidations>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4">
    <tabColor rgb="FF00B0F0"/>
  </sheetPr>
  <dimension ref="A1:H17"/>
  <sheetViews>
    <sheetView workbookViewId="0">
      <selection activeCell="C17" sqref="C17"/>
    </sheetView>
  </sheetViews>
  <sheetFormatPr defaultRowHeight="12.75"/>
  <cols>
    <col min="1" max="1" width="22.7109375" style="13" customWidth="1"/>
    <col min="2" max="2" width="27.28515625" style="13" bestFit="1" customWidth="1"/>
    <col min="3" max="3" width="36" style="13" bestFit="1" customWidth="1"/>
    <col min="4" max="4" width="26" style="13" customWidth="1"/>
    <col min="5" max="5" width="10.42578125" style="13" customWidth="1"/>
    <col min="6" max="6" width="15.140625" style="13" customWidth="1"/>
    <col min="7" max="7" width="11.7109375" style="13" bestFit="1" customWidth="1"/>
    <col min="8" max="8" width="13" style="13" customWidth="1"/>
    <col min="9" max="9" width="15.28515625" style="13" customWidth="1"/>
    <col min="10" max="10" width="11.28515625" style="13" customWidth="1"/>
    <col min="11" max="11" width="15.140625" style="13" customWidth="1"/>
    <col min="12" max="13" width="9.140625" style="13"/>
    <col min="14" max="14" width="14.42578125" style="13" customWidth="1"/>
    <col min="15" max="259" width="9.140625" style="13"/>
    <col min="260" max="260" width="27.42578125" style="13" customWidth="1"/>
    <col min="261" max="261" width="17.85546875" style="13" customWidth="1"/>
    <col min="262" max="262" width="26" style="13" customWidth="1"/>
    <col min="263" max="263" width="10.42578125" style="13" customWidth="1"/>
    <col min="264" max="264" width="13" style="13" customWidth="1"/>
    <col min="265" max="265" width="32.42578125" style="13" bestFit="1" customWidth="1"/>
    <col min="266" max="515" width="9.140625" style="13"/>
    <col min="516" max="516" width="27.42578125" style="13" customWidth="1"/>
    <col min="517" max="517" width="17.85546875" style="13" customWidth="1"/>
    <col min="518" max="518" width="26" style="13" customWidth="1"/>
    <col min="519" max="519" width="10.42578125" style="13" customWidth="1"/>
    <col min="520" max="520" width="13" style="13" customWidth="1"/>
    <col min="521" max="521" width="32.42578125" style="13" bestFit="1" customWidth="1"/>
    <col min="522" max="771" width="9.140625" style="13"/>
    <col min="772" max="772" width="27.42578125" style="13" customWidth="1"/>
    <col min="773" max="773" width="17.85546875" style="13" customWidth="1"/>
    <col min="774" max="774" width="26" style="13" customWidth="1"/>
    <col min="775" max="775" width="10.42578125" style="13" customWidth="1"/>
    <col min="776" max="776" width="13" style="13" customWidth="1"/>
    <col min="777" max="777" width="32.42578125" style="13" bestFit="1" customWidth="1"/>
    <col min="778" max="1027" width="9.140625" style="13"/>
    <col min="1028" max="1028" width="27.42578125" style="13" customWidth="1"/>
    <col min="1029" max="1029" width="17.85546875" style="13" customWidth="1"/>
    <col min="1030" max="1030" width="26" style="13" customWidth="1"/>
    <col min="1031" max="1031" width="10.42578125" style="13" customWidth="1"/>
    <col min="1032" max="1032" width="13" style="13" customWidth="1"/>
    <col min="1033" max="1033" width="32.42578125" style="13" bestFit="1" customWidth="1"/>
    <col min="1034" max="1283" width="9.140625" style="13"/>
    <col min="1284" max="1284" width="27.42578125" style="13" customWidth="1"/>
    <col min="1285" max="1285" width="17.85546875" style="13" customWidth="1"/>
    <col min="1286" max="1286" width="26" style="13" customWidth="1"/>
    <col min="1287" max="1287" width="10.42578125" style="13" customWidth="1"/>
    <col min="1288" max="1288" width="13" style="13" customWidth="1"/>
    <col min="1289" max="1289" width="32.42578125" style="13" bestFit="1" customWidth="1"/>
    <col min="1290" max="1539" width="9.140625" style="13"/>
    <col min="1540" max="1540" width="27.42578125" style="13" customWidth="1"/>
    <col min="1541" max="1541" width="17.85546875" style="13" customWidth="1"/>
    <col min="1542" max="1542" width="26" style="13" customWidth="1"/>
    <col min="1543" max="1543" width="10.42578125" style="13" customWidth="1"/>
    <col min="1544" max="1544" width="13" style="13" customWidth="1"/>
    <col min="1545" max="1545" width="32.42578125" style="13" bestFit="1" customWidth="1"/>
    <col min="1546" max="1795" width="9.140625" style="13"/>
    <col min="1796" max="1796" width="27.42578125" style="13" customWidth="1"/>
    <col min="1797" max="1797" width="17.85546875" style="13" customWidth="1"/>
    <col min="1798" max="1798" width="26" style="13" customWidth="1"/>
    <col min="1799" max="1799" width="10.42578125" style="13" customWidth="1"/>
    <col min="1800" max="1800" width="13" style="13" customWidth="1"/>
    <col min="1801" max="1801" width="32.42578125" style="13" bestFit="1" customWidth="1"/>
    <col min="1802" max="2051" width="9.140625" style="13"/>
    <col min="2052" max="2052" width="27.42578125" style="13" customWidth="1"/>
    <col min="2053" max="2053" width="17.85546875" style="13" customWidth="1"/>
    <col min="2054" max="2054" width="26" style="13" customWidth="1"/>
    <col min="2055" max="2055" width="10.42578125" style="13" customWidth="1"/>
    <col min="2056" max="2056" width="13" style="13" customWidth="1"/>
    <col min="2057" max="2057" width="32.42578125" style="13" bestFit="1" customWidth="1"/>
    <col min="2058" max="2307" width="9.140625" style="13"/>
    <col min="2308" max="2308" width="27.42578125" style="13" customWidth="1"/>
    <col min="2309" max="2309" width="17.85546875" style="13" customWidth="1"/>
    <col min="2310" max="2310" width="26" style="13" customWidth="1"/>
    <col min="2311" max="2311" width="10.42578125" style="13" customWidth="1"/>
    <col min="2312" max="2312" width="13" style="13" customWidth="1"/>
    <col min="2313" max="2313" width="32.42578125" style="13" bestFit="1" customWidth="1"/>
    <col min="2314" max="2563" width="9.140625" style="13"/>
    <col min="2564" max="2564" width="27.42578125" style="13" customWidth="1"/>
    <col min="2565" max="2565" width="17.85546875" style="13" customWidth="1"/>
    <col min="2566" max="2566" width="26" style="13" customWidth="1"/>
    <col min="2567" max="2567" width="10.42578125" style="13" customWidth="1"/>
    <col min="2568" max="2568" width="13" style="13" customWidth="1"/>
    <col min="2569" max="2569" width="32.42578125" style="13" bestFit="1" customWidth="1"/>
    <col min="2570" max="2819" width="9.140625" style="13"/>
    <col min="2820" max="2820" width="27.42578125" style="13" customWidth="1"/>
    <col min="2821" max="2821" width="17.85546875" style="13" customWidth="1"/>
    <col min="2822" max="2822" width="26" style="13" customWidth="1"/>
    <col min="2823" max="2823" width="10.42578125" style="13" customWidth="1"/>
    <col min="2824" max="2824" width="13" style="13" customWidth="1"/>
    <col min="2825" max="2825" width="32.42578125" style="13" bestFit="1" customWidth="1"/>
    <col min="2826" max="3075" width="9.140625" style="13"/>
    <col min="3076" max="3076" width="27.42578125" style="13" customWidth="1"/>
    <col min="3077" max="3077" width="17.85546875" style="13" customWidth="1"/>
    <col min="3078" max="3078" width="26" style="13" customWidth="1"/>
    <col min="3079" max="3079" width="10.42578125" style="13" customWidth="1"/>
    <col min="3080" max="3080" width="13" style="13" customWidth="1"/>
    <col min="3081" max="3081" width="32.42578125" style="13" bestFit="1" customWidth="1"/>
    <col min="3082" max="3331" width="9.140625" style="13"/>
    <col min="3332" max="3332" width="27.42578125" style="13" customWidth="1"/>
    <col min="3333" max="3333" width="17.85546875" style="13" customWidth="1"/>
    <col min="3334" max="3334" width="26" style="13" customWidth="1"/>
    <col min="3335" max="3335" width="10.42578125" style="13" customWidth="1"/>
    <col min="3336" max="3336" width="13" style="13" customWidth="1"/>
    <col min="3337" max="3337" width="32.42578125" style="13" bestFit="1" customWidth="1"/>
    <col min="3338" max="3587" width="9.140625" style="13"/>
    <col min="3588" max="3588" width="27.42578125" style="13" customWidth="1"/>
    <col min="3589" max="3589" width="17.85546875" style="13" customWidth="1"/>
    <col min="3590" max="3590" width="26" style="13" customWidth="1"/>
    <col min="3591" max="3591" width="10.42578125" style="13" customWidth="1"/>
    <col min="3592" max="3592" width="13" style="13" customWidth="1"/>
    <col min="3593" max="3593" width="32.42578125" style="13" bestFit="1" customWidth="1"/>
    <col min="3594" max="3843" width="9.140625" style="13"/>
    <col min="3844" max="3844" width="27.42578125" style="13" customWidth="1"/>
    <col min="3845" max="3845" width="17.85546875" style="13" customWidth="1"/>
    <col min="3846" max="3846" width="26" style="13" customWidth="1"/>
    <col min="3847" max="3847" width="10.42578125" style="13" customWidth="1"/>
    <col min="3848" max="3848" width="13" style="13" customWidth="1"/>
    <col min="3849" max="3849" width="32.42578125" style="13" bestFit="1" customWidth="1"/>
    <col min="3850" max="4099" width="9.140625" style="13"/>
    <col min="4100" max="4100" width="27.42578125" style="13" customWidth="1"/>
    <col min="4101" max="4101" width="17.85546875" style="13" customWidth="1"/>
    <col min="4102" max="4102" width="26" style="13" customWidth="1"/>
    <col min="4103" max="4103" width="10.42578125" style="13" customWidth="1"/>
    <col min="4104" max="4104" width="13" style="13" customWidth="1"/>
    <col min="4105" max="4105" width="32.42578125" style="13" bestFit="1" customWidth="1"/>
    <col min="4106" max="4355" width="9.140625" style="13"/>
    <col min="4356" max="4356" width="27.42578125" style="13" customWidth="1"/>
    <col min="4357" max="4357" width="17.85546875" style="13" customWidth="1"/>
    <col min="4358" max="4358" width="26" style="13" customWidth="1"/>
    <col min="4359" max="4359" width="10.42578125" style="13" customWidth="1"/>
    <col min="4360" max="4360" width="13" style="13" customWidth="1"/>
    <col min="4361" max="4361" width="32.42578125" style="13" bestFit="1" customWidth="1"/>
    <col min="4362" max="4611" width="9.140625" style="13"/>
    <col min="4612" max="4612" width="27.42578125" style="13" customWidth="1"/>
    <col min="4613" max="4613" width="17.85546875" style="13" customWidth="1"/>
    <col min="4614" max="4614" width="26" style="13" customWidth="1"/>
    <col min="4615" max="4615" width="10.42578125" style="13" customWidth="1"/>
    <col min="4616" max="4616" width="13" style="13" customWidth="1"/>
    <col min="4617" max="4617" width="32.42578125" style="13" bestFit="1" customWidth="1"/>
    <col min="4618" max="4867" width="9.140625" style="13"/>
    <col min="4868" max="4868" width="27.42578125" style="13" customWidth="1"/>
    <col min="4869" max="4869" width="17.85546875" style="13" customWidth="1"/>
    <col min="4870" max="4870" width="26" style="13" customWidth="1"/>
    <col min="4871" max="4871" width="10.42578125" style="13" customWidth="1"/>
    <col min="4872" max="4872" width="13" style="13" customWidth="1"/>
    <col min="4873" max="4873" width="32.42578125" style="13" bestFit="1" customWidth="1"/>
    <col min="4874" max="5123" width="9.140625" style="13"/>
    <col min="5124" max="5124" width="27.42578125" style="13" customWidth="1"/>
    <col min="5125" max="5125" width="17.85546875" style="13" customWidth="1"/>
    <col min="5126" max="5126" width="26" style="13" customWidth="1"/>
    <col min="5127" max="5127" width="10.42578125" style="13" customWidth="1"/>
    <col min="5128" max="5128" width="13" style="13" customWidth="1"/>
    <col min="5129" max="5129" width="32.42578125" style="13" bestFit="1" customWidth="1"/>
    <col min="5130" max="5379" width="9.140625" style="13"/>
    <col min="5380" max="5380" width="27.42578125" style="13" customWidth="1"/>
    <col min="5381" max="5381" width="17.85546875" style="13" customWidth="1"/>
    <col min="5382" max="5382" width="26" style="13" customWidth="1"/>
    <col min="5383" max="5383" width="10.42578125" style="13" customWidth="1"/>
    <col min="5384" max="5384" width="13" style="13" customWidth="1"/>
    <col min="5385" max="5385" width="32.42578125" style="13" bestFit="1" customWidth="1"/>
    <col min="5386" max="5635" width="9.140625" style="13"/>
    <col min="5636" max="5636" width="27.42578125" style="13" customWidth="1"/>
    <col min="5637" max="5637" width="17.85546875" style="13" customWidth="1"/>
    <col min="5638" max="5638" width="26" style="13" customWidth="1"/>
    <col min="5639" max="5639" width="10.42578125" style="13" customWidth="1"/>
    <col min="5640" max="5640" width="13" style="13" customWidth="1"/>
    <col min="5641" max="5641" width="32.42578125" style="13" bestFit="1" customWidth="1"/>
    <col min="5642" max="5891" width="9.140625" style="13"/>
    <col min="5892" max="5892" width="27.42578125" style="13" customWidth="1"/>
    <col min="5893" max="5893" width="17.85546875" style="13" customWidth="1"/>
    <col min="5894" max="5894" width="26" style="13" customWidth="1"/>
    <col min="5895" max="5895" width="10.42578125" style="13" customWidth="1"/>
    <col min="5896" max="5896" width="13" style="13" customWidth="1"/>
    <col min="5897" max="5897" width="32.42578125" style="13" bestFit="1" customWidth="1"/>
    <col min="5898" max="6147" width="9.140625" style="13"/>
    <col min="6148" max="6148" width="27.42578125" style="13" customWidth="1"/>
    <col min="6149" max="6149" width="17.85546875" style="13" customWidth="1"/>
    <col min="6150" max="6150" width="26" style="13" customWidth="1"/>
    <col min="6151" max="6151" width="10.42578125" style="13" customWidth="1"/>
    <col min="6152" max="6152" width="13" style="13" customWidth="1"/>
    <col min="6153" max="6153" width="32.42578125" style="13" bestFit="1" customWidth="1"/>
    <col min="6154" max="6403" width="9.140625" style="13"/>
    <col min="6404" max="6404" width="27.42578125" style="13" customWidth="1"/>
    <col min="6405" max="6405" width="17.85546875" style="13" customWidth="1"/>
    <col min="6406" max="6406" width="26" style="13" customWidth="1"/>
    <col min="6407" max="6407" width="10.42578125" style="13" customWidth="1"/>
    <col min="6408" max="6408" width="13" style="13" customWidth="1"/>
    <col min="6409" max="6409" width="32.42578125" style="13" bestFit="1" customWidth="1"/>
    <col min="6410" max="6659" width="9.140625" style="13"/>
    <col min="6660" max="6660" width="27.42578125" style="13" customWidth="1"/>
    <col min="6661" max="6661" width="17.85546875" style="13" customWidth="1"/>
    <col min="6662" max="6662" width="26" style="13" customWidth="1"/>
    <col min="6663" max="6663" width="10.42578125" style="13" customWidth="1"/>
    <col min="6664" max="6664" width="13" style="13" customWidth="1"/>
    <col min="6665" max="6665" width="32.42578125" style="13" bestFit="1" customWidth="1"/>
    <col min="6666" max="6915" width="9.140625" style="13"/>
    <col min="6916" max="6916" width="27.42578125" style="13" customWidth="1"/>
    <col min="6917" max="6917" width="17.85546875" style="13" customWidth="1"/>
    <col min="6918" max="6918" width="26" style="13" customWidth="1"/>
    <col min="6919" max="6919" width="10.42578125" style="13" customWidth="1"/>
    <col min="6920" max="6920" width="13" style="13" customWidth="1"/>
    <col min="6921" max="6921" width="32.42578125" style="13" bestFit="1" customWidth="1"/>
    <col min="6922" max="7171" width="9.140625" style="13"/>
    <col min="7172" max="7172" width="27.42578125" style="13" customWidth="1"/>
    <col min="7173" max="7173" width="17.85546875" style="13" customWidth="1"/>
    <col min="7174" max="7174" width="26" style="13" customWidth="1"/>
    <col min="7175" max="7175" width="10.42578125" style="13" customWidth="1"/>
    <col min="7176" max="7176" width="13" style="13" customWidth="1"/>
    <col min="7177" max="7177" width="32.42578125" style="13" bestFit="1" customWidth="1"/>
    <col min="7178" max="7427" width="9.140625" style="13"/>
    <col min="7428" max="7428" width="27.42578125" style="13" customWidth="1"/>
    <col min="7429" max="7429" width="17.85546875" style="13" customWidth="1"/>
    <col min="7430" max="7430" width="26" style="13" customWidth="1"/>
    <col min="7431" max="7431" width="10.42578125" style="13" customWidth="1"/>
    <col min="7432" max="7432" width="13" style="13" customWidth="1"/>
    <col min="7433" max="7433" width="32.42578125" style="13" bestFit="1" customWidth="1"/>
    <col min="7434" max="7683" width="9.140625" style="13"/>
    <col min="7684" max="7684" width="27.42578125" style="13" customWidth="1"/>
    <col min="7685" max="7685" width="17.85546875" style="13" customWidth="1"/>
    <col min="7686" max="7686" width="26" style="13" customWidth="1"/>
    <col min="7687" max="7687" width="10.42578125" style="13" customWidth="1"/>
    <col min="7688" max="7688" width="13" style="13" customWidth="1"/>
    <col min="7689" max="7689" width="32.42578125" style="13" bestFit="1" customWidth="1"/>
    <col min="7690" max="7939" width="9.140625" style="13"/>
    <col min="7940" max="7940" width="27.42578125" style="13" customWidth="1"/>
    <col min="7941" max="7941" width="17.85546875" style="13" customWidth="1"/>
    <col min="7942" max="7942" width="26" style="13" customWidth="1"/>
    <col min="7943" max="7943" width="10.42578125" style="13" customWidth="1"/>
    <col min="7944" max="7944" width="13" style="13" customWidth="1"/>
    <col min="7945" max="7945" width="32.42578125" style="13" bestFit="1" customWidth="1"/>
    <col min="7946" max="8195" width="9.140625" style="13"/>
    <col min="8196" max="8196" width="27.42578125" style="13" customWidth="1"/>
    <col min="8197" max="8197" width="17.85546875" style="13" customWidth="1"/>
    <col min="8198" max="8198" width="26" style="13" customWidth="1"/>
    <col min="8199" max="8199" width="10.42578125" style="13" customWidth="1"/>
    <col min="8200" max="8200" width="13" style="13" customWidth="1"/>
    <col min="8201" max="8201" width="32.42578125" style="13" bestFit="1" customWidth="1"/>
    <col min="8202" max="8451" width="9.140625" style="13"/>
    <col min="8452" max="8452" width="27.42578125" style="13" customWidth="1"/>
    <col min="8453" max="8453" width="17.85546875" style="13" customWidth="1"/>
    <col min="8454" max="8454" width="26" style="13" customWidth="1"/>
    <col min="8455" max="8455" width="10.42578125" style="13" customWidth="1"/>
    <col min="8456" max="8456" width="13" style="13" customWidth="1"/>
    <col min="8457" max="8457" width="32.42578125" style="13" bestFit="1" customWidth="1"/>
    <col min="8458" max="8707" width="9.140625" style="13"/>
    <col min="8708" max="8708" width="27.42578125" style="13" customWidth="1"/>
    <col min="8709" max="8709" width="17.85546875" style="13" customWidth="1"/>
    <col min="8710" max="8710" width="26" style="13" customWidth="1"/>
    <col min="8711" max="8711" width="10.42578125" style="13" customWidth="1"/>
    <col min="8712" max="8712" width="13" style="13" customWidth="1"/>
    <col min="8713" max="8713" width="32.42578125" style="13" bestFit="1" customWidth="1"/>
    <col min="8714" max="8963" width="9.140625" style="13"/>
    <col min="8964" max="8964" width="27.42578125" style="13" customWidth="1"/>
    <col min="8965" max="8965" width="17.85546875" style="13" customWidth="1"/>
    <col min="8966" max="8966" width="26" style="13" customWidth="1"/>
    <col min="8967" max="8967" width="10.42578125" style="13" customWidth="1"/>
    <col min="8968" max="8968" width="13" style="13" customWidth="1"/>
    <col min="8969" max="8969" width="32.42578125" style="13" bestFit="1" customWidth="1"/>
    <col min="8970" max="9219" width="9.140625" style="13"/>
    <col min="9220" max="9220" width="27.42578125" style="13" customWidth="1"/>
    <col min="9221" max="9221" width="17.85546875" style="13" customWidth="1"/>
    <col min="9222" max="9222" width="26" style="13" customWidth="1"/>
    <col min="9223" max="9223" width="10.42578125" style="13" customWidth="1"/>
    <col min="9224" max="9224" width="13" style="13" customWidth="1"/>
    <col min="9225" max="9225" width="32.42578125" style="13" bestFit="1" customWidth="1"/>
    <col min="9226" max="9475" width="9.140625" style="13"/>
    <col min="9476" max="9476" width="27.42578125" style="13" customWidth="1"/>
    <col min="9477" max="9477" width="17.85546875" style="13" customWidth="1"/>
    <col min="9478" max="9478" width="26" style="13" customWidth="1"/>
    <col min="9479" max="9479" width="10.42578125" style="13" customWidth="1"/>
    <col min="9480" max="9480" width="13" style="13" customWidth="1"/>
    <col min="9481" max="9481" width="32.42578125" style="13" bestFit="1" customWidth="1"/>
    <col min="9482" max="9731" width="9.140625" style="13"/>
    <col min="9732" max="9732" width="27.42578125" style="13" customWidth="1"/>
    <col min="9733" max="9733" width="17.85546875" style="13" customWidth="1"/>
    <col min="9734" max="9734" width="26" style="13" customWidth="1"/>
    <col min="9735" max="9735" width="10.42578125" style="13" customWidth="1"/>
    <col min="9736" max="9736" width="13" style="13" customWidth="1"/>
    <col min="9737" max="9737" width="32.42578125" style="13" bestFit="1" customWidth="1"/>
    <col min="9738" max="9987" width="9.140625" style="13"/>
    <col min="9988" max="9988" width="27.42578125" style="13" customWidth="1"/>
    <col min="9989" max="9989" width="17.85546875" style="13" customWidth="1"/>
    <col min="9990" max="9990" width="26" style="13" customWidth="1"/>
    <col min="9991" max="9991" width="10.42578125" style="13" customWidth="1"/>
    <col min="9992" max="9992" width="13" style="13" customWidth="1"/>
    <col min="9993" max="9993" width="32.42578125" style="13" bestFit="1" customWidth="1"/>
    <col min="9994" max="10243" width="9.140625" style="13"/>
    <col min="10244" max="10244" width="27.42578125" style="13" customWidth="1"/>
    <col min="10245" max="10245" width="17.85546875" style="13" customWidth="1"/>
    <col min="10246" max="10246" width="26" style="13" customWidth="1"/>
    <col min="10247" max="10247" width="10.42578125" style="13" customWidth="1"/>
    <col min="10248" max="10248" width="13" style="13" customWidth="1"/>
    <col min="10249" max="10249" width="32.42578125" style="13" bestFit="1" customWidth="1"/>
    <col min="10250" max="10499" width="9.140625" style="13"/>
    <col min="10500" max="10500" width="27.42578125" style="13" customWidth="1"/>
    <col min="10501" max="10501" width="17.85546875" style="13" customWidth="1"/>
    <col min="10502" max="10502" width="26" style="13" customWidth="1"/>
    <col min="10503" max="10503" width="10.42578125" style="13" customWidth="1"/>
    <col min="10504" max="10504" width="13" style="13" customWidth="1"/>
    <col min="10505" max="10505" width="32.42578125" style="13" bestFit="1" customWidth="1"/>
    <col min="10506" max="10755" width="9.140625" style="13"/>
    <col min="10756" max="10756" width="27.42578125" style="13" customWidth="1"/>
    <col min="10757" max="10757" width="17.85546875" style="13" customWidth="1"/>
    <col min="10758" max="10758" width="26" style="13" customWidth="1"/>
    <col min="10759" max="10759" width="10.42578125" style="13" customWidth="1"/>
    <col min="10760" max="10760" width="13" style="13" customWidth="1"/>
    <col min="10761" max="10761" width="32.42578125" style="13" bestFit="1" customWidth="1"/>
    <col min="10762" max="11011" width="9.140625" style="13"/>
    <col min="11012" max="11012" width="27.42578125" style="13" customWidth="1"/>
    <col min="11013" max="11013" width="17.85546875" style="13" customWidth="1"/>
    <col min="11014" max="11014" width="26" style="13" customWidth="1"/>
    <col min="11015" max="11015" width="10.42578125" style="13" customWidth="1"/>
    <col min="11016" max="11016" width="13" style="13" customWidth="1"/>
    <col min="11017" max="11017" width="32.42578125" style="13" bestFit="1" customWidth="1"/>
    <col min="11018" max="11267" width="9.140625" style="13"/>
    <col min="11268" max="11268" width="27.42578125" style="13" customWidth="1"/>
    <col min="11269" max="11269" width="17.85546875" style="13" customWidth="1"/>
    <col min="11270" max="11270" width="26" style="13" customWidth="1"/>
    <col min="11271" max="11271" width="10.42578125" style="13" customWidth="1"/>
    <col min="11272" max="11272" width="13" style="13" customWidth="1"/>
    <col min="11273" max="11273" width="32.42578125" style="13" bestFit="1" customWidth="1"/>
    <col min="11274" max="11523" width="9.140625" style="13"/>
    <col min="11524" max="11524" width="27.42578125" style="13" customWidth="1"/>
    <col min="11525" max="11525" width="17.85546875" style="13" customWidth="1"/>
    <col min="11526" max="11526" width="26" style="13" customWidth="1"/>
    <col min="11527" max="11527" width="10.42578125" style="13" customWidth="1"/>
    <col min="11528" max="11528" width="13" style="13" customWidth="1"/>
    <col min="11529" max="11529" width="32.42578125" style="13" bestFit="1" customWidth="1"/>
    <col min="11530" max="11779" width="9.140625" style="13"/>
    <col min="11780" max="11780" width="27.42578125" style="13" customWidth="1"/>
    <col min="11781" max="11781" width="17.85546875" style="13" customWidth="1"/>
    <col min="11782" max="11782" width="26" style="13" customWidth="1"/>
    <col min="11783" max="11783" width="10.42578125" style="13" customWidth="1"/>
    <col min="11784" max="11784" width="13" style="13" customWidth="1"/>
    <col min="11785" max="11785" width="32.42578125" style="13" bestFit="1" customWidth="1"/>
    <col min="11786" max="12035" width="9.140625" style="13"/>
    <col min="12036" max="12036" width="27.42578125" style="13" customWidth="1"/>
    <col min="12037" max="12037" width="17.85546875" style="13" customWidth="1"/>
    <col min="12038" max="12038" width="26" style="13" customWidth="1"/>
    <col min="12039" max="12039" width="10.42578125" style="13" customWidth="1"/>
    <col min="12040" max="12040" width="13" style="13" customWidth="1"/>
    <col min="12041" max="12041" width="32.42578125" style="13" bestFit="1" customWidth="1"/>
    <col min="12042" max="12291" width="9.140625" style="13"/>
    <col min="12292" max="12292" width="27.42578125" style="13" customWidth="1"/>
    <col min="12293" max="12293" width="17.85546875" style="13" customWidth="1"/>
    <col min="12294" max="12294" width="26" style="13" customWidth="1"/>
    <col min="12295" max="12295" width="10.42578125" style="13" customWidth="1"/>
    <col min="12296" max="12296" width="13" style="13" customWidth="1"/>
    <col min="12297" max="12297" width="32.42578125" style="13" bestFit="1" customWidth="1"/>
    <col min="12298" max="12547" width="9.140625" style="13"/>
    <col min="12548" max="12548" width="27.42578125" style="13" customWidth="1"/>
    <col min="12549" max="12549" width="17.85546875" style="13" customWidth="1"/>
    <col min="12550" max="12550" width="26" style="13" customWidth="1"/>
    <col min="12551" max="12551" width="10.42578125" style="13" customWidth="1"/>
    <col min="12552" max="12552" width="13" style="13" customWidth="1"/>
    <col min="12553" max="12553" width="32.42578125" style="13" bestFit="1" customWidth="1"/>
    <col min="12554" max="12803" width="9.140625" style="13"/>
    <col min="12804" max="12804" width="27.42578125" style="13" customWidth="1"/>
    <col min="12805" max="12805" width="17.85546875" style="13" customWidth="1"/>
    <col min="12806" max="12806" width="26" style="13" customWidth="1"/>
    <col min="12807" max="12807" width="10.42578125" style="13" customWidth="1"/>
    <col min="12808" max="12808" width="13" style="13" customWidth="1"/>
    <col min="12809" max="12809" width="32.42578125" style="13" bestFit="1" customWidth="1"/>
    <col min="12810" max="13059" width="9.140625" style="13"/>
    <col min="13060" max="13060" width="27.42578125" style="13" customWidth="1"/>
    <col min="13061" max="13061" width="17.85546875" style="13" customWidth="1"/>
    <col min="13062" max="13062" width="26" style="13" customWidth="1"/>
    <col min="13063" max="13063" width="10.42578125" style="13" customWidth="1"/>
    <col min="13064" max="13064" width="13" style="13" customWidth="1"/>
    <col min="13065" max="13065" width="32.42578125" style="13" bestFit="1" customWidth="1"/>
    <col min="13066" max="13315" width="9.140625" style="13"/>
    <col min="13316" max="13316" width="27.42578125" style="13" customWidth="1"/>
    <col min="13317" max="13317" width="17.85546875" style="13" customWidth="1"/>
    <col min="13318" max="13318" width="26" style="13" customWidth="1"/>
    <col min="13319" max="13319" width="10.42578125" style="13" customWidth="1"/>
    <col min="13320" max="13320" width="13" style="13" customWidth="1"/>
    <col min="13321" max="13321" width="32.42578125" style="13" bestFit="1" customWidth="1"/>
    <col min="13322" max="13571" width="9.140625" style="13"/>
    <col min="13572" max="13572" width="27.42578125" style="13" customWidth="1"/>
    <col min="13573" max="13573" width="17.85546875" style="13" customWidth="1"/>
    <col min="13574" max="13574" width="26" style="13" customWidth="1"/>
    <col min="13575" max="13575" width="10.42578125" style="13" customWidth="1"/>
    <col min="13576" max="13576" width="13" style="13" customWidth="1"/>
    <col min="13577" max="13577" width="32.42578125" style="13" bestFit="1" customWidth="1"/>
    <col min="13578" max="13827" width="9.140625" style="13"/>
    <col min="13828" max="13828" width="27.42578125" style="13" customWidth="1"/>
    <col min="13829" max="13829" width="17.85546875" style="13" customWidth="1"/>
    <col min="13830" max="13830" width="26" style="13" customWidth="1"/>
    <col min="13831" max="13831" width="10.42578125" style="13" customWidth="1"/>
    <col min="13832" max="13832" width="13" style="13" customWidth="1"/>
    <col min="13833" max="13833" width="32.42578125" style="13" bestFit="1" customWidth="1"/>
    <col min="13834" max="14083" width="9.140625" style="13"/>
    <col min="14084" max="14084" width="27.42578125" style="13" customWidth="1"/>
    <col min="14085" max="14085" width="17.85546875" style="13" customWidth="1"/>
    <col min="14086" max="14086" width="26" style="13" customWidth="1"/>
    <col min="14087" max="14087" width="10.42578125" style="13" customWidth="1"/>
    <col min="14088" max="14088" width="13" style="13" customWidth="1"/>
    <col min="14089" max="14089" width="32.42578125" style="13" bestFit="1" customWidth="1"/>
    <col min="14090" max="14339" width="9.140625" style="13"/>
    <col min="14340" max="14340" width="27.42578125" style="13" customWidth="1"/>
    <col min="14341" max="14341" width="17.85546875" style="13" customWidth="1"/>
    <col min="14342" max="14342" width="26" style="13" customWidth="1"/>
    <col min="14343" max="14343" width="10.42578125" style="13" customWidth="1"/>
    <col min="14344" max="14344" width="13" style="13" customWidth="1"/>
    <col min="14345" max="14345" width="32.42578125" style="13" bestFit="1" customWidth="1"/>
    <col min="14346" max="14595" width="9.140625" style="13"/>
    <col min="14596" max="14596" width="27.42578125" style="13" customWidth="1"/>
    <col min="14597" max="14597" width="17.85546875" style="13" customWidth="1"/>
    <col min="14598" max="14598" width="26" style="13" customWidth="1"/>
    <col min="14599" max="14599" width="10.42578125" style="13" customWidth="1"/>
    <col min="14600" max="14600" width="13" style="13" customWidth="1"/>
    <col min="14601" max="14601" width="32.42578125" style="13" bestFit="1" customWidth="1"/>
    <col min="14602" max="14851" width="9.140625" style="13"/>
    <col min="14852" max="14852" width="27.42578125" style="13" customWidth="1"/>
    <col min="14853" max="14853" width="17.85546875" style="13" customWidth="1"/>
    <col min="14854" max="14854" width="26" style="13" customWidth="1"/>
    <col min="14855" max="14855" width="10.42578125" style="13" customWidth="1"/>
    <col min="14856" max="14856" width="13" style="13" customWidth="1"/>
    <col min="14857" max="14857" width="32.42578125" style="13" bestFit="1" customWidth="1"/>
    <col min="14858" max="15107" width="9.140625" style="13"/>
    <col min="15108" max="15108" width="27.42578125" style="13" customWidth="1"/>
    <col min="15109" max="15109" width="17.85546875" style="13" customWidth="1"/>
    <col min="15110" max="15110" width="26" style="13" customWidth="1"/>
    <col min="15111" max="15111" width="10.42578125" style="13" customWidth="1"/>
    <col min="15112" max="15112" width="13" style="13" customWidth="1"/>
    <col min="15113" max="15113" width="32.42578125" style="13" bestFit="1" customWidth="1"/>
    <col min="15114" max="15363" width="9.140625" style="13"/>
    <col min="15364" max="15364" width="27.42578125" style="13" customWidth="1"/>
    <col min="15365" max="15365" width="17.85546875" style="13" customWidth="1"/>
    <col min="15366" max="15366" width="26" style="13" customWidth="1"/>
    <col min="15367" max="15367" width="10.42578125" style="13" customWidth="1"/>
    <col min="15368" max="15368" width="13" style="13" customWidth="1"/>
    <col min="15369" max="15369" width="32.42578125" style="13" bestFit="1" customWidth="1"/>
    <col min="15370" max="15619" width="9.140625" style="13"/>
    <col min="15620" max="15620" width="27.42578125" style="13" customWidth="1"/>
    <col min="15621" max="15621" width="17.85546875" style="13" customWidth="1"/>
    <col min="15622" max="15622" width="26" style="13" customWidth="1"/>
    <col min="15623" max="15623" width="10.42578125" style="13" customWidth="1"/>
    <col min="15624" max="15624" width="13" style="13" customWidth="1"/>
    <col min="15625" max="15625" width="32.42578125" style="13" bestFit="1" customWidth="1"/>
    <col min="15626" max="15875" width="9.140625" style="13"/>
    <col min="15876" max="15876" width="27.42578125" style="13" customWidth="1"/>
    <col min="15877" max="15877" width="17.85546875" style="13" customWidth="1"/>
    <col min="15878" max="15878" width="26" style="13" customWidth="1"/>
    <col min="15879" max="15879" width="10.42578125" style="13" customWidth="1"/>
    <col min="15880" max="15880" width="13" style="13" customWidth="1"/>
    <col min="15881" max="15881" width="32.42578125" style="13" bestFit="1" customWidth="1"/>
    <col min="15882" max="16131" width="9.140625" style="13"/>
    <col min="16132" max="16132" width="27.42578125" style="13" customWidth="1"/>
    <col min="16133" max="16133" width="17.85546875" style="13" customWidth="1"/>
    <col min="16134" max="16134" width="26" style="13" customWidth="1"/>
    <col min="16135" max="16135" width="10.42578125" style="13" customWidth="1"/>
    <col min="16136" max="16136" width="13" style="13" customWidth="1"/>
    <col min="16137" max="16137" width="32.42578125" style="13" bestFit="1" customWidth="1"/>
    <col min="16138" max="16384" width="9.140625" style="13"/>
  </cols>
  <sheetData>
    <row r="1" spans="1:8" ht="12.75" customHeight="1">
      <c r="A1" s="3282" t="s">
        <v>29</v>
      </c>
      <c r="B1" s="3282"/>
      <c r="C1" s="3282"/>
      <c r="D1" s="11"/>
      <c r="E1" s="11"/>
      <c r="F1" s="11"/>
      <c r="G1" s="11"/>
      <c r="H1" s="50"/>
    </row>
    <row r="2" spans="1:8">
      <c r="A2" s="1261" t="s">
        <v>30</v>
      </c>
      <c r="B2" s="2742" t="s">
        <v>743</v>
      </c>
      <c r="C2" s="2742"/>
      <c r="D2" s="111"/>
      <c r="E2" s="111"/>
      <c r="F2" s="111"/>
      <c r="G2" s="111"/>
      <c r="H2" s="111"/>
    </row>
    <row r="3" spans="1:8" ht="12.75" customHeight="1">
      <c r="A3" s="1261" t="s">
        <v>31</v>
      </c>
      <c r="B3" s="2742" t="s">
        <v>744</v>
      </c>
      <c r="C3" s="2742"/>
      <c r="D3" s="12"/>
      <c r="E3" s="12"/>
      <c r="F3" s="12"/>
      <c r="G3" s="12"/>
      <c r="H3" s="12"/>
    </row>
    <row r="4" spans="1:8">
      <c r="A4" s="1261" t="s">
        <v>32</v>
      </c>
      <c r="B4" s="2742">
        <v>1</v>
      </c>
      <c r="C4" s="2742"/>
      <c r="D4" s="111"/>
      <c r="E4" s="111"/>
      <c r="F4" s="111"/>
      <c r="G4" s="111"/>
      <c r="H4" s="111"/>
    </row>
    <row r="5" spans="1:8">
      <c r="A5" s="1261" t="s">
        <v>33</v>
      </c>
      <c r="B5" s="2742"/>
      <c r="C5" s="2742"/>
      <c r="D5" s="117"/>
      <c r="E5" s="117"/>
      <c r="F5" s="117"/>
      <c r="G5" s="117"/>
      <c r="H5" s="117"/>
    </row>
    <row r="6" spans="1:8">
      <c r="A6" s="1261" t="s">
        <v>34</v>
      </c>
      <c r="B6" s="2742"/>
      <c r="C6" s="2742"/>
      <c r="D6" s="117"/>
      <c r="E6" s="117"/>
      <c r="F6" s="117"/>
      <c r="G6" s="117"/>
      <c r="H6" s="117"/>
    </row>
    <row r="7" spans="1:8">
      <c r="A7" s="1261" t="s">
        <v>35</v>
      </c>
      <c r="B7" s="2742"/>
      <c r="C7" s="2742"/>
      <c r="D7" s="117"/>
      <c r="E7" s="117"/>
      <c r="F7" s="117"/>
      <c r="G7" s="117"/>
      <c r="H7" s="117"/>
    </row>
    <row r="8" spans="1:8">
      <c r="A8" s="1261" t="s">
        <v>36</v>
      </c>
      <c r="B8" s="2742"/>
      <c r="C8" s="2742"/>
      <c r="D8" s="118"/>
      <c r="E8" s="118"/>
      <c r="F8" s="118"/>
      <c r="G8" s="118"/>
      <c r="H8" s="118"/>
    </row>
    <row r="9" spans="1:8" ht="15.75">
      <c r="A9" s="1261" t="s">
        <v>198</v>
      </c>
      <c r="B9" s="2742"/>
      <c r="C9" s="2742"/>
      <c r="D9" s="107"/>
      <c r="E9" s="107"/>
      <c r="F9" s="107"/>
      <c r="G9" s="107"/>
    </row>
    <row r="10" spans="1:8" ht="15.75">
      <c r="D10" s="107"/>
      <c r="E10" s="107"/>
      <c r="F10" s="107"/>
      <c r="G10" s="107"/>
    </row>
    <row r="11" spans="1:8" ht="35.25" customHeight="1">
      <c r="A11" s="1261" t="s">
        <v>35</v>
      </c>
      <c r="B11" s="1262" t="s">
        <v>2458</v>
      </c>
      <c r="C11" s="1262" t="s">
        <v>2457</v>
      </c>
      <c r="D11" s="110"/>
    </row>
    <row r="12" spans="1:8">
      <c r="A12" s="257"/>
      <c r="B12" s="257"/>
      <c r="C12" s="257"/>
    </row>
    <row r="13" spans="1:8">
      <c r="A13" s="257"/>
      <c r="B13" s="257"/>
      <c r="C13" s="257"/>
    </row>
    <row r="14" spans="1:8">
      <c r="A14" s="257"/>
      <c r="B14" s="257"/>
      <c r="C14" s="257"/>
    </row>
    <row r="15" spans="1:8">
      <c r="A15" s="257"/>
      <c r="B15" s="257"/>
      <c r="C15" s="257"/>
    </row>
    <row r="16" spans="1:8">
      <c r="A16" s="257"/>
      <c r="B16" s="257"/>
      <c r="C16" s="257"/>
    </row>
    <row r="17" spans="1:3">
      <c r="A17" s="257"/>
      <c r="B17" s="257"/>
      <c r="C17" s="257"/>
    </row>
  </sheetData>
  <sheetProtection formatRows="0" sort="0" autoFilter="0"/>
  <mergeCells count="9">
    <mergeCell ref="B7:C7"/>
    <mergeCell ref="B8:C8"/>
    <mergeCell ref="B9:C9"/>
    <mergeCell ref="A1:C1"/>
    <mergeCell ref="B2:C2"/>
    <mergeCell ref="B3:C3"/>
    <mergeCell ref="B4:C4"/>
    <mergeCell ref="B5:C5"/>
    <mergeCell ref="B6:C6"/>
  </mergeCells>
  <dataValidations count="2">
    <dataValidation type="list" allowBlank="1" showInputMessage="1" showErrorMessage="1" sqref="B9:B10">
      <formula1>"OCAK,ŞUBAT,MART,NİSAN,MAYIS,HAZİRAN,TEMMUZ,AĞUSTOS,EYLÜL,EKİM,KASIM,ARALIK"</formula1>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5">
    <tabColor rgb="FF00B0F0"/>
  </sheetPr>
  <dimension ref="A1:I25"/>
  <sheetViews>
    <sheetView workbookViewId="0">
      <selection sqref="A1:C1"/>
    </sheetView>
  </sheetViews>
  <sheetFormatPr defaultRowHeight="12.75"/>
  <cols>
    <col min="1" max="1" width="22.7109375" style="13" customWidth="1"/>
    <col min="2" max="2" width="23.5703125" style="13" customWidth="1"/>
    <col min="3" max="3" width="20.42578125" style="13" bestFit="1" customWidth="1"/>
    <col min="4" max="4" width="28.28515625" style="13" customWidth="1"/>
    <col min="5" max="5" width="26" style="13" customWidth="1"/>
    <col min="6" max="6" width="10.42578125" style="13" customWidth="1"/>
    <col min="7" max="7" width="15.140625" style="13" customWidth="1"/>
    <col min="8" max="8" width="11.7109375" style="13" bestFit="1" customWidth="1"/>
    <col min="9" max="9" width="13" style="13" customWidth="1"/>
    <col min="10" max="10" width="15.28515625" style="13" customWidth="1"/>
    <col min="11" max="11" width="11.28515625" style="13" customWidth="1"/>
    <col min="12" max="12" width="15.140625" style="13" customWidth="1"/>
    <col min="13" max="14" width="9.140625" style="13"/>
    <col min="15" max="15" width="14.42578125" style="13" customWidth="1"/>
    <col min="16" max="260" width="9.140625" style="13"/>
    <col min="261" max="261" width="27.42578125" style="13" customWidth="1"/>
    <col min="262" max="262" width="17.85546875" style="13" customWidth="1"/>
    <col min="263" max="263" width="26" style="13" customWidth="1"/>
    <col min="264" max="264" width="10.42578125" style="13" customWidth="1"/>
    <col min="265" max="265" width="13" style="13" customWidth="1"/>
    <col min="266" max="266" width="32.42578125" style="13" bestFit="1" customWidth="1"/>
    <col min="267" max="516" width="9.140625" style="13"/>
    <col min="517" max="517" width="27.42578125" style="13" customWidth="1"/>
    <col min="518" max="518" width="17.85546875" style="13" customWidth="1"/>
    <col min="519" max="519" width="26" style="13" customWidth="1"/>
    <col min="520" max="520" width="10.42578125" style="13" customWidth="1"/>
    <col min="521" max="521" width="13" style="13" customWidth="1"/>
    <col min="522" max="522" width="32.42578125" style="13" bestFit="1" customWidth="1"/>
    <col min="523" max="772" width="9.140625" style="13"/>
    <col min="773" max="773" width="27.42578125" style="13" customWidth="1"/>
    <col min="774" max="774" width="17.85546875" style="13" customWidth="1"/>
    <col min="775" max="775" width="26" style="13" customWidth="1"/>
    <col min="776" max="776" width="10.42578125" style="13" customWidth="1"/>
    <col min="777" max="777" width="13" style="13" customWidth="1"/>
    <col min="778" max="778" width="32.42578125" style="13" bestFit="1" customWidth="1"/>
    <col min="779" max="1028" width="9.140625" style="13"/>
    <col min="1029" max="1029" width="27.42578125" style="13" customWidth="1"/>
    <col min="1030" max="1030" width="17.85546875" style="13" customWidth="1"/>
    <col min="1031" max="1031" width="26" style="13" customWidth="1"/>
    <col min="1032" max="1032" width="10.42578125" style="13" customWidth="1"/>
    <col min="1033" max="1033" width="13" style="13" customWidth="1"/>
    <col min="1034" max="1034" width="32.42578125" style="13" bestFit="1" customWidth="1"/>
    <col min="1035" max="1284" width="9.140625" style="13"/>
    <col min="1285" max="1285" width="27.42578125" style="13" customWidth="1"/>
    <col min="1286" max="1286" width="17.85546875" style="13" customWidth="1"/>
    <col min="1287" max="1287" width="26" style="13" customWidth="1"/>
    <col min="1288" max="1288" width="10.42578125" style="13" customWidth="1"/>
    <col min="1289" max="1289" width="13" style="13" customWidth="1"/>
    <col min="1290" max="1290" width="32.42578125" style="13" bestFit="1" customWidth="1"/>
    <col min="1291" max="1540" width="9.140625" style="13"/>
    <col min="1541" max="1541" width="27.42578125" style="13" customWidth="1"/>
    <col min="1542" max="1542" width="17.85546875" style="13" customWidth="1"/>
    <col min="1543" max="1543" width="26" style="13" customWidth="1"/>
    <col min="1544" max="1544" width="10.42578125" style="13" customWidth="1"/>
    <col min="1545" max="1545" width="13" style="13" customWidth="1"/>
    <col min="1546" max="1546" width="32.42578125" style="13" bestFit="1" customWidth="1"/>
    <col min="1547" max="1796" width="9.140625" style="13"/>
    <col min="1797" max="1797" width="27.42578125" style="13" customWidth="1"/>
    <col min="1798" max="1798" width="17.85546875" style="13" customWidth="1"/>
    <col min="1799" max="1799" width="26" style="13" customWidth="1"/>
    <col min="1800" max="1800" width="10.42578125" style="13" customWidth="1"/>
    <col min="1801" max="1801" width="13" style="13" customWidth="1"/>
    <col min="1802" max="1802" width="32.42578125" style="13" bestFit="1" customWidth="1"/>
    <col min="1803" max="2052" width="9.140625" style="13"/>
    <col min="2053" max="2053" width="27.42578125" style="13" customWidth="1"/>
    <col min="2054" max="2054" width="17.85546875" style="13" customWidth="1"/>
    <col min="2055" max="2055" width="26" style="13" customWidth="1"/>
    <col min="2056" max="2056" width="10.42578125" style="13" customWidth="1"/>
    <col min="2057" max="2057" width="13" style="13" customWidth="1"/>
    <col min="2058" max="2058" width="32.42578125" style="13" bestFit="1" customWidth="1"/>
    <col min="2059" max="2308" width="9.140625" style="13"/>
    <col min="2309" max="2309" width="27.42578125" style="13" customWidth="1"/>
    <col min="2310" max="2310" width="17.85546875" style="13" customWidth="1"/>
    <col min="2311" max="2311" width="26" style="13" customWidth="1"/>
    <col min="2312" max="2312" width="10.42578125" style="13" customWidth="1"/>
    <col min="2313" max="2313" width="13" style="13" customWidth="1"/>
    <col min="2314" max="2314" width="32.42578125" style="13" bestFit="1" customWidth="1"/>
    <col min="2315" max="2564" width="9.140625" style="13"/>
    <col min="2565" max="2565" width="27.42578125" style="13" customWidth="1"/>
    <col min="2566" max="2566" width="17.85546875" style="13" customWidth="1"/>
    <col min="2567" max="2567" width="26" style="13" customWidth="1"/>
    <col min="2568" max="2568" width="10.42578125" style="13" customWidth="1"/>
    <col min="2569" max="2569" width="13" style="13" customWidth="1"/>
    <col min="2570" max="2570" width="32.42578125" style="13" bestFit="1" customWidth="1"/>
    <col min="2571" max="2820" width="9.140625" style="13"/>
    <col min="2821" max="2821" width="27.42578125" style="13" customWidth="1"/>
    <col min="2822" max="2822" width="17.85546875" style="13" customWidth="1"/>
    <col min="2823" max="2823" width="26" style="13" customWidth="1"/>
    <col min="2824" max="2824" width="10.42578125" style="13" customWidth="1"/>
    <col min="2825" max="2825" width="13" style="13" customWidth="1"/>
    <col min="2826" max="2826" width="32.42578125" style="13" bestFit="1" customWidth="1"/>
    <col min="2827" max="3076" width="9.140625" style="13"/>
    <col min="3077" max="3077" width="27.42578125" style="13" customWidth="1"/>
    <col min="3078" max="3078" width="17.85546875" style="13" customWidth="1"/>
    <col min="3079" max="3079" width="26" style="13" customWidth="1"/>
    <col min="3080" max="3080" width="10.42578125" style="13" customWidth="1"/>
    <col min="3081" max="3081" width="13" style="13" customWidth="1"/>
    <col min="3082" max="3082" width="32.42578125" style="13" bestFit="1" customWidth="1"/>
    <col min="3083" max="3332" width="9.140625" style="13"/>
    <col min="3333" max="3333" width="27.42578125" style="13" customWidth="1"/>
    <col min="3334" max="3334" width="17.85546875" style="13" customWidth="1"/>
    <col min="3335" max="3335" width="26" style="13" customWidth="1"/>
    <col min="3336" max="3336" width="10.42578125" style="13" customWidth="1"/>
    <col min="3337" max="3337" width="13" style="13" customWidth="1"/>
    <col min="3338" max="3338" width="32.42578125" style="13" bestFit="1" customWidth="1"/>
    <col min="3339" max="3588" width="9.140625" style="13"/>
    <col min="3589" max="3589" width="27.42578125" style="13" customWidth="1"/>
    <col min="3590" max="3590" width="17.85546875" style="13" customWidth="1"/>
    <col min="3591" max="3591" width="26" style="13" customWidth="1"/>
    <col min="3592" max="3592" width="10.42578125" style="13" customWidth="1"/>
    <col min="3593" max="3593" width="13" style="13" customWidth="1"/>
    <col min="3594" max="3594" width="32.42578125" style="13" bestFit="1" customWidth="1"/>
    <col min="3595" max="3844" width="9.140625" style="13"/>
    <col min="3845" max="3845" width="27.42578125" style="13" customWidth="1"/>
    <col min="3846" max="3846" width="17.85546875" style="13" customWidth="1"/>
    <col min="3847" max="3847" width="26" style="13" customWidth="1"/>
    <col min="3848" max="3848" width="10.42578125" style="13" customWidth="1"/>
    <col min="3849" max="3849" width="13" style="13" customWidth="1"/>
    <col min="3850" max="3850" width="32.42578125" style="13" bestFit="1" customWidth="1"/>
    <col min="3851" max="4100" width="9.140625" style="13"/>
    <col min="4101" max="4101" width="27.42578125" style="13" customWidth="1"/>
    <col min="4102" max="4102" width="17.85546875" style="13" customWidth="1"/>
    <col min="4103" max="4103" width="26" style="13" customWidth="1"/>
    <col min="4104" max="4104" width="10.42578125" style="13" customWidth="1"/>
    <col min="4105" max="4105" width="13" style="13" customWidth="1"/>
    <col min="4106" max="4106" width="32.42578125" style="13" bestFit="1" customWidth="1"/>
    <col min="4107" max="4356" width="9.140625" style="13"/>
    <col min="4357" max="4357" width="27.42578125" style="13" customWidth="1"/>
    <col min="4358" max="4358" width="17.85546875" style="13" customWidth="1"/>
    <col min="4359" max="4359" width="26" style="13" customWidth="1"/>
    <col min="4360" max="4360" width="10.42578125" style="13" customWidth="1"/>
    <col min="4361" max="4361" width="13" style="13" customWidth="1"/>
    <col min="4362" max="4362" width="32.42578125" style="13" bestFit="1" customWidth="1"/>
    <col min="4363" max="4612" width="9.140625" style="13"/>
    <col min="4613" max="4613" width="27.42578125" style="13" customWidth="1"/>
    <col min="4614" max="4614" width="17.85546875" style="13" customWidth="1"/>
    <col min="4615" max="4615" width="26" style="13" customWidth="1"/>
    <col min="4616" max="4616" width="10.42578125" style="13" customWidth="1"/>
    <col min="4617" max="4617" width="13" style="13" customWidth="1"/>
    <col min="4618" max="4618" width="32.42578125" style="13" bestFit="1" customWidth="1"/>
    <col min="4619" max="4868" width="9.140625" style="13"/>
    <col min="4869" max="4869" width="27.42578125" style="13" customWidth="1"/>
    <col min="4870" max="4870" width="17.85546875" style="13" customWidth="1"/>
    <col min="4871" max="4871" width="26" style="13" customWidth="1"/>
    <col min="4872" max="4872" width="10.42578125" style="13" customWidth="1"/>
    <col min="4873" max="4873" width="13" style="13" customWidth="1"/>
    <col min="4874" max="4874" width="32.42578125" style="13" bestFit="1" customWidth="1"/>
    <col min="4875" max="5124" width="9.140625" style="13"/>
    <col min="5125" max="5125" width="27.42578125" style="13" customWidth="1"/>
    <col min="5126" max="5126" width="17.85546875" style="13" customWidth="1"/>
    <col min="5127" max="5127" width="26" style="13" customWidth="1"/>
    <col min="5128" max="5128" width="10.42578125" style="13" customWidth="1"/>
    <col min="5129" max="5129" width="13" style="13" customWidth="1"/>
    <col min="5130" max="5130" width="32.42578125" style="13" bestFit="1" customWidth="1"/>
    <col min="5131" max="5380" width="9.140625" style="13"/>
    <col min="5381" max="5381" width="27.42578125" style="13" customWidth="1"/>
    <col min="5382" max="5382" width="17.85546875" style="13" customWidth="1"/>
    <col min="5383" max="5383" width="26" style="13" customWidth="1"/>
    <col min="5384" max="5384" width="10.42578125" style="13" customWidth="1"/>
    <col min="5385" max="5385" width="13" style="13" customWidth="1"/>
    <col min="5386" max="5386" width="32.42578125" style="13" bestFit="1" customWidth="1"/>
    <col min="5387" max="5636" width="9.140625" style="13"/>
    <col min="5637" max="5637" width="27.42578125" style="13" customWidth="1"/>
    <col min="5638" max="5638" width="17.85546875" style="13" customWidth="1"/>
    <col min="5639" max="5639" width="26" style="13" customWidth="1"/>
    <col min="5640" max="5640" width="10.42578125" style="13" customWidth="1"/>
    <col min="5641" max="5641" width="13" style="13" customWidth="1"/>
    <col min="5642" max="5642" width="32.42578125" style="13" bestFit="1" customWidth="1"/>
    <col min="5643" max="5892" width="9.140625" style="13"/>
    <col min="5893" max="5893" width="27.42578125" style="13" customWidth="1"/>
    <col min="5894" max="5894" width="17.85546875" style="13" customWidth="1"/>
    <col min="5895" max="5895" width="26" style="13" customWidth="1"/>
    <col min="5896" max="5896" width="10.42578125" style="13" customWidth="1"/>
    <col min="5897" max="5897" width="13" style="13" customWidth="1"/>
    <col min="5898" max="5898" width="32.42578125" style="13" bestFit="1" customWidth="1"/>
    <col min="5899" max="6148" width="9.140625" style="13"/>
    <col min="6149" max="6149" width="27.42578125" style="13" customWidth="1"/>
    <col min="6150" max="6150" width="17.85546875" style="13" customWidth="1"/>
    <col min="6151" max="6151" width="26" style="13" customWidth="1"/>
    <col min="6152" max="6152" width="10.42578125" style="13" customWidth="1"/>
    <col min="6153" max="6153" width="13" style="13" customWidth="1"/>
    <col min="6154" max="6154" width="32.42578125" style="13" bestFit="1" customWidth="1"/>
    <col min="6155" max="6404" width="9.140625" style="13"/>
    <col min="6405" max="6405" width="27.42578125" style="13" customWidth="1"/>
    <col min="6406" max="6406" width="17.85546875" style="13" customWidth="1"/>
    <col min="6407" max="6407" width="26" style="13" customWidth="1"/>
    <col min="6408" max="6408" width="10.42578125" style="13" customWidth="1"/>
    <col min="6409" max="6409" width="13" style="13" customWidth="1"/>
    <col min="6410" max="6410" width="32.42578125" style="13" bestFit="1" customWidth="1"/>
    <col min="6411" max="6660" width="9.140625" style="13"/>
    <col min="6661" max="6661" width="27.42578125" style="13" customWidth="1"/>
    <col min="6662" max="6662" width="17.85546875" style="13" customWidth="1"/>
    <col min="6663" max="6663" width="26" style="13" customWidth="1"/>
    <col min="6664" max="6664" width="10.42578125" style="13" customWidth="1"/>
    <col min="6665" max="6665" width="13" style="13" customWidth="1"/>
    <col min="6666" max="6666" width="32.42578125" style="13" bestFit="1" customWidth="1"/>
    <col min="6667" max="6916" width="9.140625" style="13"/>
    <col min="6917" max="6917" width="27.42578125" style="13" customWidth="1"/>
    <col min="6918" max="6918" width="17.85546875" style="13" customWidth="1"/>
    <col min="6919" max="6919" width="26" style="13" customWidth="1"/>
    <col min="6920" max="6920" width="10.42578125" style="13" customWidth="1"/>
    <col min="6921" max="6921" width="13" style="13" customWidth="1"/>
    <col min="6922" max="6922" width="32.42578125" style="13" bestFit="1" customWidth="1"/>
    <col min="6923" max="7172" width="9.140625" style="13"/>
    <col min="7173" max="7173" width="27.42578125" style="13" customWidth="1"/>
    <col min="7174" max="7174" width="17.85546875" style="13" customWidth="1"/>
    <col min="7175" max="7175" width="26" style="13" customWidth="1"/>
    <col min="7176" max="7176" width="10.42578125" style="13" customWidth="1"/>
    <col min="7177" max="7177" width="13" style="13" customWidth="1"/>
    <col min="7178" max="7178" width="32.42578125" style="13" bestFit="1" customWidth="1"/>
    <col min="7179" max="7428" width="9.140625" style="13"/>
    <col min="7429" max="7429" width="27.42578125" style="13" customWidth="1"/>
    <col min="7430" max="7430" width="17.85546875" style="13" customWidth="1"/>
    <col min="7431" max="7431" width="26" style="13" customWidth="1"/>
    <col min="7432" max="7432" width="10.42578125" style="13" customWidth="1"/>
    <col min="7433" max="7433" width="13" style="13" customWidth="1"/>
    <col min="7434" max="7434" width="32.42578125" style="13" bestFit="1" customWidth="1"/>
    <col min="7435" max="7684" width="9.140625" style="13"/>
    <col min="7685" max="7685" width="27.42578125" style="13" customWidth="1"/>
    <col min="7686" max="7686" width="17.85546875" style="13" customWidth="1"/>
    <col min="7687" max="7687" width="26" style="13" customWidth="1"/>
    <col min="7688" max="7688" width="10.42578125" style="13" customWidth="1"/>
    <col min="7689" max="7689" width="13" style="13" customWidth="1"/>
    <col min="7690" max="7690" width="32.42578125" style="13" bestFit="1" customWidth="1"/>
    <col min="7691" max="7940" width="9.140625" style="13"/>
    <col min="7941" max="7941" width="27.42578125" style="13" customWidth="1"/>
    <col min="7942" max="7942" width="17.85546875" style="13" customWidth="1"/>
    <col min="7943" max="7943" width="26" style="13" customWidth="1"/>
    <col min="7944" max="7944" width="10.42578125" style="13" customWidth="1"/>
    <col min="7945" max="7945" width="13" style="13" customWidth="1"/>
    <col min="7946" max="7946" width="32.42578125" style="13" bestFit="1" customWidth="1"/>
    <col min="7947" max="8196" width="9.140625" style="13"/>
    <col min="8197" max="8197" width="27.42578125" style="13" customWidth="1"/>
    <col min="8198" max="8198" width="17.85546875" style="13" customWidth="1"/>
    <col min="8199" max="8199" width="26" style="13" customWidth="1"/>
    <col min="8200" max="8200" width="10.42578125" style="13" customWidth="1"/>
    <col min="8201" max="8201" width="13" style="13" customWidth="1"/>
    <col min="8202" max="8202" width="32.42578125" style="13" bestFit="1" customWidth="1"/>
    <col min="8203" max="8452" width="9.140625" style="13"/>
    <col min="8453" max="8453" width="27.42578125" style="13" customWidth="1"/>
    <col min="8454" max="8454" width="17.85546875" style="13" customWidth="1"/>
    <col min="8455" max="8455" width="26" style="13" customWidth="1"/>
    <col min="8456" max="8456" width="10.42578125" style="13" customWidth="1"/>
    <col min="8457" max="8457" width="13" style="13" customWidth="1"/>
    <col min="8458" max="8458" width="32.42578125" style="13" bestFit="1" customWidth="1"/>
    <col min="8459" max="8708" width="9.140625" style="13"/>
    <col min="8709" max="8709" width="27.42578125" style="13" customWidth="1"/>
    <col min="8710" max="8710" width="17.85546875" style="13" customWidth="1"/>
    <col min="8711" max="8711" width="26" style="13" customWidth="1"/>
    <col min="8712" max="8712" width="10.42578125" style="13" customWidth="1"/>
    <col min="8713" max="8713" width="13" style="13" customWidth="1"/>
    <col min="8714" max="8714" width="32.42578125" style="13" bestFit="1" customWidth="1"/>
    <col min="8715" max="8964" width="9.140625" style="13"/>
    <col min="8965" max="8965" width="27.42578125" style="13" customWidth="1"/>
    <col min="8966" max="8966" width="17.85546875" style="13" customWidth="1"/>
    <col min="8967" max="8967" width="26" style="13" customWidth="1"/>
    <col min="8968" max="8968" width="10.42578125" style="13" customWidth="1"/>
    <col min="8969" max="8969" width="13" style="13" customWidth="1"/>
    <col min="8970" max="8970" width="32.42578125" style="13" bestFit="1" customWidth="1"/>
    <col min="8971" max="9220" width="9.140625" style="13"/>
    <col min="9221" max="9221" width="27.42578125" style="13" customWidth="1"/>
    <col min="9222" max="9222" width="17.85546875" style="13" customWidth="1"/>
    <col min="9223" max="9223" width="26" style="13" customWidth="1"/>
    <col min="9224" max="9224" width="10.42578125" style="13" customWidth="1"/>
    <col min="9225" max="9225" width="13" style="13" customWidth="1"/>
    <col min="9226" max="9226" width="32.42578125" style="13" bestFit="1" customWidth="1"/>
    <col min="9227" max="9476" width="9.140625" style="13"/>
    <col min="9477" max="9477" width="27.42578125" style="13" customWidth="1"/>
    <col min="9478" max="9478" width="17.85546875" style="13" customWidth="1"/>
    <col min="9479" max="9479" width="26" style="13" customWidth="1"/>
    <col min="9480" max="9480" width="10.42578125" style="13" customWidth="1"/>
    <col min="9481" max="9481" width="13" style="13" customWidth="1"/>
    <col min="9482" max="9482" width="32.42578125" style="13" bestFit="1" customWidth="1"/>
    <col min="9483" max="9732" width="9.140625" style="13"/>
    <col min="9733" max="9733" width="27.42578125" style="13" customWidth="1"/>
    <col min="9734" max="9734" width="17.85546875" style="13" customWidth="1"/>
    <col min="9735" max="9735" width="26" style="13" customWidth="1"/>
    <col min="9736" max="9736" width="10.42578125" style="13" customWidth="1"/>
    <col min="9737" max="9737" width="13" style="13" customWidth="1"/>
    <col min="9738" max="9738" width="32.42578125" style="13" bestFit="1" customWidth="1"/>
    <col min="9739" max="9988" width="9.140625" style="13"/>
    <col min="9989" max="9989" width="27.42578125" style="13" customWidth="1"/>
    <col min="9990" max="9990" width="17.85546875" style="13" customWidth="1"/>
    <col min="9991" max="9991" width="26" style="13" customWidth="1"/>
    <col min="9992" max="9992" width="10.42578125" style="13" customWidth="1"/>
    <col min="9993" max="9993" width="13" style="13" customWidth="1"/>
    <col min="9994" max="9994" width="32.42578125" style="13" bestFit="1" customWidth="1"/>
    <col min="9995" max="10244" width="9.140625" style="13"/>
    <col min="10245" max="10245" width="27.42578125" style="13" customWidth="1"/>
    <col min="10246" max="10246" width="17.85546875" style="13" customWidth="1"/>
    <col min="10247" max="10247" width="26" style="13" customWidth="1"/>
    <col min="10248" max="10248" width="10.42578125" style="13" customWidth="1"/>
    <col min="10249" max="10249" width="13" style="13" customWidth="1"/>
    <col min="10250" max="10250" width="32.42578125" style="13" bestFit="1" customWidth="1"/>
    <col min="10251" max="10500" width="9.140625" style="13"/>
    <col min="10501" max="10501" width="27.42578125" style="13" customWidth="1"/>
    <col min="10502" max="10502" width="17.85546875" style="13" customWidth="1"/>
    <col min="10503" max="10503" width="26" style="13" customWidth="1"/>
    <col min="10504" max="10504" width="10.42578125" style="13" customWidth="1"/>
    <col min="10505" max="10505" width="13" style="13" customWidth="1"/>
    <col min="10506" max="10506" width="32.42578125" style="13" bestFit="1" customWidth="1"/>
    <col min="10507" max="10756" width="9.140625" style="13"/>
    <col min="10757" max="10757" width="27.42578125" style="13" customWidth="1"/>
    <col min="10758" max="10758" width="17.85546875" style="13" customWidth="1"/>
    <col min="10759" max="10759" width="26" style="13" customWidth="1"/>
    <col min="10760" max="10760" width="10.42578125" style="13" customWidth="1"/>
    <col min="10761" max="10761" width="13" style="13" customWidth="1"/>
    <col min="10762" max="10762" width="32.42578125" style="13" bestFit="1" customWidth="1"/>
    <col min="10763" max="11012" width="9.140625" style="13"/>
    <col min="11013" max="11013" width="27.42578125" style="13" customWidth="1"/>
    <col min="11014" max="11014" width="17.85546875" style="13" customWidth="1"/>
    <col min="11015" max="11015" width="26" style="13" customWidth="1"/>
    <col min="11016" max="11016" width="10.42578125" style="13" customWidth="1"/>
    <col min="11017" max="11017" width="13" style="13" customWidth="1"/>
    <col min="11018" max="11018" width="32.42578125" style="13" bestFit="1" customWidth="1"/>
    <col min="11019" max="11268" width="9.140625" style="13"/>
    <col min="11269" max="11269" width="27.42578125" style="13" customWidth="1"/>
    <col min="11270" max="11270" width="17.85546875" style="13" customWidth="1"/>
    <col min="11271" max="11271" width="26" style="13" customWidth="1"/>
    <col min="11272" max="11272" width="10.42578125" style="13" customWidth="1"/>
    <col min="11273" max="11273" width="13" style="13" customWidth="1"/>
    <col min="11274" max="11274" width="32.42578125" style="13" bestFit="1" customWidth="1"/>
    <col min="11275" max="11524" width="9.140625" style="13"/>
    <col min="11525" max="11525" width="27.42578125" style="13" customWidth="1"/>
    <col min="11526" max="11526" width="17.85546875" style="13" customWidth="1"/>
    <col min="11527" max="11527" width="26" style="13" customWidth="1"/>
    <col min="11528" max="11528" width="10.42578125" style="13" customWidth="1"/>
    <col min="11529" max="11529" width="13" style="13" customWidth="1"/>
    <col min="11530" max="11530" width="32.42578125" style="13" bestFit="1" customWidth="1"/>
    <col min="11531" max="11780" width="9.140625" style="13"/>
    <col min="11781" max="11781" width="27.42578125" style="13" customWidth="1"/>
    <col min="11782" max="11782" width="17.85546875" style="13" customWidth="1"/>
    <col min="11783" max="11783" width="26" style="13" customWidth="1"/>
    <col min="11784" max="11784" width="10.42578125" style="13" customWidth="1"/>
    <col min="11785" max="11785" width="13" style="13" customWidth="1"/>
    <col min="11786" max="11786" width="32.42578125" style="13" bestFit="1" customWidth="1"/>
    <col min="11787" max="12036" width="9.140625" style="13"/>
    <col min="12037" max="12037" width="27.42578125" style="13" customWidth="1"/>
    <col min="12038" max="12038" width="17.85546875" style="13" customWidth="1"/>
    <col min="12039" max="12039" width="26" style="13" customWidth="1"/>
    <col min="12040" max="12040" width="10.42578125" style="13" customWidth="1"/>
    <col min="12041" max="12041" width="13" style="13" customWidth="1"/>
    <col min="12042" max="12042" width="32.42578125" style="13" bestFit="1" customWidth="1"/>
    <col min="12043" max="12292" width="9.140625" style="13"/>
    <col min="12293" max="12293" width="27.42578125" style="13" customWidth="1"/>
    <col min="12294" max="12294" width="17.85546875" style="13" customWidth="1"/>
    <col min="12295" max="12295" width="26" style="13" customWidth="1"/>
    <col min="12296" max="12296" width="10.42578125" style="13" customWidth="1"/>
    <col min="12297" max="12297" width="13" style="13" customWidth="1"/>
    <col min="12298" max="12298" width="32.42578125" style="13" bestFit="1" customWidth="1"/>
    <col min="12299" max="12548" width="9.140625" style="13"/>
    <col min="12549" max="12549" width="27.42578125" style="13" customWidth="1"/>
    <col min="12550" max="12550" width="17.85546875" style="13" customWidth="1"/>
    <col min="12551" max="12551" width="26" style="13" customWidth="1"/>
    <col min="12552" max="12552" width="10.42578125" style="13" customWidth="1"/>
    <col min="12553" max="12553" width="13" style="13" customWidth="1"/>
    <col min="12554" max="12554" width="32.42578125" style="13" bestFit="1" customWidth="1"/>
    <col min="12555" max="12804" width="9.140625" style="13"/>
    <col min="12805" max="12805" width="27.42578125" style="13" customWidth="1"/>
    <col min="12806" max="12806" width="17.85546875" style="13" customWidth="1"/>
    <col min="12807" max="12807" width="26" style="13" customWidth="1"/>
    <col min="12808" max="12808" width="10.42578125" style="13" customWidth="1"/>
    <col min="12809" max="12809" width="13" style="13" customWidth="1"/>
    <col min="12810" max="12810" width="32.42578125" style="13" bestFit="1" customWidth="1"/>
    <col min="12811" max="13060" width="9.140625" style="13"/>
    <col min="13061" max="13061" width="27.42578125" style="13" customWidth="1"/>
    <col min="13062" max="13062" width="17.85546875" style="13" customWidth="1"/>
    <col min="13063" max="13063" width="26" style="13" customWidth="1"/>
    <col min="13064" max="13064" width="10.42578125" style="13" customWidth="1"/>
    <col min="13065" max="13065" width="13" style="13" customWidth="1"/>
    <col min="13066" max="13066" width="32.42578125" style="13" bestFit="1" customWidth="1"/>
    <col min="13067" max="13316" width="9.140625" style="13"/>
    <col min="13317" max="13317" width="27.42578125" style="13" customWidth="1"/>
    <col min="13318" max="13318" width="17.85546875" style="13" customWidth="1"/>
    <col min="13319" max="13319" width="26" style="13" customWidth="1"/>
    <col min="13320" max="13320" width="10.42578125" style="13" customWidth="1"/>
    <col min="13321" max="13321" width="13" style="13" customWidth="1"/>
    <col min="13322" max="13322" width="32.42578125" style="13" bestFit="1" customWidth="1"/>
    <col min="13323" max="13572" width="9.140625" style="13"/>
    <col min="13573" max="13573" width="27.42578125" style="13" customWidth="1"/>
    <col min="13574" max="13574" width="17.85546875" style="13" customWidth="1"/>
    <col min="13575" max="13575" width="26" style="13" customWidth="1"/>
    <col min="13576" max="13576" width="10.42578125" style="13" customWidth="1"/>
    <col min="13577" max="13577" width="13" style="13" customWidth="1"/>
    <col min="13578" max="13578" width="32.42578125" style="13" bestFit="1" customWidth="1"/>
    <col min="13579" max="13828" width="9.140625" style="13"/>
    <col min="13829" max="13829" width="27.42578125" style="13" customWidth="1"/>
    <col min="13830" max="13830" width="17.85546875" style="13" customWidth="1"/>
    <col min="13831" max="13831" width="26" style="13" customWidth="1"/>
    <col min="13832" max="13832" width="10.42578125" style="13" customWidth="1"/>
    <col min="13833" max="13833" width="13" style="13" customWidth="1"/>
    <col min="13834" max="13834" width="32.42578125" style="13" bestFit="1" customWidth="1"/>
    <col min="13835" max="14084" width="9.140625" style="13"/>
    <col min="14085" max="14085" width="27.42578125" style="13" customWidth="1"/>
    <col min="14086" max="14086" width="17.85546875" style="13" customWidth="1"/>
    <col min="14087" max="14087" width="26" style="13" customWidth="1"/>
    <col min="14088" max="14088" width="10.42578125" style="13" customWidth="1"/>
    <col min="14089" max="14089" width="13" style="13" customWidth="1"/>
    <col min="14090" max="14090" width="32.42578125" style="13" bestFit="1" customWidth="1"/>
    <col min="14091" max="14340" width="9.140625" style="13"/>
    <col min="14341" max="14341" width="27.42578125" style="13" customWidth="1"/>
    <col min="14342" max="14342" width="17.85546875" style="13" customWidth="1"/>
    <col min="14343" max="14343" width="26" style="13" customWidth="1"/>
    <col min="14344" max="14344" width="10.42578125" style="13" customWidth="1"/>
    <col min="14345" max="14345" width="13" style="13" customWidth="1"/>
    <col min="14346" max="14346" width="32.42578125" style="13" bestFit="1" customWidth="1"/>
    <col min="14347" max="14596" width="9.140625" style="13"/>
    <col min="14597" max="14597" width="27.42578125" style="13" customWidth="1"/>
    <col min="14598" max="14598" width="17.85546875" style="13" customWidth="1"/>
    <col min="14599" max="14599" width="26" style="13" customWidth="1"/>
    <col min="14600" max="14600" width="10.42578125" style="13" customWidth="1"/>
    <col min="14601" max="14601" width="13" style="13" customWidth="1"/>
    <col min="14602" max="14602" width="32.42578125" style="13" bestFit="1" customWidth="1"/>
    <col min="14603" max="14852" width="9.140625" style="13"/>
    <col min="14853" max="14853" width="27.42578125" style="13" customWidth="1"/>
    <col min="14854" max="14854" width="17.85546875" style="13" customWidth="1"/>
    <col min="14855" max="14855" width="26" style="13" customWidth="1"/>
    <col min="14856" max="14856" width="10.42578125" style="13" customWidth="1"/>
    <col min="14857" max="14857" width="13" style="13" customWidth="1"/>
    <col min="14858" max="14858" width="32.42578125" style="13" bestFit="1" customWidth="1"/>
    <col min="14859" max="15108" width="9.140625" style="13"/>
    <col min="15109" max="15109" width="27.42578125" style="13" customWidth="1"/>
    <col min="15110" max="15110" width="17.85546875" style="13" customWidth="1"/>
    <col min="15111" max="15111" width="26" style="13" customWidth="1"/>
    <col min="15112" max="15112" width="10.42578125" style="13" customWidth="1"/>
    <col min="15113" max="15113" width="13" style="13" customWidth="1"/>
    <col min="15114" max="15114" width="32.42578125" style="13" bestFit="1" customWidth="1"/>
    <col min="15115" max="15364" width="9.140625" style="13"/>
    <col min="15365" max="15365" width="27.42578125" style="13" customWidth="1"/>
    <col min="15366" max="15366" width="17.85546875" style="13" customWidth="1"/>
    <col min="15367" max="15367" width="26" style="13" customWidth="1"/>
    <col min="15368" max="15368" width="10.42578125" style="13" customWidth="1"/>
    <col min="15369" max="15369" width="13" style="13" customWidth="1"/>
    <col min="15370" max="15370" width="32.42578125" style="13" bestFit="1" customWidth="1"/>
    <col min="15371" max="15620" width="9.140625" style="13"/>
    <col min="15621" max="15621" width="27.42578125" style="13" customWidth="1"/>
    <col min="15622" max="15622" width="17.85546875" style="13" customWidth="1"/>
    <col min="15623" max="15623" width="26" style="13" customWidth="1"/>
    <col min="15624" max="15624" width="10.42578125" style="13" customWidth="1"/>
    <col min="15625" max="15625" width="13" style="13" customWidth="1"/>
    <col min="15626" max="15626" width="32.42578125" style="13" bestFit="1" customWidth="1"/>
    <col min="15627" max="15876" width="9.140625" style="13"/>
    <col min="15877" max="15877" width="27.42578125" style="13" customWidth="1"/>
    <col min="15878" max="15878" width="17.85546875" style="13" customWidth="1"/>
    <col min="15879" max="15879" width="26" style="13" customWidth="1"/>
    <col min="15880" max="15880" width="10.42578125" style="13" customWidth="1"/>
    <col min="15881" max="15881" width="13" style="13" customWidth="1"/>
    <col min="15882" max="15882" width="32.42578125" style="13" bestFit="1" customWidth="1"/>
    <col min="15883" max="16132" width="9.140625" style="13"/>
    <col min="16133" max="16133" width="27.42578125" style="13" customWidth="1"/>
    <col min="16134" max="16134" width="17.85546875" style="13" customWidth="1"/>
    <col min="16135" max="16135" width="26" style="13" customWidth="1"/>
    <col min="16136" max="16136" width="10.42578125" style="13" customWidth="1"/>
    <col min="16137" max="16137" width="13" style="13" customWidth="1"/>
    <col min="16138" max="16138" width="32.42578125" style="13" bestFit="1" customWidth="1"/>
    <col min="16139" max="16384" width="9.140625" style="13"/>
  </cols>
  <sheetData>
    <row r="1" spans="1:9" ht="12.75" customHeight="1">
      <c r="A1" s="3282" t="s">
        <v>29</v>
      </c>
      <c r="B1" s="3282"/>
      <c r="C1" s="3282"/>
      <c r="D1" s="11"/>
      <c r="E1" s="11"/>
      <c r="F1" s="11"/>
      <c r="G1" s="11"/>
      <c r="H1" s="11"/>
      <c r="I1" s="50"/>
    </row>
    <row r="2" spans="1:9">
      <c r="A2" s="1261" t="s">
        <v>30</v>
      </c>
      <c r="B2" s="2742" t="s">
        <v>931</v>
      </c>
      <c r="C2" s="2742"/>
      <c r="D2" s="111"/>
      <c r="E2" s="111"/>
      <c r="F2" s="111"/>
      <c r="G2" s="111"/>
      <c r="H2" s="111"/>
      <c r="I2" s="111"/>
    </row>
    <row r="3" spans="1:9" ht="26.25" customHeight="1">
      <c r="A3" s="1261" t="s">
        <v>31</v>
      </c>
      <c r="B3" s="3287" t="s">
        <v>932</v>
      </c>
      <c r="C3" s="3288"/>
      <c r="D3" s="12"/>
      <c r="E3" s="12"/>
      <c r="F3" s="12"/>
      <c r="G3" s="12"/>
      <c r="H3" s="12"/>
      <c r="I3" s="12"/>
    </row>
    <row r="4" spans="1:9">
      <c r="A4" s="1261" t="s">
        <v>32</v>
      </c>
      <c r="B4" s="2742">
        <v>1</v>
      </c>
      <c r="C4" s="2742"/>
      <c r="D4" s="111"/>
      <c r="E4" s="111"/>
      <c r="F4" s="111"/>
      <c r="G4" s="111"/>
      <c r="H4" s="111"/>
      <c r="I4" s="111"/>
    </row>
    <row r="5" spans="1:9">
      <c r="A5" s="1261" t="s">
        <v>33</v>
      </c>
      <c r="B5" s="2742"/>
      <c r="C5" s="2742"/>
      <c r="D5" s="117"/>
      <c r="E5" s="117"/>
      <c r="F5" s="117"/>
      <c r="G5" s="117"/>
      <c r="H5" s="117"/>
      <c r="I5" s="117"/>
    </row>
    <row r="6" spans="1:9">
      <c r="A6" s="1261" t="s">
        <v>34</v>
      </c>
      <c r="B6" s="2742"/>
      <c r="C6" s="2742"/>
      <c r="D6" s="117"/>
      <c r="E6" s="117"/>
      <c r="F6" s="117"/>
      <c r="G6" s="117"/>
      <c r="H6" s="117"/>
      <c r="I6" s="117"/>
    </row>
    <row r="7" spans="1:9">
      <c r="A7" s="1261" t="s">
        <v>35</v>
      </c>
      <c r="B7" s="2742"/>
      <c r="C7" s="2742"/>
      <c r="D7" s="117"/>
      <c r="E7" s="117"/>
      <c r="F7" s="117"/>
      <c r="G7" s="117"/>
      <c r="H7" s="117"/>
      <c r="I7" s="117"/>
    </row>
    <row r="8" spans="1:9">
      <c r="A8" s="1261" t="s">
        <v>36</v>
      </c>
      <c r="B8" s="2742"/>
      <c r="C8" s="2742"/>
      <c r="D8" s="118"/>
      <c r="E8" s="118"/>
      <c r="F8" s="118"/>
      <c r="G8" s="118"/>
      <c r="H8" s="118"/>
      <c r="I8" s="118"/>
    </row>
    <row r="9" spans="1:9" ht="15.75">
      <c r="A9" s="1261" t="s">
        <v>198</v>
      </c>
      <c r="B9" s="2742"/>
      <c r="C9" s="2742"/>
      <c r="E9" s="107"/>
      <c r="F9" s="107"/>
      <c r="G9" s="107"/>
      <c r="H9" s="107"/>
    </row>
    <row r="10" spans="1:9">
      <c r="D10" s="118"/>
      <c r="E10" s="118"/>
      <c r="F10" s="118"/>
      <c r="G10" s="118"/>
      <c r="H10" s="118"/>
      <c r="I10" s="118"/>
    </row>
    <row r="11" spans="1:9">
      <c r="A11" s="181" t="s">
        <v>933</v>
      </c>
      <c r="D11" s="1260"/>
      <c r="E11" s="1260"/>
      <c r="F11" s="118"/>
      <c r="G11" s="118"/>
      <c r="H11" s="118"/>
      <c r="I11" s="118"/>
    </row>
    <row r="12" spans="1:9">
      <c r="A12" s="181" t="s">
        <v>934</v>
      </c>
      <c r="D12" s="1260"/>
      <c r="E12" s="1260"/>
      <c r="F12" s="118"/>
      <c r="G12" s="118"/>
      <c r="H12" s="118"/>
      <c r="I12" s="118"/>
    </row>
    <row r="13" spans="1:9">
      <c r="D13" s="118"/>
      <c r="E13" s="118"/>
      <c r="F13" s="118"/>
      <c r="G13" s="118"/>
      <c r="H13" s="118"/>
      <c r="I13" s="118"/>
    </row>
    <row r="14" spans="1:9" ht="24.95" customHeight="1">
      <c r="A14" s="1261" t="s">
        <v>2150</v>
      </c>
      <c r="B14" s="1261" t="s">
        <v>935</v>
      </c>
      <c r="C14" s="1261" t="s">
        <v>936</v>
      </c>
      <c r="E14" s="110"/>
    </row>
    <row r="15" spans="1:9">
      <c r="A15" s="257"/>
      <c r="B15" s="257"/>
      <c r="C15" s="257"/>
    </row>
    <row r="16" spans="1:9">
      <c r="A16" s="257"/>
      <c r="B16" s="257"/>
      <c r="C16" s="257"/>
    </row>
    <row r="17" spans="1:3">
      <c r="A17" s="257"/>
      <c r="B17" s="257"/>
      <c r="C17" s="257"/>
    </row>
    <row r="18" spans="1:3">
      <c r="A18" s="257"/>
      <c r="B18" s="257"/>
      <c r="C18" s="257"/>
    </row>
    <row r="19" spans="1:3">
      <c r="A19" s="257"/>
      <c r="B19" s="257"/>
      <c r="C19" s="257"/>
    </row>
    <row r="20" spans="1:3">
      <c r="A20" s="257"/>
      <c r="B20" s="257"/>
      <c r="C20" s="257"/>
    </row>
    <row r="21" spans="1:3">
      <c r="A21" s="257"/>
      <c r="B21" s="257"/>
      <c r="C21" s="257"/>
    </row>
    <row r="22" spans="1:3">
      <c r="A22" s="257"/>
      <c r="B22" s="257"/>
      <c r="C22" s="257"/>
    </row>
    <row r="23" spans="1:3">
      <c r="A23" s="257"/>
      <c r="B23" s="257"/>
      <c r="C23" s="257"/>
    </row>
    <row r="24" spans="1:3">
      <c r="A24" s="257"/>
      <c r="B24" s="257"/>
      <c r="C24" s="257"/>
    </row>
    <row r="25" spans="1:3">
      <c r="A25" s="257"/>
      <c r="B25" s="257"/>
      <c r="C25" s="257"/>
    </row>
  </sheetData>
  <sheetProtection formatRows="0" sort="0" autoFilter="0"/>
  <mergeCells count="9">
    <mergeCell ref="B7:C7"/>
    <mergeCell ref="B8:C8"/>
    <mergeCell ref="B9:C9"/>
    <mergeCell ref="B6:C6"/>
    <mergeCell ref="A1:C1"/>
    <mergeCell ref="B2:C2"/>
    <mergeCell ref="B3:C3"/>
    <mergeCell ref="B4:C4"/>
    <mergeCell ref="B5:C5"/>
  </mergeCells>
  <dataValidations count="2">
    <dataValidation type="list" allowBlank="1" showInputMessage="1" showErrorMessage="1" sqref="B9">
      <formula1>"OCAK,ŞUBAT,MART,NİSAN,MAYIS,HAZİRAN,TEMMUZ,AĞUSTOS,EYLÜL,EKİM,KASIM,ARALIK"</formula1>
    </dataValidation>
    <dataValidation type="whole" allowBlank="1" showInputMessage="1" showErrorMessage="1" sqref="B8:C8 B13:C13 B10:C10">
      <formula1>2001</formula1>
      <formula2>2050</formula2>
    </dataValidation>
  </dataValidations>
  <pageMargins left="0.7" right="0.7" top="0.75" bottom="0.75" header="0.3" footer="0.3"/>
  <pageSetup paperSize="9"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6">
    <tabColor rgb="FF00B0F0"/>
  </sheetPr>
  <dimension ref="A1:O28"/>
  <sheetViews>
    <sheetView zoomScale="80" zoomScaleNormal="80" workbookViewId="0">
      <selection sqref="A1:C1"/>
    </sheetView>
  </sheetViews>
  <sheetFormatPr defaultRowHeight="12.75"/>
  <cols>
    <col min="1" max="1" width="22.7109375" style="13" customWidth="1"/>
    <col min="2" max="3" width="37.5703125" style="13" customWidth="1"/>
    <col min="4" max="4" width="32.28515625" style="13" customWidth="1"/>
    <col min="5" max="5" width="41.42578125" style="13" customWidth="1"/>
    <col min="6" max="6" width="26" style="13" customWidth="1"/>
    <col min="7" max="7" width="10.42578125" style="13" customWidth="1"/>
    <col min="8" max="8" width="15.140625" style="13" customWidth="1"/>
    <col min="9" max="9" width="11.7109375" style="13" bestFit="1" customWidth="1"/>
    <col min="10" max="10" width="13" style="13" customWidth="1"/>
    <col min="11" max="11" width="15.28515625" style="13" customWidth="1"/>
    <col min="12" max="12" width="11.28515625" style="13" customWidth="1"/>
    <col min="13" max="13" width="15.140625" style="13" customWidth="1"/>
    <col min="14" max="15" width="9.140625" style="13"/>
    <col min="16" max="16" width="14.42578125" style="13" customWidth="1"/>
    <col min="17" max="261" width="9.140625" style="13"/>
    <col min="262" max="262" width="27.42578125" style="13" customWidth="1"/>
    <col min="263" max="263" width="17.85546875" style="13" customWidth="1"/>
    <col min="264" max="264" width="26" style="13" customWidth="1"/>
    <col min="265" max="265" width="10.42578125" style="13" customWidth="1"/>
    <col min="266" max="266" width="13" style="13" customWidth="1"/>
    <col min="267" max="267" width="32.42578125" style="13" bestFit="1" customWidth="1"/>
    <col min="268" max="517" width="9.140625" style="13"/>
    <col min="518" max="518" width="27.42578125" style="13" customWidth="1"/>
    <col min="519" max="519" width="17.85546875" style="13" customWidth="1"/>
    <col min="520" max="520" width="26" style="13" customWidth="1"/>
    <col min="521" max="521" width="10.42578125" style="13" customWidth="1"/>
    <col min="522" max="522" width="13" style="13" customWidth="1"/>
    <col min="523" max="523" width="32.42578125" style="13" bestFit="1" customWidth="1"/>
    <col min="524" max="773" width="9.140625" style="13"/>
    <col min="774" max="774" width="27.42578125" style="13" customWidth="1"/>
    <col min="775" max="775" width="17.85546875" style="13" customWidth="1"/>
    <col min="776" max="776" width="26" style="13" customWidth="1"/>
    <col min="777" max="777" width="10.42578125" style="13" customWidth="1"/>
    <col min="778" max="778" width="13" style="13" customWidth="1"/>
    <col min="779" max="779" width="32.42578125" style="13" bestFit="1" customWidth="1"/>
    <col min="780" max="1029" width="9.140625" style="13"/>
    <col min="1030" max="1030" width="27.42578125" style="13" customWidth="1"/>
    <col min="1031" max="1031" width="17.85546875" style="13" customWidth="1"/>
    <col min="1032" max="1032" width="26" style="13" customWidth="1"/>
    <col min="1033" max="1033" width="10.42578125" style="13" customWidth="1"/>
    <col min="1034" max="1034" width="13" style="13" customWidth="1"/>
    <col min="1035" max="1035" width="32.42578125" style="13" bestFit="1" customWidth="1"/>
    <col min="1036" max="1285" width="9.140625" style="13"/>
    <col min="1286" max="1286" width="27.42578125" style="13" customWidth="1"/>
    <col min="1287" max="1287" width="17.85546875" style="13" customWidth="1"/>
    <col min="1288" max="1288" width="26" style="13" customWidth="1"/>
    <col min="1289" max="1289" width="10.42578125" style="13" customWidth="1"/>
    <col min="1290" max="1290" width="13" style="13" customWidth="1"/>
    <col min="1291" max="1291" width="32.42578125" style="13" bestFit="1" customWidth="1"/>
    <col min="1292" max="1541" width="9.140625" style="13"/>
    <col min="1542" max="1542" width="27.42578125" style="13" customWidth="1"/>
    <col min="1543" max="1543" width="17.85546875" style="13" customWidth="1"/>
    <col min="1544" max="1544" width="26" style="13" customWidth="1"/>
    <col min="1545" max="1545" width="10.42578125" style="13" customWidth="1"/>
    <col min="1546" max="1546" width="13" style="13" customWidth="1"/>
    <col min="1547" max="1547" width="32.42578125" style="13" bestFit="1" customWidth="1"/>
    <col min="1548" max="1797" width="9.140625" style="13"/>
    <col min="1798" max="1798" width="27.42578125" style="13" customWidth="1"/>
    <col min="1799" max="1799" width="17.85546875" style="13" customWidth="1"/>
    <col min="1800" max="1800" width="26" style="13" customWidth="1"/>
    <col min="1801" max="1801" width="10.42578125" style="13" customWidth="1"/>
    <col min="1802" max="1802" width="13" style="13" customWidth="1"/>
    <col min="1803" max="1803" width="32.42578125" style="13" bestFit="1" customWidth="1"/>
    <col min="1804" max="2053" width="9.140625" style="13"/>
    <col min="2054" max="2054" width="27.42578125" style="13" customWidth="1"/>
    <col min="2055" max="2055" width="17.85546875" style="13" customWidth="1"/>
    <col min="2056" max="2056" width="26" style="13" customWidth="1"/>
    <col min="2057" max="2057" width="10.42578125" style="13" customWidth="1"/>
    <col min="2058" max="2058" width="13" style="13" customWidth="1"/>
    <col min="2059" max="2059" width="32.42578125" style="13" bestFit="1" customWidth="1"/>
    <col min="2060" max="2309" width="9.140625" style="13"/>
    <col min="2310" max="2310" width="27.42578125" style="13" customWidth="1"/>
    <col min="2311" max="2311" width="17.85546875" style="13" customWidth="1"/>
    <col min="2312" max="2312" width="26" style="13" customWidth="1"/>
    <col min="2313" max="2313" width="10.42578125" style="13" customWidth="1"/>
    <col min="2314" max="2314" width="13" style="13" customWidth="1"/>
    <col min="2315" max="2315" width="32.42578125" style="13" bestFit="1" customWidth="1"/>
    <col min="2316" max="2565" width="9.140625" style="13"/>
    <col min="2566" max="2566" width="27.42578125" style="13" customWidth="1"/>
    <col min="2567" max="2567" width="17.85546875" style="13" customWidth="1"/>
    <col min="2568" max="2568" width="26" style="13" customWidth="1"/>
    <col min="2569" max="2569" width="10.42578125" style="13" customWidth="1"/>
    <col min="2570" max="2570" width="13" style="13" customWidth="1"/>
    <col min="2571" max="2571" width="32.42578125" style="13" bestFit="1" customWidth="1"/>
    <col min="2572" max="2821" width="9.140625" style="13"/>
    <col min="2822" max="2822" width="27.42578125" style="13" customWidth="1"/>
    <col min="2823" max="2823" width="17.85546875" style="13" customWidth="1"/>
    <col min="2824" max="2824" width="26" style="13" customWidth="1"/>
    <col min="2825" max="2825" width="10.42578125" style="13" customWidth="1"/>
    <col min="2826" max="2826" width="13" style="13" customWidth="1"/>
    <col min="2827" max="2827" width="32.42578125" style="13" bestFit="1" customWidth="1"/>
    <col min="2828" max="3077" width="9.140625" style="13"/>
    <col min="3078" max="3078" width="27.42578125" style="13" customWidth="1"/>
    <col min="3079" max="3079" width="17.85546875" style="13" customWidth="1"/>
    <col min="3080" max="3080" width="26" style="13" customWidth="1"/>
    <col min="3081" max="3081" width="10.42578125" style="13" customWidth="1"/>
    <col min="3082" max="3082" width="13" style="13" customWidth="1"/>
    <col min="3083" max="3083" width="32.42578125" style="13" bestFit="1" customWidth="1"/>
    <col min="3084" max="3333" width="9.140625" style="13"/>
    <col min="3334" max="3334" width="27.42578125" style="13" customWidth="1"/>
    <col min="3335" max="3335" width="17.85546875" style="13" customWidth="1"/>
    <col min="3336" max="3336" width="26" style="13" customWidth="1"/>
    <col min="3337" max="3337" width="10.42578125" style="13" customWidth="1"/>
    <col min="3338" max="3338" width="13" style="13" customWidth="1"/>
    <col min="3339" max="3339" width="32.42578125" style="13" bestFit="1" customWidth="1"/>
    <col min="3340" max="3589" width="9.140625" style="13"/>
    <col min="3590" max="3590" width="27.42578125" style="13" customWidth="1"/>
    <col min="3591" max="3591" width="17.85546875" style="13" customWidth="1"/>
    <col min="3592" max="3592" width="26" style="13" customWidth="1"/>
    <col min="3593" max="3593" width="10.42578125" style="13" customWidth="1"/>
    <col min="3594" max="3594" width="13" style="13" customWidth="1"/>
    <col min="3595" max="3595" width="32.42578125" style="13" bestFit="1" customWidth="1"/>
    <col min="3596" max="3845" width="9.140625" style="13"/>
    <col min="3846" max="3846" width="27.42578125" style="13" customWidth="1"/>
    <col min="3847" max="3847" width="17.85546875" style="13" customWidth="1"/>
    <col min="3848" max="3848" width="26" style="13" customWidth="1"/>
    <col min="3849" max="3849" width="10.42578125" style="13" customWidth="1"/>
    <col min="3850" max="3850" width="13" style="13" customWidth="1"/>
    <col min="3851" max="3851" width="32.42578125" style="13" bestFit="1" customWidth="1"/>
    <col min="3852" max="4101" width="9.140625" style="13"/>
    <col min="4102" max="4102" width="27.42578125" style="13" customWidth="1"/>
    <col min="4103" max="4103" width="17.85546875" style="13" customWidth="1"/>
    <col min="4104" max="4104" width="26" style="13" customWidth="1"/>
    <col min="4105" max="4105" width="10.42578125" style="13" customWidth="1"/>
    <col min="4106" max="4106" width="13" style="13" customWidth="1"/>
    <col min="4107" max="4107" width="32.42578125" style="13" bestFit="1" customWidth="1"/>
    <col min="4108" max="4357" width="9.140625" style="13"/>
    <col min="4358" max="4358" width="27.42578125" style="13" customWidth="1"/>
    <col min="4359" max="4359" width="17.85546875" style="13" customWidth="1"/>
    <col min="4360" max="4360" width="26" style="13" customWidth="1"/>
    <col min="4361" max="4361" width="10.42578125" style="13" customWidth="1"/>
    <col min="4362" max="4362" width="13" style="13" customWidth="1"/>
    <col min="4363" max="4363" width="32.42578125" style="13" bestFit="1" customWidth="1"/>
    <col min="4364" max="4613" width="9.140625" style="13"/>
    <col min="4614" max="4614" width="27.42578125" style="13" customWidth="1"/>
    <col min="4615" max="4615" width="17.85546875" style="13" customWidth="1"/>
    <col min="4616" max="4616" width="26" style="13" customWidth="1"/>
    <col min="4617" max="4617" width="10.42578125" style="13" customWidth="1"/>
    <col min="4618" max="4618" width="13" style="13" customWidth="1"/>
    <col min="4619" max="4619" width="32.42578125" style="13" bestFit="1" customWidth="1"/>
    <col min="4620" max="4869" width="9.140625" style="13"/>
    <col min="4870" max="4870" width="27.42578125" style="13" customWidth="1"/>
    <col min="4871" max="4871" width="17.85546875" style="13" customWidth="1"/>
    <col min="4872" max="4872" width="26" style="13" customWidth="1"/>
    <col min="4873" max="4873" width="10.42578125" style="13" customWidth="1"/>
    <col min="4874" max="4874" width="13" style="13" customWidth="1"/>
    <col min="4875" max="4875" width="32.42578125" style="13" bestFit="1" customWidth="1"/>
    <col min="4876" max="5125" width="9.140625" style="13"/>
    <col min="5126" max="5126" width="27.42578125" style="13" customWidth="1"/>
    <col min="5127" max="5127" width="17.85546875" style="13" customWidth="1"/>
    <col min="5128" max="5128" width="26" style="13" customWidth="1"/>
    <col min="5129" max="5129" width="10.42578125" style="13" customWidth="1"/>
    <col min="5130" max="5130" width="13" style="13" customWidth="1"/>
    <col min="5131" max="5131" width="32.42578125" style="13" bestFit="1" customWidth="1"/>
    <col min="5132" max="5381" width="9.140625" style="13"/>
    <col min="5382" max="5382" width="27.42578125" style="13" customWidth="1"/>
    <col min="5383" max="5383" width="17.85546875" style="13" customWidth="1"/>
    <col min="5384" max="5384" width="26" style="13" customWidth="1"/>
    <col min="5385" max="5385" width="10.42578125" style="13" customWidth="1"/>
    <col min="5386" max="5386" width="13" style="13" customWidth="1"/>
    <col min="5387" max="5387" width="32.42578125" style="13" bestFit="1" customWidth="1"/>
    <col min="5388" max="5637" width="9.140625" style="13"/>
    <col min="5638" max="5638" width="27.42578125" style="13" customWidth="1"/>
    <col min="5639" max="5639" width="17.85546875" style="13" customWidth="1"/>
    <col min="5640" max="5640" width="26" style="13" customWidth="1"/>
    <col min="5641" max="5641" width="10.42578125" style="13" customWidth="1"/>
    <col min="5642" max="5642" width="13" style="13" customWidth="1"/>
    <col min="5643" max="5643" width="32.42578125" style="13" bestFit="1" customWidth="1"/>
    <col min="5644" max="5893" width="9.140625" style="13"/>
    <col min="5894" max="5894" width="27.42578125" style="13" customWidth="1"/>
    <col min="5895" max="5895" width="17.85546875" style="13" customWidth="1"/>
    <col min="5896" max="5896" width="26" style="13" customWidth="1"/>
    <col min="5897" max="5897" width="10.42578125" style="13" customWidth="1"/>
    <col min="5898" max="5898" width="13" style="13" customWidth="1"/>
    <col min="5899" max="5899" width="32.42578125" style="13" bestFit="1" customWidth="1"/>
    <col min="5900" max="6149" width="9.140625" style="13"/>
    <col min="6150" max="6150" width="27.42578125" style="13" customWidth="1"/>
    <col min="6151" max="6151" width="17.85546875" style="13" customWidth="1"/>
    <col min="6152" max="6152" width="26" style="13" customWidth="1"/>
    <col min="6153" max="6153" width="10.42578125" style="13" customWidth="1"/>
    <col min="6154" max="6154" width="13" style="13" customWidth="1"/>
    <col min="6155" max="6155" width="32.42578125" style="13" bestFit="1" customWidth="1"/>
    <col min="6156" max="6405" width="9.140625" style="13"/>
    <col min="6406" max="6406" width="27.42578125" style="13" customWidth="1"/>
    <col min="6407" max="6407" width="17.85546875" style="13" customWidth="1"/>
    <col min="6408" max="6408" width="26" style="13" customWidth="1"/>
    <col min="6409" max="6409" width="10.42578125" style="13" customWidth="1"/>
    <col min="6410" max="6410" width="13" style="13" customWidth="1"/>
    <col min="6411" max="6411" width="32.42578125" style="13" bestFit="1" customWidth="1"/>
    <col min="6412" max="6661" width="9.140625" style="13"/>
    <col min="6662" max="6662" width="27.42578125" style="13" customWidth="1"/>
    <col min="6663" max="6663" width="17.85546875" style="13" customWidth="1"/>
    <col min="6664" max="6664" width="26" style="13" customWidth="1"/>
    <col min="6665" max="6665" width="10.42578125" style="13" customWidth="1"/>
    <col min="6666" max="6666" width="13" style="13" customWidth="1"/>
    <col min="6667" max="6667" width="32.42578125" style="13" bestFit="1" customWidth="1"/>
    <col min="6668" max="6917" width="9.140625" style="13"/>
    <col min="6918" max="6918" width="27.42578125" style="13" customWidth="1"/>
    <col min="6919" max="6919" width="17.85546875" style="13" customWidth="1"/>
    <col min="6920" max="6920" width="26" style="13" customWidth="1"/>
    <col min="6921" max="6921" width="10.42578125" style="13" customWidth="1"/>
    <col min="6922" max="6922" width="13" style="13" customWidth="1"/>
    <col min="6923" max="6923" width="32.42578125" style="13" bestFit="1" customWidth="1"/>
    <col min="6924" max="7173" width="9.140625" style="13"/>
    <col min="7174" max="7174" width="27.42578125" style="13" customWidth="1"/>
    <col min="7175" max="7175" width="17.85546875" style="13" customWidth="1"/>
    <col min="7176" max="7176" width="26" style="13" customWidth="1"/>
    <col min="7177" max="7177" width="10.42578125" style="13" customWidth="1"/>
    <col min="7178" max="7178" width="13" style="13" customWidth="1"/>
    <col min="7179" max="7179" width="32.42578125" style="13" bestFit="1" customWidth="1"/>
    <col min="7180" max="7429" width="9.140625" style="13"/>
    <col min="7430" max="7430" width="27.42578125" style="13" customWidth="1"/>
    <col min="7431" max="7431" width="17.85546875" style="13" customWidth="1"/>
    <col min="7432" max="7432" width="26" style="13" customWidth="1"/>
    <col min="7433" max="7433" width="10.42578125" style="13" customWidth="1"/>
    <col min="7434" max="7434" width="13" style="13" customWidth="1"/>
    <col min="7435" max="7435" width="32.42578125" style="13" bestFit="1" customWidth="1"/>
    <col min="7436" max="7685" width="9.140625" style="13"/>
    <col min="7686" max="7686" width="27.42578125" style="13" customWidth="1"/>
    <col min="7687" max="7687" width="17.85546875" style="13" customWidth="1"/>
    <col min="7688" max="7688" width="26" style="13" customWidth="1"/>
    <col min="7689" max="7689" width="10.42578125" style="13" customWidth="1"/>
    <col min="7690" max="7690" width="13" style="13" customWidth="1"/>
    <col min="7691" max="7691" width="32.42578125" style="13" bestFit="1" customWidth="1"/>
    <col min="7692" max="7941" width="9.140625" style="13"/>
    <col min="7942" max="7942" width="27.42578125" style="13" customWidth="1"/>
    <col min="7943" max="7943" width="17.85546875" style="13" customWidth="1"/>
    <col min="7944" max="7944" width="26" style="13" customWidth="1"/>
    <col min="7945" max="7945" width="10.42578125" style="13" customWidth="1"/>
    <col min="7946" max="7946" width="13" style="13" customWidth="1"/>
    <col min="7947" max="7947" width="32.42578125" style="13" bestFit="1" customWidth="1"/>
    <col min="7948" max="8197" width="9.140625" style="13"/>
    <col min="8198" max="8198" width="27.42578125" style="13" customWidth="1"/>
    <col min="8199" max="8199" width="17.85546875" style="13" customWidth="1"/>
    <col min="8200" max="8200" width="26" style="13" customWidth="1"/>
    <col min="8201" max="8201" width="10.42578125" style="13" customWidth="1"/>
    <col min="8202" max="8202" width="13" style="13" customWidth="1"/>
    <col min="8203" max="8203" width="32.42578125" style="13" bestFit="1" customWidth="1"/>
    <col min="8204" max="8453" width="9.140625" style="13"/>
    <col min="8454" max="8454" width="27.42578125" style="13" customWidth="1"/>
    <col min="8455" max="8455" width="17.85546875" style="13" customWidth="1"/>
    <col min="8456" max="8456" width="26" style="13" customWidth="1"/>
    <col min="8457" max="8457" width="10.42578125" style="13" customWidth="1"/>
    <col min="8458" max="8458" width="13" style="13" customWidth="1"/>
    <col min="8459" max="8459" width="32.42578125" style="13" bestFit="1" customWidth="1"/>
    <col min="8460" max="8709" width="9.140625" style="13"/>
    <col min="8710" max="8710" width="27.42578125" style="13" customWidth="1"/>
    <col min="8711" max="8711" width="17.85546875" style="13" customWidth="1"/>
    <col min="8712" max="8712" width="26" style="13" customWidth="1"/>
    <col min="8713" max="8713" width="10.42578125" style="13" customWidth="1"/>
    <col min="8714" max="8714" width="13" style="13" customWidth="1"/>
    <col min="8715" max="8715" width="32.42578125" style="13" bestFit="1" customWidth="1"/>
    <col min="8716" max="8965" width="9.140625" style="13"/>
    <col min="8966" max="8966" width="27.42578125" style="13" customWidth="1"/>
    <col min="8967" max="8967" width="17.85546875" style="13" customWidth="1"/>
    <col min="8968" max="8968" width="26" style="13" customWidth="1"/>
    <col min="8969" max="8969" width="10.42578125" style="13" customWidth="1"/>
    <col min="8970" max="8970" width="13" style="13" customWidth="1"/>
    <col min="8971" max="8971" width="32.42578125" style="13" bestFit="1" customWidth="1"/>
    <col min="8972" max="9221" width="9.140625" style="13"/>
    <col min="9222" max="9222" width="27.42578125" style="13" customWidth="1"/>
    <col min="9223" max="9223" width="17.85546875" style="13" customWidth="1"/>
    <col min="9224" max="9224" width="26" style="13" customWidth="1"/>
    <col min="9225" max="9225" width="10.42578125" style="13" customWidth="1"/>
    <col min="9226" max="9226" width="13" style="13" customWidth="1"/>
    <col min="9227" max="9227" width="32.42578125" style="13" bestFit="1" customWidth="1"/>
    <col min="9228" max="9477" width="9.140625" style="13"/>
    <col min="9478" max="9478" width="27.42578125" style="13" customWidth="1"/>
    <col min="9479" max="9479" width="17.85546875" style="13" customWidth="1"/>
    <col min="9480" max="9480" width="26" style="13" customWidth="1"/>
    <col min="9481" max="9481" width="10.42578125" style="13" customWidth="1"/>
    <col min="9482" max="9482" width="13" style="13" customWidth="1"/>
    <col min="9483" max="9483" width="32.42578125" style="13" bestFit="1" customWidth="1"/>
    <col min="9484" max="9733" width="9.140625" style="13"/>
    <col min="9734" max="9734" width="27.42578125" style="13" customWidth="1"/>
    <col min="9735" max="9735" width="17.85546875" style="13" customWidth="1"/>
    <col min="9736" max="9736" width="26" style="13" customWidth="1"/>
    <col min="9737" max="9737" width="10.42578125" style="13" customWidth="1"/>
    <col min="9738" max="9738" width="13" style="13" customWidth="1"/>
    <col min="9739" max="9739" width="32.42578125" style="13" bestFit="1" customWidth="1"/>
    <col min="9740" max="9989" width="9.140625" style="13"/>
    <col min="9990" max="9990" width="27.42578125" style="13" customWidth="1"/>
    <col min="9991" max="9991" width="17.85546875" style="13" customWidth="1"/>
    <col min="9992" max="9992" width="26" style="13" customWidth="1"/>
    <col min="9993" max="9993" width="10.42578125" style="13" customWidth="1"/>
    <col min="9994" max="9994" width="13" style="13" customWidth="1"/>
    <col min="9995" max="9995" width="32.42578125" style="13" bestFit="1" customWidth="1"/>
    <col min="9996" max="10245" width="9.140625" style="13"/>
    <col min="10246" max="10246" width="27.42578125" style="13" customWidth="1"/>
    <col min="10247" max="10247" width="17.85546875" style="13" customWidth="1"/>
    <col min="10248" max="10248" width="26" style="13" customWidth="1"/>
    <col min="10249" max="10249" width="10.42578125" style="13" customWidth="1"/>
    <col min="10250" max="10250" width="13" style="13" customWidth="1"/>
    <col min="10251" max="10251" width="32.42578125" style="13" bestFit="1" customWidth="1"/>
    <col min="10252" max="10501" width="9.140625" style="13"/>
    <col min="10502" max="10502" width="27.42578125" style="13" customWidth="1"/>
    <col min="10503" max="10503" width="17.85546875" style="13" customWidth="1"/>
    <col min="10504" max="10504" width="26" style="13" customWidth="1"/>
    <col min="10505" max="10505" width="10.42578125" style="13" customWidth="1"/>
    <col min="10506" max="10506" width="13" style="13" customWidth="1"/>
    <col min="10507" max="10507" width="32.42578125" style="13" bestFit="1" customWidth="1"/>
    <col min="10508" max="10757" width="9.140625" style="13"/>
    <col min="10758" max="10758" width="27.42578125" style="13" customWidth="1"/>
    <col min="10759" max="10759" width="17.85546875" style="13" customWidth="1"/>
    <col min="10760" max="10760" width="26" style="13" customWidth="1"/>
    <col min="10761" max="10761" width="10.42578125" style="13" customWidth="1"/>
    <col min="10762" max="10762" width="13" style="13" customWidth="1"/>
    <col min="10763" max="10763" width="32.42578125" style="13" bestFit="1" customWidth="1"/>
    <col min="10764" max="11013" width="9.140625" style="13"/>
    <col min="11014" max="11014" width="27.42578125" style="13" customWidth="1"/>
    <col min="11015" max="11015" width="17.85546875" style="13" customWidth="1"/>
    <col min="11016" max="11016" width="26" style="13" customWidth="1"/>
    <col min="11017" max="11017" width="10.42578125" style="13" customWidth="1"/>
    <col min="11018" max="11018" width="13" style="13" customWidth="1"/>
    <col min="11019" max="11019" width="32.42578125" style="13" bestFit="1" customWidth="1"/>
    <col min="11020" max="11269" width="9.140625" style="13"/>
    <col min="11270" max="11270" width="27.42578125" style="13" customWidth="1"/>
    <col min="11271" max="11271" width="17.85546875" style="13" customWidth="1"/>
    <col min="11272" max="11272" width="26" style="13" customWidth="1"/>
    <col min="11273" max="11273" width="10.42578125" style="13" customWidth="1"/>
    <col min="11274" max="11274" width="13" style="13" customWidth="1"/>
    <col min="11275" max="11275" width="32.42578125" style="13" bestFit="1" customWidth="1"/>
    <col min="11276" max="11525" width="9.140625" style="13"/>
    <col min="11526" max="11526" width="27.42578125" style="13" customWidth="1"/>
    <col min="11527" max="11527" width="17.85546875" style="13" customWidth="1"/>
    <col min="11528" max="11528" width="26" style="13" customWidth="1"/>
    <col min="11529" max="11529" width="10.42578125" style="13" customWidth="1"/>
    <col min="11530" max="11530" width="13" style="13" customWidth="1"/>
    <col min="11531" max="11531" width="32.42578125" style="13" bestFit="1" customWidth="1"/>
    <col min="11532" max="11781" width="9.140625" style="13"/>
    <col min="11782" max="11782" width="27.42578125" style="13" customWidth="1"/>
    <col min="11783" max="11783" width="17.85546875" style="13" customWidth="1"/>
    <col min="11784" max="11784" width="26" style="13" customWidth="1"/>
    <col min="11785" max="11785" width="10.42578125" style="13" customWidth="1"/>
    <col min="11786" max="11786" width="13" style="13" customWidth="1"/>
    <col min="11787" max="11787" width="32.42578125" style="13" bestFit="1" customWidth="1"/>
    <col min="11788" max="12037" width="9.140625" style="13"/>
    <col min="12038" max="12038" width="27.42578125" style="13" customWidth="1"/>
    <col min="12039" max="12039" width="17.85546875" style="13" customWidth="1"/>
    <col min="12040" max="12040" width="26" style="13" customWidth="1"/>
    <col min="12041" max="12041" width="10.42578125" style="13" customWidth="1"/>
    <col min="12042" max="12042" width="13" style="13" customWidth="1"/>
    <col min="12043" max="12043" width="32.42578125" style="13" bestFit="1" customWidth="1"/>
    <col min="12044" max="12293" width="9.140625" style="13"/>
    <col min="12294" max="12294" width="27.42578125" style="13" customWidth="1"/>
    <col min="12295" max="12295" width="17.85546875" style="13" customWidth="1"/>
    <col min="12296" max="12296" width="26" style="13" customWidth="1"/>
    <col min="12297" max="12297" width="10.42578125" style="13" customWidth="1"/>
    <col min="12298" max="12298" width="13" style="13" customWidth="1"/>
    <col min="12299" max="12299" width="32.42578125" style="13" bestFit="1" customWidth="1"/>
    <col min="12300" max="12549" width="9.140625" style="13"/>
    <col min="12550" max="12550" width="27.42578125" style="13" customWidth="1"/>
    <col min="12551" max="12551" width="17.85546875" style="13" customWidth="1"/>
    <col min="12552" max="12552" width="26" style="13" customWidth="1"/>
    <col min="12553" max="12553" width="10.42578125" style="13" customWidth="1"/>
    <col min="12554" max="12554" width="13" style="13" customWidth="1"/>
    <col min="12555" max="12555" width="32.42578125" style="13" bestFit="1" customWidth="1"/>
    <col min="12556" max="12805" width="9.140625" style="13"/>
    <col min="12806" max="12806" width="27.42578125" style="13" customWidth="1"/>
    <col min="12807" max="12807" width="17.85546875" style="13" customWidth="1"/>
    <col min="12808" max="12808" width="26" style="13" customWidth="1"/>
    <col min="12809" max="12809" width="10.42578125" style="13" customWidth="1"/>
    <col min="12810" max="12810" width="13" style="13" customWidth="1"/>
    <col min="12811" max="12811" width="32.42578125" style="13" bestFit="1" customWidth="1"/>
    <col min="12812" max="13061" width="9.140625" style="13"/>
    <col min="13062" max="13062" width="27.42578125" style="13" customWidth="1"/>
    <col min="13063" max="13063" width="17.85546875" style="13" customWidth="1"/>
    <col min="13064" max="13064" width="26" style="13" customWidth="1"/>
    <col min="13065" max="13065" width="10.42578125" style="13" customWidth="1"/>
    <col min="13066" max="13066" width="13" style="13" customWidth="1"/>
    <col min="13067" max="13067" width="32.42578125" style="13" bestFit="1" customWidth="1"/>
    <col min="13068" max="13317" width="9.140625" style="13"/>
    <col min="13318" max="13318" width="27.42578125" style="13" customWidth="1"/>
    <col min="13319" max="13319" width="17.85546875" style="13" customWidth="1"/>
    <col min="13320" max="13320" width="26" style="13" customWidth="1"/>
    <col min="13321" max="13321" width="10.42578125" style="13" customWidth="1"/>
    <col min="13322" max="13322" width="13" style="13" customWidth="1"/>
    <col min="13323" max="13323" width="32.42578125" style="13" bestFit="1" customWidth="1"/>
    <col min="13324" max="13573" width="9.140625" style="13"/>
    <col min="13574" max="13574" width="27.42578125" style="13" customWidth="1"/>
    <col min="13575" max="13575" width="17.85546875" style="13" customWidth="1"/>
    <col min="13576" max="13576" width="26" style="13" customWidth="1"/>
    <col min="13577" max="13577" width="10.42578125" style="13" customWidth="1"/>
    <col min="13578" max="13578" width="13" style="13" customWidth="1"/>
    <col min="13579" max="13579" width="32.42578125" style="13" bestFit="1" customWidth="1"/>
    <col min="13580" max="13829" width="9.140625" style="13"/>
    <col min="13830" max="13830" width="27.42578125" style="13" customWidth="1"/>
    <col min="13831" max="13831" width="17.85546875" style="13" customWidth="1"/>
    <col min="13832" max="13832" width="26" style="13" customWidth="1"/>
    <col min="13833" max="13833" width="10.42578125" style="13" customWidth="1"/>
    <col min="13834" max="13834" width="13" style="13" customWidth="1"/>
    <col min="13835" max="13835" width="32.42578125" style="13" bestFit="1" customWidth="1"/>
    <col min="13836" max="14085" width="9.140625" style="13"/>
    <col min="14086" max="14086" width="27.42578125" style="13" customWidth="1"/>
    <col min="14087" max="14087" width="17.85546875" style="13" customWidth="1"/>
    <col min="14088" max="14088" width="26" style="13" customWidth="1"/>
    <col min="14089" max="14089" width="10.42578125" style="13" customWidth="1"/>
    <col min="14090" max="14090" width="13" style="13" customWidth="1"/>
    <col min="14091" max="14091" width="32.42578125" style="13" bestFit="1" customWidth="1"/>
    <col min="14092" max="14341" width="9.140625" style="13"/>
    <col min="14342" max="14342" width="27.42578125" style="13" customWidth="1"/>
    <col min="14343" max="14343" width="17.85546875" style="13" customWidth="1"/>
    <col min="14344" max="14344" width="26" style="13" customWidth="1"/>
    <col min="14345" max="14345" width="10.42578125" style="13" customWidth="1"/>
    <col min="14346" max="14346" width="13" style="13" customWidth="1"/>
    <col min="14347" max="14347" width="32.42578125" style="13" bestFit="1" customWidth="1"/>
    <col min="14348" max="14597" width="9.140625" style="13"/>
    <col min="14598" max="14598" width="27.42578125" style="13" customWidth="1"/>
    <col min="14599" max="14599" width="17.85546875" style="13" customWidth="1"/>
    <col min="14600" max="14600" width="26" style="13" customWidth="1"/>
    <col min="14601" max="14601" width="10.42578125" style="13" customWidth="1"/>
    <col min="14602" max="14602" width="13" style="13" customWidth="1"/>
    <col min="14603" max="14603" width="32.42578125" style="13" bestFit="1" customWidth="1"/>
    <col min="14604" max="14853" width="9.140625" style="13"/>
    <col min="14854" max="14854" width="27.42578125" style="13" customWidth="1"/>
    <col min="14855" max="14855" width="17.85546875" style="13" customWidth="1"/>
    <col min="14856" max="14856" width="26" style="13" customWidth="1"/>
    <col min="14857" max="14857" width="10.42578125" style="13" customWidth="1"/>
    <col min="14858" max="14858" width="13" style="13" customWidth="1"/>
    <col min="14859" max="14859" width="32.42578125" style="13" bestFit="1" customWidth="1"/>
    <col min="14860" max="15109" width="9.140625" style="13"/>
    <col min="15110" max="15110" width="27.42578125" style="13" customWidth="1"/>
    <col min="15111" max="15111" width="17.85546875" style="13" customWidth="1"/>
    <col min="15112" max="15112" width="26" style="13" customWidth="1"/>
    <col min="15113" max="15113" width="10.42578125" style="13" customWidth="1"/>
    <col min="15114" max="15114" width="13" style="13" customWidth="1"/>
    <col min="15115" max="15115" width="32.42578125" style="13" bestFit="1" customWidth="1"/>
    <col min="15116" max="15365" width="9.140625" style="13"/>
    <col min="15366" max="15366" width="27.42578125" style="13" customWidth="1"/>
    <col min="15367" max="15367" width="17.85546875" style="13" customWidth="1"/>
    <col min="15368" max="15368" width="26" style="13" customWidth="1"/>
    <col min="15369" max="15369" width="10.42578125" style="13" customWidth="1"/>
    <col min="15370" max="15370" width="13" style="13" customWidth="1"/>
    <col min="15371" max="15371" width="32.42578125" style="13" bestFit="1" customWidth="1"/>
    <col min="15372" max="15621" width="9.140625" style="13"/>
    <col min="15622" max="15622" width="27.42578125" style="13" customWidth="1"/>
    <col min="15623" max="15623" width="17.85546875" style="13" customWidth="1"/>
    <col min="15624" max="15624" width="26" style="13" customWidth="1"/>
    <col min="15625" max="15625" width="10.42578125" style="13" customWidth="1"/>
    <col min="15626" max="15626" width="13" style="13" customWidth="1"/>
    <col min="15627" max="15627" width="32.42578125" style="13" bestFit="1" customWidth="1"/>
    <col min="15628" max="15877" width="9.140625" style="13"/>
    <col min="15878" max="15878" width="27.42578125" style="13" customWidth="1"/>
    <col min="15879" max="15879" width="17.85546875" style="13" customWidth="1"/>
    <col min="15880" max="15880" width="26" style="13" customWidth="1"/>
    <col min="15881" max="15881" width="10.42578125" style="13" customWidth="1"/>
    <col min="15882" max="15882" width="13" style="13" customWidth="1"/>
    <col min="15883" max="15883" width="32.42578125" style="13" bestFit="1" customWidth="1"/>
    <col min="15884" max="16133" width="9.140625" style="13"/>
    <col min="16134" max="16134" width="27.42578125" style="13" customWidth="1"/>
    <col min="16135" max="16135" width="17.85546875" style="13" customWidth="1"/>
    <col min="16136" max="16136" width="26" style="13" customWidth="1"/>
    <col min="16137" max="16137" width="10.42578125" style="13" customWidth="1"/>
    <col min="16138" max="16138" width="13" style="13" customWidth="1"/>
    <col min="16139" max="16139" width="32.42578125" style="13" bestFit="1" customWidth="1"/>
    <col min="16140" max="16384" width="9.140625" style="13"/>
  </cols>
  <sheetData>
    <row r="1" spans="1:15" ht="12.75" customHeight="1">
      <c r="A1" s="3282" t="s">
        <v>29</v>
      </c>
      <c r="B1" s="3282"/>
      <c r="C1" s="3282"/>
      <c r="F1" s="12"/>
      <c r="J1" s="50"/>
    </row>
    <row r="2" spans="1:15">
      <c r="A2" s="1261" t="s">
        <v>30</v>
      </c>
      <c r="B2" s="2742" t="s">
        <v>937</v>
      </c>
      <c r="C2" s="2742"/>
      <c r="F2" s="111"/>
      <c r="J2" s="111"/>
    </row>
    <row r="3" spans="1:15" ht="44.25" customHeight="1">
      <c r="A3" s="1261" t="s">
        <v>31</v>
      </c>
      <c r="B3" s="3287" t="s">
        <v>938</v>
      </c>
      <c r="C3" s="3288"/>
      <c r="F3" s="12"/>
      <c r="J3" s="12"/>
    </row>
    <row r="4" spans="1:15">
      <c r="A4" s="1261" t="s">
        <v>32</v>
      </c>
      <c r="B4" s="2742">
        <v>1</v>
      </c>
      <c r="C4" s="2742"/>
      <c r="F4" s="111"/>
      <c r="J4" s="111"/>
    </row>
    <row r="5" spans="1:15">
      <c r="A5" s="1261" t="s">
        <v>33</v>
      </c>
      <c r="B5" s="2742"/>
      <c r="C5" s="2742"/>
      <c r="F5" s="117"/>
      <c r="J5" s="117"/>
    </row>
    <row r="6" spans="1:15">
      <c r="A6" s="1261" t="s">
        <v>34</v>
      </c>
      <c r="B6" s="2742"/>
      <c r="C6" s="2742"/>
      <c r="F6" s="117"/>
      <c r="J6" s="117"/>
    </row>
    <row r="7" spans="1:15">
      <c r="A7" s="1261" t="s">
        <v>35</v>
      </c>
      <c r="B7" s="2742"/>
      <c r="C7" s="2742"/>
      <c r="F7" s="117"/>
      <c r="J7" s="117"/>
    </row>
    <row r="8" spans="1:15">
      <c r="A8" s="1261" t="s">
        <v>36</v>
      </c>
      <c r="B8" s="2742"/>
      <c r="C8" s="2742"/>
      <c r="F8" s="118"/>
      <c r="J8" s="118"/>
    </row>
    <row r="9" spans="1:15" ht="15.75">
      <c r="A9" s="1261" t="s">
        <v>198</v>
      </c>
      <c r="B9" s="2742"/>
      <c r="C9" s="2742"/>
      <c r="F9" s="107"/>
    </row>
    <row r="10" spans="1:15">
      <c r="F10" s="118"/>
      <c r="G10" s="118"/>
      <c r="H10" s="118"/>
      <c r="I10" s="118"/>
      <c r="J10" s="118"/>
    </row>
    <row r="11" spans="1:15">
      <c r="F11" s="118"/>
      <c r="G11" s="118"/>
      <c r="H11" s="118"/>
      <c r="I11" s="118"/>
      <c r="J11" s="118"/>
    </row>
    <row r="12" spans="1:15" ht="27.75" customHeight="1">
      <c r="A12" s="1262" t="s">
        <v>2162</v>
      </c>
      <c r="B12" s="1262" t="s">
        <v>702</v>
      </c>
      <c r="C12" s="1262" t="s">
        <v>688</v>
      </c>
      <c r="D12" s="1262" t="s">
        <v>1287</v>
      </c>
      <c r="E12" s="1262" t="s">
        <v>1286</v>
      </c>
      <c r="F12" s="110"/>
      <c r="M12" s="111" t="s">
        <v>690</v>
      </c>
      <c r="O12" s="255" t="s">
        <v>460</v>
      </c>
    </row>
    <row r="13" spans="1:15">
      <c r="A13" s="257"/>
      <c r="B13" s="257"/>
      <c r="C13" s="257"/>
      <c r="D13" s="257"/>
      <c r="E13" s="257"/>
      <c r="M13" s="259" t="s">
        <v>691</v>
      </c>
      <c r="O13" s="13" t="s">
        <v>462</v>
      </c>
    </row>
    <row r="14" spans="1:15">
      <c r="A14" s="257"/>
      <c r="B14" s="257"/>
      <c r="C14" s="257"/>
      <c r="D14" s="257"/>
      <c r="E14" s="257"/>
      <c r="M14" s="259" t="s">
        <v>692</v>
      </c>
      <c r="O14" s="13" t="s">
        <v>463</v>
      </c>
    </row>
    <row r="15" spans="1:15">
      <c r="A15" s="257"/>
      <c r="B15" s="257"/>
      <c r="C15" s="257"/>
      <c r="D15" s="257"/>
      <c r="E15" s="257"/>
      <c r="M15" s="259" t="s">
        <v>693</v>
      </c>
      <c r="O15" s="13" t="s">
        <v>464</v>
      </c>
    </row>
    <row r="16" spans="1:15">
      <c r="A16" s="257"/>
      <c r="B16" s="257"/>
      <c r="C16" s="257"/>
      <c r="D16" s="257"/>
      <c r="E16" s="257"/>
      <c r="M16" s="259" t="s">
        <v>695</v>
      </c>
      <c r="O16" s="13" t="s">
        <v>465</v>
      </c>
    </row>
    <row r="17" spans="1:15">
      <c r="A17" s="257"/>
      <c r="B17" s="257"/>
      <c r="C17" s="257"/>
      <c r="D17" s="257"/>
      <c r="E17" s="257"/>
      <c r="M17" s="259" t="s">
        <v>697</v>
      </c>
      <c r="O17" s="13" t="s">
        <v>466</v>
      </c>
    </row>
    <row r="18" spans="1:15">
      <c r="A18" s="257"/>
      <c r="B18" s="257"/>
      <c r="C18" s="257"/>
      <c r="D18" s="257"/>
      <c r="E18" s="257"/>
      <c r="M18" s="259" t="s">
        <v>698</v>
      </c>
      <c r="O18" s="13" t="s">
        <v>467</v>
      </c>
    </row>
    <row r="19" spans="1:15">
      <c r="A19" s="257"/>
      <c r="B19" s="257"/>
      <c r="C19" s="257"/>
      <c r="D19" s="257"/>
      <c r="E19" s="257"/>
      <c r="M19" s="259" t="s">
        <v>699</v>
      </c>
      <c r="O19" s="13" t="s">
        <v>468</v>
      </c>
    </row>
    <row r="20" spans="1:15">
      <c r="A20" s="257"/>
      <c r="B20" s="257"/>
      <c r="C20" s="257"/>
      <c r="D20" s="257"/>
      <c r="E20" s="257"/>
      <c r="M20" s="259" t="s">
        <v>700</v>
      </c>
      <c r="O20" s="13" t="s">
        <v>469</v>
      </c>
    </row>
    <row r="21" spans="1:15">
      <c r="A21" s="257"/>
      <c r="B21" s="257"/>
      <c r="C21" s="257"/>
      <c r="D21" s="257"/>
      <c r="E21" s="257"/>
      <c r="M21" s="259" t="s">
        <v>701</v>
      </c>
      <c r="O21" s="13" t="s">
        <v>470</v>
      </c>
    </row>
    <row r="22" spans="1:15">
      <c r="A22" s="257"/>
      <c r="B22" s="257"/>
      <c r="C22" s="257"/>
      <c r="D22" s="257"/>
      <c r="E22" s="257"/>
      <c r="M22" s="259"/>
      <c r="O22" s="13" t="s">
        <v>471</v>
      </c>
    </row>
    <row r="23" spans="1:15">
      <c r="A23" s="257"/>
      <c r="B23" s="257"/>
      <c r="C23" s="257"/>
      <c r="D23" s="257"/>
      <c r="E23" s="257"/>
      <c r="M23" s="259"/>
      <c r="O23" s="13" t="s">
        <v>472</v>
      </c>
    </row>
    <row r="24" spans="1:15">
      <c r="A24" s="257"/>
      <c r="B24" s="257"/>
      <c r="C24" s="257"/>
      <c r="D24" s="257"/>
      <c r="E24" s="257"/>
      <c r="M24" s="259"/>
      <c r="O24" s="13" t="s">
        <v>473</v>
      </c>
    </row>
    <row r="25" spans="1:15">
      <c r="A25" s="257"/>
      <c r="B25" s="257"/>
      <c r="C25" s="257"/>
      <c r="D25" s="257"/>
      <c r="E25" s="257"/>
      <c r="M25" s="259"/>
      <c r="O25" s="13" t="s">
        <v>474</v>
      </c>
    </row>
    <row r="26" spans="1:15">
      <c r="A26" s="257"/>
      <c r="B26" s="257"/>
      <c r="C26" s="257"/>
      <c r="D26" s="257"/>
      <c r="E26" s="257"/>
      <c r="M26" s="259"/>
      <c r="O26" s="13" t="s">
        <v>475</v>
      </c>
    </row>
    <row r="27" spans="1:15">
      <c r="A27" s="257"/>
      <c r="B27" s="257"/>
      <c r="C27" s="257"/>
      <c r="D27" s="257"/>
      <c r="E27" s="257"/>
      <c r="M27" s="259"/>
      <c r="O27" s="13" t="s">
        <v>476</v>
      </c>
    </row>
    <row r="28" spans="1:15">
      <c r="A28" s="257"/>
      <c r="B28" s="257"/>
      <c r="C28" s="257"/>
      <c r="D28" s="257"/>
      <c r="E28" s="257"/>
    </row>
  </sheetData>
  <sheetProtection formatRows="0" sort="0" autoFilter="0"/>
  <mergeCells count="9">
    <mergeCell ref="B6:C6"/>
    <mergeCell ref="B7:C7"/>
    <mergeCell ref="B8:C8"/>
    <mergeCell ref="B9:C9"/>
    <mergeCell ref="A1:C1"/>
    <mergeCell ref="B2:C2"/>
    <mergeCell ref="B3:C3"/>
    <mergeCell ref="B4:C4"/>
    <mergeCell ref="B5:C5"/>
  </mergeCells>
  <dataValidations count="1">
    <dataValidation type="list" allowBlank="1" showInputMessage="1" showErrorMessage="1" sqref="B13:B27">
      <formula1>$O$13:$O$27</formula1>
    </dataValidation>
  </dataValidations>
  <pageMargins left="0.7" right="0.7" top="0.75" bottom="0.75" header="0.3" footer="0.3"/>
  <pageSetup paperSize="9" orientation="portrait"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zoomScale="80" zoomScaleNormal="80" workbookViewId="0">
      <selection activeCell="J19" sqref="J19"/>
    </sheetView>
  </sheetViews>
  <sheetFormatPr defaultRowHeight="15"/>
  <cols>
    <col min="1" max="1" width="17.7109375" customWidth="1"/>
    <col min="2" max="2" width="7.7109375" customWidth="1"/>
    <col min="3" max="3" width="17.140625" customWidth="1"/>
    <col min="4" max="4" width="16.5703125" customWidth="1"/>
    <col min="5" max="5" width="21.42578125" customWidth="1"/>
    <col min="6" max="6" width="21.5703125" customWidth="1"/>
    <col min="7" max="7" width="14.28515625" customWidth="1"/>
    <col min="8" max="8" width="12.7109375" customWidth="1"/>
    <col min="9" max="9" width="18" customWidth="1"/>
    <col min="10" max="10" width="11.7109375" customWidth="1"/>
    <col min="11" max="12" width="18" customWidth="1"/>
    <col min="13" max="13" width="14.42578125" customWidth="1"/>
    <col min="14" max="14" width="7.140625" customWidth="1"/>
    <col min="15" max="15" width="9.85546875" customWidth="1"/>
    <col min="16" max="16" width="7.140625" customWidth="1"/>
    <col min="17" max="17" width="8.85546875" customWidth="1"/>
    <col min="18" max="18" width="14.5703125" customWidth="1"/>
    <col min="19" max="19" width="13.7109375" customWidth="1"/>
    <col min="20" max="20" width="14" customWidth="1"/>
    <col min="21" max="21" width="13.28515625" customWidth="1"/>
  </cols>
  <sheetData>
    <row r="1" spans="1:21" ht="15" customHeight="1">
      <c r="A1" s="3431" t="s">
        <v>29</v>
      </c>
      <c r="B1" s="3431"/>
      <c r="C1" s="3431"/>
      <c r="D1" s="1724"/>
      <c r="E1" s="1725"/>
      <c r="F1" s="1725"/>
      <c r="G1" s="1725"/>
      <c r="H1" s="1725"/>
      <c r="I1" s="1725"/>
      <c r="J1" s="1726"/>
      <c r="K1" s="1727"/>
      <c r="L1" s="1727"/>
      <c r="M1" s="1728"/>
      <c r="N1" s="1729"/>
      <c r="O1" s="1729"/>
      <c r="P1" s="1729"/>
      <c r="Q1" s="1729"/>
      <c r="R1" s="1729"/>
      <c r="S1" s="1729"/>
      <c r="T1" s="1729"/>
      <c r="U1" s="1730"/>
    </row>
    <row r="2" spans="1:21">
      <c r="A2" s="1731" t="s">
        <v>30</v>
      </c>
      <c r="B2" s="3432" t="s">
        <v>570</v>
      </c>
      <c r="C2" s="3432"/>
      <c r="D2" s="1732"/>
      <c r="E2" s="1732"/>
      <c r="F2" s="1732"/>
      <c r="G2" s="1732"/>
      <c r="H2" s="1732"/>
      <c r="I2" s="1732"/>
      <c r="J2" s="1733"/>
      <c r="K2" s="1734"/>
      <c r="L2" s="1734"/>
      <c r="M2" s="1735"/>
      <c r="N2" s="1730"/>
      <c r="O2" s="1730"/>
      <c r="P2" s="1730"/>
      <c r="Q2" s="1730"/>
      <c r="R2" s="1730"/>
      <c r="S2" s="1730"/>
      <c r="T2" s="1730"/>
      <c r="U2" s="1730"/>
    </row>
    <row r="3" spans="1:21" ht="15" customHeight="1">
      <c r="A3" s="1731" t="s">
        <v>31</v>
      </c>
      <c r="B3" s="3433" t="s">
        <v>571</v>
      </c>
      <c r="C3" s="3433"/>
      <c r="D3" s="1736"/>
      <c r="E3" s="1736"/>
      <c r="F3" s="1736"/>
      <c r="G3" s="1736"/>
      <c r="H3" s="1736"/>
      <c r="I3" s="1736"/>
      <c r="J3" s="1733"/>
      <c r="K3" s="1734"/>
      <c r="L3" s="1734"/>
      <c r="M3" s="1735"/>
      <c r="N3" s="1730"/>
      <c r="O3" s="1730"/>
      <c r="P3" s="1730"/>
      <c r="Q3" s="1730"/>
      <c r="R3" s="1730"/>
      <c r="S3" s="1730"/>
      <c r="T3" s="1730"/>
      <c r="U3" s="1730"/>
    </row>
    <row r="4" spans="1:21">
      <c r="A4" s="1731" t="s">
        <v>32</v>
      </c>
      <c r="B4" s="3434">
        <v>4</v>
      </c>
      <c r="C4" s="3434"/>
      <c r="D4" s="1737"/>
      <c r="E4" s="1732"/>
      <c r="F4" s="1732"/>
      <c r="G4" s="1732"/>
      <c r="H4" s="1732"/>
      <c r="I4" s="1732"/>
      <c r="J4" s="1733"/>
      <c r="K4" s="1734"/>
      <c r="L4" s="1734"/>
      <c r="M4" s="1735"/>
      <c r="N4" s="1730"/>
      <c r="O4" s="1730"/>
      <c r="P4" s="1730"/>
      <c r="Q4" s="1730"/>
      <c r="R4" s="1730"/>
      <c r="S4" s="1730"/>
      <c r="T4" s="1730"/>
      <c r="U4" s="1730"/>
    </row>
    <row r="5" spans="1:21">
      <c r="A5" s="1731" t="s">
        <v>33</v>
      </c>
      <c r="B5" s="3430"/>
      <c r="C5" s="3430"/>
      <c r="D5" s="1738"/>
      <c r="E5" s="1732"/>
      <c r="F5" s="1732"/>
      <c r="G5" s="1732"/>
      <c r="H5" s="1732"/>
      <c r="I5" s="1732"/>
      <c r="J5" s="1733"/>
      <c r="K5" s="1734"/>
      <c r="L5" s="1734"/>
      <c r="M5" s="1735"/>
      <c r="N5" s="1730"/>
      <c r="O5" s="1730"/>
      <c r="P5" s="1730"/>
      <c r="Q5" s="1730"/>
      <c r="R5" s="1730"/>
      <c r="S5" s="1730"/>
      <c r="T5" s="1730"/>
      <c r="U5" s="1730"/>
    </row>
    <row r="6" spans="1:21">
      <c r="A6" s="1731" t="s">
        <v>34</v>
      </c>
      <c r="B6" s="3430"/>
      <c r="C6" s="3430"/>
      <c r="D6" s="1738"/>
      <c r="E6" s="1732"/>
      <c r="F6" s="1732"/>
      <c r="G6" s="1732"/>
      <c r="H6" s="1732"/>
      <c r="I6" s="1732"/>
      <c r="J6" s="1733"/>
      <c r="K6" s="1734"/>
      <c r="L6" s="1734"/>
      <c r="M6" s="1735"/>
      <c r="N6" s="1730"/>
      <c r="O6" s="1730"/>
      <c r="P6" s="1730"/>
      <c r="Q6" s="1730"/>
      <c r="R6" s="1730"/>
      <c r="S6" s="1730"/>
      <c r="T6" s="1730"/>
      <c r="U6" s="1730"/>
    </row>
    <row r="7" spans="1:21">
      <c r="A7" s="1731" t="s">
        <v>35</v>
      </c>
      <c r="B7" s="3425"/>
      <c r="C7" s="3426"/>
      <c r="D7" s="1739"/>
      <c r="E7" s="1732"/>
      <c r="F7" s="1732"/>
      <c r="G7" s="1732"/>
      <c r="H7" s="1732"/>
      <c r="I7" s="1732"/>
      <c r="J7" s="1733"/>
      <c r="K7" s="1734"/>
      <c r="L7" s="1734"/>
      <c r="M7" s="1735"/>
      <c r="N7" s="1730"/>
      <c r="O7" s="1730"/>
      <c r="P7" s="1730"/>
      <c r="Q7" s="1730"/>
      <c r="R7" s="1730"/>
      <c r="S7" s="1730"/>
      <c r="T7" s="1730"/>
      <c r="U7" s="1730"/>
    </row>
    <row r="8" spans="1:21">
      <c r="A8" s="1731" t="s">
        <v>36</v>
      </c>
      <c r="B8" s="3427"/>
      <c r="C8" s="3427"/>
      <c r="D8" s="1740"/>
      <c r="E8" s="1741"/>
      <c r="F8" s="1740"/>
      <c r="G8" s="1740"/>
      <c r="H8" s="1740"/>
      <c r="I8" s="1740"/>
      <c r="J8" s="1733"/>
      <c r="K8" s="1734"/>
      <c r="L8" s="1734"/>
      <c r="M8" s="1735"/>
      <c r="N8" s="1730"/>
      <c r="O8" s="1730"/>
      <c r="P8" s="1730"/>
      <c r="Q8" s="1730"/>
      <c r="R8" s="1730"/>
      <c r="S8" s="1730"/>
      <c r="T8" s="1730"/>
      <c r="U8" s="1730"/>
    </row>
    <row r="9" spans="1:21">
      <c r="A9" s="1742" t="s">
        <v>198</v>
      </c>
      <c r="B9" s="3428"/>
      <c r="C9" s="3429"/>
      <c r="D9" s="1733"/>
      <c r="E9" s="1733"/>
      <c r="F9" s="1733"/>
      <c r="G9" s="1733"/>
      <c r="H9" s="1733"/>
      <c r="I9" s="1733"/>
      <c r="J9" s="1733"/>
      <c r="K9" s="1734"/>
      <c r="L9" s="1734"/>
      <c r="M9" s="1735"/>
      <c r="N9" s="1730"/>
      <c r="O9" s="1730"/>
      <c r="P9" s="1730"/>
      <c r="Q9" s="1730"/>
      <c r="R9" s="1730"/>
      <c r="S9" s="1730"/>
      <c r="T9" s="1730"/>
      <c r="U9" s="1730"/>
    </row>
    <row r="10" spans="1:21">
      <c r="A10" s="1743"/>
      <c r="B10" s="1744"/>
      <c r="C10" s="1745"/>
      <c r="D10" s="1746"/>
      <c r="E10" s="1746"/>
      <c r="F10" s="1746"/>
      <c r="G10" s="1746"/>
      <c r="H10" s="1746"/>
      <c r="I10" s="1746"/>
      <c r="J10" s="1746"/>
      <c r="K10" s="1747"/>
      <c r="L10" s="1747"/>
      <c r="M10" s="1748"/>
      <c r="N10" s="1749"/>
      <c r="O10" s="1749"/>
      <c r="P10" s="1749"/>
      <c r="Q10" s="1749"/>
      <c r="R10" s="1749"/>
      <c r="S10" s="1749"/>
      <c r="T10" s="1749"/>
      <c r="U10" s="1749"/>
    </row>
    <row r="11" spans="1:21" ht="15" customHeight="1">
      <c r="A11" s="3413" t="s">
        <v>2460</v>
      </c>
      <c r="B11" s="3411" t="s">
        <v>2461</v>
      </c>
      <c r="C11" s="3413" t="s">
        <v>572</v>
      </c>
      <c r="D11" s="3413"/>
      <c r="E11" s="3413"/>
      <c r="F11" s="3414" t="s">
        <v>2462</v>
      </c>
      <c r="G11" s="3416" t="s">
        <v>573</v>
      </c>
      <c r="H11" s="3417"/>
      <c r="I11" s="3417"/>
      <c r="J11" s="3418"/>
      <c r="K11" s="3422" t="s">
        <v>574</v>
      </c>
      <c r="L11" s="3422" t="s">
        <v>575</v>
      </c>
      <c r="M11" s="3422" t="s">
        <v>576</v>
      </c>
      <c r="N11" s="3413" t="s">
        <v>577</v>
      </c>
      <c r="O11" s="3413"/>
      <c r="P11" s="3413"/>
      <c r="Q11" s="3413"/>
      <c r="R11" s="3410" t="s">
        <v>578</v>
      </c>
      <c r="S11" s="3410"/>
      <c r="T11" s="3410"/>
      <c r="U11" s="3410"/>
    </row>
    <row r="12" spans="1:21" ht="15" customHeight="1">
      <c r="A12" s="3411"/>
      <c r="B12" s="3411"/>
      <c r="C12" s="3411"/>
      <c r="D12" s="3411"/>
      <c r="E12" s="3411"/>
      <c r="F12" s="3415"/>
      <c r="G12" s="3419"/>
      <c r="H12" s="3420"/>
      <c r="I12" s="3420"/>
      <c r="J12" s="3421"/>
      <c r="K12" s="3423"/>
      <c r="L12" s="3423"/>
      <c r="M12" s="3423"/>
      <c r="N12" s="3411" t="s">
        <v>579</v>
      </c>
      <c r="O12" s="3411"/>
      <c r="P12" s="3412" t="s">
        <v>580</v>
      </c>
      <c r="Q12" s="3412"/>
      <c r="R12" s="3412" t="s">
        <v>579</v>
      </c>
      <c r="S12" s="3412"/>
      <c r="T12" s="3412" t="s">
        <v>580</v>
      </c>
      <c r="U12" s="3412"/>
    </row>
    <row r="13" spans="1:21" ht="69" customHeight="1">
      <c r="A13" s="3411"/>
      <c r="B13" s="3411"/>
      <c r="C13" s="1750" t="s">
        <v>581</v>
      </c>
      <c r="D13" s="1750" t="s">
        <v>582</v>
      </c>
      <c r="E13" s="1751" t="s">
        <v>583</v>
      </c>
      <c r="F13" s="3413"/>
      <c r="G13" s="1750" t="s">
        <v>584</v>
      </c>
      <c r="H13" s="1750" t="s">
        <v>585</v>
      </c>
      <c r="I13" s="1750" t="s">
        <v>586</v>
      </c>
      <c r="J13" s="1750" t="s">
        <v>587</v>
      </c>
      <c r="K13" s="3424"/>
      <c r="L13" s="3424"/>
      <c r="M13" s="3424"/>
      <c r="N13" s="1752" t="s">
        <v>588</v>
      </c>
      <c r="O13" s="1752" t="s">
        <v>589</v>
      </c>
      <c r="P13" s="1752" t="s">
        <v>590</v>
      </c>
      <c r="Q13" s="1752" t="s">
        <v>591</v>
      </c>
      <c r="R13" s="1752" t="s">
        <v>592</v>
      </c>
      <c r="S13" s="1752" t="s">
        <v>593</v>
      </c>
      <c r="T13" s="1752" t="s">
        <v>594</v>
      </c>
      <c r="U13" s="1752" t="s">
        <v>1466</v>
      </c>
    </row>
    <row r="14" spans="1:21">
      <c r="A14" s="1753"/>
      <c r="B14" s="658"/>
      <c r="C14" s="658"/>
      <c r="D14" s="658"/>
      <c r="E14" s="1754"/>
      <c r="F14" s="1754"/>
      <c r="G14" s="658"/>
      <c r="H14" s="658"/>
      <c r="I14" s="658"/>
      <c r="J14" s="658"/>
      <c r="K14" s="1269"/>
      <c r="L14" s="1269"/>
      <c r="M14" s="1270"/>
      <c r="N14" s="1271"/>
      <c r="O14" s="1271"/>
      <c r="P14" s="1271"/>
      <c r="Q14" s="1271"/>
      <c r="R14" s="1272"/>
      <c r="S14" s="1272"/>
      <c r="T14" s="1272"/>
      <c r="U14" s="1272"/>
    </row>
    <row r="15" spans="1:21">
      <c r="A15" s="1755"/>
      <c r="B15" s="658"/>
      <c r="C15" s="658"/>
      <c r="D15" s="658"/>
      <c r="E15" s="1755"/>
      <c r="F15" s="1755"/>
      <c r="G15" s="658"/>
      <c r="H15" s="658"/>
      <c r="I15" s="658"/>
      <c r="J15" s="658"/>
      <c r="K15" s="1269"/>
      <c r="L15" s="1269"/>
      <c r="M15" s="1270"/>
      <c r="N15" s="1271"/>
      <c r="O15" s="1271"/>
      <c r="P15" s="1271"/>
      <c r="Q15" s="1271"/>
      <c r="R15" s="1272"/>
      <c r="S15" s="1272"/>
      <c r="T15" s="1272"/>
      <c r="U15" s="1272"/>
    </row>
    <row r="16" spans="1:21">
      <c r="A16" s="1755"/>
      <c r="B16" s="658"/>
      <c r="C16" s="658"/>
      <c r="D16" s="658"/>
      <c r="E16" s="1755"/>
      <c r="F16" s="1755"/>
      <c r="G16" s="658"/>
      <c r="H16" s="658"/>
      <c r="I16" s="658"/>
      <c r="J16" s="658"/>
      <c r="K16" s="1269"/>
      <c r="L16" s="1269"/>
      <c r="M16" s="1270"/>
      <c r="N16" s="1271"/>
      <c r="O16" s="1271"/>
      <c r="P16" s="1271"/>
      <c r="Q16" s="1271"/>
      <c r="R16" s="1272"/>
      <c r="S16" s="1272"/>
      <c r="T16" s="1272"/>
      <c r="U16" s="1272"/>
    </row>
    <row r="17" spans="1:21">
      <c r="A17" s="1755"/>
      <c r="B17" s="658"/>
      <c r="C17" s="658"/>
      <c r="D17" s="658"/>
      <c r="E17" s="1755"/>
      <c r="F17" s="1755"/>
      <c r="G17" s="658"/>
      <c r="H17" s="658"/>
      <c r="I17" s="658"/>
      <c r="J17" s="658"/>
      <c r="K17" s="1269"/>
      <c r="L17" s="1269"/>
      <c r="M17" s="1270"/>
      <c r="N17" s="1271"/>
      <c r="O17" s="1271"/>
      <c r="P17" s="1271"/>
      <c r="Q17" s="1271"/>
      <c r="R17" s="1272"/>
      <c r="S17" s="1272"/>
      <c r="T17" s="1272"/>
      <c r="U17" s="1272"/>
    </row>
    <row r="18" spans="1:21">
      <c r="A18" s="1755"/>
      <c r="B18" s="658"/>
      <c r="C18" s="658"/>
      <c r="D18" s="658"/>
      <c r="E18" s="1755"/>
      <c r="F18" s="1755"/>
      <c r="G18" s="658"/>
      <c r="H18" s="658"/>
      <c r="I18" s="658"/>
      <c r="J18" s="658"/>
      <c r="K18" s="1269"/>
      <c r="L18" s="1269"/>
      <c r="M18" s="1270"/>
      <c r="N18" s="1271"/>
      <c r="O18" s="1271"/>
      <c r="P18" s="1271"/>
      <c r="Q18" s="1271"/>
      <c r="R18" s="1272"/>
      <c r="S18" s="1272"/>
      <c r="T18" s="1272"/>
      <c r="U18" s="1272"/>
    </row>
    <row r="19" spans="1:21">
      <c r="A19" s="1755"/>
      <c r="B19" s="658"/>
      <c r="C19" s="658"/>
      <c r="D19" s="658"/>
      <c r="E19" s="1755"/>
      <c r="F19" s="1755"/>
      <c r="G19" s="658"/>
      <c r="H19" s="658"/>
      <c r="I19" s="658"/>
      <c r="J19" s="658"/>
      <c r="K19" s="1269"/>
      <c r="L19" s="1269"/>
      <c r="M19" s="1270"/>
      <c r="N19" s="1271"/>
      <c r="O19" s="1271"/>
      <c r="P19" s="1271"/>
      <c r="Q19" s="1271"/>
      <c r="R19" s="1272"/>
      <c r="S19" s="1272"/>
      <c r="T19" s="1272"/>
      <c r="U19" s="1272"/>
    </row>
    <row r="20" spans="1:21">
      <c r="A20" s="1755"/>
      <c r="B20" s="658"/>
      <c r="C20" s="658"/>
      <c r="D20" s="658"/>
      <c r="E20" s="1755"/>
      <c r="F20" s="1755"/>
      <c r="G20" s="658"/>
      <c r="H20" s="658"/>
      <c r="I20" s="658"/>
      <c r="J20" s="658"/>
      <c r="K20" s="1269"/>
      <c r="L20" s="1269"/>
      <c r="M20" s="1270"/>
      <c r="N20" s="1271"/>
      <c r="O20" s="1271"/>
      <c r="P20" s="1271"/>
      <c r="Q20" s="1271"/>
      <c r="R20" s="1272"/>
      <c r="S20" s="1272"/>
      <c r="T20" s="1272"/>
      <c r="U20" s="1272"/>
    </row>
    <row r="21" spans="1:21">
      <c r="A21" s="1755"/>
      <c r="B21" s="658"/>
      <c r="C21" s="658"/>
      <c r="D21" s="658"/>
      <c r="E21" s="1755"/>
      <c r="F21" s="1755"/>
      <c r="G21" s="658"/>
      <c r="H21" s="658"/>
      <c r="I21" s="658"/>
      <c r="J21" s="658"/>
      <c r="K21" s="1269"/>
      <c r="L21" s="1269"/>
      <c r="M21" s="1270"/>
      <c r="N21" s="1271"/>
      <c r="O21" s="1271"/>
      <c r="P21" s="1271"/>
      <c r="Q21" s="1271"/>
      <c r="R21" s="1272"/>
      <c r="S21" s="1272"/>
      <c r="T21" s="1272"/>
      <c r="U21" s="1272"/>
    </row>
  </sheetData>
  <mergeCells count="23">
    <mergeCell ref="B6:C6"/>
    <mergeCell ref="A1:C1"/>
    <mergeCell ref="B2:C2"/>
    <mergeCell ref="B3:C3"/>
    <mergeCell ref="B4:C4"/>
    <mergeCell ref="B5:C5"/>
    <mergeCell ref="B7:C7"/>
    <mergeCell ref="B8:C8"/>
    <mergeCell ref="B9:C9"/>
    <mergeCell ref="A11:A13"/>
    <mergeCell ref="B11:B13"/>
    <mergeCell ref="C11:E12"/>
    <mergeCell ref="F11:F13"/>
    <mergeCell ref="G11:J12"/>
    <mergeCell ref="K11:K13"/>
    <mergeCell ref="L11:L13"/>
    <mergeCell ref="M11:M13"/>
    <mergeCell ref="R11:U11"/>
    <mergeCell ref="N12:O12"/>
    <mergeCell ref="P12:Q12"/>
    <mergeCell ref="R12:S12"/>
    <mergeCell ref="T12:U12"/>
    <mergeCell ref="N11:Q11"/>
  </mergeCells>
  <dataValidations count="12">
    <dataValidation type="decimal" allowBlank="1" showErrorMessage="1" errorTitle="İstenen Aralıkta Değil!" error="İstenen Aralık: Minimum=0.0 Maksimum=9.9999999999E8" sqref="R14:U21">
      <formula1>0</formula1>
      <formula2>999999999.99</formula2>
    </dataValidation>
    <dataValidation type="decimal" allowBlank="1" showErrorMessage="1" errorTitle="İstenen Aralıkta Değil!" error="İstenen Aralık: Minimum=0.0 Maksimum=9999999.0" sqref="Q14:Q21 O14:O21">
      <formula1>0</formula1>
      <formula2>9999999</formula2>
    </dataValidation>
    <dataValidation type="decimal" allowBlank="1" showErrorMessage="1" errorTitle="İstenen Aralıkta Değil!" error="İstenen Aralık: Minimum=0.0 Maksimum=99999.0" sqref="P14:P21 N14:N21">
      <formula1>0</formula1>
      <formula2>99999</formula2>
    </dataValidation>
    <dataValidation type="decimal" allowBlank="1" showErrorMessage="1" errorTitle="İstenen Aralıkta Değil!" error="İstenen Aralık: Minimum=0.0 Maksimum=999.999" sqref="M14:M21">
      <formula1>0</formula1>
      <formula2>999.999</formula2>
    </dataValidation>
    <dataValidation type="list" allowBlank="1" sqref="J14:J21">
      <formula1>$DC$1:$DC$2</formula1>
    </dataValidation>
    <dataValidation type="list" allowBlank="1" sqref="I14:I21">
      <formula1>$DB$1:$DB$4</formula1>
    </dataValidation>
    <dataValidation type="list" allowBlank="1" sqref="H14:H21">
      <formula1>$DA$1:$DA$3</formula1>
    </dataValidation>
    <dataValidation type="list" allowBlank="1" sqref="G14:G21">
      <formula1>$CZ$1:$CZ$3</formula1>
    </dataValidation>
    <dataValidation type="textLength" allowBlank="1" showErrorMessage="1" errorTitle="Metin uzunluğu istenen aralıkta değil!" error="İstenen Aralık: Minimum Uzunluk=0 karakter Maksimum Uzunluk=2147483647 karakter" sqref="E14:F21 A14:A21">
      <formula1>0</formula1>
      <formula2>2147483647</formula2>
    </dataValidation>
    <dataValidation type="list" allowBlank="1" sqref="D14:D21">
      <formula1>$CY$1:$CY$1002</formula1>
    </dataValidation>
    <dataValidation type="list" allowBlank="1" sqref="C14:C21">
      <formula1>$CX$1:$CX$81</formula1>
    </dataValidation>
    <dataValidation type="list" allowBlank="1" sqref="B14:B21">
      <formula1>$CW$1:$CW$100</formula1>
    </dataValidation>
  </dataValidations>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9">
    <tabColor rgb="FF92D050"/>
  </sheetPr>
  <dimension ref="A1:I67"/>
  <sheetViews>
    <sheetView topLeftCell="A43" zoomScale="90" zoomScaleNormal="90" workbookViewId="0">
      <selection sqref="A1:C1"/>
    </sheetView>
  </sheetViews>
  <sheetFormatPr defaultColWidth="9.140625" defaultRowHeight="15"/>
  <cols>
    <col min="1" max="1" width="15.85546875" style="200" customWidth="1"/>
    <col min="2" max="2" width="23.85546875" style="200" customWidth="1"/>
    <col min="3" max="3" width="22.5703125" style="200" customWidth="1"/>
    <col min="4" max="4" width="21.5703125" style="200" customWidth="1"/>
    <col min="5" max="5" width="18.85546875" style="200" customWidth="1"/>
    <col min="6" max="6" width="20.140625" style="200" customWidth="1"/>
    <col min="7" max="7" width="17.140625" style="200" customWidth="1"/>
    <col min="8" max="8" width="16.140625" style="200" customWidth="1"/>
    <col min="9" max="9" width="16.42578125" style="200" customWidth="1"/>
    <col min="10" max="16384" width="9.140625" style="200"/>
  </cols>
  <sheetData>
    <row r="1" spans="1:9" ht="15" customHeight="1">
      <c r="A1" s="3103" t="s">
        <v>29</v>
      </c>
      <c r="B1" s="3104"/>
      <c r="C1" s="3104"/>
      <c r="D1" s="1273"/>
      <c r="E1" s="1273"/>
      <c r="F1" s="1273"/>
      <c r="G1" s="662"/>
      <c r="H1" s="662"/>
      <c r="I1" s="662"/>
    </row>
    <row r="2" spans="1:9">
      <c r="A2" s="1274" t="s">
        <v>30</v>
      </c>
      <c r="B2" s="3052" t="s">
        <v>543</v>
      </c>
      <c r="C2" s="3052"/>
      <c r="D2" s="1275"/>
      <c r="E2" s="1275"/>
      <c r="F2" s="1275"/>
      <c r="G2" s="662"/>
      <c r="H2" s="662"/>
      <c r="I2" s="662"/>
    </row>
    <row r="3" spans="1:9" ht="15" customHeight="1">
      <c r="A3" s="1274" t="s">
        <v>31</v>
      </c>
      <c r="B3" s="3053" t="s">
        <v>544</v>
      </c>
      <c r="C3" s="3053"/>
      <c r="D3" s="1276"/>
      <c r="E3" s="1276"/>
      <c r="F3" s="1276"/>
      <c r="G3" s="662"/>
      <c r="H3" s="662"/>
      <c r="I3" s="662"/>
    </row>
    <row r="4" spans="1:9">
      <c r="A4" s="1274" t="s">
        <v>32</v>
      </c>
      <c r="B4" s="3052">
        <v>4</v>
      </c>
      <c r="C4" s="3052"/>
      <c r="D4" s="1275"/>
      <c r="E4" s="1275"/>
      <c r="F4" s="1275"/>
      <c r="G4" s="662"/>
      <c r="H4" s="662"/>
      <c r="I4" s="662"/>
    </row>
    <row r="5" spans="1:9">
      <c r="A5" s="1274" t="s">
        <v>33</v>
      </c>
      <c r="B5" s="3456"/>
      <c r="C5" s="3456"/>
      <c r="D5" s="1275"/>
      <c r="E5" s="1275"/>
      <c r="F5" s="1275"/>
      <c r="G5" s="662"/>
      <c r="H5" s="662"/>
      <c r="I5" s="662"/>
    </row>
    <row r="6" spans="1:9">
      <c r="A6" s="1274" t="s">
        <v>34</v>
      </c>
      <c r="B6" s="3456"/>
      <c r="C6" s="3456"/>
      <c r="D6" s="1275"/>
      <c r="E6" s="1275"/>
      <c r="F6" s="1275"/>
      <c r="G6" s="662"/>
      <c r="H6" s="662"/>
      <c r="I6" s="662"/>
    </row>
    <row r="7" spans="1:9" ht="25.5">
      <c r="A7" s="1277" t="s">
        <v>35</v>
      </c>
      <c r="B7" s="3453"/>
      <c r="C7" s="3454"/>
      <c r="D7" s="1275"/>
      <c r="E7" s="1275"/>
      <c r="F7" s="1275"/>
      <c r="G7" s="662"/>
      <c r="H7" s="662"/>
      <c r="I7" s="662"/>
    </row>
    <row r="8" spans="1:9">
      <c r="A8" s="1274" t="s">
        <v>36</v>
      </c>
      <c r="B8" s="3455"/>
      <c r="C8" s="3455"/>
      <c r="D8" s="1278"/>
      <c r="E8" s="1278"/>
      <c r="F8" s="1278"/>
      <c r="G8" s="662"/>
      <c r="H8" s="662"/>
      <c r="I8" s="662"/>
    </row>
    <row r="9" spans="1:9">
      <c r="A9" s="1274" t="s">
        <v>198</v>
      </c>
      <c r="B9" s="3095"/>
      <c r="C9" s="3095"/>
      <c r="D9" s="1278"/>
      <c r="E9" s="1278"/>
      <c r="F9" s="1278"/>
      <c r="G9" s="662"/>
      <c r="H9" s="662"/>
      <c r="I9" s="662"/>
    </row>
    <row r="10" spans="1:9">
      <c r="A10" s="1274" t="s">
        <v>545</v>
      </c>
      <c r="B10" s="3455"/>
      <c r="C10" s="3455"/>
      <c r="D10" s="1278"/>
      <c r="E10" s="1278"/>
      <c r="F10" s="1278"/>
      <c r="G10" s="662"/>
      <c r="H10" s="662"/>
      <c r="I10" s="662"/>
    </row>
    <row r="11" spans="1:9">
      <c r="A11" s="1275"/>
      <c r="B11" s="1279"/>
      <c r="C11" s="1279"/>
      <c r="D11" s="1278"/>
      <c r="E11" s="1278"/>
      <c r="F11" s="1278"/>
      <c r="G11" s="662"/>
      <c r="H11" s="662"/>
      <c r="I11" s="662"/>
    </row>
    <row r="12" spans="1:9" ht="15.75" thickBot="1">
      <c r="A12" s="1280" t="s">
        <v>546</v>
      </c>
      <c r="B12" s="662"/>
      <c r="C12" s="662"/>
      <c r="D12" s="662"/>
      <c r="E12" s="662"/>
      <c r="F12" s="662"/>
      <c r="G12" s="662"/>
      <c r="H12" s="1281"/>
      <c r="I12" s="662"/>
    </row>
    <row r="13" spans="1:9" ht="15.75" customHeight="1" thickBot="1">
      <c r="A13" s="3444" t="s">
        <v>547</v>
      </c>
      <c r="B13" s="3445"/>
      <c r="C13" s="3448" t="s">
        <v>548</v>
      </c>
      <c r="D13" s="3448"/>
      <c r="E13" s="3448"/>
      <c r="F13" s="3448" t="s">
        <v>549</v>
      </c>
      <c r="G13" s="3448"/>
      <c r="H13" s="3448"/>
      <c r="I13" s="3449" t="s">
        <v>550</v>
      </c>
    </row>
    <row r="14" spans="1:9" ht="15.75" thickBot="1">
      <c r="A14" s="1282" t="s">
        <v>551</v>
      </c>
      <c r="B14" s="1283" t="s">
        <v>552</v>
      </c>
      <c r="C14" s="1284" t="s">
        <v>553</v>
      </c>
      <c r="D14" s="1284" t="s">
        <v>554</v>
      </c>
      <c r="E14" s="1284" t="s">
        <v>555</v>
      </c>
      <c r="F14" s="1284" t="s">
        <v>553</v>
      </c>
      <c r="G14" s="1284" t="s">
        <v>554</v>
      </c>
      <c r="H14" s="1284" t="s">
        <v>555</v>
      </c>
      <c r="I14" s="3447"/>
    </row>
    <row r="15" spans="1:9" ht="15.75" thickBot="1">
      <c r="A15" s="1282" t="s">
        <v>556</v>
      </c>
      <c r="B15" s="1285" t="s">
        <v>557</v>
      </c>
      <c r="C15" s="1272"/>
      <c r="D15" s="1272"/>
      <c r="E15" s="1272"/>
      <c r="F15" s="1272"/>
      <c r="G15" s="1272"/>
      <c r="H15" s="1272"/>
      <c r="I15" s="1272"/>
    </row>
    <row r="16" spans="1:9" ht="15.75" thickBot="1">
      <c r="A16" s="1282" t="s">
        <v>556</v>
      </c>
      <c r="B16" s="1286" t="s">
        <v>558</v>
      </c>
      <c r="C16" s="1272"/>
      <c r="D16" s="1272"/>
      <c r="E16" s="1272"/>
      <c r="F16" s="1272"/>
      <c r="G16" s="1272"/>
      <c r="H16" s="1272"/>
      <c r="I16" s="1272"/>
    </row>
    <row r="17" spans="1:9" ht="15.75" thickBot="1">
      <c r="A17" s="1282" t="s">
        <v>559</v>
      </c>
      <c r="B17" s="1286" t="s">
        <v>557</v>
      </c>
      <c r="C17" s="1272"/>
      <c r="D17" s="1272"/>
      <c r="E17" s="1272"/>
      <c r="F17" s="1272"/>
      <c r="G17" s="1272"/>
      <c r="H17" s="1272"/>
      <c r="I17" s="1272"/>
    </row>
    <row r="18" spans="1:9" ht="15.75" thickBot="1">
      <c r="A18" s="1282" t="s">
        <v>559</v>
      </c>
      <c r="B18" s="1286" t="s">
        <v>560</v>
      </c>
      <c r="C18" s="1272"/>
      <c r="D18" s="1272"/>
      <c r="E18" s="1272"/>
      <c r="F18" s="1272"/>
      <c r="G18" s="1272"/>
      <c r="H18" s="1272"/>
      <c r="I18" s="1272"/>
    </row>
    <row r="19" spans="1:9" ht="15.75" thickBot="1">
      <c r="A19" s="1282" t="s">
        <v>559</v>
      </c>
      <c r="B19" s="1286" t="s">
        <v>558</v>
      </c>
      <c r="C19" s="1272"/>
      <c r="D19" s="1272"/>
      <c r="E19" s="1272"/>
      <c r="F19" s="1272"/>
      <c r="G19" s="1272"/>
      <c r="H19" s="1272"/>
      <c r="I19" s="1272"/>
    </row>
    <row r="20" spans="1:9" ht="15.75" thickBot="1">
      <c r="A20" s="1282" t="s">
        <v>559</v>
      </c>
      <c r="B20" s="1286" t="s">
        <v>561</v>
      </c>
      <c r="C20" s="1272"/>
      <c r="D20" s="1272"/>
      <c r="E20" s="1272"/>
      <c r="F20" s="1272"/>
      <c r="G20" s="1272"/>
      <c r="H20" s="1272"/>
      <c r="I20" s="1272"/>
    </row>
    <row r="21" spans="1:9" ht="15.75" thickBot="1">
      <c r="A21" s="1282" t="s">
        <v>562</v>
      </c>
      <c r="B21" s="1286" t="s">
        <v>557</v>
      </c>
      <c r="C21" s="1272"/>
      <c r="D21" s="1272"/>
      <c r="E21" s="1272"/>
      <c r="F21" s="1272"/>
      <c r="G21" s="1272"/>
      <c r="H21" s="1272"/>
      <c r="I21" s="1272"/>
    </row>
    <row r="22" spans="1:9" ht="15.75" thickBot="1">
      <c r="A22" s="1282" t="s">
        <v>562</v>
      </c>
      <c r="B22" s="1286" t="s">
        <v>560</v>
      </c>
      <c r="C22" s="1272"/>
      <c r="D22" s="1272"/>
      <c r="E22" s="1272"/>
      <c r="F22" s="1272"/>
      <c r="G22" s="1272"/>
      <c r="H22" s="1272"/>
      <c r="I22" s="1272"/>
    </row>
    <row r="23" spans="1:9" ht="15.75" thickBot="1">
      <c r="A23" s="1282" t="s">
        <v>562</v>
      </c>
      <c r="B23" s="1286" t="s">
        <v>558</v>
      </c>
      <c r="C23" s="1272"/>
      <c r="D23" s="1272"/>
      <c r="E23" s="1272"/>
      <c r="F23" s="1272"/>
      <c r="G23" s="1272"/>
      <c r="H23" s="1272"/>
      <c r="I23" s="1272"/>
    </row>
    <row r="24" spans="1:9" ht="15.75" thickBot="1">
      <c r="A24" s="1282" t="s">
        <v>562</v>
      </c>
      <c r="B24" s="1286" t="s">
        <v>561</v>
      </c>
      <c r="C24" s="1272"/>
      <c r="D24" s="1272"/>
      <c r="E24" s="1272"/>
      <c r="F24" s="1272"/>
      <c r="G24" s="1272"/>
      <c r="H24" s="1272"/>
      <c r="I24" s="1272"/>
    </row>
    <row r="25" spans="1:9" ht="15.75" thickBot="1">
      <c r="A25" s="3442" t="s">
        <v>563</v>
      </c>
      <c r="B25" s="3443"/>
      <c r="C25" s="1287"/>
      <c r="D25" s="1287"/>
      <c r="E25" s="1287"/>
      <c r="F25" s="1287"/>
      <c r="G25" s="1287"/>
      <c r="H25" s="1287"/>
      <c r="I25" s="1288"/>
    </row>
    <row r="26" spans="1:9" ht="15.75" customHeight="1" thickBot="1">
      <c r="A26" s="3444" t="s">
        <v>564</v>
      </c>
      <c r="B26" s="3445"/>
      <c r="C26" s="3446" t="s">
        <v>548</v>
      </c>
      <c r="D26" s="3446"/>
      <c r="E26" s="3446"/>
      <c r="F26" s="3446" t="s">
        <v>549</v>
      </c>
      <c r="G26" s="3446"/>
      <c r="H26" s="3446"/>
      <c r="I26" s="3447" t="s">
        <v>550</v>
      </c>
    </row>
    <row r="27" spans="1:9" ht="15.75" thickBot="1">
      <c r="A27" s="1282" t="s">
        <v>551</v>
      </c>
      <c r="B27" s="1283" t="s">
        <v>552</v>
      </c>
      <c r="C27" s="1284" t="s">
        <v>553</v>
      </c>
      <c r="D27" s="1284" t="s">
        <v>554</v>
      </c>
      <c r="E27" s="1289" t="s">
        <v>555</v>
      </c>
      <c r="F27" s="1284" t="s">
        <v>292</v>
      </c>
      <c r="G27" s="1284" t="s">
        <v>293</v>
      </c>
      <c r="H27" s="1289" t="s">
        <v>555</v>
      </c>
      <c r="I27" s="3447"/>
    </row>
    <row r="28" spans="1:9" ht="15.75" thickBot="1">
      <c r="A28" s="1282" t="s">
        <v>556</v>
      </c>
      <c r="B28" s="1283" t="s">
        <v>557</v>
      </c>
      <c r="C28" s="1272"/>
      <c r="D28" s="1272"/>
      <c r="E28" s="1272"/>
      <c r="F28" s="1272"/>
      <c r="G28" s="1272"/>
      <c r="H28" s="1272"/>
      <c r="I28" s="1272"/>
    </row>
    <row r="29" spans="1:9" ht="15.75" thickBot="1">
      <c r="A29" s="1282" t="s">
        <v>559</v>
      </c>
      <c r="B29" s="1283" t="s">
        <v>557</v>
      </c>
      <c r="C29" s="1272"/>
      <c r="D29" s="1272"/>
      <c r="E29" s="1272"/>
      <c r="F29" s="1272"/>
      <c r="G29" s="1272"/>
      <c r="H29" s="1272"/>
      <c r="I29" s="1272"/>
    </row>
    <row r="30" spans="1:9" ht="15.75" thickBot="1">
      <c r="A30" s="1282" t="s">
        <v>559</v>
      </c>
      <c r="B30" s="1283" t="s">
        <v>561</v>
      </c>
      <c r="C30" s="1272"/>
      <c r="D30" s="1272"/>
      <c r="E30" s="1272"/>
      <c r="F30" s="1272"/>
      <c r="G30" s="1272"/>
      <c r="H30" s="1272"/>
      <c r="I30" s="1272"/>
    </row>
    <row r="31" spans="1:9" ht="15.75" thickBot="1">
      <c r="A31" s="1282" t="s">
        <v>562</v>
      </c>
      <c r="B31" s="1283" t="s">
        <v>557</v>
      </c>
      <c r="C31" s="1272"/>
      <c r="D31" s="1272"/>
      <c r="E31" s="1272"/>
      <c r="F31" s="1272"/>
      <c r="G31" s="1272"/>
      <c r="H31" s="1272"/>
      <c r="I31" s="1272"/>
    </row>
    <row r="32" spans="1:9" ht="15.75" thickBot="1">
      <c r="A32" s="1282" t="s">
        <v>562</v>
      </c>
      <c r="B32" s="1283" t="s">
        <v>561</v>
      </c>
      <c r="C32" s="1272"/>
      <c r="D32" s="1272"/>
      <c r="E32" s="1272"/>
      <c r="F32" s="1272"/>
      <c r="G32" s="1272"/>
      <c r="H32" s="1272"/>
      <c r="I32" s="1272"/>
    </row>
    <row r="33" spans="1:9" ht="15.75" thickBot="1">
      <c r="A33" s="3442" t="s">
        <v>563</v>
      </c>
      <c r="B33" s="3443"/>
      <c r="C33" s="1287"/>
      <c r="D33" s="1287"/>
      <c r="E33" s="1287"/>
      <c r="F33" s="1287"/>
      <c r="G33" s="1287"/>
      <c r="H33" s="1287"/>
      <c r="I33" s="1288"/>
    </row>
    <row r="34" spans="1:9" ht="15.75" customHeight="1" thickBot="1">
      <c r="A34" s="3444" t="s">
        <v>565</v>
      </c>
      <c r="B34" s="3445"/>
      <c r="C34" s="3450" t="s">
        <v>548</v>
      </c>
      <c r="D34" s="3451"/>
      <c r="E34" s="3452"/>
      <c r="F34" s="3446" t="s">
        <v>549</v>
      </c>
      <c r="G34" s="3446"/>
      <c r="H34" s="3446"/>
      <c r="I34" s="3447" t="s">
        <v>550</v>
      </c>
    </row>
    <row r="35" spans="1:9" ht="15.75" thickBot="1">
      <c r="A35" s="1282" t="s">
        <v>551</v>
      </c>
      <c r="B35" s="1283" t="s">
        <v>552</v>
      </c>
      <c r="C35" s="1284" t="s">
        <v>553</v>
      </c>
      <c r="D35" s="1284" t="s">
        <v>554</v>
      </c>
      <c r="E35" s="1289" t="s">
        <v>555</v>
      </c>
      <c r="F35" s="1284" t="s">
        <v>292</v>
      </c>
      <c r="G35" s="1284" t="s">
        <v>293</v>
      </c>
      <c r="H35" s="1289" t="s">
        <v>555</v>
      </c>
      <c r="I35" s="3447"/>
    </row>
    <row r="36" spans="1:9" ht="15.75" thickBot="1">
      <c r="A36" s="1282" t="s">
        <v>556</v>
      </c>
      <c r="B36" s="1283" t="s">
        <v>557</v>
      </c>
      <c r="C36" s="1272"/>
      <c r="D36" s="1272"/>
      <c r="E36" s="1272"/>
      <c r="F36" s="1272"/>
      <c r="G36" s="1272"/>
      <c r="H36" s="1272"/>
      <c r="I36" s="1272"/>
    </row>
    <row r="37" spans="1:9" ht="15.75" thickBot="1">
      <c r="A37" s="1282" t="s">
        <v>556</v>
      </c>
      <c r="B37" s="1283" t="s">
        <v>558</v>
      </c>
      <c r="C37" s="1272"/>
      <c r="D37" s="1272"/>
      <c r="E37" s="1272"/>
      <c r="F37" s="1272"/>
      <c r="G37" s="1272"/>
      <c r="H37" s="1272"/>
      <c r="I37" s="1272"/>
    </row>
    <row r="38" spans="1:9" ht="15.75" thickBot="1">
      <c r="A38" s="1282" t="s">
        <v>559</v>
      </c>
      <c r="B38" s="1283" t="s">
        <v>557</v>
      </c>
      <c r="C38" s="1272"/>
      <c r="D38" s="1272"/>
      <c r="E38" s="1272"/>
      <c r="F38" s="1272"/>
      <c r="G38" s="1272"/>
      <c r="H38" s="1272"/>
      <c r="I38" s="1272"/>
    </row>
    <row r="39" spans="1:9" ht="15.75" thickBot="1">
      <c r="A39" s="1282" t="s">
        <v>559</v>
      </c>
      <c r="B39" s="1283" t="s">
        <v>560</v>
      </c>
      <c r="C39" s="1272"/>
      <c r="D39" s="1272"/>
      <c r="E39" s="1272"/>
      <c r="F39" s="1272"/>
      <c r="G39" s="1272"/>
      <c r="H39" s="1272"/>
      <c r="I39" s="1272"/>
    </row>
    <row r="40" spans="1:9" ht="15.75" thickBot="1">
      <c r="A40" s="1282" t="s">
        <v>559</v>
      </c>
      <c r="B40" s="1283" t="s">
        <v>558</v>
      </c>
      <c r="C40" s="1272"/>
      <c r="D40" s="1272"/>
      <c r="E40" s="1272"/>
      <c r="F40" s="1272"/>
      <c r="G40" s="1272"/>
      <c r="H40" s="1272"/>
      <c r="I40" s="1272"/>
    </row>
    <row r="41" spans="1:9" ht="15.75" thickBot="1">
      <c r="A41" s="1282" t="s">
        <v>559</v>
      </c>
      <c r="B41" s="1283" t="s">
        <v>561</v>
      </c>
      <c r="C41" s="1272"/>
      <c r="D41" s="1272"/>
      <c r="E41" s="1272"/>
      <c r="F41" s="1272"/>
      <c r="G41" s="1272"/>
      <c r="H41" s="1272"/>
      <c r="I41" s="1272"/>
    </row>
    <row r="42" spans="1:9" ht="15.75" thickBot="1">
      <c r="A42" s="1282" t="s">
        <v>562</v>
      </c>
      <c r="B42" s="1283" t="s">
        <v>557</v>
      </c>
      <c r="C42" s="1272"/>
      <c r="D42" s="1272"/>
      <c r="E42" s="1272"/>
      <c r="F42" s="1272"/>
      <c r="G42" s="1272"/>
      <c r="H42" s="1272"/>
      <c r="I42" s="1272"/>
    </row>
    <row r="43" spans="1:9" ht="15.75" thickBot="1">
      <c r="A43" s="1282" t="s">
        <v>562</v>
      </c>
      <c r="B43" s="1283" t="s">
        <v>560</v>
      </c>
      <c r="C43" s="1272"/>
      <c r="D43" s="1272"/>
      <c r="E43" s="1272"/>
      <c r="F43" s="1272"/>
      <c r="G43" s="1272"/>
      <c r="H43" s="1272"/>
      <c r="I43" s="1272"/>
    </row>
    <row r="44" spans="1:9" ht="15.75" thickBot="1">
      <c r="A44" s="1282" t="s">
        <v>562</v>
      </c>
      <c r="B44" s="1283" t="s">
        <v>558</v>
      </c>
      <c r="C44" s="1272"/>
      <c r="D44" s="1272"/>
      <c r="E44" s="1272"/>
      <c r="F44" s="1272"/>
      <c r="G44" s="1272"/>
      <c r="H44" s="1272"/>
      <c r="I44" s="1272"/>
    </row>
    <row r="45" spans="1:9" ht="15.75" thickBot="1">
      <c r="A45" s="1282" t="s">
        <v>562</v>
      </c>
      <c r="B45" s="1283" t="s">
        <v>561</v>
      </c>
      <c r="C45" s="1272"/>
      <c r="D45" s="1272"/>
      <c r="E45" s="1272"/>
      <c r="F45" s="1272"/>
      <c r="G45" s="1272"/>
      <c r="H45" s="1272"/>
      <c r="I45" s="1272"/>
    </row>
    <row r="46" spans="1:9" ht="15.75" thickBot="1">
      <c r="A46" s="3442" t="s">
        <v>563</v>
      </c>
      <c r="B46" s="3443"/>
      <c r="C46" s="1287"/>
      <c r="D46" s="1287"/>
      <c r="E46" s="1287"/>
      <c r="F46" s="1287"/>
      <c r="G46" s="1287"/>
      <c r="H46" s="1287"/>
      <c r="I46" s="1288"/>
    </row>
    <row r="47" spans="1:9" ht="15.75" customHeight="1" thickBot="1">
      <c r="A47" s="3444" t="s">
        <v>566</v>
      </c>
      <c r="B47" s="3445"/>
      <c r="C47" s="3446" t="s">
        <v>548</v>
      </c>
      <c r="D47" s="3446"/>
      <c r="E47" s="3446"/>
      <c r="F47" s="3446" t="s">
        <v>549</v>
      </c>
      <c r="G47" s="3446"/>
      <c r="H47" s="3446"/>
      <c r="I47" s="3447" t="s">
        <v>550</v>
      </c>
    </row>
    <row r="48" spans="1:9" ht="15.75" thickBot="1">
      <c r="A48" s="1282" t="s">
        <v>551</v>
      </c>
      <c r="B48" s="1283" t="s">
        <v>552</v>
      </c>
      <c r="C48" s="1284" t="s">
        <v>553</v>
      </c>
      <c r="D48" s="1284" t="s">
        <v>554</v>
      </c>
      <c r="E48" s="1289" t="s">
        <v>555</v>
      </c>
      <c r="F48" s="1284" t="s">
        <v>292</v>
      </c>
      <c r="G48" s="1284" t="s">
        <v>293</v>
      </c>
      <c r="H48" s="1289" t="s">
        <v>555</v>
      </c>
      <c r="I48" s="3447"/>
    </row>
    <row r="49" spans="1:9" ht="15.75" thickBot="1">
      <c r="A49" s="1282" t="s">
        <v>556</v>
      </c>
      <c r="B49" s="1283" t="s">
        <v>557</v>
      </c>
      <c r="C49" s="1272"/>
      <c r="D49" s="1272"/>
      <c r="E49" s="1272"/>
      <c r="F49" s="1272"/>
      <c r="G49" s="1272"/>
      <c r="H49" s="1272"/>
      <c r="I49" s="1272"/>
    </row>
    <row r="50" spans="1:9" ht="15.75" thickBot="1">
      <c r="A50" s="1282" t="s">
        <v>559</v>
      </c>
      <c r="B50" s="1283" t="s">
        <v>557</v>
      </c>
      <c r="C50" s="1272"/>
      <c r="D50" s="1272"/>
      <c r="E50" s="1272"/>
      <c r="F50" s="1272"/>
      <c r="G50" s="1272"/>
      <c r="H50" s="1272"/>
      <c r="I50" s="1272"/>
    </row>
    <row r="51" spans="1:9" ht="15.75" thickBot="1">
      <c r="A51" s="1282" t="s">
        <v>559</v>
      </c>
      <c r="B51" s="1283" t="s">
        <v>561</v>
      </c>
      <c r="C51" s="1272"/>
      <c r="D51" s="1272"/>
      <c r="E51" s="1272"/>
      <c r="F51" s="1272"/>
      <c r="G51" s="1272"/>
      <c r="H51" s="1272"/>
      <c r="I51" s="1272"/>
    </row>
    <row r="52" spans="1:9" ht="15.75" thickBot="1">
      <c r="A52" s="1282" t="s">
        <v>562</v>
      </c>
      <c r="B52" s="1283" t="s">
        <v>557</v>
      </c>
      <c r="C52" s="1272"/>
      <c r="D52" s="1272"/>
      <c r="E52" s="1272"/>
      <c r="F52" s="1272"/>
      <c r="G52" s="1272"/>
      <c r="H52" s="1272"/>
      <c r="I52" s="1272"/>
    </row>
    <row r="53" spans="1:9" ht="15.75" thickBot="1">
      <c r="A53" s="1282" t="s">
        <v>562</v>
      </c>
      <c r="B53" s="1283" t="s">
        <v>561</v>
      </c>
      <c r="C53" s="1272"/>
      <c r="D53" s="1272"/>
      <c r="E53" s="1272"/>
      <c r="F53" s="1272"/>
      <c r="G53" s="1272"/>
      <c r="H53" s="1272"/>
      <c r="I53" s="1272"/>
    </row>
    <row r="54" spans="1:9" ht="15.75" thickBot="1">
      <c r="A54" s="3442" t="s">
        <v>563</v>
      </c>
      <c r="B54" s="3443"/>
      <c r="C54" s="1287"/>
      <c r="D54" s="1287"/>
      <c r="E54" s="1287"/>
      <c r="F54" s="1287"/>
      <c r="G54" s="1287"/>
      <c r="H54" s="1287"/>
      <c r="I54" s="1288"/>
    </row>
    <row r="55" spans="1:9" ht="15.75" customHeight="1" thickBot="1">
      <c r="A55" s="3444" t="s">
        <v>567</v>
      </c>
      <c r="B55" s="3445"/>
      <c r="C55" s="3446" t="s">
        <v>548</v>
      </c>
      <c r="D55" s="3446"/>
      <c r="E55" s="3446"/>
      <c r="F55" s="3446" t="s">
        <v>549</v>
      </c>
      <c r="G55" s="3446"/>
      <c r="H55" s="3446"/>
      <c r="I55" s="3447" t="s">
        <v>550</v>
      </c>
    </row>
    <row r="56" spans="1:9">
      <c r="A56" s="3440" t="s">
        <v>551</v>
      </c>
      <c r="B56" s="3441"/>
      <c r="C56" s="1284" t="s">
        <v>553</v>
      </c>
      <c r="D56" s="1284" t="s">
        <v>554</v>
      </c>
      <c r="E56" s="1289" t="s">
        <v>555</v>
      </c>
      <c r="F56" s="1284" t="s">
        <v>292</v>
      </c>
      <c r="G56" s="1284" t="s">
        <v>293</v>
      </c>
      <c r="H56" s="1289" t="s">
        <v>555</v>
      </c>
      <c r="I56" s="3447"/>
    </row>
    <row r="57" spans="1:9">
      <c r="A57" s="3440" t="s">
        <v>556</v>
      </c>
      <c r="B57" s="3441"/>
      <c r="C57" s="1272"/>
      <c r="D57" s="1272"/>
      <c r="E57" s="1272"/>
      <c r="F57" s="1272"/>
      <c r="G57" s="1271"/>
      <c r="H57" s="1272"/>
      <c r="I57" s="1272"/>
    </row>
    <row r="58" spans="1:9" ht="15.75" thickBot="1">
      <c r="A58" s="3440" t="s">
        <v>559</v>
      </c>
      <c r="B58" s="3441"/>
      <c r="C58" s="1272"/>
      <c r="D58" s="1272"/>
      <c r="E58" s="1272"/>
      <c r="F58" s="1272"/>
      <c r="G58" s="1271"/>
      <c r="H58" s="1272"/>
      <c r="I58" s="1272"/>
    </row>
    <row r="59" spans="1:9" ht="15.75" thickBot="1">
      <c r="A59" s="3442" t="s">
        <v>563</v>
      </c>
      <c r="B59" s="3443"/>
      <c r="C59" s="1290"/>
      <c r="D59" s="1290"/>
      <c r="E59" s="1290"/>
      <c r="F59" s="1290"/>
      <c r="G59" s="1290"/>
      <c r="H59" s="1290"/>
      <c r="I59" s="1291"/>
    </row>
    <row r="60" spans="1:9">
      <c r="A60" s="662"/>
      <c r="B60" s="662"/>
      <c r="C60" s="662"/>
      <c r="D60" s="662"/>
      <c r="E60" s="662"/>
      <c r="F60" s="662"/>
      <c r="G60" s="662"/>
      <c r="H60" s="662"/>
      <c r="I60" s="662"/>
    </row>
    <row r="61" spans="1:9" ht="15.75" thickBot="1">
      <c r="A61" s="662"/>
      <c r="B61" s="662"/>
      <c r="C61" s="662"/>
      <c r="D61" s="662"/>
      <c r="E61" s="662"/>
      <c r="F61" s="662"/>
      <c r="G61" s="662"/>
      <c r="H61" s="662"/>
      <c r="I61" s="662"/>
    </row>
    <row r="62" spans="1:9" ht="15.75" thickBot="1">
      <c r="A62" s="1292"/>
      <c r="B62" s="3435" t="s">
        <v>548</v>
      </c>
      <c r="C62" s="3436"/>
      <c r="D62" s="3437"/>
      <c r="E62" s="3435" t="s">
        <v>2201</v>
      </c>
      <c r="F62" s="3436"/>
      <c r="G62" s="3437"/>
      <c r="H62" s="3438" t="s">
        <v>2202</v>
      </c>
      <c r="I62" s="662"/>
    </row>
    <row r="63" spans="1:9" ht="15.75" thickBot="1">
      <c r="A63" s="1293"/>
      <c r="B63" s="1294" t="s">
        <v>553</v>
      </c>
      <c r="C63" s="1294" t="s">
        <v>554</v>
      </c>
      <c r="D63" s="1294" t="s">
        <v>2203</v>
      </c>
      <c r="E63" s="1294" t="s">
        <v>292</v>
      </c>
      <c r="F63" s="1294" t="s">
        <v>293</v>
      </c>
      <c r="G63" s="1294" t="s">
        <v>2203</v>
      </c>
      <c r="H63" s="3439"/>
      <c r="I63" s="662"/>
    </row>
    <row r="64" spans="1:9" ht="27.75" thickBot="1">
      <c r="A64" s="1293" t="s">
        <v>2204</v>
      </c>
      <c r="B64" s="1295"/>
      <c r="C64" s="1295"/>
      <c r="D64" s="1295"/>
      <c r="E64" s="1295"/>
      <c r="F64" s="1295"/>
      <c r="G64" s="1295"/>
      <c r="H64" s="1295"/>
      <c r="I64" s="662"/>
    </row>
    <row r="65" spans="1:9">
      <c r="A65" s="1296"/>
      <c r="B65" s="1296"/>
      <c r="C65" s="1296"/>
      <c r="D65" s="1296"/>
      <c r="E65" s="1296"/>
      <c r="F65" s="1296"/>
      <c r="G65" s="1296"/>
      <c r="H65" s="1296"/>
      <c r="I65" s="662"/>
    </row>
    <row r="66" spans="1:9" ht="15.75">
      <c r="A66" s="1296" t="s">
        <v>2205</v>
      </c>
      <c r="B66" s="1296"/>
      <c r="C66" s="1296"/>
      <c r="D66" s="1296"/>
      <c r="E66" s="1296"/>
      <c r="F66" s="1296"/>
      <c r="G66" s="1296"/>
      <c r="H66" s="1296"/>
      <c r="I66" s="662"/>
    </row>
    <row r="67" spans="1:9">
      <c r="A67" s="1296" t="s">
        <v>2206</v>
      </c>
      <c r="B67" s="1296"/>
      <c r="C67" s="1296"/>
      <c r="D67" s="1296"/>
      <c r="E67" s="1296"/>
      <c r="F67" s="1296"/>
      <c r="G67" s="1296"/>
      <c r="H67" s="1296"/>
      <c r="I67" s="662"/>
    </row>
  </sheetData>
  <sheetProtection formatRows="0" sort="0" autoFilter="0"/>
  <mergeCells count="41">
    <mergeCell ref="B6:C6"/>
    <mergeCell ref="A1:C1"/>
    <mergeCell ref="B2:C2"/>
    <mergeCell ref="B3:C3"/>
    <mergeCell ref="B4:C4"/>
    <mergeCell ref="B5:C5"/>
    <mergeCell ref="B7:C7"/>
    <mergeCell ref="B8:C8"/>
    <mergeCell ref="B9:C9"/>
    <mergeCell ref="B10:C10"/>
    <mergeCell ref="A13:B13"/>
    <mergeCell ref="C13:E13"/>
    <mergeCell ref="A46:B46"/>
    <mergeCell ref="F13:H13"/>
    <mergeCell ref="I13:I14"/>
    <mergeCell ref="A25:B25"/>
    <mergeCell ref="A26:B26"/>
    <mergeCell ref="C26:E26"/>
    <mergeCell ref="F26:H26"/>
    <mergeCell ref="I26:I27"/>
    <mergeCell ref="A33:B33"/>
    <mergeCell ref="A34:B34"/>
    <mergeCell ref="C34:E34"/>
    <mergeCell ref="F34:H34"/>
    <mergeCell ref="I34:I35"/>
    <mergeCell ref="A55:B55"/>
    <mergeCell ref="C55:E55"/>
    <mergeCell ref="F55:H55"/>
    <mergeCell ref="I55:I56"/>
    <mergeCell ref="A56:B56"/>
    <mergeCell ref="A47:B47"/>
    <mergeCell ref="C47:E47"/>
    <mergeCell ref="F47:H47"/>
    <mergeCell ref="I47:I48"/>
    <mergeCell ref="A54:B54"/>
    <mergeCell ref="B62:D62"/>
    <mergeCell ref="E62:G62"/>
    <mergeCell ref="H62:H63"/>
    <mergeCell ref="A57:B57"/>
    <mergeCell ref="A58:B58"/>
    <mergeCell ref="A59:B59"/>
  </mergeCells>
  <dataValidations count="3">
    <dataValidation type="decimal" allowBlank="1" showErrorMessage="1" errorTitle="İstenen Aralıkta Değil!" error="İstenen Aralık: Minimum=-9223372036854775808 Maksimum=9223372036854775807" sqref="C57:I58 C49:I53 C36:I45 C28:I32 C15:I24">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57:B58 A49:B53 A36:B45 A28:B32 A15:B24">
      <formula1>0</formula1>
      <formula2>2147483647</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0"/>
  <dimension ref="A1:I68"/>
  <sheetViews>
    <sheetView topLeftCell="A43" zoomScale="90" zoomScaleNormal="90" workbookViewId="0">
      <selection activeCell="D7" sqref="D7"/>
    </sheetView>
  </sheetViews>
  <sheetFormatPr defaultColWidth="9.140625" defaultRowHeight="15"/>
  <cols>
    <col min="1" max="1" width="15.85546875" style="200" customWidth="1"/>
    <col min="2" max="2" width="23.85546875" style="200" customWidth="1"/>
    <col min="3" max="3" width="22.5703125" style="200" customWidth="1"/>
    <col min="4" max="4" width="21.5703125" style="200" customWidth="1"/>
    <col min="5" max="5" width="18.85546875" style="200" customWidth="1"/>
    <col min="6" max="6" width="20.140625" style="200" customWidth="1"/>
    <col min="7" max="7" width="17.140625" style="200" customWidth="1"/>
    <col min="8" max="8" width="16.140625" style="200" customWidth="1"/>
    <col min="9" max="9" width="16.42578125" style="200" customWidth="1"/>
    <col min="10" max="10" width="9.140625" style="200" customWidth="1"/>
    <col min="11" max="16384" width="9.140625" style="200"/>
  </cols>
  <sheetData>
    <row r="1" spans="1:9" ht="12.75" customHeight="1">
      <c r="A1" s="3480" t="s">
        <v>29</v>
      </c>
      <c r="B1" s="3481"/>
      <c r="C1" s="3481"/>
      <c r="D1" s="690"/>
      <c r="E1" s="690"/>
      <c r="F1" s="690"/>
    </row>
    <row r="2" spans="1:9" ht="12.75" customHeight="1">
      <c r="A2" s="201" t="s">
        <v>30</v>
      </c>
      <c r="B2" s="3482" t="s">
        <v>2199</v>
      </c>
      <c r="C2" s="3482"/>
      <c r="D2" s="202"/>
      <c r="E2" s="202"/>
      <c r="F2" s="202"/>
    </row>
    <row r="3" spans="1:9" ht="12.75" customHeight="1">
      <c r="A3" s="201" t="s">
        <v>31</v>
      </c>
      <c r="B3" s="3483" t="s">
        <v>2200</v>
      </c>
      <c r="C3" s="3483"/>
      <c r="D3" s="203"/>
      <c r="E3" s="203"/>
      <c r="F3" s="203"/>
    </row>
    <row r="4" spans="1:9" ht="12.75" customHeight="1">
      <c r="A4" s="201" t="s">
        <v>32</v>
      </c>
      <c r="B4" s="3482">
        <v>1</v>
      </c>
      <c r="C4" s="3482"/>
      <c r="D4" s="202"/>
      <c r="E4" s="202"/>
      <c r="F4" s="202"/>
    </row>
    <row r="5" spans="1:9" ht="12.75" customHeight="1">
      <c r="A5" s="201" t="s">
        <v>33</v>
      </c>
      <c r="B5" s="3479"/>
      <c r="C5" s="3479"/>
      <c r="D5" s="202"/>
      <c r="E5" s="202"/>
      <c r="F5" s="202"/>
    </row>
    <row r="6" spans="1:9" ht="12.75" customHeight="1">
      <c r="A6" s="201" t="s">
        <v>34</v>
      </c>
      <c r="B6" s="3479"/>
      <c r="C6" s="3479"/>
      <c r="D6" s="202"/>
      <c r="E6" s="202"/>
      <c r="F6" s="202"/>
    </row>
    <row r="7" spans="1:9" ht="24.75" customHeight="1">
      <c r="A7" s="204" t="s">
        <v>35</v>
      </c>
      <c r="B7" s="3475"/>
      <c r="C7" s="3476"/>
      <c r="D7" s="202"/>
      <c r="E7" s="202"/>
      <c r="F7" s="202"/>
    </row>
    <row r="8" spans="1:9" ht="12.75" customHeight="1">
      <c r="A8" s="201" t="s">
        <v>36</v>
      </c>
      <c r="B8" s="3477"/>
      <c r="C8" s="3477"/>
      <c r="D8" s="205"/>
      <c r="E8" s="205"/>
      <c r="F8" s="205"/>
    </row>
    <row r="9" spans="1:9" ht="12.75" customHeight="1">
      <c r="A9" s="201" t="s">
        <v>198</v>
      </c>
      <c r="B9" s="3478"/>
      <c r="C9" s="3478"/>
      <c r="D9" s="205"/>
      <c r="E9" s="205"/>
      <c r="F9" s="205"/>
    </row>
    <row r="10" spans="1:9" ht="12.75" customHeight="1">
      <c r="A10" s="201" t="s">
        <v>545</v>
      </c>
      <c r="B10" s="3477"/>
      <c r="C10" s="3477"/>
      <c r="D10" s="205"/>
      <c r="E10" s="205"/>
      <c r="F10" s="205"/>
    </row>
    <row r="11" spans="1:9" ht="12.75" customHeight="1">
      <c r="A11" s="202"/>
      <c r="B11" s="206"/>
      <c r="C11" s="206"/>
      <c r="D11" s="205"/>
      <c r="E11" s="205"/>
      <c r="F11" s="205"/>
    </row>
    <row r="12" spans="1:9" ht="23.25" customHeight="1" thickBot="1">
      <c r="A12" s="207" t="s">
        <v>546</v>
      </c>
      <c r="H12" s="208"/>
    </row>
    <row r="13" spans="1:9" ht="13.5" customHeight="1" thickBot="1">
      <c r="A13" s="3459" t="s">
        <v>547</v>
      </c>
      <c r="B13" s="3460"/>
      <c r="C13" s="3470" t="s">
        <v>548</v>
      </c>
      <c r="D13" s="3470"/>
      <c r="E13" s="3470"/>
      <c r="F13" s="3470" t="s">
        <v>549</v>
      </c>
      <c r="G13" s="3470"/>
      <c r="H13" s="3470"/>
      <c r="I13" s="3471" t="s">
        <v>550</v>
      </c>
    </row>
    <row r="14" spans="1:9" ht="13.5" customHeight="1" thickBot="1">
      <c r="A14" s="691" t="s">
        <v>551</v>
      </c>
      <c r="B14" s="692" t="s">
        <v>552</v>
      </c>
      <c r="C14" s="693" t="s">
        <v>553</v>
      </c>
      <c r="D14" s="693" t="s">
        <v>554</v>
      </c>
      <c r="E14" s="693" t="s">
        <v>555</v>
      </c>
      <c r="F14" s="693" t="s">
        <v>553</v>
      </c>
      <c r="G14" s="693" t="s">
        <v>554</v>
      </c>
      <c r="H14" s="693" t="s">
        <v>555</v>
      </c>
      <c r="I14" s="3462"/>
    </row>
    <row r="15" spans="1:9" ht="13.5" customHeight="1" thickBot="1">
      <c r="A15" s="691" t="s">
        <v>556</v>
      </c>
      <c r="B15" s="694" t="s">
        <v>557</v>
      </c>
      <c r="C15" s="695"/>
      <c r="D15" s="695"/>
      <c r="E15" s="695"/>
      <c r="F15" s="695"/>
      <c r="G15" s="695"/>
      <c r="H15" s="695"/>
      <c r="I15" s="696"/>
    </row>
    <row r="16" spans="1:9" ht="13.5" customHeight="1" thickBot="1">
      <c r="A16" s="691" t="s">
        <v>556</v>
      </c>
      <c r="B16" s="697" t="s">
        <v>558</v>
      </c>
      <c r="C16" s="695"/>
      <c r="D16" s="695"/>
      <c r="E16" s="695"/>
      <c r="F16" s="695"/>
      <c r="G16" s="695"/>
      <c r="H16" s="695"/>
      <c r="I16" s="696"/>
    </row>
    <row r="17" spans="1:9" ht="13.5" customHeight="1" thickBot="1">
      <c r="A17" s="691" t="s">
        <v>559</v>
      </c>
      <c r="B17" s="697" t="s">
        <v>557</v>
      </c>
      <c r="C17" s="695"/>
      <c r="D17" s="695"/>
      <c r="E17" s="695"/>
      <c r="F17" s="695"/>
      <c r="G17" s="695"/>
      <c r="H17" s="695"/>
      <c r="I17" s="696"/>
    </row>
    <row r="18" spans="1:9" ht="13.5" customHeight="1" thickBot="1">
      <c r="A18" s="691" t="s">
        <v>559</v>
      </c>
      <c r="B18" s="697" t="s">
        <v>560</v>
      </c>
      <c r="C18" s="695"/>
      <c r="D18" s="695"/>
      <c r="E18" s="695"/>
      <c r="F18" s="695"/>
      <c r="G18" s="695"/>
      <c r="H18" s="695"/>
      <c r="I18" s="696"/>
    </row>
    <row r="19" spans="1:9" ht="13.5" customHeight="1" thickBot="1">
      <c r="A19" s="691" t="s">
        <v>559</v>
      </c>
      <c r="B19" s="697" t="s">
        <v>558</v>
      </c>
      <c r="C19" s="695"/>
      <c r="D19" s="695"/>
      <c r="E19" s="695"/>
      <c r="F19" s="695"/>
      <c r="G19" s="695"/>
      <c r="H19" s="695"/>
      <c r="I19" s="696"/>
    </row>
    <row r="20" spans="1:9" ht="13.5" customHeight="1" thickBot="1">
      <c r="A20" s="691" t="s">
        <v>559</v>
      </c>
      <c r="B20" s="697" t="s">
        <v>561</v>
      </c>
      <c r="C20" s="695"/>
      <c r="D20" s="695"/>
      <c r="E20" s="695"/>
      <c r="F20" s="695"/>
      <c r="G20" s="695"/>
      <c r="H20" s="695"/>
      <c r="I20" s="696"/>
    </row>
    <row r="21" spans="1:9" ht="13.5" customHeight="1" thickBot="1">
      <c r="A21" s="691" t="s">
        <v>562</v>
      </c>
      <c r="B21" s="697" t="s">
        <v>557</v>
      </c>
      <c r="C21" s="698"/>
      <c r="D21" s="695"/>
      <c r="E21" s="695"/>
      <c r="F21" s="698"/>
      <c r="G21" s="695"/>
      <c r="H21" s="695"/>
      <c r="I21" s="696"/>
    </row>
    <row r="22" spans="1:9" ht="13.5" customHeight="1" thickBot="1">
      <c r="A22" s="691" t="s">
        <v>562</v>
      </c>
      <c r="B22" s="697" t="s">
        <v>560</v>
      </c>
      <c r="C22" s="698"/>
      <c r="D22" s="695"/>
      <c r="E22" s="695"/>
      <c r="F22" s="698"/>
      <c r="G22" s="695"/>
      <c r="H22" s="695"/>
      <c r="I22" s="696"/>
    </row>
    <row r="23" spans="1:9" ht="13.5" customHeight="1" thickBot="1">
      <c r="A23" s="691" t="s">
        <v>562</v>
      </c>
      <c r="B23" s="697" t="s">
        <v>558</v>
      </c>
      <c r="C23" s="698"/>
      <c r="D23" s="695"/>
      <c r="E23" s="695"/>
      <c r="F23" s="698"/>
      <c r="G23" s="695"/>
      <c r="H23" s="695"/>
      <c r="I23" s="696"/>
    </row>
    <row r="24" spans="1:9" ht="13.5" customHeight="1" thickBot="1">
      <c r="A24" s="691" t="s">
        <v>562</v>
      </c>
      <c r="B24" s="697" t="s">
        <v>561</v>
      </c>
      <c r="C24" s="698"/>
      <c r="D24" s="695"/>
      <c r="E24" s="695"/>
      <c r="F24" s="698"/>
      <c r="G24" s="695"/>
      <c r="H24" s="695"/>
      <c r="I24" s="696"/>
    </row>
    <row r="25" spans="1:9" ht="15.75" customHeight="1" thickBot="1">
      <c r="A25" s="3463" t="s">
        <v>563</v>
      </c>
      <c r="B25" s="3464"/>
      <c r="C25" s="695"/>
      <c r="D25" s="695"/>
      <c r="E25" s="695"/>
      <c r="F25" s="695"/>
      <c r="G25" s="695"/>
      <c r="H25" s="695"/>
      <c r="I25" s="696"/>
    </row>
    <row r="26" spans="1:9" ht="13.5" customHeight="1" thickBot="1">
      <c r="A26" s="3459" t="s">
        <v>564</v>
      </c>
      <c r="B26" s="3460"/>
      <c r="C26" s="3461" t="s">
        <v>548</v>
      </c>
      <c r="D26" s="3461"/>
      <c r="E26" s="3461"/>
      <c r="F26" s="3461" t="s">
        <v>549</v>
      </c>
      <c r="G26" s="3461"/>
      <c r="H26" s="3461"/>
      <c r="I26" s="3462" t="s">
        <v>550</v>
      </c>
    </row>
    <row r="27" spans="1:9" ht="13.5" customHeight="1" thickBot="1">
      <c r="A27" s="691" t="s">
        <v>551</v>
      </c>
      <c r="B27" s="692" t="s">
        <v>552</v>
      </c>
      <c r="C27" s="693" t="s">
        <v>553</v>
      </c>
      <c r="D27" s="693" t="s">
        <v>554</v>
      </c>
      <c r="E27" s="699" t="s">
        <v>555</v>
      </c>
      <c r="F27" s="693" t="s">
        <v>292</v>
      </c>
      <c r="G27" s="693" t="s">
        <v>293</v>
      </c>
      <c r="H27" s="699" t="s">
        <v>555</v>
      </c>
      <c r="I27" s="3462"/>
    </row>
    <row r="28" spans="1:9" ht="13.5" customHeight="1" thickBot="1">
      <c r="A28" s="691" t="s">
        <v>556</v>
      </c>
      <c r="B28" s="692" t="s">
        <v>557</v>
      </c>
      <c r="C28" s="695"/>
      <c r="D28" s="695"/>
      <c r="E28" s="700"/>
      <c r="F28" s="695"/>
      <c r="G28" s="695"/>
      <c r="H28" s="700"/>
      <c r="I28" s="696"/>
    </row>
    <row r="29" spans="1:9" ht="13.5" customHeight="1" thickBot="1">
      <c r="A29" s="691" t="s">
        <v>559</v>
      </c>
      <c r="B29" s="692" t="s">
        <v>557</v>
      </c>
      <c r="C29" s="695"/>
      <c r="D29" s="695"/>
      <c r="E29" s="700"/>
      <c r="F29" s="695"/>
      <c r="G29" s="695"/>
      <c r="H29" s="700"/>
      <c r="I29" s="696"/>
    </row>
    <row r="30" spans="1:9" ht="13.5" customHeight="1" thickBot="1">
      <c r="A30" s="691" t="s">
        <v>559</v>
      </c>
      <c r="B30" s="692" t="s">
        <v>561</v>
      </c>
      <c r="C30" s="695"/>
      <c r="D30" s="695"/>
      <c r="E30" s="700"/>
      <c r="F30" s="695"/>
      <c r="G30" s="695"/>
      <c r="H30" s="700"/>
      <c r="I30" s="696"/>
    </row>
    <row r="31" spans="1:9" ht="13.5" customHeight="1" thickBot="1">
      <c r="A31" s="691" t="s">
        <v>562</v>
      </c>
      <c r="B31" s="692" t="s">
        <v>557</v>
      </c>
      <c r="C31" s="698"/>
      <c r="D31" s="695"/>
      <c r="E31" s="700"/>
      <c r="F31" s="698"/>
      <c r="G31" s="695"/>
      <c r="H31" s="700"/>
      <c r="I31" s="696"/>
    </row>
    <row r="32" spans="1:9" ht="13.5" customHeight="1" thickBot="1">
      <c r="A32" s="691" t="s">
        <v>562</v>
      </c>
      <c r="B32" s="692" t="s">
        <v>561</v>
      </c>
      <c r="C32" s="698"/>
      <c r="D32" s="695"/>
      <c r="E32" s="700"/>
      <c r="F32" s="698"/>
      <c r="G32" s="695"/>
      <c r="H32" s="700"/>
      <c r="I32" s="696"/>
    </row>
    <row r="33" spans="1:9" ht="15.75" customHeight="1" thickBot="1">
      <c r="A33" s="3463" t="s">
        <v>563</v>
      </c>
      <c r="B33" s="3464"/>
      <c r="C33" s="695"/>
      <c r="D33" s="695"/>
      <c r="E33" s="695"/>
      <c r="F33" s="695"/>
      <c r="G33" s="695"/>
      <c r="H33" s="695"/>
      <c r="I33" s="696"/>
    </row>
    <row r="34" spans="1:9" ht="13.5" customHeight="1" thickBot="1">
      <c r="A34" s="3459" t="s">
        <v>565</v>
      </c>
      <c r="B34" s="3460"/>
      <c r="C34" s="3472" t="s">
        <v>548</v>
      </c>
      <c r="D34" s="3473"/>
      <c r="E34" s="3474"/>
      <c r="F34" s="3461" t="s">
        <v>549</v>
      </c>
      <c r="G34" s="3461"/>
      <c r="H34" s="3461"/>
      <c r="I34" s="3462" t="s">
        <v>550</v>
      </c>
    </row>
    <row r="35" spans="1:9" ht="13.5" customHeight="1" thickBot="1">
      <c r="A35" s="691" t="s">
        <v>551</v>
      </c>
      <c r="B35" s="692" t="s">
        <v>552</v>
      </c>
      <c r="C35" s="693" t="s">
        <v>553</v>
      </c>
      <c r="D35" s="693" t="s">
        <v>554</v>
      </c>
      <c r="E35" s="699" t="s">
        <v>555</v>
      </c>
      <c r="F35" s="693" t="s">
        <v>292</v>
      </c>
      <c r="G35" s="693" t="s">
        <v>293</v>
      </c>
      <c r="H35" s="699" t="s">
        <v>555</v>
      </c>
      <c r="I35" s="3462"/>
    </row>
    <row r="36" spans="1:9" ht="13.5" customHeight="1" thickBot="1">
      <c r="A36" s="691" t="s">
        <v>556</v>
      </c>
      <c r="B36" s="692" t="s">
        <v>557</v>
      </c>
      <c r="C36" s="695"/>
      <c r="D36" s="695"/>
      <c r="E36" s="700"/>
      <c r="F36" s="695"/>
      <c r="G36" s="695"/>
      <c r="H36" s="700"/>
      <c r="I36" s="696"/>
    </row>
    <row r="37" spans="1:9" ht="13.5" customHeight="1" thickBot="1">
      <c r="A37" s="691" t="s">
        <v>556</v>
      </c>
      <c r="B37" s="692" t="s">
        <v>558</v>
      </c>
      <c r="C37" s="695"/>
      <c r="D37" s="695"/>
      <c r="E37" s="700"/>
      <c r="F37" s="695"/>
      <c r="G37" s="695"/>
      <c r="H37" s="700"/>
      <c r="I37" s="696"/>
    </row>
    <row r="38" spans="1:9" ht="13.5" customHeight="1" thickBot="1">
      <c r="A38" s="691" t="s">
        <v>559</v>
      </c>
      <c r="B38" s="692" t="s">
        <v>557</v>
      </c>
      <c r="C38" s="695"/>
      <c r="D38" s="695"/>
      <c r="E38" s="700"/>
      <c r="F38" s="695"/>
      <c r="G38" s="695"/>
      <c r="H38" s="700"/>
      <c r="I38" s="696"/>
    </row>
    <row r="39" spans="1:9" ht="13.5" customHeight="1" thickBot="1">
      <c r="A39" s="691" t="s">
        <v>559</v>
      </c>
      <c r="B39" s="692" t="s">
        <v>560</v>
      </c>
      <c r="C39" s="695"/>
      <c r="D39" s="695"/>
      <c r="E39" s="700"/>
      <c r="F39" s="695"/>
      <c r="G39" s="695"/>
      <c r="H39" s="700"/>
      <c r="I39" s="696"/>
    </row>
    <row r="40" spans="1:9" ht="13.5" customHeight="1" thickBot="1">
      <c r="A40" s="691" t="s">
        <v>559</v>
      </c>
      <c r="B40" s="692" t="s">
        <v>558</v>
      </c>
      <c r="C40" s="695"/>
      <c r="D40" s="695"/>
      <c r="E40" s="700"/>
      <c r="F40" s="695"/>
      <c r="G40" s="695"/>
      <c r="H40" s="700"/>
      <c r="I40" s="696"/>
    </row>
    <row r="41" spans="1:9" ht="13.5" customHeight="1" thickBot="1">
      <c r="A41" s="691" t="s">
        <v>559</v>
      </c>
      <c r="B41" s="692" t="s">
        <v>561</v>
      </c>
      <c r="C41" s="695"/>
      <c r="D41" s="695"/>
      <c r="E41" s="700"/>
      <c r="F41" s="695"/>
      <c r="G41" s="695"/>
      <c r="H41" s="700"/>
      <c r="I41" s="696"/>
    </row>
    <row r="42" spans="1:9" ht="13.5" customHeight="1" thickBot="1">
      <c r="A42" s="691" t="s">
        <v>562</v>
      </c>
      <c r="B42" s="692" t="s">
        <v>557</v>
      </c>
      <c r="C42" s="698"/>
      <c r="D42" s="695"/>
      <c r="E42" s="700"/>
      <c r="F42" s="698"/>
      <c r="G42" s="695"/>
      <c r="H42" s="700"/>
      <c r="I42" s="696"/>
    </row>
    <row r="43" spans="1:9" ht="13.5" customHeight="1" thickBot="1">
      <c r="A43" s="691" t="s">
        <v>562</v>
      </c>
      <c r="B43" s="692" t="s">
        <v>560</v>
      </c>
      <c r="C43" s="698"/>
      <c r="D43" s="695"/>
      <c r="E43" s="700"/>
      <c r="F43" s="698"/>
      <c r="G43" s="695"/>
      <c r="H43" s="700"/>
      <c r="I43" s="696"/>
    </row>
    <row r="44" spans="1:9" ht="13.5" customHeight="1" thickBot="1">
      <c r="A44" s="691" t="s">
        <v>562</v>
      </c>
      <c r="B44" s="692" t="s">
        <v>558</v>
      </c>
      <c r="C44" s="698"/>
      <c r="D44" s="695"/>
      <c r="E44" s="700"/>
      <c r="F44" s="698"/>
      <c r="G44" s="695"/>
      <c r="H44" s="700"/>
      <c r="I44" s="696"/>
    </row>
    <row r="45" spans="1:9" ht="13.5" customHeight="1" thickBot="1">
      <c r="A45" s="691" t="s">
        <v>562</v>
      </c>
      <c r="B45" s="692" t="s">
        <v>561</v>
      </c>
      <c r="C45" s="698"/>
      <c r="D45" s="695"/>
      <c r="E45" s="700"/>
      <c r="F45" s="698"/>
      <c r="G45" s="695"/>
      <c r="H45" s="700"/>
      <c r="I45" s="696"/>
    </row>
    <row r="46" spans="1:9" ht="15.75" customHeight="1" thickBot="1">
      <c r="A46" s="3463" t="s">
        <v>563</v>
      </c>
      <c r="B46" s="3464"/>
      <c r="C46" s="695"/>
      <c r="D46" s="695"/>
      <c r="E46" s="695"/>
      <c r="F46" s="695"/>
      <c r="G46" s="695"/>
      <c r="H46" s="695"/>
      <c r="I46" s="696"/>
    </row>
    <row r="47" spans="1:9" ht="13.5" customHeight="1" thickBot="1">
      <c r="A47" s="3459" t="s">
        <v>566</v>
      </c>
      <c r="B47" s="3460"/>
      <c r="C47" s="3461" t="s">
        <v>548</v>
      </c>
      <c r="D47" s="3461"/>
      <c r="E47" s="3461"/>
      <c r="F47" s="3461" t="s">
        <v>549</v>
      </c>
      <c r="G47" s="3461"/>
      <c r="H47" s="3461"/>
      <c r="I47" s="3462" t="s">
        <v>550</v>
      </c>
    </row>
    <row r="48" spans="1:9" ht="13.5" customHeight="1" thickBot="1">
      <c r="A48" s="691" t="s">
        <v>551</v>
      </c>
      <c r="B48" s="692" t="s">
        <v>552</v>
      </c>
      <c r="C48" s="693" t="s">
        <v>553</v>
      </c>
      <c r="D48" s="693" t="s">
        <v>554</v>
      </c>
      <c r="E48" s="699" t="s">
        <v>555</v>
      </c>
      <c r="F48" s="693" t="s">
        <v>292</v>
      </c>
      <c r="G48" s="693" t="s">
        <v>293</v>
      </c>
      <c r="H48" s="699" t="s">
        <v>555</v>
      </c>
      <c r="I48" s="3462"/>
    </row>
    <row r="49" spans="1:9" ht="13.5" customHeight="1" thickBot="1">
      <c r="A49" s="691" t="s">
        <v>556</v>
      </c>
      <c r="B49" s="692" t="s">
        <v>557</v>
      </c>
      <c r="C49" s="695"/>
      <c r="D49" s="695"/>
      <c r="E49" s="700"/>
      <c r="F49" s="695"/>
      <c r="G49" s="695"/>
      <c r="H49" s="700"/>
      <c r="I49" s="696"/>
    </row>
    <row r="50" spans="1:9" ht="13.5" customHeight="1" thickBot="1">
      <c r="A50" s="691" t="s">
        <v>559</v>
      </c>
      <c r="B50" s="692" t="s">
        <v>557</v>
      </c>
      <c r="C50" s="695"/>
      <c r="D50" s="695"/>
      <c r="E50" s="700"/>
      <c r="F50" s="695"/>
      <c r="G50" s="695"/>
      <c r="H50" s="700"/>
      <c r="I50" s="696"/>
    </row>
    <row r="51" spans="1:9" ht="13.5" customHeight="1" thickBot="1">
      <c r="A51" s="691" t="s">
        <v>559</v>
      </c>
      <c r="B51" s="692" t="s">
        <v>561</v>
      </c>
      <c r="C51" s="695"/>
      <c r="D51" s="695"/>
      <c r="E51" s="700"/>
      <c r="F51" s="695"/>
      <c r="G51" s="695"/>
      <c r="H51" s="700"/>
      <c r="I51" s="696"/>
    </row>
    <row r="52" spans="1:9" ht="13.5" customHeight="1" thickBot="1">
      <c r="A52" s="691" t="s">
        <v>562</v>
      </c>
      <c r="B52" s="692" t="s">
        <v>557</v>
      </c>
      <c r="C52" s="698"/>
      <c r="D52" s="695"/>
      <c r="E52" s="700"/>
      <c r="F52" s="698"/>
      <c r="G52" s="695"/>
      <c r="H52" s="700"/>
      <c r="I52" s="696"/>
    </row>
    <row r="53" spans="1:9" ht="13.5" customHeight="1" thickBot="1">
      <c r="A53" s="691" t="s">
        <v>562</v>
      </c>
      <c r="B53" s="692" t="s">
        <v>561</v>
      </c>
      <c r="C53" s="698"/>
      <c r="D53" s="695"/>
      <c r="E53" s="700"/>
      <c r="F53" s="698"/>
      <c r="G53" s="695"/>
      <c r="H53" s="700"/>
      <c r="I53" s="696"/>
    </row>
    <row r="54" spans="1:9" ht="15.75" customHeight="1" thickBot="1">
      <c r="A54" s="3463" t="s">
        <v>563</v>
      </c>
      <c r="B54" s="3464"/>
      <c r="C54" s="695"/>
      <c r="D54" s="695"/>
      <c r="E54" s="695"/>
      <c r="F54" s="695"/>
      <c r="G54" s="695"/>
      <c r="H54" s="695"/>
      <c r="I54" s="696"/>
    </row>
    <row r="55" spans="1:9" ht="13.5" customHeight="1" thickBot="1">
      <c r="A55" s="3459" t="s">
        <v>567</v>
      </c>
      <c r="B55" s="3460"/>
      <c r="C55" s="3461" t="s">
        <v>548</v>
      </c>
      <c r="D55" s="3461"/>
      <c r="E55" s="3461"/>
      <c r="F55" s="3461" t="s">
        <v>549</v>
      </c>
      <c r="G55" s="3461"/>
      <c r="H55" s="3461"/>
      <c r="I55" s="3462" t="s">
        <v>550</v>
      </c>
    </row>
    <row r="56" spans="1:9" ht="12.75" customHeight="1">
      <c r="A56" s="3465" t="s">
        <v>551</v>
      </c>
      <c r="B56" s="3466"/>
      <c r="C56" s="693" t="s">
        <v>553</v>
      </c>
      <c r="D56" s="693" t="s">
        <v>554</v>
      </c>
      <c r="E56" s="699" t="s">
        <v>555</v>
      </c>
      <c r="F56" s="693" t="s">
        <v>292</v>
      </c>
      <c r="G56" s="693" t="s">
        <v>293</v>
      </c>
      <c r="H56" s="699" t="s">
        <v>555</v>
      </c>
      <c r="I56" s="3462"/>
    </row>
    <row r="57" spans="1:9" ht="12.75" customHeight="1">
      <c r="A57" s="3465" t="s">
        <v>556</v>
      </c>
      <c r="B57" s="3466"/>
      <c r="C57" s="695"/>
      <c r="D57" s="695"/>
      <c r="E57" s="695"/>
      <c r="F57" s="695"/>
      <c r="G57" s="700"/>
      <c r="H57" s="700"/>
      <c r="I57" s="696"/>
    </row>
    <row r="58" spans="1:9" ht="13.5" customHeight="1" thickBot="1">
      <c r="A58" s="3465" t="s">
        <v>559</v>
      </c>
      <c r="B58" s="3466"/>
      <c r="C58" s="695"/>
      <c r="D58" s="695"/>
      <c r="E58" s="695"/>
      <c r="F58" s="695"/>
      <c r="G58" s="700"/>
      <c r="H58" s="700"/>
      <c r="I58" s="696"/>
    </row>
    <row r="59" spans="1:9" ht="15.75" customHeight="1" thickBot="1">
      <c r="A59" s="3463" t="s">
        <v>563</v>
      </c>
      <c r="B59" s="3464"/>
      <c r="C59" s="701"/>
      <c r="D59" s="701"/>
      <c r="E59" s="701"/>
      <c r="F59" s="701"/>
      <c r="G59" s="701"/>
      <c r="H59" s="701"/>
      <c r="I59" s="702"/>
    </row>
    <row r="61" spans="1:9" ht="15.75" thickBot="1"/>
    <row r="62" spans="1:9" ht="20.25" customHeight="1" thickBot="1">
      <c r="A62" s="703"/>
      <c r="B62" s="3467" t="s">
        <v>548</v>
      </c>
      <c r="C62" s="3468"/>
      <c r="D62" s="3469"/>
      <c r="E62" s="3467" t="s">
        <v>2201</v>
      </c>
      <c r="F62" s="3468"/>
      <c r="G62" s="3469"/>
      <c r="H62" s="3457" t="s">
        <v>2202</v>
      </c>
    </row>
    <row r="63" spans="1:9" ht="14.25" customHeight="1" thickBot="1">
      <c r="A63" s="704"/>
      <c r="B63" s="705" t="s">
        <v>553</v>
      </c>
      <c r="C63" s="705" t="s">
        <v>554</v>
      </c>
      <c r="D63" s="705" t="s">
        <v>2203</v>
      </c>
      <c r="E63" s="705" t="s">
        <v>292</v>
      </c>
      <c r="F63" s="705" t="s">
        <v>293</v>
      </c>
      <c r="G63" s="705" t="s">
        <v>2203</v>
      </c>
      <c r="H63" s="3458"/>
    </row>
    <row r="64" spans="1:9" ht="27.75" thickBot="1">
      <c r="A64" s="704" t="s">
        <v>2204</v>
      </c>
      <c r="B64" s="706"/>
      <c r="C64" s="706"/>
      <c r="D64" s="706"/>
      <c r="E64" s="706"/>
      <c r="F64" s="706"/>
      <c r="G64" s="706"/>
      <c r="H64" s="706"/>
    </row>
    <row r="65" spans="1:8">
      <c r="A65" s="707"/>
      <c r="B65" s="707"/>
      <c r="C65" s="707"/>
      <c r="D65" s="707"/>
      <c r="E65" s="707"/>
      <c r="F65" s="707"/>
      <c r="G65" s="707"/>
      <c r="H65" s="707"/>
    </row>
    <row r="66" spans="1:8" ht="15.75">
      <c r="A66" s="265" t="s">
        <v>2205</v>
      </c>
      <c r="B66" s="707"/>
      <c r="C66" s="707"/>
      <c r="D66" s="707"/>
      <c r="E66" s="707"/>
      <c r="F66" s="707"/>
      <c r="G66" s="707"/>
      <c r="H66" s="707"/>
    </row>
    <row r="67" spans="1:8">
      <c r="A67" s="265" t="s">
        <v>2206</v>
      </c>
      <c r="B67" s="707"/>
      <c r="C67" s="707"/>
      <c r="D67" s="707"/>
      <c r="E67" s="707"/>
      <c r="F67" s="707"/>
      <c r="G67" s="707"/>
      <c r="H67" s="707"/>
    </row>
    <row r="68" spans="1:8">
      <c r="B68" s="707"/>
      <c r="C68" s="707"/>
      <c r="D68" s="707"/>
      <c r="E68" s="707"/>
      <c r="F68" s="707"/>
      <c r="G68" s="707"/>
      <c r="H68" s="707"/>
    </row>
  </sheetData>
  <sheetProtection formatRows="0" sort="0" autoFilter="0"/>
  <mergeCells count="41">
    <mergeCell ref="B6:C6"/>
    <mergeCell ref="A1:C1"/>
    <mergeCell ref="B2:C2"/>
    <mergeCell ref="B3:C3"/>
    <mergeCell ref="B4:C4"/>
    <mergeCell ref="B5:C5"/>
    <mergeCell ref="B7:C7"/>
    <mergeCell ref="B8:C8"/>
    <mergeCell ref="B9:C9"/>
    <mergeCell ref="B10:C10"/>
    <mergeCell ref="A13:B13"/>
    <mergeCell ref="C13:E13"/>
    <mergeCell ref="A46:B46"/>
    <mergeCell ref="F13:H13"/>
    <mergeCell ref="I13:I14"/>
    <mergeCell ref="A25:B25"/>
    <mergeCell ref="A26:B26"/>
    <mergeCell ref="C26:E26"/>
    <mergeCell ref="F26:H26"/>
    <mergeCell ref="I26:I27"/>
    <mergeCell ref="A33:B33"/>
    <mergeCell ref="A34:B34"/>
    <mergeCell ref="C34:E34"/>
    <mergeCell ref="F34:H34"/>
    <mergeCell ref="I34:I35"/>
    <mergeCell ref="H62:H63"/>
    <mergeCell ref="A47:B47"/>
    <mergeCell ref="C47:E47"/>
    <mergeCell ref="F47:H47"/>
    <mergeCell ref="I47:I48"/>
    <mergeCell ref="A54:B54"/>
    <mergeCell ref="A55:B55"/>
    <mergeCell ref="C55:E55"/>
    <mergeCell ref="F55:H55"/>
    <mergeCell ref="I55:I56"/>
    <mergeCell ref="A56:B56"/>
    <mergeCell ref="A57:B57"/>
    <mergeCell ref="A58:B58"/>
    <mergeCell ref="A59:B59"/>
    <mergeCell ref="B62:D62"/>
    <mergeCell ref="E62:G62"/>
  </mergeCells>
  <dataValidations count="2">
    <dataValidation type="textLength" allowBlank="1" showInputMessage="1" showErrorMessage="1" sqref="B6:C6">
      <formula1>10</formula1>
      <formula2>10</formula2>
    </dataValidation>
    <dataValidation type="list" allowBlank="1" showInputMessage="1" showErrorMessage="1" sqref="E65450:F65456 JA65449:JA65455 SW65449:SW65455 ACS65449:ACS65455 AMO65449:AMO65455 AWK65449:AWK65455 BGG65449:BGG65455 BQC65449:BQC65455 BZY65449:BZY65455 CJU65449:CJU65455 CTQ65449:CTQ65455 DDM65449:DDM65455 DNI65449:DNI65455 DXE65449:DXE65455 EHA65449:EHA65455 EQW65449:EQW65455 FAS65449:FAS65455 FKO65449:FKO65455 FUK65449:FUK65455 GEG65449:GEG65455 GOC65449:GOC65455 GXY65449:GXY65455 HHU65449:HHU65455 HRQ65449:HRQ65455 IBM65449:IBM65455 ILI65449:ILI65455 IVE65449:IVE65455 JFA65449:JFA65455 JOW65449:JOW65455 JYS65449:JYS65455 KIO65449:KIO65455 KSK65449:KSK65455 LCG65449:LCG65455 LMC65449:LMC65455 LVY65449:LVY65455 MFU65449:MFU65455 MPQ65449:MPQ65455 MZM65449:MZM65455 NJI65449:NJI65455 NTE65449:NTE65455 ODA65449:ODA65455 OMW65449:OMW65455 OWS65449:OWS65455 PGO65449:PGO65455 PQK65449:PQK65455 QAG65449:QAG65455 QKC65449:QKC65455 QTY65449:QTY65455 RDU65449:RDU65455 RNQ65449:RNQ65455 RXM65449:RXM65455 SHI65449:SHI65455 SRE65449:SRE65455 TBA65449:TBA65455 TKW65449:TKW65455 TUS65449:TUS65455 UEO65449:UEO65455 UOK65449:UOK65455 UYG65449:UYG65455 VIC65449:VIC65455 VRY65449:VRY65455 WBU65449:WBU65455 WLQ65449:WLQ65455 WVM65449:WVM65455 E130986:F130992 JA130985:JA130991 SW130985:SW130991 ACS130985:ACS130991 AMO130985:AMO130991 AWK130985:AWK130991 BGG130985:BGG130991 BQC130985:BQC130991 BZY130985:BZY130991 CJU130985:CJU130991 CTQ130985:CTQ130991 DDM130985:DDM130991 DNI130985:DNI130991 DXE130985:DXE130991 EHA130985:EHA130991 EQW130985:EQW130991 FAS130985:FAS130991 FKO130985:FKO130991 FUK130985:FUK130991 GEG130985:GEG130991 GOC130985:GOC130991 GXY130985:GXY130991 HHU130985:HHU130991 HRQ130985:HRQ130991 IBM130985:IBM130991 ILI130985:ILI130991 IVE130985:IVE130991 JFA130985:JFA130991 JOW130985:JOW130991 JYS130985:JYS130991 KIO130985:KIO130991 KSK130985:KSK130991 LCG130985:LCG130991 LMC130985:LMC130991 LVY130985:LVY130991 MFU130985:MFU130991 MPQ130985:MPQ130991 MZM130985:MZM130991 NJI130985:NJI130991 NTE130985:NTE130991 ODA130985:ODA130991 OMW130985:OMW130991 OWS130985:OWS130991 PGO130985:PGO130991 PQK130985:PQK130991 QAG130985:QAG130991 QKC130985:QKC130991 QTY130985:QTY130991 RDU130985:RDU130991 RNQ130985:RNQ130991 RXM130985:RXM130991 SHI130985:SHI130991 SRE130985:SRE130991 TBA130985:TBA130991 TKW130985:TKW130991 TUS130985:TUS130991 UEO130985:UEO130991 UOK130985:UOK130991 UYG130985:UYG130991 VIC130985:VIC130991 VRY130985:VRY130991 WBU130985:WBU130991 WLQ130985:WLQ130991 WVM130985:WVM130991 E196522:F196528 JA196521:JA196527 SW196521:SW196527 ACS196521:ACS196527 AMO196521:AMO196527 AWK196521:AWK196527 BGG196521:BGG196527 BQC196521:BQC196527 BZY196521:BZY196527 CJU196521:CJU196527 CTQ196521:CTQ196527 DDM196521:DDM196527 DNI196521:DNI196527 DXE196521:DXE196527 EHA196521:EHA196527 EQW196521:EQW196527 FAS196521:FAS196527 FKO196521:FKO196527 FUK196521:FUK196527 GEG196521:GEG196527 GOC196521:GOC196527 GXY196521:GXY196527 HHU196521:HHU196527 HRQ196521:HRQ196527 IBM196521:IBM196527 ILI196521:ILI196527 IVE196521:IVE196527 JFA196521:JFA196527 JOW196521:JOW196527 JYS196521:JYS196527 KIO196521:KIO196527 KSK196521:KSK196527 LCG196521:LCG196527 LMC196521:LMC196527 LVY196521:LVY196527 MFU196521:MFU196527 MPQ196521:MPQ196527 MZM196521:MZM196527 NJI196521:NJI196527 NTE196521:NTE196527 ODA196521:ODA196527 OMW196521:OMW196527 OWS196521:OWS196527 PGO196521:PGO196527 PQK196521:PQK196527 QAG196521:QAG196527 QKC196521:QKC196527 QTY196521:QTY196527 RDU196521:RDU196527 RNQ196521:RNQ196527 RXM196521:RXM196527 SHI196521:SHI196527 SRE196521:SRE196527 TBA196521:TBA196527 TKW196521:TKW196527 TUS196521:TUS196527 UEO196521:UEO196527 UOK196521:UOK196527 UYG196521:UYG196527 VIC196521:VIC196527 VRY196521:VRY196527 WBU196521:WBU196527 WLQ196521:WLQ196527 WVM196521:WVM196527 E262058:F262064 JA262057:JA262063 SW262057:SW262063 ACS262057:ACS262063 AMO262057:AMO262063 AWK262057:AWK262063 BGG262057:BGG262063 BQC262057:BQC262063 BZY262057:BZY262063 CJU262057:CJU262063 CTQ262057:CTQ262063 DDM262057:DDM262063 DNI262057:DNI262063 DXE262057:DXE262063 EHA262057:EHA262063 EQW262057:EQW262063 FAS262057:FAS262063 FKO262057:FKO262063 FUK262057:FUK262063 GEG262057:GEG262063 GOC262057:GOC262063 GXY262057:GXY262063 HHU262057:HHU262063 HRQ262057:HRQ262063 IBM262057:IBM262063 ILI262057:ILI262063 IVE262057:IVE262063 JFA262057:JFA262063 JOW262057:JOW262063 JYS262057:JYS262063 KIO262057:KIO262063 KSK262057:KSK262063 LCG262057:LCG262063 LMC262057:LMC262063 LVY262057:LVY262063 MFU262057:MFU262063 MPQ262057:MPQ262063 MZM262057:MZM262063 NJI262057:NJI262063 NTE262057:NTE262063 ODA262057:ODA262063 OMW262057:OMW262063 OWS262057:OWS262063 PGO262057:PGO262063 PQK262057:PQK262063 QAG262057:QAG262063 QKC262057:QKC262063 QTY262057:QTY262063 RDU262057:RDU262063 RNQ262057:RNQ262063 RXM262057:RXM262063 SHI262057:SHI262063 SRE262057:SRE262063 TBA262057:TBA262063 TKW262057:TKW262063 TUS262057:TUS262063 UEO262057:UEO262063 UOK262057:UOK262063 UYG262057:UYG262063 VIC262057:VIC262063 VRY262057:VRY262063 WBU262057:WBU262063 WLQ262057:WLQ262063 WVM262057:WVM262063 E327594:F327600 JA327593:JA327599 SW327593:SW327599 ACS327593:ACS327599 AMO327593:AMO327599 AWK327593:AWK327599 BGG327593:BGG327599 BQC327593:BQC327599 BZY327593:BZY327599 CJU327593:CJU327599 CTQ327593:CTQ327599 DDM327593:DDM327599 DNI327593:DNI327599 DXE327593:DXE327599 EHA327593:EHA327599 EQW327593:EQW327599 FAS327593:FAS327599 FKO327593:FKO327599 FUK327593:FUK327599 GEG327593:GEG327599 GOC327593:GOC327599 GXY327593:GXY327599 HHU327593:HHU327599 HRQ327593:HRQ327599 IBM327593:IBM327599 ILI327593:ILI327599 IVE327593:IVE327599 JFA327593:JFA327599 JOW327593:JOW327599 JYS327593:JYS327599 KIO327593:KIO327599 KSK327593:KSK327599 LCG327593:LCG327599 LMC327593:LMC327599 LVY327593:LVY327599 MFU327593:MFU327599 MPQ327593:MPQ327599 MZM327593:MZM327599 NJI327593:NJI327599 NTE327593:NTE327599 ODA327593:ODA327599 OMW327593:OMW327599 OWS327593:OWS327599 PGO327593:PGO327599 PQK327593:PQK327599 QAG327593:QAG327599 QKC327593:QKC327599 QTY327593:QTY327599 RDU327593:RDU327599 RNQ327593:RNQ327599 RXM327593:RXM327599 SHI327593:SHI327599 SRE327593:SRE327599 TBA327593:TBA327599 TKW327593:TKW327599 TUS327593:TUS327599 UEO327593:UEO327599 UOK327593:UOK327599 UYG327593:UYG327599 VIC327593:VIC327599 VRY327593:VRY327599 WBU327593:WBU327599 WLQ327593:WLQ327599 WVM327593:WVM327599 E393130:F393136 JA393129:JA393135 SW393129:SW393135 ACS393129:ACS393135 AMO393129:AMO393135 AWK393129:AWK393135 BGG393129:BGG393135 BQC393129:BQC393135 BZY393129:BZY393135 CJU393129:CJU393135 CTQ393129:CTQ393135 DDM393129:DDM393135 DNI393129:DNI393135 DXE393129:DXE393135 EHA393129:EHA393135 EQW393129:EQW393135 FAS393129:FAS393135 FKO393129:FKO393135 FUK393129:FUK393135 GEG393129:GEG393135 GOC393129:GOC393135 GXY393129:GXY393135 HHU393129:HHU393135 HRQ393129:HRQ393135 IBM393129:IBM393135 ILI393129:ILI393135 IVE393129:IVE393135 JFA393129:JFA393135 JOW393129:JOW393135 JYS393129:JYS393135 KIO393129:KIO393135 KSK393129:KSK393135 LCG393129:LCG393135 LMC393129:LMC393135 LVY393129:LVY393135 MFU393129:MFU393135 MPQ393129:MPQ393135 MZM393129:MZM393135 NJI393129:NJI393135 NTE393129:NTE393135 ODA393129:ODA393135 OMW393129:OMW393135 OWS393129:OWS393135 PGO393129:PGO393135 PQK393129:PQK393135 QAG393129:QAG393135 QKC393129:QKC393135 QTY393129:QTY393135 RDU393129:RDU393135 RNQ393129:RNQ393135 RXM393129:RXM393135 SHI393129:SHI393135 SRE393129:SRE393135 TBA393129:TBA393135 TKW393129:TKW393135 TUS393129:TUS393135 UEO393129:UEO393135 UOK393129:UOK393135 UYG393129:UYG393135 VIC393129:VIC393135 VRY393129:VRY393135 WBU393129:WBU393135 WLQ393129:WLQ393135 WVM393129:WVM393135 E458666:F458672 JA458665:JA458671 SW458665:SW458671 ACS458665:ACS458671 AMO458665:AMO458671 AWK458665:AWK458671 BGG458665:BGG458671 BQC458665:BQC458671 BZY458665:BZY458671 CJU458665:CJU458671 CTQ458665:CTQ458671 DDM458665:DDM458671 DNI458665:DNI458671 DXE458665:DXE458671 EHA458665:EHA458671 EQW458665:EQW458671 FAS458665:FAS458671 FKO458665:FKO458671 FUK458665:FUK458671 GEG458665:GEG458671 GOC458665:GOC458671 GXY458665:GXY458671 HHU458665:HHU458671 HRQ458665:HRQ458671 IBM458665:IBM458671 ILI458665:ILI458671 IVE458665:IVE458671 JFA458665:JFA458671 JOW458665:JOW458671 JYS458665:JYS458671 KIO458665:KIO458671 KSK458665:KSK458671 LCG458665:LCG458671 LMC458665:LMC458671 LVY458665:LVY458671 MFU458665:MFU458671 MPQ458665:MPQ458671 MZM458665:MZM458671 NJI458665:NJI458671 NTE458665:NTE458671 ODA458665:ODA458671 OMW458665:OMW458671 OWS458665:OWS458671 PGO458665:PGO458671 PQK458665:PQK458671 QAG458665:QAG458671 QKC458665:QKC458671 QTY458665:QTY458671 RDU458665:RDU458671 RNQ458665:RNQ458671 RXM458665:RXM458671 SHI458665:SHI458671 SRE458665:SRE458671 TBA458665:TBA458671 TKW458665:TKW458671 TUS458665:TUS458671 UEO458665:UEO458671 UOK458665:UOK458671 UYG458665:UYG458671 VIC458665:VIC458671 VRY458665:VRY458671 WBU458665:WBU458671 WLQ458665:WLQ458671 WVM458665:WVM458671 E524202:F524208 JA524201:JA524207 SW524201:SW524207 ACS524201:ACS524207 AMO524201:AMO524207 AWK524201:AWK524207 BGG524201:BGG524207 BQC524201:BQC524207 BZY524201:BZY524207 CJU524201:CJU524207 CTQ524201:CTQ524207 DDM524201:DDM524207 DNI524201:DNI524207 DXE524201:DXE524207 EHA524201:EHA524207 EQW524201:EQW524207 FAS524201:FAS524207 FKO524201:FKO524207 FUK524201:FUK524207 GEG524201:GEG524207 GOC524201:GOC524207 GXY524201:GXY524207 HHU524201:HHU524207 HRQ524201:HRQ524207 IBM524201:IBM524207 ILI524201:ILI524207 IVE524201:IVE524207 JFA524201:JFA524207 JOW524201:JOW524207 JYS524201:JYS524207 KIO524201:KIO524207 KSK524201:KSK524207 LCG524201:LCG524207 LMC524201:LMC524207 LVY524201:LVY524207 MFU524201:MFU524207 MPQ524201:MPQ524207 MZM524201:MZM524207 NJI524201:NJI524207 NTE524201:NTE524207 ODA524201:ODA524207 OMW524201:OMW524207 OWS524201:OWS524207 PGO524201:PGO524207 PQK524201:PQK524207 QAG524201:QAG524207 QKC524201:QKC524207 QTY524201:QTY524207 RDU524201:RDU524207 RNQ524201:RNQ524207 RXM524201:RXM524207 SHI524201:SHI524207 SRE524201:SRE524207 TBA524201:TBA524207 TKW524201:TKW524207 TUS524201:TUS524207 UEO524201:UEO524207 UOK524201:UOK524207 UYG524201:UYG524207 VIC524201:VIC524207 VRY524201:VRY524207 WBU524201:WBU524207 WLQ524201:WLQ524207 WVM524201:WVM524207 E589738:F589744 JA589737:JA589743 SW589737:SW589743 ACS589737:ACS589743 AMO589737:AMO589743 AWK589737:AWK589743 BGG589737:BGG589743 BQC589737:BQC589743 BZY589737:BZY589743 CJU589737:CJU589743 CTQ589737:CTQ589743 DDM589737:DDM589743 DNI589737:DNI589743 DXE589737:DXE589743 EHA589737:EHA589743 EQW589737:EQW589743 FAS589737:FAS589743 FKO589737:FKO589743 FUK589737:FUK589743 GEG589737:GEG589743 GOC589737:GOC589743 GXY589737:GXY589743 HHU589737:HHU589743 HRQ589737:HRQ589743 IBM589737:IBM589743 ILI589737:ILI589743 IVE589737:IVE589743 JFA589737:JFA589743 JOW589737:JOW589743 JYS589737:JYS589743 KIO589737:KIO589743 KSK589737:KSK589743 LCG589737:LCG589743 LMC589737:LMC589743 LVY589737:LVY589743 MFU589737:MFU589743 MPQ589737:MPQ589743 MZM589737:MZM589743 NJI589737:NJI589743 NTE589737:NTE589743 ODA589737:ODA589743 OMW589737:OMW589743 OWS589737:OWS589743 PGO589737:PGO589743 PQK589737:PQK589743 QAG589737:QAG589743 QKC589737:QKC589743 QTY589737:QTY589743 RDU589737:RDU589743 RNQ589737:RNQ589743 RXM589737:RXM589743 SHI589737:SHI589743 SRE589737:SRE589743 TBA589737:TBA589743 TKW589737:TKW589743 TUS589737:TUS589743 UEO589737:UEO589743 UOK589737:UOK589743 UYG589737:UYG589743 VIC589737:VIC589743 VRY589737:VRY589743 WBU589737:WBU589743 WLQ589737:WLQ589743 WVM589737:WVM589743 E655274:F655280 JA655273:JA655279 SW655273:SW655279 ACS655273:ACS655279 AMO655273:AMO655279 AWK655273:AWK655279 BGG655273:BGG655279 BQC655273:BQC655279 BZY655273:BZY655279 CJU655273:CJU655279 CTQ655273:CTQ655279 DDM655273:DDM655279 DNI655273:DNI655279 DXE655273:DXE655279 EHA655273:EHA655279 EQW655273:EQW655279 FAS655273:FAS655279 FKO655273:FKO655279 FUK655273:FUK655279 GEG655273:GEG655279 GOC655273:GOC655279 GXY655273:GXY655279 HHU655273:HHU655279 HRQ655273:HRQ655279 IBM655273:IBM655279 ILI655273:ILI655279 IVE655273:IVE655279 JFA655273:JFA655279 JOW655273:JOW655279 JYS655273:JYS655279 KIO655273:KIO655279 KSK655273:KSK655279 LCG655273:LCG655279 LMC655273:LMC655279 LVY655273:LVY655279 MFU655273:MFU655279 MPQ655273:MPQ655279 MZM655273:MZM655279 NJI655273:NJI655279 NTE655273:NTE655279 ODA655273:ODA655279 OMW655273:OMW655279 OWS655273:OWS655279 PGO655273:PGO655279 PQK655273:PQK655279 QAG655273:QAG655279 QKC655273:QKC655279 QTY655273:QTY655279 RDU655273:RDU655279 RNQ655273:RNQ655279 RXM655273:RXM655279 SHI655273:SHI655279 SRE655273:SRE655279 TBA655273:TBA655279 TKW655273:TKW655279 TUS655273:TUS655279 UEO655273:UEO655279 UOK655273:UOK655279 UYG655273:UYG655279 VIC655273:VIC655279 VRY655273:VRY655279 WBU655273:WBU655279 WLQ655273:WLQ655279 WVM655273:WVM655279 E720810:F720816 JA720809:JA720815 SW720809:SW720815 ACS720809:ACS720815 AMO720809:AMO720815 AWK720809:AWK720815 BGG720809:BGG720815 BQC720809:BQC720815 BZY720809:BZY720815 CJU720809:CJU720815 CTQ720809:CTQ720815 DDM720809:DDM720815 DNI720809:DNI720815 DXE720809:DXE720815 EHA720809:EHA720815 EQW720809:EQW720815 FAS720809:FAS720815 FKO720809:FKO720815 FUK720809:FUK720815 GEG720809:GEG720815 GOC720809:GOC720815 GXY720809:GXY720815 HHU720809:HHU720815 HRQ720809:HRQ720815 IBM720809:IBM720815 ILI720809:ILI720815 IVE720809:IVE720815 JFA720809:JFA720815 JOW720809:JOW720815 JYS720809:JYS720815 KIO720809:KIO720815 KSK720809:KSK720815 LCG720809:LCG720815 LMC720809:LMC720815 LVY720809:LVY720815 MFU720809:MFU720815 MPQ720809:MPQ720815 MZM720809:MZM720815 NJI720809:NJI720815 NTE720809:NTE720815 ODA720809:ODA720815 OMW720809:OMW720815 OWS720809:OWS720815 PGO720809:PGO720815 PQK720809:PQK720815 QAG720809:QAG720815 QKC720809:QKC720815 QTY720809:QTY720815 RDU720809:RDU720815 RNQ720809:RNQ720815 RXM720809:RXM720815 SHI720809:SHI720815 SRE720809:SRE720815 TBA720809:TBA720815 TKW720809:TKW720815 TUS720809:TUS720815 UEO720809:UEO720815 UOK720809:UOK720815 UYG720809:UYG720815 VIC720809:VIC720815 VRY720809:VRY720815 WBU720809:WBU720815 WLQ720809:WLQ720815 WVM720809:WVM720815 E786346:F786352 JA786345:JA786351 SW786345:SW786351 ACS786345:ACS786351 AMO786345:AMO786351 AWK786345:AWK786351 BGG786345:BGG786351 BQC786345:BQC786351 BZY786345:BZY786351 CJU786345:CJU786351 CTQ786345:CTQ786351 DDM786345:DDM786351 DNI786345:DNI786351 DXE786345:DXE786351 EHA786345:EHA786351 EQW786345:EQW786351 FAS786345:FAS786351 FKO786345:FKO786351 FUK786345:FUK786351 GEG786345:GEG786351 GOC786345:GOC786351 GXY786345:GXY786351 HHU786345:HHU786351 HRQ786345:HRQ786351 IBM786345:IBM786351 ILI786345:ILI786351 IVE786345:IVE786351 JFA786345:JFA786351 JOW786345:JOW786351 JYS786345:JYS786351 KIO786345:KIO786351 KSK786345:KSK786351 LCG786345:LCG786351 LMC786345:LMC786351 LVY786345:LVY786351 MFU786345:MFU786351 MPQ786345:MPQ786351 MZM786345:MZM786351 NJI786345:NJI786351 NTE786345:NTE786351 ODA786345:ODA786351 OMW786345:OMW786351 OWS786345:OWS786351 PGO786345:PGO786351 PQK786345:PQK786351 QAG786345:QAG786351 QKC786345:QKC786351 QTY786345:QTY786351 RDU786345:RDU786351 RNQ786345:RNQ786351 RXM786345:RXM786351 SHI786345:SHI786351 SRE786345:SRE786351 TBA786345:TBA786351 TKW786345:TKW786351 TUS786345:TUS786351 UEO786345:UEO786351 UOK786345:UOK786351 UYG786345:UYG786351 VIC786345:VIC786351 VRY786345:VRY786351 WBU786345:WBU786351 WLQ786345:WLQ786351 WVM786345:WVM786351 E851882:F851888 JA851881:JA851887 SW851881:SW851887 ACS851881:ACS851887 AMO851881:AMO851887 AWK851881:AWK851887 BGG851881:BGG851887 BQC851881:BQC851887 BZY851881:BZY851887 CJU851881:CJU851887 CTQ851881:CTQ851887 DDM851881:DDM851887 DNI851881:DNI851887 DXE851881:DXE851887 EHA851881:EHA851887 EQW851881:EQW851887 FAS851881:FAS851887 FKO851881:FKO851887 FUK851881:FUK851887 GEG851881:GEG851887 GOC851881:GOC851887 GXY851881:GXY851887 HHU851881:HHU851887 HRQ851881:HRQ851887 IBM851881:IBM851887 ILI851881:ILI851887 IVE851881:IVE851887 JFA851881:JFA851887 JOW851881:JOW851887 JYS851881:JYS851887 KIO851881:KIO851887 KSK851881:KSK851887 LCG851881:LCG851887 LMC851881:LMC851887 LVY851881:LVY851887 MFU851881:MFU851887 MPQ851881:MPQ851887 MZM851881:MZM851887 NJI851881:NJI851887 NTE851881:NTE851887 ODA851881:ODA851887 OMW851881:OMW851887 OWS851881:OWS851887 PGO851881:PGO851887 PQK851881:PQK851887 QAG851881:QAG851887 QKC851881:QKC851887 QTY851881:QTY851887 RDU851881:RDU851887 RNQ851881:RNQ851887 RXM851881:RXM851887 SHI851881:SHI851887 SRE851881:SRE851887 TBA851881:TBA851887 TKW851881:TKW851887 TUS851881:TUS851887 UEO851881:UEO851887 UOK851881:UOK851887 UYG851881:UYG851887 VIC851881:VIC851887 VRY851881:VRY851887 WBU851881:WBU851887 WLQ851881:WLQ851887 WVM851881:WVM851887 E917418:F917424 JA917417:JA917423 SW917417:SW917423 ACS917417:ACS917423 AMO917417:AMO917423 AWK917417:AWK917423 BGG917417:BGG917423 BQC917417:BQC917423 BZY917417:BZY917423 CJU917417:CJU917423 CTQ917417:CTQ917423 DDM917417:DDM917423 DNI917417:DNI917423 DXE917417:DXE917423 EHA917417:EHA917423 EQW917417:EQW917423 FAS917417:FAS917423 FKO917417:FKO917423 FUK917417:FUK917423 GEG917417:GEG917423 GOC917417:GOC917423 GXY917417:GXY917423 HHU917417:HHU917423 HRQ917417:HRQ917423 IBM917417:IBM917423 ILI917417:ILI917423 IVE917417:IVE917423 JFA917417:JFA917423 JOW917417:JOW917423 JYS917417:JYS917423 KIO917417:KIO917423 KSK917417:KSK917423 LCG917417:LCG917423 LMC917417:LMC917423 LVY917417:LVY917423 MFU917417:MFU917423 MPQ917417:MPQ917423 MZM917417:MZM917423 NJI917417:NJI917423 NTE917417:NTE917423 ODA917417:ODA917423 OMW917417:OMW917423 OWS917417:OWS917423 PGO917417:PGO917423 PQK917417:PQK917423 QAG917417:QAG917423 QKC917417:QKC917423 QTY917417:QTY917423 RDU917417:RDU917423 RNQ917417:RNQ917423 RXM917417:RXM917423 SHI917417:SHI917423 SRE917417:SRE917423 TBA917417:TBA917423 TKW917417:TKW917423 TUS917417:TUS917423 UEO917417:UEO917423 UOK917417:UOK917423 UYG917417:UYG917423 VIC917417:VIC917423 VRY917417:VRY917423 WBU917417:WBU917423 WLQ917417:WLQ917423 WVM917417:WVM917423 E982954:F982960 JA982953:JA982959 SW982953:SW982959 ACS982953:ACS982959 AMO982953:AMO982959 AWK982953:AWK982959 BGG982953:BGG982959 BQC982953:BQC982959 BZY982953:BZY982959 CJU982953:CJU982959 CTQ982953:CTQ982959 DDM982953:DDM982959 DNI982953:DNI982959 DXE982953:DXE982959 EHA982953:EHA982959 EQW982953:EQW982959 FAS982953:FAS982959 FKO982953:FKO982959 FUK982953:FUK982959 GEG982953:GEG982959 GOC982953:GOC982959 GXY982953:GXY982959 HHU982953:HHU982959 HRQ982953:HRQ982959 IBM982953:IBM982959 ILI982953:ILI982959 IVE982953:IVE982959 JFA982953:JFA982959 JOW982953:JOW982959 JYS982953:JYS982959 KIO982953:KIO982959 KSK982953:KSK982959 LCG982953:LCG982959 LMC982953:LMC982959 LVY982953:LVY982959 MFU982953:MFU982959 MPQ982953:MPQ982959 MZM982953:MZM982959 NJI982953:NJI982959 NTE982953:NTE982959 ODA982953:ODA982959 OMW982953:OMW982959 OWS982953:OWS982959 PGO982953:PGO982959 PQK982953:PQK982959 QAG982953:QAG982959 QKC982953:QKC982959 QTY982953:QTY982959 RDU982953:RDU982959 RNQ982953:RNQ982959 RXM982953:RXM982959 SHI982953:SHI982959 SRE982953:SRE982959 TBA982953:TBA982959 TKW982953:TKW982959 TUS982953:TUS982959 UEO982953:UEO982959 UOK982953:UOK982959 UYG982953:UYG982959 VIC982953:VIC982959 VRY982953:VRY982959 WBU982953:WBU982959 WLQ982953:WLQ982959 WVM982953:WVM982959">
      <formula1>"LNG,Boru Gazı"</formula1>
    </dataValidation>
  </dataValidations>
  <pageMargins left="0.7" right="0.7" top="0.75" bottom="0.75" header="0.3" footer="0.3"/>
  <pageSetup paperSize="9" orientation="portrait" r:id="rId1"/>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zoomScale="90" zoomScaleNormal="90" workbookViewId="0">
      <selection sqref="A1:C1"/>
    </sheetView>
  </sheetViews>
  <sheetFormatPr defaultRowHeight="15"/>
  <cols>
    <col min="1" max="1" width="20.28515625" customWidth="1"/>
    <col min="2" max="2" width="12.42578125" customWidth="1"/>
    <col min="3" max="4" width="24.85546875" customWidth="1"/>
    <col min="5" max="5" width="27.140625" customWidth="1"/>
    <col min="6" max="6" width="19.28515625" customWidth="1"/>
    <col min="7" max="7" width="17.85546875" customWidth="1"/>
  </cols>
  <sheetData>
    <row r="1" spans="1:7" ht="15" customHeight="1">
      <c r="A1" s="3486" t="s">
        <v>29</v>
      </c>
      <c r="B1" s="3486"/>
      <c r="C1" s="3487"/>
      <c r="D1" s="1298"/>
      <c r="E1" s="1299"/>
      <c r="F1" s="1300"/>
      <c r="G1" s="1300"/>
    </row>
    <row r="2" spans="1:7">
      <c r="A2" s="1301" t="s">
        <v>30</v>
      </c>
      <c r="B2" s="3488" t="s">
        <v>398</v>
      </c>
      <c r="C2" s="3489"/>
      <c r="D2" s="1302"/>
      <c r="E2" s="1303"/>
      <c r="F2" s="1304"/>
      <c r="G2" s="1304"/>
    </row>
    <row r="3" spans="1:7" ht="26.25" customHeight="1">
      <c r="A3" s="1274" t="s">
        <v>31</v>
      </c>
      <c r="B3" s="3053" t="s">
        <v>401</v>
      </c>
      <c r="C3" s="3096"/>
      <c r="D3" s="1305"/>
      <c r="E3" s="1306"/>
      <c r="F3" s="1304"/>
      <c r="G3" s="1304"/>
    </row>
    <row r="4" spans="1:7">
      <c r="A4" s="1301" t="s">
        <v>32</v>
      </c>
      <c r="B4" s="3490">
        <v>4</v>
      </c>
      <c r="C4" s="3491"/>
      <c r="D4" s="1302"/>
      <c r="E4" s="1303"/>
      <c r="F4" s="1304"/>
      <c r="G4" s="1304"/>
    </row>
    <row r="5" spans="1:7">
      <c r="A5" s="1301" t="s">
        <v>33</v>
      </c>
      <c r="B5" s="3492"/>
      <c r="C5" s="3493"/>
      <c r="D5" s="1307"/>
      <c r="E5" s="1303"/>
      <c r="F5" s="1304"/>
      <c r="G5" s="1304"/>
    </row>
    <row r="6" spans="1:7">
      <c r="A6" s="1301" t="s">
        <v>34</v>
      </c>
      <c r="B6" s="3492"/>
      <c r="C6" s="3493"/>
      <c r="D6" s="1307"/>
      <c r="E6" s="1303"/>
      <c r="F6" s="1304"/>
      <c r="G6" s="1304"/>
    </row>
    <row r="7" spans="1:7">
      <c r="A7" s="1301" t="s">
        <v>35</v>
      </c>
      <c r="B7" s="3492"/>
      <c r="C7" s="3493"/>
      <c r="D7" s="1307"/>
      <c r="E7" s="1303"/>
      <c r="F7" s="1304"/>
      <c r="G7" s="1304"/>
    </row>
    <row r="8" spans="1:7">
      <c r="A8" s="1301" t="s">
        <v>36</v>
      </c>
      <c r="B8" s="3495"/>
      <c r="C8" s="3496"/>
      <c r="D8" s="1308"/>
      <c r="E8" s="1309"/>
      <c r="F8" s="1304"/>
      <c r="G8" s="1304"/>
    </row>
    <row r="9" spans="1:7" ht="15.75">
      <c r="A9" s="1301" t="s">
        <v>198</v>
      </c>
      <c r="B9" s="3497" t="s">
        <v>414</v>
      </c>
      <c r="C9" s="3498"/>
      <c r="D9" s="1310"/>
      <c r="E9" s="1311"/>
      <c r="F9" s="1312"/>
      <c r="G9" s="1312"/>
    </row>
    <row r="10" spans="1:7">
      <c r="A10" s="1313"/>
      <c r="B10" s="1314"/>
      <c r="C10" s="1314"/>
      <c r="D10" s="1314"/>
      <c r="E10" s="1314"/>
      <c r="F10" s="1315"/>
      <c r="G10" s="1316"/>
    </row>
    <row r="11" spans="1:7" ht="15" customHeight="1">
      <c r="A11" s="3484" t="s">
        <v>419</v>
      </c>
      <c r="B11" s="3484" t="s">
        <v>397</v>
      </c>
      <c r="C11" s="3484" t="s">
        <v>420</v>
      </c>
      <c r="D11" s="3484"/>
      <c r="E11" s="3484"/>
      <c r="F11" s="3494" t="s">
        <v>421</v>
      </c>
      <c r="G11" s="3494" t="s">
        <v>2463</v>
      </c>
    </row>
    <row r="12" spans="1:7" ht="25.5">
      <c r="A12" s="3485"/>
      <c r="B12" s="3485"/>
      <c r="C12" s="1317" t="s">
        <v>424</v>
      </c>
      <c r="D12" s="1317" t="s">
        <v>425</v>
      </c>
      <c r="E12" s="1317" t="s">
        <v>426</v>
      </c>
      <c r="F12" s="3484"/>
      <c r="G12" s="3484"/>
    </row>
    <row r="13" spans="1:7">
      <c r="A13" s="1318"/>
      <c r="B13" s="658"/>
      <c r="C13" s="1318"/>
      <c r="D13" s="1318"/>
      <c r="E13" s="658"/>
      <c r="F13" s="1319"/>
      <c r="G13" s="1319"/>
    </row>
    <row r="14" spans="1:7">
      <c r="A14" s="1320"/>
      <c r="B14" s="658"/>
      <c r="C14" s="1320"/>
      <c r="D14" s="1320"/>
      <c r="E14" s="658"/>
      <c r="F14" s="1319"/>
      <c r="G14" s="1319"/>
    </row>
    <row r="15" spans="1:7">
      <c r="A15" s="1320"/>
      <c r="B15" s="658"/>
      <c r="C15" s="1320"/>
      <c r="D15" s="1320"/>
      <c r="E15" s="658"/>
      <c r="F15" s="1319"/>
      <c r="G15" s="1319"/>
    </row>
    <row r="16" spans="1:7">
      <c r="A16" s="1320"/>
      <c r="B16" s="658"/>
      <c r="C16" s="1320"/>
      <c r="D16" s="1320"/>
      <c r="E16" s="658"/>
      <c r="F16" s="1319"/>
      <c r="G16" s="1319"/>
    </row>
    <row r="17" spans="1:7">
      <c r="A17" s="1320"/>
      <c r="B17" s="658"/>
      <c r="C17" s="1320"/>
      <c r="D17" s="1320"/>
      <c r="E17" s="658"/>
      <c r="F17" s="1319"/>
      <c r="G17" s="1319"/>
    </row>
    <row r="18" spans="1:7">
      <c r="A18" s="1320"/>
      <c r="B18" s="658"/>
      <c r="C18" s="1320"/>
      <c r="D18" s="1320"/>
      <c r="E18" s="658"/>
      <c r="F18" s="1319"/>
      <c r="G18" s="1319"/>
    </row>
    <row r="19" spans="1:7">
      <c r="A19" s="1320"/>
      <c r="B19" s="658"/>
      <c r="C19" s="1320"/>
      <c r="D19" s="1320"/>
      <c r="E19" s="658"/>
      <c r="F19" s="1319"/>
      <c r="G19" s="1319"/>
    </row>
    <row r="20" spans="1:7">
      <c r="A20" s="1320"/>
      <c r="B20" s="658"/>
      <c r="C20" s="1320"/>
      <c r="D20" s="1320"/>
      <c r="E20" s="658"/>
      <c r="F20" s="1319"/>
      <c r="G20" s="1319"/>
    </row>
    <row r="21" spans="1:7">
      <c r="A21" s="1320"/>
      <c r="B21" s="658"/>
      <c r="C21" s="1320"/>
      <c r="D21" s="1320"/>
      <c r="E21" s="658"/>
      <c r="F21" s="1319"/>
      <c r="G21" s="1319"/>
    </row>
    <row r="22" spans="1:7">
      <c r="A22" s="186"/>
      <c r="B22" s="186"/>
      <c r="C22" s="186"/>
      <c r="D22" s="186"/>
      <c r="E22" s="186"/>
      <c r="F22" s="185"/>
      <c r="G22" s="185"/>
    </row>
    <row r="23" spans="1:7">
      <c r="A23" s="186"/>
      <c r="B23" s="186"/>
      <c r="C23" s="186"/>
      <c r="D23" s="186"/>
      <c r="E23" s="186"/>
      <c r="F23" s="185"/>
      <c r="G23" s="185"/>
    </row>
    <row r="24" spans="1:7">
      <c r="A24" s="186"/>
      <c r="B24" s="186"/>
      <c r="C24" s="186"/>
      <c r="D24" s="186"/>
      <c r="E24" s="186"/>
      <c r="F24" s="185"/>
      <c r="G24" s="185"/>
    </row>
    <row r="25" spans="1:7">
      <c r="A25" s="186"/>
      <c r="B25" s="186"/>
      <c r="C25" s="186"/>
      <c r="D25" s="186"/>
      <c r="E25" s="186"/>
      <c r="F25" s="185"/>
      <c r="G25" s="185"/>
    </row>
    <row r="26" spans="1:7">
      <c r="A26" s="186"/>
      <c r="B26" s="186"/>
      <c r="C26" s="186"/>
      <c r="D26" s="186"/>
      <c r="E26" s="186"/>
      <c r="F26" s="185"/>
      <c r="G26" s="185"/>
    </row>
    <row r="27" spans="1:7">
      <c r="A27" s="186"/>
      <c r="B27" s="186"/>
      <c r="C27" s="186"/>
      <c r="D27" s="186"/>
      <c r="E27" s="186"/>
      <c r="F27" s="185"/>
      <c r="G27" s="185"/>
    </row>
  </sheetData>
  <mergeCells count="14">
    <mergeCell ref="F11:F12"/>
    <mergeCell ref="G11:G12"/>
    <mergeCell ref="B7:C7"/>
    <mergeCell ref="B8:C8"/>
    <mergeCell ref="B9:C9"/>
    <mergeCell ref="A11:A12"/>
    <mergeCell ref="B11:B12"/>
    <mergeCell ref="C11:E11"/>
    <mergeCell ref="A1:C1"/>
    <mergeCell ref="B2:C2"/>
    <mergeCell ref="B3:C3"/>
    <mergeCell ref="B4:C4"/>
    <mergeCell ref="B5:C5"/>
    <mergeCell ref="B6:C6"/>
  </mergeCells>
  <dataValidations count="5">
    <dataValidation type="list" allowBlank="1" showInputMessage="1" showErrorMessage="1" sqref="B22:B27">
      <formula1>$N$2:$N$14</formula1>
    </dataValidation>
    <dataValidation type="list" allowBlank="1" showInputMessage="1" showErrorMessage="1" sqref="E22:E27">
      <formula1>$AZ$15:$AZ$95</formula1>
    </dataValidation>
    <dataValidation type="textLength" allowBlank="1" showErrorMessage="1" errorTitle="Metin uzunluğu istenen aralıkta değil!" error="İstenen Aralık: Minimum Uzunluk=0 karakter Maksimum Uzunluk=2147483647 karakter" sqref="F13:G21 C13:D21 A13:A21">
      <formula1>0</formula1>
      <formula2>2147483647</formula2>
    </dataValidation>
    <dataValidation type="list" allowBlank="1" sqref="E13:E21">
      <formula1>$CX$1:$CX$81</formula1>
    </dataValidation>
    <dataValidation type="list" allowBlank="1" sqref="B13:B21">
      <formula1>$CW$1:$CW$13</formula1>
    </dataValidation>
  </dataValidations>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zoomScale="90" zoomScaleNormal="90" workbookViewId="0">
      <selection sqref="A1:C1"/>
    </sheetView>
  </sheetViews>
  <sheetFormatPr defaultRowHeight="15"/>
  <cols>
    <col min="1" max="1" width="20.28515625" customWidth="1"/>
    <col min="2" max="2" width="12.42578125" customWidth="1"/>
    <col min="3" max="4" width="24.85546875" customWidth="1"/>
    <col min="5" max="5" width="27.140625" customWidth="1"/>
    <col min="6" max="6" width="19.28515625" customWidth="1"/>
    <col min="7" max="7" width="17.85546875" customWidth="1"/>
  </cols>
  <sheetData>
    <row r="1" spans="1:7" ht="15" customHeight="1">
      <c r="A1" s="3486" t="s">
        <v>29</v>
      </c>
      <c r="B1" s="3486"/>
      <c r="C1" s="3487"/>
      <c r="D1" s="1298"/>
      <c r="E1" s="1299"/>
      <c r="F1" s="1300"/>
      <c r="G1" s="1300"/>
    </row>
    <row r="2" spans="1:7">
      <c r="A2" s="1301" t="s">
        <v>30</v>
      </c>
      <c r="B2" s="3488" t="s">
        <v>458</v>
      </c>
      <c r="C2" s="3489"/>
      <c r="D2" s="1302"/>
      <c r="E2" s="1303"/>
      <c r="F2" s="1304"/>
      <c r="G2" s="1304"/>
    </row>
    <row r="3" spans="1:7" ht="36.75" customHeight="1">
      <c r="A3" s="1274" t="s">
        <v>31</v>
      </c>
      <c r="B3" s="3053" t="s">
        <v>459</v>
      </c>
      <c r="C3" s="3096"/>
      <c r="D3" s="1305"/>
      <c r="E3" s="1306"/>
      <c r="F3" s="1304"/>
      <c r="G3" s="1304"/>
    </row>
    <row r="4" spans="1:7">
      <c r="A4" s="1301" t="s">
        <v>32</v>
      </c>
      <c r="B4" s="3490">
        <v>4</v>
      </c>
      <c r="C4" s="3491"/>
      <c r="D4" s="1302"/>
      <c r="E4" s="1303"/>
      <c r="F4" s="1304"/>
      <c r="G4" s="1304"/>
    </row>
    <row r="5" spans="1:7">
      <c r="A5" s="1301" t="s">
        <v>33</v>
      </c>
      <c r="B5" s="3492"/>
      <c r="C5" s="3493"/>
      <c r="D5" s="1307"/>
      <c r="E5" s="1303"/>
      <c r="F5" s="1304"/>
      <c r="G5" s="1304"/>
    </row>
    <row r="6" spans="1:7">
      <c r="A6" s="1301" t="s">
        <v>34</v>
      </c>
      <c r="B6" s="3492"/>
      <c r="C6" s="3493"/>
      <c r="D6" s="1307"/>
      <c r="E6" s="1303"/>
      <c r="F6" s="1304"/>
      <c r="G6" s="1304"/>
    </row>
    <row r="7" spans="1:7">
      <c r="A7" s="1301" t="s">
        <v>35</v>
      </c>
      <c r="B7" s="3492"/>
      <c r="C7" s="3493"/>
      <c r="D7" s="1307"/>
      <c r="E7" s="1303"/>
      <c r="F7" s="1304"/>
      <c r="G7" s="1304"/>
    </row>
    <row r="8" spans="1:7">
      <c r="A8" s="1301" t="s">
        <v>36</v>
      </c>
      <c r="B8" s="3495"/>
      <c r="C8" s="3496"/>
      <c r="D8" s="1308"/>
      <c r="E8" s="1309"/>
      <c r="F8" s="1304"/>
      <c r="G8" s="1304"/>
    </row>
    <row r="9" spans="1:7" ht="15.75">
      <c r="A9" s="1301" t="s">
        <v>198</v>
      </c>
      <c r="B9" s="3497" t="s">
        <v>414</v>
      </c>
      <c r="C9" s="3498"/>
      <c r="D9" s="1310"/>
      <c r="E9" s="1311"/>
      <c r="F9" s="1312"/>
      <c r="G9" s="1312"/>
    </row>
    <row r="10" spans="1:7">
      <c r="A10" s="1313"/>
      <c r="B10" s="1314"/>
      <c r="C10" s="1314"/>
      <c r="D10" s="1314"/>
      <c r="E10" s="1314"/>
      <c r="F10" s="1315"/>
      <c r="G10" s="1316"/>
    </row>
    <row r="11" spans="1:7" ht="15" customHeight="1">
      <c r="A11" s="3484" t="s">
        <v>419</v>
      </c>
      <c r="B11" s="3484" t="s">
        <v>397</v>
      </c>
      <c r="C11" s="3484" t="s">
        <v>420</v>
      </c>
      <c r="D11" s="3484"/>
      <c r="E11" s="3484"/>
      <c r="F11" s="3494" t="s">
        <v>421</v>
      </c>
      <c r="G11" s="3494" t="s">
        <v>2463</v>
      </c>
    </row>
    <row r="12" spans="1:7" ht="24.75" customHeight="1">
      <c r="A12" s="3485"/>
      <c r="B12" s="3485"/>
      <c r="C12" s="1317" t="s">
        <v>424</v>
      </c>
      <c r="D12" s="1317" t="s">
        <v>425</v>
      </c>
      <c r="E12" s="1317" t="s">
        <v>426</v>
      </c>
      <c r="F12" s="3484"/>
      <c r="G12" s="3484"/>
    </row>
    <row r="13" spans="1:7">
      <c r="A13" s="1318"/>
      <c r="B13" s="658"/>
      <c r="C13" s="1318"/>
      <c r="D13" s="1318"/>
      <c r="E13" s="658"/>
      <c r="F13" s="1319"/>
      <c r="G13" s="1319"/>
    </row>
    <row r="14" spans="1:7">
      <c r="A14" s="1320"/>
      <c r="B14" s="658"/>
      <c r="C14" s="1320"/>
      <c r="D14" s="1320"/>
      <c r="E14" s="658"/>
      <c r="F14" s="1319"/>
      <c r="G14" s="1319"/>
    </row>
    <row r="15" spans="1:7">
      <c r="A15" s="1320"/>
      <c r="B15" s="658"/>
      <c r="C15" s="1320"/>
      <c r="D15" s="1320"/>
      <c r="E15" s="658"/>
      <c r="F15" s="1319"/>
      <c r="G15" s="1319"/>
    </row>
    <row r="16" spans="1:7">
      <c r="A16" s="1320"/>
      <c r="B16" s="658"/>
      <c r="C16" s="1320"/>
      <c r="D16" s="1320"/>
      <c r="E16" s="658"/>
      <c r="F16" s="1319"/>
      <c r="G16" s="1319"/>
    </row>
    <row r="17" spans="1:7">
      <c r="A17" s="1320"/>
      <c r="B17" s="658"/>
      <c r="C17" s="1320"/>
      <c r="D17" s="1320"/>
      <c r="E17" s="658"/>
      <c r="F17" s="1319"/>
      <c r="G17" s="1319"/>
    </row>
    <row r="18" spans="1:7">
      <c r="A18" s="1320"/>
      <c r="B18" s="658"/>
      <c r="C18" s="1320"/>
      <c r="D18" s="1320"/>
      <c r="E18" s="658"/>
      <c r="F18" s="1319"/>
      <c r="G18" s="1319"/>
    </row>
    <row r="19" spans="1:7">
      <c r="A19" s="1320"/>
      <c r="B19" s="658"/>
      <c r="C19" s="1320"/>
      <c r="D19" s="1320"/>
      <c r="E19" s="658"/>
      <c r="F19" s="1319"/>
      <c r="G19" s="1319"/>
    </row>
    <row r="20" spans="1:7">
      <c r="A20" s="1320"/>
      <c r="B20" s="658"/>
      <c r="C20" s="1320"/>
      <c r="D20" s="1320"/>
      <c r="E20" s="658"/>
      <c r="F20" s="1319"/>
      <c r="G20" s="1319"/>
    </row>
    <row r="21" spans="1:7">
      <c r="A21" s="1320"/>
      <c r="B21" s="658"/>
      <c r="C21" s="1320"/>
      <c r="D21" s="1320"/>
      <c r="E21" s="658"/>
      <c r="F21" s="1319"/>
      <c r="G21" s="1319"/>
    </row>
    <row r="22" spans="1:7">
      <c r="A22" s="186"/>
      <c r="B22" s="186"/>
      <c r="C22" s="186"/>
      <c r="D22" s="186"/>
      <c r="E22" s="186"/>
      <c r="F22" s="197"/>
      <c r="G22" s="197"/>
    </row>
    <row r="23" spans="1:7">
      <c r="A23" s="186"/>
      <c r="B23" s="186"/>
      <c r="C23" s="186"/>
      <c r="D23" s="186"/>
      <c r="E23" s="186"/>
      <c r="F23" s="197"/>
      <c r="G23" s="197"/>
    </row>
    <row r="24" spans="1:7">
      <c r="A24" s="186"/>
      <c r="B24" s="186"/>
      <c r="C24" s="186"/>
      <c r="D24" s="186"/>
      <c r="E24" s="186"/>
      <c r="F24" s="197"/>
      <c r="G24" s="197"/>
    </row>
    <row r="25" spans="1:7">
      <c r="A25" s="186"/>
      <c r="B25" s="186"/>
      <c r="C25" s="186"/>
      <c r="D25" s="186"/>
      <c r="E25" s="186"/>
      <c r="F25" s="197"/>
      <c r="G25" s="197"/>
    </row>
    <row r="26" spans="1:7">
      <c r="A26" s="186"/>
      <c r="B26" s="186"/>
      <c r="C26" s="186"/>
      <c r="D26" s="186"/>
      <c r="E26" s="186"/>
      <c r="F26" s="197"/>
      <c r="G26" s="197"/>
    </row>
    <row r="27" spans="1:7">
      <c r="A27" s="186"/>
      <c r="B27" s="186"/>
      <c r="C27" s="186"/>
      <c r="D27" s="186"/>
      <c r="E27" s="186"/>
      <c r="F27" s="197"/>
      <c r="G27" s="197"/>
    </row>
    <row r="28" spans="1:7">
      <c r="A28" s="186"/>
      <c r="B28" s="186"/>
      <c r="C28" s="186"/>
      <c r="D28" s="186"/>
      <c r="E28" s="186"/>
      <c r="F28" s="197"/>
      <c r="G28" s="197"/>
    </row>
  </sheetData>
  <mergeCells count="14">
    <mergeCell ref="A11:A12"/>
    <mergeCell ref="B11:B12"/>
    <mergeCell ref="C11:E11"/>
    <mergeCell ref="A1:C1"/>
    <mergeCell ref="B2:C2"/>
    <mergeCell ref="B3:C3"/>
    <mergeCell ref="B4:C4"/>
    <mergeCell ref="B5:C5"/>
    <mergeCell ref="B6:C6"/>
    <mergeCell ref="F11:F12"/>
    <mergeCell ref="G11:G12"/>
    <mergeCell ref="B7:C7"/>
    <mergeCell ref="B8:C8"/>
    <mergeCell ref="B9:C9"/>
  </mergeCells>
  <dataValidations count="5">
    <dataValidation type="list" allowBlank="1" showInputMessage="1" showErrorMessage="1" sqref="B22:B28">
      <formula1>"1,2,3,4,5,6,7,8"</formula1>
    </dataValidation>
    <dataValidation type="list" allowBlank="1" showInputMessage="1" showErrorMessage="1" sqref="E22:E28">
      <formula1>$AZ$16:$AZ$96</formula1>
    </dataValidation>
    <dataValidation type="textLength" allowBlank="1" showErrorMessage="1" errorTitle="Metin uzunluğu istenen aralıkta değil!" error="İstenen Aralık: Minimum Uzunluk=0 karakter Maksimum Uzunluk=2147483647 karakter" sqref="F13:G21 C13:D21 A13:A21">
      <formula1>0</formula1>
      <formula2>2147483647</formula2>
    </dataValidation>
    <dataValidation type="list" allowBlank="1" sqref="E13:E21">
      <formula1>$CX$1:$CX$81</formula1>
    </dataValidation>
    <dataValidation type="list" allowBlank="1" sqref="B13:B21">
      <formula1>$CW$1:$CW$8</formula1>
    </dataValidation>
  </dataValidations>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3">
    <tabColor rgb="FF92D050"/>
  </sheetPr>
  <dimension ref="A1:K24"/>
  <sheetViews>
    <sheetView workbookViewId="0">
      <selection sqref="A1:C1"/>
    </sheetView>
  </sheetViews>
  <sheetFormatPr defaultRowHeight="12.75"/>
  <cols>
    <col min="1" max="1" width="23.5703125" style="1" customWidth="1"/>
    <col min="2" max="2" width="18.7109375" style="1" customWidth="1"/>
    <col min="3" max="3" width="24.7109375" style="1" customWidth="1"/>
    <col min="4" max="4" width="32.7109375" style="1" customWidth="1"/>
    <col min="5" max="5" width="36.5703125" style="1" customWidth="1"/>
    <col min="6" max="6" width="17.85546875" style="1" bestFit="1" customWidth="1"/>
    <col min="7" max="10" width="7.7109375" style="1"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499" t="s">
        <v>29</v>
      </c>
      <c r="B1" s="3500"/>
      <c r="C1" s="3500"/>
      <c r="D1" s="187"/>
      <c r="E1" s="187"/>
      <c r="F1" s="68"/>
      <c r="G1" s="68"/>
      <c r="H1" s="68"/>
      <c r="I1" s="69"/>
    </row>
    <row r="2" spans="1:11">
      <c r="A2" s="188" t="s">
        <v>30</v>
      </c>
      <c r="B2" s="3501" t="s">
        <v>568</v>
      </c>
      <c r="C2" s="3501"/>
      <c r="D2" s="5"/>
      <c r="E2" s="5"/>
      <c r="F2" s="3"/>
      <c r="G2" s="3"/>
      <c r="H2" s="3"/>
      <c r="I2" s="3"/>
    </row>
    <row r="3" spans="1:11" ht="25.5" customHeight="1">
      <c r="A3" s="189" t="s">
        <v>31</v>
      </c>
      <c r="B3" s="3502" t="s">
        <v>569</v>
      </c>
      <c r="C3" s="3502"/>
      <c r="D3" s="190"/>
      <c r="E3" s="190"/>
      <c r="F3" s="4"/>
      <c r="G3" s="4"/>
      <c r="H3" s="4"/>
      <c r="I3" s="4"/>
    </row>
    <row r="4" spans="1:11">
      <c r="A4" s="188" t="s">
        <v>32</v>
      </c>
      <c r="B4" s="3501">
        <v>2</v>
      </c>
      <c r="C4" s="3501"/>
      <c r="D4" s="5"/>
      <c r="E4" s="5"/>
      <c r="F4" s="3"/>
      <c r="G4" s="3"/>
      <c r="H4" s="3"/>
      <c r="I4" s="3"/>
    </row>
    <row r="5" spans="1:11">
      <c r="A5" s="188" t="s">
        <v>33</v>
      </c>
      <c r="B5" s="2744"/>
      <c r="C5" s="2744"/>
      <c r="D5" s="5"/>
      <c r="E5" s="5"/>
      <c r="F5" s="5"/>
      <c r="G5" s="5"/>
      <c r="H5" s="5"/>
      <c r="I5" s="5"/>
    </row>
    <row r="6" spans="1:11">
      <c r="A6" s="188" t="s">
        <v>34</v>
      </c>
      <c r="B6" s="2744"/>
      <c r="C6" s="2744"/>
      <c r="D6" s="5"/>
      <c r="E6" s="5"/>
      <c r="F6" s="5"/>
      <c r="G6" s="5"/>
      <c r="H6" s="5"/>
      <c r="I6" s="5"/>
    </row>
    <row r="7" spans="1:11">
      <c r="A7" s="188" t="s">
        <v>35</v>
      </c>
      <c r="B7" s="2744"/>
      <c r="C7" s="2744"/>
      <c r="D7" s="5"/>
      <c r="E7" s="5"/>
      <c r="F7" s="5"/>
      <c r="G7" s="5"/>
      <c r="H7" s="5"/>
      <c r="I7" s="5"/>
    </row>
    <row r="8" spans="1:11">
      <c r="A8" s="188" t="s">
        <v>36</v>
      </c>
      <c r="B8" s="2745"/>
      <c r="C8" s="2745"/>
      <c r="D8" s="6"/>
      <c r="E8" s="6"/>
      <c r="F8" s="6"/>
      <c r="G8" s="6"/>
      <c r="H8" s="6"/>
      <c r="I8" s="6"/>
    </row>
    <row r="9" spans="1:11">
      <c r="A9" s="191"/>
      <c r="B9" s="191"/>
      <c r="C9" s="191"/>
      <c r="D9" s="191"/>
      <c r="E9" s="191"/>
      <c r="K9" s="89"/>
    </row>
    <row r="10" spans="1:11" ht="51">
      <c r="A10" s="209" t="s">
        <v>397</v>
      </c>
      <c r="B10" s="209" t="s">
        <v>453</v>
      </c>
      <c r="C10" s="209" t="s">
        <v>454</v>
      </c>
      <c r="D10" s="209" t="s">
        <v>455</v>
      </c>
      <c r="E10" s="210" t="s">
        <v>456</v>
      </c>
    </row>
    <row r="11" spans="1:11">
      <c r="A11" s="211" t="s">
        <v>400</v>
      </c>
      <c r="B11" s="195"/>
      <c r="C11" s="195"/>
      <c r="D11" s="195"/>
      <c r="E11" s="196"/>
    </row>
    <row r="12" spans="1:11">
      <c r="A12" s="211" t="s">
        <v>403</v>
      </c>
      <c r="B12" s="195"/>
      <c r="C12" s="195"/>
      <c r="D12" s="195"/>
      <c r="E12" s="196"/>
    </row>
    <row r="13" spans="1:11">
      <c r="A13" s="211" t="s">
        <v>405</v>
      </c>
      <c r="B13" s="195"/>
      <c r="C13" s="195"/>
      <c r="D13" s="195"/>
      <c r="E13" s="196"/>
    </row>
    <row r="14" spans="1:11">
      <c r="A14" s="211" t="s">
        <v>407</v>
      </c>
      <c r="B14" s="195"/>
      <c r="C14" s="195"/>
      <c r="D14" s="195"/>
      <c r="E14" s="196"/>
    </row>
    <row r="15" spans="1:11">
      <c r="A15" s="211" t="s">
        <v>409</v>
      </c>
      <c r="B15" s="195"/>
      <c r="C15" s="195"/>
      <c r="D15" s="195"/>
      <c r="E15" s="196"/>
    </row>
    <row r="16" spans="1:11">
      <c r="A16" s="211" t="s">
        <v>411</v>
      </c>
      <c r="B16" s="195"/>
      <c r="C16" s="195"/>
      <c r="D16" s="195"/>
      <c r="E16" s="196"/>
    </row>
    <row r="17" spans="1:6">
      <c r="A17" s="211" t="s">
        <v>413</v>
      </c>
      <c r="B17" s="195"/>
      <c r="C17" s="195"/>
      <c r="D17" s="195"/>
      <c r="E17" s="196"/>
    </row>
    <row r="18" spans="1:6">
      <c r="A18" s="212" t="s">
        <v>416</v>
      </c>
      <c r="B18" s="213"/>
      <c r="C18" s="213"/>
      <c r="D18" s="213"/>
      <c r="E18" s="214"/>
    </row>
    <row r="19" spans="1:6">
      <c r="A19" s="212" t="s">
        <v>418</v>
      </c>
      <c r="B19" s="213"/>
      <c r="C19" s="213"/>
      <c r="D19" s="213"/>
      <c r="E19" s="214"/>
    </row>
    <row r="20" spans="1:6">
      <c r="A20" s="212" t="s">
        <v>423</v>
      </c>
      <c r="B20" s="213"/>
      <c r="C20" s="213"/>
      <c r="D20" s="213"/>
      <c r="E20" s="214"/>
    </row>
    <row r="21" spans="1:6">
      <c r="A21" s="212" t="s">
        <v>428</v>
      </c>
      <c r="B21" s="213"/>
      <c r="C21" s="213"/>
      <c r="D21" s="213"/>
      <c r="E21" s="214"/>
    </row>
    <row r="22" spans="1:6">
      <c r="A22" s="212" t="s">
        <v>430</v>
      </c>
      <c r="B22" s="213"/>
      <c r="C22" s="215"/>
      <c r="D22" s="213"/>
      <c r="E22" s="214"/>
    </row>
    <row r="23" spans="1:6">
      <c r="A23" s="212" t="s">
        <v>432</v>
      </c>
      <c r="B23" s="213"/>
      <c r="C23" s="215"/>
      <c r="D23" s="213"/>
      <c r="E23" s="214"/>
    </row>
    <row r="24" spans="1:6" ht="25.5" customHeight="1">
      <c r="A24" s="216"/>
      <c r="B24" s="217"/>
      <c r="C24" s="216"/>
      <c r="D24" s="218"/>
      <c r="E24" s="216"/>
      <c r="F24" s="219"/>
    </row>
  </sheetData>
  <sheetProtection formatRows="0" sort="0" autoFilter="0"/>
  <mergeCells count="8">
    <mergeCell ref="B7:C7"/>
    <mergeCell ref="B8:C8"/>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20:H65426 JD65419:JD65425 SZ65419:SZ65425 ACV65419:ACV65425 AMR65419:AMR65425 AWN65419:AWN65425 BGJ65419:BGJ65425 BQF65419:BQF65425 CAB65419:CAB65425 CJX65419:CJX65425 CTT65419:CTT65425 DDP65419:DDP65425 DNL65419:DNL65425 DXH65419:DXH65425 EHD65419:EHD65425 EQZ65419:EQZ65425 FAV65419:FAV65425 FKR65419:FKR65425 FUN65419:FUN65425 GEJ65419:GEJ65425 GOF65419:GOF65425 GYB65419:GYB65425 HHX65419:HHX65425 HRT65419:HRT65425 IBP65419:IBP65425 ILL65419:ILL65425 IVH65419:IVH65425 JFD65419:JFD65425 JOZ65419:JOZ65425 JYV65419:JYV65425 KIR65419:KIR65425 KSN65419:KSN65425 LCJ65419:LCJ65425 LMF65419:LMF65425 LWB65419:LWB65425 MFX65419:MFX65425 MPT65419:MPT65425 MZP65419:MZP65425 NJL65419:NJL65425 NTH65419:NTH65425 ODD65419:ODD65425 OMZ65419:OMZ65425 OWV65419:OWV65425 PGR65419:PGR65425 PQN65419:PQN65425 QAJ65419:QAJ65425 QKF65419:QKF65425 QUB65419:QUB65425 RDX65419:RDX65425 RNT65419:RNT65425 RXP65419:RXP65425 SHL65419:SHL65425 SRH65419:SRH65425 TBD65419:TBD65425 TKZ65419:TKZ65425 TUV65419:TUV65425 UER65419:UER65425 UON65419:UON65425 UYJ65419:UYJ65425 VIF65419:VIF65425 VSB65419:VSB65425 WBX65419:WBX65425 WLT65419:WLT65425 WVP65419:WVP65425 F130956:H130962 JD130955:JD130961 SZ130955:SZ130961 ACV130955:ACV130961 AMR130955:AMR130961 AWN130955:AWN130961 BGJ130955:BGJ130961 BQF130955:BQF130961 CAB130955:CAB130961 CJX130955:CJX130961 CTT130955:CTT130961 DDP130955:DDP130961 DNL130955:DNL130961 DXH130955:DXH130961 EHD130955:EHD130961 EQZ130955:EQZ130961 FAV130955:FAV130961 FKR130955:FKR130961 FUN130955:FUN130961 GEJ130955:GEJ130961 GOF130955:GOF130961 GYB130955:GYB130961 HHX130955:HHX130961 HRT130955:HRT130961 IBP130955:IBP130961 ILL130955:ILL130961 IVH130955:IVH130961 JFD130955:JFD130961 JOZ130955:JOZ130961 JYV130955:JYV130961 KIR130955:KIR130961 KSN130955:KSN130961 LCJ130955:LCJ130961 LMF130955:LMF130961 LWB130955:LWB130961 MFX130955:MFX130961 MPT130955:MPT130961 MZP130955:MZP130961 NJL130955:NJL130961 NTH130955:NTH130961 ODD130955:ODD130961 OMZ130955:OMZ130961 OWV130955:OWV130961 PGR130955:PGR130961 PQN130955:PQN130961 QAJ130955:QAJ130961 QKF130955:QKF130961 QUB130955:QUB130961 RDX130955:RDX130961 RNT130955:RNT130961 RXP130955:RXP130961 SHL130955:SHL130961 SRH130955:SRH130961 TBD130955:TBD130961 TKZ130955:TKZ130961 TUV130955:TUV130961 UER130955:UER130961 UON130955:UON130961 UYJ130955:UYJ130961 VIF130955:VIF130961 VSB130955:VSB130961 WBX130955:WBX130961 WLT130955:WLT130961 WVP130955:WVP130961 F196492:H196498 JD196491:JD196497 SZ196491:SZ196497 ACV196491:ACV196497 AMR196491:AMR196497 AWN196491:AWN196497 BGJ196491:BGJ196497 BQF196491:BQF196497 CAB196491:CAB196497 CJX196491:CJX196497 CTT196491:CTT196497 DDP196491:DDP196497 DNL196491:DNL196497 DXH196491:DXH196497 EHD196491:EHD196497 EQZ196491:EQZ196497 FAV196491:FAV196497 FKR196491:FKR196497 FUN196491:FUN196497 GEJ196491:GEJ196497 GOF196491:GOF196497 GYB196491:GYB196497 HHX196491:HHX196497 HRT196491:HRT196497 IBP196491:IBP196497 ILL196491:ILL196497 IVH196491:IVH196497 JFD196491:JFD196497 JOZ196491:JOZ196497 JYV196491:JYV196497 KIR196491:KIR196497 KSN196491:KSN196497 LCJ196491:LCJ196497 LMF196491:LMF196497 LWB196491:LWB196497 MFX196491:MFX196497 MPT196491:MPT196497 MZP196491:MZP196497 NJL196491:NJL196497 NTH196491:NTH196497 ODD196491:ODD196497 OMZ196491:OMZ196497 OWV196491:OWV196497 PGR196491:PGR196497 PQN196491:PQN196497 QAJ196491:QAJ196497 QKF196491:QKF196497 QUB196491:QUB196497 RDX196491:RDX196497 RNT196491:RNT196497 RXP196491:RXP196497 SHL196491:SHL196497 SRH196491:SRH196497 TBD196491:TBD196497 TKZ196491:TKZ196497 TUV196491:TUV196497 UER196491:UER196497 UON196491:UON196497 UYJ196491:UYJ196497 VIF196491:VIF196497 VSB196491:VSB196497 WBX196491:WBX196497 WLT196491:WLT196497 WVP196491:WVP196497 F262028:H262034 JD262027:JD262033 SZ262027:SZ262033 ACV262027:ACV262033 AMR262027:AMR262033 AWN262027:AWN262033 BGJ262027:BGJ262033 BQF262027:BQF262033 CAB262027:CAB262033 CJX262027:CJX262033 CTT262027:CTT262033 DDP262027:DDP262033 DNL262027:DNL262033 DXH262027:DXH262033 EHD262027:EHD262033 EQZ262027:EQZ262033 FAV262027:FAV262033 FKR262027:FKR262033 FUN262027:FUN262033 GEJ262027:GEJ262033 GOF262027:GOF262033 GYB262027:GYB262033 HHX262027:HHX262033 HRT262027:HRT262033 IBP262027:IBP262033 ILL262027:ILL262033 IVH262027:IVH262033 JFD262027:JFD262033 JOZ262027:JOZ262033 JYV262027:JYV262033 KIR262027:KIR262033 KSN262027:KSN262033 LCJ262027:LCJ262033 LMF262027:LMF262033 LWB262027:LWB262033 MFX262027:MFX262033 MPT262027:MPT262033 MZP262027:MZP262033 NJL262027:NJL262033 NTH262027:NTH262033 ODD262027:ODD262033 OMZ262027:OMZ262033 OWV262027:OWV262033 PGR262027:PGR262033 PQN262027:PQN262033 QAJ262027:QAJ262033 QKF262027:QKF262033 QUB262027:QUB262033 RDX262027:RDX262033 RNT262027:RNT262033 RXP262027:RXP262033 SHL262027:SHL262033 SRH262027:SRH262033 TBD262027:TBD262033 TKZ262027:TKZ262033 TUV262027:TUV262033 UER262027:UER262033 UON262027:UON262033 UYJ262027:UYJ262033 VIF262027:VIF262033 VSB262027:VSB262033 WBX262027:WBX262033 WLT262027:WLT262033 WVP262027:WVP262033 F327564:H327570 JD327563:JD327569 SZ327563:SZ327569 ACV327563:ACV327569 AMR327563:AMR327569 AWN327563:AWN327569 BGJ327563:BGJ327569 BQF327563:BQF327569 CAB327563:CAB327569 CJX327563:CJX327569 CTT327563:CTT327569 DDP327563:DDP327569 DNL327563:DNL327569 DXH327563:DXH327569 EHD327563:EHD327569 EQZ327563:EQZ327569 FAV327563:FAV327569 FKR327563:FKR327569 FUN327563:FUN327569 GEJ327563:GEJ327569 GOF327563:GOF327569 GYB327563:GYB327569 HHX327563:HHX327569 HRT327563:HRT327569 IBP327563:IBP327569 ILL327563:ILL327569 IVH327563:IVH327569 JFD327563:JFD327569 JOZ327563:JOZ327569 JYV327563:JYV327569 KIR327563:KIR327569 KSN327563:KSN327569 LCJ327563:LCJ327569 LMF327563:LMF327569 LWB327563:LWB327569 MFX327563:MFX327569 MPT327563:MPT327569 MZP327563:MZP327569 NJL327563:NJL327569 NTH327563:NTH327569 ODD327563:ODD327569 OMZ327563:OMZ327569 OWV327563:OWV327569 PGR327563:PGR327569 PQN327563:PQN327569 QAJ327563:QAJ327569 QKF327563:QKF327569 QUB327563:QUB327569 RDX327563:RDX327569 RNT327563:RNT327569 RXP327563:RXP327569 SHL327563:SHL327569 SRH327563:SRH327569 TBD327563:TBD327569 TKZ327563:TKZ327569 TUV327563:TUV327569 UER327563:UER327569 UON327563:UON327569 UYJ327563:UYJ327569 VIF327563:VIF327569 VSB327563:VSB327569 WBX327563:WBX327569 WLT327563:WLT327569 WVP327563:WVP327569 F393100:H393106 JD393099:JD393105 SZ393099:SZ393105 ACV393099:ACV393105 AMR393099:AMR393105 AWN393099:AWN393105 BGJ393099:BGJ393105 BQF393099:BQF393105 CAB393099:CAB393105 CJX393099:CJX393105 CTT393099:CTT393105 DDP393099:DDP393105 DNL393099:DNL393105 DXH393099:DXH393105 EHD393099:EHD393105 EQZ393099:EQZ393105 FAV393099:FAV393105 FKR393099:FKR393105 FUN393099:FUN393105 GEJ393099:GEJ393105 GOF393099:GOF393105 GYB393099:GYB393105 HHX393099:HHX393105 HRT393099:HRT393105 IBP393099:IBP393105 ILL393099:ILL393105 IVH393099:IVH393105 JFD393099:JFD393105 JOZ393099:JOZ393105 JYV393099:JYV393105 KIR393099:KIR393105 KSN393099:KSN393105 LCJ393099:LCJ393105 LMF393099:LMF393105 LWB393099:LWB393105 MFX393099:MFX393105 MPT393099:MPT393105 MZP393099:MZP393105 NJL393099:NJL393105 NTH393099:NTH393105 ODD393099:ODD393105 OMZ393099:OMZ393105 OWV393099:OWV393105 PGR393099:PGR393105 PQN393099:PQN393105 QAJ393099:QAJ393105 QKF393099:QKF393105 QUB393099:QUB393105 RDX393099:RDX393105 RNT393099:RNT393105 RXP393099:RXP393105 SHL393099:SHL393105 SRH393099:SRH393105 TBD393099:TBD393105 TKZ393099:TKZ393105 TUV393099:TUV393105 UER393099:UER393105 UON393099:UON393105 UYJ393099:UYJ393105 VIF393099:VIF393105 VSB393099:VSB393105 WBX393099:WBX393105 WLT393099:WLT393105 WVP393099:WVP393105 F458636:H458642 JD458635:JD458641 SZ458635:SZ458641 ACV458635:ACV458641 AMR458635:AMR458641 AWN458635:AWN458641 BGJ458635:BGJ458641 BQF458635:BQF458641 CAB458635:CAB458641 CJX458635:CJX458641 CTT458635:CTT458641 DDP458635:DDP458641 DNL458635:DNL458641 DXH458635:DXH458641 EHD458635:EHD458641 EQZ458635:EQZ458641 FAV458635:FAV458641 FKR458635:FKR458641 FUN458635:FUN458641 GEJ458635:GEJ458641 GOF458635:GOF458641 GYB458635:GYB458641 HHX458635:HHX458641 HRT458635:HRT458641 IBP458635:IBP458641 ILL458635:ILL458641 IVH458635:IVH458641 JFD458635:JFD458641 JOZ458635:JOZ458641 JYV458635:JYV458641 KIR458635:KIR458641 KSN458635:KSN458641 LCJ458635:LCJ458641 LMF458635:LMF458641 LWB458635:LWB458641 MFX458635:MFX458641 MPT458635:MPT458641 MZP458635:MZP458641 NJL458635:NJL458641 NTH458635:NTH458641 ODD458635:ODD458641 OMZ458635:OMZ458641 OWV458635:OWV458641 PGR458635:PGR458641 PQN458635:PQN458641 QAJ458635:QAJ458641 QKF458635:QKF458641 QUB458635:QUB458641 RDX458635:RDX458641 RNT458635:RNT458641 RXP458635:RXP458641 SHL458635:SHL458641 SRH458635:SRH458641 TBD458635:TBD458641 TKZ458635:TKZ458641 TUV458635:TUV458641 UER458635:UER458641 UON458635:UON458641 UYJ458635:UYJ458641 VIF458635:VIF458641 VSB458635:VSB458641 WBX458635:WBX458641 WLT458635:WLT458641 WVP458635:WVP458641 F524172:H524178 JD524171:JD524177 SZ524171:SZ524177 ACV524171:ACV524177 AMR524171:AMR524177 AWN524171:AWN524177 BGJ524171:BGJ524177 BQF524171:BQF524177 CAB524171:CAB524177 CJX524171:CJX524177 CTT524171:CTT524177 DDP524171:DDP524177 DNL524171:DNL524177 DXH524171:DXH524177 EHD524171:EHD524177 EQZ524171:EQZ524177 FAV524171:FAV524177 FKR524171:FKR524177 FUN524171:FUN524177 GEJ524171:GEJ524177 GOF524171:GOF524177 GYB524171:GYB524177 HHX524171:HHX524177 HRT524171:HRT524177 IBP524171:IBP524177 ILL524171:ILL524177 IVH524171:IVH524177 JFD524171:JFD524177 JOZ524171:JOZ524177 JYV524171:JYV524177 KIR524171:KIR524177 KSN524171:KSN524177 LCJ524171:LCJ524177 LMF524171:LMF524177 LWB524171:LWB524177 MFX524171:MFX524177 MPT524171:MPT524177 MZP524171:MZP524177 NJL524171:NJL524177 NTH524171:NTH524177 ODD524171:ODD524177 OMZ524171:OMZ524177 OWV524171:OWV524177 PGR524171:PGR524177 PQN524171:PQN524177 QAJ524171:QAJ524177 QKF524171:QKF524177 QUB524171:QUB524177 RDX524171:RDX524177 RNT524171:RNT524177 RXP524171:RXP524177 SHL524171:SHL524177 SRH524171:SRH524177 TBD524171:TBD524177 TKZ524171:TKZ524177 TUV524171:TUV524177 UER524171:UER524177 UON524171:UON524177 UYJ524171:UYJ524177 VIF524171:VIF524177 VSB524171:VSB524177 WBX524171:WBX524177 WLT524171:WLT524177 WVP524171:WVP524177 F589708:H589714 JD589707:JD589713 SZ589707:SZ589713 ACV589707:ACV589713 AMR589707:AMR589713 AWN589707:AWN589713 BGJ589707:BGJ589713 BQF589707:BQF589713 CAB589707:CAB589713 CJX589707:CJX589713 CTT589707:CTT589713 DDP589707:DDP589713 DNL589707:DNL589713 DXH589707:DXH589713 EHD589707:EHD589713 EQZ589707:EQZ589713 FAV589707:FAV589713 FKR589707:FKR589713 FUN589707:FUN589713 GEJ589707:GEJ589713 GOF589707:GOF589713 GYB589707:GYB589713 HHX589707:HHX589713 HRT589707:HRT589713 IBP589707:IBP589713 ILL589707:ILL589713 IVH589707:IVH589713 JFD589707:JFD589713 JOZ589707:JOZ589713 JYV589707:JYV589713 KIR589707:KIR589713 KSN589707:KSN589713 LCJ589707:LCJ589713 LMF589707:LMF589713 LWB589707:LWB589713 MFX589707:MFX589713 MPT589707:MPT589713 MZP589707:MZP589713 NJL589707:NJL589713 NTH589707:NTH589713 ODD589707:ODD589713 OMZ589707:OMZ589713 OWV589707:OWV589713 PGR589707:PGR589713 PQN589707:PQN589713 QAJ589707:QAJ589713 QKF589707:QKF589713 QUB589707:QUB589713 RDX589707:RDX589713 RNT589707:RNT589713 RXP589707:RXP589713 SHL589707:SHL589713 SRH589707:SRH589713 TBD589707:TBD589713 TKZ589707:TKZ589713 TUV589707:TUV589713 UER589707:UER589713 UON589707:UON589713 UYJ589707:UYJ589713 VIF589707:VIF589713 VSB589707:VSB589713 WBX589707:WBX589713 WLT589707:WLT589713 WVP589707:WVP589713 F655244:H655250 JD655243:JD655249 SZ655243:SZ655249 ACV655243:ACV655249 AMR655243:AMR655249 AWN655243:AWN655249 BGJ655243:BGJ655249 BQF655243:BQF655249 CAB655243:CAB655249 CJX655243:CJX655249 CTT655243:CTT655249 DDP655243:DDP655249 DNL655243:DNL655249 DXH655243:DXH655249 EHD655243:EHD655249 EQZ655243:EQZ655249 FAV655243:FAV655249 FKR655243:FKR655249 FUN655243:FUN655249 GEJ655243:GEJ655249 GOF655243:GOF655249 GYB655243:GYB655249 HHX655243:HHX655249 HRT655243:HRT655249 IBP655243:IBP655249 ILL655243:ILL655249 IVH655243:IVH655249 JFD655243:JFD655249 JOZ655243:JOZ655249 JYV655243:JYV655249 KIR655243:KIR655249 KSN655243:KSN655249 LCJ655243:LCJ655249 LMF655243:LMF655249 LWB655243:LWB655249 MFX655243:MFX655249 MPT655243:MPT655249 MZP655243:MZP655249 NJL655243:NJL655249 NTH655243:NTH655249 ODD655243:ODD655249 OMZ655243:OMZ655249 OWV655243:OWV655249 PGR655243:PGR655249 PQN655243:PQN655249 QAJ655243:QAJ655249 QKF655243:QKF655249 QUB655243:QUB655249 RDX655243:RDX655249 RNT655243:RNT655249 RXP655243:RXP655249 SHL655243:SHL655249 SRH655243:SRH655249 TBD655243:TBD655249 TKZ655243:TKZ655249 TUV655243:TUV655249 UER655243:UER655249 UON655243:UON655249 UYJ655243:UYJ655249 VIF655243:VIF655249 VSB655243:VSB655249 WBX655243:WBX655249 WLT655243:WLT655249 WVP655243:WVP655249 F720780:H720786 JD720779:JD720785 SZ720779:SZ720785 ACV720779:ACV720785 AMR720779:AMR720785 AWN720779:AWN720785 BGJ720779:BGJ720785 BQF720779:BQF720785 CAB720779:CAB720785 CJX720779:CJX720785 CTT720779:CTT720785 DDP720779:DDP720785 DNL720779:DNL720785 DXH720779:DXH720785 EHD720779:EHD720785 EQZ720779:EQZ720785 FAV720779:FAV720785 FKR720779:FKR720785 FUN720779:FUN720785 GEJ720779:GEJ720785 GOF720779:GOF720785 GYB720779:GYB720785 HHX720779:HHX720785 HRT720779:HRT720785 IBP720779:IBP720785 ILL720779:ILL720785 IVH720779:IVH720785 JFD720779:JFD720785 JOZ720779:JOZ720785 JYV720779:JYV720785 KIR720779:KIR720785 KSN720779:KSN720785 LCJ720779:LCJ720785 LMF720779:LMF720785 LWB720779:LWB720785 MFX720779:MFX720785 MPT720779:MPT720785 MZP720779:MZP720785 NJL720779:NJL720785 NTH720779:NTH720785 ODD720779:ODD720785 OMZ720779:OMZ720785 OWV720779:OWV720785 PGR720779:PGR720785 PQN720779:PQN720785 QAJ720779:QAJ720785 QKF720779:QKF720785 QUB720779:QUB720785 RDX720779:RDX720785 RNT720779:RNT720785 RXP720779:RXP720785 SHL720779:SHL720785 SRH720779:SRH720785 TBD720779:TBD720785 TKZ720779:TKZ720785 TUV720779:TUV720785 UER720779:UER720785 UON720779:UON720785 UYJ720779:UYJ720785 VIF720779:VIF720785 VSB720779:VSB720785 WBX720779:WBX720785 WLT720779:WLT720785 WVP720779:WVP720785 F786316:H786322 JD786315:JD786321 SZ786315:SZ786321 ACV786315:ACV786321 AMR786315:AMR786321 AWN786315:AWN786321 BGJ786315:BGJ786321 BQF786315:BQF786321 CAB786315:CAB786321 CJX786315:CJX786321 CTT786315:CTT786321 DDP786315:DDP786321 DNL786315:DNL786321 DXH786315:DXH786321 EHD786315:EHD786321 EQZ786315:EQZ786321 FAV786315:FAV786321 FKR786315:FKR786321 FUN786315:FUN786321 GEJ786315:GEJ786321 GOF786315:GOF786321 GYB786315:GYB786321 HHX786315:HHX786321 HRT786315:HRT786321 IBP786315:IBP786321 ILL786315:ILL786321 IVH786315:IVH786321 JFD786315:JFD786321 JOZ786315:JOZ786321 JYV786315:JYV786321 KIR786315:KIR786321 KSN786315:KSN786321 LCJ786315:LCJ786321 LMF786315:LMF786321 LWB786315:LWB786321 MFX786315:MFX786321 MPT786315:MPT786321 MZP786315:MZP786321 NJL786315:NJL786321 NTH786315:NTH786321 ODD786315:ODD786321 OMZ786315:OMZ786321 OWV786315:OWV786321 PGR786315:PGR786321 PQN786315:PQN786321 QAJ786315:QAJ786321 QKF786315:QKF786321 QUB786315:QUB786321 RDX786315:RDX786321 RNT786315:RNT786321 RXP786315:RXP786321 SHL786315:SHL786321 SRH786315:SRH786321 TBD786315:TBD786321 TKZ786315:TKZ786321 TUV786315:TUV786321 UER786315:UER786321 UON786315:UON786321 UYJ786315:UYJ786321 VIF786315:VIF786321 VSB786315:VSB786321 WBX786315:WBX786321 WLT786315:WLT786321 WVP786315:WVP786321 F851852:H851858 JD851851:JD851857 SZ851851:SZ851857 ACV851851:ACV851857 AMR851851:AMR851857 AWN851851:AWN851857 BGJ851851:BGJ851857 BQF851851:BQF851857 CAB851851:CAB851857 CJX851851:CJX851857 CTT851851:CTT851857 DDP851851:DDP851857 DNL851851:DNL851857 DXH851851:DXH851857 EHD851851:EHD851857 EQZ851851:EQZ851857 FAV851851:FAV851857 FKR851851:FKR851857 FUN851851:FUN851857 GEJ851851:GEJ851857 GOF851851:GOF851857 GYB851851:GYB851857 HHX851851:HHX851857 HRT851851:HRT851857 IBP851851:IBP851857 ILL851851:ILL851857 IVH851851:IVH851857 JFD851851:JFD851857 JOZ851851:JOZ851857 JYV851851:JYV851857 KIR851851:KIR851857 KSN851851:KSN851857 LCJ851851:LCJ851857 LMF851851:LMF851857 LWB851851:LWB851857 MFX851851:MFX851857 MPT851851:MPT851857 MZP851851:MZP851857 NJL851851:NJL851857 NTH851851:NTH851857 ODD851851:ODD851857 OMZ851851:OMZ851857 OWV851851:OWV851857 PGR851851:PGR851857 PQN851851:PQN851857 QAJ851851:QAJ851857 QKF851851:QKF851857 QUB851851:QUB851857 RDX851851:RDX851857 RNT851851:RNT851857 RXP851851:RXP851857 SHL851851:SHL851857 SRH851851:SRH851857 TBD851851:TBD851857 TKZ851851:TKZ851857 TUV851851:TUV851857 UER851851:UER851857 UON851851:UON851857 UYJ851851:UYJ851857 VIF851851:VIF851857 VSB851851:VSB851857 WBX851851:WBX851857 WLT851851:WLT851857 WVP851851:WVP851857 F917388:H917394 JD917387:JD917393 SZ917387:SZ917393 ACV917387:ACV917393 AMR917387:AMR917393 AWN917387:AWN917393 BGJ917387:BGJ917393 BQF917387:BQF917393 CAB917387:CAB917393 CJX917387:CJX917393 CTT917387:CTT917393 DDP917387:DDP917393 DNL917387:DNL917393 DXH917387:DXH917393 EHD917387:EHD917393 EQZ917387:EQZ917393 FAV917387:FAV917393 FKR917387:FKR917393 FUN917387:FUN917393 GEJ917387:GEJ917393 GOF917387:GOF917393 GYB917387:GYB917393 HHX917387:HHX917393 HRT917387:HRT917393 IBP917387:IBP917393 ILL917387:ILL917393 IVH917387:IVH917393 JFD917387:JFD917393 JOZ917387:JOZ917393 JYV917387:JYV917393 KIR917387:KIR917393 KSN917387:KSN917393 LCJ917387:LCJ917393 LMF917387:LMF917393 LWB917387:LWB917393 MFX917387:MFX917393 MPT917387:MPT917393 MZP917387:MZP917393 NJL917387:NJL917393 NTH917387:NTH917393 ODD917387:ODD917393 OMZ917387:OMZ917393 OWV917387:OWV917393 PGR917387:PGR917393 PQN917387:PQN917393 QAJ917387:QAJ917393 QKF917387:QKF917393 QUB917387:QUB917393 RDX917387:RDX917393 RNT917387:RNT917393 RXP917387:RXP917393 SHL917387:SHL917393 SRH917387:SRH917393 TBD917387:TBD917393 TKZ917387:TKZ917393 TUV917387:TUV917393 UER917387:UER917393 UON917387:UON917393 UYJ917387:UYJ917393 VIF917387:VIF917393 VSB917387:VSB917393 WBX917387:WBX917393 WLT917387:WLT917393 WVP917387:WVP917393 F982924:H982930 JD982923:JD982929 SZ982923:SZ982929 ACV982923:ACV982929 AMR982923:AMR982929 AWN982923:AWN982929 BGJ982923:BGJ982929 BQF982923:BQF982929 CAB982923:CAB982929 CJX982923:CJX982929 CTT982923:CTT982929 DDP982923:DDP982929 DNL982923:DNL982929 DXH982923:DXH982929 EHD982923:EHD982929 EQZ982923:EQZ982929 FAV982923:FAV982929 FKR982923:FKR982929 FUN982923:FUN982929 GEJ982923:GEJ982929 GOF982923:GOF982929 GYB982923:GYB982929 HHX982923:HHX982929 HRT982923:HRT982929 IBP982923:IBP982929 ILL982923:ILL982929 IVH982923:IVH982929 JFD982923:JFD982929 JOZ982923:JOZ982929 JYV982923:JYV982929 KIR982923:KIR982929 KSN982923:KSN982929 LCJ982923:LCJ982929 LMF982923:LMF982929 LWB982923:LWB982929 MFX982923:MFX982929 MPT982923:MPT982929 MZP982923:MZP982929 NJL982923:NJL982929 NTH982923:NTH982929 ODD982923:ODD982929 OMZ982923:OMZ982929 OWV982923:OWV982929 PGR982923:PGR982929 PQN982923:PQN982929 QAJ982923:QAJ982929 QKF982923:QKF982929 QUB982923:QUB982929 RDX982923:RDX982929 RNT982923:RNT982929 RXP982923:RXP982929 SHL982923:SHL982929 SRH982923:SRH982929 TBD982923:TBD982929 TKZ982923:TKZ982929 TUV982923:TUV982929 UER982923:UER982929 UON982923:UON982929 UYJ982923:UYJ982929 VIF982923:VIF982929 VSB982923:VSB982929 WBX982923:WBX982929 WLT982923:WLT982929 WVP982923:WVP982929">
      <formula1>"LNG,Boru Gazı"</formula1>
    </dataValidation>
  </dataValidations>
  <pageMargins left="0.7" right="0.7" top="0.75" bottom="0.75" header="0.3" footer="0.3"/>
  <pageSetup paperSize="9" orientation="portrait" r:id="rId1"/>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14">
    <tabColor rgb="FF92D050"/>
  </sheetPr>
  <dimension ref="A1:K18"/>
  <sheetViews>
    <sheetView workbookViewId="0">
      <selection sqref="A1:C1"/>
    </sheetView>
  </sheetViews>
  <sheetFormatPr defaultRowHeight="12.75"/>
  <cols>
    <col min="1" max="1" width="24.7109375" style="1" customWidth="1"/>
    <col min="2" max="2" width="18.7109375" style="1" customWidth="1"/>
    <col min="3" max="3" width="24.7109375" style="1" customWidth="1"/>
    <col min="4" max="4" width="26" style="1" customWidth="1"/>
    <col min="5" max="5" width="37.140625" style="1" customWidth="1"/>
    <col min="6" max="6" width="17.85546875" style="1" bestFit="1" customWidth="1"/>
    <col min="7" max="8" width="7.7109375" style="1" customWidth="1"/>
    <col min="9" max="10" width="7.7109375" style="105"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499" t="s">
        <v>29</v>
      </c>
      <c r="B1" s="3500"/>
      <c r="C1" s="3500"/>
      <c r="D1" s="187"/>
      <c r="E1" s="187"/>
      <c r="F1" s="68"/>
      <c r="G1" s="68"/>
      <c r="H1" s="68"/>
      <c r="I1" s="4"/>
    </row>
    <row r="2" spans="1:11">
      <c r="A2" s="188" t="s">
        <v>30</v>
      </c>
      <c r="B2" s="3504" t="s">
        <v>451</v>
      </c>
      <c r="C2" s="3504"/>
      <c r="D2" s="5"/>
      <c r="E2" s="5"/>
      <c r="F2" s="3"/>
      <c r="G2" s="3"/>
      <c r="H2" s="3"/>
      <c r="I2" s="3"/>
    </row>
    <row r="3" spans="1:11" ht="27.75" customHeight="1">
      <c r="A3" s="189" t="s">
        <v>31</v>
      </c>
      <c r="B3" s="3505" t="s">
        <v>452</v>
      </c>
      <c r="C3" s="3505"/>
      <c r="D3" s="190"/>
      <c r="E3" s="190"/>
      <c r="F3" s="4"/>
      <c r="G3" s="4"/>
      <c r="H3" s="4"/>
      <c r="I3" s="4"/>
    </row>
    <row r="4" spans="1:11">
      <c r="A4" s="188" t="s">
        <v>32</v>
      </c>
      <c r="B4" s="3504">
        <v>1</v>
      </c>
      <c r="C4" s="3504"/>
      <c r="D4" s="5"/>
      <c r="E4" s="5"/>
      <c r="F4" s="3"/>
      <c r="G4" s="3"/>
      <c r="H4" s="3"/>
      <c r="I4" s="3"/>
    </row>
    <row r="5" spans="1:11">
      <c r="A5" s="188" t="s">
        <v>33</v>
      </c>
      <c r="B5" s="2744"/>
      <c r="C5" s="2744"/>
      <c r="D5" s="5"/>
      <c r="E5" s="5"/>
      <c r="F5" s="5"/>
      <c r="G5" s="5"/>
      <c r="H5" s="5"/>
      <c r="I5" s="5"/>
    </row>
    <row r="6" spans="1:11">
      <c r="A6" s="188" t="s">
        <v>34</v>
      </c>
      <c r="B6" s="2744"/>
      <c r="C6" s="2744"/>
      <c r="D6" s="5"/>
      <c r="E6" s="5"/>
      <c r="F6" s="5"/>
      <c r="G6" s="5"/>
      <c r="H6" s="5"/>
      <c r="I6" s="5"/>
    </row>
    <row r="7" spans="1:11">
      <c r="A7" s="188" t="s">
        <v>35</v>
      </c>
      <c r="B7" s="2744"/>
      <c r="C7" s="2744"/>
      <c r="D7" s="5"/>
      <c r="E7" s="5"/>
      <c r="F7" s="5"/>
      <c r="G7" s="5"/>
      <c r="H7" s="5"/>
      <c r="I7" s="5"/>
    </row>
    <row r="8" spans="1:11">
      <c r="A8" s="188" t="s">
        <v>36</v>
      </c>
      <c r="B8" s="2745"/>
      <c r="C8" s="2745"/>
      <c r="D8" s="6"/>
      <c r="E8" s="6"/>
      <c r="F8" s="6"/>
      <c r="G8" s="6"/>
      <c r="H8" s="6"/>
      <c r="I8" s="6"/>
    </row>
    <row r="9" spans="1:11">
      <c r="A9" s="188" t="s">
        <v>198</v>
      </c>
      <c r="B9" s="3503" t="s">
        <v>414</v>
      </c>
      <c r="C9" s="3503"/>
      <c r="D9" s="6"/>
      <c r="E9" s="6"/>
      <c r="F9" s="6"/>
      <c r="G9" s="6"/>
      <c r="H9" s="6"/>
      <c r="I9" s="6"/>
    </row>
    <row r="10" spans="1:11">
      <c r="A10" s="191"/>
      <c r="B10" s="191"/>
      <c r="C10" s="191"/>
      <c r="D10" s="191"/>
      <c r="E10" s="191"/>
      <c r="K10" s="89"/>
    </row>
    <row r="11" spans="1:11" ht="51">
      <c r="A11" s="192" t="s">
        <v>397</v>
      </c>
      <c r="B11" s="192" t="s">
        <v>453</v>
      </c>
      <c r="C11" s="192" t="s">
        <v>454</v>
      </c>
      <c r="D11" s="192" t="s">
        <v>455</v>
      </c>
      <c r="E11" s="193" t="s">
        <v>456</v>
      </c>
    </row>
    <row r="12" spans="1:11">
      <c r="A12" s="194">
        <v>1</v>
      </c>
      <c r="B12" s="195"/>
      <c r="C12" s="195"/>
      <c r="D12" s="195"/>
      <c r="E12" s="196"/>
    </row>
    <row r="13" spans="1:11">
      <c r="A13" s="194" t="s">
        <v>457</v>
      </c>
      <c r="B13" s="195"/>
      <c r="C13" s="195"/>
      <c r="D13" s="195"/>
      <c r="E13" s="196"/>
    </row>
    <row r="14" spans="1:11">
      <c r="A14" s="194">
        <v>3</v>
      </c>
      <c r="B14" s="195"/>
      <c r="C14" s="195"/>
      <c r="D14" s="195"/>
      <c r="E14" s="196"/>
    </row>
    <row r="15" spans="1:11">
      <c r="A15" s="194">
        <v>4</v>
      </c>
      <c r="B15" s="195"/>
      <c r="C15" s="195"/>
      <c r="D15" s="195"/>
      <c r="E15" s="196"/>
    </row>
    <row r="16" spans="1:11">
      <c r="A16" s="194">
        <v>5</v>
      </c>
      <c r="B16" s="195"/>
      <c r="C16" s="195"/>
      <c r="D16" s="195"/>
      <c r="E16" s="196"/>
    </row>
    <row r="17" spans="1:5">
      <c r="A17" s="194">
        <v>6</v>
      </c>
      <c r="B17" s="195"/>
      <c r="C17" s="195"/>
      <c r="D17" s="195"/>
      <c r="E17" s="196"/>
    </row>
    <row r="18" spans="1:5">
      <c r="A18" s="194">
        <v>7</v>
      </c>
      <c r="B18" s="195"/>
      <c r="C18" s="195"/>
      <c r="D18" s="195"/>
      <c r="E18" s="196"/>
    </row>
  </sheetData>
  <sheetProtection password="CF2D" sheet="1" objects="1" scenarios="1" formatRows="0" sort="0" autoFilter="0"/>
  <mergeCells count="9">
    <mergeCell ref="B7:C7"/>
    <mergeCell ref="B8:C8"/>
    <mergeCell ref="B9:C9"/>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17:H65423 JD65416:JD65422 SZ65416:SZ65422 ACV65416:ACV65422 AMR65416:AMR65422 AWN65416:AWN65422 BGJ65416:BGJ65422 BQF65416:BQF65422 CAB65416:CAB65422 CJX65416:CJX65422 CTT65416:CTT65422 DDP65416:DDP65422 DNL65416:DNL65422 DXH65416:DXH65422 EHD65416:EHD65422 EQZ65416:EQZ65422 FAV65416:FAV65422 FKR65416:FKR65422 FUN65416:FUN65422 GEJ65416:GEJ65422 GOF65416:GOF65422 GYB65416:GYB65422 HHX65416:HHX65422 HRT65416:HRT65422 IBP65416:IBP65422 ILL65416:ILL65422 IVH65416:IVH65422 JFD65416:JFD65422 JOZ65416:JOZ65422 JYV65416:JYV65422 KIR65416:KIR65422 KSN65416:KSN65422 LCJ65416:LCJ65422 LMF65416:LMF65422 LWB65416:LWB65422 MFX65416:MFX65422 MPT65416:MPT65422 MZP65416:MZP65422 NJL65416:NJL65422 NTH65416:NTH65422 ODD65416:ODD65422 OMZ65416:OMZ65422 OWV65416:OWV65422 PGR65416:PGR65422 PQN65416:PQN65422 QAJ65416:QAJ65422 QKF65416:QKF65422 QUB65416:QUB65422 RDX65416:RDX65422 RNT65416:RNT65422 RXP65416:RXP65422 SHL65416:SHL65422 SRH65416:SRH65422 TBD65416:TBD65422 TKZ65416:TKZ65422 TUV65416:TUV65422 UER65416:UER65422 UON65416:UON65422 UYJ65416:UYJ65422 VIF65416:VIF65422 VSB65416:VSB65422 WBX65416:WBX65422 WLT65416:WLT65422 WVP65416:WVP65422 F130953:H130959 JD130952:JD130958 SZ130952:SZ130958 ACV130952:ACV130958 AMR130952:AMR130958 AWN130952:AWN130958 BGJ130952:BGJ130958 BQF130952:BQF130958 CAB130952:CAB130958 CJX130952:CJX130958 CTT130952:CTT130958 DDP130952:DDP130958 DNL130952:DNL130958 DXH130952:DXH130958 EHD130952:EHD130958 EQZ130952:EQZ130958 FAV130952:FAV130958 FKR130952:FKR130958 FUN130952:FUN130958 GEJ130952:GEJ130958 GOF130952:GOF130958 GYB130952:GYB130958 HHX130952:HHX130958 HRT130952:HRT130958 IBP130952:IBP130958 ILL130952:ILL130958 IVH130952:IVH130958 JFD130952:JFD130958 JOZ130952:JOZ130958 JYV130952:JYV130958 KIR130952:KIR130958 KSN130952:KSN130958 LCJ130952:LCJ130958 LMF130952:LMF130958 LWB130952:LWB130958 MFX130952:MFX130958 MPT130952:MPT130958 MZP130952:MZP130958 NJL130952:NJL130958 NTH130952:NTH130958 ODD130952:ODD130958 OMZ130952:OMZ130958 OWV130952:OWV130958 PGR130952:PGR130958 PQN130952:PQN130958 QAJ130952:QAJ130958 QKF130952:QKF130958 QUB130952:QUB130958 RDX130952:RDX130958 RNT130952:RNT130958 RXP130952:RXP130958 SHL130952:SHL130958 SRH130952:SRH130958 TBD130952:TBD130958 TKZ130952:TKZ130958 TUV130952:TUV130958 UER130952:UER130958 UON130952:UON130958 UYJ130952:UYJ130958 VIF130952:VIF130958 VSB130952:VSB130958 WBX130952:WBX130958 WLT130952:WLT130958 WVP130952:WVP130958 F196489:H196495 JD196488:JD196494 SZ196488:SZ196494 ACV196488:ACV196494 AMR196488:AMR196494 AWN196488:AWN196494 BGJ196488:BGJ196494 BQF196488:BQF196494 CAB196488:CAB196494 CJX196488:CJX196494 CTT196488:CTT196494 DDP196488:DDP196494 DNL196488:DNL196494 DXH196488:DXH196494 EHD196488:EHD196494 EQZ196488:EQZ196494 FAV196488:FAV196494 FKR196488:FKR196494 FUN196488:FUN196494 GEJ196488:GEJ196494 GOF196488:GOF196494 GYB196488:GYB196494 HHX196488:HHX196494 HRT196488:HRT196494 IBP196488:IBP196494 ILL196488:ILL196494 IVH196488:IVH196494 JFD196488:JFD196494 JOZ196488:JOZ196494 JYV196488:JYV196494 KIR196488:KIR196494 KSN196488:KSN196494 LCJ196488:LCJ196494 LMF196488:LMF196494 LWB196488:LWB196494 MFX196488:MFX196494 MPT196488:MPT196494 MZP196488:MZP196494 NJL196488:NJL196494 NTH196488:NTH196494 ODD196488:ODD196494 OMZ196488:OMZ196494 OWV196488:OWV196494 PGR196488:PGR196494 PQN196488:PQN196494 QAJ196488:QAJ196494 QKF196488:QKF196494 QUB196488:QUB196494 RDX196488:RDX196494 RNT196488:RNT196494 RXP196488:RXP196494 SHL196488:SHL196494 SRH196488:SRH196494 TBD196488:TBD196494 TKZ196488:TKZ196494 TUV196488:TUV196494 UER196488:UER196494 UON196488:UON196494 UYJ196488:UYJ196494 VIF196488:VIF196494 VSB196488:VSB196494 WBX196488:WBX196494 WLT196488:WLT196494 WVP196488:WVP196494 F262025:H262031 JD262024:JD262030 SZ262024:SZ262030 ACV262024:ACV262030 AMR262024:AMR262030 AWN262024:AWN262030 BGJ262024:BGJ262030 BQF262024:BQF262030 CAB262024:CAB262030 CJX262024:CJX262030 CTT262024:CTT262030 DDP262024:DDP262030 DNL262024:DNL262030 DXH262024:DXH262030 EHD262024:EHD262030 EQZ262024:EQZ262030 FAV262024:FAV262030 FKR262024:FKR262030 FUN262024:FUN262030 GEJ262024:GEJ262030 GOF262024:GOF262030 GYB262024:GYB262030 HHX262024:HHX262030 HRT262024:HRT262030 IBP262024:IBP262030 ILL262024:ILL262030 IVH262024:IVH262030 JFD262024:JFD262030 JOZ262024:JOZ262030 JYV262024:JYV262030 KIR262024:KIR262030 KSN262024:KSN262030 LCJ262024:LCJ262030 LMF262024:LMF262030 LWB262024:LWB262030 MFX262024:MFX262030 MPT262024:MPT262030 MZP262024:MZP262030 NJL262024:NJL262030 NTH262024:NTH262030 ODD262024:ODD262030 OMZ262024:OMZ262030 OWV262024:OWV262030 PGR262024:PGR262030 PQN262024:PQN262030 QAJ262024:QAJ262030 QKF262024:QKF262030 QUB262024:QUB262030 RDX262024:RDX262030 RNT262024:RNT262030 RXP262024:RXP262030 SHL262024:SHL262030 SRH262024:SRH262030 TBD262024:TBD262030 TKZ262024:TKZ262030 TUV262024:TUV262030 UER262024:UER262030 UON262024:UON262030 UYJ262024:UYJ262030 VIF262024:VIF262030 VSB262024:VSB262030 WBX262024:WBX262030 WLT262024:WLT262030 WVP262024:WVP262030 F327561:H327567 JD327560:JD327566 SZ327560:SZ327566 ACV327560:ACV327566 AMR327560:AMR327566 AWN327560:AWN327566 BGJ327560:BGJ327566 BQF327560:BQF327566 CAB327560:CAB327566 CJX327560:CJX327566 CTT327560:CTT327566 DDP327560:DDP327566 DNL327560:DNL327566 DXH327560:DXH327566 EHD327560:EHD327566 EQZ327560:EQZ327566 FAV327560:FAV327566 FKR327560:FKR327566 FUN327560:FUN327566 GEJ327560:GEJ327566 GOF327560:GOF327566 GYB327560:GYB327566 HHX327560:HHX327566 HRT327560:HRT327566 IBP327560:IBP327566 ILL327560:ILL327566 IVH327560:IVH327566 JFD327560:JFD327566 JOZ327560:JOZ327566 JYV327560:JYV327566 KIR327560:KIR327566 KSN327560:KSN327566 LCJ327560:LCJ327566 LMF327560:LMF327566 LWB327560:LWB327566 MFX327560:MFX327566 MPT327560:MPT327566 MZP327560:MZP327566 NJL327560:NJL327566 NTH327560:NTH327566 ODD327560:ODD327566 OMZ327560:OMZ327566 OWV327560:OWV327566 PGR327560:PGR327566 PQN327560:PQN327566 QAJ327560:QAJ327566 QKF327560:QKF327566 QUB327560:QUB327566 RDX327560:RDX327566 RNT327560:RNT327566 RXP327560:RXP327566 SHL327560:SHL327566 SRH327560:SRH327566 TBD327560:TBD327566 TKZ327560:TKZ327566 TUV327560:TUV327566 UER327560:UER327566 UON327560:UON327566 UYJ327560:UYJ327566 VIF327560:VIF327566 VSB327560:VSB327566 WBX327560:WBX327566 WLT327560:WLT327566 WVP327560:WVP327566 F393097:H393103 JD393096:JD393102 SZ393096:SZ393102 ACV393096:ACV393102 AMR393096:AMR393102 AWN393096:AWN393102 BGJ393096:BGJ393102 BQF393096:BQF393102 CAB393096:CAB393102 CJX393096:CJX393102 CTT393096:CTT393102 DDP393096:DDP393102 DNL393096:DNL393102 DXH393096:DXH393102 EHD393096:EHD393102 EQZ393096:EQZ393102 FAV393096:FAV393102 FKR393096:FKR393102 FUN393096:FUN393102 GEJ393096:GEJ393102 GOF393096:GOF393102 GYB393096:GYB393102 HHX393096:HHX393102 HRT393096:HRT393102 IBP393096:IBP393102 ILL393096:ILL393102 IVH393096:IVH393102 JFD393096:JFD393102 JOZ393096:JOZ393102 JYV393096:JYV393102 KIR393096:KIR393102 KSN393096:KSN393102 LCJ393096:LCJ393102 LMF393096:LMF393102 LWB393096:LWB393102 MFX393096:MFX393102 MPT393096:MPT393102 MZP393096:MZP393102 NJL393096:NJL393102 NTH393096:NTH393102 ODD393096:ODD393102 OMZ393096:OMZ393102 OWV393096:OWV393102 PGR393096:PGR393102 PQN393096:PQN393102 QAJ393096:QAJ393102 QKF393096:QKF393102 QUB393096:QUB393102 RDX393096:RDX393102 RNT393096:RNT393102 RXP393096:RXP393102 SHL393096:SHL393102 SRH393096:SRH393102 TBD393096:TBD393102 TKZ393096:TKZ393102 TUV393096:TUV393102 UER393096:UER393102 UON393096:UON393102 UYJ393096:UYJ393102 VIF393096:VIF393102 VSB393096:VSB393102 WBX393096:WBX393102 WLT393096:WLT393102 WVP393096:WVP393102 F458633:H458639 JD458632:JD458638 SZ458632:SZ458638 ACV458632:ACV458638 AMR458632:AMR458638 AWN458632:AWN458638 BGJ458632:BGJ458638 BQF458632:BQF458638 CAB458632:CAB458638 CJX458632:CJX458638 CTT458632:CTT458638 DDP458632:DDP458638 DNL458632:DNL458638 DXH458632:DXH458638 EHD458632:EHD458638 EQZ458632:EQZ458638 FAV458632:FAV458638 FKR458632:FKR458638 FUN458632:FUN458638 GEJ458632:GEJ458638 GOF458632:GOF458638 GYB458632:GYB458638 HHX458632:HHX458638 HRT458632:HRT458638 IBP458632:IBP458638 ILL458632:ILL458638 IVH458632:IVH458638 JFD458632:JFD458638 JOZ458632:JOZ458638 JYV458632:JYV458638 KIR458632:KIR458638 KSN458632:KSN458638 LCJ458632:LCJ458638 LMF458632:LMF458638 LWB458632:LWB458638 MFX458632:MFX458638 MPT458632:MPT458638 MZP458632:MZP458638 NJL458632:NJL458638 NTH458632:NTH458638 ODD458632:ODD458638 OMZ458632:OMZ458638 OWV458632:OWV458638 PGR458632:PGR458638 PQN458632:PQN458638 QAJ458632:QAJ458638 QKF458632:QKF458638 QUB458632:QUB458638 RDX458632:RDX458638 RNT458632:RNT458638 RXP458632:RXP458638 SHL458632:SHL458638 SRH458632:SRH458638 TBD458632:TBD458638 TKZ458632:TKZ458638 TUV458632:TUV458638 UER458632:UER458638 UON458632:UON458638 UYJ458632:UYJ458638 VIF458632:VIF458638 VSB458632:VSB458638 WBX458632:WBX458638 WLT458632:WLT458638 WVP458632:WVP458638 F524169:H524175 JD524168:JD524174 SZ524168:SZ524174 ACV524168:ACV524174 AMR524168:AMR524174 AWN524168:AWN524174 BGJ524168:BGJ524174 BQF524168:BQF524174 CAB524168:CAB524174 CJX524168:CJX524174 CTT524168:CTT524174 DDP524168:DDP524174 DNL524168:DNL524174 DXH524168:DXH524174 EHD524168:EHD524174 EQZ524168:EQZ524174 FAV524168:FAV524174 FKR524168:FKR524174 FUN524168:FUN524174 GEJ524168:GEJ524174 GOF524168:GOF524174 GYB524168:GYB524174 HHX524168:HHX524174 HRT524168:HRT524174 IBP524168:IBP524174 ILL524168:ILL524174 IVH524168:IVH524174 JFD524168:JFD524174 JOZ524168:JOZ524174 JYV524168:JYV524174 KIR524168:KIR524174 KSN524168:KSN524174 LCJ524168:LCJ524174 LMF524168:LMF524174 LWB524168:LWB524174 MFX524168:MFX524174 MPT524168:MPT524174 MZP524168:MZP524174 NJL524168:NJL524174 NTH524168:NTH524174 ODD524168:ODD524174 OMZ524168:OMZ524174 OWV524168:OWV524174 PGR524168:PGR524174 PQN524168:PQN524174 QAJ524168:QAJ524174 QKF524168:QKF524174 QUB524168:QUB524174 RDX524168:RDX524174 RNT524168:RNT524174 RXP524168:RXP524174 SHL524168:SHL524174 SRH524168:SRH524174 TBD524168:TBD524174 TKZ524168:TKZ524174 TUV524168:TUV524174 UER524168:UER524174 UON524168:UON524174 UYJ524168:UYJ524174 VIF524168:VIF524174 VSB524168:VSB524174 WBX524168:WBX524174 WLT524168:WLT524174 WVP524168:WVP524174 F589705:H589711 JD589704:JD589710 SZ589704:SZ589710 ACV589704:ACV589710 AMR589704:AMR589710 AWN589704:AWN589710 BGJ589704:BGJ589710 BQF589704:BQF589710 CAB589704:CAB589710 CJX589704:CJX589710 CTT589704:CTT589710 DDP589704:DDP589710 DNL589704:DNL589710 DXH589704:DXH589710 EHD589704:EHD589710 EQZ589704:EQZ589710 FAV589704:FAV589710 FKR589704:FKR589710 FUN589704:FUN589710 GEJ589704:GEJ589710 GOF589704:GOF589710 GYB589704:GYB589710 HHX589704:HHX589710 HRT589704:HRT589710 IBP589704:IBP589710 ILL589704:ILL589710 IVH589704:IVH589710 JFD589704:JFD589710 JOZ589704:JOZ589710 JYV589704:JYV589710 KIR589704:KIR589710 KSN589704:KSN589710 LCJ589704:LCJ589710 LMF589704:LMF589710 LWB589704:LWB589710 MFX589704:MFX589710 MPT589704:MPT589710 MZP589704:MZP589710 NJL589704:NJL589710 NTH589704:NTH589710 ODD589704:ODD589710 OMZ589704:OMZ589710 OWV589704:OWV589710 PGR589704:PGR589710 PQN589704:PQN589710 QAJ589704:QAJ589710 QKF589704:QKF589710 QUB589704:QUB589710 RDX589704:RDX589710 RNT589704:RNT589710 RXP589704:RXP589710 SHL589704:SHL589710 SRH589704:SRH589710 TBD589704:TBD589710 TKZ589704:TKZ589710 TUV589704:TUV589710 UER589704:UER589710 UON589704:UON589710 UYJ589704:UYJ589710 VIF589704:VIF589710 VSB589704:VSB589710 WBX589704:WBX589710 WLT589704:WLT589710 WVP589704:WVP589710 F655241:H655247 JD655240:JD655246 SZ655240:SZ655246 ACV655240:ACV655246 AMR655240:AMR655246 AWN655240:AWN655246 BGJ655240:BGJ655246 BQF655240:BQF655246 CAB655240:CAB655246 CJX655240:CJX655246 CTT655240:CTT655246 DDP655240:DDP655246 DNL655240:DNL655246 DXH655240:DXH655246 EHD655240:EHD655246 EQZ655240:EQZ655246 FAV655240:FAV655246 FKR655240:FKR655246 FUN655240:FUN655246 GEJ655240:GEJ655246 GOF655240:GOF655246 GYB655240:GYB655246 HHX655240:HHX655246 HRT655240:HRT655246 IBP655240:IBP655246 ILL655240:ILL655246 IVH655240:IVH655246 JFD655240:JFD655246 JOZ655240:JOZ655246 JYV655240:JYV655246 KIR655240:KIR655246 KSN655240:KSN655246 LCJ655240:LCJ655246 LMF655240:LMF655246 LWB655240:LWB655246 MFX655240:MFX655246 MPT655240:MPT655246 MZP655240:MZP655246 NJL655240:NJL655246 NTH655240:NTH655246 ODD655240:ODD655246 OMZ655240:OMZ655246 OWV655240:OWV655246 PGR655240:PGR655246 PQN655240:PQN655246 QAJ655240:QAJ655246 QKF655240:QKF655246 QUB655240:QUB655246 RDX655240:RDX655246 RNT655240:RNT655246 RXP655240:RXP655246 SHL655240:SHL655246 SRH655240:SRH655246 TBD655240:TBD655246 TKZ655240:TKZ655246 TUV655240:TUV655246 UER655240:UER655246 UON655240:UON655246 UYJ655240:UYJ655246 VIF655240:VIF655246 VSB655240:VSB655246 WBX655240:WBX655246 WLT655240:WLT655246 WVP655240:WVP655246 F720777:H720783 JD720776:JD720782 SZ720776:SZ720782 ACV720776:ACV720782 AMR720776:AMR720782 AWN720776:AWN720782 BGJ720776:BGJ720782 BQF720776:BQF720782 CAB720776:CAB720782 CJX720776:CJX720782 CTT720776:CTT720782 DDP720776:DDP720782 DNL720776:DNL720782 DXH720776:DXH720782 EHD720776:EHD720782 EQZ720776:EQZ720782 FAV720776:FAV720782 FKR720776:FKR720782 FUN720776:FUN720782 GEJ720776:GEJ720782 GOF720776:GOF720782 GYB720776:GYB720782 HHX720776:HHX720782 HRT720776:HRT720782 IBP720776:IBP720782 ILL720776:ILL720782 IVH720776:IVH720782 JFD720776:JFD720782 JOZ720776:JOZ720782 JYV720776:JYV720782 KIR720776:KIR720782 KSN720776:KSN720782 LCJ720776:LCJ720782 LMF720776:LMF720782 LWB720776:LWB720782 MFX720776:MFX720782 MPT720776:MPT720782 MZP720776:MZP720782 NJL720776:NJL720782 NTH720776:NTH720782 ODD720776:ODD720782 OMZ720776:OMZ720782 OWV720776:OWV720782 PGR720776:PGR720782 PQN720776:PQN720782 QAJ720776:QAJ720782 QKF720776:QKF720782 QUB720776:QUB720782 RDX720776:RDX720782 RNT720776:RNT720782 RXP720776:RXP720782 SHL720776:SHL720782 SRH720776:SRH720782 TBD720776:TBD720782 TKZ720776:TKZ720782 TUV720776:TUV720782 UER720776:UER720782 UON720776:UON720782 UYJ720776:UYJ720782 VIF720776:VIF720782 VSB720776:VSB720782 WBX720776:WBX720782 WLT720776:WLT720782 WVP720776:WVP720782 F786313:H786319 JD786312:JD786318 SZ786312:SZ786318 ACV786312:ACV786318 AMR786312:AMR786318 AWN786312:AWN786318 BGJ786312:BGJ786318 BQF786312:BQF786318 CAB786312:CAB786318 CJX786312:CJX786318 CTT786312:CTT786318 DDP786312:DDP786318 DNL786312:DNL786318 DXH786312:DXH786318 EHD786312:EHD786318 EQZ786312:EQZ786318 FAV786312:FAV786318 FKR786312:FKR786318 FUN786312:FUN786318 GEJ786312:GEJ786318 GOF786312:GOF786318 GYB786312:GYB786318 HHX786312:HHX786318 HRT786312:HRT786318 IBP786312:IBP786318 ILL786312:ILL786318 IVH786312:IVH786318 JFD786312:JFD786318 JOZ786312:JOZ786318 JYV786312:JYV786318 KIR786312:KIR786318 KSN786312:KSN786318 LCJ786312:LCJ786318 LMF786312:LMF786318 LWB786312:LWB786318 MFX786312:MFX786318 MPT786312:MPT786318 MZP786312:MZP786318 NJL786312:NJL786318 NTH786312:NTH786318 ODD786312:ODD786318 OMZ786312:OMZ786318 OWV786312:OWV786318 PGR786312:PGR786318 PQN786312:PQN786318 QAJ786312:QAJ786318 QKF786312:QKF786318 QUB786312:QUB786318 RDX786312:RDX786318 RNT786312:RNT786318 RXP786312:RXP786318 SHL786312:SHL786318 SRH786312:SRH786318 TBD786312:TBD786318 TKZ786312:TKZ786318 TUV786312:TUV786318 UER786312:UER786318 UON786312:UON786318 UYJ786312:UYJ786318 VIF786312:VIF786318 VSB786312:VSB786318 WBX786312:WBX786318 WLT786312:WLT786318 WVP786312:WVP786318 F851849:H851855 JD851848:JD851854 SZ851848:SZ851854 ACV851848:ACV851854 AMR851848:AMR851854 AWN851848:AWN851854 BGJ851848:BGJ851854 BQF851848:BQF851854 CAB851848:CAB851854 CJX851848:CJX851854 CTT851848:CTT851854 DDP851848:DDP851854 DNL851848:DNL851854 DXH851848:DXH851854 EHD851848:EHD851854 EQZ851848:EQZ851854 FAV851848:FAV851854 FKR851848:FKR851854 FUN851848:FUN851854 GEJ851848:GEJ851854 GOF851848:GOF851854 GYB851848:GYB851854 HHX851848:HHX851854 HRT851848:HRT851854 IBP851848:IBP851854 ILL851848:ILL851854 IVH851848:IVH851854 JFD851848:JFD851854 JOZ851848:JOZ851854 JYV851848:JYV851854 KIR851848:KIR851854 KSN851848:KSN851854 LCJ851848:LCJ851854 LMF851848:LMF851854 LWB851848:LWB851854 MFX851848:MFX851854 MPT851848:MPT851854 MZP851848:MZP851854 NJL851848:NJL851854 NTH851848:NTH851854 ODD851848:ODD851854 OMZ851848:OMZ851854 OWV851848:OWV851854 PGR851848:PGR851854 PQN851848:PQN851854 QAJ851848:QAJ851854 QKF851848:QKF851854 QUB851848:QUB851854 RDX851848:RDX851854 RNT851848:RNT851854 RXP851848:RXP851854 SHL851848:SHL851854 SRH851848:SRH851854 TBD851848:TBD851854 TKZ851848:TKZ851854 TUV851848:TUV851854 UER851848:UER851854 UON851848:UON851854 UYJ851848:UYJ851854 VIF851848:VIF851854 VSB851848:VSB851854 WBX851848:WBX851854 WLT851848:WLT851854 WVP851848:WVP851854 F917385:H917391 JD917384:JD917390 SZ917384:SZ917390 ACV917384:ACV917390 AMR917384:AMR917390 AWN917384:AWN917390 BGJ917384:BGJ917390 BQF917384:BQF917390 CAB917384:CAB917390 CJX917384:CJX917390 CTT917384:CTT917390 DDP917384:DDP917390 DNL917384:DNL917390 DXH917384:DXH917390 EHD917384:EHD917390 EQZ917384:EQZ917390 FAV917384:FAV917390 FKR917384:FKR917390 FUN917384:FUN917390 GEJ917384:GEJ917390 GOF917384:GOF917390 GYB917384:GYB917390 HHX917384:HHX917390 HRT917384:HRT917390 IBP917384:IBP917390 ILL917384:ILL917390 IVH917384:IVH917390 JFD917384:JFD917390 JOZ917384:JOZ917390 JYV917384:JYV917390 KIR917384:KIR917390 KSN917384:KSN917390 LCJ917384:LCJ917390 LMF917384:LMF917390 LWB917384:LWB917390 MFX917384:MFX917390 MPT917384:MPT917390 MZP917384:MZP917390 NJL917384:NJL917390 NTH917384:NTH917390 ODD917384:ODD917390 OMZ917384:OMZ917390 OWV917384:OWV917390 PGR917384:PGR917390 PQN917384:PQN917390 QAJ917384:QAJ917390 QKF917384:QKF917390 QUB917384:QUB917390 RDX917384:RDX917390 RNT917384:RNT917390 RXP917384:RXP917390 SHL917384:SHL917390 SRH917384:SRH917390 TBD917384:TBD917390 TKZ917384:TKZ917390 TUV917384:TUV917390 UER917384:UER917390 UON917384:UON917390 UYJ917384:UYJ917390 VIF917384:VIF917390 VSB917384:VSB917390 WBX917384:WBX917390 WLT917384:WLT917390 WVP917384:WVP917390 F982921:H982927 JD982920:JD982926 SZ982920:SZ982926 ACV982920:ACV982926 AMR982920:AMR982926 AWN982920:AWN982926 BGJ982920:BGJ982926 BQF982920:BQF982926 CAB982920:CAB982926 CJX982920:CJX982926 CTT982920:CTT982926 DDP982920:DDP982926 DNL982920:DNL982926 DXH982920:DXH982926 EHD982920:EHD982926 EQZ982920:EQZ982926 FAV982920:FAV982926 FKR982920:FKR982926 FUN982920:FUN982926 GEJ982920:GEJ982926 GOF982920:GOF982926 GYB982920:GYB982926 HHX982920:HHX982926 HRT982920:HRT982926 IBP982920:IBP982926 ILL982920:ILL982926 IVH982920:IVH982926 JFD982920:JFD982926 JOZ982920:JOZ982926 JYV982920:JYV982926 KIR982920:KIR982926 KSN982920:KSN982926 LCJ982920:LCJ982926 LMF982920:LMF982926 LWB982920:LWB982926 MFX982920:MFX982926 MPT982920:MPT982926 MZP982920:MZP982926 NJL982920:NJL982926 NTH982920:NTH982926 ODD982920:ODD982926 OMZ982920:OMZ982926 OWV982920:OWV982926 PGR982920:PGR982926 PQN982920:PQN982926 QAJ982920:QAJ982926 QKF982920:QKF982926 QUB982920:QUB982926 RDX982920:RDX982926 RNT982920:RNT982926 RXP982920:RXP982926 SHL982920:SHL982926 SRH982920:SRH982926 TBD982920:TBD982926 TKZ982920:TKZ982926 TUV982920:TUV982926 UER982920:UER982926 UON982920:UON982926 UYJ982920:UYJ982926 VIF982920:VIF982926 VSB982920:VSB982926 WBX982920:WBX982926 WLT982920:WLT982926 WVP982920:WVP982926">
      <formula1>"LNG,Boru Gazı"</formula1>
    </dataValidation>
  </dataValidations>
  <pageMargins left="0.7" right="0.7" top="0.75" bottom="0.75" header="0.3" footer="0.3"/>
  <pageSetup paperSize="9" orientation="portrait" copies="0" r:id="rId1"/>
  <legacyDrawing r:id="rId2"/>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5">
    <tabColor rgb="FF92D050"/>
  </sheetPr>
  <dimension ref="A1:K17"/>
  <sheetViews>
    <sheetView workbookViewId="0">
      <selection activeCell="F24" sqref="F24"/>
    </sheetView>
  </sheetViews>
  <sheetFormatPr defaultRowHeight="12.75"/>
  <cols>
    <col min="1" max="1" width="24.7109375" style="1" customWidth="1"/>
    <col min="2" max="2" width="18.7109375" style="1" customWidth="1"/>
    <col min="3" max="3" width="24.7109375" style="1" customWidth="1"/>
    <col min="4" max="4" width="18.140625" style="1" customWidth="1"/>
    <col min="5" max="5" width="19.28515625" style="1" customWidth="1"/>
    <col min="6" max="6" width="17.85546875" style="1" bestFit="1" customWidth="1"/>
    <col min="7" max="10" width="7.7109375" style="1"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214" t="s">
        <v>29</v>
      </c>
      <c r="B1" s="3215"/>
      <c r="C1" s="3215"/>
      <c r="D1" s="68"/>
      <c r="E1" s="68"/>
      <c r="F1" s="68"/>
      <c r="G1" s="68"/>
      <c r="H1" s="68"/>
      <c r="I1" s="69"/>
    </row>
    <row r="2" spans="1:11">
      <c r="A2" s="2" t="s">
        <v>30</v>
      </c>
      <c r="B2" s="3176" t="s">
        <v>674</v>
      </c>
      <c r="C2" s="3176"/>
      <c r="D2" s="3"/>
      <c r="E2" s="3"/>
      <c r="F2" s="3"/>
      <c r="G2" s="3"/>
      <c r="H2" s="3"/>
      <c r="I2" s="3"/>
    </row>
    <row r="3" spans="1:11">
      <c r="A3" s="88" t="s">
        <v>31</v>
      </c>
      <c r="B3" s="3177" t="s">
        <v>675</v>
      </c>
      <c r="C3" s="3177"/>
      <c r="D3" s="4"/>
      <c r="E3" s="4"/>
      <c r="F3" s="4"/>
      <c r="G3" s="4"/>
      <c r="H3" s="4"/>
      <c r="I3" s="4"/>
    </row>
    <row r="4" spans="1:11">
      <c r="A4" s="2" t="s">
        <v>32</v>
      </c>
      <c r="B4" s="3176">
        <v>2</v>
      </c>
      <c r="C4" s="3176"/>
      <c r="D4" s="3"/>
      <c r="E4" s="3"/>
      <c r="F4" s="3"/>
      <c r="G4" s="3"/>
      <c r="H4" s="3"/>
      <c r="I4" s="3"/>
    </row>
    <row r="5" spans="1:11">
      <c r="A5" s="2" t="s">
        <v>33</v>
      </c>
      <c r="B5" s="2744"/>
      <c r="C5" s="2744"/>
      <c r="D5" s="5"/>
      <c r="E5" s="5"/>
      <c r="F5" s="5"/>
      <c r="G5" s="5"/>
      <c r="H5" s="5"/>
      <c r="I5" s="5"/>
    </row>
    <row r="6" spans="1:11">
      <c r="A6" s="2" t="s">
        <v>34</v>
      </c>
      <c r="B6" s="2744"/>
      <c r="C6" s="2744"/>
      <c r="D6" s="5"/>
      <c r="E6" s="5"/>
      <c r="F6" s="5"/>
      <c r="G6" s="5"/>
      <c r="H6" s="5"/>
      <c r="I6" s="5"/>
    </row>
    <row r="7" spans="1:11">
      <c r="A7" s="2" t="s">
        <v>35</v>
      </c>
      <c r="B7" s="2744"/>
      <c r="C7" s="2744"/>
      <c r="D7" s="5"/>
      <c r="E7" s="5"/>
      <c r="F7" s="5"/>
      <c r="G7" s="5"/>
      <c r="H7" s="5"/>
      <c r="I7" s="5"/>
    </row>
    <row r="8" spans="1:11">
      <c r="A8" s="2" t="s">
        <v>36</v>
      </c>
      <c r="B8" s="2745"/>
      <c r="C8" s="2745"/>
      <c r="D8" s="6"/>
      <c r="E8" s="6"/>
      <c r="F8" s="6"/>
      <c r="G8" s="6"/>
      <c r="H8" s="6"/>
      <c r="I8" s="6"/>
    </row>
    <row r="9" spans="1:11">
      <c r="A9" s="2" t="s">
        <v>198</v>
      </c>
      <c r="B9" s="3506" t="s">
        <v>414</v>
      </c>
      <c r="C9" s="3506"/>
      <c r="K9" s="89"/>
    </row>
    <row r="10" spans="1:11">
      <c r="B10" s="191"/>
      <c r="C10" s="191"/>
    </row>
    <row r="11" spans="1:11">
      <c r="A11" s="248" t="s">
        <v>676</v>
      </c>
      <c r="B11" s="249"/>
      <c r="C11" s="250"/>
      <c r="D11" s="217"/>
    </row>
    <row r="12" spans="1:11">
      <c r="A12" s="248" t="s">
        <v>677</v>
      </c>
      <c r="B12" s="249"/>
      <c r="C12" s="250"/>
      <c r="D12" s="217"/>
    </row>
    <row r="13" spans="1:11">
      <c r="A13" s="248" t="s">
        <v>678</v>
      </c>
      <c r="B13" s="251"/>
      <c r="C13" s="250"/>
      <c r="D13" s="252"/>
    </row>
    <row r="14" spans="1:11">
      <c r="A14" s="248"/>
      <c r="B14" s="253"/>
      <c r="C14" s="250"/>
      <c r="D14" s="252"/>
    </row>
    <row r="15" spans="1:11">
      <c r="A15" s="248" t="s">
        <v>679</v>
      </c>
      <c r="B15" s="249"/>
      <c r="C15" s="191"/>
    </row>
    <row r="16" spans="1:11" ht="25.5">
      <c r="A16" s="248" t="s">
        <v>680</v>
      </c>
      <c r="B16" s="249"/>
      <c r="C16" s="191"/>
    </row>
    <row r="17" spans="1:3">
      <c r="A17" s="248" t="s">
        <v>681</v>
      </c>
      <c r="B17" s="251"/>
      <c r="C17" s="191"/>
    </row>
  </sheetData>
  <sheetProtection password="CF2D" sheet="1" objects="1" scenarios="1" formatRows="0" sort="0" autoFilter="0"/>
  <mergeCells count="9">
    <mergeCell ref="B7:C7"/>
    <mergeCell ref="B8:C8"/>
    <mergeCell ref="B9:C9"/>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12:H65418 JD65411:JD65417 SZ65411:SZ65417 ACV65411:ACV65417 AMR65411:AMR65417 AWN65411:AWN65417 BGJ65411:BGJ65417 BQF65411:BQF65417 CAB65411:CAB65417 CJX65411:CJX65417 CTT65411:CTT65417 DDP65411:DDP65417 DNL65411:DNL65417 DXH65411:DXH65417 EHD65411:EHD65417 EQZ65411:EQZ65417 FAV65411:FAV65417 FKR65411:FKR65417 FUN65411:FUN65417 GEJ65411:GEJ65417 GOF65411:GOF65417 GYB65411:GYB65417 HHX65411:HHX65417 HRT65411:HRT65417 IBP65411:IBP65417 ILL65411:ILL65417 IVH65411:IVH65417 JFD65411:JFD65417 JOZ65411:JOZ65417 JYV65411:JYV65417 KIR65411:KIR65417 KSN65411:KSN65417 LCJ65411:LCJ65417 LMF65411:LMF65417 LWB65411:LWB65417 MFX65411:MFX65417 MPT65411:MPT65417 MZP65411:MZP65417 NJL65411:NJL65417 NTH65411:NTH65417 ODD65411:ODD65417 OMZ65411:OMZ65417 OWV65411:OWV65417 PGR65411:PGR65417 PQN65411:PQN65417 QAJ65411:QAJ65417 QKF65411:QKF65417 QUB65411:QUB65417 RDX65411:RDX65417 RNT65411:RNT65417 RXP65411:RXP65417 SHL65411:SHL65417 SRH65411:SRH65417 TBD65411:TBD65417 TKZ65411:TKZ65417 TUV65411:TUV65417 UER65411:UER65417 UON65411:UON65417 UYJ65411:UYJ65417 VIF65411:VIF65417 VSB65411:VSB65417 WBX65411:WBX65417 WLT65411:WLT65417 WVP65411:WVP65417 F130948:H130954 JD130947:JD130953 SZ130947:SZ130953 ACV130947:ACV130953 AMR130947:AMR130953 AWN130947:AWN130953 BGJ130947:BGJ130953 BQF130947:BQF130953 CAB130947:CAB130953 CJX130947:CJX130953 CTT130947:CTT130953 DDP130947:DDP130953 DNL130947:DNL130953 DXH130947:DXH130953 EHD130947:EHD130953 EQZ130947:EQZ130953 FAV130947:FAV130953 FKR130947:FKR130953 FUN130947:FUN130953 GEJ130947:GEJ130953 GOF130947:GOF130953 GYB130947:GYB130953 HHX130947:HHX130953 HRT130947:HRT130953 IBP130947:IBP130953 ILL130947:ILL130953 IVH130947:IVH130953 JFD130947:JFD130953 JOZ130947:JOZ130953 JYV130947:JYV130953 KIR130947:KIR130953 KSN130947:KSN130953 LCJ130947:LCJ130953 LMF130947:LMF130953 LWB130947:LWB130953 MFX130947:MFX130953 MPT130947:MPT130953 MZP130947:MZP130953 NJL130947:NJL130953 NTH130947:NTH130953 ODD130947:ODD130953 OMZ130947:OMZ130953 OWV130947:OWV130953 PGR130947:PGR130953 PQN130947:PQN130953 QAJ130947:QAJ130953 QKF130947:QKF130953 QUB130947:QUB130953 RDX130947:RDX130953 RNT130947:RNT130953 RXP130947:RXP130953 SHL130947:SHL130953 SRH130947:SRH130953 TBD130947:TBD130953 TKZ130947:TKZ130953 TUV130947:TUV130953 UER130947:UER130953 UON130947:UON130953 UYJ130947:UYJ130953 VIF130947:VIF130953 VSB130947:VSB130953 WBX130947:WBX130953 WLT130947:WLT130953 WVP130947:WVP130953 F196484:H196490 JD196483:JD196489 SZ196483:SZ196489 ACV196483:ACV196489 AMR196483:AMR196489 AWN196483:AWN196489 BGJ196483:BGJ196489 BQF196483:BQF196489 CAB196483:CAB196489 CJX196483:CJX196489 CTT196483:CTT196489 DDP196483:DDP196489 DNL196483:DNL196489 DXH196483:DXH196489 EHD196483:EHD196489 EQZ196483:EQZ196489 FAV196483:FAV196489 FKR196483:FKR196489 FUN196483:FUN196489 GEJ196483:GEJ196489 GOF196483:GOF196489 GYB196483:GYB196489 HHX196483:HHX196489 HRT196483:HRT196489 IBP196483:IBP196489 ILL196483:ILL196489 IVH196483:IVH196489 JFD196483:JFD196489 JOZ196483:JOZ196489 JYV196483:JYV196489 KIR196483:KIR196489 KSN196483:KSN196489 LCJ196483:LCJ196489 LMF196483:LMF196489 LWB196483:LWB196489 MFX196483:MFX196489 MPT196483:MPT196489 MZP196483:MZP196489 NJL196483:NJL196489 NTH196483:NTH196489 ODD196483:ODD196489 OMZ196483:OMZ196489 OWV196483:OWV196489 PGR196483:PGR196489 PQN196483:PQN196489 QAJ196483:QAJ196489 QKF196483:QKF196489 QUB196483:QUB196489 RDX196483:RDX196489 RNT196483:RNT196489 RXP196483:RXP196489 SHL196483:SHL196489 SRH196483:SRH196489 TBD196483:TBD196489 TKZ196483:TKZ196489 TUV196483:TUV196489 UER196483:UER196489 UON196483:UON196489 UYJ196483:UYJ196489 VIF196483:VIF196489 VSB196483:VSB196489 WBX196483:WBX196489 WLT196483:WLT196489 WVP196483:WVP196489 F262020:H262026 JD262019:JD262025 SZ262019:SZ262025 ACV262019:ACV262025 AMR262019:AMR262025 AWN262019:AWN262025 BGJ262019:BGJ262025 BQF262019:BQF262025 CAB262019:CAB262025 CJX262019:CJX262025 CTT262019:CTT262025 DDP262019:DDP262025 DNL262019:DNL262025 DXH262019:DXH262025 EHD262019:EHD262025 EQZ262019:EQZ262025 FAV262019:FAV262025 FKR262019:FKR262025 FUN262019:FUN262025 GEJ262019:GEJ262025 GOF262019:GOF262025 GYB262019:GYB262025 HHX262019:HHX262025 HRT262019:HRT262025 IBP262019:IBP262025 ILL262019:ILL262025 IVH262019:IVH262025 JFD262019:JFD262025 JOZ262019:JOZ262025 JYV262019:JYV262025 KIR262019:KIR262025 KSN262019:KSN262025 LCJ262019:LCJ262025 LMF262019:LMF262025 LWB262019:LWB262025 MFX262019:MFX262025 MPT262019:MPT262025 MZP262019:MZP262025 NJL262019:NJL262025 NTH262019:NTH262025 ODD262019:ODD262025 OMZ262019:OMZ262025 OWV262019:OWV262025 PGR262019:PGR262025 PQN262019:PQN262025 QAJ262019:QAJ262025 QKF262019:QKF262025 QUB262019:QUB262025 RDX262019:RDX262025 RNT262019:RNT262025 RXP262019:RXP262025 SHL262019:SHL262025 SRH262019:SRH262025 TBD262019:TBD262025 TKZ262019:TKZ262025 TUV262019:TUV262025 UER262019:UER262025 UON262019:UON262025 UYJ262019:UYJ262025 VIF262019:VIF262025 VSB262019:VSB262025 WBX262019:WBX262025 WLT262019:WLT262025 WVP262019:WVP262025 F327556:H327562 JD327555:JD327561 SZ327555:SZ327561 ACV327555:ACV327561 AMR327555:AMR327561 AWN327555:AWN327561 BGJ327555:BGJ327561 BQF327555:BQF327561 CAB327555:CAB327561 CJX327555:CJX327561 CTT327555:CTT327561 DDP327555:DDP327561 DNL327555:DNL327561 DXH327555:DXH327561 EHD327555:EHD327561 EQZ327555:EQZ327561 FAV327555:FAV327561 FKR327555:FKR327561 FUN327555:FUN327561 GEJ327555:GEJ327561 GOF327555:GOF327561 GYB327555:GYB327561 HHX327555:HHX327561 HRT327555:HRT327561 IBP327555:IBP327561 ILL327555:ILL327561 IVH327555:IVH327561 JFD327555:JFD327561 JOZ327555:JOZ327561 JYV327555:JYV327561 KIR327555:KIR327561 KSN327555:KSN327561 LCJ327555:LCJ327561 LMF327555:LMF327561 LWB327555:LWB327561 MFX327555:MFX327561 MPT327555:MPT327561 MZP327555:MZP327561 NJL327555:NJL327561 NTH327555:NTH327561 ODD327555:ODD327561 OMZ327555:OMZ327561 OWV327555:OWV327561 PGR327555:PGR327561 PQN327555:PQN327561 QAJ327555:QAJ327561 QKF327555:QKF327561 QUB327555:QUB327561 RDX327555:RDX327561 RNT327555:RNT327561 RXP327555:RXP327561 SHL327555:SHL327561 SRH327555:SRH327561 TBD327555:TBD327561 TKZ327555:TKZ327561 TUV327555:TUV327561 UER327555:UER327561 UON327555:UON327561 UYJ327555:UYJ327561 VIF327555:VIF327561 VSB327555:VSB327561 WBX327555:WBX327561 WLT327555:WLT327561 WVP327555:WVP327561 F393092:H393098 JD393091:JD393097 SZ393091:SZ393097 ACV393091:ACV393097 AMR393091:AMR393097 AWN393091:AWN393097 BGJ393091:BGJ393097 BQF393091:BQF393097 CAB393091:CAB393097 CJX393091:CJX393097 CTT393091:CTT393097 DDP393091:DDP393097 DNL393091:DNL393097 DXH393091:DXH393097 EHD393091:EHD393097 EQZ393091:EQZ393097 FAV393091:FAV393097 FKR393091:FKR393097 FUN393091:FUN393097 GEJ393091:GEJ393097 GOF393091:GOF393097 GYB393091:GYB393097 HHX393091:HHX393097 HRT393091:HRT393097 IBP393091:IBP393097 ILL393091:ILL393097 IVH393091:IVH393097 JFD393091:JFD393097 JOZ393091:JOZ393097 JYV393091:JYV393097 KIR393091:KIR393097 KSN393091:KSN393097 LCJ393091:LCJ393097 LMF393091:LMF393097 LWB393091:LWB393097 MFX393091:MFX393097 MPT393091:MPT393097 MZP393091:MZP393097 NJL393091:NJL393097 NTH393091:NTH393097 ODD393091:ODD393097 OMZ393091:OMZ393097 OWV393091:OWV393097 PGR393091:PGR393097 PQN393091:PQN393097 QAJ393091:QAJ393097 QKF393091:QKF393097 QUB393091:QUB393097 RDX393091:RDX393097 RNT393091:RNT393097 RXP393091:RXP393097 SHL393091:SHL393097 SRH393091:SRH393097 TBD393091:TBD393097 TKZ393091:TKZ393097 TUV393091:TUV393097 UER393091:UER393097 UON393091:UON393097 UYJ393091:UYJ393097 VIF393091:VIF393097 VSB393091:VSB393097 WBX393091:WBX393097 WLT393091:WLT393097 WVP393091:WVP393097 F458628:H458634 JD458627:JD458633 SZ458627:SZ458633 ACV458627:ACV458633 AMR458627:AMR458633 AWN458627:AWN458633 BGJ458627:BGJ458633 BQF458627:BQF458633 CAB458627:CAB458633 CJX458627:CJX458633 CTT458627:CTT458633 DDP458627:DDP458633 DNL458627:DNL458633 DXH458627:DXH458633 EHD458627:EHD458633 EQZ458627:EQZ458633 FAV458627:FAV458633 FKR458627:FKR458633 FUN458627:FUN458633 GEJ458627:GEJ458633 GOF458627:GOF458633 GYB458627:GYB458633 HHX458627:HHX458633 HRT458627:HRT458633 IBP458627:IBP458633 ILL458627:ILL458633 IVH458627:IVH458633 JFD458627:JFD458633 JOZ458627:JOZ458633 JYV458627:JYV458633 KIR458627:KIR458633 KSN458627:KSN458633 LCJ458627:LCJ458633 LMF458627:LMF458633 LWB458627:LWB458633 MFX458627:MFX458633 MPT458627:MPT458633 MZP458627:MZP458633 NJL458627:NJL458633 NTH458627:NTH458633 ODD458627:ODD458633 OMZ458627:OMZ458633 OWV458627:OWV458633 PGR458627:PGR458633 PQN458627:PQN458633 QAJ458627:QAJ458633 QKF458627:QKF458633 QUB458627:QUB458633 RDX458627:RDX458633 RNT458627:RNT458633 RXP458627:RXP458633 SHL458627:SHL458633 SRH458627:SRH458633 TBD458627:TBD458633 TKZ458627:TKZ458633 TUV458627:TUV458633 UER458627:UER458633 UON458627:UON458633 UYJ458627:UYJ458633 VIF458627:VIF458633 VSB458627:VSB458633 WBX458627:WBX458633 WLT458627:WLT458633 WVP458627:WVP458633 F524164:H524170 JD524163:JD524169 SZ524163:SZ524169 ACV524163:ACV524169 AMR524163:AMR524169 AWN524163:AWN524169 BGJ524163:BGJ524169 BQF524163:BQF524169 CAB524163:CAB524169 CJX524163:CJX524169 CTT524163:CTT524169 DDP524163:DDP524169 DNL524163:DNL524169 DXH524163:DXH524169 EHD524163:EHD524169 EQZ524163:EQZ524169 FAV524163:FAV524169 FKR524163:FKR524169 FUN524163:FUN524169 GEJ524163:GEJ524169 GOF524163:GOF524169 GYB524163:GYB524169 HHX524163:HHX524169 HRT524163:HRT524169 IBP524163:IBP524169 ILL524163:ILL524169 IVH524163:IVH524169 JFD524163:JFD524169 JOZ524163:JOZ524169 JYV524163:JYV524169 KIR524163:KIR524169 KSN524163:KSN524169 LCJ524163:LCJ524169 LMF524163:LMF524169 LWB524163:LWB524169 MFX524163:MFX524169 MPT524163:MPT524169 MZP524163:MZP524169 NJL524163:NJL524169 NTH524163:NTH524169 ODD524163:ODD524169 OMZ524163:OMZ524169 OWV524163:OWV524169 PGR524163:PGR524169 PQN524163:PQN524169 QAJ524163:QAJ524169 QKF524163:QKF524169 QUB524163:QUB524169 RDX524163:RDX524169 RNT524163:RNT524169 RXP524163:RXP524169 SHL524163:SHL524169 SRH524163:SRH524169 TBD524163:TBD524169 TKZ524163:TKZ524169 TUV524163:TUV524169 UER524163:UER524169 UON524163:UON524169 UYJ524163:UYJ524169 VIF524163:VIF524169 VSB524163:VSB524169 WBX524163:WBX524169 WLT524163:WLT524169 WVP524163:WVP524169 F589700:H589706 JD589699:JD589705 SZ589699:SZ589705 ACV589699:ACV589705 AMR589699:AMR589705 AWN589699:AWN589705 BGJ589699:BGJ589705 BQF589699:BQF589705 CAB589699:CAB589705 CJX589699:CJX589705 CTT589699:CTT589705 DDP589699:DDP589705 DNL589699:DNL589705 DXH589699:DXH589705 EHD589699:EHD589705 EQZ589699:EQZ589705 FAV589699:FAV589705 FKR589699:FKR589705 FUN589699:FUN589705 GEJ589699:GEJ589705 GOF589699:GOF589705 GYB589699:GYB589705 HHX589699:HHX589705 HRT589699:HRT589705 IBP589699:IBP589705 ILL589699:ILL589705 IVH589699:IVH589705 JFD589699:JFD589705 JOZ589699:JOZ589705 JYV589699:JYV589705 KIR589699:KIR589705 KSN589699:KSN589705 LCJ589699:LCJ589705 LMF589699:LMF589705 LWB589699:LWB589705 MFX589699:MFX589705 MPT589699:MPT589705 MZP589699:MZP589705 NJL589699:NJL589705 NTH589699:NTH589705 ODD589699:ODD589705 OMZ589699:OMZ589705 OWV589699:OWV589705 PGR589699:PGR589705 PQN589699:PQN589705 QAJ589699:QAJ589705 QKF589699:QKF589705 QUB589699:QUB589705 RDX589699:RDX589705 RNT589699:RNT589705 RXP589699:RXP589705 SHL589699:SHL589705 SRH589699:SRH589705 TBD589699:TBD589705 TKZ589699:TKZ589705 TUV589699:TUV589705 UER589699:UER589705 UON589699:UON589705 UYJ589699:UYJ589705 VIF589699:VIF589705 VSB589699:VSB589705 WBX589699:WBX589705 WLT589699:WLT589705 WVP589699:WVP589705 F655236:H655242 JD655235:JD655241 SZ655235:SZ655241 ACV655235:ACV655241 AMR655235:AMR655241 AWN655235:AWN655241 BGJ655235:BGJ655241 BQF655235:BQF655241 CAB655235:CAB655241 CJX655235:CJX655241 CTT655235:CTT655241 DDP655235:DDP655241 DNL655235:DNL655241 DXH655235:DXH655241 EHD655235:EHD655241 EQZ655235:EQZ655241 FAV655235:FAV655241 FKR655235:FKR655241 FUN655235:FUN655241 GEJ655235:GEJ655241 GOF655235:GOF655241 GYB655235:GYB655241 HHX655235:HHX655241 HRT655235:HRT655241 IBP655235:IBP655241 ILL655235:ILL655241 IVH655235:IVH655241 JFD655235:JFD655241 JOZ655235:JOZ655241 JYV655235:JYV655241 KIR655235:KIR655241 KSN655235:KSN655241 LCJ655235:LCJ655241 LMF655235:LMF655241 LWB655235:LWB655241 MFX655235:MFX655241 MPT655235:MPT655241 MZP655235:MZP655241 NJL655235:NJL655241 NTH655235:NTH655241 ODD655235:ODD655241 OMZ655235:OMZ655241 OWV655235:OWV655241 PGR655235:PGR655241 PQN655235:PQN655241 QAJ655235:QAJ655241 QKF655235:QKF655241 QUB655235:QUB655241 RDX655235:RDX655241 RNT655235:RNT655241 RXP655235:RXP655241 SHL655235:SHL655241 SRH655235:SRH655241 TBD655235:TBD655241 TKZ655235:TKZ655241 TUV655235:TUV655241 UER655235:UER655241 UON655235:UON655241 UYJ655235:UYJ655241 VIF655235:VIF655241 VSB655235:VSB655241 WBX655235:WBX655241 WLT655235:WLT655241 WVP655235:WVP655241 F720772:H720778 JD720771:JD720777 SZ720771:SZ720777 ACV720771:ACV720777 AMR720771:AMR720777 AWN720771:AWN720777 BGJ720771:BGJ720777 BQF720771:BQF720777 CAB720771:CAB720777 CJX720771:CJX720777 CTT720771:CTT720777 DDP720771:DDP720777 DNL720771:DNL720777 DXH720771:DXH720777 EHD720771:EHD720777 EQZ720771:EQZ720777 FAV720771:FAV720777 FKR720771:FKR720777 FUN720771:FUN720777 GEJ720771:GEJ720777 GOF720771:GOF720777 GYB720771:GYB720777 HHX720771:HHX720777 HRT720771:HRT720777 IBP720771:IBP720777 ILL720771:ILL720777 IVH720771:IVH720777 JFD720771:JFD720777 JOZ720771:JOZ720777 JYV720771:JYV720777 KIR720771:KIR720777 KSN720771:KSN720777 LCJ720771:LCJ720777 LMF720771:LMF720777 LWB720771:LWB720777 MFX720771:MFX720777 MPT720771:MPT720777 MZP720771:MZP720777 NJL720771:NJL720777 NTH720771:NTH720777 ODD720771:ODD720777 OMZ720771:OMZ720777 OWV720771:OWV720777 PGR720771:PGR720777 PQN720771:PQN720777 QAJ720771:QAJ720777 QKF720771:QKF720777 QUB720771:QUB720777 RDX720771:RDX720777 RNT720771:RNT720777 RXP720771:RXP720777 SHL720771:SHL720777 SRH720771:SRH720777 TBD720771:TBD720777 TKZ720771:TKZ720777 TUV720771:TUV720777 UER720771:UER720777 UON720771:UON720777 UYJ720771:UYJ720777 VIF720771:VIF720777 VSB720771:VSB720777 WBX720771:WBX720777 WLT720771:WLT720777 WVP720771:WVP720777 F786308:H786314 JD786307:JD786313 SZ786307:SZ786313 ACV786307:ACV786313 AMR786307:AMR786313 AWN786307:AWN786313 BGJ786307:BGJ786313 BQF786307:BQF786313 CAB786307:CAB786313 CJX786307:CJX786313 CTT786307:CTT786313 DDP786307:DDP786313 DNL786307:DNL786313 DXH786307:DXH786313 EHD786307:EHD786313 EQZ786307:EQZ786313 FAV786307:FAV786313 FKR786307:FKR786313 FUN786307:FUN786313 GEJ786307:GEJ786313 GOF786307:GOF786313 GYB786307:GYB786313 HHX786307:HHX786313 HRT786307:HRT786313 IBP786307:IBP786313 ILL786307:ILL786313 IVH786307:IVH786313 JFD786307:JFD786313 JOZ786307:JOZ786313 JYV786307:JYV786313 KIR786307:KIR786313 KSN786307:KSN786313 LCJ786307:LCJ786313 LMF786307:LMF786313 LWB786307:LWB786313 MFX786307:MFX786313 MPT786307:MPT786313 MZP786307:MZP786313 NJL786307:NJL786313 NTH786307:NTH786313 ODD786307:ODD786313 OMZ786307:OMZ786313 OWV786307:OWV786313 PGR786307:PGR786313 PQN786307:PQN786313 QAJ786307:QAJ786313 QKF786307:QKF786313 QUB786307:QUB786313 RDX786307:RDX786313 RNT786307:RNT786313 RXP786307:RXP786313 SHL786307:SHL786313 SRH786307:SRH786313 TBD786307:TBD786313 TKZ786307:TKZ786313 TUV786307:TUV786313 UER786307:UER786313 UON786307:UON786313 UYJ786307:UYJ786313 VIF786307:VIF786313 VSB786307:VSB786313 WBX786307:WBX786313 WLT786307:WLT786313 WVP786307:WVP786313 F851844:H851850 JD851843:JD851849 SZ851843:SZ851849 ACV851843:ACV851849 AMR851843:AMR851849 AWN851843:AWN851849 BGJ851843:BGJ851849 BQF851843:BQF851849 CAB851843:CAB851849 CJX851843:CJX851849 CTT851843:CTT851849 DDP851843:DDP851849 DNL851843:DNL851849 DXH851843:DXH851849 EHD851843:EHD851849 EQZ851843:EQZ851849 FAV851843:FAV851849 FKR851843:FKR851849 FUN851843:FUN851849 GEJ851843:GEJ851849 GOF851843:GOF851849 GYB851843:GYB851849 HHX851843:HHX851849 HRT851843:HRT851849 IBP851843:IBP851849 ILL851843:ILL851849 IVH851843:IVH851849 JFD851843:JFD851849 JOZ851843:JOZ851849 JYV851843:JYV851849 KIR851843:KIR851849 KSN851843:KSN851849 LCJ851843:LCJ851849 LMF851843:LMF851849 LWB851843:LWB851849 MFX851843:MFX851849 MPT851843:MPT851849 MZP851843:MZP851849 NJL851843:NJL851849 NTH851843:NTH851849 ODD851843:ODD851849 OMZ851843:OMZ851849 OWV851843:OWV851849 PGR851843:PGR851849 PQN851843:PQN851849 QAJ851843:QAJ851849 QKF851843:QKF851849 QUB851843:QUB851849 RDX851843:RDX851849 RNT851843:RNT851849 RXP851843:RXP851849 SHL851843:SHL851849 SRH851843:SRH851849 TBD851843:TBD851849 TKZ851843:TKZ851849 TUV851843:TUV851849 UER851843:UER851849 UON851843:UON851849 UYJ851843:UYJ851849 VIF851843:VIF851849 VSB851843:VSB851849 WBX851843:WBX851849 WLT851843:WLT851849 WVP851843:WVP851849 F917380:H917386 JD917379:JD917385 SZ917379:SZ917385 ACV917379:ACV917385 AMR917379:AMR917385 AWN917379:AWN917385 BGJ917379:BGJ917385 BQF917379:BQF917385 CAB917379:CAB917385 CJX917379:CJX917385 CTT917379:CTT917385 DDP917379:DDP917385 DNL917379:DNL917385 DXH917379:DXH917385 EHD917379:EHD917385 EQZ917379:EQZ917385 FAV917379:FAV917385 FKR917379:FKR917385 FUN917379:FUN917385 GEJ917379:GEJ917385 GOF917379:GOF917385 GYB917379:GYB917385 HHX917379:HHX917385 HRT917379:HRT917385 IBP917379:IBP917385 ILL917379:ILL917385 IVH917379:IVH917385 JFD917379:JFD917385 JOZ917379:JOZ917385 JYV917379:JYV917385 KIR917379:KIR917385 KSN917379:KSN917385 LCJ917379:LCJ917385 LMF917379:LMF917385 LWB917379:LWB917385 MFX917379:MFX917385 MPT917379:MPT917385 MZP917379:MZP917385 NJL917379:NJL917385 NTH917379:NTH917385 ODD917379:ODD917385 OMZ917379:OMZ917385 OWV917379:OWV917385 PGR917379:PGR917385 PQN917379:PQN917385 QAJ917379:QAJ917385 QKF917379:QKF917385 QUB917379:QUB917385 RDX917379:RDX917385 RNT917379:RNT917385 RXP917379:RXP917385 SHL917379:SHL917385 SRH917379:SRH917385 TBD917379:TBD917385 TKZ917379:TKZ917385 TUV917379:TUV917385 UER917379:UER917385 UON917379:UON917385 UYJ917379:UYJ917385 VIF917379:VIF917385 VSB917379:VSB917385 WBX917379:WBX917385 WLT917379:WLT917385 WVP917379:WVP917385 F982916:H982922 JD982915:JD982921 SZ982915:SZ982921 ACV982915:ACV982921 AMR982915:AMR982921 AWN982915:AWN982921 BGJ982915:BGJ982921 BQF982915:BQF982921 CAB982915:CAB982921 CJX982915:CJX982921 CTT982915:CTT982921 DDP982915:DDP982921 DNL982915:DNL982921 DXH982915:DXH982921 EHD982915:EHD982921 EQZ982915:EQZ982921 FAV982915:FAV982921 FKR982915:FKR982921 FUN982915:FUN982921 GEJ982915:GEJ982921 GOF982915:GOF982921 GYB982915:GYB982921 HHX982915:HHX982921 HRT982915:HRT982921 IBP982915:IBP982921 ILL982915:ILL982921 IVH982915:IVH982921 JFD982915:JFD982921 JOZ982915:JOZ982921 JYV982915:JYV982921 KIR982915:KIR982921 KSN982915:KSN982921 LCJ982915:LCJ982921 LMF982915:LMF982921 LWB982915:LWB982921 MFX982915:MFX982921 MPT982915:MPT982921 MZP982915:MZP982921 NJL982915:NJL982921 NTH982915:NTH982921 ODD982915:ODD982921 OMZ982915:OMZ982921 OWV982915:OWV982921 PGR982915:PGR982921 PQN982915:PQN982921 QAJ982915:QAJ982921 QKF982915:QKF982921 QUB982915:QUB982921 RDX982915:RDX982921 RNT982915:RNT982921 RXP982915:RXP982921 SHL982915:SHL982921 SRH982915:SRH982921 TBD982915:TBD982921 TKZ982915:TKZ982921 TUV982915:TUV982921 UER982915:UER982921 UON982915:UON982921 UYJ982915:UYJ982921 VIF982915:VIF982921 VSB982915:VSB982921 WBX982915:WBX982921 WLT982915:WLT982921 WVP982915:WVP982921">
      <formula1>"LNG,Boru Gazı"</formula1>
    </dataValidation>
  </dataValidations>
  <pageMargins left="0.7" right="0.7" top="0.75" bottom="0.75" header="0.3" footer="0.3"/>
  <pageSetup paperSize="9" orientation="portrait"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6">
    <tabColor rgb="FF92D050"/>
  </sheetPr>
  <dimension ref="A1:H30"/>
  <sheetViews>
    <sheetView workbookViewId="0">
      <selection sqref="A1:B1"/>
    </sheetView>
  </sheetViews>
  <sheetFormatPr defaultRowHeight="15"/>
  <cols>
    <col min="1" max="1" width="33" customWidth="1"/>
    <col min="2" max="2" width="31.28515625" customWidth="1"/>
    <col min="3" max="3" width="34.140625" customWidth="1"/>
    <col min="4" max="4" width="28.28515625" customWidth="1"/>
    <col min="5" max="5" width="31" customWidth="1"/>
    <col min="6" max="6" width="27.140625" customWidth="1"/>
    <col min="7" max="7" width="26.42578125" customWidth="1"/>
    <col min="8" max="8" width="24.28515625" customWidth="1"/>
  </cols>
  <sheetData>
    <row r="1" spans="1:6">
      <c r="A1" s="3507" t="s">
        <v>29</v>
      </c>
      <c r="B1" s="3508"/>
    </row>
    <row r="2" spans="1:6">
      <c r="A2" s="244" t="s">
        <v>30</v>
      </c>
      <c r="B2" s="18" t="s">
        <v>655</v>
      </c>
    </row>
    <row r="3" spans="1:6">
      <c r="A3" s="88" t="s">
        <v>31</v>
      </c>
      <c r="B3" s="19" t="s">
        <v>656</v>
      </c>
    </row>
    <row r="4" spans="1:6">
      <c r="A4" s="244" t="s">
        <v>32</v>
      </c>
      <c r="B4" s="18">
        <v>1</v>
      </c>
    </row>
    <row r="5" spans="1:6">
      <c r="A5" s="244" t="s">
        <v>33</v>
      </c>
      <c r="B5" s="16"/>
    </row>
    <row r="6" spans="1:6">
      <c r="A6" s="244" t="s">
        <v>34</v>
      </c>
      <c r="B6" s="16"/>
    </row>
    <row r="7" spans="1:6">
      <c r="A7" s="244" t="s">
        <v>35</v>
      </c>
      <c r="B7" s="16"/>
    </row>
    <row r="8" spans="1:6" ht="15" customHeight="1">
      <c r="A8" s="244" t="s">
        <v>36</v>
      </c>
      <c r="B8" s="17"/>
    </row>
    <row r="9" spans="1:6">
      <c r="A9" s="244" t="s">
        <v>198</v>
      </c>
      <c r="B9" s="198" t="s">
        <v>414</v>
      </c>
    </row>
    <row r="10" spans="1:6">
      <c r="A10" s="3"/>
      <c r="B10" s="245"/>
    </row>
    <row r="12" spans="1:6">
      <c r="A12" s="182" t="s">
        <v>657</v>
      </c>
    </row>
    <row r="13" spans="1:6" ht="25.5">
      <c r="A13" s="246" t="s">
        <v>658</v>
      </c>
      <c r="B13" s="184" t="s">
        <v>659</v>
      </c>
      <c r="C13" s="184" t="s">
        <v>660</v>
      </c>
      <c r="D13" s="184" t="s">
        <v>661</v>
      </c>
      <c r="E13" s="184" t="s">
        <v>662</v>
      </c>
      <c r="F13" s="184" t="s">
        <v>663</v>
      </c>
    </row>
    <row r="14" spans="1:6">
      <c r="A14" s="246" t="s">
        <v>579</v>
      </c>
      <c r="B14" s="246"/>
      <c r="C14" s="246"/>
      <c r="D14" s="246"/>
      <c r="E14" s="246"/>
      <c r="F14" s="246"/>
    </row>
    <row r="15" spans="1:6">
      <c r="A15" s="246" t="s">
        <v>580</v>
      </c>
      <c r="B15" s="246"/>
      <c r="C15" s="246"/>
      <c r="D15" s="246"/>
      <c r="E15" s="246"/>
      <c r="F15" s="246"/>
    </row>
    <row r="16" spans="1:6">
      <c r="A16" s="246" t="s">
        <v>555</v>
      </c>
      <c r="B16" s="246"/>
      <c r="C16" s="246"/>
      <c r="D16" s="246"/>
      <c r="E16" s="246"/>
      <c r="F16" s="246"/>
    </row>
    <row r="17" spans="1:8">
      <c r="A17" s="247"/>
      <c r="B17" s="247"/>
      <c r="C17" s="247"/>
      <c r="D17" s="247"/>
      <c r="E17" s="247"/>
      <c r="F17" s="247"/>
    </row>
    <row r="19" spans="1:8">
      <c r="A19" s="182" t="s">
        <v>664</v>
      </c>
    </row>
    <row r="20" spans="1:8" ht="51">
      <c r="A20" s="246" t="s">
        <v>658</v>
      </c>
      <c r="B20" s="184" t="s">
        <v>665</v>
      </c>
      <c r="C20" s="184" t="s">
        <v>660</v>
      </c>
      <c r="D20" s="184" t="s">
        <v>666</v>
      </c>
      <c r="E20" s="184" t="s">
        <v>662</v>
      </c>
      <c r="F20" s="184" t="s">
        <v>667</v>
      </c>
      <c r="G20" s="184" t="s">
        <v>668</v>
      </c>
      <c r="H20" s="184" t="s">
        <v>669</v>
      </c>
    </row>
    <row r="21" spans="1:8">
      <c r="A21" s="246" t="s">
        <v>579</v>
      </c>
      <c r="B21" s="246"/>
      <c r="C21" s="246"/>
      <c r="D21" s="246"/>
      <c r="E21" s="246"/>
      <c r="F21" s="246"/>
      <c r="G21" s="246"/>
      <c r="H21" s="246"/>
    </row>
    <row r="22" spans="1:8">
      <c r="A22" s="246" t="s">
        <v>580</v>
      </c>
      <c r="B22" s="246"/>
      <c r="C22" s="246"/>
      <c r="D22" s="246"/>
      <c r="E22" s="246"/>
      <c r="F22" s="246"/>
      <c r="G22" s="246"/>
      <c r="H22" s="246"/>
    </row>
    <row r="23" spans="1:8">
      <c r="A23" s="246" t="s">
        <v>555</v>
      </c>
      <c r="B23" s="246"/>
      <c r="C23" s="246"/>
      <c r="D23" s="246"/>
      <c r="E23" s="246"/>
      <c r="F23" s="246"/>
      <c r="G23" s="246"/>
      <c r="H23" s="246"/>
    </row>
    <row r="24" spans="1:8">
      <c r="A24" s="247"/>
      <c r="B24" s="247"/>
      <c r="C24" s="247"/>
      <c r="D24" s="247"/>
      <c r="E24" s="247"/>
      <c r="F24" s="247"/>
      <c r="G24" s="247"/>
      <c r="H24" s="247"/>
    </row>
    <row r="26" spans="1:8">
      <c r="A26" s="182" t="s">
        <v>670</v>
      </c>
    </row>
    <row r="27" spans="1:8" ht="25.5">
      <c r="A27" s="246" t="s">
        <v>671</v>
      </c>
      <c r="B27" s="184" t="s">
        <v>665</v>
      </c>
      <c r="C27" s="184" t="s">
        <v>672</v>
      </c>
      <c r="D27" s="184" t="s">
        <v>673</v>
      </c>
    </row>
    <row r="28" spans="1:8">
      <c r="A28" s="246" t="s">
        <v>579</v>
      </c>
      <c r="B28" s="184"/>
      <c r="C28" s="184"/>
      <c r="D28" s="184"/>
    </row>
    <row r="29" spans="1:8">
      <c r="A29" s="246" t="s">
        <v>580</v>
      </c>
      <c r="B29" s="246"/>
      <c r="C29" s="246"/>
      <c r="D29" s="246"/>
    </row>
    <row r="30" spans="1:8">
      <c r="A30" s="246" t="s">
        <v>555</v>
      </c>
      <c r="B30" s="246"/>
      <c r="C30" s="246"/>
      <c r="D30" s="246"/>
    </row>
  </sheetData>
  <mergeCells count="1">
    <mergeCell ref="A1:B1"/>
  </mergeCells>
  <dataValidations count="1">
    <dataValidation type="textLength" allowBlank="1" showInputMessage="1" showErrorMessage="1" sqref="B6:C6">
      <formula1>10</formula1>
      <formula2>10</formula2>
    </dataValidation>
  </dataValidations>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7">
    <tabColor rgb="FF92D050"/>
  </sheetPr>
  <dimension ref="A1:J14"/>
  <sheetViews>
    <sheetView workbookViewId="0">
      <selection activeCell="A22" sqref="A22"/>
    </sheetView>
  </sheetViews>
  <sheetFormatPr defaultColWidth="9.140625" defaultRowHeight="15"/>
  <cols>
    <col min="1" max="1" width="21.7109375" style="223" customWidth="1"/>
    <col min="2" max="3" width="15.5703125" style="223" bestFit="1" customWidth="1"/>
    <col min="4" max="4" width="13.28515625" style="223" bestFit="1" customWidth="1"/>
    <col min="5" max="5" width="12" style="223" bestFit="1" customWidth="1"/>
    <col min="6" max="6" width="13.28515625" style="223" bestFit="1" customWidth="1"/>
    <col min="7" max="7" width="11.28515625" style="223" bestFit="1" customWidth="1"/>
    <col min="8" max="8" width="14.5703125" style="223" bestFit="1" customWidth="1"/>
    <col min="9" max="9" width="14.42578125" style="223" customWidth="1"/>
    <col min="10" max="16384" width="9.140625" style="223"/>
  </cols>
  <sheetData>
    <row r="1" spans="1:10">
      <c r="A1" s="2860" t="s">
        <v>29</v>
      </c>
      <c r="B1" s="2860"/>
      <c r="C1" s="2860"/>
      <c r="D1" s="664"/>
      <c r="E1" s="220"/>
      <c r="F1" s="220"/>
      <c r="G1" s="220"/>
      <c r="H1" s="220"/>
      <c r="I1" s="220"/>
      <c r="J1" s="220"/>
    </row>
    <row r="2" spans="1:10">
      <c r="A2" s="1267" t="s">
        <v>30</v>
      </c>
      <c r="B2" s="2901" t="s">
        <v>650</v>
      </c>
      <c r="C2" s="2901"/>
      <c r="D2" s="616"/>
      <c r="E2" s="220"/>
      <c r="F2" s="220"/>
      <c r="G2" s="220"/>
      <c r="H2" s="220"/>
      <c r="I2" s="220"/>
      <c r="J2" s="220"/>
    </row>
    <row r="3" spans="1:10" ht="25.5" customHeight="1">
      <c r="A3" s="1267" t="s">
        <v>31</v>
      </c>
      <c r="B3" s="2911" t="s">
        <v>651</v>
      </c>
      <c r="C3" s="2911"/>
      <c r="D3" s="615"/>
      <c r="E3" s="220"/>
      <c r="F3" s="220"/>
      <c r="G3" s="220"/>
      <c r="H3" s="220"/>
      <c r="I3" s="220"/>
      <c r="J3" s="220"/>
    </row>
    <row r="4" spans="1:10">
      <c r="A4" s="1267" t="s">
        <v>32</v>
      </c>
      <c r="B4" s="2901">
        <v>2</v>
      </c>
      <c r="C4" s="2901"/>
      <c r="D4" s="616"/>
      <c r="E4" s="220"/>
      <c r="F4" s="1756"/>
      <c r="G4" s="220"/>
      <c r="H4" s="220"/>
      <c r="I4" s="220"/>
      <c r="J4" s="220"/>
    </row>
    <row r="5" spans="1:10">
      <c r="A5" s="1267" t="s">
        <v>33</v>
      </c>
      <c r="B5" s="3296"/>
      <c r="C5" s="3296"/>
      <c r="D5" s="616"/>
      <c r="E5" s="220"/>
      <c r="F5" s="220"/>
      <c r="G5" s="220"/>
      <c r="H5" s="220"/>
      <c r="I5" s="220"/>
      <c r="J5" s="220"/>
    </row>
    <row r="6" spans="1:10">
      <c r="A6" s="1267" t="s">
        <v>34</v>
      </c>
      <c r="B6" s="3296"/>
      <c r="C6" s="3296"/>
      <c r="D6" s="616"/>
      <c r="E6" s="220"/>
      <c r="F6" s="220"/>
      <c r="G6" s="220"/>
      <c r="H6" s="220"/>
      <c r="I6" s="220"/>
      <c r="J6" s="220"/>
    </row>
    <row r="7" spans="1:10">
      <c r="A7" s="1267" t="s">
        <v>35</v>
      </c>
      <c r="B7" s="3296"/>
      <c r="C7" s="3296"/>
      <c r="D7" s="616"/>
      <c r="E7" s="220"/>
      <c r="F7" s="220"/>
      <c r="G7" s="220"/>
      <c r="H7" s="220"/>
      <c r="I7" s="220"/>
      <c r="J7" s="220"/>
    </row>
    <row r="8" spans="1:10">
      <c r="A8" s="1267" t="s">
        <v>36</v>
      </c>
      <c r="B8" s="2902"/>
      <c r="C8" s="2902"/>
      <c r="D8" s="222"/>
      <c r="E8" s="220"/>
      <c r="F8" s="220"/>
      <c r="G8" s="220"/>
      <c r="H8" s="220"/>
      <c r="I8" s="220"/>
      <c r="J8" s="220"/>
    </row>
    <row r="9" spans="1:10">
      <c r="A9" s="1267" t="s">
        <v>198</v>
      </c>
      <c r="B9" s="3509"/>
      <c r="C9" s="3509"/>
      <c r="D9" s="1463"/>
      <c r="E9" s="220"/>
      <c r="F9" s="220"/>
      <c r="G9" s="220"/>
      <c r="H9" s="220"/>
      <c r="I9" s="220"/>
      <c r="J9" s="220"/>
    </row>
    <row r="10" spans="1:10" ht="15.75" thickBot="1">
      <c r="A10" s="224"/>
      <c r="B10" s="224"/>
      <c r="C10" s="224"/>
      <c r="D10" s="224"/>
      <c r="E10" s="224"/>
      <c r="F10" s="224"/>
      <c r="G10" s="224"/>
      <c r="H10" s="224"/>
      <c r="I10" s="224"/>
      <c r="J10" s="224"/>
    </row>
    <row r="11" spans="1:10" ht="60.75" thickBot="1">
      <c r="A11" s="224"/>
      <c r="B11" s="1757" t="s">
        <v>2720</v>
      </c>
      <c r="C11" s="1758" t="s">
        <v>2721</v>
      </c>
      <c r="D11" s="1757" t="s">
        <v>2722</v>
      </c>
      <c r="E11" s="1758" t="s">
        <v>2723</v>
      </c>
      <c r="F11" s="1757" t="s">
        <v>2724</v>
      </c>
      <c r="G11" s="1758" t="s">
        <v>2725</v>
      </c>
      <c r="H11" s="1757" t="s">
        <v>2726</v>
      </c>
      <c r="I11" s="1758" t="s">
        <v>2727</v>
      </c>
      <c r="J11" s="224"/>
    </row>
    <row r="12" spans="1:10">
      <c r="A12" s="1759" t="s">
        <v>652</v>
      </c>
      <c r="B12" s="1760"/>
      <c r="C12" s="1761"/>
      <c r="D12" s="1760"/>
      <c r="E12" s="1761"/>
      <c r="F12" s="1760"/>
      <c r="G12" s="1761"/>
      <c r="H12" s="1760"/>
      <c r="I12" s="1761"/>
      <c r="J12" s="224"/>
    </row>
    <row r="13" spans="1:10">
      <c r="A13" s="1762" t="s">
        <v>653</v>
      </c>
      <c r="B13" s="1760"/>
      <c r="C13" s="1761"/>
      <c r="D13" s="1760"/>
      <c r="E13" s="1761"/>
      <c r="F13" s="1760"/>
      <c r="G13" s="1761"/>
      <c r="H13" s="1760"/>
      <c r="I13" s="1761"/>
      <c r="J13" s="224"/>
    </row>
    <row r="14" spans="1:10" ht="15.75" thickBot="1">
      <c r="A14" s="1763" t="s">
        <v>654</v>
      </c>
      <c r="B14" s="1764"/>
      <c r="C14" s="1765"/>
      <c r="D14" s="1764"/>
      <c r="E14" s="1765"/>
      <c r="F14" s="1764"/>
      <c r="G14" s="1765"/>
      <c r="H14" s="1764"/>
      <c r="I14" s="1765"/>
      <c r="J14" s="224"/>
    </row>
  </sheetData>
  <mergeCells count="9">
    <mergeCell ref="B7:C7"/>
    <mergeCell ref="B8:C8"/>
    <mergeCell ref="B9:C9"/>
    <mergeCell ref="A1:C1"/>
    <mergeCell ref="B2:C2"/>
    <mergeCell ref="B3:C3"/>
    <mergeCell ref="B4:C4"/>
    <mergeCell ref="B5:C5"/>
    <mergeCell ref="B6:C6"/>
  </mergeCells>
  <dataValidations count="1">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8">
    <tabColor rgb="FF92D050"/>
  </sheetPr>
  <dimension ref="A1:AE52"/>
  <sheetViews>
    <sheetView workbookViewId="0">
      <selection activeCell="G7" sqref="G7"/>
    </sheetView>
  </sheetViews>
  <sheetFormatPr defaultColWidth="9.140625" defaultRowHeight="15"/>
  <cols>
    <col min="1" max="1" width="15.42578125" style="224" customWidth="1"/>
    <col min="2" max="2" width="28" style="224" bestFit="1" customWidth="1"/>
    <col min="3" max="3" width="20.140625" style="224" customWidth="1"/>
    <col min="4" max="4" width="17.140625" style="224" customWidth="1"/>
    <col min="5" max="5" width="16.42578125" style="224" customWidth="1"/>
    <col min="6" max="6" width="16" style="224" customWidth="1"/>
    <col min="7" max="7" width="15" style="224" customWidth="1"/>
    <col min="8" max="8" width="15.85546875" style="224" customWidth="1"/>
    <col min="9" max="9" width="13.5703125" style="224" customWidth="1"/>
    <col min="10" max="10" width="15.28515625" style="224" customWidth="1"/>
    <col min="11" max="11" width="11.7109375" style="224" customWidth="1"/>
    <col min="12" max="30" width="9.140625" style="224"/>
    <col min="31" max="31" width="14" style="224" customWidth="1"/>
    <col min="32" max="16384" width="9.140625" style="224"/>
  </cols>
  <sheetData>
    <row r="1" spans="1:31" ht="15" customHeight="1">
      <c r="A1" s="3521" t="s">
        <v>29</v>
      </c>
      <c r="B1" s="3522"/>
      <c r="C1" s="3522"/>
    </row>
    <row r="2" spans="1:31" ht="15" customHeight="1">
      <c r="A2" s="228" t="s">
        <v>30</v>
      </c>
      <c r="B2" s="3523" t="s">
        <v>619</v>
      </c>
      <c r="C2" s="3523"/>
    </row>
    <row r="3" spans="1:31" ht="22.5" customHeight="1">
      <c r="A3" s="228" t="s">
        <v>31</v>
      </c>
      <c r="B3" s="3524" t="s">
        <v>620</v>
      </c>
      <c r="C3" s="3524"/>
    </row>
    <row r="4" spans="1:31">
      <c r="A4" s="228" t="s">
        <v>32</v>
      </c>
      <c r="B4" s="3523">
        <v>1</v>
      </c>
      <c r="C4" s="3523"/>
    </row>
    <row r="5" spans="1:31" ht="15" customHeight="1">
      <c r="A5" s="228" t="s">
        <v>33</v>
      </c>
      <c r="B5" s="3525"/>
      <c r="C5" s="3525"/>
    </row>
    <row r="6" spans="1:31">
      <c r="A6" s="228" t="s">
        <v>34</v>
      </c>
      <c r="B6" s="3520"/>
      <c r="C6" s="3520"/>
    </row>
    <row r="7" spans="1:31" ht="25.5">
      <c r="A7" s="229" t="s">
        <v>35</v>
      </c>
      <c r="B7" s="3518"/>
      <c r="C7" s="3518"/>
    </row>
    <row r="8" spans="1:31">
      <c r="A8" s="228" t="s">
        <v>36</v>
      </c>
      <c r="B8" s="3519"/>
      <c r="C8" s="3519"/>
    </row>
    <row r="9" spans="1:31">
      <c r="A9" s="228" t="s">
        <v>198</v>
      </c>
      <c r="B9" s="3518"/>
      <c r="C9" s="3518"/>
    </row>
    <row r="10" spans="1:31" ht="15.75" thickBot="1"/>
    <row r="11" spans="1:31" ht="15.75" customHeight="1" thickBot="1">
      <c r="A11" s="3510" t="s">
        <v>621</v>
      </c>
      <c r="B11" s="230" t="s">
        <v>622</v>
      </c>
      <c r="C11" s="3512" t="s">
        <v>623</v>
      </c>
      <c r="D11" s="3513"/>
      <c r="E11" s="3513"/>
      <c r="F11" s="3513"/>
      <c r="G11" s="3514"/>
    </row>
    <row r="12" spans="1:31" ht="76.5">
      <c r="A12" s="3511"/>
      <c r="B12" s="231" t="s">
        <v>624</v>
      </c>
      <c r="C12" s="231" t="s">
        <v>625</v>
      </c>
      <c r="D12" s="231" t="s">
        <v>626</v>
      </c>
      <c r="E12" s="232" t="s">
        <v>627</v>
      </c>
      <c r="F12" s="231" t="s">
        <v>628</v>
      </c>
      <c r="G12" s="231" t="s">
        <v>629</v>
      </c>
    </row>
    <row r="13" spans="1:31">
      <c r="A13" s="3511"/>
      <c r="B13" s="233"/>
      <c r="C13" s="234" t="s">
        <v>630</v>
      </c>
      <c r="D13" s="234" t="s">
        <v>631</v>
      </c>
      <c r="E13" s="234" t="s">
        <v>632</v>
      </c>
      <c r="F13" s="234" t="s">
        <v>633</v>
      </c>
      <c r="G13" s="234" t="s">
        <v>634</v>
      </c>
      <c r="AE13" s="224" t="s">
        <v>635</v>
      </c>
    </row>
    <row r="14" spans="1:31">
      <c r="A14" s="235" t="s">
        <v>636</v>
      </c>
      <c r="B14" s="236"/>
      <c r="C14" s="237"/>
      <c r="D14" s="237"/>
      <c r="E14" s="237"/>
      <c r="F14" s="237"/>
      <c r="G14" s="237"/>
      <c r="AE14" s="224" t="s">
        <v>637</v>
      </c>
    </row>
    <row r="15" spans="1:31">
      <c r="A15" s="235" t="s">
        <v>638</v>
      </c>
      <c r="B15" s="236"/>
      <c r="C15" s="237"/>
      <c r="D15" s="237"/>
      <c r="E15" s="237"/>
      <c r="F15" s="237"/>
      <c r="G15" s="237"/>
    </row>
    <row r="16" spans="1:31">
      <c r="A16" s="235" t="s">
        <v>639</v>
      </c>
      <c r="B16" s="236"/>
      <c r="C16" s="237"/>
      <c r="D16" s="237"/>
      <c r="E16" s="237"/>
      <c r="F16" s="237"/>
      <c r="G16" s="237"/>
    </row>
    <row r="17" spans="1:7">
      <c r="A17" s="235" t="s">
        <v>640</v>
      </c>
      <c r="B17" s="236"/>
      <c r="C17" s="237"/>
      <c r="D17" s="237"/>
      <c r="E17" s="237"/>
      <c r="F17" s="237"/>
      <c r="G17" s="237"/>
    </row>
    <row r="18" spans="1:7">
      <c r="A18" s="238" t="s">
        <v>641</v>
      </c>
      <c r="B18" s="236"/>
      <c r="C18" s="237"/>
      <c r="D18" s="237"/>
      <c r="E18" s="237"/>
      <c r="F18" s="237"/>
      <c r="G18" s="237"/>
    </row>
    <row r="19" spans="1:7" ht="15.75" thickBot="1"/>
    <row r="20" spans="1:7" ht="15.75" thickBot="1">
      <c r="A20" s="3510" t="s">
        <v>2139</v>
      </c>
      <c r="B20" s="230" t="s">
        <v>622</v>
      </c>
      <c r="C20" s="3512" t="s">
        <v>623</v>
      </c>
      <c r="D20" s="3513"/>
      <c r="E20" s="3513"/>
      <c r="F20" s="3513"/>
      <c r="G20" s="3514"/>
    </row>
    <row r="21" spans="1:7" ht="76.5">
      <c r="A21" s="3511"/>
      <c r="B21" s="231" t="s">
        <v>624</v>
      </c>
      <c r="C21" s="231" t="s">
        <v>625</v>
      </c>
      <c r="D21" s="231" t="s">
        <v>626</v>
      </c>
      <c r="E21" s="232" t="s">
        <v>627</v>
      </c>
      <c r="F21" s="231" t="s">
        <v>628</v>
      </c>
      <c r="G21" s="231" t="s">
        <v>629</v>
      </c>
    </row>
    <row r="22" spans="1:7">
      <c r="A22" s="3511"/>
      <c r="B22" s="233"/>
      <c r="C22" s="234" t="s">
        <v>630</v>
      </c>
      <c r="D22" s="234" t="s">
        <v>631</v>
      </c>
      <c r="E22" s="234" t="s">
        <v>632</v>
      </c>
      <c r="F22" s="234" t="s">
        <v>633</v>
      </c>
      <c r="G22" s="234" t="s">
        <v>634</v>
      </c>
    </row>
    <row r="23" spans="1:7">
      <c r="A23" s="235" t="s">
        <v>642</v>
      </c>
      <c r="B23" s="236"/>
      <c r="C23" s="237"/>
      <c r="D23" s="237"/>
      <c r="E23" s="237"/>
      <c r="F23" s="237"/>
      <c r="G23" s="237"/>
    </row>
    <row r="24" spans="1:7">
      <c r="A24" s="235" t="s">
        <v>643</v>
      </c>
      <c r="B24" s="236"/>
      <c r="C24" s="237"/>
      <c r="D24" s="237"/>
      <c r="E24" s="237"/>
      <c r="F24" s="237"/>
      <c r="G24" s="237"/>
    </row>
    <row r="25" spans="1:7">
      <c r="A25" s="235" t="s">
        <v>644</v>
      </c>
      <c r="B25" s="236"/>
      <c r="C25" s="237"/>
      <c r="D25" s="237"/>
      <c r="E25" s="237"/>
      <c r="F25" s="237"/>
      <c r="G25" s="237"/>
    </row>
    <row r="26" spans="1:7">
      <c r="A26" s="235" t="s">
        <v>645</v>
      </c>
      <c r="B26" s="236"/>
      <c r="C26" s="237"/>
      <c r="D26" s="237"/>
      <c r="E26" s="237"/>
      <c r="F26" s="237"/>
      <c r="G26" s="237"/>
    </row>
    <row r="27" spans="1:7">
      <c r="A27" s="235" t="s">
        <v>646</v>
      </c>
      <c r="B27" s="236"/>
      <c r="C27" s="237"/>
      <c r="D27" s="237"/>
      <c r="E27" s="237"/>
      <c r="F27" s="237"/>
      <c r="G27" s="237"/>
    </row>
    <row r="28" spans="1:7">
      <c r="A28" s="235" t="s">
        <v>647</v>
      </c>
      <c r="B28" s="236"/>
      <c r="C28" s="237"/>
      <c r="D28" s="237"/>
      <c r="E28" s="237"/>
      <c r="F28" s="237"/>
      <c r="G28" s="237"/>
    </row>
    <row r="29" spans="1:7">
      <c r="A29" s="235" t="s">
        <v>648</v>
      </c>
      <c r="B29" s="236"/>
      <c r="C29" s="237"/>
      <c r="D29" s="237"/>
      <c r="E29" s="237"/>
      <c r="F29" s="237"/>
      <c r="G29" s="237"/>
    </row>
    <row r="30" spans="1:7" ht="15.75" thickBot="1">
      <c r="B30" s="239"/>
      <c r="C30" s="240"/>
      <c r="D30" s="240"/>
      <c r="E30" s="240"/>
      <c r="F30" s="240"/>
      <c r="G30" s="240"/>
    </row>
    <row r="31" spans="1:7" ht="15.75" thickBot="1">
      <c r="A31" s="3510" t="s">
        <v>2138</v>
      </c>
      <c r="B31" s="230" t="s">
        <v>622</v>
      </c>
      <c r="C31" s="3512" t="s">
        <v>623</v>
      </c>
      <c r="D31" s="3513"/>
      <c r="E31" s="3513"/>
      <c r="F31" s="3513"/>
      <c r="G31" s="3514"/>
    </row>
    <row r="32" spans="1:7" ht="76.5">
      <c r="A32" s="3511"/>
      <c r="B32" s="231" t="s">
        <v>624</v>
      </c>
      <c r="C32" s="231" t="s">
        <v>625</v>
      </c>
      <c r="D32" s="231" t="s">
        <v>626</v>
      </c>
      <c r="E32" s="232" t="s">
        <v>627</v>
      </c>
      <c r="F32" s="231" t="s">
        <v>628</v>
      </c>
      <c r="G32" s="231" t="s">
        <v>629</v>
      </c>
    </row>
    <row r="33" spans="1:7">
      <c r="A33" s="3511"/>
      <c r="B33" s="233"/>
      <c r="C33" s="234" t="s">
        <v>630</v>
      </c>
      <c r="D33" s="234" t="s">
        <v>631</v>
      </c>
      <c r="E33" s="234" t="s">
        <v>632</v>
      </c>
      <c r="F33" s="234" t="s">
        <v>633</v>
      </c>
      <c r="G33" s="234" t="s">
        <v>634</v>
      </c>
    </row>
    <row r="34" spans="1:7">
      <c r="A34" s="235" t="s">
        <v>642</v>
      </c>
      <c r="B34" s="236"/>
      <c r="C34" s="237"/>
      <c r="D34" s="237"/>
      <c r="E34" s="237"/>
      <c r="F34" s="237"/>
      <c r="G34" s="237"/>
    </row>
    <row r="35" spans="1:7">
      <c r="A35" s="235" t="s">
        <v>643</v>
      </c>
      <c r="B35" s="236"/>
      <c r="C35" s="237"/>
      <c r="D35" s="237"/>
      <c r="E35" s="237"/>
      <c r="F35" s="237"/>
      <c r="G35" s="237"/>
    </row>
    <row r="36" spans="1:7">
      <c r="A36" s="235" t="s">
        <v>644</v>
      </c>
      <c r="B36" s="236"/>
      <c r="C36" s="237"/>
      <c r="D36" s="237"/>
      <c r="E36" s="237"/>
      <c r="F36" s="237"/>
      <c r="G36" s="237"/>
    </row>
    <row r="37" spans="1:7">
      <c r="A37" s="235" t="s">
        <v>645</v>
      </c>
      <c r="B37" s="236"/>
      <c r="C37" s="237"/>
      <c r="D37" s="237"/>
      <c r="E37" s="237"/>
      <c r="F37" s="237"/>
      <c r="G37" s="237"/>
    </row>
    <row r="38" spans="1:7">
      <c r="A38" s="235" t="s">
        <v>646</v>
      </c>
      <c r="B38" s="236"/>
      <c r="C38" s="237"/>
      <c r="D38" s="237"/>
      <c r="E38" s="237"/>
      <c r="F38" s="237"/>
      <c r="G38" s="237"/>
    </row>
    <row r="39" spans="1:7">
      <c r="A39" s="235" t="s">
        <v>647</v>
      </c>
      <c r="B39" s="236"/>
      <c r="C39" s="237"/>
      <c r="D39" s="237"/>
      <c r="E39" s="237"/>
      <c r="F39" s="237"/>
      <c r="G39" s="237"/>
    </row>
    <row r="40" spans="1:7">
      <c r="A40" s="235" t="s">
        <v>648</v>
      </c>
      <c r="B40" s="236"/>
      <c r="C40" s="237"/>
      <c r="D40" s="237"/>
      <c r="E40" s="237"/>
      <c r="F40" s="237"/>
      <c r="G40" s="237"/>
    </row>
    <row r="42" spans="1:7" ht="51.75" customHeight="1">
      <c r="A42" s="3515" t="s">
        <v>649</v>
      </c>
      <c r="B42" s="3516"/>
      <c r="C42" s="3516"/>
      <c r="D42" s="3516"/>
      <c r="E42" s="3516"/>
      <c r="F42" s="3516"/>
      <c r="G42" s="3517"/>
    </row>
    <row r="45" spans="1:7">
      <c r="B45" s="241"/>
    </row>
    <row r="46" spans="1:7">
      <c r="B46" s="241"/>
    </row>
    <row r="47" spans="1:7">
      <c r="B47" s="241"/>
    </row>
    <row r="48" spans="1:7">
      <c r="B48" s="241"/>
    </row>
    <row r="49" spans="2:2">
      <c r="B49" s="241"/>
    </row>
    <row r="50" spans="2:2">
      <c r="B50" s="241"/>
    </row>
    <row r="51" spans="2:2">
      <c r="B51" s="241"/>
    </row>
    <row r="52" spans="2:2">
      <c r="B52" s="241"/>
    </row>
  </sheetData>
  <sheetProtection formatRows="0" sort="0" autoFilter="0"/>
  <mergeCells count="16">
    <mergeCell ref="B6:C6"/>
    <mergeCell ref="A1:C1"/>
    <mergeCell ref="B2:C2"/>
    <mergeCell ref="B3:C3"/>
    <mergeCell ref="B4:C4"/>
    <mergeCell ref="B5:C5"/>
    <mergeCell ref="A31:A33"/>
    <mergeCell ref="C31:G31"/>
    <mergeCell ref="A42:G42"/>
    <mergeCell ref="B7:C7"/>
    <mergeCell ref="B8:C8"/>
    <mergeCell ref="B9:C9"/>
    <mergeCell ref="A11:A13"/>
    <mergeCell ref="C11:G11"/>
    <mergeCell ref="A20:A22"/>
    <mergeCell ref="C20:G20"/>
  </mergeCells>
  <dataValidations count="3">
    <dataValidation type="list" allowBlank="1" showInputMessage="1" showErrorMessage="1" sqref="B9:C9">
      <formula1>$AE$13:$AE$14</formula1>
    </dataValidation>
    <dataValidation type="textLength" allowBlank="1" showInputMessage="1" showErrorMessage="1" sqref="B6:C6">
      <formula1>10</formula1>
      <formula2>10</formula2>
    </dataValidation>
    <dataValidation type="decimal" allowBlank="1" showInputMessage="1" showErrorMessage="1" errorTitle="Invalid data entry" error="Decimals should be separated by &quot;.&quot;" sqref="C14:G18 C23:G30 C34:G40">
      <formula1>-10000000</formula1>
      <formula2>10000000</formula2>
    </dataValidation>
  </dataValidations>
  <pageMargins left="0.7" right="0.7" top="0.75" bottom="0.75" header="0.3" footer="0.3"/>
  <pageSetup paperSize="9" orientation="portrait" r:id="rId1"/>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6">
    <tabColor rgb="FF92D050"/>
  </sheetPr>
  <dimension ref="A1:CY986"/>
  <sheetViews>
    <sheetView zoomScale="90" zoomScaleNormal="90" workbookViewId="0">
      <selection activeCell="C14" sqref="C14"/>
    </sheetView>
  </sheetViews>
  <sheetFormatPr defaultRowHeight="15"/>
  <cols>
    <col min="1" max="1" width="20.28515625" style="661" customWidth="1"/>
    <col min="2" max="2" width="51.28515625" style="661" customWidth="1"/>
    <col min="3" max="3" width="37.140625" style="661" customWidth="1"/>
    <col min="4" max="4" width="29" style="661" customWidth="1"/>
    <col min="5" max="5" width="25.5703125" style="661" customWidth="1"/>
    <col min="6" max="6" width="21" style="2015" customWidth="1"/>
    <col min="7" max="7" width="29.28515625" style="2015" customWidth="1"/>
    <col min="8" max="14" width="9.140625" style="2015" customWidth="1"/>
    <col min="15" max="15" width="15.85546875" style="2015" customWidth="1"/>
    <col min="16" max="16" width="9.140625" style="2015" customWidth="1"/>
    <col min="17" max="17" width="27.140625" style="2015" bestFit="1" customWidth="1"/>
    <col min="18" max="18" width="9.140625" style="2015" customWidth="1"/>
    <col min="19" max="19" width="18.28515625" style="2015" bestFit="1" customWidth="1"/>
    <col min="20" max="20" width="9.140625" style="2015" customWidth="1"/>
    <col min="21" max="21" width="10.28515625" style="2015" customWidth="1"/>
    <col min="22" max="22" width="9.140625" style="2015" customWidth="1"/>
    <col min="23" max="16384" width="9.140625" style="200"/>
  </cols>
  <sheetData>
    <row r="1" spans="1:103" ht="12.75" customHeight="1">
      <c r="A1" s="3526" t="s">
        <v>29</v>
      </c>
      <c r="B1" s="3527"/>
      <c r="C1" s="202"/>
      <c r="D1" s="202"/>
      <c r="E1" s="202"/>
      <c r="F1" s="690"/>
      <c r="G1" s="690"/>
      <c r="CW1" s="200" t="s">
        <v>399</v>
      </c>
      <c r="CX1" s="200" t="s">
        <v>2529</v>
      </c>
      <c r="CY1" s="200" t="s">
        <v>614</v>
      </c>
    </row>
    <row r="2" spans="1:103" ht="12.75" customHeight="1">
      <c r="A2" s="201" t="s">
        <v>30</v>
      </c>
      <c r="B2" s="1982" t="s">
        <v>607</v>
      </c>
      <c r="C2" s="202"/>
      <c r="D2" s="202"/>
      <c r="E2" s="202"/>
      <c r="F2" s="202"/>
      <c r="G2" s="202"/>
      <c r="CW2" s="200" t="s">
        <v>402</v>
      </c>
      <c r="CX2" s="200" t="s">
        <v>2392</v>
      </c>
      <c r="CY2" s="200" t="s">
        <v>616</v>
      </c>
    </row>
    <row r="3" spans="1:103" ht="12.75" customHeight="1">
      <c r="A3" s="201" t="s">
        <v>31</v>
      </c>
      <c r="B3" s="1983" t="s">
        <v>608</v>
      </c>
      <c r="C3" s="202"/>
      <c r="D3" s="2016"/>
      <c r="E3" s="202"/>
      <c r="F3" s="203"/>
      <c r="G3" s="203"/>
      <c r="CW3" s="200" t="s">
        <v>404</v>
      </c>
      <c r="CX3" s="200" t="s">
        <v>2393</v>
      </c>
    </row>
    <row r="4" spans="1:103" ht="12.75" customHeight="1">
      <c r="A4" s="201" t="s">
        <v>32</v>
      </c>
      <c r="B4" s="1982">
        <v>2</v>
      </c>
      <c r="C4" s="202"/>
      <c r="D4" s="2016"/>
      <c r="E4" s="202"/>
      <c r="F4" s="202"/>
      <c r="G4" s="202"/>
      <c r="CW4" s="200" t="s">
        <v>406</v>
      </c>
      <c r="CX4" s="200" t="s">
        <v>2394</v>
      </c>
    </row>
    <row r="5" spans="1:103" ht="12.75" customHeight="1">
      <c r="A5" s="201" t="s">
        <v>33</v>
      </c>
      <c r="B5" s="1984"/>
      <c r="C5" s="202"/>
      <c r="D5" s="2016"/>
      <c r="E5" s="202"/>
      <c r="F5" s="202"/>
      <c r="G5" s="202"/>
      <c r="CW5" s="200" t="s">
        <v>408</v>
      </c>
      <c r="CX5" s="200" t="s">
        <v>2395</v>
      </c>
    </row>
    <row r="6" spans="1:103" ht="12.75" customHeight="1">
      <c r="A6" s="201" t="s">
        <v>34</v>
      </c>
      <c r="B6" s="1984"/>
      <c r="C6" s="202"/>
      <c r="D6" s="2016"/>
      <c r="E6" s="202"/>
      <c r="F6" s="202"/>
      <c r="G6" s="202"/>
      <c r="CW6" s="200" t="s">
        <v>410</v>
      </c>
      <c r="CX6" s="200" t="s">
        <v>2396</v>
      </c>
    </row>
    <row r="7" spans="1:103" ht="12.75" customHeight="1">
      <c r="A7" s="201" t="s">
        <v>35</v>
      </c>
      <c r="B7" s="1984"/>
      <c r="C7" s="202"/>
      <c r="D7" s="2016"/>
      <c r="E7" s="202"/>
      <c r="F7" s="202"/>
      <c r="G7" s="202"/>
      <c r="CW7" s="200" t="s">
        <v>412</v>
      </c>
      <c r="CX7" s="200" t="s">
        <v>2397</v>
      </c>
    </row>
    <row r="8" spans="1:103" ht="12.75" customHeight="1">
      <c r="A8" s="201" t="s">
        <v>36</v>
      </c>
      <c r="B8" s="1981"/>
      <c r="C8" s="202"/>
      <c r="D8" s="202"/>
      <c r="E8" s="202"/>
      <c r="F8" s="205"/>
      <c r="G8" s="205"/>
      <c r="CW8" s="200" t="s">
        <v>415</v>
      </c>
      <c r="CX8" s="200" t="s">
        <v>2398</v>
      </c>
    </row>
    <row r="9" spans="1:103" ht="12.75" customHeight="1">
      <c r="A9" s="201" t="s">
        <v>198</v>
      </c>
      <c r="B9" s="1981"/>
      <c r="C9" s="202"/>
      <c r="D9" s="202"/>
      <c r="E9" s="202"/>
      <c r="CW9" s="200" t="s">
        <v>417</v>
      </c>
      <c r="CX9" s="200" t="s">
        <v>2399</v>
      </c>
    </row>
    <row r="10" spans="1:103">
      <c r="A10" s="202"/>
      <c r="B10" s="2017"/>
      <c r="C10" s="2017"/>
      <c r="D10" s="2017"/>
      <c r="E10" s="2017"/>
      <c r="CW10" s="200" t="s">
        <v>422</v>
      </c>
      <c r="CX10" s="200" t="s">
        <v>2400</v>
      </c>
    </row>
    <row r="11" spans="1:103" ht="150.75" customHeight="1">
      <c r="A11" s="3528" t="s">
        <v>3321</v>
      </c>
      <c r="B11" s="3528"/>
      <c r="C11" s="3528"/>
      <c r="D11" s="3528"/>
      <c r="E11" s="3528"/>
      <c r="CW11" s="200" t="s">
        <v>427</v>
      </c>
      <c r="CX11" s="200" t="s">
        <v>2401</v>
      </c>
    </row>
    <row r="12" spans="1:103">
      <c r="A12" s="208"/>
      <c r="B12" s="208"/>
      <c r="C12" s="208"/>
      <c r="D12" s="208"/>
      <c r="E12" s="208"/>
      <c r="CW12" s="200" t="s">
        <v>429</v>
      </c>
      <c r="CX12" s="200" t="s">
        <v>2402</v>
      </c>
    </row>
    <row r="13" spans="1:103" ht="24">
      <c r="A13" s="2018" t="s">
        <v>3322</v>
      </c>
      <c r="B13" s="2019" t="s">
        <v>609</v>
      </c>
      <c r="C13" s="2018" t="s">
        <v>610</v>
      </c>
      <c r="D13" s="2019" t="s">
        <v>611</v>
      </c>
      <c r="E13" s="2019" t="s">
        <v>612</v>
      </c>
      <c r="O13" s="2020"/>
      <c r="Q13" s="2020" t="s">
        <v>613</v>
      </c>
      <c r="S13" s="2021" t="s">
        <v>462</v>
      </c>
      <c r="U13" s="2020" t="s">
        <v>1289</v>
      </c>
      <c r="CW13" s="200" t="s">
        <v>431</v>
      </c>
      <c r="CX13" s="200" t="s">
        <v>2403</v>
      </c>
    </row>
    <row r="14" spans="1:103" ht="12.75" customHeight="1">
      <c r="A14" s="658"/>
      <c r="B14" s="658"/>
      <c r="C14" s="658"/>
      <c r="D14" s="1271"/>
      <c r="E14" s="1272"/>
      <c r="O14" s="208"/>
      <c r="Q14" s="208" t="s">
        <v>616</v>
      </c>
      <c r="S14" s="2021" t="s">
        <v>463</v>
      </c>
      <c r="U14" s="208" t="s">
        <v>1290</v>
      </c>
      <c r="CW14" s="200" t="s">
        <v>433</v>
      </c>
      <c r="CX14" s="200" t="s">
        <v>2404</v>
      </c>
    </row>
    <row r="15" spans="1:103" ht="12.75" customHeight="1">
      <c r="A15" s="658"/>
      <c r="B15" s="658"/>
      <c r="C15" s="658"/>
      <c r="D15" s="1271"/>
      <c r="E15" s="1272"/>
      <c r="O15" s="208"/>
      <c r="Q15" s="208" t="s">
        <v>3323</v>
      </c>
      <c r="S15" s="2021" t="s">
        <v>464</v>
      </c>
      <c r="U15" s="2020" t="s">
        <v>1291</v>
      </c>
      <c r="CW15" s="200" t="s">
        <v>434</v>
      </c>
      <c r="CX15" s="200" t="s">
        <v>2405</v>
      </c>
    </row>
    <row r="16" spans="1:103" ht="12.75" customHeight="1">
      <c r="A16" s="658"/>
      <c r="B16" s="658"/>
      <c r="C16" s="658"/>
      <c r="D16" s="1271"/>
      <c r="E16" s="1272"/>
      <c r="O16" s="208"/>
      <c r="Q16" s="2015" t="s">
        <v>3324</v>
      </c>
      <c r="S16" s="2021" t="s">
        <v>465</v>
      </c>
      <c r="U16" s="208" t="s">
        <v>1292</v>
      </c>
      <c r="CW16" s="200" t="s">
        <v>435</v>
      </c>
      <c r="CX16" s="200" t="s">
        <v>2406</v>
      </c>
    </row>
    <row r="17" spans="1:102" ht="12.75" customHeight="1">
      <c r="A17" s="658"/>
      <c r="B17" s="658"/>
      <c r="C17" s="658"/>
      <c r="D17" s="1271"/>
      <c r="E17" s="1272"/>
      <c r="O17" s="208"/>
      <c r="S17" s="2021" t="s">
        <v>466</v>
      </c>
      <c r="U17" s="2020" t="s">
        <v>1293</v>
      </c>
      <c r="CW17" s="200" t="s">
        <v>436</v>
      </c>
      <c r="CX17" s="200" t="s">
        <v>2407</v>
      </c>
    </row>
    <row r="18" spans="1:102" ht="12.75" customHeight="1">
      <c r="A18" s="658"/>
      <c r="B18" s="658"/>
      <c r="C18" s="658"/>
      <c r="D18" s="1271"/>
      <c r="E18" s="1272"/>
      <c r="O18" s="208"/>
      <c r="S18" s="2021" t="s">
        <v>467</v>
      </c>
      <c r="U18" s="208" t="s">
        <v>1294</v>
      </c>
      <c r="CW18" s="200" t="s">
        <v>437</v>
      </c>
      <c r="CX18" s="200" t="s">
        <v>2506</v>
      </c>
    </row>
    <row r="19" spans="1:102" ht="12.75" customHeight="1">
      <c r="A19" s="658"/>
      <c r="B19" s="658"/>
      <c r="C19" s="658"/>
      <c r="D19" s="1271"/>
      <c r="E19" s="1272"/>
      <c r="S19" s="2021" t="s">
        <v>468</v>
      </c>
      <c r="U19" s="2020" t="s">
        <v>1295</v>
      </c>
      <c r="CW19" s="200" t="s">
        <v>438</v>
      </c>
      <c r="CX19" s="200" t="s">
        <v>2507</v>
      </c>
    </row>
    <row r="20" spans="1:102" ht="12.75" customHeight="1">
      <c r="A20" s="658"/>
      <c r="B20" s="658"/>
      <c r="C20" s="658"/>
      <c r="D20" s="1271"/>
      <c r="E20" s="1272"/>
      <c r="S20" s="2021" t="s">
        <v>469</v>
      </c>
      <c r="U20" s="208" t="s">
        <v>1296</v>
      </c>
      <c r="CW20" s="200" t="s">
        <v>439</v>
      </c>
      <c r="CX20" s="200" t="s">
        <v>2508</v>
      </c>
    </row>
    <row r="21" spans="1:102" ht="12.75" customHeight="1">
      <c r="A21" s="658"/>
      <c r="B21" s="658"/>
      <c r="C21" s="658"/>
      <c r="D21" s="1271"/>
      <c r="E21" s="1272"/>
      <c r="S21" s="2021" t="s">
        <v>470</v>
      </c>
      <c r="U21" s="2020" t="s">
        <v>1297</v>
      </c>
      <c r="CW21" s="200" t="s">
        <v>440</v>
      </c>
      <c r="CX21" s="200" t="s">
        <v>2509</v>
      </c>
    </row>
    <row r="22" spans="1:102" ht="12.75" customHeight="1">
      <c r="A22" s="658"/>
      <c r="B22" s="658"/>
      <c r="C22" s="658"/>
      <c r="D22" s="1271"/>
      <c r="E22" s="1272"/>
      <c r="S22" s="2021" t="s">
        <v>471</v>
      </c>
      <c r="U22" s="208" t="s">
        <v>1298</v>
      </c>
      <c r="CW22" s="200" t="s">
        <v>441</v>
      </c>
      <c r="CX22" s="200" t="s">
        <v>2510</v>
      </c>
    </row>
    <row r="23" spans="1:102" ht="12.75" customHeight="1">
      <c r="A23" s="658"/>
      <c r="B23" s="658"/>
      <c r="C23" s="658"/>
      <c r="D23" s="1271"/>
      <c r="E23" s="1272"/>
      <c r="S23" s="2021" t="s">
        <v>472</v>
      </c>
      <c r="U23" s="2020" t="s">
        <v>1299</v>
      </c>
      <c r="CW23" s="200" t="s">
        <v>442</v>
      </c>
    </row>
    <row r="24" spans="1:102" ht="12.75" customHeight="1">
      <c r="A24" s="658"/>
      <c r="B24" s="658"/>
      <c r="C24" s="658"/>
      <c r="D24" s="1271"/>
      <c r="E24" s="1272"/>
      <c r="S24" s="2021" t="s">
        <v>473</v>
      </c>
      <c r="U24" s="208" t="s">
        <v>1300</v>
      </c>
      <c r="CW24" s="200" t="s">
        <v>443</v>
      </c>
    </row>
    <row r="25" spans="1:102" ht="12.75" customHeight="1">
      <c r="A25" s="658"/>
      <c r="B25" s="658"/>
      <c r="C25" s="658"/>
      <c r="D25" s="1271"/>
      <c r="E25" s="1272"/>
      <c r="S25" s="2021" t="s">
        <v>474</v>
      </c>
      <c r="CW25" s="200" t="s">
        <v>444</v>
      </c>
    </row>
    <row r="26" spans="1:102" ht="12.75" customHeight="1">
      <c r="A26" s="658"/>
      <c r="B26" s="658"/>
      <c r="C26" s="658"/>
      <c r="D26" s="1271"/>
      <c r="E26" s="1272"/>
      <c r="S26" s="2021" t="s">
        <v>475</v>
      </c>
      <c r="CW26" s="200" t="s">
        <v>445</v>
      </c>
    </row>
    <row r="27" spans="1:102" ht="12.75" customHeight="1">
      <c r="A27" s="658"/>
      <c r="B27" s="658"/>
      <c r="C27" s="658"/>
      <c r="D27" s="1271"/>
      <c r="E27" s="1272"/>
      <c r="S27" s="2021" t="s">
        <v>476</v>
      </c>
      <c r="CW27" s="200" t="s">
        <v>446</v>
      </c>
    </row>
    <row r="28" spans="1:102" ht="12.75" customHeight="1">
      <c r="A28" s="658"/>
      <c r="B28" s="658"/>
      <c r="C28" s="658"/>
      <c r="D28" s="1271"/>
      <c r="E28" s="1272"/>
      <c r="S28" s="2021" t="s">
        <v>477</v>
      </c>
      <c r="CW28" s="200" t="s">
        <v>447</v>
      </c>
    </row>
    <row r="29" spans="1:102" ht="12.75" customHeight="1">
      <c r="A29" s="658"/>
      <c r="B29" s="658"/>
      <c r="C29" s="658"/>
      <c r="D29" s="1271"/>
      <c r="E29" s="1272"/>
      <c r="S29" s="2021" t="s">
        <v>478</v>
      </c>
      <c r="CW29" s="200" t="s">
        <v>448</v>
      </c>
    </row>
    <row r="30" spans="1:102" ht="12.75" customHeight="1">
      <c r="A30" s="658"/>
      <c r="B30" s="658"/>
      <c r="C30" s="658"/>
      <c r="D30" s="1271"/>
      <c r="E30" s="1272"/>
      <c r="S30" s="2021" t="s">
        <v>479</v>
      </c>
      <c r="CW30" s="200" t="s">
        <v>449</v>
      </c>
    </row>
    <row r="31" spans="1:102" ht="12.75" customHeight="1">
      <c r="A31" s="658"/>
      <c r="B31" s="658"/>
      <c r="C31" s="658"/>
      <c r="D31" s="1271"/>
      <c r="E31" s="1272"/>
      <c r="S31" s="2021" t="s">
        <v>480</v>
      </c>
      <c r="CW31" s="200" t="s">
        <v>450</v>
      </c>
    </row>
    <row r="32" spans="1:102" ht="12.75" customHeight="1">
      <c r="S32" s="2021" t="s">
        <v>481</v>
      </c>
    </row>
    <row r="33" spans="19:19" s="200" customFormat="1" ht="12.75" customHeight="1">
      <c r="S33" s="2021" t="s">
        <v>482</v>
      </c>
    </row>
    <row r="34" spans="19:19" s="200" customFormat="1" ht="12.75" customHeight="1">
      <c r="S34" s="2021" t="s">
        <v>483</v>
      </c>
    </row>
    <row r="35" spans="19:19" s="200" customFormat="1" ht="12.75" customHeight="1">
      <c r="S35" s="2021" t="s">
        <v>484</v>
      </c>
    </row>
    <row r="36" spans="19:19" s="200" customFormat="1" ht="12.75" customHeight="1">
      <c r="S36" s="2021" t="s">
        <v>485</v>
      </c>
    </row>
    <row r="37" spans="19:19" s="200" customFormat="1" ht="12.75" customHeight="1">
      <c r="S37" s="2021" t="s">
        <v>486</v>
      </c>
    </row>
    <row r="38" spans="19:19" s="200" customFormat="1" ht="12.75" customHeight="1">
      <c r="S38" s="2021" t="s">
        <v>487</v>
      </c>
    </row>
    <row r="39" spans="19:19" s="200" customFormat="1" ht="12.75" customHeight="1">
      <c r="S39" s="2021" t="s">
        <v>488</v>
      </c>
    </row>
    <row r="40" spans="19:19" s="200" customFormat="1" ht="12.75" customHeight="1">
      <c r="S40" s="2021" t="s">
        <v>489</v>
      </c>
    </row>
    <row r="41" spans="19:19" s="200" customFormat="1" ht="12.75" customHeight="1">
      <c r="S41" s="2021" t="s">
        <v>490</v>
      </c>
    </row>
    <row r="42" spans="19:19" s="200" customFormat="1" ht="12.75" customHeight="1">
      <c r="S42" s="2021" t="s">
        <v>491</v>
      </c>
    </row>
    <row r="43" spans="19:19" s="200" customFormat="1" ht="12.75" customHeight="1">
      <c r="S43" s="2021" t="s">
        <v>492</v>
      </c>
    </row>
    <row r="44" spans="19:19" s="200" customFormat="1" ht="12.75" customHeight="1">
      <c r="S44" s="2021" t="s">
        <v>493</v>
      </c>
    </row>
    <row r="45" spans="19:19" s="200" customFormat="1" ht="12.75" customHeight="1">
      <c r="S45" s="2021" t="s">
        <v>494</v>
      </c>
    </row>
    <row r="46" spans="19:19" s="200" customFormat="1" ht="12.75" customHeight="1">
      <c r="S46" s="2021" t="s">
        <v>495</v>
      </c>
    </row>
    <row r="47" spans="19:19" s="200" customFormat="1" ht="12.75" customHeight="1">
      <c r="S47" s="2021" t="s">
        <v>496</v>
      </c>
    </row>
    <row r="48" spans="19:19" s="200" customFormat="1" ht="12.75" customHeight="1">
      <c r="S48" s="2021" t="s">
        <v>497</v>
      </c>
    </row>
    <row r="49" spans="19:19" s="200" customFormat="1" ht="12.75" customHeight="1">
      <c r="S49" s="2021" t="s">
        <v>498</v>
      </c>
    </row>
    <row r="50" spans="19:19" s="200" customFormat="1" ht="12.75" customHeight="1">
      <c r="S50" s="2021" t="s">
        <v>499</v>
      </c>
    </row>
    <row r="51" spans="19:19" s="200" customFormat="1" ht="12.75" customHeight="1">
      <c r="S51" s="2021" t="s">
        <v>500</v>
      </c>
    </row>
    <row r="52" spans="19:19" s="200" customFormat="1" ht="12.75" customHeight="1">
      <c r="S52" s="2021" t="s">
        <v>2167</v>
      </c>
    </row>
    <row r="53" spans="19:19" s="200" customFormat="1" ht="12.75" customHeight="1">
      <c r="S53" s="2021" t="s">
        <v>501</v>
      </c>
    </row>
    <row r="54" spans="19:19" s="200" customFormat="1" ht="12.75" customHeight="1">
      <c r="S54" s="2021" t="s">
        <v>502</v>
      </c>
    </row>
    <row r="55" spans="19:19" s="200" customFormat="1" ht="12.75" customHeight="1">
      <c r="S55" s="2021" t="s">
        <v>503</v>
      </c>
    </row>
    <row r="56" spans="19:19" s="200" customFormat="1" ht="12.75" customHeight="1">
      <c r="S56" s="2021" t="s">
        <v>504</v>
      </c>
    </row>
    <row r="57" spans="19:19" s="200" customFormat="1" ht="12.75" customHeight="1">
      <c r="S57" s="2021" t="s">
        <v>505</v>
      </c>
    </row>
    <row r="58" spans="19:19" s="200" customFormat="1" ht="12.75" customHeight="1">
      <c r="S58" s="2021" t="s">
        <v>506</v>
      </c>
    </row>
    <row r="59" spans="19:19" s="200" customFormat="1" ht="12.75" customHeight="1">
      <c r="S59" s="2021" t="s">
        <v>507</v>
      </c>
    </row>
    <row r="60" spans="19:19" s="200" customFormat="1" ht="12.75" customHeight="1">
      <c r="S60" s="2021" t="s">
        <v>508</v>
      </c>
    </row>
    <row r="61" spans="19:19" s="200" customFormat="1" ht="12.75" customHeight="1">
      <c r="S61" s="2021" t="s">
        <v>509</v>
      </c>
    </row>
    <row r="62" spans="19:19" s="200" customFormat="1" ht="12.75" customHeight="1">
      <c r="S62" s="2021" t="s">
        <v>510</v>
      </c>
    </row>
    <row r="63" spans="19:19" s="200" customFormat="1" ht="12.75" customHeight="1">
      <c r="S63" s="2021" t="s">
        <v>511</v>
      </c>
    </row>
    <row r="64" spans="19:19" s="200" customFormat="1" ht="12.75" customHeight="1">
      <c r="S64" s="2021" t="s">
        <v>512</v>
      </c>
    </row>
    <row r="65" spans="19:19" s="200" customFormat="1" ht="12.75" customHeight="1">
      <c r="S65" s="2021" t="s">
        <v>513</v>
      </c>
    </row>
    <row r="66" spans="19:19" s="200" customFormat="1" ht="12.75" customHeight="1">
      <c r="S66" s="2021" t="s">
        <v>514</v>
      </c>
    </row>
    <row r="67" spans="19:19" s="200" customFormat="1" ht="12.75" customHeight="1">
      <c r="S67" s="2021" t="s">
        <v>515</v>
      </c>
    </row>
    <row r="68" spans="19:19" s="200" customFormat="1" ht="12.75" customHeight="1">
      <c r="S68" s="2021" t="s">
        <v>516</v>
      </c>
    </row>
    <row r="69" spans="19:19" s="200" customFormat="1" ht="12.75" customHeight="1">
      <c r="S69" s="2021" t="s">
        <v>517</v>
      </c>
    </row>
    <row r="70" spans="19:19" s="200" customFormat="1" ht="12.75" customHeight="1">
      <c r="S70" s="2021" t="s">
        <v>518</v>
      </c>
    </row>
    <row r="71" spans="19:19" s="200" customFormat="1" ht="12.75" customHeight="1">
      <c r="S71" s="2021" t="s">
        <v>519</v>
      </c>
    </row>
    <row r="72" spans="19:19" s="200" customFormat="1" ht="12.75" customHeight="1">
      <c r="S72" s="2021" t="s">
        <v>520</v>
      </c>
    </row>
    <row r="73" spans="19:19" s="200" customFormat="1" ht="12.75" customHeight="1">
      <c r="S73" s="2021" t="s">
        <v>521</v>
      </c>
    </row>
    <row r="74" spans="19:19" s="200" customFormat="1" ht="12.75" customHeight="1">
      <c r="S74" s="2021" t="s">
        <v>522</v>
      </c>
    </row>
    <row r="75" spans="19:19" s="200" customFormat="1" ht="12.75" customHeight="1">
      <c r="S75" s="2021" t="s">
        <v>523</v>
      </c>
    </row>
    <row r="76" spans="19:19" s="200" customFormat="1" ht="12.75" customHeight="1">
      <c r="S76" s="2021" t="s">
        <v>524</v>
      </c>
    </row>
    <row r="77" spans="19:19" s="200" customFormat="1" ht="12.75" customHeight="1">
      <c r="S77" s="2021" t="s">
        <v>525</v>
      </c>
    </row>
    <row r="78" spans="19:19" s="200" customFormat="1" ht="12.75" customHeight="1">
      <c r="S78" s="2021" t="s">
        <v>526</v>
      </c>
    </row>
    <row r="79" spans="19:19" s="200" customFormat="1" ht="12.75" customHeight="1">
      <c r="S79" s="2021" t="s">
        <v>527</v>
      </c>
    </row>
    <row r="80" spans="19:19" s="200" customFormat="1" ht="12.75" customHeight="1">
      <c r="S80" s="2021" t="s">
        <v>528</v>
      </c>
    </row>
    <row r="81" spans="19:19" s="200" customFormat="1" ht="12.75" customHeight="1">
      <c r="S81" s="2021" t="s">
        <v>529</v>
      </c>
    </row>
    <row r="82" spans="19:19" s="200" customFormat="1" ht="12.75" customHeight="1">
      <c r="S82" s="2021" t="s">
        <v>530</v>
      </c>
    </row>
    <row r="83" spans="19:19" s="200" customFormat="1" ht="12.75" customHeight="1">
      <c r="S83" s="2021" t="s">
        <v>531</v>
      </c>
    </row>
    <row r="84" spans="19:19" s="200" customFormat="1" ht="12.75" customHeight="1">
      <c r="S84" s="2021" t="s">
        <v>532</v>
      </c>
    </row>
    <row r="85" spans="19:19" s="200" customFormat="1" ht="12.75" customHeight="1">
      <c r="S85" s="2021" t="s">
        <v>533</v>
      </c>
    </row>
    <row r="86" spans="19:19" s="200" customFormat="1" ht="12.75" customHeight="1">
      <c r="S86" s="2021" t="s">
        <v>534</v>
      </c>
    </row>
    <row r="87" spans="19:19" s="200" customFormat="1" ht="12.75" customHeight="1">
      <c r="S87" s="2021" t="s">
        <v>535</v>
      </c>
    </row>
    <row r="88" spans="19:19" s="200" customFormat="1" ht="12.75" customHeight="1">
      <c r="S88" s="2021" t="s">
        <v>536</v>
      </c>
    </row>
    <row r="89" spans="19:19" s="200" customFormat="1" ht="12.75" customHeight="1">
      <c r="S89" s="2021" t="s">
        <v>537</v>
      </c>
    </row>
    <row r="90" spans="19:19" s="200" customFormat="1" ht="12.75" customHeight="1">
      <c r="S90" s="2021" t="s">
        <v>538</v>
      </c>
    </row>
    <row r="91" spans="19:19" s="200" customFormat="1" ht="12.75" customHeight="1">
      <c r="S91" s="2021" t="s">
        <v>539</v>
      </c>
    </row>
    <row r="92" spans="19:19" s="200" customFormat="1" ht="12.75" customHeight="1">
      <c r="S92" s="2021" t="s">
        <v>540</v>
      </c>
    </row>
    <row r="93" spans="19:19" s="200" customFormat="1" ht="12.75" customHeight="1">
      <c r="S93" s="2021" t="s">
        <v>541</v>
      </c>
    </row>
    <row r="94" spans="19:19" s="200" customFormat="1" ht="12.75" customHeight="1">
      <c r="S94" s="2015"/>
    </row>
    <row r="95" spans="19:19" s="200" customFormat="1" ht="12.75" customHeight="1">
      <c r="S95" s="2015"/>
    </row>
    <row r="96" spans="19:19" s="200" customFormat="1" ht="12.75" customHeight="1">
      <c r="S96" s="2015"/>
    </row>
    <row r="97" s="200" customFormat="1" ht="12.75" customHeight="1"/>
    <row r="98" s="200" customFormat="1"/>
    <row r="99" s="200" customFormat="1"/>
    <row r="100" s="200" customFormat="1"/>
    <row r="101" s="200" customFormat="1"/>
    <row r="102" s="200" customFormat="1"/>
    <row r="103" s="200" customFormat="1"/>
    <row r="104" s="200" customFormat="1"/>
    <row r="105" s="200" customFormat="1"/>
    <row r="106" s="200" customFormat="1"/>
    <row r="107" s="200" customFormat="1"/>
    <row r="108" s="200" customFormat="1"/>
    <row r="109" s="200" customFormat="1"/>
    <row r="110" s="200" customFormat="1"/>
    <row r="111" s="200" customFormat="1"/>
    <row r="112" s="200" customFormat="1"/>
    <row r="113" s="200" customFormat="1"/>
    <row r="114" s="200" customFormat="1"/>
    <row r="115" s="200" customFormat="1"/>
    <row r="116" s="200" customFormat="1"/>
    <row r="117" s="200" customFormat="1"/>
    <row r="118" s="200" customFormat="1"/>
    <row r="119" s="200" customFormat="1"/>
    <row r="120" s="200" customFormat="1"/>
    <row r="121" s="200" customFormat="1"/>
    <row r="122" s="200" customFormat="1"/>
    <row r="123" s="200" customFormat="1"/>
    <row r="124" s="200" customFormat="1"/>
    <row r="125" s="200" customFormat="1"/>
    <row r="126" s="200" customFormat="1"/>
    <row r="127" s="200" customFormat="1"/>
    <row r="128" s="200" customFormat="1"/>
    <row r="129" s="200" customFormat="1"/>
    <row r="130" s="200" customFormat="1"/>
    <row r="131" s="200" customFormat="1"/>
    <row r="132" s="200" customFormat="1"/>
    <row r="133" s="200" customFormat="1"/>
    <row r="134" s="200" customFormat="1"/>
    <row r="135" s="200" customFormat="1"/>
    <row r="136" s="200" customFormat="1"/>
    <row r="137" s="200" customFormat="1"/>
    <row r="138" s="200" customFormat="1"/>
    <row r="139" s="200" customFormat="1"/>
    <row r="140" s="200" customFormat="1"/>
    <row r="141" s="200" customFormat="1"/>
    <row r="142" s="200" customFormat="1"/>
    <row r="143" s="200" customFormat="1"/>
    <row r="144" s="200" customFormat="1"/>
    <row r="145" s="200" customFormat="1"/>
    <row r="146" s="200" customFormat="1"/>
    <row r="147" s="200" customFormat="1"/>
    <row r="148" s="200" customFormat="1"/>
    <row r="149" s="200" customFormat="1"/>
    <row r="150" s="200" customFormat="1"/>
    <row r="151" s="200" customFormat="1"/>
    <row r="152" s="200" customFormat="1"/>
    <row r="153" s="200" customFormat="1"/>
    <row r="154" s="200" customFormat="1"/>
    <row r="155" s="200" customFormat="1"/>
    <row r="156" s="200" customFormat="1"/>
    <row r="157" s="200" customFormat="1"/>
    <row r="158" s="200" customFormat="1"/>
    <row r="159" s="200" customFormat="1"/>
    <row r="160" s="200" customFormat="1"/>
    <row r="161" s="200" customFormat="1"/>
    <row r="162" s="200" customFormat="1"/>
    <row r="163" s="200" customFormat="1"/>
    <row r="164" s="200" customFormat="1"/>
    <row r="165" s="200" customFormat="1"/>
    <row r="166" s="200" customFormat="1"/>
    <row r="167" s="200" customFormat="1"/>
    <row r="168" s="200" customFormat="1"/>
    <row r="169" s="200" customFormat="1"/>
    <row r="170" s="200" customFormat="1"/>
    <row r="171" s="200" customFormat="1"/>
    <row r="172" s="200" customFormat="1"/>
    <row r="173" s="200" customFormat="1"/>
    <row r="174" s="200" customFormat="1"/>
    <row r="175" s="200" customFormat="1"/>
    <row r="176" s="200" customFormat="1"/>
    <row r="177" s="200" customFormat="1"/>
    <row r="178" s="200" customFormat="1"/>
    <row r="179" s="200" customFormat="1"/>
    <row r="180" s="200" customFormat="1"/>
    <row r="181" s="200" customFormat="1"/>
    <row r="182" s="200" customFormat="1"/>
    <row r="183" s="200" customFormat="1"/>
    <row r="184" s="200" customFormat="1"/>
    <row r="185" s="200" customFormat="1"/>
    <row r="186" s="200" customFormat="1"/>
    <row r="187" s="200" customFormat="1"/>
    <row r="188" s="200" customFormat="1"/>
    <row r="189" s="200" customFormat="1"/>
    <row r="190" s="200" customFormat="1"/>
    <row r="191" s="200" customFormat="1"/>
    <row r="192" s="200" customFormat="1"/>
    <row r="193" s="200" customFormat="1"/>
    <row r="194" s="200" customFormat="1"/>
    <row r="195" s="200" customFormat="1"/>
    <row r="196" s="200" customFormat="1"/>
    <row r="197" s="200" customFormat="1"/>
    <row r="198" s="200" customFormat="1"/>
    <row r="199" s="200" customFormat="1"/>
    <row r="200" s="200" customFormat="1"/>
    <row r="201" s="200" customFormat="1"/>
    <row r="202" s="200" customFormat="1"/>
    <row r="203" s="200" customFormat="1"/>
    <row r="204" s="200" customFormat="1"/>
    <row r="205" s="200" customFormat="1"/>
    <row r="206" s="200" customFormat="1"/>
    <row r="207" s="200" customFormat="1"/>
    <row r="208" s="200" customFormat="1"/>
    <row r="209" s="200" customFormat="1"/>
    <row r="210" s="200" customFormat="1"/>
    <row r="211" s="200" customFormat="1"/>
    <row r="212" s="200" customFormat="1"/>
    <row r="213" s="200" customFormat="1"/>
    <row r="214" s="200" customFormat="1"/>
    <row r="215" s="200" customFormat="1"/>
    <row r="216" s="200" customFormat="1"/>
    <row r="217" s="200" customFormat="1"/>
    <row r="218" s="200" customFormat="1"/>
    <row r="219" s="200" customFormat="1"/>
    <row r="220" s="200" customFormat="1"/>
    <row r="221" s="200" customFormat="1"/>
    <row r="222" s="200" customFormat="1"/>
    <row r="223" s="200" customFormat="1"/>
    <row r="224" s="200" customFormat="1"/>
    <row r="225" s="200" customFormat="1"/>
    <row r="226" s="200" customFormat="1"/>
    <row r="227" s="200" customFormat="1"/>
    <row r="228" s="200" customFormat="1"/>
    <row r="229" s="200" customFormat="1"/>
    <row r="230" s="200" customFormat="1"/>
    <row r="231" s="200" customFormat="1"/>
    <row r="232" s="200" customFormat="1"/>
    <row r="233" s="200" customFormat="1"/>
    <row r="234" s="200" customFormat="1"/>
    <row r="235" s="200" customFormat="1"/>
    <row r="236" s="200" customFormat="1"/>
    <row r="237" s="200" customFormat="1"/>
    <row r="238" s="200" customFormat="1"/>
    <row r="239" s="200" customFormat="1"/>
    <row r="240" s="200" customFormat="1"/>
    <row r="241" s="200" customFormat="1"/>
    <row r="242" s="200" customFormat="1"/>
    <row r="243" s="200" customFormat="1"/>
    <row r="244" s="200" customFormat="1"/>
    <row r="245" s="200" customFormat="1"/>
    <row r="246" s="200" customFormat="1"/>
    <row r="247" s="200" customFormat="1"/>
    <row r="248" s="200" customFormat="1"/>
    <row r="249" s="200" customFormat="1"/>
    <row r="250" s="200" customFormat="1"/>
    <row r="251" s="200" customFormat="1"/>
    <row r="252" s="200" customFormat="1"/>
    <row r="253" s="200" customFormat="1"/>
    <row r="254" s="200" customFormat="1"/>
    <row r="255" s="200" customFormat="1"/>
    <row r="256" s="200" customFormat="1"/>
    <row r="257" s="200" customFormat="1"/>
    <row r="258" s="200" customFormat="1"/>
    <row r="259" s="200" customFormat="1"/>
    <row r="260" s="200" customFormat="1"/>
    <row r="261" s="200" customFormat="1"/>
    <row r="262" s="200" customFormat="1"/>
    <row r="263" s="200" customFormat="1"/>
    <row r="264" s="200" customFormat="1"/>
    <row r="265" s="200" customFormat="1"/>
    <row r="266" s="200" customFormat="1"/>
    <row r="267" s="200" customFormat="1"/>
    <row r="268" s="200" customFormat="1"/>
    <row r="269" s="200" customFormat="1"/>
    <row r="270" s="200" customFormat="1"/>
    <row r="271" s="200" customFormat="1"/>
    <row r="272" s="200" customFormat="1"/>
    <row r="273" s="200" customFormat="1"/>
    <row r="274" s="200" customFormat="1"/>
    <row r="275" s="200" customFormat="1"/>
    <row r="276" s="200" customFormat="1"/>
    <row r="277" s="200" customFormat="1"/>
    <row r="278" s="200" customFormat="1"/>
    <row r="279" s="200" customFormat="1"/>
    <row r="280" s="200" customFormat="1"/>
    <row r="281" s="200" customFormat="1"/>
    <row r="282" s="200" customFormat="1"/>
    <row r="283" s="200" customFormat="1"/>
    <row r="284" s="200" customFormat="1"/>
    <row r="285" s="200" customFormat="1"/>
    <row r="286" s="200" customFormat="1"/>
    <row r="287" s="200" customFormat="1"/>
    <row r="288" s="200" customFormat="1"/>
    <row r="289" s="200" customFormat="1"/>
    <row r="290" s="200" customFormat="1"/>
    <row r="291" s="200" customFormat="1"/>
    <row r="292" s="200" customFormat="1"/>
    <row r="293" s="200" customFormat="1"/>
    <row r="294" s="200" customFormat="1"/>
    <row r="295" s="200" customFormat="1"/>
    <row r="296" s="200" customFormat="1"/>
    <row r="297" s="200" customFormat="1"/>
    <row r="298" s="200" customFormat="1"/>
    <row r="299" s="200" customFormat="1"/>
    <row r="300" s="200" customFormat="1"/>
    <row r="301" s="200" customFormat="1"/>
    <row r="302" s="200" customFormat="1"/>
    <row r="303" s="200" customFormat="1"/>
    <row r="304" s="200" customFormat="1"/>
    <row r="305" s="200" customFormat="1"/>
    <row r="306" s="200" customFormat="1"/>
    <row r="307" s="200" customFormat="1"/>
    <row r="308" s="200" customFormat="1"/>
    <row r="309" s="200" customFormat="1"/>
    <row r="310" s="200" customFormat="1"/>
    <row r="311" s="200" customFormat="1"/>
    <row r="312" s="200" customFormat="1"/>
    <row r="313" s="200" customFormat="1"/>
    <row r="314" s="200" customFormat="1"/>
    <row r="315" s="200" customFormat="1"/>
    <row r="316" s="200" customFormat="1"/>
    <row r="317" s="200" customFormat="1"/>
    <row r="318" s="200" customFormat="1"/>
    <row r="319" s="200" customFormat="1"/>
    <row r="320" s="200" customFormat="1"/>
    <row r="321" s="200" customFormat="1"/>
    <row r="322" s="200" customFormat="1"/>
    <row r="323" s="200" customFormat="1"/>
    <row r="324" s="200" customFormat="1"/>
    <row r="325" s="200" customFormat="1"/>
    <row r="326" s="200" customFormat="1"/>
    <row r="327" s="200" customFormat="1"/>
    <row r="328" s="200" customFormat="1"/>
    <row r="329" s="200" customFormat="1"/>
    <row r="330" s="200" customFormat="1"/>
    <row r="331" s="200" customFormat="1"/>
    <row r="332" s="200" customFormat="1"/>
    <row r="333" s="200" customFormat="1"/>
    <row r="334" s="200" customFormat="1"/>
    <row r="335" s="200" customFormat="1"/>
    <row r="336" s="200" customFormat="1"/>
    <row r="337" s="200" customFormat="1"/>
    <row r="338" s="200" customFormat="1"/>
    <row r="339" s="200" customFormat="1"/>
    <row r="340" s="200" customFormat="1"/>
    <row r="341" s="200" customFormat="1"/>
    <row r="342" s="200" customFormat="1"/>
    <row r="343" s="200" customFormat="1"/>
    <row r="344" s="200" customFormat="1"/>
    <row r="345" s="200" customFormat="1"/>
    <row r="346" s="200" customFormat="1"/>
    <row r="347" s="200" customFormat="1"/>
    <row r="348" s="200" customFormat="1"/>
    <row r="349" s="200" customFormat="1"/>
    <row r="350" s="200" customFormat="1"/>
    <row r="351" s="200" customFormat="1"/>
    <row r="352" s="200" customFormat="1"/>
    <row r="353" s="200" customFormat="1"/>
    <row r="354" s="200" customFormat="1"/>
    <row r="355" s="200" customFormat="1"/>
    <row r="356" s="200" customFormat="1"/>
    <row r="357" s="200" customFormat="1"/>
    <row r="358" s="200" customFormat="1"/>
    <row r="359" s="200" customFormat="1"/>
    <row r="360" s="200" customFormat="1"/>
    <row r="361" s="200" customFormat="1"/>
    <row r="362" s="200" customFormat="1"/>
    <row r="363" s="200" customFormat="1"/>
    <row r="364" s="200" customFormat="1"/>
    <row r="365" s="200" customFormat="1"/>
    <row r="366" s="200" customFormat="1"/>
    <row r="367" s="200" customFormat="1"/>
    <row r="368" s="200" customFormat="1"/>
    <row r="369" s="200" customFormat="1"/>
    <row r="370" s="200" customFormat="1"/>
    <row r="371" s="200" customFormat="1"/>
    <row r="372" s="200" customFormat="1"/>
    <row r="373" s="200" customFormat="1"/>
    <row r="374" s="200" customFormat="1"/>
    <row r="375" s="200" customFormat="1"/>
    <row r="376" s="200" customFormat="1"/>
    <row r="377" s="200" customFormat="1"/>
    <row r="378" s="200" customFormat="1"/>
    <row r="379" s="200" customFormat="1"/>
    <row r="380" s="200" customFormat="1"/>
    <row r="381" s="200" customFormat="1"/>
    <row r="382" s="200" customFormat="1"/>
    <row r="383" s="200" customFormat="1"/>
    <row r="384" s="200" customFormat="1"/>
    <row r="385" s="200" customFormat="1"/>
    <row r="386" s="200" customFormat="1"/>
    <row r="387" s="200" customFormat="1"/>
    <row r="388" s="200" customFormat="1"/>
    <row r="389" s="200" customFormat="1"/>
    <row r="390" s="200" customFormat="1"/>
    <row r="391" s="200" customFormat="1"/>
    <row r="392" s="200" customFormat="1"/>
    <row r="393" s="200" customFormat="1"/>
    <row r="394" s="200" customFormat="1"/>
    <row r="395" s="200" customFormat="1"/>
    <row r="396" s="200" customFormat="1"/>
    <row r="397" s="200" customFormat="1"/>
    <row r="398" s="200" customFormat="1"/>
    <row r="399" s="200" customFormat="1"/>
    <row r="400" s="200" customFormat="1"/>
    <row r="401" s="200" customFormat="1"/>
    <row r="402" s="200" customFormat="1"/>
    <row r="403" s="200" customFormat="1"/>
    <row r="404" s="200" customFormat="1"/>
    <row r="405" s="200" customFormat="1"/>
    <row r="406" s="200" customFormat="1"/>
    <row r="407" s="200" customFormat="1"/>
    <row r="408" s="200" customFormat="1"/>
    <row r="409" s="200" customFormat="1"/>
    <row r="410" s="200" customFormat="1"/>
    <row r="411" s="200" customFormat="1"/>
    <row r="412" s="200" customFormat="1"/>
    <row r="413" s="200" customFormat="1"/>
    <row r="414" s="200" customFormat="1"/>
    <row r="415" s="200" customFormat="1"/>
    <row r="416" s="200" customFormat="1"/>
    <row r="417" s="200" customFormat="1"/>
    <row r="418" s="200" customFormat="1"/>
    <row r="419" s="200" customFormat="1"/>
    <row r="420" s="200" customFormat="1"/>
    <row r="421" s="200" customFormat="1"/>
    <row r="422" s="200" customFormat="1"/>
    <row r="423" s="200" customFormat="1"/>
    <row r="424" s="200" customFormat="1"/>
    <row r="425" s="200" customFormat="1"/>
    <row r="426" s="200" customFormat="1"/>
    <row r="427" s="200" customFormat="1"/>
    <row r="428" s="200" customFormat="1"/>
    <row r="429" s="200" customFormat="1"/>
    <row r="430" s="200" customFormat="1"/>
    <row r="431" s="200" customFormat="1"/>
    <row r="432" s="200" customFormat="1"/>
    <row r="433" s="200" customFormat="1"/>
    <row r="434" s="200" customFormat="1"/>
    <row r="435" s="200" customFormat="1"/>
    <row r="436" s="200" customFormat="1"/>
    <row r="437" s="200" customFormat="1"/>
    <row r="438" s="200" customFormat="1"/>
    <row r="439" s="200" customFormat="1"/>
    <row r="440" s="200" customFormat="1"/>
    <row r="441" s="200" customFormat="1"/>
    <row r="442" s="200" customFormat="1"/>
    <row r="443" s="200" customFormat="1"/>
    <row r="444" s="200" customFormat="1"/>
    <row r="445" s="200" customFormat="1"/>
    <row r="446" s="200" customFormat="1"/>
    <row r="447" s="200" customFormat="1"/>
    <row r="448" s="200" customFormat="1"/>
    <row r="449" s="200" customFormat="1"/>
    <row r="450" s="200" customFormat="1"/>
    <row r="451" s="200" customFormat="1"/>
    <row r="452" s="200" customFormat="1"/>
    <row r="453" s="200" customFormat="1"/>
    <row r="454" s="200" customFormat="1"/>
    <row r="455" s="200" customFormat="1"/>
    <row r="456" s="200" customFormat="1"/>
    <row r="457" s="200" customFormat="1"/>
    <row r="458" s="200" customFormat="1"/>
    <row r="459" s="200" customFormat="1"/>
    <row r="460" s="200" customFormat="1"/>
    <row r="461" s="200" customFormat="1"/>
    <row r="462" s="200" customFormat="1"/>
    <row r="463" s="200" customFormat="1"/>
    <row r="464" s="200" customFormat="1"/>
    <row r="465" s="200" customFormat="1"/>
    <row r="466" s="200" customFormat="1"/>
    <row r="467" s="200" customFormat="1"/>
    <row r="468" s="200" customFormat="1"/>
    <row r="469" s="200" customFormat="1"/>
    <row r="470" s="200" customFormat="1"/>
    <row r="471" s="200" customFormat="1"/>
    <row r="472" s="200" customFormat="1"/>
    <row r="473" s="200" customFormat="1"/>
    <row r="474" s="200" customFormat="1"/>
    <row r="475" s="200" customFormat="1"/>
    <row r="476" s="200" customFormat="1"/>
    <row r="477" s="200" customFormat="1"/>
    <row r="478" s="200" customFormat="1"/>
    <row r="479" s="200" customFormat="1"/>
    <row r="480" s="200" customFormat="1"/>
    <row r="481" s="200" customFormat="1"/>
    <row r="482" s="200" customFormat="1"/>
    <row r="483" s="200" customFormat="1"/>
    <row r="484" s="200" customFormat="1"/>
    <row r="485" s="200" customFormat="1"/>
    <row r="486" s="200" customFormat="1"/>
    <row r="487" s="200" customFormat="1"/>
    <row r="488" s="200" customFormat="1"/>
    <row r="489" s="200" customFormat="1"/>
    <row r="490" s="200" customFormat="1"/>
    <row r="491" s="200" customFormat="1"/>
    <row r="492" s="200" customFormat="1"/>
    <row r="493" s="200" customFormat="1"/>
    <row r="494" s="200" customFormat="1"/>
    <row r="495" s="200" customFormat="1"/>
    <row r="496" s="200" customFormat="1"/>
    <row r="497" s="200" customFormat="1"/>
    <row r="498" s="200" customFormat="1"/>
    <row r="499" s="200" customFormat="1"/>
    <row r="500" s="200" customFormat="1"/>
    <row r="501" s="200" customFormat="1"/>
    <row r="502" s="200" customFormat="1"/>
    <row r="503" s="200" customFormat="1"/>
    <row r="504" s="200" customFormat="1"/>
    <row r="505" s="200" customFormat="1"/>
    <row r="506" s="200" customFormat="1"/>
    <row r="507" s="200" customFormat="1"/>
    <row r="508" s="200" customFormat="1"/>
    <row r="509" s="200" customFormat="1"/>
    <row r="510" s="200" customFormat="1"/>
    <row r="511" s="200" customFormat="1"/>
    <row r="512" s="200" customFormat="1"/>
    <row r="513" s="200" customFormat="1"/>
    <row r="514" s="200" customFormat="1"/>
    <row r="515" s="200" customFormat="1"/>
    <row r="516" s="200" customFormat="1"/>
    <row r="517" s="200" customFormat="1"/>
    <row r="518" s="200" customFormat="1"/>
    <row r="519" s="200" customFormat="1"/>
    <row r="520" s="200" customFormat="1"/>
    <row r="521" s="200" customFormat="1"/>
    <row r="522" s="200" customFormat="1"/>
    <row r="523" s="200" customFormat="1"/>
    <row r="524" s="200" customFormat="1"/>
    <row r="525" s="200" customFormat="1"/>
    <row r="526" s="200" customFormat="1"/>
    <row r="527" s="200" customFormat="1"/>
    <row r="528" s="200" customFormat="1"/>
    <row r="529" s="200" customFormat="1"/>
    <row r="530" s="200" customFormat="1"/>
    <row r="531" s="200" customFormat="1"/>
    <row r="532" s="200" customFormat="1"/>
    <row r="533" s="200" customFormat="1"/>
    <row r="534" s="200" customFormat="1"/>
    <row r="535" s="200" customFormat="1"/>
    <row r="536" s="200" customFormat="1"/>
    <row r="537" s="200" customFormat="1"/>
    <row r="538" s="200" customFormat="1"/>
    <row r="539" s="200" customFormat="1"/>
    <row r="540" s="200" customFormat="1"/>
    <row r="541" s="200" customFormat="1"/>
    <row r="542" s="200" customFormat="1"/>
    <row r="543" s="200" customFormat="1"/>
    <row r="544" s="200" customFormat="1"/>
    <row r="545" s="200" customFormat="1"/>
    <row r="546" s="200" customFormat="1"/>
    <row r="547" s="200" customFormat="1"/>
    <row r="548" s="200" customFormat="1"/>
    <row r="549" s="200" customFormat="1"/>
    <row r="550" s="200" customFormat="1"/>
    <row r="551" s="200" customFormat="1"/>
    <row r="552" s="200" customFormat="1"/>
    <row r="553" s="200" customFormat="1"/>
    <row r="554" s="200" customFormat="1"/>
    <row r="555" s="200" customFormat="1"/>
    <row r="556" s="200" customFormat="1"/>
    <row r="557" s="200" customFormat="1"/>
    <row r="558" s="200" customFormat="1"/>
    <row r="559" s="200" customFormat="1"/>
    <row r="560" s="200" customFormat="1"/>
    <row r="561" s="200" customFormat="1"/>
    <row r="562" s="200" customFormat="1"/>
    <row r="563" s="200" customFormat="1"/>
    <row r="564" s="200" customFormat="1"/>
    <row r="565" s="200" customFormat="1"/>
    <row r="566" s="200" customFormat="1"/>
    <row r="567" s="200" customFormat="1"/>
    <row r="568" s="200" customFormat="1"/>
    <row r="569" s="200" customFormat="1"/>
    <row r="570" s="200" customFormat="1"/>
    <row r="571" s="200" customFormat="1"/>
    <row r="572" s="200" customFormat="1"/>
    <row r="573" s="200" customFormat="1"/>
    <row r="574" s="200" customFormat="1"/>
    <row r="575" s="200" customFormat="1"/>
    <row r="576" s="200" customFormat="1"/>
    <row r="577" s="200" customFormat="1"/>
    <row r="578" s="200" customFormat="1"/>
    <row r="579" s="200" customFormat="1"/>
    <row r="580" s="200" customFormat="1"/>
    <row r="581" s="200" customFormat="1"/>
    <row r="582" s="200" customFormat="1"/>
    <row r="583" s="200" customFormat="1"/>
    <row r="584" s="200" customFormat="1"/>
    <row r="585" s="200" customFormat="1"/>
    <row r="586" s="200" customFormat="1"/>
    <row r="587" s="200" customFormat="1"/>
    <row r="588" s="200" customFormat="1"/>
    <row r="589" s="200" customFormat="1"/>
    <row r="590" s="200" customFormat="1"/>
    <row r="591" s="200" customFormat="1"/>
    <row r="592" s="200" customFormat="1"/>
    <row r="593" s="200" customFormat="1"/>
    <row r="594" s="200" customFormat="1"/>
    <row r="595" s="200" customFormat="1"/>
    <row r="596" s="200" customFormat="1"/>
    <row r="597" s="200" customFormat="1"/>
    <row r="598" s="200" customFormat="1"/>
    <row r="599" s="200" customFormat="1"/>
    <row r="600" s="200" customFormat="1"/>
    <row r="601" s="200" customFormat="1"/>
    <row r="602" s="200" customFormat="1"/>
    <row r="603" s="200" customFormat="1"/>
    <row r="604" s="200" customFormat="1"/>
    <row r="605" s="200" customFormat="1"/>
    <row r="606" s="200" customFormat="1"/>
    <row r="607" s="200" customFormat="1"/>
    <row r="608" s="200" customFormat="1"/>
    <row r="609" s="200" customFormat="1"/>
    <row r="610" s="200" customFormat="1"/>
    <row r="611" s="200" customFormat="1"/>
    <row r="612" s="200" customFormat="1"/>
    <row r="613" s="200" customFormat="1"/>
    <row r="614" s="200" customFormat="1"/>
    <row r="615" s="200" customFormat="1"/>
    <row r="616" s="200" customFormat="1"/>
    <row r="617" s="200" customFormat="1"/>
    <row r="618" s="200" customFormat="1"/>
    <row r="619" s="200" customFormat="1"/>
    <row r="620" s="200" customFormat="1"/>
    <row r="621" s="200" customFormat="1"/>
    <row r="622" s="200" customFormat="1"/>
    <row r="623" s="200" customFormat="1"/>
    <row r="624" s="200" customFormat="1"/>
    <row r="625" s="200" customFormat="1"/>
    <row r="626" s="200" customFormat="1"/>
    <row r="627" s="200" customFormat="1"/>
    <row r="628" s="200" customFormat="1"/>
    <row r="629" s="200" customFormat="1"/>
    <row r="630" s="200" customFormat="1"/>
    <row r="631" s="200" customFormat="1"/>
    <row r="632" s="200" customFormat="1"/>
    <row r="633" s="200" customFormat="1"/>
    <row r="634" s="200" customFormat="1"/>
    <row r="635" s="200" customFormat="1"/>
    <row r="636" s="200" customFormat="1"/>
    <row r="637" s="200" customFormat="1"/>
    <row r="638" s="200" customFormat="1"/>
    <row r="639" s="200" customFormat="1"/>
    <row r="640" s="200" customFormat="1"/>
    <row r="641" s="200" customFormat="1"/>
    <row r="642" s="200" customFormat="1"/>
    <row r="643" s="200" customFormat="1"/>
    <row r="644" s="200" customFormat="1"/>
    <row r="645" s="200" customFormat="1"/>
    <row r="646" s="200" customFormat="1"/>
    <row r="647" s="200" customFormat="1"/>
    <row r="648" s="200" customFormat="1"/>
    <row r="649" s="200" customFormat="1"/>
    <row r="650" s="200" customFormat="1"/>
    <row r="651" s="200" customFormat="1"/>
    <row r="652" s="200" customFormat="1"/>
    <row r="653" s="200" customFormat="1"/>
    <row r="654" s="200" customFormat="1"/>
    <row r="655" s="200" customFormat="1"/>
    <row r="656" s="200" customFormat="1"/>
    <row r="657" s="200" customFormat="1"/>
    <row r="658" s="200" customFormat="1"/>
    <row r="659" s="200" customFormat="1"/>
    <row r="660" s="200" customFormat="1"/>
    <row r="661" s="200" customFormat="1"/>
    <row r="662" s="200" customFormat="1"/>
    <row r="663" s="200" customFormat="1"/>
    <row r="664" s="200" customFormat="1"/>
    <row r="665" s="200" customFormat="1"/>
    <row r="666" s="200" customFormat="1"/>
    <row r="667" s="200" customFormat="1"/>
    <row r="668" s="200" customFormat="1"/>
    <row r="669" s="200" customFormat="1"/>
    <row r="670" s="200" customFormat="1"/>
    <row r="671" s="200" customFormat="1"/>
    <row r="672" s="200" customFormat="1"/>
    <row r="673" s="200" customFormat="1"/>
    <row r="674" s="200" customFormat="1"/>
    <row r="675" s="200" customFormat="1"/>
    <row r="676" s="200" customFormat="1"/>
    <row r="677" s="200" customFormat="1"/>
    <row r="678" s="200" customFormat="1"/>
    <row r="679" s="200" customFormat="1"/>
    <row r="680" s="200" customFormat="1"/>
    <row r="681" s="200" customFormat="1"/>
    <row r="682" s="200" customFormat="1"/>
    <row r="683" s="200" customFormat="1"/>
    <row r="684" s="200" customFormat="1"/>
    <row r="685" s="200" customFormat="1"/>
    <row r="686" s="200" customFormat="1"/>
    <row r="687" s="200" customFormat="1"/>
    <row r="688" s="200" customFormat="1"/>
    <row r="689" s="200" customFormat="1"/>
    <row r="690" s="200" customFormat="1"/>
    <row r="691" s="200" customFormat="1"/>
    <row r="692" s="200" customFormat="1"/>
    <row r="693" s="200" customFormat="1"/>
    <row r="694" s="200" customFormat="1"/>
    <row r="695" s="200" customFormat="1"/>
    <row r="696" s="200" customFormat="1"/>
    <row r="697" s="200" customFormat="1"/>
    <row r="698" s="200" customFormat="1"/>
    <row r="699" s="200" customFormat="1"/>
    <row r="700" s="200" customFormat="1"/>
    <row r="701" s="200" customFormat="1"/>
    <row r="702" s="200" customFormat="1"/>
    <row r="703" s="200" customFormat="1"/>
    <row r="704" s="200" customFormat="1"/>
    <row r="705" s="200" customFormat="1"/>
    <row r="706" s="200" customFormat="1"/>
    <row r="707" s="200" customFormat="1"/>
    <row r="708" s="200" customFormat="1"/>
    <row r="709" s="200" customFormat="1"/>
    <row r="710" s="200" customFormat="1"/>
    <row r="711" s="200" customFormat="1"/>
    <row r="712" s="200" customFormat="1"/>
    <row r="713" s="200" customFormat="1"/>
    <row r="714" s="200" customFormat="1"/>
    <row r="715" s="200" customFormat="1"/>
    <row r="716" s="200" customFormat="1"/>
    <row r="717" s="200" customFormat="1"/>
    <row r="718" s="200" customFormat="1"/>
    <row r="719" s="200" customFormat="1"/>
    <row r="720" s="200" customFormat="1"/>
    <row r="721" s="200" customFormat="1"/>
    <row r="722" s="200" customFormat="1"/>
    <row r="723" s="200" customFormat="1"/>
    <row r="724" s="200" customFormat="1"/>
    <row r="725" s="200" customFormat="1"/>
    <row r="726" s="200" customFormat="1"/>
    <row r="727" s="200" customFormat="1"/>
    <row r="728" s="200" customFormat="1"/>
    <row r="729" s="200" customFormat="1"/>
    <row r="730" s="200" customFormat="1"/>
    <row r="731" s="200" customFormat="1"/>
    <row r="732" s="200" customFormat="1"/>
    <row r="733" s="200" customFormat="1"/>
    <row r="734" s="200" customFormat="1"/>
    <row r="735" s="200" customFormat="1"/>
    <row r="736" s="200" customFormat="1"/>
    <row r="737" s="200" customFormat="1"/>
    <row r="738" s="200" customFormat="1"/>
    <row r="739" s="200" customFormat="1"/>
    <row r="740" s="200" customFormat="1"/>
    <row r="741" s="200" customFormat="1"/>
    <row r="742" s="200" customFormat="1"/>
    <row r="743" s="200" customFormat="1"/>
    <row r="744" s="200" customFormat="1"/>
    <row r="745" s="200" customFormat="1"/>
    <row r="746" s="200" customFormat="1"/>
    <row r="747" s="200" customFormat="1"/>
    <row r="748" s="200" customFormat="1"/>
    <row r="749" s="200" customFormat="1"/>
    <row r="750" s="200" customFormat="1"/>
    <row r="751" s="200" customFormat="1"/>
    <row r="752" s="200" customFormat="1"/>
    <row r="753" s="200" customFormat="1"/>
    <row r="754" s="200" customFormat="1"/>
    <row r="755" s="200" customFormat="1"/>
    <row r="756" s="200" customFormat="1"/>
    <row r="757" s="200" customFormat="1"/>
    <row r="758" s="200" customFormat="1"/>
    <row r="759" s="200" customFormat="1"/>
    <row r="760" s="200" customFormat="1"/>
    <row r="761" s="200" customFormat="1"/>
    <row r="762" s="200" customFormat="1"/>
    <row r="763" s="200" customFormat="1"/>
    <row r="764" s="200" customFormat="1"/>
    <row r="765" s="200" customFormat="1"/>
    <row r="766" s="200" customFormat="1"/>
    <row r="767" s="200" customFormat="1"/>
    <row r="768" s="200" customFormat="1"/>
    <row r="769" s="200" customFormat="1"/>
    <row r="770" s="200" customFormat="1"/>
    <row r="771" s="200" customFormat="1"/>
    <row r="772" s="200" customFormat="1"/>
    <row r="773" s="200" customFormat="1"/>
    <row r="774" s="200" customFormat="1"/>
    <row r="775" s="200" customFormat="1"/>
    <row r="776" s="200" customFormat="1"/>
    <row r="777" s="200" customFormat="1"/>
    <row r="778" s="200" customFormat="1"/>
    <row r="779" s="200" customFormat="1"/>
    <row r="780" s="200" customFormat="1"/>
    <row r="781" s="200" customFormat="1"/>
    <row r="782" s="200" customFormat="1"/>
    <row r="783" s="200" customFormat="1"/>
    <row r="784" s="200" customFormat="1"/>
    <row r="785" s="200" customFormat="1"/>
    <row r="786" s="200" customFormat="1"/>
    <row r="787" s="200" customFormat="1"/>
    <row r="788" s="200" customFormat="1"/>
    <row r="789" s="200" customFormat="1"/>
    <row r="790" s="200" customFormat="1"/>
    <row r="791" s="200" customFormat="1"/>
    <row r="792" s="200" customFormat="1"/>
    <row r="793" s="200" customFormat="1"/>
    <row r="794" s="200" customFormat="1"/>
    <row r="795" s="200" customFormat="1"/>
    <row r="796" s="200" customFormat="1"/>
    <row r="797" s="200" customFormat="1"/>
    <row r="798" s="200" customFormat="1"/>
    <row r="799" s="200" customFormat="1"/>
    <row r="800" s="200" customFormat="1"/>
    <row r="801" s="200" customFormat="1"/>
    <row r="802" s="200" customFormat="1"/>
    <row r="803" s="200" customFormat="1"/>
    <row r="804" s="200" customFormat="1"/>
    <row r="805" s="200" customFormat="1"/>
    <row r="806" s="200" customFormat="1"/>
    <row r="807" s="200" customFormat="1"/>
    <row r="808" s="200" customFormat="1"/>
    <row r="809" s="200" customFormat="1"/>
    <row r="810" s="200" customFormat="1"/>
    <row r="811" s="200" customFormat="1"/>
    <row r="812" s="200" customFormat="1"/>
    <row r="813" s="200" customFormat="1"/>
    <row r="814" s="200" customFormat="1"/>
    <row r="815" s="200" customFormat="1"/>
    <row r="816" s="200" customFormat="1"/>
    <row r="817" s="200" customFormat="1"/>
    <row r="818" s="200" customFormat="1"/>
    <row r="819" s="200" customFormat="1"/>
    <row r="820" s="200" customFormat="1"/>
    <row r="821" s="200" customFormat="1"/>
    <row r="822" s="200" customFormat="1"/>
    <row r="823" s="200" customFormat="1"/>
    <row r="824" s="200" customFormat="1"/>
    <row r="825" s="200" customFormat="1"/>
    <row r="826" s="200" customFormat="1"/>
    <row r="827" s="200" customFormat="1"/>
    <row r="828" s="200" customFormat="1"/>
    <row r="829" s="200" customFormat="1"/>
    <row r="830" s="200" customFormat="1"/>
    <row r="831" s="200" customFormat="1"/>
    <row r="832" s="200" customFormat="1"/>
    <row r="833" s="200" customFormat="1"/>
    <row r="834" s="200" customFormat="1"/>
    <row r="835" s="200" customFormat="1"/>
    <row r="836" s="200" customFormat="1"/>
    <row r="837" s="200" customFormat="1"/>
    <row r="838" s="200" customFormat="1"/>
    <row r="839" s="200" customFormat="1"/>
    <row r="840" s="200" customFormat="1"/>
    <row r="841" s="200" customFormat="1"/>
    <row r="842" s="200" customFormat="1"/>
    <row r="843" s="200" customFormat="1"/>
    <row r="844" s="200" customFormat="1"/>
    <row r="845" s="200" customFormat="1"/>
    <row r="846" s="200" customFormat="1"/>
    <row r="847" s="200" customFormat="1"/>
    <row r="848" s="200" customFormat="1"/>
    <row r="849" s="200" customFormat="1"/>
    <row r="850" s="200" customFormat="1"/>
    <row r="851" s="200" customFormat="1"/>
    <row r="852" s="200" customFormat="1"/>
    <row r="853" s="200" customFormat="1"/>
    <row r="854" s="200" customFormat="1"/>
    <row r="855" s="200" customFormat="1"/>
    <row r="856" s="200" customFormat="1"/>
    <row r="857" s="200" customFormat="1"/>
    <row r="858" s="200" customFormat="1"/>
    <row r="859" s="200" customFormat="1"/>
    <row r="860" s="200" customFormat="1"/>
    <row r="861" s="200" customFormat="1"/>
    <row r="862" s="200" customFormat="1"/>
    <row r="863" s="200" customFormat="1"/>
    <row r="864" s="200" customFormat="1"/>
    <row r="865" s="200" customFormat="1"/>
    <row r="866" s="200" customFormat="1"/>
    <row r="867" s="200" customFormat="1"/>
    <row r="868" s="200" customFormat="1"/>
    <row r="869" s="200" customFormat="1"/>
    <row r="870" s="200" customFormat="1"/>
    <row r="871" s="200" customFormat="1"/>
    <row r="872" s="200" customFormat="1"/>
    <row r="873" s="200" customFormat="1"/>
    <row r="874" s="200" customFormat="1"/>
    <row r="875" s="200" customFormat="1"/>
    <row r="876" s="200" customFormat="1"/>
    <row r="877" s="200" customFormat="1"/>
    <row r="878" s="200" customFormat="1"/>
    <row r="879" s="200" customFormat="1"/>
    <row r="880" s="200" customFormat="1"/>
    <row r="881" s="200" customFormat="1"/>
    <row r="882" s="200" customFormat="1"/>
    <row r="883" s="200" customFormat="1"/>
    <row r="884" s="200" customFormat="1"/>
    <row r="885" s="200" customFormat="1"/>
    <row r="886" s="200" customFormat="1"/>
    <row r="887" s="200" customFormat="1"/>
    <row r="888" s="200" customFormat="1"/>
    <row r="889" s="200" customFormat="1"/>
    <row r="890" s="200" customFormat="1"/>
    <row r="891" s="200" customFormat="1"/>
    <row r="892" s="200" customFormat="1"/>
    <row r="893" s="200" customFormat="1"/>
    <row r="894" s="200" customFormat="1"/>
    <row r="895" s="200" customFormat="1"/>
    <row r="896" s="200" customFormat="1"/>
    <row r="897" s="200" customFormat="1"/>
    <row r="898" s="200" customFormat="1"/>
    <row r="899" s="200" customFormat="1"/>
    <row r="900" s="200" customFormat="1"/>
    <row r="901" s="200" customFormat="1"/>
    <row r="902" s="200" customFormat="1"/>
    <row r="903" s="200" customFormat="1"/>
    <row r="904" s="200" customFormat="1"/>
    <row r="905" s="200" customFormat="1"/>
    <row r="906" s="200" customFormat="1"/>
    <row r="907" s="200" customFormat="1"/>
    <row r="908" s="200" customFormat="1"/>
    <row r="909" s="200" customFormat="1"/>
    <row r="910" s="200" customFormat="1"/>
    <row r="911" s="200" customFormat="1"/>
    <row r="912" s="200" customFormat="1"/>
    <row r="913" s="200" customFormat="1"/>
    <row r="914" s="200" customFormat="1"/>
    <row r="915" s="200" customFormat="1"/>
    <row r="916" s="200" customFormat="1"/>
    <row r="917" s="200" customFormat="1"/>
    <row r="918" s="200" customFormat="1"/>
    <row r="919" s="200" customFormat="1"/>
    <row r="920" s="200" customFormat="1"/>
    <row r="921" s="200" customFormat="1"/>
    <row r="922" s="200" customFormat="1"/>
    <row r="923" s="200" customFormat="1"/>
    <row r="924" s="200" customFormat="1"/>
    <row r="925" s="200" customFormat="1"/>
    <row r="926" s="200" customFormat="1"/>
    <row r="927" s="200" customFormat="1"/>
    <row r="928" s="200" customFormat="1"/>
    <row r="929" s="200" customFormat="1"/>
    <row r="930" s="200" customFormat="1"/>
    <row r="931" s="200" customFormat="1"/>
    <row r="932" s="200" customFormat="1"/>
    <row r="933" s="200" customFormat="1"/>
    <row r="934" s="200" customFormat="1"/>
    <row r="935" s="200" customFormat="1"/>
    <row r="936" s="200" customFormat="1"/>
    <row r="937" s="200" customFormat="1"/>
    <row r="938" s="200" customFormat="1"/>
    <row r="939" s="200" customFormat="1"/>
    <row r="940" s="200" customFormat="1"/>
    <row r="941" s="200" customFormat="1"/>
    <row r="942" s="200" customFormat="1"/>
    <row r="943" s="200" customFormat="1"/>
    <row r="944" s="200" customFormat="1"/>
    <row r="945" s="200" customFormat="1"/>
    <row r="946" s="200" customFormat="1"/>
    <row r="947" s="200" customFormat="1"/>
    <row r="948" s="200" customFormat="1"/>
    <row r="949" s="200" customFormat="1"/>
    <row r="950" s="200" customFormat="1"/>
    <row r="951" s="200" customFormat="1"/>
    <row r="952" s="200" customFormat="1"/>
    <row r="953" s="200" customFormat="1"/>
    <row r="954" s="200" customFormat="1"/>
    <row r="955" s="200" customFormat="1"/>
    <row r="956" s="200" customFormat="1"/>
    <row r="957" s="200" customFormat="1"/>
    <row r="958" s="200" customFormat="1"/>
    <row r="959" s="200" customFormat="1"/>
    <row r="960" s="200" customFormat="1"/>
    <row r="961" s="200" customFormat="1"/>
    <row r="962" s="200" customFormat="1"/>
    <row r="963" s="200" customFormat="1"/>
    <row r="964" s="200" customFormat="1"/>
    <row r="965" s="200" customFormat="1"/>
    <row r="966" s="200" customFormat="1"/>
    <row r="967" s="200" customFormat="1"/>
    <row r="968" s="200" customFormat="1"/>
    <row r="969" s="200" customFormat="1"/>
    <row r="970" s="200" customFormat="1"/>
    <row r="971" s="200" customFormat="1"/>
    <row r="972" s="200" customFormat="1"/>
    <row r="973" s="200" customFormat="1"/>
    <row r="974" s="200" customFormat="1"/>
    <row r="975" s="200" customFormat="1"/>
    <row r="976" s="200" customFormat="1"/>
    <row r="977" s="200" customFormat="1"/>
    <row r="978" s="200" customFormat="1"/>
    <row r="979" s="200" customFormat="1"/>
    <row r="980" s="200" customFormat="1"/>
    <row r="981" s="200" customFormat="1"/>
    <row r="982" s="200" customFormat="1"/>
    <row r="983" s="200" customFormat="1"/>
    <row r="984" s="200" customFormat="1"/>
    <row r="985" s="200" customFormat="1"/>
    <row r="986" s="200" customFormat="1"/>
  </sheetData>
  <sheetProtection formatRows="0" sort="0" autoFilter="0"/>
  <mergeCells count="2">
    <mergeCell ref="A1:B1"/>
    <mergeCell ref="A11:E11"/>
  </mergeCells>
  <dataValidations count="6">
    <dataValidation type="list" allowBlank="1" showInputMessage="1" showErrorMessage="1" sqref="A14:A31">
      <formula1>$S$13:$S$93</formula1>
    </dataValidation>
    <dataValidation type="list" allowBlank="1" showInputMessage="1" showErrorMessage="1" sqref="C14:C31">
      <formula1>$Q$14:$Q$16</formula1>
    </dataValidation>
    <dataValidation type="decimal" allowBlank="1" showErrorMessage="1" errorTitle="İstenen Aralıkta Değil!" error="İstenen Aralık: Minimum=-9223372036854775808 Maksimum=9223372036854775807" sqref="D14:E1048576">
      <formula1>-9223372036854770000</formula1>
      <formula2>9223372036854770000</formula2>
    </dataValidation>
    <dataValidation type="list" allowBlank="1" sqref="B14:B1048576">
      <formula1>$CX$1:$CX$22</formula1>
    </dataValidation>
    <dataValidation type="whole" allowBlank="1" showErrorMessage="1" sqref="B8 D8:E8">
      <formula1>2001</formula1>
      <formula2>2050</formula2>
    </dataValidation>
    <dataValidation type="list" allowBlank="1" showErrorMessage="1" sqref="IH60158:IH60164 SD60158:SD60164 ABZ60158:ABZ60164 ALV60158:ALV60164 AVR60158:AVR60164 BFN60158:BFN60164 BPJ60158:BPJ60164 BZF60158:BZF60164 CJB60158:CJB60164 CSX60158:CSX60164 DCT60158:DCT60164 DMP60158:DMP60164 DWL60158:DWL60164 EGH60158:EGH60164 EQD60158:EQD60164 EZZ60158:EZZ60164 FJV60158:FJV60164 FTR60158:FTR60164 GDN60158:GDN60164 GNJ60158:GNJ60164 GXF60158:GXF60164 HHB60158:HHB60164 HQX60158:HQX60164 IAT60158:IAT60164 IKP60158:IKP60164 IUL60158:IUL60164 JEH60158:JEH60164 JOD60158:JOD60164 JXZ60158:JXZ60164 KHV60158:KHV60164 KRR60158:KRR60164 LBN60158:LBN60164 LLJ60158:LLJ60164 LVF60158:LVF60164 MFB60158:MFB60164 MOX60158:MOX60164 MYT60158:MYT60164 NIP60158:NIP60164 NSL60158:NSL60164 OCH60158:OCH60164 OMD60158:OMD60164 OVZ60158:OVZ60164 PFV60158:PFV60164 PPR60158:PPR60164 PZN60158:PZN60164 QJJ60158:QJJ60164 QTF60158:QTF60164 RDB60158:RDB60164 RMX60158:RMX60164 RWT60158:RWT60164 SGP60158:SGP60164 SQL60158:SQL60164 TAH60158:TAH60164 TKD60158:TKD60164 TTZ60158:TTZ60164 UDV60158:UDV60164 UNR60158:UNR60164 UXN60158:UXN60164 VHJ60158:VHJ60164 VRF60158:VRF60164 WBB60158:WBB60164 WKX60158:WKX60164 WUT60158:WUT60164 IH125694:IH125700 SD125694:SD125700 ABZ125694:ABZ125700 ALV125694:ALV125700 AVR125694:AVR125700 BFN125694:BFN125700 BPJ125694:BPJ125700 BZF125694:BZF125700 CJB125694:CJB125700 CSX125694:CSX125700 DCT125694:DCT125700 DMP125694:DMP125700 DWL125694:DWL125700 EGH125694:EGH125700 EQD125694:EQD125700 EZZ125694:EZZ125700 FJV125694:FJV125700 FTR125694:FTR125700 GDN125694:GDN125700 GNJ125694:GNJ125700 GXF125694:GXF125700 HHB125694:HHB125700 HQX125694:HQX125700 IAT125694:IAT125700 IKP125694:IKP125700 IUL125694:IUL125700 JEH125694:JEH125700 JOD125694:JOD125700 JXZ125694:JXZ125700 KHV125694:KHV125700 KRR125694:KRR125700 LBN125694:LBN125700 LLJ125694:LLJ125700 LVF125694:LVF125700 MFB125694:MFB125700 MOX125694:MOX125700 MYT125694:MYT125700 NIP125694:NIP125700 NSL125694:NSL125700 OCH125694:OCH125700 OMD125694:OMD125700 OVZ125694:OVZ125700 PFV125694:PFV125700 PPR125694:PPR125700 PZN125694:PZN125700 QJJ125694:QJJ125700 QTF125694:QTF125700 RDB125694:RDB125700 RMX125694:RMX125700 RWT125694:RWT125700 SGP125694:SGP125700 SQL125694:SQL125700 TAH125694:TAH125700 TKD125694:TKD125700 TTZ125694:TTZ125700 UDV125694:UDV125700 UNR125694:UNR125700 UXN125694:UXN125700 VHJ125694:VHJ125700 VRF125694:VRF125700 WBB125694:WBB125700 WKX125694:WKX125700 WUT125694:WUT125700 IH191230:IH191236 SD191230:SD191236 ABZ191230:ABZ191236 ALV191230:ALV191236 AVR191230:AVR191236 BFN191230:BFN191236 BPJ191230:BPJ191236 BZF191230:BZF191236 CJB191230:CJB191236 CSX191230:CSX191236 DCT191230:DCT191236 DMP191230:DMP191236 DWL191230:DWL191236 EGH191230:EGH191236 EQD191230:EQD191236 EZZ191230:EZZ191236 FJV191230:FJV191236 FTR191230:FTR191236 GDN191230:GDN191236 GNJ191230:GNJ191236 GXF191230:GXF191236 HHB191230:HHB191236 HQX191230:HQX191236 IAT191230:IAT191236 IKP191230:IKP191236 IUL191230:IUL191236 JEH191230:JEH191236 JOD191230:JOD191236 JXZ191230:JXZ191236 KHV191230:KHV191236 KRR191230:KRR191236 LBN191230:LBN191236 LLJ191230:LLJ191236 LVF191230:LVF191236 MFB191230:MFB191236 MOX191230:MOX191236 MYT191230:MYT191236 NIP191230:NIP191236 NSL191230:NSL191236 OCH191230:OCH191236 OMD191230:OMD191236 OVZ191230:OVZ191236 PFV191230:PFV191236 PPR191230:PPR191236 PZN191230:PZN191236 QJJ191230:QJJ191236 QTF191230:QTF191236 RDB191230:RDB191236 RMX191230:RMX191236 RWT191230:RWT191236 SGP191230:SGP191236 SQL191230:SQL191236 TAH191230:TAH191236 TKD191230:TKD191236 TTZ191230:TTZ191236 UDV191230:UDV191236 UNR191230:UNR191236 UXN191230:UXN191236 VHJ191230:VHJ191236 VRF191230:VRF191236 WBB191230:WBB191236 WKX191230:WKX191236 WUT191230:WUT191236 IH256766:IH256772 SD256766:SD256772 ABZ256766:ABZ256772 ALV256766:ALV256772 AVR256766:AVR256772 BFN256766:BFN256772 BPJ256766:BPJ256772 BZF256766:BZF256772 CJB256766:CJB256772 CSX256766:CSX256772 DCT256766:DCT256772 DMP256766:DMP256772 DWL256766:DWL256772 EGH256766:EGH256772 EQD256766:EQD256772 EZZ256766:EZZ256772 FJV256766:FJV256772 FTR256766:FTR256772 GDN256766:GDN256772 GNJ256766:GNJ256772 GXF256766:GXF256772 HHB256766:HHB256772 HQX256766:HQX256772 IAT256766:IAT256772 IKP256766:IKP256772 IUL256766:IUL256772 JEH256766:JEH256772 JOD256766:JOD256772 JXZ256766:JXZ256772 KHV256766:KHV256772 KRR256766:KRR256772 LBN256766:LBN256772 LLJ256766:LLJ256772 LVF256766:LVF256772 MFB256766:MFB256772 MOX256766:MOX256772 MYT256766:MYT256772 NIP256766:NIP256772 NSL256766:NSL256772 OCH256766:OCH256772 OMD256766:OMD256772 OVZ256766:OVZ256772 PFV256766:PFV256772 PPR256766:PPR256772 PZN256766:PZN256772 QJJ256766:QJJ256772 QTF256766:QTF256772 RDB256766:RDB256772 RMX256766:RMX256772 RWT256766:RWT256772 SGP256766:SGP256772 SQL256766:SQL256772 TAH256766:TAH256772 TKD256766:TKD256772 TTZ256766:TTZ256772 UDV256766:UDV256772 UNR256766:UNR256772 UXN256766:UXN256772 VHJ256766:VHJ256772 VRF256766:VRF256772 WBB256766:WBB256772 WKX256766:WKX256772 WUT256766:WUT256772 IH322302:IH322308 SD322302:SD322308 ABZ322302:ABZ322308 ALV322302:ALV322308 AVR322302:AVR322308 BFN322302:BFN322308 BPJ322302:BPJ322308 BZF322302:BZF322308 CJB322302:CJB322308 CSX322302:CSX322308 DCT322302:DCT322308 DMP322302:DMP322308 DWL322302:DWL322308 EGH322302:EGH322308 EQD322302:EQD322308 EZZ322302:EZZ322308 FJV322302:FJV322308 FTR322302:FTR322308 GDN322302:GDN322308 GNJ322302:GNJ322308 GXF322302:GXF322308 HHB322302:HHB322308 HQX322302:HQX322308 IAT322302:IAT322308 IKP322302:IKP322308 IUL322302:IUL322308 JEH322302:JEH322308 JOD322302:JOD322308 JXZ322302:JXZ322308 KHV322302:KHV322308 KRR322302:KRR322308 LBN322302:LBN322308 LLJ322302:LLJ322308 LVF322302:LVF322308 MFB322302:MFB322308 MOX322302:MOX322308 MYT322302:MYT322308 NIP322302:NIP322308 NSL322302:NSL322308 OCH322302:OCH322308 OMD322302:OMD322308 OVZ322302:OVZ322308 PFV322302:PFV322308 PPR322302:PPR322308 PZN322302:PZN322308 QJJ322302:QJJ322308 QTF322302:QTF322308 RDB322302:RDB322308 RMX322302:RMX322308 RWT322302:RWT322308 SGP322302:SGP322308 SQL322302:SQL322308 TAH322302:TAH322308 TKD322302:TKD322308 TTZ322302:TTZ322308 UDV322302:UDV322308 UNR322302:UNR322308 UXN322302:UXN322308 VHJ322302:VHJ322308 VRF322302:VRF322308 WBB322302:WBB322308 WKX322302:WKX322308 WUT322302:WUT322308 IH387838:IH387844 SD387838:SD387844 ABZ387838:ABZ387844 ALV387838:ALV387844 AVR387838:AVR387844 BFN387838:BFN387844 BPJ387838:BPJ387844 BZF387838:BZF387844 CJB387838:CJB387844 CSX387838:CSX387844 DCT387838:DCT387844 DMP387838:DMP387844 DWL387838:DWL387844 EGH387838:EGH387844 EQD387838:EQD387844 EZZ387838:EZZ387844 FJV387838:FJV387844 FTR387838:FTR387844 GDN387838:GDN387844 GNJ387838:GNJ387844 GXF387838:GXF387844 HHB387838:HHB387844 HQX387838:HQX387844 IAT387838:IAT387844 IKP387838:IKP387844 IUL387838:IUL387844 JEH387838:JEH387844 JOD387838:JOD387844 JXZ387838:JXZ387844 KHV387838:KHV387844 KRR387838:KRR387844 LBN387838:LBN387844 LLJ387838:LLJ387844 LVF387838:LVF387844 MFB387838:MFB387844 MOX387838:MOX387844 MYT387838:MYT387844 NIP387838:NIP387844 NSL387838:NSL387844 OCH387838:OCH387844 OMD387838:OMD387844 OVZ387838:OVZ387844 PFV387838:PFV387844 PPR387838:PPR387844 PZN387838:PZN387844 QJJ387838:QJJ387844 QTF387838:QTF387844 RDB387838:RDB387844 RMX387838:RMX387844 RWT387838:RWT387844 SGP387838:SGP387844 SQL387838:SQL387844 TAH387838:TAH387844 TKD387838:TKD387844 TTZ387838:TTZ387844 UDV387838:UDV387844 UNR387838:UNR387844 UXN387838:UXN387844 VHJ387838:VHJ387844 VRF387838:VRF387844 WBB387838:WBB387844 WKX387838:WKX387844 WUT387838:WUT387844 IH453374:IH453380 SD453374:SD453380 ABZ453374:ABZ453380 ALV453374:ALV453380 AVR453374:AVR453380 BFN453374:BFN453380 BPJ453374:BPJ453380 BZF453374:BZF453380 CJB453374:CJB453380 CSX453374:CSX453380 DCT453374:DCT453380 DMP453374:DMP453380 DWL453374:DWL453380 EGH453374:EGH453380 EQD453374:EQD453380 EZZ453374:EZZ453380 FJV453374:FJV453380 FTR453374:FTR453380 GDN453374:GDN453380 GNJ453374:GNJ453380 GXF453374:GXF453380 HHB453374:HHB453380 HQX453374:HQX453380 IAT453374:IAT453380 IKP453374:IKP453380 IUL453374:IUL453380 JEH453374:JEH453380 JOD453374:JOD453380 JXZ453374:JXZ453380 KHV453374:KHV453380 KRR453374:KRR453380 LBN453374:LBN453380 LLJ453374:LLJ453380 LVF453374:LVF453380 MFB453374:MFB453380 MOX453374:MOX453380 MYT453374:MYT453380 NIP453374:NIP453380 NSL453374:NSL453380 OCH453374:OCH453380 OMD453374:OMD453380 OVZ453374:OVZ453380 PFV453374:PFV453380 PPR453374:PPR453380 PZN453374:PZN453380 QJJ453374:QJJ453380 QTF453374:QTF453380 RDB453374:RDB453380 RMX453374:RMX453380 RWT453374:RWT453380 SGP453374:SGP453380 SQL453374:SQL453380 TAH453374:TAH453380 TKD453374:TKD453380 TTZ453374:TTZ453380 UDV453374:UDV453380 UNR453374:UNR453380 UXN453374:UXN453380 VHJ453374:VHJ453380 VRF453374:VRF453380 WBB453374:WBB453380 WKX453374:WKX453380 WUT453374:WUT453380 IH518910:IH518916 SD518910:SD518916 ABZ518910:ABZ518916 ALV518910:ALV518916 AVR518910:AVR518916 BFN518910:BFN518916 BPJ518910:BPJ518916 BZF518910:BZF518916 CJB518910:CJB518916 CSX518910:CSX518916 DCT518910:DCT518916 DMP518910:DMP518916 DWL518910:DWL518916 EGH518910:EGH518916 EQD518910:EQD518916 EZZ518910:EZZ518916 FJV518910:FJV518916 FTR518910:FTR518916 GDN518910:GDN518916 GNJ518910:GNJ518916 GXF518910:GXF518916 HHB518910:HHB518916 HQX518910:HQX518916 IAT518910:IAT518916 IKP518910:IKP518916 IUL518910:IUL518916 JEH518910:JEH518916 JOD518910:JOD518916 JXZ518910:JXZ518916 KHV518910:KHV518916 KRR518910:KRR518916 LBN518910:LBN518916 LLJ518910:LLJ518916 LVF518910:LVF518916 MFB518910:MFB518916 MOX518910:MOX518916 MYT518910:MYT518916 NIP518910:NIP518916 NSL518910:NSL518916 OCH518910:OCH518916 OMD518910:OMD518916 OVZ518910:OVZ518916 PFV518910:PFV518916 PPR518910:PPR518916 PZN518910:PZN518916 QJJ518910:QJJ518916 QTF518910:QTF518916 RDB518910:RDB518916 RMX518910:RMX518916 RWT518910:RWT518916 SGP518910:SGP518916 SQL518910:SQL518916 TAH518910:TAH518916 TKD518910:TKD518916 TTZ518910:TTZ518916 UDV518910:UDV518916 UNR518910:UNR518916 UXN518910:UXN518916 VHJ518910:VHJ518916 VRF518910:VRF518916 WBB518910:WBB518916 WKX518910:WKX518916 WUT518910:WUT518916 IH584446:IH584452 SD584446:SD584452 ABZ584446:ABZ584452 ALV584446:ALV584452 AVR584446:AVR584452 BFN584446:BFN584452 BPJ584446:BPJ584452 BZF584446:BZF584452 CJB584446:CJB584452 CSX584446:CSX584452 DCT584446:DCT584452 DMP584446:DMP584452 DWL584446:DWL584452 EGH584446:EGH584452 EQD584446:EQD584452 EZZ584446:EZZ584452 FJV584446:FJV584452 FTR584446:FTR584452 GDN584446:GDN584452 GNJ584446:GNJ584452 GXF584446:GXF584452 HHB584446:HHB584452 HQX584446:HQX584452 IAT584446:IAT584452 IKP584446:IKP584452 IUL584446:IUL584452 JEH584446:JEH584452 JOD584446:JOD584452 JXZ584446:JXZ584452 KHV584446:KHV584452 KRR584446:KRR584452 LBN584446:LBN584452 LLJ584446:LLJ584452 LVF584446:LVF584452 MFB584446:MFB584452 MOX584446:MOX584452 MYT584446:MYT584452 NIP584446:NIP584452 NSL584446:NSL584452 OCH584446:OCH584452 OMD584446:OMD584452 OVZ584446:OVZ584452 PFV584446:PFV584452 PPR584446:PPR584452 PZN584446:PZN584452 QJJ584446:QJJ584452 QTF584446:QTF584452 RDB584446:RDB584452 RMX584446:RMX584452 RWT584446:RWT584452 SGP584446:SGP584452 SQL584446:SQL584452 TAH584446:TAH584452 TKD584446:TKD584452 TTZ584446:TTZ584452 UDV584446:UDV584452 UNR584446:UNR584452 UXN584446:UXN584452 VHJ584446:VHJ584452 VRF584446:VRF584452 WBB584446:WBB584452 WKX584446:WKX584452 WUT584446:WUT584452 IH649982:IH649988 SD649982:SD649988 ABZ649982:ABZ649988 ALV649982:ALV649988 AVR649982:AVR649988 BFN649982:BFN649988 BPJ649982:BPJ649988 BZF649982:BZF649988 CJB649982:CJB649988 CSX649982:CSX649988 DCT649982:DCT649988 DMP649982:DMP649988 DWL649982:DWL649988 EGH649982:EGH649988 EQD649982:EQD649988 EZZ649982:EZZ649988 FJV649982:FJV649988 FTR649982:FTR649988 GDN649982:GDN649988 GNJ649982:GNJ649988 GXF649982:GXF649988 HHB649982:HHB649988 HQX649982:HQX649988 IAT649982:IAT649988 IKP649982:IKP649988 IUL649982:IUL649988 JEH649982:JEH649988 JOD649982:JOD649988 JXZ649982:JXZ649988 KHV649982:KHV649988 KRR649982:KRR649988 LBN649982:LBN649988 LLJ649982:LLJ649988 LVF649982:LVF649988 MFB649982:MFB649988 MOX649982:MOX649988 MYT649982:MYT649988 NIP649982:NIP649988 NSL649982:NSL649988 OCH649982:OCH649988 OMD649982:OMD649988 OVZ649982:OVZ649988 PFV649982:PFV649988 PPR649982:PPR649988 PZN649982:PZN649988 QJJ649982:QJJ649988 QTF649982:QTF649988 RDB649982:RDB649988 RMX649982:RMX649988 RWT649982:RWT649988 SGP649982:SGP649988 SQL649982:SQL649988 TAH649982:TAH649988 TKD649982:TKD649988 TTZ649982:TTZ649988 UDV649982:UDV649988 UNR649982:UNR649988 UXN649982:UXN649988 VHJ649982:VHJ649988 VRF649982:VRF649988 WBB649982:WBB649988 WKX649982:WKX649988 WUT649982:WUT649988 IH715518:IH715524 SD715518:SD715524 ABZ715518:ABZ715524 ALV715518:ALV715524 AVR715518:AVR715524 BFN715518:BFN715524 BPJ715518:BPJ715524 BZF715518:BZF715524 CJB715518:CJB715524 CSX715518:CSX715524 DCT715518:DCT715524 DMP715518:DMP715524 DWL715518:DWL715524 EGH715518:EGH715524 EQD715518:EQD715524 EZZ715518:EZZ715524 FJV715518:FJV715524 FTR715518:FTR715524 GDN715518:GDN715524 GNJ715518:GNJ715524 GXF715518:GXF715524 HHB715518:HHB715524 HQX715518:HQX715524 IAT715518:IAT715524 IKP715518:IKP715524 IUL715518:IUL715524 JEH715518:JEH715524 JOD715518:JOD715524 JXZ715518:JXZ715524 KHV715518:KHV715524 KRR715518:KRR715524 LBN715518:LBN715524 LLJ715518:LLJ715524 LVF715518:LVF715524 MFB715518:MFB715524 MOX715518:MOX715524 MYT715518:MYT715524 NIP715518:NIP715524 NSL715518:NSL715524 OCH715518:OCH715524 OMD715518:OMD715524 OVZ715518:OVZ715524 PFV715518:PFV715524 PPR715518:PPR715524 PZN715518:PZN715524 QJJ715518:QJJ715524 QTF715518:QTF715524 RDB715518:RDB715524 RMX715518:RMX715524 RWT715518:RWT715524 SGP715518:SGP715524 SQL715518:SQL715524 TAH715518:TAH715524 TKD715518:TKD715524 TTZ715518:TTZ715524 UDV715518:UDV715524 UNR715518:UNR715524 UXN715518:UXN715524 VHJ715518:VHJ715524 VRF715518:VRF715524 WBB715518:WBB715524 WKX715518:WKX715524 WUT715518:WUT715524 IH781054:IH781060 SD781054:SD781060 ABZ781054:ABZ781060 ALV781054:ALV781060 AVR781054:AVR781060 BFN781054:BFN781060 BPJ781054:BPJ781060 BZF781054:BZF781060 CJB781054:CJB781060 CSX781054:CSX781060 DCT781054:DCT781060 DMP781054:DMP781060 DWL781054:DWL781060 EGH781054:EGH781060 EQD781054:EQD781060 EZZ781054:EZZ781060 FJV781054:FJV781060 FTR781054:FTR781060 GDN781054:GDN781060 GNJ781054:GNJ781060 GXF781054:GXF781060 HHB781054:HHB781060 HQX781054:HQX781060 IAT781054:IAT781060 IKP781054:IKP781060 IUL781054:IUL781060 JEH781054:JEH781060 JOD781054:JOD781060 JXZ781054:JXZ781060 KHV781054:KHV781060 KRR781054:KRR781060 LBN781054:LBN781060 LLJ781054:LLJ781060 LVF781054:LVF781060 MFB781054:MFB781060 MOX781054:MOX781060 MYT781054:MYT781060 NIP781054:NIP781060 NSL781054:NSL781060 OCH781054:OCH781060 OMD781054:OMD781060 OVZ781054:OVZ781060 PFV781054:PFV781060 PPR781054:PPR781060 PZN781054:PZN781060 QJJ781054:QJJ781060 QTF781054:QTF781060 RDB781054:RDB781060 RMX781054:RMX781060 RWT781054:RWT781060 SGP781054:SGP781060 SQL781054:SQL781060 TAH781054:TAH781060 TKD781054:TKD781060 TTZ781054:TTZ781060 UDV781054:UDV781060 UNR781054:UNR781060 UXN781054:UXN781060 VHJ781054:VHJ781060 VRF781054:VRF781060 WBB781054:WBB781060 WKX781054:WKX781060 WUT781054:WUT781060 IH846590:IH846596 SD846590:SD846596 ABZ846590:ABZ846596 ALV846590:ALV846596 AVR846590:AVR846596 BFN846590:BFN846596 BPJ846590:BPJ846596 BZF846590:BZF846596 CJB846590:CJB846596 CSX846590:CSX846596 DCT846590:DCT846596 DMP846590:DMP846596 DWL846590:DWL846596 EGH846590:EGH846596 EQD846590:EQD846596 EZZ846590:EZZ846596 FJV846590:FJV846596 FTR846590:FTR846596 GDN846590:GDN846596 GNJ846590:GNJ846596 GXF846590:GXF846596 HHB846590:HHB846596 HQX846590:HQX846596 IAT846590:IAT846596 IKP846590:IKP846596 IUL846590:IUL846596 JEH846590:JEH846596 JOD846590:JOD846596 JXZ846590:JXZ846596 KHV846590:KHV846596 KRR846590:KRR846596 LBN846590:LBN846596 LLJ846590:LLJ846596 LVF846590:LVF846596 MFB846590:MFB846596 MOX846590:MOX846596 MYT846590:MYT846596 NIP846590:NIP846596 NSL846590:NSL846596 OCH846590:OCH846596 OMD846590:OMD846596 OVZ846590:OVZ846596 PFV846590:PFV846596 PPR846590:PPR846596 PZN846590:PZN846596 QJJ846590:QJJ846596 QTF846590:QTF846596 RDB846590:RDB846596 RMX846590:RMX846596 RWT846590:RWT846596 SGP846590:SGP846596 SQL846590:SQL846596 TAH846590:TAH846596 TKD846590:TKD846596 TTZ846590:TTZ846596 UDV846590:UDV846596 UNR846590:UNR846596 UXN846590:UXN846596 VHJ846590:VHJ846596 VRF846590:VRF846596 WBB846590:WBB846596 WKX846590:WKX846596 WUT846590:WUT846596 IH912126:IH912132 SD912126:SD912132 ABZ912126:ABZ912132 ALV912126:ALV912132 AVR912126:AVR912132 BFN912126:BFN912132 BPJ912126:BPJ912132 BZF912126:BZF912132 CJB912126:CJB912132 CSX912126:CSX912132 DCT912126:DCT912132 DMP912126:DMP912132 DWL912126:DWL912132 EGH912126:EGH912132 EQD912126:EQD912132 EZZ912126:EZZ912132 FJV912126:FJV912132 FTR912126:FTR912132 GDN912126:GDN912132 GNJ912126:GNJ912132 GXF912126:GXF912132 HHB912126:HHB912132 HQX912126:HQX912132 IAT912126:IAT912132 IKP912126:IKP912132 IUL912126:IUL912132 JEH912126:JEH912132 JOD912126:JOD912132 JXZ912126:JXZ912132 KHV912126:KHV912132 KRR912126:KRR912132 LBN912126:LBN912132 LLJ912126:LLJ912132 LVF912126:LVF912132 MFB912126:MFB912132 MOX912126:MOX912132 MYT912126:MYT912132 NIP912126:NIP912132 NSL912126:NSL912132 OCH912126:OCH912132 OMD912126:OMD912132 OVZ912126:OVZ912132 PFV912126:PFV912132 PPR912126:PPR912132 PZN912126:PZN912132 QJJ912126:QJJ912132 QTF912126:QTF912132 RDB912126:RDB912132 RMX912126:RMX912132 RWT912126:RWT912132 SGP912126:SGP912132 SQL912126:SQL912132 TAH912126:TAH912132 TKD912126:TKD912132 TTZ912126:TTZ912132 UDV912126:UDV912132 UNR912126:UNR912132 UXN912126:UXN912132 VHJ912126:VHJ912132 VRF912126:VRF912132 WBB912126:WBB912132 WKX912126:WKX912132 WUT912126:WUT912132 IH977662:IH977668 SD977662:SD977668 ABZ977662:ABZ977668 ALV977662:ALV977668 AVR977662:AVR977668 BFN977662:BFN977668 BPJ977662:BPJ977668 BZF977662:BZF977668 CJB977662:CJB977668 CSX977662:CSX977668 DCT977662:DCT977668 DMP977662:DMP977668 DWL977662:DWL977668 EGH977662:EGH977668 EQD977662:EQD977668 EZZ977662:EZZ977668 FJV977662:FJV977668 FTR977662:FTR977668 GDN977662:GDN977668 GNJ977662:GNJ977668 GXF977662:GXF977668 HHB977662:HHB977668 HQX977662:HQX977668 IAT977662:IAT977668 IKP977662:IKP977668 IUL977662:IUL977668 JEH977662:JEH977668 JOD977662:JOD977668 JXZ977662:JXZ977668 KHV977662:KHV977668 KRR977662:KRR977668 LBN977662:LBN977668 LLJ977662:LLJ977668 LVF977662:LVF977668 MFB977662:MFB977668 MOX977662:MOX977668 MYT977662:MYT977668 NIP977662:NIP977668 NSL977662:NSL977668 OCH977662:OCH977668 OMD977662:OMD977668 OVZ977662:OVZ977668 PFV977662:PFV977668 PPR977662:PPR977668 PZN977662:PZN977668 QJJ977662:QJJ977668 QTF977662:QTF977668 RDB977662:RDB977668 RMX977662:RMX977668 RWT977662:RWT977668 SGP977662:SGP977668 SQL977662:SQL977668 TAH977662:TAH977668 TKD977662:TKD977668 TTZ977662:TTZ977668 UDV977662:UDV977668 UNR977662:UNR977668 UXN977662:UXN977668 VHJ977662:VHJ977668 VRF977662:VRF977668 WBB977662:WBB977668 WKX977662:WKX977668 WUT977662:WUT977668">
      <formula1>"LNG,Boru Gazı"</formula1>
    </dataValidation>
  </dataValidations>
  <pageMargins left="0.7" right="0.7" top="0.75" bottom="0.75" header="0.3" footer="0.3"/>
  <pageSetup paperSize="9" orientation="portrait" r:id="rId1"/>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19"/>
  <dimension ref="A1:AZ73"/>
  <sheetViews>
    <sheetView zoomScale="70" zoomScaleNormal="70" workbookViewId="0">
      <selection activeCell="A13" sqref="A13:P13"/>
    </sheetView>
  </sheetViews>
  <sheetFormatPr defaultRowHeight="15"/>
  <cols>
    <col min="1" max="1" width="21.5703125" style="224" customWidth="1"/>
    <col min="2" max="2" width="12.7109375" style="224" customWidth="1"/>
    <col min="3" max="3" width="11.7109375" style="224" customWidth="1"/>
    <col min="4" max="4" width="11.85546875" style="224" customWidth="1"/>
    <col min="5" max="9" width="12.28515625" style="224" customWidth="1"/>
    <col min="10" max="10" width="14.42578125" style="224" customWidth="1"/>
    <col min="11" max="11" width="13.7109375" style="224" customWidth="1"/>
    <col min="12" max="12" width="18.5703125" style="224" customWidth="1"/>
    <col min="13" max="13" width="16.85546875" style="224" customWidth="1"/>
    <col min="14" max="14" width="15.7109375" style="224" customWidth="1"/>
    <col min="15" max="15" width="16" style="224" customWidth="1"/>
    <col min="16" max="16" width="13.42578125" style="224" customWidth="1"/>
    <col min="17" max="17" width="18.28515625" style="224" customWidth="1"/>
    <col min="18" max="18" width="13.7109375" style="224" customWidth="1"/>
    <col min="19" max="16384" width="9.140625" style="224"/>
  </cols>
  <sheetData>
    <row r="1" spans="1:52" ht="15" customHeight="1">
      <c r="A1" s="3532" t="s">
        <v>29</v>
      </c>
      <c r="B1" s="3533"/>
      <c r="C1" s="3533"/>
      <c r="D1" s="3533"/>
      <c r="E1" s="3533"/>
      <c r="F1" s="3533"/>
      <c r="G1" s="3533"/>
      <c r="H1" s="3533"/>
      <c r="I1" s="3533"/>
      <c r="J1" s="3533"/>
      <c r="K1" s="3533"/>
      <c r="L1" s="3533"/>
      <c r="M1" s="3533"/>
      <c r="N1" s="3533"/>
      <c r="O1" s="3533"/>
      <c r="P1" s="3534"/>
      <c r="Q1" s="2022"/>
      <c r="R1" s="2022"/>
    </row>
    <row r="2" spans="1:52">
      <c r="A2" s="2023" t="s">
        <v>30</v>
      </c>
      <c r="B2" s="3535" t="s">
        <v>595</v>
      </c>
      <c r="C2" s="3536"/>
      <c r="D2" s="3536"/>
      <c r="E2" s="3536"/>
      <c r="F2" s="3536"/>
      <c r="G2" s="3536"/>
      <c r="H2" s="3536"/>
      <c r="I2" s="3536"/>
      <c r="J2" s="3536"/>
      <c r="K2" s="3536"/>
      <c r="L2" s="3536"/>
      <c r="M2" s="3536"/>
      <c r="N2" s="3536"/>
      <c r="O2" s="3536"/>
      <c r="P2" s="3537"/>
      <c r="Q2" s="2022"/>
      <c r="R2" s="2022"/>
    </row>
    <row r="3" spans="1:52" ht="33" customHeight="1">
      <c r="A3" s="2023" t="s">
        <v>31</v>
      </c>
      <c r="B3" s="3538" t="s">
        <v>596</v>
      </c>
      <c r="C3" s="3539"/>
      <c r="D3" s="3539"/>
      <c r="E3" s="3539"/>
      <c r="F3" s="3539"/>
      <c r="G3" s="3539"/>
      <c r="H3" s="3539"/>
      <c r="I3" s="3539"/>
      <c r="J3" s="3539"/>
      <c r="K3" s="3539"/>
      <c r="L3" s="3539"/>
      <c r="M3" s="3539"/>
      <c r="N3" s="3539"/>
      <c r="O3" s="3539"/>
      <c r="P3" s="3540"/>
      <c r="Q3" s="2022"/>
      <c r="R3" s="2022"/>
    </row>
    <row r="4" spans="1:52">
      <c r="A4" s="2023" t="s">
        <v>32</v>
      </c>
      <c r="B4" s="3535">
        <v>2</v>
      </c>
      <c r="C4" s="3536"/>
      <c r="D4" s="3536"/>
      <c r="E4" s="3536"/>
      <c r="F4" s="3536"/>
      <c r="G4" s="3536"/>
      <c r="H4" s="3536"/>
      <c r="I4" s="3536"/>
      <c r="J4" s="3536"/>
      <c r="K4" s="3536"/>
      <c r="L4" s="3536"/>
      <c r="M4" s="3536"/>
      <c r="N4" s="3536"/>
      <c r="O4" s="3536"/>
      <c r="P4" s="3537"/>
      <c r="Q4" s="2022"/>
      <c r="R4" s="2022"/>
    </row>
    <row r="5" spans="1:52">
      <c r="A5" s="2023" t="s">
        <v>33</v>
      </c>
      <c r="B5" s="3529"/>
      <c r="C5" s="3530"/>
      <c r="D5" s="3530"/>
      <c r="E5" s="3530"/>
      <c r="F5" s="3530"/>
      <c r="G5" s="3530"/>
      <c r="H5" s="3530"/>
      <c r="I5" s="3530"/>
      <c r="J5" s="3530"/>
      <c r="K5" s="3530"/>
      <c r="L5" s="3530"/>
      <c r="M5" s="3530"/>
      <c r="N5" s="3530"/>
      <c r="O5" s="3530"/>
      <c r="P5" s="3531"/>
      <c r="Q5" s="2022"/>
      <c r="R5" s="2022"/>
    </row>
    <row r="6" spans="1:52">
      <c r="A6" s="2023" t="s">
        <v>34</v>
      </c>
      <c r="B6" s="3529"/>
      <c r="C6" s="3530"/>
      <c r="D6" s="3530"/>
      <c r="E6" s="3530"/>
      <c r="F6" s="3530"/>
      <c r="G6" s="3530"/>
      <c r="H6" s="3530"/>
      <c r="I6" s="3530"/>
      <c r="J6" s="3530"/>
      <c r="K6" s="3530"/>
      <c r="L6" s="3530"/>
      <c r="M6" s="3530"/>
      <c r="N6" s="3530"/>
      <c r="O6" s="3530"/>
      <c r="P6" s="3531"/>
      <c r="Q6" s="2022"/>
      <c r="R6" s="2022"/>
    </row>
    <row r="7" spans="1:52">
      <c r="A7" s="2023" t="s">
        <v>35</v>
      </c>
      <c r="B7" s="3529"/>
      <c r="C7" s="3530"/>
      <c r="D7" s="3530"/>
      <c r="E7" s="3530"/>
      <c r="F7" s="3530"/>
      <c r="G7" s="3530"/>
      <c r="H7" s="3530"/>
      <c r="I7" s="3530"/>
      <c r="J7" s="3530"/>
      <c r="K7" s="3530"/>
      <c r="L7" s="3530"/>
      <c r="M7" s="3530"/>
      <c r="N7" s="3530"/>
      <c r="O7" s="3530"/>
      <c r="P7" s="3531"/>
      <c r="Q7" s="2022"/>
      <c r="R7" s="2022"/>
    </row>
    <row r="8" spans="1:52">
      <c r="A8" s="2023" t="s">
        <v>36</v>
      </c>
      <c r="B8" s="3541"/>
      <c r="C8" s="3542"/>
      <c r="D8" s="3542"/>
      <c r="E8" s="3542"/>
      <c r="F8" s="3542"/>
      <c r="G8" s="3542"/>
      <c r="H8" s="3542"/>
      <c r="I8" s="3542"/>
      <c r="J8" s="3542"/>
      <c r="K8" s="3542"/>
      <c r="L8" s="3542"/>
      <c r="M8" s="3542"/>
      <c r="N8" s="3542"/>
      <c r="O8" s="3542"/>
      <c r="P8" s="3543"/>
      <c r="Q8" s="2022"/>
      <c r="R8" s="2022"/>
    </row>
    <row r="9" spans="1:52" ht="15.75" thickBot="1">
      <c r="A9" s="2024" t="s">
        <v>198</v>
      </c>
      <c r="B9" s="3544" t="s">
        <v>3325</v>
      </c>
      <c r="C9" s="3545"/>
      <c r="D9" s="3545"/>
      <c r="E9" s="3545"/>
      <c r="F9" s="3545"/>
      <c r="G9" s="3545"/>
      <c r="H9" s="3545"/>
      <c r="I9" s="3545"/>
      <c r="J9" s="3545"/>
      <c r="K9" s="3545"/>
      <c r="L9" s="3545"/>
      <c r="M9" s="3545"/>
      <c r="N9" s="3545"/>
      <c r="O9" s="3545"/>
      <c r="P9" s="3546"/>
      <c r="Q9" s="2022"/>
      <c r="R9" s="2022"/>
    </row>
    <row r="10" spans="1:52">
      <c r="A10" s="2025"/>
      <c r="B10" s="2026"/>
      <c r="C10" s="2026"/>
      <c r="D10" s="2026"/>
      <c r="E10" s="2026"/>
      <c r="F10" s="2026"/>
      <c r="G10" s="2026"/>
      <c r="H10" s="2026"/>
      <c r="I10" s="2026"/>
      <c r="J10" s="2026"/>
      <c r="K10" s="2026"/>
      <c r="L10" s="2026"/>
      <c r="M10" s="2026"/>
      <c r="N10" s="2026"/>
      <c r="O10" s="2026"/>
      <c r="P10" s="2026"/>
      <c r="Q10" s="2022"/>
      <c r="R10" s="2022"/>
    </row>
    <row r="11" spans="1:52" ht="15.75">
      <c r="A11" s="2027" t="s">
        <v>3729</v>
      </c>
      <c r="B11" s="2026"/>
      <c r="C11" s="2026"/>
      <c r="D11" s="2026"/>
      <c r="E11" s="2026"/>
      <c r="F11" s="2026"/>
      <c r="G11" s="2026"/>
      <c r="H11" s="2026"/>
      <c r="I11" s="2026"/>
      <c r="J11" s="2026"/>
      <c r="K11" s="2026"/>
      <c r="L11" s="2026"/>
      <c r="M11" s="2026"/>
      <c r="N11" s="2026"/>
      <c r="O11" s="2026"/>
      <c r="P11" s="2026"/>
      <c r="Q11" s="2022"/>
      <c r="R11" s="2022"/>
    </row>
    <row r="12" spans="1:52" ht="15.75" customHeight="1">
      <c r="A12" s="2028" t="s">
        <v>3326</v>
      </c>
      <c r="B12" s="2022"/>
      <c r="C12" s="2022"/>
      <c r="D12" s="2022"/>
      <c r="E12" s="2022"/>
      <c r="F12" s="2022"/>
      <c r="G12" s="2022"/>
      <c r="H12" s="2022"/>
      <c r="I12" s="2022"/>
      <c r="J12" s="2022"/>
      <c r="K12" s="2022"/>
      <c r="L12" s="2022"/>
      <c r="M12" s="2022"/>
      <c r="N12" s="2022"/>
      <c r="O12" s="2022"/>
      <c r="P12" s="2022"/>
      <c r="Q12" s="2022"/>
      <c r="R12" s="2022"/>
    </row>
    <row r="13" spans="1:52" ht="15.75" customHeight="1">
      <c r="A13" s="3547" t="s">
        <v>3879</v>
      </c>
      <c r="B13" s="3547"/>
      <c r="C13" s="3547"/>
      <c r="D13" s="3547"/>
      <c r="E13" s="3547"/>
      <c r="F13" s="3547"/>
      <c r="G13" s="3547"/>
      <c r="H13" s="3547"/>
      <c r="I13" s="3547"/>
      <c r="J13" s="3547"/>
      <c r="K13" s="3547"/>
      <c r="L13" s="3547"/>
      <c r="M13" s="3547"/>
      <c r="N13" s="3547"/>
      <c r="O13" s="3547"/>
      <c r="P13" s="3547"/>
      <c r="Q13" s="2022"/>
      <c r="R13" s="2022"/>
    </row>
    <row r="14" spans="1:52" ht="16.5" thickBot="1">
      <c r="A14" s="2027" t="s">
        <v>3327</v>
      </c>
      <c r="B14" s="2022"/>
      <c r="C14" s="2022"/>
      <c r="D14" s="2022"/>
      <c r="E14" s="2022"/>
      <c r="F14" s="2022"/>
      <c r="G14" s="2022"/>
      <c r="H14" s="2022"/>
      <c r="I14" s="2022"/>
      <c r="J14" s="2022"/>
      <c r="K14" s="2022"/>
      <c r="L14" s="2022"/>
      <c r="M14" s="2022"/>
      <c r="N14" s="2022"/>
      <c r="O14" s="2022"/>
      <c r="P14" s="2022"/>
      <c r="Q14" s="2022"/>
      <c r="R14" s="2022"/>
      <c r="AZ14" s="2029" t="s">
        <v>462</v>
      </c>
    </row>
    <row r="15" spans="1:52" ht="36" customHeight="1" thickBot="1">
      <c r="A15" s="3548" t="s">
        <v>426</v>
      </c>
      <c r="B15" s="3550" t="s">
        <v>598</v>
      </c>
      <c r="C15" s="3551"/>
      <c r="D15" s="3552"/>
      <c r="E15" s="3553"/>
      <c r="F15" s="3554" t="s">
        <v>599</v>
      </c>
      <c r="G15" s="3555"/>
      <c r="H15" s="3555"/>
      <c r="I15" s="3556"/>
      <c r="J15" s="3557" t="s">
        <v>600</v>
      </c>
      <c r="K15" s="3559" t="s">
        <v>601</v>
      </c>
      <c r="L15" s="3562" t="s">
        <v>602</v>
      </c>
      <c r="M15" s="3563"/>
      <c r="N15" s="3564"/>
      <c r="O15" s="3565" t="s">
        <v>603</v>
      </c>
      <c r="P15" s="3568" t="s">
        <v>604</v>
      </c>
      <c r="AZ15" s="2029" t="s">
        <v>463</v>
      </c>
    </row>
    <row r="16" spans="1:52" ht="15" customHeight="1" thickBot="1">
      <c r="A16" s="3549"/>
      <c r="B16" s="3554" t="s">
        <v>605</v>
      </c>
      <c r="C16" s="3556"/>
      <c r="D16" s="3554" t="s">
        <v>606</v>
      </c>
      <c r="E16" s="3556"/>
      <c r="F16" s="3554" t="s">
        <v>605</v>
      </c>
      <c r="G16" s="3556"/>
      <c r="H16" s="3554" t="s">
        <v>606</v>
      </c>
      <c r="I16" s="3556"/>
      <c r="J16" s="3558"/>
      <c r="K16" s="3560"/>
      <c r="L16" s="3570" t="s">
        <v>2170</v>
      </c>
      <c r="M16" s="3559" t="s">
        <v>2171</v>
      </c>
      <c r="N16" s="3565" t="s">
        <v>2172</v>
      </c>
      <c r="O16" s="3566"/>
      <c r="P16" s="3569"/>
      <c r="AZ16" s="2029" t="s">
        <v>464</v>
      </c>
    </row>
    <row r="17" spans="1:52" ht="15.75" thickBot="1">
      <c r="A17" s="3549"/>
      <c r="B17" s="2030" t="s">
        <v>293</v>
      </c>
      <c r="C17" s="2030" t="s">
        <v>292</v>
      </c>
      <c r="D17" s="2030" t="s">
        <v>293</v>
      </c>
      <c r="E17" s="2031" t="s">
        <v>292</v>
      </c>
      <c r="F17" s="2030" t="s">
        <v>293</v>
      </c>
      <c r="G17" s="2030" t="s">
        <v>292</v>
      </c>
      <c r="H17" s="2030" t="s">
        <v>293</v>
      </c>
      <c r="I17" s="2030" t="s">
        <v>292</v>
      </c>
      <c r="J17" s="3558"/>
      <c r="K17" s="3561"/>
      <c r="L17" s="3571"/>
      <c r="M17" s="3561"/>
      <c r="N17" s="3567"/>
      <c r="O17" s="3567"/>
      <c r="P17" s="3569"/>
      <c r="AZ17" s="2029" t="s">
        <v>465</v>
      </c>
    </row>
    <row r="18" spans="1:52">
      <c r="A18" s="2032"/>
      <c r="B18" s="2033"/>
      <c r="C18" s="2034"/>
      <c r="D18" s="2035"/>
      <c r="E18" s="2036"/>
      <c r="F18" s="2037"/>
      <c r="G18" s="2037"/>
      <c r="H18" s="2037"/>
      <c r="I18" s="2037"/>
      <c r="J18" s="2037"/>
      <c r="K18" s="2037"/>
      <c r="L18" s="2036"/>
      <c r="M18" s="2038"/>
      <c r="N18" s="2039"/>
      <c r="O18" s="2038"/>
      <c r="P18" s="2040"/>
      <c r="AZ18" s="2029" t="s">
        <v>467</v>
      </c>
    </row>
    <row r="19" spans="1:52">
      <c r="A19" s="2041"/>
      <c r="B19" s="2042"/>
      <c r="C19" s="2034"/>
      <c r="D19" s="2043"/>
      <c r="E19" s="2034"/>
      <c r="F19" s="2044"/>
      <c r="G19" s="2044"/>
      <c r="H19" s="2044"/>
      <c r="I19" s="2044"/>
      <c r="J19" s="2044"/>
      <c r="K19" s="2044"/>
      <c r="L19" s="2034"/>
      <c r="M19" s="2045"/>
      <c r="N19" s="2046"/>
      <c r="O19" s="2045"/>
      <c r="P19" s="2047"/>
      <c r="AZ19" s="2029" t="s">
        <v>468</v>
      </c>
    </row>
    <row r="20" spans="1:52">
      <c r="A20" s="2041"/>
      <c r="B20" s="2048"/>
      <c r="C20" s="2048"/>
      <c r="D20" s="2048"/>
      <c r="E20" s="2048"/>
      <c r="F20" s="2049"/>
      <c r="G20" s="2049"/>
      <c r="H20" s="2049"/>
      <c r="I20" s="2049"/>
      <c r="J20" s="2049"/>
      <c r="K20" s="2049"/>
      <c r="L20" s="2048"/>
      <c r="M20" s="2050"/>
      <c r="N20" s="2051"/>
      <c r="O20" s="2051"/>
      <c r="P20" s="2052"/>
      <c r="AZ20" s="2029" t="s">
        <v>469</v>
      </c>
    </row>
    <row r="21" spans="1:52">
      <c r="A21" s="2053"/>
      <c r="B21" s="2054"/>
      <c r="C21" s="2034"/>
      <c r="D21" s="2055"/>
      <c r="E21" s="2054"/>
      <c r="F21" s="2056"/>
      <c r="G21" s="2056"/>
      <c r="H21" s="2056"/>
      <c r="I21" s="2056"/>
      <c r="J21" s="2056"/>
      <c r="K21" s="2056"/>
      <c r="L21" s="2054"/>
      <c r="M21" s="2055"/>
      <c r="N21" s="2054"/>
      <c r="O21" s="2055"/>
      <c r="P21" s="2057"/>
      <c r="AZ21" s="2029" t="s">
        <v>471</v>
      </c>
    </row>
    <row r="22" spans="1:52">
      <c r="A22" s="2053"/>
      <c r="B22" s="2054"/>
      <c r="C22" s="2034"/>
      <c r="D22" s="2055"/>
      <c r="E22" s="2054"/>
      <c r="F22" s="2056"/>
      <c r="G22" s="2056"/>
      <c r="H22" s="2056"/>
      <c r="I22" s="2056"/>
      <c r="J22" s="2056"/>
      <c r="K22" s="2056"/>
      <c r="L22" s="2054"/>
      <c r="M22" s="2055"/>
      <c r="N22" s="2054"/>
      <c r="O22" s="2055"/>
      <c r="P22" s="2057"/>
      <c r="AZ22" s="2029" t="s">
        <v>472</v>
      </c>
    </row>
    <row r="23" spans="1:52">
      <c r="A23" s="2053"/>
      <c r="B23" s="2054"/>
      <c r="C23" s="2034"/>
      <c r="D23" s="2055"/>
      <c r="E23" s="2054"/>
      <c r="F23" s="2056"/>
      <c r="G23" s="2056"/>
      <c r="H23" s="2056"/>
      <c r="I23" s="2056"/>
      <c r="J23" s="2056"/>
      <c r="K23" s="2056"/>
      <c r="L23" s="2054"/>
      <c r="M23" s="2055"/>
      <c r="N23" s="2054"/>
      <c r="O23" s="2055"/>
      <c r="P23" s="2057"/>
      <c r="AZ23" s="2029" t="s">
        <v>473</v>
      </c>
    </row>
    <row r="24" spans="1:52">
      <c r="A24" s="2053"/>
      <c r="B24" s="2054"/>
      <c r="C24" s="2034"/>
      <c r="D24" s="2055"/>
      <c r="E24" s="2054"/>
      <c r="F24" s="2056"/>
      <c r="G24" s="2056"/>
      <c r="H24" s="2056"/>
      <c r="I24" s="2056"/>
      <c r="J24" s="2056"/>
      <c r="K24" s="2056"/>
      <c r="L24" s="2054"/>
      <c r="M24" s="2055"/>
      <c r="N24" s="2054"/>
      <c r="O24" s="2055"/>
      <c r="P24" s="2057"/>
      <c r="AZ24" s="2029" t="s">
        <v>477</v>
      </c>
    </row>
    <row r="25" spans="1:52">
      <c r="A25" s="2053"/>
      <c r="B25" s="2054"/>
      <c r="C25" s="2034"/>
      <c r="D25" s="2055"/>
      <c r="E25" s="2054"/>
      <c r="F25" s="2056"/>
      <c r="G25" s="2056"/>
      <c r="H25" s="2056"/>
      <c r="I25" s="2056"/>
      <c r="J25" s="2056"/>
      <c r="K25" s="2056"/>
      <c r="L25" s="2054"/>
      <c r="M25" s="2055"/>
      <c r="N25" s="2054"/>
      <c r="O25" s="2055"/>
      <c r="P25" s="2057"/>
      <c r="AZ25" s="2029" t="s">
        <v>478</v>
      </c>
    </row>
    <row r="26" spans="1:52">
      <c r="A26" s="2053"/>
      <c r="B26" s="2054"/>
      <c r="C26" s="2034"/>
      <c r="D26" s="2055"/>
      <c r="E26" s="2054"/>
      <c r="F26" s="2056"/>
      <c r="G26" s="2056"/>
      <c r="H26" s="2056"/>
      <c r="I26" s="2056"/>
      <c r="J26" s="2056"/>
      <c r="K26" s="2056"/>
      <c r="L26" s="2054"/>
      <c r="M26" s="2055"/>
      <c r="N26" s="2054"/>
      <c r="O26" s="2055"/>
      <c r="P26" s="2057"/>
      <c r="AZ26" s="2029" t="s">
        <v>479</v>
      </c>
    </row>
    <row r="27" spans="1:52">
      <c r="A27" s="2053"/>
      <c r="B27" s="2054"/>
      <c r="C27" s="2034"/>
      <c r="D27" s="2055"/>
      <c r="E27" s="2054"/>
      <c r="F27" s="2056"/>
      <c r="G27" s="2056"/>
      <c r="H27" s="2056"/>
      <c r="I27" s="2056"/>
      <c r="J27" s="2056"/>
      <c r="K27" s="2056"/>
      <c r="L27" s="2054"/>
      <c r="M27" s="2055"/>
      <c r="N27" s="2054"/>
      <c r="O27" s="2055"/>
      <c r="P27" s="2057"/>
      <c r="AZ27" s="2029" t="s">
        <v>480</v>
      </c>
    </row>
    <row r="28" spans="1:52">
      <c r="A28" s="2053"/>
      <c r="B28" s="2054"/>
      <c r="C28" s="2034"/>
      <c r="D28" s="2055"/>
      <c r="E28" s="2054"/>
      <c r="F28" s="2056"/>
      <c r="G28" s="2056"/>
      <c r="H28" s="2056"/>
      <c r="I28" s="2056"/>
      <c r="J28" s="2056"/>
      <c r="K28" s="2056"/>
      <c r="L28" s="2054"/>
      <c r="M28" s="2055"/>
      <c r="N28" s="2054"/>
      <c r="O28" s="2055"/>
      <c r="P28" s="2057"/>
      <c r="AZ28" s="2029" t="s">
        <v>481</v>
      </c>
    </row>
    <row r="29" spans="1:52">
      <c r="A29" s="2053"/>
      <c r="B29" s="2054"/>
      <c r="C29" s="2034"/>
      <c r="D29" s="2055"/>
      <c r="E29" s="2054"/>
      <c r="F29" s="2056"/>
      <c r="G29" s="2056"/>
      <c r="H29" s="2056"/>
      <c r="I29" s="2056"/>
      <c r="J29" s="2056"/>
      <c r="K29" s="2056"/>
      <c r="L29" s="2054"/>
      <c r="M29" s="2055"/>
      <c r="N29" s="2054"/>
      <c r="O29" s="2055"/>
      <c r="P29" s="2057"/>
      <c r="AZ29" s="2029" t="s">
        <v>482</v>
      </c>
    </row>
    <row r="30" spans="1:52">
      <c r="A30" s="2053"/>
      <c r="B30" s="2054"/>
      <c r="C30" s="2034"/>
      <c r="D30" s="2055"/>
      <c r="E30" s="2054"/>
      <c r="F30" s="2056"/>
      <c r="G30" s="2056"/>
      <c r="H30" s="2056"/>
      <c r="I30" s="2056"/>
      <c r="J30" s="2056"/>
      <c r="K30" s="2056"/>
      <c r="L30" s="2054"/>
      <c r="M30" s="2055"/>
      <c r="N30" s="2054"/>
      <c r="O30" s="2055"/>
      <c r="P30" s="2057"/>
      <c r="AZ30" s="2029" t="s">
        <v>483</v>
      </c>
    </row>
    <row r="31" spans="1:52">
      <c r="A31" s="2053"/>
      <c r="B31" s="2054"/>
      <c r="C31" s="2034"/>
      <c r="D31" s="2055"/>
      <c r="E31" s="2054"/>
      <c r="F31" s="2056"/>
      <c r="G31" s="2056"/>
      <c r="H31" s="2056"/>
      <c r="I31" s="2056"/>
      <c r="J31" s="2056"/>
      <c r="K31" s="2056"/>
      <c r="L31" s="2054"/>
      <c r="M31" s="2055"/>
      <c r="N31" s="2054"/>
      <c r="O31" s="2055"/>
      <c r="P31" s="2057"/>
      <c r="AZ31" s="2029" t="s">
        <v>484</v>
      </c>
    </row>
    <row r="32" spans="1:52" ht="15.75" thickBot="1">
      <c r="A32" s="2058"/>
      <c r="B32" s="2059"/>
      <c r="C32" s="2060"/>
      <c r="D32" s="2059"/>
      <c r="E32" s="2059"/>
      <c r="F32" s="2061"/>
      <c r="G32" s="2061"/>
      <c r="H32" s="2061"/>
      <c r="I32" s="2061"/>
      <c r="J32" s="2061"/>
      <c r="K32" s="2061"/>
      <c r="L32" s="2059"/>
      <c r="M32" s="2060"/>
      <c r="N32" s="2059"/>
      <c r="O32" s="2060"/>
      <c r="P32" s="2062"/>
      <c r="AZ32" s="2029" t="s">
        <v>485</v>
      </c>
    </row>
    <row r="33" spans="1:52">
      <c r="AZ33" s="2029" t="s">
        <v>486</v>
      </c>
    </row>
    <row r="34" spans="1:52" ht="15.75" thickBot="1">
      <c r="AZ34" s="2029" t="s">
        <v>487</v>
      </c>
    </row>
    <row r="35" spans="1:52" ht="45.75" customHeight="1" thickBot="1">
      <c r="B35" s="3554" t="s">
        <v>597</v>
      </c>
      <c r="C35" s="3555"/>
      <c r="D35" s="3555"/>
      <c r="E35" s="3555"/>
      <c r="F35" s="3555"/>
      <c r="G35" s="3555"/>
      <c r="H35" s="3555"/>
      <c r="I35" s="3556"/>
      <c r="AZ35" s="2029" t="s">
        <v>489</v>
      </c>
    </row>
    <row r="36" spans="1:52" ht="27.75" customHeight="1" thickBot="1">
      <c r="A36" s="3572" t="s">
        <v>426</v>
      </c>
      <c r="B36" s="3554" t="s">
        <v>605</v>
      </c>
      <c r="C36" s="3555"/>
      <c r="D36" s="3555"/>
      <c r="E36" s="3556"/>
      <c r="F36" s="3554" t="s">
        <v>606</v>
      </c>
      <c r="G36" s="3555"/>
      <c r="H36" s="3555"/>
      <c r="I36" s="3556"/>
      <c r="AZ36" s="2029" t="s">
        <v>490</v>
      </c>
    </row>
    <row r="37" spans="1:52" ht="19.5" customHeight="1" thickBot="1">
      <c r="A37" s="3570"/>
      <c r="B37" s="3574" t="s">
        <v>293</v>
      </c>
      <c r="C37" s="3575"/>
      <c r="D37" s="3574" t="s">
        <v>292</v>
      </c>
      <c r="E37" s="3576"/>
      <c r="F37" s="3574" t="s">
        <v>293</v>
      </c>
      <c r="G37" s="3576"/>
      <c r="H37" s="3574" t="s">
        <v>292</v>
      </c>
      <c r="I37" s="3576"/>
      <c r="AZ37" s="2029" t="s">
        <v>492</v>
      </c>
    </row>
    <row r="38" spans="1:52" ht="19.5" customHeight="1" thickBot="1">
      <c r="A38" s="3573"/>
      <c r="B38" s="2063" t="s">
        <v>1416</v>
      </c>
      <c r="C38" s="2063" t="s">
        <v>1417</v>
      </c>
      <c r="D38" s="2063" t="s">
        <v>1416</v>
      </c>
      <c r="E38" s="2063" t="s">
        <v>1417</v>
      </c>
      <c r="F38" s="2063" t="s">
        <v>1416</v>
      </c>
      <c r="G38" s="2063" t="s">
        <v>1417</v>
      </c>
      <c r="H38" s="2063" t="s">
        <v>1416</v>
      </c>
      <c r="I38" s="2063" t="s">
        <v>1417</v>
      </c>
      <c r="AZ38" s="2029"/>
    </row>
    <row r="39" spans="1:52">
      <c r="A39" s="2053"/>
      <c r="B39" s="2064"/>
      <c r="C39" s="2036"/>
      <c r="D39" s="2065"/>
      <c r="E39" s="2064"/>
      <c r="F39" s="2036"/>
      <c r="G39" s="2066"/>
      <c r="H39" s="2064"/>
      <c r="I39" s="2036"/>
      <c r="AZ39" s="2029" t="s">
        <v>493</v>
      </c>
    </row>
    <row r="40" spans="1:52">
      <c r="A40" s="2053"/>
      <c r="B40" s="2054"/>
      <c r="C40" s="2034"/>
      <c r="D40" s="2067"/>
      <c r="E40" s="2054"/>
      <c r="F40" s="2034"/>
      <c r="G40" s="2055"/>
      <c r="H40" s="2054"/>
      <c r="I40" s="2034"/>
      <c r="AZ40" s="2029" t="s">
        <v>494</v>
      </c>
    </row>
    <row r="41" spans="1:52">
      <c r="A41" s="2053"/>
      <c r="B41" s="2054"/>
      <c r="C41" s="2034"/>
      <c r="D41" s="2067"/>
      <c r="E41" s="2048"/>
      <c r="F41" s="2048"/>
      <c r="G41" s="2048"/>
      <c r="H41" s="2048"/>
      <c r="I41" s="2048"/>
      <c r="AZ41" s="2029" t="s">
        <v>495</v>
      </c>
    </row>
    <row r="42" spans="1:52">
      <c r="A42" s="2053"/>
      <c r="B42" s="2048"/>
      <c r="C42" s="2048"/>
      <c r="D42" s="2048"/>
      <c r="E42" s="2054"/>
      <c r="F42" s="2034"/>
      <c r="G42" s="2055"/>
      <c r="H42" s="2054"/>
      <c r="I42" s="2034"/>
      <c r="AZ42" s="2029" t="s">
        <v>496</v>
      </c>
    </row>
    <row r="43" spans="1:52">
      <c r="A43" s="2053"/>
      <c r="B43" s="2054"/>
      <c r="C43" s="2034"/>
      <c r="D43" s="2067"/>
      <c r="E43" s="2054"/>
      <c r="F43" s="2034"/>
      <c r="G43" s="2055"/>
      <c r="H43" s="2054"/>
      <c r="I43" s="2034"/>
      <c r="AZ43" s="2029" t="s">
        <v>2173</v>
      </c>
    </row>
    <row r="44" spans="1:52">
      <c r="A44" s="2053"/>
      <c r="B44" s="2054"/>
      <c r="C44" s="2034"/>
      <c r="D44" s="2067"/>
      <c r="E44" s="2054"/>
      <c r="F44" s="2034"/>
      <c r="G44" s="2055"/>
      <c r="H44" s="2054"/>
      <c r="I44" s="2034"/>
      <c r="AZ44" s="2029" t="s">
        <v>498</v>
      </c>
    </row>
    <row r="45" spans="1:52">
      <c r="A45" s="2053"/>
      <c r="B45" s="2054"/>
      <c r="C45" s="2034"/>
      <c r="D45" s="2067"/>
      <c r="E45" s="2054"/>
      <c r="F45" s="2034"/>
      <c r="G45" s="2055"/>
      <c r="H45" s="2054"/>
      <c r="I45" s="2034"/>
      <c r="AZ45" s="2029" t="s">
        <v>500</v>
      </c>
    </row>
    <row r="46" spans="1:52">
      <c r="A46" s="2053"/>
      <c r="B46" s="2054"/>
      <c r="C46" s="2034"/>
      <c r="D46" s="2067"/>
      <c r="E46" s="2054"/>
      <c r="F46" s="2034"/>
      <c r="G46" s="2055"/>
      <c r="H46" s="2054"/>
      <c r="I46" s="2034"/>
      <c r="AZ46" s="2029" t="s">
        <v>518</v>
      </c>
    </row>
    <row r="47" spans="1:52">
      <c r="A47" s="2053"/>
      <c r="B47" s="2054"/>
      <c r="C47" s="2034"/>
      <c r="D47" s="2067"/>
      <c r="E47" s="2054"/>
      <c r="F47" s="2034"/>
      <c r="G47" s="2055"/>
      <c r="H47" s="2054"/>
      <c r="I47" s="2034"/>
      <c r="AZ47" s="2029" t="s">
        <v>2167</v>
      </c>
    </row>
    <row r="48" spans="1:52">
      <c r="A48" s="2053"/>
      <c r="B48" s="2054"/>
      <c r="C48" s="2034"/>
      <c r="D48" s="2067"/>
      <c r="E48" s="2054"/>
      <c r="F48" s="2034"/>
      <c r="G48" s="2055"/>
      <c r="H48" s="2054"/>
      <c r="I48" s="2034"/>
      <c r="AZ48" s="2029" t="s">
        <v>501</v>
      </c>
    </row>
    <row r="49" spans="1:52">
      <c r="A49" s="2053"/>
      <c r="B49" s="2054"/>
      <c r="C49" s="2034"/>
      <c r="D49" s="2067"/>
      <c r="E49" s="2054"/>
      <c r="F49" s="2034"/>
      <c r="G49" s="2055"/>
      <c r="H49" s="2054"/>
      <c r="I49" s="2034"/>
      <c r="AZ49" s="2029" t="s">
        <v>505</v>
      </c>
    </row>
    <row r="50" spans="1:52">
      <c r="A50" s="2053"/>
      <c r="B50" s="2054"/>
      <c r="C50" s="2034"/>
      <c r="D50" s="2067"/>
      <c r="E50" s="2054"/>
      <c r="F50" s="2034"/>
      <c r="G50" s="2055"/>
      <c r="H50" s="2054"/>
      <c r="I50" s="2034"/>
      <c r="AZ50" s="2029" t="s">
        <v>506</v>
      </c>
    </row>
    <row r="51" spans="1:52">
      <c r="A51" s="2053"/>
      <c r="B51" s="2054"/>
      <c r="C51" s="2034"/>
      <c r="D51" s="2067"/>
      <c r="E51" s="2054"/>
      <c r="F51" s="2034"/>
      <c r="G51" s="2055"/>
      <c r="H51" s="2054"/>
      <c r="I51" s="2034"/>
      <c r="AZ51" s="2029" t="s">
        <v>507</v>
      </c>
    </row>
    <row r="52" spans="1:52">
      <c r="A52" s="2053"/>
      <c r="B52" s="2054"/>
      <c r="C52" s="2034"/>
      <c r="D52" s="2067"/>
      <c r="E52" s="2054"/>
      <c r="F52" s="2034"/>
      <c r="G52" s="2055"/>
      <c r="H52" s="2054"/>
      <c r="I52" s="2034"/>
      <c r="AZ52" s="2029" t="s">
        <v>509</v>
      </c>
    </row>
    <row r="53" spans="1:52" ht="15.75" thickBot="1">
      <c r="A53" s="2058"/>
      <c r="B53" s="2059"/>
      <c r="C53" s="2068"/>
      <c r="D53" s="2069"/>
      <c r="E53" s="2059"/>
      <c r="F53" s="2068"/>
      <c r="G53" s="2060"/>
      <c r="H53" s="2059"/>
      <c r="I53" s="2068"/>
      <c r="AZ53" s="2029" t="s">
        <v>510</v>
      </c>
    </row>
    <row r="54" spans="1:52">
      <c r="AZ54" s="2029" t="s">
        <v>513</v>
      </c>
    </row>
    <row r="55" spans="1:52">
      <c r="AZ55" s="2029" t="s">
        <v>531</v>
      </c>
    </row>
    <row r="56" spans="1:52">
      <c r="AZ56" s="2029" t="s">
        <v>537</v>
      </c>
    </row>
    <row r="57" spans="1:52">
      <c r="AZ57" s="2029" t="s">
        <v>538</v>
      </c>
    </row>
    <row r="58" spans="1:52">
      <c r="AZ58" s="2029" t="s">
        <v>540</v>
      </c>
    </row>
    <row r="59" spans="1:52">
      <c r="AZ59" s="2029" t="s">
        <v>541</v>
      </c>
    </row>
    <row r="60" spans="1:52">
      <c r="AZ60" s="2029" t="s">
        <v>466</v>
      </c>
    </row>
    <row r="61" spans="1:52">
      <c r="AZ61" s="2029" t="s">
        <v>476</v>
      </c>
    </row>
    <row r="62" spans="1:52">
      <c r="AZ62" s="2029" t="s">
        <v>504</v>
      </c>
    </row>
    <row r="63" spans="1:52">
      <c r="AZ63" s="2029" t="s">
        <v>508</v>
      </c>
    </row>
    <row r="64" spans="1:52">
      <c r="AZ64" s="2029" t="s">
        <v>475</v>
      </c>
    </row>
    <row r="65" spans="52:52">
      <c r="AZ65" s="2029" t="s">
        <v>532</v>
      </c>
    </row>
    <row r="66" spans="52:52">
      <c r="AZ66" s="2029" t="s">
        <v>474</v>
      </c>
    </row>
    <row r="67" spans="52:52">
      <c r="AZ67" s="2029" t="s">
        <v>470</v>
      </c>
    </row>
    <row r="68" spans="52:52">
      <c r="AZ68" s="2029" t="s">
        <v>499</v>
      </c>
    </row>
    <row r="69" spans="52:52">
      <c r="AZ69" s="2029" t="s">
        <v>539</v>
      </c>
    </row>
    <row r="70" spans="52:52">
      <c r="AZ70" s="2029" t="s">
        <v>503</v>
      </c>
    </row>
    <row r="71" spans="52:52">
      <c r="AZ71" s="2029" t="s">
        <v>511</v>
      </c>
    </row>
    <row r="72" spans="52:52">
      <c r="AZ72" s="2029" t="s">
        <v>524</v>
      </c>
    </row>
    <row r="73" spans="52:52">
      <c r="AZ73" s="2029" t="s">
        <v>488</v>
      </c>
    </row>
  </sheetData>
  <mergeCells count="33">
    <mergeCell ref="L16:L17"/>
    <mergeCell ref="M16:M17"/>
    <mergeCell ref="N16:N17"/>
    <mergeCell ref="B35:I35"/>
    <mergeCell ref="A36:A38"/>
    <mergeCell ref="B36:E36"/>
    <mergeCell ref="F36:I36"/>
    <mergeCell ref="B37:C37"/>
    <mergeCell ref="D37:E37"/>
    <mergeCell ref="F37:G37"/>
    <mergeCell ref="H37:I37"/>
    <mergeCell ref="B7:P7"/>
    <mergeCell ref="B8:P8"/>
    <mergeCell ref="B9:P9"/>
    <mergeCell ref="A13:P13"/>
    <mergeCell ref="A15:A17"/>
    <mergeCell ref="B15:E15"/>
    <mergeCell ref="F15:I15"/>
    <mergeCell ref="J15:J17"/>
    <mergeCell ref="K15:K17"/>
    <mergeCell ref="L15:N15"/>
    <mergeCell ref="O15:O17"/>
    <mergeCell ref="P15:P17"/>
    <mergeCell ref="B16:C16"/>
    <mergeCell ref="D16:E16"/>
    <mergeCell ref="F16:G16"/>
    <mergeCell ref="H16:I16"/>
    <mergeCell ref="B6:P6"/>
    <mergeCell ref="A1:P1"/>
    <mergeCell ref="B2:P2"/>
    <mergeCell ref="B3:P3"/>
    <mergeCell ref="B4:P4"/>
    <mergeCell ref="B5:P5"/>
  </mergeCells>
  <dataValidations count="2">
    <dataValidation type="list" allowBlank="1" showInputMessage="1" showErrorMessage="1" sqref="A39:A53 A18:A32">
      <formula1>$AZ$14:$AZ$73</formula1>
    </dataValidation>
    <dataValidation type="whole" allowBlank="1" showInputMessage="1" showErrorMessage="1" sqref="B8">
      <formula1>2001</formula1>
      <formula2>2050</formula2>
    </dataValidation>
  </dataValidations>
  <pageMargins left="0.7" right="0.7" top="0.75" bottom="0.75" header="0.3" footer="0.3"/>
  <legacyDrawing r:id="rId1"/>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
  <sheetViews>
    <sheetView zoomScale="80" zoomScaleNormal="80" workbookViewId="0">
      <selection activeCell="E6" sqref="E6"/>
    </sheetView>
  </sheetViews>
  <sheetFormatPr defaultColWidth="9.140625" defaultRowHeight="15"/>
  <cols>
    <col min="1" max="1" width="21.42578125" style="223" bestFit="1" customWidth="1"/>
    <col min="2" max="2" width="49.5703125" style="223" bestFit="1" customWidth="1"/>
    <col min="3" max="3" width="28.7109375" style="223" bestFit="1" customWidth="1"/>
    <col min="4" max="4" width="28.28515625" style="223" bestFit="1" customWidth="1"/>
    <col min="5" max="5" width="28.7109375" style="223" bestFit="1" customWidth="1"/>
    <col min="6" max="6" width="28.7109375" style="223" customWidth="1"/>
    <col min="7" max="16" width="9.140625" style="223"/>
    <col min="17" max="17" width="21.42578125" style="223" bestFit="1" customWidth="1"/>
    <col min="18" max="18" width="49.5703125" style="223" bestFit="1" customWidth="1"/>
    <col min="19" max="16384" width="9.140625" style="223"/>
  </cols>
  <sheetData>
    <row r="1" spans="1:18" ht="15" customHeight="1">
      <c r="A1" s="2860" t="s">
        <v>29</v>
      </c>
      <c r="B1" s="2860"/>
      <c r="C1" s="2860"/>
      <c r="D1" s="1181"/>
      <c r="E1" s="1181"/>
      <c r="F1" s="1181"/>
    </row>
    <row r="2" spans="1:18">
      <c r="A2" s="1267" t="s">
        <v>30</v>
      </c>
      <c r="B2" s="2901" t="s">
        <v>2485</v>
      </c>
      <c r="C2" s="2901"/>
      <c r="D2" s="1181"/>
      <c r="E2" s="1181"/>
      <c r="F2" s="1181"/>
    </row>
    <row r="3" spans="1:18" ht="29.25" customHeight="1">
      <c r="A3" s="1267" t="s">
        <v>31</v>
      </c>
      <c r="B3" s="2911" t="s">
        <v>2486</v>
      </c>
      <c r="C3" s="2911"/>
      <c r="D3" s="1181"/>
      <c r="E3" s="1181"/>
      <c r="F3" s="1181"/>
    </row>
    <row r="4" spans="1:18">
      <c r="A4" s="1267" t="s">
        <v>32</v>
      </c>
      <c r="B4" s="2901">
        <v>1</v>
      </c>
      <c r="C4" s="2901"/>
      <c r="D4" s="1181"/>
      <c r="E4" s="1181"/>
      <c r="F4" s="1181"/>
    </row>
    <row r="5" spans="1:18">
      <c r="A5" s="1267" t="s">
        <v>33</v>
      </c>
      <c r="B5" s="2901"/>
      <c r="C5" s="2901"/>
      <c r="D5" s="1181"/>
      <c r="E5" s="1181"/>
      <c r="F5" s="1181"/>
    </row>
    <row r="6" spans="1:18">
      <c r="A6" s="1267" t="s">
        <v>34</v>
      </c>
      <c r="B6" s="2901"/>
      <c r="C6" s="2901"/>
      <c r="D6" s="1181"/>
      <c r="E6" s="1181"/>
      <c r="F6" s="1181"/>
    </row>
    <row r="7" spans="1:18">
      <c r="A7" s="1267" t="s">
        <v>35</v>
      </c>
      <c r="B7" s="2901"/>
      <c r="C7" s="2901"/>
      <c r="D7" s="1181"/>
      <c r="E7" s="1181"/>
      <c r="F7" s="1181"/>
    </row>
    <row r="8" spans="1:18">
      <c r="A8" s="1267" t="s">
        <v>36</v>
      </c>
      <c r="B8" s="2902"/>
      <c r="C8" s="2902"/>
      <c r="D8" s="1181"/>
      <c r="E8" s="1181"/>
      <c r="F8" s="1181"/>
    </row>
    <row r="9" spans="1:18" ht="15.75">
      <c r="A9" s="1267" t="s">
        <v>198</v>
      </c>
      <c r="B9" s="3578"/>
      <c r="C9" s="3578"/>
      <c r="D9" s="1181"/>
      <c r="E9" s="1181"/>
      <c r="F9" s="1181"/>
    </row>
    <row r="10" spans="1:18">
      <c r="A10" s="1181"/>
      <c r="B10" s="1181"/>
      <c r="C10" s="1181"/>
      <c r="D10" s="1181"/>
      <c r="E10" s="1181"/>
      <c r="F10" s="1181"/>
    </row>
    <row r="11" spans="1:18" ht="90" customHeight="1">
      <c r="A11" s="3579" t="s">
        <v>3701</v>
      </c>
      <c r="B11" s="3579"/>
      <c r="C11" s="3579"/>
      <c r="D11" s="3579"/>
      <c r="E11" s="3579"/>
      <c r="F11" s="1181"/>
    </row>
    <row r="12" spans="1:18">
      <c r="A12" s="1181"/>
      <c r="B12" s="1181"/>
      <c r="C12" s="1181"/>
      <c r="D12" s="1181"/>
      <c r="E12" s="1181"/>
      <c r="F12" s="1181"/>
    </row>
    <row r="13" spans="1:18">
      <c r="A13" s="3580" t="s">
        <v>2511</v>
      </c>
      <c r="B13" s="3577" t="s">
        <v>749</v>
      </c>
      <c r="C13" s="3577" t="s">
        <v>2487</v>
      </c>
      <c r="D13" s="3577"/>
      <c r="E13" s="3577" t="s">
        <v>2488</v>
      </c>
      <c r="F13" s="3577"/>
    </row>
    <row r="14" spans="1:18">
      <c r="A14" s="3580"/>
      <c r="B14" s="3577"/>
      <c r="C14" s="2296" t="s">
        <v>3702</v>
      </c>
      <c r="D14" s="2296" t="s">
        <v>3703</v>
      </c>
      <c r="E14" s="2296" t="s">
        <v>3702</v>
      </c>
      <c r="F14" s="2296" t="s">
        <v>3703</v>
      </c>
    </row>
    <row r="15" spans="1:18">
      <c r="A15" s="1766"/>
      <c r="B15" s="1767"/>
      <c r="C15" s="1766"/>
      <c r="D15" s="1766"/>
      <c r="E15" s="1766"/>
      <c r="F15" s="1766"/>
    </row>
    <row r="16" spans="1:18">
      <c r="A16" s="1768"/>
      <c r="B16" s="1175"/>
      <c r="C16" s="1768"/>
      <c r="D16" s="1768"/>
      <c r="E16" s="1768"/>
      <c r="F16" s="1768"/>
      <c r="Q16" s="223" t="s">
        <v>2489</v>
      </c>
      <c r="R16" s="223" t="s">
        <v>2392</v>
      </c>
    </row>
    <row r="17" spans="1:18">
      <c r="A17" s="1768"/>
      <c r="B17" s="1175"/>
      <c r="C17" s="1768"/>
      <c r="D17" s="1768"/>
      <c r="E17" s="1768"/>
      <c r="F17" s="1768"/>
      <c r="Q17" s="223" t="s">
        <v>2490</v>
      </c>
      <c r="R17" s="223" t="s">
        <v>2393</v>
      </c>
    </row>
    <row r="18" spans="1:18">
      <c r="A18" s="1768"/>
      <c r="B18" s="1175"/>
      <c r="C18" s="1768"/>
      <c r="D18" s="1768"/>
      <c r="E18" s="1768"/>
      <c r="F18" s="1768"/>
      <c r="Q18" s="223" t="s">
        <v>2491</v>
      </c>
      <c r="R18" s="223" t="s">
        <v>2394</v>
      </c>
    </row>
    <row r="19" spans="1:18">
      <c r="A19" s="1768"/>
      <c r="B19" s="1175"/>
      <c r="C19" s="1768"/>
      <c r="D19" s="1768"/>
      <c r="E19" s="1768"/>
      <c r="F19" s="1768"/>
      <c r="Q19" s="223" t="s">
        <v>2492</v>
      </c>
      <c r="R19" s="223" t="s">
        <v>2395</v>
      </c>
    </row>
    <row r="20" spans="1:18">
      <c r="A20" s="1768"/>
      <c r="B20" s="1175"/>
      <c r="C20" s="1768"/>
      <c r="D20" s="1768"/>
      <c r="E20" s="1768"/>
      <c r="F20" s="1768"/>
      <c r="Q20" s="223" t="s">
        <v>2493</v>
      </c>
      <c r="R20" s="223" t="s">
        <v>2396</v>
      </c>
    </row>
    <row r="21" spans="1:18">
      <c r="A21" s="1768"/>
      <c r="B21" s="1175"/>
      <c r="C21" s="1768"/>
      <c r="D21" s="1768"/>
      <c r="E21" s="1768"/>
      <c r="F21" s="1768"/>
      <c r="Q21" s="223" t="s">
        <v>2494</v>
      </c>
      <c r="R21" s="223" t="s">
        <v>2397</v>
      </c>
    </row>
    <row r="22" spans="1:18">
      <c r="A22" s="1768"/>
      <c r="B22" s="1175"/>
      <c r="C22" s="1768"/>
      <c r="D22" s="1768"/>
      <c r="E22" s="1768"/>
      <c r="F22" s="1768"/>
      <c r="Q22" s="223" t="s">
        <v>2495</v>
      </c>
      <c r="R22" s="223" t="s">
        <v>2398</v>
      </c>
    </row>
    <row r="23" spans="1:18">
      <c r="A23" s="1768"/>
      <c r="B23" s="1175"/>
      <c r="C23" s="1768"/>
      <c r="D23" s="1768"/>
      <c r="E23" s="1768"/>
      <c r="F23" s="1768"/>
      <c r="Q23" s="223" t="s">
        <v>2496</v>
      </c>
      <c r="R23" s="223" t="s">
        <v>2399</v>
      </c>
    </row>
    <row r="24" spans="1:18">
      <c r="A24" s="1768"/>
      <c r="B24" s="1175"/>
      <c r="C24" s="1768"/>
      <c r="D24" s="1768"/>
      <c r="E24" s="1768"/>
      <c r="F24" s="1768"/>
      <c r="R24" s="223" t="s">
        <v>2400</v>
      </c>
    </row>
    <row r="25" spans="1:18">
      <c r="A25" s="1768"/>
      <c r="B25" s="1175"/>
      <c r="C25" s="1768"/>
      <c r="D25" s="1768"/>
      <c r="E25" s="1768"/>
      <c r="F25" s="1768"/>
      <c r="R25" s="223" t="s">
        <v>2401</v>
      </c>
    </row>
    <row r="26" spans="1:18">
      <c r="R26" s="223" t="s">
        <v>2402</v>
      </c>
    </row>
    <row r="27" spans="1:18">
      <c r="R27" s="223" t="s">
        <v>2403</v>
      </c>
    </row>
    <row r="28" spans="1:18">
      <c r="R28" s="223" t="s">
        <v>2404</v>
      </c>
    </row>
    <row r="29" spans="1:18">
      <c r="R29" s="223" t="s">
        <v>2405</v>
      </c>
    </row>
    <row r="30" spans="1:18">
      <c r="R30" s="223" t="s">
        <v>2406</v>
      </c>
    </row>
    <row r="31" spans="1:18">
      <c r="R31" s="223" t="s">
        <v>2407</v>
      </c>
    </row>
    <row r="32" spans="1:18">
      <c r="R32" s="223" t="s">
        <v>2501</v>
      </c>
    </row>
    <row r="33" spans="18:18">
      <c r="R33" s="223" t="s">
        <v>2502</v>
      </c>
    </row>
    <row r="34" spans="18:18">
      <c r="R34" s="223" t="s">
        <v>2503</v>
      </c>
    </row>
    <row r="35" spans="18:18">
      <c r="R35" s="223" t="s">
        <v>2504</v>
      </c>
    </row>
    <row r="36" spans="18:18">
      <c r="R36" s="223" t="s">
        <v>2505</v>
      </c>
    </row>
  </sheetData>
  <mergeCells count="14">
    <mergeCell ref="C13:D13"/>
    <mergeCell ref="E13:F13"/>
    <mergeCell ref="B6:C6"/>
    <mergeCell ref="A1:C1"/>
    <mergeCell ref="B2:C2"/>
    <mergeCell ref="B3:C3"/>
    <mergeCell ref="B4:C4"/>
    <mergeCell ref="B5:C5"/>
    <mergeCell ref="B7:C7"/>
    <mergeCell ref="B8:C8"/>
    <mergeCell ref="B9:C9"/>
    <mergeCell ref="B13:B14"/>
    <mergeCell ref="A11:E11"/>
    <mergeCell ref="A13:A14"/>
  </mergeCells>
  <dataValidations count="5">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InputMessage="1" showErrorMessage="1" sqref="A15:A25">
      <formula1>$Q$16:$Q$23</formula1>
    </dataValidation>
    <dataValidation type="list" allowBlank="1" showInputMessage="1" showErrorMessage="1" sqref="B15:B25">
      <formula1>$R$16:$R$36</formula1>
    </dataValidation>
  </dataValidations>
  <pageMargins left="0.7" right="0.7" top="0.75" bottom="0.75" header="0.3" footer="0.3"/>
  <pageSetup paperSize="9" orientation="portrait"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0">
    <tabColor rgb="FF92D050"/>
  </sheetPr>
  <dimension ref="A1:AG22"/>
  <sheetViews>
    <sheetView zoomScale="80" zoomScaleNormal="80" workbookViewId="0">
      <selection activeCell="I21" sqref="I21"/>
    </sheetView>
  </sheetViews>
  <sheetFormatPr defaultColWidth="9.140625" defaultRowHeight="15"/>
  <cols>
    <col min="1" max="1" width="21.5703125" style="223" customWidth="1"/>
    <col min="2" max="2" width="25.5703125" style="223" customWidth="1"/>
    <col min="3" max="3" width="20.42578125" style="223" customWidth="1"/>
    <col min="4" max="4" width="13" style="223" customWidth="1"/>
    <col min="5" max="5" width="2.7109375" style="223" customWidth="1"/>
    <col min="6" max="6" width="11.42578125" style="223" customWidth="1"/>
    <col min="7" max="18" width="9.140625" style="223" customWidth="1"/>
    <col min="19" max="19" width="17.42578125" style="223" customWidth="1"/>
    <col min="20" max="20" width="16" style="223" customWidth="1"/>
    <col min="21" max="21" width="11.7109375" style="223" customWidth="1"/>
    <col min="22" max="22" width="13.85546875" style="223" customWidth="1"/>
    <col min="23" max="23" width="2.140625" style="223" customWidth="1"/>
    <col min="24" max="24" width="11.28515625" style="223" customWidth="1"/>
    <col min="25" max="30" width="9.140625" style="223" customWidth="1"/>
    <col min="31" max="31" width="10.28515625" style="223" customWidth="1"/>
    <col min="32" max="32" width="10.5703125" style="223" customWidth="1"/>
    <col min="33" max="33" width="10.42578125" style="223" customWidth="1"/>
    <col min="34" max="16384" width="9.140625" style="223"/>
  </cols>
  <sheetData>
    <row r="1" spans="1:33" s="13" customFormat="1" ht="12.75" customHeight="1">
      <c r="A1" s="3051" t="s">
        <v>29</v>
      </c>
      <c r="B1" s="3051"/>
      <c r="C1" s="3051"/>
      <c r="D1" s="1273"/>
      <c r="E1" s="1281"/>
      <c r="F1" s="662"/>
      <c r="G1" s="662"/>
      <c r="H1" s="662"/>
      <c r="I1" s="662"/>
      <c r="J1" s="662"/>
      <c r="K1" s="662"/>
      <c r="L1" s="662"/>
      <c r="M1" s="662"/>
      <c r="N1" s="662"/>
      <c r="O1" s="662"/>
      <c r="P1" s="662"/>
      <c r="Q1" s="662"/>
      <c r="R1" s="662"/>
      <c r="S1" s="662"/>
      <c r="T1" s="662"/>
      <c r="U1" s="662"/>
      <c r="V1" s="662"/>
      <c r="W1" s="1281"/>
      <c r="X1" s="662"/>
      <c r="Y1" s="662"/>
      <c r="Z1" s="662"/>
      <c r="AA1" s="662"/>
      <c r="AB1" s="662"/>
      <c r="AC1" s="662"/>
      <c r="AD1" s="662"/>
      <c r="AE1" s="662"/>
      <c r="AF1" s="662"/>
      <c r="AG1" s="662"/>
    </row>
    <row r="2" spans="1:33" s="13" customFormat="1">
      <c r="A2" s="1274" t="s">
        <v>30</v>
      </c>
      <c r="B2" s="3052" t="s">
        <v>1301</v>
      </c>
      <c r="C2" s="3052"/>
      <c r="D2" s="1275"/>
      <c r="E2" s="1281"/>
      <c r="F2" s="662"/>
      <c r="G2" s="662"/>
      <c r="H2" s="662"/>
      <c r="I2" s="662"/>
      <c r="J2" s="662"/>
      <c r="K2" s="662"/>
      <c r="L2" s="662"/>
      <c r="M2" s="662"/>
      <c r="N2" s="662"/>
      <c r="O2" s="662"/>
      <c r="P2" s="662"/>
      <c r="Q2" s="662"/>
      <c r="R2" s="662"/>
      <c r="S2" s="662"/>
      <c r="T2" s="662"/>
      <c r="U2" s="662"/>
      <c r="V2" s="662"/>
      <c r="W2" s="1281"/>
      <c r="X2" s="662"/>
      <c r="Y2" s="662"/>
      <c r="Z2" s="662"/>
      <c r="AA2" s="662"/>
      <c r="AB2" s="662"/>
      <c r="AC2" s="662"/>
      <c r="AD2" s="662"/>
      <c r="AE2" s="662"/>
      <c r="AF2" s="662"/>
      <c r="AG2" s="662"/>
    </row>
    <row r="3" spans="1:33" s="13" customFormat="1" ht="39.75" customHeight="1">
      <c r="A3" s="1274" t="s">
        <v>31</v>
      </c>
      <c r="B3" s="3053" t="s">
        <v>2464</v>
      </c>
      <c r="C3" s="3053"/>
      <c r="D3" s="1276"/>
      <c r="E3" s="1281"/>
      <c r="F3" s="662"/>
      <c r="G3" s="662"/>
      <c r="H3" s="662"/>
      <c r="I3" s="662"/>
      <c r="J3" s="662"/>
      <c r="K3" s="662"/>
      <c r="L3" s="662"/>
      <c r="M3" s="662"/>
      <c r="N3" s="662"/>
      <c r="O3" s="662"/>
      <c r="P3" s="662"/>
      <c r="Q3" s="662"/>
      <c r="R3" s="662"/>
      <c r="S3" s="662"/>
      <c r="T3" s="662"/>
      <c r="U3" s="662"/>
      <c r="V3" s="662"/>
      <c r="W3" s="1281"/>
      <c r="X3" s="662"/>
      <c r="Y3" s="662"/>
      <c r="Z3" s="662"/>
      <c r="AA3" s="662"/>
      <c r="AB3" s="662"/>
      <c r="AC3" s="662"/>
      <c r="AD3" s="662"/>
      <c r="AE3" s="662"/>
      <c r="AF3" s="662"/>
      <c r="AG3" s="662"/>
    </row>
    <row r="4" spans="1:33" s="13" customFormat="1">
      <c r="A4" s="1274" t="s">
        <v>32</v>
      </c>
      <c r="B4" s="3591">
        <v>1</v>
      </c>
      <c r="C4" s="3591"/>
      <c r="D4" s="1275"/>
      <c r="E4" s="1281"/>
      <c r="F4" s="1321"/>
      <c r="G4" s="662"/>
      <c r="H4" s="662"/>
      <c r="I4" s="662"/>
      <c r="J4" s="662"/>
      <c r="K4" s="662"/>
      <c r="L4" s="662"/>
      <c r="M4" s="662"/>
      <c r="N4" s="662"/>
      <c r="O4" s="662"/>
      <c r="P4" s="662"/>
      <c r="Q4" s="662"/>
      <c r="R4" s="662"/>
      <c r="S4" s="662"/>
      <c r="T4" s="662"/>
      <c r="U4" s="662"/>
      <c r="V4" s="662"/>
      <c r="W4" s="1281"/>
      <c r="X4" s="662"/>
      <c r="Y4" s="662"/>
      <c r="Z4" s="662"/>
      <c r="AA4" s="662"/>
      <c r="AB4" s="662"/>
      <c r="AC4" s="662"/>
      <c r="AD4" s="662"/>
      <c r="AE4" s="662"/>
      <c r="AF4" s="662"/>
      <c r="AG4" s="662"/>
    </row>
    <row r="5" spans="1:33" s="13" customFormat="1">
      <c r="A5" s="1274" t="s">
        <v>33</v>
      </c>
      <c r="B5" s="3456"/>
      <c r="C5" s="3456"/>
      <c r="D5" s="1275"/>
      <c r="E5" s="1281"/>
      <c r="F5" s="662"/>
      <c r="G5" s="662"/>
      <c r="H5" s="662"/>
      <c r="I5" s="662"/>
      <c r="J5" s="662"/>
      <c r="K5" s="662"/>
      <c r="L5" s="662"/>
      <c r="M5" s="662"/>
      <c r="N5" s="662"/>
      <c r="O5" s="662"/>
      <c r="P5" s="662"/>
      <c r="Q5" s="662"/>
      <c r="R5" s="662"/>
      <c r="S5" s="662"/>
      <c r="T5" s="662"/>
      <c r="U5" s="662"/>
      <c r="V5" s="662"/>
      <c r="W5" s="1281"/>
      <c r="X5" s="662"/>
      <c r="Y5" s="662"/>
      <c r="Z5" s="662"/>
      <c r="AA5" s="662"/>
      <c r="AB5" s="662"/>
      <c r="AC5" s="662"/>
      <c r="AD5" s="662"/>
      <c r="AE5" s="662"/>
      <c r="AF5" s="662"/>
      <c r="AG5" s="662"/>
    </row>
    <row r="6" spans="1:33" s="13" customFormat="1">
      <c r="A6" s="1274" t="s">
        <v>34</v>
      </c>
      <c r="B6" s="3456"/>
      <c r="C6" s="3456"/>
      <c r="D6" s="1275"/>
      <c r="E6" s="1281"/>
      <c r="F6" s="662"/>
      <c r="G6" s="662"/>
      <c r="H6" s="662"/>
      <c r="I6" s="662"/>
      <c r="J6" s="662"/>
      <c r="K6" s="662"/>
      <c r="L6" s="662"/>
      <c r="M6" s="662"/>
      <c r="N6" s="662"/>
      <c r="O6" s="662"/>
      <c r="P6" s="662"/>
      <c r="Q6" s="662"/>
      <c r="R6" s="662"/>
      <c r="S6" s="662"/>
      <c r="T6" s="662"/>
      <c r="U6" s="662"/>
      <c r="V6" s="662"/>
      <c r="W6" s="1281"/>
      <c r="X6" s="662"/>
      <c r="Y6" s="662"/>
      <c r="Z6" s="662"/>
      <c r="AA6" s="662"/>
      <c r="AB6" s="662"/>
      <c r="AC6" s="662"/>
      <c r="AD6" s="662"/>
      <c r="AE6" s="662"/>
      <c r="AF6" s="662"/>
      <c r="AG6" s="662"/>
    </row>
    <row r="7" spans="1:33" s="13" customFormat="1">
      <c r="A7" s="1274" t="s">
        <v>35</v>
      </c>
      <c r="B7" s="3456"/>
      <c r="C7" s="3456"/>
      <c r="D7" s="1275"/>
      <c r="E7" s="1281"/>
      <c r="F7" s="662"/>
      <c r="G7" s="662"/>
      <c r="H7" s="662"/>
      <c r="I7" s="662"/>
      <c r="J7" s="662"/>
      <c r="K7" s="662"/>
      <c r="L7" s="662"/>
      <c r="M7" s="662"/>
      <c r="N7" s="662"/>
      <c r="O7" s="662"/>
      <c r="P7" s="662"/>
      <c r="Q7" s="662"/>
      <c r="R7" s="662"/>
      <c r="S7" s="662"/>
      <c r="T7" s="662"/>
      <c r="U7" s="662"/>
      <c r="V7" s="662"/>
      <c r="W7" s="1281"/>
      <c r="X7" s="662"/>
      <c r="Y7" s="662"/>
      <c r="Z7" s="662"/>
      <c r="AA7" s="662"/>
      <c r="AB7" s="662"/>
      <c r="AC7" s="662"/>
      <c r="AD7" s="662"/>
      <c r="AE7" s="662"/>
      <c r="AF7" s="662"/>
      <c r="AG7" s="662"/>
    </row>
    <row r="8" spans="1:33" s="13" customFormat="1">
      <c r="A8" s="1274" t="s">
        <v>36</v>
      </c>
      <c r="B8" s="3455"/>
      <c r="C8" s="3455"/>
      <c r="D8" s="1278"/>
      <c r="E8" s="1281"/>
      <c r="F8" s="662"/>
      <c r="G8" s="662"/>
      <c r="H8" s="662"/>
      <c r="I8" s="662"/>
      <c r="J8" s="662"/>
      <c r="K8" s="662"/>
      <c r="L8" s="662"/>
      <c r="M8" s="662"/>
      <c r="N8" s="662"/>
      <c r="O8" s="662"/>
      <c r="P8" s="662"/>
      <c r="Q8" s="662"/>
      <c r="R8" s="662"/>
      <c r="S8" s="662"/>
      <c r="T8" s="662"/>
      <c r="U8" s="662"/>
      <c r="V8" s="662"/>
      <c r="W8" s="1281"/>
      <c r="X8" s="662"/>
      <c r="Y8" s="662"/>
      <c r="Z8" s="662"/>
      <c r="AA8" s="662"/>
      <c r="AB8" s="662"/>
      <c r="AC8" s="662"/>
      <c r="AD8" s="662"/>
      <c r="AE8" s="662"/>
      <c r="AF8" s="662"/>
      <c r="AG8" s="662"/>
    </row>
    <row r="9" spans="1:33" s="13" customFormat="1">
      <c r="A9" s="1274" t="s">
        <v>198</v>
      </c>
      <c r="B9" s="3592" t="s">
        <v>414</v>
      </c>
      <c r="C9" s="3592"/>
      <c r="D9" s="1281"/>
      <c r="E9" s="1281"/>
      <c r="F9" s="662"/>
      <c r="G9" s="662"/>
      <c r="H9" s="662"/>
      <c r="I9" s="662"/>
      <c r="J9" s="662"/>
      <c r="K9" s="662"/>
      <c r="L9" s="662"/>
      <c r="M9" s="662"/>
      <c r="N9" s="662"/>
      <c r="O9" s="662"/>
      <c r="P9" s="662"/>
      <c r="Q9" s="662"/>
      <c r="R9" s="662"/>
      <c r="S9" s="662"/>
      <c r="T9" s="662"/>
      <c r="U9" s="662"/>
      <c r="V9" s="662"/>
      <c r="W9" s="1281"/>
      <c r="X9" s="662"/>
      <c r="Y9" s="662"/>
      <c r="Z9" s="662"/>
      <c r="AA9" s="662"/>
      <c r="AB9" s="662"/>
      <c r="AC9" s="662"/>
      <c r="AD9" s="662"/>
      <c r="AE9" s="662"/>
      <c r="AF9" s="662"/>
      <c r="AG9" s="662"/>
    </row>
    <row r="10" spans="1:33">
      <c r="A10" s="662"/>
      <c r="B10" s="662"/>
      <c r="C10" s="662"/>
      <c r="D10" s="662"/>
      <c r="E10" s="662"/>
      <c r="F10" s="662"/>
      <c r="G10" s="662"/>
      <c r="H10" s="662"/>
      <c r="I10" s="662"/>
      <c r="J10" s="662"/>
      <c r="K10" s="662"/>
      <c r="L10" s="662"/>
      <c r="M10" s="662"/>
      <c r="N10" s="662"/>
      <c r="O10" s="662"/>
      <c r="P10" s="662"/>
      <c r="Q10" s="662"/>
      <c r="R10" s="662"/>
      <c r="S10" s="662"/>
      <c r="T10" s="662"/>
      <c r="U10" s="662"/>
      <c r="V10" s="662"/>
      <c r="W10" s="662"/>
      <c r="X10" s="662"/>
      <c r="Y10" s="662"/>
      <c r="Z10" s="662"/>
      <c r="AA10" s="662"/>
      <c r="AB10" s="662"/>
      <c r="AC10" s="662"/>
      <c r="AD10" s="662"/>
      <c r="AE10" s="662"/>
      <c r="AF10" s="662"/>
      <c r="AG10" s="662"/>
    </row>
    <row r="11" spans="1:33">
      <c r="A11" s="3583" t="s">
        <v>1303</v>
      </c>
      <c r="B11" s="3584"/>
      <c r="C11" s="3584"/>
      <c r="D11" s="3584"/>
      <c r="E11" s="3584"/>
      <c r="F11" s="3584"/>
      <c r="G11" s="3584"/>
      <c r="H11" s="3584"/>
      <c r="I11" s="3584"/>
      <c r="J11" s="3584"/>
      <c r="K11" s="3584"/>
      <c r="L11" s="3584"/>
      <c r="M11" s="3584"/>
      <c r="N11" s="3584"/>
      <c r="O11" s="3584"/>
      <c r="P11" s="3584"/>
      <c r="Q11" s="3585"/>
      <c r="R11" s="662"/>
      <c r="S11" s="3583" t="s">
        <v>1321</v>
      </c>
      <c r="T11" s="3584"/>
      <c r="U11" s="3584"/>
      <c r="V11" s="3584"/>
      <c r="W11" s="3584"/>
      <c r="X11" s="3584"/>
      <c r="Y11" s="3584"/>
      <c r="Z11" s="3584"/>
      <c r="AA11" s="3584"/>
      <c r="AB11" s="3584"/>
      <c r="AC11" s="3584"/>
      <c r="AD11" s="3584"/>
      <c r="AE11" s="3584"/>
      <c r="AF11" s="3584"/>
      <c r="AG11" s="3585"/>
    </row>
    <row r="12" spans="1:33">
      <c r="A12" s="3586" t="s">
        <v>1304</v>
      </c>
      <c r="B12" s="3586"/>
      <c r="C12" s="3586"/>
      <c r="D12" s="3586"/>
      <c r="E12" s="3586"/>
      <c r="F12" s="3586"/>
      <c r="G12" s="3586"/>
      <c r="H12" s="3586" t="s">
        <v>1305</v>
      </c>
      <c r="I12" s="3586"/>
      <c r="J12" s="3586"/>
      <c r="K12" s="3586"/>
      <c r="L12" s="3586"/>
      <c r="M12" s="3586"/>
      <c r="N12" s="3586"/>
      <c r="O12" s="3586"/>
      <c r="P12" s="3586"/>
      <c r="Q12" s="3586"/>
      <c r="R12" s="1322"/>
      <c r="S12" s="3586" t="s">
        <v>1322</v>
      </c>
      <c r="T12" s="3586"/>
      <c r="U12" s="3586"/>
      <c r="V12" s="3586"/>
      <c r="W12" s="3586"/>
      <c r="X12" s="3586"/>
      <c r="Y12" s="3586"/>
      <c r="Z12" s="3586"/>
      <c r="AA12" s="3583" t="s">
        <v>1305</v>
      </c>
      <c r="AB12" s="3584"/>
      <c r="AC12" s="3584"/>
      <c r="AD12" s="3584"/>
      <c r="AE12" s="3584"/>
      <c r="AF12" s="3584"/>
      <c r="AG12" s="3585"/>
    </row>
    <row r="13" spans="1:33" ht="15" customHeight="1">
      <c r="A13" s="3587" t="s">
        <v>1306</v>
      </c>
      <c r="B13" s="3587" t="s">
        <v>1307</v>
      </c>
      <c r="C13" s="3587" t="s">
        <v>1308</v>
      </c>
      <c r="D13" s="3587" t="s">
        <v>2465</v>
      </c>
      <c r="E13" s="3587"/>
      <c r="F13" s="3587" t="s">
        <v>1309</v>
      </c>
      <c r="G13" s="3587" t="s">
        <v>1310</v>
      </c>
      <c r="H13" s="3587" t="s">
        <v>1311</v>
      </c>
      <c r="I13" s="3587" t="s">
        <v>1307</v>
      </c>
      <c r="J13" s="3587" t="s">
        <v>1312</v>
      </c>
      <c r="K13" s="3587" t="s">
        <v>1313</v>
      </c>
      <c r="L13" s="3587" t="s">
        <v>1314</v>
      </c>
      <c r="M13" s="3587"/>
      <c r="N13" s="3587"/>
      <c r="O13" s="3587"/>
      <c r="P13" s="3587"/>
      <c r="Q13" s="3587"/>
      <c r="R13" s="1323"/>
      <c r="S13" s="3587" t="s">
        <v>1306</v>
      </c>
      <c r="T13" s="3587" t="s">
        <v>1307</v>
      </c>
      <c r="U13" s="3587" t="s">
        <v>1308</v>
      </c>
      <c r="V13" s="3587" t="s">
        <v>2465</v>
      </c>
      <c r="W13" s="3587"/>
      <c r="X13" s="3587" t="s">
        <v>1323</v>
      </c>
      <c r="Y13" s="3587" t="s">
        <v>1324</v>
      </c>
      <c r="Z13" s="3587" t="s">
        <v>1325</v>
      </c>
      <c r="AA13" s="3587" t="s">
        <v>1311</v>
      </c>
      <c r="AB13" s="3587" t="s">
        <v>1307</v>
      </c>
      <c r="AC13" s="3587" t="s">
        <v>1312</v>
      </c>
      <c r="AD13" s="3587" t="s">
        <v>1313</v>
      </c>
      <c r="AE13" s="3588" t="s">
        <v>1314</v>
      </c>
      <c r="AF13" s="3589"/>
      <c r="AG13" s="3590"/>
    </row>
    <row r="14" spans="1:33" ht="15" customHeight="1">
      <c r="A14" s="3587"/>
      <c r="B14" s="3587"/>
      <c r="C14" s="3587"/>
      <c r="D14" s="3587"/>
      <c r="E14" s="3587"/>
      <c r="F14" s="3587"/>
      <c r="G14" s="3587"/>
      <c r="H14" s="3587"/>
      <c r="I14" s="3587"/>
      <c r="J14" s="3587"/>
      <c r="K14" s="3587"/>
      <c r="L14" s="3587" t="s">
        <v>1315</v>
      </c>
      <c r="M14" s="3587" t="s">
        <v>1316</v>
      </c>
      <c r="N14" s="3587" t="s">
        <v>1317</v>
      </c>
      <c r="O14" s="3587"/>
      <c r="P14" s="3587" t="s">
        <v>1318</v>
      </c>
      <c r="Q14" s="3587"/>
      <c r="R14" s="1323"/>
      <c r="S14" s="3587"/>
      <c r="T14" s="3587"/>
      <c r="U14" s="3587"/>
      <c r="V14" s="3587"/>
      <c r="W14" s="3587"/>
      <c r="X14" s="3587"/>
      <c r="Y14" s="3587"/>
      <c r="Z14" s="3587"/>
      <c r="AA14" s="3587"/>
      <c r="AB14" s="3587"/>
      <c r="AC14" s="3587"/>
      <c r="AD14" s="3587"/>
      <c r="AE14" s="3581" t="s">
        <v>1315</v>
      </c>
      <c r="AF14" s="3581" t="s">
        <v>1326</v>
      </c>
      <c r="AG14" s="3581" t="s">
        <v>1327</v>
      </c>
    </row>
    <row r="15" spans="1:33" ht="45">
      <c r="A15" s="3587"/>
      <c r="B15" s="3587"/>
      <c r="C15" s="3587"/>
      <c r="D15" s="3587"/>
      <c r="E15" s="3587"/>
      <c r="F15" s="3587"/>
      <c r="G15" s="3587"/>
      <c r="H15" s="3587"/>
      <c r="I15" s="3587"/>
      <c r="J15" s="3587"/>
      <c r="K15" s="3587"/>
      <c r="L15" s="3587"/>
      <c r="M15" s="3587"/>
      <c r="N15" s="1324" t="s">
        <v>1319</v>
      </c>
      <c r="O15" s="1324" t="s">
        <v>1320</v>
      </c>
      <c r="P15" s="1324" t="s">
        <v>1319</v>
      </c>
      <c r="Q15" s="1324" t="s">
        <v>1320</v>
      </c>
      <c r="R15" s="1323"/>
      <c r="S15" s="3587"/>
      <c r="T15" s="3587"/>
      <c r="U15" s="3587"/>
      <c r="V15" s="3587"/>
      <c r="W15" s="3587"/>
      <c r="X15" s="3587"/>
      <c r="Y15" s="3587"/>
      <c r="Z15" s="3587"/>
      <c r="AA15" s="3587"/>
      <c r="AB15" s="3587"/>
      <c r="AC15" s="3587"/>
      <c r="AD15" s="3587"/>
      <c r="AE15" s="3582"/>
      <c r="AF15" s="3582"/>
      <c r="AG15" s="3582"/>
    </row>
    <row r="16" spans="1:33">
      <c r="A16" s="1325"/>
      <c r="B16" s="1325"/>
      <c r="C16" s="658"/>
      <c r="D16" s="658"/>
      <c r="E16" s="1325"/>
      <c r="F16" s="1325"/>
      <c r="G16" s="1325"/>
      <c r="H16" s="1325"/>
      <c r="I16" s="1325"/>
      <c r="J16" s="1325"/>
      <c r="K16" s="1272"/>
      <c r="L16" s="658"/>
      <c r="M16" s="1271"/>
      <c r="N16" s="1271"/>
      <c r="O16" s="1271"/>
      <c r="P16" s="1271"/>
      <c r="Q16" s="1271"/>
      <c r="R16" s="1322"/>
      <c r="S16" s="1325"/>
      <c r="T16" s="1325"/>
      <c r="U16" s="1325"/>
      <c r="V16" s="1325"/>
      <c r="W16" s="1325"/>
      <c r="X16" s="1325"/>
      <c r="Y16" s="1325"/>
      <c r="Z16" s="1325"/>
      <c r="AA16" s="1325"/>
      <c r="AB16" s="1325"/>
      <c r="AC16" s="1325"/>
      <c r="AD16" s="1325"/>
      <c r="AE16" s="1325"/>
      <c r="AF16" s="1326"/>
      <c r="AG16" s="1326"/>
    </row>
    <row r="17" spans="1:33">
      <c r="A17" s="1325"/>
      <c r="B17" s="1325"/>
      <c r="C17" s="658"/>
      <c r="D17" s="658"/>
      <c r="E17" s="1325"/>
      <c r="F17" s="1325"/>
      <c r="G17" s="1325"/>
      <c r="H17" s="1325"/>
      <c r="I17" s="1325"/>
      <c r="J17" s="1325"/>
      <c r="K17" s="1272"/>
      <c r="L17" s="658"/>
      <c r="M17" s="1271"/>
      <c r="N17" s="1271"/>
      <c r="O17" s="1271"/>
      <c r="P17" s="1271"/>
      <c r="Q17" s="1271"/>
      <c r="R17" s="1322"/>
      <c r="S17" s="1325"/>
      <c r="T17" s="1325"/>
      <c r="U17" s="1325"/>
      <c r="V17" s="1325"/>
      <c r="W17" s="1325"/>
      <c r="X17" s="1325"/>
      <c r="Y17" s="1325"/>
      <c r="Z17" s="1325"/>
      <c r="AA17" s="1325"/>
      <c r="AB17" s="1325"/>
      <c r="AC17" s="1325"/>
      <c r="AD17" s="1325"/>
      <c r="AE17" s="1325"/>
      <c r="AF17" s="1326"/>
      <c r="AG17" s="1326"/>
    </row>
    <row r="18" spans="1:33">
      <c r="A18" s="1327"/>
      <c r="B18" s="1327"/>
      <c r="C18" s="658"/>
      <c r="D18" s="658"/>
      <c r="E18" s="1327"/>
      <c r="F18" s="1327"/>
      <c r="G18" s="1327"/>
      <c r="H18" s="1327"/>
      <c r="I18" s="1327"/>
      <c r="J18" s="1327"/>
      <c r="K18" s="1272"/>
      <c r="L18" s="658"/>
      <c r="M18" s="1271"/>
      <c r="N18" s="1271"/>
      <c r="O18" s="1271"/>
      <c r="P18" s="1271"/>
      <c r="Q18" s="1271"/>
      <c r="R18" s="1322"/>
      <c r="S18" s="1327"/>
      <c r="T18" s="1327"/>
      <c r="U18" s="1327"/>
      <c r="V18" s="1327"/>
      <c r="W18" s="1327"/>
      <c r="X18" s="1327"/>
      <c r="Y18" s="1327"/>
      <c r="Z18" s="1327"/>
      <c r="AA18" s="1327"/>
      <c r="AB18" s="1327"/>
      <c r="AC18" s="1327"/>
      <c r="AD18" s="1327"/>
      <c r="AE18" s="1327"/>
      <c r="AF18" s="1328"/>
      <c r="AG18" s="1328"/>
    </row>
    <row r="19" spans="1:33">
      <c r="A19" s="1325"/>
      <c r="B19" s="1325"/>
      <c r="C19" s="658"/>
      <c r="D19" s="658"/>
      <c r="E19" s="1325"/>
      <c r="F19" s="1325"/>
      <c r="G19" s="1325"/>
      <c r="H19" s="1325"/>
      <c r="I19" s="1325"/>
      <c r="J19" s="1325"/>
      <c r="K19" s="1272"/>
      <c r="L19" s="658"/>
      <c r="M19" s="1271"/>
      <c r="N19" s="1271"/>
      <c r="O19" s="1271"/>
      <c r="P19" s="1271"/>
      <c r="Q19" s="1271"/>
      <c r="R19" s="1322"/>
      <c r="S19" s="1325"/>
      <c r="T19" s="1325"/>
      <c r="U19" s="1325"/>
      <c r="V19" s="1325"/>
      <c r="W19" s="1325"/>
      <c r="X19" s="1325"/>
      <c r="Y19" s="1325"/>
      <c r="Z19" s="1325"/>
      <c r="AA19" s="1325"/>
      <c r="AB19" s="1325"/>
      <c r="AC19" s="1325"/>
      <c r="AD19" s="1325"/>
      <c r="AE19" s="1325"/>
      <c r="AF19" s="1326"/>
      <c r="AG19" s="1326"/>
    </row>
    <row r="20" spans="1:33">
      <c r="A20" s="1325"/>
      <c r="B20" s="1325"/>
      <c r="C20" s="658"/>
      <c r="D20" s="658"/>
      <c r="E20" s="1325"/>
      <c r="F20" s="1325"/>
      <c r="G20" s="1325"/>
      <c r="H20" s="1325"/>
      <c r="I20" s="1325"/>
      <c r="J20" s="1325"/>
      <c r="K20" s="1272"/>
      <c r="L20" s="658"/>
      <c r="M20" s="1271"/>
      <c r="N20" s="1271"/>
      <c r="O20" s="1271"/>
      <c r="P20" s="1271"/>
      <c r="Q20" s="1271"/>
      <c r="R20" s="1322"/>
      <c r="S20" s="1325"/>
      <c r="T20" s="1325"/>
      <c r="U20" s="1325"/>
      <c r="V20" s="1325"/>
      <c r="W20" s="1325"/>
      <c r="X20" s="1325"/>
      <c r="Y20" s="1325"/>
      <c r="Z20" s="1325"/>
      <c r="AA20" s="1325"/>
      <c r="AB20" s="1325"/>
      <c r="AC20" s="1325"/>
      <c r="AD20" s="1325"/>
      <c r="AE20" s="1325"/>
      <c r="AF20" s="1326"/>
      <c r="AG20" s="1326"/>
    </row>
    <row r="21" spans="1:33">
      <c r="A21" s="1327"/>
      <c r="B21" s="1327"/>
      <c r="C21" s="658"/>
      <c r="D21" s="658"/>
      <c r="E21" s="1327"/>
      <c r="F21" s="1327"/>
      <c r="G21" s="1327"/>
      <c r="H21" s="1327"/>
      <c r="I21" s="1327"/>
      <c r="J21" s="1327"/>
      <c r="K21" s="1272"/>
      <c r="L21" s="658"/>
      <c r="M21" s="1271"/>
      <c r="N21" s="1271"/>
      <c r="O21" s="1271"/>
      <c r="P21" s="1271"/>
      <c r="Q21" s="1271"/>
      <c r="R21" s="662"/>
      <c r="S21" s="1327"/>
      <c r="T21" s="1327"/>
      <c r="U21" s="1327"/>
      <c r="V21" s="1327"/>
      <c r="W21" s="1327"/>
      <c r="X21" s="1327"/>
      <c r="Y21" s="1327"/>
      <c r="Z21" s="1327"/>
      <c r="AA21" s="1327"/>
      <c r="AB21" s="1327"/>
      <c r="AC21" s="1327"/>
      <c r="AD21" s="1327"/>
      <c r="AE21" s="1327"/>
      <c r="AF21" s="1328"/>
      <c r="AG21" s="1328"/>
    </row>
    <row r="22" spans="1:33">
      <c r="A22" s="1325"/>
      <c r="B22" s="1325"/>
      <c r="C22" s="658"/>
      <c r="D22" s="658"/>
      <c r="E22" s="1325"/>
      <c r="F22" s="1325"/>
      <c r="G22" s="1325"/>
      <c r="H22" s="1325"/>
      <c r="I22" s="1325"/>
      <c r="J22" s="1325"/>
      <c r="K22" s="1272"/>
      <c r="L22" s="658"/>
      <c r="M22" s="1271"/>
      <c r="N22" s="1271"/>
      <c r="O22" s="1271"/>
      <c r="P22" s="1271"/>
      <c r="Q22" s="1271"/>
      <c r="R22" s="662"/>
      <c r="S22" s="1325"/>
      <c r="T22" s="1325"/>
      <c r="U22" s="1325"/>
      <c r="V22" s="1325"/>
      <c r="W22" s="1325"/>
      <c r="X22" s="1325"/>
      <c r="Y22" s="1325"/>
      <c r="Z22" s="1325"/>
      <c r="AA22" s="1325"/>
      <c r="AB22" s="1325"/>
      <c r="AC22" s="1325"/>
      <c r="AD22" s="1325"/>
      <c r="AE22" s="1325"/>
      <c r="AF22" s="1326"/>
      <c r="AG22" s="1326"/>
    </row>
  </sheetData>
  <mergeCells count="47">
    <mergeCell ref="G13:G15"/>
    <mergeCell ref="H13:H15"/>
    <mergeCell ref="I13:I15"/>
    <mergeCell ref="J13:J15"/>
    <mergeCell ref="K13:K15"/>
    <mergeCell ref="L13:Q13"/>
    <mergeCell ref="L14:L15"/>
    <mergeCell ref="M14:M15"/>
    <mergeCell ref="N14:O14"/>
    <mergeCell ref="P14:Q14"/>
    <mergeCell ref="A13:A15"/>
    <mergeCell ref="B13:B15"/>
    <mergeCell ref="C13:C15"/>
    <mergeCell ref="D13:D15"/>
    <mergeCell ref="E13:E15"/>
    <mergeCell ref="AC13:AC15"/>
    <mergeCell ref="AD13:AD15"/>
    <mergeCell ref="AE13:AG13"/>
    <mergeCell ref="B6:C6"/>
    <mergeCell ref="A1:C1"/>
    <mergeCell ref="B2:C2"/>
    <mergeCell ref="B3:C3"/>
    <mergeCell ref="B4:C4"/>
    <mergeCell ref="B5:C5"/>
    <mergeCell ref="F13:F15"/>
    <mergeCell ref="B7:C7"/>
    <mergeCell ref="B8:C8"/>
    <mergeCell ref="B9:C9"/>
    <mergeCell ref="A11:Q11"/>
    <mergeCell ref="A12:G12"/>
    <mergeCell ref="H12:Q12"/>
    <mergeCell ref="AE14:AE15"/>
    <mergeCell ref="AF14:AF15"/>
    <mergeCell ref="AG14:AG15"/>
    <mergeCell ref="S11:AG11"/>
    <mergeCell ref="S12:Z12"/>
    <mergeCell ref="AA12:AG12"/>
    <mergeCell ref="S13:S15"/>
    <mergeCell ref="T13:T15"/>
    <mergeCell ref="U13:U15"/>
    <mergeCell ref="V13:V15"/>
    <mergeCell ref="W13:W15"/>
    <mergeCell ref="X13:X15"/>
    <mergeCell ref="Y13:Y15"/>
    <mergeCell ref="Z13:Z15"/>
    <mergeCell ref="AA13:AA15"/>
    <mergeCell ref="AB13:AB15"/>
  </mergeCells>
  <dataValidations count="6">
    <dataValidation type="whole" allowBlank="1" showInputMessage="1" showErrorMessage="1" sqref="B8:C8">
      <formula1>2001</formula1>
      <formula2>2050</formula2>
    </dataValidation>
    <dataValidation type="decimal" allowBlank="1" showErrorMessage="1" errorTitle="İstenen Aralıkta Değil!" error="İstenen Aralık: Minimum=-9223372036854775808 Maksimum=9223372036854775807" sqref="M16:Q22 K16:K22">
      <formula1>-9223372036854770000</formula1>
      <formula2>9223372036854770000</formula2>
    </dataValidation>
    <dataValidation type="list" allowBlank="1" sqref="L16:L22">
      <formula1>$CY$1:$CY$5</formula1>
    </dataValidation>
    <dataValidation type="textLength" allowBlank="1" showErrorMessage="1" errorTitle="Metin uzunluğu istenen aralıkta değil!" error="İstenen Aralık: Minimum Uzunluk=0 karakter Maksimum Uzunluk=2147483647 karakter" sqref="E16:J22 A16:B22">
      <formula1>0</formula1>
      <formula2>2147483647</formula2>
    </dataValidation>
    <dataValidation type="list" allowBlank="1" sqref="C16:C22">
      <formula1>$CW$1:$CW$4</formula1>
    </dataValidation>
    <dataValidation type="list" allowBlank="1" sqref="D16:D22">
      <formula1>$CX$1:$CX$995</formula1>
    </dataValidation>
  </dataValidations>
  <pageMargins left="0.7" right="0.7" top="0.75" bottom="0.75" header="0.3" footer="0.3"/>
  <pageSetup paperSize="9" orientation="portrait" r:id="rId1"/>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1"/>
  <dimension ref="A1:O37"/>
  <sheetViews>
    <sheetView zoomScale="80" zoomScaleNormal="80" workbookViewId="0">
      <selection sqref="A1:C1"/>
    </sheetView>
  </sheetViews>
  <sheetFormatPr defaultColWidth="9.140625" defaultRowHeight="15"/>
  <cols>
    <col min="1" max="1" width="21.5703125" style="223" bestFit="1" customWidth="1"/>
    <col min="2" max="2" width="23" style="223" customWidth="1"/>
    <col min="3" max="3" width="20.42578125" style="223" customWidth="1"/>
    <col min="4" max="9" width="13.7109375" style="223" customWidth="1"/>
    <col min="10" max="15" width="13.85546875" style="223" customWidth="1"/>
    <col min="16" max="16384" width="9.140625" style="223"/>
  </cols>
  <sheetData>
    <row r="1" spans="1:15" s="13" customFormat="1" ht="12.75" customHeight="1">
      <c r="A1" s="3612" t="s">
        <v>29</v>
      </c>
      <c r="B1" s="3613"/>
      <c r="C1" s="3614"/>
      <c r="D1" s="11"/>
    </row>
    <row r="2" spans="1:15" s="13" customFormat="1" ht="12.75">
      <c r="A2" s="1266" t="s">
        <v>30</v>
      </c>
      <c r="B2" s="3404" t="s">
        <v>1418</v>
      </c>
      <c r="C2" s="3615"/>
      <c r="D2" s="1265"/>
    </row>
    <row r="3" spans="1:15" s="13" customFormat="1" ht="28.5" customHeight="1">
      <c r="A3" s="1266" t="s">
        <v>31</v>
      </c>
      <c r="B3" s="3400" t="s">
        <v>1419</v>
      </c>
      <c r="C3" s="3616"/>
      <c r="D3" s="1264"/>
    </row>
    <row r="4" spans="1:15" s="13" customFormat="1">
      <c r="A4" s="1266" t="s">
        <v>32</v>
      </c>
      <c r="B4" s="3404">
        <v>1</v>
      </c>
      <c r="C4" s="3615"/>
      <c r="D4" s="1265"/>
      <c r="F4" s="242"/>
    </row>
    <row r="5" spans="1:15" s="13" customFormat="1" ht="12.75">
      <c r="A5" s="1266" t="s">
        <v>33</v>
      </c>
      <c r="B5" s="2844"/>
      <c r="C5" s="2846"/>
      <c r="D5" s="117"/>
    </row>
    <row r="6" spans="1:15" s="13" customFormat="1" ht="12.75">
      <c r="A6" s="1266" t="s">
        <v>34</v>
      </c>
      <c r="B6" s="2844"/>
      <c r="C6" s="2846"/>
      <c r="D6" s="117"/>
    </row>
    <row r="7" spans="1:15" s="13" customFormat="1" ht="12.75">
      <c r="A7" s="1266" t="s">
        <v>35</v>
      </c>
      <c r="B7" s="2844"/>
      <c r="C7" s="2846"/>
      <c r="D7" s="117"/>
    </row>
    <row r="8" spans="1:15" s="13" customFormat="1" ht="12.75">
      <c r="A8" s="1266" t="s">
        <v>36</v>
      </c>
      <c r="B8" s="3604"/>
      <c r="C8" s="3605"/>
      <c r="D8" s="118"/>
    </row>
    <row r="9" spans="1:15" s="13" customFormat="1" ht="12.75">
      <c r="A9" s="1266" t="s">
        <v>198</v>
      </c>
      <c r="B9" s="3606" t="s">
        <v>414</v>
      </c>
      <c r="C9" s="3607"/>
      <c r="D9" s="116"/>
    </row>
    <row r="12" spans="1:15">
      <c r="B12" s="223" t="s">
        <v>1420</v>
      </c>
    </row>
    <row r="13" spans="1:15" ht="15" customHeight="1">
      <c r="A13" s="3608" t="s">
        <v>924</v>
      </c>
      <c r="B13" s="3608" t="s">
        <v>1421</v>
      </c>
      <c r="C13" s="3610" t="s">
        <v>1422</v>
      </c>
      <c r="D13" s="3593" t="s">
        <v>1423</v>
      </c>
      <c r="E13" s="3594"/>
      <c r="F13" s="3594"/>
      <c r="G13" s="3594"/>
      <c r="H13" s="3594"/>
      <c r="I13" s="3595"/>
      <c r="J13" s="3596" t="s">
        <v>1424</v>
      </c>
      <c r="K13" s="3597"/>
      <c r="L13" s="3597"/>
      <c r="M13" s="3597"/>
      <c r="N13" s="3597"/>
      <c r="O13" s="3598"/>
    </row>
    <row r="14" spans="1:15" ht="75">
      <c r="A14" s="3609"/>
      <c r="B14" s="3609"/>
      <c r="C14" s="3611"/>
      <c r="D14" s="574" t="s">
        <v>1425</v>
      </c>
      <c r="E14" s="574" t="s">
        <v>1426</v>
      </c>
      <c r="F14" s="574" t="s">
        <v>1427</v>
      </c>
      <c r="G14" s="574" t="s">
        <v>1428</v>
      </c>
      <c r="H14" s="574" t="s">
        <v>1429</v>
      </c>
      <c r="I14" s="574" t="s">
        <v>1430</v>
      </c>
      <c r="J14" s="575" t="s">
        <v>1431</v>
      </c>
      <c r="K14" s="575" t="s">
        <v>1432</v>
      </c>
      <c r="L14" s="575" t="s">
        <v>1433</v>
      </c>
      <c r="M14" s="575" t="s">
        <v>1434</v>
      </c>
      <c r="N14" s="575" t="s">
        <v>1435</v>
      </c>
      <c r="O14" s="575" t="s">
        <v>1436</v>
      </c>
    </row>
    <row r="15" spans="1:15">
      <c r="A15" s="561">
        <v>1</v>
      </c>
      <c r="B15" s="562"/>
      <c r="C15" s="562"/>
      <c r="D15" s="563"/>
      <c r="E15" s="563"/>
      <c r="F15" s="563"/>
      <c r="G15" s="563"/>
      <c r="H15" s="563"/>
      <c r="I15" s="563"/>
      <c r="J15" s="564"/>
      <c r="K15" s="562"/>
      <c r="L15" s="562"/>
      <c r="M15" s="562"/>
      <c r="N15" s="565"/>
      <c r="O15" s="243"/>
    </row>
    <row r="16" spans="1:15">
      <c r="A16" s="561">
        <v>2</v>
      </c>
      <c r="B16" s="562"/>
      <c r="C16" s="562"/>
      <c r="D16" s="563"/>
      <c r="E16" s="563"/>
      <c r="F16" s="563"/>
      <c r="G16" s="563"/>
      <c r="H16" s="563"/>
      <c r="I16" s="563"/>
      <c r="J16" s="564"/>
      <c r="K16" s="562"/>
      <c r="L16" s="562"/>
      <c r="M16" s="562"/>
      <c r="N16" s="565"/>
      <c r="O16" s="243"/>
    </row>
    <row r="17" spans="1:15">
      <c r="A17" s="561">
        <v>3</v>
      </c>
      <c r="B17" s="562"/>
      <c r="C17" s="562"/>
      <c r="D17" s="563"/>
      <c r="E17" s="563"/>
      <c r="F17" s="563"/>
      <c r="G17" s="563"/>
      <c r="H17" s="563"/>
      <c r="I17" s="563"/>
      <c r="J17" s="564"/>
      <c r="K17" s="562"/>
      <c r="L17" s="562"/>
      <c r="M17" s="562"/>
      <c r="N17" s="565"/>
      <c r="O17" s="243"/>
    </row>
    <row r="18" spans="1:15">
      <c r="A18" s="561">
        <v>4</v>
      </c>
      <c r="B18" s="562"/>
      <c r="C18" s="562"/>
      <c r="D18" s="563"/>
      <c r="E18" s="563"/>
      <c r="F18" s="563"/>
      <c r="G18" s="563"/>
      <c r="H18" s="563"/>
      <c r="I18" s="563"/>
      <c r="J18" s="564"/>
      <c r="K18" s="562"/>
      <c r="L18" s="562"/>
      <c r="M18" s="562"/>
      <c r="N18" s="565"/>
      <c r="O18" s="243"/>
    </row>
    <row r="19" spans="1:15">
      <c r="A19" s="561">
        <v>5</v>
      </c>
      <c r="B19" s="562"/>
      <c r="C19" s="562"/>
      <c r="D19" s="563"/>
      <c r="E19" s="563"/>
      <c r="F19" s="563"/>
      <c r="G19" s="563"/>
      <c r="H19" s="563"/>
      <c r="I19" s="563"/>
      <c r="J19" s="564"/>
      <c r="K19" s="562"/>
      <c r="L19" s="562"/>
      <c r="M19" s="562"/>
      <c r="N19" s="565"/>
      <c r="O19" s="243"/>
    </row>
    <row r="20" spans="1:15">
      <c r="A20" s="561">
        <v>6</v>
      </c>
      <c r="B20" s="562"/>
      <c r="C20" s="562"/>
      <c r="D20" s="563"/>
      <c r="E20" s="563"/>
      <c r="F20" s="563"/>
      <c r="G20" s="563"/>
      <c r="H20" s="563"/>
      <c r="I20" s="563"/>
      <c r="J20" s="563"/>
      <c r="K20" s="566"/>
      <c r="L20" s="566"/>
      <c r="M20" s="566"/>
      <c r="N20" s="243"/>
      <c r="O20" s="243"/>
    </row>
    <row r="21" spans="1:15" ht="17.25">
      <c r="A21" s="1268" t="s">
        <v>1437</v>
      </c>
      <c r="B21" s="566"/>
      <c r="C21" s="566"/>
      <c r="D21" s="566"/>
      <c r="E21" s="566"/>
      <c r="F21" s="566"/>
      <c r="G21" s="566"/>
      <c r="H21" s="566"/>
      <c r="I21" s="566"/>
      <c r="J21" s="566"/>
      <c r="K21" s="566"/>
      <c r="L21" s="566"/>
      <c r="M21" s="566"/>
      <c r="N21" s="243"/>
      <c r="O21" s="243"/>
    </row>
    <row r="22" spans="1:15">
      <c r="A22" s="3599" t="s">
        <v>555</v>
      </c>
      <c r="B22" s="3600"/>
      <c r="C22" s="567"/>
      <c r="D22" s="568"/>
      <c r="E22" s="568"/>
      <c r="F22" s="568"/>
      <c r="G22" s="568"/>
      <c r="H22" s="568"/>
      <c r="I22" s="568"/>
      <c r="J22" s="568"/>
      <c r="K22" s="568"/>
      <c r="L22" s="568"/>
      <c r="M22" s="568"/>
      <c r="N22" s="568"/>
      <c r="O22" s="568"/>
    </row>
    <row r="23" spans="1:15" ht="75">
      <c r="A23" s="3601" t="s">
        <v>1438</v>
      </c>
      <c r="B23" s="3602"/>
      <c r="C23" s="3603"/>
      <c r="D23" s="569" t="s">
        <v>1439</v>
      </c>
      <c r="E23" s="569" t="s">
        <v>1440</v>
      </c>
      <c r="F23" s="570" t="s">
        <v>1441</v>
      </c>
      <c r="G23" s="569" t="s">
        <v>1442</v>
      </c>
      <c r="H23" s="569" t="s">
        <v>1443</v>
      </c>
      <c r="I23" s="569" t="s">
        <v>1444</v>
      </c>
      <c r="J23" s="569"/>
      <c r="K23" s="569"/>
      <c r="L23" s="569"/>
      <c r="M23" s="569"/>
      <c r="N23" s="569"/>
      <c r="O23" s="569"/>
    </row>
    <row r="24" spans="1:15" ht="17.25">
      <c r="A24" s="223" t="s">
        <v>1445</v>
      </c>
      <c r="L24" s="571"/>
    </row>
    <row r="25" spans="1:15" ht="17.25">
      <c r="A25" s="223" t="s">
        <v>1446</v>
      </c>
    </row>
    <row r="26" spans="1:15" ht="18.75">
      <c r="A26" s="223" t="s">
        <v>1447</v>
      </c>
    </row>
    <row r="27" spans="1:15" ht="17.25">
      <c r="A27" s="223" t="s">
        <v>1448</v>
      </c>
    </row>
    <row r="28" spans="1:15" ht="17.25">
      <c r="A28" s="571" t="s">
        <v>1449</v>
      </c>
    </row>
    <row r="29" spans="1:15">
      <c r="A29" s="223" t="s">
        <v>1450</v>
      </c>
    </row>
    <row r="30" spans="1:15">
      <c r="A30" s="223" t="s">
        <v>1451</v>
      </c>
    </row>
    <row r="31" spans="1:15">
      <c r="A31" s="223" t="s">
        <v>1452</v>
      </c>
    </row>
    <row r="32" spans="1:15">
      <c r="A32" s="223" t="s">
        <v>1453</v>
      </c>
    </row>
    <row r="33" spans="1:1">
      <c r="A33" s="223" t="s">
        <v>1454</v>
      </c>
    </row>
    <row r="34" spans="1:1" ht="17.25">
      <c r="A34" s="571" t="s">
        <v>1455</v>
      </c>
    </row>
    <row r="35" spans="1:1">
      <c r="A35" s="223" t="s">
        <v>1456</v>
      </c>
    </row>
    <row r="36" spans="1:1">
      <c r="A36" s="223" t="s">
        <v>1457</v>
      </c>
    </row>
    <row r="37" spans="1:1" ht="17.25">
      <c r="A37" s="223" t="s">
        <v>1458</v>
      </c>
    </row>
  </sheetData>
  <mergeCells count="16">
    <mergeCell ref="B6:C6"/>
    <mergeCell ref="A1:C1"/>
    <mergeCell ref="B2:C2"/>
    <mergeCell ref="B3:C3"/>
    <mergeCell ref="B4:C4"/>
    <mergeCell ref="B5:C5"/>
    <mergeCell ref="D13:I13"/>
    <mergeCell ref="J13:O13"/>
    <mergeCell ref="A22:B22"/>
    <mergeCell ref="A23:C23"/>
    <mergeCell ref="B7:C7"/>
    <mergeCell ref="B8:C8"/>
    <mergeCell ref="B9:C9"/>
    <mergeCell ref="A13:A14"/>
    <mergeCell ref="B13:B14"/>
    <mergeCell ref="C13:C14"/>
  </mergeCells>
  <dataValidations count="1">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22"/>
  <dimension ref="A1:F16"/>
  <sheetViews>
    <sheetView zoomScale="80" zoomScaleNormal="80" workbookViewId="0">
      <selection activeCell="G16" sqref="G16"/>
    </sheetView>
  </sheetViews>
  <sheetFormatPr defaultColWidth="9.140625" defaultRowHeight="15"/>
  <cols>
    <col min="1" max="1" width="23.140625" style="223" customWidth="1"/>
    <col min="2" max="2" width="28.42578125" style="223" customWidth="1"/>
    <col min="3" max="3" width="23" style="223" customWidth="1"/>
    <col min="4" max="4" width="22.85546875" style="223" customWidth="1"/>
    <col min="5" max="5" width="17" style="223" customWidth="1"/>
    <col min="6" max="6" width="11.42578125" style="223" customWidth="1"/>
    <col min="7" max="16384" width="9.140625" style="223"/>
  </cols>
  <sheetData>
    <row r="1" spans="1:6" s="13" customFormat="1" ht="12.75">
      <c r="A1" s="2810" t="s">
        <v>29</v>
      </c>
      <c r="B1" s="2810"/>
      <c r="C1" s="2810"/>
      <c r="D1" s="11"/>
    </row>
    <row r="2" spans="1:6" s="13" customFormat="1" ht="12.75">
      <c r="A2" s="560" t="s">
        <v>30</v>
      </c>
      <c r="B2" s="2901" t="s">
        <v>1459</v>
      </c>
      <c r="C2" s="2901"/>
      <c r="D2" s="559"/>
    </row>
    <row r="3" spans="1:6" s="13" customFormat="1" ht="18.75" customHeight="1">
      <c r="A3" s="560" t="s">
        <v>31</v>
      </c>
      <c r="B3" s="2911" t="s">
        <v>1460</v>
      </c>
      <c r="C3" s="2911"/>
      <c r="D3" s="558"/>
    </row>
    <row r="4" spans="1:6" s="13" customFormat="1">
      <c r="A4" s="560" t="s">
        <v>32</v>
      </c>
      <c r="B4" s="2901">
        <v>1</v>
      </c>
      <c r="C4" s="2901"/>
      <c r="D4" s="559"/>
      <c r="F4" s="242"/>
    </row>
    <row r="5" spans="1:6" s="13" customFormat="1" ht="12.75">
      <c r="A5" s="560" t="s">
        <v>33</v>
      </c>
      <c r="B5" s="3296"/>
      <c r="C5" s="3296"/>
      <c r="D5" s="117"/>
    </row>
    <row r="6" spans="1:6" s="13" customFormat="1" ht="12.75">
      <c r="A6" s="560" t="s">
        <v>34</v>
      </c>
      <c r="B6" s="3296"/>
      <c r="C6" s="3296"/>
      <c r="D6" s="117"/>
    </row>
    <row r="7" spans="1:6" s="13" customFormat="1" ht="12.75">
      <c r="A7" s="560" t="s">
        <v>35</v>
      </c>
      <c r="B7" s="3296"/>
      <c r="C7" s="3296"/>
      <c r="D7" s="117"/>
    </row>
    <row r="8" spans="1:6" s="13" customFormat="1" ht="12.75">
      <c r="A8" s="560" t="s">
        <v>36</v>
      </c>
      <c r="B8" s="2938"/>
      <c r="C8" s="2938"/>
      <c r="D8" s="118"/>
    </row>
    <row r="9" spans="1:6" s="13" customFormat="1" ht="12.75">
      <c r="A9" s="560" t="s">
        <v>198</v>
      </c>
      <c r="B9" s="3297" t="s">
        <v>414</v>
      </c>
      <c r="C9" s="3297"/>
      <c r="D9" s="116"/>
    </row>
    <row r="12" spans="1:6" ht="15.75">
      <c r="A12" s="243"/>
      <c r="B12" s="572" t="s">
        <v>1461</v>
      </c>
      <c r="C12" s="572" t="s">
        <v>1462</v>
      </c>
      <c r="D12" s="572" t="s">
        <v>279</v>
      </c>
    </row>
    <row r="13" spans="1:6" ht="31.5">
      <c r="A13" s="573" t="s">
        <v>1463</v>
      </c>
      <c r="B13" s="243"/>
      <c r="C13" s="243"/>
      <c r="D13" s="243"/>
    </row>
    <row r="14" spans="1:6" ht="47.25">
      <c r="A14" s="573" t="s">
        <v>1464</v>
      </c>
      <c r="B14" s="243"/>
      <c r="C14" s="243"/>
      <c r="D14" s="243"/>
    </row>
    <row r="15" spans="1:6" ht="47.25">
      <c r="A15" s="573" t="s">
        <v>1465</v>
      </c>
      <c r="B15" s="243"/>
      <c r="C15" s="243"/>
      <c r="D15" s="243"/>
    </row>
    <row r="16" spans="1:6" ht="31.5">
      <c r="A16" s="573" t="s">
        <v>1460</v>
      </c>
      <c r="B16" s="572"/>
      <c r="C16" s="572"/>
      <c r="D16" s="243"/>
    </row>
  </sheetData>
  <mergeCells count="9">
    <mergeCell ref="B7:C7"/>
    <mergeCell ref="B8:C8"/>
    <mergeCell ref="B9:C9"/>
    <mergeCell ref="A1:C1"/>
    <mergeCell ref="B2:C2"/>
    <mergeCell ref="B3:C3"/>
    <mergeCell ref="B4:C4"/>
    <mergeCell ref="B5:C5"/>
    <mergeCell ref="B6:C6"/>
  </mergeCells>
  <dataValidations count="1">
    <dataValidation type="whole" allowBlank="1" showInputMessage="1" showErrorMessage="1" sqref="B8:C8">
      <formula1>2001</formula1>
      <formula2>2050</formula2>
    </dataValidation>
  </dataValidations>
  <pageMargins left="0.7" right="0.7" top="0.75" bottom="0.75" header="0.3" footer="0.3"/>
  <pageSetup paperSize="9" orientation="portrait" r:id="rId1"/>
  <legacyDrawing r:id="rId2"/>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3"/>
  <dimension ref="A1:N181"/>
  <sheetViews>
    <sheetView zoomScale="90" zoomScaleNormal="90" workbookViewId="0">
      <selection activeCell="E25" sqref="E25"/>
    </sheetView>
  </sheetViews>
  <sheetFormatPr defaultColWidth="9.140625" defaultRowHeight="15"/>
  <cols>
    <col min="1" max="1" width="20.140625" style="223" customWidth="1"/>
    <col min="2" max="2" width="15.5703125" style="223" customWidth="1"/>
    <col min="3" max="3" width="11.140625" style="223" customWidth="1"/>
    <col min="4" max="4" width="10.85546875" style="223" customWidth="1"/>
    <col min="5" max="5" width="9.7109375" style="223" customWidth="1"/>
    <col min="6" max="6" width="12" style="223" customWidth="1"/>
    <col min="7" max="7" width="11.85546875" style="223" customWidth="1"/>
    <col min="8" max="8" width="13.42578125" style="223" customWidth="1"/>
    <col min="9" max="9" width="13" style="223" customWidth="1"/>
    <col min="10" max="12" width="9.140625" style="223" customWidth="1"/>
    <col min="13" max="13" width="8" style="223" customWidth="1"/>
    <col min="14" max="14" width="9.140625" style="223" customWidth="1"/>
    <col min="15" max="16384" width="9.140625" style="223"/>
  </cols>
  <sheetData>
    <row r="1" spans="1:14" ht="28.5" customHeight="1">
      <c r="A1" s="3623" t="s">
        <v>29</v>
      </c>
      <c r="B1" s="3623"/>
      <c r="C1" s="3623"/>
      <c r="D1" s="1769"/>
      <c r="E1" s="1769"/>
      <c r="F1" s="1769"/>
      <c r="G1" s="1769"/>
      <c r="H1" s="1769"/>
      <c r="I1" s="1769"/>
      <c r="J1" s="1769"/>
      <c r="K1" s="1769"/>
      <c r="L1" s="1769"/>
      <c r="M1" s="1769"/>
      <c r="N1" s="1769"/>
    </row>
    <row r="2" spans="1:14">
      <c r="A2" s="201" t="s">
        <v>30</v>
      </c>
      <c r="B2" s="3482" t="s">
        <v>2118</v>
      </c>
      <c r="C2" s="3482"/>
      <c r="D2" s="1769"/>
      <c r="E2" s="1769"/>
      <c r="F2" s="1769"/>
      <c r="G2" s="1769"/>
      <c r="H2" s="1769"/>
      <c r="I2" s="1769"/>
      <c r="J2" s="1769"/>
      <c r="K2" s="1769"/>
      <c r="L2" s="1769"/>
      <c r="M2" s="1769"/>
      <c r="N2" s="1769"/>
    </row>
    <row r="3" spans="1:14" ht="15" customHeight="1">
      <c r="A3" s="201" t="s">
        <v>31</v>
      </c>
      <c r="B3" s="3483" t="s">
        <v>2119</v>
      </c>
      <c r="C3" s="3483"/>
      <c r="D3" s="1769"/>
      <c r="E3" s="1769"/>
      <c r="F3" s="1769"/>
      <c r="G3" s="1769"/>
      <c r="H3" s="1769"/>
      <c r="I3" s="1769"/>
      <c r="J3" s="1769"/>
      <c r="K3" s="1769"/>
      <c r="L3" s="1769"/>
      <c r="M3" s="1769"/>
      <c r="N3" s="1769"/>
    </row>
    <row r="4" spans="1:14">
      <c r="A4" s="201" t="s">
        <v>32</v>
      </c>
      <c r="B4" s="3482">
        <v>2</v>
      </c>
      <c r="C4" s="3482"/>
      <c r="D4" s="1769"/>
      <c r="E4" s="1769"/>
      <c r="F4" s="1769"/>
      <c r="G4" s="1769"/>
      <c r="H4" s="1769"/>
      <c r="I4" s="1769"/>
      <c r="J4" s="1769"/>
      <c r="K4" s="1769"/>
      <c r="L4" s="1769"/>
      <c r="M4" s="1769"/>
      <c r="N4" s="1769"/>
    </row>
    <row r="5" spans="1:14">
      <c r="A5" s="201" t="s">
        <v>33</v>
      </c>
      <c r="B5" s="3621"/>
      <c r="C5" s="3621"/>
      <c r="D5" s="1769"/>
      <c r="E5" s="1769"/>
      <c r="F5" s="1769"/>
      <c r="G5" s="1769"/>
      <c r="H5" s="1769"/>
      <c r="I5" s="1769"/>
      <c r="J5" s="1769"/>
      <c r="K5" s="1769"/>
      <c r="L5" s="1769"/>
      <c r="M5" s="1769"/>
      <c r="N5" s="1769"/>
    </row>
    <row r="6" spans="1:14">
      <c r="A6" s="201" t="s">
        <v>34</v>
      </c>
      <c r="B6" s="3621"/>
      <c r="C6" s="3621"/>
      <c r="D6" s="1769"/>
      <c r="E6" s="1769"/>
      <c r="F6" s="1769"/>
      <c r="G6" s="1769"/>
      <c r="H6" s="1769"/>
      <c r="I6" s="1769"/>
      <c r="J6" s="1769"/>
      <c r="K6" s="1769"/>
      <c r="L6" s="1769"/>
      <c r="M6" s="1769"/>
      <c r="N6" s="1769"/>
    </row>
    <row r="7" spans="1:14">
      <c r="A7" s="201" t="s">
        <v>35</v>
      </c>
      <c r="B7" s="3621"/>
      <c r="C7" s="3621"/>
      <c r="D7" s="1769"/>
      <c r="E7" s="1769"/>
      <c r="F7" s="1769"/>
      <c r="G7" s="1769"/>
      <c r="H7" s="1769"/>
      <c r="I7" s="1769"/>
      <c r="J7" s="1769"/>
      <c r="K7" s="1769"/>
      <c r="L7" s="1769"/>
      <c r="M7" s="1769"/>
      <c r="N7" s="1769"/>
    </row>
    <row r="8" spans="1:14">
      <c r="A8" s="201" t="s">
        <v>36</v>
      </c>
      <c r="B8" s="3478"/>
      <c r="C8" s="3478"/>
      <c r="D8" s="1769"/>
      <c r="E8" s="1769"/>
      <c r="F8" s="1769"/>
      <c r="G8" s="1769"/>
      <c r="H8" s="1769"/>
      <c r="I8" s="1769"/>
      <c r="J8" s="1769"/>
      <c r="K8" s="1769"/>
      <c r="L8" s="1769"/>
      <c r="M8" s="1769"/>
      <c r="N8" s="1769"/>
    </row>
    <row r="9" spans="1:14">
      <c r="A9" s="201" t="s">
        <v>198</v>
      </c>
      <c r="B9" s="3622"/>
      <c r="C9" s="3622"/>
      <c r="D9" s="1769"/>
      <c r="E9" s="1769"/>
      <c r="F9" s="1769"/>
      <c r="G9" s="1769"/>
      <c r="H9" s="1769"/>
      <c r="I9" s="1769"/>
      <c r="J9" s="1769"/>
      <c r="K9" s="1769"/>
      <c r="L9" s="1769"/>
      <c r="M9" s="1769"/>
      <c r="N9" s="1769"/>
    </row>
    <row r="10" spans="1:14">
      <c r="A10" s="200"/>
      <c r="B10" s="200"/>
      <c r="C10" s="1769"/>
      <c r="D10" s="1769"/>
      <c r="E10" s="1769"/>
      <c r="F10" s="1769"/>
      <c r="G10" s="1769"/>
      <c r="H10" s="1769"/>
      <c r="I10" s="1769"/>
      <c r="J10" s="1769"/>
      <c r="K10" s="1769"/>
      <c r="L10" s="1769"/>
      <c r="M10" s="1769"/>
      <c r="N10" s="1769"/>
    </row>
    <row r="11" spans="1:14">
      <c r="A11" s="202" t="s">
        <v>2120</v>
      </c>
      <c r="B11" s="1769"/>
      <c r="C11" s="1769"/>
      <c r="D11" s="1769"/>
      <c r="E11" s="1769"/>
      <c r="F11" s="1769"/>
      <c r="G11" s="1769"/>
      <c r="H11" s="1769"/>
      <c r="I11" s="1769"/>
      <c r="J11" s="1769"/>
      <c r="K11" s="1769"/>
      <c r="L11" s="1769"/>
      <c r="M11" s="1769"/>
      <c r="N11" s="1769"/>
    </row>
    <row r="12" spans="1:14">
      <c r="A12" s="1769"/>
      <c r="B12" s="1769"/>
      <c r="C12" s="1769"/>
      <c r="D12" s="1769"/>
      <c r="E12" s="1769"/>
      <c r="F12" s="1769"/>
      <c r="G12" s="1769"/>
      <c r="H12" s="1769"/>
      <c r="I12" s="1769"/>
      <c r="J12" s="1769"/>
      <c r="K12" s="1769"/>
      <c r="L12" s="1769"/>
      <c r="M12" s="1769"/>
      <c r="N12" s="1769"/>
    </row>
    <row r="13" spans="1:14">
      <c r="A13" s="1769"/>
      <c r="B13" s="1769"/>
      <c r="C13" s="1769"/>
      <c r="D13" s="1769"/>
      <c r="E13" s="1769"/>
      <c r="F13" s="1769"/>
      <c r="G13" s="1769"/>
      <c r="H13" s="1769"/>
      <c r="I13" s="1769"/>
      <c r="J13" s="1769"/>
      <c r="K13" s="1769"/>
      <c r="L13" s="1769"/>
      <c r="M13" s="1769"/>
      <c r="N13" s="1769"/>
    </row>
    <row r="14" spans="1:14">
      <c r="A14" s="1770"/>
      <c r="B14" s="3620" t="s">
        <v>2121</v>
      </c>
      <c r="C14" s="3620"/>
      <c r="D14" s="3620"/>
      <c r="E14" s="3620"/>
      <c r="F14" s="3620" t="s">
        <v>2122</v>
      </c>
      <c r="G14" s="3620"/>
      <c r="H14" s="3620"/>
      <c r="I14" s="3620"/>
      <c r="J14" s="1770"/>
      <c r="K14" s="1770"/>
      <c r="L14" s="1770"/>
      <c r="M14" s="1770"/>
      <c r="N14" s="1769"/>
    </row>
    <row r="15" spans="1:14">
      <c r="A15" s="1770"/>
      <c r="B15" s="1771" t="s">
        <v>2127</v>
      </c>
      <c r="C15" s="1771" t="s">
        <v>2128</v>
      </c>
      <c r="D15" s="1771" t="s">
        <v>2129</v>
      </c>
      <c r="E15" s="1771" t="s">
        <v>2130</v>
      </c>
      <c r="F15" s="1771" t="s">
        <v>2127</v>
      </c>
      <c r="G15" s="1771" t="s">
        <v>2128</v>
      </c>
      <c r="H15" s="1771" t="s">
        <v>2129</v>
      </c>
      <c r="I15" s="1771" t="s">
        <v>2130</v>
      </c>
      <c r="J15" s="1770"/>
      <c r="K15" s="1770"/>
      <c r="L15" s="1770"/>
      <c r="M15" s="1770"/>
      <c r="N15" s="1769"/>
    </row>
    <row r="16" spans="1:14">
      <c r="A16" s="1772" t="s">
        <v>279</v>
      </c>
      <c r="B16" s="1271"/>
      <c r="C16" s="1271"/>
      <c r="D16" s="1271"/>
      <c r="E16" s="1271"/>
      <c r="F16" s="1272"/>
      <c r="G16" s="1272"/>
      <c r="H16" s="1272"/>
      <c r="I16" s="1272"/>
      <c r="J16" s="1770"/>
      <c r="K16" s="1770"/>
      <c r="L16" s="1770"/>
      <c r="M16" s="1770"/>
      <c r="N16" s="1769"/>
    </row>
    <row r="17" spans="1:14" ht="15.75" thickBot="1">
      <c r="A17" s="1770"/>
      <c r="B17" s="1770"/>
      <c r="C17" s="1770"/>
      <c r="D17" s="1770"/>
      <c r="E17" s="1770"/>
      <c r="F17" s="1770"/>
      <c r="G17" s="1770"/>
      <c r="H17" s="1770"/>
      <c r="I17" s="1770"/>
      <c r="J17" s="1770"/>
      <c r="K17" s="1770"/>
      <c r="L17" s="1770"/>
      <c r="M17" s="1770"/>
      <c r="N17" s="1769"/>
    </row>
    <row r="18" spans="1:14" ht="15.75" thickBot="1">
      <c r="A18" s="1770"/>
      <c r="B18" s="1769"/>
      <c r="C18" s="3617" t="s">
        <v>2123</v>
      </c>
      <c r="D18" s="3618"/>
      <c r="E18" s="3618"/>
      <c r="F18" s="3619"/>
      <c r="G18" s="3617" t="s">
        <v>2124</v>
      </c>
      <c r="H18" s="3618"/>
      <c r="I18" s="3618"/>
      <c r="J18" s="3619"/>
      <c r="K18" s="3617" t="s">
        <v>2125</v>
      </c>
      <c r="L18" s="3618"/>
      <c r="M18" s="3618"/>
      <c r="N18" s="3619"/>
    </row>
    <row r="19" spans="1:14" ht="15.75" thickBot="1">
      <c r="A19" s="1773" t="s">
        <v>426</v>
      </c>
      <c r="B19" s="1773" t="s">
        <v>2544</v>
      </c>
      <c r="C19" s="1774" t="s">
        <v>2127</v>
      </c>
      <c r="D19" s="1775" t="s">
        <v>2128</v>
      </c>
      <c r="E19" s="1775" t="s">
        <v>2129</v>
      </c>
      <c r="F19" s="1776" t="s">
        <v>2130</v>
      </c>
      <c r="G19" s="1774" t="s">
        <v>2127</v>
      </c>
      <c r="H19" s="1775" t="s">
        <v>2128</v>
      </c>
      <c r="I19" s="1775" t="s">
        <v>2129</v>
      </c>
      <c r="J19" s="1776" t="s">
        <v>2130</v>
      </c>
      <c r="K19" s="1774" t="s">
        <v>2127</v>
      </c>
      <c r="L19" s="1775" t="s">
        <v>2128</v>
      </c>
      <c r="M19" s="1775" t="s">
        <v>2129</v>
      </c>
      <c r="N19" s="1776" t="s">
        <v>2130</v>
      </c>
    </row>
    <row r="20" spans="1:14">
      <c r="A20" s="1777" t="s">
        <v>462</v>
      </c>
      <c r="B20" s="1778" t="s">
        <v>747</v>
      </c>
      <c r="C20" s="1779"/>
      <c r="D20" s="1779"/>
      <c r="E20" s="1779"/>
      <c r="F20" s="1779"/>
      <c r="G20" s="1779"/>
      <c r="H20" s="1779"/>
      <c r="I20" s="1779"/>
      <c r="J20" s="1779"/>
      <c r="K20" s="1779"/>
      <c r="L20" s="1779"/>
      <c r="M20" s="1779"/>
      <c r="N20" s="1780"/>
    </row>
    <row r="21" spans="1:14">
      <c r="A21" s="1781" t="s">
        <v>463</v>
      </c>
      <c r="B21" s="1782" t="s">
        <v>747</v>
      </c>
      <c r="C21" s="1271"/>
      <c r="D21" s="1271"/>
      <c r="E21" s="1271"/>
      <c r="F21" s="1271"/>
      <c r="G21" s="1271"/>
      <c r="H21" s="1271"/>
      <c r="I21" s="1271"/>
      <c r="J21" s="1271"/>
      <c r="K21" s="1271"/>
      <c r="L21" s="1271"/>
      <c r="M21" s="1271"/>
      <c r="N21" s="1783"/>
    </row>
    <row r="22" spans="1:14">
      <c r="A22" s="1781" t="s">
        <v>464</v>
      </c>
      <c r="B22" s="1782" t="s">
        <v>747</v>
      </c>
      <c r="C22" s="1271"/>
      <c r="D22" s="1271"/>
      <c r="E22" s="1271"/>
      <c r="F22" s="1271"/>
      <c r="G22" s="1271"/>
      <c r="H22" s="1271"/>
      <c r="I22" s="1271"/>
      <c r="J22" s="1271"/>
      <c r="K22" s="1271"/>
      <c r="L22" s="1271"/>
      <c r="M22" s="1271"/>
      <c r="N22" s="1783"/>
    </row>
    <row r="23" spans="1:14">
      <c r="A23" s="1781" t="s">
        <v>465</v>
      </c>
      <c r="B23" s="1782" t="s">
        <v>747</v>
      </c>
      <c r="C23" s="1271"/>
      <c r="D23" s="1271"/>
      <c r="E23" s="1271"/>
      <c r="F23" s="1271"/>
      <c r="G23" s="1271"/>
      <c r="H23" s="1271"/>
      <c r="I23" s="1271"/>
      <c r="J23" s="1271"/>
      <c r="K23" s="1271"/>
      <c r="L23" s="1271"/>
      <c r="M23" s="1271"/>
      <c r="N23" s="1783"/>
    </row>
    <row r="24" spans="1:14">
      <c r="A24" s="1781" t="s">
        <v>466</v>
      </c>
      <c r="B24" s="1782" t="s">
        <v>747</v>
      </c>
      <c r="C24" s="1271"/>
      <c r="D24" s="1271"/>
      <c r="E24" s="1271"/>
      <c r="F24" s="1271"/>
      <c r="G24" s="1271"/>
      <c r="H24" s="1271"/>
      <c r="I24" s="1271"/>
      <c r="J24" s="1271"/>
      <c r="K24" s="1271"/>
      <c r="L24" s="1271"/>
      <c r="M24" s="1271"/>
      <c r="N24" s="1783"/>
    </row>
    <row r="25" spans="1:14">
      <c r="A25" s="1781" t="s">
        <v>467</v>
      </c>
      <c r="B25" s="1782" t="s">
        <v>747</v>
      </c>
      <c r="C25" s="1271"/>
      <c r="D25" s="1271"/>
      <c r="E25" s="1271"/>
      <c r="F25" s="1271"/>
      <c r="G25" s="1271"/>
      <c r="H25" s="1271"/>
      <c r="I25" s="1271"/>
      <c r="J25" s="1271"/>
      <c r="K25" s="1271"/>
      <c r="L25" s="1271"/>
      <c r="M25" s="1271"/>
      <c r="N25" s="1783"/>
    </row>
    <row r="26" spans="1:14">
      <c r="A26" s="1781" t="s">
        <v>468</v>
      </c>
      <c r="B26" s="1782" t="s">
        <v>747</v>
      </c>
      <c r="C26" s="1271"/>
      <c r="D26" s="1271"/>
      <c r="E26" s="1271"/>
      <c r="F26" s="1271"/>
      <c r="G26" s="1271"/>
      <c r="H26" s="1271"/>
      <c r="I26" s="1271"/>
      <c r="J26" s="1271"/>
      <c r="K26" s="1271"/>
      <c r="L26" s="1271"/>
      <c r="M26" s="1271"/>
      <c r="N26" s="1783"/>
    </row>
    <row r="27" spans="1:14">
      <c r="A27" s="1781" t="s">
        <v>469</v>
      </c>
      <c r="B27" s="1782" t="s">
        <v>747</v>
      </c>
      <c r="C27" s="1271"/>
      <c r="D27" s="1271"/>
      <c r="E27" s="1271"/>
      <c r="F27" s="1271"/>
      <c r="G27" s="1271"/>
      <c r="H27" s="1271"/>
      <c r="I27" s="1271"/>
      <c r="J27" s="1271"/>
      <c r="K27" s="1271"/>
      <c r="L27" s="1271"/>
      <c r="M27" s="1271"/>
      <c r="N27" s="1783"/>
    </row>
    <row r="28" spans="1:14">
      <c r="A28" s="1781" t="s">
        <v>470</v>
      </c>
      <c r="B28" s="1782" t="s">
        <v>747</v>
      </c>
      <c r="C28" s="1271"/>
      <c r="D28" s="1271"/>
      <c r="E28" s="1271"/>
      <c r="F28" s="1271"/>
      <c r="G28" s="1271"/>
      <c r="H28" s="1271"/>
      <c r="I28" s="1271"/>
      <c r="J28" s="1271"/>
      <c r="K28" s="1271"/>
      <c r="L28" s="1271"/>
      <c r="M28" s="1271"/>
      <c r="N28" s="1783"/>
    </row>
    <row r="29" spans="1:14">
      <c r="A29" s="1781" t="s">
        <v>471</v>
      </c>
      <c r="B29" s="1782" t="s">
        <v>747</v>
      </c>
      <c r="C29" s="1271"/>
      <c r="D29" s="1271"/>
      <c r="E29" s="1271"/>
      <c r="F29" s="1271"/>
      <c r="G29" s="1271"/>
      <c r="H29" s="1271"/>
      <c r="I29" s="1271"/>
      <c r="J29" s="1271"/>
      <c r="K29" s="1271"/>
      <c r="L29" s="1271"/>
      <c r="M29" s="1271"/>
      <c r="N29" s="1783"/>
    </row>
    <row r="30" spans="1:14">
      <c r="A30" s="1781" t="s">
        <v>472</v>
      </c>
      <c r="B30" s="1782" t="s">
        <v>747</v>
      </c>
      <c r="C30" s="1271"/>
      <c r="D30" s="1271"/>
      <c r="E30" s="1271"/>
      <c r="F30" s="1271"/>
      <c r="G30" s="1271"/>
      <c r="H30" s="1271"/>
      <c r="I30" s="1271"/>
      <c r="J30" s="1271"/>
      <c r="K30" s="1271"/>
      <c r="L30" s="1271"/>
      <c r="M30" s="1271"/>
      <c r="N30" s="1783"/>
    </row>
    <row r="31" spans="1:14">
      <c r="A31" s="1781" t="s">
        <v>473</v>
      </c>
      <c r="B31" s="1782" t="s">
        <v>747</v>
      </c>
      <c r="C31" s="1271"/>
      <c r="D31" s="1271"/>
      <c r="E31" s="1271"/>
      <c r="F31" s="1271"/>
      <c r="G31" s="1271"/>
      <c r="H31" s="1271"/>
      <c r="I31" s="1271"/>
      <c r="J31" s="1271"/>
      <c r="K31" s="1271"/>
      <c r="L31" s="1271"/>
      <c r="M31" s="1271"/>
      <c r="N31" s="1783"/>
    </row>
    <row r="32" spans="1:14">
      <c r="A32" s="1781" t="s">
        <v>474</v>
      </c>
      <c r="B32" s="1782" t="s">
        <v>747</v>
      </c>
      <c r="C32" s="1271"/>
      <c r="D32" s="1271"/>
      <c r="E32" s="1271"/>
      <c r="F32" s="1271"/>
      <c r="G32" s="1271"/>
      <c r="H32" s="1271"/>
      <c r="I32" s="1271"/>
      <c r="J32" s="1271"/>
      <c r="K32" s="1271"/>
      <c r="L32" s="1271"/>
      <c r="M32" s="1271"/>
      <c r="N32" s="1783"/>
    </row>
    <row r="33" spans="1:14">
      <c r="A33" s="1781" t="s">
        <v>475</v>
      </c>
      <c r="B33" s="1782" t="s">
        <v>747</v>
      </c>
      <c r="C33" s="1271"/>
      <c r="D33" s="1271"/>
      <c r="E33" s="1271"/>
      <c r="F33" s="1271"/>
      <c r="G33" s="1271"/>
      <c r="H33" s="1271"/>
      <c r="I33" s="1271"/>
      <c r="J33" s="1271"/>
      <c r="K33" s="1271"/>
      <c r="L33" s="1271"/>
      <c r="M33" s="1271"/>
      <c r="N33" s="1783"/>
    </row>
    <row r="34" spans="1:14">
      <c r="A34" s="1781" t="s">
        <v>476</v>
      </c>
      <c r="B34" s="1782" t="s">
        <v>747</v>
      </c>
      <c r="C34" s="1271"/>
      <c r="D34" s="1271"/>
      <c r="E34" s="1271"/>
      <c r="F34" s="1271"/>
      <c r="G34" s="1271"/>
      <c r="H34" s="1271"/>
      <c r="I34" s="1271"/>
      <c r="J34" s="1271"/>
      <c r="K34" s="1271"/>
      <c r="L34" s="1271"/>
      <c r="M34" s="1271"/>
      <c r="N34" s="1783"/>
    </row>
    <row r="35" spans="1:14">
      <c r="A35" s="1781" t="s">
        <v>477</v>
      </c>
      <c r="B35" s="1782" t="s">
        <v>747</v>
      </c>
      <c r="C35" s="1271"/>
      <c r="D35" s="1271"/>
      <c r="E35" s="1271"/>
      <c r="F35" s="1271"/>
      <c r="G35" s="1271"/>
      <c r="H35" s="1271"/>
      <c r="I35" s="1271"/>
      <c r="J35" s="1271"/>
      <c r="K35" s="1271"/>
      <c r="L35" s="1271"/>
      <c r="M35" s="1271"/>
      <c r="N35" s="1783"/>
    </row>
    <row r="36" spans="1:14">
      <c r="A36" s="1781" t="s">
        <v>478</v>
      </c>
      <c r="B36" s="1782" t="s">
        <v>747</v>
      </c>
      <c r="C36" s="1271"/>
      <c r="D36" s="1271"/>
      <c r="E36" s="1271"/>
      <c r="F36" s="1271"/>
      <c r="G36" s="1271"/>
      <c r="H36" s="1271"/>
      <c r="I36" s="1271"/>
      <c r="J36" s="1271"/>
      <c r="K36" s="1271"/>
      <c r="L36" s="1271"/>
      <c r="M36" s="1271"/>
      <c r="N36" s="1783"/>
    </row>
    <row r="37" spans="1:14">
      <c r="A37" s="1781" t="s">
        <v>479</v>
      </c>
      <c r="B37" s="1782" t="s">
        <v>747</v>
      </c>
      <c r="C37" s="1271"/>
      <c r="D37" s="1271"/>
      <c r="E37" s="1271"/>
      <c r="F37" s="1271"/>
      <c r="G37" s="1271"/>
      <c r="H37" s="1271"/>
      <c r="I37" s="1271"/>
      <c r="J37" s="1271"/>
      <c r="K37" s="1271"/>
      <c r="L37" s="1271"/>
      <c r="M37" s="1271"/>
      <c r="N37" s="1783"/>
    </row>
    <row r="38" spans="1:14">
      <c r="A38" s="1781" t="s">
        <v>480</v>
      </c>
      <c r="B38" s="1782" t="s">
        <v>747</v>
      </c>
      <c r="C38" s="1271"/>
      <c r="D38" s="1271"/>
      <c r="E38" s="1271"/>
      <c r="F38" s="1271"/>
      <c r="G38" s="1271"/>
      <c r="H38" s="1271"/>
      <c r="I38" s="1271"/>
      <c r="J38" s="1271"/>
      <c r="K38" s="1271"/>
      <c r="L38" s="1271"/>
      <c r="M38" s="1271"/>
      <c r="N38" s="1783"/>
    </row>
    <row r="39" spans="1:14">
      <c r="A39" s="1781" t="s">
        <v>481</v>
      </c>
      <c r="B39" s="1782" t="s">
        <v>747</v>
      </c>
      <c r="C39" s="1271"/>
      <c r="D39" s="1271"/>
      <c r="E39" s="1271"/>
      <c r="F39" s="1271"/>
      <c r="G39" s="1271"/>
      <c r="H39" s="1271"/>
      <c r="I39" s="1271"/>
      <c r="J39" s="1271"/>
      <c r="K39" s="1271"/>
      <c r="L39" s="1271"/>
      <c r="M39" s="1271"/>
      <c r="N39" s="1783"/>
    </row>
    <row r="40" spans="1:14">
      <c r="A40" s="1781" t="s">
        <v>482</v>
      </c>
      <c r="B40" s="1782" t="s">
        <v>747</v>
      </c>
      <c r="C40" s="1271"/>
      <c r="D40" s="1271"/>
      <c r="E40" s="1271"/>
      <c r="F40" s="1271"/>
      <c r="G40" s="1271"/>
      <c r="H40" s="1271"/>
      <c r="I40" s="1271"/>
      <c r="J40" s="1271"/>
      <c r="K40" s="1271"/>
      <c r="L40" s="1271"/>
      <c r="M40" s="1271"/>
      <c r="N40" s="1783"/>
    </row>
    <row r="41" spans="1:14">
      <c r="A41" s="1781" t="s">
        <v>483</v>
      </c>
      <c r="B41" s="1782" t="s">
        <v>747</v>
      </c>
      <c r="C41" s="1271"/>
      <c r="D41" s="1271"/>
      <c r="E41" s="1271"/>
      <c r="F41" s="1271"/>
      <c r="G41" s="1271"/>
      <c r="H41" s="1271"/>
      <c r="I41" s="1271"/>
      <c r="J41" s="1271"/>
      <c r="K41" s="1271"/>
      <c r="L41" s="1271"/>
      <c r="M41" s="1271"/>
      <c r="N41" s="1783"/>
    </row>
    <row r="42" spans="1:14">
      <c r="A42" s="1781" t="s">
        <v>484</v>
      </c>
      <c r="B42" s="1782" t="s">
        <v>747</v>
      </c>
      <c r="C42" s="1271"/>
      <c r="D42" s="1271"/>
      <c r="E42" s="1271"/>
      <c r="F42" s="1271"/>
      <c r="G42" s="1271"/>
      <c r="H42" s="1271"/>
      <c r="I42" s="1271"/>
      <c r="J42" s="1271"/>
      <c r="K42" s="1271"/>
      <c r="L42" s="1271"/>
      <c r="M42" s="1271"/>
      <c r="N42" s="1783"/>
    </row>
    <row r="43" spans="1:14">
      <c r="A43" s="1781" t="s">
        <v>485</v>
      </c>
      <c r="B43" s="1782" t="s">
        <v>747</v>
      </c>
      <c r="C43" s="1271"/>
      <c r="D43" s="1271"/>
      <c r="E43" s="1271"/>
      <c r="F43" s="1271"/>
      <c r="G43" s="1271"/>
      <c r="H43" s="1271"/>
      <c r="I43" s="1271"/>
      <c r="J43" s="1271"/>
      <c r="K43" s="1271"/>
      <c r="L43" s="1271"/>
      <c r="M43" s="1271"/>
      <c r="N43" s="1783"/>
    </row>
    <row r="44" spans="1:14">
      <c r="A44" s="1781" t="s">
        <v>486</v>
      </c>
      <c r="B44" s="1782" t="s">
        <v>747</v>
      </c>
      <c r="C44" s="1271"/>
      <c r="D44" s="1271"/>
      <c r="E44" s="1271"/>
      <c r="F44" s="1271"/>
      <c r="G44" s="1271"/>
      <c r="H44" s="1271"/>
      <c r="I44" s="1271"/>
      <c r="J44" s="1271"/>
      <c r="K44" s="1271"/>
      <c r="L44" s="1271"/>
      <c r="M44" s="1271"/>
      <c r="N44" s="1783"/>
    </row>
    <row r="45" spans="1:14">
      <c r="A45" s="1781" t="s">
        <v>487</v>
      </c>
      <c r="B45" s="1782" t="s">
        <v>747</v>
      </c>
      <c r="C45" s="1271"/>
      <c r="D45" s="1271"/>
      <c r="E45" s="1271"/>
      <c r="F45" s="1271"/>
      <c r="G45" s="1271"/>
      <c r="H45" s="1271"/>
      <c r="I45" s="1271"/>
      <c r="J45" s="1271"/>
      <c r="K45" s="1271"/>
      <c r="L45" s="1271"/>
      <c r="M45" s="1271"/>
      <c r="N45" s="1783"/>
    </row>
    <row r="46" spans="1:14">
      <c r="A46" s="1781" t="s">
        <v>488</v>
      </c>
      <c r="B46" s="1782" t="s">
        <v>747</v>
      </c>
      <c r="C46" s="1271"/>
      <c r="D46" s="1271"/>
      <c r="E46" s="1271"/>
      <c r="F46" s="1271"/>
      <c r="G46" s="1271"/>
      <c r="H46" s="1271"/>
      <c r="I46" s="1271"/>
      <c r="J46" s="1271"/>
      <c r="K46" s="1271"/>
      <c r="L46" s="1271"/>
      <c r="M46" s="1271"/>
      <c r="N46" s="1783"/>
    </row>
    <row r="47" spans="1:14">
      <c r="A47" s="1781" t="s">
        <v>489</v>
      </c>
      <c r="B47" s="1782" t="s">
        <v>747</v>
      </c>
      <c r="C47" s="1271"/>
      <c r="D47" s="1271"/>
      <c r="E47" s="1271"/>
      <c r="F47" s="1271"/>
      <c r="G47" s="1271"/>
      <c r="H47" s="1271"/>
      <c r="I47" s="1271"/>
      <c r="J47" s="1271"/>
      <c r="K47" s="1271"/>
      <c r="L47" s="1271"/>
      <c r="M47" s="1271"/>
      <c r="N47" s="1783"/>
    </row>
    <row r="48" spans="1:14">
      <c r="A48" s="1781" t="s">
        <v>490</v>
      </c>
      <c r="B48" s="1782" t="s">
        <v>747</v>
      </c>
      <c r="C48" s="1271"/>
      <c r="D48" s="1271"/>
      <c r="E48" s="1271"/>
      <c r="F48" s="1271"/>
      <c r="G48" s="1271"/>
      <c r="H48" s="1271"/>
      <c r="I48" s="1271"/>
      <c r="J48" s="1271"/>
      <c r="K48" s="1271"/>
      <c r="L48" s="1271"/>
      <c r="M48" s="1271"/>
      <c r="N48" s="1783"/>
    </row>
    <row r="49" spans="1:14">
      <c r="A49" s="1781" t="s">
        <v>491</v>
      </c>
      <c r="B49" s="1782" t="s">
        <v>747</v>
      </c>
      <c r="C49" s="1271"/>
      <c r="D49" s="1271"/>
      <c r="E49" s="1271"/>
      <c r="F49" s="1271"/>
      <c r="G49" s="1271"/>
      <c r="H49" s="1271"/>
      <c r="I49" s="1271"/>
      <c r="J49" s="1271"/>
      <c r="K49" s="1271"/>
      <c r="L49" s="1271"/>
      <c r="M49" s="1271"/>
      <c r="N49" s="1783"/>
    </row>
    <row r="50" spans="1:14">
      <c r="A50" s="1781" t="s">
        <v>492</v>
      </c>
      <c r="B50" s="1782" t="s">
        <v>747</v>
      </c>
      <c r="C50" s="1271"/>
      <c r="D50" s="1271"/>
      <c r="E50" s="1271"/>
      <c r="F50" s="1271"/>
      <c r="G50" s="1271"/>
      <c r="H50" s="1271"/>
      <c r="I50" s="1271"/>
      <c r="J50" s="1271"/>
      <c r="K50" s="1271"/>
      <c r="L50" s="1271"/>
      <c r="M50" s="1271"/>
      <c r="N50" s="1783"/>
    </row>
    <row r="51" spans="1:14">
      <c r="A51" s="1781" t="s">
        <v>493</v>
      </c>
      <c r="B51" s="1782" t="s">
        <v>747</v>
      </c>
      <c r="C51" s="1271"/>
      <c r="D51" s="1271"/>
      <c r="E51" s="1271"/>
      <c r="F51" s="1271"/>
      <c r="G51" s="1271"/>
      <c r="H51" s="1271"/>
      <c r="I51" s="1271"/>
      <c r="J51" s="1271"/>
      <c r="K51" s="1271"/>
      <c r="L51" s="1271"/>
      <c r="M51" s="1271"/>
      <c r="N51" s="1783"/>
    </row>
    <row r="52" spans="1:14">
      <c r="A52" s="1781" t="s">
        <v>494</v>
      </c>
      <c r="B52" s="1782" t="s">
        <v>747</v>
      </c>
      <c r="C52" s="1271"/>
      <c r="D52" s="1271"/>
      <c r="E52" s="1271"/>
      <c r="F52" s="1271"/>
      <c r="G52" s="1271"/>
      <c r="H52" s="1271"/>
      <c r="I52" s="1271"/>
      <c r="J52" s="1271"/>
      <c r="K52" s="1271"/>
      <c r="L52" s="1271"/>
      <c r="M52" s="1271"/>
      <c r="N52" s="1783"/>
    </row>
    <row r="53" spans="1:14">
      <c r="A53" s="1781" t="s">
        <v>495</v>
      </c>
      <c r="B53" s="1782" t="s">
        <v>747</v>
      </c>
      <c r="C53" s="1271"/>
      <c r="D53" s="1271"/>
      <c r="E53" s="1271"/>
      <c r="F53" s="1271"/>
      <c r="G53" s="1271"/>
      <c r="H53" s="1271"/>
      <c r="I53" s="1271"/>
      <c r="J53" s="1271"/>
      <c r="K53" s="1271"/>
      <c r="L53" s="1271"/>
      <c r="M53" s="1271"/>
      <c r="N53" s="1783"/>
    </row>
    <row r="54" spans="1:14">
      <c r="A54" s="1781" t="s">
        <v>496</v>
      </c>
      <c r="B54" s="1782" t="s">
        <v>747</v>
      </c>
      <c r="C54" s="1271"/>
      <c r="D54" s="1271"/>
      <c r="E54" s="1271"/>
      <c r="F54" s="1271"/>
      <c r="G54" s="1271"/>
      <c r="H54" s="1271"/>
      <c r="I54" s="1271"/>
      <c r="J54" s="1271"/>
      <c r="K54" s="1271"/>
      <c r="L54" s="1271"/>
      <c r="M54" s="1271"/>
      <c r="N54" s="1783"/>
    </row>
    <row r="55" spans="1:14">
      <c r="A55" s="1781" t="s">
        <v>497</v>
      </c>
      <c r="B55" s="1782" t="s">
        <v>747</v>
      </c>
      <c r="C55" s="1271"/>
      <c r="D55" s="1271"/>
      <c r="E55" s="1271"/>
      <c r="F55" s="1271"/>
      <c r="G55" s="1271"/>
      <c r="H55" s="1271"/>
      <c r="I55" s="1271"/>
      <c r="J55" s="1271"/>
      <c r="K55" s="1271"/>
      <c r="L55" s="1271"/>
      <c r="M55" s="1271"/>
      <c r="N55" s="1783"/>
    </row>
    <row r="56" spans="1:14">
      <c r="A56" s="1781" t="s">
        <v>498</v>
      </c>
      <c r="B56" s="1782" t="s">
        <v>747</v>
      </c>
      <c r="C56" s="1271"/>
      <c r="D56" s="1271"/>
      <c r="E56" s="1271"/>
      <c r="F56" s="1271"/>
      <c r="G56" s="1271"/>
      <c r="H56" s="1271"/>
      <c r="I56" s="1271"/>
      <c r="J56" s="1271"/>
      <c r="K56" s="1271"/>
      <c r="L56" s="1271"/>
      <c r="M56" s="1271"/>
      <c r="N56" s="1783"/>
    </row>
    <row r="57" spans="1:14">
      <c r="A57" s="1781" t="s">
        <v>499</v>
      </c>
      <c r="B57" s="1782" t="s">
        <v>747</v>
      </c>
      <c r="C57" s="1271"/>
      <c r="D57" s="1271"/>
      <c r="E57" s="1271"/>
      <c r="F57" s="1271"/>
      <c r="G57" s="1271"/>
      <c r="H57" s="1271"/>
      <c r="I57" s="1271"/>
      <c r="J57" s="1271"/>
      <c r="K57" s="1271"/>
      <c r="L57" s="1271"/>
      <c r="M57" s="1271"/>
      <c r="N57" s="1783"/>
    </row>
    <row r="58" spans="1:14">
      <c r="A58" s="1781" t="s">
        <v>500</v>
      </c>
      <c r="B58" s="1782" t="s">
        <v>747</v>
      </c>
      <c r="C58" s="1271"/>
      <c r="D58" s="1271"/>
      <c r="E58" s="1271"/>
      <c r="F58" s="1271"/>
      <c r="G58" s="1271"/>
      <c r="H58" s="1271"/>
      <c r="I58" s="1271"/>
      <c r="J58" s="1271"/>
      <c r="K58" s="1271"/>
      <c r="L58" s="1271"/>
      <c r="M58" s="1271"/>
      <c r="N58" s="1783"/>
    </row>
    <row r="59" spans="1:14">
      <c r="A59" s="1781" t="s">
        <v>2167</v>
      </c>
      <c r="B59" s="1782" t="s">
        <v>747</v>
      </c>
      <c r="C59" s="1271"/>
      <c r="D59" s="1271"/>
      <c r="E59" s="1271"/>
      <c r="F59" s="1271"/>
      <c r="G59" s="1271"/>
      <c r="H59" s="1271"/>
      <c r="I59" s="1271"/>
      <c r="J59" s="1271"/>
      <c r="K59" s="1271"/>
      <c r="L59" s="1271"/>
      <c r="M59" s="1271"/>
      <c r="N59" s="1783"/>
    </row>
    <row r="60" spans="1:14">
      <c r="A60" s="1781" t="s">
        <v>501</v>
      </c>
      <c r="B60" s="1782" t="s">
        <v>747</v>
      </c>
      <c r="C60" s="1271"/>
      <c r="D60" s="1271"/>
      <c r="E60" s="1271"/>
      <c r="F60" s="1271"/>
      <c r="G60" s="1271"/>
      <c r="H60" s="1271"/>
      <c r="I60" s="1271"/>
      <c r="J60" s="1271"/>
      <c r="K60" s="1271"/>
      <c r="L60" s="1271"/>
      <c r="M60" s="1271"/>
      <c r="N60" s="1783"/>
    </row>
    <row r="61" spans="1:14">
      <c r="A61" s="1781" t="s">
        <v>502</v>
      </c>
      <c r="B61" s="1782" t="s">
        <v>747</v>
      </c>
      <c r="C61" s="1271"/>
      <c r="D61" s="1271"/>
      <c r="E61" s="1271"/>
      <c r="F61" s="1271"/>
      <c r="G61" s="1271"/>
      <c r="H61" s="1271"/>
      <c r="I61" s="1271"/>
      <c r="J61" s="1271"/>
      <c r="K61" s="1271"/>
      <c r="L61" s="1271"/>
      <c r="M61" s="1271"/>
      <c r="N61" s="1783"/>
    </row>
    <row r="62" spans="1:14">
      <c r="A62" s="1781" t="s">
        <v>503</v>
      </c>
      <c r="B62" s="1782" t="s">
        <v>747</v>
      </c>
      <c r="C62" s="1271"/>
      <c r="D62" s="1271"/>
      <c r="E62" s="1271"/>
      <c r="F62" s="1271"/>
      <c r="G62" s="1271"/>
      <c r="H62" s="1271"/>
      <c r="I62" s="1271"/>
      <c r="J62" s="1271"/>
      <c r="K62" s="1271"/>
      <c r="L62" s="1271"/>
      <c r="M62" s="1271"/>
      <c r="N62" s="1783"/>
    </row>
    <row r="63" spans="1:14">
      <c r="A63" s="1781" t="s">
        <v>504</v>
      </c>
      <c r="B63" s="1782" t="s">
        <v>747</v>
      </c>
      <c r="C63" s="1271"/>
      <c r="D63" s="1271"/>
      <c r="E63" s="1271"/>
      <c r="F63" s="1271"/>
      <c r="G63" s="1271"/>
      <c r="H63" s="1271"/>
      <c r="I63" s="1271"/>
      <c r="J63" s="1271"/>
      <c r="K63" s="1271"/>
      <c r="L63" s="1271"/>
      <c r="M63" s="1271"/>
      <c r="N63" s="1783"/>
    </row>
    <row r="64" spans="1:14">
      <c r="A64" s="1781" t="s">
        <v>505</v>
      </c>
      <c r="B64" s="1782" t="s">
        <v>747</v>
      </c>
      <c r="C64" s="1271"/>
      <c r="D64" s="1271"/>
      <c r="E64" s="1271"/>
      <c r="F64" s="1271"/>
      <c r="G64" s="1271"/>
      <c r="H64" s="1271"/>
      <c r="I64" s="1271"/>
      <c r="J64" s="1271"/>
      <c r="K64" s="1271"/>
      <c r="L64" s="1271"/>
      <c r="M64" s="1271"/>
      <c r="N64" s="1783"/>
    </row>
    <row r="65" spans="1:14">
      <c r="A65" s="1781" t="s">
        <v>506</v>
      </c>
      <c r="B65" s="1782" t="s">
        <v>747</v>
      </c>
      <c r="C65" s="1271"/>
      <c r="D65" s="1271"/>
      <c r="E65" s="1271"/>
      <c r="F65" s="1271"/>
      <c r="G65" s="1271"/>
      <c r="H65" s="1271"/>
      <c r="I65" s="1271"/>
      <c r="J65" s="1271"/>
      <c r="K65" s="1271"/>
      <c r="L65" s="1271"/>
      <c r="M65" s="1271"/>
      <c r="N65" s="1783"/>
    </row>
    <row r="66" spans="1:14">
      <c r="A66" s="1781" t="s">
        <v>507</v>
      </c>
      <c r="B66" s="1782" t="s">
        <v>747</v>
      </c>
      <c r="C66" s="1271"/>
      <c r="D66" s="1271"/>
      <c r="E66" s="1271"/>
      <c r="F66" s="1271"/>
      <c r="G66" s="1271"/>
      <c r="H66" s="1271"/>
      <c r="I66" s="1271"/>
      <c r="J66" s="1271"/>
      <c r="K66" s="1271"/>
      <c r="L66" s="1271"/>
      <c r="M66" s="1271"/>
      <c r="N66" s="1783"/>
    </row>
    <row r="67" spans="1:14">
      <c r="A67" s="1781" t="s">
        <v>508</v>
      </c>
      <c r="B67" s="1782" t="s">
        <v>747</v>
      </c>
      <c r="C67" s="1271"/>
      <c r="D67" s="1271"/>
      <c r="E67" s="1271"/>
      <c r="F67" s="1271"/>
      <c r="G67" s="1271"/>
      <c r="H67" s="1271"/>
      <c r="I67" s="1271"/>
      <c r="J67" s="1271"/>
      <c r="K67" s="1271"/>
      <c r="L67" s="1271"/>
      <c r="M67" s="1271"/>
      <c r="N67" s="1783"/>
    </row>
    <row r="68" spans="1:14">
      <c r="A68" s="1781" t="s">
        <v>509</v>
      </c>
      <c r="B68" s="1782" t="s">
        <v>747</v>
      </c>
      <c r="C68" s="1271"/>
      <c r="D68" s="1271"/>
      <c r="E68" s="1271"/>
      <c r="F68" s="1271"/>
      <c r="G68" s="1271"/>
      <c r="H68" s="1271"/>
      <c r="I68" s="1271"/>
      <c r="J68" s="1271"/>
      <c r="K68" s="1271"/>
      <c r="L68" s="1271"/>
      <c r="M68" s="1271"/>
      <c r="N68" s="1783"/>
    </row>
    <row r="69" spans="1:14">
      <c r="A69" s="1781" t="s">
        <v>510</v>
      </c>
      <c r="B69" s="1782" t="s">
        <v>747</v>
      </c>
      <c r="C69" s="1271"/>
      <c r="D69" s="1271"/>
      <c r="E69" s="1271"/>
      <c r="F69" s="1271"/>
      <c r="G69" s="1271"/>
      <c r="H69" s="1271"/>
      <c r="I69" s="1271"/>
      <c r="J69" s="1271"/>
      <c r="K69" s="1271"/>
      <c r="L69" s="1271"/>
      <c r="M69" s="1271"/>
      <c r="N69" s="1783"/>
    </row>
    <row r="70" spans="1:14">
      <c r="A70" s="1781" t="s">
        <v>511</v>
      </c>
      <c r="B70" s="1782" t="s">
        <v>747</v>
      </c>
      <c r="C70" s="1271"/>
      <c r="D70" s="1271"/>
      <c r="E70" s="1271"/>
      <c r="F70" s="1271"/>
      <c r="G70" s="1271"/>
      <c r="H70" s="1271"/>
      <c r="I70" s="1271"/>
      <c r="J70" s="1271"/>
      <c r="K70" s="1271"/>
      <c r="L70" s="1271"/>
      <c r="M70" s="1271"/>
      <c r="N70" s="1783"/>
    </row>
    <row r="71" spans="1:14">
      <c r="A71" s="1781" t="s">
        <v>512</v>
      </c>
      <c r="B71" s="1782" t="s">
        <v>747</v>
      </c>
      <c r="C71" s="1271"/>
      <c r="D71" s="1271"/>
      <c r="E71" s="1271"/>
      <c r="F71" s="1271"/>
      <c r="G71" s="1271"/>
      <c r="H71" s="1271"/>
      <c r="I71" s="1271"/>
      <c r="J71" s="1271"/>
      <c r="K71" s="1271"/>
      <c r="L71" s="1271"/>
      <c r="M71" s="1271"/>
      <c r="N71" s="1783"/>
    </row>
    <row r="72" spans="1:14">
      <c r="A72" s="1781" t="s">
        <v>513</v>
      </c>
      <c r="B72" s="1782" t="s">
        <v>747</v>
      </c>
      <c r="C72" s="1271"/>
      <c r="D72" s="1271"/>
      <c r="E72" s="1271"/>
      <c r="F72" s="1271"/>
      <c r="G72" s="1271"/>
      <c r="H72" s="1271"/>
      <c r="I72" s="1271"/>
      <c r="J72" s="1271"/>
      <c r="K72" s="1271"/>
      <c r="L72" s="1271"/>
      <c r="M72" s="1271"/>
      <c r="N72" s="1783"/>
    </row>
    <row r="73" spans="1:14">
      <c r="A73" s="1781" t="s">
        <v>514</v>
      </c>
      <c r="B73" s="1782" t="s">
        <v>747</v>
      </c>
      <c r="C73" s="1271"/>
      <c r="D73" s="1271"/>
      <c r="E73" s="1271"/>
      <c r="F73" s="1271"/>
      <c r="G73" s="1271"/>
      <c r="H73" s="1271"/>
      <c r="I73" s="1271"/>
      <c r="J73" s="1271"/>
      <c r="K73" s="1271"/>
      <c r="L73" s="1271"/>
      <c r="M73" s="1271"/>
      <c r="N73" s="1783"/>
    </row>
    <row r="74" spans="1:14">
      <c r="A74" s="1781" t="s">
        <v>515</v>
      </c>
      <c r="B74" s="1782" t="s">
        <v>747</v>
      </c>
      <c r="C74" s="1271"/>
      <c r="D74" s="1271"/>
      <c r="E74" s="1271"/>
      <c r="F74" s="1271"/>
      <c r="G74" s="1271"/>
      <c r="H74" s="1271"/>
      <c r="I74" s="1271"/>
      <c r="J74" s="1271"/>
      <c r="K74" s="1271"/>
      <c r="L74" s="1271"/>
      <c r="M74" s="1271"/>
      <c r="N74" s="1783"/>
    </row>
    <row r="75" spans="1:14">
      <c r="A75" s="1781" t="s">
        <v>516</v>
      </c>
      <c r="B75" s="1782" t="s">
        <v>747</v>
      </c>
      <c r="C75" s="1271"/>
      <c r="D75" s="1271"/>
      <c r="E75" s="1271"/>
      <c r="F75" s="1271"/>
      <c r="G75" s="1271"/>
      <c r="H75" s="1271"/>
      <c r="I75" s="1271"/>
      <c r="J75" s="1271"/>
      <c r="K75" s="1271"/>
      <c r="L75" s="1271"/>
      <c r="M75" s="1271"/>
      <c r="N75" s="1783"/>
    </row>
    <row r="76" spans="1:14">
      <c r="A76" s="1781" t="s">
        <v>517</v>
      </c>
      <c r="B76" s="1782" t="s">
        <v>747</v>
      </c>
      <c r="C76" s="1271"/>
      <c r="D76" s="1271"/>
      <c r="E76" s="1271"/>
      <c r="F76" s="1271"/>
      <c r="G76" s="1271"/>
      <c r="H76" s="1271"/>
      <c r="I76" s="1271"/>
      <c r="J76" s="1271"/>
      <c r="K76" s="1271"/>
      <c r="L76" s="1271"/>
      <c r="M76" s="1271"/>
      <c r="N76" s="1783"/>
    </row>
    <row r="77" spans="1:14">
      <c r="A77" s="1781" t="s">
        <v>518</v>
      </c>
      <c r="B77" s="1782" t="s">
        <v>747</v>
      </c>
      <c r="C77" s="1271"/>
      <c r="D77" s="1271"/>
      <c r="E77" s="1271"/>
      <c r="F77" s="1271"/>
      <c r="G77" s="1271"/>
      <c r="H77" s="1271"/>
      <c r="I77" s="1271"/>
      <c r="J77" s="1271"/>
      <c r="K77" s="1271"/>
      <c r="L77" s="1271"/>
      <c r="M77" s="1271"/>
      <c r="N77" s="1783"/>
    </row>
    <row r="78" spans="1:14">
      <c r="A78" s="1781" t="s">
        <v>519</v>
      </c>
      <c r="B78" s="1782" t="s">
        <v>747</v>
      </c>
      <c r="C78" s="1271"/>
      <c r="D78" s="1271"/>
      <c r="E78" s="1271"/>
      <c r="F78" s="1271"/>
      <c r="G78" s="1271"/>
      <c r="H78" s="1271"/>
      <c r="I78" s="1271"/>
      <c r="J78" s="1271"/>
      <c r="K78" s="1271"/>
      <c r="L78" s="1271"/>
      <c r="M78" s="1271"/>
      <c r="N78" s="1783"/>
    </row>
    <row r="79" spans="1:14">
      <c r="A79" s="1781" t="s">
        <v>520</v>
      </c>
      <c r="B79" s="1782" t="s">
        <v>747</v>
      </c>
      <c r="C79" s="1271"/>
      <c r="D79" s="1271"/>
      <c r="E79" s="1271"/>
      <c r="F79" s="1271"/>
      <c r="G79" s="1271"/>
      <c r="H79" s="1271"/>
      <c r="I79" s="1271"/>
      <c r="J79" s="1271"/>
      <c r="K79" s="1271"/>
      <c r="L79" s="1271"/>
      <c r="M79" s="1271"/>
      <c r="N79" s="1783"/>
    </row>
    <row r="80" spans="1:14">
      <c r="A80" s="1781" t="s">
        <v>521</v>
      </c>
      <c r="B80" s="1782" t="s">
        <v>747</v>
      </c>
      <c r="C80" s="1271"/>
      <c r="D80" s="1271"/>
      <c r="E80" s="1271"/>
      <c r="F80" s="1271"/>
      <c r="G80" s="1271"/>
      <c r="H80" s="1271"/>
      <c r="I80" s="1271"/>
      <c r="J80" s="1271"/>
      <c r="K80" s="1271"/>
      <c r="L80" s="1271"/>
      <c r="M80" s="1271"/>
      <c r="N80" s="1783"/>
    </row>
    <row r="81" spans="1:14">
      <c r="A81" s="1781" t="s">
        <v>522</v>
      </c>
      <c r="B81" s="1782" t="s">
        <v>747</v>
      </c>
      <c r="C81" s="1271"/>
      <c r="D81" s="1271"/>
      <c r="E81" s="1271"/>
      <c r="F81" s="1271"/>
      <c r="G81" s="1271"/>
      <c r="H81" s="1271"/>
      <c r="I81" s="1271"/>
      <c r="J81" s="1271"/>
      <c r="K81" s="1271"/>
      <c r="L81" s="1271"/>
      <c r="M81" s="1271"/>
      <c r="N81" s="1783"/>
    </row>
    <row r="82" spans="1:14">
      <c r="A82" s="1781" t="s">
        <v>523</v>
      </c>
      <c r="B82" s="1782" t="s">
        <v>747</v>
      </c>
      <c r="C82" s="1271"/>
      <c r="D82" s="1271"/>
      <c r="E82" s="1271"/>
      <c r="F82" s="1271"/>
      <c r="G82" s="1271"/>
      <c r="H82" s="1271"/>
      <c r="I82" s="1271"/>
      <c r="J82" s="1271"/>
      <c r="K82" s="1271"/>
      <c r="L82" s="1271"/>
      <c r="M82" s="1271"/>
      <c r="N82" s="1783"/>
    </row>
    <row r="83" spans="1:14">
      <c r="A83" s="1781" t="s">
        <v>524</v>
      </c>
      <c r="B83" s="1782" t="s">
        <v>747</v>
      </c>
      <c r="C83" s="1271"/>
      <c r="D83" s="1271"/>
      <c r="E83" s="1271"/>
      <c r="F83" s="1271"/>
      <c r="G83" s="1271"/>
      <c r="H83" s="1271"/>
      <c r="I83" s="1271"/>
      <c r="J83" s="1271"/>
      <c r="K83" s="1271"/>
      <c r="L83" s="1271"/>
      <c r="M83" s="1271"/>
      <c r="N83" s="1783"/>
    </row>
    <row r="84" spans="1:14">
      <c r="A84" s="1781" t="s">
        <v>525</v>
      </c>
      <c r="B84" s="1782" t="s">
        <v>747</v>
      </c>
      <c r="C84" s="1271"/>
      <c r="D84" s="1271"/>
      <c r="E84" s="1271"/>
      <c r="F84" s="1271"/>
      <c r="G84" s="1271"/>
      <c r="H84" s="1271"/>
      <c r="I84" s="1271"/>
      <c r="J84" s="1271"/>
      <c r="K84" s="1271"/>
      <c r="L84" s="1271"/>
      <c r="M84" s="1271"/>
      <c r="N84" s="1783"/>
    </row>
    <row r="85" spans="1:14">
      <c r="A85" s="1781" t="s">
        <v>526</v>
      </c>
      <c r="B85" s="1782" t="s">
        <v>747</v>
      </c>
      <c r="C85" s="1271"/>
      <c r="D85" s="1271"/>
      <c r="E85" s="1271"/>
      <c r="F85" s="1271"/>
      <c r="G85" s="1271"/>
      <c r="H85" s="1271"/>
      <c r="I85" s="1271"/>
      <c r="J85" s="1271"/>
      <c r="K85" s="1271"/>
      <c r="L85" s="1271"/>
      <c r="M85" s="1271"/>
      <c r="N85" s="1783"/>
    </row>
    <row r="86" spans="1:14">
      <c r="A86" s="1781" t="s">
        <v>527</v>
      </c>
      <c r="B86" s="1782" t="s">
        <v>747</v>
      </c>
      <c r="C86" s="1271"/>
      <c r="D86" s="1271"/>
      <c r="E86" s="1271"/>
      <c r="F86" s="1271"/>
      <c r="G86" s="1271"/>
      <c r="H86" s="1271"/>
      <c r="I86" s="1271"/>
      <c r="J86" s="1271"/>
      <c r="K86" s="1271"/>
      <c r="L86" s="1271"/>
      <c r="M86" s="1271"/>
      <c r="N86" s="1783"/>
    </row>
    <row r="87" spans="1:14">
      <c r="A87" s="1781" t="s">
        <v>528</v>
      </c>
      <c r="B87" s="1782" t="s">
        <v>747</v>
      </c>
      <c r="C87" s="1271"/>
      <c r="D87" s="1271"/>
      <c r="E87" s="1271"/>
      <c r="F87" s="1271"/>
      <c r="G87" s="1271"/>
      <c r="H87" s="1271"/>
      <c r="I87" s="1271"/>
      <c r="J87" s="1271"/>
      <c r="K87" s="1271"/>
      <c r="L87" s="1271"/>
      <c r="M87" s="1271"/>
      <c r="N87" s="1783"/>
    </row>
    <row r="88" spans="1:14">
      <c r="A88" s="1781" t="s">
        <v>529</v>
      </c>
      <c r="B88" s="1782" t="s">
        <v>747</v>
      </c>
      <c r="C88" s="1271"/>
      <c r="D88" s="1271"/>
      <c r="E88" s="1271"/>
      <c r="F88" s="1271"/>
      <c r="G88" s="1271"/>
      <c r="H88" s="1271"/>
      <c r="I88" s="1271"/>
      <c r="J88" s="1271"/>
      <c r="K88" s="1271"/>
      <c r="L88" s="1271"/>
      <c r="M88" s="1271"/>
      <c r="N88" s="1783"/>
    </row>
    <row r="89" spans="1:14">
      <c r="A89" s="1781" t="s">
        <v>530</v>
      </c>
      <c r="B89" s="1782" t="s">
        <v>747</v>
      </c>
      <c r="C89" s="1271"/>
      <c r="D89" s="1271"/>
      <c r="E89" s="1271"/>
      <c r="F89" s="1271"/>
      <c r="G89" s="1271"/>
      <c r="H89" s="1271"/>
      <c r="I89" s="1271"/>
      <c r="J89" s="1271"/>
      <c r="K89" s="1271"/>
      <c r="L89" s="1271"/>
      <c r="M89" s="1271"/>
      <c r="N89" s="1783"/>
    </row>
    <row r="90" spans="1:14">
      <c r="A90" s="1781" t="s">
        <v>531</v>
      </c>
      <c r="B90" s="1782" t="s">
        <v>747</v>
      </c>
      <c r="C90" s="1271"/>
      <c r="D90" s="1271"/>
      <c r="E90" s="1271"/>
      <c r="F90" s="1271"/>
      <c r="G90" s="1271"/>
      <c r="H90" s="1271"/>
      <c r="I90" s="1271"/>
      <c r="J90" s="1271"/>
      <c r="K90" s="1271"/>
      <c r="L90" s="1271"/>
      <c r="M90" s="1271"/>
      <c r="N90" s="1783"/>
    </row>
    <row r="91" spans="1:14">
      <c r="A91" s="1781" t="s">
        <v>532</v>
      </c>
      <c r="B91" s="1782" t="s">
        <v>747</v>
      </c>
      <c r="C91" s="1271"/>
      <c r="D91" s="1271"/>
      <c r="E91" s="1271"/>
      <c r="F91" s="1271"/>
      <c r="G91" s="1271"/>
      <c r="H91" s="1271"/>
      <c r="I91" s="1271"/>
      <c r="J91" s="1271"/>
      <c r="K91" s="1271"/>
      <c r="L91" s="1271"/>
      <c r="M91" s="1271"/>
      <c r="N91" s="1783"/>
    </row>
    <row r="92" spans="1:14">
      <c r="A92" s="1781" t="s">
        <v>533</v>
      </c>
      <c r="B92" s="1782" t="s">
        <v>747</v>
      </c>
      <c r="C92" s="1271"/>
      <c r="D92" s="1271"/>
      <c r="E92" s="1271"/>
      <c r="F92" s="1271"/>
      <c r="G92" s="1271"/>
      <c r="H92" s="1271"/>
      <c r="I92" s="1271"/>
      <c r="J92" s="1271"/>
      <c r="K92" s="1271"/>
      <c r="L92" s="1271"/>
      <c r="M92" s="1271"/>
      <c r="N92" s="1783"/>
    </row>
    <row r="93" spans="1:14">
      <c r="A93" s="1781" t="s">
        <v>534</v>
      </c>
      <c r="B93" s="1782" t="s">
        <v>747</v>
      </c>
      <c r="C93" s="1271"/>
      <c r="D93" s="1271"/>
      <c r="E93" s="1271"/>
      <c r="F93" s="1271"/>
      <c r="G93" s="1271"/>
      <c r="H93" s="1271"/>
      <c r="I93" s="1271"/>
      <c r="J93" s="1271"/>
      <c r="K93" s="1271"/>
      <c r="L93" s="1271"/>
      <c r="M93" s="1271"/>
      <c r="N93" s="1783"/>
    </row>
    <row r="94" spans="1:14">
      <c r="A94" s="1781" t="s">
        <v>535</v>
      </c>
      <c r="B94" s="1782" t="s">
        <v>747</v>
      </c>
      <c r="C94" s="1271"/>
      <c r="D94" s="1271"/>
      <c r="E94" s="1271"/>
      <c r="F94" s="1271"/>
      <c r="G94" s="1271"/>
      <c r="H94" s="1271"/>
      <c r="I94" s="1271"/>
      <c r="J94" s="1271"/>
      <c r="K94" s="1271"/>
      <c r="L94" s="1271"/>
      <c r="M94" s="1271"/>
      <c r="N94" s="1783"/>
    </row>
    <row r="95" spans="1:14">
      <c r="A95" s="1781" t="s">
        <v>536</v>
      </c>
      <c r="B95" s="1782" t="s">
        <v>747</v>
      </c>
      <c r="C95" s="1271"/>
      <c r="D95" s="1271"/>
      <c r="E95" s="1271"/>
      <c r="F95" s="1271"/>
      <c r="G95" s="1271"/>
      <c r="H95" s="1271"/>
      <c r="I95" s="1271"/>
      <c r="J95" s="1271"/>
      <c r="K95" s="1271"/>
      <c r="L95" s="1271"/>
      <c r="M95" s="1271"/>
      <c r="N95" s="1783"/>
    </row>
    <row r="96" spans="1:14">
      <c r="A96" s="1781" t="s">
        <v>537</v>
      </c>
      <c r="B96" s="1782" t="s">
        <v>747</v>
      </c>
      <c r="C96" s="1271"/>
      <c r="D96" s="1271"/>
      <c r="E96" s="1271"/>
      <c r="F96" s="1271"/>
      <c r="G96" s="1271"/>
      <c r="H96" s="1271"/>
      <c r="I96" s="1271"/>
      <c r="J96" s="1271"/>
      <c r="K96" s="1271"/>
      <c r="L96" s="1271"/>
      <c r="M96" s="1271"/>
      <c r="N96" s="1783"/>
    </row>
    <row r="97" spans="1:14">
      <c r="A97" s="1781" t="s">
        <v>538</v>
      </c>
      <c r="B97" s="1782" t="s">
        <v>747</v>
      </c>
      <c r="C97" s="1271"/>
      <c r="D97" s="1271"/>
      <c r="E97" s="1271"/>
      <c r="F97" s="1271"/>
      <c r="G97" s="1271"/>
      <c r="H97" s="1271"/>
      <c r="I97" s="1271"/>
      <c r="J97" s="1271"/>
      <c r="K97" s="1271"/>
      <c r="L97" s="1271"/>
      <c r="M97" s="1271"/>
      <c r="N97" s="1783"/>
    </row>
    <row r="98" spans="1:14">
      <c r="A98" s="1781" t="s">
        <v>539</v>
      </c>
      <c r="B98" s="1782" t="s">
        <v>747</v>
      </c>
      <c r="C98" s="1271"/>
      <c r="D98" s="1271"/>
      <c r="E98" s="1271"/>
      <c r="F98" s="1271"/>
      <c r="G98" s="1271"/>
      <c r="H98" s="1271"/>
      <c r="I98" s="1271"/>
      <c r="J98" s="1271"/>
      <c r="K98" s="1271"/>
      <c r="L98" s="1271"/>
      <c r="M98" s="1271"/>
      <c r="N98" s="1783"/>
    </row>
    <row r="99" spans="1:14">
      <c r="A99" s="1781" t="s">
        <v>540</v>
      </c>
      <c r="B99" s="1782" t="s">
        <v>747</v>
      </c>
      <c r="C99" s="1271"/>
      <c r="D99" s="1271"/>
      <c r="E99" s="1271"/>
      <c r="F99" s="1271"/>
      <c r="G99" s="1271"/>
      <c r="H99" s="1271"/>
      <c r="I99" s="1271"/>
      <c r="J99" s="1271"/>
      <c r="K99" s="1271"/>
      <c r="L99" s="1271"/>
      <c r="M99" s="1271"/>
      <c r="N99" s="1783"/>
    </row>
    <row r="100" spans="1:14">
      <c r="A100" s="1781" t="s">
        <v>541</v>
      </c>
      <c r="B100" s="1782" t="s">
        <v>747</v>
      </c>
      <c r="C100" s="1271"/>
      <c r="D100" s="1271"/>
      <c r="E100" s="1271"/>
      <c r="F100" s="1271"/>
      <c r="G100" s="1271"/>
      <c r="H100" s="1271"/>
      <c r="I100" s="1271"/>
      <c r="J100" s="1271"/>
      <c r="K100" s="1271"/>
      <c r="L100" s="1271"/>
      <c r="M100" s="1271"/>
      <c r="N100" s="1783"/>
    </row>
    <row r="101" spans="1:14">
      <c r="A101" s="1781" t="s">
        <v>462</v>
      </c>
      <c r="B101" s="1782" t="s">
        <v>2543</v>
      </c>
      <c r="C101" s="1271"/>
      <c r="D101" s="1271"/>
      <c r="E101" s="1271"/>
      <c r="F101" s="1271"/>
      <c r="G101" s="1271"/>
      <c r="H101" s="1271"/>
      <c r="I101" s="1271"/>
      <c r="J101" s="1271"/>
      <c r="K101" s="1271"/>
      <c r="L101" s="1271"/>
      <c r="M101" s="1271"/>
      <c r="N101" s="1783"/>
    </row>
    <row r="102" spans="1:14">
      <c r="A102" s="1781" t="s">
        <v>463</v>
      </c>
      <c r="B102" s="1782" t="s">
        <v>2543</v>
      </c>
      <c r="C102" s="1271"/>
      <c r="D102" s="1271"/>
      <c r="E102" s="1271"/>
      <c r="F102" s="1271"/>
      <c r="G102" s="1271"/>
      <c r="H102" s="1271"/>
      <c r="I102" s="1271"/>
      <c r="J102" s="1271"/>
      <c r="K102" s="1271"/>
      <c r="L102" s="1271"/>
      <c r="M102" s="1271"/>
      <c r="N102" s="1783"/>
    </row>
    <row r="103" spans="1:14">
      <c r="A103" s="1781" t="s">
        <v>464</v>
      </c>
      <c r="B103" s="1782" t="s">
        <v>2543</v>
      </c>
      <c r="C103" s="1271"/>
      <c r="D103" s="1271"/>
      <c r="E103" s="1271"/>
      <c r="F103" s="1271"/>
      <c r="G103" s="1271"/>
      <c r="H103" s="1271"/>
      <c r="I103" s="1271"/>
      <c r="J103" s="1271"/>
      <c r="K103" s="1271"/>
      <c r="L103" s="1271"/>
      <c r="M103" s="1271"/>
      <c r="N103" s="1783"/>
    </row>
    <row r="104" spans="1:14">
      <c r="A104" s="1781" t="s">
        <v>465</v>
      </c>
      <c r="B104" s="1782" t="s">
        <v>2543</v>
      </c>
      <c r="C104" s="1271"/>
      <c r="D104" s="1271"/>
      <c r="E104" s="1271"/>
      <c r="F104" s="1271"/>
      <c r="G104" s="1271"/>
      <c r="H104" s="1271"/>
      <c r="I104" s="1271"/>
      <c r="J104" s="1271"/>
      <c r="K104" s="1271"/>
      <c r="L104" s="1271"/>
      <c r="M104" s="1271"/>
      <c r="N104" s="1783"/>
    </row>
    <row r="105" spans="1:14">
      <c r="A105" s="1781" t="s">
        <v>466</v>
      </c>
      <c r="B105" s="1782" t="s">
        <v>2543</v>
      </c>
      <c r="C105" s="1271"/>
      <c r="D105" s="1271"/>
      <c r="E105" s="1271"/>
      <c r="F105" s="1271"/>
      <c r="G105" s="1271"/>
      <c r="H105" s="1271"/>
      <c r="I105" s="1271"/>
      <c r="J105" s="1271"/>
      <c r="K105" s="1271"/>
      <c r="L105" s="1271"/>
      <c r="M105" s="1271"/>
      <c r="N105" s="1783"/>
    </row>
    <row r="106" spans="1:14">
      <c r="A106" s="1781" t="s">
        <v>467</v>
      </c>
      <c r="B106" s="1782" t="s">
        <v>2543</v>
      </c>
      <c r="C106" s="1271"/>
      <c r="D106" s="1271"/>
      <c r="E106" s="1271"/>
      <c r="F106" s="1271"/>
      <c r="G106" s="1271"/>
      <c r="H106" s="1271"/>
      <c r="I106" s="1271"/>
      <c r="J106" s="1271"/>
      <c r="K106" s="1271"/>
      <c r="L106" s="1271"/>
      <c r="M106" s="1271"/>
      <c r="N106" s="1783"/>
    </row>
    <row r="107" spans="1:14">
      <c r="A107" s="1781" t="s">
        <v>468</v>
      </c>
      <c r="B107" s="1782" t="s">
        <v>2543</v>
      </c>
      <c r="C107" s="1271"/>
      <c r="D107" s="1271"/>
      <c r="E107" s="1271"/>
      <c r="F107" s="1271"/>
      <c r="G107" s="1271"/>
      <c r="H107" s="1271"/>
      <c r="I107" s="1271"/>
      <c r="J107" s="1271"/>
      <c r="K107" s="1271"/>
      <c r="L107" s="1271"/>
      <c r="M107" s="1271"/>
      <c r="N107" s="1783"/>
    </row>
    <row r="108" spans="1:14">
      <c r="A108" s="1781" t="s">
        <v>469</v>
      </c>
      <c r="B108" s="1782" t="s">
        <v>2543</v>
      </c>
      <c r="C108" s="1271"/>
      <c r="D108" s="1271"/>
      <c r="E108" s="1271"/>
      <c r="F108" s="1271"/>
      <c r="G108" s="1271"/>
      <c r="H108" s="1271"/>
      <c r="I108" s="1271"/>
      <c r="J108" s="1271"/>
      <c r="K108" s="1271"/>
      <c r="L108" s="1271"/>
      <c r="M108" s="1271"/>
      <c r="N108" s="1783"/>
    </row>
    <row r="109" spans="1:14">
      <c r="A109" s="1781" t="s">
        <v>470</v>
      </c>
      <c r="B109" s="1782" t="s">
        <v>2543</v>
      </c>
      <c r="C109" s="1271"/>
      <c r="D109" s="1271"/>
      <c r="E109" s="1271"/>
      <c r="F109" s="1271"/>
      <c r="G109" s="1271"/>
      <c r="H109" s="1271"/>
      <c r="I109" s="1271"/>
      <c r="J109" s="1271"/>
      <c r="K109" s="1271"/>
      <c r="L109" s="1271"/>
      <c r="M109" s="1271"/>
      <c r="N109" s="1783"/>
    </row>
    <row r="110" spans="1:14">
      <c r="A110" s="1781" t="s">
        <v>471</v>
      </c>
      <c r="B110" s="1782" t="s">
        <v>2543</v>
      </c>
      <c r="C110" s="1271"/>
      <c r="D110" s="1271"/>
      <c r="E110" s="1271"/>
      <c r="F110" s="1271"/>
      <c r="G110" s="1271"/>
      <c r="H110" s="1271"/>
      <c r="I110" s="1271"/>
      <c r="J110" s="1271"/>
      <c r="K110" s="1271"/>
      <c r="L110" s="1271"/>
      <c r="M110" s="1271"/>
      <c r="N110" s="1783"/>
    </row>
    <row r="111" spans="1:14">
      <c r="A111" s="1781" t="s">
        <v>472</v>
      </c>
      <c r="B111" s="1782" t="s">
        <v>2543</v>
      </c>
      <c r="C111" s="1271"/>
      <c r="D111" s="1271"/>
      <c r="E111" s="1271"/>
      <c r="F111" s="1271"/>
      <c r="G111" s="1271"/>
      <c r="H111" s="1271"/>
      <c r="I111" s="1271"/>
      <c r="J111" s="1271"/>
      <c r="K111" s="1271"/>
      <c r="L111" s="1271"/>
      <c r="M111" s="1271"/>
      <c r="N111" s="1783"/>
    </row>
    <row r="112" spans="1:14">
      <c r="A112" s="1781" t="s">
        <v>473</v>
      </c>
      <c r="B112" s="1782" t="s">
        <v>2543</v>
      </c>
      <c r="C112" s="1271"/>
      <c r="D112" s="1271"/>
      <c r="E112" s="1271"/>
      <c r="F112" s="1271"/>
      <c r="G112" s="1271"/>
      <c r="H112" s="1271"/>
      <c r="I112" s="1271"/>
      <c r="J112" s="1271"/>
      <c r="K112" s="1271"/>
      <c r="L112" s="1271"/>
      <c r="M112" s="1271"/>
      <c r="N112" s="1783"/>
    </row>
    <row r="113" spans="1:14">
      <c r="A113" s="1781" t="s">
        <v>474</v>
      </c>
      <c r="B113" s="1782" t="s">
        <v>2543</v>
      </c>
      <c r="C113" s="1271"/>
      <c r="D113" s="1271"/>
      <c r="E113" s="1271"/>
      <c r="F113" s="1271"/>
      <c r="G113" s="1271"/>
      <c r="H113" s="1271"/>
      <c r="I113" s="1271"/>
      <c r="J113" s="1271"/>
      <c r="K113" s="1271"/>
      <c r="L113" s="1271"/>
      <c r="M113" s="1271"/>
      <c r="N113" s="1783"/>
    </row>
    <row r="114" spans="1:14">
      <c r="A114" s="1781" t="s">
        <v>475</v>
      </c>
      <c r="B114" s="1782" t="s">
        <v>2543</v>
      </c>
      <c r="C114" s="1271"/>
      <c r="D114" s="1271"/>
      <c r="E114" s="1271"/>
      <c r="F114" s="1271"/>
      <c r="G114" s="1271"/>
      <c r="H114" s="1271"/>
      <c r="I114" s="1271"/>
      <c r="J114" s="1271"/>
      <c r="K114" s="1271"/>
      <c r="L114" s="1271"/>
      <c r="M114" s="1271"/>
      <c r="N114" s="1783"/>
    </row>
    <row r="115" spans="1:14">
      <c r="A115" s="1781" t="s">
        <v>476</v>
      </c>
      <c r="B115" s="1782" t="s">
        <v>2543</v>
      </c>
      <c r="C115" s="1271"/>
      <c r="D115" s="1271"/>
      <c r="E115" s="1271"/>
      <c r="F115" s="1271"/>
      <c r="G115" s="1271"/>
      <c r="H115" s="1271"/>
      <c r="I115" s="1271"/>
      <c r="J115" s="1271"/>
      <c r="K115" s="1271"/>
      <c r="L115" s="1271"/>
      <c r="M115" s="1271"/>
      <c r="N115" s="1783"/>
    </row>
    <row r="116" spans="1:14">
      <c r="A116" s="1781" t="s">
        <v>477</v>
      </c>
      <c r="B116" s="1782" t="s">
        <v>2543</v>
      </c>
      <c r="C116" s="1271"/>
      <c r="D116" s="1271"/>
      <c r="E116" s="1271"/>
      <c r="F116" s="1271"/>
      <c r="G116" s="1271"/>
      <c r="H116" s="1271"/>
      <c r="I116" s="1271"/>
      <c r="J116" s="1271"/>
      <c r="K116" s="1271"/>
      <c r="L116" s="1271"/>
      <c r="M116" s="1271"/>
      <c r="N116" s="1783"/>
    </row>
    <row r="117" spans="1:14">
      <c r="A117" s="1781" t="s">
        <v>478</v>
      </c>
      <c r="B117" s="1782" t="s">
        <v>2543</v>
      </c>
      <c r="C117" s="1271"/>
      <c r="D117" s="1271"/>
      <c r="E117" s="1271"/>
      <c r="F117" s="1271"/>
      <c r="G117" s="1271"/>
      <c r="H117" s="1271"/>
      <c r="I117" s="1271"/>
      <c r="J117" s="1271"/>
      <c r="K117" s="1271"/>
      <c r="L117" s="1271"/>
      <c r="M117" s="1271"/>
      <c r="N117" s="1783"/>
    </row>
    <row r="118" spans="1:14">
      <c r="A118" s="1781" t="s">
        <v>479</v>
      </c>
      <c r="B118" s="1782" t="s">
        <v>2543</v>
      </c>
      <c r="C118" s="1271"/>
      <c r="D118" s="1271"/>
      <c r="E118" s="1271"/>
      <c r="F118" s="1271"/>
      <c r="G118" s="1271"/>
      <c r="H118" s="1271"/>
      <c r="I118" s="1271"/>
      <c r="J118" s="1271"/>
      <c r="K118" s="1271"/>
      <c r="L118" s="1271"/>
      <c r="M118" s="1271"/>
      <c r="N118" s="1783"/>
    </row>
    <row r="119" spans="1:14">
      <c r="A119" s="1781" t="s">
        <v>480</v>
      </c>
      <c r="B119" s="1782" t="s">
        <v>2543</v>
      </c>
      <c r="C119" s="1271"/>
      <c r="D119" s="1271"/>
      <c r="E119" s="1271"/>
      <c r="F119" s="1271"/>
      <c r="G119" s="1271"/>
      <c r="H119" s="1271"/>
      <c r="I119" s="1271"/>
      <c r="J119" s="1271"/>
      <c r="K119" s="1271"/>
      <c r="L119" s="1271"/>
      <c r="M119" s="1271"/>
      <c r="N119" s="1783"/>
    </row>
    <row r="120" spans="1:14">
      <c r="A120" s="1781" t="s">
        <v>481</v>
      </c>
      <c r="B120" s="1782" t="s">
        <v>2543</v>
      </c>
      <c r="C120" s="1271"/>
      <c r="D120" s="1271"/>
      <c r="E120" s="1271"/>
      <c r="F120" s="1271"/>
      <c r="G120" s="1271"/>
      <c r="H120" s="1271"/>
      <c r="I120" s="1271"/>
      <c r="J120" s="1271"/>
      <c r="K120" s="1271"/>
      <c r="L120" s="1271"/>
      <c r="M120" s="1271"/>
      <c r="N120" s="1783"/>
    </row>
    <row r="121" spans="1:14">
      <c r="A121" s="1781" t="s">
        <v>482</v>
      </c>
      <c r="B121" s="1782" t="s">
        <v>2543</v>
      </c>
      <c r="C121" s="1271"/>
      <c r="D121" s="1271"/>
      <c r="E121" s="1271"/>
      <c r="F121" s="1271"/>
      <c r="G121" s="1271"/>
      <c r="H121" s="1271"/>
      <c r="I121" s="1271"/>
      <c r="J121" s="1271"/>
      <c r="K121" s="1271"/>
      <c r="L121" s="1271"/>
      <c r="M121" s="1271"/>
      <c r="N121" s="1783"/>
    </row>
    <row r="122" spans="1:14">
      <c r="A122" s="1781" t="s">
        <v>483</v>
      </c>
      <c r="B122" s="1782" t="s">
        <v>2543</v>
      </c>
      <c r="C122" s="1271"/>
      <c r="D122" s="1271"/>
      <c r="E122" s="1271"/>
      <c r="F122" s="1271"/>
      <c r="G122" s="1271"/>
      <c r="H122" s="1271"/>
      <c r="I122" s="1271"/>
      <c r="J122" s="1271"/>
      <c r="K122" s="1271"/>
      <c r="L122" s="1271"/>
      <c r="M122" s="1271"/>
      <c r="N122" s="1783"/>
    </row>
    <row r="123" spans="1:14">
      <c r="A123" s="1781" t="s">
        <v>484</v>
      </c>
      <c r="B123" s="1782" t="s">
        <v>2543</v>
      </c>
      <c r="C123" s="1271"/>
      <c r="D123" s="1271"/>
      <c r="E123" s="1271"/>
      <c r="F123" s="1271"/>
      <c r="G123" s="1271"/>
      <c r="H123" s="1271"/>
      <c r="I123" s="1271"/>
      <c r="J123" s="1271"/>
      <c r="K123" s="1271"/>
      <c r="L123" s="1271"/>
      <c r="M123" s="1271"/>
      <c r="N123" s="1783"/>
    </row>
    <row r="124" spans="1:14">
      <c r="A124" s="1781" t="s">
        <v>485</v>
      </c>
      <c r="B124" s="1782" t="s">
        <v>2543</v>
      </c>
      <c r="C124" s="1271"/>
      <c r="D124" s="1271"/>
      <c r="E124" s="1271"/>
      <c r="F124" s="1271"/>
      <c r="G124" s="1271"/>
      <c r="H124" s="1271"/>
      <c r="I124" s="1271"/>
      <c r="J124" s="1271"/>
      <c r="K124" s="1271"/>
      <c r="L124" s="1271"/>
      <c r="M124" s="1271"/>
      <c r="N124" s="1783"/>
    </row>
    <row r="125" spans="1:14">
      <c r="A125" s="1781" t="s">
        <v>486</v>
      </c>
      <c r="B125" s="1782" t="s">
        <v>2543</v>
      </c>
      <c r="C125" s="1271"/>
      <c r="D125" s="1271"/>
      <c r="E125" s="1271"/>
      <c r="F125" s="1271"/>
      <c r="G125" s="1271"/>
      <c r="H125" s="1271"/>
      <c r="I125" s="1271"/>
      <c r="J125" s="1271"/>
      <c r="K125" s="1271"/>
      <c r="L125" s="1271"/>
      <c r="M125" s="1271"/>
      <c r="N125" s="1783"/>
    </row>
    <row r="126" spans="1:14">
      <c r="A126" s="1781" t="s">
        <v>487</v>
      </c>
      <c r="B126" s="1782" t="s">
        <v>2543</v>
      </c>
      <c r="C126" s="1271"/>
      <c r="D126" s="1271"/>
      <c r="E126" s="1271"/>
      <c r="F126" s="1271"/>
      <c r="G126" s="1271"/>
      <c r="H126" s="1271"/>
      <c r="I126" s="1271"/>
      <c r="J126" s="1271"/>
      <c r="K126" s="1271"/>
      <c r="L126" s="1271"/>
      <c r="M126" s="1271"/>
      <c r="N126" s="1783"/>
    </row>
    <row r="127" spans="1:14">
      <c r="A127" s="1781" t="s">
        <v>488</v>
      </c>
      <c r="B127" s="1782" t="s">
        <v>2543</v>
      </c>
      <c r="C127" s="1271"/>
      <c r="D127" s="1271"/>
      <c r="E127" s="1271"/>
      <c r="F127" s="1271"/>
      <c r="G127" s="1271"/>
      <c r="H127" s="1271"/>
      <c r="I127" s="1271"/>
      <c r="J127" s="1271"/>
      <c r="K127" s="1271"/>
      <c r="L127" s="1271"/>
      <c r="M127" s="1271"/>
      <c r="N127" s="1783"/>
    </row>
    <row r="128" spans="1:14">
      <c r="A128" s="1781" t="s">
        <v>489</v>
      </c>
      <c r="B128" s="1782" t="s">
        <v>2543</v>
      </c>
      <c r="C128" s="1271"/>
      <c r="D128" s="1271"/>
      <c r="E128" s="1271"/>
      <c r="F128" s="1271"/>
      <c r="G128" s="1271"/>
      <c r="H128" s="1271"/>
      <c r="I128" s="1271"/>
      <c r="J128" s="1271"/>
      <c r="K128" s="1271"/>
      <c r="L128" s="1271"/>
      <c r="M128" s="1271"/>
      <c r="N128" s="1783"/>
    </row>
    <row r="129" spans="1:14">
      <c r="A129" s="1781" t="s">
        <v>490</v>
      </c>
      <c r="B129" s="1782" t="s">
        <v>2543</v>
      </c>
      <c r="C129" s="1271"/>
      <c r="D129" s="1271"/>
      <c r="E129" s="1271"/>
      <c r="F129" s="1271"/>
      <c r="G129" s="1271"/>
      <c r="H129" s="1271"/>
      <c r="I129" s="1271"/>
      <c r="J129" s="1271"/>
      <c r="K129" s="1271"/>
      <c r="L129" s="1271"/>
      <c r="M129" s="1271"/>
      <c r="N129" s="1783"/>
    </row>
    <row r="130" spans="1:14">
      <c r="A130" s="1781" t="s">
        <v>491</v>
      </c>
      <c r="B130" s="1782" t="s">
        <v>2543</v>
      </c>
      <c r="C130" s="1271"/>
      <c r="D130" s="1271"/>
      <c r="E130" s="1271"/>
      <c r="F130" s="1271"/>
      <c r="G130" s="1271"/>
      <c r="H130" s="1271"/>
      <c r="I130" s="1271"/>
      <c r="J130" s="1271"/>
      <c r="K130" s="1271"/>
      <c r="L130" s="1271"/>
      <c r="M130" s="1271"/>
      <c r="N130" s="1783"/>
    </row>
    <row r="131" spans="1:14">
      <c r="A131" s="1781" t="s">
        <v>492</v>
      </c>
      <c r="B131" s="1782" t="s">
        <v>2543</v>
      </c>
      <c r="C131" s="1271"/>
      <c r="D131" s="1271"/>
      <c r="E131" s="1271"/>
      <c r="F131" s="1271"/>
      <c r="G131" s="1271"/>
      <c r="H131" s="1271"/>
      <c r="I131" s="1271"/>
      <c r="J131" s="1271"/>
      <c r="K131" s="1271"/>
      <c r="L131" s="1271"/>
      <c r="M131" s="1271"/>
      <c r="N131" s="1783"/>
    </row>
    <row r="132" spans="1:14">
      <c r="A132" s="1781" t="s">
        <v>493</v>
      </c>
      <c r="B132" s="1782" t="s">
        <v>2543</v>
      </c>
      <c r="C132" s="1271"/>
      <c r="D132" s="1271"/>
      <c r="E132" s="1271"/>
      <c r="F132" s="1271"/>
      <c r="G132" s="1271"/>
      <c r="H132" s="1271"/>
      <c r="I132" s="1271"/>
      <c r="J132" s="1271"/>
      <c r="K132" s="1271"/>
      <c r="L132" s="1271"/>
      <c r="M132" s="1271"/>
      <c r="N132" s="1783"/>
    </row>
    <row r="133" spans="1:14">
      <c r="A133" s="1781" t="s">
        <v>494</v>
      </c>
      <c r="B133" s="1782" t="s">
        <v>2543</v>
      </c>
      <c r="C133" s="1271"/>
      <c r="D133" s="1271"/>
      <c r="E133" s="1271"/>
      <c r="F133" s="1271"/>
      <c r="G133" s="1271"/>
      <c r="H133" s="1271"/>
      <c r="I133" s="1271"/>
      <c r="J133" s="1271"/>
      <c r="K133" s="1271"/>
      <c r="L133" s="1271"/>
      <c r="M133" s="1271"/>
      <c r="N133" s="1783"/>
    </row>
    <row r="134" spans="1:14">
      <c r="A134" s="1781" t="s">
        <v>495</v>
      </c>
      <c r="B134" s="1782" t="s">
        <v>2543</v>
      </c>
      <c r="C134" s="1271"/>
      <c r="D134" s="1271"/>
      <c r="E134" s="1271"/>
      <c r="F134" s="1271"/>
      <c r="G134" s="1271"/>
      <c r="H134" s="1271"/>
      <c r="I134" s="1271"/>
      <c r="J134" s="1271"/>
      <c r="K134" s="1271"/>
      <c r="L134" s="1271"/>
      <c r="M134" s="1271"/>
      <c r="N134" s="1783"/>
    </row>
    <row r="135" spans="1:14">
      <c r="A135" s="1781" t="s">
        <v>496</v>
      </c>
      <c r="B135" s="1782" t="s">
        <v>2543</v>
      </c>
      <c r="C135" s="1271"/>
      <c r="D135" s="1271"/>
      <c r="E135" s="1271"/>
      <c r="F135" s="1271"/>
      <c r="G135" s="1271"/>
      <c r="H135" s="1271"/>
      <c r="I135" s="1271"/>
      <c r="J135" s="1271"/>
      <c r="K135" s="1271"/>
      <c r="L135" s="1271"/>
      <c r="M135" s="1271"/>
      <c r="N135" s="1783"/>
    </row>
    <row r="136" spans="1:14">
      <c r="A136" s="1781" t="s">
        <v>497</v>
      </c>
      <c r="B136" s="1782" t="s">
        <v>2543</v>
      </c>
      <c r="C136" s="1271"/>
      <c r="D136" s="1271"/>
      <c r="E136" s="1271"/>
      <c r="F136" s="1271"/>
      <c r="G136" s="1271"/>
      <c r="H136" s="1271"/>
      <c r="I136" s="1271"/>
      <c r="J136" s="1271"/>
      <c r="K136" s="1271"/>
      <c r="L136" s="1271"/>
      <c r="M136" s="1271"/>
      <c r="N136" s="1783"/>
    </row>
    <row r="137" spans="1:14">
      <c r="A137" s="1781" t="s">
        <v>498</v>
      </c>
      <c r="B137" s="1782" t="s">
        <v>2543</v>
      </c>
      <c r="C137" s="1271"/>
      <c r="D137" s="1271"/>
      <c r="E137" s="1271"/>
      <c r="F137" s="1271"/>
      <c r="G137" s="1271"/>
      <c r="H137" s="1271"/>
      <c r="I137" s="1271"/>
      <c r="J137" s="1271"/>
      <c r="K137" s="1271"/>
      <c r="L137" s="1271"/>
      <c r="M137" s="1271"/>
      <c r="N137" s="1783"/>
    </row>
    <row r="138" spans="1:14">
      <c r="A138" s="1781" t="s">
        <v>499</v>
      </c>
      <c r="B138" s="1782" t="s">
        <v>2543</v>
      </c>
      <c r="C138" s="1271"/>
      <c r="D138" s="1271"/>
      <c r="E138" s="1271"/>
      <c r="F138" s="1271"/>
      <c r="G138" s="1271"/>
      <c r="H138" s="1271"/>
      <c r="I138" s="1271"/>
      <c r="J138" s="1271"/>
      <c r="K138" s="1271"/>
      <c r="L138" s="1271"/>
      <c r="M138" s="1271"/>
      <c r="N138" s="1783"/>
    </row>
    <row r="139" spans="1:14">
      <c r="A139" s="1781" t="s">
        <v>500</v>
      </c>
      <c r="B139" s="1782" t="s">
        <v>2543</v>
      </c>
      <c r="C139" s="1271"/>
      <c r="D139" s="1271"/>
      <c r="E139" s="1271"/>
      <c r="F139" s="1271"/>
      <c r="G139" s="1271"/>
      <c r="H139" s="1271"/>
      <c r="I139" s="1271"/>
      <c r="J139" s="1271"/>
      <c r="K139" s="1271"/>
      <c r="L139" s="1271"/>
      <c r="M139" s="1271"/>
      <c r="N139" s="1783"/>
    </row>
    <row r="140" spans="1:14">
      <c r="A140" s="1781" t="s">
        <v>2167</v>
      </c>
      <c r="B140" s="1782" t="s">
        <v>2543</v>
      </c>
      <c r="C140" s="1271"/>
      <c r="D140" s="1271"/>
      <c r="E140" s="1271"/>
      <c r="F140" s="1271"/>
      <c r="G140" s="1271"/>
      <c r="H140" s="1271"/>
      <c r="I140" s="1271"/>
      <c r="J140" s="1271"/>
      <c r="K140" s="1271"/>
      <c r="L140" s="1271"/>
      <c r="M140" s="1271"/>
      <c r="N140" s="1783"/>
    </row>
    <row r="141" spans="1:14">
      <c r="A141" s="1781" t="s">
        <v>501</v>
      </c>
      <c r="B141" s="1782" t="s">
        <v>2543</v>
      </c>
      <c r="C141" s="1271"/>
      <c r="D141" s="1271"/>
      <c r="E141" s="1271"/>
      <c r="F141" s="1271"/>
      <c r="G141" s="1271"/>
      <c r="H141" s="1271"/>
      <c r="I141" s="1271"/>
      <c r="J141" s="1271"/>
      <c r="K141" s="1271"/>
      <c r="L141" s="1271"/>
      <c r="M141" s="1271"/>
      <c r="N141" s="1783"/>
    </row>
    <row r="142" spans="1:14">
      <c r="A142" s="1781" t="s">
        <v>502</v>
      </c>
      <c r="B142" s="1782" t="s">
        <v>2543</v>
      </c>
      <c r="C142" s="1271"/>
      <c r="D142" s="1271"/>
      <c r="E142" s="1271"/>
      <c r="F142" s="1271"/>
      <c r="G142" s="1271"/>
      <c r="H142" s="1271"/>
      <c r="I142" s="1271"/>
      <c r="J142" s="1271"/>
      <c r="K142" s="1271"/>
      <c r="L142" s="1271"/>
      <c r="M142" s="1271"/>
      <c r="N142" s="1783"/>
    </row>
    <row r="143" spans="1:14">
      <c r="A143" s="1781" t="s">
        <v>503</v>
      </c>
      <c r="B143" s="1782" t="s">
        <v>2543</v>
      </c>
      <c r="C143" s="1271"/>
      <c r="D143" s="1271"/>
      <c r="E143" s="1271"/>
      <c r="F143" s="1271"/>
      <c r="G143" s="1271"/>
      <c r="H143" s="1271"/>
      <c r="I143" s="1271"/>
      <c r="J143" s="1271"/>
      <c r="K143" s="1271"/>
      <c r="L143" s="1271"/>
      <c r="M143" s="1271"/>
      <c r="N143" s="1783"/>
    </row>
    <row r="144" spans="1:14">
      <c r="A144" s="1781" t="s">
        <v>504</v>
      </c>
      <c r="B144" s="1782" t="s">
        <v>2543</v>
      </c>
      <c r="C144" s="1271"/>
      <c r="D144" s="1271"/>
      <c r="E144" s="1271"/>
      <c r="F144" s="1271"/>
      <c r="G144" s="1271"/>
      <c r="H144" s="1271"/>
      <c r="I144" s="1271"/>
      <c r="J144" s="1271"/>
      <c r="K144" s="1271"/>
      <c r="L144" s="1271"/>
      <c r="M144" s="1271"/>
      <c r="N144" s="1783"/>
    </row>
    <row r="145" spans="1:14">
      <c r="A145" s="1781" t="s">
        <v>505</v>
      </c>
      <c r="B145" s="1782" t="s">
        <v>2543</v>
      </c>
      <c r="C145" s="1271"/>
      <c r="D145" s="1271"/>
      <c r="E145" s="1271"/>
      <c r="F145" s="1271"/>
      <c r="G145" s="1271"/>
      <c r="H145" s="1271"/>
      <c r="I145" s="1271"/>
      <c r="J145" s="1271"/>
      <c r="K145" s="1271"/>
      <c r="L145" s="1271"/>
      <c r="M145" s="1271"/>
      <c r="N145" s="1783"/>
    </row>
    <row r="146" spans="1:14">
      <c r="A146" s="1781" t="s">
        <v>506</v>
      </c>
      <c r="B146" s="1782" t="s">
        <v>2543</v>
      </c>
      <c r="C146" s="1271"/>
      <c r="D146" s="1271"/>
      <c r="E146" s="1271"/>
      <c r="F146" s="1271"/>
      <c r="G146" s="1271"/>
      <c r="H146" s="1271"/>
      <c r="I146" s="1271"/>
      <c r="J146" s="1271"/>
      <c r="K146" s="1271"/>
      <c r="L146" s="1271"/>
      <c r="M146" s="1271"/>
      <c r="N146" s="1783"/>
    </row>
    <row r="147" spans="1:14">
      <c r="A147" s="1781" t="s">
        <v>507</v>
      </c>
      <c r="B147" s="1782" t="s">
        <v>2543</v>
      </c>
      <c r="C147" s="1271"/>
      <c r="D147" s="1271"/>
      <c r="E147" s="1271"/>
      <c r="F147" s="1271"/>
      <c r="G147" s="1271"/>
      <c r="H147" s="1271"/>
      <c r="I147" s="1271"/>
      <c r="J147" s="1271"/>
      <c r="K147" s="1271"/>
      <c r="L147" s="1271"/>
      <c r="M147" s="1271"/>
      <c r="N147" s="1783"/>
    </row>
    <row r="148" spans="1:14">
      <c r="A148" s="1781" t="s">
        <v>508</v>
      </c>
      <c r="B148" s="1782" t="s">
        <v>2543</v>
      </c>
      <c r="C148" s="1271"/>
      <c r="D148" s="1271"/>
      <c r="E148" s="1271"/>
      <c r="F148" s="1271"/>
      <c r="G148" s="1271"/>
      <c r="H148" s="1271"/>
      <c r="I148" s="1271"/>
      <c r="J148" s="1271"/>
      <c r="K148" s="1271"/>
      <c r="L148" s="1271"/>
      <c r="M148" s="1271"/>
      <c r="N148" s="1783"/>
    </row>
    <row r="149" spans="1:14">
      <c r="A149" s="1781" t="s">
        <v>509</v>
      </c>
      <c r="B149" s="1782" t="s">
        <v>2543</v>
      </c>
      <c r="C149" s="1271"/>
      <c r="D149" s="1271"/>
      <c r="E149" s="1271"/>
      <c r="F149" s="1271"/>
      <c r="G149" s="1271"/>
      <c r="H149" s="1271"/>
      <c r="I149" s="1271"/>
      <c r="J149" s="1271"/>
      <c r="K149" s="1271"/>
      <c r="L149" s="1271"/>
      <c r="M149" s="1271"/>
      <c r="N149" s="1783"/>
    </row>
    <row r="150" spans="1:14">
      <c r="A150" s="1781" t="s">
        <v>510</v>
      </c>
      <c r="B150" s="1782" t="s">
        <v>2543</v>
      </c>
      <c r="C150" s="1271"/>
      <c r="D150" s="1271"/>
      <c r="E150" s="1271"/>
      <c r="F150" s="1271"/>
      <c r="G150" s="1271"/>
      <c r="H150" s="1271"/>
      <c r="I150" s="1271"/>
      <c r="J150" s="1271"/>
      <c r="K150" s="1271"/>
      <c r="L150" s="1271"/>
      <c r="M150" s="1271"/>
      <c r="N150" s="1783"/>
    </row>
    <row r="151" spans="1:14">
      <c r="A151" s="1781" t="s">
        <v>511</v>
      </c>
      <c r="B151" s="1782" t="s">
        <v>2543</v>
      </c>
      <c r="C151" s="1271"/>
      <c r="D151" s="1271"/>
      <c r="E151" s="1271"/>
      <c r="F151" s="1271"/>
      <c r="G151" s="1271"/>
      <c r="H151" s="1271"/>
      <c r="I151" s="1271"/>
      <c r="J151" s="1271"/>
      <c r="K151" s="1271"/>
      <c r="L151" s="1271"/>
      <c r="M151" s="1271"/>
      <c r="N151" s="1783"/>
    </row>
    <row r="152" spans="1:14">
      <c r="A152" s="1781" t="s">
        <v>512</v>
      </c>
      <c r="B152" s="1782" t="s">
        <v>2543</v>
      </c>
      <c r="C152" s="1271"/>
      <c r="D152" s="1271"/>
      <c r="E152" s="1271"/>
      <c r="F152" s="1271"/>
      <c r="G152" s="1271"/>
      <c r="H152" s="1271"/>
      <c r="I152" s="1271"/>
      <c r="J152" s="1271"/>
      <c r="K152" s="1271"/>
      <c r="L152" s="1271"/>
      <c r="M152" s="1271"/>
      <c r="N152" s="1783"/>
    </row>
    <row r="153" spans="1:14">
      <c r="A153" s="1781" t="s">
        <v>513</v>
      </c>
      <c r="B153" s="1782" t="s">
        <v>2543</v>
      </c>
      <c r="C153" s="1271"/>
      <c r="D153" s="1271"/>
      <c r="E153" s="1271"/>
      <c r="F153" s="1271"/>
      <c r="G153" s="1271"/>
      <c r="H153" s="1271"/>
      <c r="I153" s="1271"/>
      <c r="J153" s="1271"/>
      <c r="K153" s="1271"/>
      <c r="L153" s="1271"/>
      <c r="M153" s="1271"/>
      <c r="N153" s="1783"/>
    </row>
    <row r="154" spans="1:14">
      <c r="A154" s="1781" t="s">
        <v>514</v>
      </c>
      <c r="B154" s="1782" t="s">
        <v>2543</v>
      </c>
      <c r="C154" s="1271"/>
      <c r="D154" s="1271"/>
      <c r="E154" s="1271"/>
      <c r="F154" s="1271"/>
      <c r="G154" s="1271"/>
      <c r="H154" s="1271"/>
      <c r="I154" s="1271"/>
      <c r="J154" s="1271"/>
      <c r="K154" s="1271"/>
      <c r="L154" s="1271"/>
      <c r="M154" s="1271"/>
      <c r="N154" s="1783"/>
    </row>
    <row r="155" spans="1:14">
      <c r="A155" s="1781" t="s">
        <v>515</v>
      </c>
      <c r="B155" s="1782" t="s">
        <v>2543</v>
      </c>
      <c r="C155" s="1271"/>
      <c r="D155" s="1271"/>
      <c r="E155" s="1271"/>
      <c r="F155" s="1271"/>
      <c r="G155" s="1271"/>
      <c r="H155" s="1271"/>
      <c r="I155" s="1271"/>
      <c r="J155" s="1271"/>
      <c r="K155" s="1271"/>
      <c r="L155" s="1271"/>
      <c r="M155" s="1271"/>
      <c r="N155" s="1783"/>
    </row>
    <row r="156" spans="1:14">
      <c r="A156" s="1781" t="s">
        <v>516</v>
      </c>
      <c r="B156" s="1782" t="s">
        <v>2543</v>
      </c>
      <c r="C156" s="1271"/>
      <c r="D156" s="1271"/>
      <c r="E156" s="1271"/>
      <c r="F156" s="1271"/>
      <c r="G156" s="1271"/>
      <c r="H156" s="1271"/>
      <c r="I156" s="1271"/>
      <c r="J156" s="1271"/>
      <c r="K156" s="1271"/>
      <c r="L156" s="1271"/>
      <c r="M156" s="1271"/>
      <c r="N156" s="1783"/>
    </row>
    <row r="157" spans="1:14">
      <c r="A157" s="1781" t="s">
        <v>517</v>
      </c>
      <c r="B157" s="1782" t="s">
        <v>2543</v>
      </c>
      <c r="C157" s="1271"/>
      <c r="D157" s="1271"/>
      <c r="E157" s="1271"/>
      <c r="F157" s="1271"/>
      <c r="G157" s="1271"/>
      <c r="H157" s="1271"/>
      <c r="I157" s="1271"/>
      <c r="J157" s="1271"/>
      <c r="K157" s="1271"/>
      <c r="L157" s="1271"/>
      <c r="M157" s="1271"/>
      <c r="N157" s="1783"/>
    </row>
    <row r="158" spans="1:14">
      <c r="A158" s="1781" t="s">
        <v>518</v>
      </c>
      <c r="B158" s="1782" t="s">
        <v>2543</v>
      </c>
      <c r="C158" s="1271"/>
      <c r="D158" s="1271"/>
      <c r="E158" s="1271"/>
      <c r="F158" s="1271"/>
      <c r="G158" s="1271"/>
      <c r="H158" s="1271"/>
      <c r="I158" s="1271"/>
      <c r="J158" s="1271"/>
      <c r="K158" s="1271"/>
      <c r="L158" s="1271"/>
      <c r="M158" s="1271"/>
      <c r="N158" s="1783"/>
    </row>
    <row r="159" spans="1:14">
      <c r="A159" s="1781" t="s">
        <v>519</v>
      </c>
      <c r="B159" s="1782" t="s">
        <v>2543</v>
      </c>
      <c r="C159" s="1271"/>
      <c r="D159" s="1271"/>
      <c r="E159" s="1271"/>
      <c r="F159" s="1271"/>
      <c r="G159" s="1271"/>
      <c r="H159" s="1271"/>
      <c r="I159" s="1271"/>
      <c r="J159" s="1271"/>
      <c r="K159" s="1271"/>
      <c r="L159" s="1271"/>
      <c r="M159" s="1271"/>
      <c r="N159" s="1783"/>
    </row>
    <row r="160" spans="1:14">
      <c r="A160" s="1781" t="s">
        <v>520</v>
      </c>
      <c r="B160" s="1782" t="s">
        <v>2543</v>
      </c>
      <c r="C160" s="1271"/>
      <c r="D160" s="1271"/>
      <c r="E160" s="1271"/>
      <c r="F160" s="1271"/>
      <c r="G160" s="1271"/>
      <c r="H160" s="1271"/>
      <c r="I160" s="1271"/>
      <c r="J160" s="1271"/>
      <c r="K160" s="1271"/>
      <c r="L160" s="1271"/>
      <c r="M160" s="1271"/>
      <c r="N160" s="1783"/>
    </row>
    <row r="161" spans="1:14">
      <c r="A161" s="1781" t="s">
        <v>521</v>
      </c>
      <c r="B161" s="1782" t="s">
        <v>2543</v>
      </c>
      <c r="C161" s="1271"/>
      <c r="D161" s="1271"/>
      <c r="E161" s="1271"/>
      <c r="F161" s="1271"/>
      <c r="G161" s="1271"/>
      <c r="H161" s="1271"/>
      <c r="I161" s="1271"/>
      <c r="J161" s="1271"/>
      <c r="K161" s="1271"/>
      <c r="L161" s="1271"/>
      <c r="M161" s="1271"/>
      <c r="N161" s="1783"/>
    </row>
    <row r="162" spans="1:14">
      <c r="A162" s="1781" t="s">
        <v>522</v>
      </c>
      <c r="B162" s="1782" t="s">
        <v>2543</v>
      </c>
      <c r="C162" s="1271"/>
      <c r="D162" s="1271"/>
      <c r="E162" s="1271"/>
      <c r="F162" s="1271"/>
      <c r="G162" s="1271"/>
      <c r="H162" s="1271"/>
      <c r="I162" s="1271"/>
      <c r="J162" s="1271"/>
      <c r="K162" s="1271"/>
      <c r="L162" s="1271"/>
      <c r="M162" s="1271"/>
      <c r="N162" s="1783"/>
    </row>
    <row r="163" spans="1:14">
      <c r="A163" s="1781" t="s">
        <v>523</v>
      </c>
      <c r="B163" s="1782" t="s">
        <v>2543</v>
      </c>
      <c r="C163" s="1271"/>
      <c r="D163" s="1271"/>
      <c r="E163" s="1271"/>
      <c r="F163" s="1271"/>
      <c r="G163" s="1271"/>
      <c r="H163" s="1271"/>
      <c r="I163" s="1271"/>
      <c r="J163" s="1271"/>
      <c r="K163" s="1271"/>
      <c r="L163" s="1271"/>
      <c r="M163" s="1271"/>
      <c r="N163" s="1783"/>
    </row>
    <row r="164" spans="1:14">
      <c r="A164" s="1781" t="s">
        <v>524</v>
      </c>
      <c r="B164" s="1782" t="s">
        <v>2543</v>
      </c>
      <c r="C164" s="1271"/>
      <c r="D164" s="1271"/>
      <c r="E164" s="1271"/>
      <c r="F164" s="1271"/>
      <c r="G164" s="1271"/>
      <c r="H164" s="1271"/>
      <c r="I164" s="1271"/>
      <c r="J164" s="1271"/>
      <c r="K164" s="1271"/>
      <c r="L164" s="1271"/>
      <c r="M164" s="1271"/>
      <c r="N164" s="1783"/>
    </row>
    <row r="165" spans="1:14">
      <c r="A165" s="1781" t="s">
        <v>525</v>
      </c>
      <c r="B165" s="1782" t="s">
        <v>2543</v>
      </c>
      <c r="C165" s="1271"/>
      <c r="D165" s="1271"/>
      <c r="E165" s="1271"/>
      <c r="F165" s="1271"/>
      <c r="G165" s="1271"/>
      <c r="H165" s="1271"/>
      <c r="I165" s="1271"/>
      <c r="J165" s="1271"/>
      <c r="K165" s="1271"/>
      <c r="L165" s="1271"/>
      <c r="M165" s="1271"/>
      <c r="N165" s="1783"/>
    </row>
    <row r="166" spans="1:14">
      <c r="A166" s="1781" t="s">
        <v>526</v>
      </c>
      <c r="B166" s="1782" t="s">
        <v>2543</v>
      </c>
      <c r="C166" s="1271"/>
      <c r="D166" s="1271"/>
      <c r="E166" s="1271"/>
      <c r="F166" s="1271"/>
      <c r="G166" s="1271"/>
      <c r="H166" s="1271"/>
      <c r="I166" s="1271"/>
      <c r="J166" s="1271"/>
      <c r="K166" s="1271"/>
      <c r="L166" s="1271"/>
      <c r="M166" s="1271"/>
      <c r="N166" s="1783"/>
    </row>
    <row r="167" spans="1:14">
      <c r="A167" s="1781" t="s">
        <v>527</v>
      </c>
      <c r="B167" s="1782" t="s">
        <v>2543</v>
      </c>
      <c r="C167" s="1271"/>
      <c r="D167" s="1271"/>
      <c r="E167" s="1271"/>
      <c r="F167" s="1271"/>
      <c r="G167" s="1271"/>
      <c r="H167" s="1271"/>
      <c r="I167" s="1271"/>
      <c r="J167" s="1271"/>
      <c r="K167" s="1271"/>
      <c r="L167" s="1271"/>
      <c r="M167" s="1271"/>
      <c r="N167" s="1783"/>
    </row>
    <row r="168" spans="1:14">
      <c r="A168" s="1781" t="s">
        <v>528</v>
      </c>
      <c r="B168" s="1782" t="s">
        <v>2543</v>
      </c>
      <c r="C168" s="1271"/>
      <c r="D168" s="1271"/>
      <c r="E168" s="1271"/>
      <c r="F168" s="1271"/>
      <c r="G168" s="1271"/>
      <c r="H168" s="1271"/>
      <c r="I168" s="1271"/>
      <c r="J168" s="1271"/>
      <c r="K168" s="1271"/>
      <c r="L168" s="1271"/>
      <c r="M168" s="1271"/>
      <c r="N168" s="1783"/>
    </row>
    <row r="169" spans="1:14">
      <c r="A169" s="1781" t="s">
        <v>529</v>
      </c>
      <c r="B169" s="1782" t="s">
        <v>2543</v>
      </c>
      <c r="C169" s="1271"/>
      <c r="D169" s="1271"/>
      <c r="E169" s="1271"/>
      <c r="F169" s="1271"/>
      <c r="G169" s="1271"/>
      <c r="H169" s="1271"/>
      <c r="I169" s="1271"/>
      <c r="J169" s="1271"/>
      <c r="K169" s="1271"/>
      <c r="L169" s="1271"/>
      <c r="M169" s="1271"/>
      <c r="N169" s="1783"/>
    </row>
    <row r="170" spans="1:14">
      <c r="A170" s="1781" t="s">
        <v>530</v>
      </c>
      <c r="B170" s="1782" t="s">
        <v>2543</v>
      </c>
      <c r="C170" s="1271"/>
      <c r="D170" s="1271"/>
      <c r="E170" s="1271"/>
      <c r="F170" s="1271"/>
      <c r="G170" s="1271"/>
      <c r="H170" s="1271"/>
      <c r="I170" s="1271"/>
      <c r="J170" s="1271"/>
      <c r="K170" s="1271"/>
      <c r="L170" s="1271"/>
      <c r="M170" s="1271"/>
      <c r="N170" s="1783"/>
    </row>
    <row r="171" spans="1:14">
      <c r="A171" s="1781" t="s">
        <v>531</v>
      </c>
      <c r="B171" s="1782" t="s">
        <v>2543</v>
      </c>
      <c r="C171" s="1271"/>
      <c r="D171" s="1271"/>
      <c r="E171" s="1271"/>
      <c r="F171" s="1271"/>
      <c r="G171" s="1271"/>
      <c r="H171" s="1271"/>
      <c r="I171" s="1271"/>
      <c r="J171" s="1271"/>
      <c r="K171" s="1271"/>
      <c r="L171" s="1271"/>
      <c r="M171" s="1271"/>
      <c r="N171" s="1783"/>
    </row>
    <row r="172" spans="1:14">
      <c r="A172" s="1781" t="s">
        <v>532</v>
      </c>
      <c r="B172" s="1782" t="s">
        <v>2543</v>
      </c>
      <c r="C172" s="1271"/>
      <c r="D172" s="1271"/>
      <c r="E172" s="1271"/>
      <c r="F172" s="1271"/>
      <c r="G172" s="1271"/>
      <c r="H172" s="1271"/>
      <c r="I172" s="1271"/>
      <c r="J172" s="1271"/>
      <c r="K172" s="1271"/>
      <c r="L172" s="1271"/>
      <c r="M172" s="1271"/>
      <c r="N172" s="1783"/>
    </row>
    <row r="173" spans="1:14">
      <c r="A173" s="1781" t="s">
        <v>533</v>
      </c>
      <c r="B173" s="1782" t="s">
        <v>2543</v>
      </c>
      <c r="C173" s="1271"/>
      <c r="D173" s="1271"/>
      <c r="E173" s="1271"/>
      <c r="F173" s="1271"/>
      <c r="G173" s="1271"/>
      <c r="H173" s="1271"/>
      <c r="I173" s="1271"/>
      <c r="J173" s="1271"/>
      <c r="K173" s="1271"/>
      <c r="L173" s="1271"/>
      <c r="M173" s="1271"/>
      <c r="N173" s="1783"/>
    </row>
    <row r="174" spans="1:14">
      <c r="A174" s="1781" t="s">
        <v>534</v>
      </c>
      <c r="B174" s="1782" t="s">
        <v>2543</v>
      </c>
      <c r="C174" s="1271"/>
      <c r="D174" s="1271"/>
      <c r="E174" s="1271"/>
      <c r="F174" s="1271"/>
      <c r="G174" s="1271"/>
      <c r="H174" s="1271"/>
      <c r="I174" s="1271"/>
      <c r="J174" s="1271"/>
      <c r="K174" s="1271"/>
      <c r="L174" s="1271"/>
      <c r="M174" s="1271"/>
      <c r="N174" s="1783"/>
    </row>
    <row r="175" spans="1:14">
      <c r="A175" s="1781" t="s">
        <v>535</v>
      </c>
      <c r="B175" s="1782" t="s">
        <v>2543</v>
      </c>
      <c r="C175" s="1271"/>
      <c r="D175" s="1271"/>
      <c r="E175" s="1271"/>
      <c r="F175" s="1271"/>
      <c r="G175" s="1271"/>
      <c r="H175" s="1271"/>
      <c r="I175" s="1271"/>
      <c r="J175" s="1271"/>
      <c r="K175" s="1271"/>
      <c r="L175" s="1271"/>
      <c r="M175" s="1271"/>
      <c r="N175" s="1783"/>
    </row>
    <row r="176" spans="1:14">
      <c r="A176" s="1781" t="s">
        <v>536</v>
      </c>
      <c r="B176" s="1782" t="s">
        <v>2543</v>
      </c>
      <c r="C176" s="1271"/>
      <c r="D176" s="1271"/>
      <c r="E176" s="1271"/>
      <c r="F176" s="1271"/>
      <c r="G176" s="1271"/>
      <c r="H176" s="1271"/>
      <c r="I176" s="1271"/>
      <c r="J176" s="1271"/>
      <c r="K176" s="1271"/>
      <c r="L176" s="1271"/>
      <c r="M176" s="1271"/>
      <c r="N176" s="1783"/>
    </row>
    <row r="177" spans="1:14">
      <c r="A177" s="1781" t="s">
        <v>537</v>
      </c>
      <c r="B177" s="1782" t="s">
        <v>2543</v>
      </c>
      <c r="C177" s="1271"/>
      <c r="D177" s="1271"/>
      <c r="E177" s="1271"/>
      <c r="F177" s="1271"/>
      <c r="G177" s="1271"/>
      <c r="H177" s="1271"/>
      <c r="I177" s="1271"/>
      <c r="J177" s="1271"/>
      <c r="K177" s="1271"/>
      <c r="L177" s="1271"/>
      <c r="M177" s="1271"/>
      <c r="N177" s="1783"/>
    </row>
    <row r="178" spans="1:14">
      <c r="A178" s="1781" t="s">
        <v>538</v>
      </c>
      <c r="B178" s="1782" t="s">
        <v>2543</v>
      </c>
      <c r="C178" s="1271"/>
      <c r="D178" s="1271"/>
      <c r="E178" s="1271"/>
      <c r="F178" s="1271"/>
      <c r="G178" s="1271"/>
      <c r="H178" s="1271"/>
      <c r="I178" s="1271"/>
      <c r="J178" s="1271"/>
      <c r="K178" s="1271"/>
      <c r="L178" s="1271"/>
      <c r="M178" s="1271"/>
      <c r="N178" s="1783"/>
    </row>
    <row r="179" spans="1:14">
      <c r="A179" s="1781" t="s">
        <v>539</v>
      </c>
      <c r="B179" s="1782" t="s">
        <v>2543</v>
      </c>
      <c r="C179" s="1271"/>
      <c r="D179" s="1271"/>
      <c r="E179" s="1271"/>
      <c r="F179" s="1271"/>
      <c r="G179" s="1271"/>
      <c r="H179" s="1271"/>
      <c r="I179" s="1271"/>
      <c r="J179" s="1271"/>
      <c r="K179" s="1271"/>
      <c r="L179" s="1271"/>
      <c r="M179" s="1271"/>
      <c r="N179" s="1783"/>
    </row>
    <row r="180" spans="1:14">
      <c r="A180" s="1781" t="s">
        <v>540</v>
      </c>
      <c r="B180" s="1782" t="s">
        <v>2543</v>
      </c>
      <c r="C180" s="1271"/>
      <c r="D180" s="1271"/>
      <c r="E180" s="1271"/>
      <c r="F180" s="1271"/>
      <c r="G180" s="1271"/>
      <c r="H180" s="1271"/>
      <c r="I180" s="1271"/>
      <c r="J180" s="1271"/>
      <c r="K180" s="1271"/>
      <c r="L180" s="1271"/>
      <c r="M180" s="1271"/>
      <c r="N180" s="1783"/>
    </row>
    <row r="181" spans="1:14" ht="15.75" thickBot="1">
      <c r="A181" s="1784" t="s">
        <v>541</v>
      </c>
      <c r="B181" s="1785" t="s">
        <v>2543</v>
      </c>
      <c r="C181" s="1786"/>
      <c r="D181" s="1786"/>
      <c r="E181" s="1786"/>
      <c r="F181" s="1786"/>
      <c r="G181" s="1786"/>
      <c r="H181" s="1786"/>
      <c r="I181" s="1786"/>
      <c r="J181" s="1786"/>
      <c r="K181" s="1786"/>
      <c r="L181" s="1786"/>
      <c r="M181" s="1786"/>
      <c r="N181" s="1787"/>
    </row>
  </sheetData>
  <mergeCells count="14">
    <mergeCell ref="B6:C6"/>
    <mergeCell ref="B7:C7"/>
    <mergeCell ref="B8:C8"/>
    <mergeCell ref="B9:C9"/>
    <mergeCell ref="A1:C1"/>
    <mergeCell ref="B2:C2"/>
    <mergeCell ref="B3:C3"/>
    <mergeCell ref="B4:C4"/>
    <mergeCell ref="B5:C5"/>
    <mergeCell ref="K18:N18"/>
    <mergeCell ref="B14:E14"/>
    <mergeCell ref="F14:I14"/>
    <mergeCell ref="C18:F18"/>
    <mergeCell ref="G18:J18"/>
  </mergeCells>
  <dataValidations count="2">
    <dataValidation type="decimal" allowBlank="1" showErrorMessage="1" errorTitle="İstenen Aralıkta Değil!" error="İstenen Aralık: Minimum=0.0 Maksimum=9223372036854775807" sqref="C20:N181 B16:I16">
      <formula1>0</formula1>
      <formula2>9223372036854770000</formula2>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4"/>
  <dimension ref="A1:E14"/>
  <sheetViews>
    <sheetView workbookViewId="0">
      <selection sqref="A1:C1"/>
    </sheetView>
  </sheetViews>
  <sheetFormatPr defaultColWidth="9.140625" defaultRowHeight="15"/>
  <cols>
    <col min="1" max="1" width="20.140625" style="223" customWidth="1"/>
    <col min="2" max="2" width="17.85546875" style="223" customWidth="1"/>
    <col min="3" max="3" width="15.85546875" style="223" customWidth="1"/>
    <col min="4" max="4" width="17.7109375" style="223" customWidth="1"/>
    <col min="5" max="5" width="16.140625" style="223" customWidth="1"/>
    <col min="6" max="16384" width="9.140625" style="223"/>
  </cols>
  <sheetData>
    <row r="1" spans="1:5">
      <c r="A1" s="2810" t="s">
        <v>29</v>
      </c>
      <c r="B1" s="2810"/>
      <c r="C1" s="2810"/>
    </row>
    <row r="2" spans="1:5">
      <c r="A2" s="599" t="s">
        <v>30</v>
      </c>
      <c r="B2" s="2901" t="s">
        <v>2137</v>
      </c>
      <c r="C2" s="2901"/>
    </row>
    <row r="3" spans="1:5">
      <c r="A3" s="599" t="s">
        <v>31</v>
      </c>
      <c r="B3" s="2911" t="s">
        <v>2135</v>
      </c>
      <c r="C3" s="2911"/>
    </row>
    <row r="4" spans="1:5">
      <c r="A4" s="599" t="s">
        <v>32</v>
      </c>
      <c r="B4" s="2901">
        <v>1</v>
      </c>
      <c r="C4" s="2901"/>
    </row>
    <row r="5" spans="1:5">
      <c r="A5" s="599" t="s">
        <v>33</v>
      </c>
      <c r="B5" s="3296"/>
      <c r="C5" s="3296"/>
    </row>
    <row r="6" spans="1:5">
      <c r="A6" s="599" t="s">
        <v>34</v>
      </c>
      <c r="B6" s="3296"/>
      <c r="C6" s="3296"/>
    </row>
    <row r="7" spans="1:5">
      <c r="A7" s="599" t="s">
        <v>35</v>
      </c>
      <c r="B7" s="3296"/>
      <c r="C7" s="3296"/>
    </row>
    <row r="8" spans="1:5">
      <c r="A8" s="599" t="s">
        <v>36</v>
      </c>
      <c r="B8" s="2938"/>
      <c r="C8" s="2938"/>
    </row>
    <row r="9" spans="1:5">
      <c r="A9" s="599" t="s">
        <v>198</v>
      </c>
      <c r="B9" s="3297" t="s">
        <v>414</v>
      </c>
      <c r="C9" s="3297"/>
    </row>
    <row r="11" spans="1:5" ht="15.75" thickBot="1">
      <c r="A11" s="151" t="s">
        <v>2136</v>
      </c>
    </row>
    <row r="12" spans="1:5" ht="15.75" thickBot="1">
      <c r="A12" s="3624" t="s">
        <v>2126</v>
      </c>
      <c r="B12" s="3625"/>
      <c r="C12" s="3625"/>
      <c r="D12" s="3625"/>
      <c r="E12" s="3626"/>
    </row>
    <row r="13" spans="1:5" ht="15.75" thickBot="1">
      <c r="A13" s="600" t="s">
        <v>2131</v>
      </c>
      <c r="B13" s="601" t="s">
        <v>2132</v>
      </c>
      <c r="C13" s="601" t="s">
        <v>2133</v>
      </c>
      <c r="D13" s="601" t="s">
        <v>2134</v>
      </c>
      <c r="E13" s="602" t="s">
        <v>265</v>
      </c>
    </row>
    <row r="14" spans="1:5">
      <c r="A14" s="603"/>
      <c r="B14" s="561"/>
      <c r="C14" s="561"/>
      <c r="D14" s="561"/>
      <c r="E14" s="604"/>
    </row>
  </sheetData>
  <mergeCells count="10">
    <mergeCell ref="B7:C7"/>
    <mergeCell ref="B8:C8"/>
    <mergeCell ref="B9:C9"/>
    <mergeCell ref="A12:E12"/>
    <mergeCell ref="A1:C1"/>
    <mergeCell ref="B2:C2"/>
    <mergeCell ref="B3:C3"/>
    <mergeCell ref="B4:C4"/>
    <mergeCell ref="B5:C5"/>
    <mergeCell ref="B6:C6"/>
  </mergeCells>
  <dataValidations count="1">
    <dataValidation type="whole" allowBlank="1" showInputMessage="1" showErrorMessage="1" sqref="B8:C8">
      <formula1>2001</formula1>
      <formula2>2050</formula2>
    </dataValidation>
  </dataValidations>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97"/>
  <sheetViews>
    <sheetView showGridLines="0" zoomScale="80" zoomScaleNormal="80" workbookViewId="0">
      <selection activeCell="E18" sqref="E18"/>
    </sheetView>
  </sheetViews>
  <sheetFormatPr defaultRowHeight="15"/>
  <cols>
    <col min="1" max="1" width="24" style="200" customWidth="1"/>
    <col min="2" max="2" width="25.28515625" style="200" customWidth="1"/>
    <col min="3" max="11" width="21.7109375" style="200" customWidth="1"/>
    <col min="12" max="16384" width="9.140625" style="200"/>
  </cols>
  <sheetData>
    <row r="1" spans="1:11" ht="15" customHeight="1">
      <c r="A1" s="3627" t="s">
        <v>29</v>
      </c>
      <c r="B1" s="3628"/>
      <c r="C1" s="2070"/>
      <c r="D1" s="2070"/>
      <c r="E1" s="2070"/>
      <c r="F1" s="2070"/>
      <c r="G1" s="2070"/>
      <c r="H1" s="2070"/>
      <c r="I1" s="2070"/>
      <c r="J1" s="2070"/>
      <c r="K1" s="2070"/>
    </row>
    <row r="2" spans="1:11">
      <c r="A2" s="2071" t="s">
        <v>30</v>
      </c>
      <c r="B2" s="2072" t="s">
        <v>2408</v>
      </c>
      <c r="C2" s="2070"/>
      <c r="D2" s="2070"/>
      <c r="E2" s="2070"/>
      <c r="F2" s="2070"/>
      <c r="G2" s="2070"/>
      <c r="H2" s="2070"/>
      <c r="I2" s="2070"/>
      <c r="J2" s="2070"/>
      <c r="K2" s="2070"/>
    </row>
    <row r="3" spans="1:11" ht="38.25">
      <c r="A3" s="2071" t="s">
        <v>31</v>
      </c>
      <c r="B3" s="2073" t="s">
        <v>2411</v>
      </c>
      <c r="C3" s="2070"/>
      <c r="D3" s="2074">
        <v>1</v>
      </c>
      <c r="E3" s="3632" t="s">
        <v>3328</v>
      </c>
      <c r="F3" s="3632"/>
      <c r="G3" s="3632"/>
      <c r="H3" s="3632"/>
      <c r="I3" s="3632"/>
      <c r="J3" s="3632"/>
      <c r="K3" s="3632"/>
    </row>
    <row r="4" spans="1:11" ht="15" customHeight="1">
      <c r="A4" s="2071" t="s">
        <v>32</v>
      </c>
      <c r="B4" s="2072">
        <v>3</v>
      </c>
      <c r="C4" s="2070"/>
      <c r="D4" s="3633">
        <v>2</v>
      </c>
      <c r="E4" s="3632" t="s">
        <v>3329</v>
      </c>
      <c r="F4" s="3632"/>
      <c r="G4" s="3632"/>
      <c r="H4" s="3632"/>
      <c r="I4" s="3632"/>
      <c r="J4" s="3632"/>
      <c r="K4" s="3632"/>
    </row>
    <row r="5" spans="1:11">
      <c r="A5" s="2071" t="s">
        <v>33</v>
      </c>
      <c r="B5" s="2075"/>
      <c r="C5" s="2070"/>
      <c r="D5" s="3633"/>
      <c r="E5" s="3632"/>
      <c r="F5" s="3632"/>
      <c r="G5" s="3632"/>
      <c r="H5" s="3632"/>
      <c r="I5" s="3632"/>
      <c r="J5" s="3632"/>
      <c r="K5" s="3632"/>
    </row>
    <row r="6" spans="1:11">
      <c r="A6" s="2071" t="s">
        <v>34</v>
      </c>
      <c r="B6" s="2075"/>
      <c r="C6" s="2070"/>
      <c r="D6" s="3633"/>
      <c r="E6" s="3632"/>
      <c r="F6" s="3632"/>
      <c r="G6" s="3632"/>
      <c r="H6" s="3632"/>
      <c r="I6" s="3632"/>
      <c r="J6" s="3632"/>
      <c r="K6" s="3632"/>
    </row>
    <row r="7" spans="1:11" ht="15" customHeight="1">
      <c r="A7" s="2071" t="s">
        <v>35</v>
      </c>
      <c r="B7" s="2075"/>
      <c r="C7" s="2070"/>
      <c r="D7" s="3633">
        <v>3</v>
      </c>
      <c r="E7" s="3632" t="s">
        <v>3330</v>
      </c>
      <c r="F7" s="3632"/>
      <c r="G7" s="3632"/>
      <c r="H7" s="3632"/>
      <c r="I7" s="3632"/>
      <c r="J7" s="3632"/>
      <c r="K7" s="3632"/>
    </row>
    <row r="8" spans="1:11">
      <c r="A8" s="2071" t="s">
        <v>36</v>
      </c>
      <c r="B8" s="2076"/>
      <c r="C8" s="2070"/>
      <c r="D8" s="3633"/>
      <c r="E8" s="3632"/>
      <c r="F8" s="3632"/>
      <c r="G8" s="3632"/>
      <c r="H8" s="3632"/>
      <c r="I8" s="3632"/>
      <c r="J8" s="3632"/>
      <c r="K8" s="3632"/>
    </row>
    <row r="9" spans="1:11">
      <c r="A9" s="2071" t="s">
        <v>198</v>
      </c>
      <c r="B9" s="2076"/>
      <c r="C9" s="2070"/>
      <c r="D9" s="3633"/>
      <c r="E9" s="3632"/>
      <c r="F9" s="3632"/>
      <c r="G9" s="3632"/>
      <c r="H9" s="3632"/>
      <c r="I9" s="3632"/>
      <c r="J9" s="3632"/>
      <c r="K9" s="3632"/>
    </row>
    <row r="10" spans="1:11" ht="53.25" customHeight="1">
      <c r="C10" s="2070"/>
      <c r="D10" s="3633"/>
      <c r="E10" s="3632"/>
      <c r="F10" s="3632"/>
      <c r="G10" s="3632"/>
      <c r="H10" s="3632"/>
      <c r="I10" s="3632"/>
      <c r="J10" s="3632"/>
      <c r="K10" s="3632"/>
    </row>
    <row r="11" spans="1:11" ht="15.75" thickBot="1">
      <c r="A11" s="2071" t="s">
        <v>3331</v>
      </c>
      <c r="B11" s="2077"/>
      <c r="C11" s="2070"/>
      <c r="D11" s="2070"/>
      <c r="E11" s="2070"/>
      <c r="F11" s="2070"/>
      <c r="G11" s="2070"/>
      <c r="H11" s="2070"/>
      <c r="I11" s="2070"/>
      <c r="J11" s="2070"/>
      <c r="K11" s="2070"/>
    </row>
    <row r="12" spans="1:11" ht="19.5" thickBot="1">
      <c r="A12" s="2070"/>
      <c r="B12" s="2070"/>
      <c r="C12" s="2070"/>
      <c r="D12" s="2070"/>
      <c r="E12" s="3634" t="s">
        <v>2728</v>
      </c>
      <c r="F12" s="3635"/>
      <c r="G12" s="3635"/>
      <c r="H12" s="3636"/>
    </row>
    <row r="13" spans="1:11" ht="16.5" thickBot="1">
      <c r="A13" s="3629" t="s">
        <v>2414</v>
      </c>
      <c r="B13" s="3630"/>
      <c r="C13" s="3630"/>
      <c r="D13" s="3630"/>
      <c r="E13" s="3630"/>
      <c r="F13" s="3631"/>
      <c r="G13" s="3629" t="s">
        <v>2415</v>
      </c>
      <c r="H13" s="3630"/>
      <c r="I13" s="3631"/>
      <c r="J13" s="3629" t="s">
        <v>2416</v>
      </c>
      <c r="K13" s="3631"/>
    </row>
    <row r="14" spans="1:11" ht="60.75" thickBot="1">
      <c r="A14" s="2078" t="s">
        <v>3332</v>
      </c>
      <c r="B14" s="2078" t="s">
        <v>3333</v>
      </c>
      <c r="C14" s="2078" t="s">
        <v>3334</v>
      </c>
      <c r="D14" s="2078" t="s">
        <v>3335</v>
      </c>
      <c r="E14" s="2078" t="s">
        <v>3336</v>
      </c>
      <c r="F14" s="2078" t="s">
        <v>3337</v>
      </c>
      <c r="G14" s="2078" t="s">
        <v>3338</v>
      </c>
      <c r="H14" s="2078" t="s">
        <v>3339</v>
      </c>
      <c r="I14" s="2078" t="s">
        <v>2417</v>
      </c>
      <c r="J14" s="2078" t="s">
        <v>3340</v>
      </c>
      <c r="K14" s="2078" t="s">
        <v>2418</v>
      </c>
    </row>
    <row r="15" spans="1:11" ht="15.75" thickBot="1">
      <c r="A15" s="2079">
        <f ca="1">SUM(C22:INDIRECT("C" &amp; ($D15+21)))</f>
        <v>0</v>
      </c>
      <c r="B15" s="2079">
        <f ca="1">SUM(D22:INDIRECT("D" &amp; ($D15+21)))</f>
        <v>0</v>
      </c>
      <c r="C15" s="2080">
        <f ca="1">IF(A15=0,0,B15/A15)</f>
        <v>0</v>
      </c>
      <c r="D15" s="2081">
        <f>IF(OR(B9="OCAK",B9="MART",B9="MAYIS",B9="TEMMUZ",B9="AĞUSTOS",B9="EKİM",B9="ARALIK"),2976,IF(OR(B9="NİSAN",B9="HAZİRAN",B9="EYLÜL",B9="KASIM"),2880,2688))</f>
        <v>2688</v>
      </c>
      <c r="E15" s="2079">
        <f ca="1">SUM(K22:INDIRECT("K" &amp; ($D15+21)))</f>
        <v>0</v>
      </c>
      <c r="F15" s="2080">
        <f ca="1">IF(D15=0,0,E15/D15)</f>
        <v>0</v>
      </c>
      <c r="G15" s="2079">
        <f ca="1">SUM(F22:INDIRECT("F" &amp; ($D15+21)))</f>
        <v>0</v>
      </c>
      <c r="H15" s="2079">
        <f ca="1">SUM(G22:INDIRECT("G" &amp; ($D15+21)))</f>
        <v>0</v>
      </c>
      <c r="I15" s="2080">
        <f ca="1">IF(G15=0,0,H15/G15)</f>
        <v>0</v>
      </c>
      <c r="J15" s="2079">
        <f ca="1">SUM(I22:INDIRECT("I" &amp; ($D15+21)))</f>
        <v>0</v>
      </c>
      <c r="K15" s="2080">
        <f ca="1">IF(G15=0,0,J15/G15)</f>
        <v>0</v>
      </c>
    </row>
    <row r="16" spans="1:11">
      <c r="A16" s="2070"/>
      <c r="B16" s="2082"/>
      <c r="C16" s="2082"/>
      <c r="D16" s="2082"/>
      <c r="E16" s="2082"/>
      <c r="F16" s="2082"/>
      <c r="G16" s="2082"/>
      <c r="H16" s="2070"/>
      <c r="I16" s="2070"/>
      <c r="J16" s="2070"/>
      <c r="K16" s="2070"/>
    </row>
    <row r="17" spans="1:11">
      <c r="A17" s="2083"/>
      <c r="B17" s="2084"/>
      <c r="C17" s="2084"/>
      <c r="D17" s="2084"/>
      <c r="E17" s="2084"/>
      <c r="F17" s="2082"/>
      <c r="G17" s="2083"/>
      <c r="H17" s="2070"/>
      <c r="I17" s="2070"/>
      <c r="J17" s="2070"/>
    </row>
    <row r="18" spans="1:11">
      <c r="A18" s="2083"/>
      <c r="B18" s="2085"/>
      <c r="C18" s="2085"/>
      <c r="D18" s="2082"/>
      <c r="E18" s="2082"/>
      <c r="F18" s="2082"/>
      <c r="G18" s="2082"/>
      <c r="H18" s="2070"/>
      <c r="I18" s="2070"/>
      <c r="J18" s="2070"/>
    </row>
    <row r="19" spans="1:11">
      <c r="A19" s="2082"/>
      <c r="B19" s="2086"/>
      <c r="C19" s="2082"/>
      <c r="D19" s="2082"/>
      <c r="E19" s="2082"/>
      <c r="F19" s="2082"/>
      <c r="G19" s="2082"/>
      <c r="H19" s="2070"/>
      <c r="I19" s="2070"/>
      <c r="J19" s="2070"/>
    </row>
    <row r="20" spans="1:11" ht="15.75" thickBot="1">
      <c r="A20" s="2070"/>
      <c r="B20" s="2070"/>
      <c r="C20" s="2070"/>
      <c r="D20" s="2070"/>
      <c r="E20" s="2070"/>
      <c r="F20" s="2070"/>
      <c r="G20" s="2070"/>
      <c r="H20" s="2070"/>
      <c r="I20" s="2070"/>
      <c r="J20" s="2070"/>
    </row>
    <row r="21" spans="1:11" ht="60.75" thickBot="1">
      <c r="A21" s="2087" t="s">
        <v>3341</v>
      </c>
      <c r="B21" s="2088" t="s">
        <v>2729</v>
      </c>
      <c r="C21" s="2088" t="s">
        <v>3332</v>
      </c>
      <c r="D21" s="2088" t="s">
        <v>3333</v>
      </c>
      <c r="E21" s="2088" t="s">
        <v>3342</v>
      </c>
      <c r="F21" s="2088" t="s">
        <v>3338</v>
      </c>
      <c r="G21" s="2088" t="s">
        <v>3339</v>
      </c>
      <c r="H21" s="2088" t="s">
        <v>2417</v>
      </c>
      <c r="I21" s="2088" t="s">
        <v>3343</v>
      </c>
      <c r="J21" s="2088" t="s">
        <v>2418</v>
      </c>
      <c r="K21" s="2088" t="s">
        <v>3344</v>
      </c>
    </row>
    <row r="22" spans="1:11">
      <c r="A22" s="2089"/>
      <c r="B22" s="2090">
        <v>0</v>
      </c>
      <c r="C22" s="2091"/>
      <c r="D22" s="2091"/>
      <c r="E22" s="2092"/>
      <c r="F22" s="2091"/>
      <c r="G22" s="2091"/>
      <c r="H22" s="2092"/>
      <c r="I22" s="2091"/>
      <c r="J22" s="2092"/>
      <c r="K22" s="2093"/>
    </row>
    <row r="23" spans="1:11">
      <c r="A23" s="2094"/>
      <c r="B23" s="2095">
        <v>1.0416666666666666E-2</v>
      </c>
      <c r="C23" s="2096"/>
      <c r="D23" s="2096"/>
      <c r="E23" s="2092"/>
      <c r="F23" s="2096"/>
      <c r="G23" s="2096"/>
      <c r="H23" s="2092"/>
      <c r="I23" s="2096"/>
      <c r="J23" s="2092"/>
      <c r="K23" s="2093"/>
    </row>
    <row r="24" spans="1:11">
      <c r="A24" s="2094"/>
      <c r="B24" s="2095">
        <v>2.0833333333333332E-2</v>
      </c>
      <c r="C24" s="2096"/>
      <c r="D24" s="2096"/>
      <c r="E24" s="2092"/>
      <c r="F24" s="2096"/>
      <c r="G24" s="2096"/>
      <c r="H24" s="2092"/>
      <c r="I24" s="2096"/>
      <c r="J24" s="2092"/>
      <c r="K24" s="2093"/>
    </row>
    <row r="25" spans="1:11">
      <c r="A25" s="2094"/>
      <c r="B25" s="2095">
        <v>3.125E-2</v>
      </c>
      <c r="C25" s="2096"/>
      <c r="D25" s="2096"/>
      <c r="E25" s="2092"/>
      <c r="F25" s="2096"/>
      <c r="G25" s="2096"/>
      <c r="H25" s="2092"/>
      <c r="I25" s="2096"/>
      <c r="J25" s="2092"/>
      <c r="K25" s="2093"/>
    </row>
    <row r="26" spans="1:11">
      <c r="A26" s="2094"/>
      <c r="B26" s="2095">
        <v>4.1666666666666664E-2</v>
      </c>
      <c r="C26" s="2096"/>
      <c r="D26" s="2096"/>
      <c r="E26" s="2092"/>
      <c r="F26" s="2096"/>
      <c r="G26" s="2096"/>
      <c r="H26" s="2092"/>
      <c r="I26" s="2096"/>
      <c r="J26" s="2092"/>
      <c r="K26" s="2093"/>
    </row>
    <row r="27" spans="1:11">
      <c r="A27" s="2094"/>
      <c r="B27" s="2095">
        <v>5.2083333333333336E-2</v>
      </c>
      <c r="C27" s="2096"/>
      <c r="D27" s="2096"/>
      <c r="E27" s="2092"/>
      <c r="F27" s="2096"/>
      <c r="G27" s="2096"/>
      <c r="H27" s="2092"/>
      <c r="I27" s="2096"/>
      <c r="J27" s="2092"/>
      <c r="K27" s="2093"/>
    </row>
    <row r="28" spans="1:11">
      <c r="A28" s="2094"/>
      <c r="B28" s="2095">
        <v>6.25E-2</v>
      </c>
      <c r="C28" s="2096"/>
      <c r="D28" s="2096"/>
      <c r="E28" s="2092"/>
      <c r="F28" s="2096"/>
      <c r="G28" s="2096"/>
      <c r="H28" s="2092"/>
      <c r="I28" s="2096"/>
      <c r="J28" s="2092"/>
      <c r="K28" s="2093"/>
    </row>
    <row r="29" spans="1:11">
      <c r="A29" s="2094"/>
      <c r="B29" s="2095">
        <v>7.2916666666666671E-2</v>
      </c>
      <c r="C29" s="2096"/>
      <c r="D29" s="2096"/>
      <c r="E29" s="2092"/>
      <c r="F29" s="2096"/>
      <c r="G29" s="2096"/>
      <c r="H29" s="2092"/>
      <c r="I29" s="2096"/>
      <c r="J29" s="2092"/>
      <c r="K29" s="2093"/>
    </row>
    <row r="30" spans="1:11">
      <c r="A30" s="2094"/>
      <c r="B30" s="2095">
        <v>8.3333333333333329E-2</v>
      </c>
      <c r="C30" s="2091"/>
      <c r="D30" s="2096"/>
      <c r="E30" s="2092"/>
      <c r="F30" s="2096"/>
      <c r="G30" s="2096"/>
      <c r="H30" s="2092"/>
      <c r="I30" s="2096"/>
      <c r="J30" s="2092"/>
      <c r="K30" s="2093"/>
    </row>
    <row r="31" spans="1:11">
      <c r="A31" s="2094"/>
      <c r="B31" s="2095">
        <v>9.375E-2</v>
      </c>
      <c r="C31" s="2096"/>
      <c r="D31" s="2096"/>
      <c r="E31" s="2092"/>
      <c r="F31" s="2096"/>
      <c r="G31" s="2096"/>
      <c r="H31" s="2092"/>
      <c r="I31" s="2096"/>
      <c r="J31" s="2092"/>
      <c r="K31" s="2093"/>
    </row>
    <row r="32" spans="1:11">
      <c r="A32" s="2094"/>
      <c r="B32" s="2095">
        <v>0.10416666666666667</v>
      </c>
      <c r="C32" s="2096"/>
      <c r="D32" s="2096"/>
      <c r="E32" s="2092"/>
      <c r="F32" s="2096"/>
      <c r="G32" s="2096"/>
      <c r="H32" s="2092"/>
      <c r="I32" s="2096"/>
      <c r="J32" s="2092"/>
      <c r="K32" s="2093"/>
    </row>
    <row r="33" spans="1:11">
      <c r="A33" s="2094"/>
      <c r="B33" s="2095">
        <v>0.11458333333333333</v>
      </c>
      <c r="C33" s="2096"/>
      <c r="D33" s="2096"/>
      <c r="E33" s="2092"/>
      <c r="F33" s="2096"/>
      <c r="G33" s="2096"/>
      <c r="H33" s="2092"/>
      <c r="I33" s="2096"/>
      <c r="J33" s="2092"/>
      <c r="K33" s="2093"/>
    </row>
    <row r="34" spans="1:11">
      <c r="A34" s="2094"/>
      <c r="B34" s="2095">
        <v>0.125</v>
      </c>
      <c r="C34" s="2096"/>
      <c r="D34" s="2096"/>
      <c r="E34" s="2092"/>
      <c r="F34" s="2096"/>
      <c r="G34" s="2096"/>
      <c r="H34" s="2092"/>
      <c r="I34" s="2096"/>
      <c r="J34" s="2092"/>
      <c r="K34" s="2093"/>
    </row>
    <row r="35" spans="1:11">
      <c r="A35" s="2094"/>
      <c r="B35" s="2095">
        <v>0.13541666666666666</v>
      </c>
      <c r="C35" s="2096"/>
      <c r="D35" s="2096"/>
      <c r="E35" s="2092"/>
      <c r="F35" s="2096"/>
      <c r="G35" s="2096"/>
      <c r="H35" s="2092"/>
      <c r="I35" s="2096"/>
      <c r="J35" s="2092"/>
      <c r="K35" s="2093"/>
    </row>
    <row r="36" spans="1:11">
      <c r="A36" s="2094"/>
      <c r="B36" s="2095">
        <v>0.14583333333333334</v>
      </c>
      <c r="C36" s="2096"/>
      <c r="D36" s="2096"/>
      <c r="E36" s="2092"/>
      <c r="F36" s="2096"/>
      <c r="G36" s="2096"/>
      <c r="H36" s="2092"/>
      <c r="I36" s="2096"/>
      <c r="J36" s="2092"/>
      <c r="K36" s="2093"/>
    </row>
    <row r="37" spans="1:11">
      <c r="A37" s="2094"/>
      <c r="B37" s="2095">
        <v>0.15625</v>
      </c>
      <c r="C37" s="2096"/>
      <c r="D37" s="2096"/>
      <c r="E37" s="2092"/>
      <c r="F37" s="2096"/>
      <c r="G37" s="2096"/>
      <c r="H37" s="2092"/>
      <c r="I37" s="2096"/>
      <c r="J37" s="2092"/>
      <c r="K37" s="2093"/>
    </row>
    <row r="38" spans="1:11">
      <c r="A38" s="2094"/>
      <c r="B38" s="2095">
        <v>0.16666666666666666</v>
      </c>
      <c r="C38" s="2091"/>
      <c r="D38" s="2096"/>
      <c r="E38" s="2092"/>
      <c r="F38" s="2096"/>
      <c r="G38" s="2096"/>
      <c r="H38" s="2092"/>
      <c r="I38" s="2096"/>
      <c r="J38" s="2092"/>
      <c r="K38" s="2093"/>
    </row>
    <row r="39" spans="1:11">
      <c r="A39" s="2094"/>
      <c r="B39" s="2095">
        <v>0.17708333333333334</v>
      </c>
      <c r="C39" s="2096"/>
      <c r="D39" s="2096"/>
      <c r="E39" s="2092"/>
      <c r="F39" s="2096"/>
      <c r="G39" s="2096"/>
      <c r="H39" s="2092"/>
      <c r="I39" s="2096"/>
      <c r="J39" s="2092"/>
      <c r="K39" s="2093"/>
    </row>
    <row r="40" spans="1:11">
      <c r="A40" s="2094"/>
      <c r="B40" s="2095">
        <v>0.1875</v>
      </c>
      <c r="C40" s="2096"/>
      <c r="D40" s="2096"/>
      <c r="E40" s="2092"/>
      <c r="F40" s="2096"/>
      <c r="G40" s="2096"/>
      <c r="H40" s="2092"/>
      <c r="I40" s="2096"/>
      <c r="J40" s="2092"/>
      <c r="K40" s="2093"/>
    </row>
    <row r="41" spans="1:11">
      <c r="A41" s="2094"/>
      <c r="B41" s="2095">
        <v>0.19791666666666666</v>
      </c>
      <c r="C41" s="2096"/>
      <c r="D41" s="2096"/>
      <c r="E41" s="2092"/>
      <c r="F41" s="2096"/>
      <c r="G41" s="2096"/>
      <c r="H41" s="2092"/>
      <c r="I41" s="2096"/>
      <c r="J41" s="2092"/>
      <c r="K41" s="2093"/>
    </row>
    <row r="42" spans="1:11">
      <c r="A42" s="2094"/>
      <c r="B42" s="2095">
        <v>0.20833333333333334</v>
      </c>
      <c r="C42" s="2096"/>
      <c r="D42" s="2096"/>
      <c r="E42" s="2092"/>
      <c r="F42" s="2096"/>
      <c r="G42" s="2096"/>
      <c r="H42" s="2092"/>
      <c r="I42" s="2096"/>
      <c r="J42" s="2092"/>
      <c r="K42" s="2093"/>
    </row>
    <row r="43" spans="1:11">
      <c r="A43" s="2094"/>
      <c r="B43" s="2095">
        <v>0.21875</v>
      </c>
      <c r="C43" s="2096"/>
      <c r="D43" s="2096"/>
      <c r="E43" s="2092"/>
      <c r="F43" s="2096"/>
      <c r="G43" s="2096"/>
      <c r="H43" s="2092"/>
      <c r="I43" s="2096"/>
      <c r="J43" s="2092"/>
      <c r="K43" s="2093"/>
    </row>
    <row r="44" spans="1:11">
      <c r="A44" s="2094"/>
      <c r="B44" s="2095">
        <v>0.22916666666666666</v>
      </c>
      <c r="C44" s="2096"/>
      <c r="D44" s="2096"/>
      <c r="E44" s="2092"/>
      <c r="F44" s="2096"/>
      <c r="G44" s="2096"/>
      <c r="H44" s="2092"/>
      <c r="I44" s="2096"/>
      <c r="J44" s="2092"/>
      <c r="K44" s="2093"/>
    </row>
    <row r="45" spans="1:11">
      <c r="A45" s="2094"/>
      <c r="B45" s="2095">
        <v>0.23958333333333334</v>
      </c>
      <c r="C45" s="2096"/>
      <c r="D45" s="2096"/>
      <c r="E45" s="2092"/>
      <c r="F45" s="2096"/>
      <c r="G45" s="2096"/>
      <c r="H45" s="2092"/>
      <c r="I45" s="2096"/>
      <c r="J45" s="2092"/>
      <c r="K45" s="2093"/>
    </row>
    <row r="46" spans="1:11">
      <c r="A46" s="2094"/>
      <c r="B46" s="2095">
        <v>0.25</v>
      </c>
      <c r="C46" s="2091"/>
      <c r="D46" s="2096"/>
      <c r="E46" s="2092"/>
      <c r="F46" s="2096"/>
      <c r="G46" s="2096"/>
      <c r="H46" s="2092"/>
      <c r="I46" s="2096"/>
      <c r="J46" s="2092"/>
      <c r="K46" s="2093"/>
    </row>
    <row r="47" spans="1:11">
      <c r="A47" s="2094"/>
      <c r="B47" s="2095">
        <v>0.26041666666666669</v>
      </c>
      <c r="C47" s="2096"/>
      <c r="D47" s="2096"/>
      <c r="E47" s="2092"/>
      <c r="F47" s="2096"/>
      <c r="G47" s="2096"/>
      <c r="H47" s="2092"/>
      <c r="I47" s="2096"/>
      <c r="J47" s="2092"/>
      <c r="K47" s="2093"/>
    </row>
    <row r="48" spans="1:11">
      <c r="A48" s="2094"/>
      <c r="B48" s="2095">
        <v>0.27083333333333331</v>
      </c>
      <c r="C48" s="2096"/>
      <c r="D48" s="2096"/>
      <c r="E48" s="2092"/>
      <c r="F48" s="2096"/>
      <c r="G48" s="2096"/>
      <c r="H48" s="2092"/>
      <c r="I48" s="2096"/>
      <c r="J48" s="2092"/>
      <c r="K48" s="2093"/>
    </row>
    <row r="49" spans="1:11">
      <c r="A49" s="2094"/>
      <c r="B49" s="2095">
        <v>0.28125</v>
      </c>
      <c r="C49" s="2096"/>
      <c r="D49" s="2096"/>
      <c r="E49" s="2092"/>
      <c r="F49" s="2096"/>
      <c r="G49" s="2096"/>
      <c r="H49" s="2092"/>
      <c r="I49" s="2096"/>
      <c r="J49" s="2092"/>
      <c r="K49" s="2093"/>
    </row>
    <row r="50" spans="1:11">
      <c r="A50" s="2094"/>
      <c r="B50" s="2095">
        <v>0.29166666666666669</v>
      </c>
      <c r="C50" s="2096"/>
      <c r="D50" s="2096"/>
      <c r="E50" s="2092"/>
      <c r="F50" s="2096"/>
      <c r="G50" s="2096"/>
      <c r="H50" s="2092"/>
      <c r="I50" s="2096"/>
      <c r="J50" s="2092"/>
      <c r="K50" s="2093"/>
    </row>
    <row r="51" spans="1:11">
      <c r="A51" s="2094"/>
      <c r="B51" s="2095">
        <v>0.30208333333333331</v>
      </c>
      <c r="C51" s="2096"/>
      <c r="D51" s="2096"/>
      <c r="E51" s="2092"/>
      <c r="F51" s="2096"/>
      <c r="G51" s="2096"/>
      <c r="H51" s="2092"/>
      <c r="I51" s="2096"/>
      <c r="J51" s="2092"/>
      <c r="K51" s="2093"/>
    </row>
    <row r="52" spans="1:11">
      <c r="A52" s="2094"/>
      <c r="B52" s="2095">
        <v>0.3125</v>
      </c>
      <c r="C52" s="2096"/>
      <c r="D52" s="2096"/>
      <c r="E52" s="2092"/>
      <c r="F52" s="2096"/>
      <c r="G52" s="2096"/>
      <c r="H52" s="2092"/>
      <c r="I52" s="2096"/>
      <c r="J52" s="2092"/>
      <c r="K52" s="2093"/>
    </row>
    <row r="53" spans="1:11">
      <c r="A53" s="2094"/>
      <c r="B53" s="2095">
        <v>0.32291666666666669</v>
      </c>
      <c r="C53" s="2096"/>
      <c r="D53" s="2096"/>
      <c r="E53" s="2092"/>
      <c r="F53" s="2096"/>
      <c r="G53" s="2096"/>
      <c r="H53" s="2092"/>
      <c r="I53" s="2096"/>
      <c r="J53" s="2092"/>
      <c r="K53" s="2093"/>
    </row>
    <row r="54" spans="1:11">
      <c r="A54" s="2094"/>
      <c r="B54" s="2095">
        <v>0.33333333333333331</v>
      </c>
      <c r="C54" s="2091"/>
      <c r="D54" s="2096"/>
      <c r="E54" s="2092"/>
      <c r="F54" s="2096"/>
      <c r="G54" s="2096"/>
      <c r="H54" s="2092"/>
      <c r="I54" s="2096"/>
      <c r="J54" s="2092"/>
      <c r="K54" s="2093"/>
    </row>
    <row r="55" spans="1:11">
      <c r="A55" s="2094"/>
      <c r="B55" s="2095">
        <v>0.34375</v>
      </c>
      <c r="C55" s="2096"/>
      <c r="D55" s="2096"/>
      <c r="E55" s="2092"/>
      <c r="F55" s="2096"/>
      <c r="G55" s="2096"/>
      <c r="H55" s="2092"/>
      <c r="I55" s="2096"/>
      <c r="J55" s="2092"/>
      <c r="K55" s="2093"/>
    </row>
    <row r="56" spans="1:11">
      <c r="A56" s="2094"/>
      <c r="B56" s="2095">
        <v>0.35416666666666669</v>
      </c>
      <c r="C56" s="2096"/>
      <c r="D56" s="2096"/>
      <c r="E56" s="2092"/>
      <c r="F56" s="2096"/>
      <c r="G56" s="2096"/>
      <c r="H56" s="2092"/>
      <c r="I56" s="2096"/>
      <c r="J56" s="2092"/>
      <c r="K56" s="2093"/>
    </row>
    <row r="57" spans="1:11">
      <c r="A57" s="2094"/>
      <c r="B57" s="2095">
        <v>0.36458333333333331</v>
      </c>
      <c r="C57" s="2096"/>
      <c r="D57" s="2096"/>
      <c r="E57" s="2092"/>
      <c r="F57" s="2096"/>
      <c r="G57" s="2096"/>
      <c r="H57" s="2092"/>
      <c r="I57" s="2096"/>
      <c r="J57" s="2092"/>
      <c r="K57" s="2093"/>
    </row>
    <row r="58" spans="1:11">
      <c r="A58" s="2094"/>
      <c r="B58" s="2095">
        <v>0.375</v>
      </c>
      <c r="C58" s="2096"/>
      <c r="D58" s="2096"/>
      <c r="E58" s="2092"/>
      <c r="F58" s="2096"/>
      <c r="G58" s="2096"/>
      <c r="H58" s="2092"/>
      <c r="I58" s="2096"/>
      <c r="J58" s="2092"/>
      <c r="K58" s="2093"/>
    </row>
    <row r="59" spans="1:11">
      <c r="A59" s="2094"/>
      <c r="B59" s="2095">
        <v>0.38541666666666669</v>
      </c>
      <c r="C59" s="2096"/>
      <c r="D59" s="2096"/>
      <c r="E59" s="2092"/>
      <c r="F59" s="2096"/>
      <c r="G59" s="2096"/>
      <c r="H59" s="2092"/>
      <c r="I59" s="2096"/>
      <c r="J59" s="2092"/>
      <c r="K59" s="2093"/>
    </row>
    <row r="60" spans="1:11">
      <c r="A60" s="2094"/>
      <c r="B60" s="2095">
        <v>0.39583333333333331</v>
      </c>
      <c r="C60" s="2096"/>
      <c r="D60" s="2096"/>
      <c r="E60" s="2092"/>
      <c r="F60" s="2096"/>
      <c r="G60" s="2096"/>
      <c r="H60" s="2092"/>
      <c r="I60" s="2096"/>
      <c r="J60" s="2092"/>
      <c r="K60" s="2093"/>
    </row>
    <row r="61" spans="1:11">
      <c r="A61" s="2094"/>
      <c r="B61" s="2095">
        <v>0.40625</v>
      </c>
      <c r="C61" s="2096"/>
      <c r="D61" s="2096"/>
      <c r="E61" s="2092"/>
      <c r="F61" s="2096"/>
      <c r="G61" s="2096"/>
      <c r="H61" s="2092"/>
      <c r="I61" s="2096"/>
      <c r="J61" s="2092"/>
      <c r="K61" s="2093"/>
    </row>
    <row r="62" spans="1:11">
      <c r="A62" s="2094"/>
      <c r="B62" s="2095">
        <v>0.41666666666666669</v>
      </c>
      <c r="C62" s="2091"/>
      <c r="D62" s="2096"/>
      <c r="E62" s="2092"/>
      <c r="F62" s="2096"/>
      <c r="G62" s="2096"/>
      <c r="H62" s="2092"/>
      <c r="I62" s="2096"/>
      <c r="J62" s="2092"/>
      <c r="K62" s="2093"/>
    </row>
    <row r="63" spans="1:11">
      <c r="A63" s="2094"/>
      <c r="B63" s="2095">
        <v>0.42708333333333331</v>
      </c>
      <c r="C63" s="2096"/>
      <c r="D63" s="2096"/>
      <c r="E63" s="2092"/>
      <c r="F63" s="2096"/>
      <c r="G63" s="2096"/>
      <c r="H63" s="2092"/>
      <c r="I63" s="2096"/>
      <c r="J63" s="2092"/>
      <c r="K63" s="2093"/>
    </row>
    <row r="64" spans="1:11">
      <c r="A64" s="2094"/>
      <c r="B64" s="2095">
        <v>0.4375</v>
      </c>
      <c r="C64" s="2096"/>
      <c r="D64" s="2096"/>
      <c r="E64" s="2092"/>
      <c r="F64" s="2096"/>
      <c r="G64" s="2096"/>
      <c r="H64" s="2092"/>
      <c r="I64" s="2096"/>
      <c r="J64" s="2092"/>
      <c r="K64" s="2093"/>
    </row>
    <row r="65" spans="1:11">
      <c r="A65" s="2094"/>
      <c r="B65" s="2095">
        <v>0.44791666666666669</v>
      </c>
      <c r="C65" s="2096"/>
      <c r="D65" s="2096"/>
      <c r="E65" s="2092"/>
      <c r="F65" s="2096"/>
      <c r="G65" s="2096"/>
      <c r="H65" s="2092"/>
      <c r="I65" s="2096"/>
      <c r="J65" s="2092"/>
      <c r="K65" s="2093"/>
    </row>
    <row r="66" spans="1:11">
      <c r="A66" s="2094"/>
      <c r="B66" s="2095">
        <v>0.45833333333333331</v>
      </c>
      <c r="C66" s="2096"/>
      <c r="D66" s="2096"/>
      <c r="E66" s="2092"/>
      <c r="F66" s="2096"/>
      <c r="G66" s="2096"/>
      <c r="H66" s="2092"/>
      <c r="I66" s="2096"/>
      <c r="J66" s="2092"/>
      <c r="K66" s="2093"/>
    </row>
    <row r="67" spans="1:11">
      <c r="A67" s="2094"/>
      <c r="B67" s="2095">
        <v>0.46875</v>
      </c>
      <c r="C67" s="2096"/>
      <c r="D67" s="2096"/>
      <c r="E67" s="2092"/>
      <c r="F67" s="2096"/>
      <c r="G67" s="2096"/>
      <c r="H67" s="2092"/>
      <c r="I67" s="2096"/>
      <c r="J67" s="2092"/>
      <c r="K67" s="2093"/>
    </row>
    <row r="68" spans="1:11">
      <c r="A68" s="2094"/>
      <c r="B68" s="2095">
        <v>0.47916666666666669</v>
      </c>
      <c r="C68" s="2096"/>
      <c r="D68" s="2096"/>
      <c r="E68" s="2092"/>
      <c r="F68" s="2096"/>
      <c r="G68" s="2096"/>
      <c r="H68" s="2092"/>
      <c r="I68" s="2096"/>
      <c r="J68" s="2092"/>
      <c r="K68" s="2093"/>
    </row>
    <row r="69" spans="1:11">
      <c r="A69" s="2094"/>
      <c r="B69" s="2095">
        <v>0.48958333333333331</v>
      </c>
      <c r="C69" s="2096"/>
      <c r="D69" s="2096"/>
      <c r="E69" s="2092"/>
      <c r="F69" s="2096"/>
      <c r="G69" s="2096"/>
      <c r="H69" s="2092"/>
      <c r="I69" s="2096"/>
      <c r="J69" s="2092"/>
      <c r="K69" s="2093"/>
    </row>
    <row r="70" spans="1:11">
      <c r="A70" s="2094"/>
      <c r="B70" s="2095">
        <v>0.5</v>
      </c>
      <c r="C70" s="2091"/>
      <c r="D70" s="2096"/>
      <c r="E70" s="2092"/>
      <c r="F70" s="2096"/>
      <c r="G70" s="2096"/>
      <c r="H70" s="2092"/>
      <c r="I70" s="2096"/>
      <c r="J70" s="2092"/>
      <c r="K70" s="2093"/>
    </row>
    <row r="71" spans="1:11">
      <c r="A71" s="2094"/>
      <c r="B71" s="2095">
        <v>0.51041666666666663</v>
      </c>
      <c r="C71" s="2096"/>
      <c r="D71" s="2096"/>
      <c r="E71" s="2092"/>
      <c r="F71" s="2096"/>
      <c r="G71" s="2096"/>
      <c r="H71" s="2092"/>
      <c r="I71" s="2096"/>
      <c r="J71" s="2092"/>
      <c r="K71" s="2093"/>
    </row>
    <row r="72" spans="1:11">
      <c r="A72" s="2094"/>
      <c r="B72" s="2095">
        <v>0.52083333333333337</v>
      </c>
      <c r="C72" s="2096"/>
      <c r="D72" s="2096"/>
      <c r="E72" s="2092"/>
      <c r="F72" s="2096"/>
      <c r="G72" s="2096"/>
      <c r="H72" s="2092"/>
      <c r="I72" s="2096"/>
      <c r="J72" s="2092"/>
      <c r="K72" s="2093"/>
    </row>
    <row r="73" spans="1:11">
      <c r="A73" s="2094"/>
      <c r="B73" s="2095">
        <v>0.53125</v>
      </c>
      <c r="C73" s="2096"/>
      <c r="D73" s="2096"/>
      <c r="E73" s="2092"/>
      <c r="F73" s="2096"/>
      <c r="G73" s="2096"/>
      <c r="H73" s="2092"/>
      <c r="I73" s="2096"/>
      <c r="J73" s="2092"/>
      <c r="K73" s="2093"/>
    </row>
    <row r="74" spans="1:11">
      <c r="A74" s="2094"/>
      <c r="B74" s="2095">
        <v>0.54166666666666663</v>
      </c>
      <c r="C74" s="2096"/>
      <c r="D74" s="2096"/>
      <c r="E74" s="2092"/>
      <c r="F74" s="2096"/>
      <c r="G74" s="2096"/>
      <c r="H74" s="2092"/>
      <c r="I74" s="2096"/>
      <c r="J74" s="2092"/>
      <c r="K74" s="2093"/>
    </row>
    <row r="75" spans="1:11">
      <c r="A75" s="2094"/>
      <c r="B75" s="2095">
        <v>0.55208333333333337</v>
      </c>
      <c r="C75" s="2096"/>
      <c r="D75" s="2096"/>
      <c r="E75" s="2092"/>
      <c r="F75" s="2096"/>
      <c r="G75" s="2096"/>
      <c r="H75" s="2092"/>
      <c r="I75" s="2096"/>
      <c r="J75" s="2092"/>
      <c r="K75" s="2093"/>
    </row>
    <row r="76" spans="1:11">
      <c r="A76" s="2094"/>
      <c r="B76" s="2095">
        <v>0.5625</v>
      </c>
      <c r="C76" s="2096"/>
      <c r="D76" s="2096"/>
      <c r="E76" s="2092"/>
      <c r="F76" s="2096"/>
      <c r="G76" s="2096"/>
      <c r="H76" s="2092"/>
      <c r="I76" s="2096"/>
      <c r="J76" s="2092"/>
      <c r="K76" s="2093"/>
    </row>
    <row r="77" spans="1:11">
      <c r="A77" s="2094"/>
      <c r="B77" s="2095">
        <v>0.57291666666666663</v>
      </c>
      <c r="C77" s="2096"/>
      <c r="D77" s="2096"/>
      <c r="E77" s="2092"/>
      <c r="F77" s="2096"/>
      <c r="G77" s="2096"/>
      <c r="H77" s="2092"/>
      <c r="I77" s="2096"/>
      <c r="J77" s="2092"/>
      <c r="K77" s="2093"/>
    </row>
    <row r="78" spans="1:11">
      <c r="A78" s="2094"/>
      <c r="B78" s="2095">
        <v>0.58333333333333337</v>
      </c>
      <c r="C78" s="2091"/>
      <c r="D78" s="2096"/>
      <c r="E78" s="2092"/>
      <c r="F78" s="2096"/>
      <c r="G78" s="2096"/>
      <c r="H78" s="2092"/>
      <c r="I78" s="2096"/>
      <c r="J78" s="2092"/>
      <c r="K78" s="2093"/>
    </row>
    <row r="79" spans="1:11">
      <c r="A79" s="2094"/>
      <c r="B79" s="2095">
        <v>0.59375</v>
      </c>
      <c r="C79" s="2096"/>
      <c r="D79" s="2096"/>
      <c r="E79" s="2092"/>
      <c r="F79" s="2096"/>
      <c r="G79" s="2096"/>
      <c r="H79" s="2092"/>
      <c r="I79" s="2096"/>
      <c r="J79" s="2092"/>
      <c r="K79" s="2093"/>
    </row>
    <row r="80" spans="1:11">
      <c r="A80" s="2094"/>
      <c r="B80" s="2095">
        <v>0.60416666666666663</v>
      </c>
      <c r="C80" s="2096"/>
      <c r="D80" s="2096"/>
      <c r="E80" s="2092"/>
      <c r="F80" s="2096"/>
      <c r="G80" s="2096"/>
      <c r="H80" s="2092"/>
      <c r="I80" s="2096"/>
      <c r="J80" s="2092"/>
      <c r="K80" s="2093"/>
    </row>
    <row r="81" spans="1:11">
      <c r="A81" s="2094"/>
      <c r="B81" s="2095">
        <v>0.61458333333333337</v>
      </c>
      <c r="C81" s="2096"/>
      <c r="D81" s="2096"/>
      <c r="E81" s="2092"/>
      <c r="F81" s="2096"/>
      <c r="G81" s="2096"/>
      <c r="H81" s="2092"/>
      <c r="I81" s="2096"/>
      <c r="J81" s="2092"/>
      <c r="K81" s="2093"/>
    </row>
    <row r="82" spans="1:11">
      <c r="A82" s="2094"/>
      <c r="B82" s="2095">
        <v>0.625</v>
      </c>
      <c r="C82" s="2096"/>
      <c r="D82" s="2096"/>
      <c r="E82" s="2092"/>
      <c r="F82" s="2096"/>
      <c r="G82" s="2096"/>
      <c r="H82" s="2092"/>
      <c r="I82" s="2096"/>
      <c r="J82" s="2092"/>
      <c r="K82" s="2093"/>
    </row>
    <row r="83" spans="1:11">
      <c r="A83" s="2094"/>
      <c r="B83" s="2095">
        <v>0.63541666666666663</v>
      </c>
      <c r="C83" s="2096"/>
      <c r="D83" s="2096"/>
      <c r="E83" s="2092"/>
      <c r="F83" s="2096"/>
      <c r="G83" s="2096"/>
      <c r="H83" s="2092"/>
      <c r="I83" s="2096"/>
      <c r="J83" s="2092"/>
      <c r="K83" s="2093"/>
    </row>
    <row r="84" spans="1:11">
      <c r="A84" s="2094"/>
      <c r="B84" s="2095">
        <v>0.64583333333333337</v>
      </c>
      <c r="C84" s="2096"/>
      <c r="D84" s="2096"/>
      <c r="E84" s="2092"/>
      <c r="F84" s="2096"/>
      <c r="G84" s="2096"/>
      <c r="H84" s="2092"/>
      <c r="I84" s="2096"/>
      <c r="J84" s="2092"/>
      <c r="K84" s="2093"/>
    </row>
    <row r="85" spans="1:11">
      <c r="A85" s="2094"/>
      <c r="B85" s="2095">
        <v>0.65625</v>
      </c>
      <c r="C85" s="2096"/>
      <c r="D85" s="2096"/>
      <c r="E85" s="2092"/>
      <c r="F85" s="2096"/>
      <c r="G85" s="2096"/>
      <c r="H85" s="2092"/>
      <c r="I85" s="2096"/>
      <c r="J85" s="2092"/>
      <c r="K85" s="2093"/>
    </row>
    <row r="86" spans="1:11">
      <c r="A86" s="2094"/>
      <c r="B86" s="2095">
        <v>0.66666666666666663</v>
      </c>
      <c r="C86" s="2091"/>
      <c r="D86" s="2096"/>
      <c r="E86" s="2092"/>
      <c r="F86" s="2096"/>
      <c r="G86" s="2096"/>
      <c r="H86" s="2092"/>
      <c r="I86" s="2096"/>
      <c r="J86" s="2092"/>
      <c r="K86" s="2093"/>
    </row>
    <row r="87" spans="1:11">
      <c r="A87" s="2094"/>
      <c r="B87" s="2095">
        <v>0.67708333333333337</v>
      </c>
      <c r="C87" s="2096"/>
      <c r="D87" s="2096"/>
      <c r="E87" s="2092"/>
      <c r="F87" s="2096"/>
      <c r="G87" s="2096"/>
      <c r="H87" s="2092"/>
      <c r="I87" s="2096"/>
      <c r="J87" s="2092"/>
      <c r="K87" s="2093"/>
    </row>
    <row r="88" spans="1:11">
      <c r="A88" s="2094"/>
      <c r="B88" s="2095">
        <v>0.6875</v>
      </c>
      <c r="C88" s="2096"/>
      <c r="D88" s="2096"/>
      <c r="E88" s="2092"/>
      <c r="F88" s="2096"/>
      <c r="G88" s="2096"/>
      <c r="H88" s="2092"/>
      <c r="I88" s="2096"/>
      <c r="J88" s="2092"/>
      <c r="K88" s="2093"/>
    </row>
    <row r="89" spans="1:11">
      <c r="A89" s="2094"/>
      <c r="B89" s="2095">
        <v>0.69791666666666663</v>
      </c>
      <c r="C89" s="2096"/>
      <c r="D89" s="2096"/>
      <c r="E89" s="2092"/>
      <c r="F89" s="2096"/>
      <c r="G89" s="2096"/>
      <c r="H89" s="2092"/>
      <c r="I89" s="2096"/>
      <c r="J89" s="2092"/>
      <c r="K89" s="2093"/>
    </row>
    <row r="90" spans="1:11">
      <c r="A90" s="2094"/>
      <c r="B90" s="2095">
        <v>0.70833333333333337</v>
      </c>
      <c r="C90" s="2096"/>
      <c r="D90" s="2096"/>
      <c r="E90" s="2092"/>
      <c r="F90" s="2096"/>
      <c r="G90" s="2096"/>
      <c r="H90" s="2092"/>
      <c r="I90" s="2096"/>
      <c r="J90" s="2092"/>
      <c r="K90" s="2093"/>
    </row>
    <row r="91" spans="1:11">
      <c r="A91" s="2094"/>
      <c r="B91" s="2095">
        <v>0.71875</v>
      </c>
      <c r="C91" s="2096"/>
      <c r="D91" s="2096"/>
      <c r="E91" s="2092"/>
      <c r="F91" s="2096"/>
      <c r="G91" s="2096"/>
      <c r="H91" s="2092"/>
      <c r="I91" s="2096"/>
      <c r="J91" s="2092"/>
      <c r="K91" s="2093"/>
    </row>
    <row r="92" spans="1:11">
      <c r="A92" s="2094"/>
      <c r="B92" s="2095">
        <v>0.72916666666666663</v>
      </c>
      <c r="C92" s="2096"/>
      <c r="D92" s="2096"/>
      <c r="E92" s="2092"/>
      <c r="F92" s="2096"/>
      <c r="G92" s="2096"/>
      <c r="H92" s="2092"/>
      <c r="I92" s="2096"/>
      <c r="J92" s="2092"/>
      <c r="K92" s="2093"/>
    </row>
    <row r="93" spans="1:11">
      <c r="A93" s="2094"/>
      <c r="B93" s="2095">
        <v>0.73958333333333337</v>
      </c>
      <c r="C93" s="2096"/>
      <c r="D93" s="2096"/>
      <c r="E93" s="2092"/>
      <c r="F93" s="2096"/>
      <c r="G93" s="2096"/>
      <c r="H93" s="2092"/>
      <c r="I93" s="2096"/>
      <c r="J93" s="2092"/>
      <c r="K93" s="2093"/>
    </row>
    <row r="94" spans="1:11">
      <c r="A94" s="2094"/>
      <c r="B94" s="2095">
        <v>0.75</v>
      </c>
      <c r="C94" s="2091"/>
      <c r="D94" s="2096"/>
      <c r="E94" s="2092"/>
      <c r="F94" s="2096"/>
      <c r="G94" s="2096"/>
      <c r="H94" s="2092"/>
      <c r="I94" s="2096"/>
      <c r="J94" s="2092"/>
      <c r="K94" s="2093"/>
    </row>
    <row r="95" spans="1:11">
      <c r="A95" s="2094"/>
      <c r="B95" s="2095">
        <v>0.76041666666666663</v>
      </c>
      <c r="C95" s="2096"/>
      <c r="D95" s="2096"/>
      <c r="E95" s="2092"/>
      <c r="F95" s="2096"/>
      <c r="G95" s="2096"/>
      <c r="H95" s="2092"/>
      <c r="I95" s="2096"/>
      <c r="J95" s="2092"/>
      <c r="K95" s="2093"/>
    </row>
    <row r="96" spans="1:11">
      <c r="A96" s="2094"/>
      <c r="B96" s="2095">
        <v>0.77083333333333337</v>
      </c>
      <c r="C96" s="2096"/>
      <c r="D96" s="2096"/>
      <c r="E96" s="2092"/>
      <c r="F96" s="2096"/>
      <c r="G96" s="2096"/>
      <c r="H96" s="2092"/>
      <c r="I96" s="2096"/>
      <c r="J96" s="2092"/>
      <c r="K96" s="2093"/>
    </row>
    <row r="97" spans="1:11">
      <c r="A97" s="2094"/>
      <c r="B97" s="2095">
        <v>0.78125</v>
      </c>
      <c r="C97" s="2096"/>
      <c r="D97" s="2096"/>
      <c r="E97" s="2092"/>
      <c r="F97" s="2096"/>
      <c r="G97" s="2096"/>
      <c r="H97" s="2092"/>
      <c r="I97" s="2096"/>
      <c r="J97" s="2092"/>
      <c r="K97" s="2093"/>
    </row>
    <row r="98" spans="1:11">
      <c r="A98" s="2094"/>
      <c r="B98" s="2095">
        <v>0.79166666666666663</v>
      </c>
      <c r="C98" s="2096"/>
      <c r="D98" s="2096"/>
      <c r="E98" s="2092"/>
      <c r="F98" s="2096"/>
      <c r="G98" s="2096"/>
      <c r="H98" s="2092"/>
      <c r="I98" s="2096"/>
      <c r="J98" s="2092"/>
      <c r="K98" s="2093"/>
    </row>
    <row r="99" spans="1:11">
      <c r="A99" s="2094"/>
      <c r="B99" s="2095">
        <v>0.80208333333333337</v>
      </c>
      <c r="C99" s="2096"/>
      <c r="D99" s="2096"/>
      <c r="E99" s="2092"/>
      <c r="F99" s="2096"/>
      <c r="G99" s="2096"/>
      <c r="H99" s="2092"/>
      <c r="I99" s="2096"/>
      <c r="J99" s="2092"/>
      <c r="K99" s="2093"/>
    </row>
    <row r="100" spans="1:11">
      <c r="A100" s="2094"/>
      <c r="B100" s="2095">
        <v>0.8125</v>
      </c>
      <c r="C100" s="2096"/>
      <c r="D100" s="2096"/>
      <c r="E100" s="2092"/>
      <c r="F100" s="2096"/>
      <c r="G100" s="2096"/>
      <c r="H100" s="2092"/>
      <c r="I100" s="2096"/>
      <c r="J100" s="2092"/>
      <c r="K100" s="2093"/>
    </row>
    <row r="101" spans="1:11">
      <c r="A101" s="2094"/>
      <c r="B101" s="2095">
        <v>0.82291666666666663</v>
      </c>
      <c r="C101" s="2096"/>
      <c r="D101" s="2096"/>
      <c r="E101" s="2092"/>
      <c r="F101" s="2096"/>
      <c r="G101" s="2096"/>
      <c r="H101" s="2092"/>
      <c r="I101" s="2096"/>
      <c r="J101" s="2092"/>
      <c r="K101" s="2093"/>
    </row>
    <row r="102" spans="1:11">
      <c r="A102" s="2094"/>
      <c r="B102" s="2095">
        <v>0.83333333333333337</v>
      </c>
      <c r="C102" s="2091"/>
      <c r="D102" s="2096"/>
      <c r="E102" s="2092"/>
      <c r="F102" s="2096"/>
      <c r="G102" s="2096"/>
      <c r="H102" s="2092"/>
      <c r="I102" s="2096"/>
      <c r="J102" s="2092"/>
      <c r="K102" s="2093"/>
    </row>
    <row r="103" spans="1:11">
      <c r="A103" s="2094"/>
      <c r="B103" s="2095">
        <v>0.84375</v>
      </c>
      <c r="C103" s="2096"/>
      <c r="D103" s="2096"/>
      <c r="E103" s="2092"/>
      <c r="F103" s="2096"/>
      <c r="G103" s="2096"/>
      <c r="H103" s="2092"/>
      <c r="I103" s="2096"/>
      <c r="J103" s="2092"/>
      <c r="K103" s="2093"/>
    </row>
    <row r="104" spans="1:11">
      <c r="A104" s="2094"/>
      <c r="B104" s="2095">
        <v>0.85416666666666663</v>
      </c>
      <c r="C104" s="2096"/>
      <c r="D104" s="2096"/>
      <c r="E104" s="2092"/>
      <c r="F104" s="2096"/>
      <c r="G104" s="2096"/>
      <c r="H104" s="2092"/>
      <c r="I104" s="2096"/>
      <c r="J104" s="2092"/>
      <c r="K104" s="2093"/>
    </row>
    <row r="105" spans="1:11">
      <c r="A105" s="2094"/>
      <c r="B105" s="2095">
        <v>0.86458333333333337</v>
      </c>
      <c r="C105" s="2096"/>
      <c r="D105" s="2096"/>
      <c r="E105" s="2092"/>
      <c r="F105" s="2096"/>
      <c r="G105" s="2096"/>
      <c r="H105" s="2092"/>
      <c r="I105" s="2096"/>
      <c r="J105" s="2092"/>
      <c r="K105" s="2093"/>
    </row>
    <row r="106" spans="1:11">
      <c r="A106" s="2094"/>
      <c r="B106" s="2095">
        <v>0.875</v>
      </c>
      <c r="C106" s="2096"/>
      <c r="D106" s="2096"/>
      <c r="E106" s="2092"/>
      <c r="F106" s="2096"/>
      <c r="G106" s="2096"/>
      <c r="H106" s="2092"/>
      <c r="I106" s="2096"/>
      <c r="J106" s="2092"/>
      <c r="K106" s="2093"/>
    </row>
    <row r="107" spans="1:11">
      <c r="A107" s="2094"/>
      <c r="B107" s="2095">
        <v>0.88541666666666663</v>
      </c>
      <c r="C107" s="2096"/>
      <c r="D107" s="2096"/>
      <c r="E107" s="2092"/>
      <c r="F107" s="2096"/>
      <c r="G107" s="2096"/>
      <c r="H107" s="2092"/>
      <c r="I107" s="2096"/>
      <c r="J107" s="2092"/>
      <c r="K107" s="2093"/>
    </row>
    <row r="108" spans="1:11">
      <c r="A108" s="2094"/>
      <c r="B108" s="2095">
        <v>0.89583333333333337</v>
      </c>
      <c r="C108" s="2096"/>
      <c r="D108" s="2096"/>
      <c r="E108" s="2092"/>
      <c r="F108" s="2096"/>
      <c r="G108" s="2096"/>
      <c r="H108" s="2092"/>
      <c r="I108" s="2096"/>
      <c r="J108" s="2092"/>
      <c r="K108" s="2093"/>
    </row>
    <row r="109" spans="1:11">
      <c r="A109" s="2094"/>
      <c r="B109" s="2095">
        <v>0.90625</v>
      </c>
      <c r="C109" s="2096"/>
      <c r="D109" s="2096"/>
      <c r="E109" s="2092"/>
      <c r="F109" s="2096"/>
      <c r="G109" s="2096"/>
      <c r="H109" s="2092"/>
      <c r="I109" s="2096"/>
      <c r="J109" s="2092"/>
      <c r="K109" s="2093"/>
    </row>
    <row r="110" spans="1:11">
      <c r="A110" s="2094"/>
      <c r="B110" s="2095">
        <v>0.91666666666666663</v>
      </c>
      <c r="C110" s="2091"/>
      <c r="D110" s="2096"/>
      <c r="E110" s="2092"/>
      <c r="F110" s="2096"/>
      <c r="G110" s="2096"/>
      <c r="H110" s="2092"/>
      <c r="I110" s="2096"/>
      <c r="J110" s="2092"/>
      <c r="K110" s="2093"/>
    </row>
    <row r="111" spans="1:11">
      <c r="A111" s="2094"/>
      <c r="B111" s="2095">
        <v>0.92708333333333337</v>
      </c>
      <c r="C111" s="2096"/>
      <c r="D111" s="2096"/>
      <c r="E111" s="2092"/>
      <c r="F111" s="2096"/>
      <c r="G111" s="2096"/>
      <c r="H111" s="2092"/>
      <c r="I111" s="2096"/>
      <c r="J111" s="2092"/>
      <c r="K111" s="2093"/>
    </row>
    <row r="112" spans="1:11">
      <c r="A112" s="2094"/>
      <c r="B112" s="2095">
        <v>0.9375</v>
      </c>
      <c r="C112" s="2096"/>
      <c r="D112" s="2096"/>
      <c r="E112" s="2092"/>
      <c r="F112" s="2096"/>
      <c r="G112" s="2096"/>
      <c r="H112" s="2092"/>
      <c r="I112" s="2096"/>
      <c r="J112" s="2092"/>
      <c r="K112" s="2093"/>
    </row>
    <row r="113" spans="1:11">
      <c r="A113" s="2094"/>
      <c r="B113" s="2095">
        <v>0.94791666666666663</v>
      </c>
      <c r="C113" s="2096"/>
      <c r="D113" s="2096"/>
      <c r="E113" s="2092"/>
      <c r="F113" s="2096"/>
      <c r="G113" s="2096"/>
      <c r="H113" s="2092"/>
      <c r="I113" s="2096"/>
      <c r="J113" s="2092"/>
      <c r="K113" s="2093"/>
    </row>
    <row r="114" spans="1:11">
      <c r="A114" s="2094"/>
      <c r="B114" s="2095">
        <v>0.95833333333333337</v>
      </c>
      <c r="C114" s="2096"/>
      <c r="D114" s="2096"/>
      <c r="E114" s="2092"/>
      <c r="F114" s="2096"/>
      <c r="G114" s="2096"/>
      <c r="H114" s="2092"/>
      <c r="I114" s="2096"/>
      <c r="J114" s="2092"/>
      <c r="K114" s="2093"/>
    </row>
    <row r="115" spans="1:11">
      <c r="A115" s="2094"/>
      <c r="B115" s="2095">
        <v>0.96875</v>
      </c>
      <c r="C115" s="2096"/>
      <c r="D115" s="2096"/>
      <c r="E115" s="2092"/>
      <c r="F115" s="2096"/>
      <c r="G115" s="2096"/>
      <c r="H115" s="2092"/>
      <c r="I115" s="2096"/>
      <c r="J115" s="2092"/>
      <c r="K115" s="2093"/>
    </row>
    <row r="116" spans="1:11">
      <c r="A116" s="2094"/>
      <c r="B116" s="2095">
        <v>0.97916666666666663</v>
      </c>
      <c r="C116" s="2096"/>
      <c r="D116" s="2096"/>
      <c r="E116" s="2092"/>
      <c r="F116" s="2096"/>
      <c r="G116" s="2096"/>
      <c r="H116" s="2092"/>
      <c r="I116" s="2096"/>
      <c r="J116" s="2092"/>
      <c r="K116" s="2093"/>
    </row>
    <row r="117" spans="1:11">
      <c r="A117" s="2094"/>
      <c r="B117" s="2095">
        <v>0.98958333333333337</v>
      </c>
      <c r="C117" s="2096"/>
      <c r="D117" s="2096"/>
      <c r="E117" s="2092"/>
      <c r="F117" s="2096"/>
      <c r="G117" s="2096"/>
      <c r="H117" s="2092"/>
      <c r="I117" s="2096"/>
      <c r="J117" s="2092"/>
      <c r="K117" s="2093"/>
    </row>
    <row r="118" spans="1:11">
      <c r="A118" s="2094"/>
      <c r="B118" s="2095">
        <v>0</v>
      </c>
      <c r="C118" s="2091"/>
      <c r="D118" s="2096"/>
      <c r="E118" s="2092"/>
      <c r="F118" s="2096"/>
      <c r="G118" s="2096"/>
      <c r="H118" s="2092"/>
      <c r="I118" s="2096"/>
      <c r="J118" s="2092"/>
      <c r="K118" s="2093"/>
    </row>
    <row r="119" spans="1:11">
      <c r="A119" s="2094"/>
      <c r="B119" s="2095">
        <v>1.0416666666666666E-2</v>
      </c>
      <c r="C119" s="2096"/>
      <c r="D119" s="2096"/>
      <c r="E119" s="2092"/>
      <c r="F119" s="2096"/>
      <c r="G119" s="2096"/>
      <c r="H119" s="2092"/>
      <c r="I119" s="2096"/>
      <c r="J119" s="2092"/>
      <c r="K119" s="2093"/>
    </row>
    <row r="120" spans="1:11">
      <c r="A120" s="2094"/>
      <c r="B120" s="2095">
        <v>2.0833333333333332E-2</v>
      </c>
      <c r="C120" s="2096"/>
      <c r="D120" s="2096"/>
      <c r="E120" s="2092"/>
      <c r="F120" s="2096"/>
      <c r="G120" s="2096"/>
      <c r="H120" s="2092"/>
      <c r="I120" s="2096"/>
      <c r="J120" s="2092"/>
      <c r="K120" s="2093"/>
    </row>
    <row r="121" spans="1:11">
      <c r="A121" s="2094"/>
      <c r="B121" s="2095">
        <v>3.125E-2</v>
      </c>
      <c r="C121" s="2096"/>
      <c r="D121" s="2096"/>
      <c r="E121" s="2092"/>
      <c r="F121" s="2096"/>
      <c r="G121" s="2096"/>
      <c r="H121" s="2092"/>
      <c r="I121" s="2096"/>
      <c r="J121" s="2092"/>
      <c r="K121" s="2093"/>
    </row>
    <row r="122" spans="1:11">
      <c r="A122" s="2094"/>
      <c r="B122" s="2095">
        <v>4.1666666666666664E-2</v>
      </c>
      <c r="C122" s="2096"/>
      <c r="D122" s="2096"/>
      <c r="E122" s="2092"/>
      <c r="F122" s="2096"/>
      <c r="G122" s="2096"/>
      <c r="H122" s="2092"/>
      <c r="I122" s="2096"/>
      <c r="J122" s="2092"/>
      <c r="K122" s="2093"/>
    </row>
    <row r="123" spans="1:11">
      <c r="A123" s="2094"/>
      <c r="B123" s="2095">
        <v>5.2083333333333336E-2</v>
      </c>
      <c r="C123" s="2096"/>
      <c r="D123" s="2096"/>
      <c r="E123" s="2092"/>
      <c r="F123" s="2096"/>
      <c r="G123" s="2096"/>
      <c r="H123" s="2092"/>
      <c r="I123" s="2096"/>
      <c r="J123" s="2092"/>
      <c r="K123" s="2093"/>
    </row>
    <row r="124" spans="1:11">
      <c r="A124" s="2094"/>
      <c r="B124" s="2095">
        <v>6.25E-2</v>
      </c>
      <c r="C124" s="2096"/>
      <c r="D124" s="2096"/>
      <c r="E124" s="2092"/>
      <c r="F124" s="2096"/>
      <c r="G124" s="2096"/>
      <c r="H124" s="2092"/>
      <c r="I124" s="2096"/>
      <c r="J124" s="2092"/>
      <c r="K124" s="2093"/>
    </row>
    <row r="125" spans="1:11">
      <c r="A125" s="2094"/>
      <c r="B125" s="2095">
        <v>7.2916666666666671E-2</v>
      </c>
      <c r="C125" s="2096"/>
      <c r="D125" s="2096"/>
      <c r="E125" s="2092"/>
      <c r="F125" s="2096"/>
      <c r="G125" s="2096"/>
      <c r="H125" s="2092"/>
      <c r="I125" s="2096"/>
      <c r="J125" s="2092"/>
      <c r="K125" s="2093"/>
    </row>
    <row r="126" spans="1:11">
      <c r="A126" s="2094"/>
      <c r="B126" s="2095">
        <v>8.3333333333333329E-2</v>
      </c>
      <c r="C126" s="2091"/>
      <c r="D126" s="2096"/>
      <c r="E126" s="2092"/>
      <c r="F126" s="2096"/>
      <c r="G126" s="2096"/>
      <c r="H126" s="2092"/>
      <c r="I126" s="2096"/>
      <c r="J126" s="2092"/>
      <c r="K126" s="2093"/>
    </row>
    <row r="127" spans="1:11">
      <c r="A127" s="2094"/>
      <c r="B127" s="2095">
        <v>9.375E-2</v>
      </c>
      <c r="C127" s="2096"/>
      <c r="D127" s="2096"/>
      <c r="E127" s="2092"/>
      <c r="F127" s="2096"/>
      <c r="G127" s="2096"/>
      <c r="H127" s="2092"/>
      <c r="I127" s="2096"/>
      <c r="J127" s="2092"/>
      <c r="K127" s="2093"/>
    </row>
    <row r="128" spans="1:11">
      <c r="A128" s="2094"/>
      <c r="B128" s="2095">
        <v>0.10416666666666667</v>
      </c>
      <c r="C128" s="2096"/>
      <c r="D128" s="2096"/>
      <c r="E128" s="2092"/>
      <c r="F128" s="2096"/>
      <c r="G128" s="2096"/>
      <c r="H128" s="2092"/>
      <c r="I128" s="2096"/>
      <c r="J128" s="2092"/>
      <c r="K128" s="2093"/>
    </row>
    <row r="129" spans="1:11">
      <c r="A129" s="2094"/>
      <c r="B129" s="2095">
        <v>0.11458333333333333</v>
      </c>
      <c r="C129" s="2096"/>
      <c r="D129" s="2096"/>
      <c r="E129" s="2092"/>
      <c r="F129" s="2096"/>
      <c r="G129" s="2096"/>
      <c r="H129" s="2092"/>
      <c r="I129" s="2096"/>
      <c r="J129" s="2092"/>
      <c r="K129" s="2093"/>
    </row>
    <row r="130" spans="1:11">
      <c r="A130" s="2094"/>
      <c r="B130" s="2095">
        <v>0.125</v>
      </c>
      <c r="C130" s="2096"/>
      <c r="D130" s="2096"/>
      <c r="E130" s="2092"/>
      <c r="F130" s="2096"/>
      <c r="G130" s="2096"/>
      <c r="H130" s="2092"/>
      <c r="I130" s="2096"/>
      <c r="J130" s="2092"/>
      <c r="K130" s="2093"/>
    </row>
    <row r="131" spans="1:11">
      <c r="A131" s="2094"/>
      <c r="B131" s="2095">
        <v>0.13541666666666666</v>
      </c>
      <c r="C131" s="2096"/>
      <c r="D131" s="2096"/>
      <c r="E131" s="2092"/>
      <c r="F131" s="2096"/>
      <c r="G131" s="2096"/>
      <c r="H131" s="2092"/>
      <c r="I131" s="2096"/>
      <c r="J131" s="2092"/>
      <c r="K131" s="2093"/>
    </row>
    <row r="132" spans="1:11">
      <c r="A132" s="2094"/>
      <c r="B132" s="2095">
        <v>0.14583333333333334</v>
      </c>
      <c r="C132" s="2096"/>
      <c r="D132" s="2096"/>
      <c r="E132" s="2092"/>
      <c r="F132" s="2096"/>
      <c r="G132" s="2096"/>
      <c r="H132" s="2092"/>
      <c r="I132" s="2096"/>
      <c r="J132" s="2092"/>
      <c r="K132" s="2093"/>
    </row>
    <row r="133" spans="1:11">
      <c r="A133" s="2094"/>
      <c r="B133" s="2095">
        <v>0.15625</v>
      </c>
      <c r="C133" s="2096"/>
      <c r="D133" s="2096"/>
      <c r="E133" s="2092"/>
      <c r="F133" s="2096"/>
      <c r="G133" s="2096"/>
      <c r="H133" s="2092"/>
      <c r="I133" s="2096"/>
      <c r="J133" s="2092"/>
      <c r="K133" s="2093"/>
    </row>
    <row r="134" spans="1:11">
      <c r="A134" s="2094"/>
      <c r="B134" s="2095">
        <v>0.16666666666666666</v>
      </c>
      <c r="C134" s="2091"/>
      <c r="D134" s="2096"/>
      <c r="E134" s="2092"/>
      <c r="F134" s="2096"/>
      <c r="G134" s="2096"/>
      <c r="H134" s="2092"/>
      <c r="I134" s="2096"/>
      <c r="J134" s="2092"/>
      <c r="K134" s="2093"/>
    </row>
    <row r="135" spans="1:11">
      <c r="A135" s="2094"/>
      <c r="B135" s="2095">
        <v>0.17708333333333334</v>
      </c>
      <c r="C135" s="2096"/>
      <c r="D135" s="2096"/>
      <c r="E135" s="2092"/>
      <c r="F135" s="2096"/>
      <c r="G135" s="2096"/>
      <c r="H135" s="2092"/>
      <c r="I135" s="2096"/>
      <c r="J135" s="2092"/>
      <c r="K135" s="2093"/>
    </row>
    <row r="136" spans="1:11">
      <c r="A136" s="2094"/>
      <c r="B136" s="2095">
        <v>0.1875</v>
      </c>
      <c r="C136" s="2096"/>
      <c r="D136" s="2096"/>
      <c r="E136" s="2092"/>
      <c r="F136" s="2096"/>
      <c r="G136" s="2096"/>
      <c r="H136" s="2092"/>
      <c r="I136" s="2096"/>
      <c r="J136" s="2092"/>
      <c r="K136" s="2093"/>
    </row>
    <row r="137" spans="1:11">
      <c r="A137" s="2094"/>
      <c r="B137" s="2095">
        <v>0.19791666666666666</v>
      </c>
      <c r="C137" s="2096"/>
      <c r="D137" s="2096"/>
      <c r="E137" s="2092"/>
      <c r="F137" s="2096"/>
      <c r="G137" s="2096"/>
      <c r="H137" s="2092"/>
      <c r="I137" s="2096"/>
      <c r="J137" s="2092"/>
      <c r="K137" s="2093"/>
    </row>
    <row r="138" spans="1:11">
      <c r="A138" s="2094"/>
      <c r="B138" s="2095">
        <v>0.20833333333333334</v>
      </c>
      <c r="C138" s="2096"/>
      <c r="D138" s="2096"/>
      <c r="E138" s="2092"/>
      <c r="F138" s="2096"/>
      <c r="G138" s="2096"/>
      <c r="H138" s="2092"/>
      <c r="I138" s="2096"/>
      <c r="J138" s="2092"/>
      <c r="K138" s="2093"/>
    </row>
    <row r="139" spans="1:11">
      <c r="A139" s="2094"/>
      <c r="B139" s="2095">
        <v>0.21875</v>
      </c>
      <c r="C139" s="2096"/>
      <c r="D139" s="2096"/>
      <c r="E139" s="2092"/>
      <c r="F139" s="2096"/>
      <c r="G139" s="2096"/>
      <c r="H139" s="2092"/>
      <c r="I139" s="2096"/>
      <c r="J139" s="2092"/>
      <c r="K139" s="2093"/>
    </row>
    <row r="140" spans="1:11">
      <c r="A140" s="2094"/>
      <c r="B140" s="2095">
        <v>0.22916666666666666</v>
      </c>
      <c r="C140" s="2096"/>
      <c r="D140" s="2096"/>
      <c r="E140" s="2092"/>
      <c r="F140" s="2096"/>
      <c r="G140" s="2096"/>
      <c r="H140" s="2092"/>
      <c r="I140" s="2096"/>
      <c r="J140" s="2092"/>
      <c r="K140" s="2093"/>
    </row>
    <row r="141" spans="1:11">
      <c r="A141" s="2094"/>
      <c r="B141" s="2095">
        <v>0.23958333333333334</v>
      </c>
      <c r="C141" s="2096"/>
      <c r="D141" s="2096"/>
      <c r="E141" s="2092"/>
      <c r="F141" s="2096"/>
      <c r="G141" s="2096"/>
      <c r="H141" s="2092"/>
      <c r="I141" s="2096"/>
      <c r="J141" s="2092"/>
      <c r="K141" s="2093"/>
    </row>
    <row r="142" spans="1:11">
      <c r="A142" s="2094"/>
      <c r="B142" s="2095">
        <v>0.25</v>
      </c>
      <c r="C142" s="2091"/>
      <c r="D142" s="2096"/>
      <c r="E142" s="2092"/>
      <c r="F142" s="2096"/>
      <c r="G142" s="2096"/>
      <c r="H142" s="2092"/>
      <c r="I142" s="2096"/>
      <c r="J142" s="2092"/>
      <c r="K142" s="2093"/>
    </row>
    <row r="143" spans="1:11">
      <c r="A143" s="2094"/>
      <c r="B143" s="2095">
        <v>0.26041666666666669</v>
      </c>
      <c r="C143" s="2096"/>
      <c r="D143" s="2096"/>
      <c r="E143" s="2092"/>
      <c r="F143" s="2096"/>
      <c r="G143" s="2096"/>
      <c r="H143" s="2092"/>
      <c r="I143" s="2096"/>
      <c r="J143" s="2092"/>
      <c r="K143" s="2093"/>
    </row>
    <row r="144" spans="1:11">
      <c r="A144" s="2094"/>
      <c r="B144" s="2095">
        <v>0.27083333333333331</v>
      </c>
      <c r="C144" s="2096"/>
      <c r="D144" s="2096"/>
      <c r="E144" s="2092"/>
      <c r="F144" s="2096"/>
      <c r="G144" s="2096"/>
      <c r="H144" s="2092"/>
      <c r="I144" s="2096"/>
      <c r="J144" s="2092"/>
      <c r="K144" s="2093"/>
    </row>
    <row r="145" spans="1:11">
      <c r="A145" s="2094"/>
      <c r="B145" s="2095">
        <v>0.28125</v>
      </c>
      <c r="C145" s="2096"/>
      <c r="D145" s="2096"/>
      <c r="E145" s="2092"/>
      <c r="F145" s="2096"/>
      <c r="G145" s="2096"/>
      <c r="H145" s="2092"/>
      <c r="I145" s="2096"/>
      <c r="J145" s="2092"/>
      <c r="K145" s="2093"/>
    </row>
    <row r="146" spans="1:11">
      <c r="A146" s="2094"/>
      <c r="B146" s="2095">
        <v>0.29166666666666669</v>
      </c>
      <c r="C146" s="2096"/>
      <c r="D146" s="2096"/>
      <c r="E146" s="2092"/>
      <c r="F146" s="2096"/>
      <c r="G146" s="2096"/>
      <c r="H146" s="2092"/>
      <c r="I146" s="2096"/>
      <c r="J146" s="2092"/>
      <c r="K146" s="2093"/>
    </row>
    <row r="147" spans="1:11">
      <c r="A147" s="2094"/>
      <c r="B147" s="2095">
        <v>0.30208333333333331</v>
      </c>
      <c r="C147" s="2096"/>
      <c r="D147" s="2096"/>
      <c r="E147" s="2092"/>
      <c r="F147" s="2096"/>
      <c r="G147" s="2096"/>
      <c r="H147" s="2092"/>
      <c r="I147" s="2096"/>
      <c r="J147" s="2092"/>
      <c r="K147" s="2093"/>
    </row>
    <row r="148" spans="1:11">
      <c r="A148" s="2094"/>
      <c r="B148" s="2095">
        <v>0.3125</v>
      </c>
      <c r="C148" s="2096"/>
      <c r="D148" s="2096"/>
      <c r="E148" s="2092"/>
      <c r="F148" s="2096"/>
      <c r="G148" s="2096"/>
      <c r="H148" s="2092"/>
      <c r="I148" s="2096"/>
      <c r="J148" s="2092"/>
      <c r="K148" s="2093"/>
    </row>
    <row r="149" spans="1:11">
      <c r="A149" s="2094"/>
      <c r="B149" s="2095">
        <v>0.32291666666666669</v>
      </c>
      <c r="C149" s="2096"/>
      <c r="D149" s="2096"/>
      <c r="E149" s="2092"/>
      <c r="F149" s="2096"/>
      <c r="G149" s="2096"/>
      <c r="H149" s="2092"/>
      <c r="I149" s="2096"/>
      <c r="J149" s="2092"/>
      <c r="K149" s="2093"/>
    </row>
    <row r="150" spans="1:11">
      <c r="A150" s="2094"/>
      <c r="B150" s="2095">
        <v>0.33333333333333331</v>
      </c>
      <c r="C150" s="2091"/>
      <c r="D150" s="2096"/>
      <c r="E150" s="2092"/>
      <c r="F150" s="2096"/>
      <c r="G150" s="2096"/>
      <c r="H150" s="2092"/>
      <c r="I150" s="2096"/>
      <c r="J150" s="2092"/>
      <c r="K150" s="2093"/>
    </row>
    <row r="151" spans="1:11">
      <c r="A151" s="2094"/>
      <c r="B151" s="2095">
        <v>0.34375</v>
      </c>
      <c r="C151" s="2096"/>
      <c r="D151" s="2096"/>
      <c r="E151" s="2092"/>
      <c r="F151" s="2096"/>
      <c r="G151" s="2096"/>
      <c r="H151" s="2092"/>
      <c r="I151" s="2096"/>
      <c r="J151" s="2092"/>
      <c r="K151" s="2093"/>
    </row>
    <row r="152" spans="1:11">
      <c r="A152" s="2094"/>
      <c r="B152" s="2095">
        <v>0.35416666666666669</v>
      </c>
      <c r="C152" s="2096"/>
      <c r="D152" s="2096"/>
      <c r="E152" s="2092"/>
      <c r="F152" s="2096"/>
      <c r="G152" s="2096"/>
      <c r="H152" s="2092"/>
      <c r="I152" s="2096"/>
      <c r="J152" s="2092"/>
      <c r="K152" s="2093"/>
    </row>
    <row r="153" spans="1:11">
      <c r="A153" s="2094"/>
      <c r="B153" s="2095">
        <v>0.36458333333333331</v>
      </c>
      <c r="C153" s="2096"/>
      <c r="D153" s="2096"/>
      <c r="E153" s="2092"/>
      <c r="F153" s="2096"/>
      <c r="G153" s="2096"/>
      <c r="H153" s="2092"/>
      <c r="I153" s="2096"/>
      <c r="J153" s="2092"/>
      <c r="K153" s="2093"/>
    </row>
    <row r="154" spans="1:11">
      <c r="A154" s="2094"/>
      <c r="B154" s="2095">
        <v>0.375</v>
      </c>
      <c r="C154" s="2096"/>
      <c r="D154" s="2096"/>
      <c r="E154" s="2092"/>
      <c r="F154" s="2096"/>
      <c r="G154" s="2096"/>
      <c r="H154" s="2092"/>
      <c r="I154" s="2096"/>
      <c r="J154" s="2092"/>
      <c r="K154" s="2093"/>
    </row>
    <row r="155" spans="1:11">
      <c r="A155" s="2094"/>
      <c r="B155" s="2095">
        <v>0.38541666666666669</v>
      </c>
      <c r="C155" s="2096"/>
      <c r="D155" s="2096"/>
      <c r="E155" s="2092"/>
      <c r="F155" s="2096"/>
      <c r="G155" s="2096"/>
      <c r="H155" s="2092"/>
      <c r="I155" s="2096"/>
      <c r="J155" s="2092"/>
      <c r="K155" s="2093"/>
    </row>
    <row r="156" spans="1:11">
      <c r="A156" s="2094"/>
      <c r="B156" s="2095">
        <v>0.39583333333333331</v>
      </c>
      <c r="C156" s="2096"/>
      <c r="D156" s="2096"/>
      <c r="E156" s="2092"/>
      <c r="F156" s="2096"/>
      <c r="G156" s="2096"/>
      <c r="H156" s="2092"/>
      <c r="I156" s="2096"/>
      <c r="J156" s="2092"/>
      <c r="K156" s="2093"/>
    </row>
    <row r="157" spans="1:11">
      <c r="A157" s="2094"/>
      <c r="B157" s="2095">
        <v>0.40625</v>
      </c>
      <c r="C157" s="2096"/>
      <c r="D157" s="2096"/>
      <c r="E157" s="2092"/>
      <c r="F157" s="2096"/>
      <c r="G157" s="2096"/>
      <c r="H157" s="2092"/>
      <c r="I157" s="2096"/>
      <c r="J157" s="2092"/>
      <c r="K157" s="2093"/>
    </row>
    <row r="158" spans="1:11">
      <c r="A158" s="2094"/>
      <c r="B158" s="2095">
        <v>0.41666666666666669</v>
      </c>
      <c r="C158" s="2091"/>
      <c r="D158" s="2096"/>
      <c r="E158" s="2092"/>
      <c r="F158" s="2096"/>
      <c r="G158" s="2096"/>
      <c r="H158" s="2092"/>
      <c r="I158" s="2096"/>
      <c r="J158" s="2092"/>
      <c r="K158" s="2093"/>
    </row>
    <row r="159" spans="1:11">
      <c r="A159" s="2094"/>
      <c r="B159" s="2095">
        <v>0.42708333333333331</v>
      </c>
      <c r="C159" s="2096"/>
      <c r="D159" s="2096"/>
      <c r="E159" s="2092"/>
      <c r="F159" s="2096"/>
      <c r="G159" s="2096"/>
      <c r="H159" s="2092"/>
      <c r="I159" s="2096"/>
      <c r="J159" s="2092"/>
      <c r="K159" s="2093"/>
    </row>
    <row r="160" spans="1:11">
      <c r="A160" s="2094"/>
      <c r="B160" s="2095">
        <v>0.4375</v>
      </c>
      <c r="C160" s="2096"/>
      <c r="D160" s="2096"/>
      <c r="E160" s="2092"/>
      <c r="F160" s="2096"/>
      <c r="G160" s="2096"/>
      <c r="H160" s="2092"/>
      <c r="I160" s="2096"/>
      <c r="J160" s="2092"/>
      <c r="K160" s="2093"/>
    </row>
    <row r="161" spans="1:11">
      <c r="A161" s="2094"/>
      <c r="B161" s="2095">
        <v>0.44791666666666669</v>
      </c>
      <c r="C161" s="2096"/>
      <c r="D161" s="2096"/>
      <c r="E161" s="2092"/>
      <c r="F161" s="2096"/>
      <c r="G161" s="2096"/>
      <c r="H161" s="2092"/>
      <c r="I161" s="2096"/>
      <c r="J161" s="2092"/>
      <c r="K161" s="2093"/>
    </row>
    <row r="162" spans="1:11">
      <c r="A162" s="2094"/>
      <c r="B162" s="2095">
        <v>0.45833333333333331</v>
      </c>
      <c r="C162" s="2096"/>
      <c r="D162" s="2096"/>
      <c r="E162" s="2092"/>
      <c r="F162" s="2096"/>
      <c r="G162" s="2096"/>
      <c r="H162" s="2092"/>
      <c r="I162" s="2096"/>
      <c r="J162" s="2092"/>
      <c r="K162" s="2093"/>
    </row>
    <row r="163" spans="1:11">
      <c r="A163" s="2094"/>
      <c r="B163" s="2095">
        <v>0.46875</v>
      </c>
      <c r="C163" s="2096"/>
      <c r="D163" s="2096"/>
      <c r="E163" s="2092"/>
      <c r="F163" s="2096"/>
      <c r="G163" s="2096"/>
      <c r="H163" s="2092"/>
      <c r="I163" s="2096"/>
      <c r="J163" s="2092"/>
      <c r="K163" s="2093"/>
    </row>
    <row r="164" spans="1:11">
      <c r="A164" s="2094"/>
      <c r="B164" s="2095">
        <v>0.47916666666666669</v>
      </c>
      <c r="C164" s="2096"/>
      <c r="D164" s="2096"/>
      <c r="E164" s="2092"/>
      <c r="F164" s="2096"/>
      <c r="G164" s="2096"/>
      <c r="H164" s="2092"/>
      <c r="I164" s="2096"/>
      <c r="J164" s="2092"/>
      <c r="K164" s="2093"/>
    </row>
    <row r="165" spans="1:11">
      <c r="A165" s="2094"/>
      <c r="B165" s="2095">
        <v>0.48958333333333331</v>
      </c>
      <c r="C165" s="2096"/>
      <c r="D165" s="2096"/>
      <c r="E165" s="2092"/>
      <c r="F165" s="2096"/>
      <c r="G165" s="2096"/>
      <c r="H165" s="2092"/>
      <c r="I165" s="2096"/>
      <c r="J165" s="2092"/>
      <c r="K165" s="2093"/>
    </row>
    <row r="166" spans="1:11">
      <c r="A166" s="2094"/>
      <c r="B166" s="2095">
        <v>0.5</v>
      </c>
      <c r="C166" s="2091"/>
      <c r="D166" s="2096"/>
      <c r="E166" s="2092"/>
      <c r="F166" s="2096"/>
      <c r="G166" s="2096"/>
      <c r="H166" s="2092"/>
      <c r="I166" s="2096"/>
      <c r="J166" s="2092"/>
      <c r="K166" s="2093"/>
    </row>
    <row r="167" spans="1:11">
      <c r="A167" s="2094"/>
      <c r="B167" s="2095">
        <v>0.51041666666666663</v>
      </c>
      <c r="C167" s="2096"/>
      <c r="D167" s="2096"/>
      <c r="E167" s="2092"/>
      <c r="F167" s="2096"/>
      <c r="G167" s="2096"/>
      <c r="H167" s="2092"/>
      <c r="I167" s="2096"/>
      <c r="J167" s="2092"/>
      <c r="K167" s="2093"/>
    </row>
    <row r="168" spans="1:11">
      <c r="A168" s="2094"/>
      <c r="B168" s="2095">
        <v>0.52083333333333337</v>
      </c>
      <c r="C168" s="2096"/>
      <c r="D168" s="2096"/>
      <c r="E168" s="2092"/>
      <c r="F168" s="2096"/>
      <c r="G168" s="2096"/>
      <c r="H168" s="2092"/>
      <c r="I168" s="2096"/>
      <c r="J168" s="2092"/>
      <c r="K168" s="2093"/>
    </row>
    <row r="169" spans="1:11">
      <c r="A169" s="2094"/>
      <c r="B169" s="2095">
        <v>0.53125</v>
      </c>
      <c r="C169" s="2096"/>
      <c r="D169" s="2096"/>
      <c r="E169" s="2092"/>
      <c r="F169" s="2096"/>
      <c r="G169" s="2096"/>
      <c r="H169" s="2092"/>
      <c r="I169" s="2096"/>
      <c r="J169" s="2092"/>
      <c r="K169" s="2093"/>
    </row>
    <row r="170" spans="1:11">
      <c r="A170" s="2094"/>
      <c r="B170" s="2095">
        <v>0.54166666666666663</v>
      </c>
      <c r="C170" s="2096"/>
      <c r="D170" s="2096"/>
      <c r="E170" s="2092"/>
      <c r="F170" s="2096"/>
      <c r="G170" s="2096"/>
      <c r="H170" s="2092"/>
      <c r="I170" s="2096"/>
      <c r="J170" s="2092"/>
      <c r="K170" s="2093"/>
    </row>
    <row r="171" spans="1:11">
      <c r="A171" s="2094"/>
      <c r="B171" s="2095">
        <v>0.55208333333333337</v>
      </c>
      <c r="C171" s="2096"/>
      <c r="D171" s="2096"/>
      <c r="E171" s="2092"/>
      <c r="F171" s="2096"/>
      <c r="G171" s="2096"/>
      <c r="H171" s="2092"/>
      <c r="I171" s="2096"/>
      <c r="J171" s="2092"/>
      <c r="K171" s="2093"/>
    </row>
    <row r="172" spans="1:11">
      <c r="A172" s="2094"/>
      <c r="B172" s="2095">
        <v>0.5625</v>
      </c>
      <c r="C172" s="2096"/>
      <c r="D172" s="2096"/>
      <c r="E172" s="2092"/>
      <c r="F172" s="2096"/>
      <c r="G172" s="2096"/>
      <c r="H172" s="2092"/>
      <c r="I172" s="2096"/>
      <c r="J172" s="2092"/>
      <c r="K172" s="2093"/>
    </row>
    <row r="173" spans="1:11">
      <c r="A173" s="2094"/>
      <c r="B173" s="2095">
        <v>0.57291666666666663</v>
      </c>
      <c r="C173" s="2096"/>
      <c r="D173" s="2096"/>
      <c r="E173" s="2092"/>
      <c r="F173" s="2096"/>
      <c r="G173" s="2096"/>
      <c r="H173" s="2092"/>
      <c r="I173" s="2096"/>
      <c r="J173" s="2092"/>
      <c r="K173" s="2093"/>
    </row>
    <row r="174" spans="1:11">
      <c r="A174" s="2094"/>
      <c r="B174" s="2095">
        <v>0.58333333333333337</v>
      </c>
      <c r="C174" s="2091"/>
      <c r="D174" s="2096"/>
      <c r="E174" s="2092"/>
      <c r="F174" s="2096"/>
      <c r="G174" s="2096"/>
      <c r="H174" s="2092"/>
      <c r="I174" s="2096"/>
      <c r="J174" s="2092"/>
      <c r="K174" s="2093"/>
    </row>
    <row r="175" spans="1:11">
      <c r="A175" s="2094"/>
      <c r="B175" s="2095">
        <v>0.59375</v>
      </c>
      <c r="C175" s="2096"/>
      <c r="D175" s="2096"/>
      <c r="E175" s="2092"/>
      <c r="F175" s="2096"/>
      <c r="G175" s="2096"/>
      <c r="H175" s="2092"/>
      <c r="I175" s="2096"/>
      <c r="J175" s="2092"/>
      <c r="K175" s="2093"/>
    </row>
    <row r="176" spans="1:11">
      <c r="A176" s="2094"/>
      <c r="B176" s="2095">
        <v>0.60416666666666663</v>
      </c>
      <c r="C176" s="2096"/>
      <c r="D176" s="2096"/>
      <c r="E176" s="2092"/>
      <c r="F176" s="2096"/>
      <c r="G176" s="2096"/>
      <c r="H176" s="2092"/>
      <c r="I176" s="2096"/>
      <c r="J176" s="2092"/>
      <c r="K176" s="2093"/>
    </row>
    <row r="177" spans="1:11">
      <c r="A177" s="2094"/>
      <c r="B177" s="2095">
        <v>0.61458333333333337</v>
      </c>
      <c r="C177" s="2096"/>
      <c r="D177" s="2096"/>
      <c r="E177" s="2092"/>
      <c r="F177" s="2096"/>
      <c r="G177" s="2096"/>
      <c r="H177" s="2092"/>
      <c r="I177" s="2096"/>
      <c r="J177" s="2092"/>
      <c r="K177" s="2093"/>
    </row>
    <row r="178" spans="1:11">
      <c r="A178" s="2094"/>
      <c r="B178" s="2095">
        <v>0.625</v>
      </c>
      <c r="C178" s="2096"/>
      <c r="D178" s="2096"/>
      <c r="E178" s="2092"/>
      <c r="F178" s="2096"/>
      <c r="G178" s="2096"/>
      <c r="H178" s="2092"/>
      <c r="I178" s="2096"/>
      <c r="J178" s="2092"/>
      <c r="K178" s="2093"/>
    </row>
    <row r="179" spans="1:11">
      <c r="A179" s="2094"/>
      <c r="B179" s="2095">
        <v>0.63541666666666663</v>
      </c>
      <c r="C179" s="2096"/>
      <c r="D179" s="2096"/>
      <c r="E179" s="2092"/>
      <c r="F179" s="2096"/>
      <c r="G179" s="2096"/>
      <c r="H179" s="2092"/>
      <c r="I179" s="2096"/>
      <c r="J179" s="2092"/>
      <c r="K179" s="2093"/>
    </row>
    <row r="180" spans="1:11">
      <c r="A180" s="2094"/>
      <c r="B180" s="2095">
        <v>0.64583333333333337</v>
      </c>
      <c r="C180" s="2096"/>
      <c r="D180" s="2096"/>
      <c r="E180" s="2092"/>
      <c r="F180" s="2096"/>
      <c r="G180" s="2096"/>
      <c r="H180" s="2092"/>
      <c r="I180" s="2096"/>
      <c r="J180" s="2092"/>
      <c r="K180" s="2093"/>
    </row>
    <row r="181" spans="1:11">
      <c r="A181" s="2094"/>
      <c r="B181" s="2095">
        <v>0.65625</v>
      </c>
      <c r="C181" s="2096"/>
      <c r="D181" s="2096"/>
      <c r="E181" s="2092"/>
      <c r="F181" s="2096"/>
      <c r="G181" s="2096"/>
      <c r="H181" s="2092"/>
      <c r="I181" s="2096"/>
      <c r="J181" s="2092"/>
      <c r="K181" s="2093"/>
    </row>
    <row r="182" spans="1:11">
      <c r="A182" s="2094"/>
      <c r="B182" s="2095">
        <v>0.66666666666666663</v>
      </c>
      <c r="C182" s="2091"/>
      <c r="D182" s="2096"/>
      <c r="E182" s="2092"/>
      <c r="F182" s="2096"/>
      <c r="G182" s="2096"/>
      <c r="H182" s="2092"/>
      <c r="I182" s="2096"/>
      <c r="J182" s="2092"/>
      <c r="K182" s="2093"/>
    </row>
    <row r="183" spans="1:11">
      <c r="A183" s="2094"/>
      <c r="B183" s="2095">
        <v>0.67708333333333337</v>
      </c>
      <c r="C183" s="2096"/>
      <c r="D183" s="2096"/>
      <c r="E183" s="2092"/>
      <c r="F183" s="2096"/>
      <c r="G183" s="2096"/>
      <c r="H183" s="2092"/>
      <c r="I183" s="2096"/>
      <c r="J183" s="2092"/>
      <c r="K183" s="2093"/>
    </row>
    <row r="184" spans="1:11">
      <c r="A184" s="2094"/>
      <c r="B184" s="2095">
        <v>0.6875</v>
      </c>
      <c r="C184" s="2096"/>
      <c r="D184" s="2096"/>
      <c r="E184" s="2092"/>
      <c r="F184" s="2096"/>
      <c r="G184" s="2096"/>
      <c r="H184" s="2092"/>
      <c r="I184" s="2096"/>
      <c r="J184" s="2092"/>
      <c r="K184" s="2093"/>
    </row>
    <row r="185" spans="1:11">
      <c r="A185" s="2094"/>
      <c r="B185" s="2095">
        <v>0.69791666666666663</v>
      </c>
      <c r="C185" s="2096"/>
      <c r="D185" s="2096"/>
      <c r="E185" s="2092"/>
      <c r="F185" s="2096"/>
      <c r="G185" s="2096"/>
      <c r="H185" s="2092"/>
      <c r="I185" s="2096"/>
      <c r="J185" s="2092"/>
      <c r="K185" s="2093"/>
    </row>
    <row r="186" spans="1:11">
      <c r="A186" s="2094"/>
      <c r="B186" s="2095">
        <v>0.70833333333333337</v>
      </c>
      <c r="C186" s="2096"/>
      <c r="D186" s="2096"/>
      <c r="E186" s="2092"/>
      <c r="F186" s="2096"/>
      <c r="G186" s="2096"/>
      <c r="H186" s="2092"/>
      <c r="I186" s="2096"/>
      <c r="J186" s="2092"/>
      <c r="K186" s="2093"/>
    </row>
    <row r="187" spans="1:11">
      <c r="A187" s="2094"/>
      <c r="B187" s="2095">
        <v>0.71875</v>
      </c>
      <c r="C187" s="2096"/>
      <c r="D187" s="2096"/>
      <c r="E187" s="2092"/>
      <c r="F187" s="2096"/>
      <c r="G187" s="2096"/>
      <c r="H187" s="2092"/>
      <c r="I187" s="2096"/>
      <c r="J187" s="2092"/>
      <c r="K187" s="2093"/>
    </row>
    <row r="188" spans="1:11">
      <c r="A188" s="2094"/>
      <c r="B188" s="2095">
        <v>0.72916666666666663</v>
      </c>
      <c r="C188" s="2096"/>
      <c r="D188" s="2096"/>
      <c r="E188" s="2092"/>
      <c r="F188" s="2096"/>
      <c r="G188" s="2096"/>
      <c r="H188" s="2092"/>
      <c r="I188" s="2096"/>
      <c r="J188" s="2092"/>
      <c r="K188" s="2093"/>
    </row>
    <row r="189" spans="1:11">
      <c r="A189" s="2094"/>
      <c r="B189" s="2095">
        <v>0.73958333333333337</v>
      </c>
      <c r="C189" s="2096"/>
      <c r="D189" s="2096"/>
      <c r="E189" s="2092"/>
      <c r="F189" s="2096"/>
      <c r="G189" s="2096"/>
      <c r="H189" s="2092"/>
      <c r="I189" s="2096"/>
      <c r="J189" s="2092"/>
      <c r="K189" s="2093"/>
    </row>
    <row r="190" spans="1:11">
      <c r="A190" s="2094"/>
      <c r="B190" s="2095">
        <v>0.75</v>
      </c>
      <c r="C190" s="2091"/>
      <c r="D190" s="2096"/>
      <c r="E190" s="2092"/>
      <c r="F190" s="2096"/>
      <c r="G190" s="2096"/>
      <c r="H190" s="2092"/>
      <c r="I190" s="2096"/>
      <c r="J190" s="2092"/>
      <c r="K190" s="2093"/>
    </row>
    <row r="191" spans="1:11">
      <c r="A191" s="2094"/>
      <c r="B191" s="2095">
        <v>0.76041666666666663</v>
      </c>
      <c r="C191" s="2096"/>
      <c r="D191" s="2096"/>
      <c r="E191" s="2092"/>
      <c r="F191" s="2096"/>
      <c r="G191" s="2096"/>
      <c r="H191" s="2092"/>
      <c r="I191" s="2096"/>
      <c r="J191" s="2092"/>
      <c r="K191" s="2093"/>
    </row>
    <row r="192" spans="1:11">
      <c r="A192" s="2094"/>
      <c r="B192" s="2095">
        <v>0.77083333333333337</v>
      </c>
      <c r="C192" s="2096"/>
      <c r="D192" s="2096"/>
      <c r="E192" s="2092"/>
      <c r="F192" s="2096"/>
      <c r="G192" s="2096"/>
      <c r="H192" s="2092"/>
      <c r="I192" s="2096"/>
      <c r="J192" s="2092"/>
      <c r="K192" s="2093"/>
    </row>
    <row r="193" spans="1:11">
      <c r="A193" s="2094"/>
      <c r="B193" s="2095">
        <v>0.78125</v>
      </c>
      <c r="C193" s="2096"/>
      <c r="D193" s="2096"/>
      <c r="E193" s="2092"/>
      <c r="F193" s="2096"/>
      <c r="G193" s="2096"/>
      <c r="H193" s="2092"/>
      <c r="I193" s="2096"/>
      <c r="J193" s="2092"/>
      <c r="K193" s="2093"/>
    </row>
    <row r="194" spans="1:11">
      <c r="A194" s="2094"/>
      <c r="B194" s="2095">
        <v>0.79166666666666663</v>
      </c>
      <c r="C194" s="2096"/>
      <c r="D194" s="2096"/>
      <c r="E194" s="2092"/>
      <c r="F194" s="2096"/>
      <c r="G194" s="2096"/>
      <c r="H194" s="2092"/>
      <c r="I194" s="2096"/>
      <c r="J194" s="2092"/>
      <c r="K194" s="2093"/>
    </row>
    <row r="195" spans="1:11">
      <c r="A195" s="2094"/>
      <c r="B195" s="2095">
        <v>0.80208333333333337</v>
      </c>
      <c r="C195" s="2096"/>
      <c r="D195" s="2096"/>
      <c r="E195" s="2092"/>
      <c r="F195" s="2096"/>
      <c r="G195" s="2096"/>
      <c r="H195" s="2092"/>
      <c r="I195" s="2096"/>
      <c r="J195" s="2092"/>
      <c r="K195" s="2093"/>
    </row>
    <row r="196" spans="1:11">
      <c r="A196" s="2094"/>
      <c r="B196" s="2095">
        <v>0.8125</v>
      </c>
      <c r="C196" s="2096"/>
      <c r="D196" s="2096"/>
      <c r="E196" s="2092"/>
      <c r="F196" s="2096"/>
      <c r="G196" s="2096"/>
      <c r="H196" s="2092"/>
      <c r="I196" s="2096"/>
      <c r="J196" s="2092"/>
      <c r="K196" s="2093"/>
    </row>
    <row r="197" spans="1:11">
      <c r="A197" s="2094"/>
      <c r="B197" s="2095">
        <v>0.82291666666666663</v>
      </c>
      <c r="C197" s="2096"/>
      <c r="D197" s="2096"/>
      <c r="E197" s="2092"/>
      <c r="F197" s="2096"/>
      <c r="G197" s="2096"/>
      <c r="H197" s="2092"/>
      <c r="I197" s="2096"/>
      <c r="J197" s="2092"/>
      <c r="K197" s="2093"/>
    </row>
    <row r="198" spans="1:11">
      <c r="A198" s="2094"/>
      <c r="B198" s="2095">
        <v>0.83333333333333337</v>
      </c>
      <c r="C198" s="2091"/>
      <c r="D198" s="2096"/>
      <c r="E198" s="2092"/>
      <c r="F198" s="2096"/>
      <c r="G198" s="2096"/>
      <c r="H198" s="2092"/>
      <c r="I198" s="2096"/>
      <c r="J198" s="2092"/>
      <c r="K198" s="2093"/>
    </row>
    <row r="199" spans="1:11">
      <c r="A199" s="2094"/>
      <c r="B199" s="2095">
        <v>0.84375</v>
      </c>
      <c r="C199" s="2096"/>
      <c r="D199" s="2096"/>
      <c r="E199" s="2092"/>
      <c r="F199" s="2096"/>
      <c r="G199" s="2096"/>
      <c r="H199" s="2092"/>
      <c r="I199" s="2096"/>
      <c r="J199" s="2092"/>
      <c r="K199" s="2093"/>
    </row>
    <row r="200" spans="1:11">
      <c r="A200" s="2094"/>
      <c r="B200" s="2095">
        <v>0.85416666666666663</v>
      </c>
      <c r="C200" s="2096"/>
      <c r="D200" s="2096"/>
      <c r="E200" s="2092"/>
      <c r="F200" s="2096"/>
      <c r="G200" s="2096"/>
      <c r="H200" s="2092"/>
      <c r="I200" s="2096"/>
      <c r="J200" s="2092"/>
      <c r="K200" s="2093"/>
    </row>
    <row r="201" spans="1:11">
      <c r="A201" s="2094"/>
      <c r="B201" s="2095">
        <v>0.86458333333333337</v>
      </c>
      <c r="C201" s="2096"/>
      <c r="D201" s="2096"/>
      <c r="E201" s="2092"/>
      <c r="F201" s="2096"/>
      <c r="G201" s="2096"/>
      <c r="H201" s="2092"/>
      <c r="I201" s="2096"/>
      <c r="J201" s="2092"/>
      <c r="K201" s="2093"/>
    </row>
    <row r="202" spans="1:11">
      <c r="A202" s="2094"/>
      <c r="B202" s="2095">
        <v>0.875</v>
      </c>
      <c r="C202" s="2096"/>
      <c r="D202" s="2096"/>
      <c r="E202" s="2092"/>
      <c r="F202" s="2096"/>
      <c r="G202" s="2096"/>
      <c r="H202" s="2092"/>
      <c r="I202" s="2096"/>
      <c r="J202" s="2092"/>
      <c r="K202" s="2093"/>
    </row>
    <row r="203" spans="1:11">
      <c r="A203" s="2094"/>
      <c r="B203" s="2095">
        <v>0.88541666666666663</v>
      </c>
      <c r="C203" s="2096"/>
      <c r="D203" s="2096"/>
      <c r="E203" s="2092"/>
      <c r="F203" s="2096"/>
      <c r="G203" s="2096"/>
      <c r="H203" s="2092"/>
      <c r="I203" s="2096"/>
      <c r="J203" s="2092"/>
      <c r="K203" s="2093"/>
    </row>
    <row r="204" spans="1:11">
      <c r="A204" s="2094"/>
      <c r="B204" s="2095">
        <v>0.89583333333333337</v>
      </c>
      <c r="C204" s="2096"/>
      <c r="D204" s="2096"/>
      <c r="E204" s="2092"/>
      <c r="F204" s="2096"/>
      <c r="G204" s="2096"/>
      <c r="H204" s="2092"/>
      <c r="I204" s="2096"/>
      <c r="J204" s="2092"/>
      <c r="K204" s="2093"/>
    </row>
    <row r="205" spans="1:11">
      <c r="A205" s="2094"/>
      <c r="B205" s="2095">
        <v>0.90625</v>
      </c>
      <c r="C205" s="2096"/>
      <c r="D205" s="2096"/>
      <c r="E205" s="2092"/>
      <c r="F205" s="2096"/>
      <c r="G205" s="2096"/>
      <c r="H205" s="2092"/>
      <c r="I205" s="2096"/>
      <c r="J205" s="2092"/>
      <c r="K205" s="2093"/>
    </row>
    <row r="206" spans="1:11">
      <c r="A206" s="2094"/>
      <c r="B206" s="2095">
        <v>0.91666666666666663</v>
      </c>
      <c r="C206" s="2091"/>
      <c r="D206" s="2096"/>
      <c r="E206" s="2092"/>
      <c r="F206" s="2096"/>
      <c r="G206" s="2096"/>
      <c r="H206" s="2092"/>
      <c r="I206" s="2096"/>
      <c r="J206" s="2092"/>
      <c r="K206" s="2093"/>
    </row>
    <row r="207" spans="1:11">
      <c r="A207" s="2094"/>
      <c r="B207" s="2095">
        <v>0.92708333333333337</v>
      </c>
      <c r="C207" s="2096"/>
      <c r="D207" s="2096"/>
      <c r="E207" s="2092"/>
      <c r="F207" s="2096"/>
      <c r="G207" s="2096"/>
      <c r="H207" s="2092"/>
      <c r="I207" s="2096"/>
      <c r="J207" s="2092"/>
      <c r="K207" s="2093"/>
    </row>
    <row r="208" spans="1:11">
      <c r="A208" s="2094"/>
      <c r="B208" s="2095">
        <v>0.9375</v>
      </c>
      <c r="C208" s="2096"/>
      <c r="D208" s="2096"/>
      <c r="E208" s="2092"/>
      <c r="F208" s="2096"/>
      <c r="G208" s="2096"/>
      <c r="H208" s="2092"/>
      <c r="I208" s="2096"/>
      <c r="J208" s="2092"/>
      <c r="K208" s="2093"/>
    </row>
    <row r="209" spans="1:11">
      <c r="A209" s="2094"/>
      <c r="B209" s="2095">
        <v>0.94791666666666663</v>
      </c>
      <c r="C209" s="2096"/>
      <c r="D209" s="2096"/>
      <c r="E209" s="2092"/>
      <c r="F209" s="2096"/>
      <c r="G209" s="2096"/>
      <c r="H209" s="2092"/>
      <c r="I209" s="2096"/>
      <c r="J209" s="2092"/>
      <c r="K209" s="2093"/>
    </row>
    <row r="210" spans="1:11">
      <c r="A210" s="2094"/>
      <c r="B210" s="2095">
        <v>0.95833333333333337</v>
      </c>
      <c r="C210" s="2096"/>
      <c r="D210" s="2096"/>
      <c r="E210" s="2092"/>
      <c r="F210" s="2096"/>
      <c r="G210" s="2096"/>
      <c r="H210" s="2092"/>
      <c r="I210" s="2096"/>
      <c r="J210" s="2092"/>
      <c r="K210" s="2093"/>
    </row>
    <row r="211" spans="1:11">
      <c r="A211" s="2094"/>
      <c r="B211" s="2095">
        <v>0.96875</v>
      </c>
      <c r="C211" s="2096"/>
      <c r="D211" s="2096"/>
      <c r="E211" s="2092"/>
      <c r="F211" s="2096"/>
      <c r="G211" s="2096"/>
      <c r="H211" s="2092"/>
      <c r="I211" s="2096"/>
      <c r="J211" s="2092"/>
      <c r="K211" s="2093"/>
    </row>
    <row r="212" spans="1:11">
      <c r="A212" s="2094"/>
      <c r="B212" s="2095">
        <v>0.97916666666666663</v>
      </c>
      <c r="C212" s="2096"/>
      <c r="D212" s="2096"/>
      <c r="E212" s="2092"/>
      <c r="F212" s="2096"/>
      <c r="G212" s="2096"/>
      <c r="H212" s="2092"/>
      <c r="I212" s="2096"/>
      <c r="J212" s="2092"/>
      <c r="K212" s="2093"/>
    </row>
    <row r="213" spans="1:11">
      <c r="A213" s="2094"/>
      <c r="B213" s="2095">
        <v>0.98958333333333337</v>
      </c>
      <c r="C213" s="2096"/>
      <c r="D213" s="2096"/>
      <c r="E213" s="2092"/>
      <c r="F213" s="2096"/>
      <c r="G213" s="2096"/>
      <c r="H213" s="2092"/>
      <c r="I213" s="2096"/>
      <c r="J213" s="2092"/>
      <c r="K213" s="2093"/>
    </row>
    <row r="214" spans="1:11">
      <c r="A214" s="2094"/>
      <c r="B214" s="2095">
        <v>0</v>
      </c>
      <c r="C214" s="2091"/>
      <c r="D214" s="2096"/>
      <c r="E214" s="2092"/>
      <c r="F214" s="2096"/>
      <c r="G214" s="2096"/>
      <c r="H214" s="2092"/>
      <c r="I214" s="2096"/>
      <c r="J214" s="2092"/>
      <c r="K214" s="2093"/>
    </row>
    <row r="215" spans="1:11">
      <c r="A215" s="2094"/>
      <c r="B215" s="2095">
        <v>1.0416666666666666E-2</v>
      </c>
      <c r="C215" s="2096"/>
      <c r="D215" s="2096"/>
      <c r="E215" s="2092"/>
      <c r="F215" s="2096"/>
      <c r="G215" s="2096"/>
      <c r="H215" s="2092"/>
      <c r="I215" s="2096"/>
      <c r="J215" s="2092"/>
      <c r="K215" s="2093"/>
    </row>
    <row r="216" spans="1:11">
      <c r="A216" s="2094"/>
      <c r="B216" s="2095">
        <v>2.0833333333333332E-2</v>
      </c>
      <c r="C216" s="2096"/>
      <c r="D216" s="2096"/>
      <c r="E216" s="2092"/>
      <c r="F216" s="2096"/>
      <c r="G216" s="2096"/>
      <c r="H216" s="2092"/>
      <c r="I216" s="2096"/>
      <c r="J216" s="2092"/>
      <c r="K216" s="2093"/>
    </row>
    <row r="217" spans="1:11">
      <c r="A217" s="2094"/>
      <c r="B217" s="2095">
        <v>3.125E-2</v>
      </c>
      <c r="C217" s="2096"/>
      <c r="D217" s="2096"/>
      <c r="E217" s="2092"/>
      <c r="F217" s="2096"/>
      <c r="G217" s="2096"/>
      <c r="H217" s="2092"/>
      <c r="I217" s="2096"/>
      <c r="J217" s="2092"/>
      <c r="K217" s="2093"/>
    </row>
    <row r="218" spans="1:11">
      <c r="A218" s="2094"/>
      <c r="B218" s="2095">
        <v>4.1666666666666664E-2</v>
      </c>
      <c r="C218" s="2096"/>
      <c r="D218" s="2096"/>
      <c r="E218" s="2092"/>
      <c r="F218" s="2096"/>
      <c r="G218" s="2096"/>
      <c r="H218" s="2092"/>
      <c r="I218" s="2096"/>
      <c r="J218" s="2092"/>
      <c r="K218" s="2093"/>
    </row>
    <row r="219" spans="1:11">
      <c r="A219" s="2094"/>
      <c r="B219" s="2095">
        <v>5.2083333333333336E-2</v>
      </c>
      <c r="C219" s="2096"/>
      <c r="D219" s="2096"/>
      <c r="E219" s="2092"/>
      <c r="F219" s="2096"/>
      <c r="G219" s="2096"/>
      <c r="H219" s="2092"/>
      <c r="I219" s="2096"/>
      <c r="J219" s="2092"/>
      <c r="K219" s="2093"/>
    </row>
    <row r="220" spans="1:11">
      <c r="A220" s="2094"/>
      <c r="B220" s="2095">
        <v>6.25E-2</v>
      </c>
      <c r="C220" s="2096"/>
      <c r="D220" s="2096"/>
      <c r="E220" s="2092"/>
      <c r="F220" s="2096"/>
      <c r="G220" s="2096"/>
      <c r="H220" s="2092"/>
      <c r="I220" s="2096"/>
      <c r="J220" s="2092"/>
      <c r="K220" s="2093"/>
    </row>
    <row r="221" spans="1:11">
      <c r="A221" s="2094"/>
      <c r="B221" s="2095">
        <v>7.2916666666666671E-2</v>
      </c>
      <c r="C221" s="2096"/>
      <c r="D221" s="2096"/>
      <c r="E221" s="2092"/>
      <c r="F221" s="2096"/>
      <c r="G221" s="2096"/>
      <c r="H221" s="2092"/>
      <c r="I221" s="2096"/>
      <c r="J221" s="2092"/>
      <c r="K221" s="2093"/>
    </row>
    <row r="222" spans="1:11">
      <c r="A222" s="2094"/>
      <c r="B222" s="2095">
        <v>8.3333333333333329E-2</v>
      </c>
      <c r="C222" s="2091"/>
      <c r="D222" s="2096"/>
      <c r="E222" s="2092"/>
      <c r="F222" s="2096"/>
      <c r="G222" s="2096"/>
      <c r="H222" s="2092"/>
      <c r="I222" s="2096"/>
      <c r="J222" s="2092"/>
      <c r="K222" s="2093"/>
    </row>
    <row r="223" spans="1:11">
      <c r="A223" s="2094"/>
      <c r="B223" s="2095">
        <v>9.375E-2</v>
      </c>
      <c r="C223" s="2096"/>
      <c r="D223" s="2096"/>
      <c r="E223" s="2092"/>
      <c r="F223" s="2096"/>
      <c r="G223" s="2096"/>
      <c r="H223" s="2092"/>
      <c r="I223" s="2096"/>
      <c r="J223" s="2092"/>
      <c r="K223" s="2093"/>
    </row>
    <row r="224" spans="1:11">
      <c r="A224" s="2094"/>
      <c r="B224" s="2095">
        <v>0.10416666666666667</v>
      </c>
      <c r="C224" s="2096"/>
      <c r="D224" s="2096"/>
      <c r="E224" s="2092"/>
      <c r="F224" s="2096"/>
      <c r="G224" s="2096"/>
      <c r="H224" s="2092"/>
      <c r="I224" s="2096"/>
      <c r="J224" s="2092"/>
      <c r="K224" s="2093"/>
    </row>
    <row r="225" spans="1:11">
      <c r="A225" s="2094"/>
      <c r="B225" s="2095">
        <v>0.11458333333333333</v>
      </c>
      <c r="C225" s="2096"/>
      <c r="D225" s="2096"/>
      <c r="E225" s="2092"/>
      <c r="F225" s="2096"/>
      <c r="G225" s="2096"/>
      <c r="H225" s="2092"/>
      <c r="I225" s="2096"/>
      <c r="J225" s="2092"/>
      <c r="K225" s="2093"/>
    </row>
    <row r="226" spans="1:11">
      <c r="A226" s="2094"/>
      <c r="B226" s="2095">
        <v>0.125</v>
      </c>
      <c r="C226" s="2096"/>
      <c r="D226" s="2096"/>
      <c r="E226" s="2092"/>
      <c r="F226" s="2096"/>
      <c r="G226" s="2096"/>
      <c r="H226" s="2092"/>
      <c r="I226" s="2096"/>
      <c r="J226" s="2092"/>
      <c r="K226" s="2093"/>
    </row>
    <row r="227" spans="1:11">
      <c r="A227" s="2094"/>
      <c r="B227" s="2095">
        <v>0.13541666666666666</v>
      </c>
      <c r="C227" s="2096"/>
      <c r="D227" s="2096"/>
      <c r="E227" s="2092"/>
      <c r="F227" s="2096"/>
      <c r="G227" s="2096"/>
      <c r="H227" s="2092"/>
      <c r="I227" s="2096"/>
      <c r="J227" s="2092"/>
      <c r="K227" s="2093"/>
    </row>
    <row r="228" spans="1:11">
      <c r="A228" s="2094"/>
      <c r="B228" s="2095">
        <v>0.14583333333333334</v>
      </c>
      <c r="C228" s="2096"/>
      <c r="D228" s="2096"/>
      <c r="E228" s="2092"/>
      <c r="F228" s="2096"/>
      <c r="G228" s="2096"/>
      <c r="H228" s="2092"/>
      <c r="I228" s="2096"/>
      <c r="J228" s="2092"/>
      <c r="K228" s="2093"/>
    </row>
    <row r="229" spans="1:11">
      <c r="A229" s="2094"/>
      <c r="B229" s="2095">
        <v>0.15625</v>
      </c>
      <c r="C229" s="2096"/>
      <c r="D229" s="2096"/>
      <c r="E229" s="2092"/>
      <c r="F229" s="2096"/>
      <c r="G229" s="2096"/>
      <c r="H229" s="2092"/>
      <c r="I229" s="2096"/>
      <c r="J229" s="2092"/>
      <c r="K229" s="2093"/>
    </row>
    <row r="230" spans="1:11">
      <c r="A230" s="2094"/>
      <c r="B230" s="2095">
        <v>0.16666666666666666</v>
      </c>
      <c r="C230" s="2091"/>
      <c r="D230" s="2096"/>
      <c r="E230" s="2092"/>
      <c r="F230" s="2096"/>
      <c r="G230" s="2096"/>
      <c r="H230" s="2092"/>
      <c r="I230" s="2096"/>
      <c r="J230" s="2092"/>
      <c r="K230" s="2093"/>
    </row>
    <row r="231" spans="1:11">
      <c r="A231" s="2094"/>
      <c r="B231" s="2095">
        <v>0.17708333333333334</v>
      </c>
      <c r="C231" s="2096"/>
      <c r="D231" s="2096"/>
      <c r="E231" s="2092"/>
      <c r="F231" s="2096"/>
      <c r="G231" s="2096"/>
      <c r="H231" s="2092"/>
      <c r="I231" s="2096"/>
      <c r="J231" s="2092"/>
      <c r="K231" s="2093"/>
    </row>
    <row r="232" spans="1:11">
      <c r="A232" s="2094"/>
      <c r="B232" s="2095">
        <v>0.1875</v>
      </c>
      <c r="C232" s="2096"/>
      <c r="D232" s="2096"/>
      <c r="E232" s="2092"/>
      <c r="F232" s="2096"/>
      <c r="G232" s="2096"/>
      <c r="H232" s="2092"/>
      <c r="I232" s="2096"/>
      <c r="J232" s="2092"/>
      <c r="K232" s="2093"/>
    </row>
    <row r="233" spans="1:11">
      <c r="A233" s="2094"/>
      <c r="B233" s="2095">
        <v>0.19791666666666666</v>
      </c>
      <c r="C233" s="2096"/>
      <c r="D233" s="2096"/>
      <c r="E233" s="2092"/>
      <c r="F233" s="2096"/>
      <c r="G233" s="2096"/>
      <c r="H233" s="2092"/>
      <c r="I233" s="2096"/>
      <c r="J233" s="2092"/>
      <c r="K233" s="2093"/>
    </row>
    <row r="234" spans="1:11">
      <c r="A234" s="2094"/>
      <c r="B234" s="2095">
        <v>0.20833333333333334</v>
      </c>
      <c r="C234" s="2096"/>
      <c r="D234" s="2096"/>
      <c r="E234" s="2092"/>
      <c r="F234" s="2096"/>
      <c r="G234" s="2096"/>
      <c r="H234" s="2092"/>
      <c r="I234" s="2096"/>
      <c r="J234" s="2092"/>
      <c r="K234" s="2093"/>
    </row>
    <row r="235" spans="1:11">
      <c r="A235" s="2094"/>
      <c r="B235" s="2095">
        <v>0.21875</v>
      </c>
      <c r="C235" s="2096"/>
      <c r="D235" s="2096"/>
      <c r="E235" s="2092"/>
      <c r="F235" s="2096"/>
      <c r="G235" s="2096"/>
      <c r="H235" s="2092"/>
      <c r="I235" s="2096"/>
      <c r="J235" s="2092"/>
      <c r="K235" s="2093"/>
    </row>
    <row r="236" spans="1:11">
      <c r="A236" s="2094"/>
      <c r="B236" s="2095">
        <v>0.22916666666666666</v>
      </c>
      <c r="C236" s="2096"/>
      <c r="D236" s="2096"/>
      <c r="E236" s="2092"/>
      <c r="F236" s="2096"/>
      <c r="G236" s="2096"/>
      <c r="H236" s="2092"/>
      <c r="I236" s="2096"/>
      <c r="J236" s="2092"/>
      <c r="K236" s="2093"/>
    </row>
    <row r="237" spans="1:11">
      <c r="A237" s="2094"/>
      <c r="B237" s="2095">
        <v>0.23958333333333334</v>
      </c>
      <c r="C237" s="2096"/>
      <c r="D237" s="2096"/>
      <c r="E237" s="2092"/>
      <c r="F237" s="2096"/>
      <c r="G237" s="2096"/>
      <c r="H237" s="2092"/>
      <c r="I237" s="2096"/>
      <c r="J237" s="2092"/>
      <c r="K237" s="2093"/>
    </row>
    <row r="238" spans="1:11">
      <c r="A238" s="2094"/>
      <c r="B238" s="2095">
        <v>0.25</v>
      </c>
      <c r="C238" s="2091"/>
      <c r="D238" s="2096"/>
      <c r="E238" s="2092"/>
      <c r="F238" s="2096"/>
      <c r="G238" s="2096"/>
      <c r="H238" s="2092"/>
      <c r="I238" s="2096"/>
      <c r="J238" s="2092"/>
      <c r="K238" s="2093"/>
    </row>
    <row r="239" spans="1:11">
      <c r="A239" s="2094"/>
      <c r="B239" s="2095">
        <v>0.26041666666666669</v>
      </c>
      <c r="C239" s="2096"/>
      <c r="D239" s="2096"/>
      <c r="E239" s="2092"/>
      <c r="F239" s="2096"/>
      <c r="G239" s="2096"/>
      <c r="H239" s="2092"/>
      <c r="I239" s="2096"/>
      <c r="J239" s="2092"/>
      <c r="K239" s="2093"/>
    </row>
    <row r="240" spans="1:11">
      <c r="A240" s="2094"/>
      <c r="B240" s="2095">
        <v>0.27083333333333331</v>
      </c>
      <c r="C240" s="2096"/>
      <c r="D240" s="2096"/>
      <c r="E240" s="2092"/>
      <c r="F240" s="2096"/>
      <c r="G240" s="2096"/>
      <c r="H240" s="2092"/>
      <c r="I240" s="2096"/>
      <c r="J240" s="2092"/>
      <c r="K240" s="2093"/>
    </row>
    <row r="241" spans="1:11">
      <c r="A241" s="2094"/>
      <c r="B241" s="2095">
        <v>0.28125</v>
      </c>
      <c r="C241" s="2096"/>
      <c r="D241" s="2096"/>
      <c r="E241" s="2092"/>
      <c r="F241" s="2096"/>
      <c r="G241" s="2096"/>
      <c r="H241" s="2092"/>
      <c r="I241" s="2096"/>
      <c r="J241" s="2092"/>
      <c r="K241" s="2093"/>
    </row>
    <row r="242" spans="1:11">
      <c r="A242" s="2094"/>
      <c r="B242" s="2095">
        <v>0.29166666666666669</v>
      </c>
      <c r="C242" s="2096"/>
      <c r="D242" s="2096"/>
      <c r="E242" s="2092"/>
      <c r="F242" s="2096"/>
      <c r="G242" s="2096"/>
      <c r="H242" s="2092"/>
      <c r="I242" s="2096"/>
      <c r="J242" s="2092"/>
      <c r="K242" s="2093"/>
    </row>
    <row r="243" spans="1:11">
      <c r="A243" s="2094"/>
      <c r="B243" s="2095">
        <v>0.30208333333333331</v>
      </c>
      <c r="C243" s="2096"/>
      <c r="D243" s="2096"/>
      <c r="E243" s="2092"/>
      <c r="F243" s="2096"/>
      <c r="G243" s="2096"/>
      <c r="H243" s="2092"/>
      <c r="I243" s="2096"/>
      <c r="J243" s="2092"/>
      <c r="K243" s="2093"/>
    </row>
    <row r="244" spans="1:11">
      <c r="A244" s="2094"/>
      <c r="B244" s="2095">
        <v>0.3125</v>
      </c>
      <c r="C244" s="2096"/>
      <c r="D244" s="2096"/>
      <c r="E244" s="2092"/>
      <c r="F244" s="2096"/>
      <c r="G244" s="2096"/>
      <c r="H244" s="2092"/>
      <c r="I244" s="2096"/>
      <c r="J244" s="2092"/>
      <c r="K244" s="2093"/>
    </row>
    <row r="245" spans="1:11">
      <c r="A245" s="2094"/>
      <c r="B245" s="2095">
        <v>0.32291666666666669</v>
      </c>
      <c r="C245" s="2096"/>
      <c r="D245" s="2096"/>
      <c r="E245" s="2092"/>
      <c r="F245" s="2096"/>
      <c r="G245" s="2096"/>
      <c r="H245" s="2092"/>
      <c r="I245" s="2096"/>
      <c r="J245" s="2092"/>
      <c r="K245" s="2093"/>
    </row>
    <row r="246" spans="1:11">
      <c r="A246" s="2094"/>
      <c r="B246" s="2095">
        <v>0.33333333333333331</v>
      </c>
      <c r="C246" s="2091"/>
      <c r="D246" s="2096"/>
      <c r="E246" s="2092"/>
      <c r="F246" s="2096"/>
      <c r="G246" s="2096"/>
      <c r="H246" s="2092"/>
      <c r="I246" s="2096"/>
      <c r="J246" s="2092"/>
      <c r="K246" s="2093"/>
    </row>
    <row r="247" spans="1:11">
      <c r="A247" s="2094"/>
      <c r="B247" s="2095">
        <v>0.34375</v>
      </c>
      <c r="C247" s="2096"/>
      <c r="D247" s="2096"/>
      <c r="E247" s="2092"/>
      <c r="F247" s="2096"/>
      <c r="G247" s="2096"/>
      <c r="H247" s="2092"/>
      <c r="I247" s="2096"/>
      <c r="J247" s="2092"/>
      <c r="K247" s="2093"/>
    </row>
    <row r="248" spans="1:11">
      <c r="A248" s="2094"/>
      <c r="B248" s="2095">
        <v>0.35416666666666669</v>
      </c>
      <c r="C248" s="2096"/>
      <c r="D248" s="2096"/>
      <c r="E248" s="2092"/>
      <c r="F248" s="2096"/>
      <c r="G248" s="2096"/>
      <c r="H248" s="2092"/>
      <c r="I248" s="2096"/>
      <c r="J248" s="2092"/>
      <c r="K248" s="2093"/>
    </row>
    <row r="249" spans="1:11">
      <c r="A249" s="2094"/>
      <c r="B249" s="2095">
        <v>0.36458333333333331</v>
      </c>
      <c r="C249" s="2096"/>
      <c r="D249" s="2096"/>
      <c r="E249" s="2092"/>
      <c r="F249" s="2096"/>
      <c r="G249" s="2096"/>
      <c r="H249" s="2092"/>
      <c r="I249" s="2096"/>
      <c r="J249" s="2092"/>
      <c r="K249" s="2093"/>
    </row>
    <row r="250" spans="1:11">
      <c r="A250" s="2094"/>
      <c r="B250" s="2095">
        <v>0.375</v>
      </c>
      <c r="C250" s="2096"/>
      <c r="D250" s="2096"/>
      <c r="E250" s="2092"/>
      <c r="F250" s="2096"/>
      <c r="G250" s="2096"/>
      <c r="H250" s="2092"/>
      <c r="I250" s="2096"/>
      <c r="J250" s="2092"/>
      <c r="K250" s="2093"/>
    </row>
    <row r="251" spans="1:11">
      <c r="A251" s="2094"/>
      <c r="B251" s="2095">
        <v>0.38541666666666669</v>
      </c>
      <c r="C251" s="2096"/>
      <c r="D251" s="2096"/>
      <c r="E251" s="2092"/>
      <c r="F251" s="2096"/>
      <c r="G251" s="2096"/>
      <c r="H251" s="2092"/>
      <c r="I251" s="2096"/>
      <c r="J251" s="2092"/>
      <c r="K251" s="2093"/>
    </row>
    <row r="252" spans="1:11">
      <c r="A252" s="2094"/>
      <c r="B252" s="2095">
        <v>0.39583333333333331</v>
      </c>
      <c r="C252" s="2096"/>
      <c r="D252" s="2096"/>
      <c r="E252" s="2092"/>
      <c r="F252" s="2096"/>
      <c r="G252" s="2096"/>
      <c r="H252" s="2092"/>
      <c r="I252" s="2096"/>
      <c r="J252" s="2092"/>
      <c r="K252" s="2093"/>
    </row>
    <row r="253" spans="1:11">
      <c r="A253" s="2094"/>
      <c r="B253" s="2095">
        <v>0.40625</v>
      </c>
      <c r="C253" s="2096"/>
      <c r="D253" s="2096"/>
      <c r="E253" s="2092"/>
      <c r="F253" s="2096"/>
      <c r="G253" s="2096"/>
      <c r="H253" s="2092"/>
      <c r="I253" s="2096"/>
      <c r="J253" s="2092"/>
      <c r="K253" s="2093"/>
    </row>
    <row r="254" spans="1:11">
      <c r="A254" s="2094"/>
      <c r="B254" s="2095">
        <v>0.41666666666666669</v>
      </c>
      <c r="C254" s="2091"/>
      <c r="D254" s="2096"/>
      <c r="E254" s="2092"/>
      <c r="F254" s="2096"/>
      <c r="G254" s="2096"/>
      <c r="H254" s="2092"/>
      <c r="I254" s="2096"/>
      <c r="J254" s="2092"/>
      <c r="K254" s="2093"/>
    </row>
    <row r="255" spans="1:11">
      <c r="A255" s="2094"/>
      <c r="B255" s="2095">
        <v>0.42708333333333331</v>
      </c>
      <c r="C255" s="2096"/>
      <c r="D255" s="2096"/>
      <c r="E255" s="2092"/>
      <c r="F255" s="2096"/>
      <c r="G255" s="2096"/>
      <c r="H255" s="2092"/>
      <c r="I255" s="2096"/>
      <c r="J255" s="2092"/>
      <c r="K255" s="2093"/>
    </row>
    <row r="256" spans="1:11">
      <c r="A256" s="2094"/>
      <c r="B256" s="2095">
        <v>0.4375</v>
      </c>
      <c r="C256" s="2096"/>
      <c r="D256" s="2096"/>
      <c r="E256" s="2092"/>
      <c r="F256" s="2096"/>
      <c r="G256" s="2096"/>
      <c r="H256" s="2092"/>
      <c r="I256" s="2096"/>
      <c r="J256" s="2092"/>
      <c r="K256" s="2093"/>
    </row>
    <row r="257" spans="1:11">
      <c r="A257" s="2094"/>
      <c r="B257" s="2095">
        <v>0.44791666666666669</v>
      </c>
      <c r="C257" s="2096"/>
      <c r="D257" s="2096"/>
      <c r="E257" s="2092"/>
      <c r="F257" s="2096"/>
      <c r="G257" s="2096"/>
      <c r="H257" s="2092"/>
      <c r="I257" s="2096"/>
      <c r="J257" s="2092"/>
      <c r="K257" s="2093"/>
    </row>
    <row r="258" spans="1:11">
      <c r="A258" s="2094"/>
      <c r="B258" s="2095">
        <v>0.45833333333333331</v>
      </c>
      <c r="C258" s="2096"/>
      <c r="D258" s="2096"/>
      <c r="E258" s="2092"/>
      <c r="F258" s="2096"/>
      <c r="G258" s="2096"/>
      <c r="H258" s="2092"/>
      <c r="I258" s="2096"/>
      <c r="J258" s="2092"/>
      <c r="K258" s="2093"/>
    </row>
    <row r="259" spans="1:11">
      <c r="A259" s="2094"/>
      <c r="B259" s="2095">
        <v>0.46875</v>
      </c>
      <c r="C259" s="2096"/>
      <c r="D259" s="2096"/>
      <c r="E259" s="2092"/>
      <c r="F259" s="2096"/>
      <c r="G259" s="2096"/>
      <c r="H259" s="2092"/>
      <c r="I259" s="2096"/>
      <c r="J259" s="2092"/>
      <c r="K259" s="2093"/>
    </row>
    <row r="260" spans="1:11">
      <c r="A260" s="2094"/>
      <c r="B260" s="2095">
        <v>0.47916666666666669</v>
      </c>
      <c r="C260" s="2096"/>
      <c r="D260" s="2096"/>
      <c r="E260" s="2092"/>
      <c r="F260" s="2096"/>
      <c r="G260" s="2096"/>
      <c r="H260" s="2092"/>
      <c r="I260" s="2096"/>
      <c r="J260" s="2092"/>
      <c r="K260" s="2093"/>
    </row>
    <row r="261" spans="1:11">
      <c r="A261" s="2094"/>
      <c r="B261" s="2095">
        <v>0.48958333333333331</v>
      </c>
      <c r="C261" s="2096"/>
      <c r="D261" s="2096"/>
      <c r="E261" s="2092"/>
      <c r="F261" s="2096"/>
      <c r="G261" s="2096"/>
      <c r="H261" s="2092"/>
      <c r="I261" s="2096"/>
      <c r="J261" s="2092"/>
      <c r="K261" s="2093"/>
    </row>
    <row r="262" spans="1:11">
      <c r="A262" s="2094"/>
      <c r="B262" s="2095">
        <v>0.5</v>
      </c>
      <c r="C262" s="2091"/>
      <c r="D262" s="2096"/>
      <c r="E262" s="2092"/>
      <c r="F262" s="2096"/>
      <c r="G262" s="2096"/>
      <c r="H262" s="2092"/>
      <c r="I262" s="2096"/>
      <c r="J262" s="2092"/>
      <c r="K262" s="2093"/>
    </row>
    <row r="263" spans="1:11">
      <c r="A263" s="2094"/>
      <c r="B263" s="2095">
        <v>0.51041666666666663</v>
      </c>
      <c r="C263" s="2096"/>
      <c r="D263" s="2096"/>
      <c r="E263" s="2092"/>
      <c r="F263" s="2096"/>
      <c r="G263" s="2096"/>
      <c r="H263" s="2092"/>
      <c r="I263" s="2096"/>
      <c r="J263" s="2092"/>
      <c r="K263" s="2093"/>
    </row>
    <row r="264" spans="1:11">
      <c r="A264" s="2094"/>
      <c r="B264" s="2095">
        <v>0.52083333333333337</v>
      </c>
      <c r="C264" s="2096"/>
      <c r="D264" s="2096"/>
      <c r="E264" s="2092"/>
      <c r="F264" s="2096"/>
      <c r="G264" s="2096"/>
      <c r="H264" s="2092"/>
      <c r="I264" s="2096"/>
      <c r="J264" s="2092"/>
      <c r="K264" s="2093"/>
    </row>
    <row r="265" spans="1:11">
      <c r="A265" s="2094"/>
      <c r="B265" s="2095">
        <v>0.53125</v>
      </c>
      <c r="C265" s="2096"/>
      <c r="D265" s="2096"/>
      <c r="E265" s="2092"/>
      <c r="F265" s="2096"/>
      <c r="G265" s="2096"/>
      <c r="H265" s="2092"/>
      <c r="I265" s="2096"/>
      <c r="J265" s="2092"/>
      <c r="K265" s="2093"/>
    </row>
    <row r="266" spans="1:11">
      <c r="A266" s="2094"/>
      <c r="B266" s="2095">
        <v>0.54166666666666663</v>
      </c>
      <c r="C266" s="2096"/>
      <c r="D266" s="2096"/>
      <c r="E266" s="2092"/>
      <c r="F266" s="2096"/>
      <c r="G266" s="2096"/>
      <c r="H266" s="2092"/>
      <c r="I266" s="2096"/>
      <c r="J266" s="2092"/>
      <c r="K266" s="2093"/>
    </row>
    <row r="267" spans="1:11">
      <c r="A267" s="2094"/>
      <c r="B267" s="2095">
        <v>0.55208333333333337</v>
      </c>
      <c r="C267" s="2096"/>
      <c r="D267" s="2096"/>
      <c r="E267" s="2092"/>
      <c r="F267" s="2096"/>
      <c r="G267" s="2096"/>
      <c r="H267" s="2092"/>
      <c r="I267" s="2096"/>
      <c r="J267" s="2092"/>
      <c r="K267" s="2093"/>
    </row>
    <row r="268" spans="1:11">
      <c r="A268" s="2094"/>
      <c r="B268" s="2095">
        <v>0.5625</v>
      </c>
      <c r="C268" s="2096"/>
      <c r="D268" s="2096"/>
      <c r="E268" s="2092"/>
      <c r="F268" s="2096"/>
      <c r="G268" s="2096"/>
      <c r="H268" s="2092"/>
      <c r="I268" s="2096"/>
      <c r="J268" s="2092"/>
      <c r="K268" s="2093"/>
    </row>
    <row r="269" spans="1:11">
      <c r="A269" s="2094"/>
      <c r="B269" s="2095">
        <v>0.57291666666666663</v>
      </c>
      <c r="C269" s="2096"/>
      <c r="D269" s="2096"/>
      <c r="E269" s="2092"/>
      <c r="F269" s="2096"/>
      <c r="G269" s="2096"/>
      <c r="H269" s="2092"/>
      <c r="I269" s="2096"/>
      <c r="J269" s="2092"/>
      <c r="K269" s="2093"/>
    </row>
    <row r="270" spans="1:11">
      <c r="A270" s="2094"/>
      <c r="B270" s="2095">
        <v>0.58333333333333337</v>
      </c>
      <c r="C270" s="2091"/>
      <c r="D270" s="2096"/>
      <c r="E270" s="2092"/>
      <c r="F270" s="2096"/>
      <c r="G270" s="2096"/>
      <c r="H270" s="2092"/>
      <c r="I270" s="2096"/>
      <c r="J270" s="2092"/>
      <c r="K270" s="2093"/>
    </row>
    <row r="271" spans="1:11">
      <c r="A271" s="2094"/>
      <c r="B271" s="2095">
        <v>0.59375</v>
      </c>
      <c r="C271" s="2096"/>
      <c r="D271" s="2096"/>
      <c r="E271" s="2092"/>
      <c r="F271" s="2096"/>
      <c r="G271" s="2096"/>
      <c r="H271" s="2092"/>
      <c r="I271" s="2096"/>
      <c r="J271" s="2092"/>
      <c r="K271" s="2093"/>
    </row>
    <row r="272" spans="1:11">
      <c r="A272" s="2094"/>
      <c r="B272" s="2095">
        <v>0.60416666666666663</v>
      </c>
      <c r="C272" s="2096"/>
      <c r="D272" s="2096"/>
      <c r="E272" s="2092"/>
      <c r="F272" s="2096"/>
      <c r="G272" s="2096"/>
      <c r="H272" s="2092"/>
      <c r="I272" s="2096"/>
      <c r="J272" s="2092"/>
      <c r="K272" s="2093"/>
    </row>
    <row r="273" spans="1:11">
      <c r="A273" s="2094"/>
      <c r="B273" s="2095">
        <v>0.61458333333333337</v>
      </c>
      <c r="C273" s="2096"/>
      <c r="D273" s="2096"/>
      <c r="E273" s="2092"/>
      <c r="F273" s="2096"/>
      <c r="G273" s="2096"/>
      <c r="H273" s="2092"/>
      <c r="I273" s="2096"/>
      <c r="J273" s="2092"/>
      <c r="K273" s="2093"/>
    </row>
    <row r="274" spans="1:11">
      <c r="A274" s="2094"/>
      <c r="B274" s="2095">
        <v>0.625</v>
      </c>
      <c r="C274" s="2096"/>
      <c r="D274" s="2096"/>
      <c r="E274" s="2092"/>
      <c r="F274" s="2096"/>
      <c r="G274" s="2096"/>
      <c r="H274" s="2092"/>
      <c r="I274" s="2096"/>
      <c r="J274" s="2092"/>
      <c r="K274" s="2093"/>
    </row>
    <row r="275" spans="1:11">
      <c r="A275" s="2094"/>
      <c r="B275" s="2095">
        <v>0.63541666666666663</v>
      </c>
      <c r="C275" s="2096"/>
      <c r="D275" s="2096"/>
      <c r="E275" s="2092"/>
      <c r="F275" s="2096"/>
      <c r="G275" s="2096"/>
      <c r="H275" s="2092"/>
      <c r="I275" s="2096"/>
      <c r="J275" s="2092"/>
      <c r="K275" s="2093"/>
    </row>
    <row r="276" spans="1:11">
      <c r="A276" s="2094"/>
      <c r="B276" s="2095">
        <v>0.64583333333333337</v>
      </c>
      <c r="C276" s="2096"/>
      <c r="D276" s="2096"/>
      <c r="E276" s="2092"/>
      <c r="F276" s="2096"/>
      <c r="G276" s="2096"/>
      <c r="H276" s="2092"/>
      <c r="I276" s="2096"/>
      <c r="J276" s="2092"/>
      <c r="K276" s="2093"/>
    </row>
    <row r="277" spans="1:11">
      <c r="A277" s="2094"/>
      <c r="B277" s="2095">
        <v>0.65625</v>
      </c>
      <c r="C277" s="2096"/>
      <c r="D277" s="2096"/>
      <c r="E277" s="2092"/>
      <c r="F277" s="2096"/>
      <c r="G277" s="2096"/>
      <c r="H277" s="2092"/>
      <c r="I277" s="2096"/>
      <c r="J277" s="2092"/>
      <c r="K277" s="2093"/>
    </row>
    <row r="278" spans="1:11">
      <c r="A278" s="2094"/>
      <c r="B278" s="2095">
        <v>0.66666666666666663</v>
      </c>
      <c r="C278" s="2091"/>
      <c r="D278" s="2096"/>
      <c r="E278" s="2092"/>
      <c r="F278" s="2096"/>
      <c r="G278" s="2096"/>
      <c r="H278" s="2092"/>
      <c r="I278" s="2096"/>
      <c r="J278" s="2092"/>
      <c r="K278" s="2093"/>
    </row>
    <row r="279" spans="1:11">
      <c r="A279" s="2094"/>
      <c r="B279" s="2095">
        <v>0.67708333333333337</v>
      </c>
      <c r="C279" s="2096"/>
      <c r="D279" s="2096"/>
      <c r="E279" s="2092"/>
      <c r="F279" s="2096"/>
      <c r="G279" s="2096"/>
      <c r="H279" s="2092"/>
      <c r="I279" s="2096"/>
      <c r="J279" s="2092"/>
      <c r="K279" s="2093"/>
    </row>
    <row r="280" spans="1:11">
      <c r="A280" s="2094"/>
      <c r="B280" s="2095">
        <v>0.6875</v>
      </c>
      <c r="C280" s="2096"/>
      <c r="D280" s="2096"/>
      <c r="E280" s="2092"/>
      <c r="F280" s="2096"/>
      <c r="G280" s="2096"/>
      <c r="H280" s="2092"/>
      <c r="I280" s="2096"/>
      <c r="J280" s="2092"/>
      <c r="K280" s="2093"/>
    </row>
    <row r="281" spans="1:11">
      <c r="A281" s="2094"/>
      <c r="B281" s="2095">
        <v>0.69791666666666663</v>
      </c>
      <c r="C281" s="2096"/>
      <c r="D281" s="2096"/>
      <c r="E281" s="2092"/>
      <c r="F281" s="2096"/>
      <c r="G281" s="2096"/>
      <c r="H281" s="2092"/>
      <c r="I281" s="2096"/>
      <c r="J281" s="2092"/>
      <c r="K281" s="2093"/>
    </row>
    <row r="282" spans="1:11">
      <c r="A282" s="2094"/>
      <c r="B282" s="2095">
        <v>0.70833333333333337</v>
      </c>
      <c r="C282" s="2096"/>
      <c r="D282" s="2096"/>
      <c r="E282" s="2092"/>
      <c r="F282" s="2096"/>
      <c r="G282" s="2096"/>
      <c r="H282" s="2092"/>
      <c r="I282" s="2096"/>
      <c r="J282" s="2092"/>
      <c r="K282" s="2093"/>
    </row>
    <row r="283" spans="1:11">
      <c r="A283" s="2094"/>
      <c r="B283" s="2095">
        <v>0.71875</v>
      </c>
      <c r="C283" s="2096"/>
      <c r="D283" s="2096"/>
      <c r="E283" s="2092"/>
      <c r="F283" s="2096"/>
      <c r="G283" s="2096"/>
      <c r="H283" s="2092"/>
      <c r="I283" s="2096"/>
      <c r="J283" s="2092"/>
      <c r="K283" s="2093"/>
    </row>
    <row r="284" spans="1:11">
      <c r="A284" s="2094"/>
      <c r="B284" s="2095">
        <v>0.72916666666666663</v>
      </c>
      <c r="C284" s="2096"/>
      <c r="D284" s="2096"/>
      <c r="E284" s="2092"/>
      <c r="F284" s="2096"/>
      <c r="G284" s="2096"/>
      <c r="H284" s="2092"/>
      <c r="I284" s="2096"/>
      <c r="J284" s="2092"/>
      <c r="K284" s="2093"/>
    </row>
    <row r="285" spans="1:11">
      <c r="A285" s="2094"/>
      <c r="B285" s="2095">
        <v>0.73958333333333337</v>
      </c>
      <c r="C285" s="2096"/>
      <c r="D285" s="2096"/>
      <c r="E285" s="2092"/>
      <c r="F285" s="2096"/>
      <c r="G285" s="2096"/>
      <c r="H285" s="2092"/>
      <c r="I285" s="2096"/>
      <c r="J285" s="2092"/>
      <c r="K285" s="2093"/>
    </row>
    <row r="286" spans="1:11">
      <c r="A286" s="2094"/>
      <c r="B286" s="2095">
        <v>0.75</v>
      </c>
      <c r="C286" s="2091"/>
      <c r="D286" s="2096"/>
      <c r="E286" s="2092"/>
      <c r="F286" s="2096"/>
      <c r="G286" s="2096"/>
      <c r="H286" s="2092"/>
      <c r="I286" s="2096"/>
      <c r="J286" s="2092"/>
      <c r="K286" s="2093"/>
    </row>
    <row r="287" spans="1:11">
      <c r="A287" s="2094"/>
      <c r="B287" s="2095">
        <v>0.76041666666666663</v>
      </c>
      <c r="C287" s="2096"/>
      <c r="D287" s="2096"/>
      <c r="E287" s="2092"/>
      <c r="F287" s="2096"/>
      <c r="G287" s="2096"/>
      <c r="H287" s="2092"/>
      <c r="I287" s="2096"/>
      <c r="J287" s="2092"/>
      <c r="K287" s="2093"/>
    </row>
    <row r="288" spans="1:11">
      <c r="A288" s="2094"/>
      <c r="B288" s="2095">
        <v>0.77083333333333337</v>
      </c>
      <c r="C288" s="2096"/>
      <c r="D288" s="2096"/>
      <c r="E288" s="2092"/>
      <c r="F288" s="2096"/>
      <c r="G288" s="2096"/>
      <c r="H288" s="2092"/>
      <c r="I288" s="2096"/>
      <c r="J288" s="2092"/>
      <c r="K288" s="2093"/>
    </row>
    <row r="289" spans="1:11">
      <c r="A289" s="2094"/>
      <c r="B289" s="2095">
        <v>0.78125</v>
      </c>
      <c r="C289" s="2096"/>
      <c r="D289" s="2096"/>
      <c r="E289" s="2092"/>
      <c r="F289" s="2096"/>
      <c r="G289" s="2096"/>
      <c r="H289" s="2092"/>
      <c r="I289" s="2096"/>
      <c r="J289" s="2092"/>
      <c r="K289" s="2093"/>
    </row>
    <row r="290" spans="1:11">
      <c r="A290" s="2094"/>
      <c r="B290" s="2095">
        <v>0.79166666666666663</v>
      </c>
      <c r="C290" s="2096"/>
      <c r="D290" s="2096"/>
      <c r="E290" s="2092"/>
      <c r="F290" s="2096"/>
      <c r="G290" s="2096"/>
      <c r="H290" s="2092"/>
      <c r="I290" s="2096"/>
      <c r="J290" s="2092"/>
      <c r="K290" s="2093"/>
    </row>
    <row r="291" spans="1:11">
      <c r="A291" s="2094"/>
      <c r="B291" s="2095">
        <v>0.80208333333333337</v>
      </c>
      <c r="C291" s="2096"/>
      <c r="D291" s="2096"/>
      <c r="E291" s="2092"/>
      <c r="F291" s="2096"/>
      <c r="G291" s="2096"/>
      <c r="H291" s="2092"/>
      <c r="I291" s="2096"/>
      <c r="J291" s="2092"/>
      <c r="K291" s="2093"/>
    </row>
    <row r="292" spans="1:11">
      <c r="A292" s="2094"/>
      <c r="B292" s="2095">
        <v>0.8125</v>
      </c>
      <c r="C292" s="2096"/>
      <c r="D292" s="2096"/>
      <c r="E292" s="2092"/>
      <c r="F292" s="2096"/>
      <c r="G292" s="2096"/>
      <c r="H292" s="2092"/>
      <c r="I292" s="2096"/>
      <c r="J292" s="2092"/>
      <c r="K292" s="2093"/>
    </row>
    <row r="293" spans="1:11">
      <c r="A293" s="2094"/>
      <c r="B293" s="2095">
        <v>0.82291666666666663</v>
      </c>
      <c r="C293" s="2096"/>
      <c r="D293" s="2096"/>
      <c r="E293" s="2092"/>
      <c r="F293" s="2096"/>
      <c r="G293" s="2096"/>
      <c r="H293" s="2092"/>
      <c r="I293" s="2096"/>
      <c r="J293" s="2092"/>
      <c r="K293" s="2093"/>
    </row>
    <row r="294" spans="1:11">
      <c r="A294" s="2094"/>
      <c r="B294" s="2095">
        <v>0.83333333333333337</v>
      </c>
      <c r="C294" s="2091"/>
      <c r="D294" s="2096"/>
      <c r="E294" s="2092"/>
      <c r="F294" s="2096"/>
      <c r="G294" s="2096"/>
      <c r="H294" s="2092"/>
      <c r="I294" s="2096"/>
      <c r="J294" s="2092"/>
      <c r="K294" s="2093"/>
    </row>
    <row r="295" spans="1:11">
      <c r="A295" s="2094"/>
      <c r="B295" s="2095">
        <v>0.84375</v>
      </c>
      <c r="C295" s="2096"/>
      <c r="D295" s="2096"/>
      <c r="E295" s="2092"/>
      <c r="F295" s="2096"/>
      <c r="G295" s="2096"/>
      <c r="H295" s="2092"/>
      <c r="I295" s="2096"/>
      <c r="J295" s="2092"/>
      <c r="K295" s="2093"/>
    </row>
    <row r="296" spans="1:11">
      <c r="A296" s="2094"/>
      <c r="B296" s="2095">
        <v>0.85416666666666663</v>
      </c>
      <c r="C296" s="2096"/>
      <c r="D296" s="2096"/>
      <c r="E296" s="2092"/>
      <c r="F296" s="2096"/>
      <c r="G296" s="2096"/>
      <c r="H296" s="2092"/>
      <c r="I296" s="2096"/>
      <c r="J296" s="2092"/>
      <c r="K296" s="2093"/>
    </row>
    <row r="297" spans="1:11">
      <c r="A297" s="2094"/>
      <c r="B297" s="2095">
        <v>0.86458333333333337</v>
      </c>
      <c r="C297" s="2096"/>
      <c r="D297" s="2096"/>
      <c r="E297" s="2092"/>
      <c r="F297" s="2096"/>
      <c r="G297" s="2096"/>
      <c r="H297" s="2092"/>
      <c r="I297" s="2096"/>
      <c r="J297" s="2092"/>
      <c r="K297" s="2093"/>
    </row>
    <row r="298" spans="1:11">
      <c r="A298" s="2094"/>
      <c r="B298" s="2095">
        <v>0.875</v>
      </c>
      <c r="C298" s="2096"/>
      <c r="D298" s="2096"/>
      <c r="E298" s="2092"/>
      <c r="F298" s="2096"/>
      <c r="G298" s="2096"/>
      <c r="H298" s="2092"/>
      <c r="I298" s="2096"/>
      <c r="J298" s="2092"/>
      <c r="K298" s="2093"/>
    </row>
    <row r="299" spans="1:11">
      <c r="A299" s="2094"/>
      <c r="B299" s="2095">
        <v>0.88541666666666663</v>
      </c>
      <c r="C299" s="2096"/>
      <c r="D299" s="2096"/>
      <c r="E299" s="2092"/>
      <c r="F299" s="2096"/>
      <c r="G299" s="2096"/>
      <c r="H299" s="2092"/>
      <c r="I299" s="2096"/>
      <c r="J299" s="2092"/>
      <c r="K299" s="2093"/>
    </row>
    <row r="300" spans="1:11">
      <c r="A300" s="2094"/>
      <c r="B300" s="2095">
        <v>0.89583333333333337</v>
      </c>
      <c r="C300" s="2096"/>
      <c r="D300" s="2096"/>
      <c r="E300" s="2092"/>
      <c r="F300" s="2096"/>
      <c r="G300" s="2096"/>
      <c r="H300" s="2092"/>
      <c r="I300" s="2096"/>
      <c r="J300" s="2092"/>
      <c r="K300" s="2093"/>
    </row>
    <row r="301" spans="1:11">
      <c r="A301" s="2094"/>
      <c r="B301" s="2095">
        <v>0.90625</v>
      </c>
      <c r="C301" s="2096"/>
      <c r="D301" s="2096"/>
      <c r="E301" s="2092"/>
      <c r="F301" s="2096"/>
      <c r="G301" s="2096"/>
      <c r="H301" s="2092"/>
      <c r="I301" s="2096"/>
      <c r="J301" s="2092"/>
      <c r="K301" s="2093"/>
    </row>
    <row r="302" spans="1:11">
      <c r="A302" s="2094"/>
      <c r="B302" s="2095">
        <v>0.91666666666666663</v>
      </c>
      <c r="C302" s="2091"/>
      <c r="D302" s="2096"/>
      <c r="E302" s="2092"/>
      <c r="F302" s="2096"/>
      <c r="G302" s="2096"/>
      <c r="H302" s="2092"/>
      <c r="I302" s="2096"/>
      <c r="J302" s="2092"/>
      <c r="K302" s="2093"/>
    </row>
    <row r="303" spans="1:11">
      <c r="A303" s="2094"/>
      <c r="B303" s="2095">
        <v>0.92708333333333337</v>
      </c>
      <c r="C303" s="2096"/>
      <c r="D303" s="2096"/>
      <c r="E303" s="2092"/>
      <c r="F303" s="2096"/>
      <c r="G303" s="2096"/>
      <c r="H303" s="2092"/>
      <c r="I303" s="2096"/>
      <c r="J303" s="2092"/>
      <c r="K303" s="2093"/>
    </row>
    <row r="304" spans="1:11">
      <c r="A304" s="2094"/>
      <c r="B304" s="2095">
        <v>0.9375</v>
      </c>
      <c r="C304" s="2096"/>
      <c r="D304" s="2096"/>
      <c r="E304" s="2092"/>
      <c r="F304" s="2096"/>
      <c r="G304" s="2096"/>
      <c r="H304" s="2092"/>
      <c r="I304" s="2096"/>
      <c r="J304" s="2092"/>
      <c r="K304" s="2093"/>
    </row>
    <row r="305" spans="1:11">
      <c r="A305" s="2094"/>
      <c r="B305" s="2095">
        <v>0.94791666666666663</v>
      </c>
      <c r="C305" s="2096"/>
      <c r="D305" s="2096"/>
      <c r="E305" s="2092"/>
      <c r="F305" s="2096"/>
      <c r="G305" s="2096"/>
      <c r="H305" s="2092"/>
      <c r="I305" s="2096"/>
      <c r="J305" s="2092"/>
      <c r="K305" s="2093"/>
    </row>
    <row r="306" spans="1:11">
      <c r="A306" s="2094"/>
      <c r="B306" s="2095">
        <v>0.95833333333333337</v>
      </c>
      <c r="C306" s="2096"/>
      <c r="D306" s="2096"/>
      <c r="E306" s="2092"/>
      <c r="F306" s="2096"/>
      <c r="G306" s="2096"/>
      <c r="H306" s="2092"/>
      <c r="I306" s="2096"/>
      <c r="J306" s="2092"/>
      <c r="K306" s="2093"/>
    </row>
    <row r="307" spans="1:11">
      <c r="A307" s="2094"/>
      <c r="B307" s="2095">
        <v>0.96875</v>
      </c>
      <c r="C307" s="2096"/>
      <c r="D307" s="2096"/>
      <c r="E307" s="2092"/>
      <c r="F307" s="2096"/>
      <c r="G307" s="2096"/>
      <c r="H307" s="2092"/>
      <c r="I307" s="2096"/>
      <c r="J307" s="2092"/>
      <c r="K307" s="2093"/>
    </row>
    <row r="308" spans="1:11">
      <c r="A308" s="2094"/>
      <c r="B308" s="2095">
        <v>0.97916666666666663</v>
      </c>
      <c r="C308" s="2096"/>
      <c r="D308" s="2096"/>
      <c r="E308" s="2092"/>
      <c r="F308" s="2096"/>
      <c r="G308" s="2096"/>
      <c r="H308" s="2092"/>
      <c r="I308" s="2096"/>
      <c r="J308" s="2092"/>
      <c r="K308" s="2093"/>
    </row>
    <row r="309" spans="1:11">
      <c r="A309" s="2094"/>
      <c r="B309" s="2095">
        <v>0.98958333333333337</v>
      </c>
      <c r="C309" s="2096"/>
      <c r="D309" s="2096"/>
      <c r="E309" s="2092"/>
      <c r="F309" s="2096"/>
      <c r="G309" s="2096"/>
      <c r="H309" s="2092"/>
      <c r="I309" s="2096"/>
      <c r="J309" s="2092"/>
      <c r="K309" s="2093"/>
    </row>
    <row r="310" spans="1:11">
      <c r="A310" s="2094"/>
      <c r="B310" s="2095">
        <v>0</v>
      </c>
      <c r="C310" s="2091"/>
      <c r="D310" s="2096"/>
      <c r="E310" s="2092"/>
      <c r="F310" s="2096"/>
      <c r="G310" s="2096"/>
      <c r="H310" s="2092"/>
      <c r="I310" s="2096"/>
      <c r="J310" s="2092"/>
      <c r="K310" s="2093"/>
    </row>
    <row r="311" spans="1:11">
      <c r="A311" s="2094"/>
      <c r="B311" s="2095">
        <v>1.0416666666666666E-2</v>
      </c>
      <c r="C311" s="2096"/>
      <c r="D311" s="2096"/>
      <c r="E311" s="2092"/>
      <c r="F311" s="2096"/>
      <c r="G311" s="2096"/>
      <c r="H311" s="2092"/>
      <c r="I311" s="2096"/>
      <c r="J311" s="2092"/>
      <c r="K311" s="2093"/>
    </row>
    <row r="312" spans="1:11">
      <c r="A312" s="2094"/>
      <c r="B312" s="2095">
        <v>2.0833333333333332E-2</v>
      </c>
      <c r="C312" s="2096"/>
      <c r="D312" s="2096"/>
      <c r="E312" s="2092"/>
      <c r="F312" s="2096"/>
      <c r="G312" s="2096"/>
      <c r="H312" s="2092"/>
      <c r="I312" s="2096"/>
      <c r="J312" s="2092"/>
      <c r="K312" s="2093"/>
    </row>
    <row r="313" spans="1:11">
      <c r="A313" s="2094"/>
      <c r="B313" s="2095">
        <v>3.125E-2</v>
      </c>
      <c r="C313" s="2096"/>
      <c r="D313" s="2096"/>
      <c r="E313" s="2092"/>
      <c r="F313" s="2096"/>
      <c r="G313" s="2096"/>
      <c r="H313" s="2092"/>
      <c r="I313" s="2096"/>
      <c r="J313" s="2092"/>
      <c r="K313" s="2093"/>
    </row>
    <row r="314" spans="1:11">
      <c r="A314" s="2094"/>
      <c r="B314" s="2095">
        <v>4.1666666666666664E-2</v>
      </c>
      <c r="C314" s="2096"/>
      <c r="D314" s="2096"/>
      <c r="E314" s="2092"/>
      <c r="F314" s="2096"/>
      <c r="G314" s="2096"/>
      <c r="H314" s="2092"/>
      <c r="I314" s="2096"/>
      <c r="J314" s="2092"/>
      <c r="K314" s="2093"/>
    </row>
    <row r="315" spans="1:11">
      <c r="A315" s="2094"/>
      <c r="B315" s="2095">
        <v>5.2083333333333336E-2</v>
      </c>
      <c r="C315" s="2096"/>
      <c r="D315" s="2096"/>
      <c r="E315" s="2092"/>
      <c r="F315" s="2096"/>
      <c r="G315" s="2096"/>
      <c r="H315" s="2092"/>
      <c r="I315" s="2096"/>
      <c r="J315" s="2092"/>
      <c r="K315" s="2093"/>
    </row>
    <row r="316" spans="1:11">
      <c r="A316" s="2094"/>
      <c r="B316" s="2095">
        <v>6.25E-2</v>
      </c>
      <c r="C316" s="2096"/>
      <c r="D316" s="2096"/>
      <c r="E316" s="2092"/>
      <c r="F316" s="2096"/>
      <c r="G316" s="2096"/>
      <c r="H316" s="2092"/>
      <c r="I316" s="2096"/>
      <c r="J316" s="2092"/>
      <c r="K316" s="2093"/>
    </row>
    <row r="317" spans="1:11">
      <c r="A317" s="2094"/>
      <c r="B317" s="2095">
        <v>7.2916666666666671E-2</v>
      </c>
      <c r="C317" s="2096"/>
      <c r="D317" s="2096"/>
      <c r="E317" s="2092"/>
      <c r="F317" s="2096"/>
      <c r="G317" s="2096"/>
      <c r="H317" s="2092"/>
      <c r="I317" s="2096"/>
      <c r="J317" s="2092"/>
      <c r="K317" s="2093"/>
    </row>
    <row r="318" spans="1:11">
      <c r="A318" s="2094"/>
      <c r="B318" s="2095">
        <v>8.3333333333333329E-2</v>
      </c>
      <c r="C318" s="2091"/>
      <c r="D318" s="2096"/>
      <c r="E318" s="2092"/>
      <c r="F318" s="2096"/>
      <c r="G318" s="2096"/>
      <c r="H318" s="2092"/>
      <c r="I318" s="2096"/>
      <c r="J318" s="2092"/>
      <c r="K318" s="2093"/>
    </row>
    <row r="319" spans="1:11">
      <c r="A319" s="2094"/>
      <c r="B319" s="2095">
        <v>9.375E-2</v>
      </c>
      <c r="C319" s="2096"/>
      <c r="D319" s="2096"/>
      <c r="E319" s="2092"/>
      <c r="F319" s="2096"/>
      <c r="G319" s="2096"/>
      <c r="H319" s="2092"/>
      <c r="I319" s="2096"/>
      <c r="J319" s="2092"/>
      <c r="K319" s="2093"/>
    </row>
    <row r="320" spans="1:11">
      <c r="A320" s="2094"/>
      <c r="B320" s="2095">
        <v>0.10416666666666667</v>
      </c>
      <c r="C320" s="2096"/>
      <c r="D320" s="2096"/>
      <c r="E320" s="2092"/>
      <c r="F320" s="2096"/>
      <c r="G320" s="2096"/>
      <c r="H320" s="2092"/>
      <c r="I320" s="2096"/>
      <c r="J320" s="2092"/>
      <c r="K320" s="2093"/>
    </row>
    <row r="321" spans="1:11">
      <c r="A321" s="2094"/>
      <c r="B321" s="2095">
        <v>0.11458333333333333</v>
      </c>
      <c r="C321" s="2096"/>
      <c r="D321" s="2096"/>
      <c r="E321" s="2092"/>
      <c r="F321" s="2096"/>
      <c r="G321" s="2096"/>
      <c r="H321" s="2092"/>
      <c r="I321" s="2096"/>
      <c r="J321" s="2092"/>
      <c r="K321" s="2093"/>
    </row>
    <row r="322" spans="1:11">
      <c r="A322" s="2094"/>
      <c r="B322" s="2095">
        <v>0.125</v>
      </c>
      <c r="C322" s="2096"/>
      <c r="D322" s="2096"/>
      <c r="E322" s="2092"/>
      <c r="F322" s="2096"/>
      <c r="G322" s="2096"/>
      <c r="H322" s="2092"/>
      <c r="I322" s="2096"/>
      <c r="J322" s="2092"/>
      <c r="K322" s="2093"/>
    </row>
    <row r="323" spans="1:11">
      <c r="A323" s="2094"/>
      <c r="B323" s="2095">
        <v>0.13541666666666666</v>
      </c>
      <c r="C323" s="2096"/>
      <c r="D323" s="2096"/>
      <c r="E323" s="2092"/>
      <c r="F323" s="2096"/>
      <c r="G323" s="2096"/>
      <c r="H323" s="2092"/>
      <c r="I323" s="2096"/>
      <c r="J323" s="2092"/>
      <c r="K323" s="2093"/>
    </row>
    <row r="324" spans="1:11">
      <c r="A324" s="2094"/>
      <c r="B324" s="2095">
        <v>0.14583333333333334</v>
      </c>
      <c r="C324" s="2096"/>
      <c r="D324" s="2096"/>
      <c r="E324" s="2092"/>
      <c r="F324" s="2096"/>
      <c r="G324" s="2096"/>
      <c r="H324" s="2092"/>
      <c r="I324" s="2096"/>
      <c r="J324" s="2092"/>
      <c r="K324" s="2093"/>
    </row>
    <row r="325" spans="1:11">
      <c r="A325" s="2094"/>
      <c r="B325" s="2095">
        <v>0.15625</v>
      </c>
      <c r="C325" s="2096"/>
      <c r="D325" s="2096"/>
      <c r="E325" s="2092"/>
      <c r="F325" s="2096"/>
      <c r="G325" s="2096"/>
      <c r="H325" s="2092"/>
      <c r="I325" s="2096"/>
      <c r="J325" s="2092"/>
      <c r="K325" s="2093"/>
    </row>
    <row r="326" spans="1:11">
      <c r="A326" s="2094"/>
      <c r="B326" s="2095">
        <v>0.16666666666666666</v>
      </c>
      <c r="C326" s="2091"/>
      <c r="D326" s="2096"/>
      <c r="E326" s="2092"/>
      <c r="F326" s="2096"/>
      <c r="G326" s="2096"/>
      <c r="H326" s="2092"/>
      <c r="I326" s="2096"/>
      <c r="J326" s="2092"/>
      <c r="K326" s="2093"/>
    </row>
    <row r="327" spans="1:11">
      <c r="A327" s="2094"/>
      <c r="B327" s="2095">
        <v>0.17708333333333334</v>
      </c>
      <c r="C327" s="2096"/>
      <c r="D327" s="2096"/>
      <c r="E327" s="2092"/>
      <c r="F327" s="2096"/>
      <c r="G327" s="2096"/>
      <c r="H327" s="2092"/>
      <c r="I327" s="2096"/>
      <c r="J327" s="2092"/>
      <c r="K327" s="2093"/>
    </row>
    <row r="328" spans="1:11">
      <c r="A328" s="2094"/>
      <c r="B328" s="2095">
        <v>0.1875</v>
      </c>
      <c r="C328" s="2096"/>
      <c r="D328" s="2096"/>
      <c r="E328" s="2092"/>
      <c r="F328" s="2096"/>
      <c r="G328" s="2096"/>
      <c r="H328" s="2092"/>
      <c r="I328" s="2096"/>
      <c r="J328" s="2092"/>
      <c r="K328" s="2093"/>
    </row>
    <row r="329" spans="1:11">
      <c r="A329" s="2094"/>
      <c r="B329" s="2095">
        <v>0.19791666666666666</v>
      </c>
      <c r="C329" s="2096"/>
      <c r="D329" s="2096"/>
      <c r="E329" s="2092"/>
      <c r="F329" s="2096"/>
      <c r="G329" s="2096"/>
      <c r="H329" s="2092"/>
      <c r="I329" s="2096"/>
      <c r="J329" s="2092"/>
      <c r="K329" s="2093"/>
    </row>
    <row r="330" spans="1:11">
      <c r="A330" s="2094"/>
      <c r="B330" s="2095">
        <v>0.20833333333333334</v>
      </c>
      <c r="C330" s="2096"/>
      <c r="D330" s="2096"/>
      <c r="E330" s="2092"/>
      <c r="F330" s="2096"/>
      <c r="G330" s="2096"/>
      <c r="H330" s="2092"/>
      <c r="I330" s="2096"/>
      <c r="J330" s="2092"/>
      <c r="K330" s="2093"/>
    </row>
    <row r="331" spans="1:11">
      <c r="A331" s="2094"/>
      <c r="B331" s="2095">
        <v>0.21875</v>
      </c>
      <c r="C331" s="2096"/>
      <c r="D331" s="2096"/>
      <c r="E331" s="2092"/>
      <c r="F331" s="2096"/>
      <c r="G331" s="2096"/>
      <c r="H331" s="2092"/>
      <c r="I331" s="2096"/>
      <c r="J331" s="2092"/>
      <c r="K331" s="2093"/>
    </row>
    <row r="332" spans="1:11">
      <c r="A332" s="2094"/>
      <c r="B332" s="2095">
        <v>0.22916666666666666</v>
      </c>
      <c r="C332" s="2096"/>
      <c r="D332" s="2096"/>
      <c r="E332" s="2092"/>
      <c r="F332" s="2096"/>
      <c r="G332" s="2096"/>
      <c r="H332" s="2092"/>
      <c r="I332" s="2096"/>
      <c r="J332" s="2092"/>
      <c r="K332" s="2093"/>
    </row>
    <row r="333" spans="1:11">
      <c r="A333" s="2094"/>
      <c r="B333" s="2095">
        <v>0.23958333333333334</v>
      </c>
      <c r="C333" s="2096"/>
      <c r="D333" s="2096"/>
      <c r="E333" s="2092"/>
      <c r="F333" s="2096"/>
      <c r="G333" s="2096"/>
      <c r="H333" s="2092"/>
      <c r="I333" s="2096"/>
      <c r="J333" s="2092"/>
      <c r="K333" s="2093"/>
    </row>
    <row r="334" spans="1:11">
      <c r="A334" s="2094"/>
      <c r="B334" s="2095">
        <v>0.25</v>
      </c>
      <c r="C334" s="2091"/>
      <c r="D334" s="2096"/>
      <c r="E334" s="2092"/>
      <c r="F334" s="2096"/>
      <c r="G334" s="2096"/>
      <c r="H334" s="2092"/>
      <c r="I334" s="2096"/>
      <c r="J334" s="2092"/>
      <c r="K334" s="2093"/>
    </row>
    <row r="335" spans="1:11">
      <c r="A335" s="2094"/>
      <c r="B335" s="2095">
        <v>0.26041666666666669</v>
      </c>
      <c r="C335" s="2096"/>
      <c r="D335" s="2096"/>
      <c r="E335" s="2092"/>
      <c r="F335" s="2096"/>
      <c r="G335" s="2096"/>
      <c r="H335" s="2092"/>
      <c r="I335" s="2096"/>
      <c r="J335" s="2092"/>
      <c r="K335" s="2093"/>
    </row>
    <row r="336" spans="1:11">
      <c r="A336" s="2094"/>
      <c r="B336" s="2095">
        <v>0.27083333333333331</v>
      </c>
      <c r="C336" s="2096"/>
      <c r="D336" s="2096"/>
      <c r="E336" s="2092"/>
      <c r="F336" s="2096"/>
      <c r="G336" s="2096"/>
      <c r="H336" s="2092"/>
      <c r="I336" s="2096"/>
      <c r="J336" s="2092"/>
      <c r="K336" s="2093"/>
    </row>
    <row r="337" spans="1:11">
      <c r="A337" s="2094"/>
      <c r="B337" s="2095">
        <v>0.28125</v>
      </c>
      <c r="C337" s="2096"/>
      <c r="D337" s="2096"/>
      <c r="E337" s="2092"/>
      <c r="F337" s="2096"/>
      <c r="G337" s="2096"/>
      <c r="H337" s="2092"/>
      <c r="I337" s="2096"/>
      <c r="J337" s="2092"/>
      <c r="K337" s="2093"/>
    </row>
    <row r="338" spans="1:11">
      <c r="A338" s="2094"/>
      <c r="B338" s="2095">
        <v>0.29166666666666669</v>
      </c>
      <c r="C338" s="2096"/>
      <c r="D338" s="2096"/>
      <c r="E338" s="2092"/>
      <c r="F338" s="2096"/>
      <c r="G338" s="2096"/>
      <c r="H338" s="2092"/>
      <c r="I338" s="2096"/>
      <c r="J338" s="2092"/>
      <c r="K338" s="2093"/>
    </row>
    <row r="339" spans="1:11">
      <c r="A339" s="2094"/>
      <c r="B339" s="2095">
        <v>0.30208333333333331</v>
      </c>
      <c r="C339" s="2096"/>
      <c r="D339" s="2096"/>
      <c r="E339" s="2092"/>
      <c r="F339" s="2096"/>
      <c r="G339" s="2096"/>
      <c r="H339" s="2092"/>
      <c r="I339" s="2096"/>
      <c r="J339" s="2092"/>
      <c r="K339" s="2093"/>
    </row>
    <row r="340" spans="1:11">
      <c r="A340" s="2094"/>
      <c r="B340" s="2095">
        <v>0.3125</v>
      </c>
      <c r="C340" s="2096"/>
      <c r="D340" s="2096"/>
      <c r="E340" s="2092"/>
      <c r="F340" s="2096"/>
      <c r="G340" s="2096"/>
      <c r="H340" s="2092"/>
      <c r="I340" s="2096"/>
      <c r="J340" s="2092"/>
      <c r="K340" s="2093"/>
    </row>
    <row r="341" spans="1:11">
      <c r="A341" s="2094"/>
      <c r="B341" s="2095">
        <v>0.32291666666666669</v>
      </c>
      <c r="C341" s="2096"/>
      <c r="D341" s="2096"/>
      <c r="E341" s="2092"/>
      <c r="F341" s="2096"/>
      <c r="G341" s="2096"/>
      <c r="H341" s="2092"/>
      <c r="I341" s="2096"/>
      <c r="J341" s="2092"/>
      <c r="K341" s="2093"/>
    </row>
    <row r="342" spans="1:11">
      <c r="A342" s="2094"/>
      <c r="B342" s="2095">
        <v>0.33333333333333331</v>
      </c>
      <c r="C342" s="2091"/>
      <c r="D342" s="2096"/>
      <c r="E342" s="2092"/>
      <c r="F342" s="2096"/>
      <c r="G342" s="2096"/>
      <c r="H342" s="2092"/>
      <c r="I342" s="2096"/>
      <c r="J342" s="2092"/>
      <c r="K342" s="2093"/>
    </row>
    <row r="343" spans="1:11">
      <c r="A343" s="2094"/>
      <c r="B343" s="2095">
        <v>0.34375</v>
      </c>
      <c r="C343" s="2096"/>
      <c r="D343" s="2096"/>
      <c r="E343" s="2092"/>
      <c r="F343" s="2096"/>
      <c r="G343" s="2096"/>
      <c r="H343" s="2092"/>
      <c r="I343" s="2096"/>
      <c r="J343" s="2092"/>
      <c r="K343" s="2093"/>
    </row>
    <row r="344" spans="1:11">
      <c r="A344" s="2094"/>
      <c r="B344" s="2095">
        <v>0.35416666666666669</v>
      </c>
      <c r="C344" s="2096"/>
      <c r="D344" s="2096"/>
      <c r="E344" s="2092"/>
      <c r="F344" s="2096"/>
      <c r="G344" s="2096"/>
      <c r="H344" s="2092"/>
      <c r="I344" s="2096"/>
      <c r="J344" s="2092"/>
      <c r="K344" s="2093"/>
    </row>
    <row r="345" spans="1:11">
      <c r="A345" s="2094"/>
      <c r="B345" s="2095">
        <v>0.36458333333333331</v>
      </c>
      <c r="C345" s="2096"/>
      <c r="D345" s="2096"/>
      <c r="E345" s="2092"/>
      <c r="F345" s="2096"/>
      <c r="G345" s="2096"/>
      <c r="H345" s="2092"/>
      <c r="I345" s="2096"/>
      <c r="J345" s="2092"/>
      <c r="K345" s="2093"/>
    </row>
    <row r="346" spans="1:11">
      <c r="A346" s="2094"/>
      <c r="B346" s="2095">
        <v>0.375</v>
      </c>
      <c r="C346" s="2096"/>
      <c r="D346" s="2096"/>
      <c r="E346" s="2092"/>
      <c r="F346" s="2096"/>
      <c r="G346" s="2096"/>
      <c r="H346" s="2092"/>
      <c r="I346" s="2096"/>
      <c r="J346" s="2092"/>
      <c r="K346" s="2093"/>
    </row>
    <row r="347" spans="1:11">
      <c r="A347" s="2094"/>
      <c r="B347" s="2095">
        <v>0.38541666666666669</v>
      </c>
      <c r="C347" s="2096"/>
      <c r="D347" s="2096"/>
      <c r="E347" s="2092"/>
      <c r="F347" s="2096"/>
      <c r="G347" s="2096"/>
      <c r="H347" s="2092"/>
      <c r="I347" s="2096"/>
      <c r="J347" s="2092"/>
      <c r="K347" s="2093"/>
    </row>
    <row r="348" spans="1:11">
      <c r="A348" s="2094"/>
      <c r="B348" s="2095">
        <v>0.39583333333333331</v>
      </c>
      <c r="C348" s="2096"/>
      <c r="D348" s="2096"/>
      <c r="E348" s="2092"/>
      <c r="F348" s="2096"/>
      <c r="G348" s="2096"/>
      <c r="H348" s="2092"/>
      <c r="I348" s="2096"/>
      <c r="J348" s="2092"/>
      <c r="K348" s="2093"/>
    </row>
    <row r="349" spans="1:11">
      <c r="A349" s="2094"/>
      <c r="B349" s="2095">
        <v>0.40625</v>
      </c>
      <c r="C349" s="2096"/>
      <c r="D349" s="2096"/>
      <c r="E349" s="2092"/>
      <c r="F349" s="2096"/>
      <c r="G349" s="2096"/>
      <c r="H349" s="2092"/>
      <c r="I349" s="2096"/>
      <c r="J349" s="2092"/>
      <c r="K349" s="2093"/>
    </row>
    <row r="350" spans="1:11">
      <c r="A350" s="2094"/>
      <c r="B350" s="2095">
        <v>0.41666666666666669</v>
      </c>
      <c r="C350" s="2091"/>
      <c r="D350" s="2096"/>
      <c r="E350" s="2092"/>
      <c r="F350" s="2096"/>
      <c r="G350" s="2096"/>
      <c r="H350" s="2092"/>
      <c r="I350" s="2096"/>
      <c r="J350" s="2092"/>
      <c r="K350" s="2093"/>
    </row>
    <row r="351" spans="1:11">
      <c r="A351" s="2094"/>
      <c r="B351" s="2095">
        <v>0.42708333333333331</v>
      </c>
      <c r="C351" s="2096"/>
      <c r="D351" s="2096"/>
      <c r="E351" s="2092"/>
      <c r="F351" s="2096"/>
      <c r="G351" s="2096"/>
      <c r="H351" s="2092"/>
      <c r="I351" s="2096"/>
      <c r="J351" s="2092"/>
      <c r="K351" s="2093"/>
    </row>
    <row r="352" spans="1:11">
      <c r="A352" s="2094"/>
      <c r="B352" s="2095">
        <v>0.4375</v>
      </c>
      <c r="C352" s="2096"/>
      <c r="D352" s="2096"/>
      <c r="E352" s="2092"/>
      <c r="F352" s="2096"/>
      <c r="G352" s="2096"/>
      <c r="H352" s="2092"/>
      <c r="I352" s="2096"/>
      <c r="J352" s="2092"/>
      <c r="K352" s="2093"/>
    </row>
    <row r="353" spans="1:11">
      <c r="A353" s="2094"/>
      <c r="B353" s="2095">
        <v>0.44791666666666669</v>
      </c>
      <c r="C353" s="2096"/>
      <c r="D353" s="2096"/>
      <c r="E353" s="2092"/>
      <c r="F353" s="2096"/>
      <c r="G353" s="2096"/>
      <c r="H353" s="2092"/>
      <c r="I353" s="2096"/>
      <c r="J353" s="2092"/>
      <c r="K353" s="2093"/>
    </row>
    <row r="354" spans="1:11">
      <c r="A354" s="2094"/>
      <c r="B354" s="2095">
        <v>0.45833333333333331</v>
      </c>
      <c r="C354" s="2096"/>
      <c r="D354" s="2096"/>
      <c r="E354" s="2092"/>
      <c r="F354" s="2096"/>
      <c r="G354" s="2096"/>
      <c r="H354" s="2092"/>
      <c r="I354" s="2096"/>
      <c r="J354" s="2092"/>
      <c r="K354" s="2093"/>
    </row>
    <row r="355" spans="1:11">
      <c r="A355" s="2094"/>
      <c r="B355" s="2095">
        <v>0.46875</v>
      </c>
      <c r="C355" s="2096"/>
      <c r="D355" s="2096"/>
      <c r="E355" s="2092"/>
      <c r="F355" s="2096"/>
      <c r="G355" s="2096"/>
      <c r="H355" s="2092"/>
      <c r="I355" s="2096"/>
      <c r="J355" s="2092"/>
      <c r="K355" s="2093"/>
    </row>
    <row r="356" spans="1:11">
      <c r="A356" s="2094"/>
      <c r="B356" s="2095">
        <v>0.47916666666666669</v>
      </c>
      <c r="C356" s="2096"/>
      <c r="D356" s="2096"/>
      <c r="E356" s="2092"/>
      <c r="F356" s="2096"/>
      <c r="G356" s="2096"/>
      <c r="H356" s="2092"/>
      <c r="I356" s="2096"/>
      <c r="J356" s="2092"/>
      <c r="K356" s="2093"/>
    </row>
    <row r="357" spans="1:11">
      <c r="A357" s="2094"/>
      <c r="B357" s="2095">
        <v>0.48958333333333331</v>
      </c>
      <c r="C357" s="2096"/>
      <c r="D357" s="2096"/>
      <c r="E357" s="2092"/>
      <c r="F357" s="2096"/>
      <c r="G357" s="2096"/>
      <c r="H357" s="2092"/>
      <c r="I357" s="2096"/>
      <c r="J357" s="2092"/>
      <c r="K357" s="2093"/>
    </row>
    <row r="358" spans="1:11">
      <c r="A358" s="2094"/>
      <c r="B358" s="2095">
        <v>0.5</v>
      </c>
      <c r="C358" s="2091"/>
      <c r="D358" s="2096"/>
      <c r="E358" s="2092"/>
      <c r="F358" s="2096"/>
      <c r="G358" s="2096"/>
      <c r="H358" s="2092"/>
      <c r="I358" s="2096"/>
      <c r="J358" s="2092"/>
      <c r="K358" s="2093"/>
    </row>
    <row r="359" spans="1:11">
      <c r="A359" s="2094"/>
      <c r="B359" s="2095">
        <v>0.51041666666666663</v>
      </c>
      <c r="C359" s="2096"/>
      <c r="D359" s="2096"/>
      <c r="E359" s="2092"/>
      <c r="F359" s="2096"/>
      <c r="G359" s="2096"/>
      <c r="H359" s="2092"/>
      <c r="I359" s="2096"/>
      <c r="J359" s="2092"/>
      <c r="K359" s="2093"/>
    </row>
    <row r="360" spans="1:11">
      <c r="A360" s="2094"/>
      <c r="B360" s="2095">
        <v>0.52083333333333337</v>
      </c>
      <c r="C360" s="2096"/>
      <c r="D360" s="2096"/>
      <c r="E360" s="2092"/>
      <c r="F360" s="2096"/>
      <c r="G360" s="2096"/>
      <c r="H360" s="2092"/>
      <c r="I360" s="2096"/>
      <c r="J360" s="2092"/>
      <c r="K360" s="2093"/>
    </row>
    <row r="361" spans="1:11">
      <c r="A361" s="2094"/>
      <c r="B361" s="2095">
        <v>0.53125</v>
      </c>
      <c r="C361" s="2096"/>
      <c r="D361" s="2096"/>
      <c r="E361" s="2092"/>
      <c r="F361" s="2096"/>
      <c r="G361" s="2096"/>
      <c r="H361" s="2092"/>
      <c r="I361" s="2096"/>
      <c r="J361" s="2092"/>
      <c r="K361" s="2093"/>
    </row>
    <row r="362" spans="1:11">
      <c r="A362" s="2094"/>
      <c r="B362" s="2095">
        <v>0.54166666666666663</v>
      </c>
      <c r="C362" s="2096"/>
      <c r="D362" s="2096"/>
      <c r="E362" s="2092"/>
      <c r="F362" s="2096"/>
      <c r="G362" s="2096"/>
      <c r="H362" s="2092"/>
      <c r="I362" s="2096"/>
      <c r="J362" s="2092"/>
      <c r="K362" s="2093"/>
    </row>
    <row r="363" spans="1:11">
      <c r="A363" s="2094"/>
      <c r="B363" s="2095">
        <v>0.55208333333333337</v>
      </c>
      <c r="C363" s="2096"/>
      <c r="D363" s="2096"/>
      <c r="E363" s="2092"/>
      <c r="F363" s="2096"/>
      <c r="G363" s="2096"/>
      <c r="H363" s="2092"/>
      <c r="I363" s="2096"/>
      <c r="J363" s="2092"/>
      <c r="K363" s="2093"/>
    </row>
    <row r="364" spans="1:11">
      <c r="A364" s="2094"/>
      <c r="B364" s="2095">
        <v>0.5625</v>
      </c>
      <c r="C364" s="2096"/>
      <c r="D364" s="2096"/>
      <c r="E364" s="2092"/>
      <c r="F364" s="2096"/>
      <c r="G364" s="2096"/>
      <c r="H364" s="2092"/>
      <c r="I364" s="2096"/>
      <c r="J364" s="2092"/>
      <c r="K364" s="2093"/>
    </row>
    <row r="365" spans="1:11">
      <c r="A365" s="2094"/>
      <c r="B365" s="2095">
        <v>0.57291666666666663</v>
      </c>
      <c r="C365" s="2096"/>
      <c r="D365" s="2096"/>
      <c r="E365" s="2092"/>
      <c r="F365" s="2096"/>
      <c r="G365" s="2096"/>
      <c r="H365" s="2092"/>
      <c r="I365" s="2096"/>
      <c r="J365" s="2092"/>
      <c r="K365" s="2093"/>
    </row>
    <row r="366" spans="1:11">
      <c r="A366" s="2094"/>
      <c r="B366" s="2095">
        <v>0.58333333333333337</v>
      </c>
      <c r="C366" s="2091"/>
      <c r="D366" s="2096"/>
      <c r="E366" s="2092"/>
      <c r="F366" s="2096"/>
      <c r="G366" s="2096"/>
      <c r="H366" s="2092"/>
      <c r="I366" s="2096"/>
      <c r="J366" s="2092"/>
      <c r="K366" s="2093"/>
    </row>
    <row r="367" spans="1:11">
      <c r="A367" s="2094"/>
      <c r="B367" s="2095">
        <v>0.59375</v>
      </c>
      <c r="C367" s="2096"/>
      <c r="D367" s="2096"/>
      <c r="E367" s="2092"/>
      <c r="F367" s="2096"/>
      <c r="G367" s="2096"/>
      <c r="H367" s="2092"/>
      <c r="I367" s="2096"/>
      <c r="J367" s="2092"/>
      <c r="K367" s="2093"/>
    </row>
    <row r="368" spans="1:11">
      <c r="A368" s="2094"/>
      <c r="B368" s="2095">
        <v>0.60416666666666663</v>
      </c>
      <c r="C368" s="2096"/>
      <c r="D368" s="2096"/>
      <c r="E368" s="2092"/>
      <c r="F368" s="2096"/>
      <c r="G368" s="2096"/>
      <c r="H368" s="2092"/>
      <c r="I368" s="2096"/>
      <c r="J368" s="2092"/>
      <c r="K368" s="2093"/>
    </row>
    <row r="369" spans="1:11">
      <c r="A369" s="2094"/>
      <c r="B369" s="2095">
        <v>0.61458333333333337</v>
      </c>
      <c r="C369" s="2096"/>
      <c r="D369" s="2096"/>
      <c r="E369" s="2092"/>
      <c r="F369" s="2096"/>
      <c r="G369" s="2096"/>
      <c r="H369" s="2092"/>
      <c r="I369" s="2096"/>
      <c r="J369" s="2092"/>
      <c r="K369" s="2093"/>
    </row>
    <row r="370" spans="1:11">
      <c r="A370" s="2094"/>
      <c r="B370" s="2095">
        <v>0.625</v>
      </c>
      <c r="C370" s="2096"/>
      <c r="D370" s="2096"/>
      <c r="E370" s="2092"/>
      <c r="F370" s="2096"/>
      <c r="G370" s="2096"/>
      <c r="H370" s="2092"/>
      <c r="I370" s="2096"/>
      <c r="J370" s="2092"/>
      <c r="K370" s="2093"/>
    </row>
    <row r="371" spans="1:11">
      <c r="A371" s="2094"/>
      <c r="B371" s="2095">
        <v>0.63541666666666663</v>
      </c>
      <c r="C371" s="2096"/>
      <c r="D371" s="2096"/>
      <c r="E371" s="2092"/>
      <c r="F371" s="2096"/>
      <c r="G371" s="2096"/>
      <c r="H371" s="2092"/>
      <c r="I371" s="2096"/>
      <c r="J371" s="2092"/>
      <c r="K371" s="2093"/>
    </row>
    <row r="372" spans="1:11">
      <c r="A372" s="2094"/>
      <c r="B372" s="2095">
        <v>0.64583333333333337</v>
      </c>
      <c r="C372" s="2096"/>
      <c r="D372" s="2096"/>
      <c r="E372" s="2092"/>
      <c r="F372" s="2096"/>
      <c r="G372" s="2096"/>
      <c r="H372" s="2092"/>
      <c r="I372" s="2096"/>
      <c r="J372" s="2092"/>
      <c r="K372" s="2093"/>
    </row>
    <row r="373" spans="1:11">
      <c r="A373" s="2094"/>
      <c r="B373" s="2095">
        <v>0.65625</v>
      </c>
      <c r="C373" s="2096"/>
      <c r="D373" s="2096"/>
      <c r="E373" s="2092"/>
      <c r="F373" s="2096"/>
      <c r="G373" s="2096"/>
      <c r="H373" s="2092"/>
      <c r="I373" s="2096"/>
      <c r="J373" s="2092"/>
      <c r="K373" s="2093"/>
    </row>
    <row r="374" spans="1:11">
      <c r="A374" s="2094"/>
      <c r="B374" s="2095">
        <v>0.66666666666666663</v>
      </c>
      <c r="C374" s="2091"/>
      <c r="D374" s="2096"/>
      <c r="E374" s="2092"/>
      <c r="F374" s="2096"/>
      <c r="G374" s="2096"/>
      <c r="H374" s="2092"/>
      <c r="I374" s="2096"/>
      <c r="J374" s="2092"/>
      <c r="K374" s="2093"/>
    </row>
    <row r="375" spans="1:11">
      <c r="A375" s="2094"/>
      <c r="B375" s="2095">
        <v>0.67708333333333337</v>
      </c>
      <c r="C375" s="2096"/>
      <c r="D375" s="2096"/>
      <c r="E375" s="2092"/>
      <c r="F375" s="2096"/>
      <c r="G375" s="2096"/>
      <c r="H375" s="2092"/>
      <c r="I375" s="2096"/>
      <c r="J375" s="2092"/>
      <c r="K375" s="2093"/>
    </row>
    <row r="376" spans="1:11">
      <c r="A376" s="2094"/>
      <c r="B376" s="2095">
        <v>0.6875</v>
      </c>
      <c r="C376" s="2096"/>
      <c r="D376" s="2096"/>
      <c r="E376" s="2092"/>
      <c r="F376" s="2096"/>
      <c r="G376" s="2096"/>
      <c r="H376" s="2092"/>
      <c r="I376" s="2096"/>
      <c r="J376" s="2092"/>
      <c r="K376" s="2093"/>
    </row>
    <row r="377" spans="1:11">
      <c r="A377" s="2094"/>
      <c r="B377" s="2095">
        <v>0.69791666666666663</v>
      </c>
      <c r="C377" s="2096"/>
      <c r="D377" s="2096"/>
      <c r="E377" s="2092"/>
      <c r="F377" s="2096"/>
      <c r="G377" s="2096"/>
      <c r="H377" s="2092"/>
      <c r="I377" s="2096"/>
      <c r="J377" s="2092"/>
      <c r="K377" s="2093"/>
    </row>
    <row r="378" spans="1:11">
      <c r="A378" s="2094"/>
      <c r="B378" s="2095">
        <v>0.70833333333333337</v>
      </c>
      <c r="C378" s="2096"/>
      <c r="D378" s="2096"/>
      <c r="E378" s="2092"/>
      <c r="F378" s="2096"/>
      <c r="G378" s="2096"/>
      <c r="H378" s="2092"/>
      <c r="I378" s="2096"/>
      <c r="J378" s="2092"/>
      <c r="K378" s="2093"/>
    </row>
    <row r="379" spans="1:11">
      <c r="A379" s="2094"/>
      <c r="B379" s="2095">
        <v>0.71875</v>
      </c>
      <c r="C379" s="2096"/>
      <c r="D379" s="2096"/>
      <c r="E379" s="2092"/>
      <c r="F379" s="2096"/>
      <c r="G379" s="2096"/>
      <c r="H379" s="2092"/>
      <c r="I379" s="2096"/>
      <c r="J379" s="2092"/>
      <c r="K379" s="2093"/>
    </row>
    <row r="380" spans="1:11">
      <c r="A380" s="2094"/>
      <c r="B380" s="2095">
        <v>0.72916666666666663</v>
      </c>
      <c r="C380" s="2096"/>
      <c r="D380" s="2096"/>
      <c r="E380" s="2092"/>
      <c r="F380" s="2096"/>
      <c r="G380" s="2096"/>
      <c r="H380" s="2092"/>
      <c r="I380" s="2096"/>
      <c r="J380" s="2092"/>
      <c r="K380" s="2093"/>
    </row>
    <row r="381" spans="1:11">
      <c r="A381" s="2094"/>
      <c r="B381" s="2095">
        <v>0.73958333333333337</v>
      </c>
      <c r="C381" s="2096"/>
      <c r="D381" s="2096"/>
      <c r="E381" s="2092"/>
      <c r="F381" s="2096"/>
      <c r="G381" s="2096"/>
      <c r="H381" s="2092"/>
      <c r="I381" s="2096"/>
      <c r="J381" s="2092"/>
      <c r="K381" s="2093"/>
    </row>
    <row r="382" spans="1:11">
      <c r="A382" s="2094"/>
      <c r="B382" s="2095">
        <v>0.75</v>
      </c>
      <c r="C382" s="2091"/>
      <c r="D382" s="2096"/>
      <c r="E382" s="2092"/>
      <c r="F382" s="2096"/>
      <c r="G382" s="2096"/>
      <c r="H382" s="2092"/>
      <c r="I382" s="2096"/>
      <c r="J382" s="2092"/>
      <c r="K382" s="2093"/>
    </row>
    <row r="383" spans="1:11">
      <c r="A383" s="2094"/>
      <c r="B383" s="2095">
        <v>0.76041666666666663</v>
      </c>
      <c r="C383" s="2096"/>
      <c r="D383" s="2096"/>
      <c r="E383" s="2092"/>
      <c r="F383" s="2096"/>
      <c r="G383" s="2096"/>
      <c r="H383" s="2092"/>
      <c r="I383" s="2096"/>
      <c r="J383" s="2092"/>
      <c r="K383" s="2093"/>
    </row>
    <row r="384" spans="1:11">
      <c r="A384" s="2094"/>
      <c r="B384" s="2095">
        <v>0.77083333333333337</v>
      </c>
      <c r="C384" s="2096"/>
      <c r="D384" s="2096"/>
      <c r="E384" s="2092"/>
      <c r="F384" s="2096"/>
      <c r="G384" s="2096"/>
      <c r="H384" s="2092"/>
      <c r="I384" s="2096"/>
      <c r="J384" s="2092"/>
      <c r="K384" s="2093"/>
    </row>
    <row r="385" spans="1:11">
      <c r="A385" s="2094"/>
      <c r="B385" s="2095">
        <v>0.78125</v>
      </c>
      <c r="C385" s="2096"/>
      <c r="D385" s="2096"/>
      <c r="E385" s="2092"/>
      <c r="F385" s="2096"/>
      <c r="G385" s="2096"/>
      <c r="H385" s="2092"/>
      <c r="I385" s="2096"/>
      <c r="J385" s="2092"/>
      <c r="K385" s="2093"/>
    </row>
    <row r="386" spans="1:11">
      <c r="A386" s="2094"/>
      <c r="B386" s="2095">
        <v>0.79166666666666663</v>
      </c>
      <c r="C386" s="2096"/>
      <c r="D386" s="2096"/>
      <c r="E386" s="2092"/>
      <c r="F386" s="2096"/>
      <c r="G386" s="2096"/>
      <c r="H386" s="2092"/>
      <c r="I386" s="2096"/>
      <c r="J386" s="2092"/>
      <c r="K386" s="2093"/>
    </row>
    <row r="387" spans="1:11">
      <c r="A387" s="2094"/>
      <c r="B387" s="2095">
        <v>0.80208333333333337</v>
      </c>
      <c r="C387" s="2096"/>
      <c r="D387" s="2096"/>
      <c r="E387" s="2092"/>
      <c r="F387" s="2096"/>
      <c r="G387" s="2096"/>
      <c r="H387" s="2092"/>
      <c r="I387" s="2096"/>
      <c r="J387" s="2092"/>
      <c r="K387" s="2093"/>
    </row>
    <row r="388" spans="1:11">
      <c r="A388" s="2094"/>
      <c r="B388" s="2095">
        <v>0.8125</v>
      </c>
      <c r="C388" s="2096"/>
      <c r="D388" s="2096"/>
      <c r="E388" s="2092"/>
      <c r="F388" s="2096"/>
      <c r="G388" s="2096"/>
      <c r="H388" s="2092"/>
      <c r="I388" s="2096"/>
      <c r="J388" s="2092"/>
      <c r="K388" s="2093"/>
    </row>
    <row r="389" spans="1:11">
      <c r="A389" s="2094"/>
      <c r="B389" s="2095">
        <v>0.82291666666666663</v>
      </c>
      <c r="C389" s="2096"/>
      <c r="D389" s="2096"/>
      <c r="E389" s="2092"/>
      <c r="F389" s="2096"/>
      <c r="G389" s="2096"/>
      <c r="H389" s="2092"/>
      <c r="I389" s="2096"/>
      <c r="J389" s="2092"/>
      <c r="K389" s="2093"/>
    </row>
    <row r="390" spans="1:11">
      <c r="A390" s="2094"/>
      <c r="B390" s="2095">
        <v>0.83333333333333337</v>
      </c>
      <c r="C390" s="2091"/>
      <c r="D390" s="2096"/>
      <c r="E390" s="2092"/>
      <c r="F390" s="2096"/>
      <c r="G390" s="2096"/>
      <c r="H390" s="2092"/>
      <c r="I390" s="2096"/>
      <c r="J390" s="2092"/>
      <c r="K390" s="2093"/>
    </row>
    <row r="391" spans="1:11">
      <c r="A391" s="2094"/>
      <c r="B391" s="2095">
        <v>0.84375</v>
      </c>
      <c r="C391" s="2096"/>
      <c r="D391" s="2096"/>
      <c r="E391" s="2092"/>
      <c r="F391" s="2096"/>
      <c r="G391" s="2096"/>
      <c r="H391" s="2092"/>
      <c r="I391" s="2096"/>
      <c r="J391" s="2092"/>
      <c r="K391" s="2093"/>
    </row>
    <row r="392" spans="1:11">
      <c r="A392" s="2094"/>
      <c r="B392" s="2095">
        <v>0.85416666666666663</v>
      </c>
      <c r="C392" s="2096"/>
      <c r="D392" s="2096"/>
      <c r="E392" s="2092"/>
      <c r="F392" s="2096"/>
      <c r="G392" s="2096"/>
      <c r="H392" s="2092"/>
      <c r="I392" s="2096"/>
      <c r="J392" s="2092"/>
      <c r="K392" s="2093"/>
    </row>
    <row r="393" spans="1:11">
      <c r="A393" s="2094"/>
      <c r="B393" s="2095">
        <v>0.86458333333333337</v>
      </c>
      <c r="C393" s="2096"/>
      <c r="D393" s="2096"/>
      <c r="E393" s="2092"/>
      <c r="F393" s="2096"/>
      <c r="G393" s="2096"/>
      <c r="H393" s="2092"/>
      <c r="I393" s="2096"/>
      <c r="J393" s="2092"/>
      <c r="K393" s="2093"/>
    </row>
    <row r="394" spans="1:11">
      <c r="A394" s="2094"/>
      <c r="B394" s="2095">
        <v>0.875</v>
      </c>
      <c r="C394" s="2096"/>
      <c r="D394" s="2096"/>
      <c r="E394" s="2092"/>
      <c r="F394" s="2096"/>
      <c r="G394" s="2096"/>
      <c r="H394" s="2092"/>
      <c r="I394" s="2096"/>
      <c r="J394" s="2092"/>
      <c r="K394" s="2093"/>
    </row>
    <row r="395" spans="1:11">
      <c r="A395" s="2094"/>
      <c r="B395" s="2095">
        <v>0.88541666666666663</v>
      </c>
      <c r="C395" s="2096"/>
      <c r="D395" s="2096"/>
      <c r="E395" s="2092"/>
      <c r="F395" s="2096"/>
      <c r="G395" s="2096"/>
      <c r="H395" s="2092"/>
      <c r="I395" s="2096"/>
      <c r="J395" s="2092"/>
      <c r="K395" s="2093"/>
    </row>
    <row r="396" spans="1:11">
      <c r="A396" s="2094"/>
      <c r="B396" s="2095">
        <v>0.89583333333333337</v>
      </c>
      <c r="C396" s="2096"/>
      <c r="D396" s="2096"/>
      <c r="E396" s="2092"/>
      <c r="F396" s="2096"/>
      <c r="G396" s="2096"/>
      <c r="H396" s="2092"/>
      <c r="I396" s="2096"/>
      <c r="J396" s="2092"/>
      <c r="K396" s="2093"/>
    </row>
    <row r="397" spans="1:11">
      <c r="A397" s="2094"/>
      <c r="B397" s="2095">
        <v>0.90625</v>
      </c>
      <c r="C397" s="2096"/>
      <c r="D397" s="2096"/>
      <c r="E397" s="2092"/>
      <c r="F397" s="2096"/>
      <c r="G397" s="2096"/>
      <c r="H397" s="2092"/>
      <c r="I397" s="2096"/>
      <c r="J397" s="2092"/>
      <c r="K397" s="2093"/>
    </row>
    <row r="398" spans="1:11">
      <c r="A398" s="2094"/>
      <c r="B398" s="2095">
        <v>0.91666666666666663</v>
      </c>
      <c r="C398" s="2091"/>
      <c r="D398" s="2096"/>
      <c r="E398" s="2092"/>
      <c r="F398" s="2096"/>
      <c r="G398" s="2096"/>
      <c r="H398" s="2092"/>
      <c r="I398" s="2096"/>
      <c r="J398" s="2092"/>
      <c r="K398" s="2093"/>
    </row>
    <row r="399" spans="1:11">
      <c r="A399" s="2094"/>
      <c r="B399" s="2095">
        <v>0.92708333333333337</v>
      </c>
      <c r="C399" s="2096"/>
      <c r="D399" s="2096"/>
      <c r="E399" s="2092"/>
      <c r="F399" s="2096"/>
      <c r="G399" s="2096"/>
      <c r="H399" s="2092"/>
      <c r="I399" s="2096"/>
      <c r="J399" s="2092"/>
      <c r="K399" s="2093"/>
    </row>
    <row r="400" spans="1:11">
      <c r="A400" s="2094"/>
      <c r="B400" s="2095">
        <v>0.9375</v>
      </c>
      <c r="C400" s="2096"/>
      <c r="D400" s="2096"/>
      <c r="E400" s="2092"/>
      <c r="F400" s="2096"/>
      <c r="G400" s="2096"/>
      <c r="H400" s="2092"/>
      <c r="I400" s="2096"/>
      <c r="J400" s="2092"/>
      <c r="K400" s="2093"/>
    </row>
    <row r="401" spans="1:11">
      <c r="A401" s="2094"/>
      <c r="B401" s="2095">
        <v>0.94791666666666663</v>
      </c>
      <c r="C401" s="2096"/>
      <c r="D401" s="2096"/>
      <c r="E401" s="2092"/>
      <c r="F401" s="2096"/>
      <c r="G401" s="2096"/>
      <c r="H401" s="2092"/>
      <c r="I401" s="2096"/>
      <c r="J401" s="2092"/>
      <c r="K401" s="2093"/>
    </row>
    <row r="402" spans="1:11">
      <c r="A402" s="2094"/>
      <c r="B402" s="2095">
        <v>0.95833333333333337</v>
      </c>
      <c r="C402" s="2096"/>
      <c r="D402" s="2096"/>
      <c r="E402" s="2092"/>
      <c r="F402" s="2096"/>
      <c r="G402" s="2096"/>
      <c r="H402" s="2092"/>
      <c r="I402" s="2096"/>
      <c r="J402" s="2092"/>
      <c r="K402" s="2093"/>
    </row>
    <row r="403" spans="1:11">
      <c r="A403" s="2094"/>
      <c r="B403" s="2095">
        <v>0.96875</v>
      </c>
      <c r="C403" s="2096"/>
      <c r="D403" s="2096"/>
      <c r="E403" s="2092"/>
      <c r="F403" s="2096"/>
      <c r="G403" s="2096"/>
      <c r="H403" s="2092"/>
      <c r="I403" s="2096"/>
      <c r="J403" s="2092"/>
      <c r="K403" s="2093"/>
    </row>
    <row r="404" spans="1:11">
      <c r="A404" s="2094"/>
      <c r="B404" s="2095">
        <v>0.97916666666666663</v>
      </c>
      <c r="C404" s="2096"/>
      <c r="D404" s="2096"/>
      <c r="E404" s="2092"/>
      <c r="F404" s="2096"/>
      <c r="G404" s="2096"/>
      <c r="H404" s="2092"/>
      <c r="I404" s="2096"/>
      <c r="J404" s="2092"/>
      <c r="K404" s="2093"/>
    </row>
    <row r="405" spans="1:11">
      <c r="A405" s="2094"/>
      <c r="B405" s="2095">
        <v>0.98958333333333337</v>
      </c>
      <c r="C405" s="2096"/>
      <c r="D405" s="2096"/>
      <c r="E405" s="2092"/>
      <c r="F405" s="2096"/>
      <c r="G405" s="2096"/>
      <c r="H405" s="2092"/>
      <c r="I405" s="2096"/>
      <c r="J405" s="2092"/>
      <c r="K405" s="2093"/>
    </row>
    <row r="406" spans="1:11">
      <c r="A406" s="2094"/>
      <c r="B406" s="2095">
        <v>0</v>
      </c>
      <c r="C406" s="2091"/>
      <c r="D406" s="2096"/>
      <c r="E406" s="2092"/>
      <c r="F406" s="2096"/>
      <c r="G406" s="2096"/>
      <c r="H406" s="2092"/>
      <c r="I406" s="2096"/>
      <c r="J406" s="2092"/>
      <c r="K406" s="2093"/>
    </row>
    <row r="407" spans="1:11">
      <c r="A407" s="2094"/>
      <c r="B407" s="2095">
        <v>1.0416666666666666E-2</v>
      </c>
      <c r="C407" s="2096"/>
      <c r="D407" s="2096"/>
      <c r="E407" s="2092"/>
      <c r="F407" s="2096"/>
      <c r="G407" s="2096"/>
      <c r="H407" s="2092"/>
      <c r="I407" s="2096"/>
      <c r="J407" s="2092"/>
      <c r="K407" s="2093"/>
    </row>
    <row r="408" spans="1:11">
      <c r="A408" s="2094"/>
      <c r="B408" s="2095">
        <v>2.0833333333333332E-2</v>
      </c>
      <c r="C408" s="2096"/>
      <c r="D408" s="2096"/>
      <c r="E408" s="2092"/>
      <c r="F408" s="2096"/>
      <c r="G408" s="2096"/>
      <c r="H408" s="2092"/>
      <c r="I408" s="2096"/>
      <c r="J408" s="2092"/>
      <c r="K408" s="2093"/>
    </row>
    <row r="409" spans="1:11">
      <c r="A409" s="2094"/>
      <c r="B409" s="2095">
        <v>3.125E-2</v>
      </c>
      <c r="C409" s="2096"/>
      <c r="D409" s="2096"/>
      <c r="E409" s="2092"/>
      <c r="F409" s="2096"/>
      <c r="G409" s="2096"/>
      <c r="H409" s="2092"/>
      <c r="I409" s="2096"/>
      <c r="J409" s="2092"/>
      <c r="K409" s="2093"/>
    </row>
    <row r="410" spans="1:11">
      <c r="A410" s="2094"/>
      <c r="B410" s="2095">
        <v>4.1666666666666664E-2</v>
      </c>
      <c r="C410" s="2096"/>
      <c r="D410" s="2096"/>
      <c r="E410" s="2092"/>
      <c r="F410" s="2096"/>
      <c r="G410" s="2096"/>
      <c r="H410" s="2092"/>
      <c r="I410" s="2096"/>
      <c r="J410" s="2092"/>
      <c r="K410" s="2093"/>
    </row>
    <row r="411" spans="1:11">
      <c r="A411" s="2094"/>
      <c r="B411" s="2095">
        <v>5.2083333333333336E-2</v>
      </c>
      <c r="C411" s="2096"/>
      <c r="D411" s="2096"/>
      <c r="E411" s="2092"/>
      <c r="F411" s="2096"/>
      <c r="G411" s="2096"/>
      <c r="H411" s="2092"/>
      <c r="I411" s="2096"/>
      <c r="J411" s="2092"/>
      <c r="K411" s="2093"/>
    </row>
    <row r="412" spans="1:11">
      <c r="A412" s="2094"/>
      <c r="B412" s="2095">
        <v>6.25E-2</v>
      </c>
      <c r="C412" s="2096"/>
      <c r="D412" s="2096"/>
      <c r="E412" s="2092"/>
      <c r="F412" s="2096"/>
      <c r="G412" s="2096"/>
      <c r="H412" s="2092"/>
      <c r="I412" s="2096"/>
      <c r="J412" s="2092"/>
      <c r="K412" s="2093"/>
    </row>
    <row r="413" spans="1:11">
      <c r="A413" s="2094"/>
      <c r="B413" s="2095">
        <v>7.2916666666666671E-2</v>
      </c>
      <c r="C413" s="2096"/>
      <c r="D413" s="2096"/>
      <c r="E413" s="2092"/>
      <c r="F413" s="2096"/>
      <c r="G413" s="2096"/>
      <c r="H413" s="2092"/>
      <c r="I413" s="2096"/>
      <c r="J413" s="2092"/>
      <c r="K413" s="2093"/>
    </row>
    <row r="414" spans="1:11">
      <c r="A414" s="2094"/>
      <c r="B414" s="2095">
        <v>8.3333333333333329E-2</v>
      </c>
      <c r="C414" s="2091"/>
      <c r="D414" s="2096"/>
      <c r="E414" s="2092"/>
      <c r="F414" s="2096"/>
      <c r="G414" s="2096"/>
      <c r="H414" s="2092"/>
      <c r="I414" s="2096"/>
      <c r="J414" s="2092"/>
      <c r="K414" s="2093"/>
    </row>
    <row r="415" spans="1:11">
      <c r="A415" s="2094"/>
      <c r="B415" s="2095">
        <v>9.375E-2</v>
      </c>
      <c r="C415" s="2096"/>
      <c r="D415" s="2096"/>
      <c r="E415" s="2092"/>
      <c r="F415" s="2096"/>
      <c r="G415" s="2096"/>
      <c r="H415" s="2092"/>
      <c r="I415" s="2096"/>
      <c r="J415" s="2092"/>
      <c r="K415" s="2093"/>
    </row>
    <row r="416" spans="1:11">
      <c r="A416" s="2094"/>
      <c r="B416" s="2095">
        <v>0.10416666666666667</v>
      </c>
      <c r="C416" s="2096"/>
      <c r="D416" s="2096"/>
      <c r="E416" s="2092"/>
      <c r="F416" s="2096"/>
      <c r="G416" s="2096"/>
      <c r="H416" s="2092"/>
      <c r="I416" s="2096"/>
      <c r="J416" s="2092"/>
      <c r="K416" s="2093"/>
    </row>
    <row r="417" spans="1:11">
      <c r="A417" s="2094"/>
      <c r="B417" s="2095">
        <v>0.11458333333333333</v>
      </c>
      <c r="C417" s="2096"/>
      <c r="D417" s="2096"/>
      <c r="E417" s="2092"/>
      <c r="F417" s="2096"/>
      <c r="G417" s="2096"/>
      <c r="H417" s="2092"/>
      <c r="I417" s="2096"/>
      <c r="J417" s="2092"/>
      <c r="K417" s="2093"/>
    </row>
    <row r="418" spans="1:11">
      <c r="A418" s="2094"/>
      <c r="B418" s="2095">
        <v>0.125</v>
      </c>
      <c r="C418" s="2096"/>
      <c r="D418" s="2096"/>
      <c r="E418" s="2092"/>
      <c r="F418" s="2096"/>
      <c r="G418" s="2096"/>
      <c r="H418" s="2092"/>
      <c r="I418" s="2096"/>
      <c r="J418" s="2092"/>
      <c r="K418" s="2093"/>
    </row>
    <row r="419" spans="1:11">
      <c r="A419" s="2094"/>
      <c r="B419" s="2095">
        <v>0.13541666666666666</v>
      </c>
      <c r="C419" s="2096"/>
      <c r="D419" s="2096"/>
      <c r="E419" s="2092"/>
      <c r="F419" s="2096"/>
      <c r="G419" s="2096"/>
      <c r="H419" s="2092"/>
      <c r="I419" s="2096"/>
      <c r="J419" s="2092"/>
      <c r="K419" s="2093"/>
    </row>
    <row r="420" spans="1:11">
      <c r="A420" s="2094"/>
      <c r="B420" s="2095">
        <v>0.14583333333333334</v>
      </c>
      <c r="C420" s="2096"/>
      <c r="D420" s="2096"/>
      <c r="E420" s="2092"/>
      <c r="F420" s="2096"/>
      <c r="G420" s="2096"/>
      <c r="H420" s="2092"/>
      <c r="I420" s="2096"/>
      <c r="J420" s="2092"/>
      <c r="K420" s="2093"/>
    </row>
    <row r="421" spans="1:11">
      <c r="A421" s="2094"/>
      <c r="B421" s="2095">
        <v>0.15625</v>
      </c>
      <c r="C421" s="2096"/>
      <c r="D421" s="2096"/>
      <c r="E421" s="2092"/>
      <c r="F421" s="2096"/>
      <c r="G421" s="2096"/>
      <c r="H421" s="2092"/>
      <c r="I421" s="2096"/>
      <c r="J421" s="2092"/>
      <c r="K421" s="2093"/>
    </row>
    <row r="422" spans="1:11">
      <c r="A422" s="2094"/>
      <c r="B422" s="2095">
        <v>0.16666666666666666</v>
      </c>
      <c r="C422" s="2091"/>
      <c r="D422" s="2096"/>
      <c r="E422" s="2092"/>
      <c r="F422" s="2096"/>
      <c r="G422" s="2096"/>
      <c r="H422" s="2092"/>
      <c r="I422" s="2096"/>
      <c r="J422" s="2092"/>
      <c r="K422" s="2093"/>
    </row>
    <row r="423" spans="1:11">
      <c r="A423" s="2094"/>
      <c r="B423" s="2095">
        <v>0.17708333333333334</v>
      </c>
      <c r="C423" s="2096"/>
      <c r="D423" s="2096"/>
      <c r="E423" s="2092"/>
      <c r="F423" s="2096"/>
      <c r="G423" s="2096"/>
      <c r="H423" s="2092"/>
      <c r="I423" s="2096"/>
      <c r="J423" s="2092"/>
      <c r="K423" s="2093"/>
    </row>
    <row r="424" spans="1:11">
      <c r="A424" s="2094"/>
      <c r="B424" s="2095">
        <v>0.1875</v>
      </c>
      <c r="C424" s="2096"/>
      <c r="D424" s="2096"/>
      <c r="E424" s="2092"/>
      <c r="F424" s="2096"/>
      <c r="G424" s="2096"/>
      <c r="H424" s="2092"/>
      <c r="I424" s="2096"/>
      <c r="J424" s="2092"/>
      <c r="K424" s="2093"/>
    </row>
    <row r="425" spans="1:11">
      <c r="A425" s="2094"/>
      <c r="B425" s="2095">
        <v>0.19791666666666666</v>
      </c>
      <c r="C425" s="2096"/>
      <c r="D425" s="2096"/>
      <c r="E425" s="2092"/>
      <c r="F425" s="2096"/>
      <c r="G425" s="2096"/>
      <c r="H425" s="2092"/>
      <c r="I425" s="2096"/>
      <c r="J425" s="2092"/>
      <c r="K425" s="2093"/>
    </row>
    <row r="426" spans="1:11">
      <c r="A426" s="2094"/>
      <c r="B426" s="2095">
        <v>0.20833333333333334</v>
      </c>
      <c r="C426" s="2096"/>
      <c r="D426" s="2096"/>
      <c r="E426" s="2092"/>
      <c r="F426" s="2096"/>
      <c r="G426" s="2096"/>
      <c r="H426" s="2092"/>
      <c r="I426" s="2096"/>
      <c r="J426" s="2092"/>
      <c r="K426" s="2093"/>
    </row>
    <row r="427" spans="1:11">
      <c r="A427" s="2094"/>
      <c r="B427" s="2095">
        <v>0.21875</v>
      </c>
      <c r="C427" s="2096"/>
      <c r="D427" s="2096"/>
      <c r="E427" s="2092"/>
      <c r="F427" s="2096"/>
      <c r="G427" s="2096"/>
      <c r="H427" s="2092"/>
      <c r="I427" s="2096"/>
      <c r="J427" s="2092"/>
      <c r="K427" s="2093"/>
    </row>
    <row r="428" spans="1:11">
      <c r="A428" s="2094"/>
      <c r="B428" s="2095">
        <v>0.22916666666666666</v>
      </c>
      <c r="C428" s="2096"/>
      <c r="D428" s="2096"/>
      <c r="E428" s="2092"/>
      <c r="F428" s="2096"/>
      <c r="G428" s="2096"/>
      <c r="H428" s="2092"/>
      <c r="I428" s="2096"/>
      <c r="J428" s="2092"/>
      <c r="K428" s="2093"/>
    </row>
    <row r="429" spans="1:11">
      <c r="A429" s="2094"/>
      <c r="B429" s="2095">
        <v>0.23958333333333334</v>
      </c>
      <c r="C429" s="2096"/>
      <c r="D429" s="2096"/>
      <c r="E429" s="2092"/>
      <c r="F429" s="2096"/>
      <c r="G429" s="2096"/>
      <c r="H429" s="2092"/>
      <c r="I429" s="2096"/>
      <c r="J429" s="2092"/>
      <c r="K429" s="2093"/>
    </row>
    <row r="430" spans="1:11">
      <c r="A430" s="2094"/>
      <c r="B430" s="2095">
        <v>0.25</v>
      </c>
      <c r="C430" s="2091"/>
      <c r="D430" s="2096"/>
      <c r="E430" s="2092"/>
      <c r="F430" s="2096"/>
      <c r="G430" s="2096"/>
      <c r="H430" s="2092"/>
      <c r="I430" s="2096"/>
      <c r="J430" s="2092"/>
      <c r="K430" s="2093"/>
    </row>
    <row r="431" spans="1:11">
      <c r="A431" s="2094"/>
      <c r="B431" s="2095">
        <v>0.26041666666666669</v>
      </c>
      <c r="C431" s="2096"/>
      <c r="D431" s="2096"/>
      <c r="E431" s="2092"/>
      <c r="F431" s="2096"/>
      <c r="G431" s="2096"/>
      <c r="H431" s="2092"/>
      <c r="I431" s="2096"/>
      <c r="J431" s="2092"/>
      <c r="K431" s="2093"/>
    </row>
    <row r="432" spans="1:11">
      <c r="A432" s="2094"/>
      <c r="B432" s="2095">
        <v>0.27083333333333331</v>
      </c>
      <c r="C432" s="2096"/>
      <c r="D432" s="2096"/>
      <c r="E432" s="2092"/>
      <c r="F432" s="2096"/>
      <c r="G432" s="2096"/>
      <c r="H432" s="2092"/>
      <c r="I432" s="2096"/>
      <c r="J432" s="2092"/>
      <c r="K432" s="2093"/>
    </row>
    <row r="433" spans="1:11">
      <c r="A433" s="2094"/>
      <c r="B433" s="2095">
        <v>0.28125</v>
      </c>
      <c r="C433" s="2096"/>
      <c r="D433" s="2096"/>
      <c r="E433" s="2092"/>
      <c r="F433" s="2096"/>
      <c r="G433" s="2096"/>
      <c r="H433" s="2092"/>
      <c r="I433" s="2096"/>
      <c r="J433" s="2092"/>
      <c r="K433" s="2093"/>
    </row>
    <row r="434" spans="1:11">
      <c r="A434" s="2094"/>
      <c r="B434" s="2095">
        <v>0.29166666666666669</v>
      </c>
      <c r="C434" s="2096"/>
      <c r="D434" s="2096"/>
      <c r="E434" s="2092"/>
      <c r="F434" s="2096"/>
      <c r="G434" s="2096"/>
      <c r="H434" s="2092"/>
      <c r="I434" s="2096"/>
      <c r="J434" s="2092"/>
      <c r="K434" s="2093"/>
    </row>
    <row r="435" spans="1:11">
      <c r="A435" s="2094"/>
      <c r="B435" s="2095">
        <v>0.30208333333333331</v>
      </c>
      <c r="C435" s="2096"/>
      <c r="D435" s="2096"/>
      <c r="E435" s="2092"/>
      <c r="F435" s="2096"/>
      <c r="G435" s="2096"/>
      <c r="H435" s="2092"/>
      <c r="I435" s="2096"/>
      <c r="J435" s="2092"/>
      <c r="K435" s="2093"/>
    </row>
    <row r="436" spans="1:11">
      <c r="A436" s="2094"/>
      <c r="B436" s="2095">
        <v>0.3125</v>
      </c>
      <c r="C436" s="2096"/>
      <c r="D436" s="2096"/>
      <c r="E436" s="2092"/>
      <c r="F436" s="2096"/>
      <c r="G436" s="2096"/>
      <c r="H436" s="2092"/>
      <c r="I436" s="2096"/>
      <c r="J436" s="2092"/>
      <c r="K436" s="2093"/>
    </row>
    <row r="437" spans="1:11">
      <c r="A437" s="2094"/>
      <c r="B437" s="2095">
        <v>0.32291666666666669</v>
      </c>
      <c r="C437" s="2096"/>
      <c r="D437" s="2096"/>
      <c r="E437" s="2092"/>
      <c r="F437" s="2096"/>
      <c r="G437" s="2096"/>
      <c r="H437" s="2092"/>
      <c r="I437" s="2096"/>
      <c r="J437" s="2092"/>
      <c r="K437" s="2093"/>
    </row>
    <row r="438" spans="1:11">
      <c r="A438" s="2094"/>
      <c r="B438" s="2095">
        <v>0.33333333333333331</v>
      </c>
      <c r="C438" s="2091"/>
      <c r="D438" s="2096"/>
      <c r="E438" s="2092"/>
      <c r="F438" s="2096"/>
      <c r="G438" s="2096"/>
      <c r="H438" s="2092"/>
      <c r="I438" s="2096"/>
      <c r="J438" s="2092"/>
      <c r="K438" s="2093"/>
    </row>
    <row r="439" spans="1:11">
      <c r="A439" s="2094"/>
      <c r="B439" s="2095">
        <v>0.34375</v>
      </c>
      <c r="C439" s="2096"/>
      <c r="D439" s="2096"/>
      <c r="E439" s="2092"/>
      <c r="F439" s="2096"/>
      <c r="G439" s="2096"/>
      <c r="H439" s="2092"/>
      <c r="I439" s="2096"/>
      <c r="J439" s="2092"/>
      <c r="K439" s="2093"/>
    </row>
    <row r="440" spans="1:11">
      <c r="A440" s="2094"/>
      <c r="B440" s="2095">
        <v>0.35416666666666669</v>
      </c>
      <c r="C440" s="2096"/>
      <c r="D440" s="2096"/>
      <c r="E440" s="2092"/>
      <c r="F440" s="2096"/>
      <c r="G440" s="2096"/>
      <c r="H440" s="2092"/>
      <c r="I440" s="2096"/>
      <c r="J440" s="2092"/>
      <c r="K440" s="2093"/>
    </row>
    <row r="441" spans="1:11">
      <c r="A441" s="2094"/>
      <c r="B441" s="2095">
        <v>0.36458333333333331</v>
      </c>
      <c r="C441" s="2096"/>
      <c r="D441" s="2096"/>
      <c r="E441" s="2092"/>
      <c r="F441" s="2096"/>
      <c r="G441" s="2096"/>
      <c r="H441" s="2092"/>
      <c r="I441" s="2096"/>
      <c r="J441" s="2092"/>
      <c r="K441" s="2093"/>
    </row>
    <row r="442" spans="1:11">
      <c r="A442" s="2094"/>
      <c r="B442" s="2095">
        <v>0.375</v>
      </c>
      <c r="C442" s="2096"/>
      <c r="D442" s="2096"/>
      <c r="E442" s="2092"/>
      <c r="F442" s="2096"/>
      <c r="G442" s="2096"/>
      <c r="H442" s="2092"/>
      <c r="I442" s="2096"/>
      <c r="J442" s="2092"/>
      <c r="K442" s="2093"/>
    </row>
    <row r="443" spans="1:11">
      <c r="A443" s="2094"/>
      <c r="B443" s="2095">
        <v>0.38541666666666669</v>
      </c>
      <c r="C443" s="2096"/>
      <c r="D443" s="2096"/>
      <c r="E443" s="2092"/>
      <c r="F443" s="2096"/>
      <c r="G443" s="2096"/>
      <c r="H443" s="2092"/>
      <c r="I443" s="2096"/>
      <c r="J443" s="2092"/>
      <c r="K443" s="2093"/>
    </row>
    <row r="444" spans="1:11">
      <c r="A444" s="2094"/>
      <c r="B444" s="2095">
        <v>0.39583333333333331</v>
      </c>
      <c r="C444" s="2096"/>
      <c r="D444" s="2096"/>
      <c r="E444" s="2092"/>
      <c r="F444" s="2096"/>
      <c r="G444" s="2096"/>
      <c r="H444" s="2092"/>
      <c r="I444" s="2096"/>
      <c r="J444" s="2092"/>
      <c r="K444" s="2093"/>
    </row>
    <row r="445" spans="1:11">
      <c r="A445" s="2094"/>
      <c r="B445" s="2095">
        <v>0.40625</v>
      </c>
      <c r="C445" s="2096"/>
      <c r="D445" s="2096"/>
      <c r="E445" s="2092"/>
      <c r="F445" s="2096"/>
      <c r="G445" s="2096"/>
      <c r="H445" s="2092"/>
      <c r="I445" s="2096"/>
      <c r="J445" s="2092"/>
      <c r="K445" s="2093"/>
    </row>
    <row r="446" spans="1:11">
      <c r="A446" s="2094"/>
      <c r="B446" s="2095">
        <v>0.41666666666666669</v>
      </c>
      <c r="C446" s="2091"/>
      <c r="D446" s="2096"/>
      <c r="E446" s="2092"/>
      <c r="F446" s="2096"/>
      <c r="G446" s="2096"/>
      <c r="H446" s="2092"/>
      <c r="I446" s="2096"/>
      <c r="J446" s="2092"/>
      <c r="K446" s="2093"/>
    </row>
    <row r="447" spans="1:11">
      <c r="A447" s="2094"/>
      <c r="B447" s="2095">
        <v>0.42708333333333331</v>
      </c>
      <c r="C447" s="2096"/>
      <c r="D447" s="2096"/>
      <c r="E447" s="2092"/>
      <c r="F447" s="2096"/>
      <c r="G447" s="2096"/>
      <c r="H447" s="2092"/>
      <c r="I447" s="2096"/>
      <c r="J447" s="2092"/>
      <c r="K447" s="2093"/>
    </row>
    <row r="448" spans="1:11">
      <c r="A448" s="2094"/>
      <c r="B448" s="2095">
        <v>0.4375</v>
      </c>
      <c r="C448" s="2096"/>
      <c r="D448" s="2096"/>
      <c r="E448" s="2092"/>
      <c r="F448" s="2096"/>
      <c r="G448" s="2096"/>
      <c r="H448" s="2092"/>
      <c r="I448" s="2096"/>
      <c r="J448" s="2092"/>
      <c r="K448" s="2093"/>
    </row>
    <row r="449" spans="1:11">
      <c r="A449" s="2094"/>
      <c r="B449" s="2095">
        <v>0.44791666666666669</v>
      </c>
      <c r="C449" s="2096"/>
      <c r="D449" s="2096"/>
      <c r="E449" s="2092"/>
      <c r="F449" s="2096"/>
      <c r="G449" s="2096"/>
      <c r="H449" s="2092"/>
      <c r="I449" s="2096"/>
      <c r="J449" s="2092"/>
      <c r="K449" s="2093"/>
    </row>
    <row r="450" spans="1:11">
      <c r="A450" s="2094"/>
      <c r="B450" s="2095">
        <v>0.45833333333333331</v>
      </c>
      <c r="C450" s="2096"/>
      <c r="D450" s="2096"/>
      <c r="E450" s="2092"/>
      <c r="F450" s="2096"/>
      <c r="G450" s="2096"/>
      <c r="H450" s="2092"/>
      <c r="I450" s="2096"/>
      <c r="J450" s="2092"/>
      <c r="K450" s="2093"/>
    </row>
    <row r="451" spans="1:11">
      <c r="A451" s="2094"/>
      <c r="B451" s="2095">
        <v>0.46875</v>
      </c>
      <c r="C451" s="2096"/>
      <c r="D451" s="2096"/>
      <c r="E451" s="2092"/>
      <c r="F451" s="2096"/>
      <c r="G451" s="2096"/>
      <c r="H451" s="2092"/>
      <c r="I451" s="2096"/>
      <c r="J451" s="2092"/>
      <c r="K451" s="2093"/>
    </row>
    <row r="452" spans="1:11">
      <c r="A452" s="2094"/>
      <c r="B452" s="2095">
        <v>0.47916666666666669</v>
      </c>
      <c r="C452" s="2096"/>
      <c r="D452" s="2096"/>
      <c r="E452" s="2092"/>
      <c r="F452" s="2096"/>
      <c r="G452" s="2096"/>
      <c r="H452" s="2092"/>
      <c r="I452" s="2096"/>
      <c r="J452" s="2092"/>
      <c r="K452" s="2093"/>
    </row>
    <row r="453" spans="1:11">
      <c r="A453" s="2094"/>
      <c r="B453" s="2095">
        <v>0.48958333333333331</v>
      </c>
      <c r="C453" s="2096"/>
      <c r="D453" s="2096"/>
      <c r="E453" s="2092"/>
      <c r="F453" s="2096"/>
      <c r="G453" s="2096"/>
      <c r="H453" s="2092"/>
      <c r="I453" s="2096"/>
      <c r="J453" s="2092"/>
      <c r="K453" s="2093"/>
    </row>
    <row r="454" spans="1:11">
      <c r="A454" s="2094"/>
      <c r="B454" s="2095">
        <v>0.5</v>
      </c>
      <c r="C454" s="2091"/>
      <c r="D454" s="2096"/>
      <c r="E454" s="2092"/>
      <c r="F454" s="2096"/>
      <c r="G454" s="2096"/>
      <c r="H454" s="2092"/>
      <c r="I454" s="2096"/>
      <c r="J454" s="2092"/>
      <c r="K454" s="2093"/>
    </row>
    <row r="455" spans="1:11">
      <c r="A455" s="2094"/>
      <c r="B455" s="2095">
        <v>0.51041666666666663</v>
      </c>
      <c r="C455" s="2096"/>
      <c r="D455" s="2096"/>
      <c r="E455" s="2092"/>
      <c r="F455" s="2096"/>
      <c r="G455" s="2096"/>
      <c r="H455" s="2092"/>
      <c r="I455" s="2096"/>
      <c r="J455" s="2092"/>
      <c r="K455" s="2093"/>
    </row>
    <row r="456" spans="1:11">
      <c r="A456" s="2094"/>
      <c r="B456" s="2095">
        <v>0.52083333333333337</v>
      </c>
      <c r="C456" s="2096"/>
      <c r="D456" s="2096"/>
      <c r="E456" s="2092"/>
      <c r="F456" s="2096"/>
      <c r="G456" s="2096"/>
      <c r="H456" s="2092"/>
      <c r="I456" s="2096"/>
      <c r="J456" s="2092"/>
      <c r="K456" s="2093"/>
    </row>
    <row r="457" spans="1:11">
      <c r="A457" s="2094"/>
      <c r="B457" s="2095">
        <v>0.53125</v>
      </c>
      <c r="C457" s="2096"/>
      <c r="D457" s="2096"/>
      <c r="E457" s="2092"/>
      <c r="F457" s="2096"/>
      <c r="G457" s="2096"/>
      <c r="H457" s="2092"/>
      <c r="I457" s="2096"/>
      <c r="J457" s="2092"/>
      <c r="K457" s="2093"/>
    </row>
    <row r="458" spans="1:11">
      <c r="A458" s="2094"/>
      <c r="B458" s="2095">
        <v>0.54166666666666663</v>
      </c>
      <c r="C458" s="2096"/>
      <c r="D458" s="2096"/>
      <c r="E458" s="2092"/>
      <c r="F458" s="2096"/>
      <c r="G458" s="2096"/>
      <c r="H458" s="2092"/>
      <c r="I458" s="2096"/>
      <c r="J458" s="2092"/>
      <c r="K458" s="2093"/>
    </row>
    <row r="459" spans="1:11">
      <c r="A459" s="2094"/>
      <c r="B459" s="2095">
        <v>0.55208333333333337</v>
      </c>
      <c r="C459" s="2096"/>
      <c r="D459" s="2096"/>
      <c r="E459" s="2092"/>
      <c r="F459" s="2096"/>
      <c r="G459" s="2096"/>
      <c r="H459" s="2092"/>
      <c r="I459" s="2096"/>
      <c r="J459" s="2092"/>
      <c r="K459" s="2093"/>
    </row>
    <row r="460" spans="1:11">
      <c r="A460" s="2094"/>
      <c r="B460" s="2095">
        <v>0.5625</v>
      </c>
      <c r="C460" s="2096"/>
      <c r="D460" s="2096"/>
      <c r="E460" s="2092"/>
      <c r="F460" s="2096"/>
      <c r="G460" s="2096"/>
      <c r="H460" s="2092"/>
      <c r="I460" s="2096"/>
      <c r="J460" s="2092"/>
      <c r="K460" s="2093"/>
    </row>
    <row r="461" spans="1:11">
      <c r="A461" s="2094"/>
      <c r="B461" s="2095">
        <v>0.57291666666666663</v>
      </c>
      <c r="C461" s="2096"/>
      <c r="D461" s="2096"/>
      <c r="E461" s="2092"/>
      <c r="F461" s="2096"/>
      <c r="G461" s="2096"/>
      <c r="H461" s="2092"/>
      <c r="I461" s="2096"/>
      <c r="J461" s="2092"/>
      <c r="K461" s="2093"/>
    </row>
    <row r="462" spans="1:11">
      <c r="A462" s="2094"/>
      <c r="B462" s="2095">
        <v>0.58333333333333337</v>
      </c>
      <c r="C462" s="2091"/>
      <c r="D462" s="2096"/>
      <c r="E462" s="2092"/>
      <c r="F462" s="2096"/>
      <c r="G462" s="2096"/>
      <c r="H462" s="2092"/>
      <c r="I462" s="2096"/>
      <c r="J462" s="2092"/>
      <c r="K462" s="2093"/>
    </row>
    <row r="463" spans="1:11">
      <c r="A463" s="2094"/>
      <c r="B463" s="2095">
        <v>0.59375</v>
      </c>
      <c r="C463" s="2096"/>
      <c r="D463" s="2096"/>
      <c r="E463" s="2092"/>
      <c r="F463" s="2096"/>
      <c r="G463" s="2096"/>
      <c r="H463" s="2092"/>
      <c r="I463" s="2096"/>
      <c r="J463" s="2092"/>
      <c r="K463" s="2093"/>
    </row>
    <row r="464" spans="1:11">
      <c r="A464" s="2094"/>
      <c r="B464" s="2095">
        <v>0.60416666666666663</v>
      </c>
      <c r="C464" s="2096"/>
      <c r="D464" s="2096"/>
      <c r="E464" s="2092"/>
      <c r="F464" s="2096"/>
      <c r="G464" s="2096"/>
      <c r="H464" s="2092"/>
      <c r="I464" s="2096"/>
      <c r="J464" s="2092"/>
      <c r="K464" s="2093"/>
    </row>
    <row r="465" spans="1:11">
      <c r="A465" s="2094"/>
      <c r="B465" s="2095">
        <v>0.61458333333333337</v>
      </c>
      <c r="C465" s="2096"/>
      <c r="D465" s="2096"/>
      <c r="E465" s="2092"/>
      <c r="F465" s="2096"/>
      <c r="G465" s="2096"/>
      <c r="H465" s="2092"/>
      <c r="I465" s="2096"/>
      <c r="J465" s="2092"/>
      <c r="K465" s="2093"/>
    </row>
    <row r="466" spans="1:11">
      <c r="A466" s="2094"/>
      <c r="B466" s="2095">
        <v>0.625</v>
      </c>
      <c r="C466" s="2096"/>
      <c r="D466" s="2096"/>
      <c r="E466" s="2092"/>
      <c r="F466" s="2096"/>
      <c r="G466" s="2096"/>
      <c r="H466" s="2092"/>
      <c r="I466" s="2096"/>
      <c r="J466" s="2092"/>
      <c r="K466" s="2093"/>
    </row>
    <row r="467" spans="1:11">
      <c r="A467" s="2094"/>
      <c r="B467" s="2095">
        <v>0.63541666666666663</v>
      </c>
      <c r="C467" s="2096"/>
      <c r="D467" s="2096"/>
      <c r="E467" s="2092"/>
      <c r="F467" s="2096"/>
      <c r="G467" s="2096"/>
      <c r="H467" s="2092"/>
      <c r="I467" s="2096"/>
      <c r="J467" s="2092"/>
      <c r="K467" s="2093"/>
    </row>
    <row r="468" spans="1:11">
      <c r="A468" s="2094"/>
      <c r="B468" s="2095">
        <v>0.64583333333333337</v>
      </c>
      <c r="C468" s="2096"/>
      <c r="D468" s="2096"/>
      <c r="E468" s="2092"/>
      <c r="F468" s="2096"/>
      <c r="G468" s="2096"/>
      <c r="H468" s="2092"/>
      <c r="I468" s="2096"/>
      <c r="J468" s="2092"/>
      <c r="K468" s="2093"/>
    </row>
    <row r="469" spans="1:11">
      <c r="A469" s="2094"/>
      <c r="B469" s="2095">
        <v>0.65625</v>
      </c>
      <c r="C469" s="2096"/>
      <c r="D469" s="2096"/>
      <c r="E469" s="2092"/>
      <c r="F469" s="2096"/>
      <c r="G469" s="2096"/>
      <c r="H469" s="2092"/>
      <c r="I469" s="2096"/>
      <c r="J469" s="2092"/>
      <c r="K469" s="2093"/>
    </row>
    <row r="470" spans="1:11">
      <c r="A470" s="2094"/>
      <c r="B470" s="2095">
        <v>0.66666666666666663</v>
      </c>
      <c r="C470" s="2091"/>
      <c r="D470" s="2096"/>
      <c r="E470" s="2092"/>
      <c r="F470" s="2096"/>
      <c r="G470" s="2096"/>
      <c r="H470" s="2092"/>
      <c r="I470" s="2096"/>
      <c r="J470" s="2092"/>
      <c r="K470" s="2093"/>
    </row>
    <row r="471" spans="1:11">
      <c r="A471" s="2094"/>
      <c r="B471" s="2095">
        <v>0.67708333333333337</v>
      </c>
      <c r="C471" s="2096"/>
      <c r="D471" s="2096"/>
      <c r="E471" s="2092"/>
      <c r="F471" s="2096"/>
      <c r="G471" s="2096"/>
      <c r="H471" s="2092"/>
      <c r="I471" s="2096"/>
      <c r="J471" s="2092"/>
      <c r="K471" s="2093"/>
    </row>
    <row r="472" spans="1:11">
      <c r="A472" s="2094"/>
      <c r="B472" s="2095">
        <v>0.6875</v>
      </c>
      <c r="C472" s="2096"/>
      <c r="D472" s="2096"/>
      <c r="E472" s="2092"/>
      <c r="F472" s="2096"/>
      <c r="G472" s="2096"/>
      <c r="H472" s="2092"/>
      <c r="I472" s="2096"/>
      <c r="J472" s="2092"/>
      <c r="K472" s="2093"/>
    </row>
    <row r="473" spans="1:11">
      <c r="A473" s="2094"/>
      <c r="B473" s="2095">
        <v>0.69791666666666663</v>
      </c>
      <c r="C473" s="2096"/>
      <c r="D473" s="2096"/>
      <c r="E473" s="2092"/>
      <c r="F473" s="2096"/>
      <c r="G473" s="2096"/>
      <c r="H473" s="2092"/>
      <c r="I473" s="2096"/>
      <c r="J473" s="2092"/>
      <c r="K473" s="2093"/>
    </row>
    <row r="474" spans="1:11">
      <c r="A474" s="2094"/>
      <c r="B474" s="2095">
        <v>0.70833333333333337</v>
      </c>
      <c r="C474" s="2096"/>
      <c r="D474" s="2096"/>
      <c r="E474" s="2092"/>
      <c r="F474" s="2096"/>
      <c r="G474" s="2096"/>
      <c r="H474" s="2092"/>
      <c r="I474" s="2096"/>
      <c r="J474" s="2092"/>
      <c r="K474" s="2093"/>
    </row>
    <row r="475" spans="1:11">
      <c r="A475" s="2094"/>
      <c r="B475" s="2095">
        <v>0.71875</v>
      </c>
      <c r="C475" s="2096"/>
      <c r="D475" s="2096"/>
      <c r="E475" s="2092"/>
      <c r="F475" s="2096"/>
      <c r="G475" s="2096"/>
      <c r="H475" s="2092"/>
      <c r="I475" s="2096"/>
      <c r="J475" s="2092"/>
      <c r="K475" s="2093"/>
    </row>
    <row r="476" spans="1:11">
      <c r="A476" s="2094"/>
      <c r="B476" s="2095">
        <v>0.72916666666666663</v>
      </c>
      <c r="C476" s="2096"/>
      <c r="D476" s="2096"/>
      <c r="E476" s="2092"/>
      <c r="F476" s="2096"/>
      <c r="G476" s="2096"/>
      <c r="H476" s="2092"/>
      <c r="I476" s="2096"/>
      <c r="J476" s="2092"/>
      <c r="K476" s="2093"/>
    </row>
    <row r="477" spans="1:11">
      <c r="A477" s="2094"/>
      <c r="B477" s="2095">
        <v>0.73958333333333337</v>
      </c>
      <c r="C477" s="2096"/>
      <c r="D477" s="2096"/>
      <c r="E477" s="2092"/>
      <c r="F477" s="2096"/>
      <c r="G477" s="2096"/>
      <c r="H477" s="2092"/>
      <c r="I477" s="2096"/>
      <c r="J477" s="2092"/>
      <c r="K477" s="2093"/>
    </row>
    <row r="478" spans="1:11">
      <c r="A478" s="2094"/>
      <c r="B478" s="2095">
        <v>0.75</v>
      </c>
      <c r="C478" s="2091"/>
      <c r="D478" s="2096"/>
      <c r="E478" s="2092"/>
      <c r="F478" s="2096"/>
      <c r="G478" s="2096"/>
      <c r="H478" s="2092"/>
      <c r="I478" s="2096"/>
      <c r="J478" s="2092"/>
      <c r="K478" s="2093"/>
    </row>
    <row r="479" spans="1:11">
      <c r="A479" s="2094"/>
      <c r="B479" s="2095">
        <v>0.76041666666666663</v>
      </c>
      <c r="C479" s="2096"/>
      <c r="D479" s="2096"/>
      <c r="E479" s="2092"/>
      <c r="F479" s="2096"/>
      <c r="G479" s="2096"/>
      <c r="H479" s="2092"/>
      <c r="I479" s="2096"/>
      <c r="J479" s="2092"/>
      <c r="K479" s="2093"/>
    </row>
    <row r="480" spans="1:11">
      <c r="A480" s="2094"/>
      <c r="B480" s="2095">
        <v>0.77083333333333337</v>
      </c>
      <c r="C480" s="2096"/>
      <c r="D480" s="2096"/>
      <c r="E480" s="2092"/>
      <c r="F480" s="2096"/>
      <c r="G480" s="2096"/>
      <c r="H480" s="2092"/>
      <c r="I480" s="2096"/>
      <c r="J480" s="2092"/>
      <c r="K480" s="2093"/>
    </row>
    <row r="481" spans="1:11">
      <c r="A481" s="2094"/>
      <c r="B481" s="2095">
        <v>0.78125</v>
      </c>
      <c r="C481" s="2096"/>
      <c r="D481" s="2096"/>
      <c r="E481" s="2092"/>
      <c r="F481" s="2096"/>
      <c r="G481" s="2096"/>
      <c r="H481" s="2092"/>
      <c r="I481" s="2096"/>
      <c r="J481" s="2092"/>
      <c r="K481" s="2093"/>
    </row>
    <row r="482" spans="1:11">
      <c r="A482" s="2094"/>
      <c r="B482" s="2095">
        <v>0.79166666666666663</v>
      </c>
      <c r="C482" s="2096"/>
      <c r="D482" s="2096"/>
      <c r="E482" s="2092"/>
      <c r="F482" s="2096"/>
      <c r="G482" s="2096"/>
      <c r="H482" s="2092"/>
      <c r="I482" s="2096"/>
      <c r="J482" s="2092"/>
      <c r="K482" s="2093"/>
    </row>
    <row r="483" spans="1:11">
      <c r="A483" s="2094"/>
      <c r="B483" s="2095">
        <v>0.80208333333333337</v>
      </c>
      <c r="C483" s="2096"/>
      <c r="D483" s="2096"/>
      <c r="E483" s="2092"/>
      <c r="F483" s="2096"/>
      <c r="G483" s="2096"/>
      <c r="H483" s="2092"/>
      <c r="I483" s="2096"/>
      <c r="J483" s="2092"/>
      <c r="K483" s="2093"/>
    </row>
    <row r="484" spans="1:11">
      <c r="A484" s="2094"/>
      <c r="B484" s="2095">
        <v>0.8125</v>
      </c>
      <c r="C484" s="2096"/>
      <c r="D484" s="2096"/>
      <c r="E484" s="2092"/>
      <c r="F484" s="2096"/>
      <c r="G484" s="2096"/>
      <c r="H484" s="2092"/>
      <c r="I484" s="2096"/>
      <c r="J484" s="2092"/>
      <c r="K484" s="2093"/>
    </row>
    <row r="485" spans="1:11">
      <c r="A485" s="2094"/>
      <c r="B485" s="2095">
        <v>0.82291666666666663</v>
      </c>
      <c r="C485" s="2096"/>
      <c r="D485" s="2096"/>
      <c r="E485" s="2092"/>
      <c r="F485" s="2096"/>
      <c r="G485" s="2096"/>
      <c r="H485" s="2092"/>
      <c r="I485" s="2096"/>
      <c r="J485" s="2092"/>
      <c r="K485" s="2093"/>
    </row>
    <row r="486" spans="1:11">
      <c r="A486" s="2094"/>
      <c r="B486" s="2095">
        <v>0.83333333333333337</v>
      </c>
      <c r="C486" s="2091"/>
      <c r="D486" s="2096"/>
      <c r="E486" s="2092"/>
      <c r="F486" s="2096"/>
      <c r="G486" s="2096"/>
      <c r="H486" s="2092"/>
      <c r="I486" s="2096"/>
      <c r="J486" s="2092"/>
      <c r="K486" s="2093"/>
    </row>
    <row r="487" spans="1:11">
      <c r="A487" s="2094"/>
      <c r="B487" s="2095">
        <v>0.84375</v>
      </c>
      <c r="C487" s="2096"/>
      <c r="D487" s="2096"/>
      <c r="E487" s="2092"/>
      <c r="F487" s="2096"/>
      <c r="G487" s="2096"/>
      <c r="H487" s="2092"/>
      <c r="I487" s="2096"/>
      <c r="J487" s="2092"/>
      <c r="K487" s="2093"/>
    </row>
    <row r="488" spans="1:11">
      <c r="A488" s="2094"/>
      <c r="B488" s="2095">
        <v>0.85416666666666663</v>
      </c>
      <c r="C488" s="2096"/>
      <c r="D488" s="2096"/>
      <c r="E488" s="2092"/>
      <c r="F488" s="2096"/>
      <c r="G488" s="2096"/>
      <c r="H488" s="2092"/>
      <c r="I488" s="2096"/>
      <c r="J488" s="2092"/>
      <c r="K488" s="2093"/>
    </row>
    <row r="489" spans="1:11">
      <c r="A489" s="2094"/>
      <c r="B489" s="2095">
        <v>0.86458333333333337</v>
      </c>
      <c r="C489" s="2096"/>
      <c r="D489" s="2096"/>
      <c r="E489" s="2092"/>
      <c r="F489" s="2096"/>
      <c r="G489" s="2096"/>
      <c r="H489" s="2092"/>
      <c r="I489" s="2096"/>
      <c r="J489" s="2092"/>
      <c r="K489" s="2093"/>
    </row>
    <row r="490" spans="1:11">
      <c r="A490" s="2094"/>
      <c r="B490" s="2095">
        <v>0.875</v>
      </c>
      <c r="C490" s="2096"/>
      <c r="D490" s="2096"/>
      <c r="E490" s="2092"/>
      <c r="F490" s="2096"/>
      <c r="G490" s="2096"/>
      <c r="H490" s="2092"/>
      <c r="I490" s="2096"/>
      <c r="J490" s="2092"/>
      <c r="K490" s="2093"/>
    </row>
    <row r="491" spans="1:11">
      <c r="A491" s="2094"/>
      <c r="B491" s="2095">
        <v>0.88541666666666663</v>
      </c>
      <c r="C491" s="2096"/>
      <c r="D491" s="2096"/>
      <c r="E491" s="2092"/>
      <c r="F491" s="2096"/>
      <c r="G491" s="2096"/>
      <c r="H491" s="2092"/>
      <c r="I491" s="2096"/>
      <c r="J491" s="2092"/>
      <c r="K491" s="2093"/>
    </row>
    <row r="492" spans="1:11">
      <c r="A492" s="2094"/>
      <c r="B492" s="2095">
        <v>0.89583333333333337</v>
      </c>
      <c r="C492" s="2096"/>
      <c r="D492" s="2096"/>
      <c r="E492" s="2092"/>
      <c r="F492" s="2096"/>
      <c r="G492" s="2096"/>
      <c r="H492" s="2092"/>
      <c r="I492" s="2096"/>
      <c r="J492" s="2092"/>
      <c r="K492" s="2093"/>
    </row>
    <row r="493" spans="1:11">
      <c r="A493" s="2094"/>
      <c r="B493" s="2095">
        <v>0.90625</v>
      </c>
      <c r="C493" s="2096"/>
      <c r="D493" s="2096"/>
      <c r="E493" s="2092"/>
      <c r="F493" s="2096"/>
      <c r="G493" s="2096"/>
      <c r="H493" s="2092"/>
      <c r="I493" s="2096"/>
      <c r="J493" s="2092"/>
      <c r="K493" s="2093"/>
    </row>
    <row r="494" spans="1:11">
      <c r="A494" s="2094"/>
      <c r="B494" s="2095">
        <v>0.91666666666666663</v>
      </c>
      <c r="C494" s="2091"/>
      <c r="D494" s="2096"/>
      <c r="E494" s="2092"/>
      <c r="F494" s="2096"/>
      <c r="G494" s="2096"/>
      <c r="H494" s="2092"/>
      <c r="I494" s="2096"/>
      <c r="J494" s="2092"/>
      <c r="K494" s="2093"/>
    </row>
    <row r="495" spans="1:11">
      <c r="A495" s="2094"/>
      <c r="B495" s="2095">
        <v>0.92708333333333337</v>
      </c>
      <c r="C495" s="2096"/>
      <c r="D495" s="2096"/>
      <c r="E495" s="2092"/>
      <c r="F495" s="2096"/>
      <c r="G495" s="2096"/>
      <c r="H495" s="2092"/>
      <c r="I495" s="2096"/>
      <c r="J495" s="2092"/>
      <c r="K495" s="2093"/>
    </row>
    <row r="496" spans="1:11">
      <c r="A496" s="2094"/>
      <c r="B496" s="2095">
        <v>0.9375</v>
      </c>
      <c r="C496" s="2096"/>
      <c r="D496" s="2096"/>
      <c r="E496" s="2092"/>
      <c r="F496" s="2096"/>
      <c r="G496" s="2096"/>
      <c r="H496" s="2092"/>
      <c r="I496" s="2096"/>
      <c r="J496" s="2092"/>
      <c r="K496" s="2093"/>
    </row>
    <row r="497" spans="1:11">
      <c r="A497" s="2094"/>
      <c r="B497" s="2095">
        <v>0.94791666666666663</v>
      </c>
      <c r="C497" s="2096"/>
      <c r="D497" s="2096"/>
      <c r="E497" s="2092"/>
      <c r="F497" s="2096"/>
      <c r="G497" s="2096"/>
      <c r="H497" s="2092"/>
      <c r="I497" s="2096"/>
      <c r="J497" s="2092"/>
      <c r="K497" s="2093"/>
    </row>
    <row r="498" spans="1:11">
      <c r="A498" s="2094"/>
      <c r="B498" s="2095">
        <v>0.95833333333333337</v>
      </c>
      <c r="C498" s="2096"/>
      <c r="D498" s="2096"/>
      <c r="E498" s="2092"/>
      <c r="F498" s="2096"/>
      <c r="G498" s="2096"/>
      <c r="H498" s="2092"/>
      <c r="I498" s="2096"/>
      <c r="J498" s="2092"/>
      <c r="K498" s="2093"/>
    </row>
    <row r="499" spans="1:11">
      <c r="A499" s="2094"/>
      <c r="B499" s="2095">
        <v>0.96875</v>
      </c>
      <c r="C499" s="2096"/>
      <c r="D499" s="2096"/>
      <c r="E499" s="2092"/>
      <c r="F499" s="2096"/>
      <c r="G499" s="2096"/>
      <c r="H499" s="2092"/>
      <c r="I499" s="2096"/>
      <c r="J499" s="2092"/>
      <c r="K499" s="2093"/>
    </row>
    <row r="500" spans="1:11">
      <c r="A500" s="2094"/>
      <c r="B500" s="2095">
        <v>0.97916666666666663</v>
      </c>
      <c r="C500" s="2096"/>
      <c r="D500" s="2096"/>
      <c r="E500" s="2092"/>
      <c r="F500" s="2096"/>
      <c r="G500" s="2096"/>
      <c r="H500" s="2092"/>
      <c r="I500" s="2096"/>
      <c r="J500" s="2092"/>
      <c r="K500" s="2093"/>
    </row>
    <row r="501" spans="1:11">
      <c r="A501" s="2094"/>
      <c r="B501" s="2095">
        <v>0.98958333333333337</v>
      </c>
      <c r="C501" s="2096"/>
      <c r="D501" s="2096"/>
      <c r="E501" s="2092"/>
      <c r="F501" s="2096"/>
      <c r="G501" s="2096"/>
      <c r="H501" s="2092"/>
      <c r="I501" s="2096"/>
      <c r="J501" s="2092"/>
      <c r="K501" s="2093"/>
    </row>
    <row r="502" spans="1:11">
      <c r="A502" s="2094"/>
      <c r="B502" s="2095">
        <v>0</v>
      </c>
      <c r="C502" s="2091"/>
      <c r="D502" s="2096"/>
      <c r="E502" s="2092"/>
      <c r="F502" s="2096"/>
      <c r="G502" s="2096"/>
      <c r="H502" s="2092"/>
      <c r="I502" s="2096"/>
      <c r="J502" s="2092"/>
      <c r="K502" s="2093"/>
    </row>
    <row r="503" spans="1:11">
      <c r="A503" s="2094"/>
      <c r="B503" s="2095">
        <v>1.0416666666666666E-2</v>
      </c>
      <c r="C503" s="2096"/>
      <c r="D503" s="2096"/>
      <c r="E503" s="2092"/>
      <c r="F503" s="2096"/>
      <c r="G503" s="2096"/>
      <c r="H503" s="2092"/>
      <c r="I503" s="2096"/>
      <c r="J503" s="2092"/>
      <c r="K503" s="2093"/>
    </row>
    <row r="504" spans="1:11">
      <c r="A504" s="2094"/>
      <c r="B504" s="2095">
        <v>2.0833333333333332E-2</v>
      </c>
      <c r="C504" s="2096"/>
      <c r="D504" s="2096"/>
      <c r="E504" s="2092"/>
      <c r="F504" s="2096"/>
      <c r="G504" s="2096"/>
      <c r="H504" s="2092"/>
      <c r="I504" s="2096"/>
      <c r="J504" s="2092"/>
      <c r="K504" s="2093"/>
    </row>
    <row r="505" spans="1:11">
      <c r="A505" s="2094"/>
      <c r="B505" s="2095">
        <v>3.125E-2</v>
      </c>
      <c r="C505" s="2096"/>
      <c r="D505" s="2096"/>
      <c r="E505" s="2092"/>
      <c r="F505" s="2096"/>
      <c r="G505" s="2096"/>
      <c r="H505" s="2092"/>
      <c r="I505" s="2096"/>
      <c r="J505" s="2092"/>
      <c r="K505" s="2093"/>
    </row>
    <row r="506" spans="1:11">
      <c r="A506" s="2094"/>
      <c r="B506" s="2095">
        <v>4.1666666666666664E-2</v>
      </c>
      <c r="C506" s="2096"/>
      <c r="D506" s="2096"/>
      <c r="E506" s="2092"/>
      <c r="F506" s="2096"/>
      <c r="G506" s="2096"/>
      <c r="H506" s="2092"/>
      <c r="I506" s="2096"/>
      <c r="J506" s="2092"/>
      <c r="K506" s="2093"/>
    </row>
    <row r="507" spans="1:11">
      <c r="A507" s="2094"/>
      <c r="B507" s="2095">
        <v>5.2083333333333336E-2</v>
      </c>
      <c r="C507" s="2096"/>
      <c r="D507" s="2096"/>
      <c r="E507" s="2092"/>
      <c r="F507" s="2096"/>
      <c r="G507" s="2096"/>
      <c r="H507" s="2092"/>
      <c r="I507" s="2096"/>
      <c r="J507" s="2092"/>
      <c r="K507" s="2093"/>
    </row>
    <row r="508" spans="1:11">
      <c r="A508" s="2094"/>
      <c r="B508" s="2095">
        <v>6.25E-2</v>
      </c>
      <c r="C508" s="2096"/>
      <c r="D508" s="2096"/>
      <c r="E508" s="2092"/>
      <c r="F508" s="2096"/>
      <c r="G508" s="2096"/>
      <c r="H508" s="2092"/>
      <c r="I508" s="2096"/>
      <c r="J508" s="2092"/>
      <c r="K508" s="2093"/>
    </row>
    <row r="509" spans="1:11">
      <c r="A509" s="2094"/>
      <c r="B509" s="2095">
        <v>7.2916666666666671E-2</v>
      </c>
      <c r="C509" s="2096"/>
      <c r="D509" s="2096"/>
      <c r="E509" s="2092"/>
      <c r="F509" s="2096"/>
      <c r="G509" s="2096"/>
      <c r="H509" s="2092"/>
      <c r="I509" s="2096"/>
      <c r="J509" s="2092"/>
      <c r="K509" s="2093"/>
    </row>
    <row r="510" spans="1:11">
      <c r="A510" s="2094"/>
      <c r="B510" s="2095">
        <v>8.3333333333333329E-2</v>
      </c>
      <c r="C510" s="2091"/>
      <c r="D510" s="2096"/>
      <c r="E510" s="2092"/>
      <c r="F510" s="2096"/>
      <c r="G510" s="2096"/>
      <c r="H510" s="2092"/>
      <c r="I510" s="2096"/>
      <c r="J510" s="2092"/>
      <c r="K510" s="2093"/>
    </row>
    <row r="511" spans="1:11">
      <c r="A511" s="2094"/>
      <c r="B511" s="2095">
        <v>9.375E-2</v>
      </c>
      <c r="C511" s="2096"/>
      <c r="D511" s="2096"/>
      <c r="E511" s="2092"/>
      <c r="F511" s="2096"/>
      <c r="G511" s="2096"/>
      <c r="H511" s="2092"/>
      <c r="I511" s="2096"/>
      <c r="J511" s="2092"/>
      <c r="K511" s="2093"/>
    </row>
    <row r="512" spans="1:11">
      <c r="A512" s="2094"/>
      <c r="B512" s="2095">
        <v>0.10416666666666667</v>
      </c>
      <c r="C512" s="2096"/>
      <c r="D512" s="2096"/>
      <c r="E512" s="2092"/>
      <c r="F512" s="2096"/>
      <c r="G512" s="2096"/>
      <c r="H512" s="2092"/>
      <c r="I512" s="2096"/>
      <c r="J512" s="2092"/>
      <c r="K512" s="2093"/>
    </row>
    <row r="513" spans="1:11">
      <c r="A513" s="2094"/>
      <c r="B513" s="2095">
        <v>0.11458333333333333</v>
      </c>
      <c r="C513" s="2096"/>
      <c r="D513" s="2096"/>
      <c r="E513" s="2092"/>
      <c r="F513" s="2096"/>
      <c r="G513" s="2096"/>
      <c r="H513" s="2092"/>
      <c r="I513" s="2096"/>
      <c r="J513" s="2092"/>
      <c r="K513" s="2093"/>
    </row>
    <row r="514" spans="1:11">
      <c r="A514" s="2094"/>
      <c r="B514" s="2095">
        <v>0.125</v>
      </c>
      <c r="C514" s="2096"/>
      <c r="D514" s="2096"/>
      <c r="E514" s="2092"/>
      <c r="F514" s="2096"/>
      <c r="G514" s="2096"/>
      <c r="H514" s="2092"/>
      <c r="I514" s="2096"/>
      <c r="J514" s="2092"/>
      <c r="K514" s="2093"/>
    </row>
    <row r="515" spans="1:11">
      <c r="A515" s="2094"/>
      <c r="B515" s="2095">
        <v>0.13541666666666666</v>
      </c>
      <c r="C515" s="2096"/>
      <c r="D515" s="2096"/>
      <c r="E515" s="2092"/>
      <c r="F515" s="2096"/>
      <c r="G515" s="2096"/>
      <c r="H515" s="2092"/>
      <c r="I515" s="2096"/>
      <c r="J515" s="2092"/>
      <c r="K515" s="2093"/>
    </row>
    <row r="516" spans="1:11">
      <c r="A516" s="2094"/>
      <c r="B516" s="2095">
        <v>0.14583333333333334</v>
      </c>
      <c r="C516" s="2096"/>
      <c r="D516" s="2096"/>
      <c r="E516" s="2092"/>
      <c r="F516" s="2096"/>
      <c r="G516" s="2096"/>
      <c r="H516" s="2092"/>
      <c r="I516" s="2096"/>
      <c r="J516" s="2092"/>
      <c r="K516" s="2093"/>
    </row>
    <row r="517" spans="1:11">
      <c r="A517" s="2094"/>
      <c r="B517" s="2095">
        <v>0.15625</v>
      </c>
      <c r="C517" s="2096"/>
      <c r="D517" s="2096"/>
      <c r="E517" s="2092"/>
      <c r="F517" s="2096"/>
      <c r="G517" s="2096"/>
      <c r="H517" s="2092"/>
      <c r="I517" s="2096"/>
      <c r="J517" s="2092"/>
      <c r="K517" s="2093"/>
    </row>
    <row r="518" spans="1:11">
      <c r="A518" s="2094"/>
      <c r="B518" s="2095">
        <v>0.16666666666666666</v>
      </c>
      <c r="C518" s="2091"/>
      <c r="D518" s="2096"/>
      <c r="E518" s="2092"/>
      <c r="F518" s="2096"/>
      <c r="G518" s="2096"/>
      <c r="H518" s="2092"/>
      <c r="I518" s="2096"/>
      <c r="J518" s="2092"/>
      <c r="K518" s="2093"/>
    </row>
    <row r="519" spans="1:11">
      <c r="A519" s="2094"/>
      <c r="B519" s="2095">
        <v>0.17708333333333334</v>
      </c>
      <c r="C519" s="2096"/>
      <c r="D519" s="2096"/>
      <c r="E519" s="2092"/>
      <c r="F519" s="2096"/>
      <c r="G519" s="2096"/>
      <c r="H519" s="2092"/>
      <c r="I519" s="2096"/>
      <c r="J519" s="2092"/>
      <c r="K519" s="2093"/>
    </row>
    <row r="520" spans="1:11">
      <c r="A520" s="2094"/>
      <c r="B520" s="2095">
        <v>0.1875</v>
      </c>
      <c r="C520" s="2096"/>
      <c r="D520" s="2096"/>
      <c r="E520" s="2092"/>
      <c r="F520" s="2096"/>
      <c r="G520" s="2096"/>
      <c r="H520" s="2092"/>
      <c r="I520" s="2096"/>
      <c r="J520" s="2092"/>
      <c r="K520" s="2093"/>
    </row>
    <row r="521" spans="1:11">
      <c r="A521" s="2094"/>
      <c r="B521" s="2095">
        <v>0.19791666666666666</v>
      </c>
      <c r="C521" s="2096"/>
      <c r="D521" s="2096"/>
      <c r="E521" s="2092"/>
      <c r="F521" s="2096"/>
      <c r="G521" s="2096"/>
      <c r="H521" s="2092"/>
      <c r="I521" s="2096"/>
      <c r="J521" s="2092"/>
      <c r="K521" s="2093"/>
    </row>
    <row r="522" spans="1:11">
      <c r="A522" s="2094"/>
      <c r="B522" s="2095">
        <v>0.20833333333333334</v>
      </c>
      <c r="C522" s="2096"/>
      <c r="D522" s="2096"/>
      <c r="E522" s="2092"/>
      <c r="F522" s="2096"/>
      <c r="G522" s="2096"/>
      <c r="H522" s="2092"/>
      <c r="I522" s="2096"/>
      <c r="J522" s="2092"/>
      <c r="K522" s="2093"/>
    </row>
    <row r="523" spans="1:11">
      <c r="A523" s="2094"/>
      <c r="B523" s="2095">
        <v>0.21875</v>
      </c>
      <c r="C523" s="2096"/>
      <c r="D523" s="2096"/>
      <c r="E523" s="2092"/>
      <c r="F523" s="2096"/>
      <c r="G523" s="2096"/>
      <c r="H523" s="2092"/>
      <c r="I523" s="2096"/>
      <c r="J523" s="2092"/>
      <c r="K523" s="2093"/>
    </row>
    <row r="524" spans="1:11">
      <c r="A524" s="2094"/>
      <c r="B524" s="2095">
        <v>0.22916666666666666</v>
      </c>
      <c r="C524" s="2096"/>
      <c r="D524" s="2096"/>
      <c r="E524" s="2092"/>
      <c r="F524" s="2096"/>
      <c r="G524" s="2096"/>
      <c r="H524" s="2092"/>
      <c r="I524" s="2096"/>
      <c r="J524" s="2092"/>
      <c r="K524" s="2093"/>
    </row>
    <row r="525" spans="1:11">
      <c r="A525" s="2094"/>
      <c r="B525" s="2095">
        <v>0.23958333333333334</v>
      </c>
      <c r="C525" s="2096"/>
      <c r="D525" s="2096"/>
      <c r="E525" s="2092"/>
      <c r="F525" s="2096"/>
      <c r="G525" s="2096"/>
      <c r="H525" s="2092"/>
      <c r="I525" s="2096"/>
      <c r="J525" s="2092"/>
      <c r="K525" s="2093"/>
    </row>
    <row r="526" spans="1:11">
      <c r="A526" s="2094"/>
      <c r="B526" s="2095">
        <v>0.25</v>
      </c>
      <c r="C526" s="2091"/>
      <c r="D526" s="2096"/>
      <c r="E526" s="2092"/>
      <c r="F526" s="2096"/>
      <c r="G526" s="2096"/>
      <c r="H526" s="2092"/>
      <c r="I526" s="2096"/>
      <c r="J526" s="2092"/>
      <c r="K526" s="2093"/>
    </row>
    <row r="527" spans="1:11">
      <c r="A527" s="2094"/>
      <c r="B527" s="2095">
        <v>0.26041666666666669</v>
      </c>
      <c r="C527" s="2096"/>
      <c r="D527" s="2096"/>
      <c r="E527" s="2092"/>
      <c r="F527" s="2096"/>
      <c r="G527" s="2096"/>
      <c r="H527" s="2092"/>
      <c r="I527" s="2096"/>
      <c r="J527" s="2092"/>
      <c r="K527" s="2093"/>
    </row>
    <row r="528" spans="1:11">
      <c r="A528" s="2094"/>
      <c r="B528" s="2095">
        <v>0.27083333333333331</v>
      </c>
      <c r="C528" s="2096"/>
      <c r="D528" s="2096"/>
      <c r="E528" s="2092"/>
      <c r="F528" s="2096"/>
      <c r="G528" s="2096"/>
      <c r="H528" s="2092"/>
      <c r="I528" s="2096"/>
      <c r="J528" s="2092"/>
      <c r="K528" s="2093"/>
    </row>
    <row r="529" spans="1:11">
      <c r="A529" s="2094"/>
      <c r="B529" s="2095">
        <v>0.28125</v>
      </c>
      <c r="C529" s="2096"/>
      <c r="D529" s="2096"/>
      <c r="E529" s="2092"/>
      <c r="F529" s="2096"/>
      <c r="G529" s="2096"/>
      <c r="H529" s="2092"/>
      <c r="I529" s="2096"/>
      <c r="J529" s="2092"/>
      <c r="K529" s="2093"/>
    </row>
    <row r="530" spans="1:11">
      <c r="A530" s="2094"/>
      <c r="B530" s="2095">
        <v>0.29166666666666669</v>
      </c>
      <c r="C530" s="2096"/>
      <c r="D530" s="2096"/>
      <c r="E530" s="2092"/>
      <c r="F530" s="2096"/>
      <c r="G530" s="2096"/>
      <c r="H530" s="2092"/>
      <c r="I530" s="2096"/>
      <c r="J530" s="2092"/>
      <c r="K530" s="2093"/>
    </row>
    <row r="531" spans="1:11">
      <c r="A531" s="2094"/>
      <c r="B531" s="2095">
        <v>0.30208333333333331</v>
      </c>
      <c r="C531" s="2096"/>
      <c r="D531" s="2096"/>
      <c r="E531" s="2092"/>
      <c r="F531" s="2096"/>
      <c r="G531" s="2096"/>
      <c r="H531" s="2092"/>
      <c r="I531" s="2096"/>
      <c r="J531" s="2092"/>
      <c r="K531" s="2093"/>
    </row>
    <row r="532" spans="1:11">
      <c r="A532" s="2094"/>
      <c r="B532" s="2095">
        <v>0.3125</v>
      </c>
      <c r="C532" s="2096"/>
      <c r="D532" s="2096"/>
      <c r="E532" s="2092"/>
      <c r="F532" s="2096"/>
      <c r="G532" s="2096"/>
      <c r="H532" s="2092"/>
      <c r="I532" s="2096"/>
      <c r="J532" s="2092"/>
      <c r="K532" s="2093"/>
    </row>
    <row r="533" spans="1:11">
      <c r="A533" s="2094"/>
      <c r="B533" s="2095">
        <v>0.32291666666666669</v>
      </c>
      <c r="C533" s="2096"/>
      <c r="D533" s="2096"/>
      <c r="E533" s="2092"/>
      <c r="F533" s="2096"/>
      <c r="G533" s="2096"/>
      <c r="H533" s="2092"/>
      <c r="I533" s="2096"/>
      <c r="J533" s="2092"/>
      <c r="K533" s="2093"/>
    </row>
    <row r="534" spans="1:11">
      <c r="A534" s="2094"/>
      <c r="B534" s="2095">
        <v>0.33333333333333331</v>
      </c>
      <c r="C534" s="2091"/>
      <c r="D534" s="2096"/>
      <c r="E534" s="2092"/>
      <c r="F534" s="2096"/>
      <c r="G534" s="2096"/>
      <c r="H534" s="2092"/>
      <c r="I534" s="2096"/>
      <c r="J534" s="2092"/>
      <c r="K534" s="2093"/>
    </row>
    <row r="535" spans="1:11">
      <c r="A535" s="2094"/>
      <c r="B535" s="2095">
        <v>0.34375</v>
      </c>
      <c r="C535" s="2096"/>
      <c r="D535" s="2096"/>
      <c r="E535" s="2092"/>
      <c r="F535" s="2096"/>
      <c r="G535" s="2096"/>
      <c r="H535" s="2092"/>
      <c r="I535" s="2096"/>
      <c r="J535" s="2092"/>
      <c r="K535" s="2093"/>
    </row>
    <row r="536" spans="1:11">
      <c r="A536" s="2094"/>
      <c r="B536" s="2095">
        <v>0.35416666666666669</v>
      </c>
      <c r="C536" s="2096"/>
      <c r="D536" s="2096"/>
      <c r="E536" s="2092"/>
      <c r="F536" s="2096"/>
      <c r="G536" s="2096"/>
      <c r="H536" s="2092"/>
      <c r="I536" s="2096"/>
      <c r="J536" s="2092"/>
      <c r="K536" s="2093"/>
    </row>
    <row r="537" spans="1:11">
      <c r="A537" s="2094"/>
      <c r="B537" s="2095">
        <v>0.36458333333333331</v>
      </c>
      <c r="C537" s="2096"/>
      <c r="D537" s="2096"/>
      <c r="E537" s="2092"/>
      <c r="F537" s="2096"/>
      <c r="G537" s="2096"/>
      <c r="H537" s="2092"/>
      <c r="I537" s="2096"/>
      <c r="J537" s="2092"/>
      <c r="K537" s="2093"/>
    </row>
    <row r="538" spans="1:11">
      <c r="A538" s="2094"/>
      <c r="B538" s="2095">
        <v>0.375</v>
      </c>
      <c r="C538" s="2096"/>
      <c r="D538" s="2096"/>
      <c r="E538" s="2092"/>
      <c r="F538" s="2096"/>
      <c r="G538" s="2096"/>
      <c r="H538" s="2092"/>
      <c r="I538" s="2096"/>
      <c r="J538" s="2092"/>
      <c r="K538" s="2093"/>
    </row>
    <row r="539" spans="1:11">
      <c r="A539" s="2094"/>
      <c r="B539" s="2095">
        <v>0.38541666666666669</v>
      </c>
      <c r="C539" s="2096"/>
      <c r="D539" s="2096"/>
      <c r="E539" s="2092"/>
      <c r="F539" s="2096"/>
      <c r="G539" s="2096"/>
      <c r="H539" s="2092"/>
      <c r="I539" s="2096"/>
      <c r="J539" s="2092"/>
      <c r="K539" s="2093"/>
    </row>
    <row r="540" spans="1:11">
      <c r="A540" s="2094"/>
      <c r="B540" s="2095">
        <v>0.39583333333333331</v>
      </c>
      <c r="C540" s="2096"/>
      <c r="D540" s="2096"/>
      <c r="E540" s="2092"/>
      <c r="F540" s="2096"/>
      <c r="G540" s="2096"/>
      <c r="H540" s="2092"/>
      <c r="I540" s="2096"/>
      <c r="J540" s="2092"/>
      <c r="K540" s="2093"/>
    </row>
    <row r="541" spans="1:11">
      <c r="A541" s="2094"/>
      <c r="B541" s="2095">
        <v>0.40625</v>
      </c>
      <c r="C541" s="2096"/>
      <c r="D541" s="2096"/>
      <c r="E541" s="2092"/>
      <c r="F541" s="2096"/>
      <c r="G541" s="2096"/>
      <c r="H541" s="2092"/>
      <c r="I541" s="2096"/>
      <c r="J541" s="2092"/>
      <c r="K541" s="2093"/>
    </row>
    <row r="542" spans="1:11">
      <c r="A542" s="2094"/>
      <c r="B542" s="2095">
        <v>0.41666666666666669</v>
      </c>
      <c r="C542" s="2091"/>
      <c r="D542" s="2096"/>
      <c r="E542" s="2092"/>
      <c r="F542" s="2096"/>
      <c r="G542" s="2096"/>
      <c r="H542" s="2092"/>
      <c r="I542" s="2096"/>
      <c r="J542" s="2092"/>
      <c r="K542" s="2093"/>
    </row>
    <row r="543" spans="1:11">
      <c r="A543" s="2094"/>
      <c r="B543" s="2095">
        <v>0.42708333333333331</v>
      </c>
      <c r="C543" s="2096"/>
      <c r="D543" s="2096"/>
      <c r="E543" s="2092"/>
      <c r="F543" s="2096"/>
      <c r="G543" s="2096"/>
      <c r="H543" s="2092"/>
      <c r="I543" s="2096"/>
      <c r="J543" s="2092"/>
      <c r="K543" s="2093"/>
    </row>
    <row r="544" spans="1:11">
      <c r="A544" s="2094"/>
      <c r="B544" s="2095">
        <v>0.4375</v>
      </c>
      <c r="C544" s="2096"/>
      <c r="D544" s="2096"/>
      <c r="E544" s="2092"/>
      <c r="F544" s="2096"/>
      <c r="G544" s="2096"/>
      <c r="H544" s="2092"/>
      <c r="I544" s="2096"/>
      <c r="J544" s="2092"/>
      <c r="K544" s="2093"/>
    </row>
    <row r="545" spans="1:11">
      <c r="A545" s="2094"/>
      <c r="B545" s="2095">
        <v>0.44791666666666669</v>
      </c>
      <c r="C545" s="2096"/>
      <c r="D545" s="2096"/>
      <c r="E545" s="2092"/>
      <c r="F545" s="2096"/>
      <c r="G545" s="2096"/>
      <c r="H545" s="2092"/>
      <c r="I545" s="2096"/>
      <c r="J545" s="2092"/>
      <c r="K545" s="2093"/>
    </row>
    <row r="546" spans="1:11">
      <c r="A546" s="2094"/>
      <c r="B546" s="2095">
        <v>0.45833333333333331</v>
      </c>
      <c r="C546" s="2096"/>
      <c r="D546" s="2096"/>
      <c r="E546" s="2092"/>
      <c r="F546" s="2096"/>
      <c r="G546" s="2096"/>
      <c r="H546" s="2092"/>
      <c r="I546" s="2096"/>
      <c r="J546" s="2092"/>
      <c r="K546" s="2093"/>
    </row>
    <row r="547" spans="1:11">
      <c r="A547" s="2094"/>
      <c r="B547" s="2095">
        <v>0.46875</v>
      </c>
      <c r="C547" s="2096"/>
      <c r="D547" s="2096"/>
      <c r="E547" s="2092"/>
      <c r="F547" s="2096"/>
      <c r="G547" s="2096"/>
      <c r="H547" s="2092"/>
      <c r="I547" s="2096"/>
      <c r="J547" s="2092"/>
      <c r="K547" s="2093"/>
    </row>
    <row r="548" spans="1:11">
      <c r="A548" s="2094"/>
      <c r="B548" s="2095">
        <v>0.47916666666666669</v>
      </c>
      <c r="C548" s="2096"/>
      <c r="D548" s="2096"/>
      <c r="E548" s="2092"/>
      <c r="F548" s="2096"/>
      <c r="G548" s="2096"/>
      <c r="H548" s="2092"/>
      <c r="I548" s="2096"/>
      <c r="J548" s="2092"/>
      <c r="K548" s="2093"/>
    </row>
    <row r="549" spans="1:11">
      <c r="A549" s="2094"/>
      <c r="B549" s="2095">
        <v>0.48958333333333331</v>
      </c>
      <c r="C549" s="2096"/>
      <c r="D549" s="2096"/>
      <c r="E549" s="2092"/>
      <c r="F549" s="2096"/>
      <c r="G549" s="2096"/>
      <c r="H549" s="2092"/>
      <c r="I549" s="2096"/>
      <c r="J549" s="2092"/>
      <c r="K549" s="2093"/>
    </row>
    <row r="550" spans="1:11">
      <c r="A550" s="2094"/>
      <c r="B550" s="2095">
        <v>0.5</v>
      </c>
      <c r="C550" s="2091"/>
      <c r="D550" s="2096"/>
      <c r="E550" s="2092"/>
      <c r="F550" s="2096"/>
      <c r="G550" s="2096"/>
      <c r="H550" s="2092"/>
      <c r="I550" s="2096"/>
      <c r="J550" s="2092"/>
      <c r="K550" s="2093"/>
    </row>
    <row r="551" spans="1:11">
      <c r="A551" s="2094"/>
      <c r="B551" s="2095">
        <v>0.51041666666666663</v>
      </c>
      <c r="C551" s="2096"/>
      <c r="D551" s="2096"/>
      <c r="E551" s="2092"/>
      <c r="F551" s="2096"/>
      <c r="G551" s="2096"/>
      <c r="H551" s="2092"/>
      <c r="I551" s="2096"/>
      <c r="J551" s="2092"/>
      <c r="K551" s="2093"/>
    </row>
    <row r="552" spans="1:11">
      <c r="A552" s="2094"/>
      <c r="B552" s="2095">
        <v>0.52083333333333337</v>
      </c>
      <c r="C552" s="2096"/>
      <c r="D552" s="2096"/>
      <c r="E552" s="2092"/>
      <c r="F552" s="2096"/>
      <c r="G552" s="2096"/>
      <c r="H552" s="2092"/>
      <c r="I552" s="2096"/>
      <c r="J552" s="2092"/>
      <c r="K552" s="2093"/>
    </row>
    <row r="553" spans="1:11">
      <c r="A553" s="2094"/>
      <c r="B553" s="2095">
        <v>0.53125</v>
      </c>
      <c r="C553" s="2096"/>
      <c r="D553" s="2096"/>
      <c r="E553" s="2092"/>
      <c r="F553" s="2096"/>
      <c r="G553" s="2096"/>
      <c r="H553" s="2092"/>
      <c r="I553" s="2096"/>
      <c r="J553" s="2092"/>
      <c r="K553" s="2093"/>
    </row>
    <row r="554" spans="1:11">
      <c r="A554" s="2094"/>
      <c r="B554" s="2095">
        <v>0.54166666666666663</v>
      </c>
      <c r="C554" s="2096"/>
      <c r="D554" s="2096"/>
      <c r="E554" s="2092"/>
      <c r="F554" s="2096"/>
      <c r="G554" s="2096"/>
      <c r="H554" s="2092"/>
      <c r="I554" s="2096"/>
      <c r="J554" s="2092"/>
      <c r="K554" s="2093"/>
    </row>
    <row r="555" spans="1:11">
      <c r="A555" s="2094"/>
      <c r="B555" s="2095">
        <v>0.55208333333333337</v>
      </c>
      <c r="C555" s="2096"/>
      <c r="D555" s="2096"/>
      <c r="E555" s="2092"/>
      <c r="F555" s="2096"/>
      <c r="G555" s="2096"/>
      <c r="H555" s="2092"/>
      <c r="I555" s="2096"/>
      <c r="J555" s="2092"/>
      <c r="K555" s="2093"/>
    </row>
    <row r="556" spans="1:11">
      <c r="A556" s="2094"/>
      <c r="B556" s="2095">
        <v>0.5625</v>
      </c>
      <c r="C556" s="2096"/>
      <c r="D556" s="2096"/>
      <c r="E556" s="2092"/>
      <c r="F556" s="2096"/>
      <c r="G556" s="2096"/>
      <c r="H556" s="2092"/>
      <c r="I556" s="2096"/>
      <c r="J556" s="2092"/>
      <c r="K556" s="2093"/>
    </row>
    <row r="557" spans="1:11">
      <c r="A557" s="2094"/>
      <c r="B557" s="2095">
        <v>0.57291666666666663</v>
      </c>
      <c r="C557" s="2096"/>
      <c r="D557" s="2096"/>
      <c r="E557" s="2092"/>
      <c r="F557" s="2096"/>
      <c r="G557" s="2096"/>
      <c r="H557" s="2092"/>
      <c r="I557" s="2096"/>
      <c r="J557" s="2092"/>
      <c r="K557" s="2093"/>
    </row>
    <row r="558" spans="1:11">
      <c r="A558" s="2094"/>
      <c r="B558" s="2095">
        <v>0.58333333333333337</v>
      </c>
      <c r="C558" s="2091"/>
      <c r="D558" s="2096"/>
      <c r="E558" s="2092"/>
      <c r="F558" s="2096"/>
      <c r="G558" s="2096"/>
      <c r="H558" s="2092"/>
      <c r="I558" s="2096"/>
      <c r="J558" s="2092"/>
      <c r="K558" s="2093"/>
    </row>
    <row r="559" spans="1:11">
      <c r="A559" s="2094"/>
      <c r="B559" s="2095">
        <v>0.59375</v>
      </c>
      <c r="C559" s="2096"/>
      <c r="D559" s="2096"/>
      <c r="E559" s="2092"/>
      <c r="F559" s="2096"/>
      <c r="G559" s="2096"/>
      <c r="H559" s="2092"/>
      <c r="I559" s="2096"/>
      <c r="J559" s="2092"/>
      <c r="K559" s="2093"/>
    </row>
    <row r="560" spans="1:11">
      <c r="A560" s="2094"/>
      <c r="B560" s="2095">
        <v>0.60416666666666663</v>
      </c>
      <c r="C560" s="2096"/>
      <c r="D560" s="2096"/>
      <c r="E560" s="2092"/>
      <c r="F560" s="2096"/>
      <c r="G560" s="2096"/>
      <c r="H560" s="2092"/>
      <c r="I560" s="2096"/>
      <c r="J560" s="2092"/>
      <c r="K560" s="2093"/>
    </row>
    <row r="561" spans="1:11">
      <c r="A561" s="2094"/>
      <c r="B561" s="2095">
        <v>0.61458333333333337</v>
      </c>
      <c r="C561" s="2096"/>
      <c r="D561" s="2096"/>
      <c r="E561" s="2092"/>
      <c r="F561" s="2096"/>
      <c r="G561" s="2096"/>
      <c r="H561" s="2092"/>
      <c r="I561" s="2096"/>
      <c r="J561" s="2092"/>
      <c r="K561" s="2093"/>
    </row>
    <row r="562" spans="1:11">
      <c r="A562" s="2094"/>
      <c r="B562" s="2095">
        <v>0.625</v>
      </c>
      <c r="C562" s="2096"/>
      <c r="D562" s="2096"/>
      <c r="E562" s="2092"/>
      <c r="F562" s="2096"/>
      <c r="G562" s="2096"/>
      <c r="H562" s="2092"/>
      <c r="I562" s="2096"/>
      <c r="J562" s="2092"/>
      <c r="K562" s="2093"/>
    </row>
    <row r="563" spans="1:11">
      <c r="A563" s="2094"/>
      <c r="B563" s="2095">
        <v>0.63541666666666663</v>
      </c>
      <c r="C563" s="2096"/>
      <c r="D563" s="2096"/>
      <c r="E563" s="2092"/>
      <c r="F563" s="2096"/>
      <c r="G563" s="2096"/>
      <c r="H563" s="2092"/>
      <c r="I563" s="2096"/>
      <c r="J563" s="2092"/>
      <c r="K563" s="2093"/>
    </row>
    <row r="564" spans="1:11">
      <c r="A564" s="2094"/>
      <c r="B564" s="2095">
        <v>0.64583333333333337</v>
      </c>
      <c r="C564" s="2096"/>
      <c r="D564" s="2096"/>
      <c r="E564" s="2092"/>
      <c r="F564" s="2096"/>
      <c r="G564" s="2096"/>
      <c r="H564" s="2092"/>
      <c r="I564" s="2096"/>
      <c r="J564" s="2092"/>
      <c r="K564" s="2093"/>
    </row>
    <row r="565" spans="1:11">
      <c r="A565" s="2094"/>
      <c r="B565" s="2095">
        <v>0.65625</v>
      </c>
      <c r="C565" s="2096"/>
      <c r="D565" s="2096"/>
      <c r="E565" s="2092"/>
      <c r="F565" s="2096"/>
      <c r="G565" s="2096"/>
      <c r="H565" s="2092"/>
      <c r="I565" s="2096"/>
      <c r="J565" s="2092"/>
      <c r="K565" s="2093"/>
    </row>
    <row r="566" spans="1:11">
      <c r="A566" s="2094"/>
      <c r="B566" s="2095">
        <v>0.66666666666666663</v>
      </c>
      <c r="C566" s="2091"/>
      <c r="D566" s="2096"/>
      <c r="E566" s="2092"/>
      <c r="F566" s="2096"/>
      <c r="G566" s="2096"/>
      <c r="H566" s="2092"/>
      <c r="I566" s="2096"/>
      <c r="J566" s="2092"/>
      <c r="K566" s="2093"/>
    </row>
    <row r="567" spans="1:11">
      <c r="A567" s="2094"/>
      <c r="B567" s="2095">
        <v>0.67708333333333337</v>
      </c>
      <c r="C567" s="2096"/>
      <c r="D567" s="2096"/>
      <c r="E567" s="2092"/>
      <c r="F567" s="2096"/>
      <c r="G567" s="2096"/>
      <c r="H567" s="2092"/>
      <c r="I567" s="2096"/>
      <c r="J567" s="2092"/>
      <c r="K567" s="2093"/>
    </row>
    <row r="568" spans="1:11">
      <c r="A568" s="2094"/>
      <c r="B568" s="2095">
        <v>0.6875</v>
      </c>
      <c r="C568" s="2096"/>
      <c r="D568" s="2096"/>
      <c r="E568" s="2092"/>
      <c r="F568" s="2096"/>
      <c r="G568" s="2096"/>
      <c r="H568" s="2092"/>
      <c r="I568" s="2096"/>
      <c r="J568" s="2092"/>
      <c r="K568" s="2093"/>
    </row>
    <row r="569" spans="1:11">
      <c r="A569" s="2094"/>
      <c r="B569" s="2095">
        <v>0.69791666666666663</v>
      </c>
      <c r="C569" s="2096"/>
      <c r="D569" s="2096"/>
      <c r="E569" s="2092"/>
      <c r="F569" s="2096"/>
      <c r="G569" s="2096"/>
      <c r="H569" s="2092"/>
      <c r="I569" s="2096"/>
      <c r="J569" s="2092"/>
      <c r="K569" s="2093"/>
    </row>
    <row r="570" spans="1:11">
      <c r="A570" s="2094"/>
      <c r="B570" s="2095">
        <v>0.70833333333333337</v>
      </c>
      <c r="C570" s="2096"/>
      <c r="D570" s="2096"/>
      <c r="E570" s="2092"/>
      <c r="F570" s="2096"/>
      <c r="G570" s="2096"/>
      <c r="H570" s="2092"/>
      <c r="I570" s="2096"/>
      <c r="J570" s="2092"/>
      <c r="K570" s="2093"/>
    </row>
    <row r="571" spans="1:11">
      <c r="A571" s="2094"/>
      <c r="B571" s="2095">
        <v>0.71875</v>
      </c>
      <c r="C571" s="2096"/>
      <c r="D571" s="2096"/>
      <c r="E571" s="2092"/>
      <c r="F571" s="2096"/>
      <c r="G571" s="2096"/>
      <c r="H571" s="2092"/>
      <c r="I571" s="2096"/>
      <c r="J571" s="2092"/>
      <c r="K571" s="2093"/>
    </row>
    <row r="572" spans="1:11">
      <c r="A572" s="2094"/>
      <c r="B572" s="2095">
        <v>0.72916666666666663</v>
      </c>
      <c r="C572" s="2096"/>
      <c r="D572" s="2096"/>
      <c r="E572" s="2092"/>
      <c r="F572" s="2096"/>
      <c r="G572" s="2096"/>
      <c r="H572" s="2092"/>
      <c r="I572" s="2096"/>
      <c r="J572" s="2092"/>
      <c r="K572" s="2093"/>
    </row>
    <row r="573" spans="1:11">
      <c r="A573" s="2094"/>
      <c r="B573" s="2095">
        <v>0.73958333333333337</v>
      </c>
      <c r="C573" s="2096"/>
      <c r="D573" s="2096"/>
      <c r="E573" s="2092"/>
      <c r="F573" s="2096"/>
      <c r="G573" s="2096"/>
      <c r="H573" s="2092"/>
      <c r="I573" s="2096"/>
      <c r="J573" s="2092"/>
      <c r="K573" s="2093"/>
    </row>
    <row r="574" spans="1:11">
      <c r="A574" s="2094"/>
      <c r="B574" s="2095">
        <v>0.75</v>
      </c>
      <c r="C574" s="2091"/>
      <c r="D574" s="2096"/>
      <c r="E574" s="2092"/>
      <c r="F574" s="2096"/>
      <c r="G574" s="2096"/>
      <c r="H574" s="2092"/>
      <c r="I574" s="2096"/>
      <c r="J574" s="2092"/>
      <c r="K574" s="2093"/>
    </row>
    <row r="575" spans="1:11">
      <c r="A575" s="2094"/>
      <c r="B575" s="2095">
        <v>0.76041666666666663</v>
      </c>
      <c r="C575" s="2096"/>
      <c r="D575" s="2096"/>
      <c r="E575" s="2092"/>
      <c r="F575" s="2096"/>
      <c r="G575" s="2096"/>
      <c r="H575" s="2092"/>
      <c r="I575" s="2096"/>
      <c r="J575" s="2092"/>
      <c r="K575" s="2093"/>
    </row>
    <row r="576" spans="1:11">
      <c r="A576" s="2094"/>
      <c r="B576" s="2095">
        <v>0.77083333333333337</v>
      </c>
      <c r="C576" s="2096"/>
      <c r="D576" s="2096"/>
      <c r="E576" s="2092"/>
      <c r="F576" s="2096"/>
      <c r="G576" s="2096"/>
      <c r="H576" s="2092"/>
      <c r="I576" s="2096"/>
      <c r="J576" s="2092"/>
      <c r="K576" s="2093"/>
    </row>
    <row r="577" spans="1:11">
      <c r="A577" s="2094"/>
      <c r="B577" s="2095">
        <v>0.78125</v>
      </c>
      <c r="C577" s="2096"/>
      <c r="D577" s="2096"/>
      <c r="E577" s="2092"/>
      <c r="F577" s="2096"/>
      <c r="G577" s="2096"/>
      <c r="H577" s="2092"/>
      <c r="I577" s="2096"/>
      <c r="J577" s="2092"/>
      <c r="K577" s="2093"/>
    </row>
    <row r="578" spans="1:11">
      <c r="A578" s="2094"/>
      <c r="B578" s="2095">
        <v>0.79166666666666663</v>
      </c>
      <c r="C578" s="2096"/>
      <c r="D578" s="2096"/>
      <c r="E578" s="2092"/>
      <c r="F578" s="2096"/>
      <c r="G578" s="2096"/>
      <c r="H578" s="2092"/>
      <c r="I578" s="2096"/>
      <c r="J578" s="2092"/>
      <c r="K578" s="2093"/>
    </row>
    <row r="579" spans="1:11">
      <c r="A579" s="2094"/>
      <c r="B579" s="2095">
        <v>0.80208333333333337</v>
      </c>
      <c r="C579" s="2096"/>
      <c r="D579" s="2096"/>
      <c r="E579" s="2092"/>
      <c r="F579" s="2096"/>
      <c r="G579" s="2096"/>
      <c r="H579" s="2092"/>
      <c r="I579" s="2096"/>
      <c r="J579" s="2092"/>
      <c r="K579" s="2093"/>
    </row>
    <row r="580" spans="1:11">
      <c r="A580" s="2094"/>
      <c r="B580" s="2095">
        <v>0.8125</v>
      </c>
      <c r="C580" s="2096"/>
      <c r="D580" s="2096"/>
      <c r="E580" s="2092"/>
      <c r="F580" s="2096"/>
      <c r="G580" s="2096"/>
      <c r="H580" s="2092"/>
      <c r="I580" s="2096"/>
      <c r="J580" s="2092"/>
      <c r="K580" s="2093"/>
    </row>
    <row r="581" spans="1:11">
      <c r="A581" s="2094"/>
      <c r="B581" s="2095">
        <v>0.82291666666666663</v>
      </c>
      <c r="C581" s="2096"/>
      <c r="D581" s="2096"/>
      <c r="E581" s="2092"/>
      <c r="F581" s="2096"/>
      <c r="G581" s="2096"/>
      <c r="H581" s="2092"/>
      <c r="I581" s="2096"/>
      <c r="J581" s="2092"/>
      <c r="K581" s="2093"/>
    </row>
    <row r="582" spans="1:11">
      <c r="A582" s="2094"/>
      <c r="B582" s="2095">
        <v>0.83333333333333337</v>
      </c>
      <c r="C582" s="2091"/>
      <c r="D582" s="2096"/>
      <c r="E582" s="2092"/>
      <c r="F582" s="2096"/>
      <c r="G582" s="2096"/>
      <c r="H582" s="2092"/>
      <c r="I582" s="2096"/>
      <c r="J582" s="2092"/>
      <c r="K582" s="2093"/>
    </row>
    <row r="583" spans="1:11">
      <c r="A583" s="2094"/>
      <c r="B583" s="2095">
        <v>0.84375</v>
      </c>
      <c r="C583" s="2096"/>
      <c r="D583" s="2096"/>
      <c r="E583" s="2092"/>
      <c r="F583" s="2096"/>
      <c r="G583" s="2096"/>
      <c r="H583" s="2092"/>
      <c r="I583" s="2096"/>
      <c r="J583" s="2092"/>
      <c r="K583" s="2093"/>
    </row>
    <row r="584" spans="1:11">
      <c r="A584" s="2094"/>
      <c r="B584" s="2095">
        <v>0.85416666666666663</v>
      </c>
      <c r="C584" s="2096"/>
      <c r="D584" s="2096"/>
      <c r="E584" s="2092"/>
      <c r="F584" s="2096"/>
      <c r="G584" s="2096"/>
      <c r="H584" s="2092"/>
      <c r="I584" s="2096"/>
      <c r="J584" s="2092"/>
      <c r="K584" s="2093"/>
    </row>
    <row r="585" spans="1:11">
      <c r="A585" s="2094"/>
      <c r="B585" s="2095">
        <v>0.86458333333333337</v>
      </c>
      <c r="C585" s="2096"/>
      <c r="D585" s="2096"/>
      <c r="E585" s="2092"/>
      <c r="F585" s="2096"/>
      <c r="G585" s="2096"/>
      <c r="H585" s="2092"/>
      <c r="I585" s="2096"/>
      <c r="J585" s="2092"/>
      <c r="K585" s="2093"/>
    </row>
    <row r="586" spans="1:11">
      <c r="A586" s="2094"/>
      <c r="B586" s="2095">
        <v>0.875</v>
      </c>
      <c r="C586" s="2096"/>
      <c r="D586" s="2096"/>
      <c r="E586" s="2092"/>
      <c r="F586" s="2096"/>
      <c r="G586" s="2096"/>
      <c r="H586" s="2092"/>
      <c r="I586" s="2096"/>
      <c r="J586" s="2092"/>
      <c r="K586" s="2093"/>
    </row>
    <row r="587" spans="1:11">
      <c r="A587" s="2094"/>
      <c r="B587" s="2095">
        <v>0.88541666666666663</v>
      </c>
      <c r="C587" s="2096"/>
      <c r="D587" s="2096"/>
      <c r="E587" s="2092"/>
      <c r="F587" s="2096"/>
      <c r="G587" s="2096"/>
      <c r="H587" s="2092"/>
      <c r="I587" s="2096"/>
      <c r="J587" s="2092"/>
      <c r="K587" s="2093"/>
    </row>
    <row r="588" spans="1:11">
      <c r="A588" s="2094"/>
      <c r="B588" s="2095">
        <v>0.89583333333333337</v>
      </c>
      <c r="C588" s="2096"/>
      <c r="D588" s="2096"/>
      <c r="E588" s="2092"/>
      <c r="F588" s="2096"/>
      <c r="G588" s="2096"/>
      <c r="H588" s="2092"/>
      <c r="I588" s="2096"/>
      <c r="J588" s="2092"/>
      <c r="K588" s="2093"/>
    </row>
    <row r="589" spans="1:11">
      <c r="A589" s="2094"/>
      <c r="B589" s="2095">
        <v>0.90625</v>
      </c>
      <c r="C589" s="2096"/>
      <c r="D589" s="2096"/>
      <c r="E589" s="2092"/>
      <c r="F589" s="2096"/>
      <c r="G589" s="2096"/>
      <c r="H589" s="2092"/>
      <c r="I589" s="2096"/>
      <c r="J589" s="2092"/>
      <c r="K589" s="2093"/>
    </row>
    <row r="590" spans="1:11">
      <c r="A590" s="2094"/>
      <c r="B590" s="2095">
        <v>0.91666666666666663</v>
      </c>
      <c r="C590" s="2091"/>
      <c r="D590" s="2096"/>
      <c r="E590" s="2092"/>
      <c r="F590" s="2096"/>
      <c r="G590" s="2096"/>
      <c r="H590" s="2092"/>
      <c r="I590" s="2096"/>
      <c r="J590" s="2092"/>
      <c r="K590" s="2093"/>
    </row>
    <row r="591" spans="1:11">
      <c r="A591" s="2094"/>
      <c r="B591" s="2095">
        <v>0.92708333333333337</v>
      </c>
      <c r="C591" s="2096"/>
      <c r="D591" s="2096"/>
      <c r="E591" s="2092"/>
      <c r="F591" s="2096"/>
      <c r="G591" s="2096"/>
      <c r="H591" s="2092"/>
      <c r="I591" s="2096"/>
      <c r="J591" s="2092"/>
      <c r="K591" s="2093"/>
    </row>
    <row r="592" spans="1:11">
      <c r="A592" s="2094"/>
      <c r="B592" s="2095">
        <v>0.9375</v>
      </c>
      <c r="C592" s="2096"/>
      <c r="D592" s="2096"/>
      <c r="E592" s="2092"/>
      <c r="F592" s="2096"/>
      <c r="G592" s="2096"/>
      <c r="H592" s="2092"/>
      <c r="I592" s="2096"/>
      <c r="J592" s="2092"/>
      <c r="K592" s="2093"/>
    </row>
    <row r="593" spans="1:11">
      <c r="A593" s="2094"/>
      <c r="B593" s="2095">
        <v>0.94791666666666663</v>
      </c>
      <c r="C593" s="2096"/>
      <c r="D593" s="2096"/>
      <c r="E593" s="2092"/>
      <c r="F593" s="2096"/>
      <c r="G593" s="2096"/>
      <c r="H593" s="2092"/>
      <c r="I593" s="2096"/>
      <c r="J593" s="2092"/>
      <c r="K593" s="2093"/>
    </row>
    <row r="594" spans="1:11">
      <c r="A594" s="2094"/>
      <c r="B594" s="2095">
        <v>0.95833333333333337</v>
      </c>
      <c r="C594" s="2096"/>
      <c r="D594" s="2096"/>
      <c r="E594" s="2092"/>
      <c r="F594" s="2096"/>
      <c r="G594" s="2096"/>
      <c r="H594" s="2092"/>
      <c r="I594" s="2096"/>
      <c r="J594" s="2092"/>
      <c r="K594" s="2093"/>
    </row>
    <row r="595" spans="1:11">
      <c r="A595" s="2094"/>
      <c r="B595" s="2095">
        <v>0.96875</v>
      </c>
      <c r="C595" s="2096"/>
      <c r="D595" s="2096"/>
      <c r="E595" s="2092"/>
      <c r="F595" s="2096"/>
      <c r="G595" s="2096"/>
      <c r="H595" s="2092"/>
      <c r="I595" s="2096"/>
      <c r="J595" s="2092"/>
      <c r="K595" s="2093"/>
    </row>
    <row r="596" spans="1:11">
      <c r="A596" s="2094"/>
      <c r="B596" s="2095">
        <v>0.97916666666666663</v>
      </c>
      <c r="C596" s="2096"/>
      <c r="D596" s="2096"/>
      <c r="E596" s="2092"/>
      <c r="F596" s="2096"/>
      <c r="G596" s="2096"/>
      <c r="H596" s="2092"/>
      <c r="I596" s="2096"/>
      <c r="J596" s="2092"/>
      <c r="K596" s="2093"/>
    </row>
    <row r="597" spans="1:11">
      <c r="A597" s="2094"/>
      <c r="B597" s="2095">
        <v>0.98958333333333337</v>
      </c>
      <c r="C597" s="2096"/>
      <c r="D597" s="2096"/>
      <c r="E597" s="2092"/>
      <c r="F597" s="2096"/>
      <c r="G597" s="2096"/>
      <c r="H597" s="2092"/>
      <c r="I597" s="2096"/>
      <c r="J597" s="2092"/>
      <c r="K597" s="2093"/>
    </row>
    <row r="598" spans="1:11">
      <c r="A598" s="2094"/>
      <c r="B598" s="2095">
        <v>0</v>
      </c>
      <c r="C598" s="2091"/>
      <c r="D598" s="2096"/>
      <c r="E598" s="2092"/>
      <c r="F598" s="2096"/>
      <c r="G598" s="2096"/>
      <c r="H598" s="2092"/>
      <c r="I598" s="2096"/>
      <c r="J598" s="2092"/>
      <c r="K598" s="2093"/>
    </row>
    <row r="599" spans="1:11">
      <c r="A599" s="2094"/>
      <c r="B599" s="2095">
        <v>1.0416666666666666E-2</v>
      </c>
      <c r="C599" s="2096"/>
      <c r="D599" s="2096"/>
      <c r="E599" s="2092"/>
      <c r="F599" s="2096"/>
      <c r="G599" s="2096"/>
      <c r="H599" s="2092"/>
      <c r="I599" s="2096"/>
      <c r="J599" s="2092"/>
      <c r="K599" s="2093"/>
    </row>
    <row r="600" spans="1:11">
      <c r="A600" s="2094"/>
      <c r="B600" s="2095">
        <v>2.0833333333333332E-2</v>
      </c>
      <c r="C600" s="2096"/>
      <c r="D600" s="2096"/>
      <c r="E600" s="2092"/>
      <c r="F600" s="2096"/>
      <c r="G600" s="2096"/>
      <c r="H600" s="2092"/>
      <c r="I600" s="2096"/>
      <c r="J600" s="2092"/>
      <c r="K600" s="2093"/>
    </row>
    <row r="601" spans="1:11">
      <c r="A601" s="2094"/>
      <c r="B601" s="2095">
        <v>3.125E-2</v>
      </c>
      <c r="C601" s="2096"/>
      <c r="D601" s="2096"/>
      <c r="E601" s="2092"/>
      <c r="F601" s="2096"/>
      <c r="G601" s="2096"/>
      <c r="H601" s="2092"/>
      <c r="I601" s="2096"/>
      <c r="J601" s="2092"/>
      <c r="K601" s="2093"/>
    </row>
    <row r="602" spans="1:11">
      <c r="A602" s="2094"/>
      <c r="B602" s="2095">
        <v>4.1666666666666664E-2</v>
      </c>
      <c r="C602" s="2096"/>
      <c r="D602" s="2096"/>
      <c r="E602" s="2092"/>
      <c r="F602" s="2096"/>
      <c r="G602" s="2096"/>
      <c r="H602" s="2092"/>
      <c r="I602" s="2096"/>
      <c r="J602" s="2092"/>
      <c r="K602" s="2093"/>
    </row>
    <row r="603" spans="1:11">
      <c r="A603" s="2094"/>
      <c r="B603" s="2095">
        <v>5.2083333333333336E-2</v>
      </c>
      <c r="C603" s="2096"/>
      <c r="D603" s="2096"/>
      <c r="E603" s="2092"/>
      <c r="F603" s="2096"/>
      <c r="G603" s="2096"/>
      <c r="H603" s="2092"/>
      <c r="I603" s="2096"/>
      <c r="J603" s="2092"/>
      <c r="K603" s="2093"/>
    </row>
    <row r="604" spans="1:11">
      <c r="A604" s="2094"/>
      <c r="B604" s="2095">
        <v>6.25E-2</v>
      </c>
      <c r="C604" s="2096"/>
      <c r="D604" s="2096"/>
      <c r="E604" s="2092"/>
      <c r="F604" s="2096"/>
      <c r="G604" s="2096"/>
      <c r="H604" s="2092"/>
      <c r="I604" s="2096"/>
      <c r="J604" s="2092"/>
      <c r="K604" s="2093"/>
    </row>
    <row r="605" spans="1:11">
      <c r="A605" s="2094"/>
      <c r="B605" s="2095">
        <v>7.2916666666666671E-2</v>
      </c>
      <c r="C605" s="2096"/>
      <c r="D605" s="2096"/>
      <c r="E605" s="2092"/>
      <c r="F605" s="2096"/>
      <c r="G605" s="2096"/>
      <c r="H605" s="2092"/>
      <c r="I605" s="2096"/>
      <c r="J605" s="2092"/>
      <c r="K605" s="2093"/>
    </row>
    <row r="606" spans="1:11">
      <c r="A606" s="2094"/>
      <c r="B606" s="2095">
        <v>8.3333333333333329E-2</v>
      </c>
      <c r="C606" s="2091"/>
      <c r="D606" s="2096"/>
      <c r="E606" s="2092"/>
      <c r="F606" s="2096"/>
      <c r="G606" s="2096"/>
      <c r="H606" s="2092"/>
      <c r="I606" s="2096"/>
      <c r="J606" s="2092"/>
      <c r="K606" s="2093"/>
    </row>
    <row r="607" spans="1:11">
      <c r="A607" s="2094"/>
      <c r="B607" s="2095">
        <v>9.375E-2</v>
      </c>
      <c r="C607" s="2096"/>
      <c r="D607" s="2096"/>
      <c r="E607" s="2092"/>
      <c r="F607" s="2096"/>
      <c r="G607" s="2096"/>
      <c r="H607" s="2092"/>
      <c r="I607" s="2096"/>
      <c r="J607" s="2092"/>
      <c r="K607" s="2093"/>
    </row>
    <row r="608" spans="1:11">
      <c r="A608" s="2094"/>
      <c r="B608" s="2095">
        <v>0.10416666666666667</v>
      </c>
      <c r="C608" s="2096"/>
      <c r="D608" s="2096"/>
      <c r="E608" s="2092"/>
      <c r="F608" s="2096"/>
      <c r="G608" s="2096"/>
      <c r="H608" s="2092"/>
      <c r="I608" s="2096"/>
      <c r="J608" s="2092"/>
      <c r="K608" s="2093"/>
    </row>
    <row r="609" spans="1:11">
      <c r="A609" s="2094"/>
      <c r="B609" s="2095">
        <v>0.11458333333333333</v>
      </c>
      <c r="C609" s="2096"/>
      <c r="D609" s="2096"/>
      <c r="E609" s="2092"/>
      <c r="F609" s="2096"/>
      <c r="G609" s="2096"/>
      <c r="H609" s="2092"/>
      <c r="I609" s="2096"/>
      <c r="J609" s="2092"/>
      <c r="K609" s="2093"/>
    </row>
    <row r="610" spans="1:11">
      <c r="A610" s="2094"/>
      <c r="B610" s="2095">
        <v>0.125</v>
      </c>
      <c r="C610" s="2096"/>
      <c r="D610" s="2096"/>
      <c r="E610" s="2092"/>
      <c r="F610" s="2096"/>
      <c r="G610" s="2096"/>
      <c r="H610" s="2092"/>
      <c r="I610" s="2096"/>
      <c r="J610" s="2092"/>
      <c r="K610" s="2093"/>
    </row>
    <row r="611" spans="1:11">
      <c r="A611" s="2094"/>
      <c r="B611" s="2095">
        <v>0.13541666666666666</v>
      </c>
      <c r="C611" s="2096"/>
      <c r="D611" s="2096"/>
      <c r="E611" s="2092"/>
      <c r="F611" s="2096"/>
      <c r="G611" s="2096"/>
      <c r="H611" s="2092"/>
      <c r="I611" s="2096"/>
      <c r="J611" s="2092"/>
      <c r="K611" s="2093"/>
    </row>
    <row r="612" spans="1:11">
      <c r="A612" s="2094"/>
      <c r="B612" s="2095">
        <v>0.14583333333333334</v>
      </c>
      <c r="C612" s="2096"/>
      <c r="D612" s="2096"/>
      <c r="E612" s="2092"/>
      <c r="F612" s="2096"/>
      <c r="G612" s="2096"/>
      <c r="H612" s="2092"/>
      <c r="I612" s="2096"/>
      <c r="J612" s="2092"/>
      <c r="K612" s="2093"/>
    </row>
    <row r="613" spans="1:11">
      <c r="A613" s="2094"/>
      <c r="B613" s="2095">
        <v>0.15625</v>
      </c>
      <c r="C613" s="2096"/>
      <c r="D613" s="2096"/>
      <c r="E613" s="2092"/>
      <c r="F613" s="2096"/>
      <c r="G613" s="2096"/>
      <c r="H613" s="2092"/>
      <c r="I613" s="2096"/>
      <c r="J613" s="2092"/>
      <c r="K613" s="2093"/>
    </row>
    <row r="614" spans="1:11">
      <c r="A614" s="2094"/>
      <c r="B614" s="2095">
        <v>0.16666666666666666</v>
      </c>
      <c r="C614" s="2091"/>
      <c r="D614" s="2096"/>
      <c r="E614" s="2092"/>
      <c r="F614" s="2096"/>
      <c r="G614" s="2096"/>
      <c r="H614" s="2092"/>
      <c r="I614" s="2096"/>
      <c r="J614" s="2092"/>
      <c r="K614" s="2093"/>
    </row>
    <row r="615" spans="1:11">
      <c r="A615" s="2094"/>
      <c r="B615" s="2095">
        <v>0.17708333333333334</v>
      </c>
      <c r="C615" s="2096"/>
      <c r="D615" s="2096"/>
      <c r="E615" s="2092"/>
      <c r="F615" s="2096"/>
      <c r="G615" s="2096"/>
      <c r="H615" s="2092"/>
      <c r="I615" s="2096"/>
      <c r="J615" s="2092"/>
      <c r="K615" s="2093"/>
    </row>
    <row r="616" spans="1:11">
      <c r="A616" s="2094"/>
      <c r="B616" s="2095">
        <v>0.1875</v>
      </c>
      <c r="C616" s="2096"/>
      <c r="D616" s="2096"/>
      <c r="E616" s="2092"/>
      <c r="F616" s="2096"/>
      <c r="G616" s="2096"/>
      <c r="H616" s="2092"/>
      <c r="I616" s="2096"/>
      <c r="J616" s="2092"/>
      <c r="K616" s="2093"/>
    </row>
    <row r="617" spans="1:11">
      <c r="A617" s="2094"/>
      <c r="B617" s="2095">
        <v>0.19791666666666666</v>
      </c>
      <c r="C617" s="2096"/>
      <c r="D617" s="2096"/>
      <c r="E617" s="2092"/>
      <c r="F617" s="2096"/>
      <c r="G617" s="2096"/>
      <c r="H617" s="2092"/>
      <c r="I617" s="2096"/>
      <c r="J617" s="2092"/>
      <c r="K617" s="2093"/>
    </row>
    <row r="618" spans="1:11">
      <c r="A618" s="2094"/>
      <c r="B618" s="2095">
        <v>0.20833333333333334</v>
      </c>
      <c r="C618" s="2096"/>
      <c r="D618" s="2096"/>
      <c r="E618" s="2092"/>
      <c r="F618" s="2096"/>
      <c r="G618" s="2096"/>
      <c r="H618" s="2092"/>
      <c r="I618" s="2096"/>
      <c r="J618" s="2092"/>
      <c r="K618" s="2093"/>
    </row>
    <row r="619" spans="1:11">
      <c r="A619" s="2094"/>
      <c r="B619" s="2095">
        <v>0.21875</v>
      </c>
      <c r="C619" s="2096"/>
      <c r="D619" s="2096"/>
      <c r="E619" s="2092"/>
      <c r="F619" s="2096"/>
      <c r="G619" s="2096"/>
      <c r="H619" s="2092"/>
      <c r="I619" s="2096"/>
      <c r="J619" s="2092"/>
      <c r="K619" s="2093"/>
    </row>
    <row r="620" spans="1:11">
      <c r="A620" s="2094"/>
      <c r="B620" s="2095">
        <v>0.22916666666666666</v>
      </c>
      <c r="C620" s="2096"/>
      <c r="D620" s="2096"/>
      <c r="E620" s="2092"/>
      <c r="F620" s="2096"/>
      <c r="G620" s="2096"/>
      <c r="H620" s="2092"/>
      <c r="I620" s="2096"/>
      <c r="J620" s="2092"/>
      <c r="K620" s="2093"/>
    </row>
    <row r="621" spans="1:11">
      <c r="A621" s="2094"/>
      <c r="B621" s="2095">
        <v>0.23958333333333334</v>
      </c>
      <c r="C621" s="2096"/>
      <c r="D621" s="2096"/>
      <c r="E621" s="2092"/>
      <c r="F621" s="2096"/>
      <c r="G621" s="2096"/>
      <c r="H621" s="2092"/>
      <c r="I621" s="2096"/>
      <c r="J621" s="2092"/>
      <c r="K621" s="2093"/>
    </row>
    <row r="622" spans="1:11">
      <c r="A622" s="2094"/>
      <c r="B622" s="2095">
        <v>0.25</v>
      </c>
      <c r="C622" s="2091"/>
      <c r="D622" s="2096"/>
      <c r="E622" s="2092"/>
      <c r="F622" s="2096"/>
      <c r="G622" s="2096"/>
      <c r="H622" s="2092"/>
      <c r="I622" s="2096"/>
      <c r="J622" s="2092"/>
      <c r="K622" s="2093"/>
    </row>
    <row r="623" spans="1:11">
      <c r="A623" s="2094"/>
      <c r="B623" s="2095">
        <v>0.26041666666666669</v>
      </c>
      <c r="C623" s="2096"/>
      <c r="D623" s="2096"/>
      <c r="E623" s="2092"/>
      <c r="F623" s="2096"/>
      <c r="G623" s="2096"/>
      <c r="H623" s="2092"/>
      <c r="I623" s="2096"/>
      <c r="J623" s="2092"/>
      <c r="K623" s="2093"/>
    </row>
    <row r="624" spans="1:11">
      <c r="A624" s="2094"/>
      <c r="B624" s="2095">
        <v>0.27083333333333331</v>
      </c>
      <c r="C624" s="2096"/>
      <c r="D624" s="2096"/>
      <c r="E624" s="2092"/>
      <c r="F624" s="2096"/>
      <c r="G624" s="2096"/>
      <c r="H624" s="2092"/>
      <c r="I624" s="2096"/>
      <c r="J624" s="2092"/>
      <c r="K624" s="2093"/>
    </row>
    <row r="625" spans="1:11">
      <c r="A625" s="2094"/>
      <c r="B625" s="2095">
        <v>0.28125</v>
      </c>
      <c r="C625" s="2096"/>
      <c r="D625" s="2096"/>
      <c r="E625" s="2092"/>
      <c r="F625" s="2096"/>
      <c r="G625" s="2096"/>
      <c r="H625" s="2092"/>
      <c r="I625" s="2096"/>
      <c r="J625" s="2092"/>
      <c r="K625" s="2093"/>
    </row>
    <row r="626" spans="1:11">
      <c r="A626" s="2094"/>
      <c r="B626" s="2095">
        <v>0.29166666666666669</v>
      </c>
      <c r="C626" s="2096"/>
      <c r="D626" s="2096"/>
      <c r="E626" s="2092"/>
      <c r="F626" s="2096"/>
      <c r="G626" s="2096"/>
      <c r="H626" s="2092"/>
      <c r="I626" s="2096"/>
      <c r="J626" s="2092"/>
      <c r="K626" s="2093"/>
    </row>
    <row r="627" spans="1:11">
      <c r="A627" s="2094"/>
      <c r="B627" s="2095">
        <v>0.30208333333333331</v>
      </c>
      <c r="C627" s="2096"/>
      <c r="D627" s="2096"/>
      <c r="E627" s="2092"/>
      <c r="F627" s="2096"/>
      <c r="G627" s="2096"/>
      <c r="H627" s="2092"/>
      <c r="I627" s="2096"/>
      <c r="J627" s="2092"/>
      <c r="K627" s="2093"/>
    </row>
    <row r="628" spans="1:11">
      <c r="A628" s="2094"/>
      <c r="B628" s="2095">
        <v>0.3125</v>
      </c>
      <c r="C628" s="2096"/>
      <c r="D628" s="2096"/>
      <c r="E628" s="2092"/>
      <c r="F628" s="2096"/>
      <c r="G628" s="2096"/>
      <c r="H628" s="2092"/>
      <c r="I628" s="2096"/>
      <c r="J628" s="2092"/>
      <c r="K628" s="2093"/>
    </row>
    <row r="629" spans="1:11">
      <c r="A629" s="2094"/>
      <c r="B629" s="2095">
        <v>0.32291666666666669</v>
      </c>
      <c r="C629" s="2096"/>
      <c r="D629" s="2096"/>
      <c r="E629" s="2092"/>
      <c r="F629" s="2096"/>
      <c r="G629" s="2096"/>
      <c r="H629" s="2092"/>
      <c r="I629" s="2096"/>
      <c r="J629" s="2092"/>
      <c r="K629" s="2093"/>
    </row>
    <row r="630" spans="1:11">
      <c r="A630" s="2094"/>
      <c r="B630" s="2095">
        <v>0.33333333333333331</v>
      </c>
      <c r="C630" s="2091"/>
      <c r="D630" s="2096"/>
      <c r="E630" s="2092"/>
      <c r="F630" s="2096"/>
      <c r="G630" s="2096"/>
      <c r="H630" s="2092"/>
      <c r="I630" s="2096"/>
      <c r="J630" s="2092"/>
      <c r="K630" s="2093"/>
    </row>
    <row r="631" spans="1:11">
      <c r="A631" s="2094"/>
      <c r="B631" s="2095">
        <v>0.34375</v>
      </c>
      <c r="C631" s="2096"/>
      <c r="D631" s="2096"/>
      <c r="E631" s="2092"/>
      <c r="F631" s="2096"/>
      <c r="G631" s="2096"/>
      <c r="H631" s="2092"/>
      <c r="I631" s="2096"/>
      <c r="J631" s="2092"/>
      <c r="K631" s="2093"/>
    </row>
    <row r="632" spans="1:11">
      <c r="A632" s="2094"/>
      <c r="B632" s="2095">
        <v>0.35416666666666669</v>
      </c>
      <c r="C632" s="2096"/>
      <c r="D632" s="2096"/>
      <c r="E632" s="2092"/>
      <c r="F632" s="2096"/>
      <c r="G632" s="2096"/>
      <c r="H632" s="2092"/>
      <c r="I632" s="2096"/>
      <c r="J632" s="2092"/>
      <c r="K632" s="2093"/>
    </row>
    <row r="633" spans="1:11">
      <c r="A633" s="2094"/>
      <c r="B633" s="2095">
        <v>0.36458333333333331</v>
      </c>
      <c r="C633" s="2096"/>
      <c r="D633" s="2096"/>
      <c r="E633" s="2092"/>
      <c r="F633" s="2096"/>
      <c r="G633" s="2096"/>
      <c r="H633" s="2092"/>
      <c r="I633" s="2096"/>
      <c r="J633" s="2092"/>
      <c r="K633" s="2093"/>
    </row>
    <row r="634" spans="1:11">
      <c r="A634" s="2094"/>
      <c r="B634" s="2095">
        <v>0.375</v>
      </c>
      <c r="C634" s="2096"/>
      <c r="D634" s="2096"/>
      <c r="E634" s="2092"/>
      <c r="F634" s="2096"/>
      <c r="G634" s="2096"/>
      <c r="H634" s="2092"/>
      <c r="I634" s="2096"/>
      <c r="J634" s="2092"/>
      <c r="K634" s="2093"/>
    </row>
    <row r="635" spans="1:11">
      <c r="A635" s="2094"/>
      <c r="B635" s="2095">
        <v>0.38541666666666669</v>
      </c>
      <c r="C635" s="2096"/>
      <c r="D635" s="2096"/>
      <c r="E635" s="2092"/>
      <c r="F635" s="2096"/>
      <c r="G635" s="2096"/>
      <c r="H635" s="2092"/>
      <c r="I635" s="2096"/>
      <c r="J635" s="2092"/>
      <c r="K635" s="2093"/>
    </row>
    <row r="636" spans="1:11">
      <c r="A636" s="2094"/>
      <c r="B636" s="2095">
        <v>0.39583333333333331</v>
      </c>
      <c r="C636" s="2096"/>
      <c r="D636" s="2096"/>
      <c r="E636" s="2092"/>
      <c r="F636" s="2096"/>
      <c r="G636" s="2096"/>
      <c r="H636" s="2092"/>
      <c r="I636" s="2096"/>
      <c r="J636" s="2092"/>
      <c r="K636" s="2093"/>
    </row>
    <row r="637" spans="1:11">
      <c r="A637" s="2094"/>
      <c r="B637" s="2095">
        <v>0.40625</v>
      </c>
      <c r="C637" s="2096"/>
      <c r="D637" s="2096"/>
      <c r="E637" s="2092"/>
      <c r="F637" s="2096"/>
      <c r="G637" s="2096"/>
      <c r="H637" s="2092"/>
      <c r="I637" s="2096"/>
      <c r="J637" s="2092"/>
      <c r="K637" s="2093"/>
    </row>
    <row r="638" spans="1:11">
      <c r="A638" s="2094"/>
      <c r="B638" s="2095">
        <v>0.41666666666666669</v>
      </c>
      <c r="C638" s="2091"/>
      <c r="D638" s="2096"/>
      <c r="E638" s="2092"/>
      <c r="F638" s="2096"/>
      <c r="G638" s="2096"/>
      <c r="H638" s="2092"/>
      <c r="I638" s="2096"/>
      <c r="J638" s="2092"/>
      <c r="K638" s="2093"/>
    </row>
    <row r="639" spans="1:11">
      <c r="A639" s="2094"/>
      <c r="B639" s="2095">
        <v>0.42708333333333331</v>
      </c>
      <c r="C639" s="2096"/>
      <c r="D639" s="2096"/>
      <c r="E639" s="2092"/>
      <c r="F639" s="2096"/>
      <c r="G639" s="2096"/>
      <c r="H639" s="2092"/>
      <c r="I639" s="2096"/>
      <c r="J639" s="2092"/>
      <c r="K639" s="2093"/>
    </row>
    <row r="640" spans="1:11">
      <c r="A640" s="2094"/>
      <c r="B640" s="2095">
        <v>0.4375</v>
      </c>
      <c r="C640" s="2096"/>
      <c r="D640" s="2096"/>
      <c r="E640" s="2092"/>
      <c r="F640" s="2096"/>
      <c r="G640" s="2096"/>
      <c r="H640" s="2092"/>
      <c r="I640" s="2096"/>
      <c r="J640" s="2092"/>
      <c r="K640" s="2093"/>
    </row>
    <row r="641" spans="1:11">
      <c r="A641" s="2094"/>
      <c r="B641" s="2095">
        <v>0.44791666666666669</v>
      </c>
      <c r="C641" s="2096"/>
      <c r="D641" s="2096"/>
      <c r="E641" s="2092"/>
      <c r="F641" s="2096"/>
      <c r="G641" s="2096"/>
      <c r="H641" s="2092"/>
      <c r="I641" s="2096"/>
      <c r="J641" s="2092"/>
      <c r="K641" s="2093"/>
    </row>
    <row r="642" spans="1:11">
      <c r="A642" s="2094"/>
      <c r="B642" s="2095">
        <v>0.45833333333333331</v>
      </c>
      <c r="C642" s="2096"/>
      <c r="D642" s="2096"/>
      <c r="E642" s="2092"/>
      <c r="F642" s="2096"/>
      <c r="G642" s="2096"/>
      <c r="H642" s="2092"/>
      <c r="I642" s="2096"/>
      <c r="J642" s="2092"/>
      <c r="K642" s="2093"/>
    </row>
    <row r="643" spans="1:11">
      <c r="A643" s="2094"/>
      <c r="B643" s="2095">
        <v>0.46875</v>
      </c>
      <c r="C643" s="2096"/>
      <c r="D643" s="2096"/>
      <c r="E643" s="2092"/>
      <c r="F643" s="2096"/>
      <c r="G643" s="2096"/>
      <c r="H643" s="2092"/>
      <c r="I643" s="2096"/>
      <c r="J643" s="2092"/>
      <c r="K643" s="2093"/>
    </row>
    <row r="644" spans="1:11">
      <c r="A644" s="2094"/>
      <c r="B644" s="2095">
        <v>0.47916666666666669</v>
      </c>
      <c r="C644" s="2096"/>
      <c r="D644" s="2096"/>
      <c r="E644" s="2092"/>
      <c r="F644" s="2096"/>
      <c r="G644" s="2096"/>
      <c r="H644" s="2092"/>
      <c r="I644" s="2096"/>
      <c r="J644" s="2092"/>
      <c r="K644" s="2093"/>
    </row>
    <row r="645" spans="1:11">
      <c r="A645" s="2094"/>
      <c r="B645" s="2095">
        <v>0.48958333333333331</v>
      </c>
      <c r="C645" s="2096"/>
      <c r="D645" s="2096"/>
      <c r="E645" s="2092"/>
      <c r="F645" s="2096"/>
      <c r="G645" s="2096"/>
      <c r="H645" s="2092"/>
      <c r="I645" s="2096"/>
      <c r="J645" s="2092"/>
      <c r="K645" s="2093"/>
    </row>
    <row r="646" spans="1:11">
      <c r="A646" s="2094"/>
      <c r="B646" s="2095">
        <v>0.5</v>
      </c>
      <c r="C646" s="2091"/>
      <c r="D646" s="2096"/>
      <c r="E646" s="2092"/>
      <c r="F646" s="2096"/>
      <c r="G646" s="2096"/>
      <c r="H646" s="2092"/>
      <c r="I646" s="2096"/>
      <c r="J646" s="2092"/>
      <c r="K646" s="2093"/>
    </row>
    <row r="647" spans="1:11">
      <c r="A647" s="2094"/>
      <c r="B647" s="2095">
        <v>0.51041666666666663</v>
      </c>
      <c r="C647" s="2096"/>
      <c r="D647" s="2096"/>
      <c r="E647" s="2092"/>
      <c r="F647" s="2096"/>
      <c r="G647" s="2096"/>
      <c r="H647" s="2092"/>
      <c r="I647" s="2096"/>
      <c r="J647" s="2092"/>
      <c r="K647" s="2093"/>
    </row>
    <row r="648" spans="1:11">
      <c r="A648" s="2094"/>
      <c r="B648" s="2095">
        <v>0.52083333333333337</v>
      </c>
      <c r="C648" s="2096"/>
      <c r="D648" s="2096"/>
      <c r="E648" s="2092"/>
      <c r="F648" s="2096"/>
      <c r="G648" s="2096"/>
      <c r="H648" s="2092"/>
      <c r="I648" s="2096"/>
      <c r="J648" s="2092"/>
      <c r="K648" s="2093"/>
    </row>
    <row r="649" spans="1:11">
      <c r="A649" s="2094"/>
      <c r="B649" s="2095">
        <v>0.53125</v>
      </c>
      <c r="C649" s="2096"/>
      <c r="D649" s="2096"/>
      <c r="E649" s="2092"/>
      <c r="F649" s="2096"/>
      <c r="G649" s="2096"/>
      <c r="H649" s="2092"/>
      <c r="I649" s="2096"/>
      <c r="J649" s="2092"/>
      <c r="K649" s="2093"/>
    </row>
    <row r="650" spans="1:11">
      <c r="A650" s="2094"/>
      <c r="B650" s="2095">
        <v>0.54166666666666663</v>
      </c>
      <c r="C650" s="2096"/>
      <c r="D650" s="2096"/>
      <c r="E650" s="2092"/>
      <c r="F650" s="2096"/>
      <c r="G650" s="2096"/>
      <c r="H650" s="2092"/>
      <c r="I650" s="2096"/>
      <c r="J650" s="2092"/>
      <c r="K650" s="2093"/>
    </row>
    <row r="651" spans="1:11">
      <c r="A651" s="2094"/>
      <c r="B651" s="2095">
        <v>0.55208333333333337</v>
      </c>
      <c r="C651" s="2096"/>
      <c r="D651" s="2096"/>
      <c r="E651" s="2092"/>
      <c r="F651" s="2096"/>
      <c r="G651" s="2096"/>
      <c r="H651" s="2092"/>
      <c r="I651" s="2096"/>
      <c r="J651" s="2092"/>
      <c r="K651" s="2093"/>
    </row>
    <row r="652" spans="1:11">
      <c r="A652" s="2094"/>
      <c r="B652" s="2095">
        <v>0.5625</v>
      </c>
      <c r="C652" s="2096"/>
      <c r="D652" s="2096"/>
      <c r="E652" s="2092"/>
      <c r="F652" s="2096"/>
      <c r="G652" s="2096"/>
      <c r="H652" s="2092"/>
      <c r="I652" s="2096"/>
      <c r="J652" s="2092"/>
      <c r="K652" s="2093"/>
    </row>
    <row r="653" spans="1:11">
      <c r="A653" s="2094"/>
      <c r="B653" s="2095">
        <v>0.57291666666666663</v>
      </c>
      <c r="C653" s="2096"/>
      <c r="D653" s="2096"/>
      <c r="E653" s="2092"/>
      <c r="F653" s="2096"/>
      <c r="G653" s="2096"/>
      <c r="H653" s="2092"/>
      <c r="I653" s="2096"/>
      <c r="J653" s="2092"/>
      <c r="K653" s="2093"/>
    </row>
    <row r="654" spans="1:11">
      <c r="A654" s="2094"/>
      <c r="B654" s="2095">
        <v>0.58333333333333337</v>
      </c>
      <c r="C654" s="2091"/>
      <c r="D654" s="2096"/>
      <c r="E654" s="2092"/>
      <c r="F654" s="2096"/>
      <c r="G654" s="2096"/>
      <c r="H654" s="2092"/>
      <c r="I654" s="2096"/>
      <c r="J654" s="2092"/>
      <c r="K654" s="2093"/>
    </row>
    <row r="655" spans="1:11">
      <c r="A655" s="2094"/>
      <c r="B655" s="2095">
        <v>0.59375</v>
      </c>
      <c r="C655" s="2096"/>
      <c r="D655" s="2096"/>
      <c r="E655" s="2092"/>
      <c r="F655" s="2096"/>
      <c r="G655" s="2096"/>
      <c r="H655" s="2092"/>
      <c r="I655" s="2096"/>
      <c r="J655" s="2092"/>
      <c r="K655" s="2093"/>
    </row>
    <row r="656" spans="1:11">
      <c r="A656" s="2094"/>
      <c r="B656" s="2095">
        <v>0.60416666666666663</v>
      </c>
      <c r="C656" s="2096"/>
      <c r="D656" s="2096"/>
      <c r="E656" s="2092"/>
      <c r="F656" s="2096"/>
      <c r="G656" s="2096"/>
      <c r="H656" s="2092"/>
      <c r="I656" s="2096"/>
      <c r="J656" s="2092"/>
      <c r="K656" s="2093"/>
    </row>
    <row r="657" spans="1:11">
      <c r="A657" s="2094"/>
      <c r="B657" s="2095">
        <v>0.61458333333333337</v>
      </c>
      <c r="C657" s="2096"/>
      <c r="D657" s="2096"/>
      <c r="E657" s="2092"/>
      <c r="F657" s="2096"/>
      <c r="G657" s="2096"/>
      <c r="H657" s="2092"/>
      <c r="I657" s="2096"/>
      <c r="J657" s="2092"/>
      <c r="K657" s="2093"/>
    </row>
    <row r="658" spans="1:11">
      <c r="A658" s="2094"/>
      <c r="B658" s="2095">
        <v>0.625</v>
      </c>
      <c r="C658" s="2096"/>
      <c r="D658" s="2096"/>
      <c r="E658" s="2092"/>
      <c r="F658" s="2096"/>
      <c r="G658" s="2096"/>
      <c r="H658" s="2092"/>
      <c r="I658" s="2096"/>
      <c r="J658" s="2092"/>
      <c r="K658" s="2093"/>
    </row>
    <row r="659" spans="1:11">
      <c r="A659" s="2094"/>
      <c r="B659" s="2095">
        <v>0.63541666666666663</v>
      </c>
      <c r="C659" s="2096"/>
      <c r="D659" s="2096"/>
      <c r="E659" s="2092"/>
      <c r="F659" s="2096"/>
      <c r="G659" s="2096"/>
      <c r="H659" s="2092"/>
      <c r="I659" s="2096"/>
      <c r="J659" s="2092"/>
      <c r="K659" s="2093"/>
    </row>
    <row r="660" spans="1:11">
      <c r="A660" s="2094"/>
      <c r="B660" s="2095">
        <v>0.64583333333333337</v>
      </c>
      <c r="C660" s="2096"/>
      <c r="D660" s="2096"/>
      <c r="E660" s="2092"/>
      <c r="F660" s="2096"/>
      <c r="G660" s="2096"/>
      <c r="H660" s="2092"/>
      <c r="I660" s="2096"/>
      <c r="J660" s="2092"/>
      <c r="K660" s="2093"/>
    </row>
    <row r="661" spans="1:11">
      <c r="A661" s="2094"/>
      <c r="B661" s="2095">
        <v>0.65625</v>
      </c>
      <c r="C661" s="2096"/>
      <c r="D661" s="2096"/>
      <c r="E661" s="2092"/>
      <c r="F661" s="2096"/>
      <c r="G661" s="2096"/>
      <c r="H661" s="2092"/>
      <c r="I661" s="2096"/>
      <c r="J661" s="2092"/>
      <c r="K661" s="2093"/>
    </row>
    <row r="662" spans="1:11">
      <c r="A662" s="2094"/>
      <c r="B662" s="2095">
        <v>0.66666666666666663</v>
      </c>
      <c r="C662" s="2091"/>
      <c r="D662" s="2096"/>
      <c r="E662" s="2092"/>
      <c r="F662" s="2096"/>
      <c r="G662" s="2096"/>
      <c r="H662" s="2092"/>
      <c r="I662" s="2096"/>
      <c r="J662" s="2092"/>
      <c r="K662" s="2093"/>
    </row>
    <row r="663" spans="1:11">
      <c r="A663" s="2094"/>
      <c r="B663" s="2095">
        <v>0.67708333333333337</v>
      </c>
      <c r="C663" s="2096"/>
      <c r="D663" s="2096"/>
      <c r="E663" s="2092"/>
      <c r="F663" s="2096"/>
      <c r="G663" s="2096"/>
      <c r="H663" s="2092"/>
      <c r="I663" s="2096"/>
      <c r="J663" s="2092"/>
      <c r="K663" s="2093"/>
    </row>
    <row r="664" spans="1:11">
      <c r="A664" s="2094"/>
      <c r="B664" s="2095">
        <v>0.6875</v>
      </c>
      <c r="C664" s="2096"/>
      <c r="D664" s="2096"/>
      <c r="E664" s="2092"/>
      <c r="F664" s="2096"/>
      <c r="G664" s="2096"/>
      <c r="H664" s="2092"/>
      <c r="I664" s="2096"/>
      <c r="J664" s="2092"/>
      <c r="K664" s="2093"/>
    </row>
    <row r="665" spans="1:11">
      <c r="A665" s="2094"/>
      <c r="B665" s="2095">
        <v>0.69791666666666663</v>
      </c>
      <c r="C665" s="2096"/>
      <c r="D665" s="2096"/>
      <c r="E665" s="2092"/>
      <c r="F665" s="2096"/>
      <c r="G665" s="2096"/>
      <c r="H665" s="2092"/>
      <c r="I665" s="2096"/>
      <c r="J665" s="2092"/>
      <c r="K665" s="2093"/>
    </row>
    <row r="666" spans="1:11">
      <c r="A666" s="2094"/>
      <c r="B666" s="2095">
        <v>0.70833333333333337</v>
      </c>
      <c r="C666" s="2096"/>
      <c r="D666" s="2096"/>
      <c r="E666" s="2092"/>
      <c r="F666" s="2096"/>
      <c r="G666" s="2096"/>
      <c r="H666" s="2092"/>
      <c r="I666" s="2096"/>
      <c r="J666" s="2092"/>
      <c r="K666" s="2093"/>
    </row>
    <row r="667" spans="1:11">
      <c r="A667" s="2094"/>
      <c r="B667" s="2095">
        <v>0.71875</v>
      </c>
      <c r="C667" s="2096"/>
      <c r="D667" s="2096"/>
      <c r="E667" s="2092"/>
      <c r="F667" s="2096"/>
      <c r="G667" s="2096"/>
      <c r="H667" s="2092"/>
      <c r="I667" s="2096"/>
      <c r="J667" s="2092"/>
      <c r="K667" s="2093"/>
    </row>
    <row r="668" spans="1:11">
      <c r="A668" s="2094"/>
      <c r="B668" s="2095">
        <v>0.72916666666666663</v>
      </c>
      <c r="C668" s="2096"/>
      <c r="D668" s="2096"/>
      <c r="E668" s="2092"/>
      <c r="F668" s="2096"/>
      <c r="G668" s="2096"/>
      <c r="H668" s="2092"/>
      <c r="I668" s="2096"/>
      <c r="J668" s="2092"/>
      <c r="K668" s="2093"/>
    </row>
    <row r="669" spans="1:11">
      <c r="A669" s="2094"/>
      <c r="B669" s="2095">
        <v>0.73958333333333337</v>
      </c>
      <c r="C669" s="2096"/>
      <c r="D669" s="2096"/>
      <c r="E669" s="2092"/>
      <c r="F669" s="2096"/>
      <c r="G669" s="2096"/>
      <c r="H669" s="2092"/>
      <c r="I669" s="2096"/>
      <c r="J669" s="2092"/>
      <c r="K669" s="2093"/>
    </row>
    <row r="670" spans="1:11">
      <c r="A670" s="2094"/>
      <c r="B670" s="2095">
        <v>0.75</v>
      </c>
      <c r="C670" s="2091"/>
      <c r="D670" s="2096"/>
      <c r="E670" s="2092"/>
      <c r="F670" s="2096"/>
      <c r="G670" s="2096"/>
      <c r="H670" s="2092"/>
      <c r="I670" s="2096"/>
      <c r="J670" s="2092"/>
      <c r="K670" s="2093"/>
    </row>
    <row r="671" spans="1:11">
      <c r="A671" s="2094"/>
      <c r="B671" s="2095">
        <v>0.76041666666666663</v>
      </c>
      <c r="C671" s="2096"/>
      <c r="D671" s="2096"/>
      <c r="E671" s="2092"/>
      <c r="F671" s="2096"/>
      <c r="G671" s="2096"/>
      <c r="H671" s="2092"/>
      <c r="I671" s="2096"/>
      <c r="J671" s="2092"/>
      <c r="K671" s="2093"/>
    </row>
    <row r="672" spans="1:11">
      <c r="A672" s="2094"/>
      <c r="B672" s="2095">
        <v>0.77083333333333337</v>
      </c>
      <c r="C672" s="2096"/>
      <c r="D672" s="2096"/>
      <c r="E672" s="2092"/>
      <c r="F672" s="2096"/>
      <c r="G672" s="2096"/>
      <c r="H672" s="2092"/>
      <c r="I672" s="2096"/>
      <c r="J672" s="2092"/>
      <c r="K672" s="2093"/>
    </row>
    <row r="673" spans="1:11">
      <c r="A673" s="2094"/>
      <c r="B673" s="2095">
        <v>0.78125</v>
      </c>
      <c r="C673" s="2096"/>
      <c r="D673" s="2096"/>
      <c r="E673" s="2092"/>
      <c r="F673" s="2096"/>
      <c r="G673" s="2096"/>
      <c r="H673" s="2092"/>
      <c r="I673" s="2096"/>
      <c r="J673" s="2092"/>
      <c r="K673" s="2093"/>
    </row>
    <row r="674" spans="1:11">
      <c r="A674" s="2094"/>
      <c r="B674" s="2095">
        <v>0.79166666666666663</v>
      </c>
      <c r="C674" s="2096"/>
      <c r="D674" s="2096"/>
      <c r="E674" s="2092"/>
      <c r="F674" s="2096"/>
      <c r="G674" s="2096"/>
      <c r="H674" s="2092"/>
      <c r="I674" s="2096"/>
      <c r="J674" s="2092"/>
      <c r="K674" s="2093"/>
    </row>
    <row r="675" spans="1:11">
      <c r="A675" s="2094"/>
      <c r="B675" s="2095">
        <v>0.80208333333333337</v>
      </c>
      <c r="C675" s="2096"/>
      <c r="D675" s="2096"/>
      <c r="E675" s="2092"/>
      <c r="F675" s="2096"/>
      <c r="G675" s="2096"/>
      <c r="H675" s="2092"/>
      <c r="I675" s="2096"/>
      <c r="J675" s="2092"/>
      <c r="K675" s="2093"/>
    </row>
    <row r="676" spans="1:11">
      <c r="A676" s="2094"/>
      <c r="B676" s="2095">
        <v>0.8125</v>
      </c>
      <c r="C676" s="2096"/>
      <c r="D676" s="2096"/>
      <c r="E676" s="2092"/>
      <c r="F676" s="2096"/>
      <c r="G676" s="2096"/>
      <c r="H676" s="2092"/>
      <c r="I676" s="2096"/>
      <c r="J676" s="2092"/>
      <c r="K676" s="2093"/>
    </row>
    <row r="677" spans="1:11">
      <c r="A677" s="2094"/>
      <c r="B677" s="2095">
        <v>0.82291666666666663</v>
      </c>
      <c r="C677" s="2096"/>
      <c r="D677" s="2096"/>
      <c r="E677" s="2092"/>
      <c r="F677" s="2096"/>
      <c r="G677" s="2096"/>
      <c r="H677" s="2092"/>
      <c r="I677" s="2096"/>
      <c r="J677" s="2092"/>
      <c r="K677" s="2093"/>
    </row>
    <row r="678" spans="1:11">
      <c r="A678" s="2094"/>
      <c r="B678" s="2095">
        <v>0.83333333333333337</v>
      </c>
      <c r="C678" s="2091"/>
      <c r="D678" s="2096"/>
      <c r="E678" s="2092"/>
      <c r="F678" s="2096"/>
      <c r="G678" s="2096"/>
      <c r="H678" s="2092"/>
      <c r="I678" s="2096"/>
      <c r="J678" s="2092"/>
      <c r="K678" s="2093"/>
    </row>
    <row r="679" spans="1:11">
      <c r="A679" s="2094"/>
      <c r="B679" s="2095">
        <v>0.84375</v>
      </c>
      <c r="C679" s="2096"/>
      <c r="D679" s="2096"/>
      <c r="E679" s="2092"/>
      <c r="F679" s="2096"/>
      <c r="G679" s="2096"/>
      <c r="H679" s="2092"/>
      <c r="I679" s="2096"/>
      <c r="J679" s="2092"/>
      <c r="K679" s="2093"/>
    </row>
    <row r="680" spans="1:11">
      <c r="A680" s="2094"/>
      <c r="B680" s="2095">
        <v>0.85416666666666663</v>
      </c>
      <c r="C680" s="2096"/>
      <c r="D680" s="2096"/>
      <c r="E680" s="2092"/>
      <c r="F680" s="2096"/>
      <c r="G680" s="2096"/>
      <c r="H680" s="2092"/>
      <c r="I680" s="2096"/>
      <c r="J680" s="2092"/>
      <c r="K680" s="2093"/>
    </row>
    <row r="681" spans="1:11">
      <c r="A681" s="2094"/>
      <c r="B681" s="2095">
        <v>0.86458333333333337</v>
      </c>
      <c r="C681" s="2096"/>
      <c r="D681" s="2096"/>
      <c r="E681" s="2092"/>
      <c r="F681" s="2096"/>
      <c r="G681" s="2096"/>
      <c r="H681" s="2092"/>
      <c r="I681" s="2096"/>
      <c r="J681" s="2092"/>
      <c r="K681" s="2093"/>
    </row>
    <row r="682" spans="1:11">
      <c r="A682" s="2094"/>
      <c r="B682" s="2095">
        <v>0.875</v>
      </c>
      <c r="C682" s="2096"/>
      <c r="D682" s="2096"/>
      <c r="E682" s="2092"/>
      <c r="F682" s="2096"/>
      <c r="G682" s="2096"/>
      <c r="H682" s="2092"/>
      <c r="I682" s="2096"/>
      <c r="J682" s="2092"/>
      <c r="K682" s="2093"/>
    </row>
    <row r="683" spans="1:11">
      <c r="A683" s="2094"/>
      <c r="B683" s="2095">
        <v>0.88541666666666663</v>
      </c>
      <c r="C683" s="2096"/>
      <c r="D683" s="2096"/>
      <c r="E683" s="2092"/>
      <c r="F683" s="2096"/>
      <c r="G683" s="2096"/>
      <c r="H683" s="2092"/>
      <c r="I683" s="2096"/>
      <c r="J683" s="2092"/>
      <c r="K683" s="2093"/>
    </row>
    <row r="684" spans="1:11">
      <c r="A684" s="2094"/>
      <c r="B684" s="2095">
        <v>0.89583333333333337</v>
      </c>
      <c r="C684" s="2096"/>
      <c r="D684" s="2096"/>
      <c r="E684" s="2092"/>
      <c r="F684" s="2096"/>
      <c r="G684" s="2096"/>
      <c r="H684" s="2092"/>
      <c r="I684" s="2096"/>
      <c r="J684" s="2092"/>
      <c r="K684" s="2093"/>
    </row>
    <row r="685" spans="1:11">
      <c r="A685" s="2094"/>
      <c r="B685" s="2095">
        <v>0.90625</v>
      </c>
      <c r="C685" s="2096"/>
      <c r="D685" s="2096"/>
      <c r="E685" s="2092"/>
      <c r="F685" s="2096"/>
      <c r="G685" s="2096"/>
      <c r="H685" s="2092"/>
      <c r="I685" s="2096"/>
      <c r="J685" s="2092"/>
      <c r="K685" s="2093"/>
    </row>
    <row r="686" spans="1:11">
      <c r="A686" s="2094"/>
      <c r="B686" s="2095">
        <v>0.91666666666666663</v>
      </c>
      <c r="C686" s="2091"/>
      <c r="D686" s="2096"/>
      <c r="E686" s="2092"/>
      <c r="F686" s="2096"/>
      <c r="G686" s="2096"/>
      <c r="H686" s="2092"/>
      <c r="I686" s="2096"/>
      <c r="J686" s="2092"/>
      <c r="K686" s="2093"/>
    </row>
    <row r="687" spans="1:11">
      <c r="A687" s="2094"/>
      <c r="B687" s="2095">
        <v>0.92708333333333337</v>
      </c>
      <c r="C687" s="2096"/>
      <c r="D687" s="2096"/>
      <c r="E687" s="2092"/>
      <c r="F687" s="2096"/>
      <c r="G687" s="2096"/>
      <c r="H687" s="2092"/>
      <c r="I687" s="2096"/>
      <c r="J687" s="2092"/>
      <c r="K687" s="2093"/>
    </row>
    <row r="688" spans="1:11">
      <c r="A688" s="2094"/>
      <c r="B688" s="2095">
        <v>0.9375</v>
      </c>
      <c r="C688" s="2096"/>
      <c r="D688" s="2096"/>
      <c r="E688" s="2092"/>
      <c r="F688" s="2096"/>
      <c r="G688" s="2096"/>
      <c r="H688" s="2092"/>
      <c r="I688" s="2096"/>
      <c r="J688" s="2092"/>
      <c r="K688" s="2093"/>
    </row>
    <row r="689" spans="1:11">
      <c r="A689" s="2094"/>
      <c r="B689" s="2095">
        <v>0.94791666666666663</v>
      </c>
      <c r="C689" s="2096"/>
      <c r="D689" s="2096"/>
      <c r="E689" s="2092"/>
      <c r="F689" s="2096"/>
      <c r="G689" s="2096"/>
      <c r="H689" s="2092"/>
      <c r="I689" s="2096"/>
      <c r="J689" s="2092"/>
      <c r="K689" s="2093"/>
    </row>
    <row r="690" spans="1:11">
      <c r="A690" s="2094"/>
      <c r="B690" s="2095">
        <v>0.95833333333333337</v>
      </c>
      <c r="C690" s="2096"/>
      <c r="D690" s="2096"/>
      <c r="E690" s="2092"/>
      <c r="F690" s="2096"/>
      <c r="G690" s="2096"/>
      <c r="H690" s="2092"/>
      <c r="I690" s="2096"/>
      <c r="J690" s="2092"/>
      <c r="K690" s="2093"/>
    </row>
    <row r="691" spans="1:11">
      <c r="A691" s="2094"/>
      <c r="B691" s="2095">
        <v>0.96875</v>
      </c>
      <c r="C691" s="2096"/>
      <c r="D691" s="2096"/>
      <c r="E691" s="2092"/>
      <c r="F691" s="2096"/>
      <c r="G691" s="2096"/>
      <c r="H691" s="2092"/>
      <c r="I691" s="2096"/>
      <c r="J691" s="2092"/>
      <c r="K691" s="2093"/>
    </row>
    <row r="692" spans="1:11">
      <c r="A692" s="2094"/>
      <c r="B692" s="2095">
        <v>0.97916666666666663</v>
      </c>
      <c r="C692" s="2096"/>
      <c r="D692" s="2096"/>
      <c r="E692" s="2092"/>
      <c r="F692" s="2096"/>
      <c r="G692" s="2096"/>
      <c r="H692" s="2092"/>
      <c r="I692" s="2096"/>
      <c r="J692" s="2092"/>
      <c r="K692" s="2093"/>
    </row>
    <row r="693" spans="1:11">
      <c r="A693" s="2094"/>
      <c r="B693" s="2095">
        <v>0.98958333333333337</v>
      </c>
      <c r="C693" s="2096"/>
      <c r="D693" s="2096"/>
      <c r="E693" s="2092"/>
      <c r="F693" s="2096"/>
      <c r="G693" s="2096"/>
      <c r="H693" s="2092"/>
      <c r="I693" s="2096"/>
      <c r="J693" s="2092"/>
      <c r="K693" s="2093"/>
    </row>
    <row r="694" spans="1:11">
      <c r="A694" s="2094"/>
      <c r="B694" s="2095">
        <v>0</v>
      </c>
      <c r="C694" s="2091"/>
      <c r="D694" s="2096"/>
      <c r="E694" s="2092"/>
      <c r="F694" s="2096"/>
      <c r="G694" s="2096"/>
      <c r="H694" s="2092"/>
      <c r="I694" s="2096"/>
      <c r="J694" s="2092"/>
      <c r="K694" s="2093"/>
    </row>
    <row r="695" spans="1:11">
      <c r="A695" s="2094"/>
      <c r="B695" s="2095">
        <v>1.0416666666666666E-2</v>
      </c>
      <c r="C695" s="2096"/>
      <c r="D695" s="2096"/>
      <c r="E695" s="2092"/>
      <c r="F695" s="2096"/>
      <c r="G695" s="2096"/>
      <c r="H695" s="2092"/>
      <c r="I695" s="2096"/>
      <c r="J695" s="2092"/>
      <c r="K695" s="2093"/>
    </row>
    <row r="696" spans="1:11">
      <c r="A696" s="2094"/>
      <c r="B696" s="2095">
        <v>2.0833333333333332E-2</v>
      </c>
      <c r="C696" s="2096"/>
      <c r="D696" s="2096"/>
      <c r="E696" s="2092"/>
      <c r="F696" s="2096"/>
      <c r="G696" s="2096"/>
      <c r="H696" s="2092"/>
      <c r="I696" s="2096"/>
      <c r="J696" s="2092"/>
      <c r="K696" s="2093"/>
    </row>
    <row r="697" spans="1:11">
      <c r="A697" s="2094"/>
      <c r="B697" s="2095">
        <v>3.125E-2</v>
      </c>
      <c r="C697" s="2096"/>
      <c r="D697" s="2096"/>
      <c r="E697" s="2092"/>
      <c r="F697" s="2096"/>
      <c r="G697" s="2096"/>
      <c r="H697" s="2092"/>
      <c r="I697" s="2096"/>
      <c r="J697" s="2092"/>
      <c r="K697" s="2093"/>
    </row>
    <row r="698" spans="1:11">
      <c r="A698" s="2094"/>
      <c r="B698" s="2095">
        <v>4.1666666666666664E-2</v>
      </c>
      <c r="C698" s="2096"/>
      <c r="D698" s="2096"/>
      <c r="E698" s="2092"/>
      <c r="F698" s="2096"/>
      <c r="G698" s="2096"/>
      <c r="H698" s="2092"/>
      <c r="I698" s="2096"/>
      <c r="J698" s="2092"/>
      <c r="K698" s="2093"/>
    </row>
    <row r="699" spans="1:11">
      <c r="A699" s="2094"/>
      <c r="B699" s="2095">
        <v>5.2083333333333336E-2</v>
      </c>
      <c r="C699" s="2096"/>
      <c r="D699" s="2096"/>
      <c r="E699" s="2092"/>
      <c r="F699" s="2096"/>
      <c r="G699" s="2096"/>
      <c r="H699" s="2092"/>
      <c r="I699" s="2096"/>
      <c r="J699" s="2092"/>
      <c r="K699" s="2093"/>
    </row>
    <row r="700" spans="1:11">
      <c r="A700" s="2094"/>
      <c r="B700" s="2095">
        <v>6.25E-2</v>
      </c>
      <c r="C700" s="2096"/>
      <c r="D700" s="2096"/>
      <c r="E700" s="2092"/>
      <c r="F700" s="2096"/>
      <c r="G700" s="2096"/>
      <c r="H700" s="2092"/>
      <c r="I700" s="2096"/>
      <c r="J700" s="2092"/>
      <c r="K700" s="2093"/>
    </row>
    <row r="701" spans="1:11">
      <c r="A701" s="2094"/>
      <c r="B701" s="2095">
        <v>7.2916666666666671E-2</v>
      </c>
      <c r="C701" s="2096"/>
      <c r="D701" s="2096"/>
      <c r="E701" s="2092"/>
      <c r="F701" s="2096"/>
      <c r="G701" s="2096"/>
      <c r="H701" s="2092"/>
      <c r="I701" s="2096"/>
      <c r="J701" s="2092"/>
      <c r="K701" s="2093"/>
    </row>
    <row r="702" spans="1:11">
      <c r="A702" s="2094"/>
      <c r="B702" s="2095">
        <v>8.3333333333333329E-2</v>
      </c>
      <c r="C702" s="2091"/>
      <c r="D702" s="2096"/>
      <c r="E702" s="2092"/>
      <c r="F702" s="2096"/>
      <c r="G702" s="2096"/>
      <c r="H702" s="2092"/>
      <c r="I702" s="2096"/>
      <c r="J702" s="2092"/>
      <c r="K702" s="2093"/>
    </row>
    <row r="703" spans="1:11">
      <c r="A703" s="2094"/>
      <c r="B703" s="2095">
        <v>9.375E-2</v>
      </c>
      <c r="C703" s="2096"/>
      <c r="D703" s="2096"/>
      <c r="E703" s="2092"/>
      <c r="F703" s="2096"/>
      <c r="G703" s="2096"/>
      <c r="H703" s="2092"/>
      <c r="I703" s="2096"/>
      <c r="J703" s="2092"/>
      <c r="K703" s="2093"/>
    </row>
    <row r="704" spans="1:11">
      <c r="A704" s="2094"/>
      <c r="B704" s="2095">
        <v>0.10416666666666667</v>
      </c>
      <c r="C704" s="2096"/>
      <c r="D704" s="2096"/>
      <c r="E704" s="2092"/>
      <c r="F704" s="2096"/>
      <c r="G704" s="2096"/>
      <c r="H704" s="2092"/>
      <c r="I704" s="2096"/>
      <c r="J704" s="2092"/>
      <c r="K704" s="2093"/>
    </row>
    <row r="705" spans="1:11">
      <c r="A705" s="2094"/>
      <c r="B705" s="2095">
        <v>0.11458333333333333</v>
      </c>
      <c r="C705" s="2096"/>
      <c r="D705" s="2096"/>
      <c r="E705" s="2092"/>
      <c r="F705" s="2096"/>
      <c r="G705" s="2096"/>
      <c r="H705" s="2092"/>
      <c r="I705" s="2096"/>
      <c r="J705" s="2092"/>
      <c r="K705" s="2093"/>
    </row>
    <row r="706" spans="1:11">
      <c r="A706" s="2094"/>
      <c r="B706" s="2095">
        <v>0.125</v>
      </c>
      <c r="C706" s="2096"/>
      <c r="D706" s="2096"/>
      <c r="E706" s="2092"/>
      <c r="F706" s="2096"/>
      <c r="G706" s="2096"/>
      <c r="H706" s="2092"/>
      <c r="I706" s="2096"/>
      <c r="J706" s="2092"/>
      <c r="K706" s="2093"/>
    </row>
    <row r="707" spans="1:11">
      <c r="A707" s="2094"/>
      <c r="B707" s="2095">
        <v>0.13541666666666666</v>
      </c>
      <c r="C707" s="2096"/>
      <c r="D707" s="2096"/>
      <c r="E707" s="2092"/>
      <c r="F707" s="2096"/>
      <c r="G707" s="2096"/>
      <c r="H707" s="2092"/>
      <c r="I707" s="2096"/>
      <c r="J707" s="2092"/>
      <c r="K707" s="2093"/>
    </row>
    <row r="708" spans="1:11">
      <c r="A708" s="2094"/>
      <c r="B708" s="2095">
        <v>0.14583333333333334</v>
      </c>
      <c r="C708" s="2096"/>
      <c r="D708" s="2096"/>
      <c r="E708" s="2092"/>
      <c r="F708" s="2096"/>
      <c r="G708" s="2096"/>
      <c r="H708" s="2092"/>
      <c r="I708" s="2096"/>
      <c r="J708" s="2092"/>
      <c r="K708" s="2093"/>
    </row>
    <row r="709" spans="1:11">
      <c r="A709" s="2094"/>
      <c r="B709" s="2095">
        <v>0.15625</v>
      </c>
      <c r="C709" s="2096"/>
      <c r="D709" s="2096"/>
      <c r="E709" s="2092"/>
      <c r="F709" s="2096"/>
      <c r="G709" s="2096"/>
      <c r="H709" s="2092"/>
      <c r="I709" s="2096"/>
      <c r="J709" s="2092"/>
      <c r="K709" s="2093"/>
    </row>
    <row r="710" spans="1:11">
      <c r="A710" s="2094"/>
      <c r="B710" s="2095">
        <v>0.16666666666666666</v>
      </c>
      <c r="C710" s="2091"/>
      <c r="D710" s="2096"/>
      <c r="E710" s="2092"/>
      <c r="F710" s="2096"/>
      <c r="G710" s="2096"/>
      <c r="H710" s="2092"/>
      <c r="I710" s="2096"/>
      <c r="J710" s="2092"/>
      <c r="K710" s="2093"/>
    </row>
    <row r="711" spans="1:11">
      <c r="A711" s="2094"/>
      <c r="B711" s="2095">
        <v>0.17708333333333334</v>
      </c>
      <c r="C711" s="2096"/>
      <c r="D711" s="2096"/>
      <c r="E711" s="2092"/>
      <c r="F711" s="2096"/>
      <c r="G711" s="2096"/>
      <c r="H711" s="2092"/>
      <c r="I711" s="2096"/>
      <c r="J711" s="2092"/>
      <c r="K711" s="2093"/>
    </row>
    <row r="712" spans="1:11">
      <c r="A712" s="2094"/>
      <c r="B712" s="2095">
        <v>0.1875</v>
      </c>
      <c r="C712" s="2096"/>
      <c r="D712" s="2096"/>
      <c r="E712" s="2092"/>
      <c r="F712" s="2096"/>
      <c r="G712" s="2096"/>
      <c r="H712" s="2092"/>
      <c r="I712" s="2096"/>
      <c r="J712" s="2092"/>
      <c r="K712" s="2093"/>
    </row>
    <row r="713" spans="1:11">
      <c r="A713" s="2094"/>
      <c r="B713" s="2095">
        <v>0.19791666666666666</v>
      </c>
      <c r="C713" s="2096"/>
      <c r="D713" s="2096"/>
      <c r="E713" s="2092"/>
      <c r="F713" s="2096"/>
      <c r="G713" s="2096"/>
      <c r="H713" s="2092"/>
      <c r="I713" s="2096"/>
      <c r="J713" s="2092"/>
      <c r="K713" s="2093"/>
    </row>
    <row r="714" spans="1:11">
      <c r="A714" s="2094"/>
      <c r="B714" s="2095">
        <v>0.20833333333333334</v>
      </c>
      <c r="C714" s="2096"/>
      <c r="D714" s="2096"/>
      <c r="E714" s="2092"/>
      <c r="F714" s="2096"/>
      <c r="G714" s="2096"/>
      <c r="H714" s="2092"/>
      <c r="I714" s="2096"/>
      <c r="J714" s="2092"/>
      <c r="K714" s="2093"/>
    </row>
    <row r="715" spans="1:11">
      <c r="A715" s="2094"/>
      <c r="B715" s="2095">
        <v>0.21875</v>
      </c>
      <c r="C715" s="2096"/>
      <c r="D715" s="2096"/>
      <c r="E715" s="2092"/>
      <c r="F715" s="2096"/>
      <c r="G715" s="2096"/>
      <c r="H715" s="2092"/>
      <c r="I715" s="2096"/>
      <c r="J715" s="2092"/>
      <c r="K715" s="2093"/>
    </row>
    <row r="716" spans="1:11">
      <c r="A716" s="2094"/>
      <c r="B716" s="2095">
        <v>0.22916666666666666</v>
      </c>
      <c r="C716" s="2096"/>
      <c r="D716" s="2096"/>
      <c r="E716" s="2092"/>
      <c r="F716" s="2096"/>
      <c r="G716" s="2096"/>
      <c r="H716" s="2092"/>
      <c r="I716" s="2096"/>
      <c r="J716" s="2092"/>
      <c r="K716" s="2093"/>
    </row>
    <row r="717" spans="1:11">
      <c r="A717" s="2094"/>
      <c r="B717" s="2095">
        <v>0.23958333333333334</v>
      </c>
      <c r="C717" s="2096"/>
      <c r="D717" s="2096"/>
      <c r="E717" s="2092"/>
      <c r="F717" s="2096"/>
      <c r="G717" s="2096"/>
      <c r="H717" s="2092"/>
      <c r="I717" s="2096"/>
      <c r="J717" s="2092"/>
      <c r="K717" s="2093"/>
    </row>
    <row r="718" spans="1:11">
      <c r="A718" s="2094"/>
      <c r="B718" s="2095">
        <v>0.25</v>
      </c>
      <c r="C718" s="2091"/>
      <c r="D718" s="2096"/>
      <c r="E718" s="2092"/>
      <c r="F718" s="2096"/>
      <c r="G718" s="2096"/>
      <c r="H718" s="2092"/>
      <c r="I718" s="2096"/>
      <c r="J718" s="2092"/>
      <c r="K718" s="2093"/>
    </row>
    <row r="719" spans="1:11">
      <c r="A719" s="2094"/>
      <c r="B719" s="2095">
        <v>0.26041666666666669</v>
      </c>
      <c r="C719" s="2096"/>
      <c r="D719" s="2096"/>
      <c r="E719" s="2092"/>
      <c r="F719" s="2096"/>
      <c r="G719" s="2096"/>
      <c r="H719" s="2092"/>
      <c r="I719" s="2096"/>
      <c r="J719" s="2092"/>
      <c r="K719" s="2093"/>
    </row>
    <row r="720" spans="1:11">
      <c r="A720" s="2094"/>
      <c r="B720" s="2095">
        <v>0.27083333333333331</v>
      </c>
      <c r="C720" s="2096"/>
      <c r="D720" s="2096"/>
      <c r="E720" s="2092"/>
      <c r="F720" s="2096"/>
      <c r="G720" s="2096"/>
      <c r="H720" s="2092"/>
      <c r="I720" s="2096"/>
      <c r="J720" s="2092"/>
      <c r="K720" s="2093"/>
    </row>
    <row r="721" spans="1:11">
      <c r="A721" s="2094"/>
      <c r="B721" s="2095">
        <v>0.28125</v>
      </c>
      <c r="C721" s="2096"/>
      <c r="D721" s="2096"/>
      <c r="E721" s="2092"/>
      <c r="F721" s="2096"/>
      <c r="G721" s="2096"/>
      <c r="H721" s="2092"/>
      <c r="I721" s="2096"/>
      <c r="J721" s="2092"/>
      <c r="K721" s="2093"/>
    </row>
    <row r="722" spans="1:11">
      <c r="A722" s="2094"/>
      <c r="B722" s="2095">
        <v>0.29166666666666669</v>
      </c>
      <c r="C722" s="2096"/>
      <c r="D722" s="2096"/>
      <c r="E722" s="2092"/>
      <c r="F722" s="2096"/>
      <c r="G722" s="2096"/>
      <c r="H722" s="2092"/>
      <c r="I722" s="2096"/>
      <c r="J722" s="2092"/>
      <c r="K722" s="2093"/>
    </row>
    <row r="723" spans="1:11">
      <c r="A723" s="2094"/>
      <c r="B723" s="2095">
        <v>0.30208333333333331</v>
      </c>
      <c r="C723" s="2096"/>
      <c r="D723" s="2096"/>
      <c r="E723" s="2092"/>
      <c r="F723" s="2096"/>
      <c r="G723" s="2096"/>
      <c r="H723" s="2092"/>
      <c r="I723" s="2096"/>
      <c r="J723" s="2092"/>
      <c r="K723" s="2093"/>
    </row>
    <row r="724" spans="1:11">
      <c r="A724" s="2094"/>
      <c r="B724" s="2095">
        <v>0.3125</v>
      </c>
      <c r="C724" s="2096"/>
      <c r="D724" s="2096"/>
      <c r="E724" s="2092"/>
      <c r="F724" s="2096"/>
      <c r="G724" s="2096"/>
      <c r="H724" s="2092"/>
      <c r="I724" s="2096"/>
      <c r="J724" s="2092"/>
      <c r="K724" s="2093"/>
    </row>
    <row r="725" spans="1:11">
      <c r="A725" s="2094"/>
      <c r="B725" s="2095">
        <v>0.32291666666666669</v>
      </c>
      <c r="C725" s="2096"/>
      <c r="D725" s="2096"/>
      <c r="E725" s="2092"/>
      <c r="F725" s="2096"/>
      <c r="G725" s="2096"/>
      <c r="H725" s="2092"/>
      <c r="I725" s="2096"/>
      <c r="J725" s="2092"/>
      <c r="K725" s="2093"/>
    </row>
    <row r="726" spans="1:11">
      <c r="A726" s="2094"/>
      <c r="B726" s="2095">
        <v>0.33333333333333331</v>
      </c>
      <c r="C726" s="2091"/>
      <c r="D726" s="2096"/>
      <c r="E726" s="2092"/>
      <c r="F726" s="2096"/>
      <c r="G726" s="2096"/>
      <c r="H726" s="2092"/>
      <c r="I726" s="2096"/>
      <c r="J726" s="2092"/>
      <c r="K726" s="2093"/>
    </row>
    <row r="727" spans="1:11">
      <c r="A727" s="2094"/>
      <c r="B727" s="2095">
        <v>0.34375</v>
      </c>
      <c r="C727" s="2096"/>
      <c r="D727" s="2096"/>
      <c r="E727" s="2092"/>
      <c r="F727" s="2096"/>
      <c r="G727" s="2096"/>
      <c r="H727" s="2092"/>
      <c r="I727" s="2096"/>
      <c r="J727" s="2092"/>
      <c r="K727" s="2093"/>
    </row>
    <row r="728" spans="1:11">
      <c r="A728" s="2094"/>
      <c r="B728" s="2095">
        <v>0.35416666666666669</v>
      </c>
      <c r="C728" s="2096"/>
      <c r="D728" s="2096"/>
      <c r="E728" s="2092"/>
      <c r="F728" s="2096"/>
      <c r="G728" s="2096"/>
      <c r="H728" s="2092"/>
      <c r="I728" s="2096"/>
      <c r="J728" s="2092"/>
      <c r="K728" s="2093"/>
    </row>
    <row r="729" spans="1:11">
      <c r="A729" s="2094"/>
      <c r="B729" s="2095">
        <v>0.36458333333333331</v>
      </c>
      <c r="C729" s="2096"/>
      <c r="D729" s="2096"/>
      <c r="E729" s="2092"/>
      <c r="F729" s="2096"/>
      <c r="G729" s="2096"/>
      <c r="H729" s="2092"/>
      <c r="I729" s="2096"/>
      <c r="J729" s="2092"/>
      <c r="K729" s="2093"/>
    </row>
    <row r="730" spans="1:11">
      <c r="A730" s="2094"/>
      <c r="B730" s="2095">
        <v>0.375</v>
      </c>
      <c r="C730" s="2096"/>
      <c r="D730" s="2096"/>
      <c r="E730" s="2092"/>
      <c r="F730" s="2096"/>
      <c r="G730" s="2096"/>
      <c r="H730" s="2092"/>
      <c r="I730" s="2096"/>
      <c r="J730" s="2092"/>
      <c r="K730" s="2093"/>
    </row>
    <row r="731" spans="1:11">
      <c r="A731" s="2094"/>
      <c r="B731" s="2095">
        <v>0.38541666666666669</v>
      </c>
      <c r="C731" s="2096"/>
      <c r="D731" s="2096"/>
      <c r="E731" s="2092"/>
      <c r="F731" s="2096"/>
      <c r="G731" s="2096"/>
      <c r="H731" s="2092"/>
      <c r="I731" s="2096"/>
      <c r="J731" s="2092"/>
      <c r="K731" s="2093"/>
    </row>
    <row r="732" spans="1:11">
      <c r="A732" s="2094"/>
      <c r="B732" s="2095">
        <v>0.39583333333333331</v>
      </c>
      <c r="C732" s="2096"/>
      <c r="D732" s="2096"/>
      <c r="E732" s="2092"/>
      <c r="F732" s="2096"/>
      <c r="G732" s="2096"/>
      <c r="H732" s="2092"/>
      <c r="I732" s="2096"/>
      <c r="J732" s="2092"/>
      <c r="K732" s="2093"/>
    </row>
    <row r="733" spans="1:11">
      <c r="A733" s="2094"/>
      <c r="B733" s="2095">
        <v>0.40625</v>
      </c>
      <c r="C733" s="2096"/>
      <c r="D733" s="2096"/>
      <c r="E733" s="2092"/>
      <c r="F733" s="2096"/>
      <c r="G733" s="2096"/>
      <c r="H733" s="2092"/>
      <c r="I733" s="2096"/>
      <c r="J733" s="2092"/>
      <c r="K733" s="2093"/>
    </row>
    <row r="734" spans="1:11">
      <c r="A734" s="2094"/>
      <c r="B734" s="2095">
        <v>0.41666666666666669</v>
      </c>
      <c r="C734" s="2091"/>
      <c r="D734" s="2096"/>
      <c r="E734" s="2092"/>
      <c r="F734" s="2096"/>
      <c r="G734" s="2096"/>
      <c r="H734" s="2092"/>
      <c r="I734" s="2096"/>
      <c r="J734" s="2092"/>
      <c r="K734" s="2093"/>
    </row>
    <row r="735" spans="1:11">
      <c r="A735" s="2094"/>
      <c r="B735" s="2095">
        <v>0.42708333333333331</v>
      </c>
      <c r="C735" s="2096"/>
      <c r="D735" s="2096"/>
      <c r="E735" s="2092"/>
      <c r="F735" s="2096"/>
      <c r="G735" s="2096"/>
      <c r="H735" s="2092"/>
      <c r="I735" s="2096"/>
      <c r="J735" s="2092"/>
      <c r="K735" s="2093"/>
    </row>
    <row r="736" spans="1:11">
      <c r="A736" s="2094"/>
      <c r="B736" s="2095">
        <v>0.4375</v>
      </c>
      <c r="C736" s="2096"/>
      <c r="D736" s="2096"/>
      <c r="E736" s="2092"/>
      <c r="F736" s="2096"/>
      <c r="G736" s="2096"/>
      <c r="H736" s="2092"/>
      <c r="I736" s="2096"/>
      <c r="J736" s="2092"/>
      <c r="K736" s="2093"/>
    </row>
    <row r="737" spans="1:11">
      <c r="A737" s="2094"/>
      <c r="B737" s="2095">
        <v>0.44791666666666669</v>
      </c>
      <c r="C737" s="2096"/>
      <c r="D737" s="2096"/>
      <c r="E737" s="2092"/>
      <c r="F737" s="2096"/>
      <c r="G737" s="2096"/>
      <c r="H737" s="2092"/>
      <c r="I737" s="2096"/>
      <c r="J737" s="2092"/>
      <c r="K737" s="2093"/>
    </row>
    <row r="738" spans="1:11">
      <c r="A738" s="2094"/>
      <c r="B738" s="2095">
        <v>0.45833333333333331</v>
      </c>
      <c r="C738" s="2096"/>
      <c r="D738" s="2096"/>
      <c r="E738" s="2092"/>
      <c r="F738" s="2096"/>
      <c r="G738" s="2096"/>
      <c r="H738" s="2092"/>
      <c r="I738" s="2096"/>
      <c r="J738" s="2092"/>
      <c r="K738" s="2093"/>
    </row>
    <row r="739" spans="1:11">
      <c r="A739" s="2094"/>
      <c r="B739" s="2095">
        <v>0.46875</v>
      </c>
      <c r="C739" s="2096"/>
      <c r="D739" s="2096"/>
      <c r="E739" s="2092"/>
      <c r="F739" s="2096"/>
      <c r="G739" s="2096"/>
      <c r="H739" s="2092"/>
      <c r="I739" s="2096"/>
      <c r="J739" s="2092"/>
      <c r="K739" s="2093"/>
    </row>
    <row r="740" spans="1:11">
      <c r="A740" s="2094"/>
      <c r="B740" s="2095">
        <v>0.47916666666666669</v>
      </c>
      <c r="C740" s="2096"/>
      <c r="D740" s="2096"/>
      <c r="E740" s="2092"/>
      <c r="F740" s="2096"/>
      <c r="G740" s="2096"/>
      <c r="H740" s="2092"/>
      <c r="I740" s="2096"/>
      <c r="J740" s="2092"/>
      <c r="K740" s="2093"/>
    </row>
    <row r="741" spans="1:11">
      <c r="A741" s="2094"/>
      <c r="B741" s="2095">
        <v>0.48958333333333331</v>
      </c>
      <c r="C741" s="2096"/>
      <c r="D741" s="2096"/>
      <c r="E741" s="2092"/>
      <c r="F741" s="2096"/>
      <c r="G741" s="2096"/>
      <c r="H741" s="2092"/>
      <c r="I741" s="2096"/>
      <c r="J741" s="2092"/>
      <c r="K741" s="2093"/>
    </row>
    <row r="742" spans="1:11">
      <c r="A742" s="2094"/>
      <c r="B742" s="2095">
        <v>0.5</v>
      </c>
      <c r="C742" s="2091"/>
      <c r="D742" s="2096"/>
      <c r="E742" s="2092"/>
      <c r="F742" s="2096"/>
      <c r="G742" s="2096"/>
      <c r="H742" s="2092"/>
      <c r="I742" s="2096"/>
      <c r="J742" s="2092"/>
      <c r="K742" s="2093"/>
    </row>
    <row r="743" spans="1:11">
      <c r="A743" s="2094"/>
      <c r="B743" s="2095">
        <v>0.51041666666666663</v>
      </c>
      <c r="C743" s="2096"/>
      <c r="D743" s="2096"/>
      <c r="E743" s="2092"/>
      <c r="F743" s="2096"/>
      <c r="G743" s="2096"/>
      <c r="H743" s="2092"/>
      <c r="I743" s="2096"/>
      <c r="J743" s="2092"/>
      <c r="K743" s="2093"/>
    </row>
    <row r="744" spans="1:11">
      <c r="A744" s="2094"/>
      <c r="B744" s="2095">
        <v>0.52083333333333337</v>
      </c>
      <c r="C744" s="2096"/>
      <c r="D744" s="2096"/>
      <c r="E744" s="2092"/>
      <c r="F744" s="2096"/>
      <c r="G744" s="2096"/>
      <c r="H744" s="2092"/>
      <c r="I744" s="2096"/>
      <c r="J744" s="2092"/>
      <c r="K744" s="2093"/>
    </row>
    <row r="745" spans="1:11">
      <c r="A745" s="2094"/>
      <c r="B745" s="2095">
        <v>0.53125</v>
      </c>
      <c r="C745" s="2096"/>
      <c r="D745" s="2096"/>
      <c r="E745" s="2092"/>
      <c r="F745" s="2096"/>
      <c r="G745" s="2096"/>
      <c r="H745" s="2092"/>
      <c r="I745" s="2096"/>
      <c r="J745" s="2092"/>
      <c r="K745" s="2093"/>
    </row>
    <row r="746" spans="1:11">
      <c r="A746" s="2094"/>
      <c r="B746" s="2095">
        <v>0.54166666666666663</v>
      </c>
      <c r="C746" s="2096"/>
      <c r="D746" s="2096"/>
      <c r="E746" s="2092"/>
      <c r="F746" s="2096"/>
      <c r="G746" s="2096"/>
      <c r="H746" s="2092"/>
      <c r="I746" s="2096"/>
      <c r="J746" s="2092"/>
      <c r="K746" s="2093"/>
    </row>
    <row r="747" spans="1:11">
      <c r="A747" s="2094"/>
      <c r="B747" s="2095">
        <v>0.55208333333333337</v>
      </c>
      <c r="C747" s="2096"/>
      <c r="D747" s="2096"/>
      <c r="E747" s="2092"/>
      <c r="F747" s="2096"/>
      <c r="G747" s="2096"/>
      <c r="H747" s="2092"/>
      <c r="I747" s="2096"/>
      <c r="J747" s="2092"/>
      <c r="K747" s="2093"/>
    </row>
    <row r="748" spans="1:11">
      <c r="A748" s="2094"/>
      <c r="B748" s="2095">
        <v>0.5625</v>
      </c>
      <c r="C748" s="2096"/>
      <c r="D748" s="2096"/>
      <c r="E748" s="2092"/>
      <c r="F748" s="2096"/>
      <c r="G748" s="2096"/>
      <c r="H748" s="2092"/>
      <c r="I748" s="2096"/>
      <c r="J748" s="2092"/>
      <c r="K748" s="2093"/>
    </row>
    <row r="749" spans="1:11">
      <c r="A749" s="2094"/>
      <c r="B749" s="2095">
        <v>0.57291666666666663</v>
      </c>
      <c r="C749" s="2096"/>
      <c r="D749" s="2096"/>
      <c r="E749" s="2092"/>
      <c r="F749" s="2096"/>
      <c r="G749" s="2096"/>
      <c r="H749" s="2092"/>
      <c r="I749" s="2096"/>
      <c r="J749" s="2092"/>
      <c r="K749" s="2093"/>
    </row>
    <row r="750" spans="1:11">
      <c r="A750" s="2094"/>
      <c r="B750" s="2095">
        <v>0.58333333333333337</v>
      </c>
      <c r="C750" s="2091"/>
      <c r="D750" s="2096"/>
      <c r="E750" s="2092"/>
      <c r="F750" s="2096"/>
      <c r="G750" s="2096"/>
      <c r="H750" s="2092"/>
      <c r="I750" s="2096"/>
      <c r="J750" s="2092"/>
      <c r="K750" s="2093"/>
    </row>
    <row r="751" spans="1:11">
      <c r="A751" s="2094"/>
      <c r="B751" s="2095">
        <v>0.59375</v>
      </c>
      <c r="C751" s="2096"/>
      <c r="D751" s="2096"/>
      <c r="E751" s="2092"/>
      <c r="F751" s="2096"/>
      <c r="G751" s="2096"/>
      <c r="H751" s="2092"/>
      <c r="I751" s="2096"/>
      <c r="J751" s="2092"/>
      <c r="K751" s="2093"/>
    </row>
    <row r="752" spans="1:11">
      <c r="A752" s="2094"/>
      <c r="B752" s="2095">
        <v>0.60416666666666663</v>
      </c>
      <c r="C752" s="2096"/>
      <c r="D752" s="2096"/>
      <c r="E752" s="2092"/>
      <c r="F752" s="2096"/>
      <c r="G752" s="2096"/>
      <c r="H752" s="2092"/>
      <c r="I752" s="2096"/>
      <c r="J752" s="2092"/>
      <c r="K752" s="2093"/>
    </row>
    <row r="753" spans="1:11">
      <c r="A753" s="2094"/>
      <c r="B753" s="2095">
        <v>0.61458333333333337</v>
      </c>
      <c r="C753" s="2096"/>
      <c r="D753" s="2096"/>
      <c r="E753" s="2092"/>
      <c r="F753" s="2096"/>
      <c r="G753" s="2096"/>
      <c r="H753" s="2092"/>
      <c r="I753" s="2096"/>
      <c r="J753" s="2092"/>
      <c r="K753" s="2093"/>
    </row>
    <row r="754" spans="1:11">
      <c r="A754" s="2094"/>
      <c r="B754" s="2095">
        <v>0.625</v>
      </c>
      <c r="C754" s="2096"/>
      <c r="D754" s="2096"/>
      <c r="E754" s="2092"/>
      <c r="F754" s="2096"/>
      <c r="G754" s="2096"/>
      <c r="H754" s="2092"/>
      <c r="I754" s="2096"/>
      <c r="J754" s="2092"/>
      <c r="K754" s="2093"/>
    </row>
    <row r="755" spans="1:11">
      <c r="A755" s="2094"/>
      <c r="B755" s="2095">
        <v>0.63541666666666663</v>
      </c>
      <c r="C755" s="2096"/>
      <c r="D755" s="2096"/>
      <c r="E755" s="2092"/>
      <c r="F755" s="2096"/>
      <c r="G755" s="2096"/>
      <c r="H755" s="2092"/>
      <c r="I755" s="2096"/>
      <c r="J755" s="2092"/>
      <c r="K755" s="2093"/>
    </row>
    <row r="756" spans="1:11">
      <c r="A756" s="2094"/>
      <c r="B756" s="2095">
        <v>0.64583333333333337</v>
      </c>
      <c r="C756" s="2096"/>
      <c r="D756" s="2096"/>
      <c r="E756" s="2092"/>
      <c r="F756" s="2096"/>
      <c r="G756" s="2096"/>
      <c r="H756" s="2092"/>
      <c r="I756" s="2096"/>
      <c r="J756" s="2092"/>
      <c r="K756" s="2093"/>
    </row>
    <row r="757" spans="1:11">
      <c r="A757" s="2094"/>
      <c r="B757" s="2095">
        <v>0.65625</v>
      </c>
      <c r="C757" s="2096"/>
      <c r="D757" s="2096"/>
      <c r="E757" s="2092"/>
      <c r="F757" s="2096"/>
      <c r="G757" s="2096"/>
      <c r="H757" s="2092"/>
      <c r="I757" s="2096"/>
      <c r="J757" s="2092"/>
      <c r="K757" s="2093"/>
    </row>
    <row r="758" spans="1:11">
      <c r="A758" s="2094"/>
      <c r="B758" s="2095">
        <v>0.66666666666666663</v>
      </c>
      <c r="C758" s="2091"/>
      <c r="D758" s="2096"/>
      <c r="E758" s="2092"/>
      <c r="F758" s="2096"/>
      <c r="G758" s="2096"/>
      <c r="H758" s="2092"/>
      <c r="I758" s="2096"/>
      <c r="J758" s="2092"/>
      <c r="K758" s="2093"/>
    </row>
    <row r="759" spans="1:11">
      <c r="A759" s="2094"/>
      <c r="B759" s="2095">
        <v>0.67708333333333337</v>
      </c>
      <c r="C759" s="2096"/>
      <c r="D759" s="2096"/>
      <c r="E759" s="2092"/>
      <c r="F759" s="2096"/>
      <c r="G759" s="2096"/>
      <c r="H759" s="2092"/>
      <c r="I759" s="2096"/>
      <c r="J759" s="2092"/>
      <c r="K759" s="2093"/>
    </row>
    <row r="760" spans="1:11">
      <c r="A760" s="2094"/>
      <c r="B760" s="2095">
        <v>0.6875</v>
      </c>
      <c r="C760" s="2096"/>
      <c r="D760" s="2096"/>
      <c r="E760" s="2092"/>
      <c r="F760" s="2096"/>
      <c r="G760" s="2096"/>
      <c r="H760" s="2092"/>
      <c r="I760" s="2096"/>
      <c r="J760" s="2092"/>
      <c r="K760" s="2093"/>
    </row>
    <row r="761" spans="1:11">
      <c r="A761" s="2094"/>
      <c r="B761" s="2095">
        <v>0.69791666666666663</v>
      </c>
      <c r="C761" s="2096"/>
      <c r="D761" s="2096"/>
      <c r="E761" s="2092"/>
      <c r="F761" s="2096"/>
      <c r="G761" s="2096"/>
      <c r="H761" s="2092"/>
      <c r="I761" s="2096"/>
      <c r="J761" s="2092"/>
      <c r="K761" s="2093"/>
    </row>
    <row r="762" spans="1:11">
      <c r="A762" s="2094"/>
      <c r="B762" s="2095">
        <v>0.70833333333333337</v>
      </c>
      <c r="C762" s="2096"/>
      <c r="D762" s="2096"/>
      <c r="E762" s="2092"/>
      <c r="F762" s="2096"/>
      <c r="G762" s="2096"/>
      <c r="H762" s="2092"/>
      <c r="I762" s="2096"/>
      <c r="J762" s="2092"/>
      <c r="K762" s="2093"/>
    </row>
    <row r="763" spans="1:11">
      <c r="A763" s="2094"/>
      <c r="B763" s="2095">
        <v>0.71875</v>
      </c>
      <c r="C763" s="2096"/>
      <c r="D763" s="2096"/>
      <c r="E763" s="2092"/>
      <c r="F763" s="2096"/>
      <c r="G763" s="2096"/>
      <c r="H763" s="2092"/>
      <c r="I763" s="2096"/>
      <c r="J763" s="2092"/>
      <c r="K763" s="2093"/>
    </row>
    <row r="764" spans="1:11">
      <c r="A764" s="2094"/>
      <c r="B764" s="2095">
        <v>0.72916666666666663</v>
      </c>
      <c r="C764" s="2096"/>
      <c r="D764" s="2096"/>
      <c r="E764" s="2092"/>
      <c r="F764" s="2096"/>
      <c r="G764" s="2096"/>
      <c r="H764" s="2092"/>
      <c r="I764" s="2096"/>
      <c r="J764" s="2092"/>
      <c r="K764" s="2093"/>
    </row>
    <row r="765" spans="1:11">
      <c r="A765" s="2094"/>
      <c r="B765" s="2095">
        <v>0.73958333333333337</v>
      </c>
      <c r="C765" s="2096"/>
      <c r="D765" s="2096"/>
      <c r="E765" s="2092"/>
      <c r="F765" s="2096"/>
      <c r="G765" s="2096"/>
      <c r="H765" s="2092"/>
      <c r="I765" s="2096"/>
      <c r="J765" s="2092"/>
      <c r="K765" s="2093"/>
    </row>
    <row r="766" spans="1:11">
      <c r="A766" s="2094"/>
      <c r="B766" s="2095">
        <v>0.75</v>
      </c>
      <c r="C766" s="2091"/>
      <c r="D766" s="2096"/>
      <c r="E766" s="2092"/>
      <c r="F766" s="2096"/>
      <c r="G766" s="2096"/>
      <c r="H766" s="2092"/>
      <c r="I766" s="2096"/>
      <c r="J766" s="2092"/>
      <c r="K766" s="2093"/>
    </row>
    <row r="767" spans="1:11">
      <c r="A767" s="2094"/>
      <c r="B767" s="2095">
        <v>0.76041666666666663</v>
      </c>
      <c r="C767" s="2096"/>
      <c r="D767" s="2096"/>
      <c r="E767" s="2092"/>
      <c r="F767" s="2096"/>
      <c r="G767" s="2096"/>
      <c r="H767" s="2092"/>
      <c r="I767" s="2096"/>
      <c r="J767" s="2092"/>
      <c r="K767" s="2093"/>
    </row>
    <row r="768" spans="1:11">
      <c r="A768" s="2094"/>
      <c r="B768" s="2095">
        <v>0.77083333333333337</v>
      </c>
      <c r="C768" s="2096"/>
      <c r="D768" s="2096"/>
      <c r="E768" s="2092"/>
      <c r="F768" s="2096"/>
      <c r="G768" s="2096"/>
      <c r="H768" s="2092"/>
      <c r="I768" s="2096"/>
      <c r="J768" s="2092"/>
      <c r="K768" s="2093"/>
    </row>
    <row r="769" spans="1:11">
      <c r="A769" s="2094"/>
      <c r="B769" s="2095">
        <v>0.78125</v>
      </c>
      <c r="C769" s="2096"/>
      <c r="D769" s="2096"/>
      <c r="E769" s="2092"/>
      <c r="F769" s="2096"/>
      <c r="G769" s="2096"/>
      <c r="H769" s="2092"/>
      <c r="I769" s="2096"/>
      <c r="J769" s="2092"/>
      <c r="K769" s="2093"/>
    </row>
    <row r="770" spans="1:11">
      <c r="A770" s="2094"/>
      <c r="B770" s="2095">
        <v>0.79166666666666663</v>
      </c>
      <c r="C770" s="2096"/>
      <c r="D770" s="2096"/>
      <c r="E770" s="2092"/>
      <c r="F770" s="2096"/>
      <c r="G770" s="2096"/>
      <c r="H770" s="2092"/>
      <c r="I770" s="2096"/>
      <c r="J770" s="2092"/>
      <c r="K770" s="2093"/>
    </row>
    <row r="771" spans="1:11">
      <c r="A771" s="2094"/>
      <c r="B771" s="2095">
        <v>0.80208333333333337</v>
      </c>
      <c r="C771" s="2096"/>
      <c r="D771" s="2096"/>
      <c r="E771" s="2092"/>
      <c r="F771" s="2096"/>
      <c r="G771" s="2096"/>
      <c r="H771" s="2092"/>
      <c r="I771" s="2096"/>
      <c r="J771" s="2092"/>
      <c r="K771" s="2093"/>
    </row>
    <row r="772" spans="1:11">
      <c r="A772" s="2094"/>
      <c r="B772" s="2095">
        <v>0.8125</v>
      </c>
      <c r="C772" s="2096"/>
      <c r="D772" s="2096"/>
      <c r="E772" s="2092"/>
      <c r="F772" s="2096"/>
      <c r="G772" s="2096"/>
      <c r="H772" s="2092"/>
      <c r="I772" s="2096"/>
      <c r="J772" s="2092"/>
      <c r="K772" s="2093"/>
    </row>
    <row r="773" spans="1:11">
      <c r="A773" s="2094"/>
      <c r="B773" s="2095">
        <v>0.82291666666666663</v>
      </c>
      <c r="C773" s="2096"/>
      <c r="D773" s="2096"/>
      <c r="E773" s="2092"/>
      <c r="F773" s="2096"/>
      <c r="G773" s="2096"/>
      <c r="H773" s="2092"/>
      <c r="I773" s="2096"/>
      <c r="J773" s="2092"/>
      <c r="K773" s="2093"/>
    </row>
    <row r="774" spans="1:11">
      <c r="A774" s="2094"/>
      <c r="B774" s="2095">
        <v>0.83333333333333337</v>
      </c>
      <c r="C774" s="2091"/>
      <c r="D774" s="2096"/>
      <c r="E774" s="2092"/>
      <c r="F774" s="2096"/>
      <c r="G774" s="2096"/>
      <c r="H774" s="2092"/>
      <c r="I774" s="2096"/>
      <c r="J774" s="2092"/>
      <c r="K774" s="2093"/>
    </row>
    <row r="775" spans="1:11">
      <c r="A775" s="2094"/>
      <c r="B775" s="2095">
        <v>0.84375</v>
      </c>
      <c r="C775" s="2096"/>
      <c r="D775" s="2096"/>
      <c r="E775" s="2092"/>
      <c r="F775" s="2096"/>
      <c r="G775" s="2096"/>
      <c r="H775" s="2092"/>
      <c r="I775" s="2096"/>
      <c r="J775" s="2092"/>
      <c r="K775" s="2093"/>
    </row>
    <row r="776" spans="1:11">
      <c r="A776" s="2094"/>
      <c r="B776" s="2095">
        <v>0.85416666666666663</v>
      </c>
      <c r="C776" s="2096"/>
      <c r="D776" s="2096"/>
      <c r="E776" s="2092"/>
      <c r="F776" s="2096"/>
      <c r="G776" s="2096"/>
      <c r="H776" s="2092"/>
      <c r="I776" s="2096"/>
      <c r="J776" s="2092"/>
      <c r="K776" s="2093"/>
    </row>
    <row r="777" spans="1:11">
      <c r="A777" s="2094"/>
      <c r="B777" s="2095">
        <v>0.86458333333333337</v>
      </c>
      <c r="C777" s="2096"/>
      <c r="D777" s="2096"/>
      <c r="E777" s="2092"/>
      <c r="F777" s="2096"/>
      <c r="G777" s="2096"/>
      <c r="H777" s="2092"/>
      <c r="I777" s="2096"/>
      <c r="J777" s="2092"/>
      <c r="K777" s="2093"/>
    </row>
    <row r="778" spans="1:11">
      <c r="A778" s="2094"/>
      <c r="B778" s="2095">
        <v>0.875</v>
      </c>
      <c r="C778" s="2096"/>
      <c r="D778" s="2096"/>
      <c r="E778" s="2092"/>
      <c r="F778" s="2096"/>
      <c r="G778" s="2096"/>
      <c r="H778" s="2092"/>
      <c r="I778" s="2096"/>
      <c r="J778" s="2092"/>
      <c r="K778" s="2093"/>
    </row>
    <row r="779" spans="1:11">
      <c r="A779" s="2094"/>
      <c r="B779" s="2095">
        <v>0.88541666666666663</v>
      </c>
      <c r="C779" s="2096"/>
      <c r="D779" s="2096"/>
      <c r="E779" s="2092"/>
      <c r="F779" s="2096"/>
      <c r="G779" s="2096"/>
      <c r="H779" s="2092"/>
      <c r="I779" s="2096"/>
      <c r="J779" s="2092"/>
      <c r="K779" s="2093"/>
    </row>
    <row r="780" spans="1:11">
      <c r="A780" s="2094"/>
      <c r="B780" s="2095">
        <v>0.89583333333333337</v>
      </c>
      <c r="C780" s="2096"/>
      <c r="D780" s="2096"/>
      <c r="E780" s="2092"/>
      <c r="F780" s="2096"/>
      <c r="G780" s="2096"/>
      <c r="H780" s="2092"/>
      <c r="I780" s="2096"/>
      <c r="J780" s="2092"/>
      <c r="K780" s="2093"/>
    </row>
    <row r="781" spans="1:11">
      <c r="A781" s="2094"/>
      <c r="B781" s="2095">
        <v>0.90625</v>
      </c>
      <c r="C781" s="2096"/>
      <c r="D781" s="2096"/>
      <c r="E781" s="2092"/>
      <c r="F781" s="2096"/>
      <c r="G781" s="2096"/>
      <c r="H781" s="2092"/>
      <c r="I781" s="2096"/>
      <c r="J781" s="2092"/>
      <c r="K781" s="2093"/>
    </row>
    <row r="782" spans="1:11">
      <c r="A782" s="2094"/>
      <c r="B782" s="2095">
        <v>0.91666666666666663</v>
      </c>
      <c r="C782" s="2091"/>
      <c r="D782" s="2096"/>
      <c r="E782" s="2092"/>
      <c r="F782" s="2096"/>
      <c r="G782" s="2096"/>
      <c r="H782" s="2092"/>
      <c r="I782" s="2096"/>
      <c r="J782" s="2092"/>
      <c r="K782" s="2093"/>
    </row>
    <row r="783" spans="1:11">
      <c r="A783" s="2094"/>
      <c r="B783" s="2095">
        <v>0.92708333333333337</v>
      </c>
      <c r="C783" s="2096"/>
      <c r="D783" s="2096"/>
      <c r="E783" s="2092"/>
      <c r="F783" s="2096"/>
      <c r="G783" s="2096"/>
      <c r="H783" s="2092"/>
      <c r="I783" s="2096"/>
      <c r="J783" s="2092"/>
      <c r="K783" s="2093"/>
    </row>
    <row r="784" spans="1:11">
      <c r="A784" s="2094"/>
      <c r="B784" s="2095">
        <v>0.9375</v>
      </c>
      <c r="C784" s="2096"/>
      <c r="D784" s="2096"/>
      <c r="E784" s="2092"/>
      <c r="F784" s="2096"/>
      <c r="G784" s="2096"/>
      <c r="H784" s="2092"/>
      <c r="I784" s="2096"/>
      <c r="J784" s="2092"/>
      <c r="K784" s="2093"/>
    </row>
    <row r="785" spans="1:11">
      <c r="A785" s="2094"/>
      <c r="B785" s="2095">
        <v>0.94791666666666663</v>
      </c>
      <c r="C785" s="2096"/>
      <c r="D785" s="2096"/>
      <c r="E785" s="2092"/>
      <c r="F785" s="2096"/>
      <c r="G785" s="2096"/>
      <c r="H785" s="2092"/>
      <c r="I785" s="2096"/>
      <c r="J785" s="2092"/>
      <c r="K785" s="2093"/>
    </row>
    <row r="786" spans="1:11">
      <c r="A786" s="2094"/>
      <c r="B786" s="2095">
        <v>0.95833333333333337</v>
      </c>
      <c r="C786" s="2096"/>
      <c r="D786" s="2096"/>
      <c r="E786" s="2092"/>
      <c r="F786" s="2096"/>
      <c r="G786" s="2096"/>
      <c r="H786" s="2092"/>
      <c r="I786" s="2096"/>
      <c r="J786" s="2092"/>
      <c r="K786" s="2093"/>
    </row>
    <row r="787" spans="1:11">
      <c r="A787" s="2094"/>
      <c r="B787" s="2095">
        <v>0.96875</v>
      </c>
      <c r="C787" s="2096"/>
      <c r="D787" s="2096"/>
      <c r="E787" s="2092"/>
      <c r="F787" s="2096"/>
      <c r="G787" s="2096"/>
      <c r="H787" s="2092"/>
      <c r="I787" s="2096"/>
      <c r="J787" s="2092"/>
      <c r="K787" s="2093"/>
    </row>
    <row r="788" spans="1:11">
      <c r="A788" s="2094"/>
      <c r="B788" s="2095">
        <v>0.97916666666666663</v>
      </c>
      <c r="C788" s="2096"/>
      <c r="D788" s="2096"/>
      <c r="E788" s="2092"/>
      <c r="F788" s="2096"/>
      <c r="G788" s="2096"/>
      <c r="H788" s="2092"/>
      <c r="I788" s="2096"/>
      <c r="J788" s="2092"/>
      <c r="K788" s="2093"/>
    </row>
    <row r="789" spans="1:11">
      <c r="A789" s="2094"/>
      <c r="B789" s="2095">
        <v>0.98958333333333337</v>
      </c>
      <c r="C789" s="2096"/>
      <c r="D789" s="2096"/>
      <c r="E789" s="2092"/>
      <c r="F789" s="2096"/>
      <c r="G789" s="2096"/>
      <c r="H789" s="2092"/>
      <c r="I789" s="2096"/>
      <c r="J789" s="2092"/>
      <c r="K789" s="2093"/>
    </row>
    <row r="790" spans="1:11">
      <c r="A790" s="2094"/>
      <c r="B790" s="2095">
        <v>0</v>
      </c>
      <c r="C790" s="2091"/>
      <c r="D790" s="2096"/>
      <c r="E790" s="2092"/>
      <c r="F790" s="2096"/>
      <c r="G790" s="2096"/>
      <c r="H790" s="2092"/>
      <c r="I790" s="2096"/>
      <c r="J790" s="2092"/>
      <c r="K790" s="2093"/>
    </row>
    <row r="791" spans="1:11">
      <c r="A791" s="2094"/>
      <c r="B791" s="2095">
        <v>1.0416666666666666E-2</v>
      </c>
      <c r="C791" s="2096"/>
      <c r="D791" s="2096"/>
      <c r="E791" s="2092"/>
      <c r="F791" s="2096"/>
      <c r="G791" s="2096"/>
      <c r="H791" s="2092"/>
      <c r="I791" s="2096"/>
      <c r="J791" s="2092"/>
      <c r="K791" s="2093"/>
    </row>
    <row r="792" spans="1:11">
      <c r="A792" s="2094"/>
      <c r="B792" s="2095">
        <v>2.0833333333333332E-2</v>
      </c>
      <c r="C792" s="2096"/>
      <c r="D792" s="2096"/>
      <c r="E792" s="2092"/>
      <c r="F792" s="2096"/>
      <c r="G792" s="2096"/>
      <c r="H792" s="2092"/>
      <c r="I792" s="2096"/>
      <c r="J792" s="2092"/>
      <c r="K792" s="2093"/>
    </row>
    <row r="793" spans="1:11">
      <c r="A793" s="2094"/>
      <c r="B793" s="2095">
        <v>3.125E-2</v>
      </c>
      <c r="C793" s="2096"/>
      <c r="D793" s="2096"/>
      <c r="E793" s="2092"/>
      <c r="F793" s="2096"/>
      <c r="G793" s="2096"/>
      <c r="H793" s="2092"/>
      <c r="I793" s="2096"/>
      <c r="J793" s="2092"/>
      <c r="K793" s="2093"/>
    </row>
    <row r="794" spans="1:11">
      <c r="A794" s="2094"/>
      <c r="B794" s="2095">
        <v>4.1666666666666664E-2</v>
      </c>
      <c r="C794" s="2096"/>
      <c r="D794" s="2096"/>
      <c r="E794" s="2092"/>
      <c r="F794" s="2096"/>
      <c r="G794" s="2096"/>
      <c r="H794" s="2092"/>
      <c r="I794" s="2096"/>
      <c r="J794" s="2092"/>
      <c r="K794" s="2093"/>
    </row>
    <row r="795" spans="1:11">
      <c r="A795" s="2094"/>
      <c r="B795" s="2095">
        <v>5.2083333333333336E-2</v>
      </c>
      <c r="C795" s="2096"/>
      <c r="D795" s="2096"/>
      <c r="E795" s="2092"/>
      <c r="F795" s="2096"/>
      <c r="G795" s="2096"/>
      <c r="H795" s="2092"/>
      <c r="I795" s="2096"/>
      <c r="J795" s="2092"/>
      <c r="K795" s="2093"/>
    </row>
    <row r="796" spans="1:11">
      <c r="A796" s="2094"/>
      <c r="B796" s="2095">
        <v>6.25E-2</v>
      </c>
      <c r="C796" s="2096"/>
      <c r="D796" s="2096"/>
      <c r="E796" s="2092"/>
      <c r="F796" s="2096"/>
      <c r="G796" s="2096"/>
      <c r="H796" s="2092"/>
      <c r="I796" s="2096"/>
      <c r="J796" s="2092"/>
      <c r="K796" s="2093"/>
    </row>
    <row r="797" spans="1:11">
      <c r="A797" s="2094"/>
      <c r="B797" s="2095">
        <v>7.2916666666666671E-2</v>
      </c>
      <c r="C797" s="2096"/>
      <c r="D797" s="2096"/>
      <c r="E797" s="2092"/>
      <c r="F797" s="2096"/>
      <c r="G797" s="2096"/>
      <c r="H797" s="2092"/>
      <c r="I797" s="2096"/>
      <c r="J797" s="2092"/>
      <c r="K797" s="2093"/>
    </row>
    <row r="798" spans="1:11">
      <c r="A798" s="2094"/>
      <c r="B798" s="2095">
        <v>8.3333333333333329E-2</v>
      </c>
      <c r="C798" s="2091"/>
      <c r="D798" s="2096"/>
      <c r="E798" s="2092"/>
      <c r="F798" s="2096"/>
      <c r="G798" s="2096"/>
      <c r="H798" s="2092"/>
      <c r="I798" s="2096"/>
      <c r="J798" s="2092"/>
      <c r="K798" s="2093"/>
    </row>
    <row r="799" spans="1:11">
      <c r="A799" s="2094"/>
      <c r="B799" s="2095">
        <v>9.375E-2</v>
      </c>
      <c r="C799" s="2096"/>
      <c r="D799" s="2096"/>
      <c r="E799" s="2092"/>
      <c r="F799" s="2096"/>
      <c r="G799" s="2096"/>
      <c r="H799" s="2092"/>
      <c r="I799" s="2096"/>
      <c r="J799" s="2092"/>
      <c r="K799" s="2093"/>
    </row>
    <row r="800" spans="1:11">
      <c r="A800" s="2094"/>
      <c r="B800" s="2095">
        <v>0.10416666666666667</v>
      </c>
      <c r="C800" s="2096"/>
      <c r="D800" s="2096"/>
      <c r="E800" s="2092"/>
      <c r="F800" s="2096"/>
      <c r="G800" s="2096"/>
      <c r="H800" s="2092"/>
      <c r="I800" s="2096"/>
      <c r="J800" s="2092"/>
      <c r="K800" s="2093"/>
    </row>
    <row r="801" spans="1:11">
      <c r="A801" s="2094"/>
      <c r="B801" s="2095">
        <v>0.11458333333333333</v>
      </c>
      <c r="C801" s="2096"/>
      <c r="D801" s="2096"/>
      <c r="E801" s="2092"/>
      <c r="F801" s="2096"/>
      <c r="G801" s="2096"/>
      <c r="H801" s="2092"/>
      <c r="I801" s="2096"/>
      <c r="J801" s="2092"/>
      <c r="K801" s="2093"/>
    </row>
    <row r="802" spans="1:11">
      <c r="A802" s="2094"/>
      <c r="B802" s="2095">
        <v>0.125</v>
      </c>
      <c r="C802" s="2096"/>
      <c r="D802" s="2096"/>
      <c r="E802" s="2092"/>
      <c r="F802" s="2096"/>
      <c r="G802" s="2096"/>
      <c r="H802" s="2092"/>
      <c r="I802" s="2096"/>
      <c r="J802" s="2092"/>
      <c r="K802" s="2093"/>
    </row>
    <row r="803" spans="1:11">
      <c r="A803" s="2094"/>
      <c r="B803" s="2095">
        <v>0.13541666666666666</v>
      </c>
      <c r="C803" s="2096"/>
      <c r="D803" s="2096"/>
      <c r="E803" s="2092"/>
      <c r="F803" s="2096"/>
      <c r="G803" s="2096"/>
      <c r="H803" s="2092"/>
      <c r="I803" s="2096"/>
      <c r="J803" s="2092"/>
      <c r="K803" s="2093"/>
    </row>
    <row r="804" spans="1:11">
      <c r="A804" s="2094"/>
      <c r="B804" s="2095">
        <v>0.14583333333333334</v>
      </c>
      <c r="C804" s="2096"/>
      <c r="D804" s="2096"/>
      <c r="E804" s="2092"/>
      <c r="F804" s="2096"/>
      <c r="G804" s="2096"/>
      <c r="H804" s="2092"/>
      <c r="I804" s="2096"/>
      <c r="J804" s="2092"/>
      <c r="K804" s="2093"/>
    </row>
    <row r="805" spans="1:11">
      <c r="A805" s="2094"/>
      <c r="B805" s="2095">
        <v>0.15625</v>
      </c>
      <c r="C805" s="2096"/>
      <c r="D805" s="2096"/>
      <c r="E805" s="2092"/>
      <c r="F805" s="2096"/>
      <c r="G805" s="2096"/>
      <c r="H805" s="2092"/>
      <c r="I805" s="2096"/>
      <c r="J805" s="2092"/>
      <c r="K805" s="2093"/>
    </row>
    <row r="806" spans="1:11">
      <c r="A806" s="2094"/>
      <c r="B806" s="2095">
        <v>0.16666666666666666</v>
      </c>
      <c r="C806" s="2091"/>
      <c r="D806" s="2096"/>
      <c r="E806" s="2092"/>
      <c r="F806" s="2096"/>
      <c r="G806" s="2096"/>
      <c r="H806" s="2092"/>
      <c r="I806" s="2096"/>
      <c r="J806" s="2092"/>
      <c r="K806" s="2093"/>
    </row>
    <row r="807" spans="1:11">
      <c r="A807" s="2094"/>
      <c r="B807" s="2095">
        <v>0.17708333333333334</v>
      </c>
      <c r="C807" s="2096"/>
      <c r="D807" s="2096"/>
      <c r="E807" s="2092"/>
      <c r="F807" s="2096"/>
      <c r="G807" s="2096"/>
      <c r="H807" s="2092"/>
      <c r="I807" s="2096"/>
      <c r="J807" s="2092"/>
      <c r="K807" s="2093"/>
    </row>
    <row r="808" spans="1:11">
      <c r="A808" s="2094"/>
      <c r="B808" s="2095">
        <v>0.1875</v>
      </c>
      <c r="C808" s="2096"/>
      <c r="D808" s="2096"/>
      <c r="E808" s="2092"/>
      <c r="F808" s="2096"/>
      <c r="G808" s="2096"/>
      <c r="H808" s="2092"/>
      <c r="I808" s="2096"/>
      <c r="J808" s="2092"/>
      <c r="K808" s="2093"/>
    </row>
    <row r="809" spans="1:11">
      <c r="A809" s="2094"/>
      <c r="B809" s="2095">
        <v>0.19791666666666666</v>
      </c>
      <c r="C809" s="2096"/>
      <c r="D809" s="2096"/>
      <c r="E809" s="2092"/>
      <c r="F809" s="2096"/>
      <c r="G809" s="2096"/>
      <c r="H809" s="2092"/>
      <c r="I809" s="2096"/>
      <c r="J809" s="2092"/>
      <c r="K809" s="2093"/>
    </row>
    <row r="810" spans="1:11">
      <c r="A810" s="2094"/>
      <c r="B810" s="2095">
        <v>0.20833333333333334</v>
      </c>
      <c r="C810" s="2096"/>
      <c r="D810" s="2096"/>
      <c r="E810" s="2092"/>
      <c r="F810" s="2096"/>
      <c r="G810" s="2096"/>
      <c r="H810" s="2092"/>
      <c r="I810" s="2096"/>
      <c r="J810" s="2092"/>
      <c r="K810" s="2093"/>
    </row>
    <row r="811" spans="1:11">
      <c r="A811" s="2094"/>
      <c r="B811" s="2095">
        <v>0.21875</v>
      </c>
      <c r="C811" s="2096"/>
      <c r="D811" s="2096"/>
      <c r="E811" s="2092"/>
      <c r="F811" s="2096"/>
      <c r="G811" s="2096"/>
      <c r="H811" s="2092"/>
      <c r="I811" s="2096"/>
      <c r="J811" s="2092"/>
      <c r="K811" s="2093"/>
    </row>
    <row r="812" spans="1:11">
      <c r="A812" s="2094"/>
      <c r="B812" s="2095">
        <v>0.22916666666666666</v>
      </c>
      <c r="C812" s="2096"/>
      <c r="D812" s="2096"/>
      <c r="E812" s="2092"/>
      <c r="F812" s="2096"/>
      <c r="G812" s="2096"/>
      <c r="H812" s="2092"/>
      <c r="I812" s="2096"/>
      <c r="J812" s="2092"/>
      <c r="K812" s="2093"/>
    </row>
    <row r="813" spans="1:11">
      <c r="A813" s="2094"/>
      <c r="B813" s="2095">
        <v>0.23958333333333334</v>
      </c>
      <c r="C813" s="2096"/>
      <c r="D813" s="2096"/>
      <c r="E813" s="2092"/>
      <c r="F813" s="2096"/>
      <c r="G813" s="2096"/>
      <c r="H813" s="2092"/>
      <c r="I813" s="2096"/>
      <c r="J813" s="2092"/>
      <c r="K813" s="2093"/>
    </row>
    <row r="814" spans="1:11">
      <c r="A814" s="2094"/>
      <c r="B814" s="2095">
        <v>0.25</v>
      </c>
      <c r="C814" s="2091"/>
      <c r="D814" s="2096"/>
      <c r="E814" s="2092"/>
      <c r="F814" s="2096"/>
      <c r="G814" s="2096"/>
      <c r="H814" s="2092"/>
      <c r="I814" s="2096"/>
      <c r="J814" s="2092"/>
      <c r="K814" s="2093"/>
    </row>
    <row r="815" spans="1:11">
      <c r="A815" s="2094"/>
      <c r="B815" s="2095">
        <v>0.26041666666666669</v>
      </c>
      <c r="C815" s="2096"/>
      <c r="D815" s="2096"/>
      <c r="E815" s="2092"/>
      <c r="F815" s="2096"/>
      <c r="G815" s="2096"/>
      <c r="H815" s="2092"/>
      <c r="I815" s="2096"/>
      <c r="J815" s="2092"/>
      <c r="K815" s="2093"/>
    </row>
    <row r="816" spans="1:11">
      <c r="A816" s="2094"/>
      <c r="B816" s="2095">
        <v>0.27083333333333331</v>
      </c>
      <c r="C816" s="2096"/>
      <c r="D816" s="2096"/>
      <c r="E816" s="2092"/>
      <c r="F816" s="2096"/>
      <c r="G816" s="2096"/>
      <c r="H816" s="2092"/>
      <c r="I816" s="2096"/>
      <c r="J816" s="2092"/>
      <c r="K816" s="2093"/>
    </row>
    <row r="817" spans="1:11">
      <c r="A817" s="2094"/>
      <c r="B817" s="2095">
        <v>0.28125</v>
      </c>
      <c r="C817" s="2096"/>
      <c r="D817" s="2096"/>
      <c r="E817" s="2092"/>
      <c r="F817" s="2096"/>
      <c r="G817" s="2096"/>
      <c r="H817" s="2092"/>
      <c r="I817" s="2096"/>
      <c r="J817" s="2092"/>
      <c r="K817" s="2093"/>
    </row>
    <row r="818" spans="1:11">
      <c r="A818" s="2094"/>
      <c r="B818" s="2095">
        <v>0.29166666666666669</v>
      </c>
      <c r="C818" s="2096"/>
      <c r="D818" s="2096"/>
      <c r="E818" s="2092"/>
      <c r="F818" s="2096"/>
      <c r="G818" s="2096"/>
      <c r="H818" s="2092"/>
      <c r="I818" s="2096"/>
      <c r="J818" s="2092"/>
      <c r="K818" s="2093"/>
    </row>
    <row r="819" spans="1:11">
      <c r="A819" s="2094"/>
      <c r="B819" s="2095">
        <v>0.30208333333333331</v>
      </c>
      <c r="C819" s="2096"/>
      <c r="D819" s="2096"/>
      <c r="E819" s="2092"/>
      <c r="F819" s="2096"/>
      <c r="G819" s="2096"/>
      <c r="H819" s="2092"/>
      <c r="I819" s="2096"/>
      <c r="J819" s="2092"/>
      <c r="K819" s="2093"/>
    </row>
    <row r="820" spans="1:11">
      <c r="A820" s="2094"/>
      <c r="B820" s="2095">
        <v>0.3125</v>
      </c>
      <c r="C820" s="2096"/>
      <c r="D820" s="2096"/>
      <c r="E820" s="2092"/>
      <c r="F820" s="2096"/>
      <c r="G820" s="2096"/>
      <c r="H820" s="2092"/>
      <c r="I820" s="2096"/>
      <c r="J820" s="2092"/>
      <c r="K820" s="2093"/>
    </row>
    <row r="821" spans="1:11">
      <c r="A821" s="2094"/>
      <c r="B821" s="2095">
        <v>0.32291666666666669</v>
      </c>
      <c r="C821" s="2096"/>
      <c r="D821" s="2096"/>
      <c r="E821" s="2092"/>
      <c r="F821" s="2096"/>
      <c r="G821" s="2096"/>
      <c r="H821" s="2092"/>
      <c r="I821" s="2096"/>
      <c r="J821" s="2092"/>
      <c r="K821" s="2093"/>
    </row>
    <row r="822" spans="1:11">
      <c r="A822" s="2094"/>
      <c r="B822" s="2095">
        <v>0.33333333333333331</v>
      </c>
      <c r="C822" s="2091"/>
      <c r="D822" s="2096"/>
      <c r="E822" s="2092"/>
      <c r="F822" s="2096"/>
      <c r="G822" s="2096"/>
      <c r="H822" s="2092"/>
      <c r="I822" s="2096"/>
      <c r="J822" s="2092"/>
      <c r="K822" s="2093"/>
    </row>
    <row r="823" spans="1:11">
      <c r="A823" s="2094"/>
      <c r="B823" s="2095">
        <v>0.34375</v>
      </c>
      <c r="C823" s="2096"/>
      <c r="D823" s="2096"/>
      <c r="E823" s="2092"/>
      <c r="F823" s="2096"/>
      <c r="G823" s="2096"/>
      <c r="H823" s="2092"/>
      <c r="I823" s="2096"/>
      <c r="J823" s="2092"/>
      <c r="K823" s="2093"/>
    </row>
    <row r="824" spans="1:11">
      <c r="A824" s="2094"/>
      <c r="B824" s="2095">
        <v>0.35416666666666669</v>
      </c>
      <c r="C824" s="2096"/>
      <c r="D824" s="2096"/>
      <c r="E824" s="2092"/>
      <c r="F824" s="2096"/>
      <c r="G824" s="2096"/>
      <c r="H824" s="2092"/>
      <c r="I824" s="2096"/>
      <c r="J824" s="2092"/>
      <c r="K824" s="2093"/>
    </row>
    <row r="825" spans="1:11">
      <c r="A825" s="2094"/>
      <c r="B825" s="2095">
        <v>0.36458333333333331</v>
      </c>
      <c r="C825" s="2096"/>
      <c r="D825" s="2096"/>
      <c r="E825" s="2092"/>
      <c r="F825" s="2096"/>
      <c r="G825" s="2096"/>
      <c r="H825" s="2092"/>
      <c r="I825" s="2096"/>
      <c r="J825" s="2092"/>
      <c r="K825" s="2093"/>
    </row>
    <row r="826" spans="1:11">
      <c r="A826" s="2094"/>
      <c r="B826" s="2095">
        <v>0.375</v>
      </c>
      <c r="C826" s="2096"/>
      <c r="D826" s="2096"/>
      <c r="E826" s="2092"/>
      <c r="F826" s="2096"/>
      <c r="G826" s="2096"/>
      <c r="H826" s="2092"/>
      <c r="I826" s="2096"/>
      <c r="J826" s="2092"/>
      <c r="K826" s="2093"/>
    </row>
    <row r="827" spans="1:11">
      <c r="A827" s="2094"/>
      <c r="B827" s="2095">
        <v>0.38541666666666669</v>
      </c>
      <c r="C827" s="2096"/>
      <c r="D827" s="2096"/>
      <c r="E827" s="2092"/>
      <c r="F827" s="2096"/>
      <c r="G827" s="2096"/>
      <c r="H827" s="2092"/>
      <c r="I827" s="2096"/>
      <c r="J827" s="2092"/>
      <c r="K827" s="2093"/>
    </row>
    <row r="828" spans="1:11">
      <c r="A828" s="2094"/>
      <c r="B828" s="2095">
        <v>0.39583333333333331</v>
      </c>
      <c r="C828" s="2096"/>
      <c r="D828" s="2096"/>
      <c r="E828" s="2092"/>
      <c r="F828" s="2096"/>
      <c r="G828" s="2096"/>
      <c r="H828" s="2092"/>
      <c r="I828" s="2096"/>
      <c r="J828" s="2092"/>
      <c r="K828" s="2093"/>
    </row>
    <row r="829" spans="1:11">
      <c r="A829" s="2094"/>
      <c r="B829" s="2095">
        <v>0.40625</v>
      </c>
      <c r="C829" s="2096"/>
      <c r="D829" s="2096"/>
      <c r="E829" s="2092"/>
      <c r="F829" s="2096"/>
      <c r="G829" s="2096"/>
      <c r="H829" s="2092"/>
      <c r="I829" s="2096"/>
      <c r="J829" s="2092"/>
      <c r="K829" s="2093"/>
    </row>
    <row r="830" spans="1:11">
      <c r="A830" s="2094"/>
      <c r="B830" s="2095">
        <v>0.41666666666666669</v>
      </c>
      <c r="C830" s="2091"/>
      <c r="D830" s="2096"/>
      <c r="E830" s="2092"/>
      <c r="F830" s="2096"/>
      <c r="G830" s="2096"/>
      <c r="H830" s="2092"/>
      <c r="I830" s="2096"/>
      <c r="J830" s="2092"/>
      <c r="K830" s="2093"/>
    </row>
    <row r="831" spans="1:11">
      <c r="A831" s="2094"/>
      <c r="B831" s="2095">
        <v>0.42708333333333331</v>
      </c>
      <c r="C831" s="2096"/>
      <c r="D831" s="2096"/>
      <c r="E831" s="2092"/>
      <c r="F831" s="2096"/>
      <c r="G831" s="2096"/>
      <c r="H831" s="2092"/>
      <c r="I831" s="2096"/>
      <c r="J831" s="2092"/>
      <c r="K831" s="2093"/>
    </row>
    <row r="832" spans="1:11">
      <c r="A832" s="2094"/>
      <c r="B832" s="2095">
        <v>0.4375</v>
      </c>
      <c r="C832" s="2096"/>
      <c r="D832" s="2096"/>
      <c r="E832" s="2092"/>
      <c r="F832" s="2096"/>
      <c r="G832" s="2096"/>
      <c r="H832" s="2092"/>
      <c r="I832" s="2096"/>
      <c r="J832" s="2092"/>
      <c r="K832" s="2093"/>
    </row>
    <row r="833" spans="1:11">
      <c r="A833" s="2094"/>
      <c r="B833" s="2095">
        <v>0.44791666666666669</v>
      </c>
      <c r="C833" s="2096"/>
      <c r="D833" s="2096"/>
      <c r="E833" s="2092"/>
      <c r="F833" s="2096"/>
      <c r="G833" s="2096"/>
      <c r="H833" s="2092"/>
      <c r="I833" s="2096"/>
      <c r="J833" s="2092"/>
      <c r="K833" s="2093"/>
    </row>
    <row r="834" spans="1:11">
      <c r="A834" s="2094"/>
      <c r="B834" s="2095">
        <v>0.45833333333333331</v>
      </c>
      <c r="C834" s="2096"/>
      <c r="D834" s="2096"/>
      <c r="E834" s="2092"/>
      <c r="F834" s="2096"/>
      <c r="G834" s="2096"/>
      <c r="H834" s="2092"/>
      <c r="I834" s="2096"/>
      <c r="J834" s="2092"/>
      <c r="K834" s="2093"/>
    </row>
    <row r="835" spans="1:11">
      <c r="A835" s="2094"/>
      <c r="B835" s="2095">
        <v>0.46875</v>
      </c>
      <c r="C835" s="2096"/>
      <c r="D835" s="2096"/>
      <c r="E835" s="2092"/>
      <c r="F835" s="2096"/>
      <c r="G835" s="2096"/>
      <c r="H835" s="2092"/>
      <c r="I835" s="2096"/>
      <c r="J835" s="2092"/>
      <c r="K835" s="2093"/>
    </row>
    <row r="836" spans="1:11">
      <c r="A836" s="2094"/>
      <c r="B836" s="2095">
        <v>0.47916666666666669</v>
      </c>
      <c r="C836" s="2096"/>
      <c r="D836" s="2096"/>
      <c r="E836" s="2092"/>
      <c r="F836" s="2096"/>
      <c r="G836" s="2096"/>
      <c r="H836" s="2092"/>
      <c r="I836" s="2096"/>
      <c r="J836" s="2092"/>
      <c r="K836" s="2093"/>
    </row>
    <row r="837" spans="1:11">
      <c r="A837" s="2094"/>
      <c r="B837" s="2095">
        <v>0.48958333333333331</v>
      </c>
      <c r="C837" s="2096"/>
      <c r="D837" s="2096"/>
      <c r="E837" s="2092"/>
      <c r="F837" s="2096"/>
      <c r="G837" s="2096"/>
      <c r="H837" s="2092"/>
      <c r="I837" s="2096"/>
      <c r="J837" s="2092"/>
      <c r="K837" s="2093"/>
    </row>
    <row r="838" spans="1:11">
      <c r="A838" s="2094"/>
      <c r="B838" s="2095">
        <v>0.5</v>
      </c>
      <c r="C838" s="2091"/>
      <c r="D838" s="2096"/>
      <c r="E838" s="2092"/>
      <c r="F838" s="2096"/>
      <c r="G838" s="2096"/>
      <c r="H838" s="2092"/>
      <c r="I838" s="2096"/>
      <c r="J838" s="2092"/>
      <c r="K838" s="2093"/>
    </row>
    <row r="839" spans="1:11">
      <c r="A839" s="2094"/>
      <c r="B839" s="2095">
        <v>0.51041666666666663</v>
      </c>
      <c r="C839" s="2096"/>
      <c r="D839" s="2096"/>
      <c r="E839" s="2092"/>
      <c r="F839" s="2096"/>
      <c r="G839" s="2096"/>
      <c r="H839" s="2092"/>
      <c r="I839" s="2096"/>
      <c r="J839" s="2092"/>
      <c r="K839" s="2093"/>
    </row>
    <row r="840" spans="1:11">
      <c r="A840" s="2094"/>
      <c r="B840" s="2095">
        <v>0.52083333333333337</v>
      </c>
      <c r="C840" s="2096"/>
      <c r="D840" s="2096"/>
      <c r="E840" s="2092"/>
      <c r="F840" s="2096"/>
      <c r="G840" s="2096"/>
      <c r="H840" s="2092"/>
      <c r="I840" s="2096"/>
      <c r="J840" s="2092"/>
      <c r="K840" s="2093"/>
    </row>
    <row r="841" spans="1:11">
      <c r="A841" s="2094"/>
      <c r="B841" s="2095">
        <v>0.53125</v>
      </c>
      <c r="C841" s="2096"/>
      <c r="D841" s="2096"/>
      <c r="E841" s="2092"/>
      <c r="F841" s="2096"/>
      <c r="G841" s="2096"/>
      <c r="H841" s="2092"/>
      <c r="I841" s="2096"/>
      <c r="J841" s="2092"/>
      <c r="K841" s="2093"/>
    </row>
    <row r="842" spans="1:11">
      <c r="A842" s="2094"/>
      <c r="B842" s="2095">
        <v>0.54166666666666663</v>
      </c>
      <c r="C842" s="2096"/>
      <c r="D842" s="2096"/>
      <c r="E842" s="2092"/>
      <c r="F842" s="2096"/>
      <c r="G842" s="2096"/>
      <c r="H842" s="2092"/>
      <c r="I842" s="2096"/>
      <c r="J842" s="2092"/>
      <c r="K842" s="2093"/>
    </row>
    <row r="843" spans="1:11">
      <c r="A843" s="2094"/>
      <c r="B843" s="2095">
        <v>0.55208333333333337</v>
      </c>
      <c r="C843" s="2096"/>
      <c r="D843" s="2096"/>
      <c r="E843" s="2092"/>
      <c r="F843" s="2096"/>
      <c r="G843" s="2096"/>
      <c r="H843" s="2092"/>
      <c r="I843" s="2096"/>
      <c r="J843" s="2092"/>
      <c r="K843" s="2093"/>
    </row>
    <row r="844" spans="1:11">
      <c r="A844" s="2094"/>
      <c r="B844" s="2095">
        <v>0.5625</v>
      </c>
      <c r="C844" s="2096"/>
      <c r="D844" s="2096"/>
      <c r="E844" s="2092"/>
      <c r="F844" s="2096"/>
      <c r="G844" s="2096"/>
      <c r="H844" s="2092"/>
      <c r="I844" s="2096"/>
      <c r="J844" s="2092"/>
      <c r="K844" s="2093"/>
    </row>
    <row r="845" spans="1:11">
      <c r="A845" s="2094"/>
      <c r="B845" s="2095">
        <v>0.57291666666666663</v>
      </c>
      <c r="C845" s="2096"/>
      <c r="D845" s="2096"/>
      <c r="E845" s="2092"/>
      <c r="F845" s="2096"/>
      <c r="G845" s="2096"/>
      <c r="H845" s="2092"/>
      <c r="I845" s="2096"/>
      <c r="J845" s="2092"/>
      <c r="K845" s="2093"/>
    </row>
    <row r="846" spans="1:11">
      <c r="A846" s="2094"/>
      <c r="B846" s="2095">
        <v>0.58333333333333337</v>
      </c>
      <c r="C846" s="2091"/>
      <c r="D846" s="2096"/>
      <c r="E846" s="2092"/>
      <c r="F846" s="2096"/>
      <c r="G846" s="2096"/>
      <c r="H846" s="2092"/>
      <c r="I846" s="2096"/>
      <c r="J846" s="2092"/>
      <c r="K846" s="2093"/>
    </row>
    <row r="847" spans="1:11">
      <c r="A847" s="2094"/>
      <c r="B847" s="2095">
        <v>0.59375</v>
      </c>
      <c r="C847" s="2096"/>
      <c r="D847" s="2096"/>
      <c r="E847" s="2092"/>
      <c r="F847" s="2096"/>
      <c r="G847" s="2096"/>
      <c r="H847" s="2092"/>
      <c r="I847" s="2096"/>
      <c r="J847" s="2092"/>
      <c r="K847" s="2093"/>
    </row>
    <row r="848" spans="1:11">
      <c r="A848" s="2094"/>
      <c r="B848" s="2095">
        <v>0.60416666666666663</v>
      </c>
      <c r="C848" s="2096"/>
      <c r="D848" s="2096"/>
      <c r="E848" s="2092"/>
      <c r="F848" s="2096"/>
      <c r="G848" s="2096"/>
      <c r="H848" s="2092"/>
      <c r="I848" s="2096"/>
      <c r="J848" s="2092"/>
      <c r="K848" s="2093"/>
    </row>
    <row r="849" spans="1:11">
      <c r="A849" s="2094"/>
      <c r="B849" s="2095">
        <v>0.61458333333333337</v>
      </c>
      <c r="C849" s="2096"/>
      <c r="D849" s="2096"/>
      <c r="E849" s="2092"/>
      <c r="F849" s="2096"/>
      <c r="G849" s="2096"/>
      <c r="H849" s="2092"/>
      <c r="I849" s="2096"/>
      <c r="J849" s="2092"/>
      <c r="K849" s="2093"/>
    </row>
    <row r="850" spans="1:11">
      <c r="A850" s="2094"/>
      <c r="B850" s="2095">
        <v>0.625</v>
      </c>
      <c r="C850" s="2096"/>
      <c r="D850" s="2096"/>
      <c r="E850" s="2092"/>
      <c r="F850" s="2096"/>
      <c r="G850" s="2096"/>
      <c r="H850" s="2092"/>
      <c r="I850" s="2096"/>
      <c r="J850" s="2092"/>
      <c r="K850" s="2093"/>
    </row>
    <row r="851" spans="1:11">
      <c r="A851" s="2094"/>
      <c r="B851" s="2095">
        <v>0.63541666666666663</v>
      </c>
      <c r="C851" s="2096"/>
      <c r="D851" s="2096"/>
      <c r="E851" s="2092"/>
      <c r="F851" s="2096"/>
      <c r="G851" s="2096"/>
      <c r="H851" s="2092"/>
      <c r="I851" s="2096"/>
      <c r="J851" s="2092"/>
      <c r="K851" s="2093"/>
    </row>
    <row r="852" spans="1:11">
      <c r="A852" s="2094"/>
      <c r="B852" s="2095">
        <v>0.64583333333333337</v>
      </c>
      <c r="C852" s="2096"/>
      <c r="D852" s="2096"/>
      <c r="E852" s="2092"/>
      <c r="F852" s="2096"/>
      <c r="G852" s="2096"/>
      <c r="H852" s="2092"/>
      <c r="I852" s="2096"/>
      <c r="J852" s="2092"/>
      <c r="K852" s="2093"/>
    </row>
    <row r="853" spans="1:11">
      <c r="A853" s="2094"/>
      <c r="B853" s="2095">
        <v>0.65625</v>
      </c>
      <c r="C853" s="2096"/>
      <c r="D853" s="2096"/>
      <c r="E853" s="2092"/>
      <c r="F853" s="2096"/>
      <c r="G853" s="2096"/>
      <c r="H853" s="2092"/>
      <c r="I853" s="2096"/>
      <c r="J853" s="2092"/>
      <c r="K853" s="2093"/>
    </row>
    <row r="854" spans="1:11">
      <c r="A854" s="2094"/>
      <c r="B854" s="2095">
        <v>0.66666666666666663</v>
      </c>
      <c r="C854" s="2091"/>
      <c r="D854" s="2096"/>
      <c r="E854" s="2092"/>
      <c r="F854" s="2096"/>
      <c r="G854" s="2096"/>
      <c r="H854" s="2092"/>
      <c r="I854" s="2096"/>
      <c r="J854" s="2092"/>
      <c r="K854" s="2093"/>
    </row>
    <row r="855" spans="1:11">
      <c r="A855" s="2094"/>
      <c r="B855" s="2095">
        <v>0.67708333333333337</v>
      </c>
      <c r="C855" s="2096"/>
      <c r="D855" s="2096"/>
      <c r="E855" s="2092"/>
      <c r="F855" s="2096"/>
      <c r="G855" s="2096"/>
      <c r="H855" s="2092"/>
      <c r="I855" s="2096"/>
      <c r="J855" s="2092"/>
      <c r="K855" s="2093"/>
    </row>
    <row r="856" spans="1:11">
      <c r="A856" s="2094"/>
      <c r="B856" s="2095">
        <v>0.6875</v>
      </c>
      <c r="C856" s="2096"/>
      <c r="D856" s="2096"/>
      <c r="E856" s="2092"/>
      <c r="F856" s="2096"/>
      <c r="G856" s="2096"/>
      <c r="H856" s="2092"/>
      <c r="I856" s="2096"/>
      <c r="J856" s="2092"/>
      <c r="K856" s="2093"/>
    </row>
    <row r="857" spans="1:11">
      <c r="A857" s="2094"/>
      <c r="B857" s="2095">
        <v>0.69791666666666663</v>
      </c>
      <c r="C857" s="2096"/>
      <c r="D857" s="2096"/>
      <c r="E857" s="2092"/>
      <c r="F857" s="2096"/>
      <c r="G857" s="2096"/>
      <c r="H857" s="2092"/>
      <c r="I857" s="2096"/>
      <c r="J857" s="2092"/>
      <c r="K857" s="2093"/>
    </row>
    <row r="858" spans="1:11">
      <c r="A858" s="2094"/>
      <c r="B858" s="2095">
        <v>0.70833333333333337</v>
      </c>
      <c r="C858" s="2096"/>
      <c r="D858" s="2096"/>
      <c r="E858" s="2092"/>
      <c r="F858" s="2096"/>
      <c r="G858" s="2096"/>
      <c r="H858" s="2092"/>
      <c r="I858" s="2096"/>
      <c r="J858" s="2092"/>
      <c r="K858" s="2093"/>
    </row>
    <row r="859" spans="1:11">
      <c r="A859" s="2094"/>
      <c r="B859" s="2095">
        <v>0.71875</v>
      </c>
      <c r="C859" s="2096"/>
      <c r="D859" s="2096"/>
      <c r="E859" s="2092"/>
      <c r="F859" s="2096"/>
      <c r="G859" s="2096"/>
      <c r="H859" s="2092"/>
      <c r="I859" s="2096"/>
      <c r="J859" s="2092"/>
      <c r="K859" s="2093"/>
    </row>
    <row r="860" spans="1:11">
      <c r="A860" s="2094"/>
      <c r="B860" s="2095">
        <v>0.72916666666666663</v>
      </c>
      <c r="C860" s="2096"/>
      <c r="D860" s="2096"/>
      <c r="E860" s="2092"/>
      <c r="F860" s="2096"/>
      <c r="G860" s="2096"/>
      <c r="H860" s="2092"/>
      <c r="I860" s="2096"/>
      <c r="J860" s="2092"/>
      <c r="K860" s="2093"/>
    </row>
    <row r="861" spans="1:11">
      <c r="A861" s="2094"/>
      <c r="B861" s="2095">
        <v>0.73958333333333337</v>
      </c>
      <c r="C861" s="2096"/>
      <c r="D861" s="2096"/>
      <c r="E861" s="2092"/>
      <c r="F861" s="2096"/>
      <c r="G861" s="2096"/>
      <c r="H861" s="2092"/>
      <c r="I861" s="2096"/>
      <c r="J861" s="2092"/>
      <c r="K861" s="2093"/>
    </row>
    <row r="862" spans="1:11">
      <c r="A862" s="2094"/>
      <c r="B862" s="2095">
        <v>0.75</v>
      </c>
      <c r="C862" s="2091"/>
      <c r="D862" s="2096"/>
      <c r="E862" s="2092"/>
      <c r="F862" s="2096"/>
      <c r="G862" s="2096"/>
      <c r="H862" s="2092"/>
      <c r="I862" s="2096"/>
      <c r="J862" s="2092"/>
      <c r="K862" s="2093"/>
    </row>
    <row r="863" spans="1:11">
      <c r="A863" s="2094"/>
      <c r="B863" s="2095">
        <v>0.76041666666666663</v>
      </c>
      <c r="C863" s="2096"/>
      <c r="D863" s="2096"/>
      <c r="E863" s="2092"/>
      <c r="F863" s="2096"/>
      <c r="G863" s="2096"/>
      <c r="H863" s="2092"/>
      <c r="I863" s="2096"/>
      <c r="J863" s="2092"/>
      <c r="K863" s="2093"/>
    </row>
    <row r="864" spans="1:11">
      <c r="A864" s="2094"/>
      <c r="B864" s="2095">
        <v>0.77083333333333337</v>
      </c>
      <c r="C864" s="2096"/>
      <c r="D864" s="2096"/>
      <c r="E864" s="2092"/>
      <c r="F864" s="2096"/>
      <c r="G864" s="2096"/>
      <c r="H864" s="2092"/>
      <c r="I864" s="2096"/>
      <c r="J864" s="2092"/>
      <c r="K864" s="2093"/>
    </row>
    <row r="865" spans="1:11">
      <c r="A865" s="2094"/>
      <c r="B865" s="2095">
        <v>0.78125</v>
      </c>
      <c r="C865" s="2096"/>
      <c r="D865" s="2096"/>
      <c r="E865" s="2092"/>
      <c r="F865" s="2096"/>
      <c r="G865" s="2096"/>
      <c r="H865" s="2092"/>
      <c r="I865" s="2096"/>
      <c r="J865" s="2092"/>
      <c r="K865" s="2093"/>
    </row>
    <row r="866" spans="1:11">
      <c r="A866" s="2094"/>
      <c r="B866" s="2095">
        <v>0.79166666666666663</v>
      </c>
      <c r="C866" s="2096"/>
      <c r="D866" s="2096"/>
      <c r="E866" s="2092"/>
      <c r="F866" s="2096"/>
      <c r="G866" s="2096"/>
      <c r="H866" s="2092"/>
      <c r="I866" s="2096"/>
      <c r="J866" s="2092"/>
      <c r="K866" s="2093"/>
    </row>
    <row r="867" spans="1:11">
      <c r="A867" s="2094"/>
      <c r="B867" s="2095">
        <v>0.80208333333333337</v>
      </c>
      <c r="C867" s="2096"/>
      <c r="D867" s="2096"/>
      <c r="E867" s="2092"/>
      <c r="F867" s="2096"/>
      <c r="G867" s="2096"/>
      <c r="H867" s="2092"/>
      <c r="I867" s="2096"/>
      <c r="J867" s="2092"/>
      <c r="K867" s="2093"/>
    </row>
    <row r="868" spans="1:11">
      <c r="A868" s="2094"/>
      <c r="B868" s="2095">
        <v>0.8125</v>
      </c>
      <c r="C868" s="2096"/>
      <c r="D868" s="2096"/>
      <c r="E868" s="2092"/>
      <c r="F868" s="2096"/>
      <c r="G868" s="2096"/>
      <c r="H868" s="2092"/>
      <c r="I868" s="2096"/>
      <c r="J868" s="2092"/>
      <c r="K868" s="2093"/>
    </row>
    <row r="869" spans="1:11">
      <c r="A869" s="2094"/>
      <c r="B869" s="2095">
        <v>0.82291666666666663</v>
      </c>
      <c r="C869" s="2096"/>
      <c r="D869" s="2096"/>
      <c r="E869" s="2092"/>
      <c r="F869" s="2096"/>
      <c r="G869" s="2096"/>
      <c r="H869" s="2092"/>
      <c r="I869" s="2096"/>
      <c r="J869" s="2092"/>
      <c r="K869" s="2093"/>
    </row>
    <row r="870" spans="1:11">
      <c r="A870" s="2094"/>
      <c r="B870" s="2095">
        <v>0.83333333333333337</v>
      </c>
      <c r="C870" s="2091"/>
      <c r="D870" s="2096"/>
      <c r="E870" s="2092"/>
      <c r="F870" s="2096"/>
      <c r="G870" s="2096"/>
      <c r="H870" s="2092"/>
      <c r="I870" s="2096"/>
      <c r="J870" s="2092"/>
      <c r="K870" s="2093"/>
    </row>
    <row r="871" spans="1:11">
      <c r="A871" s="2094"/>
      <c r="B871" s="2095">
        <v>0.84375</v>
      </c>
      <c r="C871" s="2096"/>
      <c r="D871" s="2096"/>
      <c r="E871" s="2092"/>
      <c r="F871" s="2096"/>
      <c r="G871" s="2096"/>
      <c r="H871" s="2092"/>
      <c r="I871" s="2096"/>
      <c r="J871" s="2092"/>
      <c r="K871" s="2093"/>
    </row>
    <row r="872" spans="1:11">
      <c r="A872" s="2094"/>
      <c r="B872" s="2095">
        <v>0.85416666666666663</v>
      </c>
      <c r="C872" s="2096"/>
      <c r="D872" s="2096"/>
      <c r="E872" s="2092"/>
      <c r="F872" s="2096"/>
      <c r="G872" s="2096"/>
      <c r="H872" s="2092"/>
      <c r="I872" s="2096"/>
      <c r="J872" s="2092"/>
      <c r="K872" s="2093"/>
    </row>
    <row r="873" spans="1:11">
      <c r="A873" s="2094"/>
      <c r="B873" s="2095">
        <v>0.86458333333333337</v>
      </c>
      <c r="C873" s="2096"/>
      <c r="D873" s="2096"/>
      <c r="E873" s="2092"/>
      <c r="F873" s="2096"/>
      <c r="G873" s="2096"/>
      <c r="H873" s="2092"/>
      <c r="I873" s="2096"/>
      <c r="J873" s="2092"/>
      <c r="K873" s="2093"/>
    </row>
    <row r="874" spans="1:11">
      <c r="A874" s="2094"/>
      <c r="B874" s="2095">
        <v>0.875</v>
      </c>
      <c r="C874" s="2096"/>
      <c r="D874" s="2096"/>
      <c r="E874" s="2092"/>
      <c r="F874" s="2096"/>
      <c r="G874" s="2096"/>
      <c r="H874" s="2092"/>
      <c r="I874" s="2096"/>
      <c r="J874" s="2092"/>
      <c r="K874" s="2093"/>
    </row>
    <row r="875" spans="1:11">
      <c r="A875" s="2094"/>
      <c r="B875" s="2095">
        <v>0.88541666666666663</v>
      </c>
      <c r="C875" s="2096"/>
      <c r="D875" s="2096"/>
      <c r="E875" s="2092"/>
      <c r="F875" s="2096"/>
      <c r="G875" s="2096"/>
      <c r="H875" s="2092"/>
      <c r="I875" s="2096"/>
      <c r="J875" s="2092"/>
      <c r="K875" s="2093"/>
    </row>
    <row r="876" spans="1:11">
      <c r="A876" s="2094"/>
      <c r="B876" s="2095">
        <v>0.89583333333333337</v>
      </c>
      <c r="C876" s="2096"/>
      <c r="D876" s="2096"/>
      <c r="E876" s="2092"/>
      <c r="F876" s="2096"/>
      <c r="G876" s="2096"/>
      <c r="H876" s="2092"/>
      <c r="I876" s="2096"/>
      <c r="J876" s="2092"/>
      <c r="K876" s="2093"/>
    </row>
    <row r="877" spans="1:11">
      <c r="A877" s="2094"/>
      <c r="B877" s="2095">
        <v>0.90625</v>
      </c>
      <c r="C877" s="2096"/>
      <c r="D877" s="2096"/>
      <c r="E877" s="2092"/>
      <c r="F877" s="2096"/>
      <c r="G877" s="2096"/>
      <c r="H877" s="2092"/>
      <c r="I877" s="2096"/>
      <c r="J877" s="2092"/>
      <c r="K877" s="2093"/>
    </row>
    <row r="878" spans="1:11">
      <c r="A878" s="2094"/>
      <c r="B878" s="2095">
        <v>0.91666666666666663</v>
      </c>
      <c r="C878" s="2091"/>
      <c r="D878" s="2096"/>
      <c r="E878" s="2092"/>
      <c r="F878" s="2096"/>
      <c r="G878" s="2096"/>
      <c r="H878" s="2092"/>
      <c r="I878" s="2096"/>
      <c r="J878" s="2092"/>
      <c r="K878" s="2093"/>
    </row>
    <row r="879" spans="1:11">
      <c r="A879" s="2094"/>
      <c r="B879" s="2095">
        <v>0.92708333333333337</v>
      </c>
      <c r="C879" s="2096"/>
      <c r="D879" s="2096"/>
      <c r="E879" s="2092"/>
      <c r="F879" s="2096"/>
      <c r="G879" s="2096"/>
      <c r="H879" s="2092"/>
      <c r="I879" s="2096"/>
      <c r="J879" s="2092"/>
      <c r="K879" s="2093"/>
    </row>
    <row r="880" spans="1:11">
      <c r="A880" s="2094"/>
      <c r="B880" s="2095">
        <v>0.9375</v>
      </c>
      <c r="C880" s="2096"/>
      <c r="D880" s="2096"/>
      <c r="E880" s="2092"/>
      <c r="F880" s="2096"/>
      <c r="G880" s="2096"/>
      <c r="H880" s="2092"/>
      <c r="I880" s="2096"/>
      <c r="J880" s="2092"/>
      <c r="K880" s="2093"/>
    </row>
    <row r="881" spans="1:11">
      <c r="A881" s="2094"/>
      <c r="B881" s="2095">
        <v>0.94791666666666663</v>
      </c>
      <c r="C881" s="2096"/>
      <c r="D881" s="2096"/>
      <c r="E881" s="2092"/>
      <c r="F881" s="2096"/>
      <c r="G881" s="2096"/>
      <c r="H881" s="2092"/>
      <c r="I881" s="2096"/>
      <c r="J881" s="2092"/>
      <c r="K881" s="2093"/>
    </row>
    <row r="882" spans="1:11">
      <c r="A882" s="2094"/>
      <c r="B882" s="2095">
        <v>0.95833333333333337</v>
      </c>
      <c r="C882" s="2096"/>
      <c r="D882" s="2096"/>
      <c r="E882" s="2092"/>
      <c r="F882" s="2096"/>
      <c r="G882" s="2096"/>
      <c r="H882" s="2092"/>
      <c r="I882" s="2096"/>
      <c r="J882" s="2092"/>
      <c r="K882" s="2093"/>
    </row>
    <row r="883" spans="1:11">
      <c r="A883" s="2094"/>
      <c r="B883" s="2095">
        <v>0.96875</v>
      </c>
      <c r="C883" s="2096"/>
      <c r="D883" s="2096"/>
      <c r="E883" s="2092"/>
      <c r="F883" s="2096"/>
      <c r="G883" s="2096"/>
      <c r="H883" s="2092"/>
      <c r="I883" s="2096"/>
      <c r="J883" s="2092"/>
      <c r="K883" s="2093"/>
    </row>
    <row r="884" spans="1:11">
      <c r="A884" s="2094"/>
      <c r="B884" s="2095">
        <v>0.97916666666666663</v>
      </c>
      <c r="C884" s="2096"/>
      <c r="D884" s="2096"/>
      <c r="E884" s="2092"/>
      <c r="F884" s="2096"/>
      <c r="G884" s="2096"/>
      <c r="H884" s="2092"/>
      <c r="I884" s="2096"/>
      <c r="J884" s="2092"/>
      <c r="K884" s="2093"/>
    </row>
    <row r="885" spans="1:11">
      <c r="A885" s="2094"/>
      <c r="B885" s="2095">
        <v>0.98958333333333337</v>
      </c>
      <c r="C885" s="2096"/>
      <c r="D885" s="2096"/>
      <c r="E885" s="2092"/>
      <c r="F885" s="2096"/>
      <c r="G885" s="2096"/>
      <c r="H885" s="2092"/>
      <c r="I885" s="2096"/>
      <c r="J885" s="2092"/>
      <c r="K885" s="2093"/>
    </row>
    <row r="886" spans="1:11">
      <c r="A886" s="2094"/>
      <c r="B886" s="2095">
        <v>0</v>
      </c>
      <c r="C886" s="2091"/>
      <c r="D886" s="2096"/>
      <c r="E886" s="2092"/>
      <c r="F886" s="2096"/>
      <c r="G886" s="2096"/>
      <c r="H886" s="2092"/>
      <c r="I886" s="2096"/>
      <c r="J886" s="2092"/>
      <c r="K886" s="2093"/>
    </row>
    <row r="887" spans="1:11">
      <c r="A887" s="2094"/>
      <c r="B887" s="2095">
        <v>1.0416666666666666E-2</v>
      </c>
      <c r="C887" s="2096"/>
      <c r="D887" s="2096"/>
      <c r="E887" s="2092"/>
      <c r="F887" s="2096"/>
      <c r="G887" s="2096"/>
      <c r="H887" s="2092"/>
      <c r="I887" s="2096"/>
      <c r="J887" s="2092"/>
      <c r="K887" s="2093"/>
    </row>
    <row r="888" spans="1:11">
      <c r="A888" s="2094"/>
      <c r="B888" s="2095">
        <v>2.0833333333333332E-2</v>
      </c>
      <c r="C888" s="2096"/>
      <c r="D888" s="2096"/>
      <c r="E888" s="2092"/>
      <c r="F888" s="2096"/>
      <c r="G888" s="2096"/>
      <c r="H888" s="2092"/>
      <c r="I888" s="2096"/>
      <c r="J888" s="2092"/>
      <c r="K888" s="2093"/>
    </row>
    <row r="889" spans="1:11">
      <c r="A889" s="2094"/>
      <c r="B889" s="2095">
        <v>3.125E-2</v>
      </c>
      <c r="C889" s="2096"/>
      <c r="D889" s="2096"/>
      <c r="E889" s="2092"/>
      <c r="F889" s="2096"/>
      <c r="G889" s="2096"/>
      <c r="H889" s="2092"/>
      <c r="I889" s="2096"/>
      <c r="J889" s="2092"/>
      <c r="K889" s="2093"/>
    </row>
    <row r="890" spans="1:11">
      <c r="A890" s="2094"/>
      <c r="B890" s="2095">
        <v>4.1666666666666664E-2</v>
      </c>
      <c r="C890" s="2096"/>
      <c r="D890" s="2096"/>
      <c r="E890" s="2092"/>
      <c r="F890" s="2096"/>
      <c r="G890" s="2096"/>
      <c r="H890" s="2092"/>
      <c r="I890" s="2096"/>
      <c r="J890" s="2092"/>
      <c r="K890" s="2093"/>
    </row>
    <row r="891" spans="1:11">
      <c r="A891" s="2094"/>
      <c r="B891" s="2095">
        <v>5.2083333333333336E-2</v>
      </c>
      <c r="C891" s="2096"/>
      <c r="D891" s="2096"/>
      <c r="E891" s="2092"/>
      <c r="F891" s="2096"/>
      <c r="G891" s="2096"/>
      <c r="H891" s="2092"/>
      <c r="I891" s="2096"/>
      <c r="J891" s="2092"/>
      <c r="K891" s="2093"/>
    </row>
    <row r="892" spans="1:11">
      <c r="A892" s="2094"/>
      <c r="B892" s="2095">
        <v>6.25E-2</v>
      </c>
      <c r="C892" s="2096"/>
      <c r="D892" s="2096"/>
      <c r="E892" s="2092"/>
      <c r="F892" s="2096"/>
      <c r="G892" s="2096"/>
      <c r="H892" s="2092"/>
      <c r="I892" s="2096"/>
      <c r="J892" s="2092"/>
      <c r="K892" s="2093"/>
    </row>
    <row r="893" spans="1:11">
      <c r="A893" s="2094"/>
      <c r="B893" s="2095">
        <v>7.2916666666666671E-2</v>
      </c>
      <c r="C893" s="2096"/>
      <c r="D893" s="2096"/>
      <c r="E893" s="2092"/>
      <c r="F893" s="2096"/>
      <c r="G893" s="2096"/>
      <c r="H893" s="2092"/>
      <c r="I893" s="2096"/>
      <c r="J893" s="2092"/>
      <c r="K893" s="2093"/>
    </row>
    <row r="894" spans="1:11">
      <c r="A894" s="2094"/>
      <c r="B894" s="2095">
        <v>8.3333333333333329E-2</v>
      </c>
      <c r="C894" s="2091"/>
      <c r="D894" s="2096"/>
      <c r="E894" s="2092"/>
      <c r="F894" s="2096"/>
      <c r="G894" s="2096"/>
      <c r="H894" s="2092"/>
      <c r="I894" s="2096"/>
      <c r="J894" s="2092"/>
      <c r="K894" s="2093"/>
    </row>
    <row r="895" spans="1:11">
      <c r="A895" s="2094"/>
      <c r="B895" s="2095">
        <v>9.375E-2</v>
      </c>
      <c r="C895" s="2096"/>
      <c r="D895" s="2096"/>
      <c r="E895" s="2092"/>
      <c r="F895" s="2096"/>
      <c r="G895" s="2096"/>
      <c r="H895" s="2092"/>
      <c r="I895" s="2096"/>
      <c r="J895" s="2092"/>
      <c r="K895" s="2093"/>
    </row>
    <row r="896" spans="1:11">
      <c r="A896" s="2094"/>
      <c r="B896" s="2095">
        <v>0.10416666666666667</v>
      </c>
      <c r="C896" s="2096"/>
      <c r="D896" s="2096"/>
      <c r="E896" s="2092"/>
      <c r="F896" s="2096"/>
      <c r="G896" s="2096"/>
      <c r="H896" s="2092"/>
      <c r="I896" s="2096"/>
      <c r="J896" s="2092"/>
      <c r="K896" s="2093"/>
    </row>
    <row r="897" spans="1:11">
      <c r="A897" s="2094"/>
      <c r="B897" s="2095">
        <v>0.11458333333333333</v>
      </c>
      <c r="C897" s="2096"/>
      <c r="D897" s="2096"/>
      <c r="E897" s="2092"/>
      <c r="F897" s="2096"/>
      <c r="G897" s="2096"/>
      <c r="H897" s="2092"/>
      <c r="I897" s="2096"/>
      <c r="J897" s="2092"/>
      <c r="K897" s="2093"/>
    </row>
    <row r="898" spans="1:11">
      <c r="A898" s="2094"/>
      <c r="B898" s="2095">
        <v>0.125</v>
      </c>
      <c r="C898" s="2096"/>
      <c r="D898" s="2096"/>
      <c r="E898" s="2092"/>
      <c r="F898" s="2096"/>
      <c r="G898" s="2096"/>
      <c r="H898" s="2092"/>
      <c r="I898" s="2096"/>
      <c r="J898" s="2092"/>
      <c r="K898" s="2093"/>
    </row>
    <row r="899" spans="1:11">
      <c r="A899" s="2094"/>
      <c r="B899" s="2095">
        <v>0.13541666666666666</v>
      </c>
      <c r="C899" s="2096"/>
      <c r="D899" s="2096"/>
      <c r="E899" s="2092"/>
      <c r="F899" s="2096"/>
      <c r="G899" s="2096"/>
      <c r="H899" s="2092"/>
      <c r="I899" s="2096"/>
      <c r="J899" s="2092"/>
      <c r="K899" s="2093"/>
    </row>
    <row r="900" spans="1:11">
      <c r="A900" s="2094"/>
      <c r="B900" s="2095">
        <v>0.14583333333333334</v>
      </c>
      <c r="C900" s="2096"/>
      <c r="D900" s="2096"/>
      <c r="E900" s="2092"/>
      <c r="F900" s="2096"/>
      <c r="G900" s="2096"/>
      <c r="H900" s="2092"/>
      <c r="I900" s="2096"/>
      <c r="J900" s="2092"/>
      <c r="K900" s="2093"/>
    </row>
    <row r="901" spans="1:11">
      <c r="A901" s="2094"/>
      <c r="B901" s="2095">
        <v>0.15625</v>
      </c>
      <c r="C901" s="2096"/>
      <c r="D901" s="2096"/>
      <c r="E901" s="2092"/>
      <c r="F901" s="2096"/>
      <c r="G901" s="2096"/>
      <c r="H901" s="2092"/>
      <c r="I901" s="2096"/>
      <c r="J901" s="2092"/>
      <c r="K901" s="2093"/>
    </row>
    <row r="902" spans="1:11">
      <c r="A902" s="2094"/>
      <c r="B902" s="2095">
        <v>0.16666666666666666</v>
      </c>
      <c r="C902" s="2091"/>
      <c r="D902" s="2096"/>
      <c r="E902" s="2092"/>
      <c r="F902" s="2096"/>
      <c r="G902" s="2096"/>
      <c r="H902" s="2092"/>
      <c r="I902" s="2096"/>
      <c r="J902" s="2092"/>
      <c r="K902" s="2093"/>
    </row>
    <row r="903" spans="1:11">
      <c r="A903" s="2094"/>
      <c r="B903" s="2095">
        <v>0.17708333333333334</v>
      </c>
      <c r="C903" s="2096"/>
      <c r="D903" s="2096"/>
      <c r="E903" s="2092"/>
      <c r="F903" s="2096"/>
      <c r="G903" s="2096"/>
      <c r="H903" s="2092"/>
      <c r="I903" s="2096"/>
      <c r="J903" s="2092"/>
      <c r="K903" s="2093"/>
    </row>
    <row r="904" spans="1:11">
      <c r="A904" s="2094"/>
      <c r="B904" s="2095">
        <v>0.1875</v>
      </c>
      <c r="C904" s="2096"/>
      <c r="D904" s="2096"/>
      <c r="E904" s="2092"/>
      <c r="F904" s="2096"/>
      <c r="G904" s="2096"/>
      <c r="H904" s="2092"/>
      <c r="I904" s="2096"/>
      <c r="J904" s="2092"/>
      <c r="K904" s="2093"/>
    </row>
    <row r="905" spans="1:11">
      <c r="A905" s="2094"/>
      <c r="B905" s="2095">
        <v>0.19791666666666666</v>
      </c>
      <c r="C905" s="2096"/>
      <c r="D905" s="2096"/>
      <c r="E905" s="2092"/>
      <c r="F905" s="2096"/>
      <c r="G905" s="2096"/>
      <c r="H905" s="2092"/>
      <c r="I905" s="2096"/>
      <c r="J905" s="2092"/>
      <c r="K905" s="2093"/>
    </row>
    <row r="906" spans="1:11">
      <c r="A906" s="2094"/>
      <c r="B906" s="2095">
        <v>0.20833333333333334</v>
      </c>
      <c r="C906" s="2096"/>
      <c r="D906" s="2096"/>
      <c r="E906" s="2092"/>
      <c r="F906" s="2096"/>
      <c r="G906" s="2096"/>
      <c r="H906" s="2092"/>
      <c r="I906" s="2096"/>
      <c r="J906" s="2092"/>
      <c r="K906" s="2093"/>
    </row>
    <row r="907" spans="1:11">
      <c r="A907" s="2094"/>
      <c r="B907" s="2095">
        <v>0.21875</v>
      </c>
      <c r="C907" s="2096"/>
      <c r="D907" s="2096"/>
      <c r="E907" s="2092"/>
      <c r="F907" s="2096"/>
      <c r="G907" s="2096"/>
      <c r="H907" s="2092"/>
      <c r="I907" s="2096"/>
      <c r="J907" s="2092"/>
      <c r="K907" s="2093"/>
    </row>
    <row r="908" spans="1:11">
      <c r="A908" s="2094"/>
      <c r="B908" s="2095">
        <v>0.22916666666666666</v>
      </c>
      <c r="C908" s="2096"/>
      <c r="D908" s="2096"/>
      <c r="E908" s="2092"/>
      <c r="F908" s="2096"/>
      <c r="G908" s="2096"/>
      <c r="H908" s="2092"/>
      <c r="I908" s="2096"/>
      <c r="J908" s="2092"/>
      <c r="K908" s="2093"/>
    </row>
    <row r="909" spans="1:11">
      <c r="A909" s="2094"/>
      <c r="B909" s="2095">
        <v>0.23958333333333334</v>
      </c>
      <c r="C909" s="2096"/>
      <c r="D909" s="2096"/>
      <c r="E909" s="2092"/>
      <c r="F909" s="2096"/>
      <c r="G909" s="2096"/>
      <c r="H909" s="2092"/>
      <c r="I909" s="2096"/>
      <c r="J909" s="2092"/>
      <c r="K909" s="2093"/>
    </row>
    <row r="910" spans="1:11">
      <c r="A910" s="2094"/>
      <c r="B910" s="2095">
        <v>0.25</v>
      </c>
      <c r="C910" s="2091"/>
      <c r="D910" s="2096"/>
      <c r="E910" s="2092"/>
      <c r="F910" s="2096"/>
      <c r="G910" s="2096"/>
      <c r="H910" s="2092"/>
      <c r="I910" s="2096"/>
      <c r="J910" s="2092"/>
      <c r="K910" s="2093"/>
    </row>
    <row r="911" spans="1:11">
      <c r="A911" s="2094"/>
      <c r="B911" s="2095">
        <v>0.26041666666666669</v>
      </c>
      <c r="C911" s="2096"/>
      <c r="D911" s="2096"/>
      <c r="E911" s="2092"/>
      <c r="F911" s="2096"/>
      <c r="G911" s="2096"/>
      <c r="H911" s="2092"/>
      <c r="I911" s="2096"/>
      <c r="J911" s="2092"/>
      <c r="K911" s="2093"/>
    </row>
    <row r="912" spans="1:11">
      <c r="A912" s="2094"/>
      <c r="B912" s="2095">
        <v>0.27083333333333331</v>
      </c>
      <c r="C912" s="2096"/>
      <c r="D912" s="2096"/>
      <c r="E912" s="2092"/>
      <c r="F912" s="2096"/>
      <c r="G912" s="2096"/>
      <c r="H912" s="2092"/>
      <c r="I912" s="2096"/>
      <c r="J912" s="2092"/>
      <c r="K912" s="2093"/>
    </row>
    <row r="913" spans="1:11">
      <c r="A913" s="2094"/>
      <c r="B913" s="2095">
        <v>0.28125</v>
      </c>
      <c r="C913" s="2096"/>
      <c r="D913" s="2096"/>
      <c r="E913" s="2092"/>
      <c r="F913" s="2096"/>
      <c r="G913" s="2096"/>
      <c r="H913" s="2092"/>
      <c r="I913" s="2096"/>
      <c r="J913" s="2092"/>
      <c r="K913" s="2093"/>
    </row>
    <row r="914" spans="1:11">
      <c r="A914" s="2094"/>
      <c r="B914" s="2095">
        <v>0.29166666666666669</v>
      </c>
      <c r="C914" s="2096"/>
      <c r="D914" s="2096"/>
      <c r="E914" s="2092"/>
      <c r="F914" s="2096"/>
      <c r="G914" s="2096"/>
      <c r="H914" s="2092"/>
      <c r="I914" s="2096"/>
      <c r="J914" s="2092"/>
      <c r="K914" s="2093"/>
    </row>
    <row r="915" spans="1:11">
      <c r="A915" s="2094"/>
      <c r="B915" s="2095">
        <v>0.30208333333333331</v>
      </c>
      <c r="C915" s="2096"/>
      <c r="D915" s="2096"/>
      <c r="E915" s="2092"/>
      <c r="F915" s="2096"/>
      <c r="G915" s="2096"/>
      <c r="H915" s="2092"/>
      <c r="I915" s="2096"/>
      <c r="J915" s="2092"/>
      <c r="K915" s="2093"/>
    </row>
    <row r="916" spans="1:11">
      <c r="A916" s="2094"/>
      <c r="B916" s="2095">
        <v>0.3125</v>
      </c>
      <c r="C916" s="2096"/>
      <c r="D916" s="2096"/>
      <c r="E916" s="2092"/>
      <c r="F916" s="2096"/>
      <c r="G916" s="2096"/>
      <c r="H916" s="2092"/>
      <c r="I916" s="2096"/>
      <c r="J916" s="2092"/>
      <c r="K916" s="2093"/>
    </row>
    <row r="917" spans="1:11">
      <c r="A917" s="2094"/>
      <c r="B917" s="2095">
        <v>0.32291666666666669</v>
      </c>
      <c r="C917" s="2096"/>
      <c r="D917" s="2096"/>
      <c r="E917" s="2092"/>
      <c r="F917" s="2096"/>
      <c r="G917" s="2096"/>
      <c r="H917" s="2092"/>
      <c r="I917" s="2096"/>
      <c r="J917" s="2092"/>
      <c r="K917" s="2093"/>
    </row>
    <row r="918" spans="1:11">
      <c r="A918" s="2094"/>
      <c r="B918" s="2095">
        <v>0.33333333333333331</v>
      </c>
      <c r="C918" s="2091"/>
      <c r="D918" s="2096"/>
      <c r="E918" s="2092"/>
      <c r="F918" s="2096"/>
      <c r="G918" s="2096"/>
      <c r="H918" s="2092"/>
      <c r="I918" s="2096"/>
      <c r="J918" s="2092"/>
      <c r="K918" s="2093"/>
    </row>
    <row r="919" spans="1:11">
      <c r="A919" s="2094"/>
      <c r="B919" s="2095">
        <v>0.34375</v>
      </c>
      <c r="C919" s="2096"/>
      <c r="D919" s="2096"/>
      <c r="E919" s="2092"/>
      <c r="F919" s="2096"/>
      <c r="G919" s="2096"/>
      <c r="H919" s="2092"/>
      <c r="I919" s="2096"/>
      <c r="J919" s="2092"/>
      <c r="K919" s="2093"/>
    </row>
    <row r="920" spans="1:11">
      <c r="A920" s="2094"/>
      <c r="B920" s="2095">
        <v>0.35416666666666669</v>
      </c>
      <c r="C920" s="2096"/>
      <c r="D920" s="2096"/>
      <c r="E920" s="2092"/>
      <c r="F920" s="2096"/>
      <c r="G920" s="2096"/>
      <c r="H920" s="2092"/>
      <c r="I920" s="2096"/>
      <c r="J920" s="2092"/>
      <c r="K920" s="2093"/>
    </row>
    <row r="921" spans="1:11">
      <c r="A921" s="2094"/>
      <c r="B921" s="2095">
        <v>0.36458333333333331</v>
      </c>
      <c r="C921" s="2096"/>
      <c r="D921" s="2096"/>
      <c r="E921" s="2092"/>
      <c r="F921" s="2096"/>
      <c r="G921" s="2096"/>
      <c r="H921" s="2092"/>
      <c r="I921" s="2096"/>
      <c r="J921" s="2092"/>
      <c r="K921" s="2093"/>
    </row>
    <row r="922" spans="1:11">
      <c r="A922" s="2094"/>
      <c r="B922" s="2095">
        <v>0.375</v>
      </c>
      <c r="C922" s="2096"/>
      <c r="D922" s="2096"/>
      <c r="E922" s="2092"/>
      <c r="F922" s="2096"/>
      <c r="G922" s="2096"/>
      <c r="H922" s="2092"/>
      <c r="I922" s="2096"/>
      <c r="J922" s="2092"/>
      <c r="K922" s="2093"/>
    </row>
    <row r="923" spans="1:11">
      <c r="A923" s="2094"/>
      <c r="B923" s="2095">
        <v>0.38541666666666669</v>
      </c>
      <c r="C923" s="2096"/>
      <c r="D923" s="2096"/>
      <c r="E923" s="2092"/>
      <c r="F923" s="2096"/>
      <c r="G923" s="2096"/>
      <c r="H923" s="2092"/>
      <c r="I923" s="2096"/>
      <c r="J923" s="2092"/>
      <c r="K923" s="2093"/>
    </row>
    <row r="924" spans="1:11">
      <c r="A924" s="2094"/>
      <c r="B924" s="2095">
        <v>0.39583333333333331</v>
      </c>
      <c r="C924" s="2096"/>
      <c r="D924" s="2096"/>
      <c r="E924" s="2092"/>
      <c r="F924" s="2096"/>
      <c r="G924" s="2096"/>
      <c r="H924" s="2092"/>
      <c r="I924" s="2096"/>
      <c r="J924" s="2092"/>
      <c r="K924" s="2093"/>
    </row>
    <row r="925" spans="1:11">
      <c r="A925" s="2094"/>
      <c r="B925" s="2095">
        <v>0.40625</v>
      </c>
      <c r="C925" s="2096"/>
      <c r="D925" s="2096"/>
      <c r="E925" s="2092"/>
      <c r="F925" s="2096"/>
      <c r="G925" s="2096"/>
      <c r="H925" s="2092"/>
      <c r="I925" s="2096"/>
      <c r="J925" s="2092"/>
      <c r="K925" s="2093"/>
    </row>
    <row r="926" spans="1:11">
      <c r="A926" s="2094"/>
      <c r="B926" s="2095">
        <v>0.41666666666666669</v>
      </c>
      <c r="C926" s="2091"/>
      <c r="D926" s="2096"/>
      <c r="E926" s="2092"/>
      <c r="F926" s="2096"/>
      <c r="G926" s="2096"/>
      <c r="H926" s="2092"/>
      <c r="I926" s="2096"/>
      <c r="J926" s="2092"/>
      <c r="K926" s="2093"/>
    </row>
    <row r="927" spans="1:11">
      <c r="A927" s="2094"/>
      <c r="B927" s="2095">
        <v>0.42708333333333331</v>
      </c>
      <c r="C927" s="2096"/>
      <c r="D927" s="2096"/>
      <c r="E927" s="2092"/>
      <c r="F927" s="2096"/>
      <c r="G927" s="2096"/>
      <c r="H927" s="2092"/>
      <c r="I927" s="2096"/>
      <c r="J927" s="2092"/>
      <c r="K927" s="2093"/>
    </row>
    <row r="928" spans="1:11">
      <c r="A928" s="2094"/>
      <c r="B928" s="2095">
        <v>0.4375</v>
      </c>
      <c r="C928" s="2096"/>
      <c r="D928" s="2096"/>
      <c r="E928" s="2092"/>
      <c r="F928" s="2096"/>
      <c r="G928" s="2096"/>
      <c r="H928" s="2092"/>
      <c r="I928" s="2096"/>
      <c r="J928" s="2092"/>
      <c r="K928" s="2093"/>
    </row>
    <row r="929" spans="1:11">
      <c r="A929" s="2094"/>
      <c r="B929" s="2095">
        <v>0.44791666666666669</v>
      </c>
      <c r="C929" s="2096"/>
      <c r="D929" s="2096"/>
      <c r="E929" s="2092"/>
      <c r="F929" s="2096"/>
      <c r="G929" s="2096"/>
      <c r="H929" s="2092"/>
      <c r="I929" s="2096"/>
      <c r="J929" s="2092"/>
      <c r="K929" s="2093"/>
    </row>
    <row r="930" spans="1:11">
      <c r="A930" s="2094"/>
      <c r="B930" s="2095">
        <v>0.45833333333333331</v>
      </c>
      <c r="C930" s="2096"/>
      <c r="D930" s="2096"/>
      <c r="E930" s="2092"/>
      <c r="F930" s="2096"/>
      <c r="G930" s="2096"/>
      <c r="H930" s="2092"/>
      <c r="I930" s="2096"/>
      <c r="J930" s="2092"/>
      <c r="K930" s="2093"/>
    </row>
    <row r="931" spans="1:11">
      <c r="A931" s="2094"/>
      <c r="B931" s="2095">
        <v>0.46875</v>
      </c>
      <c r="C931" s="2096"/>
      <c r="D931" s="2096"/>
      <c r="E931" s="2092"/>
      <c r="F931" s="2096"/>
      <c r="G931" s="2096"/>
      <c r="H931" s="2092"/>
      <c r="I931" s="2096"/>
      <c r="J931" s="2092"/>
      <c r="K931" s="2093"/>
    </row>
    <row r="932" spans="1:11">
      <c r="A932" s="2094"/>
      <c r="B932" s="2095">
        <v>0.47916666666666669</v>
      </c>
      <c r="C932" s="2096"/>
      <c r="D932" s="2096"/>
      <c r="E932" s="2092"/>
      <c r="F932" s="2096"/>
      <c r="G932" s="2096"/>
      <c r="H932" s="2092"/>
      <c r="I932" s="2096"/>
      <c r="J932" s="2092"/>
      <c r="K932" s="2093"/>
    </row>
    <row r="933" spans="1:11">
      <c r="A933" s="2094"/>
      <c r="B933" s="2095">
        <v>0.48958333333333331</v>
      </c>
      <c r="C933" s="2096"/>
      <c r="D933" s="2096"/>
      <c r="E933" s="2092"/>
      <c r="F933" s="2096"/>
      <c r="G933" s="2096"/>
      <c r="H933" s="2092"/>
      <c r="I933" s="2096"/>
      <c r="J933" s="2092"/>
      <c r="K933" s="2093"/>
    </row>
    <row r="934" spans="1:11">
      <c r="A934" s="2094"/>
      <c r="B934" s="2095">
        <v>0.5</v>
      </c>
      <c r="C934" s="2091"/>
      <c r="D934" s="2096"/>
      <c r="E934" s="2092"/>
      <c r="F934" s="2096"/>
      <c r="G934" s="2096"/>
      <c r="H934" s="2092"/>
      <c r="I934" s="2096"/>
      <c r="J934" s="2092"/>
      <c r="K934" s="2093"/>
    </row>
    <row r="935" spans="1:11">
      <c r="A935" s="2094"/>
      <c r="B935" s="2095">
        <v>0.51041666666666663</v>
      </c>
      <c r="C935" s="2096"/>
      <c r="D935" s="2096"/>
      <c r="E935" s="2092"/>
      <c r="F935" s="2096"/>
      <c r="G935" s="2096"/>
      <c r="H935" s="2092"/>
      <c r="I935" s="2096"/>
      <c r="J935" s="2092"/>
      <c r="K935" s="2093"/>
    </row>
    <row r="936" spans="1:11">
      <c r="A936" s="2094"/>
      <c r="B936" s="2095">
        <v>0.52083333333333337</v>
      </c>
      <c r="C936" s="2096"/>
      <c r="D936" s="2096"/>
      <c r="E936" s="2092"/>
      <c r="F936" s="2096"/>
      <c r="G936" s="2096"/>
      <c r="H936" s="2092"/>
      <c r="I936" s="2096"/>
      <c r="J936" s="2092"/>
      <c r="K936" s="2093"/>
    </row>
    <row r="937" spans="1:11">
      <c r="A937" s="2094"/>
      <c r="B937" s="2095">
        <v>0.53125</v>
      </c>
      <c r="C937" s="2096"/>
      <c r="D937" s="2096"/>
      <c r="E937" s="2092"/>
      <c r="F937" s="2096"/>
      <c r="G937" s="2096"/>
      <c r="H937" s="2092"/>
      <c r="I937" s="2096"/>
      <c r="J937" s="2092"/>
      <c r="K937" s="2093"/>
    </row>
    <row r="938" spans="1:11">
      <c r="A938" s="2094"/>
      <c r="B938" s="2095">
        <v>0.54166666666666663</v>
      </c>
      <c r="C938" s="2096"/>
      <c r="D938" s="2096"/>
      <c r="E938" s="2092"/>
      <c r="F938" s="2096"/>
      <c r="G938" s="2096"/>
      <c r="H938" s="2092"/>
      <c r="I938" s="2096"/>
      <c r="J938" s="2092"/>
      <c r="K938" s="2093"/>
    </row>
    <row r="939" spans="1:11">
      <c r="A939" s="2094"/>
      <c r="B939" s="2095">
        <v>0.55208333333333337</v>
      </c>
      <c r="C939" s="2096"/>
      <c r="D939" s="2096"/>
      <c r="E939" s="2092"/>
      <c r="F939" s="2096"/>
      <c r="G939" s="2096"/>
      <c r="H939" s="2092"/>
      <c r="I939" s="2096"/>
      <c r="J939" s="2092"/>
      <c r="K939" s="2093"/>
    </row>
    <row r="940" spans="1:11">
      <c r="A940" s="2094"/>
      <c r="B940" s="2095">
        <v>0.5625</v>
      </c>
      <c r="C940" s="2096"/>
      <c r="D940" s="2096"/>
      <c r="E940" s="2092"/>
      <c r="F940" s="2096"/>
      <c r="G940" s="2096"/>
      <c r="H940" s="2092"/>
      <c r="I940" s="2096"/>
      <c r="J940" s="2092"/>
      <c r="K940" s="2093"/>
    </row>
    <row r="941" spans="1:11">
      <c r="A941" s="2094"/>
      <c r="B941" s="2095">
        <v>0.57291666666666663</v>
      </c>
      <c r="C941" s="2096"/>
      <c r="D941" s="2096"/>
      <c r="E941" s="2092"/>
      <c r="F941" s="2096"/>
      <c r="G941" s="2096"/>
      <c r="H941" s="2092"/>
      <c r="I941" s="2096"/>
      <c r="J941" s="2092"/>
      <c r="K941" s="2093"/>
    </row>
    <row r="942" spans="1:11">
      <c r="A942" s="2094"/>
      <c r="B942" s="2095">
        <v>0.58333333333333337</v>
      </c>
      <c r="C942" s="2091"/>
      <c r="D942" s="2096"/>
      <c r="E942" s="2092"/>
      <c r="F942" s="2096"/>
      <c r="G942" s="2096"/>
      <c r="H942" s="2092"/>
      <c r="I942" s="2096"/>
      <c r="J942" s="2092"/>
      <c r="K942" s="2093"/>
    </row>
    <row r="943" spans="1:11">
      <c r="A943" s="2094"/>
      <c r="B943" s="2095">
        <v>0.59375</v>
      </c>
      <c r="C943" s="2096"/>
      <c r="D943" s="2096"/>
      <c r="E943" s="2092"/>
      <c r="F943" s="2096"/>
      <c r="G943" s="2096"/>
      <c r="H943" s="2092"/>
      <c r="I943" s="2096"/>
      <c r="J943" s="2092"/>
      <c r="K943" s="2093"/>
    </row>
    <row r="944" spans="1:11">
      <c r="A944" s="2094"/>
      <c r="B944" s="2095">
        <v>0.60416666666666663</v>
      </c>
      <c r="C944" s="2096"/>
      <c r="D944" s="2096"/>
      <c r="E944" s="2092"/>
      <c r="F944" s="2096"/>
      <c r="G944" s="2096"/>
      <c r="H944" s="2092"/>
      <c r="I944" s="2096"/>
      <c r="J944" s="2092"/>
      <c r="K944" s="2093"/>
    </row>
    <row r="945" spans="1:11">
      <c r="A945" s="2094"/>
      <c r="B945" s="2095">
        <v>0.61458333333333337</v>
      </c>
      <c r="C945" s="2096"/>
      <c r="D945" s="2096"/>
      <c r="E945" s="2092"/>
      <c r="F945" s="2096"/>
      <c r="G945" s="2096"/>
      <c r="H945" s="2092"/>
      <c r="I945" s="2096"/>
      <c r="J945" s="2092"/>
      <c r="K945" s="2093"/>
    </row>
    <row r="946" spans="1:11">
      <c r="A946" s="2094"/>
      <c r="B946" s="2095">
        <v>0.625</v>
      </c>
      <c r="C946" s="2096"/>
      <c r="D946" s="2096"/>
      <c r="E946" s="2092"/>
      <c r="F946" s="2096"/>
      <c r="G946" s="2096"/>
      <c r="H946" s="2092"/>
      <c r="I946" s="2096"/>
      <c r="J946" s="2092"/>
      <c r="K946" s="2093"/>
    </row>
    <row r="947" spans="1:11">
      <c r="A947" s="2094"/>
      <c r="B947" s="2095">
        <v>0.63541666666666663</v>
      </c>
      <c r="C947" s="2096"/>
      <c r="D947" s="2096"/>
      <c r="E947" s="2092"/>
      <c r="F947" s="2096"/>
      <c r="G947" s="2096"/>
      <c r="H947" s="2092"/>
      <c r="I947" s="2096"/>
      <c r="J947" s="2092"/>
      <c r="K947" s="2093"/>
    </row>
    <row r="948" spans="1:11">
      <c r="A948" s="2094"/>
      <c r="B948" s="2095">
        <v>0.64583333333333337</v>
      </c>
      <c r="C948" s="2096"/>
      <c r="D948" s="2096"/>
      <c r="E948" s="2092"/>
      <c r="F948" s="2096"/>
      <c r="G948" s="2096"/>
      <c r="H948" s="2092"/>
      <c r="I948" s="2096"/>
      <c r="J948" s="2092"/>
      <c r="K948" s="2093"/>
    </row>
    <row r="949" spans="1:11">
      <c r="A949" s="2094"/>
      <c r="B949" s="2095">
        <v>0.65625</v>
      </c>
      <c r="C949" s="2096"/>
      <c r="D949" s="2096"/>
      <c r="E949" s="2092"/>
      <c r="F949" s="2096"/>
      <c r="G949" s="2096"/>
      <c r="H949" s="2092"/>
      <c r="I949" s="2096"/>
      <c r="J949" s="2092"/>
      <c r="K949" s="2093"/>
    </row>
    <row r="950" spans="1:11">
      <c r="A950" s="2094"/>
      <c r="B950" s="2095">
        <v>0.66666666666666663</v>
      </c>
      <c r="C950" s="2091"/>
      <c r="D950" s="2096"/>
      <c r="E950" s="2092"/>
      <c r="F950" s="2096"/>
      <c r="G950" s="2096"/>
      <c r="H950" s="2092"/>
      <c r="I950" s="2096"/>
      <c r="J950" s="2092"/>
      <c r="K950" s="2093"/>
    </row>
    <row r="951" spans="1:11">
      <c r="A951" s="2094"/>
      <c r="B951" s="2095">
        <v>0.67708333333333337</v>
      </c>
      <c r="C951" s="2096"/>
      <c r="D951" s="2096"/>
      <c r="E951" s="2092"/>
      <c r="F951" s="2096"/>
      <c r="G951" s="2096"/>
      <c r="H951" s="2092"/>
      <c r="I951" s="2096"/>
      <c r="J951" s="2092"/>
      <c r="K951" s="2093"/>
    </row>
    <row r="952" spans="1:11">
      <c r="A952" s="2094"/>
      <c r="B952" s="2095">
        <v>0.6875</v>
      </c>
      <c r="C952" s="2096"/>
      <c r="D952" s="2096"/>
      <c r="E952" s="2092"/>
      <c r="F952" s="2096"/>
      <c r="G952" s="2096"/>
      <c r="H952" s="2092"/>
      <c r="I952" s="2096"/>
      <c r="J952" s="2092"/>
      <c r="K952" s="2093"/>
    </row>
    <row r="953" spans="1:11">
      <c r="A953" s="2094"/>
      <c r="B953" s="2095">
        <v>0.69791666666666663</v>
      </c>
      <c r="C953" s="2096"/>
      <c r="D953" s="2096"/>
      <c r="E953" s="2092"/>
      <c r="F953" s="2096"/>
      <c r="G953" s="2096"/>
      <c r="H953" s="2092"/>
      <c r="I953" s="2096"/>
      <c r="J953" s="2092"/>
      <c r="K953" s="2093"/>
    </row>
    <row r="954" spans="1:11">
      <c r="A954" s="2094"/>
      <c r="B954" s="2095">
        <v>0.70833333333333337</v>
      </c>
      <c r="C954" s="2096"/>
      <c r="D954" s="2096"/>
      <c r="E954" s="2092"/>
      <c r="F954" s="2096"/>
      <c r="G954" s="2096"/>
      <c r="H954" s="2092"/>
      <c r="I954" s="2096"/>
      <c r="J954" s="2092"/>
      <c r="K954" s="2093"/>
    </row>
    <row r="955" spans="1:11">
      <c r="A955" s="2094"/>
      <c r="B955" s="2095">
        <v>0.71875</v>
      </c>
      <c r="C955" s="2096"/>
      <c r="D955" s="2096"/>
      <c r="E955" s="2092"/>
      <c r="F955" s="2096"/>
      <c r="G955" s="2096"/>
      <c r="H955" s="2092"/>
      <c r="I955" s="2096"/>
      <c r="J955" s="2092"/>
      <c r="K955" s="2093"/>
    </row>
    <row r="956" spans="1:11">
      <c r="A956" s="2094"/>
      <c r="B956" s="2095">
        <v>0.72916666666666663</v>
      </c>
      <c r="C956" s="2096"/>
      <c r="D956" s="2096"/>
      <c r="E956" s="2092"/>
      <c r="F956" s="2096"/>
      <c r="G956" s="2096"/>
      <c r="H956" s="2092"/>
      <c r="I956" s="2096"/>
      <c r="J956" s="2092"/>
      <c r="K956" s="2093"/>
    </row>
    <row r="957" spans="1:11">
      <c r="A957" s="2094"/>
      <c r="B957" s="2095">
        <v>0.73958333333333337</v>
      </c>
      <c r="C957" s="2096"/>
      <c r="D957" s="2096"/>
      <c r="E957" s="2092"/>
      <c r="F957" s="2096"/>
      <c r="G957" s="2096"/>
      <c r="H957" s="2092"/>
      <c r="I957" s="2096"/>
      <c r="J957" s="2092"/>
      <c r="K957" s="2093"/>
    </row>
    <row r="958" spans="1:11">
      <c r="A958" s="2094"/>
      <c r="B958" s="2095">
        <v>0.75</v>
      </c>
      <c r="C958" s="2091"/>
      <c r="D958" s="2096"/>
      <c r="E958" s="2092"/>
      <c r="F958" s="2096"/>
      <c r="G958" s="2096"/>
      <c r="H958" s="2092"/>
      <c r="I958" s="2096"/>
      <c r="J958" s="2092"/>
      <c r="K958" s="2093"/>
    </row>
    <row r="959" spans="1:11">
      <c r="A959" s="2094"/>
      <c r="B959" s="2095">
        <v>0.76041666666666663</v>
      </c>
      <c r="C959" s="2096"/>
      <c r="D959" s="2096"/>
      <c r="E959" s="2092"/>
      <c r="F959" s="2096"/>
      <c r="G959" s="2096"/>
      <c r="H959" s="2092"/>
      <c r="I959" s="2096"/>
      <c r="J959" s="2092"/>
      <c r="K959" s="2093"/>
    </row>
    <row r="960" spans="1:11">
      <c r="A960" s="2094"/>
      <c r="B960" s="2095">
        <v>0.77083333333333337</v>
      </c>
      <c r="C960" s="2096"/>
      <c r="D960" s="2096"/>
      <c r="E960" s="2092"/>
      <c r="F960" s="2096"/>
      <c r="G960" s="2096"/>
      <c r="H960" s="2092"/>
      <c r="I960" s="2096"/>
      <c r="J960" s="2092"/>
      <c r="K960" s="2093"/>
    </row>
    <row r="961" spans="1:11">
      <c r="A961" s="2094"/>
      <c r="B961" s="2095">
        <v>0.78125</v>
      </c>
      <c r="C961" s="2096"/>
      <c r="D961" s="2096"/>
      <c r="E961" s="2092"/>
      <c r="F961" s="2096"/>
      <c r="G961" s="2096"/>
      <c r="H961" s="2092"/>
      <c r="I961" s="2096"/>
      <c r="J961" s="2092"/>
      <c r="K961" s="2093"/>
    </row>
    <row r="962" spans="1:11">
      <c r="A962" s="2094"/>
      <c r="B962" s="2095">
        <v>0.79166666666666663</v>
      </c>
      <c r="C962" s="2096"/>
      <c r="D962" s="2096"/>
      <c r="E962" s="2092"/>
      <c r="F962" s="2096"/>
      <c r="G962" s="2096"/>
      <c r="H962" s="2092"/>
      <c r="I962" s="2096"/>
      <c r="J962" s="2092"/>
      <c r="K962" s="2093"/>
    </row>
    <row r="963" spans="1:11">
      <c r="A963" s="2094"/>
      <c r="B963" s="2095">
        <v>0.80208333333333337</v>
      </c>
      <c r="C963" s="2096"/>
      <c r="D963" s="2096"/>
      <c r="E963" s="2092"/>
      <c r="F963" s="2096"/>
      <c r="G963" s="2096"/>
      <c r="H963" s="2092"/>
      <c r="I963" s="2096"/>
      <c r="J963" s="2092"/>
      <c r="K963" s="2093"/>
    </row>
    <row r="964" spans="1:11">
      <c r="A964" s="2094"/>
      <c r="B964" s="2095">
        <v>0.8125</v>
      </c>
      <c r="C964" s="2096"/>
      <c r="D964" s="2096"/>
      <c r="E964" s="2092"/>
      <c r="F964" s="2096"/>
      <c r="G964" s="2096"/>
      <c r="H964" s="2092"/>
      <c r="I964" s="2096"/>
      <c r="J964" s="2092"/>
      <c r="K964" s="2093"/>
    </row>
    <row r="965" spans="1:11">
      <c r="A965" s="2094"/>
      <c r="B965" s="2095">
        <v>0.82291666666666663</v>
      </c>
      <c r="C965" s="2096"/>
      <c r="D965" s="2096"/>
      <c r="E965" s="2092"/>
      <c r="F965" s="2096"/>
      <c r="G965" s="2096"/>
      <c r="H965" s="2092"/>
      <c r="I965" s="2096"/>
      <c r="J965" s="2092"/>
      <c r="K965" s="2093"/>
    </row>
    <row r="966" spans="1:11">
      <c r="A966" s="2094"/>
      <c r="B966" s="2095">
        <v>0.83333333333333337</v>
      </c>
      <c r="C966" s="2091"/>
      <c r="D966" s="2096"/>
      <c r="E966" s="2092"/>
      <c r="F966" s="2096"/>
      <c r="G966" s="2096"/>
      <c r="H966" s="2092"/>
      <c r="I966" s="2096"/>
      <c r="J966" s="2092"/>
      <c r="K966" s="2093"/>
    </row>
    <row r="967" spans="1:11">
      <c r="A967" s="2094"/>
      <c r="B967" s="2095">
        <v>0.84375</v>
      </c>
      <c r="C967" s="2096"/>
      <c r="D967" s="2096"/>
      <c r="E967" s="2092"/>
      <c r="F967" s="2096"/>
      <c r="G967" s="2096"/>
      <c r="H967" s="2092"/>
      <c r="I967" s="2096"/>
      <c r="J967" s="2092"/>
      <c r="K967" s="2093"/>
    </row>
    <row r="968" spans="1:11">
      <c r="A968" s="2094"/>
      <c r="B968" s="2095">
        <v>0.85416666666666663</v>
      </c>
      <c r="C968" s="2096"/>
      <c r="D968" s="2096"/>
      <c r="E968" s="2092"/>
      <c r="F968" s="2096"/>
      <c r="G968" s="2096"/>
      <c r="H968" s="2092"/>
      <c r="I968" s="2096"/>
      <c r="J968" s="2092"/>
      <c r="K968" s="2093"/>
    </row>
    <row r="969" spans="1:11">
      <c r="A969" s="2094"/>
      <c r="B969" s="2095">
        <v>0.86458333333333337</v>
      </c>
      <c r="C969" s="2096"/>
      <c r="D969" s="2096"/>
      <c r="E969" s="2092"/>
      <c r="F969" s="2096"/>
      <c r="G969" s="2096"/>
      <c r="H969" s="2092"/>
      <c r="I969" s="2096"/>
      <c r="J969" s="2092"/>
      <c r="K969" s="2093"/>
    </row>
    <row r="970" spans="1:11">
      <c r="A970" s="2094"/>
      <c r="B970" s="2095">
        <v>0.875</v>
      </c>
      <c r="C970" s="2096"/>
      <c r="D970" s="2096"/>
      <c r="E970" s="2092"/>
      <c r="F970" s="2096"/>
      <c r="G970" s="2096"/>
      <c r="H970" s="2092"/>
      <c r="I970" s="2096"/>
      <c r="J970" s="2092"/>
      <c r="K970" s="2093"/>
    </row>
    <row r="971" spans="1:11">
      <c r="A971" s="2094"/>
      <c r="B971" s="2095">
        <v>0.88541666666666663</v>
      </c>
      <c r="C971" s="2096"/>
      <c r="D971" s="2096"/>
      <c r="E971" s="2092"/>
      <c r="F971" s="2096"/>
      <c r="G971" s="2096"/>
      <c r="H971" s="2092"/>
      <c r="I971" s="2096"/>
      <c r="J971" s="2092"/>
      <c r="K971" s="2093"/>
    </row>
    <row r="972" spans="1:11">
      <c r="A972" s="2094"/>
      <c r="B972" s="2095">
        <v>0.89583333333333337</v>
      </c>
      <c r="C972" s="2096"/>
      <c r="D972" s="2096"/>
      <c r="E972" s="2092"/>
      <c r="F972" s="2096"/>
      <c r="G972" s="2096"/>
      <c r="H972" s="2092"/>
      <c r="I972" s="2096"/>
      <c r="J972" s="2092"/>
      <c r="K972" s="2093"/>
    </row>
    <row r="973" spans="1:11">
      <c r="A973" s="2094"/>
      <c r="B973" s="2095">
        <v>0.90625</v>
      </c>
      <c r="C973" s="2096"/>
      <c r="D973" s="2096"/>
      <c r="E973" s="2092"/>
      <c r="F973" s="2096"/>
      <c r="G973" s="2096"/>
      <c r="H973" s="2092"/>
      <c r="I973" s="2096"/>
      <c r="J973" s="2092"/>
      <c r="K973" s="2093"/>
    </row>
    <row r="974" spans="1:11">
      <c r="A974" s="2094"/>
      <c r="B974" s="2095">
        <v>0.91666666666666663</v>
      </c>
      <c r="C974" s="2091"/>
      <c r="D974" s="2096"/>
      <c r="E974" s="2092"/>
      <c r="F974" s="2096"/>
      <c r="G974" s="2096"/>
      <c r="H974" s="2092"/>
      <c r="I974" s="2096"/>
      <c r="J974" s="2092"/>
      <c r="K974" s="2093"/>
    </row>
    <row r="975" spans="1:11">
      <c r="A975" s="2094"/>
      <c r="B975" s="2095">
        <v>0.92708333333333337</v>
      </c>
      <c r="C975" s="2096"/>
      <c r="D975" s="2096"/>
      <c r="E975" s="2092"/>
      <c r="F975" s="2096"/>
      <c r="G975" s="2096"/>
      <c r="H975" s="2092"/>
      <c r="I975" s="2096"/>
      <c r="J975" s="2092"/>
      <c r="K975" s="2093"/>
    </row>
    <row r="976" spans="1:11">
      <c r="A976" s="2094"/>
      <c r="B976" s="2095">
        <v>0.9375</v>
      </c>
      <c r="C976" s="2096"/>
      <c r="D976" s="2096"/>
      <c r="E976" s="2092"/>
      <c r="F976" s="2096"/>
      <c r="G976" s="2096"/>
      <c r="H976" s="2092"/>
      <c r="I976" s="2096"/>
      <c r="J976" s="2092"/>
      <c r="K976" s="2093"/>
    </row>
    <row r="977" spans="1:11">
      <c r="A977" s="2094"/>
      <c r="B977" s="2095">
        <v>0.94791666666666663</v>
      </c>
      <c r="C977" s="2096"/>
      <c r="D977" s="2096"/>
      <c r="E977" s="2092"/>
      <c r="F977" s="2096"/>
      <c r="G977" s="2096"/>
      <c r="H977" s="2092"/>
      <c r="I977" s="2096"/>
      <c r="J977" s="2092"/>
      <c r="K977" s="2093"/>
    </row>
    <row r="978" spans="1:11">
      <c r="A978" s="2094"/>
      <c r="B978" s="2095">
        <v>0.95833333333333337</v>
      </c>
      <c r="C978" s="2096"/>
      <c r="D978" s="2096"/>
      <c r="E978" s="2092"/>
      <c r="F978" s="2096"/>
      <c r="G978" s="2096"/>
      <c r="H978" s="2092"/>
      <c r="I978" s="2096"/>
      <c r="J978" s="2092"/>
      <c r="K978" s="2093"/>
    </row>
    <row r="979" spans="1:11">
      <c r="A979" s="2094"/>
      <c r="B979" s="2095">
        <v>0.96875</v>
      </c>
      <c r="C979" s="2096"/>
      <c r="D979" s="2096"/>
      <c r="E979" s="2092"/>
      <c r="F979" s="2096"/>
      <c r="G979" s="2096"/>
      <c r="H979" s="2092"/>
      <c r="I979" s="2096"/>
      <c r="J979" s="2092"/>
      <c r="K979" s="2093"/>
    </row>
    <row r="980" spans="1:11">
      <c r="A980" s="2094"/>
      <c r="B980" s="2095">
        <v>0.97916666666666663</v>
      </c>
      <c r="C980" s="2096"/>
      <c r="D980" s="2096"/>
      <c r="E980" s="2092"/>
      <c r="F980" s="2096"/>
      <c r="G980" s="2096"/>
      <c r="H980" s="2092"/>
      <c r="I980" s="2096"/>
      <c r="J980" s="2092"/>
      <c r="K980" s="2093"/>
    </row>
    <row r="981" spans="1:11">
      <c r="A981" s="2094"/>
      <c r="B981" s="2095">
        <v>0.98958333333333337</v>
      </c>
      <c r="C981" s="2096"/>
      <c r="D981" s="2096"/>
      <c r="E981" s="2092"/>
      <c r="F981" s="2096"/>
      <c r="G981" s="2096"/>
      <c r="H981" s="2092"/>
      <c r="I981" s="2096"/>
      <c r="J981" s="2092"/>
      <c r="K981" s="2093"/>
    </row>
    <row r="982" spans="1:11">
      <c r="A982" s="2094"/>
      <c r="B982" s="2095">
        <v>0</v>
      </c>
      <c r="C982" s="2091"/>
      <c r="D982" s="2096"/>
      <c r="E982" s="2092"/>
      <c r="F982" s="2096"/>
      <c r="G982" s="2096"/>
      <c r="H982" s="2092"/>
      <c r="I982" s="2096"/>
      <c r="J982" s="2092"/>
      <c r="K982" s="2093"/>
    </row>
    <row r="983" spans="1:11">
      <c r="A983" s="2094"/>
      <c r="B983" s="2095">
        <v>1.0416666666666666E-2</v>
      </c>
      <c r="C983" s="2096"/>
      <c r="D983" s="2096"/>
      <c r="E983" s="2092"/>
      <c r="F983" s="2096"/>
      <c r="G983" s="2096"/>
      <c r="H983" s="2092"/>
      <c r="I983" s="2096"/>
      <c r="J983" s="2092"/>
      <c r="K983" s="2093"/>
    </row>
    <row r="984" spans="1:11">
      <c r="A984" s="2094"/>
      <c r="B984" s="2095">
        <v>2.0833333333333332E-2</v>
      </c>
      <c r="C984" s="2096"/>
      <c r="D984" s="2096"/>
      <c r="E984" s="2092"/>
      <c r="F984" s="2096"/>
      <c r="G984" s="2096"/>
      <c r="H984" s="2092"/>
      <c r="I984" s="2096"/>
      <c r="J984" s="2092"/>
      <c r="K984" s="2093"/>
    </row>
    <row r="985" spans="1:11">
      <c r="A985" s="2094"/>
      <c r="B985" s="2095">
        <v>3.125E-2</v>
      </c>
      <c r="C985" s="2096"/>
      <c r="D985" s="2096"/>
      <c r="E985" s="2092"/>
      <c r="F985" s="2096"/>
      <c r="G985" s="2096"/>
      <c r="H985" s="2092"/>
      <c r="I985" s="2096"/>
      <c r="J985" s="2092"/>
      <c r="K985" s="2093"/>
    </row>
    <row r="986" spans="1:11">
      <c r="A986" s="2094"/>
      <c r="B986" s="2095">
        <v>4.1666666666666664E-2</v>
      </c>
      <c r="C986" s="2096"/>
      <c r="D986" s="2096"/>
      <c r="E986" s="2092"/>
      <c r="F986" s="2096"/>
      <c r="G986" s="2096"/>
      <c r="H986" s="2092"/>
      <c r="I986" s="2096"/>
      <c r="J986" s="2092"/>
      <c r="K986" s="2093"/>
    </row>
    <row r="987" spans="1:11">
      <c r="A987" s="2094"/>
      <c r="B987" s="2095">
        <v>5.2083333333333336E-2</v>
      </c>
      <c r="C987" s="2096"/>
      <c r="D987" s="2096"/>
      <c r="E987" s="2092"/>
      <c r="F987" s="2096"/>
      <c r="G987" s="2096"/>
      <c r="H987" s="2092"/>
      <c r="I987" s="2096"/>
      <c r="J987" s="2092"/>
      <c r="K987" s="2093"/>
    </row>
    <row r="988" spans="1:11">
      <c r="A988" s="2094"/>
      <c r="B988" s="2095">
        <v>6.25E-2</v>
      </c>
      <c r="C988" s="2096"/>
      <c r="D988" s="2096"/>
      <c r="E988" s="2092"/>
      <c r="F988" s="2096"/>
      <c r="G988" s="2096"/>
      <c r="H988" s="2092"/>
      <c r="I988" s="2096"/>
      <c r="J988" s="2092"/>
      <c r="K988" s="2093"/>
    </row>
    <row r="989" spans="1:11">
      <c r="A989" s="2094"/>
      <c r="B989" s="2095">
        <v>7.2916666666666671E-2</v>
      </c>
      <c r="C989" s="2096"/>
      <c r="D989" s="2096"/>
      <c r="E989" s="2092"/>
      <c r="F989" s="2096"/>
      <c r="G989" s="2096"/>
      <c r="H989" s="2092"/>
      <c r="I989" s="2096"/>
      <c r="J989" s="2092"/>
      <c r="K989" s="2093"/>
    </row>
    <row r="990" spans="1:11">
      <c r="A990" s="2094"/>
      <c r="B990" s="2095">
        <v>8.3333333333333329E-2</v>
      </c>
      <c r="C990" s="2091"/>
      <c r="D990" s="2096"/>
      <c r="E990" s="2092"/>
      <c r="F990" s="2096"/>
      <c r="G990" s="2096"/>
      <c r="H990" s="2092"/>
      <c r="I990" s="2096"/>
      <c r="J990" s="2092"/>
      <c r="K990" s="2093"/>
    </row>
    <row r="991" spans="1:11">
      <c r="A991" s="2094"/>
      <c r="B991" s="2095">
        <v>9.375E-2</v>
      </c>
      <c r="C991" s="2096"/>
      <c r="D991" s="2096"/>
      <c r="E991" s="2092"/>
      <c r="F991" s="2096"/>
      <c r="G991" s="2096"/>
      <c r="H991" s="2092"/>
      <c r="I991" s="2096"/>
      <c r="J991" s="2092"/>
      <c r="K991" s="2093"/>
    </row>
    <row r="992" spans="1:11">
      <c r="A992" s="2094"/>
      <c r="B992" s="2095">
        <v>0.10416666666666667</v>
      </c>
      <c r="C992" s="2096"/>
      <c r="D992" s="2096"/>
      <c r="E992" s="2092"/>
      <c r="F992" s="2096"/>
      <c r="G992" s="2096"/>
      <c r="H992" s="2092"/>
      <c r="I992" s="2096"/>
      <c r="J992" s="2092"/>
      <c r="K992" s="2093"/>
    </row>
    <row r="993" spans="1:11">
      <c r="A993" s="2094"/>
      <c r="B993" s="2095">
        <v>0.11458333333333333</v>
      </c>
      <c r="C993" s="2096"/>
      <c r="D993" s="2096"/>
      <c r="E993" s="2092"/>
      <c r="F993" s="2096"/>
      <c r="G993" s="2096"/>
      <c r="H993" s="2092"/>
      <c r="I993" s="2096"/>
      <c r="J993" s="2092"/>
      <c r="K993" s="2093"/>
    </row>
    <row r="994" spans="1:11">
      <c r="A994" s="2094"/>
      <c r="B994" s="2095">
        <v>0.125</v>
      </c>
      <c r="C994" s="2096"/>
      <c r="D994" s="2096"/>
      <c r="E994" s="2092"/>
      <c r="F994" s="2096"/>
      <c r="G994" s="2096"/>
      <c r="H994" s="2092"/>
      <c r="I994" s="2096"/>
      <c r="J994" s="2092"/>
      <c r="K994" s="2093"/>
    </row>
    <row r="995" spans="1:11">
      <c r="A995" s="2094"/>
      <c r="B995" s="2095">
        <v>0.13541666666666666</v>
      </c>
      <c r="C995" s="2096"/>
      <c r="D995" s="2096"/>
      <c r="E995" s="2092"/>
      <c r="F995" s="2096"/>
      <c r="G995" s="2096"/>
      <c r="H995" s="2092"/>
      <c r="I995" s="2096"/>
      <c r="J995" s="2092"/>
      <c r="K995" s="2093"/>
    </row>
    <row r="996" spans="1:11">
      <c r="A996" s="2094"/>
      <c r="B996" s="2095">
        <v>0.14583333333333334</v>
      </c>
      <c r="C996" s="2096"/>
      <c r="D996" s="2096"/>
      <c r="E996" s="2092"/>
      <c r="F996" s="2096"/>
      <c r="G996" s="2096"/>
      <c r="H996" s="2092"/>
      <c r="I996" s="2096"/>
      <c r="J996" s="2092"/>
      <c r="K996" s="2093"/>
    </row>
    <row r="997" spans="1:11">
      <c r="A997" s="2094"/>
      <c r="B997" s="2095">
        <v>0.15625</v>
      </c>
      <c r="C997" s="2096"/>
      <c r="D997" s="2096"/>
      <c r="E997" s="2092"/>
      <c r="F997" s="2096"/>
      <c r="G997" s="2096"/>
      <c r="H997" s="2092"/>
      <c r="I997" s="2096"/>
      <c r="J997" s="2092"/>
      <c r="K997" s="2093"/>
    </row>
    <row r="998" spans="1:11">
      <c r="A998" s="2094"/>
      <c r="B998" s="2095">
        <v>0.16666666666666666</v>
      </c>
      <c r="C998" s="2091"/>
      <c r="D998" s="2096"/>
      <c r="E998" s="2092"/>
      <c r="F998" s="2096"/>
      <c r="G998" s="2096"/>
      <c r="H998" s="2092"/>
      <c r="I998" s="2096"/>
      <c r="J998" s="2092"/>
      <c r="K998" s="2093"/>
    </row>
    <row r="999" spans="1:11">
      <c r="A999" s="2094"/>
      <c r="B999" s="2095">
        <v>0.17708333333333334</v>
      </c>
      <c r="C999" s="2096"/>
      <c r="D999" s="2096"/>
      <c r="E999" s="2092"/>
      <c r="F999" s="2096"/>
      <c r="G999" s="2096"/>
      <c r="H999" s="2092"/>
      <c r="I999" s="2096"/>
      <c r="J999" s="2092"/>
      <c r="K999" s="2093"/>
    </row>
    <row r="1000" spans="1:11">
      <c r="A1000" s="2094"/>
      <c r="B1000" s="2095">
        <v>0.1875</v>
      </c>
      <c r="C1000" s="2096"/>
      <c r="D1000" s="2096"/>
      <c r="E1000" s="2092"/>
      <c r="F1000" s="2096"/>
      <c r="G1000" s="2096"/>
      <c r="H1000" s="2092"/>
      <c r="I1000" s="2096"/>
      <c r="J1000" s="2092"/>
      <c r="K1000" s="2093"/>
    </row>
    <row r="1001" spans="1:11">
      <c r="A1001" s="2094"/>
      <c r="B1001" s="2095">
        <v>0.19791666666666666</v>
      </c>
      <c r="C1001" s="2096"/>
      <c r="D1001" s="2096"/>
      <c r="E1001" s="2092"/>
      <c r="F1001" s="2096"/>
      <c r="G1001" s="2096"/>
      <c r="H1001" s="2092"/>
      <c r="I1001" s="2096"/>
      <c r="J1001" s="2092"/>
      <c r="K1001" s="2093"/>
    </row>
    <row r="1002" spans="1:11">
      <c r="A1002" s="2094"/>
      <c r="B1002" s="2095">
        <v>0.20833333333333334</v>
      </c>
      <c r="C1002" s="2096"/>
      <c r="D1002" s="2096"/>
      <c r="E1002" s="2092"/>
      <c r="F1002" s="2096"/>
      <c r="G1002" s="2096"/>
      <c r="H1002" s="2092"/>
      <c r="I1002" s="2096"/>
      <c r="J1002" s="2092"/>
      <c r="K1002" s="2093"/>
    </row>
    <row r="1003" spans="1:11">
      <c r="A1003" s="2094"/>
      <c r="B1003" s="2095">
        <v>0.21875</v>
      </c>
      <c r="C1003" s="2096"/>
      <c r="D1003" s="2096"/>
      <c r="E1003" s="2092"/>
      <c r="F1003" s="2096"/>
      <c r="G1003" s="2096"/>
      <c r="H1003" s="2092"/>
      <c r="I1003" s="2096"/>
      <c r="J1003" s="2092"/>
      <c r="K1003" s="2093"/>
    </row>
    <row r="1004" spans="1:11">
      <c r="A1004" s="2094"/>
      <c r="B1004" s="2095">
        <v>0.22916666666666666</v>
      </c>
      <c r="C1004" s="2096"/>
      <c r="D1004" s="2096"/>
      <c r="E1004" s="2092"/>
      <c r="F1004" s="2096"/>
      <c r="G1004" s="2096"/>
      <c r="H1004" s="2092"/>
      <c r="I1004" s="2096"/>
      <c r="J1004" s="2092"/>
      <c r="K1004" s="2093"/>
    </row>
    <row r="1005" spans="1:11">
      <c r="A1005" s="2094"/>
      <c r="B1005" s="2095">
        <v>0.23958333333333334</v>
      </c>
      <c r="C1005" s="2096"/>
      <c r="D1005" s="2096"/>
      <c r="E1005" s="2092"/>
      <c r="F1005" s="2096"/>
      <c r="G1005" s="2096"/>
      <c r="H1005" s="2092"/>
      <c r="I1005" s="2096"/>
      <c r="J1005" s="2092"/>
      <c r="K1005" s="2093"/>
    </row>
    <row r="1006" spans="1:11">
      <c r="A1006" s="2094"/>
      <c r="B1006" s="2095">
        <v>0.25</v>
      </c>
      <c r="C1006" s="2091"/>
      <c r="D1006" s="2096"/>
      <c r="E1006" s="2092"/>
      <c r="F1006" s="2096"/>
      <c r="G1006" s="2096"/>
      <c r="H1006" s="2092"/>
      <c r="I1006" s="2096"/>
      <c r="J1006" s="2092"/>
      <c r="K1006" s="2093"/>
    </row>
    <row r="1007" spans="1:11">
      <c r="A1007" s="2094"/>
      <c r="B1007" s="2095">
        <v>0.26041666666666669</v>
      </c>
      <c r="C1007" s="2096"/>
      <c r="D1007" s="2096"/>
      <c r="E1007" s="2092"/>
      <c r="F1007" s="2096"/>
      <c r="G1007" s="2096"/>
      <c r="H1007" s="2092"/>
      <c r="I1007" s="2096"/>
      <c r="J1007" s="2092"/>
      <c r="K1007" s="2093"/>
    </row>
    <row r="1008" spans="1:11">
      <c r="A1008" s="2094"/>
      <c r="B1008" s="2095">
        <v>0.27083333333333331</v>
      </c>
      <c r="C1008" s="2096"/>
      <c r="D1008" s="2096"/>
      <c r="E1008" s="2092"/>
      <c r="F1008" s="2096"/>
      <c r="G1008" s="2096"/>
      <c r="H1008" s="2092"/>
      <c r="I1008" s="2096"/>
      <c r="J1008" s="2092"/>
      <c r="K1008" s="2093"/>
    </row>
    <row r="1009" spans="1:11">
      <c r="A1009" s="2094"/>
      <c r="B1009" s="2095">
        <v>0.28125</v>
      </c>
      <c r="C1009" s="2096"/>
      <c r="D1009" s="2096"/>
      <c r="E1009" s="2092"/>
      <c r="F1009" s="2096"/>
      <c r="G1009" s="2096"/>
      <c r="H1009" s="2092"/>
      <c r="I1009" s="2096"/>
      <c r="J1009" s="2092"/>
      <c r="K1009" s="2093"/>
    </row>
    <row r="1010" spans="1:11">
      <c r="A1010" s="2094"/>
      <c r="B1010" s="2095">
        <v>0.29166666666666669</v>
      </c>
      <c r="C1010" s="2096"/>
      <c r="D1010" s="2096"/>
      <c r="E1010" s="2092"/>
      <c r="F1010" s="2096"/>
      <c r="G1010" s="2096"/>
      <c r="H1010" s="2092"/>
      <c r="I1010" s="2096"/>
      <c r="J1010" s="2092"/>
      <c r="K1010" s="2093"/>
    </row>
    <row r="1011" spans="1:11">
      <c r="A1011" s="2094"/>
      <c r="B1011" s="2095">
        <v>0.30208333333333331</v>
      </c>
      <c r="C1011" s="2096"/>
      <c r="D1011" s="2096"/>
      <c r="E1011" s="2092"/>
      <c r="F1011" s="2096"/>
      <c r="G1011" s="2096"/>
      <c r="H1011" s="2092"/>
      <c r="I1011" s="2096"/>
      <c r="J1011" s="2092"/>
      <c r="K1011" s="2093"/>
    </row>
    <row r="1012" spans="1:11">
      <c r="A1012" s="2094"/>
      <c r="B1012" s="2095">
        <v>0.3125</v>
      </c>
      <c r="C1012" s="2096"/>
      <c r="D1012" s="2096"/>
      <c r="E1012" s="2092"/>
      <c r="F1012" s="2096"/>
      <c r="G1012" s="2096"/>
      <c r="H1012" s="2092"/>
      <c r="I1012" s="2096"/>
      <c r="J1012" s="2092"/>
      <c r="K1012" s="2093"/>
    </row>
    <row r="1013" spans="1:11">
      <c r="A1013" s="2094"/>
      <c r="B1013" s="2095">
        <v>0.32291666666666669</v>
      </c>
      <c r="C1013" s="2096"/>
      <c r="D1013" s="2096"/>
      <c r="E1013" s="2092"/>
      <c r="F1013" s="2096"/>
      <c r="G1013" s="2096"/>
      <c r="H1013" s="2092"/>
      <c r="I1013" s="2096"/>
      <c r="J1013" s="2092"/>
      <c r="K1013" s="2093"/>
    </row>
    <row r="1014" spans="1:11">
      <c r="A1014" s="2094"/>
      <c r="B1014" s="2095">
        <v>0.33333333333333331</v>
      </c>
      <c r="C1014" s="2091"/>
      <c r="D1014" s="2096"/>
      <c r="E1014" s="2092"/>
      <c r="F1014" s="2096"/>
      <c r="G1014" s="2096"/>
      <c r="H1014" s="2092"/>
      <c r="I1014" s="2096"/>
      <c r="J1014" s="2092"/>
      <c r="K1014" s="2093"/>
    </row>
    <row r="1015" spans="1:11">
      <c r="A1015" s="2094"/>
      <c r="B1015" s="2095">
        <v>0.34375</v>
      </c>
      <c r="C1015" s="2096"/>
      <c r="D1015" s="2096"/>
      <c r="E1015" s="2092"/>
      <c r="F1015" s="2096"/>
      <c r="G1015" s="2096"/>
      <c r="H1015" s="2092"/>
      <c r="I1015" s="2096"/>
      <c r="J1015" s="2092"/>
      <c r="K1015" s="2093"/>
    </row>
    <row r="1016" spans="1:11">
      <c r="A1016" s="2094"/>
      <c r="B1016" s="2095">
        <v>0.35416666666666669</v>
      </c>
      <c r="C1016" s="2096"/>
      <c r="D1016" s="2096"/>
      <c r="E1016" s="2092"/>
      <c r="F1016" s="2096"/>
      <c r="G1016" s="2096"/>
      <c r="H1016" s="2092"/>
      <c r="I1016" s="2096"/>
      <c r="J1016" s="2092"/>
      <c r="K1016" s="2093"/>
    </row>
    <row r="1017" spans="1:11">
      <c r="A1017" s="2094"/>
      <c r="B1017" s="2095">
        <v>0.36458333333333331</v>
      </c>
      <c r="C1017" s="2096"/>
      <c r="D1017" s="2096"/>
      <c r="E1017" s="2092"/>
      <c r="F1017" s="2096"/>
      <c r="G1017" s="2096"/>
      <c r="H1017" s="2092"/>
      <c r="I1017" s="2096"/>
      <c r="J1017" s="2092"/>
      <c r="K1017" s="2093"/>
    </row>
    <row r="1018" spans="1:11">
      <c r="A1018" s="2094"/>
      <c r="B1018" s="2095">
        <v>0.375</v>
      </c>
      <c r="C1018" s="2096"/>
      <c r="D1018" s="2096"/>
      <c r="E1018" s="2092"/>
      <c r="F1018" s="2096"/>
      <c r="G1018" s="2096"/>
      <c r="H1018" s="2092"/>
      <c r="I1018" s="2096"/>
      <c r="J1018" s="2092"/>
      <c r="K1018" s="2093"/>
    </row>
    <row r="1019" spans="1:11">
      <c r="A1019" s="2094"/>
      <c r="B1019" s="2095">
        <v>0.38541666666666669</v>
      </c>
      <c r="C1019" s="2096"/>
      <c r="D1019" s="2096"/>
      <c r="E1019" s="2092"/>
      <c r="F1019" s="2096"/>
      <c r="G1019" s="2096"/>
      <c r="H1019" s="2092"/>
      <c r="I1019" s="2096"/>
      <c r="J1019" s="2092"/>
      <c r="K1019" s="2093"/>
    </row>
    <row r="1020" spans="1:11">
      <c r="A1020" s="2094"/>
      <c r="B1020" s="2095">
        <v>0.39583333333333331</v>
      </c>
      <c r="C1020" s="2096"/>
      <c r="D1020" s="2096"/>
      <c r="E1020" s="2092"/>
      <c r="F1020" s="2096"/>
      <c r="G1020" s="2096"/>
      <c r="H1020" s="2092"/>
      <c r="I1020" s="2096"/>
      <c r="J1020" s="2092"/>
      <c r="K1020" s="2093"/>
    </row>
    <row r="1021" spans="1:11">
      <c r="A1021" s="2094"/>
      <c r="B1021" s="2095">
        <v>0.40625</v>
      </c>
      <c r="C1021" s="2096"/>
      <c r="D1021" s="2096"/>
      <c r="E1021" s="2092"/>
      <c r="F1021" s="2096"/>
      <c r="G1021" s="2096"/>
      <c r="H1021" s="2092"/>
      <c r="I1021" s="2096"/>
      <c r="J1021" s="2092"/>
      <c r="K1021" s="2093"/>
    </row>
    <row r="1022" spans="1:11">
      <c r="A1022" s="2094"/>
      <c r="B1022" s="2095">
        <v>0.41666666666666669</v>
      </c>
      <c r="C1022" s="2091"/>
      <c r="D1022" s="2096"/>
      <c r="E1022" s="2092"/>
      <c r="F1022" s="2096"/>
      <c r="G1022" s="2096"/>
      <c r="H1022" s="2092"/>
      <c r="I1022" s="2096"/>
      <c r="J1022" s="2092"/>
      <c r="K1022" s="2093"/>
    </row>
    <row r="1023" spans="1:11">
      <c r="A1023" s="2094"/>
      <c r="B1023" s="2095">
        <v>0.42708333333333331</v>
      </c>
      <c r="C1023" s="2096"/>
      <c r="D1023" s="2096"/>
      <c r="E1023" s="2092"/>
      <c r="F1023" s="2096"/>
      <c r="G1023" s="2096"/>
      <c r="H1023" s="2092"/>
      <c r="I1023" s="2096"/>
      <c r="J1023" s="2092"/>
      <c r="K1023" s="2093"/>
    </row>
    <row r="1024" spans="1:11">
      <c r="A1024" s="2094"/>
      <c r="B1024" s="2095">
        <v>0.4375</v>
      </c>
      <c r="C1024" s="2096"/>
      <c r="D1024" s="2096"/>
      <c r="E1024" s="2092"/>
      <c r="F1024" s="2096"/>
      <c r="G1024" s="2096"/>
      <c r="H1024" s="2092"/>
      <c r="I1024" s="2096"/>
      <c r="J1024" s="2092"/>
      <c r="K1024" s="2093"/>
    </row>
    <row r="1025" spans="1:11">
      <c r="A1025" s="2094"/>
      <c r="B1025" s="2095">
        <v>0.44791666666666669</v>
      </c>
      <c r="C1025" s="2096"/>
      <c r="D1025" s="2096"/>
      <c r="E1025" s="2092"/>
      <c r="F1025" s="2096"/>
      <c r="G1025" s="2096"/>
      <c r="H1025" s="2092"/>
      <c r="I1025" s="2096"/>
      <c r="J1025" s="2092"/>
      <c r="K1025" s="2093"/>
    </row>
    <row r="1026" spans="1:11">
      <c r="A1026" s="2094"/>
      <c r="B1026" s="2095">
        <v>0.45833333333333331</v>
      </c>
      <c r="C1026" s="2096"/>
      <c r="D1026" s="2096"/>
      <c r="E1026" s="2092"/>
      <c r="F1026" s="2096"/>
      <c r="G1026" s="2096"/>
      <c r="H1026" s="2092"/>
      <c r="I1026" s="2096"/>
      <c r="J1026" s="2092"/>
      <c r="K1026" s="2093"/>
    </row>
    <row r="1027" spans="1:11">
      <c r="A1027" s="2094"/>
      <c r="B1027" s="2095">
        <v>0.46875</v>
      </c>
      <c r="C1027" s="2096"/>
      <c r="D1027" s="2096"/>
      <c r="E1027" s="2092"/>
      <c r="F1027" s="2096"/>
      <c r="G1027" s="2096"/>
      <c r="H1027" s="2092"/>
      <c r="I1027" s="2096"/>
      <c r="J1027" s="2092"/>
      <c r="K1027" s="2093"/>
    </row>
    <row r="1028" spans="1:11">
      <c r="A1028" s="2094"/>
      <c r="B1028" s="2095">
        <v>0.47916666666666669</v>
      </c>
      <c r="C1028" s="2096"/>
      <c r="D1028" s="2096"/>
      <c r="E1028" s="2092"/>
      <c r="F1028" s="2096"/>
      <c r="G1028" s="2096"/>
      <c r="H1028" s="2092"/>
      <c r="I1028" s="2096"/>
      <c r="J1028" s="2092"/>
      <c r="K1028" s="2093"/>
    </row>
    <row r="1029" spans="1:11">
      <c r="A1029" s="2094"/>
      <c r="B1029" s="2095">
        <v>0.48958333333333331</v>
      </c>
      <c r="C1029" s="2096"/>
      <c r="D1029" s="2096"/>
      <c r="E1029" s="2092"/>
      <c r="F1029" s="2096"/>
      <c r="G1029" s="2096"/>
      <c r="H1029" s="2092"/>
      <c r="I1029" s="2096"/>
      <c r="J1029" s="2092"/>
      <c r="K1029" s="2093"/>
    </row>
    <row r="1030" spans="1:11">
      <c r="A1030" s="2094"/>
      <c r="B1030" s="2095">
        <v>0.5</v>
      </c>
      <c r="C1030" s="2091"/>
      <c r="D1030" s="2096"/>
      <c r="E1030" s="2092"/>
      <c r="F1030" s="2096"/>
      <c r="G1030" s="2096"/>
      <c r="H1030" s="2092"/>
      <c r="I1030" s="2096"/>
      <c r="J1030" s="2092"/>
      <c r="K1030" s="2093"/>
    </row>
    <row r="1031" spans="1:11">
      <c r="A1031" s="2094"/>
      <c r="B1031" s="2095">
        <v>0.51041666666666663</v>
      </c>
      <c r="C1031" s="2096"/>
      <c r="D1031" s="2096"/>
      <c r="E1031" s="2092"/>
      <c r="F1031" s="2096"/>
      <c r="G1031" s="2096"/>
      <c r="H1031" s="2092"/>
      <c r="I1031" s="2096"/>
      <c r="J1031" s="2092"/>
      <c r="K1031" s="2093"/>
    </row>
    <row r="1032" spans="1:11">
      <c r="A1032" s="2094"/>
      <c r="B1032" s="2095">
        <v>0.52083333333333337</v>
      </c>
      <c r="C1032" s="2096"/>
      <c r="D1032" s="2096"/>
      <c r="E1032" s="2092"/>
      <c r="F1032" s="2096"/>
      <c r="G1032" s="2096"/>
      <c r="H1032" s="2092"/>
      <c r="I1032" s="2096"/>
      <c r="J1032" s="2092"/>
      <c r="K1032" s="2093"/>
    </row>
    <row r="1033" spans="1:11">
      <c r="A1033" s="2094"/>
      <c r="B1033" s="2095">
        <v>0.53125</v>
      </c>
      <c r="C1033" s="2096"/>
      <c r="D1033" s="2096"/>
      <c r="E1033" s="2092"/>
      <c r="F1033" s="2096"/>
      <c r="G1033" s="2096"/>
      <c r="H1033" s="2092"/>
      <c r="I1033" s="2096"/>
      <c r="J1033" s="2092"/>
      <c r="K1033" s="2093"/>
    </row>
    <row r="1034" spans="1:11">
      <c r="A1034" s="2094"/>
      <c r="B1034" s="2095">
        <v>0.54166666666666663</v>
      </c>
      <c r="C1034" s="2096"/>
      <c r="D1034" s="2096"/>
      <c r="E1034" s="2092"/>
      <c r="F1034" s="2096"/>
      <c r="G1034" s="2096"/>
      <c r="H1034" s="2092"/>
      <c r="I1034" s="2096"/>
      <c r="J1034" s="2092"/>
      <c r="K1034" s="2093"/>
    </row>
    <row r="1035" spans="1:11">
      <c r="A1035" s="2094"/>
      <c r="B1035" s="2095">
        <v>0.55208333333333337</v>
      </c>
      <c r="C1035" s="2096"/>
      <c r="D1035" s="2096"/>
      <c r="E1035" s="2092"/>
      <c r="F1035" s="2096"/>
      <c r="G1035" s="2096"/>
      <c r="H1035" s="2092"/>
      <c r="I1035" s="2096"/>
      <c r="J1035" s="2092"/>
      <c r="K1035" s="2093"/>
    </row>
    <row r="1036" spans="1:11">
      <c r="A1036" s="2094"/>
      <c r="B1036" s="2095">
        <v>0.5625</v>
      </c>
      <c r="C1036" s="2096"/>
      <c r="D1036" s="2096"/>
      <c r="E1036" s="2092"/>
      <c r="F1036" s="2096"/>
      <c r="G1036" s="2096"/>
      <c r="H1036" s="2092"/>
      <c r="I1036" s="2096"/>
      <c r="J1036" s="2092"/>
      <c r="K1036" s="2093"/>
    </row>
    <row r="1037" spans="1:11">
      <c r="A1037" s="2094"/>
      <c r="B1037" s="2095">
        <v>0.57291666666666663</v>
      </c>
      <c r="C1037" s="2096"/>
      <c r="D1037" s="2096"/>
      <c r="E1037" s="2092"/>
      <c r="F1037" s="2096"/>
      <c r="G1037" s="2096"/>
      <c r="H1037" s="2092"/>
      <c r="I1037" s="2096"/>
      <c r="J1037" s="2092"/>
      <c r="K1037" s="2093"/>
    </row>
    <row r="1038" spans="1:11">
      <c r="A1038" s="2094"/>
      <c r="B1038" s="2095">
        <v>0.58333333333333337</v>
      </c>
      <c r="C1038" s="2091"/>
      <c r="D1038" s="2096"/>
      <c r="E1038" s="2092"/>
      <c r="F1038" s="2096"/>
      <c r="G1038" s="2096"/>
      <c r="H1038" s="2092"/>
      <c r="I1038" s="2096"/>
      <c r="J1038" s="2092"/>
      <c r="K1038" s="2093"/>
    </row>
    <row r="1039" spans="1:11">
      <c r="A1039" s="2094"/>
      <c r="B1039" s="2095">
        <v>0.59375</v>
      </c>
      <c r="C1039" s="2096"/>
      <c r="D1039" s="2096"/>
      <c r="E1039" s="2092"/>
      <c r="F1039" s="2096"/>
      <c r="G1039" s="2096"/>
      <c r="H1039" s="2092"/>
      <c r="I1039" s="2096"/>
      <c r="J1039" s="2092"/>
      <c r="K1039" s="2093"/>
    </row>
    <row r="1040" spans="1:11">
      <c r="A1040" s="2094"/>
      <c r="B1040" s="2095">
        <v>0.60416666666666663</v>
      </c>
      <c r="C1040" s="2096"/>
      <c r="D1040" s="2096"/>
      <c r="E1040" s="2092"/>
      <c r="F1040" s="2096"/>
      <c r="G1040" s="2096"/>
      <c r="H1040" s="2092"/>
      <c r="I1040" s="2096"/>
      <c r="J1040" s="2092"/>
      <c r="K1040" s="2093"/>
    </row>
    <row r="1041" spans="1:11">
      <c r="A1041" s="2094"/>
      <c r="B1041" s="2095">
        <v>0.61458333333333337</v>
      </c>
      <c r="C1041" s="2096"/>
      <c r="D1041" s="2096"/>
      <c r="E1041" s="2092"/>
      <c r="F1041" s="2096"/>
      <c r="G1041" s="2096"/>
      <c r="H1041" s="2092"/>
      <c r="I1041" s="2096"/>
      <c r="J1041" s="2092"/>
      <c r="K1041" s="2093"/>
    </row>
    <row r="1042" spans="1:11">
      <c r="A1042" s="2094"/>
      <c r="B1042" s="2095">
        <v>0.625</v>
      </c>
      <c r="C1042" s="2096"/>
      <c r="D1042" s="2096"/>
      <c r="E1042" s="2092"/>
      <c r="F1042" s="2096"/>
      <c r="G1042" s="2096"/>
      <c r="H1042" s="2092"/>
      <c r="I1042" s="2096"/>
      <c r="J1042" s="2092"/>
      <c r="K1042" s="2093"/>
    </row>
    <row r="1043" spans="1:11">
      <c r="A1043" s="2094"/>
      <c r="B1043" s="2095">
        <v>0.63541666666666663</v>
      </c>
      <c r="C1043" s="2096"/>
      <c r="D1043" s="2096"/>
      <c r="E1043" s="2092"/>
      <c r="F1043" s="2096"/>
      <c r="G1043" s="2096"/>
      <c r="H1043" s="2092"/>
      <c r="I1043" s="2096"/>
      <c r="J1043" s="2092"/>
      <c r="K1043" s="2093"/>
    </row>
    <row r="1044" spans="1:11">
      <c r="A1044" s="2094"/>
      <c r="B1044" s="2095">
        <v>0.64583333333333337</v>
      </c>
      <c r="C1044" s="2096"/>
      <c r="D1044" s="2096"/>
      <c r="E1044" s="2092"/>
      <c r="F1044" s="2096"/>
      <c r="G1044" s="2096"/>
      <c r="H1044" s="2092"/>
      <c r="I1044" s="2096"/>
      <c r="J1044" s="2092"/>
      <c r="K1044" s="2093"/>
    </row>
    <row r="1045" spans="1:11">
      <c r="A1045" s="2094"/>
      <c r="B1045" s="2095">
        <v>0.65625</v>
      </c>
      <c r="C1045" s="2096"/>
      <c r="D1045" s="2096"/>
      <c r="E1045" s="2092"/>
      <c r="F1045" s="2096"/>
      <c r="G1045" s="2096"/>
      <c r="H1045" s="2092"/>
      <c r="I1045" s="2096"/>
      <c r="J1045" s="2092"/>
      <c r="K1045" s="2093"/>
    </row>
    <row r="1046" spans="1:11">
      <c r="A1046" s="2094"/>
      <c r="B1046" s="2095">
        <v>0.66666666666666663</v>
      </c>
      <c r="C1046" s="2091"/>
      <c r="D1046" s="2096"/>
      <c r="E1046" s="2092"/>
      <c r="F1046" s="2096"/>
      <c r="G1046" s="2096"/>
      <c r="H1046" s="2092"/>
      <c r="I1046" s="2096"/>
      <c r="J1046" s="2092"/>
      <c r="K1046" s="2093"/>
    </row>
    <row r="1047" spans="1:11">
      <c r="A1047" s="2094"/>
      <c r="B1047" s="2095">
        <v>0.67708333333333337</v>
      </c>
      <c r="C1047" s="2096"/>
      <c r="D1047" s="2096"/>
      <c r="E1047" s="2092"/>
      <c r="F1047" s="2096"/>
      <c r="G1047" s="2096"/>
      <c r="H1047" s="2092"/>
      <c r="I1047" s="2096"/>
      <c r="J1047" s="2092"/>
      <c r="K1047" s="2093"/>
    </row>
    <row r="1048" spans="1:11">
      <c r="A1048" s="2094"/>
      <c r="B1048" s="2095">
        <v>0.6875</v>
      </c>
      <c r="C1048" s="2096"/>
      <c r="D1048" s="2096"/>
      <c r="E1048" s="2092"/>
      <c r="F1048" s="2096"/>
      <c r="G1048" s="2096"/>
      <c r="H1048" s="2092"/>
      <c r="I1048" s="2096"/>
      <c r="J1048" s="2092"/>
      <c r="K1048" s="2093"/>
    </row>
    <row r="1049" spans="1:11">
      <c r="A1049" s="2094"/>
      <c r="B1049" s="2095">
        <v>0.69791666666666663</v>
      </c>
      <c r="C1049" s="2096"/>
      <c r="D1049" s="2096"/>
      <c r="E1049" s="2092"/>
      <c r="F1049" s="2096"/>
      <c r="G1049" s="2096"/>
      <c r="H1049" s="2092"/>
      <c r="I1049" s="2096"/>
      <c r="J1049" s="2092"/>
      <c r="K1049" s="2093"/>
    </row>
    <row r="1050" spans="1:11">
      <c r="A1050" s="2094"/>
      <c r="B1050" s="2095">
        <v>0.70833333333333337</v>
      </c>
      <c r="C1050" s="2096"/>
      <c r="D1050" s="2096"/>
      <c r="E1050" s="2092"/>
      <c r="F1050" s="2096"/>
      <c r="G1050" s="2096"/>
      <c r="H1050" s="2092"/>
      <c r="I1050" s="2096"/>
      <c r="J1050" s="2092"/>
      <c r="K1050" s="2093"/>
    </row>
    <row r="1051" spans="1:11">
      <c r="A1051" s="2094"/>
      <c r="B1051" s="2095">
        <v>0.71875</v>
      </c>
      <c r="C1051" s="2096"/>
      <c r="D1051" s="2096"/>
      <c r="E1051" s="2092"/>
      <c r="F1051" s="2096"/>
      <c r="G1051" s="2096"/>
      <c r="H1051" s="2092"/>
      <c r="I1051" s="2096"/>
      <c r="J1051" s="2092"/>
      <c r="K1051" s="2093"/>
    </row>
    <row r="1052" spans="1:11">
      <c r="A1052" s="2094"/>
      <c r="B1052" s="2095">
        <v>0.72916666666666663</v>
      </c>
      <c r="C1052" s="2096"/>
      <c r="D1052" s="2096"/>
      <c r="E1052" s="2092"/>
      <c r="F1052" s="2096"/>
      <c r="G1052" s="2096"/>
      <c r="H1052" s="2092"/>
      <c r="I1052" s="2096"/>
      <c r="J1052" s="2092"/>
      <c r="K1052" s="2093"/>
    </row>
    <row r="1053" spans="1:11">
      <c r="A1053" s="2094"/>
      <c r="B1053" s="2095">
        <v>0.73958333333333337</v>
      </c>
      <c r="C1053" s="2096"/>
      <c r="D1053" s="2096"/>
      <c r="E1053" s="2092"/>
      <c r="F1053" s="2096"/>
      <c r="G1053" s="2096"/>
      <c r="H1053" s="2092"/>
      <c r="I1053" s="2096"/>
      <c r="J1053" s="2092"/>
      <c r="K1053" s="2093"/>
    </row>
    <row r="1054" spans="1:11">
      <c r="A1054" s="2094"/>
      <c r="B1054" s="2095">
        <v>0.75</v>
      </c>
      <c r="C1054" s="2091"/>
      <c r="D1054" s="2096"/>
      <c r="E1054" s="2092"/>
      <c r="F1054" s="2096"/>
      <c r="G1054" s="2096"/>
      <c r="H1054" s="2092"/>
      <c r="I1054" s="2096"/>
      <c r="J1054" s="2092"/>
      <c r="K1054" s="2093"/>
    </row>
    <row r="1055" spans="1:11">
      <c r="A1055" s="2094"/>
      <c r="B1055" s="2095">
        <v>0.76041666666666663</v>
      </c>
      <c r="C1055" s="2096"/>
      <c r="D1055" s="2096"/>
      <c r="E1055" s="2092"/>
      <c r="F1055" s="2096"/>
      <c r="G1055" s="2096"/>
      <c r="H1055" s="2092"/>
      <c r="I1055" s="2096"/>
      <c r="J1055" s="2092"/>
      <c r="K1055" s="2093"/>
    </row>
    <row r="1056" spans="1:11">
      <c r="A1056" s="2094"/>
      <c r="B1056" s="2095">
        <v>0.77083333333333337</v>
      </c>
      <c r="C1056" s="2096"/>
      <c r="D1056" s="2096"/>
      <c r="E1056" s="2092"/>
      <c r="F1056" s="2096"/>
      <c r="G1056" s="2096"/>
      <c r="H1056" s="2092"/>
      <c r="I1056" s="2096"/>
      <c r="J1056" s="2092"/>
      <c r="K1056" s="2093"/>
    </row>
    <row r="1057" spans="1:11">
      <c r="A1057" s="2094"/>
      <c r="B1057" s="2095">
        <v>0.78125</v>
      </c>
      <c r="C1057" s="2096"/>
      <c r="D1057" s="2096"/>
      <c r="E1057" s="2092"/>
      <c r="F1057" s="2096"/>
      <c r="G1057" s="2096"/>
      <c r="H1057" s="2092"/>
      <c r="I1057" s="2096"/>
      <c r="J1057" s="2092"/>
      <c r="K1057" s="2093"/>
    </row>
    <row r="1058" spans="1:11">
      <c r="A1058" s="2094"/>
      <c r="B1058" s="2095">
        <v>0.79166666666666663</v>
      </c>
      <c r="C1058" s="2096"/>
      <c r="D1058" s="2096"/>
      <c r="E1058" s="2092"/>
      <c r="F1058" s="2096"/>
      <c r="G1058" s="2096"/>
      <c r="H1058" s="2092"/>
      <c r="I1058" s="2096"/>
      <c r="J1058" s="2092"/>
      <c r="K1058" s="2093"/>
    </row>
    <row r="1059" spans="1:11">
      <c r="A1059" s="2094"/>
      <c r="B1059" s="2095">
        <v>0.80208333333333337</v>
      </c>
      <c r="C1059" s="2096"/>
      <c r="D1059" s="2096"/>
      <c r="E1059" s="2092"/>
      <c r="F1059" s="2096"/>
      <c r="G1059" s="2096"/>
      <c r="H1059" s="2092"/>
      <c r="I1059" s="2096"/>
      <c r="J1059" s="2092"/>
      <c r="K1059" s="2093"/>
    </row>
    <row r="1060" spans="1:11">
      <c r="A1060" s="2094"/>
      <c r="B1060" s="2095">
        <v>0.8125</v>
      </c>
      <c r="C1060" s="2096"/>
      <c r="D1060" s="2096"/>
      <c r="E1060" s="2092"/>
      <c r="F1060" s="2096"/>
      <c r="G1060" s="2096"/>
      <c r="H1060" s="2092"/>
      <c r="I1060" s="2096"/>
      <c r="J1060" s="2092"/>
      <c r="K1060" s="2093"/>
    </row>
    <row r="1061" spans="1:11">
      <c r="A1061" s="2094"/>
      <c r="B1061" s="2095">
        <v>0.82291666666666663</v>
      </c>
      <c r="C1061" s="2096"/>
      <c r="D1061" s="2096"/>
      <c r="E1061" s="2092"/>
      <c r="F1061" s="2096"/>
      <c r="G1061" s="2096"/>
      <c r="H1061" s="2092"/>
      <c r="I1061" s="2096"/>
      <c r="J1061" s="2092"/>
      <c r="K1061" s="2093"/>
    </row>
    <row r="1062" spans="1:11">
      <c r="A1062" s="2094"/>
      <c r="B1062" s="2095">
        <v>0.83333333333333337</v>
      </c>
      <c r="C1062" s="2091"/>
      <c r="D1062" s="2096"/>
      <c r="E1062" s="2092"/>
      <c r="F1062" s="2096"/>
      <c r="G1062" s="2096"/>
      <c r="H1062" s="2092"/>
      <c r="I1062" s="2096"/>
      <c r="J1062" s="2092"/>
      <c r="K1062" s="2093"/>
    </row>
    <row r="1063" spans="1:11">
      <c r="A1063" s="2094"/>
      <c r="B1063" s="2095">
        <v>0.84375</v>
      </c>
      <c r="C1063" s="2096"/>
      <c r="D1063" s="2096"/>
      <c r="E1063" s="2092"/>
      <c r="F1063" s="2096"/>
      <c r="G1063" s="2096"/>
      <c r="H1063" s="2092"/>
      <c r="I1063" s="2096"/>
      <c r="J1063" s="2092"/>
      <c r="K1063" s="2093"/>
    </row>
    <row r="1064" spans="1:11">
      <c r="A1064" s="2094"/>
      <c r="B1064" s="2095">
        <v>0.85416666666666663</v>
      </c>
      <c r="C1064" s="2096"/>
      <c r="D1064" s="2096"/>
      <c r="E1064" s="2092"/>
      <c r="F1064" s="2096"/>
      <c r="G1064" s="2096"/>
      <c r="H1064" s="2092"/>
      <c r="I1064" s="2096"/>
      <c r="J1064" s="2092"/>
      <c r="K1064" s="2093"/>
    </row>
    <row r="1065" spans="1:11">
      <c r="A1065" s="2094"/>
      <c r="B1065" s="2095">
        <v>0.86458333333333337</v>
      </c>
      <c r="C1065" s="2096"/>
      <c r="D1065" s="2096"/>
      <c r="E1065" s="2092"/>
      <c r="F1065" s="2096"/>
      <c r="G1065" s="2096"/>
      <c r="H1065" s="2092"/>
      <c r="I1065" s="2096"/>
      <c r="J1065" s="2092"/>
      <c r="K1065" s="2093"/>
    </row>
    <row r="1066" spans="1:11">
      <c r="A1066" s="2094"/>
      <c r="B1066" s="2095">
        <v>0.875</v>
      </c>
      <c r="C1066" s="2096"/>
      <c r="D1066" s="2096"/>
      <c r="E1066" s="2092"/>
      <c r="F1066" s="2096"/>
      <c r="G1066" s="2096"/>
      <c r="H1066" s="2092"/>
      <c r="I1066" s="2096"/>
      <c r="J1066" s="2092"/>
      <c r="K1066" s="2093"/>
    </row>
    <row r="1067" spans="1:11">
      <c r="A1067" s="2094"/>
      <c r="B1067" s="2095">
        <v>0.88541666666666663</v>
      </c>
      <c r="C1067" s="2096"/>
      <c r="D1067" s="2096"/>
      <c r="E1067" s="2092"/>
      <c r="F1067" s="2096"/>
      <c r="G1067" s="2096"/>
      <c r="H1067" s="2092"/>
      <c r="I1067" s="2096"/>
      <c r="J1067" s="2092"/>
      <c r="K1067" s="2093"/>
    </row>
    <row r="1068" spans="1:11">
      <c r="A1068" s="2094"/>
      <c r="B1068" s="2095">
        <v>0.89583333333333337</v>
      </c>
      <c r="C1068" s="2096"/>
      <c r="D1068" s="2096"/>
      <c r="E1068" s="2092"/>
      <c r="F1068" s="2096"/>
      <c r="G1068" s="2096"/>
      <c r="H1068" s="2092"/>
      <c r="I1068" s="2096"/>
      <c r="J1068" s="2092"/>
      <c r="K1068" s="2093"/>
    </row>
    <row r="1069" spans="1:11">
      <c r="A1069" s="2094"/>
      <c r="B1069" s="2095">
        <v>0.90625</v>
      </c>
      <c r="C1069" s="2096"/>
      <c r="D1069" s="2096"/>
      <c r="E1069" s="2092"/>
      <c r="F1069" s="2096"/>
      <c r="G1069" s="2096"/>
      <c r="H1069" s="2092"/>
      <c r="I1069" s="2096"/>
      <c r="J1069" s="2092"/>
      <c r="K1069" s="2093"/>
    </row>
    <row r="1070" spans="1:11">
      <c r="A1070" s="2094"/>
      <c r="B1070" s="2095">
        <v>0.91666666666666663</v>
      </c>
      <c r="C1070" s="2091"/>
      <c r="D1070" s="2096"/>
      <c r="E1070" s="2092"/>
      <c r="F1070" s="2096"/>
      <c r="G1070" s="2096"/>
      <c r="H1070" s="2092"/>
      <c r="I1070" s="2096"/>
      <c r="J1070" s="2092"/>
      <c r="K1070" s="2093"/>
    </row>
    <row r="1071" spans="1:11">
      <c r="A1071" s="2094"/>
      <c r="B1071" s="2095">
        <v>0.92708333333333337</v>
      </c>
      <c r="C1071" s="2096"/>
      <c r="D1071" s="2096"/>
      <c r="E1071" s="2092"/>
      <c r="F1071" s="2096"/>
      <c r="G1071" s="2096"/>
      <c r="H1071" s="2092"/>
      <c r="I1071" s="2096"/>
      <c r="J1071" s="2092"/>
      <c r="K1071" s="2093"/>
    </row>
    <row r="1072" spans="1:11">
      <c r="A1072" s="2094"/>
      <c r="B1072" s="2095">
        <v>0.9375</v>
      </c>
      <c r="C1072" s="2096"/>
      <c r="D1072" s="2096"/>
      <c r="E1072" s="2092"/>
      <c r="F1072" s="2096"/>
      <c r="G1072" s="2096"/>
      <c r="H1072" s="2092"/>
      <c r="I1072" s="2096"/>
      <c r="J1072" s="2092"/>
      <c r="K1072" s="2093"/>
    </row>
    <row r="1073" spans="1:11">
      <c r="A1073" s="2094"/>
      <c r="B1073" s="2095">
        <v>0.94791666666666663</v>
      </c>
      <c r="C1073" s="2096"/>
      <c r="D1073" s="2096"/>
      <c r="E1073" s="2092"/>
      <c r="F1073" s="2096"/>
      <c r="G1073" s="2096"/>
      <c r="H1073" s="2092"/>
      <c r="I1073" s="2096"/>
      <c r="J1073" s="2092"/>
      <c r="K1073" s="2093"/>
    </row>
    <row r="1074" spans="1:11">
      <c r="A1074" s="2094"/>
      <c r="B1074" s="2095">
        <v>0.95833333333333337</v>
      </c>
      <c r="C1074" s="2096"/>
      <c r="D1074" s="2096"/>
      <c r="E1074" s="2092"/>
      <c r="F1074" s="2096"/>
      <c r="G1074" s="2096"/>
      <c r="H1074" s="2092"/>
      <c r="I1074" s="2096"/>
      <c r="J1074" s="2092"/>
      <c r="K1074" s="2093"/>
    </row>
    <row r="1075" spans="1:11">
      <c r="A1075" s="2094"/>
      <c r="B1075" s="2095">
        <v>0.96875</v>
      </c>
      <c r="C1075" s="2096"/>
      <c r="D1075" s="2096"/>
      <c r="E1075" s="2092"/>
      <c r="F1075" s="2096"/>
      <c r="G1075" s="2096"/>
      <c r="H1075" s="2092"/>
      <c r="I1075" s="2096"/>
      <c r="J1075" s="2092"/>
      <c r="K1075" s="2093"/>
    </row>
    <row r="1076" spans="1:11">
      <c r="A1076" s="2094"/>
      <c r="B1076" s="2095">
        <v>0.97916666666666663</v>
      </c>
      <c r="C1076" s="2096"/>
      <c r="D1076" s="2096"/>
      <c r="E1076" s="2092"/>
      <c r="F1076" s="2096"/>
      <c r="G1076" s="2096"/>
      <c r="H1076" s="2092"/>
      <c r="I1076" s="2096"/>
      <c r="J1076" s="2092"/>
      <c r="K1076" s="2093"/>
    </row>
    <row r="1077" spans="1:11">
      <c r="A1077" s="2094"/>
      <c r="B1077" s="2095">
        <v>0.98958333333333337</v>
      </c>
      <c r="C1077" s="2096"/>
      <c r="D1077" s="2096"/>
      <c r="E1077" s="2092"/>
      <c r="F1077" s="2096"/>
      <c r="G1077" s="2096"/>
      <c r="H1077" s="2092"/>
      <c r="I1077" s="2096"/>
      <c r="J1077" s="2092"/>
      <c r="K1077" s="2093"/>
    </row>
    <row r="1078" spans="1:11">
      <c r="A1078" s="2094"/>
      <c r="B1078" s="2095">
        <v>0</v>
      </c>
      <c r="C1078" s="2091"/>
      <c r="D1078" s="2096"/>
      <c r="E1078" s="2092"/>
      <c r="F1078" s="2096"/>
      <c r="G1078" s="2096"/>
      <c r="H1078" s="2092"/>
      <c r="I1078" s="2096"/>
      <c r="J1078" s="2092"/>
      <c r="K1078" s="2093"/>
    </row>
    <row r="1079" spans="1:11">
      <c r="A1079" s="2094"/>
      <c r="B1079" s="2095">
        <v>1.0416666666666666E-2</v>
      </c>
      <c r="C1079" s="2096"/>
      <c r="D1079" s="2096"/>
      <c r="E1079" s="2092"/>
      <c r="F1079" s="2096"/>
      <c r="G1079" s="2096"/>
      <c r="H1079" s="2092"/>
      <c r="I1079" s="2096"/>
      <c r="J1079" s="2092"/>
      <c r="K1079" s="2093"/>
    </row>
    <row r="1080" spans="1:11">
      <c r="A1080" s="2094"/>
      <c r="B1080" s="2095">
        <v>2.0833333333333332E-2</v>
      </c>
      <c r="C1080" s="2096"/>
      <c r="D1080" s="2096"/>
      <c r="E1080" s="2092"/>
      <c r="F1080" s="2096"/>
      <c r="G1080" s="2096"/>
      <c r="H1080" s="2092"/>
      <c r="I1080" s="2096"/>
      <c r="J1080" s="2092"/>
      <c r="K1080" s="2093"/>
    </row>
    <row r="1081" spans="1:11">
      <c r="A1081" s="2094"/>
      <c r="B1081" s="2095">
        <v>3.125E-2</v>
      </c>
      <c r="C1081" s="2096"/>
      <c r="D1081" s="2096"/>
      <c r="E1081" s="2092"/>
      <c r="F1081" s="2096"/>
      <c r="G1081" s="2096"/>
      <c r="H1081" s="2092"/>
      <c r="I1081" s="2096"/>
      <c r="J1081" s="2092"/>
      <c r="K1081" s="2093"/>
    </row>
    <row r="1082" spans="1:11">
      <c r="A1082" s="2094"/>
      <c r="B1082" s="2095">
        <v>4.1666666666666664E-2</v>
      </c>
      <c r="C1082" s="2096"/>
      <c r="D1082" s="2096"/>
      <c r="E1082" s="2092"/>
      <c r="F1082" s="2096"/>
      <c r="G1082" s="2096"/>
      <c r="H1082" s="2092"/>
      <c r="I1082" s="2096"/>
      <c r="J1082" s="2092"/>
      <c r="K1082" s="2093"/>
    </row>
    <row r="1083" spans="1:11">
      <c r="A1083" s="2094"/>
      <c r="B1083" s="2095">
        <v>5.2083333333333336E-2</v>
      </c>
      <c r="C1083" s="2096"/>
      <c r="D1083" s="2096"/>
      <c r="E1083" s="2092"/>
      <c r="F1083" s="2096"/>
      <c r="G1083" s="2096"/>
      <c r="H1083" s="2092"/>
      <c r="I1083" s="2096"/>
      <c r="J1083" s="2092"/>
      <c r="K1083" s="2093"/>
    </row>
    <row r="1084" spans="1:11">
      <c r="A1084" s="2094"/>
      <c r="B1084" s="2095">
        <v>6.25E-2</v>
      </c>
      <c r="C1084" s="2096"/>
      <c r="D1084" s="2096"/>
      <c r="E1084" s="2092"/>
      <c r="F1084" s="2096"/>
      <c r="G1084" s="2096"/>
      <c r="H1084" s="2092"/>
      <c r="I1084" s="2096"/>
      <c r="J1084" s="2092"/>
      <c r="K1084" s="2093"/>
    </row>
    <row r="1085" spans="1:11">
      <c r="A1085" s="2094"/>
      <c r="B1085" s="2095">
        <v>7.2916666666666671E-2</v>
      </c>
      <c r="C1085" s="2096"/>
      <c r="D1085" s="2096"/>
      <c r="E1085" s="2092"/>
      <c r="F1085" s="2096"/>
      <c r="G1085" s="2096"/>
      <c r="H1085" s="2092"/>
      <c r="I1085" s="2096"/>
      <c r="J1085" s="2092"/>
      <c r="K1085" s="2093"/>
    </row>
    <row r="1086" spans="1:11">
      <c r="A1086" s="2094"/>
      <c r="B1086" s="2095">
        <v>8.3333333333333329E-2</v>
      </c>
      <c r="C1086" s="2091"/>
      <c r="D1086" s="2096"/>
      <c r="E1086" s="2092"/>
      <c r="F1086" s="2096"/>
      <c r="G1086" s="2096"/>
      <c r="H1086" s="2092"/>
      <c r="I1086" s="2096"/>
      <c r="J1086" s="2092"/>
      <c r="K1086" s="2093"/>
    </row>
    <row r="1087" spans="1:11">
      <c r="A1087" s="2094"/>
      <c r="B1087" s="2095">
        <v>9.375E-2</v>
      </c>
      <c r="C1087" s="2096"/>
      <c r="D1087" s="2096"/>
      <c r="E1087" s="2092"/>
      <c r="F1087" s="2096"/>
      <c r="G1087" s="2096"/>
      <c r="H1087" s="2092"/>
      <c r="I1087" s="2096"/>
      <c r="J1087" s="2092"/>
      <c r="K1087" s="2093"/>
    </row>
    <row r="1088" spans="1:11">
      <c r="A1088" s="2094"/>
      <c r="B1088" s="2095">
        <v>0.10416666666666667</v>
      </c>
      <c r="C1088" s="2096"/>
      <c r="D1088" s="2096"/>
      <c r="E1088" s="2092"/>
      <c r="F1088" s="2096"/>
      <c r="G1088" s="2096"/>
      <c r="H1088" s="2092"/>
      <c r="I1088" s="2096"/>
      <c r="J1088" s="2092"/>
      <c r="K1088" s="2093"/>
    </row>
    <row r="1089" spans="1:11">
      <c r="A1089" s="2094"/>
      <c r="B1089" s="2095">
        <v>0.11458333333333333</v>
      </c>
      <c r="C1089" s="2096"/>
      <c r="D1089" s="2096"/>
      <c r="E1089" s="2092"/>
      <c r="F1089" s="2096"/>
      <c r="G1089" s="2096"/>
      <c r="H1089" s="2092"/>
      <c r="I1089" s="2096"/>
      <c r="J1089" s="2092"/>
      <c r="K1089" s="2093"/>
    </row>
    <row r="1090" spans="1:11">
      <c r="A1090" s="2094"/>
      <c r="B1090" s="2095">
        <v>0.125</v>
      </c>
      <c r="C1090" s="2096"/>
      <c r="D1090" s="2096"/>
      <c r="E1090" s="2092"/>
      <c r="F1090" s="2096"/>
      <c r="G1090" s="2096"/>
      <c r="H1090" s="2092"/>
      <c r="I1090" s="2096"/>
      <c r="J1090" s="2092"/>
      <c r="K1090" s="2093"/>
    </row>
    <row r="1091" spans="1:11">
      <c r="A1091" s="2094"/>
      <c r="B1091" s="2095">
        <v>0.13541666666666666</v>
      </c>
      <c r="C1091" s="2096"/>
      <c r="D1091" s="2096"/>
      <c r="E1091" s="2092"/>
      <c r="F1091" s="2096"/>
      <c r="G1091" s="2096"/>
      <c r="H1091" s="2092"/>
      <c r="I1091" s="2096"/>
      <c r="J1091" s="2092"/>
      <c r="K1091" s="2093"/>
    </row>
    <row r="1092" spans="1:11">
      <c r="A1092" s="2094"/>
      <c r="B1092" s="2095">
        <v>0.14583333333333334</v>
      </c>
      <c r="C1092" s="2096"/>
      <c r="D1092" s="2096"/>
      <c r="E1092" s="2092"/>
      <c r="F1092" s="2096"/>
      <c r="G1092" s="2096"/>
      <c r="H1092" s="2092"/>
      <c r="I1092" s="2096"/>
      <c r="J1092" s="2092"/>
      <c r="K1092" s="2093"/>
    </row>
    <row r="1093" spans="1:11">
      <c r="A1093" s="2094"/>
      <c r="B1093" s="2095">
        <v>0.15625</v>
      </c>
      <c r="C1093" s="2096"/>
      <c r="D1093" s="2096"/>
      <c r="E1093" s="2092"/>
      <c r="F1093" s="2096"/>
      <c r="G1093" s="2096"/>
      <c r="H1093" s="2092"/>
      <c r="I1093" s="2096"/>
      <c r="J1093" s="2092"/>
      <c r="K1093" s="2093"/>
    </row>
    <row r="1094" spans="1:11">
      <c r="A1094" s="2094"/>
      <c r="B1094" s="2095">
        <v>0.16666666666666666</v>
      </c>
      <c r="C1094" s="2091"/>
      <c r="D1094" s="2096"/>
      <c r="E1094" s="2092"/>
      <c r="F1094" s="2096"/>
      <c r="G1094" s="2096"/>
      <c r="H1094" s="2092"/>
      <c r="I1094" s="2096"/>
      <c r="J1094" s="2092"/>
      <c r="K1094" s="2093"/>
    </row>
    <row r="1095" spans="1:11">
      <c r="A1095" s="2094"/>
      <c r="B1095" s="2095">
        <v>0.17708333333333334</v>
      </c>
      <c r="C1095" s="2096"/>
      <c r="D1095" s="2096"/>
      <c r="E1095" s="2092"/>
      <c r="F1095" s="2096"/>
      <c r="G1095" s="2096"/>
      <c r="H1095" s="2092"/>
      <c r="I1095" s="2096"/>
      <c r="J1095" s="2092"/>
      <c r="K1095" s="2093"/>
    </row>
    <row r="1096" spans="1:11">
      <c r="A1096" s="2094"/>
      <c r="B1096" s="2095">
        <v>0.1875</v>
      </c>
      <c r="C1096" s="2096"/>
      <c r="D1096" s="2096"/>
      <c r="E1096" s="2092"/>
      <c r="F1096" s="2096"/>
      <c r="G1096" s="2096"/>
      <c r="H1096" s="2092"/>
      <c r="I1096" s="2096"/>
      <c r="J1096" s="2092"/>
      <c r="K1096" s="2093"/>
    </row>
    <row r="1097" spans="1:11">
      <c r="A1097" s="2094"/>
      <c r="B1097" s="2095">
        <v>0.19791666666666666</v>
      </c>
      <c r="C1097" s="2096"/>
      <c r="D1097" s="2096"/>
      <c r="E1097" s="2092"/>
      <c r="F1097" s="2096"/>
      <c r="G1097" s="2096"/>
      <c r="H1097" s="2092"/>
      <c r="I1097" s="2096"/>
      <c r="J1097" s="2092"/>
      <c r="K1097" s="2093"/>
    </row>
    <row r="1098" spans="1:11">
      <c r="A1098" s="2094"/>
      <c r="B1098" s="2095">
        <v>0.20833333333333334</v>
      </c>
      <c r="C1098" s="2096"/>
      <c r="D1098" s="2096"/>
      <c r="E1098" s="2092"/>
      <c r="F1098" s="2096"/>
      <c r="G1098" s="2096"/>
      <c r="H1098" s="2092"/>
      <c r="I1098" s="2096"/>
      <c r="J1098" s="2092"/>
      <c r="K1098" s="2093"/>
    </row>
    <row r="1099" spans="1:11">
      <c r="A1099" s="2094"/>
      <c r="B1099" s="2095">
        <v>0.21875</v>
      </c>
      <c r="C1099" s="2096"/>
      <c r="D1099" s="2096"/>
      <c r="E1099" s="2092"/>
      <c r="F1099" s="2096"/>
      <c r="G1099" s="2096"/>
      <c r="H1099" s="2092"/>
      <c r="I1099" s="2096"/>
      <c r="J1099" s="2092"/>
      <c r="K1099" s="2093"/>
    </row>
    <row r="1100" spans="1:11">
      <c r="A1100" s="2094"/>
      <c r="B1100" s="2095">
        <v>0.22916666666666666</v>
      </c>
      <c r="C1100" s="2096"/>
      <c r="D1100" s="2096"/>
      <c r="E1100" s="2092"/>
      <c r="F1100" s="2096"/>
      <c r="G1100" s="2096"/>
      <c r="H1100" s="2092"/>
      <c r="I1100" s="2096"/>
      <c r="J1100" s="2092"/>
      <c r="K1100" s="2093"/>
    </row>
    <row r="1101" spans="1:11">
      <c r="A1101" s="2094"/>
      <c r="B1101" s="2095">
        <v>0.23958333333333334</v>
      </c>
      <c r="C1101" s="2096"/>
      <c r="D1101" s="2096"/>
      <c r="E1101" s="2092"/>
      <c r="F1101" s="2096"/>
      <c r="G1101" s="2096"/>
      <c r="H1101" s="2092"/>
      <c r="I1101" s="2096"/>
      <c r="J1101" s="2092"/>
      <c r="K1101" s="2093"/>
    </row>
    <row r="1102" spans="1:11">
      <c r="A1102" s="2094"/>
      <c r="B1102" s="2095">
        <v>0.25</v>
      </c>
      <c r="C1102" s="2091"/>
      <c r="D1102" s="2096"/>
      <c r="E1102" s="2092"/>
      <c r="F1102" s="2096"/>
      <c r="G1102" s="2096"/>
      <c r="H1102" s="2092"/>
      <c r="I1102" s="2096"/>
      <c r="J1102" s="2092"/>
      <c r="K1102" s="2093"/>
    </row>
    <row r="1103" spans="1:11">
      <c r="A1103" s="2094"/>
      <c r="B1103" s="2095">
        <v>0.26041666666666669</v>
      </c>
      <c r="C1103" s="2096"/>
      <c r="D1103" s="2096"/>
      <c r="E1103" s="2092"/>
      <c r="F1103" s="2096"/>
      <c r="G1103" s="2096"/>
      <c r="H1103" s="2092"/>
      <c r="I1103" s="2096"/>
      <c r="J1103" s="2092"/>
      <c r="K1103" s="2093"/>
    </row>
    <row r="1104" spans="1:11">
      <c r="A1104" s="2094"/>
      <c r="B1104" s="2095">
        <v>0.27083333333333331</v>
      </c>
      <c r="C1104" s="2096"/>
      <c r="D1104" s="2096"/>
      <c r="E1104" s="2092"/>
      <c r="F1104" s="2096"/>
      <c r="G1104" s="2096"/>
      <c r="H1104" s="2092"/>
      <c r="I1104" s="2096"/>
      <c r="J1104" s="2092"/>
      <c r="K1104" s="2093"/>
    </row>
    <row r="1105" spans="1:11">
      <c r="A1105" s="2094"/>
      <c r="B1105" s="2095">
        <v>0.28125</v>
      </c>
      <c r="C1105" s="2096"/>
      <c r="D1105" s="2096"/>
      <c r="E1105" s="2092"/>
      <c r="F1105" s="2096"/>
      <c r="G1105" s="2096"/>
      <c r="H1105" s="2092"/>
      <c r="I1105" s="2096"/>
      <c r="J1105" s="2092"/>
      <c r="K1105" s="2093"/>
    </row>
    <row r="1106" spans="1:11">
      <c r="A1106" s="2094"/>
      <c r="B1106" s="2095">
        <v>0.29166666666666669</v>
      </c>
      <c r="C1106" s="2096"/>
      <c r="D1106" s="2096"/>
      <c r="E1106" s="2092"/>
      <c r="F1106" s="2096"/>
      <c r="G1106" s="2096"/>
      <c r="H1106" s="2092"/>
      <c r="I1106" s="2096"/>
      <c r="J1106" s="2092"/>
      <c r="K1106" s="2093"/>
    </row>
    <row r="1107" spans="1:11">
      <c r="A1107" s="2094"/>
      <c r="B1107" s="2095">
        <v>0.30208333333333331</v>
      </c>
      <c r="C1107" s="2096"/>
      <c r="D1107" s="2096"/>
      <c r="E1107" s="2092"/>
      <c r="F1107" s="2096"/>
      <c r="G1107" s="2096"/>
      <c r="H1107" s="2092"/>
      <c r="I1107" s="2096"/>
      <c r="J1107" s="2092"/>
      <c r="K1107" s="2093"/>
    </row>
    <row r="1108" spans="1:11">
      <c r="A1108" s="2094"/>
      <c r="B1108" s="2095">
        <v>0.3125</v>
      </c>
      <c r="C1108" s="2096"/>
      <c r="D1108" s="2096"/>
      <c r="E1108" s="2092"/>
      <c r="F1108" s="2096"/>
      <c r="G1108" s="2096"/>
      <c r="H1108" s="2092"/>
      <c r="I1108" s="2096"/>
      <c r="J1108" s="2092"/>
      <c r="K1108" s="2093"/>
    </row>
    <row r="1109" spans="1:11">
      <c r="A1109" s="2094"/>
      <c r="B1109" s="2095">
        <v>0.32291666666666669</v>
      </c>
      <c r="C1109" s="2096"/>
      <c r="D1109" s="2096"/>
      <c r="E1109" s="2092"/>
      <c r="F1109" s="2096"/>
      <c r="G1109" s="2096"/>
      <c r="H1109" s="2092"/>
      <c r="I1109" s="2096"/>
      <c r="J1109" s="2092"/>
      <c r="K1109" s="2093"/>
    </row>
    <row r="1110" spans="1:11">
      <c r="A1110" s="2094"/>
      <c r="B1110" s="2095">
        <v>0.33333333333333331</v>
      </c>
      <c r="C1110" s="2091"/>
      <c r="D1110" s="2096"/>
      <c r="E1110" s="2092"/>
      <c r="F1110" s="2096"/>
      <c r="G1110" s="2096"/>
      <c r="H1110" s="2092"/>
      <c r="I1110" s="2096"/>
      <c r="J1110" s="2092"/>
      <c r="K1110" s="2093"/>
    </row>
    <row r="1111" spans="1:11">
      <c r="A1111" s="2094"/>
      <c r="B1111" s="2095">
        <v>0.34375</v>
      </c>
      <c r="C1111" s="2096"/>
      <c r="D1111" s="2096"/>
      <c r="E1111" s="2092"/>
      <c r="F1111" s="2096"/>
      <c r="G1111" s="2096"/>
      <c r="H1111" s="2092"/>
      <c r="I1111" s="2096"/>
      <c r="J1111" s="2092"/>
      <c r="K1111" s="2093"/>
    </row>
    <row r="1112" spans="1:11">
      <c r="A1112" s="2094"/>
      <c r="B1112" s="2095">
        <v>0.35416666666666669</v>
      </c>
      <c r="C1112" s="2096"/>
      <c r="D1112" s="2096"/>
      <c r="E1112" s="2092"/>
      <c r="F1112" s="2096"/>
      <c r="G1112" s="2096"/>
      <c r="H1112" s="2092"/>
      <c r="I1112" s="2096"/>
      <c r="J1112" s="2092"/>
      <c r="K1112" s="2093"/>
    </row>
    <row r="1113" spans="1:11">
      <c r="A1113" s="2094"/>
      <c r="B1113" s="2095">
        <v>0.36458333333333331</v>
      </c>
      <c r="C1113" s="2096"/>
      <c r="D1113" s="2096"/>
      <c r="E1113" s="2092"/>
      <c r="F1113" s="2096"/>
      <c r="G1113" s="2096"/>
      <c r="H1113" s="2092"/>
      <c r="I1113" s="2096"/>
      <c r="J1113" s="2092"/>
      <c r="K1113" s="2093"/>
    </row>
    <row r="1114" spans="1:11">
      <c r="A1114" s="2094"/>
      <c r="B1114" s="2095">
        <v>0.375</v>
      </c>
      <c r="C1114" s="2096"/>
      <c r="D1114" s="2096"/>
      <c r="E1114" s="2092"/>
      <c r="F1114" s="2096"/>
      <c r="G1114" s="2096"/>
      <c r="H1114" s="2092"/>
      <c r="I1114" s="2096"/>
      <c r="J1114" s="2092"/>
      <c r="K1114" s="2093"/>
    </row>
    <row r="1115" spans="1:11">
      <c r="A1115" s="2094"/>
      <c r="B1115" s="2095">
        <v>0.38541666666666669</v>
      </c>
      <c r="C1115" s="2096"/>
      <c r="D1115" s="2096"/>
      <c r="E1115" s="2092"/>
      <c r="F1115" s="2096"/>
      <c r="G1115" s="2096"/>
      <c r="H1115" s="2092"/>
      <c r="I1115" s="2096"/>
      <c r="J1115" s="2092"/>
      <c r="K1115" s="2093"/>
    </row>
    <row r="1116" spans="1:11">
      <c r="A1116" s="2094"/>
      <c r="B1116" s="2095">
        <v>0.39583333333333331</v>
      </c>
      <c r="C1116" s="2096"/>
      <c r="D1116" s="2096"/>
      <c r="E1116" s="2092"/>
      <c r="F1116" s="2096"/>
      <c r="G1116" s="2096"/>
      <c r="H1116" s="2092"/>
      <c r="I1116" s="2096"/>
      <c r="J1116" s="2092"/>
      <c r="K1116" s="2093"/>
    </row>
    <row r="1117" spans="1:11">
      <c r="A1117" s="2094"/>
      <c r="B1117" s="2095">
        <v>0.40625</v>
      </c>
      <c r="C1117" s="2096"/>
      <c r="D1117" s="2096"/>
      <c r="E1117" s="2092"/>
      <c r="F1117" s="2096"/>
      <c r="G1117" s="2096"/>
      <c r="H1117" s="2092"/>
      <c r="I1117" s="2096"/>
      <c r="J1117" s="2092"/>
      <c r="K1117" s="2093"/>
    </row>
    <row r="1118" spans="1:11">
      <c r="A1118" s="2094"/>
      <c r="B1118" s="2095">
        <v>0.41666666666666669</v>
      </c>
      <c r="C1118" s="2091"/>
      <c r="D1118" s="2096"/>
      <c r="E1118" s="2092"/>
      <c r="F1118" s="2096"/>
      <c r="G1118" s="2096"/>
      <c r="H1118" s="2092"/>
      <c r="I1118" s="2096"/>
      <c r="J1118" s="2092"/>
      <c r="K1118" s="2093"/>
    </row>
    <row r="1119" spans="1:11">
      <c r="A1119" s="2094"/>
      <c r="B1119" s="2095">
        <v>0.42708333333333331</v>
      </c>
      <c r="C1119" s="2096"/>
      <c r="D1119" s="2096"/>
      <c r="E1119" s="2092"/>
      <c r="F1119" s="2096"/>
      <c r="G1119" s="2096"/>
      <c r="H1119" s="2092"/>
      <c r="I1119" s="2096"/>
      <c r="J1119" s="2092"/>
      <c r="K1119" s="2093"/>
    </row>
    <row r="1120" spans="1:11">
      <c r="A1120" s="2094"/>
      <c r="B1120" s="2095">
        <v>0.4375</v>
      </c>
      <c r="C1120" s="2096"/>
      <c r="D1120" s="2096"/>
      <c r="E1120" s="2092"/>
      <c r="F1120" s="2096"/>
      <c r="G1120" s="2096"/>
      <c r="H1120" s="2092"/>
      <c r="I1120" s="2096"/>
      <c r="J1120" s="2092"/>
      <c r="K1120" s="2093"/>
    </row>
    <row r="1121" spans="1:11">
      <c r="A1121" s="2094"/>
      <c r="B1121" s="2095">
        <v>0.44791666666666669</v>
      </c>
      <c r="C1121" s="2096"/>
      <c r="D1121" s="2096"/>
      <c r="E1121" s="2092"/>
      <c r="F1121" s="2096"/>
      <c r="G1121" s="2096"/>
      <c r="H1121" s="2092"/>
      <c r="I1121" s="2096"/>
      <c r="J1121" s="2092"/>
      <c r="K1121" s="2093"/>
    </row>
    <row r="1122" spans="1:11">
      <c r="A1122" s="2094"/>
      <c r="B1122" s="2095">
        <v>0.45833333333333331</v>
      </c>
      <c r="C1122" s="2096"/>
      <c r="D1122" s="2096"/>
      <c r="E1122" s="2092"/>
      <c r="F1122" s="2096"/>
      <c r="G1122" s="2096"/>
      <c r="H1122" s="2092"/>
      <c r="I1122" s="2096"/>
      <c r="J1122" s="2092"/>
      <c r="K1122" s="2093"/>
    </row>
    <row r="1123" spans="1:11">
      <c r="A1123" s="2094"/>
      <c r="B1123" s="2095">
        <v>0.46875</v>
      </c>
      <c r="C1123" s="2096"/>
      <c r="D1123" s="2096"/>
      <c r="E1123" s="2092"/>
      <c r="F1123" s="2096"/>
      <c r="G1123" s="2096"/>
      <c r="H1123" s="2092"/>
      <c r="I1123" s="2096"/>
      <c r="J1123" s="2092"/>
      <c r="K1123" s="2093"/>
    </row>
    <row r="1124" spans="1:11">
      <c r="A1124" s="2094"/>
      <c r="B1124" s="2095">
        <v>0.47916666666666669</v>
      </c>
      <c r="C1124" s="2096"/>
      <c r="D1124" s="2096"/>
      <c r="E1124" s="2092"/>
      <c r="F1124" s="2096"/>
      <c r="G1124" s="2096"/>
      <c r="H1124" s="2092"/>
      <c r="I1124" s="2096"/>
      <c r="J1124" s="2092"/>
      <c r="K1124" s="2093"/>
    </row>
    <row r="1125" spans="1:11">
      <c r="A1125" s="2094"/>
      <c r="B1125" s="2095">
        <v>0.48958333333333331</v>
      </c>
      <c r="C1125" s="2096"/>
      <c r="D1125" s="2096"/>
      <c r="E1125" s="2092"/>
      <c r="F1125" s="2096"/>
      <c r="G1125" s="2096"/>
      <c r="H1125" s="2092"/>
      <c r="I1125" s="2096"/>
      <c r="J1125" s="2092"/>
      <c r="K1125" s="2093"/>
    </row>
    <row r="1126" spans="1:11">
      <c r="A1126" s="2094"/>
      <c r="B1126" s="2095">
        <v>0.5</v>
      </c>
      <c r="C1126" s="2091"/>
      <c r="D1126" s="2096"/>
      <c r="E1126" s="2092"/>
      <c r="F1126" s="2096"/>
      <c r="G1126" s="2096"/>
      <c r="H1126" s="2092"/>
      <c r="I1126" s="2096"/>
      <c r="J1126" s="2092"/>
      <c r="K1126" s="2093"/>
    </row>
    <row r="1127" spans="1:11">
      <c r="A1127" s="2094"/>
      <c r="B1127" s="2095">
        <v>0.51041666666666663</v>
      </c>
      <c r="C1127" s="2096"/>
      <c r="D1127" s="2096"/>
      <c r="E1127" s="2092"/>
      <c r="F1127" s="2096"/>
      <c r="G1127" s="2096"/>
      <c r="H1127" s="2092"/>
      <c r="I1127" s="2096"/>
      <c r="J1127" s="2092"/>
      <c r="K1127" s="2093"/>
    </row>
    <row r="1128" spans="1:11">
      <c r="A1128" s="2094"/>
      <c r="B1128" s="2095">
        <v>0.52083333333333337</v>
      </c>
      <c r="C1128" s="2096"/>
      <c r="D1128" s="2096"/>
      <c r="E1128" s="2092"/>
      <c r="F1128" s="2096"/>
      <c r="G1128" s="2096"/>
      <c r="H1128" s="2092"/>
      <c r="I1128" s="2096"/>
      <c r="J1128" s="2092"/>
      <c r="K1128" s="2093"/>
    </row>
    <row r="1129" spans="1:11">
      <c r="A1129" s="2094"/>
      <c r="B1129" s="2095">
        <v>0.53125</v>
      </c>
      <c r="C1129" s="2096"/>
      <c r="D1129" s="2096"/>
      <c r="E1129" s="2092"/>
      <c r="F1129" s="2096"/>
      <c r="G1129" s="2096"/>
      <c r="H1129" s="2092"/>
      <c r="I1129" s="2096"/>
      <c r="J1129" s="2092"/>
      <c r="K1129" s="2093"/>
    </row>
    <row r="1130" spans="1:11">
      <c r="A1130" s="2094"/>
      <c r="B1130" s="2095">
        <v>0.54166666666666663</v>
      </c>
      <c r="C1130" s="2096"/>
      <c r="D1130" s="2096"/>
      <c r="E1130" s="2092"/>
      <c r="F1130" s="2096"/>
      <c r="G1130" s="2096"/>
      <c r="H1130" s="2092"/>
      <c r="I1130" s="2096"/>
      <c r="J1130" s="2092"/>
      <c r="K1130" s="2093"/>
    </row>
    <row r="1131" spans="1:11">
      <c r="A1131" s="2094"/>
      <c r="B1131" s="2095">
        <v>0.55208333333333337</v>
      </c>
      <c r="C1131" s="2096"/>
      <c r="D1131" s="2096"/>
      <c r="E1131" s="2092"/>
      <c r="F1131" s="2096"/>
      <c r="G1131" s="2096"/>
      <c r="H1131" s="2092"/>
      <c r="I1131" s="2096"/>
      <c r="J1131" s="2092"/>
      <c r="K1131" s="2093"/>
    </row>
    <row r="1132" spans="1:11">
      <c r="A1132" s="2094"/>
      <c r="B1132" s="2095">
        <v>0.5625</v>
      </c>
      <c r="C1132" s="2096"/>
      <c r="D1132" s="2096"/>
      <c r="E1132" s="2092"/>
      <c r="F1132" s="2096"/>
      <c r="G1132" s="2096"/>
      <c r="H1132" s="2092"/>
      <c r="I1132" s="2096"/>
      <c r="J1132" s="2092"/>
      <c r="K1132" s="2093"/>
    </row>
    <row r="1133" spans="1:11">
      <c r="A1133" s="2094"/>
      <c r="B1133" s="2095">
        <v>0.57291666666666663</v>
      </c>
      <c r="C1133" s="2096"/>
      <c r="D1133" s="2096"/>
      <c r="E1133" s="2092"/>
      <c r="F1133" s="2096"/>
      <c r="G1133" s="2096"/>
      <c r="H1133" s="2092"/>
      <c r="I1133" s="2096"/>
      <c r="J1133" s="2092"/>
      <c r="K1133" s="2093"/>
    </row>
    <row r="1134" spans="1:11">
      <c r="A1134" s="2094"/>
      <c r="B1134" s="2095">
        <v>0.58333333333333337</v>
      </c>
      <c r="C1134" s="2091"/>
      <c r="D1134" s="2096"/>
      <c r="E1134" s="2092"/>
      <c r="F1134" s="2096"/>
      <c r="G1134" s="2096"/>
      <c r="H1134" s="2092"/>
      <c r="I1134" s="2096"/>
      <c r="J1134" s="2092"/>
      <c r="K1134" s="2093"/>
    </row>
    <row r="1135" spans="1:11">
      <c r="A1135" s="2094"/>
      <c r="B1135" s="2095">
        <v>0.59375</v>
      </c>
      <c r="C1135" s="2096"/>
      <c r="D1135" s="2096"/>
      <c r="E1135" s="2092"/>
      <c r="F1135" s="2096"/>
      <c r="G1135" s="2096"/>
      <c r="H1135" s="2092"/>
      <c r="I1135" s="2096"/>
      <c r="J1135" s="2092"/>
      <c r="K1135" s="2093"/>
    </row>
    <row r="1136" spans="1:11">
      <c r="A1136" s="2094"/>
      <c r="B1136" s="2095">
        <v>0.60416666666666663</v>
      </c>
      <c r="C1136" s="2096"/>
      <c r="D1136" s="2096"/>
      <c r="E1136" s="2092"/>
      <c r="F1136" s="2096"/>
      <c r="G1136" s="2096"/>
      <c r="H1136" s="2092"/>
      <c r="I1136" s="2096"/>
      <c r="J1136" s="2092"/>
      <c r="K1136" s="2093"/>
    </row>
    <row r="1137" spans="1:11">
      <c r="A1137" s="2094"/>
      <c r="B1137" s="2095">
        <v>0.61458333333333337</v>
      </c>
      <c r="C1137" s="2096"/>
      <c r="D1137" s="2096"/>
      <c r="E1137" s="2092"/>
      <c r="F1137" s="2096"/>
      <c r="G1137" s="2096"/>
      <c r="H1137" s="2092"/>
      <c r="I1137" s="2096"/>
      <c r="J1137" s="2092"/>
      <c r="K1137" s="2093"/>
    </row>
    <row r="1138" spans="1:11">
      <c r="A1138" s="2094"/>
      <c r="B1138" s="2095">
        <v>0.625</v>
      </c>
      <c r="C1138" s="2096"/>
      <c r="D1138" s="2096"/>
      <c r="E1138" s="2092"/>
      <c r="F1138" s="2096"/>
      <c r="G1138" s="2096"/>
      <c r="H1138" s="2092"/>
      <c r="I1138" s="2096"/>
      <c r="J1138" s="2092"/>
      <c r="K1138" s="2093"/>
    </row>
    <row r="1139" spans="1:11">
      <c r="A1139" s="2094"/>
      <c r="B1139" s="2095">
        <v>0.63541666666666663</v>
      </c>
      <c r="C1139" s="2096"/>
      <c r="D1139" s="2096"/>
      <c r="E1139" s="2092"/>
      <c r="F1139" s="2096"/>
      <c r="G1139" s="2096"/>
      <c r="H1139" s="2092"/>
      <c r="I1139" s="2096"/>
      <c r="J1139" s="2092"/>
      <c r="K1139" s="2093"/>
    </row>
    <row r="1140" spans="1:11">
      <c r="A1140" s="2094"/>
      <c r="B1140" s="2095">
        <v>0.64583333333333337</v>
      </c>
      <c r="C1140" s="2096"/>
      <c r="D1140" s="2096"/>
      <c r="E1140" s="2092"/>
      <c r="F1140" s="2096"/>
      <c r="G1140" s="2096"/>
      <c r="H1140" s="2092"/>
      <c r="I1140" s="2096"/>
      <c r="J1140" s="2092"/>
      <c r="K1140" s="2093"/>
    </row>
    <row r="1141" spans="1:11">
      <c r="A1141" s="2094"/>
      <c r="B1141" s="2095">
        <v>0.65625</v>
      </c>
      <c r="C1141" s="2096"/>
      <c r="D1141" s="2096"/>
      <c r="E1141" s="2092"/>
      <c r="F1141" s="2096"/>
      <c r="G1141" s="2096"/>
      <c r="H1141" s="2092"/>
      <c r="I1141" s="2096"/>
      <c r="J1141" s="2092"/>
      <c r="K1141" s="2093"/>
    </row>
    <row r="1142" spans="1:11">
      <c r="A1142" s="2094"/>
      <c r="B1142" s="2095">
        <v>0.66666666666666663</v>
      </c>
      <c r="C1142" s="2091"/>
      <c r="D1142" s="2096"/>
      <c r="E1142" s="2092"/>
      <c r="F1142" s="2096"/>
      <c r="G1142" s="2096"/>
      <c r="H1142" s="2092"/>
      <c r="I1142" s="2096"/>
      <c r="J1142" s="2092"/>
      <c r="K1142" s="2093"/>
    </row>
    <row r="1143" spans="1:11">
      <c r="A1143" s="2094"/>
      <c r="B1143" s="2095">
        <v>0.67708333333333337</v>
      </c>
      <c r="C1143" s="2096"/>
      <c r="D1143" s="2096"/>
      <c r="E1143" s="2092"/>
      <c r="F1143" s="2096"/>
      <c r="G1143" s="2096"/>
      <c r="H1143" s="2092"/>
      <c r="I1143" s="2096"/>
      <c r="J1143" s="2092"/>
      <c r="K1143" s="2093"/>
    </row>
    <row r="1144" spans="1:11">
      <c r="A1144" s="2094"/>
      <c r="B1144" s="2095">
        <v>0.6875</v>
      </c>
      <c r="C1144" s="2096"/>
      <c r="D1144" s="2096"/>
      <c r="E1144" s="2092"/>
      <c r="F1144" s="2096"/>
      <c r="G1144" s="2096"/>
      <c r="H1144" s="2092"/>
      <c r="I1144" s="2096"/>
      <c r="J1144" s="2092"/>
      <c r="K1144" s="2093"/>
    </row>
    <row r="1145" spans="1:11">
      <c r="A1145" s="2094"/>
      <c r="B1145" s="2095">
        <v>0.69791666666666663</v>
      </c>
      <c r="C1145" s="2096"/>
      <c r="D1145" s="2096"/>
      <c r="E1145" s="2092"/>
      <c r="F1145" s="2096"/>
      <c r="G1145" s="2096"/>
      <c r="H1145" s="2092"/>
      <c r="I1145" s="2096"/>
      <c r="J1145" s="2092"/>
      <c r="K1145" s="2093"/>
    </row>
    <row r="1146" spans="1:11">
      <c r="A1146" s="2094"/>
      <c r="B1146" s="2095">
        <v>0.70833333333333337</v>
      </c>
      <c r="C1146" s="2096"/>
      <c r="D1146" s="2096"/>
      <c r="E1146" s="2092"/>
      <c r="F1146" s="2096"/>
      <c r="G1146" s="2096"/>
      <c r="H1146" s="2092"/>
      <c r="I1146" s="2096"/>
      <c r="J1146" s="2092"/>
      <c r="K1146" s="2093"/>
    </row>
    <row r="1147" spans="1:11">
      <c r="A1147" s="2094"/>
      <c r="B1147" s="2095">
        <v>0.71875</v>
      </c>
      <c r="C1147" s="2096"/>
      <c r="D1147" s="2096"/>
      <c r="E1147" s="2092"/>
      <c r="F1147" s="2096"/>
      <c r="G1147" s="2096"/>
      <c r="H1147" s="2092"/>
      <c r="I1147" s="2096"/>
      <c r="J1147" s="2092"/>
      <c r="K1147" s="2093"/>
    </row>
    <row r="1148" spans="1:11">
      <c r="A1148" s="2094"/>
      <c r="B1148" s="2095">
        <v>0.72916666666666663</v>
      </c>
      <c r="C1148" s="2096"/>
      <c r="D1148" s="2096"/>
      <c r="E1148" s="2092"/>
      <c r="F1148" s="2096"/>
      <c r="G1148" s="2096"/>
      <c r="H1148" s="2092"/>
      <c r="I1148" s="2096"/>
      <c r="J1148" s="2092"/>
      <c r="K1148" s="2093"/>
    </row>
    <row r="1149" spans="1:11">
      <c r="A1149" s="2094"/>
      <c r="B1149" s="2095">
        <v>0.73958333333333337</v>
      </c>
      <c r="C1149" s="2096"/>
      <c r="D1149" s="2096"/>
      <c r="E1149" s="2092"/>
      <c r="F1149" s="2096"/>
      <c r="G1149" s="2096"/>
      <c r="H1149" s="2092"/>
      <c r="I1149" s="2096"/>
      <c r="J1149" s="2092"/>
      <c r="K1149" s="2093"/>
    </row>
    <row r="1150" spans="1:11">
      <c r="A1150" s="2094"/>
      <c r="B1150" s="2095">
        <v>0.75</v>
      </c>
      <c r="C1150" s="2091"/>
      <c r="D1150" s="2096"/>
      <c r="E1150" s="2092"/>
      <c r="F1150" s="2096"/>
      <c r="G1150" s="2096"/>
      <c r="H1150" s="2092"/>
      <c r="I1150" s="2096"/>
      <c r="J1150" s="2092"/>
      <c r="K1150" s="2093"/>
    </row>
    <row r="1151" spans="1:11">
      <c r="A1151" s="2094"/>
      <c r="B1151" s="2095">
        <v>0.76041666666666663</v>
      </c>
      <c r="C1151" s="2096"/>
      <c r="D1151" s="2096"/>
      <c r="E1151" s="2092"/>
      <c r="F1151" s="2096"/>
      <c r="G1151" s="2096"/>
      <c r="H1151" s="2092"/>
      <c r="I1151" s="2096"/>
      <c r="J1151" s="2092"/>
      <c r="K1151" s="2093"/>
    </row>
    <row r="1152" spans="1:11">
      <c r="A1152" s="2094"/>
      <c r="B1152" s="2095">
        <v>0.77083333333333337</v>
      </c>
      <c r="C1152" s="2096"/>
      <c r="D1152" s="2096"/>
      <c r="E1152" s="2092"/>
      <c r="F1152" s="2096"/>
      <c r="G1152" s="2096"/>
      <c r="H1152" s="2092"/>
      <c r="I1152" s="2096"/>
      <c r="J1152" s="2092"/>
      <c r="K1152" s="2093"/>
    </row>
    <row r="1153" spans="1:11">
      <c r="A1153" s="2094"/>
      <c r="B1153" s="2095">
        <v>0.78125</v>
      </c>
      <c r="C1153" s="2096"/>
      <c r="D1153" s="2096"/>
      <c r="E1153" s="2092"/>
      <c r="F1153" s="2096"/>
      <c r="G1153" s="2096"/>
      <c r="H1153" s="2092"/>
      <c r="I1153" s="2096"/>
      <c r="J1153" s="2092"/>
      <c r="K1153" s="2093"/>
    </row>
    <row r="1154" spans="1:11">
      <c r="A1154" s="2094"/>
      <c r="B1154" s="2095">
        <v>0.79166666666666663</v>
      </c>
      <c r="C1154" s="2096"/>
      <c r="D1154" s="2096"/>
      <c r="E1154" s="2092"/>
      <c r="F1154" s="2096"/>
      <c r="G1154" s="2096"/>
      <c r="H1154" s="2092"/>
      <c r="I1154" s="2096"/>
      <c r="J1154" s="2092"/>
      <c r="K1154" s="2093"/>
    </row>
    <row r="1155" spans="1:11">
      <c r="A1155" s="2094"/>
      <c r="B1155" s="2095">
        <v>0.80208333333333337</v>
      </c>
      <c r="C1155" s="2096"/>
      <c r="D1155" s="2096"/>
      <c r="E1155" s="2092"/>
      <c r="F1155" s="2096"/>
      <c r="G1155" s="2096"/>
      <c r="H1155" s="2092"/>
      <c r="I1155" s="2096"/>
      <c r="J1155" s="2092"/>
      <c r="K1155" s="2093"/>
    </row>
    <row r="1156" spans="1:11">
      <c r="A1156" s="2094"/>
      <c r="B1156" s="2095">
        <v>0.8125</v>
      </c>
      <c r="C1156" s="2096"/>
      <c r="D1156" s="2096"/>
      <c r="E1156" s="2092"/>
      <c r="F1156" s="2096"/>
      <c r="G1156" s="2096"/>
      <c r="H1156" s="2092"/>
      <c r="I1156" s="2096"/>
      <c r="J1156" s="2092"/>
      <c r="K1156" s="2093"/>
    </row>
    <row r="1157" spans="1:11">
      <c r="A1157" s="2094"/>
      <c r="B1157" s="2095">
        <v>0.82291666666666663</v>
      </c>
      <c r="C1157" s="2096"/>
      <c r="D1157" s="2096"/>
      <c r="E1157" s="2092"/>
      <c r="F1157" s="2096"/>
      <c r="G1157" s="2096"/>
      <c r="H1157" s="2092"/>
      <c r="I1157" s="2096"/>
      <c r="J1157" s="2092"/>
      <c r="K1157" s="2093"/>
    </row>
    <row r="1158" spans="1:11">
      <c r="A1158" s="2094"/>
      <c r="B1158" s="2095">
        <v>0.83333333333333337</v>
      </c>
      <c r="C1158" s="2091"/>
      <c r="D1158" s="2096"/>
      <c r="E1158" s="2092"/>
      <c r="F1158" s="2096"/>
      <c r="G1158" s="2096"/>
      <c r="H1158" s="2092"/>
      <c r="I1158" s="2096"/>
      <c r="J1158" s="2092"/>
      <c r="K1158" s="2093"/>
    </row>
    <row r="1159" spans="1:11">
      <c r="A1159" s="2094"/>
      <c r="B1159" s="2095">
        <v>0.84375</v>
      </c>
      <c r="C1159" s="2096"/>
      <c r="D1159" s="2096"/>
      <c r="E1159" s="2092"/>
      <c r="F1159" s="2096"/>
      <c r="G1159" s="2096"/>
      <c r="H1159" s="2092"/>
      <c r="I1159" s="2096"/>
      <c r="J1159" s="2092"/>
      <c r="K1159" s="2093"/>
    </row>
    <row r="1160" spans="1:11">
      <c r="A1160" s="2094"/>
      <c r="B1160" s="2095">
        <v>0.85416666666666663</v>
      </c>
      <c r="C1160" s="2096"/>
      <c r="D1160" s="2096"/>
      <c r="E1160" s="2092"/>
      <c r="F1160" s="2096"/>
      <c r="G1160" s="2096"/>
      <c r="H1160" s="2092"/>
      <c r="I1160" s="2096"/>
      <c r="J1160" s="2092"/>
      <c r="K1160" s="2093"/>
    </row>
    <row r="1161" spans="1:11">
      <c r="A1161" s="2094"/>
      <c r="B1161" s="2095">
        <v>0.86458333333333337</v>
      </c>
      <c r="C1161" s="2096"/>
      <c r="D1161" s="2096"/>
      <c r="E1161" s="2092"/>
      <c r="F1161" s="2096"/>
      <c r="G1161" s="2096"/>
      <c r="H1161" s="2092"/>
      <c r="I1161" s="2096"/>
      <c r="J1161" s="2092"/>
      <c r="K1161" s="2093"/>
    </row>
    <row r="1162" spans="1:11">
      <c r="A1162" s="2094"/>
      <c r="B1162" s="2095">
        <v>0.875</v>
      </c>
      <c r="C1162" s="2096"/>
      <c r="D1162" s="2096"/>
      <c r="E1162" s="2092"/>
      <c r="F1162" s="2096"/>
      <c r="G1162" s="2096"/>
      <c r="H1162" s="2092"/>
      <c r="I1162" s="2096"/>
      <c r="J1162" s="2092"/>
      <c r="K1162" s="2093"/>
    </row>
    <row r="1163" spans="1:11">
      <c r="A1163" s="2094"/>
      <c r="B1163" s="2095">
        <v>0.88541666666666663</v>
      </c>
      <c r="C1163" s="2096"/>
      <c r="D1163" s="2096"/>
      <c r="E1163" s="2092"/>
      <c r="F1163" s="2096"/>
      <c r="G1163" s="2096"/>
      <c r="H1163" s="2092"/>
      <c r="I1163" s="2096"/>
      <c r="J1163" s="2092"/>
      <c r="K1163" s="2093"/>
    </row>
    <row r="1164" spans="1:11">
      <c r="A1164" s="2094"/>
      <c r="B1164" s="2095">
        <v>0.89583333333333337</v>
      </c>
      <c r="C1164" s="2096"/>
      <c r="D1164" s="2096"/>
      <c r="E1164" s="2092"/>
      <c r="F1164" s="2096"/>
      <c r="G1164" s="2096"/>
      <c r="H1164" s="2092"/>
      <c r="I1164" s="2096"/>
      <c r="J1164" s="2092"/>
      <c r="K1164" s="2093"/>
    </row>
    <row r="1165" spans="1:11">
      <c r="A1165" s="2094"/>
      <c r="B1165" s="2095">
        <v>0.90625</v>
      </c>
      <c r="C1165" s="2096"/>
      <c r="D1165" s="2096"/>
      <c r="E1165" s="2092"/>
      <c r="F1165" s="2096"/>
      <c r="G1165" s="2096"/>
      <c r="H1165" s="2092"/>
      <c r="I1165" s="2096"/>
      <c r="J1165" s="2092"/>
      <c r="K1165" s="2093"/>
    </row>
    <row r="1166" spans="1:11">
      <c r="A1166" s="2094"/>
      <c r="B1166" s="2095">
        <v>0.91666666666666663</v>
      </c>
      <c r="C1166" s="2091"/>
      <c r="D1166" s="2096"/>
      <c r="E1166" s="2092"/>
      <c r="F1166" s="2096"/>
      <c r="G1166" s="2096"/>
      <c r="H1166" s="2092"/>
      <c r="I1166" s="2096"/>
      <c r="J1166" s="2092"/>
      <c r="K1166" s="2093"/>
    </row>
    <row r="1167" spans="1:11">
      <c r="A1167" s="2094"/>
      <c r="B1167" s="2095">
        <v>0.92708333333333337</v>
      </c>
      <c r="C1167" s="2096"/>
      <c r="D1167" s="2096"/>
      <c r="E1167" s="2092"/>
      <c r="F1167" s="2096"/>
      <c r="G1167" s="2096"/>
      <c r="H1167" s="2092"/>
      <c r="I1167" s="2096"/>
      <c r="J1167" s="2092"/>
      <c r="K1167" s="2093"/>
    </row>
    <row r="1168" spans="1:11">
      <c r="A1168" s="2094"/>
      <c r="B1168" s="2095">
        <v>0.9375</v>
      </c>
      <c r="C1168" s="2096"/>
      <c r="D1168" s="2096"/>
      <c r="E1168" s="2092"/>
      <c r="F1168" s="2096"/>
      <c r="G1168" s="2096"/>
      <c r="H1168" s="2092"/>
      <c r="I1168" s="2096"/>
      <c r="J1168" s="2092"/>
      <c r="K1168" s="2093"/>
    </row>
    <row r="1169" spans="1:11">
      <c r="A1169" s="2094"/>
      <c r="B1169" s="2095">
        <v>0.94791666666666663</v>
      </c>
      <c r="C1169" s="2096"/>
      <c r="D1169" s="2096"/>
      <c r="E1169" s="2092"/>
      <c r="F1169" s="2096"/>
      <c r="G1169" s="2096"/>
      <c r="H1169" s="2092"/>
      <c r="I1169" s="2096"/>
      <c r="J1169" s="2092"/>
      <c r="K1169" s="2093"/>
    </row>
    <row r="1170" spans="1:11">
      <c r="A1170" s="2094"/>
      <c r="B1170" s="2095">
        <v>0.95833333333333337</v>
      </c>
      <c r="C1170" s="2096"/>
      <c r="D1170" s="2096"/>
      <c r="E1170" s="2092"/>
      <c r="F1170" s="2096"/>
      <c r="G1170" s="2096"/>
      <c r="H1170" s="2092"/>
      <c r="I1170" s="2096"/>
      <c r="J1170" s="2092"/>
      <c r="K1170" s="2093"/>
    </row>
    <row r="1171" spans="1:11">
      <c r="A1171" s="2094"/>
      <c r="B1171" s="2095">
        <v>0.96875</v>
      </c>
      <c r="C1171" s="2096"/>
      <c r="D1171" s="2096"/>
      <c r="E1171" s="2092"/>
      <c r="F1171" s="2096"/>
      <c r="G1171" s="2096"/>
      <c r="H1171" s="2092"/>
      <c r="I1171" s="2096"/>
      <c r="J1171" s="2092"/>
      <c r="K1171" s="2093"/>
    </row>
    <row r="1172" spans="1:11">
      <c r="A1172" s="2094"/>
      <c r="B1172" s="2095">
        <v>0.97916666666666663</v>
      </c>
      <c r="C1172" s="2096"/>
      <c r="D1172" s="2096"/>
      <c r="E1172" s="2092"/>
      <c r="F1172" s="2096"/>
      <c r="G1172" s="2096"/>
      <c r="H1172" s="2092"/>
      <c r="I1172" s="2096"/>
      <c r="J1172" s="2092"/>
      <c r="K1172" s="2093"/>
    </row>
    <row r="1173" spans="1:11">
      <c r="A1173" s="2094"/>
      <c r="B1173" s="2095">
        <v>0.98958333333333337</v>
      </c>
      <c r="C1173" s="2096"/>
      <c r="D1173" s="2096"/>
      <c r="E1173" s="2092"/>
      <c r="F1173" s="2096"/>
      <c r="G1173" s="2096"/>
      <c r="H1173" s="2092"/>
      <c r="I1173" s="2096"/>
      <c r="J1173" s="2092"/>
      <c r="K1173" s="2093"/>
    </row>
    <row r="1174" spans="1:11">
      <c r="A1174" s="2094"/>
      <c r="B1174" s="2095">
        <v>0</v>
      </c>
      <c r="C1174" s="2091"/>
      <c r="D1174" s="2096"/>
      <c r="E1174" s="2092"/>
      <c r="F1174" s="2096"/>
      <c r="G1174" s="2096"/>
      <c r="H1174" s="2092"/>
      <c r="I1174" s="2096"/>
      <c r="J1174" s="2092"/>
      <c r="K1174" s="2093"/>
    </row>
    <row r="1175" spans="1:11">
      <c r="A1175" s="2094"/>
      <c r="B1175" s="2095">
        <v>1.0416666666666666E-2</v>
      </c>
      <c r="C1175" s="2096"/>
      <c r="D1175" s="2096"/>
      <c r="E1175" s="2092"/>
      <c r="F1175" s="2096"/>
      <c r="G1175" s="2096"/>
      <c r="H1175" s="2092"/>
      <c r="I1175" s="2096"/>
      <c r="J1175" s="2092"/>
      <c r="K1175" s="2093"/>
    </row>
    <row r="1176" spans="1:11">
      <c r="A1176" s="2094"/>
      <c r="B1176" s="2095">
        <v>2.0833333333333332E-2</v>
      </c>
      <c r="C1176" s="2096"/>
      <c r="D1176" s="2096"/>
      <c r="E1176" s="2092"/>
      <c r="F1176" s="2096"/>
      <c r="G1176" s="2096"/>
      <c r="H1176" s="2092"/>
      <c r="I1176" s="2096"/>
      <c r="J1176" s="2092"/>
      <c r="K1176" s="2093"/>
    </row>
    <row r="1177" spans="1:11">
      <c r="A1177" s="2094"/>
      <c r="B1177" s="2095">
        <v>3.125E-2</v>
      </c>
      <c r="C1177" s="2096"/>
      <c r="D1177" s="2096"/>
      <c r="E1177" s="2092"/>
      <c r="F1177" s="2096"/>
      <c r="G1177" s="2096"/>
      <c r="H1177" s="2092"/>
      <c r="I1177" s="2096"/>
      <c r="J1177" s="2092"/>
      <c r="K1177" s="2093"/>
    </row>
    <row r="1178" spans="1:11">
      <c r="A1178" s="2094"/>
      <c r="B1178" s="2095">
        <v>4.1666666666666664E-2</v>
      </c>
      <c r="C1178" s="2096"/>
      <c r="D1178" s="2096"/>
      <c r="E1178" s="2092"/>
      <c r="F1178" s="2096"/>
      <c r="G1178" s="2096"/>
      <c r="H1178" s="2092"/>
      <c r="I1178" s="2096"/>
      <c r="J1178" s="2092"/>
      <c r="K1178" s="2093"/>
    </row>
    <row r="1179" spans="1:11">
      <c r="A1179" s="2094"/>
      <c r="B1179" s="2095">
        <v>5.2083333333333336E-2</v>
      </c>
      <c r="C1179" s="2096"/>
      <c r="D1179" s="2096"/>
      <c r="E1179" s="2092"/>
      <c r="F1179" s="2096"/>
      <c r="G1179" s="2096"/>
      <c r="H1179" s="2092"/>
      <c r="I1179" s="2096"/>
      <c r="J1179" s="2092"/>
      <c r="K1179" s="2093"/>
    </row>
    <row r="1180" spans="1:11">
      <c r="A1180" s="2094"/>
      <c r="B1180" s="2095">
        <v>6.25E-2</v>
      </c>
      <c r="C1180" s="2096"/>
      <c r="D1180" s="2096"/>
      <c r="E1180" s="2092"/>
      <c r="F1180" s="2096"/>
      <c r="G1180" s="2096"/>
      <c r="H1180" s="2092"/>
      <c r="I1180" s="2096"/>
      <c r="J1180" s="2092"/>
      <c r="K1180" s="2093"/>
    </row>
    <row r="1181" spans="1:11">
      <c r="A1181" s="2094"/>
      <c r="B1181" s="2095">
        <v>7.2916666666666671E-2</v>
      </c>
      <c r="C1181" s="2096"/>
      <c r="D1181" s="2096"/>
      <c r="E1181" s="2092"/>
      <c r="F1181" s="2096"/>
      <c r="G1181" s="2096"/>
      <c r="H1181" s="2092"/>
      <c r="I1181" s="2096"/>
      <c r="J1181" s="2092"/>
      <c r="K1181" s="2093"/>
    </row>
    <row r="1182" spans="1:11">
      <c r="A1182" s="2094"/>
      <c r="B1182" s="2095">
        <v>8.3333333333333329E-2</v>
      </c>
      <c r="C1182" s="2091"/>
      <c r="D1182" s="2096"/>
      <c r="E1182" s="2092"/>
      <c r="F1182" s="2096"/>
      <c r="G1182" s="2096"/>
      <c r="H1182" s="2092"/>
      <c r="I1182" s="2096"/>
      <c r="J1182" s="2092"/>
      <c r="K1182" s="2093"/>
    </row>
    <row r="1183" spans="1:11">
      <c r="A1183" s="2094"/>
      <c r="B1183" s="2095">
        <v>9.375E-2</v>
      </c>
      <c r="C1183" s="2096"/>
      <c r="D1183" s="2096"/>
      <c r="E1183" s="2092"/>
      <c r="F1183" s="2096"/>
      <c r="G1183" s="2096"/>
      <c r="H1183" s="2092"/>
      <c r="I1183" s="2096"/>
      <c r="J1183" s="2092"/>
      <c r="K1183" s="2093"/>
    </row>
    <row r="1184" spans="1:11">
      <c r="A1184" s="2094"/>
      <c r="B1184" s="2095">
        <v>0.10416666666666667</v>
      </c>
      <c r="C1184" s="2096"/>
      <c r="D1184" s="2096"/>
      <c r="E1184" s="2092"/>
      <c r="F1184" s="2096"/>
      <c r="G1184" s="2096"/>
      <c r="H1184" s="2092"/>
      <c r="I1184" s="2096"/>
      <c r="J1184" s="2092"/>
      <c r="K1184" s="2093"/>
    </row>
    <row r="1185" spans="1:11">
      <c r="A1185" s="2094"/>
      <c r="B1185" s="2095">
        <v>0.11458333333333333</v>
      </c>
      <c r="C1185" s="2096"/>
      <c r="D1185" s="2096"/>
      <c r="E1185" s="2092"/>
      <c r="F1185" s="2096"/>
      <c r="G1185" s="2096"/>
      <c r="H1185" s="2092"/>
      <c r="I1185" s="2096"/>
      <c r="J1185" s="2092"/>
      <c r="K1185" s="2093"/>
    </row>
    <row r="1186" spans="1:11">
      <c r="A1186" s="2094"/>
      <c r="B1186" s="2095">
        <v>0.125</v>
      </c>
      <c r="C1186" s="2096"/>
      <c r="D1186" s="2096"/>
      <c r="E1186" s="2092"/>
      <c r="F1186" s="2096"/>
      <c r="G1186" s="2096"/>
      <c r="H1186" s="2092"/>
      <c r="I1186" s="2096"/>
      <c r="J1186" s="2092"/>
      <c r="K1186" s="2093"/>
    </row>
    <row r="1187" spans="1:11">
      <c r="A1187" s="2094"/>
      <c r="B1187" s="2095">
        <v>0.13541666666666666</v>
      </c>
      <c r="C1187" s="2096"/>
      <c r="D1187" s="2096"/>
      <c r="E1187" s="2092"/>
      <c r="F1187" s="2096"/>
      <c r="G1187" s="2096"/>
      <c r="H1187" s="2092"/>
      <c r="I1187" s="2096"/>
      <c r="J1187" s="2092"/>
      <c r="K1187" s="2093"/>
    </row>
    <row r="1188" spans="1:11">
      <c r="A1188" s="2094"/>
      <c r="B1188" s="2095">
        <v>0.14583333333333334</v>
      </c>
      <c r="C1188" s="2096"/>
      <c r="D1188" s="2096"/>
      <c r="E1188" s="2092"/>
      <c r="F1188" s="2096"/>
      <c r="G1188" s="2096"/>
      <c r="H1188" s="2092"/>
      <c r="I1188" s="2096"/>
      <c r="J1188" s="2092"/>
      <c r="K1188" s="2093"/>
    </row>
    <row r="1189" spans="1:11">
      <c r="A1189" s="2094"/>
      <c r="B1189" s="2095">
        <v>0.15625</v>
      </c>
      <c r="C1189" s="2096"/>
      <c r="D1189" s="2096"/>
      <c r="E1189" s="2092"/>
      <c r="F1189" s="2096"/>
      <c r="G1189" s="2096"/>
      <c r="H1189" s="2092"/>
      <c r="I1189" s="2096"/>
      <c r="J1189" s="2092"/>
      <c r="K1189" s="2093"/>
    </row>
    <row r="1190" spans="1:11">
      <c r="A1190" s="2094"/>
      <c r="B1190" s="2095">
        <v>0.16666666666666666</v>
      </c>
      <c r="C1190" s="2091"/>
      <c r="D1190" s="2096"/>
      <c r="E1190" s="2092"/>
      <c r="F1190" s="2096"/>
      <c r="G1190" s="2096"/>
      <c r="H1190" s="2092"/>
      <c r="I1190" s="2096"/>
      <c r="J1190" s="2092"/>
      <c r="K1190" s="2093"/>
    </row>
    <row r="1191" spans="1:11">
      <c r="A1191" s="2094"/>
      <c r="B1191" s="2095">
        <v>0.17708333333333334</v>
      </c>
      <c r="C1191" s="2096"/>
      <c r="D1191" s="2096"/>
      <c r="E1191" s="2092"/>
      <c r="F1191" s="2096"/>
      <c r="G1191" s="2096"/>
      <c r="H1191" s="2092"/>
      <c r="I1191" s="2096"/>
      <c r="J1191" s="2092"/>
      <c r="K1191" s="2093"/>
    </row>
    <row r="1192" spans="1:11">
      <c r="A1192" s="2094"/>
      <c r="B1192" s="2095">
        <v>0.1875</v>
      </c>
      <c r="C1192" s="2096"/>
      <c r="D1192" s="2096"/>
      <c r="E1192" s="2092"/>
      <c r="F1192" s="2096"/>
      <c r="G1192" s="2096"/>
      <c r="H1192" s="2092"/>
      <c r="I1192" s="2096"/>
      <c r="J1192" s="2092"/>
      <c r="K1192" s="2093"/>
    </row>
    <row r="1193" spans="1:11">
      <c r="A1193" s="2094"/>
      <c r="B1193" s="2095">
        <v>0.19791666666666666</v>
      </c>
      <c r="C1193" s="2096"/>
      <c r="D1193" s="2096"/>
      <c r="E1193" s="2092"/>
      <c r="F1193" s="2096"/>
      <c r="G1193" s="2096"/>
      <c r="H1193" s="2092"/>
      <c r="I1193" s="2096"/>
      <c r="J1193" s="2092"/>
      <c r="K1193" s="2093"/>
    </row>
    <row r="1194" spans="1:11">
      <c r="A1194" s="2094"/>
      <c r="B1194" s="2095">
        <v>0.20833333333333334</v>
      </c>
      <c r="C1194" s="2096"/>
      <c r="D1194" s="2096"/>
      <c r="E1194" s="2092"/>
      <c r="F1194" s="2096"/>
      <c r="G1194" s="2096"/>
      <c r="H1194" s="2092"/>
      <c r="I1194" s="2096"/>
      <c r="J1194" s="2092"/>
      <c r="K1194" s="2093"/>
    </row>
    <row r="1195" spans="1:11">
      <c r="A1195" s="2094"/>
      <c r="B1195" s="2095">
        <v>0.21875</v>
      </c>
      <c r="C1195" s="2096"/>
      <c r="D1195" s="2096"/>
      <c r="E1195" s="2092"/>
      <c r="F1195" s="2096"/>
      <c r="G1195" s="2096"/>
      <c r="H1195" s="2092"/>
      <c r="I1195" s="2096"/>
      <c r="J1195" s="2092"/>
      <c r="K1195" s="2093"/>
    </row>
    <row r="1196" spans="1:11">
      <c r="A1196" s="2094"/>
      <c r="B1196" s="2095">
        <v>0.22916666666666666</v>
      </c>
      <c r="C1196" s="2096"/>
      <c r="D1196" s="2096"/>
      <c r="E1196" s="2092"/>
      <c r="F1196" s="2096"/>
      <c r="G1196" s="2096"/>
      <c r="H1196" s="2092"/>
      <c r="I1196" s="2096"/>
      <c r="J1196" s="2092"/>
      <c r="K1196" s="2093"/>
    </row>
    <row r="1197" spans="1:11">
      <c r="A1197" s="2094"/>
      <c r="B1197" s="2095">
        <v>0.23958333333333334</v>
      </c>
      <c r="C1197" s="2096"/>
      <c r="D1197" s="2096"/>
      <c r="E1197" s="2092"/>
      <c r="F1197" s="2096"/>
      <c r="G1197" s="2096"/>
      <c r="H1197" s="2092"/>
      <c r="I1197" s="2096"/>
      <c r="J1197" s="2092"/>
      <c r="K1197" s="2093"/>
    </row>
    <row r="1198" spans="1:11">
      <c r="A1198" s="2094"/>
      <c r="B1198" s="2095">
        <v>0.25</v>
      </c>
      <c r="C1198" s="2091"/>
      <c r="D1198" s="2096"/>
      <c r="E1198" s="2092"/>
      <c r="F1198" s="2096"/>
      <c r="G1198" s="2096"/>
      <c r="H1198" s="2092"/>
      <c r="I1198" s="2096"/>
      <c r="J1198" s="2092"/>
      <c r="K1198" s="2093"/>
    </row>
    <row r="1199" spans="1:11">
      <c r="A1199" s="2094"/>
      <c r="B1199" s="2095">
        <v>0.26041666666666669</v>
      </c>
      <c r="C1199" s="2096"/>
      <c r="D1199" s="2096"/>
      <c r="E1199" s="2092"/>
      <c r="F1199" s="2096"/>
      <c r="G1199" s="2096"/>
      <c r="H1199" s="2092"/>
      <c r="I1199" s="2096"/>
      <c r="J1199" s="2092"/>
      <c r="K1199" s="2093"/>
    </row>
    <row r="1200" spans="1:11">
      <c r="A1200" s="2094"/>
      <c r="B1200" s="2095">
        <v>0.27083333333333331</v>
      </c>
      <c r="C1200" s="2096"/>
      <c r="D1200" s="2096"/>
      <c r="E1200" s="2092"/>
      <c r="F1200" s="2096"/>
      <c r="G1200" s="2096"/>
      <c r="H1200" s="2092"/>
      <c r="I1200" s="2096"/>
      <c r="J1200" s="2092"/>
      <c r="K1200" s="2093"/>
    </row>
    <row r="1201" spans="1:11">
      <c r="A1201" s="2094"/>
      <c r="B1201" s="2095">
        <v>0.28125</v>
      </c>
      <c r="C1201" s="2096"/>
      <c r="D1201" s="2096"/>
      <c r="E1201" s="2092"/>
      <c r="F1201" s="2096"/>
      <c r="G1201" s="2096"/>
      <c r="H1201" s="2092"/>
      <c r="I1201" s="2096"/>
      <c r="J1201" s="2092"/>
      <c r="K1201" s="2093"/>
    </row>
    <row r="1202" spans="1:11">
      <c r="A1202" s="2094"/>
      <c r="B1202" s="2095">
        <v>0.29166666666666669</v>
      </c>
      <c r="C1202" s="2096"/>
      <c r="D1202" s="2096"/>
      <c r="E1202" s="2092"/>
      <c r="F1202" s="2096"/>
      <c r="G1202" s="2096"/>
      <c r="H1202" s="2092"/>
      <c r="I1202" s="2096"/>
      <c r="J1202" s="2092"/>
      <c r="K1202" s="2093"/>
    </row>
    <row r="1203" spans="1:11">
      <c r="A1203" s="2094"/>
      <c r="B1203" s="2095">
        <v>0.30208333333333331</v>
      </c>
      <c r="C1203" s="2096"/>
      <c r="D1203" s="2096"/>
      <c r="E1203" s="2092"/>
      <c r="F1203" s="2096"/>
      <c r="G1203" s="2096"/>
      <c r="H1203" s="2092"/>
      <c r="I1203" s="2096"/>
      <c r="J1203" s="2092"/>
      <c r="K1203" s="2093"/>
    </row>
    <row r="1204" spans="1:11">
      <c r="A1204" s="2094"/>
      <c r="B1204" s="2095">
        <v>0.3125</v>
      </c>
      <c r="C1204" s="2096"/>
      <c r="D1204" s="2096"/>
      <c r="E1204" s="2092"/>
      <c r="F1204" s="2096"/>
      <c r="G1204" s="2096"/>
      <c r="H1204" s="2092"/>
      <c r="I1204" s="2096"/>
      <c r="J1204" s="2092"/>
      <c r="K1204" s="2093"/>
    </row>
    <row r="1205" spans="1:11">
      <c r="A1205" s="2094"/>
      <c r="B1205" s="2095">
        <v>0.32291666666666669</v>
      </c>
      <c r="C1205" s="2096"/>
      <c r="D1205" s="2096"/>
      <c r="E1205" s="2092"/>
      <c r="F1205" s="2096"/>
      <c r="G1205" s="2096"/>
      <c r="H1205" s="2092"/>
      <c r="I1205" s="2096"/>
      <c r="J1205" s="2092"/>
      <c r="K1205" s="2093"/>
    </row>
    <row r="1206" spans="1:11">
      <c r="A1206" s="2094"/>
      <c r="B1206" s="2095">
        <v>0.33333333333333331</v>
      </c>
      <c r="C1206" s="2091"/>
      <c r="D1206" s="2096"/>
      <c r="E1206" s="2092"/>
      <c r="F1206" s="2096"/>
      <c r="G1206" s="2096"/>
      <c r="H1206" s="2092"/>
      <c r="I1206" s="2096"/>
      <c r="J1206" s="2092"/>
      <c r="K1206" s="2093"/>
    </row>
    <row r="1207" spans="1:11">
      <c r="A1207" s="2094"/>
      <c r="B1207" s="2095">
        <v>0.34375</v>
      </c>
      <c r="C1207" s="2096"/>
      <c r="D1207" s="2096"/>
      <c r="E1207" s="2092"/>
      <c r="F1207" s="2096"/>
      <c r="G1207" s="2096"/>
      <c r="H1207" s="2092"/>
      <c r="I1207" s="2096"/>
      <c r="J1207" s="2092"/>
      <c r="K1207" s="2093"/>
    </row>
    <row r="1208" spans="1:11">
      <c r="A1208" s="2094"/>
      <c r="B1208" s="2095">
        <v>0.35416666666666669</v>
      </c>
      <c r="C1208" s="2096"/>
      <c r="D1208" s="2096"/>
      <c r="E1208" s="2092"/>
      <c r="F1208" s="2096"/>
      <c r="G1208" s="2096"/>
      <c r="H1208" s="2092"/>
      <c r="I1208" s="2096"/>
      <c r="J1208" s="2092"/>
      <c r="K1208" s="2093"/>
    </row>
    <row r="1209" spans="1:11">
      <c r="A1209" s="2094"/>
      <c r="B1209" s="2095">
        <v>0.36458333333333331</v>
      </c>
      <c r="C1209" s="2096"/>
      <c r="D1209" s="2096"/>
      <c r="E1209" s="2092"/>
      <c r="F1209" s="2096"/>
      <c r="G1209" s="2096"/>
      <c r="H1209" s="2092"/>
      <c r="I1209" s="2096"/>
      <c r="J1209" s="2092"/>
      <c r="K1209" s="2093"/>
    </row>
    <row r="1210" spans="1:11">
      <c r="A1210" s="2094"/>
      <c r="B1210" s="2095">
        <v>0.375</v>
      </c>
      <c r="C1210" s="2096"/>
      <c r="D1210" s="2096"/>
      <c r="E1210" s="2092"/>
      <c r="F1210" s="2096"/>
      <c r="G1210" s="2096"/>
      <c r="H1210" s="2092"/>
      <c r="I1210" s="2096"/>
      <c r="J1210" s="2092"/>
      <c r="K1210" s="2093"/>
    </row>
    <row r="1211" spans="1:11">
      <c r="A1211" s="2094"/>
      <c r="B1211" s="2095">
        <v>0.38541666666666669</v>
      </c>
      <c r="C1211" s="2096"/>
      <c r="D1211" s="2096"/>
      <c r="E1211" s="2092"/>
      <c r="F1211" s="2096"/>
      <c r="G1211" s="2096"/>
      <c r="H1211" s="2092"/>
      <c r="I1211" s="2096"/>
      <c r="J1211" s="2092"/>
      <c r="K1211" s="2093"/>
    </row>
    <row r="1212" spans="1:11">
      <c r="A1212" s="2094"/>
      <c r="B1212" s="2095">
        <v>0.39583333333333331</v>
      </c>
      <c r="C1212" s="2096"/>
      <c r="D1212" s="2096"/>
      <c r="E1212" s="2092"/>
      <c r="F1212" s="2096"/>
      <c r="G1212" s="2096"/>
      <c r="H1212" s="2092"/>
      <c r="I1212" s="2096"/>
      <c r="J1212" s="2092"/>
      <c r="K1212" s="2093"/>
    </row>
    <row r="1213" spans="1:11">
      <c r="A1213" s="2094"/>
      <c r="B1213" s="2095">
        <v>0.40625</v>
      </c>
      <c r="C1213" s="2096"/>
      <c r="D1213" s="2096"/>
      <c r="E1213" s="2092"/>
      <c r="F1213" s="2096"/>
      <c r="G1213" s="2096"/>
      <c r="H1213" s="2092"/>
      <c r="I1213" s="2096"/>
      <c r="J1213" s="2092"/>
      <c r="K1213" s="2093"/>
    </row>
    <row r="1214" spans="1:11">
      <c r="A1214" s="2094"/>
      <c r="B1214" s="2095">
        <v>0.41666666666666669</v>
      </c>
      <c r="C1214" s="2091"/>
      <c r="D1214" s="2096"/>
      <c r="E1214" s="2092"/>
      <c r="F1214" s="2096"/>
      <c r="G1214" s="2096"/>
      <c r="H1214" s="2092"/>
      <c r="I1214" s="2096"/>
      <c r="J1214" s="2092"/>
      <c r="K1214" s="2093"/>
    </row>
    <row r="1215" spans="1:11">
      <c r="A1215" s="2094"/>
      <c r="B1215" s="2095">
        <v>0.42708333333333331</v>
      </c>
      <c r="C1215" s="2096"/>
      <c r="D1215" s="2096"/>
      <c r="E1215" s="2092"/>
      <c r="F1215" s="2096"/>
      <c r="G1215" s="2096"/>
      <c r="H1215" s="2092"/>
      <c r="I1215" s="2096"/>
      <c r="J1215" s="2092"/>
      <c r="K1215" s="2093"/>
    </row>
    <row r="1216" spans="1:11">
      <c r="A1216" s="2094"/>
      <c r="B1216" s="2095">
        <v>0.4375</v>
      </c>
      <c r="C1216" s="2096"/>
      <c r="D1216" s="2096"/>
      <c r="E1216" s="2092"/>
      <c r="F1216" s="2096"/>
      <c r="G1216" s="2096"/>
      <c r="H1216" s="2092"/>
      <c r="I1216" s="2096"/>
      <c r="J1216" s="2092"/>
      <c r="K1216" s="2093"/>
    </row>
    <row r="1217" spans="1:11">
      <c r="A1217" s="2094"/>
      <c r="B1217" s="2095">
        <v>0.44791666666666669</v>
      </c>
      <c r="C1217" s="2096"/>
      <c r="D1217" s="2096"/>
      <c r="E1217" s="2092"/>
      <c r="F1217" s="2096"/>
      <c r="G1217" s="2096"/>
      <c r="H1217" s="2092"/>
      <c r="I1217" s="2096"/>
      <c r="J1217" s="2092"/>
      <c r="K1217" s="2093"/>
    </row>
    <row r="1218" spans="1:11">
      <c r="A1218" s="2094"/>
      <c r="B1218" s="2095">
        <v>0.45833333333333331</v>
      </c>
      <c r="C1218" s="2096"/>
      <c r="D1218" s="2096"/>
      <c r="E1218" s="2092"/>
      <c r="F1218" s="2096"/>
      <c r="G1218" s="2096"/>
      <c r="H1218" s="2092"/>
      <c r="I1218" s="2096"/>
      <c r="J1218" s="2092"/>
      <c r="K1218" s="2093"/>
    </row>
    <row r="1219" spans="1:11">
      <c r="A1219" s="2094"/>
      <c r="B1219" s="2095">
        <v>0.46875</v>
      </c>
      <c r="C1219" s="2096"/>
      <c r="D1219" s="2096"/>
      <c r="E1219" s="2092"/>
      <c r="F1219" s="2096"/>
      <c r="G1219" s="2096"/>
      <c r="H1219" s="2092"/>
      <c r="I1219" s="2096"/>
      <c r="J1219" s="2092"/>
      <c r="K1219" s="2093"/>
    </row>
    <row r="1220" spans="1:11">
      <c r="A1220" s="2094"/>
      <c r="B1220" s="2095">
        <v>0.47916666666666669</v>
      </c>
      <c r="C1220" s="2096"/>
      <c r="D1220" s="2096"/>
      <c r="E1220" s="2092"/>
      <c r="F1220" s="2096"/>
      <c r="G1220" s="2096"/>
      <c r="H1220" s="2092"/>
      <c r="I1220" s="2096"/>
      <c r="J1220" s="2092"/>
      <c r="K1220" s="2093"/>
    </row>
    <row r="1221" spans="1:11">
      <c r="A1221" s="2094"/>
      <c r="B1221" s="2095">
        <v>0.48958333333333331</v>
      </c>
      <c r="C1221" s="2096"/>
      <c r="D1221" s="2096"/>
      <c r="E1221" s="2092"/>
      <c r="F1221" s="2096"/>
      <c r="G1221" s="2096"/>
      <c r="H1221" s="2092"/>
      <c r="I1221" s="2096"/>
      <c r="J1221" s="2092"/>
      <c r="K1221" s="2093"/>
    </row>
    <row r="1222" spans="1:11">
      <c r="A1222" s="2094"/>
      <c r="B1222" s="2095">
        <v>0.5</v>
      </c>
      <c r="C1222" s="2091"/>
      <c r="D1222" s="2096"/>
      <c r="E1222" s="2092"/>
      <c r="F1222" s="2096"/>
      <c r="G1222" s="2096"/>
      <c r="H1222" s="2092"/>
      <c r="I1222" s="2096"/>
      <c r="J1222" s="2092"/>
      <c r="K1222" s="2093"/>
    </row>
    <row r="1223" spans="1:11">
      <c r="A1223" s="2094"/>
      <c r="B1223" s="2095">
        <v>0.51041666666666663</v>
      </c>
      <c r="C1223" s="2096"/>
      <c r="D1223" s="2096"/>
      <c r="E1223" s="2092"/>
      <c r="F1223" s="2096"/>
      <c r="G1223" s="2096"/>
      <c r="H1223" s="2092"/>
      <c r="I1223" s="2096"/>
      <c r="J1223" s="2092"/>
      <c r="K1223" s="2093"/>
    </row>
    <row r="1224" spans="1:11">
      <c r="A1224" s="2094"/>
      <c r="B1224" s="2095">
        <v>0.52083333333333337</v>
      </c>
      <c r="C1224" s="2096"/>
      <c r="D1224" s="2096"/>
      <c r="E1224" s="2092"/>
      <c r="F1224" s="2096"/>
      <c r="G1224" s="2096"/>
      <c r="H1224" s="2092"/>
      <c r="I1224" s="2096"/>
      <c r="J1224" s="2092"/>
      <c r="K1224" s="2093"/>
    </row>
    <row r="1225" spans="1:11">
      <c r="A1225" s="2094"/>
      <c r="B1225" s="2095">
        <v>0.53125</v>
      </c>
      <c r="C1225" s="2096"/>
      <c r="D1225" s="2096"/>
      <c r="E1225" s="2092"/>
      <c r="F1225" s="2096"/>
      <c r="G1225" s="2096"/>
      <c r="H1225" s="2092"/>
      <c r="I1225" s="2096"/>
      <c r="J1225" s="2092"/>
      <c r="K1225" s="2093"/>
    </row>
    <row r="1226" spans="1:11">
      <c r="A1226" s="2094"/>
      <c r="B1226" s="2095">
        <v>0.54166666666666663</v>
      </c>
      <c r="C1226" s="2096"/>
      <c r="D1226" s="2096"/>
      <c r="E1226" s="2092"/>
      <c r="F1226" s="2096"/>
      <c r="G1226" s="2096"/>
      <c r="H1226" s="2092"/>
      <c r="I1226" s="2096"/>
      <c r="J1226" s="2092"/>
      <c r="K1226" s="2093"/>
    </row>
    <row r="1227" spans="1:11">
      <c r="A1227" s="2094"/>
      <c r="B1227" s="2095">
        <v>0.55208333333333337</v>
      </c>
      <c r="C1227" s="2096"/>
      <c r="D1227" s="2096"/>
      <c r="E1227" s="2092"/>
      <c r="F1227" s="2096"/>
      <c r="G1227" s="2096"/>
      <c r="H1227" s="2092"/>
      <c r="I1227" s="2096"/>
      <c r="J1227" s="2092"/>
      <c r="K1227" s="2093"/>
    </row>
    <row r="1228" spans="1:11">
      <c r="A1228" s="2094"/>
      <c r="B1228" s="2095">
        <v>0.5625</v>
      </c>
      <c r="C1228" s="2096"/>
      <c r="D1228" s="2096"/>
      <c r="E1228" s="2092"/>
      <c r="F1228" s="2096"/>
      <c r="G1228" s="2096"/>
      <c r="H1228" s="2092"/>
      <c r="I1228" s="2096"/>
      <c r="J1228" s="2092"/>
      <c r="K1228" s="2093"/>
    </row>
    <row r="1229" spans="1:11">
      <c r="A1229" s="2094"/>
      <c r="B1229" s="2095">
        <v>0.57291666666666663</v>
      </c>
      <c r="C1229" s="2096"/>
      <c r="D1229" s="2096"/>
      <c r="E1229" s="2092"/>
      <c r="F1229" s="2096"/>
      <c r="G1229" s="2096"/>
      <c r="H1229" s="2092"/>
      <c r="I1229" s="2096"/>
      <c r="J1229" s="2092"/>
      <c r="K1229" s="2093"/>
    </row>
    <row r="1230" spans="1:11">
      <c r="A1230" s="2094"/>
      <c r="B1230" s="2095">
        <v>0.58333333333333337</v>
      </c>
      <c r="C1230" s="2091"/>
      <c r="D1230" s="2096"/>
      <c r="E1230" s="2092"/>
      <c r="F1230" s="2096"/>
      <c r="G1230" s="2096"/>
      <c r="H1230" s="2092"/>
      <c r="I1230" s="2096"/>
      <c r="J1230" s="2092"/>
      <c r="K1230" s="2093"/>
    </row>
    <row r="1231" spans="1:11">
      <c r="A1231" s="2094"/>
      <c r="B1231" s="2095">
        <v>0.59375</v>
      </c>
      <c r="C1231" s="2096"/>
      <c r="D1231" s="2096"/>
      <c r="E1231" s="2092"/>
      <c r="F1231" s="2096"/>
      <c r="G1231" s="2096"/>
      <c r="H1231" s="2092"/>
      <c r="I1231" s="2096"/>
      <c r="J1231" s="2092"/>
      <c r="K1231" s="2093"/>
    </row>
    <row r="1232" spans="1:11">
      <c r="A1232" s="2094"/>
      <c r="B1232" s="2095">
        <v>0.60416666666666663</v>
      </c>
      <c r="C1232" s="2096"/>
      <c r="D1232" s="2096"/>
      <c r="E1232" s="2092"/>
      <c r="F1232" s="2096"/>
      <c r="G1232" s="2096"/>
      <c r="H1232" s="2092"/>
      <c r="I1232" s="2096"/>
      <c r="J1232" s="2092"/>
      <c r="K1232" s="2093"/>
    </row>
    <row r="1233" spans="1:11">
      <c r="A1233" s="2094"/>
      <c r="B1233" s="2095">
        <v>0.61458333333333337</v>
      </c>
      <c r="C1233" s="2096"/>
      <c r="D1233" s="2096"/>
      <c r="E1233" s="2092"/>
      <c r="F1233" s="2096"/>
      <c r="G1233" s="2096"/>
      <c r="H1233" s="2092"/>
      <c r="I1233" s="2096"/>
      <c r="J1233" s="2092"/>
      <c r="K1233" s="2093"/>
    </row>
    <row r="1234" spans="1:11">
      <c r="A1234" s="2094"/>
      <c r="B1234" s="2095">
        <v>0.625</v>
      </c>
      <c r="C1234" s="2096"/>
      <c r="D1234" s="2096"/>
      <c r="E1234" s="2092"/>
      <c r="F1234" s="2096"/>
      <c r="G1234" s="2096"/>
      <c r="H1234" s="2092"/>
      <c r="I1234" s="2096"/>
      <c r="J1234" s="2092"/>
      <c r="K1234" s="2093"/>
    </row>
    <row r="1235" spans="1:11">
      <c r="A1235" s="2094"/>
      <c r="B1235" s="2095">
        <v>0.63541666666666663</v>
      </c>
      <c r="C1235" s="2096"/>
      <c r="D1235" s="2096"/>
      <c r="E1235" s="2092"/>
      <c r="F1235" s="2096"/>
      <c r="G1235" s="2096"/>
      <c r="H1235" s="2092"/>
      <c r="I1235" s="2096"/>
      <c r="J1235" s="2092"/>
      <c r="K1235" s="2093"/>
    </row>
    <row r="1236" spans="1:11">
      <c r="A1236" s="2094"/>
      <c r="B1236" s="2095">
        <v>0.64583333333333337</v>
      </c>
      <c r="C1236" s="2096"/>
      <c r="D1236" s="2096"/>
      <c r="E1236" s="2092"/>
      <c r="F1236" s="2096"/>
      <c r="G1236" s="2096"/>
      <c r="H1236" s="2092"/>
      <c r="I1236" s="2096"/>
      <c r="J1236" s="2092"/>
      <c r="K1236" s="2093"/>
    </row>
    <row r="1237" spans="1:11">
      <c r="A1237" s="2094"/>
      <c r="B1237" s="2095">
        <v>0.65625</v>
      </c>
      <c r="C1237" s="2096"/>
      <c r="D1237" s="2096"/>
      <c r="E1237" s="2092"/>
      <c r="F1237" s="2096"/>
      <c r="G1237" s="2096"/>
      <c r="H1237" s="2092"/>
      <c r="I1237" s="2096"/>
      <c r="J1237" s="2092"/>
      <c r="K1237" s="2093"/>
    </row>
    <row r="1238" spans="1:11">
      <c r="A1238" s="2094"/>
      <c r="B1238" s="2095">
        <v>0.66666666666666663</v>
      </c>
      <c r="C1238" s="2091"/>
      <c r="D1238" s="2096"/>
      <c r="E1238" s="2092"/>
      <c r="F1238" s="2096"/>
      <c r="G1238" s="2096"/>
      <c r="H1238" s="2092"/>
      <c r="I1238" s="2096"/>
      <c r="J1238" s="2092"/>
      <c r="K1238" s="2093"/>
    </row>
    <row r="1239" spans="1:11">
      <c r="A1239" s="2094"/>
      <c r="B1239" s="2095">
        <v>0.67708333333333337</v>
      </c>
      <c r="C1239" s="2096"/>
      <c r="D1239" s="2096"/>
      <c r="E1239" s="2092"/>
      <c r="F1239" s="2096"/>
      <c r="G1239" s="2096"/>
      <c r="H1239" s="2092"/>
      <c r="I1239" s="2096"/>
      <c r="J1239" s="2092"/>
      <c r="K1239" s="2093"/>
    </row>
    <row r="1240" spans="1:11">
      <c r="A1240" s="2094"/>
      <c r="B1240" s="2095">
        <v>0.6875</v>
      </c>
      <c r="C1240" s="2096"/>
      <c r="D1240" s="2096"/>
      <c r="E1240" s="2092"/>
      <c r="F1240" s="2096"/>
      <c r="G1240" s="2096"/>
      <c r="H1240" s="2092"/>
      <c r="I1240" s="2096"/>
      <c r="J1240" s="2092"/>
      <c r="K1240" s="2093"/>
    </row>
    <row r="1241" spans="1:11">
      <c r="A1241" s="2094"/>
      <c r="B1241" s="2095">
        <v>0.69791666666666663</v>
      </c>
      <c r="C1241" s="2096"/>
      <c r="D1241" s="2096"/>
      <c r="E1241" s="2092"/>
      <c r="F1241" s="2096"/>
      <c r="G1241" s="2096"/>
      <c r="H1241" s="2092"/>
      <c r="I1241" s="2096"/>
      <c r="J1241" s="2092"/>
      <c r="K1241" s="2093"/>
    </row>
    <row r="1242" spans="1:11">
      <c r="A1242" s="2094"/>
      <c r="B1242" s="2095">
        <v>0.70833333333333337</v>
      </c>
      <c r="C1242" s="2096"/>
      <c r="D1242" s="2096"/>
      <c r="E1242" s="2092"/>
      <c r="F1242" s="2096"/>
      <c r="G1242" s="2096"/>
      <c r="H1242" s="2092"/>
      <c r="I1242" s="2096"/>
      <c r="J1242" s="2092"/>
      <c r="K1242" s="2093"/>
    </row>
    <row r="1243" spans="1:11">
      <c r="A1243" s="2094"/>
      <c r="B1243" s="2095">
        <v>0.71875</v>
      </c>
      <c r="C1243" s="2096"/>
      <c r="D1243" s="2096"/>
      <c r="E1243" s="2092"/>
      <c r="F1243" s="2096"/>
      <c r="G1243" s="2096"/>
      <c r="H1243" s="2092"/>
      <c r="I1243" s="2096"/>
      <c r="J1243" s="2092"/>
      <c r="K1243" s="2093"/>
    </row>
    <row r="1244" spans="1:11">
      <c r="A1244" s="2094"/>
      <c r="B1244" s="2095">
        <v>0.72916666666666663</v>
      </c>
      <c r="C1244" s="2096"/>
      <c r="D1244" s="2096"/>
      <c r="E1244" s="2092"/>
      <c r="F1244" s="2096"/>
      <c r="G1244" s="2096"/>
      <c r="H1244" s="2092"/>
      <c r="I1244" s="2096"/>
      <c r="J1244" s="2092"/>
      <c r="K1244" s="2093"/>
    </row>
    <row r="1245" spans="1:11">
      <c r="A1245" s="2094"/>
      <c r="B1245" s="2095">
        <v>0.73958333333333337</v>
      </c>
      <c r="C1245" s="2096"/>
      <c r="D1245" s="2096"/>
      <c r="E1245" s="2092"/>
      <c r="F1245" s="2096"/>
      <c r="G1245" s="2096"/>
      <c r="H1245" s="2092"/>
      <c r="I1245" s="2096"/>
      <c r="J1245" s="2092"/>
      <c r="K1245" s="2093"/>
    </row>
    <row r="1246" spans="1:11">
      <c r="A1246" s="2094"/>
      <c r="B1246" s="2095">
        <v>0.75</v>
      </c>
      <c r="C1246" s="2091"/>
      <c r="D1246" s="2096"/>
      <c r="E1246" s="2092"/>
      <c r="F1246" s="2096"/>
      <c r="G1246" s="2096"/>
      <c r="H1246" s="2092"/>
      <c r="I1246" s="2096"/>
      <c r="J1246" s="2092"/>
      <c r="K1246" s="2093"/>
    </row>
    <row r="1247" spans="1:11">
      <c r="A1247" s="2094"/>
      <c r="B1247" s="2095">
        <v>0.76041666666666663</v>
      </c>
      <c r="C1247" s="2096"/>
      <c r="D1247" s="2096"/>
      <c r="E1247" s="2092"/>
      <c r="F1247" s="2096"/>
      <c r="G1247" s="2096"/>
      <c r="H1247" s="2092"/>
      <c r="I1247" s="2096"/>
      <c r="J1247" s="2092"/>
      <c r="K1247" s="2093"/>
    </row>
    <row r="1248" spans="1:11">
      <c r="A1248" s="2094"/>
      <c r="B1248" s="2095">
        <v>0.77083333333333337</v>
      </c>
      <c r="C1248" s="2096"/>
      <c r="D1248" s="2096"/>
      <c r="E1248" s="2092"/>
      <c r="F1248" s="2096"/>
      <c r="G1248" s="2096"/>
      <c r="H1248" s="2092"/>
      <c r="I1248" s="2096"/>
      <c r="J1248" s="2092"/>
      <c r="K1248" s="2093"/>
    </row>
    <row r="1249" spans="1:11">
      <c r="A1249" s="2094"/>
      <c r="B1249" s="2095">
        <v>0.78125</v>
      </c>
      <c r="C1249" s="2096"/>
      <c r="D1249" s="2096"/>
      <c r="E1249" s="2092"/>
      <c r="F1249" s="2096"/>
      <c r="G1249" s="2096"/>
      <c r="H1249" s="2092"/>
      <c r="I1249" s="2096"/>
      <c r="J1249" s="2092"/>
      <c r="K1249" s="2093"/>
    </row>
    <row r="1250" spans="1:11">
      <c r="A1250" s="2094"/>
      <c r="B1250" s="2095">
        <v>0.79166666666666663</v>
      </c>
      <c r="C1250" s="2096"/>
      <c r="D1250" s="2096"/>
      <c r="E1250" s="2092"/>
      <c r="F1250" s="2096"/>
      <c r="G1250" s="2096"/>
      <c r="H1250" s="2092"/>
      <c r="I1250" s="2096"/>
      <c r="J1250" s="2092"/>
      <c r="K1250" s="2093"/>
    </row>
    <row r="1251" spans="1:11">
      <c r="A1251" s="2094"/>
      <c r="B1251" s="2095">
        <v>0.80208333333333337</v>
      </c>
      <c r="C1251" s="2096"/>
      <c r="D1251" s="2096"/>
      <c r="E1251" s="2092"/>
      <c r="F1251" s="2096"/>
      <c r="G1251" s="2096"/>
      <c r="H1251" s="2092"/>
      <c r="I1251" s="2096"/>
      <c r="J1251" s="2092"/>
      <c r="K1251" s="2093"/>
    </row>
    <row r="1252" spans="1:11">
      <c r="A1252" s="2094"/>
      <c r="B1252" s="2095">
        <v>0.8125</v>
      </c>
      <c r="C1252" s="2096"/>
      <c r="D1252" s="2096"/>
      <c r="E1252" s="2092"/>
      <c r="F1252" s="2096"/>
      <c r="G1252" s="2096"/>
      <c r="H1252" s="2092"/>
      <c r="I1252" s="2096"/>
      <c r="J1252" s="2092"/>
      <c r="K1252" s="2093"/>
    </row>
    <row r="1253" spans="1:11">
      <c r="A1253" s="2094"/>
      <c r="B1253" s="2095">
        <v>0.82291666666666663</v>
      </c>
      <c r="C1253" s="2096"/>
      <c r="D1253" s="2096"/>
      <c r="E1253" s="2092"/>
      <c r="F1253" s="2096"/>
      <c r="G1253" s="2096"/>
      <c r="H1253" s="2092"/>
      <c r="I1253" s="2096"/>
      <c r="J1253" s="2092"/>
      <c r="K1253" s="2093"/>
    </row>
    <row r="1254" spans="1:11">
      <c r="A1254" s="2094"/>
      <c r="B1254" s="2095">
        <v>0.83333333333333337</v>
      </c>
      <c r="C1254" s="2091"/>
      <c r="D1254" s="2096"/>
      <c r="E1254" s="2092"/>
      <c r="F1254" s="2096"/>
      <c r="G1254" s="2096"/>
      <c r="H1254" s="2092"/>
      <c r="I1254" s="2096"/>
      <c r="J1254" s="2092"/>
      <c r="K1254" s="2093"/>
    </row>
    <row r="1255" spans="1:11">
      <c r="A1255" s="2094"/>
      <c r="B1255" s="2095">
        <v>0.84375</v>
      </c>
      <c r="C1255" s="2096"/>
      <c r="D1255" s="2096"/>
      <c r="E1255" s="2092"/>
      <c r="F1255" s="2096"/>
      <c r="G1255" s="2096"/>
      <c r="H1255" s="2092"/>
      <c r="I1255" s="2096"/>
      <c r="J1255" s="2092"/>
      <c r="K1255" s="2093"/>
    </row>
    <row r="1256" spans="1:11">
      <c r="A1256" s="2094"/>
      <c r="B1256" s="2095">
        <v>0.85416666666666663</v>
      </c>
      <c r="C1256" s="2096"/>
      <c r="D1256" s="2096"/>
      <c r="E1256" s="2092"/>
      <c r="F1256" s="2096"/>
      <c r="G1256" s="2096"/>
      <c r="H1256" s="2092"/>
      <c r="I1256" s="2096"/>
      <c r="J1256" s="2092"/>
      <c r="K1256" s="2093"/>
    </row>
    <row r="1257" spans="1:11">
      <c r="A1257" s="2094"/>
      <c r="B1257" s="2095">
        <v>0.86458333333333337</v>
      </c>
      <c r="C1257" s="2096"/>
      <c r="D1257" s="2096"/>
      <c r="E1257" s="2092"/>
      <c r="F1257" s="2096"/>
      <c r="G1257" s="2096"/>
      <c r="H1257" s="2092"/>
      <c r="I1257" s="2096"/>
      <c r="J1257" s="2092"/>
      <c r="K1257" s="2093"/>
    </row>
    <row r="1258" spans="1:11">
      <c r="A1258" s="2094"/>
      <c r="B1258" s="2095">
        <v>0.875</v>
      </c>
      <c r="C1258" s="2096"/>
      <c r="D1258" s="2096"/>
      <c r="E1258" s="2092"/>
      <c r="F1258" s="2096"/>
      <c r="G1258" s="2096"/>
      <c r="H1258" s="2092"/>
      <c r="I1258" s="2096"/>
      <c r="J1258" s="2092"/>
      <c r="K1258" s="2093"/>
    </row>
    <row r="1259" spans="1:11">
      <c r="A1259" s="2094"/>
      <c r="B1259" s="2095">
        <v>0.88541666666666663</v>
      </c>
      <c r="C1259" s="2096"/>
      <c r="D1259" s="2096"/>
      <c r="E1259" s="2092"/>
      <c r="F1259" s="2096"/>
      <c r="G1259" s="2096"/>
      <c r="H1259" s="2092"/>
      <c r="I1259" s="2096"/>
      <c r="J1259" s="2092"/>
      <c r="K1259" s="2093"/>
    </row>
    <row r="1260" spans="1:11">
      <c r="A1260" s="2094"/>
      <c r="B1260" s="2095">
        <v>0.89583333333333337</v>
      </c>
      <c r="C1260" s="2096"/>
      <c r="D1260" s="2096"/>
      <c r="E1260" s="2092"/>
      <c r="F1260" s="2096"/>
      <c r="G1260" s="2096"/>
      <c r="H1260" s="2092"/>
      <c r="I1260" s="2096"/>
      <c r="J1260" s="2092"/>
      <c r="K1260" s="2093"/>
    </row>
    <row r="1261" spans="1:11">
      <c r="A1261" s="2094"/>
      <c r="B1261" s="2095">
        <v>0.90625</v>
      </c>
      <c r="C1261" s="2096"/>
      <c r="D1261" s="2096"/>
      <c r="E1261" s="2092"/>
      <c r="F1261" s="2096"/>
      <c r="G1261" s="2096"/>
      <c r="H1261" s="2092"/>
      <c r="I1261" s="2096"/>
      <c r="J1261" s="2092"/>
      <c r="K1261" s="2093"/>
    </row>
    <row r="1262" spans="1:11">
      <c r="A1262" s="2094"/>
      <c r="B1262" s="2095">
        <v>0.91666666666666663</v>
      </c>
      <c r="C1262" s="2091"/>
      <c r="D1262" s="2096"/>
      <c r="E1262" s="2092"/>
      <c r="F1262" s="2096"/>
      <c r="G1262" s="2096"/>
      <c r="H1262" s="2092"/>
      <c r="I1262" s="2096"/>
      <c r="J1262" s="2092"/>
      <c r="K1262" s="2093"/>
    </row>
    <row r="1263" spans="1:11">
      <c r="A1263" s="2094"/>
      <c r="B1263" s="2095">
        <v>0.92708333333333337</v>
      </c>
      <c r="C1263" s="2096"/>
      <c r="D1263" s="2096"/>
      <c r="E1263" s="2092"/>
      <c r="F1263" s="2096"/>
      <c r="G1263" s="2096"/>
      <c r="H1263" s="2092"/>
      <c r="I1263" s="2096"/>
      <c r="J1263" s="2092"/>
      <c r="K1263" s="2093"/>
    </row>
    <row r="1264" spans="1:11">
      <c r="A1264" s="2094"/>
      <c r="B1264" s="2095">
        <v>0.9375</v>
      </c>
      <c r="C1264" s="2096"/>
      <c r="D1264" s="2096"/>
      <c r="E1264" s="2092"/>
      <c r="F1264" s="2096"/>
      <c r="G1264" s="2096"/>
      <c r="H1264" s="2092"/>
      <c r="I1264" s="2096"/>
      <c r="J1264" s="2092"/>
      <c r="K1264" s="2093"/>
    </row>
    <row r="1265" spans="1:11">
      <c r="A1265" s="2094"/>
      <c r="B1265" s="2095">
        <v>0.94791666666666663</v>
      </c>
      <c r="C1265" s="2096"/>
      <c r="D1265" s="2096"/>
      <c r="E1265" s="2092"/>
      <c r="F1265" s="2096"/>
      <c r="G1265" s="2096"/>
      <c r="H1265" s="2092"/>
      <c r="I1265" s="2096"/>
      <c r="J1265" s="2092"/>
      <c r="K1265" s="2093"/>
    </row>
    <row r="1266" spans="1:11">
      <c r="A1266" s="2094"/>
      <c r="B1266" s="2095">
        <v>0.95833333333333337</v>
      </c>
      <c r="C1266" s="2096"/>
      <c r="D1266" s="2096"/>
      <c r="E1266" s="2092"/>
      <c r="F1266" s="2096"/>
      <c r="G1266" s="2096"/>
      <c r="H1266" s="2092"/>
      <c r="I1266" s="2096"/>
      <c r="J1266" s="2092"/>
      <c r="K1266" s="2093"/>
    </row>
    <row r="1267" spans="1:11">
      <c r="A1267" s="2094"/>
      <c r="B1267" s="2095">
        <v>0.96875</v>
      </c>
      <c r="C1267" s="2096"/>
      <c r="D1267" s="2096"/>
      <c r="E1267" s="2092"/>
      <c r="F1267" s="2096"/>
      <c r="G1267" s="2096"/>
      <c r="H1267" s="2092"/>
      <c r="I1267" s="2096"/>
      <c r="J1267" s="2092"/>
      <c r="K1267" s="2093"/>
    </row>
    <row r="1268" spans="1:11">
      <c r="A1268" s="2094"/>
      <c r="B1268" s="2095">
        <v>0.97916666666666663</v>
      </c>
      <c r="C1268" s="2096"/>
      <c r="D1268" s="2096"/>
      <c r="E1268" s="2092"/>
      <c r="F1268" s="2096"/>
      <c r="G1268" s="2096"/>
      <c r="H1268" s="2092"/>
      <c r="I1268" s="2096"/>
      <c r="J1268" s="2092"/>
      <c r="K1268" s="2093"/>
    </row>
    <row r="1269" spans="1:11">
      <c r="A1269" s="2094"/>
      <c r="B1269" s="2095">
        <v>0.98958333333333337</v>
      </c>
      <c r="C1269" s="2096"/>
      <c r="D1269" s="2096"/>
      <c r="E1269" s="2092"/>
      <c r="F1269" s="2096"/>
      <c r="G1269" s="2096"/>
      <c r="H1269" s="2092"/>
      <c r="I1269" s="2096"/>
      <c r="J1269" s="2092"/>
      <c r="K1269" s="2093"/>
    </row>
    <row r="1270" spans="1:11">
      <c r="A1270" s="2094"/>
      <c r="B1270" s="2095">
        <v>0</v>
      </c>
      <c r="C1270" s="2091"/>
      <c r="D1270" s="2096"/>
      <c r="E1270" s="2092"/>
      <c r="F1270" s="2096"/>
      <c r="G1270" s="2096"/>
      <c r="H1270" s="2092"/>
      <c r="I1270" s="2096"/>
      <c r="J1270" s="2092"/>
      <c r="K1270" s="2093"/>
    </row>
    <row r="1271" spans="1:11">
      <c r="A1271" s="2094"/>
      <c r="B1271" s="2095">
        <v>1.0416666666666666E-2</v>
      </c>
      <c r="C1271" s="2096"/>
      <c r="D1271" s="2096"/>
      <c r="E1271" s="2092"/>
      <c r="F1271" s="2096"/>
      <c r="G1271" s="2096"/>
      <c r="H1271" s="2092"/>
      <c r="I1271" s="2096"/>
      <c r="J1271" s="2092"/>
      <c r="K1271" s="2093"/>
    </row>
    <row r="1272" spans="1:11">
      <c r="A1272" s="2094"/>
      <c r="B1272" s="2095">
        <v>2.0833333333333332E-2</v>
      </c>
      <c r="C1272" s="2096"/>
      <c r="D1272" s="2096"/>
      <c r="E1272" s="2092"/>
      <c r="F1272" s="2096"/>
      <c r="G1272" s="2096"/>
      <c r="H1272" s="2092"/>
      <c r="I1272" s="2096"/>
      <c r="J1272" s="2092"/>
      <c r="K1272" s="2093"/>
    </row>
    <row r="1273" spans="1:11">
      <c r="A1273" s="2094"/>
      <c r="B1273" s="2095">
        <v>3.125E-2</v>
      </c>
      <c r="C1273" s="2096"/>
      <c r="D1273" s="2096"/>
      <c r="E1273" s="2092"/>
      <c r="F1273" s="2096"/>
      <c r="G1273" s="2096"/>
      <c r="H1273" s="2092"/>
      <c r="I1273" s="2096"/>
      <c r="J1273" s="2092"/>
      <c r="K1273" s="2093"/>
    </row>
    <row r="1274" spans="1:11">
      <c r="A1274" s="2094"/>
      <c r="B1274" s="2095">
        <v>4.1666666666666664E-2</v>
      </c>
      <c r="C1274" s="2096"/>
      <c r="D1274" s="2096"/>
      <c r="E1274" s="2092"/>
      <c r="F1274" s="2096"/>
      <c r="G1274" s="2096"/>
      <c r="H1274" s="2092"/>
      <c r="I1274" s="2096"/>
      <c r="J1274" s="2092"/>
      <c r="K1274" s="2093"/>
    </row>
    <row r="1275" spans="1:11">
      <c r="A1275" s="2094"/>
      <c r="B1275" s="2095">
        <v>5.2083333333333336E-2</v>
      </c>
      <c r="C1275" s="2096"/>
      <c r="D1275" s="2096"/>
      <c r="E1275" s="2092"/>
      <c r="F1275" s="2096"/>
      <c r="G1275" s="2096"/>
      <c r="H1275" s="2092"/>
      <c r="I1275" s="2096"/>
      <c r="J1275" s="2092"/>
      <c r="K1275" s="2093"/>
    </row>
    <row r="1276" spans="1:11">
      <c r="A1276" s="2094"/>
      <c r="B1276" s="2095">
        <v>6.25E-2</v>
      </c>
      <c r="C1276" s="2096"/>
      <c r="D1276" s="2096"/>
      <c r="E1276" s="2092"/>
      <c r="F1276" s="2096"/>
      <c r="G1276" s="2096"/>
      <c r="H1276" s="2092"/>
      <c r="I1276" s="2096"/>
      <c r="J1276" s="2092"/>
      <c r="K1276" s="2093"/>
    </row>
    <row r="1277" spans="1:11">
      <c r="A1277" s="2094"/>
      <c r="B1277" s="2095">
        <v>7.2916666666666671E-2</v>
      </c>
      <c r="C1277" s="2096"/>
      <c r="D1277" s="2096"/>
      <c r="E1277" s="2092"/>
      <c r="F1277" s="2096"/>
      <c r="G1277" s="2096"/>
      <c r="H1277" s="2092"/>
      <c r="I1277" s="2096"/>
      <c r="J1277" s="2092"/>
      <c r="K1277" s="2093"/>
    </row>
    <row r="1278" spans="1:11">
      <c r="A1278" s="2094"/>
      <c r="B1278" s="2095">
        <v>8.3333333333333329E-2</v>
      </c>
      <c r="C1278" s="2091"/>
      <c r="D1278" s="2096"/>
      <c r="E1278" s="2092"/>
      <c r="F1278" s="2096"/>
      <c r="G1278" s="2096"/>
      <c r="H1278" s="2092"/>
      <c r="I1278" s="2096"/>
      <c r="J1278" s="2092"/>
      <c r="K1278" s="2093"/>
    </row>
    <row r="1279" spans="1:11">
      <c r="A1279" s="2094"/>
      <c r="B1279" s="2095">
        <v>9.375E-2</v>
      </c>
      <c r="C1279" s="2096"/>
      <c r="D1279" s="2096"/>
      <c r="E1279" s="2092"/>
      <c r="F1279" s="2096"/>
      <c r="G1279" s="2096"/>
      <c r="H1279" s="2092"/>
      <c r="I1279" s="2096"/>
      <c r="J1279" s="2092"/>
      <c r="K1279" s="2093"/>
    </row>
    <row r="1280" spans="1:11">
      <c r="A1280" s="2094"/>
      <c r="B1280" s="2095">
        <v>0.10416666666666667</v>
      </c>
      <c r="C1280" s="2096"/>
      <c r="D1280" s="2096"/>
      <c r="E1280" s="2092"/>
      <c r="F1280" s="2096"/>
      <c r="G1280" s="2096"/>
      <c r="H1280" s="2092"/>
      <c r="I1280" s="2096"/>
      <c r="J1280" s="2092"/>
      <c r="K1280" s="2093"/>
    </row>
    <row r="1281" spans="1:11">
      <c r="A1281" s="2094"/>
      <c r="B1281" s="2095">
        <v>0.11458333333333333</v>
      </c>
      <c r="C1281" s="2096"/>
      <c r="D1281" s="2096"/>
      <c r="E1281" s="2092"/>
      <c r="F1281" s="2096"/>
      <c r="G1281" s="2096"/>
      <c r="H1281" s="2092"/>
      <c r="I1281" s="2096"/>
      <c r="J1281" s="2092"/>
      <c r="K1281" s="2093"/>
    </row>
    <row r="1282" spans="1:11">
      <c r="A1282" s="2094"/>
      <c r="B1282" s="2095">
        <v>0.125</v>
      </c>
      <c r="C1282" s="2096"/>
      <c r="D1282" s="2096"/>
      <c r="E1282" s="2092"/>
      <c r="F1282" s="2096"/>
      <c r="G1282" s="2096"/>
      <c r="H1282" s="2092"/>
      <c r="I1282" s="2096"/>
      <c r="J1282" s="2092"/>
      <c r="K1282" s="2093"/>
    </row>
    <row r="1283" spans="1:11">
      <c r="A1283" s="2094"/>
      <c r="B1283" s="2095">
        <v>0.13541666666666666</v>
      </c>
      <c r="C1283" s="2096"/>
      <c r="D1283" s="2096"/>
      <c r="E1283" s="2092"/>
      <c r="F1283" s="2096"/>
      <c r="G1283" s="2096"/>
      <c r="H1283" s="2092"/>
      <c r="I1283" s="2096"/>
      <c r="J1283" s="2092"/>
      <c r="K1283" s="2093"/>
    </row>
    <row r="1284" spans="1:11">
      <c r="A1284" s="2094"/>
      <c r="B1284" s="2095">
        <v>0.14583333333333334</v>
      </c>
      <c r="C1284" s="2096"/>
      <c r="D1284" s="2096"/>
      <c r="E1284" s="2092"/>
      <c r="F1284" s="2096"/>
      <c r="G1284" s="2096"/>
      <c r="H1284" s="2092"/>
      <c r="I1284" s="2096"/>
      <c r="J1284" s="2092"/>
      <c r="K1284" s="2093"/>
    </row>
    <row r="1285" spans="1:11">
      <c r="A1285" s="2094"/>
      <c r="B1285" s="2095">
        <v>0.15625</v>
      </c>
      <c r="C1285" s="2096"/>
      <c r="D1285" s="2096"/>
      <c r="E1285" s="2092"/>
      <c r="F1285" s="2096"/>
      <c r="G1285" s="2096"/>
      <c r="H1285" s="2092"/>
      <c r="I1285" s="2096"/>
      <c r="J1285" s="2092"/>
      <c r="K1285" s="2093"/>
    </row>
    <row r="1286" spans="1:11">
      <c r="A1286" s="2094"/>
      <c r="B1286" s="2095">
        <v>0.16666666666666666</v>
      </c>
      <c r="C1286" s="2091"/>
      <c r="D1286" s="2096"/>
      <c r="E1286" s="2092"/>
      <c r="F1286" s="2096"/>
      <c r="G1286" s="2096"/>
      <c r="H1286" s="2092"/>
      <c r="I1286" s="2096"/>
      <c r="J1286" s="2092"/>
      <c r="K1286" s="2093"/>
    </row>
    <row r="1287" spans="1:11">
      <c r="A1287" s="2094"/>
      <c r="B1287" s="2095">
        <v>0.17708333333333334</v>
      </c>
      <c r="C1287" s="2096"/>
      <c r="D1287" s="2096"/>
      <c r="E1287" s="2092"/>
      <c r="F1287" s="2096"/>
      <c r="G1287" s="2096"/>
      <c r="H1287" s="2092"/>
      <c r="I1287" s="2096"/>
      <c r="J1287" s="2092"/>
      <c r="K1287" s="2093"/>
    </row>
    <row r="1288" spans="1:11">
      <c r="A1288" s="2094"/>
      <c r="B1288" s="2095">
        <v>0.1875</v>
      </c>
      <c r="C1288" s="2096"/>
      <c r="D1288" s="2096"/>
      <c r="E1288" s="2092"/>
      <c r="F1288" s="2096"/>
      <c r="G1288" s="2096"/>
      <c r="H1288" s="2092"/>
      <c r="I1288" s="2096"/>
      <c r="J1288" s="2092"/>
      <c r="K1288" s="2093"/>
    </row>
    <row r="1289" spans="1:11">
      <c r="A1289" s="2094"/>
      <c r="B1289" s="2095">
        <v>0.19791666666666666</v>
      </c>
      <c r="C1289" s="2096"/>
      <c r="D1289" s="2096"/>
      <c r="E1289" s="2092"/>
      <c r="F1289" s="2096"/>
      <c r="G1289" s="2096"/>
      <c r="H1289" s="2092"/>
      <c r="I1289" s="2096"/>
      <c r="J1289" s="2092"/>
      <c r="K1289" s="2093"/>
    </row>
    <row r="1290" spans="1:11">
      <c r="A1290" s="2094"/>
      <c r="B1290" s="2095">
        <v>0.20833333333333334</v>
      </c>
      <c r="C1290" s="2096"/>
      <c r="D1290" s="2096"/>
      <c r="E1290" s="2092"/>
      <c r="F1290" s="2096"/>
      <c r="G1290" s="2096"/>
      <c r="H1290" s="2092"/>
      <c r="I1290" s="2096"/>
      <c r="J1290" s="2092"/>
      <c r="K1290" s="2093"/>
    </row>
    <row r="1291" spans="1:11">
      <c r="A1291" s="2094"/>
      <c r="B1291" s="2095">
        <v>0.21875</v>
      </c>
      <c r="C1291" s="2096"/>
      <c r="D1291" s="2096"/>
      <c r="E1291" s="2092"/>
      <c r="F1291" s="2096"/>
      <c r="G1291" s="2096"/>
      <c r="H1291" s="2092"/>
      <c r="I1291" s="2096"/>
      <c r="J1291" s="2092"/>
      <c r="K1291" s="2093"/>
    </row>
    <row r="1292" spans="1:11">
      <c r="A1292" s="2094"/>
      <c r="B1292" s="2095">
        <v>0.22916666666666666</v>
      </c>
      <c r="C1292" s="2096"/>
      <c r="D1292" s="2096"/>
      <c r="E1292" s="2092"/>
      <c r="F1292" s="2096"/>
      <c r="G1292" s="2096"/>
      <c r="H1292" s="2092"/>
      <c r="I1292" s="2096"/>
      <c r="J1292" s="2092"/>
      <c r="K1292" s="2093"/>
    </row>
    <row r="1293" spans="1:11">
      <c r="A1293" s="2094"/>
      <c r="B1293" s="2095">
        <v>0.23958333333333334</v>
      </c>
      <c r="C1293" s="2096"/>
      <c r="D1293" s="2096"/>
      <c r="E1293" s="2092"/>
      <c r="F1293" s="2096"/>
      <c r="G1293" s="2096"/>
      <c r="H1293" s="2092"/>
      <c r="I1293" s="2096"/>
      <c r="J1293" s="2092"/>
      <c r="K1293" s="2093"/>
    </row>
    <row r="1294" spans="1:11">
      <c r="A1294" s="2094"/>
      <c r="B1294" s="2095">
        <v>0.25</v>
      </c>
      <c r="C1294" s="2091"/>
      <c r="D1294" s="2096"/>
      <c r="E1294" s="2092"/>
      <c r="F1294" s="2096"/>
      <c r="G1294" s="2096"/>
      <c r="H1294" s="2092"/>
      <c r="I1294" s="2096"/>
      <c r="J1294" s="2092"/>
      <c r="K1294" s="2093"/>
    </row>
    <row r="1295" spans="1:11">
      <c r="A1295" s="2094"/>
      <c r="B1295" s="2095">
        <v>0.26041666666666669</v>
      </c>
      <c r="C1295" s="2096"/>
      <c r="D1295" s="2096"/>
      <c r="E1295" s="2092"/>
      <c r="F1295" s="2096"/>
      <c r="G1295" s="2096"/>
      <c r="H1295" s="2092"/>
      <c r="I1295" s="2096"/>
      <c r="J1295" s="2092"/>
      <c r="K1295" s="2093"/>
    </row>
    <row r="1296" spans="1:11">
      <c r="A1296" s="2094"/>
      <c r="B1296" s="2095">
        <v>0.27083333333333331</v>
      </c>
      <c r="C1296" s="2096"/>
      <c r="D1296" s="2096"/>
      <c r="E1296" s="2092"/>
      <c r="F1296" s="2096"/>
      <c r="G1296" s="2096"/>
      <c r="H1296" s="2092"/>
      <c r="I1296" s="2096"/>
      <c r="J1296" s="2092"/>
      <c r="K1296" s="2093"/>
    </row>
    <row r="1297" spans="1:11">
      <c r="A1297" s="2094"/>
      <c r="B1297" s="2095">
        <v>0.28125</v>
      </c>
      <c r="C1297" s="2096"/>
      <c r="D1297" s="2096"/>
      <c r="E1297" s="2092"/>
      <c r="F1297" s="2096"/>
      <c r="G1297" s="2096"/>
      <c r="H1297" s="2092"/>
      <c r="I1297" s="2096"/>
      <c r="J1297" s="2092"/>
      <c r="K1297" s="2093"/>
    </row>
    <row r="1298" spans="1:11">
      <c r="A1298" s="2094"/>
      <c r="B1298" s="2095">
        <v>0.29166666666666669</v>
      </c>
      <c r="C1298" s="2096"/>
      <c r="D1298" s="2096"/>
      <c r="E1298" s="2092"/>
      <c r="F1298" s="2096"/>
      <c r="G1298" s="2096"/>
      <c r="H1298" s="2092"/>
      <c r="I1298" s="2096"/>
      <c r="J1298" s="2092"/>
      <c r="K1298" s="2093"/>
    </row>
    <row r="1299" spans="1:11">
      <c r="A1299" s="2094"/>
      <c r="B1299" s="2095">
        <v>0.30208333333333331</v>
      </c>
      <c r="C1299" s="2096"/>
      <c r="D1299" s="2096"/>
      <c r="E1299" s="2092"/>
      <c r="F1299" s="2096"/>
      <c r="G1299" s="2096"/>
      <c r="H1299" s="2092"/>
      <c r="I1299" s="2096"/>
      <c r="J1299" s="2092"/>
      <c r="K1299" s="2093"/>
    </row>
    <row r="1300" spans="1:11">
      <c r="A1300" s="2094"/>
      <c r="B1300" s="2095">
        <v>0.3125</v>
      </c>
      <c r="C1300" s="2096"/>
      <c r="D1300" s="2096"/>
      <c r="E1300" s="2092"/>
      <c r="F1300" s="2096"/>
      <c r="G1300" s="2096"/>
      <c r="H1300" s="2092"/>
      <c r="I1300" s="2096"/>
      <c r="J1300" s="2092"/>
      <c r="K1300" s="2093"/>
    </row>
    <row r="1301" spans="1:11">
      <c r="A1301" s="2094"/>
      <c r="B1301" s="2095">
        <v>0.32291666666666669</v>
      </c>
      <c r="C1301" s="2096"/>
      <c r="D1301" s="2096"/>
      <c r="E1301" s="2092"/>
      <c r="F1301" s="2096"/>
      <c r="G1301" s="2096"/>
      <c r="H1301" s="2092"/>
      <c r="I1301" s="2096"/>
      <c r="J1301" s="2092"/>
      <c r="K1301" s="2093"/>
    </row>
    <row r="1302" spans="1:11">
      <c r="A1302" s="2094"/>
      <c r="B1302" s="2095">
        <v>0.33333333333333331</v>
      </c>
      <c r="C1302" s="2091"/>
      <c r="D1302" s="2096"/>
      <c r="E1302" s="2092"/>
      <c r="F1302" s="2096"/>
      <c r="G1302" s="2096"/>
      <c r="H1302" s="2092"/>
      <c r="I1302" s="2096"/>
      <c r="J1302" s="2092"/>
      <c r="K1302" s="2093"/>
    </row>
    <row r="1303" spans="1:11">
      <c r="A1303" s="2094"/>
      <c r="B1303" s="2095">
        <v>0.34375</v>
      </c>
      <c r="C1303" s="2096"/>
      <c r="D1303" s="2096"/>
      <c r="E1303" s="2092"/>
      <c r="F1303" s="2096"/>
      <c r="G1303" s="2096"/>
      <c r="H1303" s="2092"/>
      <c r="I1303" s="2096"/>
      <c r="J1303" s="2092"/>
      <c r="K1303" s="2093"/>
    </row>
    <row r="1304" spans="1:11">
      <c r="A1304" s="2094"/>
      <c r="B1304" s="2095">
        <v>0.35416666666666669</v>
      </c>
      <c r="C1304" s="2096"/>
      <c r="D1304" s="2096"/>
      <c r="E1304" s="2092"/>
      <c r="F1304" s="2096"/>
      <c r="G1304" s="2096"/>
      <c r="H1304" s="2092"/>
      <c r="I1304" s="2096"/>
      <c r="J1304" s="2092"/>
      <c r="K1304" s="2093"/>
    </row>
    <row r="1305" spans="1:11">
      <c r="A1305" s="2094"/>
      <c r="B1305" s="2095">
        <v>0.36458333333333331</v>
      </c>
      <c r="C1305" s="2096"/>
      <c r="D1305" s="2096"/>
      <c r="E1305" s="2092"/>
      <c r="F1305" s="2096"/>
      <c r="G1305" s="2096"/>
      <c r="H1305" s="2092"/>
      <c r="I1305" s="2096"/>
      <c r="J1305" s="2092"/>
      <c r="K1305" s="2093"/>
    </row>
    <row r="1306" spans="1:11">
      <c r="A1306" s="2094"/>
      <c r="B1306" s="2095">
        <v>0.375</v>
      </c>
      <c r="C1306" s="2096"/>
      <c r="D1306" s="2096"/>
      <c r="E1306" s="2092"/>
      <c r="F1306" s="2096"/>
      <c r="G1306" s="2096"/>
      <c r="H1306" s="2092"/>
      <c r="I1306" s="2096"/>
      <c r="J1306" s="2092"/>
      <c r="K1306" s="2093"/>
    </row>
    <row r="1307" spans="1:11">
      <c r="A1307" s="2094"/>
      <c r="B1307" s="2095">
        <v>0.38541666666666669</v>
      </c>
      <c r="C1307" s="2096"/>
      <c r="D1307" s="2096"/>
      <c r="E1307" s="2092"/>
      <c r="F1307" s="2096"/>
      <c r="G1307" s="2096"/>
      <c r="H1307" s="2092"/>
      <c r="I1307" s="2096"/>
      <c r="J1307" s="2092"/>
      <c r="K1307" s="2093"/>
    </row>
    <row r="1308" spans="1:11">
      <c r="A1308" s="2094"/>
      <c r="B1308" s="2095">
        <v>0.39583333333333331</v>
      </c>
      <c r="C1308" s="2096"/>
      <c r="D1308" s="2096"/>
      <c r="E1308" s="2092"/>
      <c r="F1308" s="2096"/>
      <c r="G1308" s="2096"/>
      <c r="H1308" s="2092"/>
      <c r="I1308" s="2096"/>
      <c r="J1308" s="2092"/>
      <c r="K1308" s="2093"/>
    </row>
    <row r="1309" spans="1:11">
      <c r="A1309" s="2094"/>
      <c r="B1309" s="2095">
        <v>0.40625</v>
      </c>
      <c r="C1309" s="2096"/>
      <c r="D1309" s="2096"/>
      <c r="E1309" s="2092"/>
      <c r="F1309" s="2096"/>
      <c r="G1309" s="2096"/>
      <c r="H1309" s="2092"/>
      <c r="I1309" s="2096"/>
      <c r="J1309" s="2092"/>
      <c r="K1309" s="2093"/>
    </row>
    <row r="1310" spans="1:11">
      <c r="A1310" s="2094"/>
      <c r="B1310" s="2095">
        <v>0.41666666666666669</v>
      </c>
      <c r="C1310" s="2091"/>
      <c r="D1310" s="2096"/>
      <c r="E1310" s="2092"/>
      <c r="F1310" s="2096"/>
      <c r="G1310" s="2096"/>
      <c r="H1310" s="2092"/>
      <c r="I1310" s="2096"/>
      <c r="J1310" s="2092"/>
      <c r="K1310" s="2093"/>
    </row>
    <row r="1311" spans="1:11">
      <c r="A1311" s="2094"/>
      <c r="B1311" s="2095">
        <v>0.42708333333333331</v>
      </c>
      <c r="C1311" s="2096"/>
      <c r="D1311" s="2096"/>
      <c r="E1311" s="2092"/>
      <c r="F1311" s="2096"/>
      <c r="G1311" s="2096"/>
      <c r="H1311" s="2092"/>
      <c r="I1311" s="2096"/>
      <c r="J1311" s="2092"/>
      <c r="K1311" s="2093"/>
    </row>
    <row r="1312" spans="1:11">
      <c r="A1312" s="2094"/>
      <c r="B1312" s="2095">
        <v>0.4375</v>
      </c>
      <c r="C1312" s="2096"/>
      <c r="D1312" s="2096"/>
      <c r="E1312" s="2092"/>
      <c r="F1312" s="2096"/>
      <c r="G1312" s="2096"/>
      <c r="H1312" s="2092"/>
      <c r="I1312" s="2096"/>
      <c r="J1312" s="2092"/>
      <c r="K1312" s="2093"/>
    </row>
    <row r="1313" spans="1:11">
      <c r="A1313" s="2094"/>
      <c r="B1313" s="2095">
        <v>0.44791666666666669</v>
      </c>
      <c r="C1313" s="2096"/>
      <c r="D1313" s="2096"/>
      <c r="E1313" s="2092"/>
      <c r="F1313" s="2096"/>
      <c r="G1313" s="2096"/>
      <c r="H1313" s="2092"/>
      <c r="I1313" s="2096"/>
      <c r="J1313" s="2092"/>
      <c r="K1313" s="2093"/>
    </row>
    <row r="1314" spans="1:11">
      <c r="A1314" s="2094"/>
      <c r="B1314" s="2095">
        <v>0.45833333333333331</v>
      </c>
      <c r="C1314" s="2096"/>
      <c r="D1314" s="2096"/>
      <c r="E1314" s="2092"/>
      <c r="F1314" s="2096"/>
      <c r="G1314" s="2096"/>
      <c r="H1314" s="2092"/>
      <c r="I1314" s="2096"/>
      <c r="J1314" s="2092"/>
      <c r="K1314" s="2093"/>
    </row>
    <row r="1315" spans="1:11">
      <c r="A1315" s="2094"/>
      <c r="B1315" s="2095">
        <v>0.46875</v>
      </c>
      <c r="C1315" s="2096"/>
      <c r="D1315" s="2096"/>
      <c r="E1315" s="2092"/>
      <c r="F1315" s="2096"/>
      <c r="G1315" s="2096"/>
      <c r="H1315" s="2092"/>
      <c r="I1315" s="2096"/>
      <c r="J1315" s="2092"/>
      <c r="K1315" s="2093"/>
    </row>
    <row r="1316" spans="1:11">
      <c r="A1316" s="2094"/>
      <c r="B1316" s="2095">
        <v>0.47916666666666669</v>
      </c>
      <c r="C1316" s="2096"/>
      <c r="D1316" s="2096"/>
      <c r="E1316" s="2092"/>
      <c r="F1316" s="2096"/>
      <c r="G1316" s="2096"/>
      <c r="H1316" s="2092"/>
      <c r="I1316" s="2096"/>
      <c r="J1316" s="2092"/>
      <c r="K1316" s="2093"/>
    </row>
    <row r="1317" spans="1:11">
      <c r="A1317" s="2094"/>
      <c r="B1317" s="2095">
        <v>0.48958333333333331</v>
      </c>
      <c r="C1317" s="2096"/>
      <c r="D1317" s="2096"/>
      <c r="E1317" s="2092"/>
      <c r="F1317" s="2096"/>
      <c r="G1317" s="2096"/>
      <c r="H1317" s="2092"/>
      <c r="I1317" s="2096"/>
      <c r="J1317" s="2092"/>
      <c r="K1317" s="2093"/>
    </row>
    <row r="1318" spans="1:11">
      <c r="A1318" s="2094"/>
      <c r="B1318" s="2095">
        <v>0.5</v>
      </c>
      <c r="C1318" s="2091"/>
      <c r="D1318" s="2096"/>
      <c r="E1318" s="2092"/>
      <c r="F1318" s="2096"/>
      <c r="G1318" s="2096"/>
      <c r="H1318" s="2092"/>
      <c r="I1318" s="2096"/>
      <c r="J1318" s="2092"/>
      <c r="K1318" s="2093"/>
    </row>
    <row r="1319" spans="1:11">
      <c r="A1319" s="2094"/>
      <c r="B1319" s="2095">
        <v>0.51041666666666663</v>
      </c>
      <c r="C1319" s="2096"/>
      <c r="D1319" s="2096"/>
      <c r="E1319" s="2092"/>
      <c r="F1319" s="2096"/>
      <c r="G1319" s="2096"/>
      <c r="H1319" s="2092"/>
      <c r="I1319" s="2096"/>
      <c r="J1319" s="2092"/>
      <c r="K1319" s="2093"/>
    </row>
    <row r="1320" spans="1:11">
      <c r="A1320" s="2094"/>
      <c r="B1320" s="2095">
        <v>0.52083333333333337</v>
      </c>
      <c r="C1320" s="2096"/>
      <c r="D1320" s="2096"/>
      <c r="E1320" s="2092"/>
      <c r="F1320" s="2096"/>
      <c r="G1320" s="2096"/>
      <c r="H1320" s="2092"/>
      <c r="I1320" s="2096"/>
      <c r="J1320" s="2092"/>
      <c r="K1320" s="2093"/>
    </row>
    <row r="1321" spans="1:11">
      <c r="A1321" s="2094"/>
      <c r="B1321" s="2095">
        <v>0.53125</v>
      </c>
      <c r="C1321" s="2096"/>
      <c r="D1321" s="2096"/>
      <c r="E1321" s="2092"/>
      <c r="F1321" s="2096"/>
      <c r="G1321" s="2096"/>
      <c r="H1321" s="2092"/>
      <c r="I1321" s="2096"/>
      <c r="J1321" s="2092"/>
      <c r="K1321" s="2093"/>
    </row>
    <row r="1322" spans="1:11">
      <c r="A1322" s="2094"/>
      <c r="B1322" s="2095">
        <v>0.54166666666666663</v>
      </c>
      <c r="C1322" s="2096"/>
      <c r="D1322" s="2096"/>
      <c r="E1322" s="2092"/>
      <c r="F1322" s="2096"/>
      <c r="G1322" s="2096"/>
      <c r="H1322" s="2092"/>
      <c r="I1322" s="2096"/>
      <c r="J1322" s="2092"/>
      <c r="K1322" s="2093"/>
    </row>
    <row r="1323" spans="1:11">
      <c r="A1323" s="2094"/>
      <c r="B1323" s="2095">
        <v>0.55208333333333337</v>
      </c>
      <c r="C1323" s="2096"/>
      <c r="D1323" s="2096"/>
      <c r="E1323" s="2092"/>
      <c r="F1323" s="2096"/>
      <c r="G1323" s="2096"/>
      <c r="H1323" s="2092"/>
      <c r="I1323" s="2096"/>
      <c r="J1323" s="2092"/>
      <c r="K1323" s="2093"/>
    </row>
    <row r="1324" spans="1:11">
      <c r="A1324" s="2094"/>
      <c r="B1324" s="2095">
        <v>0.5625</v>
      </c>
      <c r="C1324" s="2096"/>
      <c r="D1324" s="2096"/>
      <c r="E1324" s="2092"/>
      <c r="F1324" s="2096"/>
      <c r="G1324" s="2096"/>
      <c r="H1324" s="2092"/>
      <c r="I1324" s="2096"/>
      <c r="J1324" s="2092"/>
      <c r="K1324" s="2093"/>
    </row>
    <row r="1325" spans="1:11">
      <c r="A1325" s="2094"/>
      <c r="B1325" s="2095">
        <v>0.57291666666666663</v>
      </c>
      <c r="C1325" s="2096"/>
      <c r="D1325" s="2096"/>
      <c r="E1325" s="2092"/>
      <c r="F1325" s="2096"/>
      <c r="G1325" s="2096"/>
      <c r="H1325" s="2092"/>
      <c r="I1325" s="2096"/>
      <c r="J1325" s="2092"/>
      <c r="K1325" s="2093"/>
    </row>
    <row r="1326" spans="1:11">
      <c r="A1326" s="2094"/>
      <c r="B1326" s="2095">
        <v>0.58333333333333337</v>
      </c>
      <c r="C1326" s="2091"/>
      <c r="D1326" s="2096"/>
      <c r="E1326" s="2092"/>
      <c r="F1326" s="2096"/>
      <c r="G1326" s="2096"/>
      <c r="H1326" s="2092"/>
      <c r="I1326" s="2096"/>
      <c r="J1326" s="2092"/>
      <c r="K1326" s="2093"/>
    </row>
    <row r="1327" spans="1:11">
      <c r="A1327" s="2094"/>
      <c r="B1327" s="2095">
        <v>0.59375</v>
      </c>
      <c r="C1327" s="2096"/>
      <c r="D1327" s="2096"/>
      <c r="E1327" s="2092"/>
      <c r="F1327" s="2096"/>
      <c r="G1327" s="2096"/>
      <c r="H1327" s="2092"/>
      <c r="I1327" s="2096"/>
      <c r="J1327" s="2092"/>
      <c r="K1327" s="2093"/>
    </row>
    <row r="1328" spans="1:11">
      <c r="A1328" s="2094"/>
      <c r="B1328" s="2095">
        <v>0.60416666666666663</v>
      </c>
      <c r="C1328" s="2096"/>
      <c r="D1328" s="2096"/>
      <c r="E1328" s="2092"/>
      <c r="F1328" s="2096"/>
      <c r="G1328" s="2096"/>
      <c r="H1328" s="2092"/>
      <c r="I1328" s="2096"/>
      <c r="J1328" s="2092"/>
      <c r="K1328" s="2093"/>
    </row>
    <row r="1329" spans="1:11">
      <c r="A1329" s="2094"/>
      <c r="B1329" s="2095">
        <v>0.61458333333333337</v>
      </c>
      <c r="C1329" s="2096"/>
      <c r="D1329" s="2096"/>
      <c r="E1329" s="2092"/>
      <c r="F1329" s="2096"/>
      <c r="G1329" s="2096"/>
      <c r="H1329" s="2092"/>
      <c r="I1329" s="2096"/>
      <c r="J1329" s="2092"/>
      <c r="K1329" s="2093"/>
    </row>
    <row r="1330" spans="1:11">
      <c r="A1330" s="2094"/>
      <c r="B1330" s="2095">
        <v>0.625</v>
      </c>
      <c r="C1330" s="2096"/>
      <c r="D1330" s="2096"/>
      <c r="E1330" s="2092"/>
      <c r="F1330" s="2096"/>
      <c r="G1330" s="2096"/>
      <c r="H1330" s="2092"/>
      <c r="I1330" s="2096"/>
      <c r="J1330" s="2092"/>
      <c r="K1330" s="2093"/>
    </row>
    <row r="1331" spans="1:11">
      <c r="A1331" s="2094"/>
      <c r="B1331" s="2095">
        <v>0.63541666666666663</v>
      </c>
      <c r="C1331" s="2096"/>
      <c r="D1331" s="2096"/>
      <c r="E1331" s="2092"/>
      <c r="F1331" s="2096"/>
      <c r="G1331" s="2096"/>
      <c r="H1331" s="2092"/>
      <c r="I1331" s="2096"/>
      <c r="J1331" s="2092"/>
      <c r="K1331" s="2093"/>
    </row>
    <row r="1332" spans="1:11">
      <c r="A1332" s="2094"/>
      <c r="B1332" s="2095">
        <v>0.64583333333333337</v>
      </c>
      <c r="C1332" s="2096"/>
      <c r="D1332" s="2096"/>
      <c r="E1332" s="2092"/>
      <c r="F1332" s="2096"/>
      <c r="G1332" s="2096"/>
      <c r="H1332" s="2092"/>
      <c r="I1332" s="2096"/>
      <c r="J1332" s="2092"/>
      <c r="K1332" s="2093"/>
    </row>
    <row r="1333" spans="1:11">
      <c r="A1333" s="2094"/>
      <c r="B1333" s="2095">
        <v>0.65625</v>
      </c>
      <c r="C1333" s="2096"/>
      <c r="D1333" s="2096"/>
      <c r="E1333" s="2092"/>
      <c r="F1333" s="2096"/>
      <c r="G1333" s="2096"/>
      <c r="H1333" s="2092"/>
      <c r="I1333" s="2096"/>
      <c r="J1333" s="2092"/>
      <c r="K1333" s="2093"/>
    </row>
    <row r="1334" spans="1:11">
      <c r="A1334" s="2094"/>
      <c r="B1334" s="2095">
        <v>0.66666666666666663</v>
      </c>
      <c r="C1334" s="2091"/>
      <c r="D1334" s="2096"/>
      <c r="E1334" s="2092"/>
      <c r="F1334" s="2096"/>
      <c r="G1334" s="2096"/>
      <c r="H1334" s="2092"/>
      <c r="I1334" s="2096"/>
      <c r="J1334" s="2092"/>
      <c r="K1334" s="2093"/>
    </row>
    <row r="1335" spans="1:11">
      <c r="A1335" s="2094"/>
      <c r="B1335" s="2095">
        <v>0.67708333333333337</v>
      </c>
      <c r="C1335" s="2096"/>
      <c r="D1335" s="2096"/>
      <c r="E1335" s="2092"/>
      <c r="F1335" s="2096"/>
      <c r="G1335" s="2096"/>
      <c r="H1335" s="2092"/>
      <c r="I1335" s="2096"/>
      <c r="J1335" s="2092"/>
      <c r="K1335" s="2093"/>
    </row>
    <row r="1336" spans="1:11">
      <c r="A1336" s="2094"/>
      <c r="B1336" s="2095">
        <v>0.6875</v>
      </c>
      <c r="C1336" s="2096"/>
      <c r="D1336" s="2096"/>
      <c r="E1336" s="2092"/>
      <c r="F1336" s="2096"/>
      <c r="G1336" s="2096"/>
      <c r="H1336" s="2092"/>
      <c r="I1336" s="2096"/>
      <c r="J1336" s="2092"/>
      <c r="K1336" s="2093"/>
    </row>
    <row r="1337" spans="1:11">
      <c r="A1337" s="2094"/>
      <c r="B1337" s="2095">
        <v>0.69791666666666663</v>
      </c>
      <c r="C1337" s="2096"/>
      <c r="D1337" s="2096"/>
      <c r="E1337" s="2092"/>
      <c r="F1337" s="2096"/>
      <c r="G1337" s="2096"/>
      <c r="H1337" s="2092"/>
      <c r="I1337" s="2096"/>
      <c r="J1337" s="2092"/>
      <c r="K1337" s="2093"/>
    </row>
    <row r="1338" spans="1:11">
      <c r="A1338" s="2094"/>
      <c r="B1338" s="2095">
        <v>0.70833333333333337</v>
      </c>
      <c r="C1338" s="2096"/>
      <c r="D1338" s="2096"/>
      <c r="E1338" s="2092"/>
      <c r="F1338" s="2096"/>
      <c r="G1338" s="2096"/>
      <c r="H1338" s="2092"/>
      <c r="I1338" s="2096"/>
      <c r="J1338" s="2092"/>
      <c r="K1338" s="2093"/>
    </row>
    <row r="1339" spans="1:11">
      <c r="A1339" s="2094"/>
      <c r="B1339" s="2095">
        <v>0.71875</v>
      </c>
      <c r="C1339" s="2096"/>
      <c r="D1339" s="2096"/>
      <c r="E1339" s="2092"/>
      <c r="F1339" s="2096"/>
      <c r="G1339" s="2096"/>
      <c r="H1339" s="2092"/>
      <c r="I1339" s="2096"/>
      <c r="J1339" s="2092"/>
      <c r="K1339" s="2093"/>
    </row>
    <row r="1340" spans="1:11">
      <c r="A1340" s="2094"/>
      <c r="B1340" s="2095">
        <v>0.72916666666666663</v>
      </c>
      <c r="C1340" s="2096"/>
      <c r="D1340" s="2096"/>
      <c r="E1340" s="2092"/>
      <c r="F1340" s="2096"/>
      <c r="G1340" s="2096"/>
      <c r="H1340" s="2092"/>
      <c r="I1340" s="2096"/>
      <c r="J1340" s="2092"/>
      <c r="K1340" s="2093"/>
    </row>
    <row r="1341" spans="1:11">
      <c r="A1341" s="2094"/>
      <c r="B1341" s="2095">
        <v>0.73958333333333337</v>
      </c>
      <c r="C1341" s="2096"/>
      <c r="D1341" s="2096"/>
      <c r="E1341" s="2092"/>
      <c r="F1341" s="2096"/>
      <c r="G1341" s="2096"/>
      <c r="H1341" s="2092"/>
      <c r="I1341" s="2096"/>
      <c r="J1341" s="2092"/>
      <c r="K1341" s="2093"/>
    </row>
    <row r="1342" spans="1:11">
      <c r="A1342" s="2094"/>
      <c r="B1342" s="2095">
        <v>0.75</v>
      </c>
      <c r="C1342" s="2091"/>
      <c r="D1342" s="2096"/>
      <c r="E1342" s="2092"/>
      <c r="F1342" s="2096"/>
      <c r="G1342" s="2096"/>
      <c r="H1342" s="2092"/>
      <c r="I1342" s="2096"/>
      <c r="J1342" s="2092"/>
      <c r="K1342" s="2093"/>
    </row>
    <row r="1343" spans="1:11">
      <c r="A1343" s="2094"/>
      <c r="B1343" s="2095">
        <v>0.76041666666666663</v>
      </c>
      <c r="C1343" s="2096"/>
      <c r="D1343" s="2096"/>
      <c r="E1343" s="2092"/>
      <c r="F1343" s="2096"/>
      <c r="G1343" s="2096"/>
      <c r="H1343" s="2092"/>
      <c r="I1343" s="2096"/>
      <c r="J1343" s="2092"/>
      <c r="K1343" s="2093"/>
    </row>
    <row r="1344" spans="1:11">
      <c r="A1344" s="2094"/>
      <c r="B1344" s="2095">
        <v>0.77083333333333337</v>
      </c>
      <c r="C1344" s="2096"/>
      <c r="D1344" s="2096"/>
      <c r="E1344" s="2092"/>
      <c r="F1344" s="2096"/>
      <c r="G1344" s="2096"/>
      <c r="H1344" s="2092"/>
      <c r="I1344" s="2096"/>
      <c r="J1344" s="2092"/>
      <c r="K1344" s="2093"/>
    </row>
    <row r="1345" spans="1:11">
      <c r="A1345" s="2094"/>
      <c r="B1345" s="2095">
        <v>0.78125</v>
      </c>
      <c r="C1345" s="2096"/>
      <c r="D1345" s="2096"/>
      <c r="E1345" s="2092"/>
      <c r="F1345" s="2096"/>
      <c r="G1345" s="2096"/>
      <c r="H1345" s="2092"/>
      <c r="I1345" s="2096"/>
      <c r="J1345" s="2092"/>
      <c r="K1345" s="2093"/>
    </row>
    <row r="1346" spans="1:11">
      <c r="A1346" s="2094"/>
      <c r="B1346" s="2095">
        <v>0.79166666666666663</v>
      </c>
      <c r="C1346" s="2096"/>
      <c r="D1346" s="2096"/>
      <c r="E1346" s="2092"/>
      <c r="F1346" s="2096"/>
      <c r="G1346" s="2096"/>
      <c r="H1346" s="2092"/>
      <c r="I1346" s="2096"/>
      <c r="J1346" s="2092"/>
      <c r="K1346" s="2093"/>
    </row>
    <row r="1347" spans="1:11">
      <c r="A1347" s="2094"/>
      <c r="B1347" s="2095">
        <v>0.80208333333333337</v>
      </c>
      <c r="C1347" s="2096"/>
      <c r="D1347" s="2096"/>
      <c r="E1347" s="2092"/>
      <c r="F1347" s="2096"/>
      <c r="G1347" s="2096"/>
      <c r="H1347" s="2092"/>
      <c r="I1347" s="2096"/>
      <c r="J1347" s="2092"/>
      <c r="K1347" s="2093"/>
    </row>
    <row r="1348" spans="1:11">
      <c r="A1348" s="2094"/>
      <c r="B1348" s="2095">
        <v>0.8125</v>
      </c>
      <c r="C1348" s="2096"/>
      <c r="D1348" s="2096"/>
      <c r="E1348" s="2092"/>
      <c r="F1348" s="2096"/>
      <c r="G1348" s="2096"/>
      <c r="H1348" s="2092"/>
      <c r="I1348" s="2096"/>
      <c r="J1348" s="2092"/>
      <c r="K1348" s="2093"/>
    </row>
    <row r="1349" spans="1:11">
      <c r="A1349" s="2094"/>
      <c r="B1349" s="2095">
        <v>0.82291666666666663</v>
      </c>
      <c r="C1349" s="2096"/>
      <c r="D1349" s="2096"/>
      <c r="E1349" s="2092"/>
      <c r="F1349" s="2096"/>
      <c r="G1349" s="2096"/>
      <c r="H1349" s="2092"/>
      <c r="I1349" s="2096"/>
      <c r="J1349" s="2092"/>
      <c r="K1349" s="2093"/>
    </row>
    <row r="1350" spans="1:11">
      <c r="A1350" s="2094"/>
      <c r="B1350" s="2095">
        <v>0.83333333333333337</v>
      </c>
      <c r="C1350" s="2091"/>
      <c r="D1350" s="2096"/>
      <c r="E1350" s="2092"/>
      <c r="F1350" s="2096"/>
      <c r="G1350" s="2096"/>
      <c r="H1350" s="2092"/>
      <c r="I1350" s="2096"/>
      <c r="J1350" s="2092"/>
      <c r="K1350" s="2093"/>
    </row>
    <row r="1351" spans="1:11">
      <c r="A1351" s="2094"/>
      <c r="B1351" s="2095">
        <v>0.84375</v>
      </c>
      <c r="C1351" s="2096"/>
      <c r="D1351" s="2096"/>
      <c r="E1351" s="2092"/>
      <c r="F1351" s="2096"/>
      <c r="G1351" s="2096"/>
      <c r="H1351" s="2092"/>
      <c r="I1351" s="2096"/>
      <c r="J1351" s="2092"/>
      <c r="K1351" s="2093"/>
    </row>
    <row r="1352" spans="1:11">
      <c r="A1352" s="2094"/>
      <c r="B1352" s="2095">
        <v>0.85416666666666663</v>
      </c>
      <c r="C1352" s="2096"/>
      <c r="D1352" s="2096"/>
      <c r="E1352" s="2092"/>
      <c r="F1352" s="2096"/>
      <c r="G1352" s="2096"/>
      <c r="H1352" s="2092"/>
      <c r="I1352" s="2096"/>
      <c r="J1352" s="2092"/>
      <c r="K1352" s="2093"/>
    </row>
    <row r="1353" spans="1:11">
      <c r="A1353" s="2094"/>
      <c r="B1353" s="2095">
        <v>0.86458333333333337</v>
      </c>
      <c r="C1353" s="2096"/>
      <c r="D1353" s="2096"/>
      <c r="E1353" s="2092"/>
      <c r="F1353" s="2096"/>
      <c r="G1353" s="2096"/>
      <c r="H1353" s="2092"/>
      <c r="I1353" s="2096"/>
      <c r="J1353" s="2092"/>
      <c r="K1353" s="2093"/>
    </row>
    <row r="1354" spans="1:11">
      <c r="A1354" s="2094"/>
      <c r="B1354" s="2095">
        <v>0.875</v>
      </c>
      <c r="C1354" s="2096"/>
      <c r="D1354" s="2096"/>
      <c r="E1354" s="2092"/>
      <c r="F1354" s="2096"/>
      <c r="G1354" s="2096"/>
      <c r="H1354" s="2092"/>
      <c r="I1354" s="2096"/>
      <c r="J1354" s="2092"/>
      <c r="K1354" s="2093"/>
    </row>
    <row r="1355" spans="1:11">
      <c r="A1355" s="2094"/>
      <c r="B1355" s="2095">
        <v>0.88541666666666663</v>
      </c>
      <c r="C1355" s="2096"/>
      <c r="D1355" s="2096"/>
      <c r="E1355" s="2092"/>
      <c r="F1355" s="2096"/>
      <c r="G1355" s="2096"/>
      <c r="H1355" s="2092"/>
      <c r="I1355" s="2096"/>
      <c r="J1355" s="2092"/>
      <c r="K1355" s="2093"/>
    </row>
    <row r="1356" spans="1:11">
      <c r="A1356" s="2094"/>
      <c r="B1356" s="2095">
        <v>0.89583333333333337</v>
      </c>
      <c r="C1356" s="2096"/>
      <c r="D1356" s="2096"/>
      <c r="E1356" s="2092"/>
      <c r="F1356" s="2096"/>
      <c r="G1356" s="2096"/>
      <c r="H1356" s="2092"/>
      <c r="I1356" s="2096"/>
      <c r="J1356" s="2092"/>
      <c r="K1356" s="2093"/>
    </row>
    <row r="1357" spans="1:11">
      <c r="A1357" s="2094"/>
      <c r="B1357" s="2095">
        <v>0.90625</v>
      </c>
      <c r="C1357" s="2096"/>
      <c r="D1357" s="2096"/>
      <c r="E1357" s="2092"/>
      <c r="F1357" s="2096"/>
      <c r="G1357" s="2096"/>
      <c r="H1357" s="2092"/>
      <c r="I1357" s="2096"/>
      <c r="J1357" s="2092"/>
      <c r="K1357" s="2093"/>
    </row>
    <row r="1358" spans="1:11">
      <c r="A1358" s="2094"/>
      <c r="B1358" s="2095">
        <v>0.91666666666666663</v>
      </c>
      <c r="C1358" s="2091"/>
      <c r="D1358" s="2096"/>
      <c r="E1358" s="2092"/>
      <c r="F1358" s="2096"/>
      <c r="G1358" s="2096"/>
      <c r="H1358" s="2092"/>
      <c r="I1358" s="2096"/>
      <c r="J1358" s="2092"/>
      <c r="K1358" s="2093"/>
    </row>
    <row r="1359" spans="1:11">
      <c r="A1359" s="2094"/>
      <c r="B1359" s="2095">
        <v>0.92708333333333337</v>
      </c>
      <c r="C1359" s="2096"/>
      <c r="D1359" s="2096"/>
      <c r="E1359" s="2092"/>
      <c r="F1359" s="2096"/>
      <c r="G1359" s="2096"/>
      <c r="H1359" s="2092"/>
      <c r="I1359" s="2096"/>
      <c r="J1359" s="2092"/>
      <c r="K1359" s="2093"/>
    </row>
    <row r="1360" spans="1:11">
      <c r="A1360" s="2094"/>
      <c r="B1360" s="2095">
        <v>0.9375</v>
      </c>
      <c r="C1360" s="2096"/>
      <c r="D1360" s="2096"/>
      <c r="E1360" s="2092"/>
      <c r="F1360" s="2096"/>
      <c r="G1360" s="2096"/>
      <c r="H1360" s="2092"/>
      <c r="I1360" s="2096"/>
      <c r="J1360" s="2092"/>
      <c r="K1360" s="2093"/>
    </row>
    <row r="1361" spans="1:11">
      <c r="A1361" s="2094"/>
      <c r="B1361" s="2095">
        <v>0.94791666666666663</v>
      </c>
      <c r="C1361" s="2096"/>
      <c r="D1361" s="2096"/>
      <c r="E1361" s="2092"/>
      <c r="F1361" s="2096"/>
      <c r="G1361" s="2096"/>
      <c r="H1361" s="2092"/>
      <c r="I1361" s="2096"/>
      <c r="J1361" s="2092"/>
      <c r="K1361" s="2093"/>
    </row>
    <row r="1362" spans="1:11">
      <c r="A1362" s="2094"/>
      <c r="B1362" s="2095">
        <v>0.95833333333333337</v>
      </c>
      <c r="C1362" s="2096"/>
      <c r="D1362" s="2096"/>
      <c r="E1362" s="2092"/>
      <c r="F1362" s="2096"/>
      <c r="G1362" s="2096"/>
      <c r="H1362" s="2092"/>
      <c r="I1362" s="2096"/>
      <c r="J1362" s="2092"/>
      <c r="K1362" s="2093"/>
    </row>
    <row r="1363" spans="1:11">
      <c r="A1363" s="2094"/>
      <c r="B1363" s="2095">
        <v>0.96875</v>
      </c>
      <c r="C1363" s="2096"/>
      <c r="D1363" s="2096"/>
      <c r="E1363" s="2092"/>
      <c r="F1363" s="2096"/>
      <c r="G1363" s="2096"/>
      <c r="H1363" s="2092"/>
      <c r="I1363" s="2096"/>
      <c r="J1363" s="2092"/>
      <c r="K1363" s="2093"/>
    </row>
    <row r="1364" spans="1:11">
      <c r="A1364" s="2094"/>
      <c r="B1364" s="2095">
        <v>0.97916666666666663</v>
      </c>
      <c r="C1364" s="2096"/>
      <c r="D1364" s="2096"/>
      <c r="E1364" s="2092"/>
      <c r="F1364" s="2096"/>
      <c r="G1364" s="2096"/>
      <c r="H1364" s="2092"/>
      <c r="I1364" s="2096"/>
      <c r="J1364" s="2092"/>
      <c r="K1364" s="2093"/>
    </row>
    <row r="1365" spans="1:11">
      <c r="A1365" s="2094"/>
      <c r="B1365" s="2095">
        <v>0.98958333333333337</v>
      </c>
      <c r="C1365" s="2096"/>
      <c r="D1365" s="2096"/>
      <c r="E1365" s="2092"/>
      <c r="F1365" s="2096"/>
      <c r="G1365" s="2096"/>
      <c r="H1365" s="2092"/>
      <c r="I1365" s="2096"/>
      <c r="J1365" s="2092"/>
      <c r="K1365" s="2093"/>
    </row>
    <row r="1366" spans="1:11">
      <c r="A1366" s="2094"/>
      <c r="B1366" s="2095">
        <v>0</v>
      </c>
      <c r="C1366" s="2091"/>
      <c r="D1366" s="2096"/>
      <c r="E1366" s="2092"/>
      <c r="F1366" s="2096"/>
      <c r="G1366" s="2096"/>
      <c r="H1366" s="2092"/>
      <c r="I1366" s="2096"/>
      <c r="J1366" s="2092"/>
      <c r="K1366" s="2093"/>
    </row>
    <row r="1367" spans="1:11">
      <c r="A1367" s="2094"/>
      <c r="B1367" s="2095">
        <v>1.0416666666666666E-2</v>
      </c>
      <c r="C1367" s="2096"/>
      <c r="D1367" s="2096"/>
      <c r="E1367" s="2092"/>
      <c r="F1367" s="2096"/>
      <c r="G1367" s="2096"/>
      <c r="H1367" s="2092"/>
      <c r="I1367" s="2096"/>
      <c r="J1367" s="2092"/>
      <c r="K1367" s="2093"/>
    </row>
    <row r="1368" spans="1:11">
      <c r="A1368" s="2094"/>
      <c r="B1368" s="2095">
        <v>2.0833333333333332E-2</v>
      </c>
      <c r="C1368" s="2096"/>
      <c r="D1368" s="2096"/>
      <c r="E1368" s="2092"/>
      <c r="F1368" s="2096"/>
      <c r="G1368" s="2096"/>
      <c r="H1368" s="2092"/>
      <c r="I1368" s="2096"/>
      <c r="J1368" s="2092"/>
      <c r="K1368" s="2093"/>
    </row>
    <row r="1369" spans="1:11">
      <c r="A1369" s="2094"/>
      <c r="B1369" s="2095">
        <v>3.125E-2</v>
      </c>
      <c r="C1369" s="2096"/>
      <c r="D1369" s="2096"/>
      <c r="E1369" s="2092"/>
      <c r="F1369" s="2096"/>
      <c r="G1369" s="2096"/>
      <c r="H1369" s="2092"/>
      <c r="I1369" s="2096"/>
      <c r="J1369" s="2092"/>
      <c r="K1369" s="2093"/>
    </row>
    <row r="1370" spans="1:11">
      <c r="A1370" s="2094"/>
      <c r="B1370" s="2095">
        <v>4.1666666666666664E-2</v>
      </c>
      <c r="C1370" s="2096"/>
      <c r="D1370" s="2096"/>
      <c r="E1370" s="2092"/>
      <c r="F1370" s="2096"/>
      <c r="G1370" s="2096"/>
      <c r="H1370" s="2092"/>
      <c r="I1370" s="2096"/>
      <c r="J1370" s="2092"/>
      <c r="K1370" s="2093"/>
    </row>
    <row r="1371" spans="1:11">
      <c r="A1371" s="2094"/>
      <c r="B1371" s="2095">
        <v>5.2083333333333336E-2</v>
      </c>
      <c r="C1371" s="2096"/>
      <c r="D1371" s="2096"/>
      <c r="E1371" s="2092"/>
      <c r="F1371" s="2096"/>
      <c r="G1371" s="2096"/>
      <c r="H1371" s="2092"/>
      <c r="I1371" s="2096"/>
      <c r="J1371" s="2092"/>
      <c r="K1371" s="2093"/>
    </row>
    <row r="1372" spans="1:11">
      <c r="A1372" s="2094"/>
      <c r="B1372" s="2095">
        <v>6.25E-2</v>
      </c>
      <c r="C1372" s="2096"/>
      <c r="D1372" s="2096"/>
      <c r="E1372" s="2092"/>
      <c r="F1372" s="2096"/>
      <c r="G1372" s="2096"/>
      <c r="H1372" s="2092"/>
      <c r="I1372" s="2096"/>
      <c r="J1372" s="2092"/>
      <c r="K1372" s="2093"/>
    </row>
    <row r="1373" spans="1:11">
      <c r="A1373" s="2094"/>
      <c r="B1373" s="2095">
        <v>7.2916666666666671E-2</v>
      </c>
      <c r="C1373" s="2096"/>
      <c r="D1373" s="2096"/>
      <c r="E1373" s="2092"/>
      <c r="F1373" s="2096"/>
      <c r="G1373" s="2096"/>
      <c r="H1373" s="2092"/>
      <c r="I1373" s="2096"/>
      <c r="J1373" s="2092"/>
      <c r="K1373" s="2093"/>
    </row>
    <row r="1374" spans="1:11">
      <c r="A1374" s="2094"/>
      <c r="B1374" s="2095">
        <v>8.3333333333333329E-2</v>
      </c>
      <c r="C1374" s="2091"/>
      <c r="D1374" s="2096"/>
      <c r="E1374" s="2092"/>
      <c r="F1374" s="2096"/>
      <c r="G1374" s="2096"/>
      <c r="H1374" s="2092"/>
      <c r="I1374" s="2096"/>
      <c r="J1374" s="2092"/>
      <c r="K1374" s="2093"/>
    </row>
    <row r="1375" spans="1:11">
      <c r="A1375" s="2094"/>
      <c r="B1375" s="2095">
        <v>9.375E-2</v>
      </c>
      <c r="C1375" s="2096"/>
      <c r="D1375" s="2096"/>
      <c r="E1375" s="2092"/>
      <c r="F1375" s="2096"/>
      <c r="G1375" s="2096"/>
      <c r="H1375" s="2092"/>
      <c r="I1375" s="2096"/>
      <c r="J1375" s="2092"/>
      <c r="K1375" s="2093"/>
    </row>
    <row r="1376" spans="1:11">
      <c r="A1376" s="2094"/>
      <c r="B1376" s="2095">
        <v>0.10416666666666667</v>
      </c>
      <c r="C1376" s="2096"/>
      <c r="D1376" s="2096"/>
      <c r="E1376" s="2092"/>
      <c r="F1376" s="2096"/>
      <c r="G1376" s="2096"/>
      <c r="H1376" s="2092"/>
      <c r="I1376" s="2096"/>
      <c r="J1376" s="2092"/>
      <c r="K1376" s="2093"/>
    </row>
    <row r="1377" spans="1:11">
      <c r="A1377" s="2094"/>
      <c r="B1377" s="2095">
        <v>0.11458333333333333</v>
      </c>
      <c r="C1377" s="2096"/>
      <c r="D1377" s="2096"/>
      <c r="E1377" s="2092"/>
      <c r="F1377" s="2096"/>
      <c r="G1377" s="2096"/>
      <c r="H1377" s="2092"/>
      <c r="I1377" s="2096"/>
      <c r="J1377" s="2092"/>
      <c r="K1377" s="2093"/>
    </row>
    <row r="1378" spans="1:11">
      <c r="A1378" s="2094"/>
      <c r="B1378" s="2095">
        <v>0.125</v>
      </c>
      <c r="C1378" s="2096"/>
      <c r="D1378" s="2096"/>
      <c r="E1378" s="2092"/>
      <c r="F1378" s="2096"/>
      <c r="G1378" s="2096"/>
      <c r="H1378" s="2092"/>
      <c r="I1378" s="2096"/>
      <c r="J1378" s="2092"/>
      <c r="K1378" s="2093"/>
    </row>
    <row r="1379" spans="1:11">
      <c r="A1379" s="2094"/>
      <c r="B1379" s="2095">
        <v>0.13541666666666666</v>
      </c>
      <c r="C1379" s="2096"/>
      <c r="D1379" s="2096"/>
      <c r="E1379" s="2092"/>
      <c r="F1379" s="2096"/>
      <c r="G1379" s="2096"/>
      <c r="H1379" s="2092"/>
      <c r="I1379" s="2096"/>
      <c r="J1379" s="2092"/>
      <c r="K1379" s="2093"/>
    </row>
    <row r="1380" spans="1:11">
      <c r="A1380" s="2094"/>
      <c r="B1380" s="2095">
        <v>0.14583333333333334</v>
      </c>
      <c r="C1380" s="2096"/>
      <c r="D1380" s="2096"/>
      <c r="E1380" s="2092"/>
      <c r="F1380" s="2096"/>
      <c r="G1380" s="2096"/>
      <c r="H1380" s="2092"/>
      <c r="I1380" s="2096"/>
      <c r="J1380" s="2092"/>
      <c r="K1380" s="2093"/>
    </row>
    <row r="1381" spans="1:11">
      <c r="A1381" s="2094"/>
      <c r="B1381" s="2095">
        <v>0.15625</v>
      </c>
      <c r="C1381" s="2096"/>
      <c r="D1381" s="2096"/>
      <c r="E1381" s="2092"/>
      <c r="F1381" s="2096"/>
      <c r="G1381" s="2096"/>
      <c r="H1381" s="2092"/>
      <c r="I1381" s="2096"/>
      <c r="J1381" s="2092"/>
      <c r="K1381" s="2093"/>
    </row>
    <row r="1382" spans="1:11">
      <c r="A1382" s="2094"/>
      <c r="B1382" s="2095">
        <v>0.16666666666666666</v>
      </c>
      <c r="C1382" s="2091"/>
      <c r="D1382" s="2096"/>
      <c r="E1382" s="2092"/>
      <c r="F1382" s="2096"/>
      <c r="G1382" s="2096"/>
      <c r="H1382" s="2092"/>
      <c r="I1382" s="2096"/>
      <c r="J1382" s="2092"/>
      <c r="K1382" s="2093"/>
    </row>
    <row r="1383" spans="1:11">
      <c r="A1383" s="2094"/>
      <c r="B1383" s="2095">
        <v>0.17708333333333334</v>
      </c>
      <c r="C1383" s="2096"/>
      <c r="D1383" s="2096"/>
      <c r="E1383" s="2092"/>
      <c r="F1383" s="2096"/>
      <c r="G1383" s="2096"/>
      <c r="H1383" s="2092"/>
      <c r="I1383" s="2096"/>
      <c r="J1383" s="2092"/>
      <c r="K1383" s="2093"/>
    </row>
    <row r="1384" spans="1:11">
      <c r="A1384" s="2094"/>
      <c r="B1384" s="2095">
        <v>0.1875</v>
      </c>
      <c r="C1384" s="2096"/>
      <c r="D1384" s="2096"/>
      <c r="E1384" s="2092"/>
      <c r="F1384" s="2096"/>
      <c r="G1384" s="2096"/>
      <c r="H1384" s="2092"/>
      <c r="I1384" s="2096"/>
      <c r="J1384" s="2092"/>
      <c r="K1384" s="2093"/>
    </row>
    <row r="1385" spans="1:11">
      <c r="A1385" s="2094"/>
      <c r="B1385" s="2095">
        <v>0.19791666666666666</v>
      </c>
      <c r="C1385" s="2096"/>
      <c r="D1385" s="2096"/>
      <c r="E1385" s="2092"/>
      <c r="F1385" s="2096"/>
      <c r="G1385" s="2096"/>
      <c r="H1385" s="2092"/>
      <c r="I1385" s="2096"/>
      <c r="J1385" s="2092"/>
      <c r="K1385" s="2093"/>
    </row>
    <row r="1386" spans="1:11">
      <c r="A1386" s="2094"/>
      <c r="B1386" s="2095">
        <v>0.20833333333333334</v>
      </c>
      <c r="C1386" s="2096"/>
      <c r="D1386" s="2096"/>
      <c r="E1386" s="2092"/>
      <c r="F1386" s="2096"/>
      <c r="G1386" s="2096"/>
      <c r="H1386" s="2092"/>
      <c r="I1386" s="2096"/>
      <c r="J1386" s="2092"/>
      <c r="K1386" s="2093"/>
    </row>
    <row r="1387" spans="1:11">
      <c r="A1387" s="2094"/>
      <c r="B1387" s="2095">
        <v>0.21875</v>
      </c>
      <c r="C1387" s="2096"/>
      <c r="D1387" s="2096"/>
      <c r="E1387" s="2092"/>
      <c r="F1387" s="2096"/>
      <c r="G1387" s="2096"/>
      <c r="H1387" s="2092"/>
      <c r="I1387" s="2096"/>
      <c r="J1387" s="2092"/>
      <c r="K1387" s="2093"/>
    </row>
    <row r="1388" spans="1:11">
      <c r="A1388" s="2094"/>
      <c r="B1388" s="2095">
        <v>0.22916666666666666</v>
      </c>
      <c r="C1388" s="2096"/>
      <c r="D1388" s="2096"/>
      <c r="E1388" s="2092"/>
      <c r="F1388" s="2096"/>
      <c r="G1388" s="2096"/>
      <c r="H1388" s="2092"/>
      <c r="I1388" s="2096"/>
      <c r="J1388" s="2092"/>
      <c r="K1388" s="2093"/>
    </row>
    <row r="1389" spans="1:11">
      <c r="A1389" s="2094"/>
      <c r="B1389" s="2095">
        <v>0.23958333333333334</v>
      </c>
      <c r="C1389" s="2096"/>
      <c r="D1389" s="2096"/>
      <c r="E1389" s="2092"/>
      <c r="F1389" s="2096"/>
      <c r="G1389" s="2096"/>
      <c r="H1389" s="2092"/>
      <c r="I1389" s="2096"/>
      <c r="J1389" s="2092"/>
      <c r="K1389" s="2093"/>
    </row>
    <row r="1390" spans="1:11">
      <c r="A1390" s="2094"/>
      <c r="B1390" s="2095">
        <v>0.25</v>
      </c>
      <c r="C1390" s="2091"/>
      <c r="D1390" s="2096"/>
      <c r="E1390" s="2092"/>
      <c r="F1390" s="2096"/>
      <c r="G1390" s="2096"/>
      <c r="H1390" s="2092"/>
      <c r="I1390" s="2096"/>
      <c r="J1390" s="2092"/>
      <c r="K1390" s="2093"/>
    </row>
    <row r="1391" spans="1:11">
      <c r="A1391" s="2094"/>
      <c r="B1391" s="2095">
        <v>0.26041666666666669</v>
      </c>
      <c r="C1391" s="2096"/>
      <c r="D1391" s="2096"/>
      <c r="E1391" s="2092"/>
      <c r="F1391" s="2096"/>
      <c r="G1391" s="2096"/>
      <c r="H1391" s="2092"/>
      <c r="I1391" s="2096"/>
      <c r="J1391" s="2092"/>
      <c r="K1391" s="2093"/>
    </row>
    <row r="1392" spans="1:11">
      <c r="A1392" s="2094"/>
      <c r="B1392" s="2095">
        <v>0.27083333333333331</v>
      </c>
      <c r="C1392" s="2096"/>
      <c r="D1392" s="2096"/>
      <c r="E1392" s="2092"/>
      <c r="F1392" s="2096"/>
      <c r="G1392" s="2096"/>
      <c r="H1392" s="2092"/>
      <c r="I1392" s="2096"/>
      <c r="J1392" s="2092"/>
      <c r="K1392" s="2093"/>
    </row>
    <row r="1393" spans="1:11">
      <c r="A1393" s="2094"/>
      <c r="B1393" s="2095">
        <v>0.28125</v>
      </c>
      <c r="C1393" s="2096"/>
      <c r="D1393" s="2096"/>
      <c r="E1393" s="2092"/>
      <c r="F1393" s="2096"/>
      <c r="G1393" s="2096"/>
      <c r="H1393" s="2092"/>
      <c r="I1393" s="2096"/>
      <c r="J1393" s="2092"/>
      <c r="K1393" s="2093"/>
    </row>
    <row r="1394" spans="1:11">
      <c r="A1394" s="2094"/>
      <c r="B1394" s="2095">
        <v>0.29166666666666669</v>
      </c>
      <c r="C1394" s="2096"/>
      <c r="D1394" s="2096"/>
      <c r="E1394" s="2092"/>
      <c r="F1394" s="2096"/>
      <c r="G1394" s="2096"/>
      <c r="H1394" s="2092"/>
      <c r="I1394" s="2096"/>
      <c r="J1394" s="2092"/>
      <c r="K1394" s="2093"/>
    </row>
    <row r="1395" spans="1:11">
      <c r="A1395" s="2094"/>
      <c r="B1395" s="2095">
        <v>0.30208333333333331</v>
      </c>
      <c r="C1395" s="2096"/>
      <c r="D1395" s="2096"/>
      <c r="E1395" s="2092"/>
      <c r="F1395" s="2096"/>
      <c r="G1395" s="2096"/>
      <c r="H1395" s="2092"/>
      <c r="I1395" s="2096"/>
      <c r="J1395" s="2092"/>
      <c r="K1395" s="2093"/>
    </row>
    <row r="1396" spans="1:11">
      <c r="A1396" s="2094"/>
      <c r="B1396" s="2095">
        <v>0.3125</v>
      </c>
      <c r="C1396" s="2096"/>
      <c r="D1396" s="2096"/>
      <c r="E1396" s="2092"/>
      <c r="F1396" s="2096"/>
      <c r="G1396" s="2096"/>
      <c r="H1396" s="2092"/>
      <c r="I1396" s="2096"/>
      <c r="J1396" s="2092"/>
      <c r="K1396" s="2093"/>
    </row>
    <row r="1397" spans="1:11">
      <c r="A1397" s="2094"/>
      <c r="B1397" s="2095">
        <v>0.32291666666666669</v>
      </c>
      <c r="C1397" s="2096"/>
      <c r="D1397" s="2096"/>
      <c r="E1397" s="2092"/>
      <c r="F1397" s="2096"/>
      <c r="G1397" s="2096"/>
      <c r="H1397" s="2092"/>
      <c r="I1397" s="2096"/>
      <c r="J1397" s="2092"/>
      <c r="K1397" s="2093"/>
    </row>
    <row r="1398" spans="1:11">
      <c r="A1398" s="2094"/>
      <c r="B1398" s="2095">
        <v>0.33333333333333331</v>
      </c>
      <c r="C1398" s="2091"/>
      <c r="D1398" s="2096"/>
      <c r="E1398" s="2092"/>
      <c r="F1398" s="2096"/>
      <c r="G1398" s="2096"/>
      <c r="H1398" s="2092"/>
      <c r="I1398" s="2096"/>
      <c r="J1398" s="2092"/>
      <c r="K1398" s="2093"/>
    </row>
    <row r="1399" spans="1:11">
      <c r="A1399" s="2094"/>
      <c r="B1399" s="2095">
        <v>0.34375</v>
      </c>
      <c r="C1399" s="2096"/>
      <c r="D1399" s="2096"/>
      <c r="E1399" s="2092"/>
      <c r="F1399" s="2096"/>
      <c r="G1399" s="2096"/>
      <c r="H1399" s="2092"/>
      <c r="I1399" s="2096"/>
      <c r="J1399" s="2092"/>
      <c r="K1399" s="2093"/>
    </row>
    <row r="1400" spans="1:11">
      <c r="A1400" s="2094"/>
      <c r="B1400" s="2095">
        <v>0.35416666666666669</v>
      </c>
      <c r="C1400" s="2096"/>
      <c r="D1400" s="2096"/>
      <c r="E1400" s="2092"/>
      <c r="F1400" s="2096"/>
      <c r="G1400" s="2096"/>
      <c r="H1400" s="2092"/>
      <c r="I1400" s="2096"/>
      <c r="J1400" s="2092"/>
      <c r="K1400" s="2093"/>
    </row>
    <row r="1401" spans="1:11">
      <c r="A1401" s="2094"/>
      <c r="B1401" s="2095">
        <v>0.36458333333333331</v>
      </c>
      <c r="C1401" s="2096"/>
      <c r="D1401" s="2096"/>
      <c r="E1401" s="2092"/>
      <c r="F1401" s="2096"/>
      <c r="G1401" s="2096"/>
      <c r="H1401" s="2092"/>
      <c r="I1401" s="2096"/>
      <c r="J1401" s="2092"/>
      <c r="K1401" s="2093"/>
    </row>
    <row r="1402" spans="1:11">
      <c r="A1402" s="2094"/>
      <c r="B1402" s="2095">
        <v>0.375</v>
      </c>
      <c r="C1402" s="2096"/>
      <c r="D1402" s="2096"/>
      <c r="E1402" s="2092"/>
      <c r="F1402" s="2096"/>
      <c r="G1402" s="2096"/>
      <c r="H1402" s="2092"/>
      <c r="I1402" s="2096"/>
      <c r="J1402" s="2092"/>
      <c r="K1402" s="2093"/>
    </row>
    <row r="1403" spans="1:11">
      <c r="A1403" s="2094"/>
      <c r="B1403" s="2095">
        <v>0.38541666666666669</v>
      </c>
      <c r="C1403" s="2096"/>
      <c r="D1403" s="2096"/>
      <c r="E1403" s="2092"/>
      <c r="F1403" s="2096"/>
      <c r="G1403" s="2096"/>
      <c r="H1403" s="2092"/>
      <c r="I1403" s="2096"/>
      <c r="J1403" s="2092"/>
      <c r="K1403" s="2093"/>
    </row>
    <row r="1404" spans="1:11">
      <c r="A1404" s="2094"/>
      <c r="B1404" s="2095">
        <v>0.39583333333333331</v>
      </c>
      <c r="C1404" s="2096"/>
      <c r="D1404" s="2096"/>
      <c r="E1404" s="2092"/>
      <c r="F1404" s="2096"/>
      <c r="G1404" s="2096"/>
      <c r="H1404" s="2092"/>
      <c r="I1404" s="2096"/>
      <c r="J1404" s="2092"/>
      <c r="K1404" s="2093"/>
    </row>
    <row r="1405" spans="1:11">
      <c r="A1405" s="2094"/>
      <c r="B1405" s="2095">
        <v>0.40625</v>
      </c>
      <c r="C1405" s="2096"/>
      <c r="D1405" s="2096"/>
      <c r="E1405" s="2092"/>
      <c r="F1405" s="2096"/>
      <c r="G1405" s="2096"/>
      <c r="H1405" s="2092"/>
      <c r="I1405" s="2096"/>
      <c r="J1405" s="2092"/>
      <c r="K1405" s="2093"/>
    </row>
    <row r="1406" spans="1:11">
      <c r="A1406" s="2094"/>
      <c r="B1406" s="2095">
        <v>0.41666666666666669</v>
      </c>
      <c r="C1406" s="2091"/>
      <c r="D1406" s="2096"/>
      <c r="E1406" s="2092"/>
      <c r="F1406" s="2096"/>
      <c r="G1406" s="2096"/>
      <c r="H1406" s="2092"/>
      <c r="I1406" s="2096"/>
      <c r="J1406" s="2092"/>
      <c r="K1406" s="2093"/>
    </row>
    <row r="1407" spans="1:11">
      <c r="A1407" s="2094"/>
      <c r="B1407" s="2095">
        <v>0.42708333333333331</v>
      </c>
      <c r="C1407" s="2096"/>
      <c r="D1407" s="2096"/>
      <c r="E1407" s="2092"/>
      <c r="F1407" s="2096"/>
      <c r="G1407" s="2096"/>
      <c r="H1407" s="2092"/>
      <c r="I1407" s="2096"/>
      <c r="J1407" s="2092"/>
      <c r="K1407" s="2093"/>
    </row>
    <row r="1408" spans="1:11">
      <c r="A1408" s="2094"/>
      <c r="B1408" s="2095">
        <v>0.4375</v>
      </c>
      <c r="C1408" s="2096"/>
      <c r="D1408" s="2096"/>
      <c r="E1408" s="2092"/>
      <c r="F1408" s="2096"/>
      <c r="G1408" s="2096"/>
      <c r="H1408" s="2092"/>
      <c r="I1408" s="2096"/>
      <c r="J1408" s="2092"/>
      <c r="K1408" s="2093"/>
    </row>
    <row r="1409" spans="1:11">
      <c r="A1409" s="2094"/>
      <c r="B1409" s="2095">
        <v>0.44791666666666669</v>
      </c>
      <c r="C1409" s="2096"/>
      <c r="D1409" s="2096"/>
      <c r="E1409" s="2092"/>
      <c r="F1409" s="2096"/>
      <c r="G1409" s="2096"/>
      <c r="H1409" s="2092"/>
      <c r="I1409" s="2096"/>
      <c r="J1409" s="2092"/>
      <c r="K1409" s="2093"/>
    </row>
    <row r="1410" spans="1:11">
      <c r="A1410" s="2094"/>
      <c r="B1410" s="2095">
        <v>0.45833333333333331</v>
      </c>
      <c r="C1410" s="2096"/>
      <c r="D1410" s="2096"/>
      <c r="E1410" s="2092"/>
      <c r="F1410" s="2096"/>
      <c r="G1410" s="2096"/>
      <c r="H1410" s="2092"/>
      <c r="I1410" s="2096"/>
      <c r="J1410" s="2092"/>
      <c r="K1410" s="2093"/>
    </row>
    <row r="1411" spans="1:11">
      <c r="A1411" s="2094"/>
      <c r="B1411" s="2095">
        <v>0.46875</v>
      </c>
      <c r="C1411" s="2096"/>
      <c r="D1411" s="2096"/>
      <c r="E1411" s="2092"/>
      <c r="F1411" s="2096"/>
      <c r="G1411" s="2096"/>
      <c r="H1411" s="2092"/>
      <c r="I1411" s="2096"/>
      <c r="J1411" s="2092"/>
      <c r="K1411" s="2093"/>
    </row>
    <row r="1412" spans="1:11">
      <c r="A1412" s="2094"/>
      <c r="B1412" s="2095">
        <v>0.47916666666666669</v>
      </c>
      <c r="C1412" s="2096"/>
      <c r="D1412" s="2096"/>
      <c r="E1412" s="2092"/>
      <c r="F1412" s="2096"/>
      <c r="G1412" s="2096"/>
      <c r="H1412" s="2092"/>
      <c r="I1412" s="2096"/>
      <c r="J1412" s="2092"/>
      <c r="K1412" s="2093"/>
    </row>
    <row r="1413" spans="1:11">
      <c r="A1413" s="2094"/>
      <c r="B1413" s="2095">
        <v>0.48958333333333331</v>
      </c>
      <c r="C1413" s="2096"/>
      <c r="D1413" s="2096"/>
      <c r="E1413" s="2092"/>
      <c r="F1413" s="2096"/>
      <c r="G1413" s="2096"/>
      <c r="H1413" s="2092"/>
      <c r="I1413" s="2096"/>
      <c r="J1413" s="2092"/>
      <c r="K1413" s="2093"/>
    </row>
    <row r="1414" spans="1:11">
      <c r="A1414" s="2094"/>
      <c r="B1414" s="2095">
        <v>0.5</v>
      </c>
      <c r="C1414" s="2091"/>
      <c r="D1414" s="2096"/>
      <c r="E1414" s="2092"/>
      <c r="F1414" s="2096"/>
      <c r="G1414" s="2096"/>
      <c r="H1414" s="2092"/>
      <c r="I1414" s="2096"/>
      <c r="J1414" s="2092"/>
      <c r="K1414" s="2093"/>
    </row>
    <row r="1415" spans="1:11">
      <c r="A1415" s="2094"/>
      <c r="B1415" s="2095">
        <v>0.51041666666666663</v>
      </c>
      <c r="C1415" s="2096"/>
      <c r="D1415" s="2096"/>
      <c r="E1415" s="2092"/>
      <c r="F1415" s="2096"/>
      <c r="G1415" s="2096"/>
      <c r="H1415" s="2092"/>
      <c r="I1415" s="2096"/>
      <c r="J1415" s="2092"/>
      <c r="K1415" s="2093"/>
    </row>
    <row r="1416" spans="1:11">
      <c r="A1416" s="2094"/>
      <c r="B1416" s="2095">
        <v>0.52083333333333337</v>
      </c>
      <c r="C1416" s="2096"/>
      <c r="D1416" s="2096"/>
      <c r="E1416" s="2092"/>
      <c r="F1416" s="2096"/>
      <c r="G1416" s="2096"/>
      <c r="H1416" s="2092"/>
      <c r="I1416" s="2096"/>
      <c r="J1416" s="2092"/>
      <c r="K1416" s="2093"/>
    </row>
    <row r="1417" spans="1:11">
      <c r="A1417" s="2094"/>
      <c r="B1417" s="2095">
        <v>0.53125</v>
      </c>
      <c r="C1417" s="2096"/>
      <c r="D1417" s="2096"/>
      <c r="E1417" s="2092"/>
      <c r="F1417" s="2096"/>
      <c r="G1417" s="2096"/>
      <c r="H1417" s="2092"/>
      <c r="I1417" s="2096"/>
      <c r="J1417" s="2092"/>
      <c r="K1417" s="2093"/>
    </row>
    <row r="1418" spans="1:11">
      <c r="A1418" s="2094"/>
      <c r="B1418" s="2095">
        <v>0.54166666666666663</v>
      </c>
      <c r="C1418" s="2096"/>
      <c r="D1418" s="2096"/>
      <c r="E1418" s="2092"/>
      <c r="F1418" s="2096"/>
      <c r="G1418" s="2096"/>
      <c r="H1418" s="2092"/>
      <c r="I1418" s="2096"/>
      <c r="J1418" s="2092"/>
      <c r="K1418" s="2093"/>
    </row>
    <row r="1419" spans="1:11">
      <c r="A1419" s="2094"/>
      <c r="B1419" s="2095">
        <v>0.55208333333333337</v>
      </c>
      <c r="C1419" s="2096"/>
      <c r="D1419" s="2096"/>
      <c r="E1419" s="2092"/>
      <c r="F1419" s="2096"/>
      <c r="G1419" s="2096"/>
      <c r="H1419" s="2092"/>
      <c r="I1419" s="2096"/>
      <c r="J1419" s="2092"/>
      <c r="K1419" s="2093"/>
    </row>
    <row r="1420" spans="1:11">
      <c r="A1420" s="2094"/>
      <c r="B1420" s="2095">
        <v>0.5625</v>
      </c>
      <c r="C1420" s="2096"/>
      <c r="D1420" s="2096"/>
      <c r="E1420" s="2092"/>
      <c r="F1420" s="2096"/>
      <c r="G1420" s="2096"/>
      <c r="H1420" s="2092"/>
      <c r="I1420" s="2096"/>
      <c r="J1420" s="2092"/>
      <c r="K1420" s="2093"/>
    </row>
    <row r="1421" spans="1:11">
      <c r="A1421" s="2094"/>
      <c r="B1421" s="2095">
        <v>0.57291666666666663</v>
      </c>
      <c r="C1421" s="2096"/>
      <c r="D1421" s="2096"/>
      <c r="E1421" s="2092"/>
      <c r="F1421" s="2096"/>
      <c r="G1421" s="2096"/>
      <c r="H1421" s="2092"/>
      <c r="I1421" s="2096"/>
      <c r="J1421" s="2092"/>
      <c r="K1421" s="2093"/>
    </row>
    <row r="1422" spans="1:11">
      <c r="A1422" s="2094"/>
      <c r="B1422" s="2095">
        <v>0.58333333333333337</v>
      </c>
      <c r="C1422" s="2091"/>
      <c r="D1422" s="2096"/>
      <c r="E1422" s="2092"/>
      <c r="F1422" s="2096"/>
      <c r="G1422" s="2096"/>
      <c r="H1422" s="2092"/>
      <c r="I1422" s="2096"/>
      <c r="J1422" s="2092"/>
      <c r="K1422" s="2093"/>
    </row>
    <row r="1423" spans="1:11">
      <c r="A1423" s="2094"/>
      <c r="B1423" s="2095">
        <v>0.59375</v>
      </c>
      <c r="C1423" s="2096"/>
      <c r="D1423" s="2096"/>
      <c r="E1423" s="2092"/>
      <c r="F1423" s="2096"/>
      <c r="G1423" s="2096"/>
      <c r="H1423" s="2092"/>
      <c r="I1423" s="2096"/>
      <c r="J1423" s="2092"/>
      <c r="K1423" s="2093"/>
    </row>
    <row r="1424" spans="1:11">
      <c r="A1424" s="2094"/>
      <c r="B1424" s="2095">
        <v>0.60416666666666663</v>
      </c>
      <c r="C1424" s="2096"/>
      <c r="D1424" s="2096"/>
      <c r="E1424" s="2092"/>
      <c r="F1424" s="2096"/>
      <c r="G1424" s="2096"/>
      <c r="H1424" s="2092"/>
      <c r="I1424" s="2096"/>
      <c r="J1424" s="2092"/>
      <c r="K1424" s="2093"/>
    </row>
    <row r="1425" spans="1:11">
      <c r="A1425" s="2094"/>
      <c r="B1425" s="2095">
        <v>0.61458333333333337</v>
      </c>
      <c r="C1425" s="2096"/>
      <c r="D1425" s="2096"/>
      <c r="E1425" s="2092"/>
      <c r="F1425" s="2096"/>
      <c r="G1425" s="2096"/>
      <c r="H1425" s="2092"/>
      <c r="I1425" s="2096"/>
      <c r="J1425" s="2092"/>
      <c r="K1425" s="2093"/>
    </row>
    <row r="1426" spans="1:11">
      <c r="A1426" s="2094"/>
      <c r="B1426" s="2095">
        <v>0.625</v>
      </c>
      <c r="C1426" s="2096"/>
      <c r="D1426" s="2096"/>
      <c r="E1426" s="2092"/>
      <c r="F1426" s="2096"/>
      <c r="G1426" s="2096"/>
      <c r="H1426" s="2092"/>
      <c r="I1426" s="2096"/>
      <c r="J1426" s="2092"/>
      <c r="K1426" s="2093"/>
    </row>
    <row r="1427" spans="1:11">
      <c r="A1427" s="2094"/>
      <c r="B1427" s="2095">
        <v>0.63541666666666663</v>
      </c>
      <c r="C1427" s="2096"/>
      <c r="D1427" s="2096"/>
      <c r="E1427" s="2092"/>
      <c r="F1427" s="2096"/>
      <c r="G1427" s="2096"/>
      <c r="H1427" s="2092"/>
      <c r="I1427" s="2096"/>
      <c r="J1427" s="2092"/>
      <c r="K1427" s="2093"/>
    </row>
    <row r="1428" spans="1:11">
      <c r="A1428" s="2094"/>
      <c r="B1428" s="2095">
        <v>0.64583333333333337</v>
      </c>
      <c r="C1428" s="2096"/>
      <c r="D1428" s="2096"/>
      <c r="E1428" s="2092"/>
      <c r="F1428" s="2096"/>
      <c r="G1428" s="2096"/>
      <c r="H1428" s="2092"/>
      <c r="I1428" s="2096"/>
      <c r="J1428" s="2092"/>
      <c r="K1428" s="2093"/>
    </row>
    <row r="1429" spans="1:11">
      <c r="A1429" s="2094"/>
      <c r="B1429" s="2095">
        <v>0.65625</v>
      </c>
      <c r="C1429" s="2096"/>
      <c r="D1429" s="2096"/>
      <c r="E1429" s="2092"/>
      <c r="F1429" s="2096"/>
      <c r="G1429" s="2096"/>
      <c r="H1429" s="2092"/>
      <c r="I1429" s="2096"/>
      <c r="J1429" s="2092"/>
      <c r="K1429" s="2093"/>
    </row>
    <row r="1430" spans="1:11">
      <c r="A1430" s="2094"/>
      <c r="B1430" s="2095">
        <v>0.66666666666666663</v>
      </c>
      <c r="C1430" s="2091"/>
      <c r="D1430" s="2096"/>
      <c r="E1430" s="2092"/>
      <c r="F1430" s="2096"/>
      <c r="G1430" s="2096"/>
      <c r="H1430" s="2092"/>
      <c r="I1430" s="2096"/>
      <c r="J1430" s="2092"/>
      <c r="K1430" s="2093"/>
    </row>
    <row r="1431" spans="1:11">
      <c r="A1431" s="2094"/>
      <c r="B1431" s="2095">
        <v>0.67708333333333337</v>
      </c>
      <c r="C1431" s="2096"/>
      <c r="D1431" s="2096"/>
      <c r="E1431" s="2092"/>
      <c r="F1431" s="2096"/>
      <c r="G1431" s="2096"/>
      <c r="H1431" s="2092"/>
      <c r="I1431" s="2096"/>
      <c r="J1431" s="2092"/>
      <c r="K1431" s="2093"/>
    </row>
    <row r="1432" spans="1:11">
      <c r="A1432" s="2094"/>
      <c r="B1432" s="2095">
        <v>0.6875</v>
      </c>
      <c r="C1432" s="2096"/>
      <c r="D1432" s="2096"/>
      <c r="E1432" s="2092"/>
      <c r="F1432" s="2096"/>
      <c r="G1432" s="2096"/>
      <c r="H1432" s="2092"/>
      <c r="I1432" s="2096"/>
      <c r="J1432" s="2092"/>
      <c r="K1432" s="2093"/>
    </row>
    <row r="1433" spans="1:11">
      <c r="A1433" s="2094"/>
      <c r="B1433" s="2095">
        <v>0.69791666666666663</v>
      </c>
      <c r="C1433" s="2096"/>
      <c r="D1433" s="2096"/>
      <c r="E1433" s="2092"/>
      <c r="F1433" s="2096"/>
      <c r="G1433" s="2096"/>
      <c r="H1433" s="2092"/>
      <c r="I1433" s="2096"/>
      <c r="J1433" s="2092"/>
      <c r="K1433" s="2093"/>
    </row>
    <row r="1434" spans="1:11">
      <c r="A1434" s="2094"/>
      <c r="B1434" s="2095">
        <v>0.70833333333333337</v>
      </c>
      <c r="C1434" s="2096"/>
      <c r="D1434" s="2096"/>
      <c r="E1434" s="2092"/>
      <c r="F1434" s="2096"/>
      <c r="G1434" s="2096"/>
      <c r="H1434" s="2092"/>
      <c r="I1434" s="2096"/>
      <c r="J1434" s="2092"/>
      <c r="K1434" s="2093"/>
    </row>
    <row r="1435" spans="1:11">
      <c r="A1435" s="2094"/>
      <c r="B1435" s="2095">
        <v>0.71875</v>
      </c>
      <c r="C1435" s="2096"/>
      <c r="D1435" s="2096"/>
      <c r="E1435" s="2092"/>
      <c r="F1435" s="2096"/>
      <c r="G1435" s="2096"/>
      <c r="H1435" s="2092"/>
      <c r="I1435" s="2096"/>
      <c r="J1435" s="2092"/>
      <c r="K1435" s="2093"/>
    </row>
    <row r="1436" spans="1:11">
      <c r="A1436" s="2094"/>
      <c r="B1436" s="2095">
        <v>0.72916666666666663</v>
      </c>
      <c r="C1436" s="2096"/>
      <c r="D1436" s="2096"/>
      <c r="E1436" s="2092"/>
      <c r="F1436" s="2096"/>
      <c r="G1436" s="2096"/>
      <c r="H1436" s="2092"/>
      <c r="I1436" s="2096"/>
      <c r="J1436" s="2092"/>
      <c r="K1436" s="2093"/>
    </row>
    <row r="1437" spans="1:11">
      <c r="A1437" s="2094"/>
      <c r="B1437" s="2095">
        <v>0.73958333333333337</v>
      </c>
      <c r="C1437" s="2096"/>
      <c r="D1437" s="2096"/>
      <c r="E1437" s="2092"/>
      <c r="F1437" s="2096"/>
      <c r="G1437" s="2096"/>
      <c r="H1437" s="2092"/>
      <c r="I1437" s="2096"/>
      <c r="J1437" s="2092"/>
      <c r="K1437" s="2093"/>
    </row>
    <row r="1438" spans="1:11">
      <c r="A1438" s="2094"/>
      <c r="B1438" s="2095">
        <v>0.75</v>
      </c>
      <c r="C1438" s="2091"/>
      <c r="D1438" s="2096"/>
      <c r="E1438" s="2092"/>
      <c r="F1438" s="2096"/>
      <c r="G1438" s="2096"/>
      <c r="H1438" s="2092"/>
      <c r="I1438" s="2096"/>
      <c r="J1438" s="2092"/>
      <c r="K1438" s="2093"/>
    </row>
    <row r="1439" spans="1:11">
      <c r="A1439" s="2094"/>
      <c r="B1439" s="2095">
        <v>0.76041666666666663</v>
      </c>
      <c r="C1439" s="2096"/>
      <c r="D1439" s="2096"/>
      <c r="E1439" s="2092"/>
      <c r="F1439" s="2096"/>
      <c r="G1439" s="2096"/>
      <c r="H1439" s="2092"/>
      <c r="I1439" s="2096"/>
      <c r="J1439" s="2092"/>
      <c r="K1439" s="2093"/>
    </row>
    <row r="1440" spans="1:11">
      <c r="A1440" s="2094"/>
      <c r="B1440" s="2095">
        <v>0.77083333333333337</v>
      </c>
      <c r="C1440" s="2096"/>
      <c r="D1440" s="2096"/>
      <c r="E1440" s="2092"/>
      <c r="F1440" s="2096"/>
      <c r="G1440" s="2096"/>
      <c r="H1440" s="2092"/>
      <c r="I1440" s="2096"/>
      <c r="J1440" s="2092"/>
      <c r="K1440" s="2093"/>
    </row>
    <row r="1441" spans="1:11">
      <c r="A1441" s="2094"/>
      <c r="B1441" s="2095">
        <v>0.78125</v>
      </c>
      <c r="C1441" s="2096"/>
      <c r="D1441" s="2096"/>
      <c r="E1441" s="2092"/>
      <c r="F1441" s="2096"/>
      <c r="G1441" s="2096"/>
      <c r="H1441" s="2092"/>
      <c r="I1441" s="2096"/>
      <c r="J1441" s="2092"/>
      <c r="K1441" s="2093"/>
    </row>
    <row r="1442" spans="1:11">
      <c r="A1442" s="2094"/>
      <c r="B1442" s="2095">
        <v>0.79166666666666663</v>
      </c>
      <c r="C1442" s="2096"/>
      <c r="D1442" s="2096"/>
      <c r="E1442" s="2092"/>
      <c r="F1442" s="2096"/>
      <c r="G1442" s="2096"/>
      <c r="H1442" s="2092"/>
      <c r="I1442" s="2096"/>
      <c r="J1442" s="2092"/>
      <c r="K1442" s="2093"/>
    </row>
    <row r="1443" spans="1:11">
      <c r="A1443" s="2094"/>
      <c r="B1443" s="2095">
        <v>0.80208333333333337</v>
      </c>
      <c r="C1443" s="2096"/>
      <c r="D1443" s="2096"/>
      <c r="E1443" s="2092"/>
      <c r="F1443" s="2096"/>
      <c r="G1443" s="2096"/>
      <c r="H1443" s="2092"/>
      <c r="I1443" s="2096"/>
      <c r="J1443" s="2092"/>
      <c r="K1443" s="2093"/>
    </row>
    <row r="1444" spans="1:11">
      <c r="A1444" s="2094"/>
      <c r="B1444" s="2095">
        <v>0.8125</v>
      </c>
      <c r="C1444" s="2096"/>
      <c r="D1444" s="2096"/>
      <c r="E1444" s="2092"/>
      <c r="F1444" s="2096"/>
      <c r="G1444" s="2096"/>
      <c r="H1444" s="2092"/>
      <c r="I1444" s="2096"/>
      <c r="J1444" s="2092"/>
      <c r="K1444" s="2093"/>
    </row>
    <row r="1445" spans="1:11">
      <c r="A1445" s="2094"/>
      <c r="B1445" s="2095">
        <v>0.82291666666666663</v>
      </c>
      <c r="C1445" s="2096"/>
      <c r="D1445" s="2096"/>
      <c r="E1445" s="2092"/>
      <c r="F1445" s="2096"/>
      <c r="G1445" s="2096"/>
      <c r="H1445" s="2092"/>
      <c r="I1445" s="2096"/>
      <c r="J1445" s="2092"/>
      <c r="K1445" s="2093"/>
    </row>
    <row r="1446" spans="1:11">
      <c r="A1446" s="2094"/>
      <c r="B1446" s="2095">
        <v>0.83333333333333337</v>
      </c>
      <c r="C1446" s="2091"/>
      <c r="D1446" s="2096"/>
      <c r="E1446" s="2092"/>
      <c r="F1446" s="2096"/>
      <c r="G1446" s="2096"/>
      <c r="H1446" s="2092"/>
      <c r="I1446" s="2096"/>
      <c r="J1446" s="2092"/>
      <c r="K1446" s="2093"/>
    </row>
    <row r="1447" spans="1:11">
      <c r="A1447" s="2094"/>
      <c r="B1447" s="2095">
        <v>0.84375</v>
      </c>
      <c r="C1447" s="2096"/>
      <c r="D1447" s="2096"/>
      <c r="E1447" s="2092"/>
      <c r="F1447" s="2096"/>
      <c r="G1447" s="2096"/>
      <c r="H1447" s="2092"/>
      <c r="I1447" s="2096"/>
      <c r="J1447" s="2092"/>
      <c r="K1447" s="2093"/>
    </row>
    <row r="1448" spans="1:11">
      <c r="A1448" s="2094"/>
      <c r="B1448" s="2095">
        <v>0.85416666666666663</v>
      </c>
      <c r="C1448" s="2096"/>
      <c r="D1448" s="2096"/>
      <c r="E1448" s="2092"/>
      <c r="F1448" s="2096"/>
      <c r="G1448" s="2096"/>
      <c r="H1448" s="2092"/>
      <c r="I1448" s="2096"/>
      <c r="J1448" s="2092"/>
      <c r="K1448" s="2093"/>
    </row>
    <row r="1449" spans="1:11">
      <c r="A1449" s="2094"/>
      <c r="B1449" s="2095">
        <v>0.86458333333333337</v>
      </c>
      <c r="C1449" s="2096"/>
      <c r="D1449" s="2096"/>
      <c r="E1449" s="2092"/>
      <c r="F1449" s="2096"/>
      <c r="G1449" s="2096"/>
      <c r="H1449" s="2092"/>
      <c r="I1449" s="2096"/>
      <c r="J1449" s="2092"/>
      <c r="K1449" s="2093"/>
    </row>
    <row r="1450" spans="1:11">
      <c r="A1450" s="2094"/>
      <c r="B1450" s="2095">
        <v>0.875</v>
      </c>
      <c r="C1450" s="2096"/>
      <c r="D1450" s="2096"/>
      <c r="E1450" s="2092"/>
      <c r="F1450" s="2096"/>
      <c r="G1450" s="2096"/>
      <c r="H1450" s="2092"/>
      <c r="I1450" s="2096"/>
      <c r="J1450" s="2092"/>
      <c r="K1450" s="2093"/>
    </row>
    <row r="1451" spans="1:11">
      <c r="A1451" s="2094"/>
      <c r="B1451" s="2095">
        <v>0.88541666666666663</v>
      </c>
      <c r="C1451" s="2096"/>
      <c r="D1451" s="2096"/>
      <c r="E1451" s="2092"/>
      <c r="F1451" s="2096"/>
      <c r="G1451" s="2096"/>
      <c r="H1451" s="2092"/>
      <c r="I1451" s="2096"/>
      <c r="J1451" s="2092"/>
      <c r="K1451" s="2093"/>
    </row>
    <row r="1452" spans="1:11">
      <c r="A1452" s="2094"/>
      <c r="B1452" s="2095">
        <v>0.89583333333333337</v>
      </c>
      <c r="C1452" s="2096"/>
      <c r="D1452" s="2096"/>
      <c r="E1452" s="2092"/>
      <c r="F1452" s="2096"/>
      <c r="G1452" s="2096"/>
      <c r="H1452" s="2092"/>
      <c r="I1452" s="2096"/>
      <c r="J1452" s="2092"/>
      <c r="K1452" s="2093"/>
    </row>
    <row r="1453" spans="1:11">
      <c r="A1453" s="2094"/>
      <c r="B1453" s="2095">
        <v>0.90625</v>
      </c>
      <c r="C1453" s="2096"/>
      <c r="D1453" s="2096"/>
      <c r="E1453" s="2092"/>
      <c r="F1453" s="2096"/>
      <c r="G1453" s="2096"/>
      <c r="H1453" s="2092"/>
      <c r="I1453" s="2096"/>
      <c r="J1453" s="2092"/>
      <c r="K1453" s="2093"/>
    </row>
    <row r="1454" spans="1:11">
      <c r="A1454" s="2094"/>
      <c r="B1454" s="2095">
        <v>0.91666666666666663</v>
      </c>
      <c r="C1454" s="2091"/>
      <c r="D1454" s="2096"/>
      <c r="E1454" s="2092"/>
      <c r="F1454" s="2096"/>
      <c r="G1454" s="2096"/>
      <c r="H1454" s="2092"/>
      <c r="I1454" s="2096"/>
      <c r="J1454" s="2092"/>
      <c r="K1454" s="2093"/>
    </row>
    <row r="1455" spans="1:11">
      <c r="A1455" s="2094"/>
      <c r="B1455" s="2095">
        <v>0.92708333333333337</v>
      </c>
      <c r="C1455" s="2096"/>
      <c r="D1455" s="2096"/>
      <c r="E1455" s="2092"/>
      <c r="F1455" s="2096"/>
      <c r="G1455" s="2096"/>
      <c r="H1455" s="2092"/>
      <c r="I1455" s="2096"/>
      <c r="J1455" s="2092"/>
      <c r="K1455" s="2093"/>
    </row>
    <row r="1456" spans="1:11">
      <c r="A1456" s="2094"/>
      <c r="B1456" s="2095">
        <v>0.9375</v>
      </c>
      <c r="C1456" s="2096"/>
      <c r="D1456" s="2096"/>
      <c r="E1456" s="2092"/>
      <c r="F1456" s="2096"/>
      <c r="G1456" s="2096"/>
      <c r="H1456" s="2092"/>
      <c r="I1456" s="2096"/>
      <c r="J1456" s="2092"/>
      <c r="K1456" s="2093"/>
    </row>
    <row r="1457" spans="1:11">
      <c r="A1457" s="2094"/>
      <c r="B1457" s="2095">
        <v>0.94791666666666663</v>
      </c>
      <c r="C1457" s="2096"/>
      <c r="D1457" s="2096"/>
      <c r="E1457" s="2092"/>
      <c r="F1457" s="2096"/>
      <c r="G1457" s="2096"/>
      <c r="H1457" s="2092"/>
      <c r="I1457" s="2096"/>
      <c r="J1457" s="2092"/>
      <c r="K1457" s="2093"/>
    </row>
    <row r="1458" spans="1:11">
      <c r="A1458" s="2094"/>
      <c r="B1458" s="2095">
        <v>0.95833333333333337</v>
      </c>
      <c r="C1458" s="2096"/>
      <c r="D1458" s="2096"/>
      <c r="E1458" s="2092"/>
      <c r="F1458" s="2096"/>
      <c r="G1458" s="2096"/>
      <c r="H1458" s="2092"/>
      <c r="I1458" s="2096"/>
      <c r="J1458" s="2092"/>
      <c r="K1458" s="2093"/>
    </row>
    <row r="1459" spans="1:11">
      <c r="A1459" s="2094"/>
      <c r="B1459" s="2095">
        <v>0.96875</v>
      </c>
      <c r="C1459" s="2096"/>
      <c r="D1459" s="2096"/>
      <c r="E1459" s="2092"/>
      <c r="F1459" s="2096"/>
      <c r="G1459" s="2096"/>
      <c r="H1459" s="2092"/>
      <c r="I1459" s="2096"/>
      <c r="J1459" s="2092"/>
      <c r="K1459" s="2093"/>
    </row>
    <row r="1460" spans="1:11">
      <c r="A1460" s="2094"/>
      <c r="B1460" s="2095">
        <v>0.97916666666666663</v>
      </c>
      <c r="C1460" s="2096"/>
      <c r="D1460" s="2096"/>
      <c r="E1460" s="2092"/>
      <c r="F1460" s="2096"/>
      <c r="G1460" s="2096"/>
      <c r="H1460" s="2092"/>
      <c r="I1460" s="2096"/>
      <c r="J1460" s="2092"/>
      <c r="K1460" s="2093"/>
    </row>
    <row r="1461" spans="1:11">
      <c r="A1461" s="2094"/>
      <c r="B1461" s="2095">
        <v>0.98958333333333337</v>
      </c>
      <c r="C1461" s="2096"/>
      <c r="D1461" s="2096"/>
      <c r="E1461" s="2092"/>
      <c r="F1461" s="2096"/>
      <c r="G1461" s="2096"/>
      <c r="H1461" s="2092"/>
      <c r="I1461" s="2096"/>
      <c r="J1461" s="2092"/>
      <c r="K1461" s="2093"/>
    </row>
    <row r="1462" spans="1:11">
      <c r="A1462" s="2094"/>
      <c r="B1462" s="2095">
        <v>0</v>
      </c>
      <c r="C1462" s="2091"/>
      <c r="D1462" s="2096"/>
      <c r="E1462" s="2092"/>
      <c r="F1462" s="2096"/>
      <c r="G1462" s="2096"/>
      <c r="H1462" s="2092"/>
      <c r="I1462" s="2096"/>
      <c r="J1462" s="2092"/>
      <c r="K1462" s="2093"/>
    </row>
    <row r="1463" spans="1:11">
      <c r="A1463" s="2094"/>
      <c r="B1463" s="2095">
        <v>1.0416666666666666E-2</v>
      </c>
      <c r="C1463" s="2096"/>
      <c r="D1463" s="2096"/>
      <c r="E1463" s="2092"/>
      <c r="F1463" s="2096"/>
      <c r="G1463" s="2096"/>
      <c r="H1463" s="2092"/>
      <c r="I1463" s="2096"/>
      <c r="J1463" s="2092"/>
      <c r="K1463" s="2093"/>
    </row>
    <row r="1464" spans="1:11">
      <c r="A1464" s="2094"/>
      <c r="B1464" s="2095">
        <v>2.0833333333333332E-2</v>
      </c>
      <c r="C1464" s="2096"/>
      <c r="D1464" s="2096"/>
      <c r="E1464" s="2092"/>
      <c r="F1464" s="2096"/>
      <c r="G1464" s="2096"/>
      <c r="H1464" s="2092"/>
      <c r="I1464" s="2096"/>
      <c r="J1464" s="2092"/>
      <c r="K1464" s="2093"/>
    </row>
    <row r="1465" spans="1:11">
      <c r="A1465" s="2094"/>
      <c r="B1465" s="2095">
        <v>3.125E-2</v>
      </c>
      <c r="C1465" s="2096"/>
      <c r="D1465" s="2096"/>
      <c r="E1465" s="2092"/>
      <c r="F1465" s="2096"/>
      <c r="G1465" s="2096"/>
      <c r="H1465" s="2092"/>
      <c r="I1465" s="2096"/>
      <c r="J1465" s="2092"/>
      <c r="K1465" s="2093"/>
    </row>
    <row r="1466" spans="1:11">
      <c r="A1466" s="2094"/>
      <c r="B1466" s="2095">
        <v>4.1666666666666664E-2</v>
      </c>
      <c r="C1466" s="2096"/>
      <c r="D1466" s="2096"/>
      <c r="E1466" s="2092"/>
      <c r="F1466" s="2096"/>
      <c r="G1466" s="2096"/>
      <c r="H1466" s="2092"/>
      <c r="I1466" s="2096"/>
      <c r="J1466" s="2092"/>
      <c r="K1466" s="2093"/>
    </row>
    <row r="1467" spans="1:11">
      <c r="A1467" s="2094"/>
      <c r="B1467" s="2095">
        <v>5.2083333333333336E-2</v>
      </c>
      <c r="C1467" s="2096"/>
      <c r="D1467" s="2096"/>
      <c r="E1467" s="2092"/>
      <c r="F1467" s="2096"/>
      <c r="G1467" s="2096"/>
      <c r="H1467" s="2092"/>
      <c r="I1467" s="2096"/>
      <c r="J1467" s="2092"/>
      <c r="K1467" s="2093"/>
    </row>
    <row r="1468" spans="1:11">
      <c r="A1468" s="2094"/>
      <c r="B1468" s="2095">
        <v>6.25E-2</v>
      </c>
      <c r="C1468" s="2096"/>
      <c r="D1468" s="2096"/>
      <c r="E1468" s="2092"/>
      <c r="F1468" s="2096"/>
      <c r="G1468" s="2096"/>
      <c r="H1468" s="2092"/>
      <c r="I1468" s="2096"/>
      <c r="J1468" s="2092"/>
      <c r="K1468" s="2093"/>
    </row>
    <row r="1469" spans="1:11">
      <c r="A1469" s="2094"/>
      <c r="B1469" s="2095">
        <v>7.2916666666666671E-2</v>
      </c>
      <c r="C1469" s="2096"/>
      <c r="D1469" s="2096"/>
      <c r="E1469" s="2092"/>
      <c r="F1469" s="2096"/>
      <c r="G1469" s="2096"/>
      <c r="H1469" s="2092"/>
      <c r="I1469" s="2096"/>
      <c r="J1469" s="2092"/>
      <c r="K1469" s="2093"/>
    </row>
    <row r="1470" spans="1:11">
      <c r="A1470" s="2094"/>
      <c r="B1470" s="2095">
        <v>8.3333333333333329E-2</v>
      </c>
      <c r="C1470" s="2091"/>
      <c r="D1470" s="2096"/>
      <c r="E1470" s="2092"/>
      <c r="F1470" s="2096"/>
      <c r="G1470" s="2096"/>
      <c r="H1470" s="2092"/>
      <c r="I1470" s="2096"/>
      <c r="J1470" s="2092"/>
      <c r="K1470" s="2093"/>
    </row>
    <row r="1471" spans="1:11">
      <c r="A1471" s="2094"/>
      <c r="B1471" s="2095">
        <v>9.375E-2</v>
      </c>
      <c r="C1471" s="2096"/>
      <c r="D1471" s="2096"/>
      <c r="E1471" s="2092"/>
      <c r="F1471" s="2096"/>
      <c r="G1471" s="2096"/>
      <c r="H1471" s="2092"/>
      <c r="I1471" s="2096"/>
      <c r="J1471" s="2092"/>
      <c r="K1471" s="2093"/>
    </row>
    <row r="1472" spans="1:11">
      <c r="A1472" s="2094"/>
      <c r="B1472" s="2095">
        <v>0.10416666666666667</v>
      </c>
      <c r="C1472" s="2096"/>
      <c r="D1472" s="2096"/>
      <c r="E1472" s="2092"/>
      <c r="F1472" s="2096"/>
      <c r="G1472" s="2096"/>
      <c r="H1472" s="2092"/>
      <c r="I1472" s="2096"/>
      <c r="J1472" s="2092"/>
      <c r="K1472" s="2093"/>
    </row>
    <row r="1473" spans="1:11">
      <c r="A1473" s="2094"/>
      <c r="B1473" s="2095">
        <v>0.11458333333333333</v>
      </c>
      <c r="C1473" s="2096"/>
      <c r="D1473" s="2096"/>
      <c r="E1473" s="2092"/>
      <c r="F1473" s="2096"/>
      <c r="G1473" s="2096"/>
      <c r="H1473" s="2092"/>
      <c r="I1473" s="2096"/>
      <c r="J1473" s="2092"/>
      <c r="K1473" s="2093"/>
    </row>
    <row r="1474" spans="1:11">
      <c r="A1474" s="2094"/>
      <c r="B1474" s="2095">
        <v>0.125</v>
      </c>
      <c r="C1474" s="2096"/>
      <c r="D1474" s="2096"/>
      <c r="E1474" s="2092"/>
      <c r="F1474" s="2096"/>
      <c r="G1474" s="2096"/>
      <c r="H1474" s="2092"/>
      <c r="I1474" s="2096"/>
      <c r="J1474" s="2092"/>
      <c r="K1474" s="2093"/>
    </row>
    <row r="1475" spans="1:11">
      <c r="A1475" s="2094"/>
      <c r="B1475" s="2095">
        <v>0.13541666666666666</v>
      </c>
      <c r="C1475" s="2096"/>
      <c r="D1475" s="2096"/>
      <c r="E1475" s="2092"/>
      <c r="F1475" s="2096"/>
      <c r="G1475" s="2096"/>
      <c r="H1475" s="2092"/>
      <c r="I1475" s="2096"/>
      <c r="J1475" s="2092"/>
      <c r="K1475" s="2093"/>
    </row>
    <row r="1476" spans="1:11">
      <c r="A1476" s="2094"/>
      <c r="B1476" s="2095">
        <v>0.14583333333333334</v>
      </c>
      <c r="C1476" s="2096"/>
      <c r="D1476" s="2096"/>
      <c r="E1476" s="2092"/>
      <c r="F1476" s="2096"/>
      <c r="G1476" s="2096"/>
      <c r="H1476" s="2092"/>
      <c r="I1476" s="2096"/>
      <c r="J1476" s="2092"/>
      <c r="K1476" s="2093"/>
    </row>
    <row r="1477" spans="1:11">
      <c r="A1477" s="2094"/>
      <c r="B1477" s="2095">
        <v>0.15625</v>
      </c>
      <c r="C1477" s="2096"/>
      <c r="D1477" s="2096"/>
      <c r="E1477" s="2092"/>
      <c r="F1477" s="2096"/>
      <c r="G1477" s="2096"/>
      <c r="H1477" s="2092"/>
      <c r="I1477" s="2096"/>
      <c r="J1477" s="2092"/>
      <c r="K1477" s="2093"/>
    </row>
    <row r="1478" spans="1:11">
      <c r="A1478" s="2094"/>
      <c r="B1478" s="2095">
        <v>0.16666666666666666</v>
      </c>
      <c r="C1478" s="2091"/>
      <c r="D1478" s="2096"/>
      <c r="E1478" s="2092"/>
      <c r="F1478" s="2096"/>
      <c r="G1478" s="2096"/>
      <c r="H1478" s="2092"/>
      <c r="I1478" s="2096"/>
      <c r="J1478" s="2092"/>
      <c r="K1478" s="2093"/>
    </row>
    <row r="1479" spans="1:11">
      <c r="A1479" s="2094"/>
      <c r="B1479" s="2095">
        <v>0.17708333333333334</v>
      </c>
      <c r="C1479" s="2096"/>
      <c r="D1479" s="2096"/>
      <c r="E1479" s="2092"/>
      <c r="F1479" s="2096"/>
      <c r="G1479" s="2096"/>
      <c r="H1479" s="2092"/>
      <c r="I1479" s="2096"/>
      <c r="J1479" s="2092"/>
      <c r="K1479" s="2093"/>
    </row>
    <row r="1480" spans="1:11">
      <c r="A1480" s="2094"/>
      <c r="B1480" s="2095">
        <v>0.1875</v>
      </c>
      <c r="C1480" s="2096"/>
      <c r="D1480" s="2096"/>
      <c r="E1480" s="2092"/>
      <c r="F1480" s="2096"/>
      <c r="G1480" s="2096"/>
      <c r="H1480" s="2092"/>
      <c r="I1480" s="2096"/>
      <c r="J1480" s="2092"/>
      <c r="K1480" s="2093"/>
    </row>
    <row r="1481" spans="1:11">
      <c r="A1481" s="2094"/>
      <c r="B1481" s="2095">
        <v>0.19791666666666666</v>
      </c>
      <c r="C1481" s="2096"/>
      <c r="D1481" s="2096"/>
      <c r="E1481" s="2092"/>
      <c r="F1481" s="2096"/>
      <c r="G1481" s="2096"/>
      <c r="H1481" s="2092"/>
      <c r="I1481" s="2096"/>
      <c r="J1481" s="2092"/>
      <c r="K1481" s="2093"/>
    </row>
    <row r="1482" spans="1:11">
      <c r="A1482" s="2094"/>
      <c r="B1482" s="2095">
        <v>0.20833333333333334</v>
      </c>
      <c r="C1482" s="2096"/>
      <c r="D1482" s="2096"/>
      <c r="E1482" s="2092"/>
      <c r="F1482" s="2096"/>
      <c r="G1482" s="2096"/>
      <c r="H1482" s="2092"/>
      <c r="I1482" s="2096"/>
      <c r="J1482" s="2092"/>
      <c r="K1482" s="2093"/>
    </row>
    <row r="1483" spans="1:11">
      <c r="A1483" s="2094"/>
      <c r="B1483" s="2095">
        <v>0.21875</v>
      </c>
      <c r="C1483" s="2096"/>
      <c r="D1483" s="2096"/>
      <c r="E1483" s="2092"/>
      <c r="F1483" s="2096"/>
      <c r="G1483" s="2096"/>
      <c r="H1483" s="2092"/>
      <c r="I1483" s="2096"/>
      <c r="J1483" s="2092"/>
      <c r="K1483" s="2093"/>
    </row>
    <row r="1484" spans="1:11">
      <c r="A1484" s="2094"/>
      <c r="B1484" s="2095">
        <v>0.22916666666666666</v>
      </c>
      <c r="C1484" s="2096"/>
      <c r="D1484" s="2096"/>
      <c r="E1484" s="2092"/>
      <c r="F1484" s="2096"/>
      <c r="G1484" s="2096"/>
      <c r="H1484" s="2092"/>
      <c r="I1484" s="2096"/>
      <c r="J1484" s="2092"/>
      <c r="K1484" s="2093"/>
    </row>
    <row r="1485" spans="1:11">
      <c r="A1485" s="2094"/>
      <c r="B1485" s="2095">
        <v>0.23958333333333334</v>
      </c>
      <c r="C1485" s="2096"/>
      <c r="D1485" s="2096"/>
      <c r="E1485" s="2092"/>
      <c r="F1485" s="2096"/>
      <c r="G1485" s="2096"/>
      <c r="H1485" s="2092"/>
      <c r="I1485" s="2096"/>
      <c r="J1485" s="2092"/>
      <c r="K1485" s="2093"/>
    </row>
    <row r="1486" spans="1:11">
      <c r="A1486" s="2094"/>
      <c r="B1486" s="2095">
        <v>0.25</v>
      </c>
      <c r="C1486" s="2091"/>
      <c r="D1486" s="2096"/>
      <c r="E1486" s="2092"/>
      <c r="F1486" s="2096"/>
      <c r="G1486" s="2096"/>
      <c r="H1486" s="2092"/>
      <c r="I1486" s="2096"/>
      <c r="J1486" s="2092"/>
      <c r="K1486" s="2093"/>
    </row>
    <row r="1487" spans="1:11">
      <c r="A1487" s="2094"/>
      <c r="B1487" s="2095">
        <v>0.26041666666666669</v>
      </c>
      <c r="C1487" s="2096"/>
      <c r="D1487" s="2096"/>
      <c r="E1487" s="2092"/>
      <c r="F1487" s="2096"/>
      <c r="G1487" s="2096"/>
      <c r="H1487" s="2092"/>
      <c r="I1487" s="2096"/>
      <c r="J1487" s="2092"/>
      <c r="K1487" s="2093"/>
    </row>
    <row r="1488" spans="1:11">
      <c r="A1488" s="2094"/>
      <c r="B1488" s="2095">
        <v>0.27083333333333331</v>
      </c>
      <c r="C1488" s="2096"/>
      <c r="D1488" s="2096"/>
      <c r="E1488" s="2092"/>
      <c r="F1488" s="2096"/>
      <c r="G1488" s="2096"/>
      <c r="H1488" s="2092"/>
      <c r="I1488" s="2096"/>
      <c r="J1488" s="2092"/>
      <c r="K1488" s="2093"/>
    </row>
    <row r="1489" spans="1:11">
      <c r="A1489" s="2094"/>
      <c r="B1489" s="2095">
        <v>0.28125</v>
      </c>
      <c r="C1489" s="2096"/>
      <c r="D1489" s="2096"/>
      <c r="E1489" s="2092"/>
      <c r="F1489" s="2096"/>
      <c r="G1489" s="2096"/>
      <c r="H1489" s="2092"/>
      <c r="I1489" s="2096"/>
      <c r="J1489" s="2092"/>
      <c r="K1489" s="2093"/>
    </row>
    <row r="1490" spans="1:11">
      <c r="A1490" s="2094"/>
      <c r="B1490" s="2095">
        <v>0.29166666666666669</v>
      </c>
      <c r="C1490" s="2096"/>
      <c r="D1490" s="2096"/>
      <c r="E1490" s="2092"/>
      <c r="F1490" s="2096"/>
      <c r="G1490" s="2096"/>
      <c r="H1490" s="2092"/>
      <c r="I1490" s="2096"/>
      <c r="J1490" s="2092"/>
      <c r="K1490" s="2093"/>
    </row>
    <row r="1491" spans="1:11">
      <c r="A1491" s="2094"/>
      <c r="B1491" s="2095">
        <v>0.30208333333333331</v>
      </c>
      <c r="C1491" s="2096"/>
      <c r="D1491" s="2096"/>
      <c r="E1491" s="2092"/>
      <c r="F1491" s="2096"/>
      <c r="G1491" s="2096"/>
      <c r="H1491" s="2092"/>
      <c r="I1491" s="2096"/>
      <c r="J1491" s="2092"/>
      <c r="K1491" s="2093"/>
    </row>
    <row r="1492" spans="1:11">
      <c r="A1492" s="2094"/>
      <c r="B1492" s="2095">
        <v>0.3125</v>
      </c>
      <c r="C1492" s="2096"/>
      <c r="D1492" s="2096"/>
      <c r="E1492" s="2092"/>
      <c r="F1492" s="2096"/>
      <c r="G1492" s="2096"/>
      <c r="H1492" s="2092"/>
      <c r="I1492" s="2096"/>
      <c r="J1492" s="2092"/>
      <c r="K1492" s="2093"/>
    </row>
    <row r="1493" spans="1:11">
      <c r="A1493" s="2094"/>
      <c r="B1493" s="2095">
        <v>0.32291666666666669</v>
      </c>
      <c r="C1493" s="2096"/>
      <c r="D1493" s="2096"/>
      <c r="E1493" s="2092"/>
      <c r="F1493" s="2096"/>
      <c r="G1493" s="2096"/>
      <c r="H1493" s="2092"/>
      <c r="I1493" s="2096"/>
      <c r="J1493" s="2092"/>
      <c r="K1493" s="2093"/>
    </row>
    <row r="1494" spans="1:11">
      <c r="A1494" s="2094"/>
      <c r="B1494" s="2095">
        <v>0.33333333333333331</v>
      </c>
      <c r="C1494" s="2091"/>
      <c r="D1494" s="2096"/>
      <c r="E1494" s="2092"/>
      <c r="F1494" s="2096"/>
      <c r="G1494" s="2096"/>
      <c r="H1494" s="2092"/>
      <c r="I1494" s="2096"/>
      <c r="J1494" s="2092"/>
      <c r="K1494" s="2093"/>
    </row>
    <row r="1495" spans="1:11">
      <c r="A1495" s="2094"/>
      <c r="B1495" s="2095">
        <v>0.34375</v>
      </c>
      <c r="C1495" s="2096"/>
      <c r="D1495" s="2096"/>
      <c r="E1495" s="2092"/>
      <c r="F1495" s="2096"/>
      <c r="G1495" s="2096"/>
      <c r="H1495" s="2092"/>
      <c r="I1495" s="2096"/>
      <c r="J1495" s="2092"/>
      <c r="K1495" s="2093"/>
    </row>
    <row r="1496" spans="1:11">
      <c r="A1496" s="2094"/>
      <c r="B1496" s="2095">
        <v>0.35416666666666669</v>
      </c>
      <c r="C1496" s="2096"/>
      <c r="D1496" s="2096"/>
      <c r="E1496" s="2092"/>
      <c r="F1496" s="2096"/>
      <c r="G1496" s="2096"/>
      <c r="H1496" s="2092"/>
      <c r="I1496" s="2096"/>
      <c r="J1496" s="2092"/>
      <c r="K1496" s="2093"/>
    </row>
    <row r="1497" spans="1:11">
      <c r="A1497" s="2094"/>
      <c r="B1497" s="2095">
        <v>0.36458333333333331</v>
      </c>
      <c r="C1497" s="2096"/>
      <c r="D1497" s="2096"/>
      <c r="E1497" s="2092"/>
      <c r="F1497" s="2096"/>
      <c r="G1497" s="2096"/>
      <c r="H1497" s="2092"/>
      <c r="I1497" s="2096"/>
      <c r="J1497" s="2092"/>
      <c r="K1497" s="2093"/>
    </row>
    <row r="1498" spans="1:11">
      <c r="A1498" s="2094"/>
      <c r="B1498" s="2095">
        <v>0.375</v>
      </c>
      <c r="C1498" s="2096"/>
      <c r="D1498" s="2096"/>
      <c r="E1498" s="2092"/>
      <c r="F1498" s="2096"/>
      <c r="G1498" s="2096"/>
      <c r="H1498" s="2092"/>
      <c r="I1498" s="2096"/>
      <c r="J1498" s="2092"/>
      <c r="K1498" s="2093"/>
    </row>
    <row r="1499" spans="1:11">
      <c r="A1499" s="2094"/>
      <c r="B1499" s="2095">
        <v>0.38541666666666669</v>
      </c>
      <c r="C1499" s="2096"/>
      <c r="D1499" s="2096"/>
      <c r="E1499" s="2092"/>
      <c r="F1499" s="2096"/>
      <c r="G1499" s="2096"/>
      <c r="H1499" s="2092"/>
      <c r="I1499" s="2096"/>
      <c r="J1499" s="2092"/>
      <c r="K1499" s="2093"/>
    </row>
    <row r="1500" spans="1:11">
      <c r="A1500" s="2094"/>
      <c r="B1500" s="2095">
        <v>0.39583333333333331</v>
      </c>
      <c r="C1500" s="2096"/>
      <c r="D1500" s="2096"/>
      <c r="E1500" s="2092"/>
      <c r="F1500" s="2096"/>
      <c r="G1500" s="2096"/>
      <c r="H1500" s="2092"/>
      <c r="I1500" s="2096"/>
      <c r="J1500" s="2092"/>
      <c r="K1500" s="2093"/>
    </row>
    <row r="1501" spans="1:11">
      <c r="A1501" s="2094"/>
      <c r="B1501" s="2095">
        <v>0.40625</v>
      </c>
      <c r="C1501" s="2096"/>
      <c r="D1501" s="2096"/>
      <c r="E1501" s="2092"/>
      <c r="F1501" s="2096"/>
      <c r="G1501" s="2096"/>
      <c r="H1501" s="2092"/>
      <c r="I1501" s="2096"/>
      <c r="J1501" s="2092"/>
      <c r="K1501" s="2093"/>
    </row>
    <row r="1502" spans="1:11">
      <c r="A1502" s="2094"/>
      <c r="B1502" s="2095">
        <v>0.41666666666666669</v>
      </c>
      <c r="C1502" s="2091"/>
      <c r="D1502" s="2096"/>
      <c r="E1502" s="2092"/>
      <c r="F1502" s="2096"/>
      <c r="G1502" s="2096"/>
      <c r="H1502" s="2092"/>
      <c r="I1502" s="2096"/>
      <c r="J1502" s="2092"/>
      <c r="K1502" s="2093"/>
    </row>
    <row r="1503" spans="1:11">
      <c r="A1503" s="2094"/>
      <c r="B1503" s="2095">
        <v>0.42708333333333331</v>
      </c>
      <c r="C1503" s="2096"/>
      <c r="D1503" s="2096"/>
      <c r="E1503" s="2092"/>
      <c r="F1503" s="2096"/>
      <c r="G1503" s="2096"/>
      <c r="H1503" s="2092"/>
      <c r="I1503" s="2096"/>
      <c r="J1503" s="2092"/>
      <c r="K1503" s="2093"/>
    </row>
    <row r="1504" spans="1:11">
      <c r="A1504" s="2094"/>
      <c r="B1504" s="2095">
        <v>0.4375</v>
      </c>
      <c r="C1504" s="2096"/>
      <c r="D1504" s="2096"/>
      <c r="E1504" s="2092"/>
      <c r="F1504" s="2096"/>
      <c r="G1504" s="2096"/>
      <c r="H1504" s="2092"/>
      <c r="I1504" s="2096"/>
      <c r="J1504" s="2092"/>
      <c r="K1504" s="2093"/>
    </row>
    <row r="1505" spans="1:11">
      <c r="A1505" s="2094"/>
      <c r="B1505" s="2095">
        <v>0.44791666666666669</v>
      </c>
      <c r="C1505" s="2096"/>
      <c r="D1505" s="2096"/>
      <c r="E1505" s="2092"/>
      <c r="F1505" s="2096"/>
      <c r="G1505" s="2096"/>
      <c r="H1505" s="2092"/>
      <c r="I1505" s="2096"/>
      <c r="J1505" s="2092"/>
      <c r="K1505" s="2093"/>
    </row>
    <row r="1506" spans="1:11">
      <c r="A1506" s="2094"/>
      <c r="B1506" s="2095">
        <v>0.45833333333333331</v>
      </c>
      <c r="C1506" s="2096"/>
      <c r="D1506" s="2096"/>
      <c r="E1506" s="2092"/>
      <c r="F1506" s="2096"/>
      <c r="G1506" s="2096"/>
      <c r="H1506" s="2092"/>
      <c r="I1506" s="2096"/>
      <c r="J1506" s="2092"/>
      <c r="K1506" s="2093"/>
    </row>
    <row r="1507" spans="1:11">
      <c r="A1507" s="2094"/>
      <c r="B1507" s="2095">
        <v>0.46875</v>
      </c>
      <c r="C1507" s="2096"/>
      <c r="D1507" s="2096"/>
      <c r="E1507" s="2092"/>
      <c r="F1507" s="2096"/>
      <c r="G1507" s="2096"/>
      <c r="H1507" s="2092"/>
      <c r="I1507" s="2096"/>
      <c r="J1507" s="2092"/>
      <c r="K1507" s="2093"/>
    </row>
    <row r="1508" spans="1:11">
      <c r="A1508" s="2094"/>
      <c r="B1508" s="2095">
        <v>0.47916666666666669</v>
      </c>
      <c r="C1508" s="2096"/>
      <c r="D1508" s="2096"/>
      <c r="E1508" s="2092"/>
      <c r="F1508" s="2096"/>
      <c r="G1508" s="2096"/>
      <c r="H1508" s="2092"/>
      <c r="I1508" s="2096"/>
      <c r="J1508" s="2092"/>
      <c r="K1508" s="2093"/>
    </row>
    <row r="1509" spans="1:11">
      <c r="A1509" s="2094"/>
      <c r="B1509" s="2095">
        <v>0.48958333333333331</v>
      </c>
      <c r="C1509" s="2096"/>
      <c r="D1509" s="2096"/>
      <c r="E1509" s="2092"/>
      <c r="F1509" s="2096"/>
      <c r="G1509" s="2096"/>
      <c r="H1509" s="2092"/>
      <c r="I1509" s="2096"/>
      <c r="J1509" s="2092"/>
      <c r="K1509" s="2093"/>
    </row>
    <row r="1510" spans="1:11">
      <c r="A1510" s="2094"/>
      <c r="B1510" s="2095">
        <v>0.5</v>
      </c>
      <c r="C1510" s="2091"/>
      <c r="D1510" s="2096"/>
      <c r="E1510" s="2092"/>
      <c r="F1510" s="2096"/>
      <c r="G1510" s="2096"/>
      <c r="H1510" s="2092"/>
      <c r="I1510" s="2096"/>
      <c r="J1510" s="2092"/>
      <c r="K1510" s="2093"/>
    </row>
    <row r="1511" spans="1:11">
      <c r="A1511" s="2094"/>
      <c r="B1511" s="2095">
        <v>0.51041666666666663</v>
      </c>
      <c r="C1511" s="2096"/>
      <c r="D1511" s="2096"/>
      <c r="E1511" s="2092"/>
      <c r="F1511" s="2096"/>
      <c r="G1511" s="2096"/>
      <c r="H1511" s="2092"/>
      <c r="I1511" s="2096"/>
      <c r="J1511" s="2092"/>
      <c r="K1511" s="2093"/>
    </row>
    <row r="1512" spans="1:11">
      <c r="A1512" s="2094"/>
      <c r="B1512" s="2095">
        <v>0.52083333333333337</v>
      </c>
      <c r="C1512" s="2096"/>
      <c r="D1512" s="2096"/>
      <c r="E1512" s="2092"/>
      <c r="F1512" s="2096"/>
      <c r="G1512" s="2096"/>
      <c r="H1512" s="2092"/>
      <c r="I1512" s="2096"/>
      <c r="J1512" s="2092"/>
      <c r="K1512" s="2093"/>
    </row>
    <row r="1513" spans="1:11">
      <c r="A1513" s="2094"/>
      <c r="B1513" s="2095">
        <v>0.53125</v>
      </c>
      <c r="C1513" s="2096"/>
      <c r="D1513" s="2096"/>
      <c r="E1513" s="2092"/>
      <c r="F1513" s="2096"/>
      <c r="G1513" s="2096"/>
      <c r="H1513" s="2092"/>
      <c r="I1513" s="2096"/>
      <c r="J1513" s="2092"/>
      <c r="K1513" s="2093"/>
    </row>
    <row r="1514" spans="1:11">
      <c r="A1514" s="2094"/>
      <c r="B1514" s="2095">
        <v>0.54166666666666663</v>
      </c>
      <c r="C1514" s="2096"/>
      <c r="D1514" s="2096"/>
      <c r="E1514" s="2092"/>
      <c r="F1514" s="2096"/>
      <c r="G1514" s="2096"/>
      <c r="H1514" s="2092"/>
      <c r="I1514" s="2096"/>
      <c r="J1514" s="2092"/>
      <c r="K1514" s="2093"/>
    </row>
    <row r="1515" spans="1:11">
      <c r="A1515" s="2094"/>
      <c r="B1515" s="2095">
        <v>0.55208333333333337</v>
      </c>
      <c r="C1515" s="2096"/>
      <c r="D1515" s="2096"/>
      <c r="E1515" s="2092"/>
      <c r="F1515" s="2096"/>
      <c r="G1515" s="2096"/>
      <c r="H1515" s="2092"/>
      <c r="I1515" s="2096"/>
      <c r="J1515" s="2092"/>
      <c r="K1515" s="2093"/>
    </row>
    <row r="1516" spans="1:11">
      <c r="A1516" s="2094"/>
      <c r="B1516" s="2095">
        <v>0.5625</v>
      </c>
      <c r="C1516" s="2096"/>
      <c r="D1516" s="2096"/>
      <c r="E1516" s="2092"/>
      <c r="F1516" s="2096"/>
      <c r="G1516" s="2096"/>
      <c r="H1516" s="2092"/>
      <c r="I1516" s="2096"/>
      <c r="J1516" s="2092"/>
      <c r="K1516" s="2093"/>
    </row>
    <row r="1517" spans="1:11">
      <c r="A1517" s="2094"/>
      <c r="B1517" s="2095">
        <v>0.57291666666666663</v>
      </c>
      <c r="C1517" s="2096"/>
      <c r="D1517" s="2096"/>
      <c r="E1517" s="2092"/>
      <c r="F1517" s="2096"/>
      <c r="G1517" s="2096"/>
      <c r="H1517" s="2092"/>
      <c r="I1517" s="2096"/>
      <c r="J1517" s="2092"/>
      <c r="K1517" s="2093"/>
    </row>
    <row r="1518" spans="1:11">
      <c r="A1518" s="2094"/>
      <c r="B1518" s="2095">
        <v>0.58333333333333337</v>
      </c>
      <c r="C1518" s="2091"/>
      <c r="D1518" s="2096"/>
      <c r="E1518" s="2092"/>
      <c r="F1518" s="2096"/>
      <c r="G1518" s="2096"/>
      <c r="H1518" s="2092"/>
      <c r="I1518" s="2096"/>
      <c r="J1518" s="2092"/>
      <c r="K1518" s="2093"/>
    </row>
    <row r="1519" spans="1:11">
      <c r="A1519" s="2094"/>
      <c r="B1519" s="2095">
        <v>0.59375</v>
      </c>
      <c r="C1519" s="2096"/>
      <c r="D1519" s="2096"/>
      <c r="E1519" s="2092"/>
      <c r="F1519" s="2096"/>
      <c r="G1519" s="2096"/>
      <c r="H1519" s="2092"/>
      <c r="I1519" s="2096"/>
      <c r="J1519" s="2092"/>
      <c r="K1519" s="2093"/>
    </row>
    <row r="1520" spans="1:11">
      <c r="A1520" s="2094"/>
      <c r="B1520" s="2095">
        <v>0.60416666666666663</v>
      </c>
      <c r="C1520" s="2096"/>
      <c r="D1520" s="2096"/>
      <c r="E1520" s="2092"/>
      <c r="F1520" s="2096"/>
      <c r="G1520" s="2096"/>
      <c r="H1520" s="2092"/>
      <c r="I1520" s="2096"/>
      <c r="J1520" s="2092"/>
      <c r="K1520" s="2093"/>
    </row>
    <row r="1521" spans="1:11">
      <c r="A1521" s="2094"/>
      <c r="B1521" s="2095">
        <v>0.61458333333333337</v>
      </c>
      <c r="C1521" s="2096"/>
      <c r="D1521" s="2096"/>
      <c r="E1521" s="2092"/>
      <c r="F1521" s="2096"/>
      <c r="G1521" s="2096"/>
      <c r="H1521" s="2092"/>
      <c r="I1521" s="2096"/>
      <c r="J1521" s="2092"/>
      <c r="K1521" s="2093"/>
    </row>
    <row r="1522" spans="1:11">
      <c r="A1522" s="2094"/>
      <c r="B1522" s="2095">
        <v>0.625</v>
      </c>
      <c r="C1522" s="2096"/>
      <c r="D1522" s="2096"/>
      <c r="E1522" s="2092"/>
      <c r="F1522" s="2096"/>
      <c r="G1522" s="2096"/>
      <c r="H1522" s="2092"/>
      <c r="I1522" s="2096"/>
      <c r="J1522" s="2092"/>
      <c r="K1522" s="2093"/>
    </row>
    <row r="1523" spans="1:11">
      <c r="A1523" s="2094"/>
      <c r="B1523" s="2095">
        <v>0.63541666666666663</v>
      </c>
      <c r="C1523" s="2096"/>
      <c r="D1523" s="2096"/>
      <c r="E1523" s="2092"/>
      <c r="F1523" s="2096"/>
      <c r="G1523" s="2096"/>
      <c r="H1523" s="2092"/>
      <c r="I1523" s="2096"/>
      <c r="J1523" s="2092"/>
      <c r="K1523" s="2093"/>
    </row>
    <row r="1524" spans="1:11">
      <c r="A1524" s="2094"/>
      <c r="B1524" s="2095">
        <v>0.64583333333333337</v>
      </c>
      <c r="C1524" s="2096"/>
      <c r="D1524" s="2096"/>
      <c r="E1524" s="2092"/>
      <c r="F1524" s="2096"/>
      <c r="G1524" s="2096"/>
      <c r="H1524" s="2092"/>
      <c r="I1524" s="2096"/>
      <c r="J1524" s="2092"/>
      <c r="K1524" s="2093"/>
    </row>
    <row r="1525" spans="1:11">
      <c r="A1525" s="2094"/>
      <c r="B1525" s="2095">
        <v>0.65625</v>
      </c>
      <c r="C1525" s="2096"/>
      <c r="D1525" s="2096"/>
      <c r="E1525" s="2092"/>
      <c r="F1525" s="2096"/>
      <c r="G1525" s="2096"/>
      <c r="H1525" s="2092"/>
      <c r="I1525" s="2096"/>
      <c r="J1525" s="2092"/>
      <c r="K1525" s="2093"/>
    </row>
    <row r="1526" spans="1:11">
      <c r="A1526" s="2094"/>
      <c r="B1526" s="2095">
        <v>0.66666666666666663</v>
      </c>
      <c r="C1526" s="2091"/>
      <c r="D1526" s="2096"/>
      <c r="E1526" s="2092"/>
      <c r="F1526" s="2096"/>
      <c r="G1526" s="2096"/>
      <c r="H1526" s="2092"/>
      <c r="I1526" s="2096"/>
      <c r="J1526" s="2092"/>
      <c r="K1526" s="2093"/>
    </row>
    <row r="1527" spans="1:11">
      <c r="A1527" s="2094"/>
      <c r="B1527" s="2095">
        <v>0.67708333333333337</v>
      </c>
      <c r="C1527" s="2096"/>
      <c r="D1527" s="2096"/>
      <c r="E1527" s="2092"/>
      <c r="F1527" s="2096"/>
      <c r="G1527" s="2096"/>
      <c r="H1527" s="2092"/>
      <c r="I1527" s="2096"/>
      <c r="J1527" s="2092"/>
      <c r="K1527" s="2093"/>
    </row>
    <row r="1528" spans="1:11">
      <c r="A1528" s="2094"/>
      <c r="B1528" s="2095">
        <v>0.6875</v>
      </c>
      <c r="C1528" s="2096"/>
      <c r="D1528" s="2096"/>
      <c r="E1528" s="2092"/>
      <c r="F1528" s="2096"/>
      <c r="G1528" s="2096"/>
      <c r="H1528" s="2092"/>
      <c r="I1528" s="2096"/>
      <c r="J1528" s="2092"/>
      <c r="K1528" s="2093"/>
    </row>
    <row r="1529" spans="1:11">
      <c r="A1529" s="2094"/>
      <c r="B1529" s="2095">
        <v>0.69791666666666663</v>
      </c>
      <c r="C1529" s="2096"/>
      <c r="D1529" s="2096"/>
      <c r="E1529" s="2092"/>
      <c r="F1529" s="2096"/>
      <c r="G1529" s="2096"/>
      <c r="H1529" s="2092"/>
      <c r="I1529" s="2096"/>
      <c r="J1529" s="2092"/>
      <c r="K1529" s="2093"/>
    </row>
    <row r="1530" spans="1:11">
      <c r="A1530" s="2094"/>
      <c r="B1530" s="2095">
        <v>0.70833333333333337</v>
      </c>
      <c r="C1530" s="2096"/>
      <c r="D1530" s="2096"/>
      <c r="E1530" s="2092"/>
      <c r="F1530" s="2096"/>
      <c r="G1530" s="2096"/>
      <c r="H1530" s="2092"/>
      <c r="I1530" s="2096"/>
      <c r="J1530" s="2092"/>
      <c r="K1530" s="2093"/>
    </row>
    <row r="1531" spans="1:11">
      <c r="A1531" s="2094"/>
      <c r="B1531" s="2095">
        <v>0.71875</v>
      </c>
      <c r="C1531" s="2096"/>
      <c r="D1531" s="2096"/>
      <c r="E1531" s="2092"/>
      <c r="F1531" s="2096"/>
      <c r="G1531" s="2096"/>
      <c r="H1531" s="2092"/>
      <c r="I1531" s="2096"/>
      <c r="J1531" s="2092"/>
      <c r="K1531" s="2093"/>
    </row>
    <row r="1532" spans="1:11">
      <c r="A1532" s="2094"/>
      <c r="B1532" s="2095">
        <v>0.72916666666666663</v>
      </c>
      <c r="C1532" s="2096"/>
      <c r="D1532" s="2096"/>
      <c r="E1532" s="2092"/>
      <c r="F1532" s="2096"/>
      <c r="G1532" s="2096"/>
      <c r="H1532" s="2092"/>
      <c r="I1532" s="2096"/>
      <c r="J1532" s="2092"/>
      <c r="K1532" s="2093"/>
    </row>
    <row r="1533" spans="1:11">
      <c r="A1533" s="2094"/>
      <c r="B1533" s="2095">
        <v>0.73958333333333337</v>
      </c>
      <c r="C1533" s="2096"/>
      <c r="D1533" s="2096"/>
      <c r="E1533" s="2092"/>
      <c r="F1533" s="2096"/>
      <c r="G1533" s="2096"/>
      <c r="H1533" s="2092"/>
      <c r="I1533" s="2096"/>
      <c r="J1533" s="2092"/>
      <c r="K1533" s="2093"/>
    </row>
    <row r="1534" spans="1:11">
      <c r="A1534" s="2094"/>
      <c r="B1534" s="2095">
        <v>0.75</v>
      </c>
      <c r="C1534" s="2091"/>
      <c r="D1534" s="2096"/>
      <c r="E1534" s="2092"/>
      <c r="F1534" s="2096"/>
      <c r="G1534" s="2096"/>
      <c r="H1534" s="2092"/>
      <c r="I1534" s="2096"/>
      <c r="J1534" s="2092"/>
      <c r="K1534" s="2093"/>
    </row>
    <row r="1535" spans="1:11">
      <c r="A1535" s="2094"/>
      <c r="B1535" s="2095">
        <v>0.76041666666666663</v>
      </c>
      <c r="C1535" s="2096"/>
      <c r="D1535" s="2096"/>
      <c r="E1535" s="2092"/>
      <c r="F1535" s="2096"/>
      <c r="G1535" s="2096"/>
      <c r="H1535" s="2092"/>
      <c r="I1535" s="2096"/>
      <c r="J1535" s="2092"/>
      <c r="K1535" s="2093"/>
    </row>
    <row r="1536" spans="1:11">
      <c r="A1536" s="2094"/>
      <c r="B1536" s="2095">
        <v>0.77083333333333337</v>
      </c>
      <c r="C1536" s="2096"/>
      <c r="D1536" s="2096"/>
      <c r="E1536" s="2092"/>
      <c r="F1536" s="2096"/>
      <c r="G1536" s="2096"/>
      <c r="H1536" s="2092"/>
      <c r="I1536" s="2096"/>
      <c r="J1536" s="2092"/>
      <c r="K1536" s="2093"/>
    </row>
    <row r="1537" spans="1:11">
      <c r="A1537" s="2094"/>
      <c r="B1537" s="2095">
        <v>0.78125</v>
      </c>
      <c r="C1537" s="2096"/>
      <c r="D1537" s="2096"/>
      <c r="E1537" s="2092"/>
      <c r="F1537" s="2096"/>
      <c r="G1537" s="2096"/>
      <c r="H1537" s="2092"/>
      <c r="I1537" s="2096"/>
      <c r="J1537" s="2092"/>
      <c r="K1537" s="2093"/>
    </row>
    <row r="1538" spans="1:11">
      <c r="A1538" s="2094"/>
      <c r="B1538" s="2095">
        <v>0.79166666666666663</v>
      </c>
      <c r="C1538" s="2096"/>
      <c r="D1538" s="2096"/>
      <c r="E1538" s="2092"/>
      <c r="F1538" s="2096"/>
      <c r="G1538" s="2096"/>
      <c r="H1538" s="2092"/>
      <c r="I1538" s="2096"/>
      <c r="J1538" s="2092"/>
      <c r="K1538" s="2093"/>
    </row>
    <row r="1539" spans="1:11">
      <c r="A1539" s="2094"/>
      <c r="B1539" s="2095">
        <v>0.80208333333333337</v>
      </c>
      <c r="C1539" s="2096"/>
      <c r="D1539" s="2096"/>
      <c r="E1539" s="2092"/>
      <c r="F1539" s="2096"/>
      <c r="G1539" s="2096"/>
      <c r="H1539" s="2092"/>
      <c r="I1539" s="2096"/>
      <c r="J1539" s="2092"/>
      <c r="K1539" s="2093"/>
    </row>
    <row r="1540" spans="1:11">
      <c r="A1540" s="2094"/>
      <c r="B1540" s="2095">
        <v>0.8125</v>
      </c>
      <c r="C1540" s="2096"/>
      <c r="D1540" s="2096"/>
      <c r="E1540" s="2092"/>
      <c r="F1540" s="2096"/>
      <c r="G1540" s="2096"/>
      <c r="H1540" s="2092"/>
      <c r="I1540" s="2096"/>
      <c r="J1540" s="2092"/>
      <c r="K1540" s="2093"/>
    </row>
    <row r="1541" spans="1:11">
      <c r="A1541" s="2094"/>
      <c r="B1541" s="2095">
        <v>0.82291666666666663</v>
      </c>
      <c r="C1541" s="2096"/>
      <c r="D1541" s="2096"/>
      <c r="E1541" s="2092"/>
      <c r="F1541" s="2096"/>
      <c r="G1541" s="2096"/>
      <c r="H1541" s="2092"/>
      <c r="I1541" s="2096"/>
      <c r="J1541" s="2092"/>
      <c r="K1541" s="2093"/>
    </row>
    <row r="1542" spans="1:11">
      <c r="A1542" s="2094"/>
      <c r="B1542" s="2095">
        <v>0.83333333333333337</v>
      </c>
      <c r="C1542" s="2091"/>
      <c r="D1542" s="2096"/>
      <c r="E1542" s="2092"/>
      <c r="F1542" s="2096"/>
      <c r="G1542" s="2096"/>
      <c r="H1542" s="2092"/>
      <c r="I1542" s="2096"/>
      <c r="J1542" s="2092"/>
      <c r="K1542" s="2093"/>
    </row>
    <row r="1543" spans="1:11">
      <c r="A1543" s="2094"/>
      <c r="B1543" s="2095">
        <v>0.84375</v>
      </c>
      <c r="C1543" s="2096"/>
      <c r="D1543" s="2096"/>
      <c r="E1543" s="2092"/>
      <c r="F1543" s="2096"/>
      <c r="G1543" s="2096"/>
      <c r="H1543" s="2092"/>
      <c r="I1543" s="2096"/>
      <c r="J1543" s="2092"/>
      <c r="K1543" s="2093"/>
    </row>
    <row r="1544" spans="1:11">
      <c r="A1544" s="2094"/>
      <c r="B1544" s="2095">
        <v>0.85416666666666663</v>
      </c>
      <c r="C1544" s="2096"/>
      <c r="D1544" s="2096"/>
      <c r="E1544" s="2092"/>
      <c r="F1544" s="2096"/>
      <c r="G1544" s="2096"/>
      <c r="H1544" s="2092"/>
      <c r="I1544" s="2096"/>
      <c r="J1544" s="2092"/>
      <c r="K1544" s="2093"/>
    </row>
    <row r="1545" spans="1:11">
      <c r="A1545" s="2094"/>
      <c r="B1545" s="2095">
        <v>0.86458333333333337</v>
      </c>
      <c r="C1545" s="2096"/>
      <c r="D1545" s="2096"/>
      <c r="E1545" s="2092"/>
      <c r="F1545" s="2096"/>
      <c r="G1545" s="2096"/>
      <c r="H1545" s="2092"/>
      <c r="I1545" s="2096"/>
      <c r="J1545" s="2092"/>
      <c r="K1545" s="2093"/>
    </row>
    <row r="1546" spans="1:11">
      <c r="A1546" s="2094"/>
      <c r="B1546" s="2095">
        <v>0.875</v>
      </c>
      <c r="C1546" s="2096"/>
      <c r="D1546" s="2096"/>
      <c r="E1546" s="2092"/>
      <c r="F1546" s="2096"/>
      <c r="G1546" s="2096"/>
      <c r="H1546" s="2092"/>
      <c r="I1546" s="2096"/>
      <c r="J1546" s="2092"/>
      <c r="K1546" s="2093"/>
    </row>
    <row r="1547" spans="1:11">
      <c r="A1547" s="2094"/>
      <c r="B1547" s="2095">
        <v>0.88541666666666663</v>
      </c>
      <c r="C1547" s="2096"/>
      <c r="D1547" s="2096"/>
      <c r="E1547" s="2092"/>
      <c r="F1547" s="2096"/>
      <c r="G1547" s="2096"/>
      <c r="H1547" s="2092"/>
      <c r="I1547" s="2096"/>
      <c r="J1547" s="2092"/>
      <c r="K1547" s="2093"/>
    </row>
    <row r="1548" spans="1:11">
      <c r="A1548" s="2094"/>
      <c r="B1548" s="2095">
        <v>0.89583333333333337</v>
      </c>
      <c r="C1548" s="2096"/>
      <c r="D1548" s="2096"/>
      <c r="E1548" s="2092"/>
      <c r="F1548" s="2096"/>
      <c r="G1548" s="2096"/>
      <c r="H1548" s="2092"/>
      <c r="I1548" s="2096"/>
      <c r="J1548" s="2092"/>
      <c r="K1548" s="2093"/>
    </row>
    <row r="1549" spans="1:11">
      <c r="A1549" s="2094"/>
      <c r="B1549" s="2095">
        <v>0.90625</v>
      </c>
      <c r="C1549" s="2096"/>
      <c r="D1549" s="2096"/>
      <c r="E1549" s="2092"/>
      <c r="F1549" s="2096"/>
      <c r="G1549" s="2096"/>
      <c r="H1549" s="2092"/>
      <c r="I1549" s="2096"/>
      <c r="J1549" s="2092"/>
      <c r="K1549" s="2093"/>
    </row>
    <row r="1550" spans="1:11">
      <c r="A1550" s="2094"/>
      <c r="B1550" s="2095">
        <v>0.91666666666666663</v>
      </c>
      <c r="C1550" s="2091"/>
      <c r="D1550" s="2096"/>
      <c r="E1550" s="2092"/>
      <c r="F1550" s="2096"/>
      <c r="G1550" s="2096"/>
      <c r="H1550" s="2092"/>
      <c r="I1550" s="2096"/>
      <c r="J1550" s="2092"/>
      <c r="K1550" s="2093"/>
    </row>
    <row r="1551" spans="1:11">
      <c r="A1551" s="2094"/>
      <c r="B1551" s="2095">
        <v>0.92708333333333337</v>
      </c>
      <c r="C1551" s="2096"/>
      <c r="D1551" s="2096"/>
      <c r="E1551" s="2092"/>
      <c r="F1551" s="2096"/>
      <c r="G1551" s="2096"/>
      <c r="H1551" s="2092"/>
      <c r="I1551" s="2096"/>
      <c r="J1551" s="2092"/>
      <c r="K1551" s="2093"/>
    </row>
    <row r="1552" spans="1:11">
      <c r="A1552" s="2094"/>
      <c r="B1552" s="2095">
        <v>0.9375</v>
      </c>
      <c r="C1552" s="2096"/>
      <c r="D1552" s="2096"/>
      <c r="E1552" s="2092"/>
      <c r="F1552" s="2096"/>
      <c r="G1552" s="2096"/>
      <c r="H1552" s="2092"/>
      <c r="I1552" s="2096"/>
      <c r="J1552" s="2092"/>
      <c r="K1552" s="2093"/>
    </row>
    <row r="1553" spans="1:11">
      <c r="A1553" s="2094"/>
      <c r="B1553" s="2095">
        <v>0.94791666666666663</v>
      </c>
      <c r="C1553" s="2096"/>
      <c r="D1553" s="2096"/>
      <c r="E1553" s="2092"/>
      <c r="F1553" s="2096"/>
      <c r="G1553" s="2096"/>
      <c r="H1553" s="2092"/>
      <c r="I1553" s="2096"/>
      <c r="J1553" s="2092"/>
      <c r="K1553" s="2093"/>
    </row>
    <row r="1554" spans="1:11">
      <c r="A1554" s="2094"/>
      <c r="B1554" s="2095">
        <v>0.95833333333333337</v>
      </c>
      <c r="C1554" s="2096"/>
      <c r="D1554" s="2096"/>
      <c r="E1554" s="2092"/>
      <c r="F1554" s="2096"/>
      <c r="G1554" s="2096"/>
      <c r="H1554" s="2092"/>
      <c r="I1554" s="2096"/>
      <c r="J1554" s="2092"/>
      <c r="K1554" s="2093"/>
    </row>
    <row r="1555" spans="1:11">
      <c r="A1555" s="2094"/>
      <c r="B1555" s="2095">
        <v>0.96875</v>
      </c>
      <c r="C1555" s="2096"/>
      <c r="D1555" s="2096"/>
      <c r="E1555" s="2092"/>
      <c r="F1555" s="2096"/>
      <c r="G1555" s="2096"/>
      <c r="H1555" s="2092"/>
      <c r="I1555" s="2096"/>
      <c r="J1555" s="2092"/>
      <c r="K1555" s="2093"/>
    </row>
    <row r="1556" spans="1:11">
      <c r="A1556" s="2094"/>
      <c r="B1556" s="2095">
        <v>0.97916666666666663</v>
      </c>
      <c r="C1556" s="2096"/>
      <c r="D1556" s="2096"/>
      <c r="E1556" s="2092"/>
      <c r="F1556" s="2096"/>
      <c r="G1556" s="2096"/>
      <c r="H1556" s="2092"/>
      <c r="I1556" s="2096"/>
      <c r="J1556" s="2092"/>
      <c r="K1556" s="2093"/>
    </row>
    <row r="1557" spans="1:11">
      <c r="A1557" s="2094"/>
      <c r="B1557" s="2095">
        <v>0.98958333333333337</v>
      </c>
      <c r="C1557" s="2096"/>
      <c r="D1557" s="2096"/>
      <c r="E1557" s="2092"/>
      <c r="F1557" s="2096"/>
      <c r="G1557" s="2096"/>
      <c r="H1557" s="2092"/>
      <c r="I1557" s="2096"/>
      <c r="J1557" s="2092"/>
      <c r="K1557" s="2093"/>
    </row>
    <row r="1558" spans="1:11">
      <c r="A1558" s="2094"/>
      <c r="B1558" s="2095">
        <v>0</v>
      </c>
      <c r="C1558" s="2091"/>
      <c r="D1558" s="2096"/>
      <c r="E1558" s="2092"/>
      <c r="F1558" s="2096"/>
      <c r="G1558" s="2096"/>
      <c r="H1558" s="2092"/>
      <c r="I1558" s="2096"/>
      <c r="J1558" s="2092"/>
      <c r="K1558" s="2093"/>
    </row>
    <row r="1559" spans="1:11">
      <c r="A1559" s="2094"/>
      <c r="B1559" s="2095">
        <v>1.0416666666666666E-2</v>
      </c>
      <c r="C1559" s="2096"/>
      <c r="D1559" s="2096"/>
      <c r="E1559" s="2092"/>
      <c r="F1559" s="2096"/>
      <c r="G1559" s="2096"/>
      <c r="H1559" s="2092"/>
      <c r="I1559" s="2096"/>
      <c r="J1559" s="2092"/>
      <c r="K1559" s="2093"/>
    </row>
    <row r="1560" spans="1:11">
      <c r="A1560" s="2094"/>
      <c r="B1560" s="2095">
        <v>2.0833333333333332E-2</v>
      </c>
      <c r="C1560" s="2096"/>
      <c r="D1560" s="2096"/>
      <c r="E1560" s="2092"/>
      <c r="F1560" s="2096"/>
      <c r="G1560" s="2096"/>
      <c r="H1560" s="2092"/>
      <c r="I1560" s="2096"/>
      <c r="J1560" s="2092"/>
      <c r="K1560" s="2093"/>
    </row>
    <row r="1561" spans="1:11">
      <c r="A1561" s="2094"/>
      <c r="B1561" s="2095">
        <v>3.125E-2</v>
      </c>
      <c r="C1561" s="2096"/>
      <c r="D1561" s="2096"/>
      <c r="E1561" s="2092"/>
      <c r="F1561" s="2096"/>
      <c r="G1561" s="2096"/>
      <c r="H1561" s="2092"/>
      <c r="I1561" s="2096"/>
      <c r="J1561" s="2092"/>
      <c r="K1561" s="2093"/>
    </row>
    <row r="1562" spans="1:11">
      <c r="A1562" s="2094"/>
      <c r="B1562" s="2095">
        <v>4.1666666666666664E-2</v>
      </c>
      <c r="C1562" s="2096"/>
      <c r="D1562" s="2096"/>
      <c r="E1562" s="2092"/>
      <c r="F1562" s="2096"/>
      <c r="G1562" s="2096"/>
      <c r="H1562" s="2092"/>
      <c r="I1562" s="2096"/>
      <c r="J1562" s="2092"/>
      <c r="K1562" s="2093"/>
    </row>
    <row r="1563" spans="1:11">
      <c r="A1563" s="2094"/>
      <c r="B1563" s="2095">
        <v>5.2083333333333336E-2</v>
      </c>
      <c r="C1563" s="2096"/>
      <c r="D1563" s="2096"/>
      <c r="E1563" s="2092"/>
      <c r="F1563" s="2096"/>
      <c r="G1563" s="2096"/>
      <c r="H1563" s="2092"/>
      <c r="I1563" s="2096"/>
      <c r="J1563" s="2092"/>
      <c r="K1563" s="2093"/>
    </row>
    <row r="1564" spans="1:11">
      <c r="A1564" s="2094"/>
      <c r="B1564" s="2095">
        <v>6.25E-2</v>
      </c>
      <c r="C1564" s="2096"/>
      <c r="D1564" s="2096"/>
      <c r="E1564" s="2092"/>
      <c r="F1564" s="2096"/>
      <c r="G1564" s="2096"/>
      <c r="H1564" s="2092"/>
      <c r="I1564" s="2096"/>
      <c r="J1564" s="2092"/>
      <c r="K1564" s="2093"/>
    </row>
    <row r="1565" spans="1:11">
      <c r="A1565" s="2094"/>
      <c r="B1565" s="2095">
        <v>7.2916666666666671E-2</v>
      </c>
      <c r="C1565" s="2096"/>
      <c r="D1565" s="2096"/>
      <c r="E1565" s="2092"/>
      <c r="F1565" s="2096"/>
      <c r="G1565" s="2096"/>
      <c r="H1565" s="2092"/>
      <c r="I1565" s="2096"/>
      <c r="J1565" s="2092"/>
      <c r="K1565" s="2093"/>
    </row>
    <row r="1566" spans="1:11">
      <c r="A1566" s="2094"/>
      <c r="B1566" s="2095">
        <v>8.3333333333333329E-2</v>
      </c>
      <c r="C1566" s="2091"/>
      <c r="D1566" s="2096"/>
      <c r="E1566" s="2092"/>
      <c r="F1566" s="2096"/>
      <c r="G1566" s="2096"/>
      <c r="H1566" s="2092"/>
      <c r="I1566" s="2096"/>
      <c r="J1566" s="2092"/>
      <c r="K1566" s="2093"/>
    </row>
    <row r="1567" spans="1:11">
      <c r="A1567" s="2094"/>
      <c r="B1567" s="2095">
        <v>9.375E-2</v>
      </c>
      <c r="C1567" s="2096"/>
      <c r="D1567" s="2096"/>
      <c r="E1567" s="2092"/>
      <c r="F1567" s="2096"/>
      <c r="G1567" s="2096"/>
      <c r="H1567" s="2092"/>
      <c r="I1567" s="2096"/>
      <c r="J1567" s="2092"/>
      <c r="K1567" s="2093"/>
    </row>
    <row r="1568" spans="1:11">
      <c r="A1568" s="2094"/>
      <c r="B1568" s="2095">
        <v>0.10416666666666667</v>
      </c>
      <c r="C1568" s="2096"/>
      <c r="D1568" s="2096"/>
      <c r="E1568" s="2092"/>
      <c r="F1568" s="2096"/>
      <c r="G1568" s="2096"/>
      <c r="H1568" s="2092"/>
      <c r="I1568" s="2096"/>
      <c r="J1568" s="2092"/>
      <c r="K1568" s="2093"/>
    </row>
    <row r="1569" spans="1:11">
      <c r="A1569" s="2094"/>
      <c r="B1569" s="2095">
        <v>0.11458333333333333</v>
      </c>
      <c r="C1569" s="2096"/>
      <c r="D1569" s="2096"/>
      <c r="E1569" s="2092"/>
      <c r="F1569" s="2096"/>
      <c r="G1569" s="2096"/>
      <c r="H1569" s="2092"/>
      <c r="I1569" s="2096"/>
      <c r="J1569" s="2092"/>
      <c r="K1569" s="2093"/>
    </row>
    <row r="1570" spans="1:11">
      <c r="A1570" s="2094"/>
      <c r="B1570" s="2095">
        <v>0.125</v>
      </c>
      <c r="C1570" s="2096"/>
      <c r="D1570" s="2096"/>
      <c r="E1570" s="2092"/>
      <c r="F1570" s="2096"/>
      <c r="G1570" s="2096"/>
      <c r="H1570" s="2092"/>
      <c r="I1570" s="2096"/>
      <c r="J1570" s="2092"/>
      <c r="K1570" s="2093"/>
    </row>
    <row r="1571" spans="1:11">
      <c r="A1571" s="2094"/>
      <c r="B1571" s="2095">
        <v>0.13541666666666666</v>
      </c>
      <c r="C1571" s="2096"/>
      <c r="D1571" s="2096"/>
      <c r="E1571" s="2092"/>
      <c r="F1571" s="2096"/>
      <c r="G1571" s="2096"/>
      <c r="H1571" s="2092"/>
      <c r="I1571" s="2096"/>
      <c r="J1571" s="2092"/>
      <c r="K1571" s="2093"/>
    </row>
    <row r="1572" spans="1:11">
      <c r="A1572" s="2094"/>
      <c r="B1572" s="2095">
        <v>0.14583333333333334</v>
      </c>
      <c r="C1572" s="2096"/>
      <c r="D1572" s="2096"/>
      <c r="E1572" s="2092"/>
      <c r="F1572" s="2096"/>
      <c r="G1572" s="2096"/>
      <c r="H1572" s="2092"/>
      <c r="I1572" s="2096"/>
      <c r="J1572" s="2092"/>
      <c r="K1572" s="2093"/>
    </row>
    <row r="1573" spans="1:11">
      <c r="A1573" s="2094"/>
      <c r="B1573" s="2095">
        <v>0.15625</v>
      </c>
      <c r="C1573" s="2096"/>
      <c r="D1573" s="2096"/>
      <c r="E1573" s="2092"/>
      <c r="F1573" s="2096"/>
      <c r="G1573" s="2096"/>
      <c r="H1573" s="2092"/>
      <c r="I1573" s="2096"/>
      <c r="J1573" s="2092"/>
      <c r="K1573" s="2093"/>
    </row>
    <row r="1574" spans="1:11">
      <c r="A1574" s="2094"/>
      <c r="B1574" s="2095">
        <v>0.16666666666666666</v>
      </c>
      <c r="C1574" s="2091"/>
      <c r="D1574" s="2096"/>
      <c r="E1574" s="2092"/>
      <c r="F1574" s="2096"/>
      <c r="G1574" s="2096"/>
      <c r="H1574" s="2092"/>
      <c r="I1574" s="2096"/>
      <c r="J1574" s="2092"/>
      <c r="K1574" s="2093"/>
    </row>
    <row r="1575" spans="1:11">
      <c r="A1575" s="2094"/>
      <c r="B1575" s="2095">
        <v>0.17708333333333334</v>
      </c>
      <c r="C1575" s="2096"/>
      <c r="D1575" s="2096"/>
      <c r="E1575" s="2092"/>
      <c r="F1575" s="2096"/>
      <c r="G1575" s="2096"/>
      <c r="H1575" s="2092"/>
      <c r="I1575" s="2096"/>
      <c r="J1575" s="2092"/>
      <c r="K1575" s="2093"/>
    </row>
    <row r="1576" spans="1:11">
      <c r="A1576" s="2094"/>
      <c r="B1576" s="2095">
        <v>0.1875</v>
      </c>
      <c r="C1576" s="2096"/>
      <c r="D1576" s="2096"/>
      <c r="E1576" s="2092"/>
      <c r="F1576" s="2096"/>
      <c r="G1576" s="2096"/>
      <c r="H1576" s="2092"/>
      <c r="I1576" s="2096"/>
      <c r="J1576" s="2092"/>
      <c r="K1576" s="2093"/>
    </row>
    <row r="1577" spans="1:11">
      <c r="A1577" s="2094"/>
      <c r="B1577" s="2095">
        <v>0.19791666666666666</v>
      </c>
      <c r="C1577" s="2096"/>
      <c r="D1577" s="2096"/>
      <c r="E1577" s="2092"/>
      <c r="F1577" s="2096"/>
      <c r="G1577" s="2096"/>
      <c r="H1577" s="2092"/>
      <c r="I1577" s="2096"/>
      <c r="J1577" s="2092"/>
      <c r="K1577" s="2093"/>
    </row>
    <row r="1578" spans="1:11">
      <c r="A1578" s="2094"/>
      <c r="B1578" s="2095">
        <v>0.20833333333333334</v>
      </c>
      <c r="C1578" s="2096"/>
      <c r="D1578" s="2096"/>
      <c r="E1578" s="2092"/>
      <c r="F1578" s="2096"/>
      <c r="G1578" s="2096"/>
      <c r="H1578" s="2092"/>
      <c r="I1578" s="2096"/>
      <c r="J1578" s="2092"/>
      <c r="K1578" s="2093"/>
    </row>
    <row r="1579" spans="1:11">
      <c r="A1579" s="2094"/>
      <c r="B1579" s="2095">
        <v>0.21875</v>
      </c>
      <c r="C1579" s="2096"/>
      <c r="D1579" s="2096"/>
      <c r="E1579" s="2092"/>
      <c r="F1579" s="2096"/>
      <c r="G1579" s="2096"/>
      <c r="H1579" s="2092"/>
      <c r="I1579" s="2096"/>
      <c r="J1579" s="2092"/>
      <c r="K1579" s="2093"/>
    </row>
    <row r="1580" spans="1:11">
      <c r="A1580" s="2094"/>
      <c r="B1580" s="2095">
        <v>0.22916666666666666</v>
      </c>
      <c r="C1580" s="2096"/>
      <c r="D1580" s="2096"/>
      <c r="E1580" s="2092"/>
      <c r="F1580" s="2096"/>
      <c r="G1580" s="2096"/>
      <c r="H1580" s="2092"/>
      <c r="I1580" s="2096"/>
      <c r="J1580" s="2092"/>
      <c r="K1580" s="2093"/>
    </row>
    <row r="1581" spans="1:11">
      <c r="A1581" s="2094"/>
      <c r="B1581" s="2095">
        <v>0.23958333333333334</v>
      </c>
      <c r="C1581" s="2096"/>
      <c r="D1581" s="2096"/>
      <c r="E1581" s="2092"/>
      <c r="F1581" s="2096"/>
      <c r="G1581" s="2096"/>
      <c r="H1581" s="2092"/>
      <c r="I1581" s="2096"/>
      <c r="J1581" s="2092"/>
      <c r="K1581" s="2093"/>
    </row>
    <row r="1582" spans="1:11">
      <c r="A1582" s="2094"/>
      <c r="B1582" s="2095">
        <v>0.25</v>
      </c>
      <c r="C1582" s="2091"/>
      <c r="D1582" s="2096"/>
      <c r="E1582" s="2092"/>
      <c r="F1582" s="2096"/>
      <c r="G1582" s="2096"/>
      <c r="H1582" s="2092"/>
      <c r="I1582" s="2096"/>
      <c r="J1582" s="2092"/>
      <c r="K1582" s="2093"/>
    </row>
    <row r="1583" spans="1:11">
      <c r="A1583" s="2094"/>
      <c r="B1583" s="2095">
        <v>0.26041666666666669</v>
      </c>
      <c r="C1583" s="2096"/>
      <c r="D1583" s="2096"/>
      <c r="E1583" s="2092"/>
      <c r="F1583" s="2096"/>
      <c r="G1583" s="2096"/>
      <c r="H1583" s="2092"/>
      <c r="I1583" s="2096"/>
      <c r="J1583" s="2092"/>
      <c r="K1583" s="2093"/>
    </row>
    <row r="1584" spans="1:11">
      <c r="A1584" s="2094"/>
      <c r="B1584" s="2095">
        <v>0.27083333333333331</v>
      </c>
      <c r="C1584" s="2096"/>
      <c r="D1584" s="2096"/>
      <c r="E1584" s="2092"/>
      <c r="F1584" s="2096"/>
      <c r="G1584" s="2096"/>
      <c r="H1584" s="2092"/>
      <c r="I1584" s="2096"/>
      <c r="J1584" s="2092"/>
      <c r="K1584" s="2093"/>
    </row>
    <row r="1585" spans="1:11">
      <c r="A1585" s="2094"/>
      <c r="B1585" s="2095">
        <v>0.28125</v>
      </c>
      <c r="C1585" s="2096"/>
      <c r="D1585" s="2096"/>
      <c r="E1585" s="2092"/>
      <c r="F1585" s="2096"/>
      <c r="G1585" s="2096"/>
      <c r="H1585" s="2092"/>
      <c r="I1585" s="2096"/>
      <c r="J1585" s="2092"/>
      <c r="K1585" s="2093"/>
    </row>
    <row r="1586" spans="1:11">
      <c r="A1586" s="2094"/>
      <c r="B1586" s="2095">
        <v>0.29166666666666669</v>
      </c>
      <c r="C1586" s="2096"/>
      <c r="D1586" s="2096"/>
      <c r="E1586" s="2092"/>
      <c r="F1586" s="2096"/>
      <c r="G1586" s="2096"/>
      <c r="H1586" s="2092"/>
      <c r="I1586" s="2096"/>
      <c r="J1586" s="2092"/>
      <c r="K1586" s="2093"/>
    </row>
    <row r="1587" spans="1:11">
      <c r="A1587" s="2094"/>
      <c r="B1587" s="2095">
        <v>0.30208333333333331</v>
      </c>
      <c r="C1587" s="2096"/>
      <c r="D1587" s="2096"/>
      <c r="E1587" s="2092"/>
      <c r="F1587" s="2096"/>
      <c r="G1587" s="2096"/>
      <c r="H1587" s="2092"/>
      <c r="I1587" s="2096"/>
      <c r="J1587" s="2092"/>
      <c r="K1587" s="2093"/>
    </row>
    <row r="1588" spans="1:11">
      <c r="A1588" s="2094"/>
      <c r="B1588" s="2095">
        <v>0.3125</v>
      </c>
      <c r="C1588" s="2096"/>
      <c r="D1588" s="2096"/>
      <c r="E1588" s="2092"/>
      <c r="F1588" s="2096"/>
      <c r="G1588" s="2096"/>
      <c r="H1588" s="2092"/>
      <c r="I1588" s="2096"/>
      <c r="J1588" s="2092"/>
      <c r="K1588" s="2093"/>
    </row>
    <row r="1589" spans="1:11">
      <c r="A1589" s="2094"/>
      <c r="B1589" s="2095">
        <v>0.32291666666666669</v>
      </c>
      <c r="C1589" s="2096"/>
      <c r="D1589" s="2096"/>
      <c r="E1589" s="2092"/>
      <c r="F1589" s="2096"/>
      <c r="G1589" s="2096"/>
      <c r="H1589" s="2092"/>
      <c r="I1589" s="2096"/>
      <c r="J1589" s="2092"/>
      <c r="K1589" s="2093"/>
    </row>
    <row r="1590" spans="1:11">
      <c r="A1590" s="2094"/>
      <c r="B1590" s="2095">
        <v>0.33333333333333331</v>
      </c>
      <c r="C1590" s="2091"/>
      <c r="D1590" s="2096"/>
      <c r="E1590" s="2092"/>
      <c r="F1590" s="2096"/>
      <c r="G1590" s="2096"/>
      <c r="H1590" s="2092"/>
      <c r="I1590" s="2096"/>
      <c r="J1590" s="2092"/>
      <c r="K1590" s="2093"/>
    </row>
    <row r="1591" spans="1:11">
      <c r="A1591" s="2094"/>
      <c r="B1591" s="2095">
        <v>0.34375</v>
      </c>
      <c r="C1591" s="2096"/>
      <c r="D1591" s="2096"/>
      <c r="E1591" s="2092"/>
      <c r="F1591" s="2096"/>
      <c r="G1591" s="2096"/>
      <c r="H1591" s="2092"/>
      <c r="I1591" s="2096"/>
      <c r="J1591" s="2092"/>
      <c r="K1591" s="2093"/>
    </row>
    <row r="1592" spans="1:11">
      <c r="A1592" s="2094"/>
      <c r="B1592" s="2095">
        <v>0.35416666666666669</v>
      </c>
      <c r="C1592" s="2096"/>
      <c r="D1592" s="2096"/>
      <c r="E1592" s="2092"/>
      <c r="F1592" s="2096"/>
      <c r="G1592" s="2096"/>
      <c r="H1592" s="2092"/>
      <c r="I1592" s="2096"/>
      <c r="J1592" s="2092"/>
      <c r="K1592" s="2093"/>
    </row>
    <row r="1593" spans="1:11">
      <c r="A1593" s="2094"/>
      <c r="B1593" s="2095">
        <v>0.36458333333333331</v>
      </c>
      <c r="C1593" s="2096"/>
      <c r="D1593" s="2096"/>
      <c r="E1593" s="2092"/>
      <c r="F1593" s="2096"/>
      <c r="G1593" s="2096"/>
      <c r="H1593" s="2092"/>
      <c r="I1593" s="2096"/>
      <c r="J1593" s="2092"/>
      <c r="K1593" s="2093"/>
    </row>
    <row r="1594" spans="1:11">
      <c r="A1594" s="2094"/>
      <c r="B1594" s="2095">
        <v>0.375</v>
      </c>
      <c r="C1594" s="2096"/>
      <c r="D1594" s="2096"/>
      <c r="E1594" s="2092"/>
      <c r="F1594" s="2096"/>
      <c r="G1594" s="2096"/>
      <c r="H1594" s="2092"/>
      <c r="I1594" s="2096"/>
      <c r="J1594" s="2092"/>
      <c r="K1594" s="2093"/>
    </row>
    <row r="1595" spans="1:11">
      <c r="A1595" s="2094"/>
      <c r="B1595" s="2095">
        <v>0.38541666666666669</v>
      </c>
      <c r="C1595" s="2096"/>
      <c r="D1595" s="2096"/>
      <c r="E1595" s="2092"/>
      <c r="F1595" s="2096"/>
      <c r="G1595" s="2096"/>
      <c r="H1595" s="2092"/>
      <c r="I1595" s="2096"/>
      <c r="J1595" s="2092"/>
      <c r="K1595" s="2093"/>
    </row>
    <row r="1596" spans="1:11">
      <c r="A1596" s="2094"/>
      <c r="B1596" s="2095">
        <v>0.39583333333333331</v>
      </c>
      <c r="C1596" s="2096"/>
      <c r="D1596" s="2096"/>
      <c r="E1596" s="2092"/>
      <c r="F1596" s="2096"/>
      <c r="G1596" s="2096"/>
      <c r="H1596" s="2092"/>
      <c r="I1596" s="2096"/>
      <c r="J1596" s="2092"/>
      <c r="K1596" s="2093"/>
    </row>
    <row r="1597" spans="1:11">
      <c r="A1597" s="2094"/>
      <c r="B1597" s="2095">
        <v>0.40625</v>
      </c>
      <c r="C1597" s="2096"/>
      <c r="D1597" s="2096"/>
      <c r="E1597" s="2092"/>
      <c r="F1597" s="2096"/>
      <c r="G1597" s="2096"/>
      <c r="H1597" s="2092"/>
      <c r="I1597" s="2096"/>
      <c r="J1597" s="2092"/>
      <c r="K1597" s="2093"/>
    </row>
    <row r="1598" spans="1:11">
      <c r="A1598" s="2094"/>
      <c r="B1598" s="2095">
        <v>0.41666666666666669</v>
      </c>
      <c r="C1598" s="2091"/>
      <c r="D1598" s="2096"/>
      <c r="E1598" s="2092"/>
      <c r="F1598" s="2096"/>
      <c r="G1598" s="2096"/>
      <c r="H1598" s="2092"/>
      <c r="I1598" s="2096"/>
      <c r="J1598" s="2092"/>
      <c r="K1598" s="2093"/>
    </row>
    <row r="1599" spans="1:11">
      <c r="A1599" s="2094"/>
      <c r="B1599" s="2095">
        <v>0.42708333333333331</v>
      </c>
      <c r="C1599" s="2096"/>
      <c r="D1599" s="2096"/>
      <c r="E1599" s="2092"/>
      <c r="F1599" s="2096"/>
      <c r="G1599" s="2096"/>
      <c r="H1599" s="2092"/>
      <c r="I1599" s="2096"/>
      <c r="J1599" s="2092"/>
      <c r="K1599" s="2093"/>
    </row>
    <row r="1600" spans="1:11">
      <c r="A1600" s="2094"/>
      <c r="B1600" s="2095">
        <v>0.4375</v>
      </c>
      <c r="C1600" s="2096"/>
      <c r="D1600" s="2096"/>
      <c r="E1600" s="2092"/>
      <c r="F1600" s="2096"/>
      <c r="G1600" s="2096"/>
      <c r="H1600" s="2092"/>
      <c r="I1600" s="2096"/>
      <c r="J1600" s="2092"/>
      <c r="K1600" s="2093"/>
    </row>
    <row r="1601" spans="1:11">
      <c r="A1601" s="2094"/>
      <c r="B1601" s="2095">
        <v>0.44791666666666669</v>
      </c>
      <c r="C1601" s="2096"/>
      <c r="D1601" s="2096"/>
      <c r="E1601" s="2092"/>
      <c r="F1601" s="2096"/>
      <c r="G1601" s="2096"/>
      <c r="H1601" s="2092"/>
      <c r="I1601" s="2096"/>
      <c r="J1601" s="2092"/>
      <c r="K1601" s="2093"/>
    </row>
    <row r="1602" spans="1:11">
      <c r="A1602" s="2094"/>
      <c r="B1602" s="2095">
        <v>0.45833333333333331</v>
      </c>
      <c r="C1602" s="2096"/>
      <c r="D1602" s="2096"/>
      <c r="E1602" s="2092"/>
      <c r="F1602" s="2096"/>
      <c r="G1602" s="2096"/>
      <c r="H1602" s="2092"/>
      <c r="I1602" s="2096"/>
      <c r="J1602" s="2092"/>
      <c r="K1602" s="2093"/>
    </row>
    <row r="1603" spans="1:11">
      <c r="A1603" s="2094"/>
      <c r="B1603" s="2095">
        <v>0.46875</v>
      </c>
      <c r="C1603" s="2096"/>
      <c r="D1603" s="2096"/>
      <c r="E1603" s="2092"/>
      <c r="F1603" s="2096"/>
      <c r="G1603" s="2096"/>
      <c r="H1603" s="2092"/>
      <c r="I1603" s="2096"/>
      <c r="J1603" s="2092"/>
      <c r="K1603" s="2093"/>
    </row>
    <row r="1604" spans="1:11">
      <c r="A1604" s="2094"/>
      <c r="B1604" s="2095">
        <v>0.47916666666666669</v>
      </c>
      <c r="C1604" s="2096"/>
      <c r="D1604" s="2096"/>
      <c r="E1604" s="2092"/>
      <c r="F1604" s="2096"/>
      <c r="G1604" s="2096"/>
      <c r="H1604" s="2092"/>
      <c r="I1604" s="2096"/>
      <c r="J1604" s="2092"/>
      <c r="K1604" s="2093"/>
    </row>
    <row r="1605" spans="1:11">
      <c r="A1605" s="2094"/>
      <c r="B1605" s="2095">
        <v>0.48958333333333331</v>
      </c>
      <c r="C1605" s="2096"/>
      <c r="D1605" s="2096"/>
      <c r="E1605" s="2092"/>
      <c r="F1605" s="2096"/>
      <c r="G1605" s="2096"/>
      <c r="H1605" s="2092"/>
      <c r="I1605" s="2096"/>
      <c r="J1605" s="2092"/>
      <c r="K1605" s="2093"/>
    </row>
    <row r="1606" spans="1:11">
      <c r="A1606" s="2094"/>
      <c r="B1606" s="2095">
        <v>0.5</v>
      </c>
      <c r="C1606" s="2091"/>
      <c r="D1606" s="2096"/>
      <c r="E1606" s="2092"/>
      <c r="F1606" s="2096"/>
      <c r="G1606" s="2096"/>
      <c r="H1606" s="2092"/>
      <c r="I1606" s="2096"/>
      <c r="J1606" s="2092"/>
      <c r="K1606" s="2093"/>
    </row>
    <row r="1607" spans="1:11">
      <c r="A1607" s="2094"/>
      <c r="B1607" s="2095">
        <v>0.51041666666666663</v>
      </c>
      <c r="C1607" s="2096"/>
      <c r="D1607" s="2096"/>
      <c r="E1607" s="2092"/>
      <c r="F1607" s="2096"/>
      <c r="G1607" s="2096"/>
      <c r="H1607" s="2092"/>
      <c r="I1607" s="2096"/>
      <c r="J1607" s="2092"/>
      <c r="K1607" s="2093"/>
    </row>
    <row r="1608" spans="1:11">
      <c r="A1608" s="2094"/>
      <c r="B1608" s="2095">
        <v>0.52083333333333337</v>
      </c>
      <c r="C1608" s="2096"/>
      <c r="D1608" s="2096"/>
      <c r="E1608" s="2092"/>
      <c r="F1608" s="2096"/>
      <c r="G1608" s="2096"/>
      <c r="H1608" s="2092"/>
      <c r="I1608" s="2096"/>
      <c r="J1608" s="2092"/>
      <c r="K1608" s="2093"/>
    </row>
    <row r="1609" spans="1:11">
      <c r="A1609" s="2094"/>
      <c r="B1609" s="2095">
        <v>0.53125</v>
      </c>
      <c r="C1609" s="2096"/>
      <c r="D1609" s="2096"/>
      <c r="E1609" s="2092"/>
      <c r="F1609" s="2096"/>
      <c r="G1609" s="2096"/>
      <c r="H1609" s="2092"/>
      <c r="I1609" s="2096"/>
      <c r="J1609" s="2092"/>
      <c r="K1609" s="2093"/>
    </row>
    <row r="1610" spans="1:11">
      <c r="A1610" s="2094"/>
      <c r="B1610" s="2095">
        <v>0.54166666666666663</v>
      </c>
      <c r="C1610" s="2096"/>
      <c r="D1610" s="2096"/>
      <c r="E1610" s="2092"/>
      <c r="F1610" s="2096"/>
      <c r="G1610" s="2096"/>
      <c r="H1610" s="2092"/>
      <c r="I1610" s="2096"/>
      <c r="J1610" s="2092"/>
      <c r="K1610" s="2093"/>
    </row>
    <row r="1611" spans="1:11">
      <c r="A1611" s="2094"/>
      <c r="B1611" s="2095">
        <v>0.55208333333333337</v>
      </c>
      <c r="C1611" s="2096"/>
      <c r="D1611" s="2096"/>
      <c r="E1611" s="2092"/>
      <c r="F1611" s="2096"/>
      <c r="G1611" s="2096"/>
      <c r="H1611" s="2092"/>
      <c r="I1611" s="2096"/>
      <c r="J1611" s="2092"/>
      <c r="K1611" s="2093"/>
    </row>
    <row r="1612" spans="1:11">
      <c r="A1612" s="2094"/>
      <c r="B1612" s="2095">
        <v>0.5625</v>
      </c>
      <c r="C1612" s="2096"/>
      <c r="D1612" s="2096"/>
      <c r="E1612" s="2092"/>
      <c r="F1612" s="2096"/>
      <c r="G1612" s="2096"/>
      <c r="H1612" s="2092"/>
      <c r="I1612" s="2096"/>
      <c r="J1612" s="2092"/>
      <c r="K1612" s="2093"/>
    </row>
    <row r="1613" spans="1:11">
      <c r="A1613" s="2094"/>
      <c r="B1613" s="2095">
        <v>0.57291666666666663</v>
      </c>
      <c r="C1613" s="2096"/>
      <c r="D1613" s="2096"/>
      <c r="E1613" s="2092"/>
      <c r="F1613" s="2096"/>
      <c r="G1613" s="2096"/>
      <c r="H1613" s="2092"/>
      <c r="I1613" s="2096"/>
      <c r="J1613" s="2092"/>
      <c r="K1613" s="2093"/>
    </row>
    <row r="1614" spans="1:11">
      <c r="A1614" s="2094"/>
      <c r="B1614" s="2095">
        <v>0.58333333333333337</v>
      </c>
      <c r="C1614" s="2091"/>
      <c r="D1614" s="2096"/>
      <c r="E1614" s="2092"/>
      <c r="F1614" s="2096"/>
      <c r="G1614" s="2096"/>
      <c r="H1614" s="2092"/>
      <c r="I1614" s="2096"/>
      <c r="J1614" s="2092"/>
      <c r="K1614" s="2093"/>
    </row>
    <row r="1615" spans="1:11">
      <c r="A1615" s="2094"/>
      <c r="B1615" s="2095">
        <v>0.59375</v>
      </c>
      <c r="C1615" s="2096"/>
      <c r="D1615" s="2096"/>
      <c r="E1615" s="2092"/>
      <c r="F1615" s="2096"/>
      <c r="G1615" s="2096"/>
      <c r="H1615" s="2092"/>
      <c r="I1615" s="2096"/>
      <c r="J1615" s="2092"/>
      <c r="K1615" s="2093"/>
    </row>
    <row r="1616" spans="1:11">
      <c r="A1616" s="2094"/>
      <c r="B1616" s="2095">
        <v>0.60416666666666663</v>
      </c>
      <c r="C1616" s="2096"/>
      <c r="D1616" s="2096"/>
      <c r="E1616" s="2092"/>
      <c r="F1616" s="2096"/>
      <c r="G1616" s="2096"/>
      <c r="H1616" s="2092"/>
      <c r="I1616" s="2096"/>
      <c r="J1616" s="2092"/>
      <c r="K1616" s="2093"/>
    </row>
    <row r="1617" spans="1:11">
      <c r="A1617" s="2094"/>
      <c r="B1617" s="2095">
        <v>0.61458333333333337</v>
      </c>
      <c r="C1617" s="2096"/>
      <c r="D1617" s="2096"/>
      <c r="E1617" s="2092"/>
      <c r="F1617" s="2096"/>
      <c r="G1617" s="2096"/>
      <c r="H1617" s="2092"/>
      <c r="I1617" s="2096"/>
      <c r="J1617" s="2092"/>
      <c r="K1617" s="2093"/>
    </row>
    <row r="1618" spans="1:11">
      <c r="A1618" s="2094"/>
      <c r="B1618" s="2095">
        <v>0.625</v>
      </c>
      <c r="C1618" s="2096"/>
      <c r="D1618" s="2096"/>
      <c r="E1618" s="2092"/>
      <c r="F1618" s="2096"/>
      <c r="G1618" s="2096"/>
      <c r="H1618" s="2092"/>
      <c r="I1618" s="2096"/>
      <c r="J1618" s="2092"/>
      <c r="K1618" s="2093"/>
    </row>
    <row r="1619" spans="1:11">
      <c r="A1619" s="2094"/>
      <c r="B1619" s="2095">
        <v>0.63541666666666663</v>
      </c>
      <c r="C1619" s="2096"/>
      <c r="D1619" s="2096"/>
      <c r="E1619" s="2092"/>
      <c r="F1619" s="2096"/>
      <c r="G1619" s="2096"/>
      <c r="H1619" s="2092"/>
      <c r="I1619" s="2096"/>
      <c r="J1619" s="2092"/>
      <c r="K1619" s="2093"/>
    </row>
    <row r="1620" spans="1:11">
      <c r="A1620" s="2094"/>
      <c r="B1620" s="2095">
        <v>0.64583333333333337</v>
      </c>
      <c r="C1620" s="2096"/>
      <c r="D1620" s="2096"/>
      <c r="E1620" s="2092"/>
      <c r="F1620" s="2096"/>
      <c r="G1620" s="2096"/>
      <c r="H1620" s="2092"/>
      <c r="I1620" s="2096"/>
      <c r="J1620" s="2092"/>
      <c r="K1620" s="2093"/>
    </row>
    <row r="1621" spans="1:11">
      <c r="A1621" s="2094"/>
      <c r="B1621" s="2095">
        <v>0.65625</v>
      </c>
      <c r="C1621" s="2096"/>
      <c r="D1621" s="2096"/>
      <c r="E1621" s="2092"/>
      <c r="F1621" s="2096"/>
      <c r="G1621" s="2096"/>
      <c r="H1621" s="2092"/>
      <c r="I1621" s="2096"/>
      <c r="J1621" s="2092"/>
      <c r="K1621" s="2093"/>
    </row>
    <row r="1622" spans="1:11">
      <c r="A1622" s="2094"/>
      <c r="B1622" s="2095">
        <v>0.66666666666666663</v>
      </c>
      <c r="C1622" s="2091"/>
      <c r="D1622" s="2096"/>
      <c r="E1622" s="2092"/>
      <c r="F1622" s="2096"/>
      <c r="G1622" s="2096"/>
      <c r="H1622" s="2092"/>
      <c r="I1622" s="2096"/>
      <c r="J1622" s="2092"/>
      <c r="K1622" s="2093"/>
    </row>
    <row r="1623" spans="1:11">
      <c r="A1623" s="2094"/>
      <c r="B1623" s="2095">
        <v>0.67708333333333337</v>
      </c>
      <c r="C1623" s="2096"/>
      <c r="D1623" s="2096"/>
      <c r="E1623" s="2092"/>
      <c r="F1623" s="2096"/>
      <c r="G1623" s="2096"/>
      <c r="H1623" s="2092"/>
      <c r="I1623" s="2096"/>
      <c r="J1623" s="2092"/>
      <c r="K1623" s="2093"/>
    </row>
    <row r="1624" spans="1:11">
      <c r="A1624" s="2094"/>
      <c r="B1624" s="2095">
        <v>0.6875</v>
      </c>
      <c r="C1624" s="2096"/>
      <c r="D1624" s="2096"/>
      <c r="E1624" s="2092"/>
      <c r="F1624" s="2096"/>
      <c r="G1624" s="2096"/>
      <c r="H1624" s="2092"/>
      <c r="I1624" s="2096"/>
      <c r="J1624" s="2092"/>
      <c r="K1624" s="2093"/>
    </row>
    <row r="1625" spans="1:11">
      <c r="A1625" s="2094"/>
      <c r="B1625" s="2095">
        <v>0.69791666666666663</v>
      </c>
      <c r="C1625" s="2096"/>
      <c r="D1625" s="2096"/>
      <c r="E1625" s="2092"/>
      <c r="F1625" s="2096"/>
      <c r="G1625" s="2096"/>
      <c r="H1625" s="2092"/>
      <c r="I1625" s="2096"/>
      <c r="J1625" s="2092"/>
      <c r="K1625" s="2093"/>
    </row>
    <row r="1626" spans="1:11">
      <c r="A1626" s="2094"/>
      <c r="B1626" s="2095">
        <v>0.70833333333333337</v>
      </c>
      <c r="C1626" s="2096"/>
      <c r="D1626" s="2096"/>
      <c r="E1626" s="2092"/>
      <c r="F1626" s="2096"/>
      <c r="G1626" s="2096"/>
      <c r="H1626" s="2092"/>
      <c r="I1626" s="2096"/>
      <c r="J1626" s="2092"/>
      <c r="K1626" s="2093"/>
    </row>
    <row r="1627" spans="1:11">
      <c r="A1627" s="2094"/>
      <c r="B1627" s="2095">
        <v>0.71875</v>
      </c>
      <c r="C1627" s="2096"/>
      <c r="D1627" s="2096"/>
      <c r="E1627" s="2092"/>
      <c r="F1627" s="2096"/>
      <c r="G1627" s="2096"/>
      <c r="H1627" s="2092"/>
      <c r="I1627" s="2096"/>
      <c r="J1627" s="2092"/>
      <c r="K1627" s="2093"/>
    </row>
    <row r="1628" spans="1:11">
      <c r="A1628" s="2094"/>
      <c r="B1628" s="2095">
        <v>0.72916666666666663</v>
      </c>
      <c r="C1628" s="2096"/>
      <c r="D1628" s="2096"/>
      <c r="E1628" s="2092"/>
      <c r="F1628" s="2096"/>
      <c r="G1628" s="2096"/>
      <c r="H1628" s="2092"/>
      <c r="I1628" s="2096"/>
      <c r="J1628" s="2092"/>
      <c r="K1628" s="2093"/>
    </row>
    <row r="1629" spans="1:11">
      <c r="A1629" s="2094"/>
      <c r="B1629" s="2095">
        <v>0.73958333333333337</v>
      </c>
      <c r="C1629" s="2096"/>
      <c r="D1629" s="2096"/>
      <c r="E1629" s="2092"/>
      <c r="F1629" s="2096"/>
      <c r="G1629" s="2096"/>
      <c r="H1629" s="2092"/>
      <c r="I1629" s="2096"/>
      <c r="J1629" s="2092"/>
      <c r="K1629" s="2093"/>
    </row>
    <row r="1630" spans="1:11">
      <c r="A1630" s="2094"/>
      <c r="B1630" s="2095">
        <v>0.75</v>
      </c>
      <c r="C1630" s="2091"/>
      <c r="D1630" s="2096"/>
      <c r="E1630" s="2092"/>
      <c r="F1630" s="2096"/>
      <c r="G1630" s="2096"/>
      <c r="H1630" s="2092"/>
      <c r="I1630" s="2096"/>
      <c r="J1630" s="2092"/>
      <c r="K1630" s="2093"/>
    </row>
    <row r="1631" spans="1:11">
      <c r="A1631" s="2094"/>
      <c r="B1631" s="2095">
        <v>0.76041666666666663</v>
      </c>
      <c r="C1631" s="2096"/>
      <c r="D1631" s="2096"/>
      <c r="E1631" s="2092"/>
      <c r="F1631" s="2096"/>
      <c r="G1631" s="2096"/>
      <c r="H1631" s="2092"/>
      <c r="I1631" s="2096"/>
      <c r="J1631" s="2092"/>
      <c r="K1631" s="2093"/>
    </row>
    <row r="1632" spans="1:11">
      <c r="A1632" s="2094"/>
      <c r="B1632" s="2095">
        <v>0.77083333333333337</v>
      </c>
      <c r="C1632" s="2096"/>
      <c r="D1632" s="2096"/>
      <c r="E1632" s="2092"/>
      <c r="F1632" s="2096"/>
      <c r="G1632" s="2096"/>
      <c r="H1632" s="2092"/>
      <c r="I1632" s="2096"/>
      <c r="J1632" s="2092"/>
      <c r="K1632" s="2093"/>
    </row>
    <row r="1633" spans="1:11">
      <c r="A1633" s="2094"/>
      <c r="B1633" s="2095">
        <v>0.78125</v>
      </c>
      <c r="C1633" s="2096"/>
      <c r="D1633" s="2096"/>
      <c r="E1633" s="2092"/>
      <c r="F1633" s="2096"/>
      <c r="G1633" s="2096"/>
      <c r="H1633" s="2092"/>
      <c r="I1633" s="2096"/>
      <c r="J1633" s="2092"/>
      <c r="K1633" s="2093"/>
    </row>
    <row r="1634" spans="1:11">
      <c r="A1634" s="2094"/>
      <c r="B1634" s="2095">
        <v>0.79166666666666663</v>
      </c>
      <c r="C1634" s="2096"/>
      <c r="D1634" s="2096"/>
      <c r="E1634" s="2092"/>
      <c r="F1634" s="2096"/>
      <c r="G1634" s="2096"/>
      <c r="H1634" s="2092"/>
      <c r="I1634" s="2096"/>
      <c r="J1634" s="2092"/>
      <c r="K1634" s="2093"/>
    </row>
    <row r="1635" spans="1:11">
      <c r="A1635" s="2094"/>
      <c r="B1635" s="2095">
        <v>0.80208333333333337</v>
      </c>
      <c r="C1635" s="2096"/>
      <c r="D1635" s="2096"/>
      <c r="E1635" s="2092"/>
      <c r="F1635" s="2096"/>
      <c r="G1635" s="2096"/>
      <c r="H1635" s="2092"/>
      <c r="I1635" s="2096"/>
      <c r="J1635" s="2092"/>
      <c r="K1635" s="2093"/>
    </row>
    <row r="1636" spans="1:11">
      <c r="A1636" s="2094"/>
      <c r="B1636" s="2095">
        <v>0.8125</v>
      </c>
      <c r="C1636" s="2096"/>
      <c r="D1636" s="2096"/>
      <c r="E1636" s="2092"/>
      <c r="F1636" s="2096"/>
      <c r="G1636" s="2096"/>
      <c r="H1636" s="2092"/>
      <c r="I1636" s="2096"/>
      <c r="J1636" s="2092"/>
      <c r="K1636" s="2093"/>
    </row>
    <row r="1637" spans="1:11">
      <c r="A1637" s="2094"/>
      <c r="B1637" s="2095">
        <v>0.82291666666666663</v>
      </c>
      <c r="C1637" s="2096"/>
      <c r="D1637" s="2096"/>
      <c r="E1637" s="2092"/>
      <c r="F1637" s="2096"/>
      <c r="G1637" s="2096"/>
      <c r="H1637" s="2092"/>
      <c r="I1637" s="2096"/>
      <c r="J1637" s="2092"/>
      <c r="K1637" s="2093"/>
    </row>
    <row r="1638" spans="1:11">
      <c r="A1638" s="2094"/>
      <c r="B1638" s="2095">
        <v>0.83333333333333337</v>
      </c>
      <c r="C1638" s="2091"/>
      <c r="D1638" s="2096"/>
      <c r="E1638" s="2092"/>
      <c r="F1638" s="2096"/>
      <c r="G1638" s="2096"/>
      <c r="H1638" s="2092"/>
      <c r="I1638" s="2096"/>
      <c r="J1638" s="2092"/>
      <c r="K1638" s="2093"/>
    </row>
    <row r="1639" spans="1:11">
      <c r="A1639" s="2094"/>
      <c r="B1639" s="2095">
        <v>0.84375</v>
      </c>
      <c r="C1639" s="2096"/>
      <c r="D1639" s="2096"/>
      <c r="E1639" s="2092"/>
      <c r="F1639" s="2096"/>
      <c r="G1639" s="2096"/>
      <c r="H1639" s="2092"/>
      <c r="I1639" s="2096"/>
      <c r="J1639" s="2092"/>
      <c r="K1639" s="2093"/>
    </row>
    <row r="1640" spans="1:11">
      <c r="A1640" s="2094"/>
      <c r="B1640" s="2095">
        <v>0.85416666666666663</v>
      </c>
      <c r="C1640" s="2096"/>
      <c r="D1640" s="2096"/>
      <c r="E1640" s="2092"/>
      <c r="F1640" s="2096"/>
      <c r="G1640" s="2096"/>
      <c r="H1640" s="2092"/>
      <c r="I1640" s="2096"/>
      <c r="J1640" s="2092"/>
      <c r="K1640" s="2093"/>
    </row>
    <row r="1641" spans="1:11">
      <c r="A1641" s="2094"/>
      <c r="B1641" s="2095">
        <v>0.86458333333333337</v>
      </c>
      <c r="C1641" s="2096"/>
      <c r="D1641" s="2096"/>
      <c r="E1641" s="2092"/>
      <c r="F1641" s="2096"/>
      <c r="G1641" s="2096"/>
      <c r="H1641" s="2092"/>
      <c r="I1641" s="2096"/>
      <c r="J1641" s="2092"/>
      <c r="K1641" s="2093"/>
    </row>
    <row r="1642" spans="1:11">
      <c r="A1642" s="2094"/>
      <c r="B1642" s="2095">
        <v>0.875</v>
      </c>
      <c r="C1642" s="2096"/>
      <c r="D1642" s="2096"/>
      <c r="E1642" s="2092"/>
      <c r="F1642" s="2096"/>
      <c r="G1642" s="2096"/>
      <c r="H1642" s="2092"/>
      <c r="I1642" s="2096"/>
      <c r="J1642" s="2092"/>
      <c r="K1642" s="2093"/>
    </row>
    <row r="1643" spans="1:11">
      <c r="A1643" s="2094"/>
      <c r="B1643" s="2095">
        <v>0.88541666666666663</v>
      </c>
      <c r="C1643" s="2096"/>
      <c r="D1643" s="2096"/>
      <c r="E1643" s="2092"/>
      <c r="F1643" s="2096"/>
      <c r="G1643" s="2096"/>
      <c r="H1643" s="2092"/>
      <c r="I1643" s="2096"/>
      <c r="J1643" s="2092"/>
      <c r="K1643" s="2093"/>
    </row>
    <row r="1644" spans="1:11">
      <c r="A1644" s="2094"/>
      <c r="B1644" s="2095">
        <v>0.89583333333333337</v>
      </c>
      <c r="C1644" s="2096"/>
      <c r="D1644" s="2096"/>
      <c r="E1644" s="2092"/>
      <c r="F1644" s="2096"/>
      <c r="G1644" s="2096"/>
      <c r="H1644" s="2092"/>
      <c r="I1644" s="2096"/>
      <c r="J1644" s="2092"/>
      <c r="K1644" s="2093"/>
    </row>
    <row r="1645" spans="1:11">
      <c r="A1645" s="2094"/>
      <c r="B1645" s="2095">
        <v>0.90625</v>
      </c>
      <c r="C1645" s="2096"/>
      <c r="D1645" s="2096"/>
      <c r="E1645" s="2092"/>
      <c r="F1645" s="2096"/>
      <c r="G1645" s="2096"/>
      <c r="H1645" s="2092"/>
      <c r="I1645" s="2096"/>
      <c r="J1645" s="2092"/>
      <c r="K1645" s="2093"/>
    </row>
    <row r="1646" spans="1:11">
      <c r="A1646" s="2094"/>
      <c r="B1646" s="2095">
        <v>0.91666666666666663</v>
      </c>
      <c r="C1646" s="2091"/>
      <c r="D1646" s="2096"/>
      <c r="E1646" s="2092"/>
      <c r="F1646" s="2096"/>
      <c r="G1646" s="2096"/>
      <c r="H1646" s="2092"/>
      <c r="I1646" s="2096"/>
      <c r="J1646" s="2092"/>
      <c r="K1646" s="2093"/>
    </row>
    <row r="1647" spans="1:11">
      <c r="A1647" s="2094"/>
      <c r="B1647" s="2095">
        <v>0.92708333333333337</v>
      </c>
      <c r="C1647" s="2096"/>
      <c r="D1647" s="2096"/>
      <c r="E1647" s="2092"/>
      <c r="F1647" s="2096"/>
      <c r="G1647" s="2096"/>
      <c r="H1647" s="2092"/>
      <c r="I1647" s="2096"/>
      <c r="J1647" s="2092"/>
      <c r="K1647" s="2093"/>
    </row>
    <row r="1648" spans="1:11">
      <c r="A1648" s="2094"/>
      <c r="B1648" s="2095">
        <v>0.9375</v>
      </c>
      <c r="C1648" s="2096"/>
      <c r="D1648" s="2096"/>
      <c r="E1648" s="2092"/>
      <c r="F1648" s="2096"/>
      <c r="G1648" s="2096"/>
      <c r="H1648" s="2092"/>
      <c r="I1648" s="2096"/>
      <c r="J1648" s="2092"/>
      <c r="K1648" s="2093"/>
    </row>
    <row r="1649" spans="1:11">
      <c r="A1649" s="2094"/>
      <c r="B1649" s="2095">
        <v>0.94791666666666663</v>
      </c>
      <c r="C1649" s="2096"/>
      <c r="D1649" s="2096"/>
      <c r="E1649" s="2092"/>
      <c r="F1649" s="2096"/>
      <c r="G1649" s="2096"/>
      <c r="H1649" s="2092"/>
      <c r="I1649" s="2096"/>
      <c r="J1649" s="2092"/>
      <c r="K1649" s="2093"/>
    </row>
    <row r="1650" spans="1:11">
      <c r="A1650" s="2094"/>
      <c r="B1650" s="2095">
        <v>0.95833333333333337</v>
      </c>
      <c r="C1650" s="2096"/>
      <c r="D1650" s="2096"/>
      <c r="E1650" s="2092"/>
      <c r="F1650" s="2096"/>
      <c r="G1650" s="2096"/>
      <c r="H1650" s="2092"/>
      <c r="I1650" s="2096"/>
      <c r="J1650" s="2092"/>
      <c r="K1650" s="2093"/>
    </row>
    <row r="1651" spans="1:11">
      <c r="A1651" s="2094"/>
      <c r="B1651" s="2095">
        <v>0.96875</v>
      </c>
      <c r="C1651" s="2096"/>
      <c r="D1651" s="2096"/>
      <c r="E1651" s="2092"/>
      <c r="F1651" s="2096"/>
      <c r="G1651" s="2096"/>
      <c r="H1651" s="2092"/>
      <c r="I1651" s="2096"/>
      <c r="J1651" s="2092"/>
      <c r="K1651" s="2093"/>
    </row>
    <row r="1652" spans="1:11">
      <c r="A1652" s="2094"/>
      <c r="B1652" s="2095">
        <v>0.97916666666666663</v>
      </c>
      <c r="C1652" s="2096"/>
      <c r="D1652" s="2096"/>
      <c r="E1652" s="2092"/>
      <c r="F1652" s="2096"/>
      <c r="G1652" s="2096"/>
      <c r="H1652" s="2092"/>
      <c r="I1652" s="2096"/>
      <c r="J1652" s="2092"/>
      <c r="K1652" s="2093"/>
    </row>
    <row r="1653" spans="1:11">
      <c r="A1653" s="2094"/>
      <c r="B1653" s="2095">
        <v>0.98958333333333337</v>
      </c>
      <c r="C1653" s="2096"/>
      <c r="D1653" s="2096"/>
      <c r="E1653" s="2092"/>
      <c r="F1653" s="2096"/>
      <c r="G1653" s="2096"/>
      <c r="H1653" s="2092"/>
      <c r="I1653" s="2096"/>
      <c r="J1653" s="2092"/>
      <c r="K1653" s="2093"/>
    </row>
    <row r="1654" spans="1:11">
      <c r="A1654" s="2094"/>
      <c r="B1654" s="2095">
        <v>0</v>
      </c>
      <c r="C1654" s="2091"/>
      <c r="D1654" s="2096"/>
      <c r="E1654" s="2092"/>
      <c r="F1654" s="2096"/>
      <c r="G1654" s="2096"/>
      <c r="H1654" s="2092"/>
      <c r="I1654" s="2096"/>
      <c r="J1654" s="2092"/>
      <c r="K1654" s="2093"/>
    </row>
    <row r="1655" spans="1:11">
      <c r="A1655" s="2094"/>
      <c r="B1655" s="2095">
        <v>1.0416666666666666E-2</v>
      </c>
      <c r="C1655" s="2096"/>
      <c r="D1655" s="2096"/>
      <c r="E1655" s="2092"/>
      <c r="F1655" s="2096"/>
      <c r="G1655" s="2096"/>
      <c r="H1655" s="2092"/>
      <c r="I1655" s="2096"/>
      <c r="J1655" s="2092"/>
      <c r="K1655" s="2093"/>
    </row>
    <row r="1656" spans="1:11">
      <c r="A1656" s="2094"/>
      <c r="B1656" s="2095">
        <v>2.0833333333333332E-2</v>
      </c>
      <c r="C1656" s="2096"/>
      <c r="D1656" s="2096"/>
      <c r="E1656" s="2092"/>
      <c r="F1656" s="2096"/>
      <c r="G1656" s="2096"/>
      <c r="H1656" s="2092"/>
      <c r="I1656" s="2096"/>
      <c r="J1656" s="2092"/>
      <c r="K1656" s="2093"/>
    </row>
    <row r="1657" spans="1:11">
      <c r="A1657" s="2094"/>
      <c r="B1657" s="2095">
        <v>3.125E-2</v>
      </c>
      <c r="C1657" s="2096"/>
      <c r="D1657" s="2096"/>
      <c r="E1657" s="2092"/>
      <c r="F1657" s="2096"/>
      <c r="G1657" s="2096"/>
      <c r="H1657" s="2092"/>
      <c r="I1657" s="2096"/>
      <c r="J1657" s="2092"/>
      <c r="K1657" s="2093"/>
    </row>
    <row r="1658" spans="1:11">
      <c r="A1658" s="2094"/>
      <c r="B1658" s="2095">
        <v>4.1666666666666664E-2</v>
      </c>
      <c r="C1658" s="2096"/>
      <c r="D1658" s="2096"/>
      <c r="E1658" s="2092"/>
      <c r="F1658" s="2096"/>
      <c r="G1658" s="2096"/>
      <c r="H1658" s="2092"/>
      <c r="I1658" s="2096"/>
      <c r="J1658" s="2092"/>
      <c r="K1658" s="2093"/>
    </row>
    <row r="1659" spans="1:11">
      <c r="A1659" s="2094"/>
      <c r="B1659" s="2095">
        <v>5.2083333333333336E-2</v>
      </c>
      <c r="C1659" s="2096"/>
      <c r="D1659" s="2096"/>
      <c r="E1659" s="2092"/>
      <c r="F1659" s="2096"/>
      <c r="G1659" s="2096"/>
      <c r="H1659" s="2092"/>
      <c r="I1659" s="2096"/>
      <c r="J1659" s="2092"/>
      <c r="K1659" s="2093"/>
    </row>
    <row r="1660" spans="1:11">
      <c r="A1660" s="2094"/>
      <c r="B1660" s="2095">
        <v>6.25E-2</v>
      </c>
      <c r="C1660" s="2096"/>
      <c r="D1660" s="2096"/>
      <c r="E1660" s="2092"/>
      <c r="F1660" s="2096"/>
      <c r="G1660" s="2096"/>
      <c r="H1660" s="2092"/>
      <c r="I1660" s="2096"/>
      <c r="J1660" s="2092"/>
      <c r="K1660" s="2093"/>
    </row>
    <row r="1661" spans="1:11">
      <c r="A1661" s="2094"/>
      <c r="B1661" s="2095">
        <v>7.2916666666666671E-2</v>
      </c>
      <c r="C1661" s="2096"/>
      <c r="D1661" s="2096"/>
      <c r="E1661" s="2092"/>
      <c r="F1661" s="2096"/>
      <c r="G1661" s="2096"/>
      <c r="H1661" s="2092"/>
      <c r="I1661" s="2096"/>
      <c r="J1661" s="2092"/>
      <c r="K1661" s="2093"/>
    </row>
    <row r="1662" spans="1:11">
      <c r="A1662" s="2094"/>
      <c r="B1662" s="2095">
        <v>8.3333333333333329E-2</v>
      </c>
      <c r="C1662" s="2091"/>
      <c r="D1662" s="2096"/>
      <c r="E1662" s="2092"/>
      <c r="F1662" s="2096"/>
      <c r="G1662" s="2096"/>
      <c r="H1662" s="2092"/>
      <c r="I1662" s="2096"/>
      <c r="J1662" s="2092"/>
      <c r="K1662" s="2093"/>
    </row>
    <row r="1663" spans="1:11">
      <c r="A1663" s="2094"/>
      <c r="B1663" s="2095">
        <v>9.375E-2</v>
      </c>
      <c r="C1663" s="2096"/>
      <c r="D1663" s="2096"/>
      <c r="E1663" s="2092"/>
      <c r="F1663" s="2096"/>
      <c r="G1663" s="2096"/>
      <c r="H1663" s="2092"/>
      <c r="I1663" s="2096"/>
      <c r="J1663" s="2092"/>
      <c r="K1663" s="2093"/>
    </row>
    <row r="1664" spans="1:11">
      <c r="A1664" s="2094"/>
      <c r="B1664" s="2095">
        <v>0.10416666666666667</v>
      </c>
      <c r="C1664" s="2096"/>
      <c r="D1664" s="2096"/>
      <c r="E1664" s="2092"/>
      <c r="F1664" s="2096"/>
      <c r="G1664" s="2096"/>
      <c r="H1664" s="2092"/>
      <c r="I1664" s="2096"/>
      <c r="J1664" s="2092"/>
      <c r="K1664" s="2093"/>
    </row>
    <row r="1665" spans="1:11">
      <c r="A1665" s="2094"/>
      <c r="B1665" s="2095">
        <v>0.11458333333333333</v>
      </c>
      <c r="C1665" s="2096"/>
      <c r="D1665" s="2096"/>
      <c r="E1665" s="2092"/>
      <c r="F1665" s="2096"/>
      <c r="G1665" s="2096"/>
      <c r="H1665" s="2092"/>
      <c r="I1665" s="2096"/>
      <c r="J1665" s="2092"/>
      <c r="K1665" s="2093"/>
    </row>
    <row r="1666" spans="1:11">
      <c r="A1666" s="2094"/>
      <c r="B1666" s="2095">
        <v>0.125</v>
      </c>
      <c r="C1666" s="2096"/>
      <c r="D1666" s="2096"/>
      <c r="E1666" s="2092"/>
      <c r="F1666" s="2096"/>
      <c r="G1666" s="2096"/>
      <c r="H1666" s="2092"/>
      <c r="I1666" s="2096"/>
      <c r="J1666" s="2092"/>
      <c r="K1666" s="2093"/>
    </row>
    <row r="1667" spans="1:11">
      <c r="A1667" s="2094"/>
      <c r="B1667" s="2095">
        <v>0.13541666666666666</v>
      </c>
      <c r="C1667" s="2096"/>
      <c r="D1667" s="2096"/>
      <c r="E1667" s="2092"/>
      <c r="F1667" s="2096"/>
      <c r="G1667" s="2096"/>
      <c r="H1667" s="2092"/>
      <c r="I1667" s="2096"/>
      <c r="J1667" s="2092"/>
      <c r="K1667" s="2093"/>
    </row>
    <row r="1668" spans="1:11">
      <c r="A1668" s="2094"/>
      <c r="B1668" s="2095">
        <v>0.14583333333333334</v>
      </c>
      <c r="C1668" s="2096"/>
      <c r="D1668" s="2096"/>
      <c r="E1668" s="2092"/>
      <c r="F1668" s="2096"/>
      <c r="G1668" s="2096"/>
      <c r="H1668" s="2092"/>
      <c r="I1668" s="2096"/>
      <c r="J1668" s="2092"/>
      <c r="K1668" s="2093"/>
    </row>
    <row r="1669" spans="1:11">
      <c r="A1669" s="2094"/>
      <c r="B1669" s="2095">
        <v>0.15625</v>
      </c>
      <c r="C1669" s="2096"/>
      <c r="D1669" s="2096"/>
      <c r="E1669" s="2092"/>
      <c r="F1669" s="2096"/>
      <c r="G1669" s="2096"/>
      <c r="H1669" s="2092"/>
      <c r="I1669" s="2096"/>
      <c r="J1669" s="2092"/>
      <c r="K1669" s="2093"/>
    </row>
    <row r="1670" spans="1:11">
      <c r="A1670" s="2094"/>
      <c r="B1670" s="2095">
        <v>0.16666666666666666</v>
      </c>
      <c r="C1670" s="2091"/>
      <c r="D1670" s="2096"/>
      <c r="E1670" s="2092"/>
      <c r="F1670" s="2096"/>
      <c r="G1670" s="2096"/>
      <c r="H1670" s="2092"/>
      <c r="I1670" s="2096"/>
      <c r="J1670" s="2092"/>
      <c r="K1670" s="2093"/>
    </row>
    <row r="1671" spans="1:11">
      <c r="A1671" s="2094"/>
      <c r="B1671" s="2095">
        <v>0.17708333333333334</v>
      </c>
      <c r="C1671" s="2096"/>
      <c r="D1671" s="2096"/>
      <c r="E1671" s="2092"/>
      <c r="F1671" s="2096"/>
      <c r="G1671" s="2096"/>
      <c r="H1671" s="2092"/>
      <c r="I1671" s="2096"/>
      <c r="J1671" s="2092"/>
      <c r="K1671" s="2093"/>
    </row>
    <row r="1672" spans="1:11">
      <c r="A1672" s="2094"/>
      <c r="B1672" s="2095">
        <v>0.1875</v>
      </c>
      <c r="C1672" s="2096"/>
      <c r="D1672" s="2096"/>
      <c r="E1672" s="2092"/>
      <c r="F1672" s="2096"/>
      <c r="G1672" s="2096"/>
      <c r="H1672" s="2092"/>
      <c r="I1672" s="2096"/>
      <c r="J1672" s="2092"/>
      <c r="K1672" s="2093"/>
    </row>
    <row r="1673" spans="1:11">
      <c r="A1673" s="2094"/>
      <c r="B1673" s="2095">
        <v>0.19791666666666666</v>
      </c>
      <c r="C1673" s="2096"/>
      <c r="D1673" s="2096"/>
      <c r="E1673" s="2092"/>
      <c r="F1673" s="2096"/>
      <c r="G1673" s="2096"/>
      <c r="H1673" s="2092"/>
      <c r="I1673" s="2096"/>
      <c r="J1673" s="2092"/>
      <c r="K1673" s="2093"/>
    </row>
    <row r="1674" spans="1:11">
      <c r="A1674" s="2094"/>
      <c r="B1674" s="2095">
        <v>0.20833333333333334</v>
      </c>
      <c r="C1674" s="2096"/>
      <c r="D1674" s="2096"/>
      <c r="E1674" s="2092"/>
      <c r="F1674" s="2096"/>
      <c r="G1674" s="2096"/>
      <c r="H1674" s="2092"/>
      <c r="I1674" s="2096"/>
      <c r="J1674" s="2092"/>
      <c r="K1674" s="2093"/>
    </row>
    <row r="1675" spans="1:11">
      <c r="A1675" s="2094"/>
      <c r="B1675" s="2095">
        <v>0.21875</v>
      </c>
      <c r="C1675" s="2096"/>
      <c r="D1675" s="2096"/>
      <c r="E1675" s="2092"/>
      <c r="F1675" s="2096"/>
      <c r="G1675" s="2096"/>
      <c r="H1675" s="2092"/>
      <c r="I1675" s="2096"/>
      <c r="J1675" s="2092"/>
      <c r="K1675" s="2093"/>
    </row>
    <row r="1676" spans="1:11">
      <c r="A1676" s="2094"/>
      <c r="B1676" s="2095">
        <v>0.22916666666666666</v>
      </c>
      <c r="C1676" s="2096"/>
      <c r="D1676" s="2096"/>
      <c r="E1676" s="2092"/>
      <c r="F1676" s="2096"/>
      <c r="G1676" s="2096"/>
      <c r="H1676" s="2092"/>
      <c r="I1676" s="2096"/>
      <c r="J1676" s="2092"/>
      <c r="K1676" s="2093"/>
    </row>
    <row r="1677" spans="1:11">
      <c r="A1677" s="2094"/>
      <c r="B1677" s="2095">
        <v>0.23958333333333334</v>
      </c>
      <c r="C1677" s="2096"/>
      <c r="D1677" s="2096"/>
      <c r="E1677" s="2092"/>
      <c r="F1677" s="2096"/>
      <c r="G1677" s="2096"/>
      <c r="H1677" s="2092"/>
      <c r="I1677" s="2096"/>
      <c r="J1677" s="2092"/>
      <c r="K1677" s="2093"/>
    </row>
    <row r="1678" spans="1:11">
      <c r="A1678" s="2094"/>
      <c r="B1678" s="2095">
        <v>0.25</v>
      </c>
      <c r="C1678" s="2091"/>
      <c r="D1678" s="2096"/>
      <c r="E1678" s="2092"/>
      <c r="F1678" s="2096"/>
      <c r="G1678" s="2096"/>
      <c r="H1678" s="2092"/>
      <c r="I1678" s="2096"/>
      <c r="J1678" s="2092"/>
      <c r="K1678" s="2093"/>
    </row>
    <row r="1679" spans="1:11">
      <c r="A1679" s="2094"/>
      <c r="B1679" s="2095">
        <v>0.26041666666666669</v>
      </c>
      <c r="C1679" s="2096"/>
      <c r="D1679" s="2096"/>
      <c r="E1679" s="2092"/>
      <c r="F1679" s="2096"/>
      <c r="G1679" s="2096"/>
      <c r="H1679" s="2092"/>
      <c r="I1679" s="2096"/>
      <c r="J1679" s="2092"/>
      <c r="K1679" s="2093"/>
    </row>
    <row r="1680" spans="1:11">
      <c r="A1680" s="2094"/>
      <c r="B1680" s="2095">
        <v>0.27083333333333331</v>
      </c>
      <c r="C1680" s="2096"/>
      <c r="D1680" s="2096"/>
      <c r="E1680" s="2092"/>
      <c r="F1680" s="2096"/>
      <c r="G1680" s="2096"/>
      <c r="H1680" s="2092"/>
      <c r="I1680" s="2096"/>
      <c r="J1680" s="2092"/>
      <c r="K1680" s="2093"/>
    </row>
    <row r="1681" spans="1:11">
      <c r="A1681" s="2094"/>
      <c r="B1681" s="2095">
        <v>0.28125</v>
      </c>
      <c r="C1681" s="2096"/>
      <c r="D1681" s="2096"/>
      <c r="E1681" s="2092"/>
      <c r="F1681" s="2096"/>
      <c r="G1681" s="2096"/>
      <c r="H1681" s="2092"/>
      <c r="I1681" s="2096"/>
      <c r="J1681" s="2092"/>
      <c r="K1681" s="2093"/>
    </row>
    <row r="1682" spans="1:11">
      <c r="A1682" s="2094"/>
      <c r="B1682" s="2095">
        <v>0.29166666666666669</v>
      </c>
      <c r="C1682" s="2096"/>
      <c r="D1682" s="2096"/>
      <c r="E1682" s="2092"/>
      <c r="F1682" s="2096"/>
      <c r="G1682" s="2096"/>
      <c r="H1682" s="2092"/>
      <c r="I1682" s="2096"/>
      <c r="J1682" s="2092"/>
      <c r="K1682" s="2093"/>
    </row>
    <row r="1683" spans="1:11">
      <c r="A1683" s="2094"/>
      <c r="B1683" s="2095">
        <v>0.30208333333333331</v>
      </c>
      <c r="C1683" s="2096"/>
      <c r="D1683" s="2096"/>
      <c r="E1683" s="2092"/>
      <c r="F1683" s="2096"/>
      <c r="G1683" s="2096"/>
      <c r="H1683" s="2092"/>
      <c r="I1683" s="2096"/>
      <c r="J1683" s="2092"/>
      <c r="K1683" s="2093"/>
    </row>
    <row r="1684" spans="1:11">
      <c r="A1684" s="2094"/>
      <c r="B1684" s="2095">
        <v>0.3125</v>
      </c>
      <c r="C1684" s="2096"/>
      <c r="D1684" s="2096"/>
      <c r="E1684" s="2092"/>
      <c r="F1684" s="2096"/>
      <c r="G1684" s="2096"/>
      <c r="H1684" s="2092"/>
      <c r="I1684" s="2096"/>
      <c r="J1684" s="2092"/>
      <c r="K1684" s="2093"/>
    </row>
    <row r="1685" spans="1:11">
      <c r="A1685" s="2094"/>
      <c r="B1685" s="2095">
        <v>0.32291666666666669</v>
      </c>
      <c r="C1685" s="2096"/>
      <c r="D1685" s="2096"/>
      <c r="E1685" s="2092"/>
      <c r="F1685" s="2096"/>
      <c r="G1685" s="2096"/>
      <c r="H1685" s="2092"/>
      <c r="I1685" s="2096"/>
      <c r="J1685" s="2092"/>
      <c r="K1685" s="2093"/>
    </row>
    <row r="1686" spans="1:11">
      <c r="A1686" s="2094"/>
      <c r="B1686" s="2095">
        <v>0.33333333333333331</v>
      </c>
      <c r="C1686" s="2091"/>
      <c r="D1686" s="2096"/>
      <c r="E1686" s="2092"/>
      <c r="F1686" s="2096"/>
      <c r="G1686" s="2096"/>
      <c r="H1686" s="2092"/>
      <c r="I1686" s="2096"/>
      <c r="J1686" s="2092"/>
      <c r="K1686" s="2093"/>
    </row>
    <row r="1687" spans="1:11">
      <c r="A1687" s="2094"/>
      <c r="B1687" s="2095">
        <v>0.34375</v>
      </c>
      <c r="C1687" s="2096"/>
      <c r="D1687" s="2096"/>
      <c r="E1687" s="2092"/>
      <c r="F1687" s="2096"/>
      <c r="G1687" s="2096"/>
      <c r="H1687" s="2092"/>
      <c r="I1687" s="2096"/>
      <c r="J1687" s="2092"/>
      <c r="K1687" s="2093"/>
    </row>
    <row r="1688" spans="1:11">
      <c r="A1688" s="2094"/>
      <c r="B1688" s="2095">
        <v>0.35416666666666669</v>
      </c>
      <c r="C1688" s="2096"/>
      <c r="D1688" s="2096"/>
      <c r="E1688" s="2092"/>
      <c r="F1688" s="2096"/>
      <c r="G1688" s="2096"/>
      <c r="H1688" s="2092"/>
      <c r="I1688" s="2096"/>
      <c r="J1688" s="2092"/>
      <c r="K1688" s="2093"/>
    </row>
    <row r="1689" spans="1:11">
      <c r="A1689" s="2094"/>
      <c r="B1689" s="2095">
        <v>0.36458333333333331</v>
      </c>
      <c r="C1689" s="2096"/>
      <c r="D1689" s="2096"/>
      <c r="E1689" s="2092"/>
      <c r="F1689" s="2096"/>
      <c r="G1689" s="2096"/>
      <c r="H1689" s="2092"/>
      <c r="I1689" s="2096"/>
      <c r="J1689" s="2092"/>
      <c r="K1689" s="2093"/>
    </row>
    <row r="1690" spans="1:11">
      <c r="A1690" s="2094"/>
      <c r="B1690" s="2095">
        <v>0.375</v>
      </c>
      <c r="C1690" s="2096"/>
      <c r="D1690" s="2096"/>
      <c r="E1690" s="2092"/>
      <c r="F1690" s="2096"/>
      <c r="G1690" s="2096"/>
      <c r="H1690" s="2092"/>
      <c r="I1690" s="2096"/>
      <c r="J1690" s="2092"/>
      <c r="K1690" s="2093"/>
    </row>
    <row r="1691" spans="1:11">
      <c r="A1691" s="2094"/>
      <c r="B1691" s="2095">
        <v>0.38541666666666669</v>
      </c>
      <c r="C1691" s="2096"/>
      <c r="D1691" s="2096"/>
      <c r="E1691" s="2092"/>
      <c r="F1691" s="2096"/>
      <c r="G1691" s="2096"/>
      <c r="H1691" s="2092"/>
      <c r="I1691" s="2096"/>
      <c r="J1691" s="2092"/>
      <c r="K1691" s="2093"/>
    </row>
    <row r="1692" spans="1:11">
      <c r="A1692" s="2094"/>
      <c r="B1692" s="2095">
        <v>0.39583333333333331</v>
      </c>
      <c r="C1692" s="2096"/>
      <c r="D1692" s="2096"/>
      <c r="E1692" s="2092"/>
      <c r="F1692" s="2096"/>
      <c r="G1692" s="2096"/>
      <c r="H1692" s="2092"/>
      <c r="I1692" s="2096"/>
      <c r="J1692" s="2092"/>
      <c r="K1692" s="2093"/>
    </row>
    <row r="1693" spans="1:11">
      <c r="A1693" s="2094"/>
      <c r="B1693" s="2095">
        <v>0.40625</v>
      </c>
      <c r="C1693" s="2096"/>
      <c r="D1693" s="2096"/>
      <c r="E1693" s="2092"/>
      <c r="F1693" s="2096"/>
      <c r="G1693" s="2096"/>
      <c r="H1693" s="2092"/>
      <c r="I1693" s="2096"/>
      <c r="J1693" s="2092"/>
      <c r="K1693" s="2093"/>
    </row>
    <row r="1694" spans="1:11">
      <c r="A1694" s="2094"/>
      <c r="B1694" s="2095">
        <v>0.41666666666666669</v>
      </c>
      <c r="C1694" s="2091"/>
      <c r="D1694" s="2096"/>
      <c r="E1694" s="2092"/>
      <c r="F1694" s="2096"/>
      <c r="G1694" s="2096"/>
      <c r="H1694" s="2092"/>
      <c r="I1694" s="2096"/>
      <c r="J1694" s="2092"/>
      <c r="K1694" s="2093"/>
    </row>
    <row r="1695" spans="1:11">
      <c r="A1695" s="2094"/>
      <c r="B1695" s="2095">
        <v>0.42708333333333331</v>
      </c>
      <c r="C1695" s="2096"/>
      <c r="D1695" s="2096"/>
      <c r="E1695" s="2092"/>
      <c r="F1695" s="2096"/>
      <c r="G1695" s="2096"/>
      <c r="H1695" s="2092"/>
      <c r="I1695" s="2096"/>
      <c r="J1695" s="2092"/>
      <c r="K1695" s="2093"/>
    </row>
    <row r="1696" spans="1:11">
      <c r="A1696" s="2094"/>
      <c r="B1696" s="2095">
        <v>0.4375</v>
      </c>
      <c r="C1696" s="2096"/>
      <c r="D1696" s="2096"/>
      <c r="E1696" s="2092"/>
      <c r="F1696" s="2096"/>
      <c r="G1696" s="2096"/>
      <c r="H1696" s="2092"/>
      <c r="I1696" s="2096"/>
      <c r="J1696" s="2092"/>
      <c r="K1696" s="2093"/>
    </row>
    <row r="1697" spans="1:11">
      <c r="A1697" s="2094"/>
      <c r="B1697" s="2095">
        <v>0.44791666666666669</v>
      </c>
      <c r="C1697" s="2096"/>
      <c r="D1697" s="2096"/>
      <c r="E1697" s="2092"/>
      <c r="F1697" s="2096"/>
      <c r="G1697" s="2096"/>
      <c r="H1697" s="2092"/>
      <c r="I1697" s="2096"/>
      <c r="J1697" s="2092"/>
      <c r="K1697" s="2093"/>
    </row>
    <row r="1698" spans="1:11">
      <c r="A1698" s="2094"/>
      <c r="B1698" s="2095">
        <v>0.45833333333333331</v>
      </c>
      <c r="C1698" s="2096"/>
      <c r="D1698" s="2096"/>
      <c r="E1698" s="2092"/>
      <c r="F1698" s="2096"/>
      <c r="G1698" s="2096"/>
      <c r="H1698" s="2092"/>
      <c r="I1698" s="2096"/>
      <c r="J1698" s="2092"/>
      <c r="K1698" s="2093"/>
    </row>
    <row r="1699" spans="1:11">
      <c r="A1699" s="2094"/>
      <c r="B1699" s="2095">
        <v>0.46875</v>
      </c>
      <c r="C1699" s="2096"/>
      <c r="D1699" s="2096"/>
      <c r="E1699" s="2092"/>
      <c r="F1699" s="2096"/>
      <c r="G1699" s="2096"/>
      <c r="H1699" s="2092"/>
      <c r="I1699" s="2096"/>
      <c r="J1699" s="2092"/>
      <c r="K1699" s="2093"/>
    </row>
    <row r="1700" spans="1:11">
      <c r="A1700" s="2094"/>
      <c r="B1700" s="2095">
        <v>0.47916666666666669</v>
      </c>
      <c r="C1700" s="2096"/>
      <c r="D1700" s="2096"/>
      <c r="E1700" s="2092"/>
      <c r="F1700" s="2096"/>
      <c r="G1700" s="2096"/>
      <c r="H1700" s="2092"/>
      <c r="I1700" s="2096"/>
      <c r="J1700" s="2092"/>
      <c r="K1700" s="2093"/>
    </row>
    <row r="1701" spans="1:11">
      <c r="A1701" s="2094"/>
      <c r="B1701" s="2095">
        <v>0.48958333333333331</v>
      </c>
      <c r="C1701" s="2096"/>
      <c r="D1701" s="2096"/>
      <c r="E1701" s="2092"/>
      <c r="F1701" s="2096"/>
      <c r="G1701" s="2096"/>
      <c r="H1701" s="2092"/>
      <c r="I1701" s="2096"/>
      <c r="J1701" s="2092"/>
      <c r="K1701" s="2093"/>
    </row>
    <row r="1702" spans="1:11">
      <c r="A1702" s="2094"/>
      <c r="B1702" s="2095">
        <v>0.5</v>
      </c>
      <c r="C1702" s="2091"/>
      <c r="D1702" s="2096"/>
      <c r="E1702" s="2092"/>
      <c r="F1702" s="2096"/>
      <c r="G1702" s="2096"/>
      <c r="H1702" s="2092"/>
      <c r="I1702" s="2096"/>
      <c r="J1702" s="2092"/>
      <c r="K1702" s="2093"/>
    </row>
    <row r="1703" spans="1:11">
      <c r="A1703" s="2094"/>
      <c r="B1703" s="2095">
        <v>0.51041666666666663</v>
      </c>
      <c r="C1703" s="2096"/>
      <c r="D1703" s="2096"/>
      <c r="E1703" s="2092"/>
      <c r="F1703" s="2096"/>
      <c r="G1703" s="2096"/>
      <c r="H1703" s="2092"/>
      <c r="I1703" s="2096"/>
      <c r="J1703" s="2092"/>
      <c r="K1703" s="2093"/>
    </row>
    <row r="1704" spans="1:11">
      <c r="A1704" s="2094"/>
      <c r="B1704" s="2095">
        <v>0.52083333333333337</v>
      </c>
      <c r="C1704" s="2096"/>
      <c r="D1704" s="2096"/>
      <c r="E1704" s="2092"/>
      <c r="F1704" s="2096"/>
      <c r="G1704" s="2096"/>
      <c r="H1704" s="2092"/>
      <c r="I1704" s="2096"/>
      <c r="J1704" s="2092"/>
      <c r="K1704" s="2093"/>
    </row>
    <row r="1705" spans="1:11">
      <c r="A1705" s="2094"/>
      <c r="B1705" s="2095">
        <v>0.53125</v>
      </c>
      <c r="C1705" s="2096"/>
      <c r="D1705" s="2096"/>
      <c r="E1705" s="2092"/>
      <c r="F1705" s="2096"/>
      <c r="G1705" s="2096"/>
      <c r="H1705" s="2092"/>
      <c r="I1705" s="2096"/>
      <c r="J1705" s="2092"/>
      <c r="K1705" s="2093"/>
    </row>
    <row r="1706" spans="1:11">
      <c r="A1706" s="2094"/>
      <c r="B1706" s="2095">
        <v>0.54166666666666663</v>
      </c>
      <c r="C1706" s="2096"/>
      <c r="D1706" s="2096"/>
      <c r="E1706" s="2092"/>
      <c r="F1706" s="2096"/>
      <c r="G1706" s="2096"/>
      <c r="H1706" s="2092"/>
      <c r="I1706" s="2096"/>
      <c r="J1706" s="2092"/>
      <c r="K1706" s="2093"/>
    </row>
    <row r="1707" spans="1:11">
      <c r="A1707" s="2094"/>
      <c r="B1707" s="2095">
        <v>0.55208333333333337</v>
      </c>
      <c r="C1707" s="2096"/>
      <c r="D1707" s="2096"/>
      <c r="E1707" s="2092"/>
      <c r="F1707" s="2096"/>
      <c r="G1707" s="2096"/>
      <c r="H1707" s="2092"/>
      <c r="I1707" s="2096"/>
      <c r="J1707" s="2092"/>
      <c r="K1707" s="2093"/>
    </row>
    <row r="1708" spans="1:11">
      <c r="A1708" s="2094"/>
      <c r="B1708" s="2095">
        <v>0.5625</v>
      </c>
      <c r="C1708" s="2096"/>
      <c r="D1708" s="2096"/>
      <c r="E1708" s="2092"/>
      <c r="F1708" s="2096"/>
      <c r="G1708" s="2096"/>
      <c r="H1708" s="2092"/>
      <c r="I1708" s="2096"/>
      <c r="J1708" s="2092"/>
      <c r="K1708" s="2093"/>
    </row>
    <row r="1709" spans="1:11">
      <c r="A1709" s="2094"/>
      <c r="B1709" s="2095">
        <v>0.57291666666666663</v>
      </c>
      <c r="C1709" s="2096"/>
      <c r="D1709" s="2096"/>
      <c r="E1709" s="2092"/>
      <c r="F1709" s="2096"/>
      <c r="G1709" s="2096"/>
      <c r="H1709" s="2092"/>
      <c r="I1709" s="2096"/>
      <c r="J1709" s="2092"/>
      <c r="K1709" s="2093"/>
    </row>
    <row r="1710" spans="1:11">
      <c r="A1710" s="2094"/>
      <c r="B1710" s="2095">
        <v>0.58333333333333337</v>
      </c>
      <c r="C1710" s="2091"/>
      <c r="D1710" s="2096"/>
      <c r="E1710" s="2092"/>
      <c r="F1710" s="2096"/>
      <c r="G1710" s="2096"/>
      <c r="H1710" s="2092"/>
      <c r="I1710" s="2096"/>
      <c r="J1710" s="2092"/>
      <c r="K1710" s="2093"/>
    </row>
    <row r="1711" spans="1:11">
      <c r="A1711" s="2094"/>
      <c r="B1711" s="2095">
        <v>0.59375</v>
      </c>
      <c r="C1711" s="2096"/>
      <c r="D1711" s="2096"/>
      <c r="E1711" s="2092"/>
      <c r="F1711" s="2096"/>
      <c r="G1711" s="2096"/>
      <c r="H1711" s="2092"/>
      <c r="I1711" s="2096"/>
      <c r="J1711" s="2092"/>
      <c r="K1711" s="2093"/>
    </row>
    <row r="1712" spans="1:11">
      <c r="A1712" s="2094"/>
      <c r="B1712" s="2095">
        <v>0.60416666666666663</v>
      </c>
      <c r="C1712" s="2096"/>
      <c r="D1712" s="2096"/>
      <c r="E1712" s="2092"/>
      <c r="F1712" s="2096"/>
      <c r="G1712" s="2096"/>
      <c r="H1712" s="2092"/>
      <c r="I1712" s="2096"/>
      <c r="J1712" s="2092"/>
      <c r="K1712" s="2093"/>
    </row>
    <row r="1713" spans="1:11">
      <c r="A1713" s="2094"/>
      <c r="B1713" s="2095">
        <v>0.61458333333333337</v>
      </c>
      <c r="C1713" s="2096"/>
      <c r="D1713" s="2096"/>
      <c r="E1713" s="2092"/>
      <c r="F1713" s="2096"/>
      <c r="G1713" s="2096"/>
      <c r="H1713" s="2092"/>
      <c r="I1713" s="2096"/>
      <c r="J1713" s="2092"/>
      <c r="K1713" s="2093"/>
    </row>
    <row r="1714" spans="1:11">
      <c r="A1714" s="2094"/>
      <c r="B1714" s="2095">
        <v>0.625</v>
      </c>
      <c r="C1714" s="2096"/>
      <c r="D1714" s="2096"/>
      <c r="E1714" s="2092"/>
      <c r="F1714" s="2096"/>
      <c r="G1714" s="2096"/>
      <c r="H1714" s="2092"/>
      <c r="I1714" s="2096"/>
      <c r="J1714" s="2092"/>
      <c r="K1714" s="2093"/>
    </row>
    <row r="1715" spans="1:11">
      <c r="A1715" s="2094"/>
      <c r="B1715" s="2095">
        <v>0.63541666666666663</v>
      </c>
      <c r="C1715" s="2096"/>
      <c r="D1715" s="2096"/>
      <c r="E1715" s="2092"/>
      <c r="F1715" s="2096"/>
      <c r="G1715" s="2096"/>
      <c r="H1715" s="2092"/>
      <c r="I1715" s="2096"/>
      <c r="J1715" s="2092"/>
      <c r="K1715" s="2093"/>
    </row>
    <row r="1716" spans="1:11">
      <c r="A1716" s="2094"/>
      <c r="B1716" s="2095">
        <v>0.64583333333333337</v>
      </c>
      <c r="C1716" s="2096"/>
      <c r="D1716" s="2096"/>
      <c r="E1716" s="2092"/>
      <c r="F1716" s="2096"/>
      <c r="G1716" s="2096"/>
      <c r="H1716" s="2092"/>
      <c r="I1716" s="2096"/>
      <c r="J1716" s="2092"/>
      <c r="K1716" s="2093"/>
    </row>
    <row r="1717" spans="1:11">
      <c r="A1717" s="2094"/>
      <c r="B1717" s="2095">
        <v>0.65625</v>
      </c>
      <c r="C1717" s="2096"/>
      <c r="D1717" s="2096"/>
      <c r="E1717" s="2092"/>
      <c r="F1717" s="2096"/>
      <c r="G1717" s="2096"/>
      <c r="H1717" s="2092"/>
      <c r="I1717" s="2096"/>
      <c r="J1717" s="2092"/>
      <c r="K1717" s="2093"/>
    </row>
    <row r="1718" spans="1:11">
      <c r="A1718" s="2094"/>
      <c r="B1718" s="2095">
        <v>0.66666666666666663</v>
      </c>
      <c r="C1718" s="2091"/>
      <c r="D1718" s="2096"/>
      <c r="E1718" s="2092"/>
      <c r="F1718" s="2096"/>
      <c r="G1718" s="2096"/>
      <c r="H1718" s="2092"/>
      <c r="I1718" s="2096"/>
      <c r="J1718" s="2092"/>
      <c r="K1718" s="2093"/>
    </row>
    <row r="1719" spans="1:11">
      <c r="A1719" s="2094"/>
      <c r="B1719" s="2095">
        <v>0.67708333333333337</v>
      </c>
      <c r="C1719" s="2096"/>
      <c r="D1719" s="2096"/>
      <c r="E1719" s="2092"/>
      <c r="F1719" s="2096"/>
      <c r="G1719" s="2096"/>
      <c r="H1719" s="2092"/>
      <c r="I1719" s="2096"/>
      <c r="J1719" s="2092"/>
      <c r="K1719" s="2093"/>
    </row>
    <row r="1720" spans="1:11">
      <c r="A1720" s="2094"/>
      <c r="B1720" s="2095">
        <v>0.6875</v>
      </c>
      <c r="C1720" s="2096"/>
      <c r="D1720" s="2096"/>
      <c r="E1720" s="2092"/>
      <c r="F1720" s="2096"/>
      <c r="G1720" s="2096"/>
      <c r="H1720" s="2092"/>
      <c r="I1720" s="2096"/>
      <c r="J1720" s="2092"/>
      <c r="K1720" s="2093"/>
    </row>
    <row r="1721" spans="1:11">
      <c r="A1721" s="2094"/>
      <c r="B1721" s="2095">
        <v>0.69791666666666663</v>
      </c>
      <c r="C1721" s="2096"/>
      <c r="D1721" s="2096"/>
      <c r="E1721" s="2092"/>
      <c r="F1721" s="2096"/>
      <c r="G1721" s="2096"/>
      <c r="H1721" s="2092"/>
      <c r="I1721" s="2096"/>
      <c r="J1721" s="2092"/>
      <c r="K1721" s="2093"/>
    </row>
    <row r="1722" spans="1:11">
      <c r="A1722" s="2094"/>
      <c r="B1722" s="2095">
        <v>0.70833333333333337</v>
      </c>
      <c r="C1722" s="2096"/>
      <c r="D1722" s="2096"/>
      <c r="E1722" s="2092"/>
      <c r="F1722" s="2096"/>
      <c r="G1722" s="2096"/>
      <c r="H1722" s="2092"/>
      <c r="I1722" s="2096"/>
      <c r="J1722" s="2092"/>
      <c r="K1722" s="2093"/>
    </row>
    <row r="1723" spans="1:11">
      <c r="A1723" s="2094"/>
      <c r="B1723" s="2095">
        <v>0.71875</v>
      </c>
      <c r="C1723" s="2096"/>
      <c r="D1723" s="2096"/>
      <c r="E1723" s="2092"/>
      <c r="F1723" s="2096"/>
      <c r="G1723" s="2096"/>
      <c r="H1723" s="2092"/>
      <c r="I1723" s="2096"/>
      <c r="J1723" s="2092"/>
      <c r="K1723" s="2093"/>
    </row>
    <row r="1724" spans="1:11">
      <c r="A1724" s="2094"/>
      <c r="B1724" s="2095">
        <v>0.72916666666666663</v>
      </c>
      <c r="C1724" s="2096"/>
      <c r="D1724" s="2096"/>
      <c r="E1724" s="2092"/>
      <c r="F1724" s="2096"/>
      <c r="G1724" s="2096"/>
      <c r="H1724" s="2092"/>
      <c r="I1724" s="2096"/>
      <c r="J1724" s="2092"/>
      <c r="K1724" s="2093"/>
    </row>
    <row r="1725" spans="1:11">
      <c r="A1725" s="2094"/>
      <c r="B1725" s="2095">
        <v>0.73958333333333337</v>
      </c>
      <c r="C1725" s="2096"/>
      <c r="D1725" s="2096"/>
      <c r="E1725" s="2092"/>
      <c r="F1725" s="2096"/>
      <c r="G1725" s="2096"/>
      <c r="H1725" s="2092"/>
      <c r="I1725" s="2096"/>
      <c r="J1725" s="2092"/>
      <c r="K1725" s="2093"/>
    </row>
    <row r="1726" spans="1:11">
      <c r="A1726" s="2094"/>
      <c r="B1726" s="2095">
        <v>0.75</v>
      </c>
      <c r="C1726" s="2091"/>
      <c r="D1726" s="2096"/>
      <c r="E1726" s="2092"/>
      <c r="F1726" s="2096"/>
      <c r="G1726" s="2096"/>
      <c r="H1726" s="2092"/>
      <c r="I1726" s="2096"/>
      <c r="J1726" s="2092"/>
      <c r="K1726" s="2093"/>
    </row>
    <row r="1727" spans="1:11">
      <c r="A1727" s="2094"/>
      <c r="B1727" s="2095">
        <v>0.76041666666666663</v>
      </c>
      <c r="C1727" s="2096"/>
      <c r="D1727" s="2096"/>
      <c r="E1727" s="2092"/>
      <c r="F1727" s="2096"/>
      <c r="G1727" s="2096"/>
      <c r="H1727" s="2092"/>
      <c r="I1727" s="2096"/>
      <c r="J1727" s="2092"/>
      <c r="K1727" s="2093"/>
    </row>
    <row r="1728" spans="1:11">
      <c r="A1728" s="2094"/>
      <c r="B1728" s="2095">
        <v>0.77083333333333337</v>
      </c>
      <c r="C1728" s="2096"/>
      <c r="D1728" s="2096"/>
      <c r="E1728" s="2092"/>
      <c r="F1728" s="2096"/>
      <c r="G1728" s="2096"/>
      <c r="H1728" s="2092"/>
      <c r="I1728" s="2096"/>
      <c r="J1728" s="2092"/>
      <c r="K1728" s="2093"/>
    </row>
    <row r="1729" spans="1:11">
      <c r="A1729" s="2094"/>
      <c r="B1729" s="2095">
        <v>0.78125</v>
      </c>
      <c r="C1729" s="2096"/>
      <c r="D1729" s="2096"/>
      <c r="E1729" s="2092"/>
      <c r="F1729" s="2096"/>
      <c r="G1729" s="2096"/>
      <c r="H1729" s="2092"/>
      <c r="I1729" s="2096"/>
      <c r="J1729" s="2092"/>
      <c r="K1729" s="2093"/>
    </row>
    <row r="1730" spans="1:11">
      <c r="A1730" s="2094"/>
      <c r="B1730" s="2095">
        <v>0.79166666666666663</v>
      </c>
      <c r="C1730" s="2096"/>
      <c r="D1730" s="2096"/>
      <c r="E1730" s="2092"/>
      <c r="F1730" s="2096"/>
      <c r="G1730" s="2096"/>
      <c r="H1730" s="2092"/>
      <c r="I1730" s="2096"/>
      <c r="J1730" s="2092"/>
      <c r="K1730" s="2093"/>
    </row>
    <row r="1731" spans="1:11">
      <c r="A1731" s="2094"/>
      <c r="B1731" s="2095">
        <v>0.80208333333333337</v>
      </c>
      <c r="C1731" s="2096"/>
      <c r="D1731" s="2096"/>
      <c r="E1731" s="2092"/>
      <c r="F1731" s="2096"/>
      <c r="G1731" s="2096"/>
      <c r="H1731" s="2092"/>
      <c r="I1731" s="2096"/>
      <c r="J1731" s="2092"/>
      <c r="K1731" s="2093"/>
    </row>
    <row r="1732" spans="1:11">
      <c r="A1732" s="2094"/>
      <c r="B1732" s="2095">
        <v>0.8125</v>
      </c>
      <c r="C1732" s="2096"/>
      <c r="D1732" s="2096"/>
      <c r="E1732" s="2092"/>
      <c r="F1732" s="2096"/>
      <c r="G1732" s="2096"/>
      <c r="H1732" s="2092"/>
      <c r="I1732" s="2096"/>
      <c r="J1732" s="2092"/>
      <c r="K1732" s="2093"/>
    </row>
    <row r="1733" spans="1:11">
      <c r="A1733" s="2094"/>
      <c r="B1733" s="2095">
        <v>0.82291666666666663</v>
      </c>
      <c r="C1733" s="2096"/>
      <c r="D1733" s="2096"/>
      <c r="E1733" s="2092"/>
      <c r="F1733" s="2096"/>
      <c r="G1733" s="2096"/>
      <c r="H1733" s="2092"/>
      <c r="I1733" s="2096"/>
      <c r="J1733" s="2092"/>
      <c r="K1733" s="2093"/>
    </row>
    <row r="1734" spans="1:11">
      <c r="A1734" s="2094"/>
      <c r="B1734" s="2095">
        <v>0.83333333333333337</v>
      </c>
      <c r="C1734" s="2091"/>
      <c r="D1734" s="2096"/>
      <c r="E1734" s="2092"/>
      <c r="F1734" s="2096"/>
      <c r="G1734" s="2096"/>
      <c r="H1734" s="2092"/>
      <c r="I1734" s="2096"/>
      <c r="J1734" s="2092"/>
      <c r="K1734" s="2093"/>
    </row>
    <row r="1735" spans="1:11">
      <c r="A1735" s="2094"/>
      <c r="B1735" s="2095">
        <v>0.84375</v>
      </c>
      <c r="C1735" s="2096"/>
      <c r="D1735" s="2096"/>
      <c r="E1735" s="2092"/>
      <c r="F1735" s="2096"/>
      <c r="G1735" s="2096"/>
      <c r="H1735" s="2092"/>
      <c r="I1735" s="2096"/>
      <c r="J1735" s="2092"/>
      <c r="K1735" s="2093"/>
    </row>
    <row r="1736" spans="1:11">
      <c r="A1736" s="2094"/>
      <c r="B1736" s="2095">
        <v>0.85416666666666663</v>
      </c>
      <c r="C1736" s="2096"/>
      <c r="D1736" s="2096"/>
      <c r="E1736" s="2092"/>
      <c r="F1736" s="2096"/>
      <c r="G1736" s="2096"/>
      <c r="H1736" s="2092"/>
      <c r="I1736" s="2096"/>
      <c r="J1736" s="2092"/>
      <c r="K1736" s="2093"/>
    </row>
    <row r="1737" spans="1:11">
      <c r="A1737" s="2094"/>
      <c r="B1737" s="2095">
        <v>0.86458333333333337</v>
      </c>
      <c r="C1737" s="2096"/>
      <c r="D1737" s="2096"/>
      <c r="E1737" s="2092"/>
      <c r="F1737" s="2096"/>
      <c r="G1737" s="2096"/>
      <c r="H1737" s="2092"/>
      <c r="I1737" s="2096"/>
      <c r="J1737" s="2092"/>
      <c r="K1737" s="2093"/>
    </row>
    <row r="1738" spans="1:11">
      <c r="A1738" s="2094"/>
      <c r="B1738" s="2095">
        <v>0.875</v>
      </c>
      <c r="C1738" s="2096"/>
      <c r="D1738" s="2096"/>
      <c r="E1738" s="2092"/>
      <c r="F1738" s="2096"/>
      <c r="G1738" s="2096"/>
      <c r="H1738" s="2092"/>
      <c r="I1738" s="2096"/>
      <c r="J1738" s="2092"/>
      <c r="K1738" s="2093"/>
    </row>
    <row r="1739" spans="1:11">
      <c r="A1739" s="2094"/>
      <c r="B1739" s="2095">
        <v>0.88541666666666663</v>
      </c>
      <c r="C1739" s="2096"/>
      <c r="D1739" s="2096"/>
      <c r="E1739" s="2092"/>
      <c r="F1739" s="2096"/>
      <c r="G1739" s="2096"/>
      <c r="H1739" s="2092"/>
      <c r="I1739" s="2096"/>
      <c r="J1739" s="2092"/>
      <c r="K1739" s="2093"/>
    </row>
    <row r="1740" spans="1:11">
      <c r="A1740" s="2094"/>
      <c r="B1740" s="2095">
        <v>0.89583333333333337</v>
      </c>
      <c r="C1740" s="2096"/>
      <c r="D1740" s="2096"/>
      <c r="E1740" s="2092"/>
      <c r="F1740" s="2096"/>
      <c r="G1740" s="2096"/>
      <c r="H1740" s="2092"/>
      <c r="I1740" s="2096"/>
      <c r="J1740" s="2092"/>
      <c r="K1740" s="2093"/>
    </row>
    <row r="1741" spans="1:11">
      <c r="A1741" s="2094"/>
      <c r="B1741" s="2095">
        <v>0.90625</v>
      </c>
      <c r="C1741" s="2096"/>
      <c r="D1741" s="2096"/>
      <c r="E1741" s="2092"/>
      <c r="F1741" s="2096"/>
      <c r="G1741" s="2096"/>
      <c r="H1741" s="2092"/>
      <c r="I1741" s="2096"/>
      <c r="J1741" s="2092"/>
      <c r="K1741" s="2093"/>
    </row>
    <row r="1742" spans="1:11">
      <c r="A1742" s="2094"/>
      <c r="B1742" s="2095">
        <v>0.91666666666666663</v>
      </c>
      <c r="C1742" s="2091"/>
      <c r="D1742" s="2096"/>
      <c r="E1742" s="2092"/>
      <c r="F1742" s="2096"/>
      <c r="G1742" s="2096"/>
      <c r="H1742" s="2092"/>
      <c r="I1742" s="2096"/>
      <c r="J1742" s="2092"/>
      <c r="K1742" s="2093"/>
    </row>
    <row r="1743" spans="1:11">
      <c r="A1743" s="2094"/>
      <c r="B1743" s="2095">
        <v>0.92708333333333337</v>
      </c>
      <c r="C1743" s="2096"/>
      <c r="D1743" s="2096"/>
      <c r="E1743" s="2092"/>
      <c r="F1743" s="2096"/>
      <c r="G1743" s="2096"/>
      <c r="H1743" s="2092"/>
      <c r="I1743" s="2096"/>
      <c r="J1743" s="2092"/>
      <c r="K1743" s="2093"/>
    </row>
    <row r="1744" spans="1:11">
      <c r="A1744" s="2094"/>
      <c r="B1744" s="2095">
        <v>0.9375</v>
      </c>
      <c r="C1744" s="2096"/>
      <c r="D1744" s="2096"/>
      <c r="E1744" s="2092"/>
      <c r="F1744" s="2096"/>
      <c r="G1744" s="2096"/>
      <c r="H1744" s="2092"/>
      <c r="I1744" s="2096"/>
      <c r="J1744" s="2092"/>
      <c r="K1744" s="2093"/>
    </row>
    <row r="1745" spans="1:11">
      <c r="A1745" s="2094"/>
      <c r="B1745" s="2095">
        <v>0.94791666666666663</v>
      </c>
      <c r="C1745" s="2096"/>
      <c r="D1745" s="2096"/>
      <c r="E1745" s="2092"/>
      <c r="F1745" s="2096"/>
      <c r="G1745" s="2096"/>
      <c r="H1745" s="2092"/>
      <c r="I1745" s="2096"/>
      <c r="J1745" s="2092"/>
      <c r="K1745" s="2093"/>
    </row>
    <row r="1746" spans="1:11">
      <c r="A1746" s="2094"/>
      <c r="B1746" s="2095">
        <v>0.95833333333333337</v>
      </c>
      <c r="C1746" s="2096"/>
      <c r="D1746" s="2096"/>
      <c r="E1746" s="2092"/>
      <c r="F1746" s="2096"/>
      <c r="G1746" s="2096"/>
      <c r="H1746" s="2092"/>
      <c r="I1746" s="2096"/>
      <c r="J1746" s="2092"/>
      <c r="K1746" s="2093"/>
    </row>
    <row r="1747" spans="1:11">
      <c r="A1747" s="2094"/>
      <c r="B1747" s="2095">
        <v>0.96875</v>
      </c>
      <c r="C1747" s="2096"/>
      <c r="D1747" s="2096"/>
      <c r="E1747" s="2092"/>
      <c r="F1747" s="2096"/>
      <c r="G1747" s="2096"/>
      <c r="H1747" s="2092"/>
      <c r="I1747" s="2096"/>
      <c r="J1747" s="2092"/>
      <c r="K1747" s="2093"/>
    </row>
    <row r="1748" spans="1:11">
      <c r="A1748" s="2094"/>
      <c r="B1748" s="2095">
        <v>0.97916666666666663</v>
      </c>
      <c r="C1748" s="2096"/>
      <c r="D1748" s="2096"/>
      <c r="E1748" s="2092"/>
      <c r="F1748" s="2096"/>
      <c r="G1748" s="2096"/>
      <c r="H1748" s="2092"/>
      <c r="I1748" s="2096"/>
      <c r="J1748" s="2092"/>
      <c r="K1748" s="2093"/>
    </row>
    <row r="1749" spans="1:11">
      <c r="A1749" s="2094"/>
      <c r="B1749" s="2095">
        <v>0.98958333333333337</v>
      </c>
      <c r="C1749" s="2096"/>
      <c r="D1749" s="2096"/>
      <c r="E1749" s="2092"/>
      <c r="F1749" s="2096"/>
      <c r="G1749" s="2096"/>
      <c r="H1749" s="2092"/>
      <c r="I1749" s="2096"/>
      <c r="J1749" s="2092"/>
      <c r="K1749" s="2093"/>
    </row>
    <row r="1750" spans="1:11">
      <c r="A1750" s="2094"/>
      <c r="B1750" s="2095">
        <v>0</v>
      </c>
      <c r="C1750" s="2091"/>
      <c r="D1750" s="2096"/>
      <c r="E1750" s="2092"/>
      <c r="F1750" s="2096"/>
      <c r="G1750" s="2096"/>
      <c r="H1750" s="2092"/>
      <c r="I1750" s="2096"/>
      <c r="J1750" s="2092"/>
      <c r="K1750" s="2093"/>
    </row>
    <row r="1751" spans="1:11">
      <c r="A1751" s="2094"/>
      <c r="B1751" s="2095">
        <v>1.0416666666666666E-2</v>
      </c>
      <c r="C1751" s="2096"/>
      <c r="D1751" s="2096"/>
      <c r="E1751" s="2092"/>
      <c r="F1751" s="2096"/>
      <c r="G1751" s="2096"/>
      <c r="H1751" s="2092"/>
      <c r="I1751" s="2096"/>
      <c r="J1751" s="2092"/>
      <c r="K1751" s="2093"/>
    </row>
    <row r="1752" spans="1:11">
      <c r="A1752" s="2094"/>
      <c r="B1752" s="2095">
        <v>2.0833333333333332E-2</v>
      </c>
      <c r="C1752" s="2096"/>
      <c r="D1752" s="2096"/>
      <c r="E1752" s="2092"/>
      <c r="F1752" s="2096"/>
      <c r="G1752" s="2096"/>
      <c r="H1752" s="2092"/>
      <c r="I1752" s="2096"/>
      <c r="J1752" s="2092"/>
      <c r="K1752" s="2093"/>
    </row>
    <row r="1753" spans="1:11">
      <c r="A1753" s="2094"/>
      <c r="B1753" s="2095">
        <v>3.125E-2</v>
      </c>
      <c r="C1753" s="2096"/>
      <c r="D1753" s="2096"/>
      <c r="E1753" s="2092"/>
      <c r="F1753" s="2096"/>
      <c r="G1753" s="2096"/>
      <c r="H1753" s="2092"/>
      <c r="I1753" s="2096"/>
      <c r="J1753" s="2092"/>
      <c r="K1753" s="2093"/>
    </row>
    <row r="1754" spans="1:11">
      <c r="A1754" s="2094"/>
      <c r="B1754" s="2095">
        <v>4.1666666666666664E-2</v>
      </c>
      <c r="C1754" s="2096"/>
      <c r="D1754" s="2096"/>
      <c r="E1754" s="2092"/>
      <c r="F1754" s="2096"/>
      <c r="G1754" s="2096"/>
      <c r="H1754" s="2092"/>
      <c r="I1754" s="2096"/>
      <c r="J1754" s="2092"/>
      <c r="K1754" s="2093"/>
    </row>
    <row r="1755" spans="1:11">
      <c r="A1755" s="2094"/>
      <c r="B1755" s="2095">
        <v>5.2083333333333336E-2</v>
      </c>
      <c r="C1755" s="2096"/>
      <c r="D1755" s="2096"/>
      <c r="E1755" s="2092"/>
      <c r="F1755" s="2096"/>
      <c r="G1755" s="2096"/>
      <c r="H1755" s="2092"/>
      <c r="I1755" s="2096"/>
      <c r="J1755" s="2092"/>
      <c r="K1755" s="2093"/>
    </row>
    <row r="1756" spans="1:11">
      <c r="A1756" s="2094"/>
      <c r="B1756" s="2095">
        <v>6.25E-2</v>
      </c>
      <c r="C1756" s="2096"/>
      <c r="D1756" s="2096"/>
      <c r="E1756" s="2092"/>
      <c r="F1756" s="2096"/>
      <c r="G1756" s="2096"/>
      <c r="H1756" s="2092"/>
      <c r="I1756" s="2096"/>
      <c r="J1756" s="2092"/>
      <c r="K1756" s="2093"/>
    </row>
    <row r="1757" spans="1:11">
      <c r="A1757" s="2094"/>
      <c r="B1757" s="2095">
        <v>7.2916666666666671E-2</v>
      </c>
      <c r="C1757" s="2096"/>
      <c r="D1757" s="2096"/>
      <c r="E1757" s="2092"/>
      <c r="F1757" s="2096"/>
      <c r="G1757" s="2096"/>
      <c r="H1757" s="2092"/>
      <c r="I1757" s="2096"/>
      <c r="J1757" s="2092"/>
      <c r="K1757" s="2093"/>
    </row>
    <row r="1758" spans="1:11">
      <c r="A1758" s="2094"/>
      <c r="B1758" s="2095">
        <v>8.3333333333333329E-2</v>
      </c>
      <c r="C1758" s="2091"/>
      <c r="D1758" s="2096"/>
      <c r="E1758" s="2092"/>
      <c r="F1758" s="2096"/>
      <c r="G1758" s="2096"/>
      <c r="H1758" s="2092"/>
      <c r="I1758" s="2096"/>
      <c r="J1758" s="2092"/>
      <c r="K1758" s="2093"/>
    </row>
    <row r="1759" spans="1:11">
      <c r="A1759" s="2094"/>
      <c r="B1759" s="2095">
        <v>9.375E-2</v>
      </c>
      <c r="C1759" s="2096"/>
      <c r="D1759" s="2096"/>
      <c r="E1759" s="2092"/>
      <c r="F1759" s="2096"/>
      <c r="G1759" s="2096"/>
      <c r="H1759" s="2092"/>
      <c r="I1759" s="2096"/>
      <c r="J1759" s="2092"/>
      <c r="K1759" s="2093"/>
    </row>
    <row r="1760" spans="1:11">
      <c r="A1760" s="2094"/>
      <c r="B1760" s="2095">
        <v>0.10416666666666667</v>
      </c>
      <c r="C1760" s="2096"/>
      <c r="D1760" s="2096"/>
      <c r="E1760" s="2092"/>
      <c r="F1760" s="2096"/>
      <c r="G1760" s="2096"/>
      <c r="H1760" s="2092"/>
      <c r="I1760" s="2096"/>
      <c r="J1760" s="2092"/>
      <c r="K1760" s="2093"/>
    </row>
    <row r="1761" spans="1:11">
      <c r="A1761" s="2094"/>
      <c r="B1761" s="2095">
        <v>0.11458333333333333</v>
      </c>
      <c r="C1761" s="2096"/>
      <c r="D1761" s="2096"/>
      <c r="E1761" s="2092"/>
      <c r="F1761" s="2096"/>
      <c r="G1761" s="2096"/>
      <c r="H1761" s="2092"/>
      <c r="I1761" s="2096"/>
      <c r="J1761" s="2092"/>
      <c r="K1761" s="2093"/>
    </row>
    <row r="1762" spans="1:11">
      <c r="A1762" s="2094"/>
      <c r="B1762" s="2095">
        <v>0.125</v>
      </c>
      <c r="C1762" s="2096"/>
      <c r="D1762" s="2096"/>
      <c r="E1762" s="2092"/>
      <c r="F1762" s="2096"/>
      <c r="G1762" s="2096"/>
      <c r="H1762" s="2092"/>
      <c r="I1762" s="2096"/>
      <c r="J1762" s="2092"/>
      <c r="K1762" s="2093"/>
    </row>
    <row r="1763" spans="1:11">
      <c r="A1763" s="2094"/>
      <c r="B1763" s="2095">
        <v>0.13541666666666666</v>
      </c>
      <c r="C1763" s="2096"/>
      <c r="D1763" s="2096"/>
      <c r="E1763" s="2092"/>
      <c r="F1763" s="2096"/>
      <c r="G1763" s="2096"/>
      <c r="H1763" s="2092"/>
      <c r="I1763" s="2096"/>
      <c r="J1763" s="2092"/>
      <c r="K1763" s="2093"/>
    </row>
    <row r="1764" spans="1:11">
      <c r="A1764" s="2094"/>
      <c r="B1764" s="2095">
        <v>0.14583333333333334</v>
      </c>
      <c r="C1764" s="2096"/>
      <c r="D1764" s="2096"/>
      <c r="E1764" s="2092"/>
      <c r="F1764" s="2096"/>
      <c r="G1764" s="2096"/>
      <c r="H1764" s="2092"/>
      <c r="I1764" s="2096"/>
      <c r="J1764" s="2092"/>
      <c r="K1764" s="2093"/>
    </row>
    <row r="1765" spans="1:11">
      <c r="A1765" s="2094"/>
      <c r="B1765" s="2095">
        <v>0.15625</v>
      </c>
      <c r="C1765" s="2096"/>
      <c r="D1765" s="2096"/>
      <c r="E1765" s="2092"/>
      <c r="F1765" s="2096"/>
      <c r="G1765" s="2096"/>
      <c r="H1765" s="2092"/>
      <c r="I1765" s="2096"/>
      <c r="J1765" s="2092"/>
      <c r="K1765" s="2093"/>
    </row>
    <row r="1766" spans="1:11">
      <c r="A1766" s="2094"/>
      <c r="B1766" s="2095">
        <v>0.16666666666666666</v>
      </c>
      <c r="C1766" s="2091"/>
      <c r="D1766" s="2096"/>
      <c r="E1766" s="2092"/>
      <c r="F1766" s="2096"/>
      <c r="G1766" s="2096"/>
      <c r="H1766" s="2092"/>
      <c r="I1766" s="2096"/>
      <c r="J1766" s="2092"/>
      <c r="K1766" s="2093"/>
    </row>
    <row r="1767" spans="1:11">
      <c r="A1767" s="2094"/>
      <c r="B1767" s="2095">
        <v>0.17708333333333334</v>
      </c>
      <c r="C1767" s="2096"/>
      <c r="D1767" s="2096"/>
      <c r="E1767" s="2092"/>
      <c r="F1767" s="2096"/>
      <c r="G1767" s="2096"/>
      <c r="H1767" s="2092"/>
      <c r="I1767" s="2096"/>
      <c r="J1767" s="2092"/>
      <c r="K1767" s="2093"/>
    </row>
    <row r="1768" spans="1:11">
      <c r="A1768" s="2094"/>
      <c r="B1768" s="2095">
        <v>0.1875</v>
      </c>
      <c r="C1768" s="2096"/>
      <c r="D1768" s="2096"/>
      <c r="E1768" s="2092"/>
      <c r="F1768" s="2096"/>
      <c r="G1768" s="2096"/>
      <c r="H1768" s="2092"/>
      <c r="I1768" s="2096"/>
      <c r="J1768" s="2092"/>
      <c r="K1768" s="2093"/>
    </row>
    <row r="1769" spans="1:11">
      <c r="A1769" s="2094"/>
      <c r="B1769" s="2095">
        <v>0.19791666666666666</v>
      </c>
      <c r="C1769" s="2096"/>
      <c r="D1769" s="2096"/>
      <c r="E1769" s="2092"/>
      <c r="F1769" s="2096"/>
      <c r="G1769" s="2096"/>
      <c r="H1769" s="2092"/>
      <c r="I1769" s="2096"/>
      <c r="J1769" s="2092"/>
      <c r="K1769" s="2093"/>
    </row>
    <row r="1770" spans="1:11">
      <c r="A1770" s="2094"/>
      <c r="B1770" s="2095">
        <v>0.20833333333333334</v>
      </c>
      <c r="C1770" s="2096"/>
      <c r="D1770" s="2096"/>
      <c r="E1770" s="2092"/>
      <c r="F1770" s="2096"/>
      <c r="G1770" s="2096"/>
      <c r="H1770" s="2092"/>
      <c r="I1770" s="2096"/>
      <c r="J1770" s="2092"/>
      <c r="K1770" s="2093"/>
    </row>
    <row r="1771" spans="1:11">
      <c r="A1771" s="2094"/>
      <c r="B1771" s="2095">
        <v>0.21875</v>
      </c>
      <c r="C1771" s="2096"/>
      <c r="D1771" s="2096"/>
      <c r="E1771" s="2092"/>
      <c r="F1771" s="2096"/>
      <c r="G1771" s="2096"/>
      <c r="H1771" s="2092"/>
      <c r="I1771" s="2096"/>
      <c r="J1771" s="2092"/>
      <c r="K1771" s="2093"/>
    </row>
    <row r="1772" spans="1:11">
      <c r="A1772" s="2094"/>
      <c r="B1772" s="2095">
        <v>0.22916666666666666</v>
      </c>
      <c r="C1772" s="2096"/>
      <c r="D1772" s="2096"/>
      <c r="E1772" s="2092"/>
      <c r="F1772" s="2096"/>
      <c r="G1772" s="2096"/>
      <c r="H1772" s="2092"/>
      <c r="I1772" s="2096"/>
      <c r="J1772" s="2092"/>
      <c r="K1772" s="2093"/>
    </row>
    <row r="1773" spans="1:11">
      <c r="A1773" s="2094"/>
      <c r="B1773" s="2095">
        <v>0.23958333333333334</v>
      </c>
      <c r="C1773" s="2096"/>
      <c r="D1773" s="2096"/>
      <c r="E1773" s="2092"/>
      <c r="F1773" s="2096"/>
      <c r="G1773" s="2096"/>
      <c r="H1773" s="2092"/>
      <c r="I1773" s="2096"/>
      <c r="J1773" s="2092"/>
      <c r="K1773" s="2093"/>
    </row>
    <row r="1774" spans="1:11">
      <c r="A1774" s="2094"/>
      <c r="B1774" s="2095">
        <v>0.25</v>
      </c>
      <c r="C1774" s="2091"/>
      <c r="D1774" s="2096"/>
      <c r="E1774" s="2092"/>
      <c r="F1774" s="2096"/>
      <c r="G1774" s="2096"/>
      <c r="H1774" s="2092"/>
      <c r="I1774" s="2096"/>
      <c r="J1774" s="2092"/>
      <c r="K1774" s="2093"/>
    </row>
    <row r="1775" spans="1:11">
      <c r="A1775" s="2094"/>
      <c r="B1775" s="2095">
        <v>0.26041666666666669</v>
      </c>
      <c r="C1775" s="2096"/>
      <c r="D1775" s="2096"/>
      <c r="E1775" s="2092"/>
      <c r="F1775" s="2096"/>
      <c r="G1775" s="2096"/>
      <c r="H1775" s="2092"/>
      <c r="I1775" s="2096"/>
      <c r="J1775" s="2092"/>
      <c r="K1775" s="2093"/>
    </row>
    <row r="1776" spans="1:11">
      <c r="A1776" s="2094"/>
      <c r="B1776" s="2095">
        <v>0.27083333333333331</v>
      </c>
      <c r="C1776" s="2096"/>
      <c r="D1776" s="2096"/>
      <c r="E1776" s="2092"/>
      <c r="F1776" s="2096"/>
      <c r="G1776" s="2096"/>
      <c r="H1776" s="2092"/>
      <c r="I1776" s="2096"/>
      <c r="J1776" s="2092"/>
      <c r="K1776" s="2093"/>
    </row>
    <row r="1777" spans="1:11">
      <c r="A1777" s="2094"/>
      <c r="B1777" s="2095">
        <v>0.28125</v>
      </c>
      <c r="C1777" s="2096"/>
      <c r="D1777" s="2096"/>
      <c r="E1777" s="2092"/>
      <c r="F1777" s="2096"/>
      <c r="G1777" s="2096"/>
      <c r="H1777" s="2092"/>
      <c r="I1777" s="2096"/>
      <c r="J1777" s="2092"/>
      <c r="K1777" s="2093"/>
    </row>
    <row r="1778" spans="1:11">
      <c r="A1778" s="2094"/>
      <c r="B1778" s="2095">
        <v>0.29166666666666669</v>
      </c>
      <c r="C1778" s="2096"/>
      <c r="D1778" s="2096"/>
      <c r="E1778" s="2092"/>
      <c r="F1778" s="2096"/>
      <c r="G1778" s="2096"/>
      <c r="H1778" s="2092"/>
      <c r="I1778" s="2096"/>
      <c r="J1778" s="2092"/>
      <c r="K1778" s="2093"/>
    </row>
    <row r="1779" spans="1:11">
      <c r="A1779" s="2094"/>
      <c r="B1779" s="2095">
        <v>0.30208333333333331</v>
      </c>
      <c r="C1779" s="2096"/>
      <c r="D1779" s="2096"/>
      <c r="E1779" s="2092"/>
      <c r="F1779" s="2096"/>
      <c r="G1779" s="2096"/>
      <c r="H1779" s="2092"/>
      <c r="I1779" s="2096"/>
      <c r="J1779" s="2092"/>
      <c r="K1779" s="2093"/>
    </row>
    <row r="1780" spans="1:11">
      <c r="A1780" s="2094"/>
      <c r="B1780" s="2095">
        <v>0.3125</v>
      </c>
      <c r="C1780" s="2096"/>
      <c r="D1780" s="2096"/>
      <c r="E1780" s="2092"/>
      <c r="F1780" s="2096"/>
      <c r="G1780" s="2096"/>
      <c r="H1780" s="2092"/>
      <c r="I1780" s="2096"/>
      <c r="J1780" s="2092"/>
      <c r="K1780" s="2093"/>
    </row>
    <row r="1781" spans="1:11">
      <c r="A1781" s="2094"/>
      <c r="B1781" s="2095">
        <v>0.32291666666666669</v>
      </c>
      <c r="C1781" s="2096"/>
      <c r="D1781" s="2096"/>
      <c r="E1781" s="2092"/>
      <c r="F1781" s="2096"/>
      <c r="G1781" s="2096"/>
      <c r="H1781" s="2092"/>
      <c r="I1781" s="2096"/>
      <c r="J1781" s="2092"/>
      <c r="K1781" s="2093"/>
    </row>
    <row r="1782" spans="1:11">
      <c r="A1782" s="2094"/>
      <c r="B1782" s="2095">
        <v>0.33333333333333331</v>
      </c>
      <c r="C1782" s="2091"/>
      <c r="D1782" s="2096"/>
      <c r="E1782" s="2092"/>
      <c r="F1782" s="2096"/>
      <c r="G1782" s="2096"/>
      <c r="H1782" s="2092"/>
      <c r="I1782" s="2096"/>
      <c r="J1782" s="2092"/>
      <c r="K1782" s="2093"/>
    </row>
    <row r="1783" spans="1:11">
      <c r="A1783" s="2094"/>
      <c r="B1783" s="2095">
        <v>0.34375</v>
      </c>
      <c r="C1783" s="2096"/>
      <c r="D1783" s="2096"/>
      <c r="E1783" s="2092"/>
      <c r="F1783" s="2096"/>
      <c r="G1783" s="2096"/>
      <c r="H1783" s="2092"/>
      <c r="I1783" s="2096"/>
      <c r="J1783" s="2092"/>
      <c r="K1783" s="2093"/>
    </row>
    <row r="1784" spans="1:11">
      <c r="A1784" s="2094"/>
      <c r="B1784" s="2095">
        <v>0.35416666666666669</v>
      </c>
      <c r="C1784" s="2096"/>
      <c r="D1784" s="2096"/>
      <c r="E1784" s="2092"/>
      <c r="F1784" s="2096"/>
      <c r="G1784" s="2096"/>
      <c r="H1784" s="2092"/>
      <c r="I1784" s="2096"/>
      <c r="J1784" s="2092"/>
      <c r="K1784" s="2093"/>
    </row>
    <row r="1785" spans="1:11">
      <c r="A1785" s="2094"/>
      <c r="B1785" s="2095">
        <v>0.36458333333333331</v>
      </c>
      <c r="C1785" s="2096"/>
      <c r="D1785" s="2096"/>
      <c r="E1785" s="2092"/>
      <c r="F1785" s="2096"/>
      <c r="G1785" s="2096"/>
      <c r="H1785" s="2092"/>
      <c r="I1785" s="2096"/>
      <c r="J1785" s="2092"/>
      <c r="K1785" s="2093"/>
    </row>
    <row r="1786" spans="1:11">
      <c r="A1786" s="2094"/>
      <c r="B1786" s="2095">
        <v>0.375</v>
      </c>
      <c r="C1786" s="2096"/>
      <c r="D1786" s="2096"/>
      <c r="E1786" s="2092"/>
      <c r="F1786" s="2096"/>
      <c r="G1786" s="2096"/>
      <c r="H1786" s="2092"/>
      <c r="I1786" s="2096"/>
      <c r="J1786" s="2092"/>
      <c r="K1786" s="2093"/>
    </row>
    <row r="1787" spans="1:11">
      <c r="A1787" s="2094"/>
      <c r="B1787" s="2095">
        <v>0.38541666666666669</v>
      </c>
      <c r="C1787" s="2096"/>
      <c r="D1787" s="2096"/>
      <c r="E1787" s="2092"/>
      <c r="F1787" s="2096"/>
      <c r="G1787" s="2096"/>
      <c r="H1787" s="2092"/>
      <c r="I1787" s="2096"/>
      <c r="J1787" s="2092"/>
      <c r="K1787" s="2093"/>
    </row>
    <row r="1788" spans="1:11">
      <c r="A1788" s="2094"/>
      <c r="B1788" s="2095">
        <v>0.39583333333333331</v>
      </c>
      <c r="C1788" s="2096"/>
      <c r="D1788" s="2096"/>
      <c r="E1788" s="2092"/>
      <c r="F1788" s="2096"/>
      <c r="G1788" s="2096"/>
      <c r="H1788" s="2092"/>
      <c r="I1788" s="2096"/>
      <c r="J1788" s="2092"/>
      <c r="K1788" s="2093"/>
    </row>
    <row r="1789" spans="1:11">
      <c r="A1789" s="2094"/>
      <c r="B1789" s="2095">
        <v>0.40625</v>
      </c>
      <c r="C1789" s="2096"/>
      <c r="D1789" s="2096"/>
      <c r="E1789" s="2092"/>
      <c r="F1789" s="2096"/>
      <c r="G1789" s="2096"/>
      <c r="H1789" s="2092"/>
      <c r="I1789" s="2096"/>
      <c r="J1789" s="2092"/>
      <c r="K1789" s="2093"/>
    </row>
    <row r="1790" spans="1:11">
      <c r="A1790" s="2094"/>
      <c r="B1790" s="2095">
        <v>0.41666666666666669</v>
      </c>
      <c r="C1790" s="2091"/>
      <c r="D1790" s="2096"/>
      <c r="E1790" s="2092"/>
      <c r="F1790" s="2096"/>
      <c r="G1790" s="2096"/>
      <c r="H1790" s="2092"/>
      <c r="I1790" s="2096"/>
      <c r="J1790" s="2092"/>
      <c r="K1790" s="2093"/>
    </row>
    <row r="1791" spans="1:11">
      <c r="A1791" s="2094"/>
      <c r="B1791" s="2095">
        <v>0.42708333333333331</v>
      </c>
      <c r="C1791" s="2096"/>
      <c r="D1791" s="2096"/>
      <c r="E1791" s="2092"/>
      <c r="F1791" s="2096"/>
      <c r="G1791" s="2096"/>
      <c r="H1791" s="2092"/>
      <c r="I1791" s="2096"/>
      <c r="J1791" s="2092"/>
      <c r="K1791" s="2093"/>
    </row>
    <row r="1792" spans="1:11">
      <c r="A1792" s="2094"/>
      <c r="B1792" s="2095">
        <v>0.4375</v>
      </c>
      <c r="C1792" s="2096"/>
      <c r="D1792" s="2096"/>
      <c r="E1792" s="2092"/>
      <c r="F1792" s="2096"/>
      <c r="G1792" s="2096"/>
      <c r="H1792" s="2092"/>
      <c r="I1792" s="2096"/>
      <c r="J1792" s="2092"/>
      <c r="K1792" s="2093"/>
    </row>
    <row r="1793" spans="1:11">
      <c r="A1793" s="2094"/>
      <c r="B1793" s="2095">
        <v>0.44791666666666669</v>
      </c>
      <c r="C1793" s="2096"/>
      <c r="D1793" s="2096"/>
      <c r="E1793" s="2092"/>
      <c r="F1793" s="2096"/>
      <c r="G1793" s="2096"/>
      <c r="H1793" s="2092"/>
      <c r="I1793" s="2096"/>
      <c r="J1793" s="2092"/>
      <c r="K1793" s="2093"/>
    </row>
    <row r="1794" spans="1:11">
      <c r="A1794" s="2094"/>
      <c r="B1794" s="2095">
        <v>0.45833333333333331</v>
      </c>
      <c r="C1794" s="2096"/>
      <c r="D1794" s="2096"/>
      <c r="E1794" s="2092"/>
      <c r="F1794" s="2096"/>
      <c r="G1794" s="2096"/>
      <c r="H1794" s="2092"/>
      <c r="I1794" s="2096"/>
      <c r="J1794" s="2092"/>
      <c r="K1794" s="2093"/>
    </row>
    <row r="1795" spans="1:11">
      <c r="A1795" s="2094"/>
      <c r="B1795" s="2095">
        <v>0.46875</v>
      </c>
      <c r="C1795" s="2096"/>
      <c r="D1795" s="2096"/>
      <c r="E1795" s="2092"/>
      <c r="F1795" s="2096"/>
      <c r="G1795" s="2096"/>
      <c r="H1795" s="2092"/>
      <c r="I1795" s="2096"/>
      <c r="J1795" s="2092"/>
      <c r="K1795" s="2093"/>
    </row>
    <row r="1796" spans="1:11">
      <c r="A1796" s="2094"/>
      <c r="B1796" s="2095">
        <v>0.47916666666666669</v>
      </c>
      <c r="C1796" s="2096"/>
      <c r="D1796" s="2096"/>
      <c r="E1796" s="2092"/>
      <c r="F1796" s="2096"/>
      <c r="G1796" s="2096"/>
      <c r="H1796" s="2092"/>
      <c r="I1796" s="2096"/>
      <c r="J1796" s="2092"/>
      <c r="K1796" s="2093"/>
    </row>
    <row r="1797" spans="1:11">
      <c r="A1797" s="2094"/>
      <c r="B1797" s="2095">
        <v>0.48958333333333331</v>
      </c>
      <c r="C1797" s="2096"/>
      <c r="D1797" s="2096"/>
      <c r="E1797" s="2092"/>
      <c r="F1797" s="2096"/>
      <c r="G1797" s="2096"/>
      <c r="H1797" s="2092"/>
      <c r="I1797" s="2096"/>
      <c r="J1797" s="2092"/>
      <c r="K1797" s="2093"/>
    </row>
    <row r="1798" spans="1:11">
      <c r="A1798" s="2094"/>
      <c r="B1798" s="2095">
        <v>0.5</v>
      </c>
      <c r="C1798" s="2091"/>
      <c r="D1798" s="2096"/>
      <c r="E1798" s="2092"/>
      <c r="F1798" s="2096"/>
      <c r="G1798" s="2096"/>
      <c r="H1798" s="2092"/>
      <c r="I1798" s="2096"/>
      <c r="J1798" s="2092"/>
      <c r="K1798" s="2093"/>
    </row>
    <row r="1799" spans="1:11">
      <c r="A1799" s="2094"/>
      <c r="B1799" s="2095">
        <v>0.51041666666666663</v>
      </c>
      <c r="C1799" s="2096"/>
      <c r="D1799" s="2096"/>
      <c r="E1799" s="2092"/>
      <c r="F1799" s="2096"/>
      <c r="G1799" s="2096"/>
      <c r="H1799" s="2092"/>
      <c r="I1799" s="2096"/>
      <c r="J1799" s="2092"/>
      <c r="K1799" s="2093"/>
    </row>
    <row r="1800" spans="1:11">
      <c r="A1800" s="2094"/>
      <c r="B1800" s="2095">
        <v>0.52083333333333337</v>
      </c>
      <c r="C1800" s="2096"/>
      <c r="D1800" s="2096"/>
      <c r="E1800" s="2092"/>
      <c r="F1800" s="2096"/>
      <c r="G1800" s="2096"/>
      <c r="H1800" s="2092"/>
      <c r="I1800" s="2096"/>
      <c r="J1800" s="2092"/>
      <c r="K1800" s="2093"/>
    </row>
    <row r="1801" spans="1:11">
      <c r="A1801" s="2094"/>
      <c r="B1801" s="2095">
        <v>0.53125</v>
      </c>
      <c r="C1801" s="2096"/>
      <c r="D1801" s="2096"/>
      <c r="E1801" s="2092"/>
      <c r="F1801" s="2096"/>
      <c r="G1801" s="2096"/>
      <c r="H1801" s="2092"/>
      <c r="I1801" s="2096"/>
      <c r="J1801" s="2092"/>
      <c r="K1801" s="2093"/>
    </row>
    <row r="1802" spans="1:11">
      <c r="A1802" s="2094"/>
      <c r="B1802" s="2095">
        <v>0.54166666666666663</v>
      </c>
      <c r="C1802" s="2096"/>
      <c r="D1802" s="2096"/>
      <c r="E1802" s="2092"/>
      <c r="F1802" s="2096"/>
      <c r="G1802" s="2096"/>
      <c r="H1802" s="2092"/>
      <c r="I1802" s="2096"/>
      <c r="J1802" s="2092"/>
      <c r="K1802" s="2093"/>
    </row>
    <row r="1803" spans="1:11">
      <c r="A1803" s="2094"/>
      <c r="B1803" s="2095">
        <v>0.55208333333333337</v>
      </c>
      <c r="C1803" s="2096"/>
      <c r="D1803" s="2096"/>
      <c r="E1803" s="2092"/>
      <c r="F1803" s="2096"/>
      <c r="G1803" s="2096"/>
      <c r="H1803" s="2092"/>
      <c r="I1803" s="2096"/>
      <c r="J1803" s="2092"/>
      <c r="K1803" s="2093"/>
    </row>
    <row r="1804" spans="1:11">
      <c r="A1804" s="2094"/>
      <c r="B1804" s="2095">
        <v>0.5625</v>
      </c>
      <c r="C1804" s="2096"/>
      <c r="D1804" s="2096"/>
      <c r="E1804" s="2092"/>
      <c r="F1804" s="2096"/>
      <c r="G1804" s="2096"/>
      <c r="H1804" s="2092"/>
      <c r="I1804" s="2096"/>
      <c r="J1804" s="2092"/>
      <c r="K1804" s="2093"/>
    </row>
    <row r="1805" spans="1:11">
      <c r="A1805" s="2094"/>
      <c r="B1805" s="2095">
        <v>0.57291666666666663</v>
      </c>
      <c r="C1805" s="2096"/>
      <c r="D1805" s="2096"/>
      <c r="E1805" s="2092"/>
      <c r="F1805" s="2096"/>
      <c r="G1805" s="2096"/>
      <c r="H1805" s="2092"/>
      <c r="I1805" s="2096"/>
      <c r="J1805" s="2092"/>
      <c r="K1805" s="2093"/>
    </row>
    <row r="1806" spans="1:11">
      <c r="A1806" s="2094"/>
      <c r="B1806" s="2095">
        <v>0.58333333333333337</v>
      </c>
      <c r="C1806" s="2091"/>
      <c r="D1806" s="2096"/>
      <c r="E1806" s="2092"/>
      <c r="F1806" s="2096"/>
      <c r="G1806" s="2096"/>
      <c r="H1806" s="2092"/>
      <c r="I1806" s="2096"/>
      <c r="J1806" s="2092"/>
      <c r="K1806" s="2093"/>
    </row>
    <row r="1807" spans="1:11">
      <c r="A1807" s="2094"/>
      <c r="B1807" s="2095">
        <v>0.59375</v>
      </c>
      <c r="C1807" s="2096"/>
      <c r="D1807" s="2096"/>
      <c r="E1807" s="2092"/>
      <c r="F1807" s="2096"/>
      <c r="G1807" s="2096"/>
      <c r="H1807" s="2092"/>
      <c r="I1807" s="2096"/>
      <c r="J1807" s="2092"/>
      <c r="K1807" s="2093"/>
    </row>
    <row r="1808" spans="1:11">
      <c r="A1808" s="2094"/>
      <c r="B1808" s="2095">
        <v>0.60416666666666663</v>
      </c>
      <c r="C1808" s="2096"/>
      <c r="D1808" s="2096"/>
      <c r="E1808" s="2092"/>
      <c r="F1808" s="2096"/>
      <c r="G1808" s="2096"/>
      <c r="H1808" s="2092"/>
      <c r="I1808" s="2096"/>
      <c r="J1808" s="2092"/>
      <c r="K1808" s="2093"/>
    </row>
    <row r="1809" spans="1:11">
      <c r="A1809" s="2094"/>
      <c r="B1809" s="2095">
        <v>0.61458333333333337</v>
      </c>
      <c r="C1809" s="2096"/>
      <c r="D1809" s="2096"/>
      <c r="E1809" s="2092"/>
      <c r="F1809" s="2096"/>
      <c r="G1809" s="2096"/>
      <c r="H1809" s="2092"/>
      <c r="I1809" s="2096"/>
      <c r="J1809" s="2092"/>
      <c r="K1809" s="2093"/>
    </row>
    <row r="1810" spans="1:11">
      <c r="A1810" s="2094"/>
      <c r="B1810" s="2095">
        <v>0.625</v>
      </c>
      <c r="C1810" s="2096"/>
      <c r="D1810" s="2096"/>
      <c r="E1810" s="2092"/>
      <c r="F1810" s="2096"/>
      <c r="G1810" s="2096"/>
      <c r="H1810" s="2092"/>
      <c r="I1810" s="2096"/>
      <c r="J1810" s="2092"/>
      <c r="K1810" s="2093"/>
    </row>
    <row r="1811" spans="1:11">
      <c r="A1811" s="2094"/>
      <c r="B1811" s="2095">
        <v>0.63541666666666663</v>
      </c>
      <c r="C1811" s="2096"/>
      <c r="D1811" s="2096"/>
      <c r="E1811" s="2092"/>
      <c r="F1811" s="2096"/>
      <c r="G1811" s="2096"/>
      <c r="H1811" s="2092"/>
      <c r="I1811" s="2096"/>
      <c r="J1811" s="2092"/>
      <c r="K1811" s="2093"/>
    </row>
    <row r="1812" spans="1:11">
      <c r="A1812" s="2094"/>
      <c r="B1812" s="2095">
        <v>0.64583333333333337</v>
      </c>
      <c r="C1812" s="2096"/>
      <c r="D1812" s="2096"/>
      <c r="E1812" s="2092"/>
      <c r="F1812" s="2096"/>
      <c r="G1812" s="2096"/>
      <c r="H1812" s="2092"/>
      <c r="I1812" s="2096"/>
      <c r="J1812" s="2092"/>
      <c r="K1812" s="2093"/>
    </row>
    <row r="1813" spans="1:11">
      <c r="A1813" s="2094"/>
      <c r="B1813" s="2095">
        <v>0.65625</v>
      </c>
      <c r="C1813" s="2096"/>
      <c r="D1813" s="2096"/>
      <c r="E1813" s="2092"/>
      <c r="F1813" s="2096"/>
      <c r="G1813" s="2096"/>
      <c r="H1813" s="2092"/>
      <c r="I1813" s="2096"/>
      <c r="J1813" s="2092"/>
      <c r="K1813" s="2093"/>
    </row>
    <row r="1814" spans="1:11">
      <c r="A1814" s="2094"/>
      <c r="B1814" s="2095">
        <v>0.66666666666666663</v>
      </c>
      <c r="C1814" s="2091"/>
      <c r="D1814" s="2096"/>
      <c r="E1814" s="2092"/>
      <c r="F1814" s="2096"/>
      <c r="G1814" s="2096"/>
      <c r="H1814" s="2092"/>
      <c r="I1814" s="2096"/>
      <c r="J1814" s="2092"/>
      <c r="K1814" s="2093"/>
    </row>
    <row r="1815" spans="1:11">
      <c r="A1815" s="2094"/>
      <c r="B1815" s="2095">
        <v>0.67708333333333337</v>
      </c>
      <c r="C1815" s="2096"/>
      <c r="D1815" s="2096"/>
      <c r="E1815" s="2092"/>
      <c r="F1815" s="2096"/>
      <c r="G1815" s="2096"/>
      <c r="H1815" s="2092"/>
      <c r="I1815" s="2096"/>
      <c r="J1815" s="2092"/>
      <c r="K1815" s="2093"/>
    </row>
    <row r="1816" spans="1:11">
      <c r="A1816" s="2094"/>
      <c r="B1816" s="2095">
        <v>0.6875</v>
      </c>
      <c r="C1816" s="2096"/>
      <c r="D1816" s="2096"/>
      <c r="E1816" s="2092"/>
      <c r="F1816" s="2096"/>
      <c r="G1816" s="2096"/>
      <c r="H1816" s="2092"/>
      <c r="I1816" s="2096"/>
      <c r="J1816" s="2092"/>
      <c r="K1816" s="2093"/>
    </row>
    <row r="1817" spans="1:11">
      <c r="A1817" s="2094"/>
      <c r="B1817" s="2095">
        <v>0.69791666666666663</v>
      </c>
      <c r="C1817" s="2096"/>
      <c r="D1817" s="2096"/>
      <c r="E1817" s="2092"/>
      <c r="F1817" s="2096"/>
      <c r="G1817" s="2096"/>
      <c r="H1817" s="2092"/>
      <c r="I1817" s="2096"/>
      <c r="J1817" s="2092"/>
      <c r="K1817" s="2093"/>
    </row>
    <row r="1818" spans="1:11">
      <c r="A1818" s="2094"/>
      <c r="B1818" s="2095">
        <v>0.70833333333333337</v>
      </c>
      <c r="C1818" s="2096"/>
      <c r="D1818" s="2096"/>
      <c r="E1818" s="2092"/>
      <c r="F1818" s="2096"/>
      <c r="G1818" s="2096"/>
      <c r="H1818" s="2092"/>
      <c r="I1818" s="2096"/>
      <c r="J1818" s="2092"/>
      <c r="K1818" s="2093"/>
    </row>
    <row r="1819" spans="1:11">
      <c r="A1819" s="2094"/>
      <c r="B1819" s="2095">
        <v>0.71875</v>
      </c>
      <c r="C1819" s="2096"/>
      <c r="D1819" s="2096"/>
      <c r="E1819" s="2092"/>
      <c r="F1819" s="2096"/>
      <c r="G1819" s="2096"/>
      <c r="H1819" s="2092"/>
      <c r="I1819" s="2096"/>
      <c r="J1819" s="2092"/>
      <c r="K1819" s="2093"/>
    </row>
    <row r="1820" spans="1:11">
      <c r="A1820" s="2094"/>
      <c r="B1820" s="2095">
        <v>0.72916666666666663</v>
      </c>
      <c r="C1820" s="2096"/>
      <c r="D1820" s="2096"/>
      <c r="E1820" s="2092"/>
      <c r="F1820" s="2096"/>
      <c r="G1820" s="2096"/>
      <c r="H1820" s="2092"/>
      <c r="I1820" s="2096"/>
      <c r="J1820" s="2092"/>
      <c r="K1820" s="2093"/>
    </row>
    <row r="1821" spans="1:11">
      <c r="A1821" s="2094"/>
      <c r="B1821" s="2095">
        <v>0.73958333333333337</v>
      </c>
      <c r="C1821" s="2096"/>
      <c r="D1821" s="2096"/>
      <c r="E1821" s="2092"/>
      <c r="F1821" s="2096"/>
      <c r="G1821" s="2096"/>
      <c r="H1821" s="2092"/>
      <c r="I1821" s="2096"/>
      <c r="J1821" s="2092"/>
      <c r="K1821" s="2093"/>
    </row>
    <row r="1822" spans="1:11">
      <c r="A1822" s="2094"/>
      <c r="B1822" s="2095">
        <v>0.75</v>
      </c>
      <c r="C1822" s="2091"/>
      <c r="D1822" s="2096"/>
      <c r="E1822" s="2092"/>
      <c r="F1822" s="2096"/>
      <c r="G1822" s="2096"/>
      <c r="H1822" s="2092"/>
      <c r="I1822" s="2096"/>
      <c r="J1822" s="2092"/>
      <c r="K1822" s="2093"/>
    </row>
    <row r="1823" spans="1:11">
      <c r="A1823" s="2094"/>
      <c r="B1823" s="2095">
        <v>0.76041666666666663</v>
      </c>
      <c r="C1823" s="2096"/>
      <c r="D1823" s="2096"/>
      <c r="E1823" s="2092"/>
      <c r="F1823" s="2096"/>
      <c r="G1823" s="2096"/>
      <c r="H1823" s="2092"/>
      <c r="I1823" s="2096"/>
      <c r="J1823" s="2092"/>
      <c r="K1823" s="2093"/>
    </row>
    <row r="1824" spans="1:11">
      <c r="A1824" s="2094"/>
      <c r="B1824" s="2095">
        <v>0.77083333333333337</v>
      </c>
      <c r="C1824" s="2096"/>
      <c r="D1824" s="2096"/>
      <c r="E1824" s="2092"/>
      <c r="F1824" s="2096"/>
      <c r="G1824" s="2096"/>
      <c r="H1824" s="2092"/>
      <c r="I1824" s="2096"/>
      <c r="J1824" s="2092"/>
      <c r="K1824" s="2093"/>
    </row>
    <row r="1825" spans="1:11">
      <c r="A1825" s="2094"/>
      <c r="B1825" s="2095">
        <v>0.78125</v>
      </c>
      <c r="C1825" s="2096"/>
      <c r="D1825" s="2096"/>
      <c r="E1825" s="2092"/>
      <c r="F1825" s="2096"/>
      <c r="G1825" s="2096"/>
      <c r="H1825" s="2092"/>
      <c r="I1825" s="2096"/>
      <c r="J1825" s="2092"/>
      <c r="K1825" s="2093"/>
    </row>
    <row r="1826" spans="1:11">
      <c r="A1826" s="2094"/>
      <c r="B1826" s="2095">
        <v>0.79166666666666663</v>
      </c>
      <c r="C1826" s="2096"/>
      <c r="D1826" s="2096"/>
      <c r="E1826" s="2092"/>
      <c r="F1826" s="2096"/>
      <c r="G1826" s="2096"/>
      <c r="H1826" s="2092"/>
      <c r="I1826" s="2096"/>
      <c r="J1826" s="2092"/>
      <c r="K1826" s="2093"/>
    </row>
    <row r="1827" spans="1:11">
      <c r="A1827" s="2094"/>
      <c r="B1827" s="2095">
        <v>0.80208333333333337</v>
      </c>
      <c r="C1827" s="2096"/>
      <c r="D1827" s="2096"/>
      <c r="E1827" s="2092"/>
      <c r="F1827" s="2096"/>
      <c r="G1827" s="2096"/>
      <c r="H1827" s="2092"/>
      <c r="I1827" s="2096"/>
      <c r="J1827" s="2092"/>
      <c r="K1827" s="2093"/>
    </row>
    <row r="1828" spans="1:11">
      <c r="A1828" s="2094"/>
      <c r="B1828" s="2095">
        <v>0.8125</v>
      </c>
      <c r="C1828" s="2096"/>
      <c r="D1828" s="2096"/>
      <c r="E1828" s="2092"/>
      <c r="F1828" s="2096"/>
      <c r="G1828" s="2096"/>
      <c r="H1828" s="2092"/>
      <c r="I1828" s="2096"/>
      <c r="J1828" s="2092"/>
      <c r="K1828" s="2093"/>
    </row>
    <row r="1829" spans="1:11">
      <c r="A1829" s="2094"/>
      <c r="B1829" s="2095">
        <v>0.82291666666666663</v>
      </c>
      <c r="C1829" s="2096"/>
      <c r="D1829" s="2096"/>
      <c r="E1829" s="2092"/>
      <c r="F1829" s="2096"/>
      <c r="G1829" s="2096"/>
      <c r="H1829" s="2092"/>
      <c r="I1829" s="2096"/>
      <c r="J1829" s="2092"/>
      <c r="K1829" s="2093"/>
    </row>
    <row r="1830" spans="1:11">
      <c r="A1830" s="2094"/>
      <c r="B1830" s="2095">
        <v>0.83333333333333337</v>
      </c>
      <c r="C1830" s="2091"/>
      <c r="D1830" s="2096"/>
      <c r="E1830" s="2092"/>
      <c r="F1830" s="2096"/>
      <c r="G1830" s="2096"/>
      <c r="H1830" s="2092"/>
      <c r="I1830" s="2096"/>
      <c r="J1830" s="2092"/>
      <c r="K1830" s="2093"/>
    </row>
    <row r="1831" spans="1:11">
      <c r="A1831" s="2094"/>
      <c r="B1831" s="2095">
        <v>0.84375</v>
      </c>
      <c r="C1831" s="2096"/>
      <c r="D1831" s="2096"/>
      <c r="E1831" s="2092"/>
      <c r="F1831" s="2096"/>
      <c r="G1831" s="2096"/>
      <c r="H1831" s="2092"/>
      <c r="I1831" s="2096"/>
      <c r="J1831" s="2092"/>
      <c r="K1831" s="2093"/>
    </row>
    <row r="1832" spans="1:11">
      <c r="A1832" s="2094"/>
      <c r="B1832" s="2095">
        <v>0.85416666666666663</v>
      </c>
      <c r="C1832" s="2096"/>
      <c r="D1832" s="2096"/>
      <c r="E1832" s="2092"/>
      <c r="F1832" s="2096"/>
      <c r="G1832" s="2096"/>
      <c r="H1832" s="2092"/>
      <c r="I1832" s="2096"/>
      <c r="J1832" s="2092"/>
      <c r="K1832" s="2093"/>
    </row>
    <row r="1833" spans="1:11">
      <c r="A1833" s="2094"/>
      <c r="B1833" s="2095">
        <v>0.86458333333333337</v>
      </c>
      <c r="C1833" s="2096"/>
      <c r="D1833" s="2096"/>
      <c r="E1833" s="2092"/>
      <c r="F1833" s="2096"/>
      <c r="G1833" s="2096"/>
      <c r="H1833" s="2092"/>
      <c r="I1833" s="2096"/>
      <c r="J1833" s="2092"/>
      <c r="K1833" s="2093"/>
    </row>
    <row r="1834" spans="1:11">
      <c r="A1834" s="2094"/>
      <c r="B1834" s="2095">
        <v>0.875</v>
      </c>
      <c r="C1834" s="2096"/>
      <c r="D1834" s="2096"/>
      <c r="E1834" s="2092"/>
      <c r="F1834" s="2096"/>
      <c r="G1834" s="2096"/>
      <c r="H1834" s="2092"/>
      <c r="I1834" s="2096"/>
      <c r="J1834" s="2092"/>
      <c r="K1834" s="2093"/>
    </row>
    <row r="1835" spans="1:11">
      <c r="A1835" s="2094"/>
      <c r="B1835" s="2095">
        <v>0.88541666666666663</v>
      </c>
      <c r="C1835" s="2096"/>
      <c r="D1835" s="2096"/>
      <c r="E1835" s="2092"/>
      <c r="F1835" s="2096"/>
      <c r="G1835" s="2096"/>
      <c r="H1835" s="2092"/>
      <c r="I1835" s="2096"/>
      <c r="J1835" s="2092"/>
      <c r="K1835" s="2093"/>
    </row>
    <row r="1836" spans="1:11">
      <c r="A1836" s="2094"/>
      <c r="B1836" s="2095">
        <v>0.89583333333333337</v>
      </c>
      <c r="C1836" s="2096"/>
      <c r="D1836" s="2096"/>
      <c r="E1836" s="2092"/>
      <c r="F1836" s="2096"/>
      <c r="G1836" s="2096"/>
      <c r="H1836" s="2092"/>
      <c r="I1836" s="2096"/>
      <c r="J1836" s="2092"/>
      <c r="K1836" s="2093"/>
    </row>
    <row r="1837" spans="1:11">
      <c r="A1837" s="2094"/>
      <c r="B1837" s="2095">
        <v>0.90625</v>
      </c>
      <c r="C1837" s="2096"/>
      <c r="D1837" s="2096"/>
      <c r="E1837" s="2092"/>
      <c r="F1837" s="2096"/>
      <c r="G1837" s="2096"/>
      <c r="H1837" s="2092"/>
      <c r="I1837" s="2096"/>
      <c r="J1837" s="2092"/>
      <c r="K1837" s="2093"/>
    </row>
    <row r="1838" spans="1:11">
      <c r="A1838" s="2094"/>
      <c r="B1838" s="2095">
        <v>0.91666666666666663</v>
      </c>
      <c r="C1838" s="2091"/>
      <c r="D1838" s="2096"/>
      <c r="E1838" s="2092"/>
      <c r="F1838" s="2096"/>
      <c r="G1838" s="2096"/>
      <c r="H1838" s="2092"/>
      <c r="I1838" s="2096"/>
      <c r="J1838" s="2092"/>
      <c r="K1838" s="2093"/>
    </row>
    <row r="1839" spans="1:11">
      <c r="A1839" s="2094"/>
      <c r="B1839" s="2095">
        <v>0.92708333333333337</v>
      </c>
      <c r="C1839" s="2096"/>
      <c r="D1839" s="2096"/>
      <c r="E1839" s="2092"/>
      <c r="F1839" s="2096"/>
      <c r="G1839" s="2096"/>
      <c r="H1839" s="2092"/>
      <c r="I1839" s="2096"/>
      <c r="J1839" s="2092"/>
      <c r="K1839" s="2093"/>
    </row>
    <row r="1840" spans="1:11">
      <c r="A1840" s="2094"/>
      <c r="B1840" s="2095">
        <v>0.9375</v>
      </c>
      <c r="C1840" s="2096"/>
      <c r="D1840" s="2096"/>
      <c r="E1840" s="2092"/>
      <c r="F1840" s="2096"/>
      <c r="G1840" s="2096"/>
      <c r="H1840" s="2092"/>
      <c r="I1840" s="2096"/>
      <c r="J1840" s="2092"/>
      <c r="K1840" s="2093"/>
    </row>
    <row r="1841" spans="1:11">
      <c r="A1841" s="2094"/>
      <c r="B1841" s="2095">
        <v>0.94791666666666663</v>
      </c>
      <c r="C1841" s="2096"/>
      <c r="D1841" s="2096"/>
      <c r="E1841" s="2092"/>
      <c r="F1841" s="2096"/>
      <c r="G1841" s="2096"/>
      <c r="H1841" s="2092"/>
      <c r="I1841" s="2096"/>
      <c r="J1841" s="2092"/>
      <c r="K1841" s="2093"/>
    </row>
    <row r="1842" spans="1:11">
      <c r="A1842" s="2094"/>
      <c r="B1842" s="2095">
        <v>0.95833333333333337</v>
      </c>
      <c r="C1842" s="2096"/>
      <c r="D1842" s="2096"/>
      <c r="E1842" s="2092"/>
      <c r="F1842" s="2096"/>
      <c r="G1842" s="2096"/>
      <c r="H1842" s="2092"/>
      <c r="I1842" s="2096"/>
      <c r="J1842" s="2092"/>
      <c r="K1842" s="2093"/>
    </row>
    <row r="1843" spans="1:11">
      <c r="A1843" s="2094"/>
      <c r="B1843" s="2095">
        <v>0.96875</v>
      </c>
      <c r="C1843" s="2096"/>
      <c r="D1843" s="2096"/>
      <c r="E1843" s="2092"/>
      <c r="F1843" s="2096"/>
      <c r="G1843" s="2096"/>
      <c r="H1843" s="2092"/>
      <c r="I1843" s="2096"/>
      <c r="J1843" s="2092"/>
      <c r="K1843" s="2093"/>
    </row>
    <row r="1844" spans="1:11">
      <c r="A1844" s="2094"/>
      <c r="B1844" s="2095">
        <v>0.97916666666666663</v>
      </c>
      <c r="C1844" s="2096"/>
      <c r="D1844" s="2096"/>
      <c r="E1844" s="2092"/>
      <c r="F1844" s="2096"/>
      <c r="G1844" s="2096"/>
      <c r="H1844" s="2092"/>
      <c r="I1844" s="2096"/>
      <c r="J1844" s="2092"/>
      <c r="K1844" s="2093"/>
    </row>
    <row r="1845" spans="1:11">
      <c r="A1845" s="2094"/>
      <c r="B1845" s="2095">
        <v>0.98958333333333337</v>
      </c>
      <c r="C1845" s="2096"/>
      <c r="D1845" s="2096"/>
      <c r="E1845" s="2092"/>
      <c r="F1845" s="2096"/>
      <c r="G1845" s="2096"/>
      <c r="H1845" s="2092"/>
      <c r="I1845" s="2096"/>
      <c r="J1845" s="2092"/>
      <c r="K1845" s="2093"/>
    </row>
    <row r="1846" spans="1:11">
      <c r="A1846" s="2094"/>
      <c r="B1846" s="2095">
        <v>0</v>
      </c>
      <c r="C1846" s="2091"/>
      <c r="D1846" s="2096"/>
      <c r="E1846" s="2092"/>
      <c r="F1846" s="2096"/>
      <c r="G1846" s="2096"/>
      <c r="H1846" s="2092"/>
      <c r="I1846" s="2096"/>
      <c r="J1846" s="2092"/>
      <c r="K1846" s="2093"/>
    </row>
    <row r="1847" spans="1:11">
      <c r="A1847" s="2094"/>
      <c r="B1847" s="2095">
        <v>1.0416666666666666E-2</v>
      </c>
      <c r="C1847" s="2096"/>
      <c r="D1847" s="2096"/>
      <c r="E1847" s="2092"/>
      <c r="F1847" s="2096"/>
      <c r="G1847" s="2096"/>
      <c r="H1847" s="2092"/>
      <c r="I1847" s="2096"/>
      <c r="J1847" s="2092"/>
      <c r="K1847" s="2093"/>
    </row>
    <row r="1848" spans="1:11">
      <c r="A1848" s="2094"/>
      <c r="B1848" s="2095">
        <v>2.0833333333333332E-2</v>
      </c>
      <c r="C1848" s="2096"/>
      <c r="D1848" s="2096"/>
      <c r="E1848" s="2092"/>
      <c r="F1848" s="2096"/>
      <c r="G1848" s="2096"/>
      <c r="H1848" s="2092"/>
      <c r="I1848" s="2096"/>
      <c r="J1848" s="2092"/>
      <c r="K1848" s="2093"/>
    </row>
    <row r="1849" spans="1:11">
      <c r="A1849" s="2094"/>
      <c r="B1849" s="2095">
        <v>3.125E-2</v>
      </c>
      <c r="C1849" s="2096"/>
      <c r="D1849" s="2096"/>
      <c r="E1849" s="2092"/>
      <c r="F1849" s="2096"/>
      <c r="G1849" s="2096"/>
      <c r="H1849" s="2092"/>
      <c r="I1849" s="2096"/>
      <c r="J1849" s="2092"/>
      <c r="K1849" s="2093"/>
    </row>
    <row r="1850" spans="1:11">
      <c r="A1850" s="2094"/>
      <c r="B1850" s="2095">
        <v>4.1666666666666664E-2</v>
      </c>
      <c r="C1850" s="2096"/>
      <c r="D1850" s="2096"/>
      <c r="E1850" s="2092"/>
      <c r="F1850" s="2096"/>
      <c r="G1850" s="2096"/>
      <c r="H1850" s="2092"/>
      <c r="I1850" s="2096"/>
      <c r="J1850" s="2092"/>
      <c r="K1850" s="2093"/>
    </row>
    <row r="1851" spans="1:11">
      <c r="A1851" s="2094"/>
      <c r="B1851" s="2095">
        <v>5.2083333333333336E-2</v>
      </c>
      <c r="C1851" s="2096"/>
      <c r="D1851" s="2096"/>
      <c r="E1851" s="2092"/>
      <c r="F1851" s="2096"/>
      <c r="G1851" s="2096"/>
      <c r="H1851" s="2092"/>
      <c r="I1851" s="2096"/>
      <c r="J1851" s="2092"/>
      <c r="K1851" s="2093"/>
    </row>
    <row r="1852" spans="1:11">
      <c r="A1852" s="2094"/>
      <c r="B1852" s="2095">
        <v>6.25E-2</v>
      </c>
      <c r="C1852" s="2096"/>
      <c r="D1852" s="2096"/>
      <c r="E1852" s="2092"/>
      <c r="F1852" s="2096"/>
      <c r="G1852" s="2096"/>
      <c r="H1852" s="2092"/>
      <c r="I1852" s="2096"/>
      <c r="J1852" s="2092"/>
      <c r="K1852" s="2093"/>
    </row>
    <row r="1853" spans="1:11">
      <c r="A1853" s="2094"/>
      <c r="B1853" s="2095">
        <v>7.2916666666666671E-2</v>
      </c>
      <c r="C1853" s="2096"/>
      <c r="D1853" s="2096"/>
      <c r="E1853" s="2092"/>
      <c r="F1853" s="2096"/>
      <c r="G1853" s="2096"/>
      <c r="H1853" s="2092"/>
      <c r="I1853" s="2096"/>
      <c r="J1853" s="2092"/>
      <c r="K1853" s="2093"/>
    </row>
    <row r="1854" spans="1:11">
      <c r="A1854" s="2094"/>
      <c r="B1854" s="2095">
        <v>8.3333333333333329E-2</v>
      </c>
      <c r="C1854" s="2091"/>
      <c r="D1854" s="2096"/>
      <c r="E1854" s="2092"/>
      <c r="F1854" s="2096"/>
      <c r="G1854" s="2096"/>
      <c r="H1854" s="2092"/>
      <c r="I1854" s="2096"/>
      <c r="J1854" s="2092"/>
      <c r="K1854" s="2093"/>
    </row>
    <row r="1855" spans="1:11">
      <c r="A1855" s="2094"/>
      <c r="B1855" s="2095">
        <v>9.375E-2</v>
      </c>
      <c r="C1855" s="2096"/>
      <c r="D1855" s="2096"/>
      <c r="E1855" s="2092"/>
      <c r="F1855" s="2096"/>
      <c r="G1855" s="2096"/>
      <c r="H1855" s="2092"/>
      <c r="I1855" s="2096"/>
      <c r="J1855" s="2092"/>
      <c r="K1855" s="2093"/>
    </row>
    <row r="1856" spans="1:11">
      <c r="A1856" s="2094"/>
      <c r="B1856" s="2095">
        <v>0.10416666666666667</v>
      </c>
      <c r="C1856" s="2096"/>
      <c r="D1856" s="2096"/>
      <c r="E1856" s="2092"/>
      <c r="F1856" s="2096"/>
      <c r="G1856" s="2096"/>
      <c r="H1856" s="2092"/>
      <c r="I1856" s="2096"/>
      <c r="J1856" s="2092"/>
      <c r="K1856" s="2093"/>
    </row>
    <row r="1857" spans="1:11">
      <c r="A1857" s="2094"/>
      <c r="B1857" s="2095">
        <v>0.11458333333333333</v>
      </c>
      <c r="C1857" s="2096"/>
      <c r="D1857" s="2096"/>
      <c r="E1857" s="2092"/>
      <c r="F1857" s="2096"/>
      <c r="G1857" s="2096"/>
      <c r="H1857" s="2092"/>
      <c r="I1857" s="2096"/>
      <c r="J1857" s="2092"/>
      <c r="K1857" s="2093"/>
    </row>
    <row r="1858" spans="1:11">
      <c r="A1858" s="2094"/>
      <c r="B1858" s="2095">
        <v>0.125</v>
      </c>
      <c r="C1858" s="2096"/>
      <c r="D1858" s="2096"/>
      <c r="E1858" s="2092"/>
      <c r="F1858" s="2096"/>
      <c r="G1858" s="2096"/>
      <c r="H1858" s="2092"/>
      <c r="I1858" s="2096"/>
      <c r="J1858" s="2092"/>
      <c r="K1858" s="2093"/>
    </row>
    <row r="1859" spans="1:11">
      <c r="A1859" s="2094"/>
      <c r="B1859" s="2095">
        <v>0.13541666666666666</v>
      </c>
      <c r="C1859" s="2096"/>
      <c r="D1859" s="2096"/>
      <c r="E1859" s="2092"/>
      <c r="F1859" s="2096"/>
      <c r="G1859" s="2096"/>
      <c r="H1859" s="2092"/>
      <c r="I1859" s="2096"/>
      <c r="J1859" s="2092"/>
      <c r="K1859" s="2093"/>
    </row>
    <row r="1860" spans="1:11">
      <c r="A1860" s="2094"/>
      <c r="B1860" s="2095">
        <v>0.14583333333333334</v>
      </c>
      <c r="C1860" s="2096"/>
      <c r="D1860" s="2096"/>
      <c r="E1860" s="2092"/>
      <c r="F1860" s="2096"/>
      <c r="G1860" s="2096"/>
      <c r="H1860" s="2092"/>
      <c r="I1860" s="2096"/>
      <c r="J1860" s="2092"/>
      <c r="K1860" s="2093"/>
    </row>
    <row r="1861" spans="1:11">
      <c r="A1861" s="2094"/>
      <c r="B1861" s="2095">
        <v>0.15625</v>
      </c>
      <c r="C1861" s="2096"/>
      <c r="D1861" s="2096"/>
      <c r="E1861" s="2092"/>
      <c r="F1861" s="2096"/>
      <c r="G1861" s="2096"/>
      <c r="H1861" s="2092"/>
      <c r="I1861" s="2096"/>
      <c r="J1861" s="2092"/>
      <c r="K1861" s="2093"/>
    </row>
    <row r="1862" spans="1:11">
      <c r="A1862" s="2094"/>
      <c r="B1862" s="2095">
        <v>0.16666666666666666</v>
      </c>
      <c r="C1862" s="2091"/>
      <c r="D1862" s="2096"/>
      <c r="E1862" s="2092"/>
      <c r="F1862" s="2096"/>
      <c r="G1862" s="2096"/>
      <c r="H1862" s="2092"/>
      <c r="I1862" s="2096"/>
      <c r="J1862" s="2092"/>
      <c r="K1862" s="2093"/>
    </row>
    <row r="1863" spans="1:11">
      <c r="A1863" s="2094"/>
      <c r="B1863" s="2095">
        <v>0.17708333333333334</v>
      </c>
      <c r="C1863" s="2096"/>
      <c r="D1863" s="2096"/>
      <c r="E1863" s="2092"/>
      <c r="F1863" s="2096"/>
      <c r="G1863" s="2096"/>
      <c r="H1863" s="2092"/>
      <c r="I1863" s="2096"/>
      <c r="J1863" s="2092"/>
      <c r="K1863" s="2093"/>
    </row>
    <row r="1864" spans="1:11">
      <c r="A1864" s="2094"/>
      <c r="B1864" s="2095">
        <v>0.1875</v>
      </c>
      <c r="C1864" s="2096"/>
      <c r="D1864" s="2096"/>
      <c r="E1864" s="2092"/>
      <c r="F1864" s="2096"/>
      <c r="G1864" s="2096"/>
      <c r="H1864" s="2092"/>
      <c r="I1864" s="2096"/>
      <c r="J1864" s="2092"/>
      <c r="K1864" s="2093"/>
    </row>
    <row r="1865" spans="1:11">
      <c r="A1865" s="2094"/>
      <c r="B1865" s="2095">
        <v>0.19791666666666666</v>
      </c>
      <c r="C1865" s="2096"/>
      <c r="D1865" s="2096"/>
      <c r="E1865" s="2092"/>
      <c r="F1865" s="2096"/>
      <c r="G1865" s="2096"/>
      <c r="H1865" s="2092"/>
      <c r="I1865" s="2096"/>
      <c r="J1865" s="2092"/>
      <c r="K1865" s="2093"/>
    </row>
    <row r="1866" spans="1:11">
      <c r="A1866" s="2094"/>
      <c r="B1866" s="2095">
        <v>0.20833333333333334</v>
      </c>
      <c r="C1866" s="2096"/>
      <c r="D1866" s="2096"/>
      <c r="E1866" s="2092"/>
      <c r="F1866" s="2096"/>
      <c r="G1866" s="2096"/>
      <c r="H1866" s="2092"/>
      <c r="I1866" s="2096"/>
      <c r="J1866" s="2092"/>
      <c r="K1866" s="2093"/>
    </row>
    <row r="1867" spans="1:11">
      <c r="A1867" s="2094"/>
      <c r="B1867" s="2095">
        <v>0.21875</v>
      </c>
      <c r="C1867" s="2096"/>
      <c r="D1867" s="2096"/>
      <c r="E1867" s="2092"/>
      <c r="F1867" s="2096"/>
      <c r="G1867" s="2096"/>
      <c r="H1867" s="2092"/>
      <c r="I1867" s="2096"/>
      <c r="J1867" s="2092"/>
      <c r="K1867" s="2093"/>
    </row>
    <row r="1868" spans="1:11">
      <c r="A1868" s="2094"/>
      <c r="B1868" s="2095">
        <v>0.22916666666666666</v>
      </c>
      <c r="C1868" s="2096"/>
      <c r="D1868" s="2096"/>
      <c r="E1868" s="2092"/>
      <c r="F1868" s="2096"/>
      <c r="G1868" s="2096"/>
      <c r="H1868" s="2092"/>
      <c r="I1868" s="2096"/>
      <c r="J1868" s="2092"/>
      <c r="K1868" s="2093"/>
    </row>
    <row r="1869" spans="1:11">
      <c r="A1869" s="2094"/>
      <c r="B1869" s="2095">
        <v>0.23958333333333334</v>
      </c>
      <c r="C1869" s="2096"/>
      <c r="D1869" s="2096"/>
      <c r="E1869" s="2092"/>
      <c r="F1869" s="2096"/>
      <c r="G1869" s="2096"/>
      <c r="H1869" s="2092"/>
      <c r="I1869" s="2096"/>
      <c r="J1869" s="2092"/>
      <c r="K1869" s="2093"/>
    </row>
    <row r="1870" spans="1:11">
      <c r="A1870" s="2094"/>
      <c r="B1870" s="2095">
        <v>0.25</v>
      </c>
      <c r="C1870" s="2091"/>
      <c r="D1870" s="2096"/>
      <c r="E1870" s="2092"/>
      <c r="F1870" s="2096"/>
      <c r="G1870" s="2096"/>
      <c r="H1870" s="2092"/>
      <c r="I1870" s="2096"/>
      <c r="J1870" s="2092"/>
      <c r="K1870" s="2093"/>
    </row>
    <row r="1871" spans="1:11">
      <c r="A1871" s="2094"/>
      <c r="B1871" s="2095">
        <v>0.26041666666666669</v>
      </c>
      <c r="C1871" s="2096"/>
      <c r="D1871" s="2096"/>
      <c r="E1871" s="2092"/>
      <c r="F1871" s="2096"/>
      <c r="G1871" s="2096"/>
      <c r="H1871" s="2092"/>
      <c r="I1871" s="2096"/>
      <c r="J1871" s="2092"/>
      <c r="K1871" s="2093"/>
    </row>
    <row r="1872" spans="1:11">
      <c r="A1872" s="2094"/>
      <c r="B1872" s="2095">
        <v>0.27083333333333331</v>
      </c>
      <c r="C1872" s="2096"/>
      <c r="D1872" s="2096"/>
      <c r="E1872" s="2092"/>
      <c r="F1872" s="2096"/>
      <c r="G1872" s="2096"/>
      <c r="H1872" s="2092"/>
      <c r="I1872" s="2096"/>
      <c r="J1872" s="2092"/>
      <c r="K1872" s="2093"/>
    </row>
    <row r="1873" spans="1:11">
      <c r="A1873" s="2094"/>
      <c r="B1873" s="2095">
        <v>0.28125</v>
      </c>
      <c r="C1873" s="2096"/>
      <c r="D1873" s="2096"/>
      <c r="E1873" s="2092"/>
      <c r="F1873" s="2096"/>
      <c r="G1873" s="2096"/>
      <c r="H1873" s="2092"/>
      <c r="I1873" s="2096"/>
      <c r="J1873" s="2092"/>
      <c r="K1873" s="2093"/>
    </row>
    <row r="1874" spans="1:11">
      <c r="A1874" s="2094"/>
      <c r="B1874" s="2095">
        <v>0.29166666666666669</v>
      </c>
      <c r="C1874" s="2096"/>
      <c r="D1874" s="2096"/>
      <c r="E1874" s="2092"/>
      <c r="F1874" s="2096"/>
      <c r="G1874" s="2096"/>
      <c r="H1874" s="2092"/>
      <c r="I1874" s="2096"/>
      <c r="J1874" s="2092"/>
      <c r="K1874" s="2093"/>
    </row>
    <row r="1875" spans="1:11">
      <c r="A1875" s="2094"/>
      <c r="B1875" s="2095">
        <v>0.30208333333333331</v>
      </c>
      <c r="C1875" s="2096"/>
      <c r="D1875" s="2096"/>
      <c r="E1875" s="2092"/>
      <c r="F1875" s="2096"/>
      <c r="G1875" s="2096"/>
      <c r="H1875" s="2092"/>
      <c r="I1875" s="2096"/>
      <c r="J1875" s="2092"/>
      <c r="K1875" s="2093"/>
    </row>
    <row r="1876" spans="1:11">
      <c r="A1876" s="2094"/>
      <c r="B1876" s="2095">
        <v>0.3125</v>
      </c>
      <c r="C1876" s="2096"/>
      <c r="D1876" s="2096"/>
      <c r="E1876" s="2092"/>
      <c r="F1876" s="2096"/>
      <c r="G1876" s="2096"/>
      <c r="H1876" s="2092"/>
      <c r="I1876" s="2096"/>
      <c r="J1876" s="2092"/>
      <c r="K1876" s="2093"/>
    </row>
    <row r="1877" spans="1:11">
      <c r="A1877" s="2094"/>
      <c r="B1877" s="2095">
        <v>0.32291666666666669</v>
      </c>
      <c r="C1877" s="2096"/>
      <c r="D1877" s="2096"/>
      <c r="E1877" s="2092"/>
      <c r="F1877" s="2096"/>
      <c r="G1877" s="2096"/>
      <c r="H1877" s="2092"/>
      <c r="I1877" s="2096"/>
      <c r="J1877" s="2092"/>
      <c r="K1877" s="2093"/>
    </row>
    <row r="1878" spans="1:11">
      <c r="A1878" s="2094"/>
      <c r="B1878" s="2095">
        <v>0.33333333333333331</v>
      </c>
      <c r="C1878" s="2091"/>
      <c r="D1878" s="2096"/>
      <c r="E1878" s="2092"/>
      <c r="F1878" s="2096"/>
      <c r="G1878" s="2096"/>
      <c r="H1878" s="2092"/>
      <c r="I1878" s="2096"/>
      <c r="J1878" s="2092"/>
      <c r="K1878" s="2093"/>
    </row>
    <row r="1879" spans="1:11">
      <c r="A1879" s="2094"/>
      <c r="B1879" s="2095">
        <v>0.34375</v>
      </c>
      <c r="C1879" s="2096"/>
      <c r="D1879" s="2096"/>
      <c r="E1879" s="2092"/>
      <c r="F1879" s="2096"/>
      <c r="G1879" s="2096"/>
      <c r="H1879" s="2092"/>
      <c r="I1879" s="2096"/>
      <c r="J1879" s="2092"/>
      <c r="K1879" s="2093"/>
    </row>
    <row r="1880" spans="1:11">
      <c r="A1880" s="2094"/>
      <c r="B1880" s="2095">
        <v>0.35416666666666669</v>
      </c>
      <c r="C1880" s="2096"/>
      <c r="D1880" s="2096"/>
      <c r="E1880" s="2092"/>
      <c r="F1880" s="2096"/>
      <c r="G1880" s="2096"/>
      <c r="H1880" s="2092"/>
      <c r="I1880" s="2096"/>
      <c r="J1880" s="2092"/>
      <c r="K1880" s="2093"/>
    </row>
    <row r="1881" spans="1:11">
      <c r="A1881" s="2094"/>
      <c r="B1881" s="2095">
        <v>0.36458333333333331</v>
      </c>
      <c r="C1881" s="2096"/>
      <c r="D1881" s="2096"/>
      <c r="E1881" s="2092"/>
      <c r="F1881" s="2096"/>
      <c r="G1881" s="2096"/>
      <c r="H1881" s="2092"/>
      <c r="I1881" s="2096"/>
      <c r="J1881" s="2092"/>
      <c r="K1881" s="2093"/>
    </row>
    <row r="1882" spans="1:11">
      <c r="A1882" s="2094"/>
      <c r="B1882" s="2095">
        <v>0.375</v>
      </c>
      <c r="C1882" s="2096"/>
      <c r="D1882" s="2096"/>
      <c r="E1882" s="2092"/>
      <c r="F1882" s="2096"/>
      <c r="G1882" s="2096"/>
      <c r="H1882" s="2092"/>
      <c r="I1882" s="2096"/>
      <c r="J1882" s="2092"/>
      <c r="K1882" s="2093"/>
    </row>
    <row r="1883" spans="1:11">
      <c r="A1883" s="2094"/>
      <c r="B1883" s="2095">
        <v>0.38541666666666669</v>
      </c>
      <c r="C1883" s="2096"/>
      <c r="D1883" s="2096"/>
      <c r="E1883" s="2092"/>
      <c r="F1883" s="2096"/>
      <c r="G1883" s="2096"/>
      <c r="H1883" s="2092"/>
      <c r="I1883" s="2096"/>
      <c r="J1883" s="2092"/>
      <c r="K1883" s="2093"/>
    </row>
    <row r="1884" spans="1:11">
      <c r="A1884" s="2094"/>
      <c r="B1884" s="2095">
        <v>0.39583333333333331</v>
      </c>
      <c r="C1884" s="2096"/>
      <c r="D1884" s="2096"/>
      <c r="E1884" s="2092"/>
      <c r="F1884" s="2096"/>
      <c r="G1884" s="2096"/>
      <c r="H1884" s="2092"/>
      <c r="I1884" s="2096"/>
      <c r="J1884" s="2092"/>
      <c r="K1884" s="2093"/>
    </row>
    <row r="1885" spans="1:11">
      <c r="A1885" s="2094"/>
      <c r="B1885" s="2095">
        <v>0.40625</v>
      </c>
      <c r="C1885" s="2096"/>
      <c r="D1885" s="2096"/>
      <c r="E1885" s="2092"/>
      <c r="F1885" s="2096"/>
      <c r="G1885" s="2096"/>
      <c r="H1885" s="2092"/>
      <c r="I1885" s="2096"/>
      <c r="J1885" s="2092"/>
      <c r="K1885" s="2093"/>
    </row>
    <row r="1886" spans="1:11">
      <c r="A1886" s="2094"/>
      <c r="B1886" s="2095">
        <v>0.41666666666666669</v>
      </c>
      <c r="C1886" s="2091"/>
      <c r="D1886" s="2096"/>
      <c r="E1886" s="2092"/>
      <c r="F1886" s="2096"/>
      <c r="G1886" s="2096"/>
      <c r="H1886" s="2092"/>
      <c r="I1886" s="2096"/>
      <c r="J1886" s="2092"/>
      <c r="K1886" s="2093"/>
    </row>
    <row r="1887" spans="1:11">
      <c r="A1887" s="2094"/>
      <c r="B1887" s="2095">
        <v>0.42708333333333331</v>
      </c>
      <c r="C1887" s="2096"/>
      <c r="D1887" s="2096"/>
      <c r="E1887" s="2092"/>
      <c r="F1887" s="2096"/>
      <c r="G1887" s="2096"/>
      <c r="H1887" s="2092"/>
      <c r="I1887" s="2096"/>
      <c r="J1887" s="2092"/>
      <c r="K1887" s="2093"/>
    </row>
    <row r="1888" spans="1:11">
      <c r="A1888" s="2094"/>
      <c r="B1888" s="2095">
        <v>0.4375</v>
      </c>
      <c r="C1888" s="2096"/>
      <c r="D1888" s="2096"/>
      <c r="E1888" s="2092"/>
      <c r="F1888" s="2096"/>
      <c r="G1888" s="2096"/>
      <c r="H1888" s="2092"/>
      <c r="I1888" s="2096"/>
      <c r="J1888" s="2092"/>
      <c r="K1888" s="2093"/>
    </row>
    <row r="1889" spans="1:11">
      <c r="A1889" s="2094"/>
      <c r="B1889" s="2095">
        <v>0.44791666666666669</v>
      </c>
      <c r="C1889" s="2096"/>
      <c r="D1889" s="2096"/>
      <c r="E1889" s="2092"/>
      <c r="F1889" s="2096"/>
      <c r="G1889" s="2096"/>
      <c r="H1889" s="2092"/>
      <c r="I1889" s="2096"/>
      <c r="J1889" s="2092"/>
      <c r="K1889" s="2093"/>
    </row>
    <row r="1890" spans="1:11">
      <c r="A1890" s="2094"/>
      <c r="B1890" s="2095">
        <v>0.45833333333333331</v>
      </c>
      <c r="C1890" s="2096"/>
      <c r="D1890" s="2096"/>
      <c r="E1890" s="2092"/>
      <c r="F1890" s="2096"/>
      <c r="G1890" s="2096"/>
      <c r="H1890" s="2092"/>
      <c r="I1890" s="2096"/>
      <c r="J1890" s="2092"/>
      <c r="K1890" s="2093"/>
    </row>
    <row r="1891" spans="1:11">
      <c r="A1891" s="2094"/>
      <c r="B1891" s="2095">
        <v>0.46875</v>
      </c>
      <c r="C1891" s="2096"/>
      <c r="D1891" s="2096"/>
      <c r="E1891" s="2092"/>
      <c r="F1891" s="2096"/>
      <c r="G1891" s="2096"/>
      <c r="H1891" s="2092"/>
      <c r="I1891" s="2096"/>
      <c r="J1891" s="2092"/>
      <c r="K1891" s="2093"/>
    </row>
    <row r="1892" spans="1:11">
      <c r="A1892" s="2094"/>
      <c r="B1892" s="2095">
        <v>0.47916666666666669</v>
      </c>
      <c r="C1892" s="2096"/>
      <c r="D1892" s="2096"/>
      <c r="E1892" s="2092"/>
      <c r="F1892" s="2096"/>
      <c r="G1892" s="2096"/>
      <c r="H1892" s="2092"/>
      <c r="I1892" s="2096"/>
      <c r="J1892" s="2092"/>
      <c r="K1892" s="2093"/>
    </row>
    <row r="1893" spans="1:11">
      <c r="A1893" s="2094"/>
      <c r="B1893" s="2095">
        <v>0.48958333333333331</v>
      </c>
      <c r="C1893" s="2096"/>
      <c r="D1893" s="2096"/>
      <c r="E1893" s="2092"/>
      <c r="F1893" s="2096"/>
      <c r="G1893" s="2096"/>
      <c r="H1893" s="2092"/>
      <c r="I1893" s="2096"/>
      <c r="J1893" s="2092"/>
      <c r="K1893" s="2093"/>
    </row>
    <row r="1894" spans="1:11">
      <c r="A1894" s="2094"/>
      <c r="B1894" s="2095">
        <v>0.5</v>
      </c>
      <c r="C1894" s="2091"/>
      <c r="D1894" s="2096"/>
      <c r="E1894" s="2092"/>
      <c r="F1894" s="2096"/>
      <c r="G1894" s="2096"/>
      <c r="H1894" s="2092"/>
      <c r="I1894" s="2096"/>
      <c r="J1894" s="2092"/>
      <c r="K1894" s="2093"/>
    </row>
    <row r="1895" spans="1:11">
      <c r="A1895" s="2094"/>
      <c r="B1895" s="2095">
        <v>0.51041666666666663</v>
      </c>
      <c r="C1895" s="2096"/>
      <c r="D1895" s="2096"/>
      <c r="E1895" s="2092"/>
      <c r="F1895" s="2096"/>
      <c r="G1895" s="2096"/>
      <c r="H1895" s="2092"/>
      <c r="I1895" s="2096"/>
      <c r="J1895" s="2092"/>
      <c r="K1895" s="2093"/>
    </row>
    <row r="1896" spans="1:11">
      <c r="A1896" s="2094"/>
      <c r="B1896" s="2095">
        <v>0.52083333333333337</v>
      </c>
      <c r="C1896" s="2096"/>
      <c r="D1896" s="2096"/>
      <c r="E1896" s="2092"/>
      <c r="F1896" s="2096"/>
      <c r="G1896" s="2096"/>
      <c r="H1896" s="2092"/>
      <c r="I1896" s="2096"/>
      <c r="J1896" s="2092"/>
      <c r="K1896" s="2093"/>
    </row>
    <row r="1897" spans="1:11">
      <c r="A1897" s="2094"/>
      <c r="B1897" s="2095">
        <v>0.53125</v>
      </c>
      <c r="C1897" s="2096"/>
      <c r="D1897" s="2096"/>
      <c r="E1897" s="2092"/>
      <c r="F1897" s="2096"/>
      <c r="G1897" s="2096"/>
      <c r="H1897" s="2092"/>
      <c r="I1897" s="2096"/>
      <c r="J1897" s="2092"/>
      <c r="K1897" s="2093"/>
    </row>
    <row r="1898" spans="1:11">
      <c r="A1898" s="2094"/>
      <c r="B1898" s="2095">
        <v>0.54166666666666663</v>
      </c>
      <c r="C1898" s="2096"/>
      <c r="D1898" s="2096"/>
      <c r="E1898" s="2092"/>
      <c r="F1898" s="2096"/>
      <c r="G1898" s="2096"/>
      <c r="H1898" s="2092"/>
      <c r="I1898" s="2096"/>
      <c r="J1898" s="2092"/>
      <c r="K1898" s="2093"/>
    </row>
    <row r="1899" spans="1:11">
      <c r="A1899" s="2094"/>
      <c r="B1899" s="2095">
        <v>0.55208333333333337</v>
      </c>
      <c r="C1899" s="2096"/>
      <c r="D1899" s="2096"/>
      <c r="E1899" s="2092"/>
      <c r="F1899" s="2096"/>
      <c r="G1899" s="2096"/>
      <c r="H1899" s="2092"/>
      <c r="I1899" s="2096"/>
      <c r="J1899" s="2092"/>
      <c r="K1899" s="2093"/>
    </row>
    <row r="1900" spans="1:11">
      <c r="A1900" s="2094"/>
      <c r="B1900" s="2095">
        <v>0.5625</v>
      </c>
      <c r="C1900" s="2096"/>
      <c r="D1900" s="2096"/>
      <c r="E1900" s="2092"/>
      <c r="F1900" s="2096"/>
      <c r="G1900" s="2096"/>
      <c r="H1900" s="2092"/>
      <c r="I1900" s="2096"/>
      <c r="J1900" s="2092"/>
      <c r="K1900" s="2093"/>
    </row>
    <row r="1901" spans="1:11">
      <c r="A1901" s="2094"/>
      <c r="B1901" s="2095">
        <v>0.57291666666666663</v>
      </c>
      <c r="C1901" s="2096"/>
      <c r="D1901" s="2096"/>
      <c r="E1901" s="2092"/>
      <c r="F1901" s="2096"/>
      <c r="G1901" s="2096"/>
      <c r="H1901" s="2092"/>
      <c r="I1901" s="2096"/>
      <c r="J1901" s="2092"/>
      <c r="K1901" s="2093"/>
    </row>
    <row r="1902" spans="1:11">
      <c r="A1902" s="2094"/>
      <c r="B1902" s="2095">
        <v>0.58333333333333337</v>
      </c>
      <c r="C1902" s="2091"/>
      <c r="D1902" s="2096"/>
      <c r="E1902" s="2092"/>
      <c r="F1902" s="2096"/>
      <c r="G1902" s="2096"/>
      <c r="H1902" s="2092"/>
      <c r="I1902" s="2096"/>
      <c r="J1902" s="2092"/>
      <c r="K1902" s="2093"/>
    </row>
    <row r="1903" spans="1:11">
      <c r="A1903" s="2094"/>
      <c r="B1903" s="2095">
        <v>0.59375</v>
      </c>
      <c r="C1903" s="2096"/>
      <c r="D1903" s="2096"/>
      <c r="E1903" s="2092"/>
      <c r="F1903" s="2096"/>
      <c r="G1903" s="2096"/>
      <c r="H1903" s="2092"/>
      <c r="I1903" s="2096"/>
      <c r="J1903" s="2092"/>
      <c r="K1903" s="2093"/>
    </row>
    <row r="1904" spans="1:11">
      <c r="A1904" s="2094"/>
      <c r="B1904" s="2095">
        <v>0.60416666666666663</v>
      </c>
      <c r="C1904" s="2096"/>
      <c r="D1904" s="2096"/>
      <c r="E1904" s="2092"/>
      <c r="F1904" s="2096"/>
      <c r="G1904" s="2096"/>
      <c r="H1904" s="2092"/>
      <c r="I1904" s="2096"/>
      <c r="J1904" s="2092"/>
      <c r="K1904" s="2093"/>
    </row>
    <row r="1905" spans="1:11">
      <c r="A1905" s="2094"/>
      <c r="B1905" s="2095">
        <v>0.61458333333333337</v>
      </c>
      <c r="C1905" s="2096"/>
      <c r="D1905" s="2096"/>
      <c r="E1905" s="2092"/>
      <c r="F1905" s="2096"/>
      <c r="G1905" s="2096"/>
      <c r="H1905" s="2092"/>
      <c r="I1905" s="2096"/>
      <c r="J1905" s="2092"/>
      <c r="K1905" s="2093"/>
    </row>
    <row r="1906" spans="1:11">
      <c r="A1906" s="2094"/>
      <c r="B1906" s="2095">
        <v>0.625</v>
      </c>
      <c r="C1906" s="2096"/>
      <c r="D1906" s="2096"/>
      <c r="E1906" s="2092"/>
      <c r="F1906" s="2096"/>
      <c r="G1906" s="2096"/>
      <c r="H1906" s="2092"/>
      <c r="I1906" s="2096"/>
      <c r="J1906" s="2092"/>
      <c r="K1906" s="2093"/>
    </row>
    <row r="1907" spans="1:11">
      <c r="A1907" s="2094"/>
      <c r="B1907" s="2095">
        <v>0.63541666666666663</v>
      </c>
      <c r="C1907" s="2096"/>
      <c r="D1907" s="2096"/>
      <c r="E1907" s="2092"/>
      <c r="F1907" s="2096"/>
      <c r="G1907" s="2096"/>
      <c r="H1907" s="2092"/>
      <c r="I1907" s="2096"/>
      <c r="J1907" s="2092"/>
      <c r="K1907" s="2093"/>
    </row>
    <row r="1908" spans="1:11">
      <c r="A1908" s="2094"/>
      <c r="B1908" s="2095">
        <v>0.64583333333333337</v>
      </c>
      <c r="C1908" s="2096"/>
      <c r="D1908" s="2096"/>
      <c r="E1908" s="2092"/>
      <c r="F1908" s="2096"/>
      <c r="G1908" s="2096"/>
      <c r="H1908" s="2092"/>
      <c r="I1908" s="2096"/>
      <c r="J1908" s="2092"/>
      <c r="K1908" s="2093"/>
    </row>
    <row r="1909" spans="1:11">
      <c r="A1909" s="2094"/>
      <c r="B1909" s="2095">
        <v>0.65625</v>
      </c>
      <c r="C1909" s="2096"/>
      <c r="D1909" s="2096"/>
      <c r="E1909" s="2092"/>
      <c r="F1909" s="2096"/>
      <c r="G1909" s="2096"/>
      <c r="H1909" s="2092"/>
      <c r="I1909" s="2096"/>
      <c r="J1909" s="2092"/>
      <c r="K1909" s="2093"/>
    </row>
    <row r="1910" spans="1:11">
      <c r="A1910" s="2094"/>
      <c r="B1910" s="2095">
        <v>0.66666666666666663</v>
      </c>
      <c r="C1910" s="2091"/>
      <c r="D1910" s="2096"/>
      <c r="E1910" s="2092"/>
      <c r="F1910" s="2096"/>
      <c r="G1910" s="2096"/>
      <c r="H1910" s="2092"/>
      <c r="I1910" s="2096"/>
      <c r="J1910" s="2092"/>
      <c r="K1910" s="2093"/>
    </row>
    <row r="1911" spans="1:11">
      <c r="A1911" s="2094"/>
      <c r="B1911" s="2095">
        <v>0.67708333333333337</v>
      </c>
      <c r="C1911" s="2096"/>
      <c r="D1911" s="2096"/>
      <c r="E1911" s="2092"/>
      <c r="F1911" s="2096"/>
      <c r="G1911" s="2096"/>
      <c r="H1911" s="2092"/>
      <c r="I1911" s="2096"/>
      <c r="J1911" s="2092"/>
      <c r="K1911" s="2093"/>
    </row>
    <row r="1912" spans="1:11">
      <c r="A1912" s="2094"/>
      <c r="B1912" s="2095">
        <v>0.6875</v>
      </c>
      <c r="C1912" s="2096"/>
      <c r="D1912" s="2096"/>
      <c r="E1912" s="2092"/>
      <c r="F1912" s="2096"/>
      <c r="G1912" s="2096"/>
      <c r="H1912" s="2092"/>
      <c r="I1912" s="2096"/>
      <c r="J1912" s="2092"/>
      <c r="K1912" s="2093"/>
    </row>
    <row r="1913" spans="1:11">
      <c r="A1913" s="2094"/>
      <c r="B1913" s="2095">
        <v>0.69791666666666663</v>
      </c>
      <c r="C1913" s="2096"/>
      <c r="D1913" s="2096"/>
      <c r="E1913" s="2092"/>
      <c r="F1913" s="2096"/>
      <c r="G1913" s="2096"/>
      <c r="H1913" s="2092"/>
      <c r="I1913" s="2096"/>
      <c r="J1913" s="2092"/>
      <c r="K1913" s="2093"/>
    </row>
    <row r="1914" spans="1:11">
      <c r="A1914" s="2094"/>
      <c r="B1914" s="2095">
        <v>0.70833333333333337</v>
      </c>
      <c r="C1914" s="2096"/>
      <c r="D1914" s="2096"/>
      <c r="E1914" s="2092"/>
      <c r="F1914" s="2096"/>
      <c r="G1914" s="2096"/>
      <c r="H1914" s="2092"/>
      <c r="I1914" s="2096"/>
      <c r="J1914" s="2092"/>
      <c r="K1914" s="2093"/>
    </row>
    <row r="1915" spans="1:11">
      <c r="A1915" s="2094"/>
      <c r="B1915" s="2095">
        <v>0.71875</v>
      </c>
      <c r="C1915" s="2096"/>
      <c r="D1915" s="2096"/>
      <c r="E1915" s="2092"/>
      <c r="F1915" s="2096"/>
      <c r="G1915" s="2096"/>
      <c r="H1915" s="2092"/>
      <c r="I1915" s="2096"/>
      <c r="J1915" s="2092"/>
      <c r="K1915" s="2093"/>
    </row>
    <row r="1916" spans="1:11">
      <c r="A1916" s="2094"/>
      <c r="B1916" s="2095">
        <v>0.72916666666666663</v>
      </c>
      <c r="C1916" s="2096"/>
      <c r="D1916" s="2096"/>
      <c r="E1916" s="2092"/>
      <c r="F1916" s="2096"/>
      <c r="G1916" s="2096"/>
      <c r="H1916" s="2092"/>
      <c r="I1916" s="2096"/>
      <c r="J1916" s="2092"/>
      <c r="K1916" s="2093"/>
    </row>
    <row r="1917" spans="1:11">
      <c r="A1917" s="2094"/>
      <c r="B1917" s="2095">
        <v>0.73958333333333337</v>
      </c>
      <c r="C1917" s="2096"/>
      <c r="D1917" s="2096"/>
      <c r="E1917" s="2092"/>
      <c r="F1917" s="2096"/>
      <c r="G1917" s="2096"/>
      <c r="H1917" s="2092"/>
      <c r="I1917" s="2096"/>
      <c r="J1917" s="2092"/>
      <c r="K1917" s="2093"/>
    </row>
    <row r="1918" spans="1:11">
      <c r="A1918" s="2094"/>
      <c r="B1918" s="2095">
        <v>0.75</v>
      </c>
      <c r="C1918" s="2091"/>
      <c r="D1918" s="2096"/>
      <c r="E1918" s="2092"/>
      <c r="F1918" s="2096"/>
      <c r="G1918" s="2096"/>
      <c r="H1918" s="2092"/>
      <c r="I1918" s="2096"/>
      <c r="J1918" s="2092"/>
      <c r="K1918" s="2093"/>
    </row>
    <row r="1919" spans="1:11">
      <c r="A1919" s="2094"/>
      <c r="B1919" s="2095">
        <v>0.76041666666666663</v>
      </c>
      <c r="C1919" s="2096"/>
      <c r="D1919" s="2096"/>
      <c r="E1919" s="2092"/>
      <c r="F1919" s="2096"/>
      <c r="G1919" s="2096"/>
      <c r="H1919" s="2092"/>
      <c r="I1919" s="2096"/>
      <c r="J1919" s="2092"/>
      <c r="K1919" s="2093"/>
    </row>
    <row r="1920" spans="1:11">
      <c r="A1920" s="2094"/>
      <c r="B1920" s="2095">
        <v>0.77083333333333337</v>
      </c>
      <c r="C1920" s="2096"/>
      <c r="D1920" s="2096"/>
      <c r="E1920" s="2092"/>
      <c r="F1920" s="2096"/>
      <c r="G1920" s="2096"/>
      <c r="H1920" s="2092"/>
      <c r="I1920" s="2096"/>
      <c r="J1920" s="2092"/>
      <c r="K1920" s="2093"/>
    </row>
    <row r="1921" spans="1:11">
      <c r="A1921" s="2094"/>
      <c r="B1921" s="2095">
        <v>0.78125</v>
      </c>
      <c r="C1921" s="2096"/>
      <c r="D1921" s="2096"/>
      <c r="E1921" s="2092"/>
      <c r="F1921" s="2096"/>
      <c r="G1921" s="2096"/>
      <c r="H1921" s="2092"/>
      <c r="I1921" s="2096"/>
      <c r="J1921" s="2092"/>
      <c r="K1921" s="2093"/>
    </row>
    <row r="1922" spans="1:11">
      <c r="A1922" s="2094"/>
      <c r="B1922" s="2095">
        <v>0.79166666666666663</v>
      </c>
      <c r="C1922" s="2096"/>
      <c r="D1922" s="2096"/>
      <c r="E1922" s="2092"/>
      <c r="F1922" s="2096"/>
      <c r="G1922" s="2096"/>
      <c r="H1922" s="2092"/>
      <c r="I1922" s="2096"/>
      <c r="J1922" s="2092"/>
      <c r="K1922" s="2093"/>
    </row>
    <row r="1923" spans="1:11">
      <c r="A1923" s="2094"/>
      <c r="B1923" s="2095">
        <v>0.80208333333333337</v>
      </c>
      <c r="C1923" s="2096"/>
      <c r="D1923" s="2096"/>
      <c r="E1923" s="2092"/>
      <c r="F1923" s="2096"/>
      <c r="G1923" s="2096"/>
      <c r="H1923" s="2092"/>
      <c r="I1923" s="2096"/>
      <c r="J1923" s="2092"/>
      <c r="K1923" s="2093"/>
    </row>
    <row r="1924" spans="1:11">
      <c r="A1924" s="2094"/>
      <c r="B1924" s="2095">
        <v>0.8125</v>
      </c>
      <c r="C1924" s="2096"/>
      <c r="D1924" s="2096"/>
      <c r="E1924" s="2092"/>
      <c r="F1924" s="2096"/>
      <c r="G1924" s="2096"/>
      <c r="H1924" s="2092"/>
      <c r="I1924" s="2096"/>
      <c r="J1924" s="2092"/>
      <c r="K1924" s="2093"/>
    </row>
    <row r="1925" spans="1:11">
      <c r="A1925" s="2094"/>
      <c r="B1925" s="2095">
        <v>0.82291666666666663</v>
      </c>
      <c r="C1925" s="2096"/>
      <c r="D1925" s="2096"/>
      <c r="E1925" s="2092"/>
      <c r="F1925" s="2096"/>
      <c r="G1925" s="2096"/>
      <c r="H1925" s="2092"/>
      <c r="I1925" s="2096"/>
      <c r="J1925" s="2092"/>
      <c r="K1925" s="2093"/>
    </row>
    <row r="1926" spans="1:11">
      <c r="A1926" s="2094"/>
      <c r="B1926" s="2095">
        <v>0.83333333333333337</v>
      </c>
      <c r="C1926" s="2091"/>
      <c r="D1926" s="2096"/>
      <c r="E1926" s="2092"/>
      <c r="F1926" s="2096"/>
      <c r="G1926" s="2096"/>
      <c r="H1926" s="2092"/>
      <c r="I1926" s="2096"/>
      <c r="J1926" s="2092"/>
      <c r="K1926" s="2093"/>
    </row>
    <row r="1927" spans="1:11">
      <c r="A1927" s="2094"/>
      <c r="B1927" s="2095">
        <v>0.84375</v>
      </c>
      <c r="C1927" s="2096"/>
      <c r="D1927" s="2096"/>
      <c r="E1927" s="2092"/>
      <c r="F1927" s="2096"/>
      <c r="G1927" s="2096"/>
      <c r="H1927" s="2092"/>
      <c r="I1927" s="2096"/>
      <c r="J1927" s="2092"/>
      <c r="K1927" s="2093"/>
    </row>
    <row r="1928" spans="1:11">
      <c r="A1928" s="2094"/>
      <c r="B1928" s="2095">
        <v>0.85416666666666663</v>
      </c>
      <c r="C1928" s="2096"/>
      <c r="D1928" s="2096"/>
      <c r="E1928" s="2092"/>
      <c r="F1928" s="2096"/>
      <c r="G1928" s="2096"/>
      <c r="H1928" s="2092"/>
      <c r="I1928" s="2096"/>
      <c r="J1928" s="2092"/>
      <c r="K1928" s="2093"/>
    </row>
    <row r="1929" spans="1:11">
      <c r="A1929" s="2094"/>
      <c r="B1929" s="2095">
        <v>0.86458333333333337</v>
      </c>
      <c r="C1929" s="2096"/>
      <c r="D1929" s="2096"/>
      <c r="E1929" s="2092"/>
      <c r="F1929" s="2096"/>
      <c r="G1929" s="2096"/>
      <c r="H1929" s="2092"/>
      <c r="I1929" s="2096"/>
      <c r="J1929" s="2092"/>
      <c r="K1929" s="2093"/>
    </row>
    <row r="1930" spans="1:11">
      <c r="A1930" s="2094"/>
      <c r="B1930" s="2095">
        <v>0.875</v>
      </c>
      <c r="C1930" s="2096"/>
      <c r="D1930" s="2096"/>
      <c r="E1930" s="2092"/>
      <c r="F1930" s="2096"/>
      <c r="G1930" s="2096"/>
      <c r="H1930" s="2092"/>
      <c r="I1930" s="2096"/>
      <c r="J1930" s="2092"/>
      <c r="K1930" s="2093"/>
    </row>
    <row r="1931" spans="1:11">
      <c r="A1931" s="2094"/>
      <c r="B1931" s="2095">
        <v>0.88541666666666663</v>
      </c>
      <c r="C1931" s="2096"/>
      <c r="D1931" s="2096"/>
      <c r="E1931" s="2092"/>
      <c r="F1931" s="2096"/>
      <c r="G1931" s="2096"/>
      <c r="H1931" s="2092"/>
      <c r="I1931" s="2096"/>
      <c r="J1931" s="2092"/>
      <c r="K1931" s="2093"/>
    </row>
    <row r="1932" spans="1:11">
      <c r="A1932" s="2094"/>
      <c r="B1932" s="2095">
        <v>0.89583333333333337</v>
      </c>
      <c r="C1932" s="2096"/>
      <c r="D1932" s="2096"/>
      <c r="E1932" s="2092"/>
      <c r="F1932" s="2096"/>
      <c r="G1932" s="2096"/>
      <c r="H1932" s="2092"/>
      <c r="I1932" s="2096"/>
      <c r="J1932" s="2092"/>
      <c r="K1932" s="2093"/>
    </row>
    <row r="1933" spans="1:11">
      <c r="A1933" s="2094"/>
      <c r="B1933" s="2095">
        <v>0.90625</v>
      </c>
      <c r="C1933" s="2096"/>
      <c r="D1933" s="2096"/>
      <c r="E1933" s="2092"/>
      <c r="F1933" s="2096"/>
      <c r="G1933" s="2096"/>
      <c r="H1933" s="2092"/>
      <c r="I1933" s="2096"/>
      <c r="J1933" s="2092"/>
      <c r="K1933" s="2093"/>
    </row>
    <row r="1934" spans="1:11">
      <c r="A1934" s="2094"/>
      <c r="B1934" s="2095">
        <v>0.91666666666666663</v>
      </c>
      <c r="C1934" s="2091"/>
      <c r="D1934" s="2096"/>
      <c r="E1934" s="2092"/>
      <c r="F1934" s="2096"/>
      <c r="G1934" s="2096"/>
      <c r="H1934" s="2092"/>
      <c r="I1934" s="2096"/>
      <c r="J1934" s="2092"/>
      <c r="K1934" s="2093"/>
    </row>
    <row r="1935" spans="1:11">
      <c r="A1935" s="2094"/>
      <c r="B1935" s="2095">
        <v>0.92708333333333337</v>
      </c>
      <c r="C1935" s="2096"/>
      <c r="D1935" s="2096"/>
      <c r="E1935" s="2092"/>
      <c r="F1935" s="2096"/>
      <c r="G1935" s="2096"/>
      <c r="H1935" s="2092"/>
      <c r="I1935" s="2096"/>
      <c r="J1935" s="2092"/>
      <c r="K1935" s="2093"/>
    </row>
    <row r="1936" spans="1:11">
      <c r="A1936" s="2094"/>
      <c r="B1936" s="2095">
        <v>0.9375</v>
      </c>
      <c r="C1936" s="2096"/>
      <c r="D1936" s="2096"/>
      <c r="E1936" s="2092"/>
      <c r="F1936" s="2096"/>
      <c r="G1936" s="2096"/>
      <c r="H1936" s="2092"/>
      <c r="I1936" s="2096"/>
      <c r="J1936" s="2092"/>
      <c r="K1936" s="2093"/>
    </row>
    <row r="1937" spans="1:11">
      <c r="A1937" s="2094"/>
      <c r="B1937" s="2095">
        <v>0.94791666666666663</v>
      </c>
      <c r="C1937" s="2096"/>
      <c r="D1937" s="2096"/>
      <c r="E1937" s="2092"/>
      <c r="F1937" s="2096"/>
      <c r="G1937" s="2096"/>
      <c r="H1937" s="2092"/>
      <c r="I1937" s="2096"/>
      <c r="J1937" s="2092"/>
      <c r="K1937" s="2093"/>
    </row>
    <row r="1938" spans="1:11">
      <c r="A1938" s="2094"/>
      <c r="B1938" s="2095">
        <v>0.95833333333333337</v>
      </c>
      <c r="C1938" s="2096"/>
      <c r="D1938" s="2096"/>
      <c r="E1938" s="2092"/>
      <c r="F1938" s="2096"/>
      <c r="G1938" s="2096"/>
      <c r="H1938" s="2092"/>
      <c r="I1938" s="2096"/>
      <c r="J1938" s="2092"/>
      <c r="K1938" s="2093"/>
    </row>
    <row r="1939" spans="1:11">
      <c r="A1939" s="2094"/>
      <c r="B1939" s="2095">
        <v>0.96875</v>
      </c>
      <c r="C1939" s="2096"/>
      <c r="D1939" s="2096"/>
      <c r="E1939" s="2092"/>
      <c r="F1939" s="2096"/>
      <c r="G1939" s="2096"/>
      <c r="H1939" s="2092"/>
      <c r="I1939" s="2096"/>
      <c r="J1939" s="2092"/>
      <c r="K1939" s="2093"/>
    </row>
    <row r="1940" spans="1:11">
      <c r="A1940" s="2094"/>
      <c r="B1940" s="2095">
        <v>0.97916666666666663</v>
      </c>
      <c r="C1940" s="2096"/>
      <c r="D1940" s="2096"/>
      <c r="E1940" s="2092"/>
      <c r="F1940" s="2096"/>
      <c r="G1940" s="2096"/>
      <c r="H1940" s="2092"/>
      <c r="I1940" s="2096"/>
      <c r="J1940" s="2092"/>
      <c r="K1940" s="2093"/>
    </row>
    <row r="1941" spans="1:11">
      <c r="A1941" s="2094"/>
      <c r="B1941" s="2095">
        <v>0.98958333333333337</v>
      </c>
      <c r="C1941" s="2096"/>
      <c r="D1941" s="2096"/>
      <c r="E1941" s="2092"/>
      <c r="F1941" s="2096"/>
      <c r="G1941" s="2096"/>
      <c r="H1941" s="2092"/>
      <c r="I1941" s="2096"/>
      <c r="J1941" s="2092"/>
      <c r="K1941" s="2093"/>
    </row>
    <row r="1942" spans="1:11">
      <c r="A1942" s="2094"/>
      <c r="B1942" s="2095">
        <v>0</v>
      </c>
      <c r="C1942" s="2091"/>
      <c r="D1942" s="2096"/>
      <c r="E1942" s="2092"/>
      <c r="F1942" s="2096"/>
      <c r="G1942" s="2096"/>
      <c r="H1942" s="2092"/>
      <c r="I1942" s="2096"/>
      <c r="J1942" s="2092"/>
      <c r="K1942" s="2093"/>
    </row>
    <row r="1943" spans="1:11">
      <c r="A1943" s="2094"/>
      <c r="B1943" s="2095">
        <v>1.0416666666666666E-2</v>
      </c>
      <c r="C1943" s="2096"/>
      <c r="D1943" s="2096"/>
      <c r="E1943" s="2092"/>
      <c r="F1943" s="2096"/>
      <c r="G1943" s="2096"/>
      <c r="H1943" s="2092"/>
      <c r="I1943" s="2096"/>
      <c r="J1943" s="2092"/>
      <c r="K1943" s="2093"/>
    </row>
    <row r="1944" spans="1:11">
      <c r="A1944" s="2094"/>
      <c r="B1944" s="2095">
        <v>2.0833333333333332E-2</v>
      </c>
      <c r="C1944" s="2096"/>
      <c r="D1944" s="2096"/>
      <c r="E1944" s="2092"/>
      <c r="F1944" s="2096"/>
      <c r="G1944" s="2096"/>
      <c r="H1944" s="2092"/>
      <c r="I1944" s="2096"/>
      <c r="J1944" s="2092"/>
      <c r="K1944" s="2093"/>
    </row>
    <row r="1945" spans="1:11">
      <c r="A1945" s="2094"/>
      <c r="B1945" s="2095">
        <v>3.125E-2</v>
      </c>
      <c r="C1945" s="2096"/>
      <c r="D1945" s="2096"/>
      <c r="E1945" s="2092"/>
      <c r="F1945" s="2096"/>
      <c r="G1945" s="2096"/>
      <c r="H1945" s="2092"/>
      <c r="I1945" s="2096"/>
      <c r="J1945" s="2092"/>
      <c r="K1945" s="2093"/>
    </row>
    <row r="1946" spans="1:11">
      <c r="A1946" s="2094"/>
      <c r="B1946" s="2095">
        <v>4.1666666666666664E-2</v>
      </c>
      <c r="C1946" s="2096"/>
      <c r="D1946" s="2096"/>
      <c r="E1946" s="2092"/>
      <c r="F1946" s="2096"/>
      <c r="G1946" s="2096"/>
      <c r="H1946" s="2092"/>
      <c r="I1946" s="2096"/>
      <c r="J1946" s="2092"/>
      <c r="K1946" s="2093"/>
    </row>
    <row r="1947" spans="1:11">
      <c r="A1947" s="2094"/>
      <c r="B1947" s="2095">
        <v>5.2083333333333336E-2</v>
      </c>
      <c r="C1947" s="2096"/>
      <c r="D1947" s="2096"/>
      <c r="E1947" s="2092"/>
      <c r="F1947" s="2096"/>
      <c r="G1947" s="2096"/>
      <c r="H1947" s="2092"/>
      <c r="I1947" s="2096"/>
      <c r="J1947" s="2092"/>
      <c r="K1947" s="2093"/>
    </row>
    <row r="1948" spans="1:11">
      <c r="A1948" s="2094"/>
      <c r="B1948" s="2095">
        <v>6.25E-2</v>
      </c>
      <c r="C1948" s="2096"/>
      <c r="D1948" s="2096"/>
      <c r="E1948" s="2092"/>
      <c r="F1948" s="2096"/>
      <c r="G1948" s="2096"/>
      <c r="H1948" s="2092"/>
      <c r="I1948" s="2096"/>
      <c r="J1948" s="2092"/>
      <c r="K1948" s="2093"/>
    </row>
    <row r="1949" spans="1:11">
      <c r="A1949" s="2094"/>
      <c r="B1949" s="2095">
        <v>7.2916666666666671E-2</v>
      </c>
      <c r="C1949" s="2096"/>
      <c r="D1949" s="2096"/>
      <c r="E1949" s="2092"/>
      <c r="F1949" s="2096"/>
      <c r="G1949" s="2096"/>
      <c r="H1949" s="2092"/>
      <c r="I1949" s="2096"/>
      <c r="J1949" s="2092"/>
      <c r="K1949" s="2093"/>
    </row>
    <row r="1950" spans="1:11">
      <c r="A1950" s="2094"/>
      <c r="B1950" s="2095">
        <v>8.3333333333333329E-2</v>
      </c>
      <c r="C1950" s="2091"/>
      <c r="D1950" s="2096"/>
      <c r="E1950" s="2092"/>
      <c r="F1950" s="2096"/>
      <c r="G1950" s="2096"/>
      <c r="H1950" s="2092"/>
      <c r="I1950" s="2096"/>
      <c r="J1950" s="2092"/>
      <c r="K1950" s="2093"/>
    </row>
    <row r="1951" spans="1:11">
      <c r="A1951" s="2094"/>
      <c r="B1951" s="2095">
        <v>9.375E-2</v>
      </c>
      <c r="C1951" s="2096"/>
      <c r="D1951" s="2096"/>
      <c r="E1951" s="2092"/>
      <c r="F1951" s="2096"/>
      <c r="G1951" s="2096"/>
      <c r="H1951" s="2092"/>
      <c r="I1951" s="2096"/>
      <c r="J1951" s="2092"/>
      <c r="K1951" s="2093"/>
    </row>
    <row r="1952" spans="1:11">
      <c r="A1952" s="2094"/>
      <c r="B1952" s="2095">
        <v>0.10416666666666667</v>
      </c>
      <c r="C1952" s="2096"/>
      <c r="D1952" s="2096"/>
      <c r="E1952" s="2092"/>
      <c r="F1952" s="2096"/>
      <c r="G1952" s="2096"/>
      <c r="H1952" s="2092"/>
      <c r="I1952" s="2096"/>
      <c r="J1952" s="2092"/>
      <c r="K1952" s="2093"/>
    </row>
    <row r="1953" spans="1:11">
      <c r="A1953" s="2094"/>
      <c r="B1953" s="2095">
        <v>0.11458333333333333</v>
      </c>
      <c r="C1953" s="2096"/>
      <c r="D1953" s="2096"/>
      <c r="E1953" s="2092"/>
      <c r="F1953" s="2096"/>
      <c r="G1953" s="2096"/>
      <c r="H1953" s="2092"/>
      <c r="I1953" s="2096"/>
      <c r="J1953" s="2092"/>
      <c r="K1953" s="2093"/>
    </row>
    <row r="1954" spans="1:11">
      <c r="A1954" s="2094"/>
      <c r="B1954" s="2095">
        <v>0.125</v>
      </c>
      <c r="C1954" s="2096"/>
      <c r="D1954" s="2096"/>
      <c r="E1954" s="2092"/>
      <c r="F1954" s="2096"/>
      <c r="G1954" s="2096"/>
      <c r="H1954" s="2092"/>
      <c r="I1954" s="2096"/>
      <c r="J1954" s="2092"/>
      <c r="K1954" s="2093"/>
    </row>
    <row r="1955" spans="1:11">
      <c r="A1955" s="2094"/>
      <c r="B1955" s="2095">
        <v>0.13541666666666666</v>
      </c>
      <c r="C1955" s="2096"/>
      <c r="D1955" s="2096"/>
      <c r="E1955" s="2092"/>
      <c r="F1955" s="2096"/>
      <c r="G1955" s="2096"/>
      <c r="H1955" s="2092"/>
      <c r="I1955" s="2096"/>
      <c r="J1955" s="2092"/>
      <c r="K1955" s="2093"/>
    </row>
    <row r="1956" spans="1:11">
      <c r="A1956" s="2094"/>
      <c r="B1956" s="2095">
        <v>0.14583333333333334</v>
      </c>
      <c r="C1956" s="2096"/>
      <c r="D1956" s="2096"/>
      <c r="E1956" s="2092"/>
      <c r="F1956" s="2096"/>
      <c r="G1956" s="2096"/>
      <c r="H1956" s="2092"/>
      <c r="I1956" s="2096"/>
      <c r="J1956" s="2092"/>
      <c r="K1956" s="2093"/>
    </row>
    <row r="1957" spans="1:11">
      <c r="A1957" s="2094"/>
      <c r="B1957" s="2095">
        <v>0.15625</v>
      </c>
      <c r="C1957" s="2096"/>
      <c r="D1957" s="2096"/>
      <c r="E1957" s="2092"/>
      <c r="F1957" s="2096"/>
      <c r="G1957" s="2096"/>
      <c r="H1957" s="2092"/>
      <c r="I1957" s="2096"/>
      <c r="J1957" s="2092"/>
      <c r="K1957" s="2093"/>
    </row>
    <row r="1958" spans="1:11">
      <c r="A1958" s="2094"/>
      <c r="B1958" s="2095">
        <v>0.16666666666666666</v>
      </c>
      <c r="C1958" s="2091"/>
      <c r="D1958" s="2096"/>
      <c r="E1958" s="2092"/>
      <c r="F1958" s="2096"/>
      <c r="G1958" s="2096"/>
      <c r="H1958" s="2092"/>
      <c r="I1958" s="2096"/>
      <c r="J1958" s="2092"/>
      <c r="K1958" s="2093"/>
    </row>
    <row r="1959" spans="1:11">
      <c r="A1959" s="2094"/>
      <c r="B1959" s="2095">
        <v>0.17708333333333334</v>
      </c>
      <c r="C1959" s="2096"/>
      <c r="D1959" s="2096"/>
      <c r="E1959" s="2092"/>
      <c r="F1959" s="2096"/>
      <c r="G1959" s="2096"/>
      <c r="H1959" s="2092"/>
      <c r="I1959" s="2096"/>
      <c r="J1959" s="2092"/>
      <c r="K1959" s="2093"/>
    </row>
    <row r="1960" spans="1:11">
      <c r="A1960" s="2094"/>
      <c r="B1960" s="2095">
        <v>0.1875</v>
      </c>
      <c r="C1960" s="2096"/>
      <c r="D1960" s="2096"/>
      <c r="E1960" s="2092"/>
      <c r="F1960" s="2096"/>
      <c r="G1960" s="2096"/>
      <c r="H1960" s="2092"/>
      <c r="I1960" s="2096"/>
      <c r="J1960" s="2092"/>
      <c r="K1960" s="2093"/>
    </row>
    <row r="1961" spans="1:11">
      <c r="A1961" s="2094"/>
      <c r="B1961" s="2095">
        <v>0.19791666666666666</v>
      </c>
      <c r="C1961" s="2096"/>
      <c r="D1961" s="2096"/>
      <c r="E1961" s="2092"/>
      <c r="F1961" s="2096"/>
      <c r="G1961" s="2096"/>
      <c r="H1961" s="2092"/>
      <c r="I1961" s="2096"/>
      <c r="J1961" s="2092"/>
      <c r="K1961" s="2093"/>
    </row>
    <row r="1962" spans="1:11">
      <c r="A1962" s="2094"/>
      <c r="B1962" s="2095">
        <v>0.20833333333333334</v>
      </c>
      <c r="C1962" s="2096"/>
      <c r="D1962" s="2096"/>
      <c r="E1962" s="2092"/>
      <c r="F1962" s="2096"/>
      <c r="G1962" s="2096"/>
      <c r="H1962" s="2092"/>
      <c r="I1962" s="2096"/>
      <c r="J1962" s="2092"/>
      <c r="K1962" s="2093"/>
    </row>
    <row r="1963" spans="1:11">
      <c r="A1963" s="2094"/>
      <c r="B1963" s="2095">
        <v>0.21875</v>
      </c>
      <c r="C1963" s="2096"/>
      <c r="D1963" s="2096"/>
      <c r="E1963" s="2092"/>
      <c r="F1963" s="2096"/>
      <c r="G1963" s="2096"/>
      <c r="H1963" s="2092"/>
      <c r="I1963" s="2096"/>
      <c r="J1963" s="2092"/>
      <c r="K1963" s="2093"/>
    </row>
    <row r="1964" spans="1:11">
      <c r="A1964" s="2094"/>
      <c r="B1964" s="2095">
        <v>0.22916666666666666</v>
      </c>
      <c r="C1964" s="2096"/>
      <c r="D1964" s="2096"/>
      <c r="E1964" s="2092"/>
      <c r="F1964" s="2096"/>
      <c r="G1964" s="2096"/>
      <c r="H1964" s="2092"/>
      <c r="I1964" s="2096"/>
      <c r="J1964" s="2092"/>
      <c r="K1964" s="2093"/>
    </row>
    <row r="1965" spans="1:11">
      <c r="A1965" s="2094"/>
      <c r="B1965" s="2095">
        <v>0.23958333333333334</v>
      </c>
      <c r="C1965" s="2096"/>
      <c r="D1965" s="2096"/>
      <c r="E1965" s="2092"/>
      <c r="F1965" s="2096"/>
      <c r="G1965" s="2096"/>
      <c r="H1965" s="2092"/>
      <c r="I1965" s="2096"/>
      <c r="J1965" s="2092"/>
      <c r="K1965" s="2093"/>
    </row>
    <row r="1966" spans="1:11">
      <c r="A1966" s="2094"/>
      <c r="B1966" s="2095">
        <v>0.25</v>
      </c>
      <c r="C1966" s="2091"/>
      <c r="D1966" s="2096"/>
      <c r="E1966" s="2092"/>
      <c r="F1966" s="2096"/>
      <c r="G1966" s="2096"/>
      <c r="H1966" s="2092"/>
      <c r="I1966" s="2096"/>
      <c r="J1966" s="2092"/>
      <c r="K1966" s="2093"/>
    </row>
    <row r="1967" spans="1:11">
      <c r="A1967" s="2094"/>
      <c r="B1967" s="2095">
        <v>0.26041666666666669</v>
      </c>
      <c r="C1967" s="2096"/>
      <c r="D1967" s="2096"/>
      <c r="E1967" s="2092"/>
      <c r="F1967" s="2096"/>
      <c r="G1967" s="2096"/>
      <c r="H1967" s="2092"/>
      <c r="I1967" s="2096"/>
      <c r="J1967" s="2092"/>
      <c r="K1967" s="2093"/>
    </row>
    <row r="1968" spans="1:11">
      <c r="A1968" s="2094"/>
      <c r="B1968" s="2095">
        <v>0.27083333333333331</v>
      </c>
      <c r="C1968" s="2096"/>
      <c r="D1968" s="2096"/>
      <c r="E1968" s="2092"/>
      <c r="F1968" s="2096"/>
      <c r="G1968" s="2096"/>
      <c r="H1968" s="2092"/>
      <c r="I1968" s="2096"/>
      <c r="J1968" s="2092"/>
      <c r="K1968" s="2093"/>
    </row>
    <row r="1969" spans="1:11">
      <c r="A1969" s="2094"/>
      <c r="B1969" s="2095">
        <v>0.28125</v>
      </c>
      <c r="C1969" s="2096"/>
      <c r="D1969" s="2096"/>
      <c r="E1969" s="2092"/>
      <c r="F1969" s="2096"/>
      <c r="G1969" s="2096"/>
      <c r="H1969" s="2092"/>
      <c r="I1969" s="2096"/>
      <c r="J1969" s="2092"/>
      <c r="K1969" s="2093"/>
    </row>
    <row r="1970" spans="1:11">
      <c r="A1970" s="2094"/>
      <c r="B1970" s="2095">
        <v>0.29166666666666669</v>
      </c>
      <c r="C1970" s="2096"/>
      <c r="D1970" s="2096"/>
      <c r="E1970" s="2092"/>
      <c r="F1970" s="2096"/>
      <c r="G1970" s="2096"/>
      <c r="H1970" s="2092"/>
      <c r="I1970" s="2096"/>
      <c r="J1970" s="2092"/>
      <c r="K1970" s="2093"/>
    </row>
    <row r="1971" spans="1:11">
      <c r="A1971" s="2094"/>
      <c r="B1971" s="2095">
        <v>0.30208333333333331</v>
      </c>
      <c r="C1971" s="2096"/>
      <c r="D1971" s="2096"/>
      <c r="E1971" s="2092"/>
      <c r="F1971" s="2096"/>
      <c r="G1971" s="2096"/>
      <c r="H1971" s="2092"/>
      <c r="I1971" s="2096"/>
      <c r="J1971" s="2092"/>
      <c r="K1971" s="2093"/>
    </row>
    <row r="1972" spans="1:11">
      <c r="A1972" s="2094"/>
      <c r="B1972" s="2095">
        <v>0.3125</v>
      </c>
      <c r="C1972" s="2096"/>
      <c r="D1972" s="2096"/>
      <c r="E1972" s="2092"/>
      <c r="F1972" s="2096"/>
      <c r="G1972" s="2096"/>
      <c r="H1972" s="2092"/>
      <c r="I1972" s="2096"/>
      <c r="J1972" s="2092"/>
      <c r="K1972" s="2093"/>
    </row>
    <row r="1973" spans="1:11">
      <c r="A1973" s="2094"/>
      <c r="B1973" s="2095">
        <v>0.32291666666666669</v>
      </c>
      <c r="C1973" s="2096"/>
      <c r="D1973" s="2096"/>
      <c r="E1973" s="2092"/>
      <c r="F1973" s="2096"/>
      <c r="G1973" s="2096"/>
      <c r="H1973" s="2092"/>
      <c r="I1973" s="2096"/>
      <c r="J1973" s="2092"/>
      <c r="K1973" s="2093"/>
    </row>
    <row r="1974" spans="1:11">
      <c r="A1974" s="2094"/>
      <c r="B1974" s="2095">
        <v>0.33333333333333331</v>
      </c>
      <c r="C1974" s="2091"/>
      <c r="D1974" s="2096"/>
      <c r="E1974" s="2092"/>
      <c r="F1974" s="2096"/>
      <c r="G1974" s="2096"/>
      <c r="H1974" s="2092"/>
      <c r="I1974" s="2096"/>
      <c r="J1974" s="2092"/>
      <c r="K1974" s="2093"/>
    </row>
    <row r="1975" spans="1:11">
      <c r="A1975" s="2094"/>
      <c r="B1975" s="2095">
        <v>0.34375</v>
      </c>
      <c r="C1975" s="2096"/>
      <c r="D1975" s="2096"/>
      <c r="E1975" s="2092"/>
      <c r="F1975" s="2096"/>
      <c r="G1975" s="2096"/>
      <c r="H1975" s="2092"/>
      <c r="I1975" s="2096"/>
      <c r="J1975" s="2092"/>
      <c r="K1975" s="2093"/>
    </row>
    <row r="1976" spans="1:11">
      <c r="A1976" s="2094"/>
      <c r="B1976" s="2095">
        <v>0.35416666666666669</v>
      </c>
      <c r="C1976" s="2096"/>
      <c r="D1976" s="2096"/>
      <c r="E1976" s="2092"/>
      <c r="F1976" s="2096"/>
      <c r="G1976" s="2096"/>
      <c r="H1976" s="2092"/>
      <c r="I1976" s="2096"/>
      <c r="J1976" s="2092"/>
      <c r="K1976" s="2093"/>
    </row>
    <row r="1977" spans="1:11">
      <c r="A1977" s="2094"/>
      <c r="B1977" s="2095">
        <v>0.36458333333333331</v>
      </c>
      <c r="C1977" s="2096"/>
      <c r="D1977" s="2096"/>
      <c r="E1977" s="2092"/>
      <c r="F1977" s="2096"/>
      <c r="G1977" s="2096"/>
      <c r="H1977" s="2092"/>
      <c r="I1977" s="2096"/>
      <c r="J1977" s="2092"/>
      <c r="K1977" s="2093"/>
    </row>
    <row r="1978" spans="1:11">
      <c r="A1978" s="2094"/>
      <c r="B1978" s="2095">
        <v>0.375</v>
      </c>
      <c r="C1978" s="2096"/>
      <c r="D1978" s="2096"/>
      <c r="E1978" s="2092"/>
      <c r="F1978" s="2096"/>
      <c r="G1978" s="2096"/>
      <c r="H1978" s="2092"/>
      <c r="I1978" s="2096"/>
      <c r="J1978" s="2092"/>
      <c r="K1978" s="2093"/>
    </row>
    <row r="1979" spans="1:11">
      <c r="A1979" s="2094"/>
      <c r="B1979" s="2095">
        <v>0.38541666666666669</v>
      </c>
      <c r="C1979" s="2096"/>
      <c r="D1979" s="2096"/>
      <c r="E1979" s="2092"/>
      <c r="F1979" s="2096"/>
      <c r="G1979" s="2096"/>
      <c r="H1979" s="2092"/>
      <c r="I1979" s="2096"/>
      <c r="J1979" s="2092"/>
      <c r="K1979" s="2093"/>
    </row>
    <row r="1980" spans="1:11">
      <c r="A1980" s="2094"/>
      <c r="B1980" s="2095">
        <v>0.39583333333333331</v>
      </c>
      <c r="C1980" s="2096"/>
      <c r="D1980" s="2096"/>
      <c r="E1980" s="2092"/>
      <c r="F1980" s="2096"/>
      <c r="G1980" s="2096"/>
      <c r="H1980" s="2092"/>
      <c r="I1980" s="2096"/>
      <c r="J1980" s="2092"/>
      <c r="K1980" s="2093"/>
    </row>
    <row r="1981" spans="1:11">
      <c r="A1981" s="2094"/>
      <c r="B1981" s="2095">
        <v>0.40625</v>
      </c>
      <c r="C1981" s="2096"/>
      <c r="D1981" s="2096"/>
      <c r="E1981" s="2092"/>
      <c r="F1981" s="2096"/>
      <c r="G1981" s="2096"/>
      <c r="H1981" s="2092"/>
      <c r="I1981" s="2096"/>
      <c r="J1981" s="2092"/>
      <c r="K1981" s="2093"/>
    </row>
    <row r="1982" spans="1:11">
      <c r="A1982" s="2094"/>
      <c r="B1982" s="2095">
        <v>0.41666666666666669</v>
      </c>
      <c r="C1982" s="2091"/>
      <c r="D1982" s="2096"/>
      <c r="E1982" s="2092"/>
      <c r="F1982" s="2096"/>
      <c r="G1982" s="2096"/>
      <c r="H1982" s="2092"/>
      <c r="I1982" s="2096"/>
      <c r="J1982" s="2092"/>
      <c r="K1982" s="2093"/>
    </row>
    <row r="1983" spans="1:11">
      <c r="A1983" s="2094"/>
      <c r="B1983" s="2095">
        <v>0.42708333333333331</v>
      </c>
      <c r="C1983" s="2096"/>
      <c r="D1983" s="2096"/>
      <c r="E1983" s="2092"/>
      <c r="F1983" s="2096"/>
      <c r="G1983" s="2096"/>
      <c r="H1983" s="2092"/>
      <c r="I1983" s="2096"/>
      <c r="J1983" s="2092"/>
      <c r="K1983" s="2093"/>
    </row>
    <row r="1984" spans="1:11">
      <c r="A1984" s="2094"/>
      <c r="B1984" s="2095">
        <v>0.4375</v>
      </c>
      <c r="C1984" s="2096"/>
      <c r="D1984" s="2096"/>
      <c r="E1984" s="2092"/>
      <c r="F1984" s="2096"/>
      <c r="G1984" s="2096"/>
      <c r="H1984" s="2092"/>
      <c r="I1984" s="2096"/>
      <c r="J1984" s="2092"/>
      <c r="K1984" s="2093"/>
    </row>
    <row r="1985" spans="1:11">
      <c r="A1985" s="2094"/>
      <c r="B1985" s="2095">
        <v>0.44791666666666669</v>
      </c>
      <c r="C1985" s="2096"/>
      <c r="D1985" s="2096"/>
      <c r="E1985" s="2092"/>
      <c r="F1985" s="2096"/>
      <c r="G1985" s="2096"/>
      <c r="H1985" s="2092"/>
      <c r="I1985" s="2096"/>
      <c r="J1985" s="2092"/>
      <c r="K1985" s="2093"/>
    </row>
    <row r="1986" spans="1:11">
      <c r="A1986" s="2094"/>
      <c r="B1986" s="2095">
        <v>0.45833333333333331</v>
      </c>
      <c r="C1986" s="2096"/>
      <c r="D1986" s="2096"/>
      <c r="E1986" s="2092"/>
      <c r="F1986" s="2096"/>
      <c r="G1986" s="2096"/>
      <c r="H1986" s="2092"/>
      <c r="I1986" s="2096"/>
      <c r="J1986" s="2092"/>
      <c r="K1986" s="2093"/>
    </row>
    <row r="1987" spans="1:11">
      <c r="A1987" s="2094"/>
      <c r="B1987" s="2095">
        <v>0.46875</v>
      </c>
      <c r="C1987" s="2096"/>
      <c r="D1987" s="2096"/>
      <c r="E1987" s="2092"/>
      <c r="F1987" s="2096"/>
      <c r="G1987" s="2096"/>
      <c r="H1987" s="2092"/>
      <c r="I1987" s="2096"/>
      <c r="J1987" s="2092"/>
      <c r="K1987" s="2093"/>
    </row>
    <row r="1988" spans="1:11">
      <c r="A1988" s="2094"/>
      <c r="B1988" s="2095">
        <v>0.47916666666666669</v>
      </c>
      <c r="C1988" s="2096"/>
      <c r="D1988" s="2096"/>
      <c r="E1988" s="2092"/>
      <c r="F1988" s="2096"/>
      <c r="G1988" s="2096"/>
      <c r="H1988" s="2092"/>
      <c r="I1988" s="2096"/>
      <c r="J1988" s="2092"/>
      <c r="K1988" s="2093"/>
    </row>
    <row r="1989" spans="1:11">
      <c r="A1989" s="2094"/>
      <c r="B1989" s="2095">
        <v>0.48958333333333331</v>
      </c>
      <c r="C1989" s="2096"/>
      <c r="D1989" s="2096"/>
      <c r="E1989" s="2092"/>
      <c r="F1989" s="2096"/>
      <c r="G1989" s="2096"/>
      <c r="H1989" s="2092"/>
      <c r="I1989" s="2096"/>
      <c r="J1989" s="2092"/>
      <c r="K1989" s="2093"/>
    </row>
    <row r="1990" spans="1:11">
      <c r="A1990" s="2094"/>
      <c r="B1990" s="2095">
        <v>0.5</v>
      </c>
      <c r="C1990" s="2091"/>
      <c r="D1990" s="2096"/>
      <c r="E1990" s="2092"/>
      <c r="F1990" s="2096"/>
      <c r="G1990" s="2096"/>
      <c r="H1990" s="2092"/>
      <c r="I1990" s="2096"/>
      <c r="J1990" s="2092"/>
      <c r="K1990" s="2093"/>
    </row>
    <row r="1991" spans="1:11">
      <c r="A1991" s="2094"/>
      <c r="B1991" s="2095">
        <v>0.51041666666666663</v>
      </c>
      <c r="C1991" s="2096"/>
      <c r="D1991" s="2096"/>
      <c r="E1991" s="2092"/>
      <c r="F1991" s="2096"/>
      <c r="G1991" s="2096"/>
      <c r="H1991" s="2092"/>
      <c r="I1991" s="2096"/>
      <c r="J1991" s="2092"/>
      <c r="K1991" s="2093"/>
    </row>
    <row r="1992" spans="1:11">
      <c r="A1992" s="2094"/>
      <c r="B1992" s="2095">
        <v>0.52083333333333337</v>
      </c>
      <c r="C1992" s="2096"/>
      <c r="D1992" s="2096"/>
      <c r="E1992" s="2092"/>
      <c r="F1992" s="2096"/>
      <c r="G1992" s="2096"/>
      <c r="H1992" s="2092"/>
      <c r="I1992" s="2096"/>
      <c r="J1992" s="2092"/>
      <c r="K1992" s="2093"/>
    </row>
    <row r="1993" spans="1:11">
      <c r="A1993" s="2094"/>
      <c r="B1993" s="2095">
        <v>0.53125</v>
      </c>
      <c r="C1993" s="2096"/>
      <c r="D1993" s="2096"/>
      <c r="E1993" s="2092"/>
      <c r="F1993" s="2096"/>
      <c r="G1993" s="2096"/>
      <c r="H1993" s="2092"/>
      <c r="I1993" s="2096"/>
      <c r="J1993" s="2092"/>
      <c r="K1993" s="2093"/>
    </row>
    <row r="1994" spans="1:11">
      <c r="A1994" s="2094"/>
      <c r="B1994" s="2095">
        <v>0.54166666666666663</v>
      </c>
      <c r="C1994" s="2096"/>
      <c r="D1994" s="2096"/>
      <c r="E1994" s="2092"/>
      <c r="F1994" s="2096"/>
      <c r="G1994" s="2096"/>
      <c r="H1994" s="2092"/>
      <c r="I1994" s="2096"/>
      <c r="J1994" s="2092"/>
      <c r="K1994" s="2093"/>
    </row>
    <row r="1995" spans="1:11">
      <c r="A1995" s="2094"/>
      <c r="B1995" s="2095">
        <v>0.55208333333333337</v>
      </c>
      <c r="C1995" s="2096"/>
      <c r="D1995" s="2096"/>
      <c r="E1995" s="2092"/>
      <c r="F1995" s="2096"/>
      <c r="G1995" s="2096"/>
      <c r="H1995" s="2092"/>
      <c r="I1995" s="2096"/>
      <c r="J1995" s="2092"/>
      <c r="K1995" s="2093"/>
    </row>
    <row r="1996" spans="1:11">
      <c r="A1996" s="2094"/>
      <c r="B1996" s="2095">
        <v>0.5625</v>
      </c>
      <c r="C1996" s="2096"/>
      <c r="D1996" s="2096"/>
      <c r="E1996" s="2092"/>
      <c r="F1996" s="2096"/>
      <c r="G1996" s="2096"/>
      <c r="H1996" s="2092"/>
      <c r="I1996" s="2096"/>
      <c r="J1996" s="2092"/>
      <c r="K1996" s="2093"/>
    </row>
    <row r="1997" spans="1:11">
      <c r="A1997" s="2094"/>
      <c r="B1997" s="2095">
        <v>0.57291666666666663</v>
      </c>
      <c r="C1997" s="2096"/>
      <c r="D1997" s="2096"/>
      <c r="E1997" s="2092"/>
      <c r="F1997" s="2096"/>
      <c r="G1997" s="2096"/>
      <c r="H1997" s="2092"/>
      <c r="I1997" s="2096"/>
      <c r="J1997" s="2092"/>
      <c r="K1997" s="2093"/>
    </row>
    <row r="1998" spans="1:11">
      <c r="A1998" s="2094"/>
      <c r="B1998" s="2095">
        <v>0.58333333333333337</v>
      </c>
      <c r="C1998" s="2091"/>
      <c r="D1998" s="2096"/>
      <c r="E1998" s="2092"/>
      <c r="F1998" s="2096"/>
      <c r="G1998" s="2096"/>
      <c r="H1998" s="2092"/>
      <c r="I1998" s="2096"/>
      <c r="J1998" s="2092"/>
      <c r="K1998" s="2093"/>
    </row>
    <row r="1999" spans="1:11">
      <c r="A1999" s="2094"/>
      <c r="B1999" s="2095">
        <v>0.59375</v>
      </c>
      <c r="C1999" s="2096"/>
      <c r="D1999" s="2096"/>
      <c r="E1999" s="2092"/>
      <c r="F1999" s="2096"/>
      <c r="G1999" s="2096"/>
      <c r="H1999" s="2092"/>
      <c r="I1999" s="2096"/>
      <c r="J1999" s="2092"/>
      <c r="K1999" s="2093"/>
    </row>
    <row r="2000" spans="1:11">
      <c r="A2000" s="2094"/>
      <c r="B2000" s="2095">
        <v>0.60416666666666663</v>
      </c>
      <c r="C2000" s="2096"/>
      <c r="D2000" s="2096"/>
      <c r="E2000" s="2092"/>
      <c r="F2000" s="2096"/>
      <c r="G2000" s="2096"/>
      <c r="H2000" s="2092"/>
      <c r="I2000" s="2096"/>
      <c r="J2000" s="2092"/>
      <c r="K2000" s="2093"/>
    </row>
    <row r="2001" spans="1:11">
      <c r="A2001" s="2094"/>
      <c r="B2001" s="2095">
        <v>0.61458333333333337</v>
      </c>
      <c r="C2001" s="2096"/>
      <c r="D2001" s="2096"/>
      <c r="E2001" s="2092"/>
      <c r="F2001" s="2096"/>
      <c r="G2001" s="2096"/>
      <c r="H2001" s="2092"/>
      <c r="I2001" s="2096"/>
      <c r="J2001" s="2092"/>
      <c r="K2001" s="2093"/>
    </row>
    <row r="2002" spans="1:11">
      <c r="A2002" s="2094"/>
      <c r="B2002" s="2095">
        <v>0.625</v>
      </c>
      <c r="C2002" s="2096"/>
      <c r="D2002" s="2096"/>
      <c r="E2002" s="2092"/>
      <c r="F2002" s="2096"/>
      <c r="G2002" s="2096"/>
      <c r="H2002" s="2092"/>
      <c r="I2002" s="2096"/>
      <c r="J2002" s="2092"/>
      <c r="K2002" s="2093"/>
    </row>
    <row r="2003" spans="1:11">
      <c r="A2003" s="2094"/>
      <c r="B2003" s="2095">
        <v>0.63541666666666663</v>
      </c>
      <c r="C2003" s="2096"/>
      <c r="D2003" s="2096"/>
      <c r="E2003" s="2092"/>
      <c r="F2003" s="2096"/>
      <c r="G2003" s="2096"/>
      <c r="H2003" s="2092"/>
      <c r="I2003" s="2096"/>
      <c r="J2003" s="2092"/>
      <c r="K2003" s="2093"/>
    </row>
    <row r="2004" spans="1:11">
      <c r="A2004" s="2094"/>
      <c r="B2004" s="2095">
        <v>0.64583333333333337</v>
      </c>
      <c r="C2004" s="2096"/>
      <c r="D2004" s="2096"/>
      <c r="E2004" s="2092"/>
      <c r="F2004" s="2096"/>
      <c r="G2004" s="2096"/>
      <c r="H2004" s="2092"/>
      <c r="I2004" s="2096"/>
      <c r="J2004" s="2092"/>
      <c r="K2004" s="2093"/>
    </row>
    <row r="2005" spans="1:11">
      <c r="A2005" s="2094"/>
      <c r="B2005" s="2095">
        <v>0.65625</v>
      </c>
      <c r="C2005" s="2096"/>
      <c r="D2005" s="2096"/>
      <c r="E2005" s="2092"/>
      <c r="F2005" s="2096"/>
      <c r="G2005" s="2096"/>
      <c r="H2005" s="2092"/>
      <c r="I2005" s="2096"/>
      <c r="J2005" s="2092"/>
      <c r="K2005" s="2093"/>
    </row>
    <row r="2006" spans="1:11">
      <c r="A2006" s="2094"/>
      <c r="B2006" s="2095">
        <v>0.66666666666666663</v>
      </c>
      <c r="C2006" s="2091"/>
      <c r="D2006" s="2096"/>
      <c r="E2006" s="2092"/>
      <c r="F2006" s="2096"/>
      <c r="G2006" s="2096"/>
      <c r="H2006" s="2092"/>
      <c r="I2006" s="2096"/>
      <c r="J2006" s="2092"/>
      <c r="K2006" s="2093"/>
    </row>
    <row r="2007" spans="1:11">
      <c r="A2007" s="2094"/>
      <c r="B2007" s="2095">
        <v>0.67708333333333337</v>
      </c>
      <c r="C2007" s="2096"/>
      <c r="D2007" s="2096"/>
      <c r="E2007" s="2092"/>
      <c r="F2007" s="2096"/>
      <c r="G2007" s="2096"/>
      <c r="H2007" s="2092"/>
      <c r="I2007" s="2096"/>
      <c r="J2007" s="2092"/>
      <c r="K2007" s="2093"/>
    </row>
    <row r="2008" spans="1:11">
      <c r="A2008" s="2094"/>
      <c r="B2008" s="2095">
        <v>0.6875</v>
      </c>
      <c r="C2008" s="2096"/>
      <c r="D2008" s="2096"/>
      <c r="E2008" s="2092"/>
      <c r="F2008" s="2096"/>
      <c r="G2008" s="2096"/>
      <c r="H2008" s="2092"/>
      <c r="I2008" s="2096"/>
      <c r="J2008" s="2092"/>
      <c r="K2008" s="2093"/>
    </row>
    <row r="2009" spans="1:11">
      <c r="A2009" s="2094"/>
      <c r="B2009" s="2095">
        <v>0.69791666666666663</v>
      </c>
      <c r="C2009" s="2096"/>
      <c r="D2009" s="2096"/>
      <c r="E2009" s="2092"/>
      <c r="F2009" s="2096"/>
      <c r="G2009" s="2096"/>
      <c r="H2009" s="2092"/>
      <c r="I2009" s="2096"/>
      <c r="J2009" s="2092"/>
      <c r="K2009" s="2093"/>
    </row>
    <row r="2010" spans="1:11">
      <c r="A2010" s="2094"/>
      <c r="B2010" s="2095">
        <v>0.70833333333333337</v>
      </c>
      <c r="C2010" s="2096"/>
      <c r="D2010" s="2096"/>
      <c r="E2010" s="2092"/>
      <c r="F2010" s="2096"/>
      <c r="G2010" s="2096"/>
      <c r="H2010" s="2092"/>
      <c r="I2010" s="2096"/>
      <c r="J2010" s="2092"/>
      <c r="K2010" s="2093"/>
    </row>
    <row r="2011" spans="1:11">
      <c r="A2011" s="2094"/>
      <c r="B2011" s="2095">
        <v>0.71875</v>
      </c>
      <c r="C2011" s="2096"/>
      <c r="D2011" s="2096"/>
      <c r="E2011" s="2092"/>
      <c r="F2011" s="2096"/>
      <c r="G2011" s="2096"/>
      <c r="H2011" s="2092"/>
      <c r="I2011" s="2096"/>
      <c r="J2011" s="2092"/>
      <c r="K2011" s="2093"/>
    </row>
    <row r="2012" spans="1:11">
      <c r="A2012" s="2094"/>
      <c r="B2012" s="2095">
        <v>0.72916666666666663</v>
      </c>
      <c r="C2012" s="2096"/>
      <c r="D2012" s="2096"/>
      <c r="E2012" s="2092"/>
      <c r="F2012" s="2096"/>
      <c r="G2012" s="2096"/>
      <c r="H2012" s="2092"/>
      <c r="I2012" s="2096"/>
      <c r="J2012" s="2092"/>
      <c r="K2012" s="2093"/>
    </row>
    <row r="2013" spans="1:11">
      <c r="A2013" s="2094"/>
      <c r="B2013" s="2095">
        <v>0.73958333333333337</v>
      </c>
      <c r="C2013" s="2096"/>
      <c r="D2013" s="2096"/>
      <c r="E2013" s="2092"/>
      <c r="F2013" s="2096"/>
      <c r="G2013" s="2096"/>
      <c r="H2013" s="2092"/>
      <c r="I2013" s="2096"/>
      <c r="J2013" s="2092"/>
      <c r="K2013" s="2093"/>
    </row>
    <row r="2014" spans="1:11">
      <c r="A2014" s="2094"/>
      <c r="B2014" s="2095">
        <v>0.75</v>
      </c>
      <c r="C2014" s="2091"/>
      <c r="D2014" s="2096"/>
      <c r="E2014" s="2092"/>
      <c r="F2014" s="2096"/>
      <c r="G2014" s="2096"/>
      <c r="H2014" s="2092"/>
      <c r="I2014" s="2096"/>
      <c r="J2014" s="2092"/>
      <c r="K2014" s="2093"/>
    </row>
    <row r="2015" spans="1:11">
      <c r="A2015" s="2094"/>
      <c r="B2015" s="2095">
        <v>0.76041666666666663</v>
      </c>
      <c r="C2015" s="2096"/>
      <c r="D2015" s="2096"/>
      <c r="E2015" s="2092"/>
      <c r="F2015" s="2096"/>
      <c r="G2015" s="2096"/>
      <c r="H2015" s="2092"/>
      <c r="I2015" s="2096"/>
      <c r="J2015" s="2092"/>
      <c r="K2015" s="2093"/>
    </row>
    <row r="2016" spans="1:11">
      <c r="A2016" s="2094"/>
      <c r="B2016" s="2095">
        <v>0.77083333333333337</v>
      </c>
      <c r="C2016" s="2096"/>
      <c r="D2016" s="2096"/>
      <c r="E2016" s="2092"/>
      <c r="F2016" s="2096"/>
      <c r="G2016" s="2096"/>
      <c r="H2016" s="2092"/>
      <c r="I2016" s="2096"/>
      <c r="J2016" s="2092"/>
      <c r="K2016" s="2093"/>
    </row>
    <row r="2017" spans="1:11">
      <c r="A2017" s="2094"/>
      <c r="B2017" s="2095">
        <v>0.78125</v>
      </c>
      <c r="C2017" s="2096"/>
      <c r="D2017" s="2096"/>
      <c r="E2017" s="2092"/>
      <c r="F2017" s="2096"/>
      <c r="G2017" s="2096"/>
      <c r="H2017" s="2092"/>
      <c r="I2017" s="2096"/>
      <c r="J2017" s="2092"/>
      <c r="K2017" s="2093"/>
    </row>
    <row r="2018" spans="1:11">
      <c r="A2018" s="2094"/>
      <c r="B2018" s="2095">
        <v>0.79166666666666663</v>
      </c>
      <c r="C2018" s="2096"/>
      <c r="D2018" s="2096"/>
      <c r="E2018" s="2092"/>
      <c r="F2018" s="2096"/>
      <c r="G2018" s="2096"/>
      <c r="H2018" s="2092"/>
      <c r="I2018" s="2096"/>
      <c r="J2018" s="2092"/>
      <c r="K2018" s="2093"/>
    </row>
    <row r="2019" spans="1:11">
      <c r="A2019" s="2094"/>
      <c r="B2019" s="2095">
        <v>0.80208333333333337</v>
      </c>
      <c r="C2019" s="2096"/>
      <c r="D2019" s="2096"/>
      <c r="E2019" s="2092"/>
      <c r="F2019" s="2096"/>
      <c r="G2019" s="2096"/>
      <c r="H2019" s="2092"/>
      <c r="I2019" s="2096"/>
      <c r="J2019" s="2092"/>
      <c r="K2019" s="2093"/>
    </row>
    <row r="2020" spans="1:11">
      <c r="A2020" s="2094"/>
      <c r="B2020" s="2095">
        <v>0.8125</v>
      </c>
      <c r="C2020" s="2096"/>
      <c r="D2020" s="2096"/>
      <c r="E2020" s="2092"/>
      <c r="F2020" s="2096"/>
      <c r="G2020" s="2096"/>
      <c r="H2020" s="2092"/>
      <c r="I2020" s="2096"/>
      <c r="J2020" s="2092"/>
      <c r="K2020" s="2093"/>
    </row>
    <row r="2021" spans="1:11">
      <c r="A2021" s="2094"/>
      <c r="B2021" s="2095">
        <v>0.82291666666666663</v>
      </c>
      <c r="C2021" s="2096"/>
      <c r="D2021" s="2096"/>
      <c r="E2021" s="2092"/>
      <c r="F2021" s="2096"/>
      <c r="G2021" s="2096"/>
      <c r="H2021" s="2092"/>
      <c r="I2021" s="2096"/>
      <c r="J2021" s="2092"/>
      <c r="K2021" s="2093"/>
    </row>
    <row r="2022" spans="1:11">
      <c r="A2022" s="2094"/>
      <c r="B2022" s="2095">
        <v>0.83333333333333337</v>
      </c>
      <c r="C2022" s="2091"/>
      <c r="D2022" s="2096"/>
      <c r="E2022" s="2092"/>
      <c r="F2022" s="2096"/>
      <c r="G2022" s="2096"/>
      <c r="H2022" s="2092"/>
      <c r="I2022" s="2096"/>
      <c r="J2022" s="2092"/>
      <c r="K2022" s="2093"/>
    </row>
    <row r="2023" spans="1:11">
      <c r="A2023" s="2094"/>
      <c r="B2023" s="2095">
        <v>0.84375</v>
      </c>
      <c r="C2023" s="2096"/>
      <c r="D2023" s="2096"/>
      <c r="E2023" s="2092"/>
      <c r="F2023" s="2096"/>
      <c r="G2023" s="2096"/>
      <c r="H2023" s="2092"/>
      <c r="I2023" s="2096"/>
      <c r="J2023" s="2092"/>
      <c r="K2023" s="2093"/>
    </row>
    <row r="2024" spans="1:11">
      <c r="A2024" s="2094"/>
      <c r="B2024" s="2095">
        <v>0.85416666666666663</v>
      </c>
      <c r="C2024" s="2096"/>
      <c r="D2024" s="2096"/>
      <c r="E2024" s="2092"/>
      <c r="F2024" s="2096"/>
      <c r="G2024" s="2096"/>
      <c r="H2024" s="2092"/>
      <c r="I2024" s="2096"/>
      <c r="J2024" s="2092"/>
      <c r="K2024" s="2093"/>
    </row>
    <row r="2025" spans="1:11">
      <c r="A2025" s="2094"/>
      <c r="B2025" s="2095">
        <v>0.86458333333333337</v>
      </c>
      <c r="C2025" s="2096"/>
      <c r="D2025" s="2096"/>
      <c r="E2025" s="2092"/>
      <c r="F2025" s="2096"/>
      <c r="G2025" s="2096"/>
      <c r="H2025" s="2092"/>
      <c r="I2025" s="2096"/>
      <c r="J2025" s="2092"/>
      <c r="K2025" s="2093"/>
    </row>
    <row r="2026" spans="1:11">
      <c r="A2026" s="2094"/>
      <c r="B2026" s="2095">
        <v>0.875</v>
      </c>
      <c r="C2026" s="2096"/>
      <c r="D2026" s="2096"/>
      <c r="E2026" s="2092"/>
      <c r="F2026" s="2096"/>
      <c r="G2026" s="2096"/>
      <c r="H2026" s="2092"/>
      <c r="I2026" s="2096"/>
      <c r="J2026" s="2092"/>
      <c r="K2026" s="2093"/>
    </row>
    <row r="2027" spans="1:11">
      <c r="A2027" s="2094"/>
      <c r="B2027" s="2095">
        <v>0.88541666666666663</v>
      </c>
      <c r="C2027" s="2096"/>
      <c r="D2027" s="2096"/>
      <c r="E2027" s="2092"/>
      <c r="F2027" s="2096"/>
      <c r="G2027" s="2096"/>
      <c r="H2027" s="2092"/>
      <c r="I2027" s="2096"/>
      <c r="J2027" s="2092"/>
      <c r="K2027" s="2093"/>
    </row>
    <row r="2028" spans="1:11">
      <c r="A2028" s="2094"/>
      <c r="B2028" s="2095">
        <v>0.89583333333333337</v>
      </c>
      <c r="C2028" s="2096"/>
      <c r="D2028" s="2096"/>
      <c r="E2028" s="2092"/>
      <c r="F2028" s="2096"/>
      <c r="G2028" s="2096"/>
      <c r="H2028" s="2092"/>
      <c r="I2028" s="2096"/>
      <c r="J2028" s="2092"/>
      <c r="K2028" s="2093"/>
    </row>
    <row r="2029" spans="1:11">
      <c r="A2029" s="2094"/>
      <c r="B2029" s="2095">
        <v>0.90625</v>
      </c>
      <c r="C2029" s="2096"/>
      <c r="D2029" s="2096"/>
      <c r="E2029" s="2092"/>
      <c r="F2029" s="2096"/>
      <c r="G2029" s="2096"/>
      <c r="H2029" s="2092"/>
      <c r="I2029" s="2096"/>
      <c r="J2029" s="2092"/>
      <c r="K2029" s="2093"/>
    </row>
    <row r="2030" spans="1:11">
      <c r="A2030" s="2094"/>
      <c r="B2030" s="2095">
        <v>0.91666666666666663</v>
      </c>
      <c r="C2030" s="2091"/>
      <c r="D2030" s="2096"/>
      <c r="E2030" s="2092"/>
      <c r="F2030" s="2096"/>
      <c r="G2030" s="2096"/>
      <c r="H2030" s="2092"/>
      <c r="I2030" s="2096"/>
      <c r="J2030" s="2092"/>
      <c r="K2030" s="2093"/>
    </row>
    <row r="2031" spans="1:11">
      <c r="A2031" s="2094"/>
      <c r="B2031" s="2095">
        <v>0.92708333333333337</v>
      </c>
      <c r="C2031" s="2096"/>
      <c r="D2031" s="2096"/>
      <c r="E2031" s="2092"/>
      <c r="F2031" s="2096"/>
      <c r="G2031" s="2096"/>
      <c r="H2031" s="2092"/>
      <c r="I2031" s="2096"/>
      <c r="J2031" s="2092"/>
      <c r="K2031" s="2093"/>
    </row>
    <row r="2032" spans="1:11">
      <c r="A2032" s="2094"/>
      <c r="B2032" s="2095">
        <v>0.9375</v>
      </c>
      <c r="C2032" s="2096"/>
      <c r="D2032" s="2096"/>
      <c r="E2032" s="2092"/>
      <c r="F2032" s="2096"/>
      <c r="G2032" s="2096"/>
      <c r="H2032" s="2092"/>
      <c r="I2032" s="2096"/>
      <c r="J2032" s="2092"/>
      <c r="K2032" s="2093"/>
    </row>
    <row r="2033" spans="1:11">
      <c r="A2033" s="2094"/>
      <c r="B2033" s="2095">
        <v>0.94791666666666663</v>
      </c>
      <c r="C2033" s="2096"/>
      <c r="D2033" s="2096"/>
      <c r="E2033" s="2092"/>
      <c r="F2033" s="2096"/>
      <c r="G2033" s="2096"/>
      <c r="H2033" s="2092"/>
      <c r="I2033" s="2096"/>
      <c r="J2033" s="2092"/>
      <c r="K2033" s="2093"/>
    </row>
    <row r="2034" spans="1:11">
      <c r="A2034" s="2094"/>
      <c r="B2034" s="2095">
        <v>0.95833333333333337</v>
      </c>
      <c r="C2034" s="2096"/>
      <c r="D2034" s="2096"/>
      <c r="E2034" s="2092"/>
      <c r="F2034" s="2096"/>
      <c r="G2034" s="2096"/>
      <c r="H2034" s="2092"/>
      <c r="I2034" s="2096"/>
      <c r="J2034" s="2092"/>
      <c r="K2034" s="2093"/>
    </row>
    <row r="2035" spans="1:11">
      <c r="A2035" s="2094"/>
      <c r="B2035" s="2095">
        <v>0.96875</v>
      </c>
      <c r="C2035" s="2096"/>
      <c r="D2035" s="2096"/>
      <c r="E2035" s="2092"/>
      <c r="F2035" s="2096"/>
      <c r="G2035" s="2096"/>
      <c r="H2035" s="2092"/>
      <c r="I2035" s="2096"/>
      <c r="J2035" s="2092"/>
      <c r="K2035" s="2093"/>
    </row>
    <row r="2036" spans="1:11">
      <c r="A2036" s="2094"/>
      <c r="B2036" s="2095">
        <v>0.97916666666666663</v>
      </c>
      <c r="C2036" s="2096"/>
      <c r="D2036" s="2096"/>
      <c r="E2036" s="2092"/>
      <c r="F2036" s="2096"/>
      <c r="G2036" s="2096"/>
      <c r="H2036" s="2092"/>
      <c r="I2036" s="2096"/>
      <c r="J2036" s="2092"/>
      <c r="K2036" s="2093"/>
    </row>
    <row r="2037" spans="1:11">
      <c r="A2037" s="2094"/>
      <c r="B2037" s="2095">
        <v>0.98958333333333337</v>
      </c>
      <c r="C2037" s="2096"/>
      <c r="D2037" s="2096"/>
      <c r="E2037" s="2092"/>
      <c r="F2037" s="2096"/>
      <c r="G2037" s="2096"/>
      <c r="H2037" s="2092"/>
      <c r="I2037" s="2096"/>
      <c r="J2037" s="2092"/>
      <c r="K2037" s="2093"/>
    </row>
    <row r="2038" spans="1:11">
      <c r="A2038" s="2094"/>
      <c r="B2038" s="2095">
        <v>0</v>
      </c>
      <c r="C2038" s="2091"/>
      <c r="D2038" s="2096"/>
      <c r="E2038" s="2092"/>
      <c r="F2038" s="2096"/>
      <c r="G2038" s="2096"/>
      <c r="H2038" s="2092"/>
      <c r="I2038" s="2096"/>
      <c r="J2038" s="2092"/>
      <c r="K2038" s="2093"/>
    </row>
    <row r="2039" spans="1:11">
      <c r="A2039" s="2094"/>
      <c r="B2039" s="2095">
        <v>1.0416666666666666E-2</v>
      </c>
      <c r="C2039" s="2096"/>
      <c r="D2039" s="2096"/>
      <c r="E2039" s="2092"/>
      <c r="F2039" s="2096"/>
      <c r="G2039" s="2096"/>
      <c r="H2039" s="2092"/>
      <c r="I2039" s="2096"/>
      <c r="J2039" s="2092"/>
      <c r="K2039" s="2093"/>
    </row>
    <row r="2040" spans="1:11">
      <c r="A2040" s="2094"/>
      <c r="B2040" s="2095">
        <v>2.0833333333333332E-2</v>
      </c>
      <c r="C2040" s="2096"/>
      <c r="D2040" s="2096"/>
      <c r="E2040" s="2092"/>
      <c r="F2040" s="2096"/>
      <c r="G2040" s="2096"/>
      <c r="H2040" s="2092"/>
      <c r="I2040" s="2096"/>
      <c r="J2040" s="2092"/>
      <c r="K2040" s="2093"/>
    </row>
    <row r="2041" spans="1:11">
      <c r="A2041" s="2094"/>
      <c r="B2041" s="2095">
        <v>3.125E-2</v>
      </c>
      <c r="C2041" s="2096"/>
      <c r="D2041" s="2096"/>
      <c r="E2041" s="2092"/>
      <c r="F2041" s="2096"/>
      <c r="G2041" s="2096"/>
      <c r="H2041" s="2092"/>
      <c r="I2041" s="2096"/>
      <c r="J2041" s="2092"/>
      <c r="K2041" s="2093"/>
    </row>
    <row r="2042" spans="1:11">
      <c r="A2042" s="2094"/>
      <c r="B2042" s="2095">
        <v>4.1666666666666664E-2</v>
      </c>
      <c r="C2042" s="2096"/>
      <c r="D2042" s="2096"/>
      <c r="E2042" s="2092"/>
      <c r="F2042" s="2096"/>
      <c r="G2042" s="2096"/>
      <c r="H2042" s="2092"/>
      <c r="I2042" s="2096"/>
      <c r="J2042" s="2092"/>
      <c r="K2042" s="2093"/>
    </row>
    <row r="2043" spans="1:11">
      <c r="A2043" s="2094"/>
      <c r="B2043" s="2095">
        <v>5.2083333333333336E-2</v>
      </c>
      <c r="C2043" s="2096"/>
      <c r="D2043" s="2096"/>
      <c r="E2043" s="2092"/>
      <c r="F2043" s="2096"/>
      <c r="G2043" s="2096"/>
      <c r="H2043" s="2092"/>
      <c r="I2043" s="2096"/>
      <c r="J2043" s="2092"/>
      <c r="K2043" s="2093"/>
    </row>
    <row r="2044" spans="1:11">
      <c r="A2044" s="2094"/>
      <c r="B2044" s="2095">
        <v>6.25E-2</v>
      </c>
      <c r="C2044" s="2096"/>
      <c r="D2044" s="2096"/>
      <c r="E2044" s="2092"/>
      <c r="F2044" s="2096"/>
      <c r="G2044" s="2096"/>
      <c r="H2044" s="2092"/>
      <c r="I2044" s="2096"/>
      <c r="J2044" s="2092"/>
      <c r="K2044" s="2093"/>
    </row>
    <row r="2045" spans="1:11">
      <c r="A2045" s="2094"/>
      <c r="B2045" s="2095">
        <v>7.2916666666666671E-2</v>
      </c>
      <c r="C2045" s="2096"/>
      <c r="D2045" s="2096"/>
      <c r="E2045" s="2092"/>
      <c r="F2045" s="2096"/>
      <c r="G2045" s="2096"/>
      <c r="H2045" s="2092"/>
      <c r="I2045" s="2096"/>
      <c r="J2045" s="2092"/>
      <c r="K2045" s="2093"/>
    </row>
    <row r="2046" spans="1:11">
      <c r="A2046" s="2094"/>
      <c r="B2046" s="2095">
        <v>8.3333333333333329E-2</v>
      </c>
      <c r="C2046" s="2091"/>
      <c r="D2046" s="2096"/>
      <c r="E2046" s="2092"/>
      <c r="F2046" s="2096"/>
      <c r="G2046" s="2096"/>
      <c r="H2046" s="2092"/>
      <c r="I2046" s="2096"/>
      <c r="J2046" s="2092"/>
      <c r="K2046" s="2093"/>
    </row>
    <row r="2047" spans="1:11">
      <c r="A2047" s="2094"/>
      <c r="B2047" s="2095">
        <v>9.375E-2</v>
      </c>
      <c r="C2047" s="2096"/>
      <c r="D2047" s="2096"/>
      <c r="E2047" s="2092"/>
      <c r="F2047" s="2096"/>
      <c r="G2047" s="2096"/>
      <c r="H2047" s="2092"/>
      <c r="I2047" s="2096"/>
      <c r="J2047" s="2092"/>
      <c r="K2047" s="2093"/>
    </row>
    <row r="2048" spans="1:11">
      <c r="A2048" s="2094"/>
      <c r="B2048" s="2095">
        <v>0.10416666666666667</v>
      </c>
      <c r="C2048" s="2096"/>
      <c r="D2048" s="2096"/>
      <c r="E2048" s="2092"/>
      <c r="F2048" s="2096"/>
      <c r="G2048" s="2096"/>
      <c r="H2048" s="2092"/>
      <c r="I2048" s="2096"/>
      <c r="J2048" s="2092"/>
      <c r="K2048" s="2093"/>
    </row>
    <row r="2049" spans="1:11">
      <c r="A2049" s="2094"/>
      <c r="B2049" s="2095">
        <v>0.11458333333333333</v>
      </c>
      <c r="C2049" s="2096"/>
      <c r="D2049" s="2096"/>
      <c r="E2049" s="2092"/>
      <c r="F2049" s="2096"/>
      <c r="G2049" s="2096"/>
      <c r="H2049" s="2092"/>
      <c r="I2049" s="2096"/>
      <c r="J2049" s="2092"/>
      <c r="K2049" s="2093"/>
    </row>
    <row r="2050" spans="1:11">
      <c r="A2050" s="2094"/>
      <c r="B2050" s="2095">
        <v>0.125</v>
      </c>
      <c r="C2050" s="2096"/>
      <c r="D2050" s="2096"/>
      <c r="E2050" s="2092"/>
      <c r="F2050" s="2096"/>
      <c r="G2050" s="2096"/>
      <c r="H2050" s="2092"/>
      <c r="I2050" s="2096"/>
      <c r="J2050" s="2092"/>
      <c r="K2050" s="2093"/>
    </row>
    <row r="2051" spans="1:11">
      <c r="A2051" s="2094"/>
      <c r="B2051" s="2095">
        <v>0.13541666666666666</v>
      </c>
      <c r="C2051" s="2096"/>
      <c r="D2051" s="2096"/>
      <c r="E2051" s="2092"/>
      <c r="F2051" s="2096"/>
      <c r="G2051" s="2096"/>
      <c r="H2051" s="2092"/>
      <c r="I2051" s="2096"/>
      <c r="J2051" s="2092"/>
      <c r="K2051" s="2093"/>
    </row>
    <row r="2052" spans="1:11">
      <c r="A2052" s="2094"/>
      <c r="B2052" s="2095">
        <v>0.14583333333333334</v>
      </c>
      <c r="C2052" s="2096"/>
      <c r="D2052" s="2096"/>
      <c r="E2052" s="2092"/>
      <c r="F2052" s="2096"/>
      <c r="G2052" s="2096"/>
      <c r="H2052" s="2092"/>
      <c r="I2052" s="2096"/>
      <c r="J2052" s="2092"/>
      <c r="K2052" s="2093"/>
    </row>
    <row r="2053" spans="1:11">
      <c r="A2053" s="2094"/>
      <c r="B2053" s="2095">
        <v>0.15625</v>
      </c>
      <c r="C2053" s="2096"/>
      <c r="D2053" s="2096"/>
      <c r="E2053" s="2092"/>
      <c r="F2053" s="2096"/>
      <c r="G2053" s="2096"/>
      <c r="H2053" s="2092"/>
      <c r="I2053" s="2096"/>
      <c r="J2053" s="2092"/>
      <c r="K2053" s="2093"/>
    </row>
    <row r="2054" spans="1:11">
      <c r="A2054" s="2094"/>
      <c r="B2054" s="2095">
        <v>0.16666666666666666</v>
      </c>
      <c r="C2054" s="2091"/>
      <c r="D2054" s="2096"/>
      <c r="E2054" s="2092"/>
      <c r="F2054" s="2096"/>
      <c r="G2054" s="2096"/>
      <c r="H2054" s="2092"/>
      <c r="I2054" s="2096"/>
      <c r="J2054" s="2092"/>
      <c r="K2054" s="2093"/>
    </row>
    <row r="2055" spans="1:11">
      <c r="A2055" s="2094"/>
      <c r="B2055" s="2095">
        <v>0.17708333333333334</v>
      </c>
      <c r="C2055" s="2096"/>
      <c r="D2055" s="2096"/>
      <c r="E2055" s="2092"/>
      <c r="F2055" s="2096"/>
      <c r="G2055" s="2096"/>
      <c r="H2055" s="2092"/>
      <c r="I2055" s="2096"/>
      <c r="J2055" s="2092"/>
      <c r="K2055" s="2093"/>
    </row>
    <row r="2056" spans="1:11">
      <c r="A2056" s="2094"/>
      <c r="B2056" s="2095">
        <v>0.1875</v>
      </c>
      <c r="C2056" s="2096"/>
      <c r="D2056" s="2096"/>
      <c r="E2056" s="2092"/>
      <c r="F2056" s="2096"/>
      <c r="G2056" s="2096"/>
      <c r="H2056" s="2092"/>
      <c r="I2056" s="2096"/>
      <c r="J2056" s="2092"/>
      <c r="K2056" s="2093"/>
    </row>
    <row r="2057" spans="1:11">
      <c r="A2057" s="2094"/>
      <c r="B2057" s="2095">
        <v>0.19791666666666666</v>
      </c>
      <c r="C2057" s="2096"/>
      <c r="D2057" s="2096"/>
      <c r="E2057" s="2092"/>
      <c r="F2057" s="2096"/>
      <c r="G2057" s="2096"/>
      <c r="H2057" s="2092"/>
      <c r="I2057" s="2096"/>
      <c r="J2057" s="2092"/>
      <c r="K2057" s="2093"/>
    </row>
    <row r="2058" spans="1:11">
      <c r="A2058" s="2094"/>
      <c r="B2058" s="2095">
        <v>0.20833333333333334</v>
      </c>
      <c r="C2058" s="2096"/>
      <c r="D2058" s="2096"/>
      <c r="E2058" s="2092"/>
      <c r="F2058" s="2096"/>
      <c r="G2058" s="2096"/>
      <c r="H2058" s="2092"/>
      <c r="I2058" s="2096"/>
      <c r="J2058" s="2092"/>
      <c r="K2058" s="2093"/>
    </row>
    <row r="2059" spans="1:11">
      <c r="A2059" s="2094"/>
      <c r="B2059" s="2095">
        <v>0.21875</v>
      </c>
      <c r="C2059" s="2096"/>
      <c r="D2059" s="2096"/>
      <c r="E2059" s="2092"/>
      <c r="F2059" s="2096"/>
      <c r="G2059" s="2096"/>
      <c r="H2059" s="2092"/>
      <c r="I2059" s="2096"/>
      <c r="J2059" s="2092"/>
      <c r="K2059" s="2093"/>
    </row>
    <row r="2060" spans="1:11">
      <c r="A2060" s="2094"/>
      <c r="B2060" s="2095">
        <v>0.22916666666666666</v>
      </c>
      <c r="C2060" s="2096"/>
      <c r="D2060" s="2096"/>
      <c r="E2060" s="2092"/>
      <c r="F2060" s="2096"/>
      <c r="G2060" s="2096"/>
      <c r="H2060" s="2092"/>
      <c r="I2060" s="2096"/>
      <c r="J2060" s="2092"/>
      <c r="K2060" s="2093"/>
    </row>
    <row r="2061" spans="1:11">
      <c r="A2061" s="2094"/>
      <c r="B2061" s="2095">
        <v>0.23958333333333334</v>
      </c>
      <c r="C2061" s="2096"/>
      <c r="D2061" s="2096"/>
      <c r="E2061" s="2092"/>
      <c r="F2061" s="2096"/>
      <c r="G2061" s="2096"/>
      <c r="H2061" s="2092"/>
      <c r="I2061" s="2096"/>
      <c r="J2061" s="2092"/>
      <c r="K2061" s="2093"/>
    </row>
    <row r="2062" spans="1:11">
      <c r="A2062" s="2094"/>
      <c r="B2062" s="2095">
        <v>0.25</v>
      </c>
      <c r="C2062" s="2091"/>
      <c r="D2062" s="2096"/>
      <c r="E2062" s="2092"/>
      <c r="F2062" s="2096"/>
      <c r="G2062" s="2096"/>
      <c r="H2062" s="2092"/>
      <c r="I2062" s="2096"/>
      <c r="J2062" s="2092"/>
      <c r="K2062" s="2093"/>
    </row>
    <row r="2063" spans="1:11">
      <c r="A2063" s="2094"/>
      <c r="B2063" s="2095">
        <v>0.26041666666666669</v>
      </c>
      <c r="C2063" s="2096"/>
      <c r="D2063" s="2096"/>
      <c r="E2063" s="2092"/>
      <c r="F2063" s="2096"/>
      <c r="G2063" s="2096"/>
      <c r="H2063" s="2092"/>
      <c r="I2063" s="2096"/>
      <c r="J2063" s="2092"/>
      <c r="K2063" s="2093"/>
    </row>
    <row r="2064" spans="1:11">
      <c r="A2064" s="2094"/>
      <c r="B2064" s="2095">
        <v>0.27083333333333331</v>
      </c>
      <c r="C2064" s="2096"/>
      <c r="D2064" s="2096"/>
      <c r="E2064" s="2092"/>
      <c r="F2064" s="2096"/>
      <c r="G2064" s="2096"/>
      <c r="H2064" s="2092"/>
      <c r="I2064" s="2096"/>
      <c r="J2064" s="2092"/>
      <c r="K2064" s="2093"/>
    </row>
    <row r="2065" spans="1:11">
      <c r="A2065" s="2094"/>
      <c r="B2065" s="2095">
        <v>0.28125</v>
      </c>
      <c r="C2065" s="2096"/>
      <c r="D2065" s="2096"/>
      <c r="E2065" s="2092"/>
      <c r="F2065" s="2096"/>
      <c r="G2065" s="2096"/>
      <c r="H2065" s="2092"/>
      <c r="I2065" s="2096"/>
      <c r="J2065" s="2092"/>
      <c r="K2065" s="2093"/>
    </row>
    <row r="2066" spans="1:11">
      <c r="A2066" s="2094"/>
      <c r="B2066" s="2095">
        <v>0.29166666666666669</v>
      </c>
      <c r="C2066" s="2096"/>
      <c r="D2066" s="2096"/>
      <c r="E2066" s="2092"/>
      <c r="F2066" s="2096"/>
      <c r="G2066" s="2096"/>
      <c r="H2066" s="2092"/>
      <c r="I2066" s="2096"/>
      <c r="J2066" s="2092"/>
      <c r="K2066" s="2093"/>
    </row>
    <row r="2067" spans="1:11">
      <c r="A2067" s="2094"/>
      <c r="B2067" s="2095">
        <v>0.30208333333333331</v>
      </c>
      <c r="C2067" s="2096"/>
      <c r="D2067" s="2096"/>
      <c r="E2067" s="2092"/>
      <c r="F2067" s="2096"/>
      <c r="G2067" s="2096"/>
      <c r="H2067" s="2092"/>
      <c r="I2067" s="2096"/>
      <c r="J2067" s="2092"/>
      <c r="K2067" s="2093"/>
    </row>
    <row r="2068" spans="1:11">
      <c r="A2068" s="2094"/>
      <c r="B2068" s="2095">
        <v>0.3125</v>
      </c>
      <c r="C2068" s="2096"/>
      <c r="D2068" s="2096"/>
      <c r="E2068" s="2092"/>
      <c r="F2068" s="2096"/>
      <c r="G2068" s="2096"/>
      <c r="H2068" s="2092"/>
      <c r="I2068" s="2096"/>
      <c r="J2068" s="2092"/>
      <c r="K2068" s="2093"/>
    </row>
    <row r="2069" spans="1:11">
      <c r="A2069" s="2094"/>
      <c r="B2069" s="2095">
        <v>0.32291666666666669</v>
      </c>
      <c r="C2069" s="2096"/>
      <c r="D2069" s="2096"/>
      <c r="E2069" s="2092"/>
      <c r="F2069" s="2096"/>
      <c r="G2069" s="2096"/>
      <c r="H2069" s="2092"/>
      <c r="I2069" s="2096"/>
      <c r="J2069" s="2092"/>
      <c r="K2069" s="2093"/>
    </row>
    <row r="2070" spans="1:11">
      <c r="A2070" s="2094"/>
      <c r="B2070" s="2095">
        <v>0.33333333333333331</v>
      </c>
      <c r="C2070" s="2091"/>
      <c r="D2070" s="2096"/>
      <c r="E2070" s="2092"/>
      <c r="F2070" s="2096"/>
      <c r="G2070" s="2096"/>
      <c r="H2070" s="2092"/>
      <c r="I2070" s="2096"/>
      <c r="J2070" s="2092"/>
      <c r="K2070" s="2093"/>
    </row>
    <row r="2071" spans="1:11">
      <c r="A2071" s="2094"/>
      <c r="B2071" s="2095">
        <v>0.34375</v>
      </c>
      <c r="C2071" s="2096"/>
      <c r="D2071" s="2096"/>
      <c r="E2071" s="2092"/>
      <c r="F2071" s="2096"/>
      <c r="G2071" s="2096"/>
      <c r="H2071" s="2092"/>
      <c r="I2071" s="2096"/>
      <c r="J2071" s="2092"/>
      <c r="K2071" s="2093"/>
    </row>
    <row r="2072" spans="1:11">
      <c r="A2072" s="2094"/>
      <c r="B2072" s="2095">
        <v>0.35416666666666669</v>
      </c>
      <c r="C2072" s="2096"/>
      <c r="D2072" s="2096"/>
      <c r="E2072" s="2092"/>
      <c r="F2072" s="2096"/>
      <c r="G2072" s="2096"/>
      <c r="H2072" s="2092"/>
      <c r="I2072" s="2096"/>
      <c r="J2072" s="2092"/>
      <c r="K2072" s="2093"/>
    </row>
    <row r="2073" spans="1:11">
      <c r="A2073" s="2094"/>
      <c r="B2073" s="2095">
        <v>0.36458333333333331</v>
      </c>
      <c r="C2073" s="2096"/>
      <c r="D2073" s="2096"/>
      <c r="E2073" s="2092"/>
      <c r="F2073" s="2096"/>
      <c r="G2073" s="2096"/>
      <c r="H2073" s="2092"/>
      <c r="I2073" s="2096"/>
      <c r="J2073" s="2092"/>
      <c r="K2073" s="2093"/>
    </row>
    <row r="2074" spans="1:11">
      <c r="A2074" s="2094"/>
      <c r="B2074" s="2095">
        <v>0.375</v>
      </c>
      <c r="C2074" s="2096"/>
      <c r="D2074" s="2096"/>
      <c r="E2074" s="2092"/>
      <c r="F2074" s="2096"/>
      <c r="G2074" s="2096"/>
      <c r="H2074" s="2092"/>
      <c r="I2074" s="2096"/>
      <c r="J2074" s="2092"/>
      <c r="K2074" s="2093"/>
    </row>
    <row r="2075" spans="1:11">
      <c r="A2075" s="2094"/>
      <c r="B2075" s="2095">
        <v>0.38541666666666669</v>
      </c>
      <c r="C2075" s="2096"/>
      <c r="D2075" s="2096"/>
      <c r="E2075" s="2092"/>
      <c r="F2075" s="2096"/>
      <c r="G2075" s="2096"/>
      <c r="H2075" s="2092"/>
      <c r="I2075" s="2096"/>
      <c r="J2075" s="2092"/>
      <c r="K2075" s="2093"/>
    </row>
    <row r="2076" spans="1:11">
      <c r="A2076" s="2094"/>
      <c r="B2076" s="2095">
        <v>0.39583333333333331</v>
      </c>
      <c r="C2076" s="2096"/>
      <c r="D2076" s="2096"/>
      <c r="E2076" s="2092"/>
      <c r="F2076" s="2096"/>
      <c r="G2076" s="2096"/>
      <c r="H2076" s="2092"/>
      <c r="I2076" s="2096"/>
      <c r="J2076" s="2092"/>
      <c r="K2076" s="2093"/>
    </row>
    <row r="2077" spans="1:11">
      <c r="A2077" s="2094"/>
      <c r="B2077" s="2095">
        <v>0.40625</v>
      </c>
      <c r="C2077" s="2096"/>
      <c r="D2077" s="2096"/>
      <c r="E2077" s="2092"/>
      <c r="F2077" s="2096"/>
      <c r="G2077" s="2096"/>
      <c r="H2077" s="2092"/>
      <c r="I2077" s="2096"/>
      <c r="J2077" s="2092"/>
      <c r="K2077" s="2093"/>
    </row>
    <row r="2078" spans="1:11">
      <c r="A2078" s="2094"/>
      <c r="B2078" s="2095">
        <v>0.41666666666666669</v>
      </c>
      <c r="C2078" s="2091"/>
      <c r="D2078" s="2096"/>
      <c r="E2078" s="2092"/>
      <c r="F2078" s="2096"/>
      <c r="G2078" s="2096"/>
      <c r="H2078" s="2092"/>
      <c r="I2078" s="2096"/>
      <c r="J2078" s="2092"/>
      <c r="K2078" s="2093"/>
    </row>
    <row r="2079" spans="1:11">
      <c r="A2079" s="2094"/>
      <c r="B2079" s="2095">
        <v>0.42708333333333331</v>
      </c>
      <c r="C2079" s="2096"/>
      <c r="D2079" s="2096"/>
      <c r="E2079" s="2092"/>
      <c r="F2079" s="2096"/>
      <c r="G2079" s="2096"/>
      <c r="H2079" s="2092"/>
      <c r="I2079" s="2096"/>
      <c r="J2079" s="2092"/>
      <c r="K2079" s="2093"/>
    </row>
    <row r="2080" spans="1:11">
      <c r="A2080" s="2094"/>
      <c r="B2080" s="2095">
        <v>0.4375</v>
      </c>
      <c r="C2080" s="2096"/>
      <c r="D2080" s="2096"/>
      <c r="E2080" s="2092"/>
      <c r="F2080" s="2096"/>
      <c r="G2080" s="2096"/>
      <c r="H2080" s="2092"/>
      <c r="I2080" s="2096"/>
      <c r="J2080" s="2092"/>
      <c r="K2080" s="2093"/>
    </row>
    <row r="2081" spans="1:11">
      <c r="A2081" s="2094"/>
      <c r="B2081" s="2095">
        <v>0.44791666666666669</v>
      </c>
      <c r="C2081" s="2096"/>
      <c r="D2081" s="2096"/>
      <c r="E2081" s="2092"/>
      <c r="F2081" s="2096"/>
      <c r="G2081" s="2096"/>
      <c r="H2081" s="2092"/>
      <c r="I2081" s="2096"/>
      <c r="J2081" s="2092"/>
      <c r="K2081" s="2093"/>
    </row>
    <row r="2082" spans="1:11">
      <c r="A2082" s="2094"/>
      <c r="B2082" s="2095">
        <v>0.45833333333333331</v>
      </c>
      <c r="C2082" s="2096"/>
      <c r="D2082" s="2096"/>
      <c r="E2082" s="2092"/>
      <c r="F2082" s="2096"/>
      <c r="G2082" s="2096"/>
      <c r="H2082" s="2092"/>
      <c r="I2082" s="2096"/>
      <c r="J2082" s="2092"/>
      <c r="K2082" s="2093"/>
    </row>
    <row r="2083" spans="1:11">
      <c r="A2083" s="2094"/>
      <c r="B2083" s="2095">
        <v>0.46875</v>
      </c>
      <c r="C2083" s="2096"/>
      <c r="D2083" s="2096"/>
      <c r="E2083" s="2092"/>
      <c r="F2083" s="2096"/>
      <c r="G2083" s="2096"/>
      <c r="H2083" s="2092"/>
      <c r="I2083" s="2096"/>
      <c r="J2083" s="2092"/>
      <c r="K2083" s="2093"/>
    </row>
    <row r="2084" spans="1:11">
      <c r="A2084" s="2094"/>
      <c r="B2084" s="2095">
        <v>0.47916666666666669</v>
      </c>
      <c r="C2084" s="2096"/>
      <c r="D2084" s="2096"/>
      <c r="E2084" s="2092"/>
      <c r="F2084" s="2096"/>
      <c r="G2084" s="2096"/>
      <c r="H2084" s="2092"/>
      <c r="I2084" s="2096"/>
      <c r="J2084" s="2092"/>
      <c r="K2084" s="2093"/>
    </row>
    <row r="2085" spans="1:11">
      <c r="A2085" s="2094"/>
      <c r="B2085" s="2095">
        <v>0.48958333333333331</v>
      </c>
      <c r="C2085" s="2096"/>
      <c r="D2085" s="2096"/>
      <c r="E2085" s="2092"/>
      <c r="F2085" s="2096"/>
      <c r="G2085" s="2096"/>
      <c r="H2085" s="2092"/>
      <c r="I2085" s="2096"/>
      <c r="J2085" s="2092"/>
      <c r="K2085" s="2093"/>
    </row>
    <row r="2086" spans="1:11">
      <c r="A2086" s="2094"/>
      <c r="B2086" s="2095">
        <v>0.5</v>
      </c>
      <c r="C2086" s="2091"/>
      <c r="D2086" s="2096"/>
      <c r="E2086" s="2092"/>
      <c r="F2086" s="2096"/>
      <c r="G2086" s="2096"/>
      <c r="H2086" s="2092"/>
      <c r="I2086" s="2096"/>
      <c r="J2086" s="2092"/>
      <c r="K2086" s="2093"/>
    </row>
    <row r="2087" spans="1:11">
      <c r="A2087" s="2094"/>
      <c r="B2087" s="2095">
        <v>0.51041666666666663</v>
      </c>
      <c r="C2087" s="2096"/>
      <c r="D2087" s="2096"/>
      <c r="E2087" s="2092"/>
      <c r="F2087" s="2096"/>
      <c r="G2087" s="2096"/>
      <c r="H2087" s="2092"/>
      <c r="I2087" s="2096"/>
      <c r="J2087" s="2092"/>
      <c r="K2087" s="2093"/>
    </row>
    <row r="2088" spans="1:11">
      <c r="A2088" s="2094"/>
      <c r="B2088" s="2095">
        <v>0.52083333333333337</v>
      </c>
      <c r="C2088" s="2096"/>
      <c r="D2088" s="2096"/>
      <c r="E2088" s="2092"/>
      <c r="F2088" s="2096"/>
      <c r="G2088" s="2096"/>
      <c r="H2088" s="2092"/>
      <c r="I2088" s="2096"/>
      <c r="J2088" s="2092"/>
      <c r="K2088" s="2093"/>
    </row>
    <row r="2089" spans="1:11">
      <c r="A2089" s="2094"/>
      <c r="B2089" s="2095">
        <v>0.53125</v>
      </c>
      <c r="C2089" s="2096"/>
      <c r="D2089" s="2096"/>
      <c r="E2089" s="2092"/>
      <c r="F2089" s="2096"/>
      <c r="G2089" s="2096"/>
      <c r="H2089" s="2092"/>
      <c r="I2089" s="2096"/>
      <c r="J2089" s="2092"/>
      <c r="K2089" s="2093"/>
    </row>
    <row r="2090" spans="1:11">
      <c r="A2090" s="2094"/>
      <c r="B2090" s="2095">
        <v>0.54166666666666663</v>
      </c>
      <c r="C2090" s="2096"/>
      <c r="D2090" s="2096"/>
      <c r="E2090" s="2092"/>
      <c r="F2090" s="2096"/>
      <c r="G2090" s="2096"/>
      <c r="H2090" s="2092"/>
      <c r="I2090" s="2096"/>
      <c r="J2090" s="2092"/>
      <c r="K2090" s="2093"/>
    </row>
    <row r="2091" spans="1:11">
      <c r="A2091" s="2094"/>
      <c r="B2091" s="2095">
        <v>0.55208333333333337</v>
      </c>
      <c r="C2091" s="2096"/>
      <c r="D2091" s="2096"/>
      <c r="E2091" s="2092"/>
      <c r="F2091" s="2096"/>
      <c r="G2091" s="2096"/>
      <c r="H2091" s="2092"/>
      <c r="I2091" s="2096"/>
      <c r="J2091" s="2092"/>
      <c r="K2091" s="2093"/>
    </row>
    <row r="2092" spans="1:11">
      <c r="A2092" s="2094"/>
      <c r="B2092" s="2095">
        <v>0.5625</v>
      </c>
      <c r="C2092" s="2096"/>
      <c r="D2092" s="2096"/>
      <c r="E2092" s="2092"/>
      <c r="F2092" s="2096"/>
      <c r="G2092" s="2096"/>
      <c r="H2092" s="2092"/>
      <c r="I2092" s="2096"/>
      <c r="J2092" s="2092"/>
      <c r="K2092" s="2093"/>
    </row>
    <row r="2093" spans="1:11">
      <c r="A2093" s="2094"/>
      <c r="B2093" s="2095">
        <v>0.57291666666666663</v>
      </c>
      <c r="C2093" s="2096"/>
      <c r="D2093" s="2096"/>
      <c r="E2093" s="2092"/>
      <c r="F2093" s="2096"/>
      <c r="G2093" s="2096"/>
      <c r="H2093" s="2092"/>
      <c r="I2093" s="2096"/>
      <c r="J2093" s="2092"/>
      <c r="K2093" s="2093"/>
    </row>
    <row r="2094" spans="1:11">
      <c r="A2094" s="2094"/>
      <c r="B2094" s="2095">
        <v>0.58333333333333337</v>
      </c>
      <c r="C2094" s="2091"/>
      <c r="D2094" s="2096"/>
      <c r="E2094" s="2092"/>
      <c r="F2094" s="2096"/>
      <c r="G2094" s="2096"/>
      <c r="H2094" s="2092"/>
      <c r="I2094" s="2096"/>
      <c r="J2094" s="2092"/>
      <c r="K2094" s="2093"/>
    </row>
    <row r="2095" spans="1:11">
      <c r="A2095" s="2094"/>
      <c r="B2095" s="2095">
        <v>0.59375</v>
      </c>
      <c r="C2095" s="2096"/>
      <c r="D2095" s="2096"/>
      <c r="E2095" s="2092"/>
      <c r="F2095" s="2096"/>
      <c r="G2095" s="2096"/>
      <c r="H2095" s="2092"/>
      <c r="I2095" s="2096"/>
      <c r="J2095" s="2092"/>
      <c r="K2095" s="2093"/>
    </row>
    <row r="2096" spans="1:11">
      <c r="A2096" s="2094"/>
      <c r="B2096" s="2095">
        <v>0.60416666666666663</v>
      </c>
      <c r="C2096" s="2096"/>
      <c r="D2096" s="2096"/>
      <c r="E2096" s="2092"/>
      <c r="F2096" s="2096"/>
      <c r="G2096" s="2096"/>
      <c r="H2096" s="2092"/>
      <c r="I2096" s="2096"/>
      <c r="J2096" s="2092"/>
      <c r="K2096" s="2093"/>
    </row>
    <row r="2097" spans="1:11">
      <c r="A2097" s="2094"/>
      <c r="B2097" s="2095">
        <v>0.61458333333333337</v>
      </c>
      <c r="C2097" s="2096"/>
      <c r="D2097" s="2096"/>
      <c r="E2097" s="2092"/>
      <c r="F2097" s="2096"/>
      <c r="G2097" s="2096"/>
      <c r="H2097" s="2092"/>
      <c r="I2097" s="2096"/>
      <c r="J2097" s="2092"/>
      <c r="K2097" s="2093"/>
    </row>
    <row r="2098" spans="1:11">
      <c r="A2098" s="2094"/>
      <c r="B2098" s="2095">
        <v>0.625</v>
      </c>
      <c r="C2098" s="2096"/>
      <c r="D2098" s="2096"/>
      <c r="E2098" s="2092"/>
      <c r="F2098" s="2096"/>
      <c r="G2098" s="2096"/>
      <c r="H2098" s="2092"/>
      <c r="I2098" s="2096"/>
      <c r="J2098" s="2092"/>
      <c r="K2098" s="2093"/>
    </row>
    <row r="2099" spans="1:11">
      <c r="A2099" s="2094"/>
      <c r="B2099" s="2095">
        <v>0.63541666666666663</v>
      </c>
      <c r="C2099" s="2096"/>
      <c r="D2099" s="2096"/>
      <c r="E2099" s="2092"/>
      <c r="F2099" s="2096"/>
      <c r="G2099" s="2096"/>
      <c r="H2099" s="2092"/>
      <c r="I2099" s="2096"/>
      <c r="J2099" s="2092"/>
      <c r="K2099" s="2093"/>
    </row>
    <row r="2100" spans="1:11">
      <c r="A2100" s="2094"/>
      <c r="B2100" s="2095">
        <v>0.64583333333333337</v>
      </c>
      <c r="C2100" s="2096"/>
      <c r="D2100" s="2096"/>
      <c r="E2100" s="2092"/>
      <c r="F2100" s="2096"/>
      <c r="G2100" s="2096"/>
      <c r="H2100" s="2092"/>
      <c r="I2100" s="2096"/>
      <c r="J2100" s="2092"/>
      <c r="K2100" s="2093"/>
    </row>
    <row r="2101" spans="1:11">
      <c r="A2101" s="2094"/>
      <c r="B2101" s="2095">
        <v>0.65625</v>
      </c>
      <c r="C2101" s="2096"/>
      <c r="D2101" s="2096"/>
      <c r="E2101" s="2092"/>
      <c r="F2101" s="2096"/>
      <c r="G2101" s="2096"/>
      <c r="H2101" s="2092"/>
      <c r="I2101" s="2096"/>
      <c r="J2101" s="2092"/>
      <c r="K2101" s="2093"/>
    </row>
    <row r="2102" spans="1:11">
      <c r="A2102" s="2094"/>
      <c r="B2102" s="2095">
        <v>0.66666666666666663</v>
      </c>
      <c r="C2102" s="2091"/>
      <c r="D2102" s="2096"/>
      <c r="E2102" s="2092"/>
      <c r="F2102" s="2096"/>
      <c r="G2102" s="2096"/>
      <c r="H2102" s="2092"/>
      <c r="I2102" s="2096"/>
      <c r="J2102" s="2092"/>
      <c r="K2102" s="2093"/>
    </row>
    <row r="2103" spans="1:11">
      <c r="A2103" s="2094"/>
      <c r="B2103" s="2095">
        <v>0.67708333333333337</v>
      </c>
      <c r="C2103" s="2096"/>
      <c r="D2103" s="2096"/>
      <c r="E2103" s="2092"/>
      <c r="F2103" s="2096"/>
      <c r="G2103" s="2096"/>
      <c r="H2103" s="2092"/>
      <c r="I2103" s="2096"/>
      <c r="J2103" s="2092"/>
      <c r="K2103" s="2093"/>
    </row>
    <row r="2104" spans="1:11">
      <c r="A2104" s="2094"/>
      <c r="B2104" s="2095">
        <v>0.6875</v>
      </c>
      <c r="C2104" s="2096"/>
      <c r="D2104" s="2096"/>
      <c r="E2104" s="2092"/>
      <c r="F2104" s="2096"/>
      <c r="G2104" s="2096"/>
      <c r="H2104" s="2092"/>
      <c r="I2104" s="2096"/>
      <c r="J2104" s="2092"/>
      <c r="K2104" s="2093"/>
    </row>
    <row r="2105" spans="1:11">
      <c r="A2105" s="2094"/>
      <c r="B2105" s="2095">
        <v>0.69791666666666663</v>
      </c>
      <c r="C2105" s="2096"/>
      <c r="D2105" s="2096"/>
      <c r="E2105" s="2092"/>
      <c r="F2105" s="2096"/>
      <c r="G2105" s="2096"/>
      <c r="H2105" s="2092"/>
      <c r="I2105" s="2096"/>
      <c r="J2105" s="2092"/>
      <c r="K2105" s="2093"/>
    </row>
    <row r="2106" spans="1:11">
      <c r="A2106" s="2094"/>
      <c r="B2106" s="2095">
        <v>0.70833333333333337</v>
      </c>
      <c r="C2106" s="2096"/>
      <c r="D2106" s="2096"/>
      <c r="E2106" s="2092"/>
      <c r="F2106" s="2096"/>
      <c r="G2106" s="2096"/>
      <c r="H2106" s="2092"/>
      <c r="I2106" s="2096"/>
      <c r="J2106" s="2092"/>
      <c r="K2106" s="2093"/>
    </row>
    <row r="2107" spans="1:11">
      <c r="A2107" s="2094"/>
      <c r="B2107" s="2095">
        <v>0.71875</v>
      </c>
      <c r="C2107" s="2096"/>
      <c r="D2107" s="2096"/>
      <c r="E2107" s="2092"/>
      <c r="F2107" s="2096"/>
      <c r="G2107" s="2096"/>
      <c r="H2107" s="2092"/>
      <c r="I2107" s="2096"/>
      <c r="J2107" s="2092"/>
      <c r="K2107" s="2093"/>
    </row>
    <row r="2108" spans="1:11">
      <c r="A2108" s="2094"/>
      <c r="B2108" s="2095">
        <v>0.72916666666666663</v>
      </c>
      <c r="C2108" s="2096"/>
      <c r="D2108" s="2096"/>
      <c r="E2108" s="2092"/>
      <c r="F2108" s="2096"/>
      <c r="G2108" s="2096"/>
      <c r="H2108" s="2092"/>
      <c r="I2108" s="2096"/>
      <c r="J2108" s="2092"/>
      <c r="K2108" s="2093"/>
    </row>
    <row r="2109" spans="1:11">
      <c r="A2109" s="2094"/>
      <c r="B2109" s="2095">
        <v>0.73958333333333337</v>
      </c>
      <c r="C2109" s="2096"/>
      <c r="D2109" s="2096"/>
      <c r="E2109" s="2092"/>
      <c r="F2109" s="2096"/>
      <c r="G2109" s="2096"/>
      <c r="H2109" s="2092"/>
      <c r="I2109" s="2096"/>
      <c r="J2109" s="2092"/>
      <c r="K2109" s="2093"/>
    </row>
    <row r="2110" spans="1:11">
      <c r="A2110" s="2094"/>
      <c r="B2110" s="2095">
        <v>0.75</v>
      </c>
      <c r="C2110" s="2091"/>
      <c r="D2110" s="2096"/>
      <c r="E2110" s="2092"/>
      <c r="F2110" s="2096"/>
      <c r="G2110" s="2096"/>
      <c r="H2110" s="2092"/>
      <c r="I2110" s="2096"/>
      <c r="J2110" s="2092"/>
      <c r="K2110" s="2093"/>
    </row>
    <row r="2111" spans="1:11">
      <c r="A2111" s="2094"/>
      <c r="B2111" s="2095">
        <v>0.76041666666666663</v>
      </c>
      <c r="C2111" s="2096"/>
      <c r="D2111" s="2096"/>
      <c r="E2111" s="2092"/>
      <c r="F2111" s="2096"/>
      <c r="G2111" s="2096"/>
      <c r="H2111" s="2092"/>
      <c r="I2111" s="2096"/>
      <c r="J2111" s="2092"/>
      <c r="K2111" s="2093"/>
    </row>
    <row r="2112" spans="1:11">
      <c r="A2112" s="2094"/>
      <c r="B2112" s="2095">
        <v>0.77083333333333337</v>
      </c>
      <c r="C2112" s="2096"/>
      <c r="D2112" s="2096"/>
      <c r="E2112" s="2092"/>
      <c r="F2112" s="2096"/>
      <c r="G2112" s="2096"/>
      <c r="H2112" s="2092"/>
      <c r="I2112" s="2096"/>
      <c r="J2112" s="2092"/>
      <c r="K2112" s="2093"/>
    </row>
    <row r="2113" spans="1:11">
      <c r="A2113" s="2094"/>
      <c r="B2113" s="2095">
        <v>0.78125</v>
      </c>
      <c r="C2113" s="2096"/>
      <c r="D2113" s="2096"/>
      <c r="E2113" s="2092"/>
      <c r="F2113" s="2096"/>
      <c r="G2113" s="2096"/>
      <c r="H2113" s="2092"/>
      <c r="I2113" s="2096"/>
      <c r="J2113" s="2092"/>
      <c r="K2113" s="2093"/>
    </row>
    <row r="2114" spans="1:11">
      <c r="A2114" s="2094"/>
      <c r="B2114" s="2095">
        <v>0.79166666666666663</v>
      </c>
      <c r="C2114" s="2096"/>
      <c r="D2114" s="2096"/>
      <c r="E2114" s="2092"/>
      <c r="F2114" s="2096"/>
      <c r="G2114" s="2096"/>
      <c r="H2114" s="2092"/>
      <c r="I2114" s="2096"/>
      <c r="J2114" s="2092"/>
      <c r="K2114" s="2093"/>
    </row>
    <row r="2115" spans="1:11">
      <c r="A2115" s="2094"/>
      <c r="B2115" s="2095">
        <v>0.80208333333333337</v>
      </c>
      <c r="C2115" s="2096"/>
      <c r="D2115" s="2096"/>
      <c r="E2115" s="2092"/>
      <c r="F2115" s="2096"/>
      <c r="G2115" s="2096"/>
      <c r="H2115" s="2092"/>
      <c r="I2115" s="2096"/>
      <c r="J2115" s="2092"/>
      <c r="K2115" s="2093"/>
    </row>
    <row r="2116" spans="1:11">
      <c r="A2116" s="2094"/>
      <c r="B2116" s="2095">
        <v>0.8125</v>
      </c>
      <c r="C2116" s="2096"/>
      <c r="D2116" s="2096"/>
      <c r="E2116" s="2092"/>
      <c r="F2116" s="2096"/>
      <c r="G2116" s="2096"/>
      <c r="H2116" s="2092"/>
      <c r="I2116" s="2096"/>
      <c r="J2116" s="2092"/>
      <c r="K2116" s="2093"/>
    </row>
    <row r="2117" spans="1:11">
      <c r="A2117" s="2094"/>
      <c r="B2117" s="2095">
        <v>0.82291666666666663</v>
      </c>
      <c r="C2117" s="2096"/>
      <c r="D2117" s="2096"/>
      <c r="E2117" s="2092"/>
      <c r="F2117" s="2096"/>
      <c r="G2117" s="2096"/>
      <c r="H2117" s="2092"/>
      <c r="I2117" s="2096"/>
      <c r="J2117" s="2092"/>
      <c r="K2117" s="2093"/>
    </row>
    <row r="2118" spans="1:11">
      <c r="A2118" s="2094"/>
      <c r="B2118" s="2095">
        <v>0.83333333333333337</v>
      </c>
      <c r="C2118" s="2091"/>
      <c r="D2118" s="2096"/>
      <c r="E2118" s="2092"/>
      <c r="F2118" s="2096"/>
      <c r="G2118" s="2096"/>
      <c r="H2118" s="2092"/>
      <c r="I2118" s="2096"/>
      <c r="J2118" s="2092"/>
      <c r="K2118" s="2093"/>
    </row>
    <row r="2119" spans="1:11">
      <c r="A2119" s="2094"/>
      <c r="B2119" s="2095">
        <v>0.84375</v>
      </c>
      <c r="C2119" s="2096"/>
      <c r="D2119" s="2096"/>
      <c r="E2119" s="2092"/>
      <c r="F2119" s="2096"/>
      <c r="G2119" s="2096"/>
      <c r="H2119" s="2092"/>
      <c r="I2119" s="2096"/>
      <c r="J2119" s="2092"/>
      <c r="K2119" s="2093"/>
    </row>
    <row r="2120" spans="1:11">
      <c r="A2120" s="2094"/>
      <c r="B2120" s="2095">
        <v>0.85416666666666663</v>
      </c>
      <c r="C2120" s="2096"/>
      <c r="D2120" s="2096"/>
      <c r="E2120" s="2092"/>
      <c r="F2120" s="2096"/>
      <c r="G2120" s="2096"/>
      <c r="H2120" s="2092"/>
      <c r="I2120" s="2096"/>
      <c r="J2120" s="2092"/>
      <c r="K2120" s="2093"/>
    </row>
    <row r="2121" spans="1:11">
      <c r="A2121" s="2094"/>
      <c r="B2121" s="2095">
        <v>0.86458333333333337</v>
      </c>
      <c r="C2121" s="2096"/>
      <c r="D2121" s="2096"/>
      <c r="E2121" s="2092"/>
      <c r="F2121" s="2096"/>
      <c r="G2121" s="2096"/>
      <c r="H2121" s="2092"/>
      <c r="I2121" s="2096"/>
      <c r="J2121" s="2092"/>
      <c r="K2121" s="2093"/>
    </row>
    <row r="2122" spans="1:11">
      <c r="A2122" s="2094"/>
      <c r="B2122" s="2095">
        <v>0.875</v>
      </c>
      <c r="C2122" s="2096"/>
      <c r="D2122" s="2096"/>
      <c r="E2122" s="2092"/>
      <c r="F2122" s="2096"/>
      <c r="G2122" s="2096"/>
      <c r="H2122" s="2092"/>
      <c r="I2122" s="2096"/>
      <c r="J2122" s="2092"/>
      <c r="K2122" s="2093"/>
    </row>
    <row r="2123" spans="1:11">
      <c r="A2123" s="2094"/>
      <c r="B2123" s="2095">
        <v>0.88541666666666663</v>
      </c>
      <c r="C2123" s="2096"/>
      <c r="D2123" s="2096"/>
      <c r="E2123" s="2092"/>
      <c r="F2123" s="2096"/>
      <c r="G2123" s="2096"/>
      <c r="H2123" s="2092"/>
      <c r="I2123" s="2096"/>
      <c r="J2123" s="2092"/>
      <c r="K2123" s="2093"/>
    </row>
    <row r="2124" spans="1:11">
      <c r="A2124" s="2094"/>
      <c r="B2124" s="2095">
        <v>0.89583333333333337</v>
      </c>
      <c r="C2124" s="2096"/>
      <c r="D2124" s="2096"/>
      <c r="E2124" s="2092"/>
      <c r="F2124" s="2096"/>
      <c r="G2124" s="2096"/>
      <c r="H2124" s="2092"/>
      <c r="I2124" s="2096"/>
      <c r="J2124" s="2092"/>
      <c r="K2124" s="2093"/>
    </row>
    <row r="2125" spans="1:11">
      <c r="A2125" s="2094"/>
      <c r="B2125" s="2095">
        <v>0.90625</v>
      </c>
      <c r="C2125" s="2096"/>
      <c r="D2125" s="2096"/>
      <c r="E2125" s="2092"/>
      <c r="F2125" s="2096"/>
      <c r="G2125" s="2096"/>
      <c r="H2125" s="2092"/>
      <c r="I2125" s="2096"/>
      <c r="J2125" s="2092"/>
      <c r="K2125" s="2093"/>
    </row>
    <row r="2126" spans="1:11">
      <c r="A2126" s="2094"/>
      <c r="B2126" s="2095">
        <v>0.91666666666666663</v>
      </c>
      <c r="C2126" s="2091"/>
      <c r="D2126" s="2096"/>
      <c r="E2126" s="2092"/>
      <c r="F2126" s="2096"/>
      <c r="G2126" s="2096"/>
      <c r="H2126" s="2092"/>
      <c r="I2126" s="2096"/>
      <c r="J2126" s="2092"/>
      <c r="K2126" s="2093"/>
    </row>
    <row r="2127" spans="1:11">
      <c r="A2127" s="2094"/>
      <c r="B2127" s="2095">
        <v>0.92708333333333337</v>
      </c>
      <c r="C2127" s="2096"/>
      <c r="D2127" s="2096"/>
      <c r="E2127" s="2092"/>
      <c r="F2127" s="2096"/>
      <c r="G2127" s="2096"/>
      <c r="H2127" s="2092"/>
      <c r="I2127" s="2096"/>
      <c r="J2127" s="2092"/>
      <c r="K2127" s="2093"/>
    </row>
    <row r="2128" spans="1:11">
      <c r="A2128" s="2094"/>
      <c r="B2128" s="2095">
        <v>0.9375</v>
      </c>
      <c r="C2128" s="2096"/>
      <c r="D2128" s="2096"/>
      <c r="E2128" s="2092"/>
      <c r="F2128" s="2096"/>
      <c r="G2128" s="2096"/>
      <c r="H2128" s="2092"/>
      <c r="I2128" s="2096"/>
      <c r="J2128" s="2092"/>
      <c r="K2128" s="2093"/>
    </row>
    <row r="2129" spans="1:11">
      <c r="A2129" s="2094"/>
      <c r="B2129" s="2095">
        <v>0.94791666666666663</v>
      </c>
      <c r="C2129" s="2096"/>
      <c r="D2129" s="2096"/>
      <c r="E2129" s="2092"/>
      <c r="F2129" s="2096"/>
      <c r="G2129" s="2096"/>
      <c r="H2129" s="2092"/>
      <c r="I2129" s="2096"/>
      <c r="J2129" s="2092"/>
      <c r="K2129" s="2093"/>
    </row>
    <row r="2130" spans="1:11">
      <c r="A2130" s="2094"/>
      <c r="B2130" s="2095">
        <v>0.95833333333333337</v>
      </c>
      <c r="C2130" s="2096"/>
      <c r="D2130" s="2096"/>
      <c r="E2130" s="2092"/>
      <c r="F2130" s="2096"/>
      <c r="G2130" s="2096"/>
      <c r="H2130" s="2092"/>
      <c r="I2130" s="2096"/>
      <c r="J2130" s="2092"/>
      <c r="K2130" s="2093"/>
    </row>
    <row r="2131" spans="1:11">
      <c r="A2131" s="2094"/>
      <c r="B2131" s="2095">
        <v>0.96875</v>
      </c>
      <c r="C2131" s="2096"/>
      <c r="D2131" s="2096"/>
      <c r="E2131" s="2092"/>
      <c r="F2131" s="2096"/>
      <c r="G2131" s="2096"/>
      <c r="H2131" s="2092"/>
      <c r="I2131" s="2096"/>
      <c r="J2131" s="2092"/>
      <c r="K2131" s="2093"/>
    </row>
    <row r="2132" spans="1:11">
      <c r="A2132" s="2094"/>
      <c r="B2132" s="2095">
        <v>0.97916666666666663</v>
      </c>
      <c r="C2132" s="2096"/>
      <c r="D2132" s="2096"/>
      <c r="E2132" s="2092"/>
      <c r="F2132" s="2096"/>
      <c r="G2132" s="2096"/>
      <c r="H2132" s="2092"/>
      <c r="I2132" s="2096"/>
      <c r="J2132" s="2092"/>
      <c r="K2132" s="2093"/>
    </row>
    <row r="2133" spans="1:11">
      <c r="A2133" s="2094"/>
      <c r="B2133" s="2095">
        <v>0.98958333333333337</v>
      </c>
      <c r="C2133" s="2096"/>
      <c r="D2133" s="2096"/>
      <c r="E2133" s="2092"/>
      <c r="F2133" s="2096"/>
      <c r="G2133" s="2096"/>
      <c r="H2133" s="2092"/>
      <c r="I2133" s="2096"/>
      <c r="J2133" s="2092"/>
      <c r="K2133" s="2093"/>
    </row>
    <row r="2134" spans="1:11">
      <c r="A2134" s="2094"/>
      <c r="B2134" s="2095">
        <v>0</v>
      </c>
      <c r="C2134" s="2091"/>
      <c r="D2134" s="2096"/>
      <c r="E2134" s="2092"/>
      <c r="F2134" s="2096"/>
      <c r="G2134" s="2096"/>
      <c r="H2134" s="2092"/>
      <c r="I2134" s="2096"/>
      <c r="J2134" s="2092"/>
      <c r="K2134" s="2093"/>
    </row>
    <row r="2135" spans="1:11">
      <c r="A2135" s="2094"/>
      <c r="B2135" s="2095">
        <v>1.0416666666666666E-2</v>
      </c>
      <c r="C2135" s="2096"/>
      <c r="D2135" s="2096"/>
      <c r="E2135" s="2092"/>
      <c r="F2135" s="2096"/>
      <c r="G2135" s="2096"/>
      <c r="H2135" s="2092"/>
      <c r="I2135" s="2096"/>
      <c r="J2135" s="2092"/>
      <c r="K2135" s="2093"/>
    </row>
    <row r="2136" spans="1:11">
      <c r="A2136" s="2094"/>
      <c r="B2136" s="2095">
        <v>2.0833333333333332E-2</v>
      </c>
      <c r="C2136" s="2096"/>
      <c r="D2136" s="2096"/>
      <c r="E2136" s="2092"/>
      <c r="F2136" s="2096"/>
      <c r="G2136" s="2096"/>
      <c r="H2136" s="2092"/>
      <c r="I2136" s="2096"/>
      <c r="J2136" s="2092"/>
      <c r="K2136" s="2093"/>
    </row>
    <row r="2137" spans="1:11">
      <c r="A2137" s="2094"/>
      <c r="B2137" s="2095">
        <v>3.125E-2</v>
      </c>
      <c r="C2137" s="2096"/>
      <c r="D2137" s="2096"/>
      <c r="E2137" s="2092"/>
      <c r="F2137" s="2096"/>
      <c r="G2137" s="2096"/>
      <c r="H2137" s="2092"/>
      <c r="I2137" s="2096"/>
      <c r="J2137" s="2092"/>
      <c r="K2137" s="2093"/>
    </row>
    <row r="2138" spans="1:11">
      <c r="A2138" s="2094"/>
      <c r="B2138" s="2095">
        <v>4.1666666666666664E-2</v>
      </c>
      <c r="C2138" s="2096"/>
      <c r="D2138" s="2096"/>
      <c r="E2138" s="2092"/>
      <c r="F2138" s="2096"/>
      <c r="G2138" s="2096"/>
      <c r="H2138" s="2092"/>
      <c r="I2138" s="2096"/>
      <c r="J2138" s="2092"/>
      <c r="K2138" s="2093"/>
    </row>
    <row r="2139" spans="1:11">
      <c r="A2139" s="2094"/>
      <c r="B2139" s="2095">
        <v>5.2083333333333336E-2</v>
      </c>
      <c r="C2139" s="2096"/>
      <c r="D2139" s="2096"/>
      <c r="E2139" s="2092"/>
      <c r="F2139" s="2096"/>
      <c r="G2139" s="2096"/>
      <c r="H2139" s="2092"/>
      <c r="I2139" s="2096"/>
      <c r="J2139" s="2092"/>
      <c r="K2139" s="2093"/>
    </row>
    <row r="2140" spans="1:11">
      <c r="A2140" s="2094"/>
      <c r="B2140" s="2095">
        <v>6.25E-2</v>
      </c>
      <c r="C2140" s="2096"/>
      <c r="D2140" s="2096"/>
      <c r="E2140" s="2092"/>
      <c r="F2140" s="2096"/>
      <c r="G2140" s="2096"/>
      <c r="H2140" s="2092"/>
      <c r="I2140" s="2096"/>
      <c r="J2140" s="2092"/>
      <c r="K2140" s="2093"/>
    </row>
    <row r="2141" spans="1:11">
      <c r="A2141" s="2094"/>
      <c r="B2141" s="2095">
        <v>7.2916666666666671E-2</v>
      </c>
      <c r="C2141" s="2096"/>
      <c r="D2141" s="2096"/>
      <c r="E2141" s="2092"/>
      <c r="F2141" s="2096"/>
      <c r="G2141" s="2096"/>
      <c r="H2141" s="2092"/>
      <c r="I2141" s="2096"/>
      <c r="J2141" s="2092"/>
      <c r="K2141" s="2093"/>
    </row>
    <row r="2142" spans="1:11">
      <c r="A2142" s="2094"/>
      <c r="B2142" s="2095">
        <v>8.3333333333333329E-2</v>
      </c>
      <c r="C2142" s="2091"/>
      <c r="D2142" s="2096"/>
      <c r="E2142" s="2092"/>
      <c r="F2142" s="2096"/>
      <c r="G2142" s="2096"/>
      <c r="H2142" s="2092"/>
      <c r="I2142" s="2096"/>
      <c r="J2142" s="2092"/>
      <c r="K2142" s="2093"/>
    </row>
    <row r="2143" spans="1:11">
      <c r="A2143" s="2094"/>
      <c r="B2143" s="2095">
        <v>9.375E-2</v>
      </c>
      <c r="C2143" s="2096"/>
      <c r="D2143" s="2096"/>
      <c r="E2143" s="2092"/>
      <c r="F2143" s="2096"/>
      <c r="G2143" s="2096"/>
      <c r="H2143" s="2092"/>
      <c r="I2143" s="2096"/>
      <c r="J2143" s="2092"/>
      <c r="K2143" s="2093"/>
    </row>
    <row r="2144" spans="1:11">
      <c r="A2144" s="2094"/>
      <c r="B2144" s="2095">
        <v>0.10416666666666667</v>
      </c>
      <c r="C2144" s="2096"/>
      <c r="D2144" s="2096"/>
      <c r="E2144" s="2092"/>
      <c r="F2144" s="2096"/>
      <c r="G2144" s="2096"/>
      <c r="H2144" s="2092"/>
      <c r="I2144" s="2096"/>
      <c r="J2144" s="2092"/>
      <c r="K2144" s="2093"/>
    </row>
    <row r="2145" spans="1:11">
      <c r="A2145" s="2094"/>
      <c r="B2145" s="2095">
        <v>0.11458333333333333</v>
      </c>
      <c r="C2145" s="2096"/>
      <c r="D2145" s="2096"/>
      <c r="E2145" s="2092"/>
      <c r="F2145" s="2096"/>
      <c r="G2145" s="2096"/>
      <c r="H2145" s="2092"/>
      <c r="I2145" s="2096"/>
      <c r="J2145" s="2092"/>
      <c r="K2145" s="2093"/>
    </row>
    <row r="2146" spans="1:11">
      <c r="A2146" s="2094"/>
      <c r="B2146" s="2095">
        <v>0.125</v>
      </c>
      <c r="C2146" s="2096"/>
      <c r="D2146" s="2096"/>
      <c r="E2146" s="2092"/>
      <c r="F2146" s="2096"/>
      <c r="G2146" s="2096"/>
      <c r="H2146" s="2092"/>
      <c r="I2146" s="2096"/>
      <c r="J2146" s="2092"/>
      <c r="K2146" s="2093"/>
    </row>
    <row r="2147" spans="1:11">
      <c r="A2147" s="2094"/>
      <c r="B2147" s="2095">
        <v>0.13541666666666666</v>
      </c>
      <c r="C2147" s="2096"/>
      <c r="D2147" s="2096"/>
      <c r="E2147" s="2092"/>
      <c r="F2147" s="2096"/>
      <c r="G2147" s="2096"/>
      <c r="H2147" s="2092"/>
      <c r="I2147" s="2096"/>
      <c r="J2147" s="2092"/>
      <c r="K2147" s="2093"/>
    </row>
    <row r="2148" spans="1:11">
      <c r="A2148" s="2094"/>
      <c r="B2148" s="2095">
        <v>0.14583333333333334</v>
      </c>
      <c r="C2148" s="2096"/>
      <c r="D2148" s="2096"/>
      <c r="E2148" s="2092"/>
      <c r="F2148" s="2096"/>
      <c r="G2148" s="2096"/>
      <c r="H2148" s="2092"/>
      <c r="I2148" s="2096"/>
      <c r="J2148" s="2092"/>
      <c r="K2148" s="2093"/>
    </row>
    <row r="2149" spans="1:11">
      <c r="A2149" s="2094"/>
      <c r="B2149" s="2095">
        <v>0.15625</v>
      </c>
      <c r="C2149" s="2096"/>
      <c r="D2149" s="2096"/>
      <c r="E2149" s="2092"/>
      <c r="F2149" s="2096"/>
      <c r="G2149" s="2096"/>
      <c r="H2149" s="2092"/>
      <c r="I2149" s="2096"/>
      <c r="J2149" s="2092"/>
      <c r="K2149" s="2093"/>
    </row>
    <row r="2150" spans="1:11">
      <c r="A2150" s="2094"/>
      <c r="B2150" s="2095">
        <v>0.16666666666666666</v>
      </c>
      <c r="C2150" s="2091"/>
      <c r="D2150" s="2096"/>
      <c r="E2150" s="2092"/>
      <c r="F2150" s="2096"/>
      <c r="G2150" s="2096"/>
      <c r="H2150" s="2092"/>
      <c r="I2150" s="2096"/>
      <c r="J2150" s="2092"/>
      <c r="K2150" s="2093"/>
    </row>
    <row r="2151" spans="1:11">
      <c r="A2151" s="2094"/>
      <c r="B2151" s="2095">
        <v>0.17708333333333334</v>
      </c>
      <c r="C2151" s="2096"/>
      <c r="D2151" s="2096"/>
      <c r="E2151" s="2092"/>
      <c r="F2151" s="2096"/>
      <c r="G2151" s="2096"/>
      <c r="H2151" s="2092"/>
      <c r="I2151" s="2096"/>
      <c r="J2151" s="2092"/>
      <c r="K2151" s="2093"/>
    </row>
    <row r="2152" spans="1:11">
      <c r="A2152" s="2094"/>
      <c r="B2152" s="2095">
        <v>0.1875</v>
      </c>
      <c r="C2152" s="2096"/>
      <c r="D2152" s="2096"/>
      <c r="E2152" s="2092"/>
      <c r="F2152" s="2096"/>
      <c r="G2152" s="2096"/>
      <c r="H2152" s="2092"/>
      <c r="I2152" s="2096"/>
      <c r="J2152" s="2092"/>
      <c r="K2152" s="2093"/>
    </row>
    <row r="2153" spans="1:11">
      <c r="A2153" s="2094"/>
      <c r="B2153" s="2095">
        <v>0.19791666666666666</v>
      </c>
      <c r="C2153" s="2096"/>
      <c r="D2153" s="2096"/>
      <c r="E2153" s="2092"/>
      <c r="F2153" s="2096"/>
      <c r="G2153" s="2096"/>
      <c r="H2153" s="2092"/>
      <c r="I2153" s="2096"/>
      <c r="J2153" s="2092"/>
      <c r="K2153" s="2093"/>
    </row>
    <row r="2154" spans="1:11">
      <c r="A2154" s="2094"/>
      <c r="B2154" s="2095">
        <v>0.20833333333333334</v>
      </c>
      <c r="C2154" s="2096"/>
      <c r="D2154" s="2096"/>
      <c r="E2154" s="2092"/>
      <c r="F2154" s="2096"/>
      <c r="G2154" s="2096"/>
      <c r="H2154" s="2092"/>
      <c r="I2154" s="2096"/>
      <c r="J2154" s="2092"/>
      <c r="K2154" s="2093"/>
    </row>
    <row r="2155" spans="1:11">
      <c r="A2155" s="2094"/>
      <c r="B2155" s="2095">
        <v>0.21875</v>
      </c>
      <c r="C2155" s="2096"/>
      <c r="D2155" s="2096"/>
      <c r="E2155" s="2092"/>
      <c r="F2155" s="2096"/>
      <c r="G2155" s="2096"/>
      <c r="H2155" s="2092"/>
      <c r="I2155" s="2096"/>
      <c r="J2155" s="2092"/>
      <c r="K2155" s="2093"/>
    </row>
    <row r="2156" spans="1:11">
      <c r="A2156" s="2094"/>
      <c r="B2156" s="2095">
        <v>0.22916666666666666</v>
      </c>
      <c r="C2156" s="2096"/>
      <c r="D2156" s="2096"/>
      <c r="E2156" s="2092"/>
      <c r="F2156" s="2096"/>
      <c r="G2156" s="2096"/>
      <c r="H2156" s="2092"/>
      <c r="I2156" s="2096"/>
      <c r="J2156" s="2092"/>
      <c r="K2156" s="2093"/>
    </row>
    <row r="2157" spans="1:11">
      <c r="A2157" s="2094"/>
      <c r="B2157" s="2095">
        <v>0.23958333333333334</v>
      </c>
      <c r="C2157" s="2096"/>
      <c r="D2157" s="2096"/>
      <c r="E2157" s="2092"/>
      <c r="F2157" s="2096"/>
      <c r="G2157" s="2096"/>
      <c r="H2157" s="2092"/>
      <c r="I2157" s="2096"/>
      <c r="J2157" s="2092"/>
      <c r="K2157" s="2093"/>
    </row>
    <row r="2158" spans="1:11">
      <c r="A2158" s="2094"/>
      <c r="B2158" s="2095">
        <v>0.25</v>
      </c>
      <c r="C2158" s="2091"/>
      <c r="D2158" s="2096"/>
      <c r="E2158" s="2092"/>
      <c r="F2158" s="2096"/>
      <c r="G2158" s="2096"/>
      <c r="H2158" s="2092"/>
      <c r="I2158" s="2096"/>
      <c r="J2158" s="2092"/>
      <c r="K2158" s="2093"/>
    </row>
    <row r="2159" spans="1:11">
      <c r="A2159" s="2094"/>
      <c r="B2159" s="2095">
        <v>0.26041666666666669</v>
      </c>
      <c r="C2159" s="2096"/>
      <c r="D2159" s="2096"/>
      <c r="E2159" s="2092"/>
      <c r="F2159" s="2096"/>
      <c r="G2159" s="2096"/>
      <c r="H2159" s="2092"/>
      <c r="I2159" s="2096"/>
      <c r="J2159" s="2092"/>
      <c r="K2159" s="2093"/>
    </row>
    <row r="2160" spans="1:11">
      <c r="A2160" s="2094"/>
      <c r="B2160" s="2095">
        <v>0.27083333333333331</v>
      </c>
      <c r="C2160" s="2096"/>
      <c r="D2160" s="2096"/>
      <c r="E2160" s="2092"/>
      <c r="F2160" s="2096"/>
      <c r="G2160" s="2096"/>
      <c r="H2160" s="2092"/>
      <c r="I2160" s="2096"/>
      <c r="J2160" s="2092"/>
      <c r="K2160" s="2093"/>
    </row>
    <row r="2161" spans="1:11">
      <c r="A2161" s="2094"/>
      <c r="B2161" s="2095">
        <v>0.28125</v>
      </c>
      <c r="C2161" s="2096"/>
      <c r="D2161" s="2096"/>
      <c r="E2161" s="2092"/>
      <c r="F2161" s="2096"/>
      <c r="G2161" s="2096"/>
      <c r="H2161" s="2092"/>
      <c r="I2161" s="2096"/>
      <c r="J2161" s="2092"/>
      <c r="K2161" s="2093"/>
    </row>
    <row r="2162" spans="1:11">
      <c r="A2162" s="2094"/>
      <c r="B2162" s="2095">
        <v>0.29166666666666669</v>
      </c>
      <c r="C2162" s="2096"/>
      <c r="D2162" s="2096"/>
      <c r="E2162" s="2092"/>
      <c r="F2162" s="2096"/>
      <c r="G2162" s="2096"/>
      <c r="H2162" s="2092"/>
      <c r="I2162" s="2096"/>
      <c r="J2162" s="2092"/>
      <c r="K2162" s="2093"/>
    </row>
    <row r="2163" spans="1:11">
      <c r="A2163" s="2094"/>
      <c r="B2163" s="2095">
        <v>0.30208333333333331</v>
      </c>
      <c r="C2163" s="2096"/>
      <c r="D2163" s="2096"/>
      <c r="E2163" s="2092"/>
      <c r="F2163" s="2096"/>
      <c r="G2163" s="2096"/>
      <c r="H2163" s="2092"/>
      <c r="I2163" s="2096"/>
      <c r="J2163" s="2092"/>
      <c r="K2163" s="2093"/>
    </row>
    <row r="2164" spans="1:11">
      <c r="A2164" s="2094"/>
      <c r="B2164" s="2095">
        <v>0.3125</v>
      </c>
      <c r="C2164" s="2096"/>
      <c r="D2164" s="2096"/>
      <c r="E2164" s="2092"/>
      <c r="F2164" s="2096"/>
      <c r="G2164" s="2096"/>
      <c r="H2164" s="2092"/>
      <c r="I2164" s="2096"/>
      <c r="J2164" s="2092"/>
      <c r="K2164" s="2093"/>
    </row>
    <row r="2165" spans="1:11">
      <c r="A2165" s="2094"/>
      <c r="B2165" s="2095">
        <v>0.32291666666666669</v>
      </c>
      <c r="C2165" s="2096"/>
      <c r="D2165" s="2096"/>
      <c r="E2165" s="2092"/>
      <c r="F2165" s="2096"/>
      <c r="G2165" s="2096"/>
      <c r="H2165" s="2092"/>
      <c r="I2165" s="2096"/>
      <c r="J2165" s="2092"/>
      <c r="K2165" s="2093"/>
    </row>
    <row r="2166" spans="1:11">
      <c r="A2166" s="2094"/>
      <c r="B2166" s="2095">
        <v>0.33333333333333331</v>
      </c>
      <c r="C2166" s="2091"/>
      <c r="D2166" s="2096"/>
      <c r="E2166" s="2092"/>
      <c r="F2166" s="2096"/>
      <c r="G2166" s="2096"/>
      <c r="H2166" s="2092"/>
      <c r="I2166" s="2096"/>
      <c r="J2166" s="2092"/>
      <c r="K2166" s="2093"/>
    </row>
    <row r="2167" spans="1:11">
      <c r="A2167" s="2094"/>
      <c r="B2167" s="2095">
        <v>0.34375</v>
      </c>
      <c r="C2167" s="2096"/>
      <c r="D2167" s="2096"/>
      <c r="E2167" s="2092"/>
      <c r="F2167" s="2096"/>
      <c r="G2167" s="2096"/>
      <c r="H2167" s="2092"/>
      <c r="I2167" s="2096"/>
      <c r="J2167" s="2092"/>
      <c r="K2167" s="2093"/>
    </row>
    <row r="2168" spans="1:11">
      <c r="A2168" s="2094"/>
      <c r="B2168" s="2095">
        <v>0.35416666666666669</v>
      </c>
      <c r="C2168" s="2096"/>
      <c r="D2168" s="2096"/>
      <c r="E2168" s="2092"/>
      <c r="F2168" s="2096"/>
      <c r="G2168" s="2096"/>
      <c r="H2168" s="2092"/>
      <c r="I2168" s="2096"/>
      <c r="J2168" s="2092"/>
      <c r="K2168" s="2093"/>
    </row>
    <row r="2169" spans="1:11">
      <c r="A2169" s="2094"/>
      <c r="B2169" s="2095">
        <v>0.36458333333333331</v>
      </c>
      <c r="C2169" s="2096"/>
      <c r="D2169" s="2096"/>
      <c r="E2169" s="2092"/>
      <c r="F2169" s="2096"/>
      <c r="G2169" s="2096"/>
      <c r="H2169" s="2092"/>
      <c r="I2169" s="2096"/>
      <c r="J2169" s="2092"/>
      <c r="K2169" s="2093"/>
    </row>
    <row r="2170" spans="1:11">
      <c r="A2170" s="2094"/>
      <c r="B2170" s="2095">
        <v>0.375</v>
      </c>
      <c r="C2170" s="2096"/>
      <c r="D2170" s="2096"/>
      <c r="E2170" s="2092"/>
      <c r="F2170" s="2096"/>
      <c r="G2170" s="2096"/>
      <c r="H2170" s="2092"/>
      <c r="I2170" s="2096"/>
      <c r="J2170" s="2092"/>
      <c r="K2170" s="2093"/>
    </row>
    <row r="2171" spans="1:11">
      <c r="A2171" s="2094"/>
      <c r="B2171" s="2095">
        <v>0.38541666666666669</v>
      </c>
      <c r="C2171" s="2096"/>
      <c r="D2171" s="2096"/>
      <c r="E2171" s="2092"/>
      <c r="F2171" s="2096"/>
      <c r="G2171" s="2096"/>
      <c r="H2171" s="2092"/>
      <c r="I2171" s="2096"/>
      <c r="J2171" s="2092"/>
      <c r="K2171" s="2093"/>
    </row>
    <row r="2172" spans="1:11">
      <c r="A2172" s="2094"/>
      <c r="B2172" s="2095">
        <v>0.39583333333333331</v>
      </c>
      <c r="C2172" s="2096"/>
      <c r="D2172" s="2096"/>
      <c r="E2172" s="2092"/>
      <c r="F2172" s="2096"/>
      <c r="G2172" s="2096"/>
      <c r="H2172" s="2092"/>
      <c r="I2172" s="2096"/>
      <c r="J2172" s="2092"/>
      <c r="K2172" s="2093"/>
    </row>
    <row r="2173" spans="1:11">
      <c r="A2173" s="2094"/>
      <c r="B2173" s="2095">
        <v>0.40625</v>
      </c>
      <c r="C2173" s="2096"/>
      <c r="D2173" s="2096"/>
      <c r="E2173" s="2092"/>
      <c r="F2173" s="2096"/>
      <c r="G2173" s="2096"/>
      <c r="H2173" s="2092"/>
      <c r="I2173" s="2096"/>
      <c r="J2173" s="2092"/>
      <c r="K2173" s="2093"/>
    </row>
    <row r="2174" spans="1:11">
      <c r="A2174" s="2094"/>
      <c r="B2174" s="2095">
        <v>0.41666666666666669</v>
      </c>
      <c r="C2174" s="2091"/>
      <c r="D2174" s="2096"/>
      <c r="E2174" s="2092"/>
      <c r="F2174" s="2096"/>
      <c r="G2174" s="2096"/>
      <c r="H2174" s="2092"/>
      <c r="I2174" s="2096"/>
      <c r="J2174" s="2092"/>
      <c r="K2174" s="2093"/>
    </row>
    <row r="2175" spans="1:11">
      <c r="A2175" s="2094"/>
      <c r="B2175" s="2095">
        <v>0.42708333333333331</v>
      </c>
      <c r="C2175" s="2096"/>
      <c r="D2175" s="2096"/>
      <c r="E2175" s="2092"/>
      <c r="F2175" s="2096"/>
      <c r="G2175" s="2096"/>
      <c r="H2175" s="2092"/>
      <c r="I2175" s="2096"/>
      <c r="J2175" s="2092"/>
      <c r="K2175" s="2093"/>
    </row>
    <row r="2176" spans="1:11">
      <c r="A2176" s="2094"/>
      <c r="B2176" s="2095">
        <v>0.4375</v>
      </c>
      <c r="C2176" s="2096"/>
      <c r="D2176" s="2096"/>
      <c r="E2176" s="2092"/>
      <c r="F2176" s="2096"/>
      <c r="G2176" s="2096"/>
      <c r="H2176" s="2092"/>
      <c r="I2176" s="2096"/>
      <c r="J2176" s="2092"/>
      <c r="K2176" s="2093"/>
    </row>
    <row r="2177" spans="1:11">
      <c r="A2177" s="2094"/>
      <c r="B2177" s="2095">
        <v>0.44791666666666669</v>
      </c>
      <c r="C2177" s="2096"/>
      <c r="D2177" s="2096"/>
      <c r="E2177" s="2092"/>
      <c r="F2177" s="2096"/>
      <c r="G2177" s="2096"/>
      <c r="H2177" s="2092"/>
      <c r="I2177" s="2096"/>
      <c r="J2177" s="2092"/>
      <c r="K2177" s="2093"/>
    </row>
    <row r="2178" spans="1:11">
      <c r="A2178" s="2094"/>
      <c r="B2178" s="2095">
        <v>0.45833333333333331</v>
      </c>
      <c r="C2178" s="2096"/>
      <c r="D2178" s="2096"/>
      <c r="E2178" s="2092"/>
      <c r="F2178" s="2096"/>
      <c r="G2178" s="2096"/>
      <c r="H2178" s="2092"/>
      <c r="I2178" s="2096"/>
      <c r="J2178" s="2092"/>
      <c r="K2178" s="2093"/>
    </row>
    <row r="2179" spans="1:11">
      <c r="A2179" s="2094"/>
      <c r="B2179" s="2095">
        <v>0.46875</v>
      </c>
      <c r="C2179" s="2096"/>
      <c r="D2179" s="2096"/>
      <c r="E2179" s="2092"/>
      <c r="F2179" s="2096"/>
      <c r="G2179" s="2096"/>
      <c r="H2179" s="2092"/>
      <c r="I2179" s="2096"/>
      <c r="J2179" s="2092"/>
      <c r="K2179" s="2093"/>
    </row>
    <row r="2180" spans="1:11">
      <c r="A2180" s="2094"/>
      <c r="B2180" s="2095">
        <v>0.47916666666666669</v>
      </c>
      <c r="C2180" s="2096"/>
      <c r="D2180" s="2096"/>
      <c r="E2180" s="2092"/>
      <c r="F2180" s="2096"/>
      <c r="G2180" s="2096"/>
      <c r="H2180" s="2092"/>
      <c r="I2180" s="2096"/>
      <c r="J2180" s="2092"/>
      <c r="K2180" s="2093"/>
    </row>
    <row r="2181" spans="1:11">
      <c r="A2181" s="2094"/>
      <c r="B2181" s="2095">
        <v>0.48958333333333331</v>
      </c>
      <c r="C2181" s="2096"/>
      <c r="D2181" s="2096"/>
      <c r="E2181" s="2092"/>
      <c r="F2181" s="2096"/>
      <c r="G2181" s="2096"/>
      <c r="H2181" s="2092"/>
      <c r="I2181" s="2096"/>
      <c r="J2181" s="2092"/>
      <c r="K2181" s="2093"/>
    </row>
    <row r="2182" spans="1:11">
      <c r="A2182" s="2094"/>
      <c r="B2182" s="2095">
        <v>0.5</v>
      </c>
      <c r="C2182" s="2091"/>
      <c r="D2182" s="2096"/>
      <c r="E2182" s="2092"/>
      <c r="F2182" s="2096"/>
      <c r="G2182" s="2096"/>
      <c r="H2182" s="2092"/>
      <c r="I2182" s="2096"/>
      <c r="J2182" s="2092"/>
      <c r="K2182" s="2093"/>
    </row>
    <row r="2183" spans="1:11">
      <c r="A2183" s="2094"/>
      <c r="B2183" s="2095">
        <v>0.51041666666666663</v>
      </c>
      <c r="C2183" s="2096"/>
      <c r="D2183" s="2096"/>
      <c r="E2183" s="2092"/>
      <c r="F2183" s="2096"/>
      <c r="G2183" s="2096"/>
      <c r="H2183" s="2092"/>
      <c r="I2183" s="2096"/>
      <c r="J2183" s="2092"/>
      <c r="K2183" s="2093"/>
    </row>
    <row r="2184" spans="1:11">
      <c r="A2184" s="2094"/>
      <c r="B2184" s="2095">
        <v>0.52083333333333337</v>
      </c>
      <c r="C2184" s="2096"/>
      <c r="D2184" s="2096"/>
      <c r="E2184" s="2092"/>
      <c r="F2184" s="2096"/>
      <c r="G2184" s="2096"/>
      <c r="H2184" s="2092"/>
      <c r="I2184" s="2096"/>
      <c r="J2184" s="2092"/>
      <c r="K2184" s="2093"/>
    </row>
    <row r="2185" spans="1:11">
      <c r="A2185" s="2094"/>
      <c r="B2185" s="2095">
        <v>0.53125</v>
      </c>
      <c r="C2185" s="2096"/>
      <c r="D2185" s="2096"/>
      <c r="E2185" s="2092"/>
      <c r="F2185" s="2096"/>
      <c r="G2185" s="2096"/>
      <c r="H2185" s="2092"/>
      <c r="I2185" s="2096"/>
      <c r="J2185" s="2092"/>
      <c r="K2185" s="2093"/>
    </row>
    <row r="2186" spans="1:11">
      <c r="A2186" s="2094"/>
      <c r="B2186" s="2095">
        <v>0.54166666666666663</v>
      </c>
      <c r="C2186" s="2096"/>
      <c r="D2186" s="2096"/>
      <c r="E2186" s="2092"/>
      <c r="F2186" s="2096"/>
      <c r="G2186" s="2096"/>
      <c r="H2186" s="2092"/>
      <c r="I2186" s="2096"/>
      <c r="J2186" s="2092"/>
      <c r="K2186" s="2093"/>
    </row>
    <row r="2187" spans="1:11">
      <c r="A2187" s="2094"/>
      <c r="B2187" s="2095">
        <v>0.55208333333333337</v>
      </c>
      <c r="C2187" s="2096"/>
      <c r="D2187" s="2096"/>
      <c r="E2187" s="2092"/>
      <c r="F2187" s="2096"/>
      <c r="G2187" s="2096"/>
      <c r="H2187" s="2092"/>
      <c r="I2187" s="2096"/>
      <c r="J2187" s="2092"/>
      <c r="K2187" s="2093"/>
    </row>
    <row r="2188" spans="1:11">
      <c r="A2188" s="2094"/>
      <c r="B2188" s="2095">
        <v>0.5625</v>
      </c>
      <c r="C2188" s="2096"/>
      <c r="D2188" s="2096"/>
      <c r="E2188" s="2092"/>
      <c r="F2188" s="2096"/>
      <c r="G2188" s="2096"/>
      <c r="H2188" s="2092"/>
      <c r="I2188" s="2096"/>
      <c r="J2188" s="2092"/>
      <c r="K2188" s="2093"/>
    </row>
    <row r="2189" spans="1:11">
      <c r="A2189" s="2094"/>
      <c r="B2189" s="2095">
        <v>0.57291666666666663</v>
      </c>
      <c r="C2189" s="2096"/>
      <c r="D2189" s="2096"/>
      <c r="E2189" s="2092"/>
      <c r="F2189" s="2096"/>
      <c r="G2189" s="2096"/>
      <c r="H2189" s="2092"/>
      <c r="I2189" s="2096"/>
      <c r="J2189" s="2092"/>
      <c r="K2189" s="2093"/>
    </row>
    <row r="2190" spans="1:11">
      <c r="A2190" s="2094"/>
      <c r="B2190" s="2095">
        <v>0.58333333333333337</v>
      </c>
      <c r="C2190" s="2091"/>
      <c r="D2190" s="2096"/>
      <c r="E2190" s="2092"/>
      <c r="F2190" s="2096"/>
      <c r="G2190" s="2096"/>
      <c r="H2190" s="2092"/>
      <c r="I2190" s="2096"/>
      <c r="J2190" s="2092"/>
      <c r="K2190" s="2093"/>
    </row>
    <row r="2191" spans="1:11">
      <c r="A2191" s="2094"/>
      <c r="B2191" s="2095">
        <v>0.59375</v>
      </c>
      <c r="C2191" s="2096"/>
      <c r="D2191" s="2096"/>
      <c r="E2191" s="2092"/>
      <c r="F2191" s="2096"/>
      <c r="G2191" s="2096"/>
      <c r="H2191" s="2092"/>
      <c r="I2191" s="2096"/>
      <c r="J2191" s="2092"/>
      <c r="K2191" s="2093"/>
    </row>
    <row r="2192" spans="1:11">
      <c r="A2192" s="2094"/>
      <c r="B2192" s="2095">
        <v>0.60416666666666663</v>
      </c>
      <c r="C2192" s="2096"/>
      <c r="D2192" s="2096"/>
      <c r="E2192" s="2092"/>
      <c r="F2192" s="2096"/>
      <c r="G2192" s="2096"/>
      <c r="H2192" s="2092"/>
      <c r="I2192" s="2096"/>
      <c r="J2192" s="2092"/>
      <c r="K2192" s="2093"/>
    </row>
    <row r="2193" spans="1:11">
      <c r="A2193" s="2094"/>
      <c r="B2193" s="2095">
        <v>0.61458333333333337</v>
      </c>
      <c r="C2193" s="2096"/>
      <c r="D2193" s="2096"/>
      <c r="E2193" s="2092"/>
      <c r="F2193" s="2096"/>
      <c r="G2193" s="2096"/>
      <c r="H2193" s="2092"/>
      <c r="I2193" s="2096"/>
      <c r="J2193" s="2092"/>
      <c r="K2193" s="2093"/>
    </row>
    <row r="2194" spans="1:11">
      <c r="A2194" s="2094"/>
      <c r="B2194" s="2095">
        <v>0.625</v>
      </c>
      <c r="C2194" s="2096"/>
      <c r="D2194" s="2096"/>
      <c r="E2194" s="2092"/>
      <c r="F2194" s="2096"/>
      <c r="G2194" s="2096"/>
      <c r="H2194" s="2092"/>
      <c r="I2194" s="2096"/>
      <c r="J2194" s="2092"/>
      <c r="K2194" s="2093"/>
    </row>
    <row r="2195" spans="1:11">
      <c r="A2195" s="2094"/>
      <c r="B2195" s="2095">
        <v>0.63541666666666663</v>
      </c>
      <c r="C2195" s="2096"/>
      <c r="D2195" s="2096"/>
      <c r="E2195" s="2092"/>
      <c r="F2195" s="2096"/>
      <c r="G2195" s="2096"/>
      <c r="H2195" s="2092"/>
      <c r="I2195" s="2096"/>
      <c r="J2195" s="2092"/>
      <c r="K2195" s="2093"/>
    </row>
    <row r="2196" spans="1:11">
      <c r="A2196" s="2094"/>
      <c r="B2196" s="2095">
        <v>0.64583333333333337</v>
      </c>
      <c r="C2196" s="2096"/>
      <c r="D2196" s="2096"/>
      <c r="E2196" s="2092"/>
      <c r="F2196" s="2096"/>
      <c r="G2196" s="2096"/>
      <c r="H2196" s="2092"/>
      <c r="I2196" s="2096"/>
      <c r="J2196" s="2092"/>
      <c r="K2196" s="2093"/>
    </row>
    <row r="2197" spans="1:11">
      <c r="A2197" s="2094"/>
      <c r="B2197" s="2095">
        <v>0.65625</v>
      </c>
      <c r="C2197" s="2096"/>
      <c r="D2197" s="2096"/>
      <c r="E2197" s="2092"/>
      <c r="F2197" s="2096"/>
      <c r="G2197" s="2096"/>
      <c r="H2197" s="2092"/>
      <c r="I2197" s="2096"/>
      <c r="J2197" s="2092"/>
      <c r="K2197" s="2093"/>
    </row>
    <row r="2198" spans="1:11">
      <c r="A2198" s="2094"/>
      <c r="B2198" s="2095">
        <v>0.66666666666666663</v>
      </c>
      <c r="C2198" s="2091"/>
      <c r="D2198" s="2096"/>
      <c r="E2198" s="2092"/>
      <c r="F2198" s="2096"/>
      <c r="G2198" s="2096"/>
      <c r="H2198" s="2092"/>
      <c r="I2198" s="2096"/>
      <c r="J2198" s="2092"/>
      <c r="K2198" s="2093"/>
    </row>
    <row r="2199" spans="1:11">
      <c r="A2199" s="2094"/>
      <c r="B2199" s="2095">
        <v>0.67708333333333337</v>
      </c>
      <c r="C2199" s="2096"/>
      <c r="D2199" s="2096"/>
      <c r="E2199" s="2092"/>
      <c r="F2199" s="2096"/>
      <c r="G2199" s="2096"/>
      <c r="H2199" s="2092"/>
      <c r="I2199" s="2096"/>
      <c r="J2199" s="2092"/>
      <c r="K2199" s="2093"/>
    </row>
    <row r="2200" spans="1:11">
      <c r="A2200" s="2094"/>
      <c r="B2200" s="2095">
        <v>0.6875</v>
      </c>
      <c r="C2200" s="2096"/>
      <c r="D2200" s="2096"/>
      <c r="E2200" s="2092"/>
      <c r="F2200" s="2096"/>
      <c r="G2200" s="2096"/>
      <c r="H2200" s="2092"/>
      <c r="I2200" s="2096"/>
      <c r="J2200" s="2092"/>
      <c r="K2200" s="2093"/>
    </row>
    <row r="2201" spans="1:11">
      <c r="A2201" s="2094"/>
      <c r="B2201" s="2095">
        <v>0.69791666666666663</v>
      </c>
      <c r="C2201" s="2096"/>
      <c r="D2201" s="2096"/>
      <c r="E2201" s="2092"/>
      <c r="F2201" s="2096"/>
      <c r="G2201" s="2096"/>
      <c r="H2201" s="2092"/>
      <c r="I2201" s="2096"/>
      <c r="J2201" s="2092"/>
      <c r="K2201" s="2093"/>
    </row>
    <row r="2202" spans="1:11">
      <c r="A2202" s="2094"/>
      <c r="B2202" s="2095">
        <v>0.70833333333333337</v>
      </c>
      <c r="C2202" s="2096"/>
      <c r="D2202" s="2096"/>
      <c r="E2202" s="2092"/>
      <c r="F2202" s="2096"/>
      <c r="G2202" s="2096"/>
      <c r="H2202" s="2092"/>
      <c r="I2202" s="2096"/>
      <c r="J2202" s="2092"/>
      <c r="K2202" s="2093"/>
    </row>
    <row r="2203" spans="1:11">
      <c r="A2203" s="2094"/>
      <c r="B2203" s="2095">
        <v>0.71875</v>
      </c>
      <c r="C2203" s="2096"/>
      <c r="D2203" s="2096"/>
      <c r="E2203" s="2092"/>
      <c r="F2203" s="2096"/>
      <c r="G2203" s="2096"/>
      <c r="H2203" s="2092"/>
      <c r="I2203" s="2096"/>
      <c r="J2203" s="2092"/>
      <c r="K2203" s="2093"/>
    </row>
    <row r="2204" spans="1:11">
      <c r="A2204" s="2094"/>
      <c r="B2204" s="2095">
        <v>0.72916666666666663</v>
      </c>
      <c r="C2204" s="2096"/>
      <c r="D2204" s="2096"/>
      <c r="E2204" s="2092"/>
      <c r="F2204" s="2096"/>
      <c r="G2204" s="2096"/>
      <c r="H2204" s="2092"/>
      <c r="I2204" s="2096"/>
      <c r="J2204" s="2092"/>
      <c r="K2204" s="2093"/>
    </row>
    <row r="2205" spans="1:11">
      <c r="A2205" s="2094"/>
      <c r="B2205" s="2095">
        <v>0.73958333333333337</v>
      </c>
      <c r="C2205" s="2096"/>
      <c r="D2205" s="2096"/>
      <c r="E2205" s="2092"/>
      <c r="F2205" s="2096"/>
      <c r="G2205" s="2096"/>
      <c r="H2205" s="2092"/>
      <c r="I2205" s="2096"/>
      <c r="J2205" s="2092"/>
      <c r="K2205" s="2093"/>
    </row>
    <row r="2206" spans="1:11">
      <c r="A2206" s="2094"/>
      <c r="B2206" s="2095">
        <v>0.75</v>
      </c>
      <c r="C2206" s="2091"/>
      <c r="D2206" s="2096"/>
      <c r="E2206" s="2092"/>
      <c r="F2206" s="2096"/>
      <c r="G2206" s="2096"/>
      <c r="H2206" s="2092"/>
      <c r="I2206" s="2096"/>
      <c r="J2206" s="2092"/>
      <c r="K2206" s="2093"/>
    </row>
    <row r="2207" spans="1:11">
      <c r="A2207" s="2094"/>
      <c r="B2207" s="2095">
        <v>0.76041666666666663</v>
      </c>
      <c r="C2207" s="2096"/>
      <c r="D2207" s="2096"/>
      <c r="E2207" s="2092"/>
      <c r="F2207" s="2096"/>
      <c r="G2207" s="2096"/>
      <c r="H2207" s="2092"/>
      <c r="I2207" s="2096"/>
      <c r="J2207" s="2092"/>
      <c r="K2207" s="2093"/>
    </row>
    <row r="2208" spans="1:11">
      <c r="A2208" s="2094"/>
      <c r="B2208" s="2095">
        <v>0.77083333333333337</v>
      </c>
      <c r="C2208" s="2096"/>
      <c r="D2208" s="2096"/>
      <c r="E2208" s="2092"/>
      <c r="F2208" s="2096"/>
      <c r="G2208" s="2096"/>
      <c r="H2208" s="2092"/>
      <c r="I2208" s="2096"/>
      <c r="J2208" s="2092"/>
      <c r="K2208" s="2093"/>
    </row>
    <row r="2209" spans="1:11">
      <c r="A2209" s="2094"/>
      <c r="B2209" s="2095">
        <v>0.78125</v>
      </c>
      <c r="C2209" s="2096"/>
      <c r="D2209" s="2096"/>
      <c r="E2209" s="2092"/>
      <c r="F2209" s="2096"/>
      <c r="G2209" s="2096"/>
      <c r="H2209" s="2092"/>
      <c r="I2209" s="2096"/>
      <c r="J2209" s="2092"/>
      <c r="K2209" s="2093"/>
    </row>
    <row r="2210" spans="1:11">
      <c r="A2210" s="2094"/>
      <c r="B2210" s="2095">
        <v>0.79166666666666663</v>
      </c>
      <c r="C2210" s="2096"/>
      <c r="D2210" s="2096"/>
      <c r="E2210" s="2092"/>
      <c r="F2210" s="2096"/>
      <c r="G2210" s="2096"/>
      <c r="H2210" s="2092"/>
      <c r="I2210" s="2096"/>
      <c r="J2210" s="2092"/>
      <c r="K2210" s="2093"/>
    </row>
    <row r="2211" spans="1:11">
      <c r="A2211" s="2094"/>
      <c r="B2211" s="2095">
        <v>0.80208333333333337</v>
      </c>
      <c r="C2211" s="2096"/>
      <c r="D2211" s="2096"/>
      <c r="E2211" s="2092"/>
      <c r="F2211" s="2096"/>
      <c r="G2211" s="2096"/>
      <c r="H2211" s="2092"/>
      <c r="I2211" s="2096"/>
      <c r="J2211" s="2092"/>
      <c r="K2211" s="2093"/>
    </row>
    <row r="2212" spans="1:11">
      <c r="A2212" s="2094"/>
      <c r="B2212" s="2095">
        <v>0.8125</v>
      </c>
      <c r="C2212" s="2096"/>
      <c r="D2212" s="2096"/>
      <c r="E2212" s="2092"/>
      <c r="F2212" s="2096"/>
      <c r="G2212" s="2096"/>
      <c r="H2212" s="2092"/>
      <c r="I2212" s="2096"/>
      <c r="J2212" s="2092"/>
      <c r="K2212" s="2093"/>
    </row>
    <row r="2213" spans="1:11">
      <c r="A2213" s="2094"/>
      <c r="B2213" s="2095">
        <v>0.82291666666666663</v>
      </c>
      <c r="C2213" s="2096"/>
      <c r="D2213" s="2096"/>
      <c r="E2213" s="2092"/>
      <c r="F2213" s="2096"/>
      <c r="G2213" s="2096"/>
      <c r="H2213" s="2092"/>
      <c r="I2213" s="2096"/>
      <c r="J2213" s="2092"/>
      <c r="K2213" s="2093"/>
    </row>
    <row r="2214" spans="1:11">
      <c r="A2214" s="2094"/>
      <c r="B2214" s="2095">
        <v>0.83333333333333337</v>
      </c>
      <c r="C2214" s="2091"/>
      <c r="D2214" s="2096"/>
      <c r="E2214" s="2092"/>
      <c r="F2214" s="2096"/>
      <c r="G2214" s="2096"/>
      <c r="H2214" s="2092"/>
      <c r="I2214" s="2096"/>
      <c r="J2214" s="2092"/>
      <c r="K2214" s="2093"/>
    </row>
    <row r="2215" spans="1:11">
      <c r="A2215" s="2094"/>
      <c r="B2215" s="2095">
        <v>0.84375</v>
      </c>
      <c r="C2215" s="2096"/>
      <c r="D2215" s="2096"/>
      <c r="E2215" s="2092"/>
      <c r="F2215" s="2096"/>
      <c r="G2215" s="2096"/>
      <c r="H2215" s="2092"/>
      <c r="I2215" s="2096"/>
      <c r="J2215" s="2092"/>
      <c r="K2215" s="2093"/>
    </row>
    <row r="2216" spans="1:11">
      <c r="A2216" s="2094"/>
      <c r="B2216" s="2095">
        <v>0.85416666666666663</v>
      </c>
      <c r="C2216" s="2096"/>
      <c r="D2216" s="2096"/>
      <c r="E2216" s="2092"/>
      <c r="F2216" s="2096"/>
      <c r="G2216" s="2096"/>
      <c r="H2216" s="2092"/>
      <c r="I2216" s="2096"/>
      <c r="J2216" s="2092"/>
      <c r="K2216" s="2093"/>
    </row>
    <row r="2217" spans="1:11">
      <c r="A2217" s="2094"/>
      <c r="B2217" s="2095">
        <v>0.86458333333333337</v>
      </c>
      <c r="C2217" s="2096"/>
      <c r="D2217" s="2096"/>
      <c r="E2217" s="2092"/>
      <c r="F2217" s="2096"/>
      <c r="G2217" s="2096"/>
      <c r="H2217" s="2092"/>
      <c r="I2217" s="2096"/>
      <c r="J2217" s="2092"/>
      <c r="K2217" s="2093"/>
    </row>
    <row r="2218" spans="1:11">
      <c r="A2218" s="2094"/>
      <c r="B2218" s="2095">
        <v>0.875</v>
      </c>
      <c r="C2218" s="2096"/>
      <c r="D2218" s="2096"/>
      <c r="E2218" s="2092"/>
      <c r="F2218" s="2096"/>
      <c r="G2218" s="2096"/>
      <c r="H2218" s="2092"/>
      <c r="I2218" s="2096"/>
      <c r="J2218" s="2092"/>
      <c r="K2218" s="2093"/>
    </row>
    <row r="2219" spans="1:11">
      <c r="A2219" s="2094"/>
      <c r="B2219" s="2095">
        <v>0.88541666666666663</v>
      </c>
      <c r="C2219" s="2096"/>
      <c r="D2219" s="2096"/>
      <c r="E2219" s="2092"/>
      <c r="F2219" s="2096"/>
      <c r="G2219" s="2096"/>
      <c r="H2219" s="2092"/>
      <c r="I2219" s="2096"/>
      <c r="J2219" s="2092"/>
      <c r="K2219" s="2093"/>
    </row>
    <row r="2220" spans="1:11">
      <c r="A2220" s="2094"/>
      <c r="B2220" s="2095">
        <v>0.89583333333333337</v>
      </c>
      <c r="C2220" s="2096"/>
      <c r="D2220" s="2096"/>
      <c r="E2220" s="2092"/>
      <c r="F2220" s="2096"/>
      <c r="G2220" s="2096"/>
      <c r="H2220" s="2092"/>
      <c r="I2220" s="2096"/>
      <c r="J2220" s="2092"/>
      <c r="K2220" s="2093"/>
    </row>
    <row r="2221" spans="1:11">
      <c r="A2221" s="2094"/>
      <c r="B2221" s="2095">
        <v>0.90625</v>
      </c>
      <c r="C2221" s="2096"/>
      <c r="D2221" s="2096"/>
      <c r="E2221" s="2092"/>
      <c r="F2221" s="2096"/>
      <c r="G2221" s="2096"/>
      <c r="H2221" s="2092"/>
      <c r="I2221" s="2096"/>
      <c r="J2221" s="2092"/>
      <c r="K2221" s="2093"/>
    </row>
    <row r="2222" spans="1:11">
      <c r="A2222" s="2094"/>
      <c r="B2222" s="2095">
        <v>0.91666666666666663</v>
      </c>
      <c r="C2222" s="2091"/>
      <c r="D2222" s="2096"/>
      <c r="E2222" s="2092"/>
      <c r="F2222" s="2096"/>
      <c r="G2222" s="2096"/>
      <c r="H2222" s="2092"/>
      <c r="I2222" s="2096"/>
      <c r="J2222" s="2092"/>
      <c r="K2222" s="2093"/>
    </row>
    <row r="2223" spans="1:11">
      <c r="A2223" s="2094"/>
      <c r="B2223" s="2095">
        <v>0.92708333333333337</v>
      </c>
      <c r="C2223" s="2096"/>
      <c r="D2223" s="2096"/>
      <c r="E2223" s="2092"/>
      <c r="F2223" s="2096"/>
      <c r="G2223" s="2096"/>
      <c r="H2223" s="2092"/>
      <c r="I2223" s="2096"/>
      <c r="J2223" s="2092"/>
      <c r="K2223" s="2093"/>
    </row>
    <row r="2224" spans="1:11">
      <c r="A2224" s="2094"/>
      <c r="B2224" s="2095">
        <v>0.9375</v>
      </c>
      <c r="C2224" s="2096"/>
      <c r="D2224" s="2096"/>
      <c r="E2224" s="2092"/>
      <c r="F2224" s="2096"/>
      <c r="G2224" s="2096"/>
      <c r="H2224" s="2092"/>
      <c r="I2224" s="2096"/>
      <c r="J2224" s="2092"/>
      <c r="K2224" s="2093"/>
    </row>
    <row r="2225" spans="1:11">
      <c r="A2225" s="2094"/>
      <c r="B2225" s="2095">
        <v>0.94791666666666663</v>
      </c>
      <c r="C2225" s="2096"/>
      <c r="D2225" s="2096"/>
      <c r="E2225" s="2092"/>
      <c r="F2225" s="2096"/>
      <c r="G2225" s="2096"/>
      <c r="H2225" s="2092"/>
      <c r="I2225" s="2096"/>
      <c r="J2225" s="2092"/>
      <c r="K2225" s="2093"/>
    </row>
    <row r="2226" spans="1:11">
      <c r="A2226" s="2094"/>
      <c r="B2226" s="2095">
        <v>0.95833333333333337</v>
      </c>
      <c r="C2226" s="2096"/>
      <c r="D2226" s="2096"/>
      <c r="E2226" s="2092"/>
      <c r="F2226" s="2096"/>
      <c r="G2226" s="2096"/>
      <c r="H2226" s="2092"/>
      <c r="I2226" s="2096"/>
      <c r="J2226" s="2092"/>
      <c r="K2226" s="2093"/>
    </row>
    <row r="2227" spans="1:11">
      <c r="A2227" s="2094"/>
      <c r="B2227" s="2095">
        <v>0.96875</v>
      </c>
      <c r="C2227" s="2096"/>
      <c r="D2227" s="2096"/>
      <c r="E2227" s="2092"/>
      <c r="F2227" s="2096"/>
      <c r="G2227" s="2096"/>
      <c r="H2227" s="2092"/>
      <c r="I2227" s="2096"/>
      <c r="J2227" s="2092"/>
      <c r="K2227" s="2093"/>
    </row>
    <row r="2228" spans="1:11">
      <c r="A2228" s="2094"/>
      <c r="B2228" s="2095">
        <v>0.97916666666666663</v>
      </c>
      <c r="C2228" s="2096"/>
      <c r="D2228" s="2096"/>
      <c r="E2228" s="2092"/>
      <c r="F2228" s="2096"/>
      <c r="G2228" s="2096"/>
      <c r="H2228" s="2092"/>
      <c r="I2228" s="2096"/>
      <c r="J2228" s="2092"/>
      <c r="K2228" s="2093"/>
    </row>
    <row r="2229" spans="1:11">
      <c r="A2229" s="2094"/>
      <c r="B2229" s="2095">
        <v>0.98958333333333337</v>
      </c>
      <c r="C2229" s="2096"/>
      <c r="D2229" s="2096"/>
      <c r="E2229" s="2092"/>
      <c r="F2229" s="2096"/>
      <c r="G2229" s="2096"/>
      <c r="H2229" s="2092"/>
      <c r="I2229" s="2096"/>
      <c r="J2229" s="2092"/>
      <c r="K2229" s="2093"/>
    </row>
    <row r="2230" spans="1:11">
      <c r="A2230" s="2094"/>
      <c r="B2230" s="2095">
        <v>0</v>
      </c>
      <c r="C2230" s="2091"/>
      <c r="D2230" s="2096"/>
      <c r="E2230" s="2092"/>
      <c r="F2230" s="2096"/>
      <c r="G2230" s="2096"/>
      <c r="H2230" s="2092"/>
      <c r="I2230" s="2096"/>
      <c r="J2230" s="2092"/>
      <c r="K2230" s="2093"/>
    </row>
    <row r="2231" spans="1:11">
      <c r="A2231" s="2094"/>
      <c r="B2231" s="2095">
        <v>1.0416666666666666E-2</v>
      </c>
      <c r="C2231" s="2096"/>
      <c r="D2231" s="2096"/>
      <c r="E2231" s="2092"/>
      <c r="F2231" s="2096"/>
      <c r="G2231" s="2096"/>
      <c r="H2231" s="2092"/>
      <c r="I2231" s="2096"/>
      <c r="J2231" s="2092"/>
      <c r="K2231" s="2093"/>
    </row>
    <row r="2232" spans="1:11">
      <c r="A2232" s="2094"/>
      <c r="B2232" s="2095">
        <v>2.0833333333333332E-2</v>
      </c>
      <c r="C2232" s="2096"/>
      <c r="D2232" s="2096"/>
      <c r="E2232" s="2092"/>
      <c r="F2232" s="2096"/>
      <c r="G2232" s="2096"/>
      <c r="H2232" s="2092"/>
      <c r="I2232" s="2096"/>
      <c r="J2232" s="2092"/>
      <c r="K2232" s="2093"/>
    </row>
    <row r="2233" spans="1:11">
      <c r="A2233" s="2094"/>
      <c r="B2233" s="2095">
        <v>3.125E-2</v>
      </c>
      <c r="C2233" s="2096"/>
      <c r="D2233" s="2096"/>
      <c r="E2233" s="2092"/>
      <c r="F2233" s="2096"/>
      <c r="G2233" s="2096"/>
      <c r="H2233" s="2092"/>
      <c r="I2233" s="2096"/>
      <c r="J2233" s="2092"/>
      <c r="K2233" s="2093"/>
    </row>
    <row r="2234" spans="1:11">
      <c r="A2234" s="2094"/>
      <c r="B2234" s="2095">
        <v>4.1666666666666664E-2</v>
      </c>
      <c r="C2234" s="2096"/>
      <c r="D2234" s="2096"/>
      <c r="E2234" s="2092"/>
      <c r="F2234" s="2096"/>
      <c r="G2234" s="2096"/>
      <c r="H2234" s="2092"/>
      <c r="I2234" s="2096"/>
      <c r="J2234" s="2092"/>
      <c r="K2234" s="2093"/>
    </row>
    <row r="2235" spans="1:11">
      <c r="A2235" s="2094"/>
      <c r="B2235" s="2095">
        <v>5.2083333333333336E-2</v>
      </c>
      <c r="C2235" s="2096"/>
      <c r="D2235" s="2096"/>
      <c r="E2235" s="2092"/>
      <c r="F2235" s="2096"/>
      <c r="G2235" s="2096"/>
      <c r="H2235" s="2092"/>
      <c r="I2235" s="2096"/>
      <c r="J2235" s="2092"/>
      <c r="K2235" s="2093"/>
    </row>
    <row r="2236" spans="1:11">
      <c r="A2236" s="2094"/>
      <c r="B2236" s="2095">
        <v>6.25E-2</v>
      </c>
      <c r="C2236" s="2096"/>
      <c r="D2236" s="2096"/>
      <c r="E2236" s="2092"/>
      <c r="F2236" s="2096"/>
      <c r="G2236" s="2096"/>
      <c r="H2236" s="2092"/>
      <c r="I2236" s="2096"/>
      <c r="J2236" s="2092"/>
      <c r="K2236" s="2093"/>
    </row>
    <row r="2237" spans="1:11">
      <c r="A2237" s="2094"/>
      <c r="B2237" s="2095">
        <v>7.2916666666666671E-2</v>
      </c>
      <c r="C2237" s="2096"/>
      <c r="D2237" s="2096"/>
      <c r="E2237" s="2092"/>
      <c r="F2237" s="2096"/>
      <c r="G2237" s="2096"/>
      <c r="H2237" s="2092"/>
      <c r="I2237" s="2096"/>
      <c r="J2237" s="2092"/>
      <c r="K2237" s="2093"/>
    </row>
    <row r="2238" spans="1:11">
      <c r="A2238" s="2094"/>
      <c r="B2238" s="2095">
        <v>8.3333333333333329E-2</v>
      </c>
      <c r="C2238" s="2091"/>
      <c r="D2238" s="2096"/>
      <c r="E2238" s="2092"/>
      <c r="F2238" s="2096"/>
      <c r="G2238" s="2096"/>
      <c r="H2238" s="2092"/>
      <c r="I2238" s="2096"/>
      <c r="J2238" s="2092"/>
      <c r="K2238" s="2093"/>
    </row>
    <row r="2239" spans="1:11">
      <c r="A2239" s="2094"/>
      <c r="B2239" s="2095">
        <v>9.375E-2</v>
      </c>
      <c r="C2239" s="2096"/>
      <c r="D2239" s="2096"/>
      <c r="E2239" s="2092"/>
      <c r="F2239" s="2096"/>
      <c r="G2239" s="2096"/>
      <c r="H2239" s="2092"/>
      <c r="I2239" s="2096"/>
      <c r="J2239" s="2092"/>
      <c r="K2239" s="2093"/>
    </row>
    <row r="2240" spans="1:11">
      <c r="A2240" s="2094"/>
      <c r="B2240" s="2095">
        <v>0.10416666666666667</v>
      </c>
      <c r="C2240" s="2096"/>
      <c r="D2240" s="2096"/>
      <c r="E2240" s="2092"/>
      <c r="F2240" s="2096"/>
      <c r="G2240" s="2096"/>
      <c r="H2240" s="2092"/>
      <c r="I2240" s="2096"/>
      <c r="J2240" s="2092"/>
      <c r="K2240" s="2093"/>
    </row>
    <row r="2241" spans="1:11">
      <c r="A2241" s="2094"/>
      <c r="B2241" s="2095">
        <v>0.11458333333333333</v>
      </c>
      <c r="C2241" s="2096"/>
      <c r="D2241" s="2096"/>
      <c r="E2241" s="2092"/>
      <c r="F2241" s="2096"/>
      <c r="G2241" s="2096"/>
      <c r="H2241" s="2092"/>
      <c r="I2241" s="2096"/>
      <c r="J2241" s="2092"/>
      <c r="K2241" s="2093"/>
    </row>
    <row r="2242" spans="1:11">
      <c r="A2242" s="2094"/>
      <c r="B2242" s="2095">
        <v>0.125</v>
      </c>
      <c r="C2242" s="2096"/>
      <c r="D2242" s="2096"/>
      <c r="E2242" s="2092"/>
      <c r="F2242" s="2096"/>
      <c r="G2242" s="2096"/>
      <c r="H2242" s="2092"/>
      <c r="I2242" s="2096"/>
      <c r="J2242" s="2092"/>
      <c r="K2242" s="2093"/>
    </row>
    <row r="2243" spans="1:11">
      <c r="A2243" s="2094"/>
      <c r="B2243" s="2095">
        <v>0.13541666666666666</v>
      </c>
      <c r="C2243" s="2096"/>
      <c r="D2243" s="2096"/>
      <c r="E2243" s="2092"/>
      <c r="F2243" s="2096"/>
      <c r="G2243" s="2096"/>
      <c r="H2243" s="2092"/>
      <c r="I2243" s="2096"/>
      <c r="J2243" s="2092"/>
      <c r="K2243" s="2093"/>
    </row>
    <row r="2244" spans="1:11">
      <c r="A2244" s="2094"/>
      <c r="B2244" s="2095">
        <v>0.14583333333333334</v>
      </c>
      <c r="C2244" s="2096"/>
      <c r="D2244" s="2096"/>
      <c r="E2244" s="2092"/>
      <c r="F2244" s="2096"/>
      <c r="G2244" s="2096"/>
      <c r="H2244" s="2092"/>
      <c r="I2244" s="2096"/>
      <c r="J2244" s="2092"/>
      <c r="K2244" s="2093"/>
    </row>
    <row r="2245" spans="1:11">
      <c r="A2245" s="2094"/>
      <c r="B2245" s="2095">
        <v>0.15625</v>
      </c>
      <c r="C2245" s="2096"/>
      <c r="D2245" s="2096"/>
      <c r="E2245" s="2092"/>
      <c r="F2245" s="2096"/>
      <c r="G2245" s="2096"/>
      <c r="H2245" s="2092"/>
      <c r="I2245" s="2096"/>
      <c r="J2245" s="2092"/>
      <c r="K2245" s="2093"/>
    </row>
    <row r="2246" spans="1:11">
      <c r="A2246" s="2094"/>
      <c r="B2246" s="2095">
        <v>0.16666666666666666</v>
      </c>
      <c r="C2246" s="2091"/>
      <c r="D2246" s="2096"/>
      <c r="E2246" s="2092"/>
      <c r="F2246" s="2096"/>
      <c r="G2246" s="2096"/>
      <c r="H2246" s="2092"/>
      <c r="I2246" s="2096"/>
      <c r="J2246" s="2092"/>
      <c r="K2246" s="2093"/>
    </row>
    <row r="2247" spans="1:11">
      <c r="A2247" s="2094"/>
      <c r="B2247" s="2095">
        <v>0.17708333333333334</v>
      </c>
      <c r="C2247" s="2096"/>
      <c r="D2247" s="2096"/>
      <c r="E2247" s="2092"/>
      <c r="F2247" s="2096"/>
      <c r="G2247" s="2096"/>
      <c r="H2247" s="2092"/>
      <c r="I2247" s="2096"/>
      <c r="J2247" s="2092"/>
      <c r="K2247" s="2093"/>
    </row>
    <row r="2248" spans="1:11">
      <c r="A2248" s="2094"/>
      <c r="B2248" s="2095">
        <v>0.1875</v>
      </c>
      <c r="C2248" s="2096"/>
      <c r="D2248" s="2096"/>
      <c r="E2248" s="2092"/>
      <c r="F2248" s="2096"/>
      <c r="G2248" s="2096"/>
      <c r="H2248" s="2092"/>
      <c r="I2248" s="2096"/>
      <c r="J2248" s="2092"/>
      <c r="K2248" s="2093"/>
    </row>
    <row r="2249" spans="1:11">
      <c r="A2249" s="2094"/>
      <c r="B2249" s="2095">
        <v>0.19791666666666666</v>
      </c>
      <c r="C2249" s="2096"/>
      <c r="D2249" s="2096"/>
      <c r="E2249" s="2092"/>
      <c r="F2249" s="2096"/>
      <c r="G2249" s="2096"/>
      <c r="H2249" s="2092"/>
      <c r="I2249" s="2096"/>
      <c r="J2249" s="2092"/>
      <c r="K2249" s="2093"/>
    </row>
    <row r="2250" spans="1:11">
      <c r="A2250" s="2094"/>
      <c r="B2250" s="2095">
        <v>0.20833333333333334</v>
      </c>
      <c r="C2250" s="2096"/>
      <c r="D2250" s="2096"/>
      <c r="E2250" s="2092"/>
      <c r="F2250" s="2096"/>
      <c r="G2250" s="2096"/>
      <c r="H2250" s="2092"/>
      <c r="I2250" s="2096"/>
      <c r="J2250" s="2092"/>
      <c r="K2250" s="2093"/>
    </row>
    <row r="2251" spans="1:11">
      <c r="A2251" s="2094"/>
      <c r="B2251" s="2095">
        <v>0.21875</v>
      </c>
      <c r="C2251" s="2096"/>
      <c r="D2251" s="2096"/>
      <c r="E2251" s="2092"/>
      <c r="F2251" s="2096"/>
      <c r="G2251" s="2096"/>
      <c r="H2251" s="2092"/>
      <c r="I2251" s="2096"/>
      <c r="J2251" s="2092"/>
      <c r="K2251" s="2093"/>
    </row>
    <row r="2252" spans="1:11">
      <c r="A2252" s="2094"/>
      <c r="B2252" s="2095">
        <v>0.22916666666666666</v>
      </c>
      <c r="C2252" s="2096"/>
      <c r="D2252" s="2096"/>
      <c r="E2252" s="2092"/>
      <c r="F2252" s="2096"/>
      <c r="G2252" s="2096"/>
      <c r="H2252" s="2092"/>
      <c r="I2252" s="2096"/>
      <c r="J2252" s="2092"/>
      <c r="K2252" s="2093"/>
    </row>
    <row r="2253" spans="1:11">
      <c r="A2253" s="2094"/>
      <c r="B2253" s="2095">
        <v>0.23958333333333334</v>
      </c>
      <c r="C2253" s="2096"/>
      <c r="D2253" s="2096"/>
      <c r="E2253" s="2092"/>
      <c r="F2253" s="2096"/>
      <c r="G2253" s="2096"/>
      <c r="H2253" s="2092"/>
      <c r="I2253" s="2096"/>
      <c r="J2253" s="2092"/>
      <c r="K2253" s="2093"/>
    </row>
    <row r="2254" spans="1:11">
      <c r="A2254" s="2094"/>
      <c r="B2254" s="2095">
        <v>0.25</v>
      </c>
      <c r="C2254" s="2091"/>
      <c r="D2254" s="2096"/>
      <c r="E2254" s="2092"/>
      <c r="F2254" s="2096"/>
      <c r="G2254" s="2096"/>
      <c r="H2254" s="2092"/>
      <c r="I2254" s="2096"/>
      <c r="J2254" s="2092"/>
      <c r="K2254" s="2093"/>
    </row>
    <row r="2255" spans="1:11">
      <c r="A2255" s="2094"/>
      <c r="B2255" s="2095">
        <v>0.26041666666666669</v>
      </c>
      <c r="C2255" s="2096"/>
      <c r="D2255" s="2096"/>
      <c r="E2255" s="2092"/>
      <c r="F2255" s="2096"/>
      <c r="G2255" s="2096"/>
      <c r="H2255" s="2092"/>
      <c r="I2255" s="2096"/>
      <c r="J2255" s="2092"/>
      <c r="K2255" s="2093"/>
    </row>
    <row r="2256" spans="1:11">
      <c r="A2256" s="2094"/>
      <c r="B2256" s="2095">
        <v>0.27083333333333331</v>
      </c>
      <c r="C2256" s="2096"/>
      <c r="D2256" s="2096"/>
      <c r="E2256" s="2092"/>
      <c r="F2256" s="2096"/>
      <c r="G2256" s="2096"/>
      <c r="H2256" s="2092"/>
      <c r="I2256" s="2096"/>
      <c r="J2256" s="2092"/>
      <c r="K2256" s="2093"/>
    </row>
    <row r="2257" spans="1:11">
      <c r="A2257" s="2094"/>
      <c r="B2257" s="2095">
        <v>0.28125</v>
      </c>
      <c r="C2257" s="2096"/>
      <c r="D2257" s="2096"/>
      <c r="E2257" s="2092"/>
      <c r="F2257" s="2096"/>
      <c r="G2257" s="2096"/>
      <c r="H2257" s="2092"/>
      <c r="I2257" s="2096"/>
      <c r="J2257" s="2092"/>
      <c r="K2257" s="2093"/>
    </row>
    <row r="2258" spans="1:11">
      <c r="A2258" s="2094"/>
      <c r="B2258" s="2095">
        <v>0.29166666666666669</v>
      </c>
      <c r="C2258" s="2096"/>
      <c r="D2258" s="2096"/>
      <c r="E2258" s="2092"/>
      <c r="F2258" s="2096"/>
      <c r="G2258" s="2096"/>
      <c r="H2258" s="2092"/>
      <c r="I2258" s="2096"/>
      <c r="J2258" s="2092"/>
      <c r="K2258" s="2093"/>
    </row>
    <row r="2259" spans="1:11">
      <c r="A2259" s="2094"/>
      <c r="B2259" s="2095">
        <v>0.30208333333333331</v>
      </c>
      <c r="C2259" s="2096"/>
      <c r="D2259" s="2096"/>
      <c r="E2259" s="2092"/>
      <c r="F2259" s="2096"/>
      <c r="G2259" s="2096"/>
      <c r="H2259" s="2092"/>
      <c r="I2259" s="2096"/>
      <c r="J2259" s="2092"/>
      <c r="K2259" s="2093"/>
    </row>
    <row r="2260" spans="1:11">
      <c r="A2260" s="2094"/>
      <c r="B2260" s="2095">
        <v>0.3125</v>
      </c>
      <c r="C2260" s="2096"/>
      <c r="D2260" s="2096"/>
      <c r="E2260" s="2092"/>
      <c r="F2260" s="2096"/>
      <c r="G2260" s="2096"/>
      <c r="H2260" s="2092"/>
      <c r="I2260" s="2096"/>
      <c r="J2260" s="2092"/>
      <c r="K2260" s="2093"/>
    </row>
    <row r="2261" spans="1:11">
      <c r="A2261" s="2094"/>
      <c r="B2261" s="2095">
        <v>0.32291666666666669</v>
      </c>
      <c r="C2261" s="2096"/>
      <c r="D2261" s="2096"/>
      <c r="E2261" s="2092"/>
      <c r="F2261" s="2096"/>
      <c r="G2261" s="2096"/>
      <c r="H2261" s="2092"/>
      <c r="I2261" s="2096"/>
      <c r="J2261" s="2092"/>
      <c r="K2261" s="2093"/>
    </row>
    <row r="2262" spans="1:11">
      <c r="A2262" s="2094"/>
      <c r="B2262" s="2095">
        <v>0.33333333333333331</v>
      </c>
      <c r="C2262" s="2091"/>
      <c r="D2262" s="2096"/>
      <c r="E2262" s="2092"/>
      <c r="F2262" s="2096"/>
      <c r="G2262" s="2096"/>
      <c r="H2262" s="2092"/>
      <c r="I2262" s="2096"/>
      <c r="J2262" s="2092"/>
      <c r="K2262" s="2093"/>
    </row>
    <row r="2263" spans="1:11">
      <c r="A2263" s="2094"/>
      <c r="B2263" s="2095">
        <v>0.34375</v>
      </c>
      <c r="C2263" s="2096"/>
      <c r="D2263" s="2096"/>
      <c r="E2263" s="2092"/>
      <c r="F2263" s="2096"/>
      <c r="G2263" s="2096"/>
      <c r="H2263" s="2092"/>
      <c r="I2263" s="2096"/>
      <c r="J2263" s="2092"/>
      <c r="K2263" s="2093"/>
    </row>
    <row r="2264" spans="1:11">
      <c r="A2264" s="2094"/>
      <c r="B2264" s="2095">
        <v>0.35416666666666669</v>
      </c>
      <c r="C2264" s="2096"/>
      <c r="D2264" s="2096"/>
      <c r="E2264" s="2092"/>
      <c r="F2264" s="2096"/>
      <c r="G2264" s="2096"/>
      <c r="H2264" s="2092"/>
      <c r="I2264" s="2096"/>
      <c r="J2264" s="2092"/>
      <c r="K2264" s="2093"/>
    </row>
    <row r="2265" spans="1:11">
      <c r="A2265" s="2094"/>
      <c r="B2265" s="2095">
        <v>0.36458333333333331</v>
      </c>
      <c r="C2265" s="2096"/>
      <c r="D2265" s="2096"/>
      <c r="E2265" s="2092"/>
      <c r="F2265" s="2096"/>
      <c r="G2265" s="2096"/>
      <c r="H2265" s="2092"/>
      <c r="I2265" s="2096"/>
      <c r="J2265" s="2092"/>
      <c r="K2265" s="2093"/>
    </row>
    <row r="2266" spans="1:11">
      <c r="A2266" s="2094"/>
      <c r="B2266" s="2095">
        <v>0.375</v>
      </c>
      <c r="C2266" s="2096"/>
      <c r="D2266" s="2096"/>
      <c r="E2266" s="2092"/>
      <c r="F2266" s="2096"/>
      <c r="G2266" s="2096"/>
      <c r="H2266" s="2092"/>
      <c r="I2266" s="2096"/>
      <c r="J2266" s="2092"/>
      <c r="K2266" s="2093"/>
    </row>
    <row r="2267" spans="1:11">
      <c r="A2267" s="2094"/>
      <c r="B2267" s="2095">
        <v>0.38541666666666669</v>
      </c>
      <c r="C2267" s="2096"/>
      <c r="D2267" s="2096"/>
      <c r="E2267" s="2092"/>
      <c r="F2267" s="2096"/>
      <c r="G2267" s="2096"/>
      <c r="H2267" s="2092"/>
      <c r="I2267" s="2096"/>
      <c r="J2267" s="2092"/>
      <c r="K2267" s="2093"/>
    </row>
    <row r="2268" spans="1:11">
      <c r="A2268" s="2094"/>
      <c r="B2268" s="2095">
        <v>0.39583333333333331</v>
      </c>
      <c r="C2268" s="2096"/>
      <c r="D2268" s="2096"/>
      <c r="E2268" s="2092"/>
      <c r="F2268" s="2096"/>
      <c r="G2268" s="2096"/>
      <c r="H2268" s="2092"/>
      <c r="I2268" s="2096"/>
      <c r="J2268" s="2092"/>
      <c r="K2268" s="2093"/>
    </row>
    <row r="2269" spans="1:11">
      <c r="A2269" s="2094"/>
      <c r="B2269" s="2095">
        <v>0.40625</v>
      </c>
      <c r="C2269" s="2096"/>
      <c r="D2269" s="2096"/>
      <c r="E2269" s="2092"/>
      <c r="F2269" s="2096"/>
      <c r="G2269" s="2096"/>
      <c r="H2269" s="2092"/>
      <c r="I2269" s="2096"/>
      <c r="J2269" s="2092"/>
      <c r="K2269" s="2093"/>
    </row>
    <row r="2270" spans="1:11">
      <c r="A2270" s="2094"/>
      <c r="B2270" s="2095">
        <v>0.41666666666666669</v>
      </c>
      <c r="C2270" s="2091"/>
      <c r="D2270" s="2096"/>
      <c r="E2270" s="2092"/>
      <c r="F2270" s="2096"/>
      <c r="G2270" s="2096"/>
      <c r="H2270" s="2092"/>
      <c r="I2270" s="2096"/>
      <c r="J2270" s="2092"/>
      <c r="K2270" s="2093"/>
    </row>
    <row r="2271" spans="1:11">
      <c r="A2271" s="2094"/>
      <c r="B2271" s="2095">
        <v>0.42708333333333331</v>
      </c>
      <c r="C2271" s="2096"/>
      <c r="D2271" s="2096"/>
      <c r="E2271" s="2092"/>
      <c r="F2271" s="2096"/>
      <c r="G2271" s="2096"/>
      <c r="H2271" s="2092"/>
      <c r="I2271" s="2096"/>
      <c r="J2271" s="2092"/>
      <c r="K2271" s="2093"/>
    </row>
    <row r="2272" spans="1:11">
      <c r="A2272" s="2094"/>
      <c r="B2272" s="2095">
        <v>0.4375</v>
      </c>
      <c r="C2272" s="2096"/>
      <c r="D2272" s="2096"/>
      <c r="E2272" s="2092"/>
      <c r="F2272" s="2096"/>
      <c r="G2272" s="2096"/>
      <c r="H2272" s="2092"/>
      <c r="I2272" s="2096"/>
      <c r="J2272" s="2092"/>
      <c r="K2272" s="2093"/>
    </row>
    <row r="2273" spans="1:11">
      <c r="A2273" s="2094"/>
      <c r="B2273" s="2095">
        <v>0.44791666666666669</v>
      </c>
      <c r="C2273" s="2096"/>
      <c r="D2273" s="2096"/>
      <c r="E2273" s="2092"/>
      <c r="F2273" s="2096"/>
      <c r="G2273" s="2096"/>
      <c r="H2273" s="2092"/>
      <c r="I2273" s="2096"/>
      <c r="J2273" s="2092"/>
      <c r="K2273" s="2093"/>
    </row>
    <row r="2274" spans="1:11">
      <c r="A2274" s="2094"/>
      <c r="B2274" s="2095">
        <v>0.45833333333333331</v>
      </c>
      <c r="C2274" s="2096"/>
      <c r="D2274" s="2096"/>
      <c r="E2274" s="2092"/>
      <c r="F2274" s="2096"/>
      <c r="G2274" s="2096"/>
      <c r="H2274" s="2092"/>
      <c r="I2274" s="2096"/>
      <c r="J2274" s="2092"/>
      <c r="K2274" s="2093"/>
    </row>
    <row r="2275" spans="1:11">
      <c r="A2275" s="2094"/>
      <c r="B2275" s="2095">
        <v>0.46875</v>
      </c>
      <c r="C2275" s="2096"/>
      <c r="D2275" s="2096"/>
      <c r="E2275" s="2092"/>
      <c r="F2275" s="2096"/>
      <c r="G2275" s="2096"/>
      <c r="H2275" s="2092"/>
      <c r="I2275" s="2096"/>
      <c r="J2275" s="2092"/>
      <c r="K2275" s="2093"/>
    </row>
    <row r="2276" spans="1:11">
      <c r="A2276" s="2094"/>
      <c r="B2276" s="2095">
        <v>0.47916666666666669</v>
      </c>
      <c r="C2276" s="2096"/>
      <c r="D2276" s="2096"/>
      <c r="E2276" s="2092"/>
      <c r="F2276" s="2096"/>
      <c r="G2276" s="2096"/>
      <c r="H2276" s="2092"/>
      <c r="I2276" s="2096"/>
      <c r="J2276" s="2092"/>
      <c r="K2276" s="2093"/>
    </row>
    <row r="2277" spans="1:11">
      <c r="A2277" s="2094"/>
      <c r="B2277" s="2095">
        <v>0.48958333333333331</v>
      </c>
      <c r="C2277" s="2096"/>
      <c r="D2277" s="2096"/>
      <c r="E2277" s="2092"/>
      <c r="F2277" s="2096"/>
      <c r="G2277" s="2096"/>
      <c r="H2277" s="2092"/>
      <c r="I2277" s="2096"/>
      <c r="J2277" s="2092"/>
      <c r="K2277" s="2093"/>
    </row>
    <row r="2278" spans="1:11">
      <c r="A2278" s="2094"/>
      <c r="B2278" s="2095">
        <v>0.5</v>
      </c>
      <c r="C2278" s="2091"/>
      <c r="D2278" s="2096"/>
      <c r="E2278" s="2092"/>
      <c r="F2278" s="2096"/>
      <c r="G2278" s="2096"/>
      <c r="H2278" s="2092"/>
      <c r="I2278" s="2096"/>
      <c r="J2278" s="2092"/>
      <c r="K2278" s="2093"/>
    </row>
    <row r="2279" spans="1:11">
      <c r="A2279" s="2094"/>
      <c r="B2279" s="2095">
        <v>0.51041666666666663</v>
      </c>
      <c r="C2279" s="2096"/>
      <c r="D2279" s="2096"/>
      <c r="E2279" s="2092"/>
      <c r="F2279" s="2096"/>
      <c r="G2279" s="2096"/>
      <c r="H2279" s="2092"/>
      <c r="I2279" s="2096"/>
      <c r="J2279" s="2092"/>
      <c r="K2279" s="2093"/>
    </row>
    <row r="2280" spans="1:11">
      <c r="A2280" s="2094"/>
      <c r="B2280" s="2095">
        <v>0.52083333333333337</v>
      </c>
      <c r="C2280" s="2096"/>
      <c r="D2280" s="2096"/>
      <c r="E2280" s="2092"/>
      <c r="F2280" s="2096"/>
      <c r="G2280" s="2096"/>
      <c r="H2280" s="2092"/>
      <c r="I2280" s="2096"/>
      <c r="J2280" s="2092"/>
      <c r="K2280" s="2093"/>
    </row>
    <row r="2281" spans="1:11">
      <c r="A2281" s="2094"/>
      <c r="B2281" s="2095">
        <v>0.53125</v>
      </c>
      <c r="C2281" s="2096"/>
      <c r="D2281" s="2096"/>
      <c r="E2281" s="2092"/>
      <c r="F2281" s="2096"/>
      <c r="G2281" s="2096"/>
      <c r="H2281" s="2092"/>
      <c r="I2281" s="2096"/>
      <c r="J2281" s="2092"/>
      <c r="K2281" s="2093"/>
    </row>
    <row r="2282" spans="1:11">
      <c r="A2282" s="2094"/>
      <c r="B2282" s="2095">
        <v>0.54166666666666663</v>
      </c>
      <c r="C2282" s="2096"/>
      <c r="D2282" s="2096"/>
      <c r="E2282" s="2092"/>
      <c r="F2282" s="2096"/>
      <c r="G2282" s="2096"/>
      <c r="H2282" s="2092"/>
      <c r="I2282" s="2096"/>
      <c r="J2282" s="2092"/>
      <c r="K2282" s="2093"/>
    </row>
    <row r="2283" spans="1:11">
      <c r="A2283" s="2094"/>
      <c r="B2283" s="2095">
        <v>0.55208333333333337</v>
      </c>
      <c r="C2283" s="2096"/>
      <c r="D2283" s="2096"/>
      <c r="E2283" s="2092"/>
      <c r="F2283" s="2096"/>
      <c r="G2283" s="2096"/>
      <c r="H2283" s="2092"/>
      <c r="I2283" s="2096"/>
      <c r="J2283" s="2092"/>
      <c r="K2283" s="2093"/>
    </row>
    <row r="2284" spans="1:11">
      <c r="A2284" s="2094"/>
      <c r="B2284" s="2095">
        <v>0.5625</v>
      </c>
      <c r="C2284" s="2096"/>
      <c r="D2284" s="2096"/>
      <c r="E2284" s="2092"/>
      <c r="F2284" s="2096"/>
      <c r="G2284" s="2096"/>
      <c r="H2284" s="2092"/>
      <c r="I2284" s="2096"/>
      <c r="J2284" s="2092"/>
      <c r="K2284" s="2093"/>
    </row>
    <row r="2285" spans="1:11">
      <c r="A2285" s="2094"/>
      <c r="B2285" s="2095">
        <v>0.57291666666666663</v>
      </c>
      <c r="C2285" s="2096"/>
      <c r="D2285" s="2096"/>
      <c r="E2285" s="2092"/>
      <c r="F2285" s="2096"/>
      <c r="G2285" s="2096"/>
      <c r="H2285" s="2092"/>
      <c r="I2285" s="2096"/>
      <c r="J2285" s="2092"/>
      <c r="K2285" s="2093"/>
    </row>
    <row r="2286" spans="1:11">
      <c r="A2286" s="2094"/>
      <c r="B2286" s="2095">
        <v>0.58333333333333337</v>
      </c>
      <c r="C2286" s="2091"/>
      <c r="D2286" s="2096"/>
      <c r="E2286" s="2092"/>
      <c r="F2286" s="2096"/>
      <c r="G2286" s="2096"/>
      <c r="H2286" s="2092"/>
      <c r="I2286" s="2096"/>
      <c r="J2286" s="2092"/>
      <c r="K2286" s="2093"/>
    </row>
    <row r="2287" spans="1:11">
      <c r="A2287" s="2094"/>
      <c r="B2287" s="2095">
        <v>0.59375</v>
      </c>
      <c r="C2287" s="2096"/>
      <c r="D2287" s="2096"/>
      <c r="E2287" s="2092"/>
      <c r="F2287" s="2096"/>
      <c r="G2287" s="2096"/>
      <c r="H2287" s="2092"/>
      <c r="I2287" s="2096"/>
      <c r="J2287" s="2092"/>
      <c r="K2287" s="2093"/>
    </row>
    <row r="2288" spans="1:11">
      <c r="A2288" s="2094"/>
      <c r="B2288" s="2095">
        <v>0.60416666666666663</v>
      </c>
      <c r="C2288" s="2096"/>
      <c r="D2288" s="2096"/>
      <c r="E2288" s="2092"/>
      <c r="F2288" s="2096"/>
      <c r="G2288" s="2096"/>
      <c r="H2288" s="2092"/>
      <c r="I2288" s="2096"/>
      <c r="J2288" s="2092"/>
      <c r="K2288" s="2093"/>
    </row>
    <row r="2289" spans="1:11">
      <c r="A2289" s="2094"/>
      <c r="B2289" s="2095">
        <v>0.61458333333333337</v>
      </c>
      <c r="C2289" s="2096"/>
      <c r="D2289" s="2096"/>
      <c r="E2289" s="2092"/>
      <c r="F2289" s="2096"/>
      <c r="G2289" s="2096"/>
      <c r="H2289" s="2092"/>
      <c r="I2289" s="2096"/>
      <c r="J2289" s="2092"/>
      <c r="K2289" s="2093"/>
    </row>
    <row r="2290" spans="1:11">
      <c r="A2290" s="2094"/>
      <c r="B2290" s="2095">
        <v>0.625</v>
      </c>
      <c r="C2290" s="2096"/>
      <c r="D2290" s="2096"/>
      <c r="E2290" s="2092"/>
      <c r="F2290" s="2096"/>
      <c r="G2290" s="2096"/>
      <c r="H2290" s="2092"/>
      <c r="I2290" s="2096"/>
      <c r="J2290" s="2092"/>
      <c r="K2290" s="2093"/>
    </row>
    <row r="2291" spans="1:11">
      <c r="A2291" s="2094"/>
      <c r="B2291" s="2095">
        <v>0.63541666666666663</v>
      </c>
      <c r="C2291" s="2096"/>
      <c r="D2291" s="2096"/>
      <c r="E2291" s="2092"/>
      <c r="F2291" s="2096"/>
      <c r="G2291" s="2096"/>
      <c r="H2291" s="2092"/>
      <c r="I2291" s="2096"/>
      <c r="J2291" s="2092"/>
      <c r="K2291" s="2093"/>
    </row>
    <row r="2292" spans="1:11">
      <c r="A2292" s="2094"/>
      <c r="B2292" s="2095">
        <v>0.64583333333333337</v>
      </c>
      <c r="C2292" s="2096"/>
      <c r="D2292" s="2096"/>
      <c r="E2292" s="2092"/>
      <c r="F2292" s="2096"/>
      <c r="G2292" s="2096"/>
      <c r="H2292" s="2092"/>
      <c r="I2292" s="2096"/>
      <c r="J2292" s="2092"/>
      <c r="K2292" s="2093"/>
    </row>
    <row r="2293" spans="1:11">
      <c r="A2293" s="2094"/>
      <c r="B2293" s="2095">
        <v>0.65625</v>
      </c>
      <c r="C2293" s="2096"/>
      <c r="D2293" s="2096"/>
      <c r="E2293" s="2092"/>
      <c r="F2293" s="2096"/>
      <c r="G2293" s="2096"/>
      <c r="H2293" s="2092"/>
      <c r="I2293" s="2096"/>
      <c r="J2293" s="2092"/>
      <c r="K2293" s="2093"/>
    </row>
    <row r="2294" spans="1:11">
      <c r="A2294" s="2094"/>
      <c r="B2294" s="2095">
        <v>0.66666666666666663</v>
      </c>
      <c r="C2294" s="2091"/>
      <c r="D2294" s="2096"/>
      <c r="E2294" s="2092"/>
      <c r="F2294" s="2096"/>
      <c r="G2294" s="2096"/>
      <c r="H2294" s="2092"/>
      <c r="I2294" s="2096"/>
      <c r="J2294" s="2092"/>
      <c r="K2294" s="2093"/>
    </row>
    <row r="2295" spans="1:11">
      <c r="A2295" s="2094"/>
      <c r="B2295" s="2095">
        <v>0.67708333333333337</v>
      </c>
      <c r="C2295" s="2096"/>
      <c r="D2295" s="2096"/>
      <c r="E2295" s="2092"/>
      <c r="F2295" s="2096"/>
      <c r="G2295" s="2096"/>
      <c r="H2295" s="2092"/>
      <c r="I2295" s="2096"/>
      <c r="J2295" s="2092"/>
      <c r="K2295" s="2093"/>
    </row>
    <row r="2296" spans="1:11">
      <c r="A2296" s="2094"/>
      <c r="B2296" s="2095">
        <v>0.6875</v>
      </c>
      <c r="C2296" s="2096"/>
      <c r="D2296" s="2096"/>
      <c r="E2296" s="2092"/>
      <c r="F2296" s="2096"/>
      <c r="G2296" s="2096"/>
      <c r="H2296" s="2092"/>
      <c r="I2296" s="2096"/>
      <c r="J2296" s="2092"/>
      <c r="K2296" s="2093"/>
    </row>
    <row r="2297" spans="1:11">
      <c r="A2297" s="2094"/>
      <c r="B2297" s="2095">
        <v>0.69791666666666663</v>
      </c>
      <c r="C2297" s="2096"/>
      <c r="D2297" s="2096"/>
      <c r="E2297" s="2092"/>
      <c r="F2297" s="2096"/>
      <c r="G2297" s="2096"/>
      <c r="H2297" s="2092"/>
      <c r="I2297" s="2096"/>
      <c r="J2297" s="2092"/>
      <c r="K2297" s="2093"/>
    </row>
    <row r="2298" spans="1:11">
      <c r="A2298" s="2094"/>
      <c r="B2298" s="2095">
        <v>0.70833333333333337</v>
      </c>
      <c r="C2298" s="2096"/>
      <c r="D2298" s="2096"/>
      <c r="E2298" s="2092"/>
      <c r="F2298" s="2096"/>
      <c r="G2298" s="2096"/>
      <c r="H2298" s="2092"/>
      <c r="I2298" s="2096"/>
      <c r="J2298" s="2092"/>
      <c r="K2298" s="2093"/>
    </row>
    <row r="2299" spans="1:11">
      <c r="A2299" s="2094"/>
      <c r="B2299" s="2095">
        <v>0.71875</v>
      </c>
      <c r="C2299" s="2096"/>
      <c r="D2299" s="2096"/>
      <c r="E2299" s="2092"/>
      <c r="F2299" s="2096"/>
      <c r="G2299" s="2096"/>
      <c r="H2299" s="2092"/>
      <c r="I2299" s="2096"/>
      <c r="J2299" s="2092"/>
      <c r="K2299" s="2093"/>
    </row>
    <row r="2300" spans="1:11">
      <c r="A2300" s="2094"/>
      <c r="B2300" s="2095">
        <v>0.72916666666666663</v>
      </c>
      <c r="C2300" s="2096"/>
      <c r="D2300" s="2096"/>
      <c r="E2300" s="2092"/>
      <c r="F2300" s="2096"/>
      <c r="G2300" s="2096"/>
      <c r="H2300" s="2092"/>
      <c r="I2300" s="2096"/>
      <c r="J2300" s="2092"/>
      <c r="K2300" s="2093"/>
    </row>
    <row r="2301" spans="1:11">
      <c r="A2301" s="2094"/>
      <c r="B2301" s="2095">
        <v>0.73958333333333337</v>
      </c>
      <c r="C2301" s="2096"/>
      <c r="D2301" s="2096"/>
      <c r="E2301" s="2092"/>
      <c r="F2301" s="2096"/>
      <c r="G2301" s="2096"/>
      <c r="H2301" s="2092"/>
      <c r="I2301" s="2096"/>
      <c r="J2301" s="2092"/>
      <c r="K2301" s="2093"/>
    </row>
    <row r="2302" spans="1:11">
      <c r="A2302" s="2094"/>
      <c r="B2302" s="2095">
        <v>0.75</v>
      </c>
      <c r="C2302" s="2091"/>
      <c r="D2302" s="2096"/>
      <c r="E2302" s="2092"/>
      <c r="F2302" s="2096"/>
      <c r="G2302" s="2096"/>
      <c r="H2302" s="2092"/>
      <c r="I2302" s="2096"/>
      <c r="J2302" s="2092"/>
      <c r="K2302" s="2093"/>
    </row>
    <row r="2303" spans="1:11">
      <c r="A2303" s="2094"/>
      <c r="B2303" s="2095">
        <v>0.76041666666666663</v>
      </c>
      <c r="C2303" s="2096"/>
      <c r="D2303" s="2096"/>
      <c r="E2303" s="2092"/>
      <c r="F2303" s="2096"/>
      <c r="G2303" s="2096"/>
      <c r="H2303" s="2092"/>
      <c r="I2303" s="2096"/>
      <c r="J2303" s="2092"/>
      <c r="K2303" s="2093"/>
    </row>
    <row r="2304" spans="1:11">
      <c r="A2304" s="2094"/>
      <c r="B2304" s="2095">
        <v>0.77083333333333337</v>
      </c>
      <c r="C2304" s="2096"/>
      <c r="D2304" s="2096"/>
      <c r="E2304" s="2092"/>
      <c r="F2304" s="2096"/>
      <c r="G2304" s="2096"/>
      <c r="H2304" s="2092"/>
      <c r="I2304" s="2096"/>
      <c r="J2304" s="2092"/>
      <c r="K2304" s="2093"/>
    </row>
    <row r="2305" spans="1:11">
      <c r="A2305" s="2094"/>
      <c r="B2305" s="2095">
        <v>0.78125</v>
      </c>
      <c r="C2305" s="2096"/>
      <c r="D2305" s="2096"/>
      <c r="E2305" s="2092"/>
      <c r="F2305" s="2096"/>
      <c r="G2305" s="2096"/>
      <c r="H2305" s="2092"/>
      <c r="I2305" s="2096"/>
      <c r="J2305" s="2092"/>
      <c r="K2305" s="2093"/>
    </row>
    <row r="2306" spans="1:11">
      <c r="A2306" s="2094"/>
      <c r="B2306" s="2095">
        <v>0.79166666666666663</v>
      </c>
      <c r="C2306" s="2096"/>
      <c r="D2306" s="2096"/>
      <c r="E2306" s="2092"/>
      <c r="F2306" s="2096"/>
      <c r="G2306" s="2096"/>
      <c r="H2306" s="2092"/>
      <c r="I2306" s="2096"/>
      <c r="J2306" s="2092"/>
      <c r="K2306" s="2093"/>
    </row>
    <row r="2307" spans="1:11">
      <c r="A2307" s="2094"/>
      <c r="B2307" s="2095">
        <v>0.80208333333333337</v>
      </c>
      <c r="C2307" s="2096"/>
      <c r="D2307" s="2096"/>
      <c r="E2307" s="2092"/>
      <c r="F2307" s="2096"/>
      <c r="G2307" s="2096"/>
      <c r="H2307" s="2092"/>
      <c r="I2307" s="2096"/>
      <c r="J2307" s="2092"/>
      <c r="K2307" s="2093"/>
    </row>
    <row r="2308" spans="1:11">
      <c r="A2308" s="2094"/>
      <c r="B2308" s="2095">
        <v>0.8125</v>
      </c>
      <c r="C2308" s="2096"/>
      <c r="D2308" s="2096"/>
      <c r="E2308" s="2092"/>
      <c r="F2308" s="2096"/>
      <c r="G2308" s="2096"/>
      <c r="H2308" s="2092"/>
      <c r="I2308" s="2096"/>
      <c r="J2308" s="2092"/>
      <c r="K2308" s="2093"/>
    </row>
    <row r="2309" spans="1:11">
      <c r="A2309" s="2094"/>
      <c r="B2309" s="2095">
        <v>0.82291666666666663</v>
      </c>
      <c r="C2309" s="2096"/>
      <c r="D2309" s="2096"/>
      <c r="E2309" s="2092"/>
      <c r="F2309" s="2096"/>
      <c r="G2309" s="2096"/>
      <c r="H2309" s="2092"/>
      <c r="I2309" s="2096"/>
      <c r="J2309" s="2092"/>
      <c r="K2309" s="2093"/>
    </row>
    <row r="2310" spans="1:11">
      <c r="A2310" s="2094"/>
      <c r="B2310" s="2095">
        <v>0.83333333333333337</v>
      </c>
      <c r="C2310" s="2091"/>
      <c r="D2310" s="2096"/>
      <c r="E2310" s="2092"/>
      <c r="F2310" s="2096"/>
      <c r="G2310" s="2096"/>
      <c r="H2310" s="2092"/>
      <c r="I2310" s="2096"/>
      <c r="J2310" s="2092"/>
      <c r="K2310" s="2093"/>
    </row>
    <row r="2311" spans="1:11">
      <c r="A2311" s="2094"/>
      <c r="B2311" s="2095">
        <v>0.84375</v>
      </c>
      <c r="C2311" s="2096"/>
      <c r="D2311" s="2096"/>
      <c r="E2311" s="2092"/>
      <c r="F2311" s="2096"/>
      <c r="G2311" s="2096"/>
      <c r="H2311" s="2092"/>
      <c r="I2311" s="2096"/>
      <c r="J2311" s="2092"/>
      <c r="K2311" s="2093"/>
    </row>
    <row r="2312" spans="1:11">
      <c r="A2312" s="2094"/>
      <c r="B2312" s="2095">
        <v>0.85416666666666663</v>
      </c>
      <c r="C2312" s="2096"/>
      <c r="D2312" s="2096"/>
      <c r="E2312" s="2092"/>
      <c r="F2312" s="2096"/>
      <c r="G2312" s="2096"/>
      <c r="H2312" s="2092"/>
      <c r="I2312" s="2096"/>
      <c r="J2312" s="2092"/>
      <c r="K2312" s="2093"/>
    </row>
    <row r="2313" spans="1:11">
      <c r="A2313" s="2094"/>
      <c r="B2313" s="2095">
        <v>0.86458333333333337</v>
      </c>
      <c r="C2313" s="2096"/>
      <c r="D2313" s="2096"/>
      <c r="E2313" s="2092"/>
      <c r="F2313" s="2096"/>
      <c r="G2313" s="2096"/>
      <c r="H2313" s="2092"/>
      <c r="I2313" s="2096"/>
      <c r="J2313" s="2092"/>
      <c r="K2313" s="2093"/>
    </row>
    <row r="2314" spans="1:11">
      <c r="A2314" s="2094"/>
      <c r="B2314" s="2095">
        <v>0.875</v>
      </c>
      <c r="C2314" s="2096"/>
      <c r="D2314" s="2096"/>
      <c r="E2314" s="2092"/>
      <c r="F2314" s="2096"/>
      <c r="G2314" s="2096"/>
      <c r="H2314" s="2092"/>
      <c r="I2314" s="2096"/>
      <c r="J2314" s="2092"/>
      <c r="K2314" s="2093"/>
    </row>
    <row r="2315" spans="1:11">
      <c r="A2315" s="2094"/>
      <c r="B2315" s="2095">
        <v>0.88541666666666663</v>
      </c>
      <c r="C2315" s="2096"/>
      <c r="D2315" s="2096"/>
      <c r="E2315" s="2092"/>
      <c r="F2315" s="2096"/>
      <c r="G2315" s="2096"/>
      <c r="H2315" s="2092"/>
      <c r="I2315" s="2096"/>
      <c r="J2315" s="2092"/>
      <c r="K2315" s="2093"/>
    </row>
    <row r="2316" spans="1:11">
      <c r="A2316" s="2094"/>
      <c r="B2316" s="2095">
        <v>0.89583333333333337</v>
      </c>
      <c r="C2316" s="2096"/>
      <c r="D2316" s="2096"/>
      <c r="E2316" s="2092"/>
      <c r="F2316" s="2096"/>
      <c r="G2316" s="2096"/>
      <c r="H2316" s="2092"/>
      <c r="I2316" s="2096"/>
      <c r="J2316" s="2092"/>
      <c r="K2316" s="2093"/>
    </row>
    <row r="2317" spans="1:11">
      <c r="A2317" s="2094"/>
      <c r="B2317" s="2095">
        <v>0.90625</v>
      </c>
      <c r="C2317" s="2096"/>
      <c r="D2317" s="2096"/>
      <c r="E2317" s="2092"/>
      <c r="F2317" s="2096"/>
      <c r="G2317" s="2096"/>
      <c r="H2317" s="2092"/>
      <c r="I2317" s="2096"/>
      <c r="J2317" s="2092"/>
      <c r="K2317" s="2093"/>
    </row>
    <row r="2318" spans="1:11">
      <c r="A2318" s="2094"/>
      <c r="B2318" s="2095">
        <v>0.91666666666666663</v>
      </c>
      <c r="C2318" s="2091"/>
      <c r="D2318" s="2096"/>
      <c r="E2318" s="2092"/>
      <c r="F2318" s="2096"/>
      <c r="G2318" s="2096"/>
      <c r="H2318" s="2092"/>
      <c r="I2318" s="2096"/>
      <c r="J2318" s="2092"/>
      <c r="K2318" s="2093"/>
    </row>
    <row r="2319" spans="1:11">
      <c r="A2319" s="2094"/>
      <c r="B2319" s="2095">
        <v>0.92708333333333337</v>
      </c>
      <c r="C2319" s="2096"/>
      <c r="D2319" s="2096"/>
      <c r="E2319" s="2092"/>
      <c r="F2319" s="2096"/>
      <c r="G2319" s="2096"/>
      <c r="H2319" s="2092"/>
      <c r="I2319" s="2096"/>
      <c r="J2319" s="2092"/>
      <c r="K2319" s="2093"/>
    </row>
    <row r="2320" spans="1:11">
      <c r="A2320" s="2094"/>
      <c r="B2320" s="2095">
        <v>0.9375</v>
      </c>
      <c r="C2320" s="2096"/>
      <c r="D2320" s="2096"/>
      <c r="E2320" s="2092"/>
      <c r="F2320" s="2096"/>
      <c r="G2320" s="2096"/>
      <c r="H2320" s="2092"/>
      <c r="I2320" s="2096"/>
      <c r="J2320" s="2092"/>
      <c r="K2320" s="2093"/>
    </row>
    <row r="2321" spans="1:11">
      <c r="A2321" s="2094"/>
      <c r="B2321" s="2095">
        <v>0.94791666666666663</v>
      </c>
      <c r="C2321" s="2096"/>
      <c r="D2321" s="2096"/>
      <c r="E2321" s="2092"/>
      <c r="F2321" s="2096"/>
      <c r="G2321" s="2096"/>
      <c r="H2321" s="2092"/>
      <c r="I2321" s="2096"/>
      <c r="J2321" s="2092"/>
      <c r="K2321" s="2093"/>
    </row>
    <row r="2322" spans="1:11">
      <c r="A2322" s="2094"/>
      <c r="B2322" s="2095">
        <v>0.95833333333333337</v>
      </c>
      <c r="C2322" s="2096"/>
      <c r="D2322" s="2096"/>
      <c r="E2322" s="2092"/>
      <c r="F2322" s="2096"/>
      <c r="G2322" s="2096"/>
      <c r="H2322" s="2092"/>
      <c r="I2322" s="2096"/>
      <c r="J2322" s="2092"/>
      <c r="K2322" s="2093"/>
    </row>
    <row r="2323" spans="1:11">
      <c r="A2323" s="2094"/>
      <c r="B2323" s="2095">
        <v>0.96875</v>
      </c>
      <c r="C2323" s="2096"/>
      <c r="D2323" s="2096"/>
      <c r="E2323" s="2092"/>
      <c r="F2323" s="2096"/>
      <c r="G2323" s="2096"/>
      <c r="H2323" s="2092"/>
      <c r="I2323" s="2096"/>
      <c r="J2323" s="2092"/>
      <c r="K2323" s="2093"/>
    </row>
    <row r="2324" spans="1:11">
      <c r="A2324" s="2094"/>
      <c r="B2324" s="2095">
        <v>0.97916666666666663</v>
      </c>
      <c r="C2324" s="2096"/>
      <c r="D2324" s="2096"/>
      <c r="E2324" s="2092"/>
      <c r="F2324" s="2096"/>
      <c r="G2324" s="2096"/>
      <c r="H2324" s="2092"/>
      <c r="I2324" s="2096"/>
      <c r="J2324" s="2092"/>
      <c r="K2324" s="2093"/>
    </row>
    <row r="2325" spans="1:11">
      <c r="A2325" s="2094"/>
      <c r="B2325" s="2095">
        <v>0.98958333333333337</v>
      </c>
      <c r="C2325" s="2096"/>
      <c r="D2325" s="2096"/>
      <c r="E2325" s="2092"/>
      <c r="F2325" s="2096"/>
      <c r="G2325" s="2096"/>
      <c r="H2325" s="2092"/>
      <c r="I2325" s="2096"/>
      <c r="J2325" s="2092"/>
      <c r="K2325" s="2093"/>
    </row>
    <row r="2326" spans="1:11">
      <c r="A2326" s="2094"/>
      <c r="B2326" s="2095">
        <v>0</v>
      </c>
      <c r="C2326" s="2091"/>
      <c r="D2326" s="2096"/>
      <c r="E2326" s="2092"/>
      <c r="F2326" s="2096"/>
      <c r="G2326" s="2096"/>
      <c r="H2326" s="2092"/>
      <c r="I2326" s="2096"/>
      <c r="J2326" s="2092"/>
      <c r="K2326" s="2093"/>
    </row>
    <row r="2327" spans="1:11">
      <c r="A2327" s="2094"/>
      <c r="B2327" s="2095">
        <v>1.0416666666666666E-2</v>
      </c>
      <c r="C2327" s="2096"/>
      <c r="D2327" s="2096"/>
      <c r="E2327" s="2092"/>
      <c r="F2327" s="2096"/>
      <c r="G2327" s="2096"/>
      <c r="H2327" s="2092"/>
      <c r="I2327" s="2096"/>
      <c r="J2327" s="2092"/>
      <c r="K2327" s="2093"/>
    </row>
    <row r="2328" spans="1:11">
      <c r="A2328" s="2094"/>
      <c r="B2328" s="2095">
        <v>2.0833333333333332E-2</v>
      </c>
      <c r="C2328" s="2096"/>
      <c r="D2328" s="2096"/>
      <c r="E2328" s="2092"/>
      <c r="F2328" s="2096"/>
      <c r="G2328" s="2096"/>
      <c r="H2328" s="2092"/>
      <c r="I2328" s="2096"/>
      <c r="J2328" s="2092"/>
      <c r="K2328" s="2093"/>
    </row>
    <row r="2329" spans="1:11">
      <c r="A2329" s="2094"/>
      <c r="B2329" s="2095">
        <v>3.125E-2</v>
      </c>
      <c r="C2329" s="2096"/>
      <c r="D2329" s="2096"/>
      <c r="E2329" s="2092"/>
      <c r="F2329" s="2096"/>
      <c r="G2329" s="2096"/>
      <c r="H2329" s="2092"/>
      <c r="I2329" s="2096"/>
      <c r="J2329" s="2092"/>
      <c r="K2329" s="2093"/>
    </row>
    <row r="2330" spans="1:11">
      <c r="A2330" s="2094"/>
      <c r="B2330" s="2095">
        <v>4.1666666666666664E-2</v>
      </c>
      <c r="C2330" s="2096"/>
      <c r="D2330" s="2096"/>
      <c r="E2330" s="2092"/>
      <c r="F2330" s="2096"/>
      <c r="G2330" s="2096"/>
      <c r="H2330" s="2092"/>
      <c r="I2330" s="2096"/>
      <c r="J2330" s="2092"/>
      <c r="K2330" s="2093"/>
    </row>
    <row r="2331" spans="1:11">
      <c r="A2331" s="2094"/>
      <c r="B2331" s="2095">
        <v>5.2083333333333336E-2</v>
      </c>
      <c r="C2331" s="2096"/>
      <c r="D2331" s="2096"/>
      <c r="E2331" s="2092"/>
      <c r="F2331" s="2096"/>
      <c r="G2331" s="2096"/>
      <c r="H2331" s="2092"/>
      <c r="I2331" s="2096"/>
      <c r="J2331" s="2092"/>
      <c r="K2331" s="2093"/>
    </row>
    <row r="2332" spans="1:11">
      <c r="A2332" s="2094"/>
      <c r="B2332" s="2095">
        <v>6.25E-2</v>
      </c>
      <c r="C2332" s="2096"/>
      <c r="D2332" s="2096"/>
      <c r="E2332" s="2092"/>
      <c r="F2332" s="2096"/>
      <c r="G2332" s="2096"/>
      <c r="H2332" s="2092"/>
      <c r="I2332" s="2096"/>
      <c r="J2332" s="2092"/>
      <c r="K2332" s="2093"/>
    </row>
    <row r="2333" spans="1:11">
      <c r="A2333" s="2094"/>
      <c r="B2333" s="2095">
        <v>7.2916666666666671E-2</v>
      </c>
      <c r="C2333" s="2096"/>
      <c r="D2333" s="2096"/>
      <c r="E2333" s="2092"/>
      <c r="F2333" s="2096"/>
      <c r="G2333" s="2096"/>
      <c r="H2333" s="2092"/>
      <c r="I2333" s="2096"/>
      <c r="J2333" s="2092"/>
      <c r="K2333" s="2093"/>
    </row>
    <row r="2334" spans="1:11">
      <c r="A2334" s="2094"/>
      <c r="B2334" s="2095">
        <v>8.3333333333333329E-2</v>
      </c>
      <c r="C2334" s="2091"/>
      <c r="D2334" s="2096"/>
      <c r="E2334" s="2092"/>
      <c r="F2334" s="2096"/>
      <c r="G2334" s="2096"/>
      <c r="H2334" s="2092"/>
      <c r="I2334" s="2096"/>
      <c r="J2334" s="2092"/>
      <c r="K2334" s="2093"/>
    </row>
    <row r="2335" spans="1:11">
      <c r="A2335" s="2094"/>
      <c r="B2335" s="2095">
        <v>9.375E-2</v>
      </c>
      <c r="C2335" s="2096"/>
      <c r="D2335" s="2096"/>
      <c r="E2335" s="2092"/>
      <c r="F2335" s="2096"/>
      <c r="G2335" s="2096"/>
      <c r="H2335" s="2092"/>
      <c r="I2335" s="2096"/>
      <c r="J2335" s="2092"/>
      <c r="K2335" s="2093"/>
    </row>
    <row r="2336" spans="1:11">
      <c r="A2336" s="2094"/>
      <c r="B2336" s="2095">
        <v>0.10416666666666667</v>
      </c>
      <c r="C2336" s="2096"/>
      <c r="D2336" s="2096"/>
      <c r="E2336" s="2092"/>
      <c r="F2336" s="2096"/>
      <c r="G2336" s="2096"/>
      <c r="H2336" s="2092"/>
      <c r="I2336" s="2096"/>
      <c r="J2336" s="2092"/>
      <c r="K2336" s="2093"/>
    </row>
    <row r="2337" spans="1:11">
      <c r="A2337" s="2094"/>
      <c r="B2337" s="2095">
        <v>0.11458333333333333</v>
      </c>
      <c r="C2337" s="2096"/>
      <c r="D2337" s="2096"/>
      <c r="E2337" s="2092"/>
      <c r="F2337" s="2096"/>
      <c r="G2337" s="2096"/>
      <c r="H2337" s="2092"/>
      <c r="I2337" s="2096"/>
      <c r="J2337" s="2092"/>
      <c r="K2337" s="2093"/>
    </row>
    <row r="2338" spans="1:11">
      <c r="A2338" s="2094"/>
      <c r="B2338" s="2095">
        <v>0.125</v>
      </c>
      <c r="C2338" s="2096"/>
      <c r="D2338" s="2096"/>
      <c r="E2338" s="2092"/>
      <c r="F2338" s="2096"/>
      <c r="G2338" s="2096"/>
      <c r="H2338" s="2092"/>
      <c r="I2338" s="2096"/>
      <c r="J2338" s="2092"/>
      <c r="K2338" s="2093"/>
    </row>
    <row r="2339" spans="1:11">
      <c r="A2339" s="2094"/>
      <c r="B2339" s="2095">
        <v>0.13541666666666666</v>
      </c>
      <c r="C2339" s="2096"/>
      <c r="D2339" s="2096"/>
      <c r="E2339" s="2092"/>
      <c r="F2339" s="2096"/>
      <c r="G2339" s="2096"/>
      <c r="H2339" s="2092"/>
      <c r="I2339" s="2096"/>
      <c r="J2339" s="2092"/>
      <c r="K2339" s="2093"/>
    </row>
    <row r="2340" spans="1:11">
      <c r="A2340" s="2094"/>
      <c r="B2340" s="2095">
        <v>0.14583333333333334</v>
      </c>
      <c r="C2340" s="2096"/>
      <c r="D2340" s="2096"/>
      <c r="E2340" s="2092"/>
      <c r="F2340" s="2096"/>
      <c r="G2340" s="2096"/>
      <c r="H2340" s="2092"/>
      <c r="I2340" s="2096"/>
      <c r="J2340" s="2092"/>
      <c r="K2340" s="2093"/>
    </row>
    <row r="2341" spans="1:11">
      <c r="A2341" s="2094"/>
      <c r="B2341" s="2095">
        <v>0.15625</v>
      </c>
      <c r="C2341" s="2096"/>
      <c r="D2341" s="2096"/>
      <c r="E2341" s="2092"/>
      <c r="F2341" s="2096"/>
      <c r="G2341" s="2096"/>
      <c r="H2341" s="2092"/>
      <c r="I2341" s="2096"/>
      <c r="J2341" s="2092"/>
      <c r="K2341" s="2093"/>
    </row>
    <row r="2342" spans="1:11">
      <c r="A2342" s="2094"/>
      <c r="B2342" s="2095">
        <v>0.16666666666666666</v>
      </c>
      <c r="C2342" s="2091"/>
      <c r="D2342" s="2096"/>
      <c r="E2342" s="2092"/>
      <c r="F2342" s="2096"/>
      <c r="G2342" s="2096"/>
      <c r="H2342" s="2092"/>
      <c r="I2342" s="2096"/>
      <c r="J2342" s="2092"/>
      <c r="K2342" s="2093"/>
    </row>
    <row r="2343" spans="1:11">
      <c r="A2343" s="2094"/>
      <c r="B2343" s="2095">
        <v>0.17708333333333334</v>
      </c>
      <c r="C2343" s="2096"/>
      <c r="D2343" s="2096"/>
      <c r="E2343" s="2092"/>
      <c r="F2343" s="2096"/>
      <c r="G2343" s="2096"/>
      <c r="H2343" s="2092"/>
      <c r="I2343" s="2096"/>
      <c r="J2343" s="2092"/>
      <c r="K2343" s="2093"/>
    </row>
    <row r="2344" spans="1:11">
      <c r="A2344" s="2094"/>
      <c r="B2344" s="2095">
        <v>0.1875</v>
      </c>
      <c r="C2344" s="2096"/>
      <c r="D2344" s="2096"/>
      <c r="E2344" s="2092"/>
      <c r="F2344" s="2096"/>
      <c r="G2344" s="2096"/>
      <c r="H2344" s="2092"/>
      <c r="I2344" s="2096"/>
      <c r="J2344" s="2092"/>
      <c r="K2344" s="2093"/>
    </row>
    <row r="2345" spans="1:11">
      <c r="A2345" s="2094"/>
      <c r="B2345" s="2095">
        <v>0.19791666666666666</v>
      </c>
      <c r="C2345" s="2096"/>
      <c r="D2345" s="2096"/>
      <c r="E2345" s="2092"/>
      <c r="F2345" s="2096"/>
      <c r="G2345" s="2096"/>
      <c r="H2345" s="2092"/>
      <c r="I2345" s="2096"/>
      <c r="J2345" s="2092"/>
      <c r="K2345" s="2093"/>
    </row>
    <row r="2346" spans="1:11">
      <c r="A2346" s="2094"/>
      <c r="B2346" s="2095">
        <v>0.20833333333333334</v>
      </c>
      <c r="C2346" s="2096"/>
      <c r="D2346" s="2096"/>
      <c r="E2346" s="2092"/>
      <c r="F2346" s="2096"/>
      <c r="G2346" s="2096"/>
      <c r="H2346" s="2092"/>
      <c r="I2346" s="2096"/>
      <c r="J2346" s="2092"/>
      <c r="K2346" s="2093"/>
    </row>
    <row r="2347" spans="1:11">
      <c r="A2347" s="2094"/>
      <c r="B2347" s="2095">
        <v>0.21875</v>
      </c>
      <c r="C2347" s="2096"/>
      <c r="D2347" s="2096"/>
      <c r="E2347" s="2092"/>
      <c r="F2347" s="2096"/>
      <c r="G2347" s="2096"/>
      <c r="H2347" s="2092"/>
      <c r="I2347" s="2096"/>
      <c r="J2347" s="2092"/>
      <c r="K2347" s="2093"/>
    </row>
    <row r="2348" spans="1:11">
      <c r="A2348" s="2094"/>
      <c r="B2348" s="2095">
        <v>0.22916666666666666</v>
      </c>
      <c r="C2348" s="2096"/>
      <c r="D2348" s="2096"/>
      <c r="E2348" s="2092"/>
      <c r="F2348" s="2096"/>
      <c r="G2348" s="2096"/>
      <c r="H2348" s="2092"/>
      <c r="I2348" s="2096"/>
      <c r="J2348" s="2092"/>
      <c r="K2348" s="2093"/>
    </row>
    <row r="2349" spans="1:11">
      <c r="A2349" s="2094"/>
      <c r="B2349" s="2095">
        <v>0.23958333333333334</v>
      </c>
      <c r="C2349" s="2096"/>
      <c r="D2349" s="2096"/>
      <c r="E2349" s="2092"/>
      <c r="F2349" s="2096"/>
      <c r="G2349" s="2096"/>
      <c r="H2349" s="2092"/>
      <c r="I2349" s="2096"/>
      <c r="J2349" s="2092"/>
      <c r="K2349" s="2093"/>
    </row>
    <row r="2350" spans="1:11">
      <c r="A2350" s="2094"/>
      <c r="B2350" s="2095">
        <v>0.25</v>
      </c>
      <c r="C2350" s="2091"/>
      <c r="D2350" s="2096"/>
      <c r="E2350" s="2092"/>
      <c r="F2350" s="2096"/>
      <c r="G2350" s="2096"/>
      <c r="H2350" s="2092"/>
      <c r="I2350" s="2096"/>
      <c r="J2350" s="2092"/>
      <c r="K2350" s="2093"/>
    </row>
    <row r="2351" spans="1:11">
      <c r="A2351" s="2094"/>
      <c r="B2351" s="2095">
        <v>0.26041666666666669</v>
      </c>
      <c r="C2351" s="2096"/>
      <c r="D2351" s="2096"/>
      <c r="E2351" s="2092"/>
      <c r="F2351" s="2096"/>
      <c r="G2351" s="2096"/>
      <c r="H2351" s="2092"/>
      <c r="I2351" s="2096"/>
      <c r="J2351" s="2092"/>
      <c r="K2351" s="2093"/>
    </row>
    <row r="2352" spans="1:11">
      <c r="A2352" s="2094"/>
      <c r="B2352" s="2095">
        <v>0.27083333333333331</v>
      </c>
      <c r="C2352" s="2096"/>
      <c r="D2352" s="2096"/>
      <c r="E2352" s="2092"/>
      <c r="F2352" s="2096"/>
      <c r="G2352" s="2096"/>
      <c r="H2352" s="2092"/>
      <c r="I2352" s="2096"/>
      <c r="J2352" s="2092"/>
      <c r="K2352" s="2093"/>
    </row>
    <row r="2353" spans="1:11">
      <c r="A2353" s="2094"/>
      <c r="B2353" s="2095">
        <v>0.28125</v>
      </c>
      <c r="C2353" s="2096"/>
      <c r="D2353" s="2096"/>
      <c r="E2353" s="2092"/>
      <c r="F2353" s="2096"/>
      <c r="G2353" s="2096"/>
      <c r="H2353" s="2092"/>
      <c r="I2353" s="2096"/>
      <c r="J2353" s="2092"/>
      <c r="K2353" s="2093"/>
    </row>
    <row r="2354" spans="1:11">
      <c r="A2354" s="2094"/>
      <c r="B2354" s="2095">
        <v>0.29166666666666669</v>
      </c>
      <c r="C2354" s="2096"/>
      <c r="D2354" s="2096"/>
      <c r="E2354" s="2092"/>
      <c r="F2354" s="2096"/>
      <c r="G2354" s="2096"/>
      <c r="H2354" s="2092"/>
      <c r="I2354" s="2096"/>
      <c r="J2354" s="2092"/>
      <c r="K2354" s="2093"/>
    </row>
    <row r="2355" spans="1:11">
      <c r="A2355" s="2094"/>
      <c r="B2355" s="2095">
        <v>0.30208333333333331</v>
      </c>
      <c r="C2355" s="2096"/>
      <c r="D2355" s="2096"/>
      <c r="E2355" s="2092"/>
      <c r="F2355" s="2096"/>
      <c r="G2355" s="2096"/>
      <c r="H2355" s="2092"/>
      <c r="I2355" s="2096"/>
      <c r="J2355" s="2092"/>
      <c r="K2355" s="2093"/>
    </row>
    <row r="2356" spans="1:11">
      <c r="A2356" s="2094"/>
      <c r="B2356" s="2095">
        <v>0.3125</v>
      </c>
      <c r="C2356" s="2096"/>
      <c r="D2356" s="2096"/>
      <c r="E2356" s="2092"/>
      <c r="F2356" s="2096"/>
      <c r="G2356" s="2096"/>
      <c r="H2356" s="2092"/>
      <c r="I2356" s="2096"/>
      <c r="J2356" s="2092"/>
      <c r="K2356" s="2093"/>
    </row>
    <row r="2357" spans="1:11">
      <c r="A2357" s="2094"/>
      <c r="B2357" s="2095">
        <v>0.32291666666666669</v>
      </c>
      <c r="C2357" s="2096"/>
      <c r="D2357" s="2096"/>
      <c r="E2357" s="2092"/>
      <c r="F2357" s="2096"/>
      <c r="G2357" s="2096"/>
      <c r="H2357" s="2092"/>
      <c r="I2357" s="2096"/>
      <c r="J2357" s="2092"/>
      <c r="K2357" s="2093"/>
    </row>
    <row r="2358" spans="1:11">
      <c r="A2358" s="2094"/>
      <c r="B2358" s="2095">
        <v>0.33333333333333331</v>
      </c>
      <c r="C2358" s="2091"/>
      <c r="D2358" s="2096"/>
      <c r="E2358" s="2092"/>
      <c r="F2358" s="2096"/>
      <c r="G2358" s="2096"/>
      <c r="H2358" s="2092"/>
      <c r="I2358" s="2096"/>
      <c r="J2358" s="2092"/>
      <c r="K2358" s="2093"/>
    </row>
    <row r="2359" spans="1:11">
      <c r="A2359" s="2094"/>
      <c r="B2359" s="2095">
        <v>0.34375</v>
      </c>
      <c r="C2359" s="2096"/>
      <c r="D2359" s="2096"/>
      <c r="E2359" s="2092"/>
      <c r="F2359" s="2096"/>
      <c r="G2359" s="2096"/>
      <c r="H2359" s="2092"/>
      <c r="I2359" s="2096"/>
      <c r="J2359" s="2092"/>
      <c r="K2359" s="2093"/>
    </row>
    <row r="2360" spans="1:11">
      <c r="A2360" s="2094"/>
      <c r="B2360" s="2095">
        <v>0.35416666666666669</v>
      </c>
      <c r="C2360" s="2096"/>
      <c r="D2360" s="2096"/>
      <c r="E2360" s="2092"/>
      <c r="F2360" s="2096"/>
      <c r="G2360" s="2096"/>
      <c r="H2360" s="2092"/>
      <c r="I2360" s="2096"/>
      <c r="J2360" s="2092"/>
      <c r="K2360" s="2093"/>
    </row>
    <row r="2361" spans="1:11">
      <c r="A2361" s="2094"/>
      <c r="B2361" s="2095">
        <v>0.36458333333333331</v>
      </c>
      <c r="C2361" s="2096"/>
      <c r="D2361" s="2096"/>
      <c r="E2361" s="2092"/>
      <c r="F2361" s="2096"/>
      <c r="G2361" s="2096"/>
      <c r="H2361" s="2092"/>
      <c r="I2361" s="2096"/>
      <c r="J2361" s="2092"/>
      <c r="K2361" s="2093"/>
    </row>
    <row r="2362" spans="1:11">
      <c r="A2362" s="2094"/>
      <c r="B2362" s="2095">
        <v>0.375</v>
      </c>
      <c r="C2362" s="2096"/>
      <c r="D2362" s="2096"/>
      <c r="E2362" s="2092"/>
      <c r="F2362" s="2096"/>
      <c r="G2362" s="2096"/>
      <c r="H2362" s="2092"/>
      <c r="I2362" s="2096"/>
      <c r="J2362" s="2092"/>
      <c r="K2362" s="2093"/>
    </row>
    <row r="2363" spans="1:11">
      <c r="A2363" s="2094"/>
      <c r="B2363" s="2095">
        <v>0.38541666666666669</v>
      </c>
      <c r="C2363" s="2096"/>
      <c r="D2363" s="2096"/>
      <c r="E2363" s="2092"/>
      <c r="F2363" s="2096"/>
      <c r="G2363" s="2096"/>
      <c r="H2363" s="2092"/>
      <c r="I2363" s="2096"/>
      <c r="J2363" s="2092"/>
      <c r="K2363" s="2093"/>
    </row>
    <row r="2364" spans="1:11">
      <c r="A2364" s="2094"/>
      <c r="B2364" s="2095">
        <v>0.39583333333333331</v>
      </c>
      <c r="C2364" s="2096"/>
      <c r="D2364" s="2096"/>
      <c r="E2364" s="2092"/>
      <c r="F2364" s="2096"/>
      <c r="G2364" s="2096"/>
      <c r="H2364" s="2092"/>
      <c r="I2364" s="2096"/>
      <c r="J2364" s="2092"/>
      <c r="K2364" s="2093"/>
    </row>
    <row r="2365" spans="1:11">
      <c r="A2365" s="2094"/>
      <c r="B2365" s="2095">
        <v>0.40625</v>
      </c>
      <c r="C2365" s="2096"/>
      <c r="D2365" s="2096"/>
      <c r="E2365" s="2092"/>
      <c r="F2365" s="2096"/>
      <c r="G2365" s="2096"/>
      <c r="H2365" s="2092"/>
      <c r="I2365" s="2096"/>
      <c r="J2365" s="2092"/>
      <c r="K2365" s="2093"/>
    </row>
    <row r="2366" spans="1:11">
      <c r="A2366" s="2094"/>
      <c r="B2366" s="2095">
        <v>0.41666666666666669</v>
      </c>
      <c r="C2366" s="2091"/>
      <c r="D2366" s="2096"/>
      <c r="E2366" s="2092"/>
      <c r="F2366" s="2096"/>
      <c r="G2366" s="2096"/>
      <c r="H2366" s="2092"/>
      <c r="I2366" s="2096"/>
      <c r="J2366" s="2092"/>
      <c r="K2366" s="2093"/>
    </row>
    <row r="2367" spans="1:11">
      <c r="A2367" s="2094"/>
      <c r="B2367" s="2095">
        <v>0.42708333333333331</v>
      </c>
      <c r="C2367" s="2096"/>
      <c r="D2367" s="2096"/>
      <c r="E2367" s="2092"/>
      <c r="F2367" s="2096"/>
      <c r="G2367" s="2096"/>
      <c r="H2367" s="2092"/>
      <c r="I2367" s="2096"/>
      <c r="J2367" s="2092"/>
      <c r="K2367" s="2093"/>
    </row>
    <row r="2368" spans="1:11">
      <c r="A2368" s="2094"/>
      <c r="B2368" s="2095">
        <v>0.4375</v>
      </c>
      <c r="C2368" s="2096"/>
      <c r="D2368" s="2096"/>
      <c r="E2368" s="2092"/>
      <c r="F2368" s="2096"/>
      <c r="G2368" s="2096"/>
      <c r="H2368" s="2092"/>
      <c r="I2368" s="2096"/>
      <c r="J2368" s="2092"/>
      <c r="K2368" s="2093"/>
    </row>
    <row r="2369" spans="1:11">
      <c r="A2369" s="2094"/>
      <c r="B2369" s="2095">
        <v>0.44791666666666669</v>
      </c>
      <c r="C2369" s="2096"/>
      <c r="D2369" s="2096"/>
      <c r="E2369" s="2092"/>
      <c r="F2369" s="2096"/>
      <c r="G2369" s="2096"/>
      <c r="H2369" s="2092"/>
      <c r="I2369" s="2096"/>
      <c r="J2369" s="2092"/>
      <c r="K2369" s="2093"/>
    </row>
    <row r="2370" spans="1:11">
      <c r="A2370" s="2094"/>
      <c r="B2370" s="2095">
        <v>0.45833333333333331</v>
      </c>
      <c r="C2370" s="2096"/>
      <c r="D2370" s="2096"/>
      <c r="E2370" s="2092"/>
      <c r="F2370" s="2096"/>
      <c r="G2370" s="2096"/>
      <c r="H2370" s="2092"/>
      <c r="I2370" s="2096"/>
      <c r="J2370" s="2092"/>
      <c r="K2370" s="2093"/>
    </row>
    <row r="2371" spans="1:11">
      <c r="A2371" s="2094"/>
      <c r="B2371" s="2095">
        <v>0.46875</v>
      </c>
      <c r="C2371" s="2096"/>
      <c r="D2371" s="2096"/>
      <c r="E2371" s="2092"/>
      <c r="F2371" s="2096"/>
      <c r="G2371" s="2096"/>
      <c r="H2371" s="2092"/>
      <c r="I2371" s="2096"/>
      <c r="J2371" s="2092"/>
      <c r="K2371" s="2093"/>
    </row>
    <row r="2372" spans="1:11">
      <c r="A2372" s="2094"/>
      <c r="B2372" s="2095">
        <v>0.47916666666666669</v>
      </c>
      <c r="C2372" s="2096"/>
      <c r="D2372" s="2096"/>
      <c r="E2372" s="2092"/>
      <c r="F2372" s="2096"/>
      <c r="G2372" s="2096"/>
      <c r="H2372" s="2092"/>
      <c r="I2372" s="2096"/>
      <c r="J2372" s="2092"/>
      <c r="K2372" s="2093"/>
    </row>
    <row r="2373" spans="1:11">
      <c r="A2373" s="2094"/>
      <c r="B2373" s="2095">
        <v>0.48958333333333331</v>
      </c>
      <c r="C2373" s="2096"/>
      <c r="D2373" s="2096"/>
      <c r="E2373" s="2092"/>
      <c r="F2373" s="2096"/>
      <c r="G2373" s="2096"/>
      <c r="H2373" s="2092"/>
      <c r="I2373" s="2096"/>
      <c r="J2373" s="2092"/>
      <c r="K2373" s="2093"/>
    </row>
    <row r="2374" spans="1:11">
      <c r="A2374" s="2094"/>
      <c r="B2374" s="2095">
        <v>0.5</v>
      </c>
      <c r="C2374" s="2091"/>
      <c r="D2374" s="2096"/>
      <c r="E2374" s="2092"/>
      <c r="F2374" s="2096"/>
      <c r="G2374" s="2096"/>
      <c r="H2374" s="2092"/>
      <c r="I2374" s="2096"/>
      <c r="J2374" s="2092"/>
      <c r="K2374" s="2093"/>
    </row>
    <row r="2375" spans="1:11">
      <c r="A2375" s="2094"/>
      <c r="B2375" s="2095">
        <v>0.51041666666666663</v>
      </c>
      <c r="C2375" s="2096"/>
      <c r="D2375" s="2096"/>
      <c r="E2375" s="2092"/>
      <c r="F2375" s="2096"/>
      <c r="G2375" s="2096"/>
      <c r="H2375" s="2092"/>
      <c r="I2375" s="2096"/>
      <c r="J2375" s="2092"/>
      <c r="K2375" s="2093"/>
    </row>
    <row r="2376" spans="1:11">
      <c r="A2376" s="2094"/>
      <c r="B2376" s="2095">
        <v>0.52083333333333337</v>
      </c>
      <c r="C2376" s="2096"/>
      <c r="D2376" s="2096"/>
      <c r="E2376" s="2092"/>
      <c r="F2376" s="2096"/>
      <c r="G2376" s="2096"/>
      <c r="H2376" s="2092"/>
      <c r="I2376" s="2096"/>
      <c r="J2376" s="2092"/>
      <c r="K2376" s="2093"/>
    </row>
    <row r="2377" spans="1:11">
      <c r="A2377" s="2094"/>
      <c r="B2377" s="2095">
        <v>0.53125</v>
      </c>
      <c r="C2377" s="2096"/>
      <c r="D2377" s="2096"/>
      <c r="E2377" s="2092"/>
      <c r="F2377" s="2096"/>
      <c r="G2377" s="2096"/>
      <c r="H2377" s="2092"/>
      <c r="I2377" s="2096"/>
      <c r="J2377" s="2092"/>
      <c r="K2377" s="2093"/>
    </row>
    <row r="2378" spans="1:11">
      <c r="A2378" s="2094"/>
      <c r="B2378" s="2095">
        <v>0.54166666666666663</v>
      </c>
      <c r="C2378" s="2096"/>
      <c r="D2378" s="2096"/>
      <c r="E2378" s="2092"/>
      <c r="F2378" s="2096"/>
      <c r="G2378" s="2096"/>
      <c r="H2378" s="2092"/>
      <c r="I2378" s="2096"/>
      <c r="J2378" s="2092"/>
      <c r="K2378" s="2093"/>
    </row>
    <row r="2379" spans="1:11">
      <c r="A2379" s="2094"/>
      <c r="B2379" s="2095">
        <v>0.55208333333333337</v>
      </c>
      <c r="C2379" s="2096"/>
      <c r="D2379" s="2096"/>
      <c r="E2379" s="2092"/>
      <c r="F2379" s="2096"/>
      <c r="G2379" s="2096"/>
      <c r="H2379" s="2092"/>
      <c r="I2379" s="2096"/>
      <c r="J2379" s="2092"/>
      <c r="K2379" s="2093"/>
    </row>
    <row r="2380" spans="1:11">
      <c r="A2380" s="2094"/>
      <c r="B2380" s="2095">
        <v>0.5625</v>
      </c>
      <c r="C2380" s="2096"/>
      <c r="D2380" s="2096"/>
      <c r="E2380" s="2092"/>
      <c r="F2380" s="2096"/>
      <c r="G2380" s="2096"/>
      <c r="H2380" s="2092"/>
      <c r="I2380" s="2096"/>
      <c r="J2380" s="2092"/>
      <c r="K2380" s="2093"/>
    </row>
    <row r="2381" spans="1:11">
      <c r="A2381" s="2094"/>
      <c r="B2381" s="2095">
        <v>0.57291666666666663</v>
      </c>
      <c r="C2381" s="2096"/>
      <c r="D2381" s="2096"/>
      <c r="E2381" s="2092"/>
      <c r="F2381" s="2096"/>
      <c r="G2381" s="2096"/>
      <c r="H2381" s="2092"/>
      <c r="I2381" s="2096"/>
      <c r="J2381" s="2092"/>
      <c r="K2381" s="2093"/>
    </row>
    <row r="2382" spans="1:11">
      <c r="A2382" s="2094"/>
      <c r="B2382" s="2095">
        <v>0.58333333333333337</v>
      </c>
      <c r="C2382" s="2091"/>
      <c r="D2382" s="2096"/>
      <c r="E2382" s="2092"/>
      <c r="F2382" s="2096"/>
      <c r="G2382" s="2096"/>
      <c r="H2382" s="2092"/>
      <c r="I2382" s="2096"/>
      <c r="J2382" s="2092"/>
      <c r="K2382" s="2093"/>
    </row>
    <row r="2383" spans="1:11">
      <c r="A2383" s="2094"/>
      <c r="B2383" s="2095">
        <v>0.59375</v>
      </c>
      <c r="C2383" s="2096"/>
      <c r="D2383" s="2096"/>
      <c r="E2383" s="2092"/>
      <c r="F2383" s="2096"/>
      <c r="G2383" s="2096"/>
      <c r="H2383" s="2092"/>
      <c r="I2383" s="2096"/>
      <c r="J2383" s="2092"/>
      <c r="K2383" s="2093"/>
    </row>
    <row r="2384" spans="1:11">
      <c r="A2384" s="2094"/>
      <c r="B2384" s="2095">
        <v>0.60416666666666663</v>
      </c>
      <c r="C2384" s="2096"/>
      <c r="D2384" s="2096"/>
      <c r="E2384" s="2092"/>
      <c r="F2384" s="2096"/>
      <c r="G2384" s="2096"/>
      <c r="H2384" s="2092"/>
      <c r="I2384" s="2096"/>
      <c r="J2384" s="2092"/>
      <c r="K2384" s="2093"/>
    </row>
    <row r="2385" spans="1:11">
      <c r="A2385" s="2094"/>
      <c r="B2385" s="2095">
        <v>0.61458333333333337</v>
      </c>
      <c r="C2385" s="2096"/>
      <c r="D2385" s="2096"/>
      <c r="E2385" s="2092"/>
      <c r="F2385" s="2096"/>
      <c r="G2385" s="2096"/>
      <c r="H2385" s="2092"/>
      <c r="I2385" s="2096"/>
      <c r="J2385" s="2092"/>
      <c r="K2385" s="2093"/>
    </row>
    <row r="2386" spans="1:11">
      <c r="A2386" s="2094"/>
      <c r="B2386" s="2095">
        <v>0.625</v>
      </c>
      <c r="C2386" s="2096"/>
      <c r="D2386" s="2096"/>
      <c r="E2386" s="2092"/>
      <c r="F2386" s="2096"/>
      <c r="G2386" s="2096"/>
      <c r="H2386" s="2092"/>
      <c r="I2386" s="2096"/>
      <c r="J2386" s="2092"/>
      <c r="K2386" s="2093"/>
    </row>
    <row r="2387" spans="1:11">
      <c r="A2387" s="2094"/>
      <c r="B2387" s="2095">
        <v>0.63541666666666663</v>
      </c>
      <c r="C2387" s="2096"/>
      <c r="D2387" s="2096"/>
      <c r="E2387" s="2092"/>
      <c r="F2387" s="2096"/>
      <c r="G2387" s="2096"/>
      <c r="H2387" s="2092"/>
      <c r="I2387" s="2096"/>
      <c r="J2387" s="2092"/>
      <c r="K2387" s="2093"/>
    </row>
    <row r="2388" spans="1:11">
      <c r="A2388" s="2094"/>
      <c r="B2388" s="2095">
        <v>0.64583333333333337</v>
      </c>
      <c r="C2388" s="2096"/>
      <c r="D2388" s="2096"/>
      <c r="E2388" s="2092"/>
      <c r="F2388" s="2096"/>
      <c r="G2388" s="2096"/>
      <c r="H2388" s="2092"/>
      <c r="I2388" s="2096"/>
      <c r="J2388" s="2092"/>
      <c r="K2388" s="2093"/>
    </row>
    <row r="2389" spans="1:11">
      <c r="A2389" s="2094"/>
      <c r="B2389" s="2095">
        <v>0.65625</v>
      </c>
      <c r="C2389" s="2096"/>
      <c r="D2389" s="2096"/>
      <c r="E2389" s="2092"/>
      <c r="F2389" s="2096"/>
      <c r="G2389" s="2096"/>
      <c r="H2389" s="2092"/>
      <c r="I2389" s="2096"/>
      <c r="J2389" s="2092"/>
      <c r="K2389" s="2093"/>
    </row>
    <row r="2390" spans="1:11">
      <c r="A2390" s="2094"/>
      <c r="B2390" s="2095">
        <v>0.66666666666666663</v>
      </c>
      <c r="C2390" s="2091"/>
      <c r="D2390" s="2096"/>
      <c r="E2390" s="2092"/>
      <c r="F2390" s="2096"/>
      <c r="G2390" s="2096"/>
      <c r="H2390" s="2092"/>
      <c r="I2390" s="2096"/>
      <c r="J2390" s="2092"/>
      <c r="K2390" s="2093"/>
    </row>
    <row r="2391" spans="1:11">
      <c r="A2391" s="2094"/>
      <c r="B2391" s="2095">
        <v>0.67708333333333337</v>
      </c>
      <c r="C2391" s="2096"/>
      <c r="D2391" s="2096"/>
      <c r="E2391" s="2092"/>
      <c r="F2391" s="2096"/>
      <c r="G2391" s="2096"/>
      <c r="H2391" s="2092"/>
      <c r="I2391" s="2096"/>
      <c r="J2391" s="2092"/>
      <c r="K2391" s="2093"/>
    </row>
    <row r="2392" spans="1:11">
      <c r="A2392" s="2094"/>
      <c r="B2392" s="2095">
        <v>0.6875</v>
      </c>
      <c r="C2392" s="2096"/>
      <c r="D2392" s="2096"/>
      <c r="E2392" s="2092"/>
      <c r="F2392" s="2096"/>
      <c r="G2392" s="2096"/>
      <c r="H2392" s="2092"/>
      <c r="I2392" s="2096"/>
      <c r="J2392" s="2092"/>
      <c r="K2392" s="2093"/>
    </row>
    <row r="2393" spans="1:11">
      <c r="A2393" s="2094"/>
      <c r="B2393" s="2095">
        <v>0.69791666666666663</v>
      </c>
      <c r="C2393" s="2096"/>
      <c r="D2393" s="2096"/>
      <c r="E2393" s="2092"/>
      <c r="F2393" s="2096"/>
      <c r="G2393" s="2096"/>
      <c r="H2393" s="2092"/>
      <c r="I2393" s="2096"/>
      <c r="J2393" s="2092"/>
      <c r="K2393" s="2093"/>
    </row>
    <row r="2394" spans="1:11">
      <c r="A2394" s="2094"/>
      <c r="B2394" s="2095">
        <v>0.70833333333333337</v>
      </c>
      <c r="C2394" s="2096"/>
      <c r="D2394" s="2096"/>
      <c r="E2394" s="2092"/>
      <c r="F2394" s="2096"/>
      <c r="G2394" s="2096"/>
      <c r="H2394" s="2092"/>
      <c r="I2394" s="2096"/>
      <c r="J2394" s="2092"/>
      <c r="K2394" s="2093"/>
    </row>
    <row r="2395" spans="1:11">
      <c r="A2395" s="2094"/>
      <c r="B2395" s="2095">
        <v>0.71875</v>
      </c>
      <c r="C2395" s="2096"/>
      <c r="D2395" s="2096"/>
      <c r="E2395" s="2092"/>
      <c r="F2395" s="2096"/>
      <c r="G2395" s="2096"/>
      <c r="H2395" s="2092"/>
      <c r="I2395" s="2096"/>
      <c r="J2395" s="2092"/>
      <c r="K2395" s="2093"/>
    </row>
    <row r="2396" spans="1:11">
      <c r="A2396" s="2094"/>
      <c r="B2396" s="2095">
        <v>0.72916666666666663</v>
      </c>
      <c r="C2396" s="2096"/>
      <c r="D2396" s="2096"/>
      <c r="E2396" s="2092"/>
      <c r="F2396" s="2096"/>
      <c r="G2396" s="2096"/>
      <c r="H2396" s="2092"/>
      <c r="I2396" s="2096"/>
      <c r="J2396" s="2092"/>
      <c r="K2396" s="2093"/>
    </row>
    <row r="2397" spans="1:11">
      <c r="A2397" s="2094"/>
      <c r="B2397" s="2095">
        <v>0.73958333333333337</v>
      </c>
      <c r="C2397" s="2096"/>
      <c r="D2397" s="2096"/>
      <c r="E2397" s="2092"/>
      <c r="F2397" s="2096"/>
      <c r="G2397" s="2096"/>
      <c r="H2397" s="2092"/>
      <c r="I2397" s="2096"/>
      <c r="J2397" s="2092"/>
      <c r="K2397" s="2093"/>
    </row>
    <row r="2398" spans="1:11">
      <c r="A2398" s="2094"/>
      <c r="B2398" s="2095">
        <v>0.75</v>
      </c>
      <c r="C2398" s="2091"/>
      <c r="D2398" s="2096"/>
      <c r="E2398" s="2092"/>
      <c r="F2398" s="2096"/>
      <c r="G2398" s="2096"/>
      <c r="H2398" s="2092"/>
      <c r="I2398" s="2096"/>
      <c r="J2398" s="2092"/>
      <c r="K2398" s="2093"/>
    </row>
    <row r="2399" spans="1:11">
      <c r="A2399" s="2094"/>
      <c r="B2399" s="2095">
        <v>0.76041666666666663</v>
      </c>
      <c r="C2399" s="2096"/>
      <c r="D2399" s="2096"/>
      <c r="E2399" s="2092"/>
      <c r="F2399" s="2096"/>
      <c r="G2399" s="2096"/>
      <c r="H2399" s="2092"/>
      <c r="I2399" s="2096"/>
      <c r="J2399" s="2092"/>
      <c r="K2399" s="2093"/>
    </row>
    <row r="2400" spans="1:11">
      <c r="A2400" s="2094"/>
      <c r="B2400" s="2095">
        <v>0.77083333333333337</v>
      </c>
      <c r="C2400" s="2096"/>
      <c r="D2400" s="2096"/>
      <c r="E2400" s="2092"/>
      <c r="F2400" s="2096"/>
      <c r="G2400" s="2096"/>
      <c r="H2400" s="2092"/>
      <c r="I2400" s="2096"/>
      <c r="J2400" s="2092"/>
      <c r="K2400" s="2093"/>
    </row>
    <row r="2401" spans="1:11">
      <c r="A2401" s="2094"/>
      <c r="B2401" s="2095">
        <v>0.78125</v>
      </c>
      <c r="C2401" s="2096"/>
      <c r="D2401" s="2096"/>
      <c r="E2401" s="2092"/>
      <c r="F2401" s="2096"/>
      <c r="G2401" s="2096"/>
      <c r="H2401" s="2092"/>
      <c r="I2401" s="2096"/>
      <c r="J2401" s="2092"/>
      <c r="K2401" s="2093"/>
    </row>
    <row r="2402" spans="1:11">
      <c r="A2402" s="2094"/>
      <c r="B2402" s="2095">
        <v>0.79166666666666663</v>
      </c>
      <c r="C2402" s="2096"/>
      <c r="D2402" s="2096"/>
      <c r="E2402" s="2092"/>
      <c r="F2402" s="2096"/>
      <c r="G2402" s="2096"/>
      <c r="H2402" s="2092"/>
      <c r="I2402" s="2096"/>
      <c r="J2402" s="2092"/>
      <c r="K2402" s="2093"/>
    </row>
    <row r="2403" spans="1:11">
      <c r="A2403" s="2094"/>
      <c r="B2403" s="2095">
        <v>0.80208333333333337</v>
      </c>
      <c r="C2403" s="2096"/>
      <c r="D2403" s="2096"/>
      <c r="E2403" s="2092"/>
      <c r="F2403" s="2096"/>
      <c r="G2403" s="2096"/>
      <c r="H2403" s="2092"/>
      <c r="I2403" s="2096"/>
      <c r="J2403" s="2092"/>
      <c r="K2403" s="2093"/>
    </row>
    <row r="2404" spans="1:11">
      <c r="A2404" s="2094"/>
      <c r="B2404" s="2095">
        <v>0.8125</v>
      </c>
      <c r="C2404" s="2096"/>
      <c r="D2404" s="2096"/>
      <c r="E2404" s="2092"/>
      <c r="F2404" s="2096"/>
      <c r="G2404" s="2096"/>
      <c r="H2404" s="2092"/>
      <c r="I2404" s="2096"/>
      <c r="J2404" s="2092"/>
      <c r="K2404" s="2093"/>
    </row>
    <row r="2405" spans="1:11">
      <c r="A2405" s="2094"/>
      <c r="B2405" s="2095">
        <v>0.82291666666666663</v>
      </c>
      <c r="C2405" s="2096"/>
      <c r="D2405" s="2096"/>
      <c r="E2405" s="2092"/>
      <c r="F2405" s="2096"/>
      <c r="G2405" s="2096"/>
      <c r="H2405" s="2092"/>
      <c r="I2405" s="2096"/>
      <c r="J2405" s="2092"/>
      <c r="K2405" s="2093"/>
    </row>
    <row r="2406" spans="1:11">
      <c r="A2406" s="2094"/>
      <c r="B2406" s="2095">
        <v>0.83333333333333337</v>
      </c>
      <c r="C2406" s="2091"/>
      <c r="D2406" s="2096"/>
      <c r="E2406" s="2092"/>
      <c r="F2406" s="2096"/>
      <c r="G2406" s="2096"/>
      <c r="H2406" s="2092"/>
      <c r="I2406" s="2096"/>
      <c r="J2406" s="2092"/>
      <c r="K2406" s="2093"/>
    </row>
    <row r="2407" spans="1:11">
      <c r="A2407" s="2094"/>
      <c r="B2407" s="2095">
        <v>0.84375</v>
      </c>
      <c r="C2407" s="2096"/>
      <c r="D2407" s="2096"/>
      <c r="E2407" s="2092"/>
      <c r="F2407" s="2096"/>
      <c r="G2407" s="2096"/>
      <c r="H2407" s="2092"/>
      <c r="I2407" s="2096"/>
      <c r="J2407" s="2092"/>
      <c r="K2407" s="2093"/>
    </row>
    <row r="2408" spans="1:11">
      <c r="A2408" s="2094"/>
      <c r="B2408" s="2095">
        <v>0.85416666666666663</v>
      </c>
      <c r="C2408" s="2096"/>
      <c r="D2408" s="2096"/>
      <c r="E2408" s="2092"/>
      <c r="F2408" s="2096"/>
      <c r="G2408" s="2096"/>
      <c r="H2408" s="2092"/>
      <c r="I2408" s="2096"/>
      <c r="J2408" s="2092"/>
      <c r="K2408" s="2093"/>
    </row>
    <row r="2409" spans="1:11">
      <c r="A2409" s="2094"/>
      <c r="B2409" s="2095">
        <v>0.86458333333333337</v>
      </c>
      <c r="C2409" s="2096"/>
      <c r="D2409" s="2096"/>
      <c r="E2409" s="2092"/>
      <c r="F2409" s="2096"/>
      <c r="G2409" s="2096"/>
      <c r="H2409" s="2092"/>
      <c r="I2409" s="2096"/>
      <c r="J2409" s="2092"/>
      <c r="K2409" s="2093"/>
    </row>
    <row r="2410" spans="1:11">
      <c r="A2410" s="2094"/>
      <c r="B2410" s="2095">
        <v>0.875</v>
      </c>
      <c r="C2410" s="2096"/>
      <c r="D2410" s="2096"/>
      <c r="E2410" s="2092"/>
      <c r="F2410" s="2096"/>
      <c r="G2410" s="2096"/>
      <c r="H2410" s="2092"/>
      <c r="I2410" s="2096"/>
      <c r="J2410" s="2092"/>
      <c r="K2410" s="2093"/>
    </row>
    <row r="2411" spans="1:11">
      <c r="A2411" s="2094"/>
      <c r="B2411" s="2095">
        <v>0.88541666666666663</v>
      </c>
      <c r="C2411" s="2096"/>
      <c r="D2411" s="2096"/>
      <c r="E2411" s="2092"/>
      <c r="F2411" s="2096"/>
      <c r="G2411" s="2096"/>
      <c r="H2411" s="2092"/>
      <c r="I2411" s="2096"/>
      <c r="J2411" s="2092"/>
      <c r="K2411" s="2093"/>
    </row>
    <row r="2412" spans="1:11">
      <c r="A2412" s="2094"/>
      <c r="B2412" s="2095">
        <v>0.89583333333333337</v>
      </c>
      <c r="C2412" s="2096"/>
      <c r="D2412" s="2096"/>
      <c r="E2412" s="2092"/>
      <c r="F2412" s="2096"/>
      <c r="G2412" s="2096"/>
      <c r="H2412" s="2092"/>
      <c r="I2412" s="2096"/>
      <c r="J2412" s="2092"/>
      <c r="K2412" s="2093"/>
    </row>
    <row r="2413" spans="1:11">
      <c r="A2413" s="2094"/>
      <c r="B2413" s="2095">
        <v>0.90625</v>
      </c>
      <c r="C2413" s="2096"/>
      <c r="D2413" s="2096"/>
      <c r="E2413" s="2092"/>
      <c r="F2413" s="2096"/>
      <c r="G2413" s="2096"/>
      <c r="H2413" s="2092"/>
      <c r="I2413" s="2096"/>
      <c r="J2413" s="2092"/>
      <c r="K2413" s="2093"/>
    </row>
    <row r="2414" spans="1:11">
      <c r="A2414" s="2094"/>
      <c r="B2414" s="2095">
        <v>0.91666666666666663</v>
      </c>
      <c r="C2414" s="2091"/>
      <c r="D2414" s="2096"/>
      <c r="E2414" s="2092"/>
      <c r="F2414" s="2096"/>
      <c r="G2414" s="2096"/>
      <c r="H2414" s="2092"/>
      <c r="I2414" s="2096"/>
      <c r="J2414" s="2092"/>
      <c r="K2414" s="2093"/>
    </row>
    <row r="2415" spans="1:11">
      <c r="A2415" s="2094"/>
      <c r="B2415" s="2095">
        <v>0.92708333333333337</v>
      </c>
      <c r="C2415" s="2096"/>
      <c r="D2415" s="2096"/>
      <c r="E2415" s="2092"/>
      <c r="F2415" s="2096"/>
      <c r="G2415" s="2096"/>
      <c r="H2415" s="2092"/>
      <c r="I2415" s="2096"/>
      <c r="J2415" s="2092"/>
      <c r="K2415" s="2093"/>
    </row>
    <row r="2416" spans="1:11">
      <c r="A2416" s="2094"/>
      <c r="B2416" s="2095">
        <v>0.9375</v>
      </c>
      <c r="C2416" s="2096"/>
      <c r="D2416" s="2096"/>
      <c r="E2416" s="2092"/>
      <c r="F2416" s="2096"/>
      <c r="G2416" s="2096"/>
      <c r="H2416" s="2092"/>
      <c r="I2416" s="2096"/>
      <c r="J2416" s="2092"/>
      <c r="K2416" s="2093"/>
    </row>
    <row r="2417" spans="1:11">
      <c r="A2417" s="2094"/>
      <c r="B2417" s="2095">
        <v>0.94791666666666663</v>
      </c>
      <c r="C2417" s="2096"/>
      <c r="D2417" s="2096"/>
      <c r="E2417" s="2092"/>
      <c r="F2417" s="2096"/>
      <c r="G2417" s="2096"/>
      <c r="H2417" s="2092"/>
      <c r="I2417" s="2096"/>
      <c r="J2417" s="2092"/>
      <c r="K2417" s="2093"/>
    </row>
    <row r="2418" spans="1:11">
      <c r="A2418" s="2094"/>
      <c r="B2418" s="2095">
        <v>0.95833333333333337</v>
      </c>
      <c r="C2418" s="2096"/>
      <c r="D2418" s="2096"/>
      <c r="E2418" s="2092"/>
      <c r="F2418" s="2096"/>
      <c r="G2418" s="2096"/>
      <c r="H2418" s="2092"/>
      <c r="I2418" s="2096"/>
      <c r="J2418" s="2092"/>
      <c r="K2418" s="2093"/>
    </row>
    <row r="2419" spans="1:11">
      <c r="A2419" s="2094"/>
      <c r="B2419" s="2095">
        <v>0.96875</v>
      </c>
      <c r="C2419" s="2096"/>
      <c r="D2419" s="2096"/>
      <c r="E2419" s="2092"/>
      <c r="F2419" s="2096"/>
      <c r="G2419" s="2096"/>
      <c r="H2419" s="2092"/>
      <c r="I2419" s="2096"/>
      <c r="J2419" s="2092"/>
      <c r="K2419" s="2093"/>
    </row>
    <row r="2420" spans="1:11">
      <c r="A2420" s="2094"/>
      <c r="B2420" s="2095">
        <v>0.97916666666666663</v>
      </c>
      <c r="C2420" s="2096"/>
      <c r="D2420" s="2096"/>
      <c r="E2420" s="2092"/>
      <c r="F2420" s="2096"/>
      <c r="G2420" s="2096"/>
      <c r="H2420" s="2092"/>
      <c r="I2420" s="2096"/>
      <c r="J2420" s="2092"/>
      <c r="K2420" s="2093"/>
    </row>
    <row r="2421" spans="1:11">
      <c r="A2421" s="2094"/>
      <c r="B2421" s="2095">
        <v>0.98958333333333337</v>
      </c>
      <c r="C2421" s="2096"/>
      <c r="D2421" s="2096"/>
      <c r="E2421" s="2092"/>
      <c r="F2421" s="2096"/>
      <c r="G2421" s="2096"/>
      <c r="H2421" s="2092"/>
      <c r="I2421" s="2096"/>
      <c r="J2421" s="2092"/>
      <c r="K2421" s="2093"/>
    </row>
    <row r="2422" spans="1:11">
      <c r="A2422" s="2094"/>
      <c r="B2422" s="2095">
        <v>0</v>
      </c>
      <c r="C2422" s="2091"/>
      <c r="D2422" s="2096"/>
      <c r="E2422" s="2092"/>
      <c r="F2422" s="2096"/>
      <c r="G2422" s="2096"/>
      <c r="H2422" s="2092"/>
      <c r="I2422" s="2096"/>
      <c r="J2422" s="2092"/>
      <c r="K2422" s="2093"/>
    </row>
    <row r="2423" spans="1:11">
      <c r="A2423" s="2094"/>
      <c r="B2423" s="2095">
        <v>1.0416666666666666E-2</v>
      </c>
      <c r="C2423" s="2096"/>
      <c r="D2423" s="2096"/>
      <c r="E2423" s="2092"/>
      <c r="F2423" s="2096"/>
      <c r="G2423" s="2096"/>
      <c r="H2423" s="2092"/>
      <c r="I2423" s="2096"/>
      <c r="J2423" s="2092"/>
      <c r="K2423" s="2093"/>
    </row>
    <row r="2424" spans="1:11">
      <c r="A2424" s="2094"/>
      <c r="B2424" s="2095">
        <v>2.0833333333333332E-2</v>
      </c>
      <c r="C2424" s="2096"/>
      <c r="D2424" s="2096"/>
      <c r="E2424" s="2092"/>
      <c r="F2424" s="2096"/>
      <c r="G2424" s="2096"/>
      <c r="H2424" s="2092"/>
      <c r="I2424" s="2096"/>
      <c r="J2424" s="2092"/>
      <c r="K2424" s="2093"/>
    </row>
    <row r="2425" spans="1:11">
      <c r="A2425" s="2094"/>
      <c r="B2425" s="2095">
        <v>3.125E-2</v>
      </c>
      <c r="C2425" s="2096"/>
      <c r="D2425" s="2096"/>
      <c r="E2425" s="2092"/>
      <c r="F2425" s="2096"/>
      <c r="G2425" s="2096"/>
      <c r="H2425" s="2092"/>
      <c r="I2425" s="2096"/>
      <c r="J2425" s="2092"/>
      <c r="K2425" s="2093"/>
    </row>
    <row r="2426" spans="1:11">
      <c r="A2426" s="2094"/>
      <c r="B2426" s="2095">
        <v>4.1666666666666664E-2</v>
      </c>
      <c r="C2426" s="2096"/>
      <c r="D2426" s="2096"/>
      <c r="E2426" s="2092"/>
      <c r="F2426" s="2096"/>
      <c r="G2426" s="2096"/>
      <c r="H2426" s="2092"/>
      <c r="I2426" s="2096"/>
      <c r="J2426" s="2092"/>
      <c r="K2426" s="2093"/>
    </row>
    <row r="2427" spans="1:11">
      <c r="A2427" s="2094"/>
      <c r="B2427" s="2095">
        <v>5.2083333333333336E-2</v>
      </c>
      <c r="C2427" s="2096"/>
      <c r="D2427" s="2096"/>
      <c r="E2427" s="2092"/>
      <c r="F2427" s="2096"/>
      <c r="G2427" s="2096"/>
      <c r="H2427" s="2092"/>
      <c r="I2427" s="2096"/>
      <c r="J2427" s="2092"/>
      <c r="K2427" s="2093"/>
    </row>
    <row r="2428" spans="1:11">
      <c r="A2428" s="2094"/>
      <c r="B2428" s="2095">
        <v>6.25E-2</v>
      </c>
      <c r="C2428" s="2096"/>
      <c r="D2428" s="2096"/>
      <c r="E2428" s="2092"/>
      <c r="F2428" s="2096"/>
      <c r="G2428" s="2096"/>
      <c r="H2428" s="2092"/>
      <c r="I2428" s="2096"/>
      <c r="J2428" s="2092"/>
      <c r="K2428" s="2093"/>
    </row>
    <row r="2429" spans="1:11">
      <c r="A2429" s="2094"/>
      <c r="B2429" s="2095">
        <v>7.2916666666666671E-2</v>
      </c>
      <c r="C2429" s="2096"/>
      <c r="D2429" s="2096"/>
      <c r="E2429" s="2092"/>
      <c r="F2429" s="2096"/>
      <c r="G2429" s="2096"/>
      <c r="H2429" s="2092"/>
      <c r="I2429" s="2096"/>
      <c r="J2429" s="2092"/>
      <c r="K2429" s="2093"/>
    </row>
    <row r="2430" spans="1:11">
      <c r="A2430" s="2094"/>
      <c r="B2430" s="2095">
        <v>8.3333333333333329E-2</v>
      </c>
      <c r="C2430" s="2091"/>
      <c r="D2430" s="2096"/>
      <c r="E2430" s="2092"/>
      <c r="F2430" s="2096"/>
      <c r="G2430" s="2096"/>
      <c r="H2430" s="2092"/>
      <c r="I2430" s="2096"/>
      <c r="J2430" s="2092"/>
      <c r="K2430" s="2093"/>
    </row>
    <row r="2431" spans="1:11">
      <c r="A2431" s="2094"/>
      <c r="B2431" s="2095">
        <v>9.375E-2</v>
      </c>
      <c r="C2431" s="2096"/>
      <c r="D2431" s="2096"/>
      <c r="E2431" s="2092"/>
      <c r="F2431" s="2096"/>
      <c r="G2431" s="2096"/>
      <c r="H2431" s="2092"/>
      <c r="I2431" s="2096"/>
      <c r="J2431" s="2092"/>
      <c r="K2431" s="2093"/>
    </row>
    <row r="2432" spans="1:11">
      <c r="A2432" s="2094"/>
      <c r="B2432" s="2095">
        <v>0.10416666666666667</v>
      </c>
      <c r="C2432" s="2096"/>
      <c r="D2432" s="2096"/>
      <c r="E2432" s="2092"/>
      <c r="F2432" s="2096"/>
      <c r="G2432" s="2096"/>
      <c r="H2432" s="2092"/>
      <c r="I2432" s="2096"/>
      <c r="J2432" s="2092"/>
      <c r="K2432" s="2093"/>
    </row>
    <row r="2433" spans="1:11">
      <c r="A2433" s="2094"/>
      <c r="B2433" s="2095">
        <v>0.11458333333333333</v>
      </c>
      <c r="C2433" s="2096"/>
      <c r="D2433" s="2096"/>
      <c r="E2433" s="2092"/>
      <c r="F2433" s="2096"/>
      <c r="G2433" s="2096"/>
      <c r="H2433" s="2092"/>
      <c r="I2433" s="2096"/>
      <c r="J2433" s="2092"/>
      <c r="K2433" s="2093"/>
    </row>
    <row r="2434" spans="1:11">
      <c r="A2434" s="2094"/>
      <c r="B2434" s="2095">
        <v>0.125</v>
      </c>
      <c r="C2434" s="2096"/>
      <c r="D2434" s="2096"/>
      <c r="E2434" s="2092"/>
      <c r="F2434" s="2096"/>
      <c r="G2434" s="2096"/>
      <c r="H2434" s="2092"/>
      <c r="I2434" s="2096"/>
      <c r="J2434" s="2092"/>
      <c r="K2434" s="2093"/>
    </row>
    <row r="2435" spans="1:11">
      <c r="A2435" s="2094"/>
      <c r="B2435" s="2095">
        <v>0.13541666666666666</v>
      </c>
      <c r="C2435" s="2096"/>
      <c r="D2435" s="2096"/>
      <c r="E2435" s="2092"/>
      <c r="F2435" s="2096"/>
      <c r="G2435" s="2096"/>
      <c r="H2435" s="2092"/>
      <c r="I2435" s="2096"/>
      <c r="J2435" s="2092"/>
      <c r="K2435" s="2093"/>
    </row>
    <row r="2436" spans="1:11">
      <c r="A2436" s="2094"/>
      <c r="B2436" s="2095">
        <v>0.14583333333333334</v>
      </c>
      <c r="C2436" s="2096"/>
      <c r="D2436" s="2096"/>
      <c r="E2436" s="2092"/>
      <c r="F2436" s="2096"/>
      <c r="G2436" s="2096"/>
      <c r="H2436" s="2092"/>
      <c r="I2436" s="2096"/>
      <c r="J2436" s="2092"/>
      <c r="K2436" s="2093"/>
    </row>
    <row r="2437" spans="1:11">
      <c r="A2437" s="2094"/>
      <c r="B2437" s="2095">
        <v>0.15625</v>
      </c>
      <c r="C2437" s="2096"/>
      <c r="D2437" s="2096"/>
      <c r="E2437" s="2092"/>
      <c r="F2437" s="2096"/>
      <c r="G2437" s="2096"/>
      <c r="H2437" s="2092"/>
      <c r="I2437" s="2096"/>
      <c r="J2437" s="2092"/>
      <c r="K2437" s="2093"/>
    </row>
    <row r="2438" spans="1:11">
      <c r="A2438" s="2094"/>
      <c r="B2438" s="2095">
        <v>0.16666666666666666</v>
      </c>
      <c r="C2438" s="2091"/>
      <c r="D2438" s="2096"/>
      <c r="E2438" s="2092"/>
      <c r="F2438" s="2096"/>
      <c r="G2438" s="2096"/>
      <c r="H2438" s="2092"/>
      <c r="I2438" s="2096"/>
      <c r="J2438" s="2092"/>
      <c r="K2438" s="2093"/>
    </row>
    <row r="2439" spans="1:11">
      <c r="A2439" s="2094"/>
      <c r="B2439" s="2095">
        <v>0.17708333333333334</v>
      </c>
      <c r="C2439" s="2096"/>
      <c r="D2439" s="2096"/>
      <c r="E2439" s="2092"/>
      <c r="F2439" s="2096"/>
      <c r="G2439" s="2096"/>
      <c r="H2439" s="2092"/>
      <c r="I2439" s="2096"/>
      <c r="J2439" s="2092"/>
      <c r="K2439" s="2093"/>
    </row>
    <row r="2440" spans="1:11">
      <c r="A2440" s="2094"/>
      <c r="B2440" s="2095">
        <v>0.1875</v>
      </c>
      <c r="C2440" s="2096"/>
      <c r="D2440" s="2096"/>
      <c r="E2440" s="2092"/>
      <c r="F2440" s="2096"/>
      <c r="G2440" s="2096"/>
      <c r="H2440" s="2092"/>
      <c r="I2440" s="2096"/>
      <c r="J2440" s="2092"/>
      <c r="K2440" s="2093"/>
    </row>
    <row r="2441" spans="1:11">
      <c r="A2441" s="2094"/>
      <c r="B2441" s="2095">
        <v>0.19791666666666666</v>
      </c>
      <c r="C2441" s="2096"/>
      <c r="D2441" s="2096"/>
      <c r="E2441" s="2092"/>
      <c r="F2441" s="2096"/>
      <c r="G2441" s="2096"/>
      <c r="H2441" s="2092"/>
      <c r="I2441" s="2096"/>
      <c r="J2441" s="2092"/>
      <c r="K2441" s="2093"/>
    </row>
    <row r="2442" spans="1:11">
      <c r="A2442" s="2094"/>
      <c r="B2442" s="2095">
        <v>0.20833333333333334</v>
      </c>
      <c r="C2442" s="2096"/>
      <c r="D2442" s="2096"/>
      <c r="E2442" s="2092"/>
      <c r="F2442" s="2096"/>
      <c r="G2442" s="2096"/>
      <c r="H2442" s="2092"/>
      <c r="I2442" s="2096"/>
      <c r="J2442" s="2092"/>
      <c r="K2442" s="2093"/>
    </row>
    <row r="2443" spans="1:11">
      <c r="A2443" s="2094"/>
      <c r="B2443" s="2095">
        <v>0.21875</v>
      </c>
      <c r="C2443" s="2096"/>
      <c r="D2443" s="2096"/>
      <c r="E2443" s="2092"/>
      <c r="F2443" s="2096"/>
      <c r="G2443" s="2096"/>
      <c r="H2443" s="2092"/>
      <c r="I2443" s="2096"/>
      <c r="J2443" s="2092"/>
      <c r="K2443" s="2093"/>
    </row>
    <row r="2444" spans="1:11">
      <c r="A2444" s="2094"/>
      <c r="B2444" s="2095">
        <v>0.22916666666666666</v>
      </c>
      <c r="C2444" s="2096"/>
      <c r="D2444" s="2096"/>
      <c r="E2444" s="2092"/>
      <c r="F2444" s="2096"/>
      <c r="G2444" s="2096"/>
      <c r="H2444" s="2092"/>
      <c r="I2444" s="2096"/>
      <c r="J2444" s="2092"/>
      <c r="K2444" s="2093"/>
    </row>
    <row r="2445" spans="1:11">
      <c r="A2445" s="2094"/>
      <c r="B2445" s="2095">
        <v>0.23958333333333334</v>
      </c>
      <c r="C2445" s="2096"/>
      <c r="D2445" s="2096"/>
      <c r="E2445" s="2092"/>
      <c r="F2445" s="2096"/>
      <c r="G2445" s="2096"/>
      <c r="H2445" s="2092"/>
      <c r="I2445" s="2096"/>
      <c r="J2445" s="2092"/>
      <c r="K2445" s="2093"/>
    </row>
    <row r="2446" spans="1:11">
      <c r="A2446" s="2094"/>
      <c r="B2446" s="2095">
        <v>0.25</v>
      </c>
      <c r="C2446" s="2091"/>
      <c r="D2446" s="2096"/>
      <c r="E2446" s="2092"/>
      <c r="F2446" s="2096"/>
      <c r="G2446" s="2096"/>
      <c r="H2446" s="2092"/>
      <c r="I2446" s="2096"/>
      <c r="J2446" s="2092"/>
      <c r="K2446" s="2093"/>
    </row>
    <row r="2447" spans="1:11">
      <c r="A2447" s="2094"/>
      <c r="B2447" s="2095">
        <v>0.26041666666666669</v>
      </c>
      <c r="C2447" s="2096"/>
      <c r="D2447" s="2096"/>
      <c r="E2447" s="2092"/>
      <c r="F2447" s="2096"/>
      <c r="G2447" s="2096"/>
      <c r="H2447" s="2092"/>
      <c r="I2447" s="2096"/>
      <c r="J2447" s="2092"/>
      <c r="K2447" s="2093"/>
    </row>
    <row r="2448" spans="1:11">
      <c r="A2448" s="2094"/>
      <c r="B2448" s="2095">
        <v>0.27083333333333331</v>
      </c>
      <c r="C2448" s="2096"/>
      <c r="D2448" s="2096"/>
      <c r="E2448" s="2092"/>
      <c r="F2448" s="2096"/>
      <c r="G2448" s="2096"/>
      <c r="H2448" s="2092"/>
      <c r="I2448" s="2096"/>
      <c r="J2448" s="2092"/>
      <c r="K2448" s="2093"/>
    </row>
    <row r="2449" spans="1:11">
      <c r="A2449" s="2094"/>
      <c r="B2449" s="2095">
        <v>0.28125</v>
      </c>
      <c r="C2449" s="2096"/>
      <c r="D2449" s="2096"/>
      <c r="E2449" s="2092"/>
      <c r="F2449" s="2096"/>
      <c r="G2449" s="2096"/>
      <c r="H2449" s="2092"/>
      <c r="I2449" s="2096"/>
      <c r="J2449" s="2092"/>
      <c r="K2449" s="2093"/>
    </row>
    <row r="2450" spans="1:11">
      <c r="A2450" s="2094"/>
      <c r="B2450" s="2095">
        <v>0.29166666666666669</v>
      </c>
      <c r="C2450" s="2096"/>
      <c r="D2450" s="2096"/>
      <c r="E2450" s="2092"/>
      <c r="F2450" s="2096"/>
      <c r="G2450" s="2096"/>
      <c r="H2450" s="2092"/>
      <c r="I2450" s="2096"/>
      <c r="J2450" s="2092"/>
      <c r="K2450" s="2093"/>
    </row>
    <row r="2451" spans="1:11">
      <c r="A2451" s="2094"/>
      <c r="B2451" s="2095">
        <v>0.30208333333333331</v>
      </c>
      <c r="C2451" s="2096"/>
      <c r="D2451" s="2096"/>
      <c r="E2451" s="2092"/>
      <c r="F2451" s="2096"/>
      <c r="G2451" s="2096"/>
      <c r="H2451" s="2092"/>
      <c r="I2451" s="2096"/>
      <c r="J2451" s="2092"/>
      <c r="K2451" s="2093"/>
    </row>
    <row r="2452" spans="1:11">
      <c r="A2452" s="2094"/>
      <c r="B2452" s="2095">
        <v>0.3125</v>
      </c>
      <c r="C2452" s="2096"/>
      <c r="D2452" s="2096"/>
      <c r="E2452" s="2092"/>
      <c r="F2452" s="2096"/>
      <c r="G2452" s="2096"/>
      <c r="H2452" s="2092"/>
      <c r="I2452" s="2096"/>
      <c r="J2452" s="2092"/>
      <c r="K2452" s="2093"/>
    </row>
    <row r="2453" spans="1:11">
      <c r="A2453" s="2094"/>
      <c r="B2453" s="2095">
        <v>0.32291666666666669</v>
      </c>
      <c r="C2453" s="2096"/>
      <c r="D2453" s="2096"/>
      <c r="E2453" s="2092"/>
      <c r="F2453" s="2096"/>
      <c r="G2453" s="2096"/>
      <c r="H2453" s="2092"/>
      <c r="I2453" s="2096"/>
      <c r="J2453" s="2092"/>
      <c r="K2453" s="2093"/>
    </row>
    <row r="2454" spans="1:11">
      <c r="A2454" s="2094"/>
      <c r="B2454" s="2095">
        <v>0.33333333333333331</v>
      </c>
      <c r="C2454" s="2091"/>
      <c r="D2454" s="2096"/>
      <c r="E2454" s="2092"/>
      <c r="F2454" s="2096"/>
      <c r="G2454" s="2096"/>
      <c r="H2454" s="2092"/>
      <c r="I2454" s="2096"/>
      <c r="J2454" s="2092"/>
      <c r="K2454" s="2093"/>
    </row>
    <row r="2455" spans="1:11">
      <c r="A2455" s="2094"/>
      <c r="B2455" s="2095">
        <v>0.34375</v>
      </c>
      <c r="C2455" s="2096"/>
      <c r="D2455" s="2096"/>
      <c r="E2455" s="2092"/>
      <c r="F2455" s="2096"/>
      <c r="G2455" s="2096"/>
      <c r="H2455" s="2092"/>
      <c r="I2455" s="2096"/>
      <c r="J2455" s="2092"/>
      <c r="K2455" s="2093"/>
    </row>
    <row r="2456" spans="1:11">
      <c r="A2456" s="2094"/>
      <c r="B2456" s="2095">
        <v>0.35416666666666669</v>
      </c>
      <c r="C2456" s="2096"/>
      <c r="D2456" s="2096"/>
      <c r="E2456" s="2092"/>
      <c r="F2456" s="2096"/>
      <c r="G2456" s="2096"/>
      <c r="H2456" s="2092"/>
      <c r="I2456" s="2096"/>
      <c r="J2456" s="2092"/>
      <c r="K2456" s="2093"/>
    </row>
    <row r="2457" spans="1:11">
      <c r="A2457" s="2094"/>
      <c r="B2457" s="2095">
        <v>0.36458333333333331</v>
      </c>
      <c r="C2457" s="2096"/>
      <c r="D2457" s="2096"/>
      <c r="E2457" s="2092"/>
      <c r="F2457" s="2096"/>
      <c r="G2457" s="2096"/>
      <c r="H2457" s="2092"/>
      <c r="I2457" s="2096"/>
      <c r="J2457" s="2092"/>
      <c r="K2457" s="2093"/>
    </row>
    <row r="2458" spans="1:11">
      <c r="A2458" s="2094"/>
      <c r="B2458" s="2095">
        <v>0.375</v>
      </c>
      <c r="C2458" s="2096"/>
      <c r="D2458" s="2096"/>
      <c r="E2458" s="2092"/>
      <c r="F2458" s="2096"/>
      <c r="G2458" s="2096"/>
      <c r="H2458" s="2092"/>
      <c r="I2458" s="2096"/>
      <c r="J2458" s="2092"/>
      <c r="K2458" s="2093"/>
    </row>
    <row r="2459" spans="1:11">
      <c r="A2459" s="2094"/>
      <c r="B2459" s="2095">
        <v>0.38541666666666669</v>
      </c>
      <c r="C2459" s="2096"/>
      <c r="D2459" s="2096"/>
      <c r="E2459" s="2092"/>
      <c r="F2459" s="2096"/>
      <c r="G2459" s="2096"/>
      <c r="H2459" s="2092"/>
      <c r="I2459" s="2096"/>
      <c r="J2459" s="2092"/>
      <c r="K2459" s="2093"/>
    </row>
    <row r="2460" spans="1:11">
      <c r="A2460" s="2094"/>
      <c r="B2460" s="2095">
        <v>0.39583333333333331</v>
      </c>
      <c r="C2460" s="2096"/>
      <c r="D2460" s="2096"/>
      <c r="E2460" s="2092"/>
      <c r="F2460" s="2096"/>
      <c r="G2460" s="2096"/>
      <c r="H2460" s="2092"/>
      <c r="I2460" s="2096"/>
      <c r="J2460" s="2092"/>
      <c r="K2460" s="2093"/>
    </row>
    <row r="2461" spans="1:11">
      <c r="A2461" s="2094"/>
      <c r="B2461" s="2095">
        <v>0.40625</v>
      </c>
      <c r="C2461" s="2096"/>
      <c r="D2461" s="2096"/>
      <c r="E2461" s="2092"/>
      <c r="F2461" s="2096"/>
      <c r="G2461" s="2096"/>
      <c r="H2461" s="2092"/>
      <c r="I2461" s="2096"/>
      <c r="J2461" s="2092"/>
      <c r="K2461" s="2093"/>
    </row>
    <row r="2462" spans="1:11">
      <c r="A2462" s="2094"/>
      <c r="B2462" s="2095">
        <v>0.41666666666666669</v>
      </c>
      <c r="C2462" s="2091"/>
      <c r="D2462" s="2096"/>
      <c r="E2462" s="2092"/>
      <c r="F2462" s="2096"/>
      <c r="G2462" s="2096"/>
      <c r="H2462" s="2092"/>
      <c r="I2462" s="2096"/>
      <c r="J2462" s="2092"/>
      <c r="K2462" s="2093"/>
    </row>
    <row r="2463" spans="1:11">
      <c r="A2463" s="2094"/>
      <c r="B2463" s="2095">
        <v>0.42708333333333331</v>
      </c>
      <c r="C2463" s="2096"/>
      <c r="D2463" s="2096"/>
      <c r="E2463" s="2092"/>
      <c r="F2463" s="2096"/>
      <c r="G2463" s="2096"/>
      <c r="H2463" s="2092"/>
      <c r="I2463" s="2096"/>
      <c r="J2463" s="2092"/>
      <c r="K2463" s="2093"/>
    </row>
    <row r="2464" spans="1:11">
      <c r="A2464" s="2094"/>
      <c r="B2464" s="2095">
        <v>0.4375</v>
      </c>
      <c r="C2464" s="2096"/>
      <c r="D2464" s="2096"/>
      <c r="E2464" s="2092"/>
      <c r="F2464" s="2096"/>
      <c r="G2464" s="2096"/>
      <c r="H2464" s="2092"/>
      <c r="I2464" s="2096"/>
      <c r="J2464" s="2092"/>
      <c r="K2464" s="2093"/>
    </row>
    <row r="2465" spans="1:11">
      <c r="A2465" s="2094"/>
      <c r="B2465" s="2095">
        <v>0.44791666666666669</v>
      </c>
      <c r="C2465" s="2096"/>
      <c r="D2465" s="2096"/>
      <c r="E2465" s="2092"/>
      <c r="F2465" s="2096"/>
      <c r="G2465" s="2096"/>
      <c r="H2465" s="2092"/>
      <c r="I2465" s="2096"/>
      <c r="J2465" s="2092"/>
      <c r="K2465" s="2093"/>
    </row>
    <row r="2466" spans="1:11">
      <c r="A2466" s="2094"/>
      <c r="B2466" s="2095">
        <v>0.45833333333333331</v>
      </c>
      <c r="C2466" s="2096"/>
      <c r="D2466" s="2096"/>
      <c r="E2466" s="2092"/>
      <c r="F2466" s="2096"/>
      <c r="G2466" s="2096"/>
      <c r="H2466" s="2092"/>
      <c r="I2466" s="2096"/>
      <c r="J2466" s="2092"/>
      <c r="K2466" s="2093"/>
    </row>
    <row r="2467" spans="1:11">
      <c r="A2467" s="2094"/>
      <c r="B2467" s="2095">
        <v>0.46875</v>
      </c>
      <c r="C2467" s="2096"/>
      <c r="D2467" s="2096"/>
      <c r="E2467" s="2092"/>
      <c r="F2467" s="2096"/>
      <c r="G2467" s="2096"/>
      <c r="H2467" s="2092"/>
      <c r="I2467" s="2096"/>
      <c r="J2467" s="2092"/>
      <c r="K2467" s="2093"/>
    </row>
    <row r="2468" spans="1:11">
      <c r="A2468" s="2094"/>
      <c r="B2468" s="2095">
        <v>0.47916666666666669</v>
      </c>
      <c r="C2468" s="2096"/>
      <c r="D2468" s="2096"/>
      <c r="E2468" s="2092"/>
      <c r="F2468" s="2096"/>
      <c r="G2468" s="2096"/>
      <c r="H2468" s="2092"/>
      <c r="I2468" s="2096"/>
      <c r="J2468" s="2092"/>
      <c r="K2468" s="2093"/>
    </row>
    <row r="2469" spans="1:11">
      <c r="A2469" s="2094"/>
      <c r="B2469" s="2095">
        <v>0.48958333333333331</v>
      </c>
      <c r="C2469" s="2096"/>
      <c r="D2469" s="2096"/>
      <c r="E2469" s="2092"/>
      <c r="F2469" s="2096"/>
      <c r="G2469" s="2096"/>
      <c r="H2469" s="2092"/>
      <c r="I2469" s="2096"/>
      <c r="J2469" s="2092"/>
      <c r="K2469" s="2093"/>
    </row>
    <row r="2470" spans="1:11">
      <c r="A2470" s="2094"/>
      <c r="B2470" s="2095">
        <v>0.5</v>
      </c>
      <c r="C2470" s="2091"/>
      <c r="D2470" s="2096"/>
      <c r="E2470" s="2092"/>
      <c r="F2470" s="2096"/>
      <c r="G2470" s="2096"/>
      <c r="H2470" s="2092"/>
      <c r="I2470" s="2096"/>
      <c r="J2470" s="2092"/>
      <c r="K2470" s="2093"/>
    </row>
    <row r="2471" spans="1:11">
      <c r="A2471" s="2094"/>
      <c r="B2471" s="2095">
        <v>0.51041666666666663</v>
      </c>
      <c r="C2471" s="2096"/>
      <c r="D2471" s="2096"/>
      <c r="E2471" s="2092"/>
      <c r="F2471" s="2096"/>
      <c r="G2471" s="2096"/>
      <c r="H2471" s="2092"/>
      <c r="I2471" s="2096"/>
      <c r="J2471" s="2092"/>
      <c r="K2471" s="2093"/>
    </row>
    <row r="2472" spans="1:11">
      <c r="A2472" s="2094"/>
      <c r="B2472" s="2095">
        <v>0.52083333333333337</v>
      </c>
      <c r="C2472" s="2096"/>
      <c r="D2472" s="2096"/>
      <c r="E2472" s="2092"/>
      <c r="F2472" s="2096"/>
      <c r="G2472" s="2096"/>
      <c r="H2472" s="2092"/>
      <c r="I2472" s="2096"/>
      <c r="J2472" s="2092"/>
      <c r="K2472" s="2093"/>
    </row>
    <row r="2473" spans="1:11">
      <c r="A2473" s="2094"/>
      <c r="B2473" s="2095">
        <v>0.53125</v>
      </c>
      <c r="C2473" s="2096"/>
      <c r="D2473" s="2096"/>
      <c r="E2473" s="2092"/>
      <c r="F2473" s="2096"/>
      <c r="G2473" s="2096"/>
      <c r="H2473" s="2092"/>
      <c r="I2473" s="2096"/>
      <c r="J2473" s="2092"/>
      <c r="K2473" s="2093"/>
    </row>
    <row r="2474" spans="1:11">
      <c r="A2474" s="2094"/>
      <c r="B2474" s="2095">
        <v>0.54166666666666663</v>
      </c>
      <c r="C2474" s="2096"/>
      <c r="D2474" s="2096"/>
      <c r="E2474" s="2092"/>
      <c r="F2474" s="2096"/>
      <c r="G2474" s="2096"/>
      <c r="H2474" s="2092"/>
      <c r="I2474" s="2096"/>
      <c r="J2474" s="2092"/>
      <c r="K2474" s="2093"/>
    </row>
    <row r="2475" spans="1:11">
      <c r="A2475" s="2094"/>
      <c r="B2475" s="2095">
        <v>0.55208333333333337</v>
      </c>
      <c r="C2475" s="2096"/>
      <c r="D2475" s="2096"/>
      <c r="E2475" s="2092"/>
      <c r="F2475" s="2096"/>
      <c r="G2475" s="2096"/>
      <c r="H2475" s="2092"/>
      <c r="I2475" s="2096"/>
      <c r="J2475" s="2092"/>
      <c r="K2475" s="2093"/>
    </row>
    <row r="2476" spans="1:11">
      <c r="A2476" s="2094"/>
      <c r="B2476" s="2095">
        <v>0.5625</v>
      </c>
      <c r="C2476" s="2096"/>
      <c r="D2476" s="2096"/>
      <c r="E2476" s="2092"/>
      <c r="F2476" s="2096"/>
      <c r="G2476" s="2096"/>
      <c r="H2476" s="2092"/>
      <c r="I2476" s="2096"/>
      <c r="J2476" s="2092"/>
      <c r="K2476" s="2093"/>
    </row>
    <row r="2477" spans="1:11">
      <c r="A2477" s="2094"/>
      <c r="B2477" s="2095">
        <v>0.57291666666666663</v>
      </c>
      <c r="C2477" s="2096"/>
      <c r="D2477" s="2096"/>
      <c r="E2477" s="2092"/>
      <c r="F2477" s="2096"/>
      <c r="G2477" s="2096"/>
      <c r="H2477" s="2092"/>
      <c r="I2477" s="2096"/>
      <c r="J2477" s="2092"/>
      <c r="K2477" s="2093"/>
    </row>
    <row r="2478" spans="1:11">
      <c r="A2478" s="2094"/>
      <c r="B2478" s="2095">
        <v>0.58333333333333337</v>
      </c>
      <c r="C2478" s="2091"/>
      <c r="D2478" s="2096"/>
      <c r="E2478" s="2092"/>
      <c r="F2478" s="2096"/>
      <c r="G2478" s="2096"/>
      <c r="H2478" s="2092"/>
      <c r="I2478" s="2096"/>
      <c r="J2478" s="2092"/>
      <c r="K2478" s="2093"/>
    </row>
    <row r="2479" spans="1:11">
      <c r="A2479" s="2094"/>
      <c r="B2479" s="2095">
        <v>0.59375</v>
      </c>
      <c r="C2479" s="2096"/>
      <c r="D2479" s="2096"/>
      <c r="E2479" s="2092"/>
      <c r="F2479" s="2096"/>
      <c r="G2479" s="2096"/>
      <c r="H2479" s="2092"/>
      <c r="I2479" s="2096"/>
      <c r="J2479" s="2092"/>
      <c r="K2479" s="2093"/>
    </row>
    <row r="2480" spans="1:11">
      <c r="A2480" s="2094"/>
      <c r="B2480" s="2095">
        <v>0.60416666666666663</v>
      </c>
      <c r="C2480" s="2096"/>
      <c r="D2480" s="2096"/>
      <c r="E2480" s="2092"/>
      <c r="F2480" s="2096"/>
      <c r="G2480" s="2096"/>
      <c r="H2480" s="2092"/>
      <c r="I2480" s="2096"/>
      <c r="J2480" s="2092"/>
      <c r="K2480" s="2093"/>
    </row>
    <row r="2481" spans="1:11">
      <c r="A2481" s="2094"/>
      <c r="B2481" s="2095">
        <v>0.61458333333333337</v>
      </c>
      <c r="C2481" s="2096"/>
      <c r="D2481" s="2096"/>
      <c r="E2481" s="2092"/>
      <c r="F2481" s="2096"/>
      <c r="G2481" s="2096"/>
      <c r="H2481" s="2092"/>
      <c r="I2481" s="2096"/>
      <c r="J2481" s="2092"/>
      <c r="K2481" s="2093"/>
    </row>
    <row r="2482" spans="1:11">
      <c r="A2482" s="2094"/>
      <c r="B2482" s="2095">
        <v>0.625</v>
      </c>
      <c r="C2482" s="2096"/>
      <c r="D2482" s="2096"/>
      <c r="E2482" s="2092"/>
      <c r="F2482" s="2096"/>
      <c r="G2482" s="2096"/>
      <c r="H2482" s="2092"/>
      <c r="I2482" s="2096"/>
      <c r="J2482" s="2092"/>
      <c r="K2482" s="2093"/>
    </row>
    <row r="2483" spans="1:11">
      <c r="A2483" s="2094"/>
      <c r="B2483" s="2095">
        <v>0.63541666666666663</v>
      </c>
      <c r="C2483" s="2096"/>
      <c r="D2483" s="2096"/>
      <c r="E2483" s="2092"/>
      <c r="F2483" s="2096"/>
      <c r="G2483" s="2096"/>
      <c r="H2483" s="2092"/>
      <c r="I2483" s="2096"/>
      <c r="J2483" s="2092"/>
      <c r="K2483" s="2093"/>
    </row>
    <row r="2484" spans="1:11">
      <c r="A2484" s="2094"/>
      <c r="B2484" s="2095">
        <v>0.64583333333333337</v>
      </c>
      <c r="C2484" s="2096"/>
      <c r="D2484" s="2096"/>
      <c r="E2484" s="2092"/>
      <c r="F2484" s="2096"/>
      <c r="G2484" s="2096"/>
      <c r="H2484" s="2092"/>
      <c r="I2484" s="2096"/>
      <c r="J2484" s="2092"/>
      <c r="K2484" s="2093"/>
    </row>
    <row r="2485" spans="1:11">
      <c r="A2485" s="2094"/>
      <c r="B2485" s="2095">
        <v>0.65625</v>
      </c>
      <c r="C2485" s="2096"/>
      <c r="D2485" s="2096"/>
      <c r="E2485" s="2092"/>
      <c r="F2485" s="2096"/>
      <c r="G2485" s="2096"/>
      <c r="H2485" s="2092"/>
      <c r="I2485" s="2096"/>
      <c r="J2485" s="2092"/>
      <c r="K2485" s="2093"/>
    </row>
    <row r="2486" spans="1:11">
      <c r="A2486" s="2094"/>
      <c r="B2486" s="2095">
        <v>0.66666666666666663</v>
      </c>
      <c r="C2486" s="2091"/>
      <c r="D2486" s="2096"/>
      <c r="E2486" s="2092"/>
      <c r="F2486" s="2096"/>
      <c r="G2486" s="2096"/>
      <c r="H2486" s="2092"/>
      <c r="I2486" s="2096"/>
      <c r="J2486" s="2092"/>
      <c r="K2486" s="2093"/>
    </row>
    <row r="2487" spans="1:11">
      <c r="A2487" s="2094"/>
      <c r="B2487" s="2095">
        <v>0.67708333333333337</v>
      </c>
      <c r="C2487" s="2096"/>
      <c r="D2487" s="2096"/>
      <c r="E2487" s="2092"/>
      <c r="F2487" s="2096"/>
      <c r="G2487" s="2096"/>
      <c r="H2487" s="2092"/>
      <c r="I2487" s="2096"/>
      <c r="J2487" s="2092"/>
      <c r="K2487" s="2093"/>
    </row>
    <row r="2488" spans="1:11">
      <c r="A2488" s="2094"/>
      <c r="B2488" s="2095">
        <v>0.6875</v>
      </c>
      <c r="C2488" s="2096"/>
      <c r="D2488" s="2096"/>
      <c r="E2488" s="2092"/>
      <c r="F2488" s="2096"/>
      <c r="G2488" s="2096"/>
      <c r="H2488" s="2092"/>
      <c r="I2488" s="2096"/>
      <c r="J2488" s="2092"/>
      <c r="K2488" s="2093"/>
    </row>
    <row r="2489" spans="1:11">
      <c r="A2489" s="2094"/>
      <c r="B2489" s="2095">
        <v>0.69791666666666663</v>
      </c>
      <c r="C2489" s="2096"/>
      <c r="D2489" s="2096"/>
      <c r="E2489" s="2092"/>
      <c r="F2489" s="2096"/>
      <c r="G2489" s="2096"/>
      <c r="H2489" s="2092"/>
      <c r="I2489" s="2096"/>
      <c r="J2489" s="2092"/>
      <c r="K2489" s="2093"/>
    </row>
    <row r="2490" spans="1:11">
      <c r="A2490" s="2094"/>
      <c r="B2490" s="2095">
        <v>0.70833333333333337</v>
      </c>
      <c r="C2490" s="2096"/>
      <c r="D2490" s="2096"/>
      <c r="E2490" s="2092"/>
      <c r="F2490" s="2096"/>
      <c r="G2490" s="2096"/>
      <c r="H2490" s="2092"/>
      <c r="I2490" s="2096"/>
      <c r="J2490" s="2092"/>
      <c r="K2490" s="2093"/>
    </row>
    <row r="2491" spans="1:11">
      <c r="A2491" s="2094"/>
      <c r="B2491" s="2095">
        <v>0.71875</v>
      </c>
      <c r="C2491" s="2096"/>
      <c r="D2491" s="2096"/>
      <c r="E2491" s="2092"/>
      <c r="F2491" s="2096"/>
      <c r="G2491" s="2096"/>
      <c r="H2491" s="2092"/>
      <c r="I2491" s="2096"/>
      <c r="J2491" s="2092"/>
      <c r="K2491" s="2093"/>
    </row>
    <row r="2492" spans="1:11">
      <c r="A2492" s="2094"/>
      <c r="B2492" s="2095">
        <v>0.72916666666666663</v>
      </c>
      <c r="C2492" s="2096"/>
      <c r="D2492" s="2096"/>
      <c r="E2492" s="2092"/>
      <c r="F2492" s="2096"/>
      <c r="G2492" s="2096"/>
      <c r="H2492" s="2092"/>
      <c r="I2492" s="2096"/>
      <c r="J2492" s="2092"/>
      <c r="K2492" s="2093"/>
    </row>
    <row r="2493" spans="1:11">
      <c r="A2493" s="2094"/>
      <c r="B2493" s="2095">
        <v>0.73958333333333337</v>
      </c>
      <c r="C2493" s="2096"/>
      <c r="D2493" s="2096"/>
      <c r="E2493" s="2092"/>
      <c r="F2493" s="2096"/>
      <c r="G2493" s="2096"/>
      <c r="H2493" s="2092"/>
      <c r="I2493" s="2096"/>
      <c r="J2493" s="2092"/>
      <c r="K2493" s="2093"/>
    </row>
    <row r="2494" spans="1:11">
      <c r="A2494" s="2094"/>
      <c r="B2494" s="2095">
        <v>0.75</v>
      </c>
      <c r="C2494" s="2091"/>
      <c r="D2494" s="2096"/>
      <c r="E2494" s="2092"/>
      <c r="F2494" s="2096"/>
      <c r="G2494" s="2096"/>
      <c r="H2494" s="2092"/>
      <c r="I2494" s="2096"/>
      <c r="J2494" s="2092"/>
      <c r="K2494" s="2093"/>
    </row>
    <row r="2495" spans="1:11">
      <c r="A2495" s="2094"/>
      <c r="B2495" s="2095">
        <v>0.76041666666666663</v>
      </c>
      <c r="C2495" s="2096"/>
      <c r="D2495" s="2096"/>
      <c r="E2495" s="2092"/>
      <c r="F2495" s="2096"/>
      <c r="G2495" s="2096"/>
      <c r="H2495" s="2092"/>
      <c r="I2495" s="2096"/>
      <c r="J2495" s="2092"/>
      <c r="K2495" s="2093"/>
    </row>
    <row r="2496" spans="1:11">
      <c r="A2496" s="2094"/>
      <c r="B2496" s="2095">
        <v>0.77083333333333337</v>
      </c>
      <c r="C2496" s="2096"/>
      <c r="D2496" s="2096"/>
      <c r="E2496" s="2092"/>
      <c r="F2496" s="2096"/>
      <c r="G2496" s="2096"/>
      <c r="H2496" s="2092"/>
      <c r="I2496" s="2096"/>
      <c r="J2496" s="2092"/>
      <c r="K2496" s="2093"/>
    </row>
    <row r="2497" spans="1:11">
      <c r="A2497" s="2094"/>
      <c r="B2497" s="2095">
        <v>0.78125</v>
      </c>
      <c r="C2497" s="2096"/>
      <c r="D2497" s="2096"/>
      <c r="E2497" s="2092"/>
      <c r="F2497" s="2096"/>
      <c r="G2497" s="2096"/>
      <c r="H2497" s="2092"/>
      <c r="I2497" s="2096"/>
      <c r="J2497" s="2092"/>
      <c r="K2497" s="2093"/>
    </row>
    <row r="2498" spans="1:11">
      <c r="A2498" s="2094"/>
      <c r="B2498" s="2095">
        <v>0.79166666666666663</v>
      </c>
      <c r="C2498" s="2096"/>
      <c r="D2498" s="2096"/>
      <c r="E2498" s="2092"/>
      <c r="F2498" s="2096"/>
      <c r="G2498" s="2096"/>
      <c r="H2498" s="2092"/>
      <c r="I2498" s="2096"/>
      <c r="J2498" s="2092"/>
      <c r="K2498" s="2093"/>
    </row>
    <row r="2499" spans="1:11">
      <c r="A2499" s="2094"/>
      <c r="B2499" s="2095">
        <v>0.80208333333333337</v>
      </c>
      <c r="C2499" s="2096"/>
      <c r="D2499" s="2096"/>
      <c r="E2499" s="2092"/>
      <c r="F2499" s="2096"/>
      <c r="G2499" s="2096"/>
      <c r="H2499" s="2092"/>
      <c r="I2499" s="2096"/>
      <c r="J2499" s="2092"/>
      <c r="K2499" s="2093"/>
    </row>
    <row r="2500" spans="1:11">
      <c r="A2500" s="2094"/>
      <c r="B2500" s="2095">
        <v>0.8125</v>
      </c>
      <c r="C2500" s="2096"/>
      <c r="D2500" s="2096"/>
      <c r="E2500" s="2092"/>
      <c r="F2500" s="2096"/>
      <c r="G2500" s="2096"/>
      <c r="H2500" s="2092"/>
      <c r="I2500" s="2096"/>
      <c r="J2500" s="2092"/>
      <c r="K2500" s="2093"/>
    </row>
    <row r="2501" spans="1:11">
      <c r="A2501" s="2094"/>
      <c r="B2501" s="2095">
        <v>0.82291666666666663</v>
      </c>
      <c r="C2501" s="2096"/>
      <c r="D2501" s="2096"/>
      <c r="E2501" s="2092"/>
      <c r="F2501" s="2096"/>
      <c r="G2501" s="2096"/>
      <c r="H2501" s="2092"/>
      <c r="I2501" s="2096"/>
      <c r="J2501" s="2092"/>
      <c r="K2501" s="2093"/>
    </row>
    <row r="2502" spans="1:11">
      <c r="A2502" s="2094"/>
      <c r="B2502" s="2095">
        <v>0.83333333333333337</v>
      </c>
      <c r="C2502" s="2091"/>
      <c r="D2502" s="2096"/>
      <c r="E2502" s="2092"/>
      <c r="F2502" s="2096"/>
      <c r="G2502" s="2096"/>
      <c r="H2502" s="2092"/>
      <c r="I2502" s="2096"/>
      <c r="J2502" s="2092"/>
      <c r="K2502" s="2093"/>
    </row>
    <row r="2503" spans="1:11">
      <c r="A2503" s="2094"/>
      <c r="B2503" s="2095">
        <v>0.84375</v>
      </c>
      <c r="C2503" s="2096"/>
      <c r="D2503" s="2096"/>
      <c r="E2503" s="2092"/>
      <c r="F2503" s="2096"/>
      <c r="G2503" s="2096"/>
      <c r="H2503" s="2092"/>
      <c r="I2503" s="2096"/>
      <c r="J2503" s="2092"/>
      <c r="K2503" s="2093"/>
    </row>
    <row r="2504" spans="1:11">
      <c r="A2504" s="2094"/>
      <c r="B2504" s="2095">
        <v>0.85416666666666663</v>
      </c>
      <c r="C2504" s="2096"/>
      <c r="D2504" s="2096"/>
      <c r="E2504" s="2092"/>
      <c r="F2504" s="2096"/>
      <c r="G2504" s="2096"/>
      <c r="H2504" s="2092"/>
      <c r="I2504" s="2096"/>
      <c r="J2504" s="2092"/>
      <c r="K2504" s="2093"/>
    </row>
    <row r="2505" spans="1:11">
      <c r="A2505" s="2094"/>
      <c r="B2505" s="2095">
        <v>0.86458333333333337</v>
      </c>
      <c r="C2505" s="2096"/>
      <c r="D2505" s="2096"/>
      <c r="E2505" s="2092"/>
      <c r="F2505" s="2096"/>
      <c r="G2505" s="2096"/>
      <c r="H2505" s="2092"/>
      <c r="I2505" s="2096"/>
      <c r="J2505" s="2092"/>
      <c r="K2505" s="2093"/>
    </row>
    <row r="2506" spans="1:11">
      <c r="A2506" s="2094"/>
      <c r="B2506" s="2095">
        <v>0.875</v>
      </c>
      <c r="C2506" s="2096"/>
      <c r="D2506" s="2096"/>
      <c r="E2506" s="2092"/>
      <c r="F2506" s="2096"/>
      <c r="G2506" s="2096"/>
      <c r="H2506" s="2092"/>
      <c r="I2506" s="2096"/>
      <c r="J2506" s="2092"/>
      <c r="K2506" s="2093"/>
    </row>
    <row r="2507" spans="1:11">
      <c r="A2507" s="2094"/>
      <c r="B2507" s="2095">
        <v>0.88541666666666663</v>
      </c>
      <c r="C2507" s="2096"/>
      <c r="D2507" s="2096"/>
      <c r="E2507" s="2092"/>
      <c r="F2507" s="2096"/>
      <c r="G2507" s="2096"/>
      <c r="H2507" s="2092"/>
      <c r="I2507" s="2096"/>
      <c r="J2507" s="2092"/>
      <c r="K2507" s="2093"/>
    </row>
    <row r="2508" spans="1:11">
      <c r="A2508" s="2094"/>
      <c r="B2508" s="2095">
        <v>0.89583333333333337</v>
      </c>
      <c r="C2508" s="2096"/>
      <c r="D2508" s="2096"/>
      <c r="E2508" s="2092"/>
      <c r="F2508" s="2096"/>
      <c r="G2508" s="2096"/>
      <c r="H2508" s="2092"/>
      <c r="I2508" s="2096"/>
      <c r="J2508" s="2092"/>
      <c r="K2508" s="2093"/>
    </row>
    <row r="2509" spans="1:11">
      <c r="A2509" s="2094"/>
      <c r="B2509" s="2095">
        <v>0.90625</v>
      </c>
      <c r="C2509" s="2096"/>
      <c r="D2509" s="2096"/>
      <c r="E2509" s="2092"/>
      <c r="F2509" s="2096"/>
      <c r="G2509" s="2096"/>
      <c r="H2509" s="2092"/>
      <c r="I2509" s="2096"/>
      <c r="J2509" s="2092"/>
      <c r="K2509" s="2093"/>
    </row>
    <row r="2510" spans="1:11">
      <c r="A2510" s="2094"/>
      <c r="B2510" s="2095">
        <v>0.91666666666666663</v>
      </c>
      <c r="C2510" s="2091"/>
      <c r="D2510" s="2096"/>
      <c r="E2510" s="2092"/>
      <c r="F2510" s="2096"/>
      <c r="G2510" s="2096"/>
      <c r="H2510" s="2092"/>
      <c r="I2510" s="2096"/>
      <c r="J2510" s="2092"/>
      <c r="K2510" s="2093"/>
    </row>
    <row r="2511" spans="1:11">
      <c r="A2511" s="2094"/>
      <c r="B2511" s="2095">
        <v>0.92708333333333337</v>
      </c>
      <c r="C2511" s="2096"/>
      <c r="D2511" s="2096"/>
      <c r="E2511" s="2092"/>
      <c r="F2511" s="2096"/>
      <c r="G2511" s="2096"/>
      <c r="H2511" s="2092"/>
      <c r="I2511" s="2096"/>
      <c r="J2511" s="2092"/>
      <c r="K2511" s="2093"/>
    </row>
    <row r="2512" spans="1:11">
      <c r="A2512" s="2094"/>
      <c r="B2512" s="2095">
        <v>0.9375</v>
      </c>
      <c r="C2512" s="2096"/>
      <c r="D2512" s="2096"/>
      <c r="E2512" s="2092"/>
      <c r="F2512" s="2096"/>
      <c r="G2512" s="2096"/>
      <c r="H2512" s="2092"/>
      <c r="I2512" s="2096"/>
      <c r="J2512" s="2092"/>
      <c r="K2512" s="2093"/>
    </row>
    <row r="2513" spans="1:11">
      <c r="A2513" s="2094"/>
      <c r="B2513" s="2095">
        <v>0.94791666666666663</v>
      </c>
      <c r="C2513" s="2096"/>
      <c r="D2513" s="2096"/>
      <c r="E2513" s="2092"/>
      <c r="F2513" s="2096"/>
      <c r="G2513" s="2096"/>
      <c r="H2513" s="2092"/>
      <c r="I2513" s="2096"/>
      <c r="J2513" s="2092"/>
      <c r="K2513" s="2093"/>
    </row>
    <row r="2514" spans="1:11">
      <c r="A2514" s="2094"/>
      <c r="B2514" s="2095">
        <v>0.95833333333333337</v>
      </c>
      <c r="C2514" s="2096"/>
      <c r="D2514" s="2096"/>
      <c r="E2514" s="2092"/>
      <c r="F2514" s="2096"/>
      <c r="G2514" s="2096"/>
      <c r="H2514" s="2092"/>
      <c r="I2514" s="2096"/>
      <c r="J2514" s="2092"/>
      <c r="K2514" s="2093"/>
    </row>
    <row r="2515" spans="1:11">
      <c r="A2515" s="2094"/>
      <c r="B2515" s="2095">
        <v>0.96875</v>
      </c>
      <c r="C2515" s="2096"/>
      <c r="D2515" s="2096"/>
      <c r="E2515" s="2092"/>
      <c r="F2515" s="2096"/>
      <c r="G2515" s="2096"/>
      <c r="H2515" s="2092"/>
      <c r="I2515" s="2096"/>
      <c r="J2515" s="2092"/>
      <c r="K2515" s="2093"/>
    </row>
    <row r="2516" spans="1:11">
      <c r="A2516" s="2094"/>
      <c r="B2516" s="2095">
        <v>0.97916666666666663</v>
      </c>
      <c r="C2516" s="2096"/>
      <c r="D2516" s="2096"/>
      <c r="E2516" s="2092"/>
      <c r="F2516" s="2096"/>
      <c r="G2516" s="2096"/>
      <c r="H2516" s="2092"/>
      <c r="I2516" s="2096"/>
      <c r="J2516" s="2092"/>
      <c r="K2516" s="2093"/>
    </row>
    <row r="2517" spans="1:11">
      <c r="A2517" s="2094"/>
      <c r="B2517" s="2095">
        <v>0.98958333333333337</v>
      </c>
      <c r="C2517" s="2096"/>
      <c r="D2517" s="2096"/>
      <c r="E2517" s="2092"/>
      <c r="F2517" s="2096"/>
      <c r="G2517" s="2096"/>
      <c r="H2517" s="2092"/>
      <c r="I2517" s="2096"/>
      <c r="J2517" s="2092"/>
      <c r="K2517" s="2093"/>
    </row>
    <row r="2518" spans="1:11">
      <c r="A2518" s="2094"/>
      <c r="B2518" s="2095">
        <v>0</v>
      </c>
      <c r="C2518" s="2091"/>
      <c r="D2518" s="2096"/>
      <c r="E2518" s="2092"/>
      <c r="F2518" s="2096"/>
      <c r="G2518" s="2096"/>
      <c r="H2518" s="2092"/>
      <c r="I2518" s="2096"/>
      <c r="J2518" s="2092"/>
      <c r="K2518" s="2093"/>
    </row>
    <row r="2519" spans="1:11">
      <c r="A2519" s="2094"/>
      <c r="B2519" s="2095">
        <v>1.0416666666666666E-2</v>
      </c>
      <c r="C2519" s="2096"/>
      <c r="D2519" s="2096"/>
      <c r="E2519" s="2092"/>
      <c r="F2519" s="2096"/>
      <c r="G2519" s="2096"/>
      <c r="H2519" s="2092"/>
      <c r="I2519" s="2096"/>
      <c r="J2519" s="2092"/>
      <c r="K2519" s="2093"/>
    </row>
    <row r="2520" spans="1:11">
      <c r="A2520" s="2094"/>
      <c r="B2520" s="2095">
        <v>2.0833333333333332E-2</v>
      </c>
      <c r="C2520" s="2096"/>
      <c r="D2520" s="2096"/>
      <c r="E2520" s="2092"/>
      <c r="F2520" s="2096"/>
      <c r="G2520" s="2096"/>
      <c r="H2520" s="2092"/>
      <c r="I2520" s="2096"/>
      <c r="J2520" s="2092"/>
      <c r="K2520" s="2093"/>
    </row>
    <row r="2521" spans="1:11">
      <c r="A2521" s="2094"/>
      <c r="B2521" s="2095">
        <v>3.125E-2</v>
      </c>
      <c r="C2521" s="2096"/>
      <c r="D2521" s="2096"/>
      <c r="E2521" s="2092"/>
      <c r="F2521" s="2096"/>
      <c r="G2521" s="2096"/>
      <c r="H2521" s="2092"/>
      <c r="I2521" s="2096"/>
      <c r="J2521" s="2092"/>
      <c r="K2521" s="2093"/>
    </row>
    <row r="2522" spans="1:11">
      <c r="A2522" s="2094"/>
      <c r="B2522" s="2095">
        <v>4.1666666666666664E-2</v>
      </c>
      <c r="C2522" s="2096"/>
      <c r="D2522" s="2096"/>
      <c r="E2522" s="2092"/>
      <c r="F2522" s="2096"/>
      <c r="G2522" s="2096"/>
      <c r="H2522" s="2092"/>
      <c r="I2522" s="2096"/>
      <c r="J2522" s="2092"/>
      <c r="K2522" s="2093"/>
    </row>
    <row r="2523" spans="1:11">
      <c r="A2523" s="2094"/>
      <c r="B2523" s="2095">
        <v>5.2083333333333336E-2</v>
      </c>
      <c r="C2523" s="2096"/>
      <c r="D2523" s="2096"/>
      <c r="E2523" s="2092"/>
      <c r="F2523" s="2096"/>
      <c r="G2523" s="2096"/>
      <c r="H2523" s="2092"/>
      <c r="I2523" s="2096"/>
      <c r="J2523" s="2092"/>
      <c r="K2523" s="2093"/>
    </row>
    <row r="2524" spans="1:11">
      <c r="A2524" s="2094"/>
      <c r="B2524" s="2095">
        <v>6.25E-2</v>
      </c>
      <c r="C2524" s="2096"/>
      <c r="D2524" s="2096"/>
      <c r="E2524" s="2092"/>
      <c r="F2524" s="2096"/>
      <c r="G2524" s="2096"/>
      <c r="H2524" s="2092"/>
      <c r="I2524" s="2096"/>
      <c r="J2524" s="2092"/>
      <c r="K2524" s="2093"/>
    </row>
    <row r="2525" spans="1:11">
      <c r="A2525" s="2094"/>
      <c r="B2525" s="2095">
        <v>7.2916666666666671E-2</v>
      </c>
      <c r="C2525" s="2096"/>
      <c r="D2525" s="2096"/>
      <c r="E2525" s="2092"/>
      <c r="F2525" s="2096"/>
      <c r="G2525" s="2096"/>
      <c r="H2525" s="2092"/>
      <c r="I2525" s="2096"/>
      <c r="J2525" s="2092"/>
      <c r="K2525" s="2093"/>
    </row>
    <row r="2526" spans="1:11">
      <c r="A2526" s="2094"/>
      <c r="B2526" s="2095">
        <v>8.3333333333333329E-2</v>
      </c>
      <c r="C2526" s="2091"/>
      <c r="D2526" s="2096"/>
      <c r="E2526" s="2092"/>
      <c r="F2526" s="2096"/>
      <c r="G2526" s="2096"/>
      <c r="H2526" s="2092"/>
      <c r="I2526" s="2096"/>
      <c r="J2526" s="2092"/>
      <c r="K2526" s="2093"/>
    </row>
    <row r="2527" spans="1:11">
      <c r="A2527" s="2094"/>
      <c r="B2527" s="2095">
        <v>9.375E-2</v>
      </c>
      <c r="C2527" s="2096"/>
      <c r="D2527" s="2096"/>
      <c r="E2527" s="2092"/>
      <c r="F2527" s="2096"/>
      <c r="G2527" s="2096"/>
      <c r="H2527" s="2092"/>
      <c r="I2527" s="2096"/>
      <c r="J2527" s="2092"/>
      <c r="K2527" s="2093"/>
    </row>
    <row r="2528" spans="1:11">
      <c r="A2528" s="2094"/>
      <c r="B2528" s="2095">
        <v>0.10416666666666667</v>
      </c>
      <c r="C2528" s="2096"/>
      <c r="D2528" s="2096"/>
      <c r="E2528" s="2092"/>
      <c r="F2528" s="2096"/>
      <c r="G2528" s="2096"/>
      <c r="H2528" s="2092"/>
      <c r="I2528" s="2096"/>
      <c r="J2528" s="2092"/>
      <c r="K2528" s="2093"/>
    </row>
    <row r="2529" spans="1:11">
      <c r="A2529" s="2094"/>
      <c r="B2529" s="2095">
        <v>0.11458333333333333</v>
      </c>
      <c r="C2529" s="2096"/>
      <c r="D2529" s="2096"/>
      <c r="E2529" s="2092"/>
      <c r="F2529" s="2096"/>
      <c r="G2529" s="2096"/>
      <c r="H2529" s="2092"/>
      <c r="I2529" s="2096"/>
      <c r="J2529" s="2092"/>
      <c r="K2529" s="2093"/>
    </row>
    <row r="2530" spans="1:11">
      <c r="A2530" s="2094"/>
      <c r="B2530" s="2095">
        <v>0.125</v>
      </c>
      <c r="C2530" s="2096"/>
      <c r="D2530" s="2096"/>
      <c r="E2530" s="2092"/>
      <c r="F2530" s="2096"/>
      <c r="G2530" s="2096"/>
      <c r="H2530" s="2092"/>
      <c r="I2530" s="2096"/>
      <c r="J2530" s="2092"/>
      <c r="K2530" s="2093"/>
    </row>
    <row r="2531" spans="1:11">
      <c r="A2531" s="2094"/>
      <c r="B2531" s="2095">
        <v>0.13541666666666666</v>
      </c>
      <c r="C2531" s="2096"/>
      <c r="D2531" s="2096"/>
      <c r="E2531" s="2092"/>
      <c r="F2531" s="2096"/>
      <c r="G2531" s="2096"/>
      <c r="H2531" s="2092"/>
      <c r="I2531" s="2096"/>
      <c r="J2531" s="2092"/>
      <c r="K2531" s="2093"/>
    </row>
    <row r="2532" spans="1:11">
      <c r="A2532" s="2094"/>
      <c r="B2532" s="2095">
        <v>0.14583333333333334</v>
      </c>
      <c r="C2532" s="2096"/>
      <c r="D2532" s="2096"/>
      <c r="E2532" s="2092"/>
      <c r="F2532" s="2096"/>
      <c r="G2532" s="2096"/>
      <c r="H2532" s="2092"/>
      <c r="I2532" s="2096"/>
      <c r="J2532" s="2092"/>
      <c r="K2532" s="2093"/>
    </row>
    <row r="2533" spans="1:11">
      <c r="A2533" s="2094"/>
      <c r="B2533" s="2095">
        <v>0.15625</v>
      </c>
      <c r="C2533" s="2096"/>
      <c r="D2533" s="2096"/>
      <c r="E2533" s="2092"/>
      <c r="F2533" s="2096"/>
      <c r="G2533" s="2096"/>
      <c r="H2533" s="2092"/>
      <c r="I2533" s="2096"/>
      <c r="J2533" s="2092"/>
      <c r="K2533" s="2093"/>
    </row>
    <row r="2534" spans="1:11">
      <c r="A2534" s="2094"/>
      <c r="B2534" s="2095">
        <v>0.16666666666666666</v>
      </c>
      <c r="C2534" s="2091"/>
      <c r="D2534" s="2096"/>
      <c r="E2534" s="2092"/>
      <c r="F2534" s="2096"/>
      <c r="G2534" s="2096"/>
      <c r="H2534" s="2092"/>
      <c r="I2534" s="2096"/>
      <c r="J2534" s="2092"/>
      <c r="K2534" s="2093"/>
    </row>
    <row r="2535" spans="1:11">
      <c r="A2535" s="2094"/>
      <c r="B2535" s="2095">
        <v>0.17708333333333334</v>
      </c>
      <c r="C2535" s="2096"/>
      <c r="D2535" s="2096"/>
      <c r="E2535" s="2092"/>
      <c r="F2535" s="2096"/>
      <c r="G2535" s="2096"/>
      <c r="H2535" s="2092"/>
      <c r="I2535" s="2096"/>
      <c r="J2535" s="2092"/>
      <c r="K2535" s="2093"/>
    </row>
    <row r="2536" spans="1:11">
      <c r="A2536" s="2094"/>
      <c r="B2536" s="2095">
        <v>0.1875</v>
      </c>
      <c r="C2536" s="2096"/>
      <c r="D2536" s="2096"/>
      <c r="E2536" s="2092"/>
      <c r="F2536" s="2096"/>
      <c r="G2536" s="2096"/>
      <c r="H2536" s="2092"/>
      <c r="I2536" s="2096"/>
      <c r="J2536" s="2092"/>
      <c r="K2536" s="2093"/>
    </row>
    <row r="2537" spans="1:11">
      <c r="A2537" s="2094"/>
      <c r="B2537" s="2095">
        <v>0.19791666666666666</v>
      </c>
      <c r="C2537" s="2096"/>
      <c r="D2537" s="2096"/>
      <c r="E2537" s="2092"/>
      <c r="F2537" s="2096"/>
      <c r="G2537" s="2096"/>
      <c r="H2537" s="2092"/>
      <c r="I2537" s="2096"/>
      <c r="J2537" s="2092"/>
      <c r="K2537" s="2093"/>
    </row>
    <row r="2538" spans="1:11">
      <c r="A2538" s="2094"/>
      <c r="B2538" s="2095">
        <v>0.20833333333333334</v>
      </c>
      <c r="C2538" s="2096"/>
      <c r="D2538" s="2096"/>
      <c r="E2538" s="2092"/>
      <c r="F2538" s="2096"/>
      <c r="G2538" s="2096"/>
      <c r="H2538" s="2092"/>
      <c r="I2538" s="2096"/>
      <c r="J2538" s="2092"/>
      <c r="K2538" s="2093"/>
    </row>
    <row r="2539" spans="1:11">
      <c r="A2539" s="2094"/>
      <c r="B2539" s="2095">
        <v>0.21875</v>
      </c>
      <c r="C2539" s="2096"/>
      <c r="D2539" s="2096"/>
      <c r="E2539" s="2092"/>
      <c r="F2539" s="2096"/>
      <c r="G2539" s="2096"/>
      <c r="H2539" s="2092"/>
      <c r="I2539" s="2096"/>
      <c r="J2539" s="2092"/>
      <c r="K2539" s="2093"/>
    </row>
    <row r="2540" spans="1:11">
      <c r="A2540" s="2094"/>
      <c r="B2540" s="2095">
        <v>0.22916666666666666</v>
      </c>
      <c r="C2540" s="2096"/>
      <c r="D2540" s="2096"/>
      <c r="E2540" s="2092"/>
      <c r="F2540" s="2096"/>
      <c r="G2540" s="2096"/>
      <c r="H2540" s="2092"/>
      <c r="I2540" s="2096"/>
      <c r="J2540" s="2092"/>
      <c r="K2540" s="2093"/>
    </row>
    <row r="2541" spans="1:11">
      <c r="A2541" s="2094"/>
      <c r="B2541" s="2095">
        <v>0.23958333333333334</v>
      </c>
      <c r="C2541" s="2096"/>
      <c r="D2541" s="2096"/>
      <c r="E2541" s="2092"/>
      <c r="F2541" s="2096"/>
      <c r="G2541" s="2096"/>
      <c r="H2541" s="2092"/>
      <c r="I2541" s="2096"/>
      <c r="J2541" s="2092"/>
      <c r="K2541" s="2093"/>
    </row>
    <row r="2542" spans="1:11">
      <c r="A2542" s="2094"/>
      <c r="B2542" s="2095">
        <v>0.25</v>
      </c>
      <c r="C2542" s="2091"/>
      <c r="D2542" s="2096"/>
      <c r="E2542" s="2092"/>
      <c r="F2542" s="2096"/>
      <c r="G2542" s="2096"/>
      <c r="H2542" s="2092"/>
      <c r="I2542" s="2096"/>
      <c r="J2542" s="2092"/>
      <c r="K2542" s="2093"/>
    </row>
    <row r="2543" spans="1:11">
      <c r="A2543" s="2094"/>
      <c r="B2543" s="2095">
        <v>0.26041666666666669</v>
      </c>
      <c r="C2543" s="2096"/>
      <c r="D2543" s="2096"/>
      <c r="E2543" s="2092"/>
      <c r="F2543" s="2096"/>
      <c r="G2543" s="2096"/>
      <c r="H2543" s="2092"/>
      <c r="I2543" s="2096"/>
      <c r="J2543" s="2092"/>
      <c r="K2543" s="2093"/>
    </row>
    <row r="2544" spans="1:11">
      <c r="A2544" s="2094"/>
      <c r="B2544" s="2095">
        <v>0.27083333333333331</v>
      </c>
      <c r="C2544" s="2096"/>
      <c r="D2544" s="2096"/>
      <c r="E2544" s="2092"/>
      <c r="F2544" s="2096"/>
      <c r="G2544" s="2096"/>
      <c r="H2544" s="2092"/>
      <c r="I2544" s="2096"/>
      <c r="J2544" s="2092"/>
      <c r="K2544" s="2093"/>
    </row>
    <row r="2545" spans="1:11">
      <c r="A2545" s="2094"/>
      <c r="B2545" s="2095">
        <v>0.28125</v>
      </c>
      <c r="C2545" s="2096"/>
      <c r="D2545" s="2096"/>
      <c r="E2545" s="2092"/>
      <c r="F2545" s="2096"/>
      <c r="G2545" s="2096"/>
      <c r="H2545" s="2092"/>
      <c r="I2545" s="2096"/>
      <c r="J2545" s="2092"/>
      <c r="K2545" s="2093"/>
    </row>
    <row r="2546" spans="1:11">
      <c r="A2546" s="2094"/>
      <c r="B2546" s="2095">
        <v>0.29166666666666669</v>
      </c>
      <c r="C2546" s="2096"/>
      <c r="D2546" s="2096"/>
      <c r="E2546" s="2092"/>
      <c r="F2546" s="2096"/>
      <c r="G2546" s="2096"/>
      <c r="H2546" s="2092"/>
      <c r="I2546" s="2096"/>
      <c r="J2546" s="2092"/>
      <c r="K2546" s="2093"/>
    </row>
    <row r="2547" spans="1:11">
      <c r="A2547" s="2094"/>
      <c r="B2547" s="2095">
        <v>0.30208333333333331</v>
      </c>
      <c r="C2547" s="2096"/>
      <c r="D2547" s="2096"/>
      <c r="E2547" s="2092"/>
      <c r="F2547" s="2096"/>
      <c r="G2547" s="2096"/>
      <c r="H2547" s="2092"/>
      <c r="I2547" s="2096"/>
      <c r="J2547" s="2092"/>
      <c r="K2547" s="2093"/>
    </row>
    <row r="2548" spans="1:11">
      <c r="A2548" s="2094"/>
      <c r="B2548" s="2095">
        <v>0.3125</v>
      </c>
      <c r="C2548" s="2096"/>
      <c r="D2548" s="2096"/>
      <c r="E2548" s="2092"/>
      <c r="F2548" s="2096"/>
      <c r="G2548" s="2096"/>
      <c r="H2548" s="2092"/>
      <c r="I2548" s="2096"/>
      <c r="J2548" s="2092"/>
      <c r="K2548" s="2093"/>
    </row>
    <row r="2549" spans="1:11">
      <c r="A2549" s="2094"/>
      <c r="B2549" s="2095">
        <v>0.32291666666666669</v>
      </c>
      <c r="C2549" s="2096"/>
      <c r="D2549" s="2096"/>
      <c r="E2549" s="2092"/>
      <c r="F2549" s="2096"/>
      <c r="G2549" s="2096"/>
      <c r="H2549" s="2092"/>
      <c r="I2549" s="2096"/>
      <c r="J2549" s="2092"/>
      <c r="K2549" s="2093"/>
    </row>
    <row r="2550" spans="1:11">
      <c r="A2550" s="2094"/>
      <c r="B2550" s="2095">
        <v>0.33333333333333331</v>
      </c>
      <c r="C2550" s="2091"/>
      <c r="D2550" s="2096"/>
      <c r="E2550" s="2092"/>
      <c r="F2550" s="2096"/>
      <c r="G2550" s="2096"/>
      <c r="H2550" s="2092"/>
      <c r="I2550" s="2096"/>
      <c r="J2550" s="2092"/>
      <c r="K2550" s="2093"/>
    </row>
    <row r="2551" spans="1:11">
      <c r="A2551" s="2094"/>
      <c r="B2551" s="2095">
        <v>0.34375</v>
      </c>
      <c r="C2551" s="2096"/>
      <c r="D2551" s="2096"/>
      <c r="E2551" s="2092"/>
      <c r="F2551" s="2096"/>
      <c r="G2551" s="2096"/>
      <c r="H2551" s="2092"/>
      <c r="I2551" s="2096"/>
      <c r="J2551" s="2092"/>
      <c r="K2551" s="2093"/>
    </row>
    <row r="2552" spans="1:11">
      <c r="A2552" s="2094"/>
      <c r="B2552" s="2095">
        <v>0.35416666666666669</v>
      </c>
      <c r="C2552" s="2096"/>
      <c r="D2552" s="2096"/>
      <c r="E2552" s="2092"/>
      <c r="F2552" s="2096"/>
      <c r="G2552" s="2096"/>
      <c r="H2552" s="2092"/>
      <c r="I2552" s="2096"/>
      <c r="J2552" s="2092"/>
      <c r="K2552" s="2093"/>
    </row>
    <row r="2553" spans="1:11">
      <c r="A2553" s="2094"/>
      <c r="B2553" s="2095">
        <v>0.36458333333333331</v>
      </c>
      <c r="C2553" s="2096"/>
      <c r="D2553" s="2096"/>
      <c r="E2553" s="2092"/>
      <c r="F2553" s="2096"/>
      <c r="G2553" s="2096"/>
      <c r="H2553" s="2092"/>
      <c r="I2553" s="2096"/>
      <c r="J2553" s="2092"/>
      <c r="K2553" s="2093"/>
    </row>
    <row r="2554" spans="1:11">
      <c r="A2554" s="2094"/>
      <c r="B2554" s="2095">
        <v>0.375</v>
      </c>
      <c r="C2554" s="2096"/>
      <c r="D2554" s="2096"/>
      <c r="E2554" s="2092"/>
      <c r="F2554" s="2096"/>
      <c r="G2554" s="2096"/>
      <c r="H2554" s="2092"/>
      <c r="I2554" s="2096"/>
      <c r="J2554" s="2092"/>
      <c r="K2554" s="2093"/>
    </row>
    <row r="2555" spans="1:11">
      <c r="A2555" s="2094"/>
      <c r="B2555" s="2095">
        <v>0.38541666666666669</v>
      </c>
      <c r="C2555" s="2096"/>
      <c r="D2555" s="2096"/>
      <c r="E2555" s="2092"/>
      <c r="F2555" s="2096"/>
      <c r="G2555" s="2096"/>
      <c r="H2555" s="2092"/>
      <c r="I2555" s="2096"/>
      <c r="J2555" s="2092"/>
      <c r="K2555" s="2093"/>
    </row>
    <row r="2556" spans="1:11">
      <c r="A2556" s="2094"/>
      <c r="B2556" s="2095">
        <v>0.39583333333333331</v>
      </c>
      <c r="C2556" s="2096"/>
      <c r="D2556" s="2096"/>
      <c r="E2556" s="2092"/>
      <c r="F2556" s="2096"/>
      <c r="G2556" s="2096"/>
      <c r="H2556" s="2092"/>
      <c r="I2556" s="2096"/>
      <c r="J2556" s="2092"/>
      <c r="K2556" s="2093"/>
    </row>
    <row r="2557" spans="1:11">
      <c r="A2557" s="2094"/>
      <c r="B2557" s="2095">
        <v>0.40625</v>
      </c>
      <c r="C2557" s="2096"/>
      <c r="D2557" s="2096"/>
      <c r="E2557" s="2092"/>
      <c r="F2557" s="2096"/>
      <c r="G2557" s="2096"/>
      <c r="H2557" s="2092"/>
      <c r="I2557" s="2096"/>
      <c r="J2557" s="2092"/>
      <c r="K2557" s="2093"/>
    </row>
    <row r="2558" spans="1:11">
      <c r="A2558" s="2094"/>
      <c r="B2558" s="2095">
        <v>0.41666666666666669</v>
      </c>
      <c r="C2558" s="2091"/>
      <c r="D2558" s="2096"/>
      <c r="E2558" s="2092"/>
      <c r="F2558" s="2096"/>
      <c r="G2558" s="2096"/>
      <c r="H2558" s="2092"/>
      <c r="I2558" s="2096"/>
      <c r="J2558" s="2092"/>
      <c r="K2558" s="2093"/>
    </row>
    <row r="2559" spans="1:11">
      <c r="A2559" s="2094"/>
      <c r="B2559" s="2095">
        <v>0.42708333333333331</v>
      </c>
      <c r="C2559" s="2096"/>
      <c r="D2559" s="2096"/>
      <c r="E2559" s="2092"/>
      <c r="F2559" s="2096"/>
      <c r="G2559" s="2096"/>
      <c r="H2559" s="2092"/>
      <c r="I2559" s="2096"/>
      <c r="J2559" s="2092"/>
      <c r="K2559" s="2093"/>
    </row>
    <row r="2560" spans="1:11">
      <c r="A2560" s="2094"/>
      <c r="B2560" s="2095">
        <v>0.4375</v>
      </c>
      <c r="C2560" s="2096"/>
      <c r="D2560" s="2096"/>
      <c r="E2560" s="2092"/>
      <c r="F2560" s="2096"/>
      <c r="G2560" s="2096"/>
      <c r="H2560" s="2092"/>
      <c r="I2560" s="2096"/>
      <c r="J2560" s="2092"/>
      <c r="K2560" s="2093"/>
    </row>
    <row r="2561" spans="1:11">
      <c r="A2561" s="2094"/>
      <c r="B2561" s="2095">
        <v>0.44791666666666669</v>
      </c>
      <c r="C2561" s="2096"/>
      <c r="D2561" s="2096"/>
      <c r="E2561" s="2092"/>
      <c r="F2561" s="2096"/>
      <c r="G2561" s="2096"/>
      <c r="H2561" s="2092"/>
      <c r="I2561" s="2096"/>
      <c r="J2561" s="2092"/>
      <c r="K2561" s="2093"/>
    </row>
    <row r="2562" spans="1:11">
      <c r="A2562" s="2094"/>
      <c r="B2562" s="2095">
        <v>0.45833333333333331</v>
      </c>
      <c r="C2562" s="2096"/>
      <c r="D2562" s="2096"/>
      <c r="E2562" s="2092"/>
      <c r="F2562" s="2096"/>
      <c r="G2562" s="2096"/>
      <c r="H2562" s="2092"/>
      <c r="I2562" s="2096"/>
      <c r="J2562" s="2092"/>
      <c r="K2562" s="2093"/>
    </row>
    <row r="2563" spans="1:11">
      <c r="A2563" s="2094"/>
      <c r="B2563" s="2095">
        <v>0.46875</v>
      </c>
      <c r="C2563" s="2096"/>
      <c r="D2563" s="2096"/>
      <c r="E2563" s="2092"/>
      <c r="F2563" s="2096"/>
      <c r="G2563" s="2096"/>
      <c r="H2563" s="2092"/>
      <c r="I2563" s="2096"/>
      <c r="J2563" s="2092"/>
      <c r="K2563" s="2093"/>
    </row>
    <row r="2564" spans="1:11">
      <c r="A2564" s="2094"/>
      <c r="B2564" s="2095">
        <v>0.47916666666666669</v>
      </c>
      <c r="C2564" s="2096"/>
      <c r="D2564" s="2096"/>
      <c r="E2564" s="2092"/>
      <c r="F2564" s="2096"/>
      <c r="G2564" s="2096"/>
      <c r="H2564" s="2092"/>
      <c r="I2564" s="2096"/>
      <c r="J2564" s="2092"/>
      <c r="K2564" s="2093"/>
    </row>
    <row r="2565" spans="1:11">
      <c r="A2565" s="2094"/>
      <c r="B2565" s="2095">
        <v>0.48958333333333331</v>
      </c>
      <c r="C2565" s="2096"/>
      <c r="D2565" s="2096"/>
      <c r="E2565" s="2092"/>
      <c r="F2565" s="2096"/>
      <c r="G2565" s="2096"/>
      <c r="H2565" s="2092"/>
      <c r="I2565" s="2096"/>
      <c r="J2565" s="2092"/>
      <c r="K2565" s="2093"/>
    </row>
    <row r="2566" spans="1:11">
      <c r="A2566" s="2094"/>
      <c r="B2566" s="2095">
        <v>0.5</v>
      </c>
      <c r="C2566" s="2091"/>
      <c r="D2566" s="2096"/>
      <c r="E2566" s="2092"/>
      <c r="F2566" s="2096"/>
      <c r="G2566" s="2096"/>
      <c r="H2566" s="2092"/>
      <c r="I2566" s="2096"/>
      <c r="J2566" s="2092"/>
      <c r="K2566" s="2093"/>
    </row>
    <row r="2567" spans="1:11">
      <c r="A2567" s="2094"/>
      <c r="B2567" s="2095">
        <v>0.51041666666666663</v>
      </c>
      <c r="C2567" s="2096"/>
      <c r="D2567" s="2096"/>
      <c r="E2567" s="2092"/>
      <c r="F2567" s="2096"/>
      <c r="G2567" s="2096"/>
      <c r="H2567" s="2092"/>
      <c r="I2567" s="2096"/>
      <c r="J2567" s="2092"/>
      <c r="K2567" s="2093"/>
    </row>
    <row r="2568" spans="1:11">
      <c r="A2568" s="2094"/>
      <c r="B2568" s="2095">
        <v>0.52083333333333337</v>
      </c>
      <c r="C2568" s="2096"/>
      <c r="D2568" s="2096"/>
      <c r="E2568" s="2092"/>
      <c r="F2568" s="2096"/>
      <c r="G2568" s="2096"/>
      <c r="H2568" s="2092"/>
      <c r="I2568" s="2096"/>
      <c r="J2568" s="2092"/>
      <c r="K2568" s="2093"/>
    </row>
    <row r="2569" spans="1:11">
      <c r="A2569" s="2094"/>
      <c r="B2569" s="2095">
        <v>0.53125</v>
      </c>
      <c r="C2569" s="2096"/>
      <c r="D2569" s="2096"/>
      <c r="E2569" s="2092"/>
      <c r="F2569" s="2096"/>
      <c r="G2569" s="2096"/>
      <c r="H2569" s="2092"/>
      <c r="I2569" s="2096"/>
      <c r="J2569" s="2092"/>
      <c r="K2569" s="2093"/>
    </row>
    <row r="2570" spans="1:11">
      <c r="A2570" s="2094"/>
      <c r="B2570" s="2095">
        <v>0.54166666666666663</v>
      </c>
      <c r="C2570" s="2096"/>
      <c r="D2570" s="2096"/>
      <c r="E2570" s="2092"/>
      <c r="F2570" s="2096"/>
      <c r="G2570" s="2096"/>
      <c r="H2570" s="2092"/>
      <c r="I2570" s="2096"/>
      <c r="J2570" s="2092"/>
      <c r="K2570" s="2093"/>
    </row>
    <row r="2571" spans="1:11">
      <c r="A2571" s="2094"/>
      <c r="B2571" s="2095">
        <v>0.55208333333333337</v>
      </c>
      <c r="C2571" s="2096"/>
      <c r="D2571" s="2096"/>
      <c r="E2571" s="2092"/>
      <c r="F2571" s="2096"/>
      <c r="G2571" s="2096"/>
      <c r="H2571" s="2092"/>
      <c r="I2571" s="2096"/>
      <c r="J2571" s="2092"/>
      <c r="K2571" s="2093"/>
    </row>
    <row r="2572" spans="1:11">
      <c r="A2572" s="2094"/>
      <c r="B2572" s="2095">
        <v>0.5625</v>
      </c>
      <c r="C2572" s="2096"/>
      <c r="D2572" s="2096"/>
      <c r="E2572" s="2092"/>
      <c r="F2572" s="2096"/>
      <c r="G2572" s="2096"/>
      <c r="H2572" s="2092"/>
      <c r="I2572" s="2096"/>
      <c r="J2572" s="2092"/>
      <c r="K2572" s="2093"/>
    </row>
    <row r="2573" spans="1:11">
      <c r="A2573" s="2094"/>
      <c r="B2573" s="2095">
        <v>0.57291666666666663</v>
      </c>
      <c r="C2573" s="2096"/>
      <c r="D2573" s="2096"/>
      <c r="E2573" s="2092"/>
      <c r="F2573" s="2096"/>
      <c r="G2573" s="2096"/>
      <c r="H2573" s="2092"/>
      <c r="I2573" s="2096"/>
      <c r="J2573" s="2092"/>
      <c r="K2573" s="2093"/>
    </row>
    <row r="2574" spans="1:11">
      <c r="A2574" s="2094"/>
      <c r="B2574" s="2095">
        <v>0.58333333333333337</v>
      </c>
      <c r="C2574" s="2091"/>
      <c r="D2574" s="2096"/>
      <c r="E2574" s="2092"/>
      <c r="F2574" s="2096"/>
      <c r="G2574" s="2096"/>
      <c r="H2574" s="2092"/>
      <c r="I2574" s="2096"/>
      <c r="J2574" s="2092"/>
      <c r="K2574" s="2093"/>
    </row>
    <row r="2575" spans="1:11">
      <c r="A2575" s="2094"/>
      <c r="B2575" s="2095">
        <v>0.59375</v>
      </c>
      <c r="C2575" s="2096"/>
      <c r="D2575" s="2096"/>
      <c r="E2575" s="2092"/>
      <c r="F2575" s="2096"/>
      <c r="G2575" s="2096"/>
      <c r="H2575" s="2092"/>
      <c r="I2575" s="2096"/>
      <c r="J2575" s="2092"/>
      <c r="K2575" s="2093"/>
    </row>
    <row r="2576" spans="1:11">
      <c r="A2576" s="2094"/>
      <c r="B2576" s="2095">
        <v>0.60416666666666663</v>
      </c>
      <c r="C2576" s="2096"/>
      <c r="D2576" s="2096"/>
      <c r="E2576" s="2092"/>
      <c r="F2576" s="2096"/>
      <c r="G2576" s="2096"/>
      <c r="H2576" s="2092"/>
      <c r="I2576" s="2096"/>
      <c r="J2576" s="2092"/>
      <c r="K2576" s="2093"/>
    </row>
    <row r="2577" spans="1:11">
      <c r="A2577" s="2094"/>
      <c r="B2577" s="2095">
        <v>0.61458333333333337</v>
      </c>
      <c r="C2577" s="2096"/>
      <c r="D2577" s="2096"/>
      <c r="E2577" s="2092"/>
      <c r="F2577" s="2096"/>
      <c r="G2577" s="2096"/>
      <c r="H2577" s="2092"/>
      <c r="I2577" s="2096"/>
      <c r="J2577" s="2092"/>
      <c r="K2577" s="2093"/>
    </row>
    <row r="2578" spans="1:11">
      <c r="A2578" s="2094"/>
      <c r="B2578" s="2095">
        <v>0.625</v>
      </c>
      <c r="C2578" s="2096"/>
      <c r="D2578" s="2096"/>
      <c r="E2578" s="2092"/>
      <c r="F2578" s="2096"/>
      <c r="G2578" s="2096"/>
      <c r="H2578" s="2092"/>
      <c r="I2578" s="2096"/>
      <c r="J2578" s="2092"/>
      <c r="K2578" s="2093"/>
    </row>
    <row r="2579" spans="1:11">
      <c r="A2579" s="2094"/>
      <c r="B2579" s="2095">
        <v>0.63541666666666663</v>
      </c>
      <c r="C2579" s="2096"/>
      <c r="D2579" s="2096"/>
      <c r="E2579" s="2092"/>
      <c r="F2579" s="2096"/>
      <c r="G2579" s="2096"/>
      <c r="H2579" s="2092"/>
      <c r="I2579" s="2096"/>
      <c r="J2579" s="2092"/>
      <c r="K2579" s="2093"/>
    </row>
    <row r="2580" spans="1:11">
      <c r="A2580" s="2094"/>
      <c r="B2580" s="2095">
        <v>0.64583333333333337</v>
      </c>
      <c r="C2580" s="2096"/>
      <c r="D2580" s="2096"/>
      <c r="E2580" s="2092"/>
      <c r="F2580" s="2096"/>
      <c r="G2580" s="2096"/>
      <c r="H2580" s="2092"/>
      <c r="I2580" s="2096"/>
      <c r="J2580" s="2092"/>
      <c r="K2580" s="2093"/>
    </row>
    <row r="2581" spans="1:11">
      <c r="A2581" s="2094"/>
      <c r="B2581" s="2095">
        <v>0.65625</v>
      </c>
      <c r="C2581" s="2096"/>
      <c r="D2581" s="2096"/>
      <c r="E2581" s="2092"/>
      <c r="F2581" s="2096"/>
      <c r="G2581" s="2096"/>
      <c r="H2581" s="2092"/>
      <c r="I2581" s="2096"/>
      <c r="J2581" s="2092"/>
      <c r="K2581" s="2093"/>
    </row>
    <row r="2582" spans="1:11">
      <c r="A2582" s="2094"/>
      <c r="B2582" s="2095">
        <v>0.66666666666666663</v>
      </c>
      <c r="C2582" s="2091"/>
      <c r="D2582" s="2096"/>
      <c r="E2582" s="2092"/>
      <c r="F2582" s="2096"/>
      <c r="G2582" s="2096"/>
      <c r="H2582" s="2092"/>
      <c r="I2582" s="2096"/>
      <c r="J2582" s="2092"/>
      <c r="K2582" s="2093"/>
    </row>
    <row r="2583" spans="1:11">
      <c r="A2583" s="2094"/>
      <c r="B2583" s="2095">
        <v>0.67708333333333337</v>
      </c>
      <c r="C2583" s="2096"/>
      <c r="D2583" s="2096"/>
      <c r="E2583" s="2092"/>
      <c r="F2583" s="2096"/>
      <c r="G2583" s="2096"/>
      <c r="H2583" s="2092"/>
      <c r="I2583" s="2096"/>
      <c r="J2583" s="2092"/>
      <c r="K2583" s="2093"/>
    </row>
    <row r="2584" spans="1:11">
      <c r="A2584" s="2094"/>
      <c r="B2584" s="2095">
        <v>0.6875</v>
      </c>
      <c r="C2584" s="2096"/>
      <c r="D2584" s="2096"/>
      <c r="E2584" s="2092"/>
      <c r="F2584" s="2096"/>
      <c r="G2584" s="2096"/>
      <c r="H2584" s="2092"/>
      <c r="I2584" s="2096"/>
      <c r="J2584" s="2092"/>
      <c r="K2584" s="2093"/>
    </row>
    <row r="2585" spans="1:11">
      <c r="A2585" s="2094"/>
      <c r="B2585" s="2095">
        <v>0.69791666666666663</v>
      </c>
      <c r="C2585" s="2096"/>
      <c r="D2585" s="2096"/>
      <c r="E2585" s="2092"/>
      <c r="F2585" s="2096"/>
      <c r="G2585" s="2096"/>
      <c r="H2585" s="2092"/>
      <c r="I2585" s="2096"/>
      <c r="J2585" s="2092"/>
      <c r="K2585" s="2093"/>
    </row>
    <row r="2586" spans="1:11">
      <c r="A2586" s="2094"/>
      <c r="B2586" s="2095">
        <v>0.70833333333333337</v>
      </c>
      <c r="C2586" s="2096"/>
      <c r="D2586" s="2096"/>
      <c r="E2586" s="2092"/>
      <c r="F2586" s="2096"/>
      <c r="G2586" s="2096"/>
      <c r="H2586" s="2092"/>
      <c r="I2586" s="2096"/>
      <c r="J2586" s="2092"/>
      <c r="K2586" s="2093"/>
    </row>
    <row r="2587" spans="1:11">
      <c r="A2587" s="2094"/>
      <c r="B2587" s="2095">
        <v>0.71875</v>
      </c>
      <c r="C2587" s="2096"/>
      <c r="D2587" s="2096"/>
      <c r="E2587" s="2092"/>
      <c r="F2587" s="2096"/>
      <c r="G2587" s="2096"/>
      <c r="H2587" s="2092"/>
      <c r="I2587" s="2096"/>
      <c r="J2587" s="2092"/>
      <c r="K2587" s="2093"/>
    </row>
    <row r="2588" spans="1:11">
      <c r="A2588" s="2094"/>
      <c r="B2588" s="2095">
        <v>0.72916666666666663</v>
      </c>
      <c r="C2588" s="2096"/>
      <c r="D2588" s="2096"/>
      <c r="E2588" s="2092"/>
      <c r="F2588" s="2096"/>
      <c r="G2588" s="2096"/>
      <c r="H2588" s="2092"/>
      <c r="I2588" s="2096"/>
      <c r="J2588" s="2092"/>
      <c r="K2588" s="2093"/>
    </row>
    <row r="2589" spans="1:11">
      <c r="A2589" s="2094"/>
      <c r="B2589" s="2095">
        <v>0.73958333333333337</v>
      </c>
      <c r="C2589" s="2096"/>
      <c r="D2589" s="2096"/>
      <c r="E2589" s="2092"/>
      <c r="F2589" s="2096"/>
      <c r="G2589" s="2096"/>
      <c r="H2589" s="2092"/>
      <c r="I2589" s="2096"/>
      <c r="J2589" s="2092"/>
      <c r="K2589" s="2093"/>
    </row>
    <row r="2590" spans="1:11">
      <c r="A2590" s="2094"/>
      <c r="B2590" s="2095">
        <v>0.75</v>
      </c>
      <c r="C2590" s="2091"/>
      <c r="D2590" s="2096"/>
      <c r="E2590" s="2092"/>
      <c r="F2590" s="2096"/>
      <c r="G2590" s="2096"/>
      <c r="H2590" s="2092"/>
      <c r="I2590" s="2096"/>
      <c r="J2590" s="2092"/>
      <c r="K2590" s="2093"/>
    </row>
    <row r="2591" spans="1:11">
      <c r="A2591" s="2094"/>
      <c r="B2591" s="2095">
        <v>0.76041666666666663</v>
      </c>
      <c r="C2591" s="2096"/>
      <c r="D2591" s="2096"/>
      <c r="E2591" s="2092"/>
      <c r="F2591" s="2096"/>
      <c r="G2591" s="2096"/>
      <c r="H2591" s="2092"/>
      <c r="I2591" s="2096"/>
      <c r="J2591" s="2092"/>
      <c r="K2591" s="2093"/>
    </row>
    <row r="2592" spans="1:11">
      <c r="A2592" s="2094"/>
      <c r="B2592" s="2095">
        <v>0.77083333333333337</v>
      </c>
      <c r="C2592" s="2096"/>
      <c r="D2592" s="2096"/>
      <c r="E2592" s="2092"/>
      <c r="F2592" s="2096"/>
      <c r="G2592" s="2096"/>
      <c r="H2592" s="2092"/>
      <c r="I2592" s="2096"/>
      <c r="J2592" s="2092"/>
      <c r="K2592" s="2093"/>
    </row>
    <row r="2593" spans="1:11">
      <c r="A2593" s="2094"/>
      <c r="B2593" s="2095">
        <v>0.78125</v>
      </c>
      <c r="C2593" s="2096"/>
      <c r="D2593" s="2096"/>
      <c r="E2593" s="2092"/>
      <c r="F2593" s="2096"/>
      <c r="G2593" s="2096"/>
      <c r="H2593" s="2092"/>
      <c r="I2593" s="2096"/>
      <c r="J2593" s="2092"/>
      <c r="K2593" s="2093"/>
    </row>
    <row r="2594" spans="1:11">
      <c r="A2594" s="2094"/>
      <c r="B2594" s="2095">
        <v>0.79166666666666663</v>
      </c>
      <c r="C2594" s="2096"/>
      <c r="D2594" s="2096"/>
      <c r="E2594" s="2092"/>
      <c r="F2594" s="2096"/>
      <c r="G2594" s="2096"/>
      <c r="H2594" s="2092"/>
      <c r="I2594" s="2096"/>
      <c r="J2594" s="2092"/>
      <c r="K2594" s="2093"/>
    </row>
    <row r="2595" spans="1:11">
      <c r="A2595" s="2094"/>
      <c r="B2595" s="2095">
        <v>0.80208333333333337</v>
      </c>
      <c r="C2595" s="2096"/>
      <c r="D2595" s="2096"/>
      <c r="E2595" s="2092"/>
      <c r="F2595" s="2096"/>
      <c r="G2595" s="2096"/>
      <c r="H2595" s="2092"/>
      <c r="I2595" s="2096"/>
      <c r="J2595" s="2092"/>
      <c r="K2595" s="2093"/>
    </row>
    <row r="2596" spans="1:11">
      <c r="A2596" s="2094"/>
      <c r="B2596" s="2095">
        <v>0.8125</v>
      </c>
      <c r="C2596" s="2096"/>
      <c r="D2596" s="2096"/>
      <c r="E2596" s="2092"/>
      <c r="F2596" s="2096"/>
      <c r="G2596" s="2096"/>
      <c r="H2596" s="2092"/>
      <c r="I2596" s="2096"/>
      <c r="J2596" s="2092"/>
      <c r="K2596" s="2093"/>
    </row>
    <row r="2597" spans="1:11">
      <c r="A2597" s="2094"/>
      <c r="B2597" s="2095">
        <v>0.82291666666666663</v>
      </c>
      <c r="C2597" s="2096"/>
      <c r="D2597" s="2096"/>
      <c r="E2597" s="2092"/>
      <c r="F2597" s="2096"/>
      <c r="G2597" s="2096"/>
      <c r="H2597" s="2092"/>
      <c r="I2597" s="2096"/>
      <c r="J2597" s="2092"/>
      <c r="K2597" s="2093"/>
    </row>
    <row r="2598" spans="1:11">
      <c r="A2598" s="2094"/>
      <c r="B2598" s="2095">
        <v>0.83333333333333337</v>
      </c>
      <c r="C2598" s="2091"/>
      <c r="D2598" s="2096"/>
      <c r="E2598" s="2092"/>
      <c r="F2598" s="2096"/>
      <c r="G2598" s="2096"/>
      <c r="H2598" s="2092"/>
      <c r="I2598" s="2096"/>
      <c r="J2598" s="2092"/>
      <c r="K2598" s="2093"/>
    </row>
    <row r="2599" spans="1:11">
      <c r="A2599" s="2094"/>
      <c r="B2599" s="2095">
        <v>0.84375</v>
      </c>
      <c r="C2599" s="2096"/>
      <c r="D2599" s="2096"/>
      <c r="E2599" s="2092"/>
      <c r="F2599" s="2096"/>
      <c r="G2599" s="2096"/>
      <c r="H2599" s="2092"/>
      <c r="I2599" s="2096"/>
      <c r="J2599" s="2092"/>
      <c r="K2599" s="2093"/>
    </row>
    <row r="2600" spans="1:11">
      <c r="A2600" s="2094"/>
      <c r="B2600" s="2095">
        <v>0.85416666666666663</v>
      </c>
      <c r="C2600" s="2096"/>
      <c r="D2600" s="2096"/>
      <c r="E2600" s="2092"/>
      <c r="F2600" s="2096"/>
      <c r="G2600" s="2096"/>
      <c r="H2600" s="2092"/>
      <c r="I2600" s="2096"/>
      <c r="J2600" s="2092"/>
      <c r="K2600" s="2093"/>
    </row>
    <row r="2601" spans="1:11">
      <c r="A2601" s="2094"/>
      <c r="B2601" s="2095">
        <v>0.86458333333333337</v>
      </c>
      <c r="C2601" s="2096"/>
      <c r="D2601" s="2096"/>
      <c r="E2601" s="2092"/>
      <c r="F2601" s="2096"/>
      <c r="G2601" s="2096"/>
      <c r="H2601" s="2092"/>
      <c r="I2601" s="2096"/>
      <c r="J2601" s="2092"/>
      <c r="K2601" s="2093"/>
    </row>
    <row r="2602" spans="1:11">
      <c r="A2602" s="2094"/>
      <c r="B2602" s="2095">
        <v>0.875</v>
      </c>
      <c r="C2602" s="2096"/>
      <c r="D2602" s="2096"/>
      <c r="E2602" s="2092"/>
      <c r="F2602" s="2096"/>
      <c r="G2602" s="2096"/>
      <c r="H2602" s="2092"/>
      <c r="I2602" s="2096"/>
      <c r="J2602" s="2092"/>
      <c r="K2602" s="2093"/>
    </row>
    <row r="2603" spans="1:11">
      <c r="A2603" s="2094"/>
      <c r="B2603" s="2095">
        <v>0.88541666666666663</v>
      </c>
      <c r="C2603" s="2096"/>
      <c r="D2603" s="2096"/>
      <c r="E2603" s="2092"/>
      <c r="F2603" s="2096"/>
      <c r="G2603" s="2096"/>
      <c r="H2603" s="2092"/>
      <c r="I2603" s="2096"/>
      <c r="J2603" s="2092"/>
      <c r="K2603" s="2093"/>
    </row>
    <row r="2604" spans="1:11">
      <c r="A2604" s="2094"/>
      <c r="B2604" s="2095">
        <v>0.89583333333333337</v>
      </c>
      <c r="C2604" s="2096"/>
      <c r="D2604" s="2096"/>
      <c r="E2604" s="2092"/>
      <c r="F2604" s="2096"/>
      <c r="G2604" s="2096"/>
      <c r="H2604" s="2092"/>
      <c r="I2604" s="2096"/>
      <c r="J2604" s="2092"/>
      <c r="K2604" s="2093"/>
    </row>
    <row r="2605" spans="1:11">
      <c r="A2605" s="2094"/>
      <c r="B2605" s="2095">
        <v>0.90625</v>
      </c>
      <c r="C2605" s="2096"/>
      <c r="D2605" s="2096"/>
      <c r="E2605" s="2092"/>
      <c r="F2605" s="2096"/>
      <c r="G2605" s="2096"/>
      <c r="H2605" s="2092"/>
      <c r="I2605" s="2096"/>
      <c r="J2605" s="2092"/>
      <c r="K2605" s="2093"/>
    </row>
    <row r="2606" spans="1:11">
      <c r="A2606" s="2094"/>
      <c r="B2606" s="2095">
        <v>0.91666666666666663</v>
      </c>
      <c r="C2606" s="2091"/>
      <c r="D2606" s="2096"/>
      <c r="E2606" s="2092"/>
      <c r="F2606" s="2096"/>
      <c r="G2606" s="2096"/>
      <c r="H2606" s="2092"/>
      <c r="I2606" s="2096"/>
      <c r="J2606" s="2092"/>
      <c r="K2606" s="2093"/>
    </row>
    <row r="2607" spans="1:11">
      <c r="A2607" s="2094"/>
      <c r="B2607" s="2095">
        <v>0.92708333333333337</v>
      </c>
      <c r="C2607" s="2096"/>
      <c r="D2607" s="2096"/>
      <c r="E2607" s="2092"/>
      <c r="F2607" s="2096"/>
      <c r="G2607" s="2096"/>
      <c r="H2607" s="2092"/>
      <c r="I2607" s="2096"/>
      <c r="J2607" s="2092"/>
      <c r="K2607" s="2093"/>
    </row>
    <row r="2608" spans="1:11">
      <c r="A2608" s="2094"/>
      <c r="B2608" s="2095">
        <v>0.9375</v>
      </c>
      <c r="C2608" s="2096"/>
      <c r="D2608" s="2096"/>
      <c r="E2608" s="2092"/>
      <c r="F2608" s="2096"/>
      <c r="G2608" s="2096"/>
      <c r="H2608" s="2092"/>
      <c r="I2608" s="2096"/>
      <c r="J2608" s="2092"/>
      <c r="K2608" s="2093"/>
    </row>
    <row r="2609" spans="1:11">
      <c r="A2609" s="2094"/>
      <c r="B2609" s="2095">
        <v>0.94791666666666663</v>
      </c>
      <c r="C2609" s="2096"/>
      <c r="D2609" s="2096"/>
      <c r="E2609" s="2092"/>
      <c r="F2609" s="2096"/>
      <c r="G2609" s="2096"/>
      <c r="H2609" s="2092"/>
      <c r="I2609" s="2096"/>
      <c r="J2609" s="2092"/>
      <c r="K2609" s="2093"/>
    </row>
    <row r="2610" spans="1:11">
      <c r="A2610" s="2094"/>
      <c r="B2610" s="2095">
        <v>0.95833333333333337</v>
      </c>
      <c r="C2610" s="2096"/>
      <c r="D2610" s="2096"/>
      <c r="E2610" s="2092"/>
      <c r="F2610" s="2096"/>
      <c r="G2610" s="2096"/>
      <c r="H2610" s="2092"/>
      <c r="I2610" s="2096"/>
      <c r="J2610" s="2092"/>
      <c r="K2610" s="2093"/>
    </row>
    <row r="2611" spans="1:11">
      <c r="A2611" s="2094"/>
      <c r="B2611" s="2095">
        <v>0.96875</v>
      </c>
      <c r="C2611" s="2096"/>
      <c r="D2611" s="2096"/>
      <c r="E2611" s="2092"/>
      <c r="F2611" s="2096"/>
      <c r="G2611" s="2096"/>
      <c r="H2611" s="2092"/>
      <c r="I2611" s="2096"/>
      <c r="J2611" s="2092"/>
      <c r="K2611" s="2093"/>
    </row>
    <row r="2612" spans="1:11">
      <c r="A2612" s="2094"/>
      <c r="B2612" s="2095">
        <v>0.97916666666666663</v>
      </c>
      <c r="C2612" s="2096"/>
      <c r="D2612" s="2096"/>
      <c r="E2612" s="2092"/>
      <c r="F2612" s="2096"/>
      <c r="G2612" s="2096"/>
      <c r="H2612" s="2092"/>
      <c r="I2612" s="2096"/>
      <c r="J2612" s="2092"/>
      <c r="K2612" s="2093"/>
    </row>
    <row r="2613" spans="1:11">
      <c r="A2613" s="2094"/>
      <c r="B2613" s="2095">
        <v>0.98958333333333337</v>
      </c>
      <c r="C2613" s="2096"/>
      <c r="D2613" s="2096"/>
      <c r="E2613" s="2092"/>
      <c r="F2613" s="2096"/>
      <c r="G2613" s="2096"/>
      <c r="H2613" s="2092"/>
      <c r="I2613" s="2096"/>
      <c r="J2613" s="2092"/>
      <c r="K2613" s="2093"/>
    </row>
    <row r="2614" spans="1:11">
      <c r="A2614" s="2094"/>
      <c r="B2614" s="2095">
        <v>0</v>
      </c>
      <c r="C2614" s="2091"/>
      <c r="D2614" s="2096"/>
      <c r="E2614" s="2092"/>
      <c r="F2614" s="2096"/>
      <c r="G2614" s="2096"/>
      <c r="H2614" s="2092"/>
      <c r="I2614" s="2096"/>
      <c r="J2614" s="2092"/>
      <c r="K2614" s="2093"/>
    </row>
    <row r="2615" spans="1:11">
      <c r="A2615" s="2094"/>
      <c r="B2615" s="2095">
        <v>1.0416666666666666E-2</v>
      </c>
      <c r="C2615" s="2096"/>
      <c r="D2615" s="2096"/>
      <c r="E2615" s="2092"/>
      <c r="F2615" s="2096"/>
      <c r="G2615" s="2096"/>
      <c r="H2615" s="2092"/>
      <c r="I2615" s="2096"/>
      <c r="J2615" s="2092"/>
      <c r="K2615" s="2093"/>
    </row>
    <row r="2616" spans="1:11">
      <c r="A2616" s="2094"/>
      <c r="B2616" s="2095">
        <v>2.0833333333333332E-2</v>
      </c>
      <c r="C2616" s="2096"/>
      <c r="D2616" s="2096"/>
      <c r="E2616" s="2092"/>
      <c r="F2616" s="2096"/>
      <c r="G2616" s="2096"/>
      <c r="H2616" s="2092"/>
      <c r="I2616" s="2096"/>
      <c r="J2616" s="2092"/>
      <c r="K2616" s="2093"/>
    </row>
    <row r="2617" spans="1:11">
      <c r="A2617" s="2094"/>
      <c r="B2617" s="2095">
        <v>3.125E-2</v>
      </c>
      <c r="C2617" s="2096"/>
      <c r="D2617" s="2096"/>
      <c r="E2617" s="2092"/>
      <c r="F2617" s="2096"/>
      <c r="G2617" s="2096"/>
      <c r="H2617" s="2092"/>
      <c r="I2617" s="2096"/>
      <c r="J2617" s="2092"/>
      <c r="K2617" s="2093"/>
    </row>
    <row r="2618" spans="1:11">
      <c r="A2618" s="2094"/>
      <c r="B2618" s="2095">
        <v>4.1666666666666664E-2</v>
      </c>
      <c r="C2618" s="2096"/>
      <c r="D2618" s="2096"/>
      <c r="E2618" s="2092"/>
      <c r="F2618" s="2096"/>
      <c r="G2618" s="2096"/>
      <c r="H2618" s="2092"/>
      <c r="I2618" s="2096"/>
      <c r="J2618" s="2092"/>
      <c r="K2618" s="2093"/>
    </row>
    <row r="2619" spans="1:11">
      <c r="A2619" s="2094"/>
      <c r="B2619" s="2095">
        <v>5.2083333333333336E-2</v>
      </c>
      <c r="C2619" s="2096"/>
      <c r="D2619" s="2096"/>
      <c r="E2619" s="2092"/>
      <c r="F2619" s="2096"/>
      <c r="G2619" s="2096"/>
      <c r="H2619" s="2092"/>
      <c r="I2619" s="2096"/>
      <c r="J2619" s="2092"/>
      <c r="K2619" s="2093"/>
    </row>
    <row r="2620" spans="1:11">
      <c r="A2620" s="2094"/>
      <c r="B2620" s="2095">
        <v>6.25E-2</v>
      </c>
      <c r="C2620" s="2096"/>
      <c r="D2620" s="2096"/>
      <c r="E2620" s="2092"/>
      <c r="F2620" s="2096"/>
      <c r="G2620" s="2096"/>
      <c r="H2620" s="2092"/>
      <c r="I2620" s="2096"/>
      <c r="J2620" s="2092"/>
      <c r="K2620" s="2093"/>
    </row>
    <row r="2621" spans="1:11">
      <c r="A2621" s="2094"/>
      <c r="B2621" s="2095">
        <v>7.2916666666666671E-2</v>
      </c>
      <c r="C2621" s="2096"/>
      <c r="D2621" s="2096"/>
      <c r="E2621" s="2092"/>
      <c r="F2621" s="2096"/>
      <c r="G2621" s="2096"/>
      <c r="H2621" s="2092"/>
      <c r="I2621" s="2096"/>
      <c r="J2621" s="2092"/>
      <c r="K2621" s="2093"/>
    </row>
    <row r="2622" spans="1:11">
      <c r="A2622" s="2094"/>
      <c r="B2622" s="2095">
        <v>8.3333333333333329E-2</v>
      </c>
      <c r="C2622" s="2091"/>
      <c r="D2622" s="2096"/>
      <c r="E2622" s="2092"/>
      <c r="F2622" s="2096"/>
      <c r="G2622" s="2096"/>
      <c r="H2622" s="2092"/>
      <c r="I2622" s="2096"/>
      <c r="J2622" s="2092"/>
      <c r="K2622" s="2093"/>
    </row>
    <row r="2623" spans="1:11">
      <c r="A2623" s="2094"/>
      <c r="B2623" s="2095">
        <v>9.375E-2</v>
      </c>
      <c r="C2623" s="2096"/>
      <c r="D2623" s="2096"/>
      <c r="E2623" s="2092"/>
      <c r="F2623" s="2096"/>
      <c r="G2623" s="2096"/>
      <c r="H2623" s="2092"/>
      <c r="I2623" s="2096"/>
      <c r="J2623" s="2092"/>
      <c r="K2623" s="2093"/>
    </row>
    <row r="2624" spans="1:11">
      <c r="A2624" s="2094"/>
      <c r="B2624" s="2095">
        <v>0.10416666666666667</v>
      </c>
      <c r="C2624" s="2096"/>
      <c r="D2624" s="2096"/>
      <c r="E2624" s="2092"/>
      <c r="F2624" s="2096"/>
      <c r="G2624" s="2096"/>
      <c r="H2624" s="2092"/>
      <c r="I2624" s="2096"/>
      <c r="J2624" s="2092"/>
      <c r="K2624" s="2093"/>
    </row>
    <row r="2625" spans="1:11">
      <c r="A2625" s="2094"/>
      <c r="B2625" s="2095">
        <v>0.11458333333333333</v>
      </c>
      <c r="C2625" s="2096"/>
      <c r="D2625" s="2096"/>
      <c r="E2625" s="2092"/>
      <c r="F2625" s="2096"/>
      <c r="G2625" s="2096"/>
      <c r="H2625" s="2092"/>
      <c r="I2625" s="2096"/>
      <c r="J2625" s="2092"/>
      <c r="K2625" s="2093"/>
    </row>
    <row r="2626" spans="1:11">
      <c r="A2626" s="2094"/>
      <c r="B2626" s="2095">
        <v>0.125</v>
      </c>
      <c r="C2626" s="2096"/>
      <c r="D2626" s="2096"/>
      <c r="E2626" s="2092"/>
      <c r="F2626" s="2096"/>
      <c r="G2626" s="2096"/>
      <c r="H2626" s="2092"/>
      <c r="I2626" s="2096"/>
      <c r="J2626" s="2092"/>
      <c r="K2626" s="2093"/>
    </row>
    <row r="2627" spans="1:11">
      <c r="A2627" s="2094"/>
      <c r="B2627" s="2095">
        <v>0.13541666666666666</v>
      </c>
      <c r="C2627" s="2096"/>
      <c r="D2627" s="2096"/>
      <c r="E2627" s="2092"/>
      <c r="F2627" s="2096"/>
      <c r="G2627" s="2096"/>
      <c r="H2627" s="2092"/>
      <c r="I2627" s="2096"/>
      <c r="J2627" s="2092"/>
      <c r="K2627" s="2093"/>
    </row>
    <row r="2628" spans="1:11">
      <c r="A2628" s="2094"/>
      <c r="B2628" s="2095">
        <v>0.14583333333333334</v>
      </c>
      <c r="C2628" s="2096"/>
      <c r="D2628" s="2096"/>
      <c r="E2628" s="2092"/>
      <c r="F2628" s="2096"/>
      <c r="G2628" s="2096"/>
      <c r="H2628" s="2092"/>
      <c r="I2628" s="2096"/>
      <c r="J2628" s="2092"/>
      <c r="K2628" s="2093"/>
    </row>
    <row r="2629" spans="1:11">
      <c r="A2629" s="2094"/>
      <c r="B2629" s="2095">
        <v>0.15625</v>
      </c>
      <c r="C2629" s="2096"/>
      <c r="D2629" s="2096"/>
      <c r="E2629" s="2092"/>
      <c r="F2629" s="2096"/>
      <c r="G2629" s="2096"/>
      <c r="H2629" s="2092"/>
      <c r="I2629" s="2096"/>
      <c r="J2629" s="2092"/>
      <c r="K2629" s="2093"/>
    </row>
    <row r="2630" spans="1:11">
      <c r="A2630" s="2094"/>
      <c r="B2630" s="2095">
        <v>0.16666666666666666</v>
      </c>
      <c r="C2630" s="2091"/>
      <c r="D2630" s="2096"/>
      <c r="E2630" s="2092"/>
      <c r="F2630" s="2096"/>
      <c r="G2630" s="2096"/>
      <c r="H2630" s="2092"/>
      <c r="I2630" s="2096"/>
      <c r="J2630" s="2092"/>
      <c r="K2630" s="2093"/>
    </row>
    <row r="2631" spans="1:11">
      <c r="A2631" s="2094"/>
      <c r="B2631" s="2095">
        <v>0.17708333333333334</v>
      </c>
      <c r="C2631" s="2096"/>
      <c r="D2631" s="2096"/>
      <c r="E2631" s="2092"/>
      <c r="F2631" s="2096"/>
      <c r="G2631" s="2096"/>
      <c r="H2631" s="2092"/>
      <c r="I2631" s="2096"/>
      <c r="J2631" s="2092"/>
      <c r="K2631" s="2093"/>
    </row>
    <row r="2632" spans="1:11">
      <c r="A2632" s="2094"/>
      <c r="B2632" s="2095">
        <v>0.1875</v>
      </c>
      <c r="C2632" s="2096"/>
      <c r="D2632" s="2096"/>
      <c r="E2632" s="2092"/>
      <c r="F2632" s="2096"/>
      <c r="G2632" s="2096"/>
      <c r="H2632" s="2092"/>
      <c r="I2632" s="2096"/>
      <c r="J2632" s="2092"/>
      <c r="K2632" s="2093"/>
    </row>
    <row r="2633" spans="1:11">
      <c r="A2633" s="2094"/>
      <c r="B2633" s="2095">
        <v>0.19791666666666666</v>
      </c>
      <c r="C2633" s="2096"/>
      <c r="D2633" s="2096"/>
      <c r="E2633" s="2092"/>
      <c r="F2633" s="2096"/>
      <c r="G2633" s="2096"/>
      <c r="H2633" s="2092"/>
      <c r="I2633" s="2096"/>
      <c r="J2633" s="2092"/>
      <c r="K2633" s="2093"/>
    </row>
    <row r="2634" spans="1:11">
      <c r="A2634" s="2094"/>
      <c r="B2634" s="2095">
        <v>0.20833333333333334</v>
      </c>
      <c r="C2634" s="2096"/>
      <c r="D2634" s="2096"/>
      <c r="E2634" s="2092"/>
      <c r="F2634" s="2096"/>
      <c r="G2634" s="2096"/>
      <c r="H2634" s="2092"/>
      <c r="I2634" s="2096"/>
      <c r="J2634" s="2092"/>
      <c r="K2634" s="2093"/>
    </row>
    <row r="2635" spans="1:11">
      <c r="A2635" s="2094"/>
      <c r="B2635" s="2095">
        <v>0.21875</v>
      </c>
      <c r="C2635" s="2096"/>
      <c r="D2635" s="2096"/>
      <c r="E2635" s="2092"/>
      <c r="F2635" s="2096"/>
      <c r="G2635" s="2096"/>
      <c r="H2635" s="2092"/>
      <c r="I2635" s="2096"/>
      <c r="J2635" s="2092"/>
      <c r="K2635" s="2093"/>
    </row>
    <row r="2636" spans="1:11">
      <c r="A2636" s="2094"/>
      <c r="B2636" s="2095">
        <v>0.22916666666666666</v>
      </c>
      <c r="C2636" s="2096"/>
      <c r="D2636" s="2096"/>
      <c r="E2636" s="2092"/>
      <c r="F2636" s="2096"/>
      <c r="G2636" s="2096"/>
      <c r="H2636" s="2092"/>
      <c r="I2636" s="2096"/>
      <c r="J2636" s="2092"/>
      <c r="K2636" s="2093"/>
    </row>
    <row r="2637" spans="1:11">
      <c r="A2637" s="2094"/>
      <c r="B2637" s="2095">
        <v>0.23958333333333334</v>
      </c>
      <c r="C2637" s="2096"/>
      <c r="D2637" s="2096"/>
      <c r="E2637" s="2092"/>
      <c r="F2637" s="2096"/>
      <c r="G2637" s="2096"/>
      <c r="H2637" s="2092"/>
      <c r="I2637" s="2096"/>
      <c r="J2637" s="2092"/>
      <c r="K2637" s="2093"/>
    </row>
    <row r="2638" spans="1:11">
      <c r="A2638" s="2094"/>
      <c r="B2638" s="2095">
        <v>0.25</v>
      </c>
      <c r="C2638" s="2091"/>
      <c r="D2638" s="2096"/>
      <c r="E2638" s="2092"/>
      <c r="F2638" s="2096"/>
      <c r="G2638" s="2096"/>
      <c r="H2638" s="2092"/>
      <c r="I2638" s="2096"/>
      <c r="J2638" s="2092"/>
      <c r="K2638" s="2093"/>
    </row>
    <row r="2639" spans="1:11">
      <c r="A2639" s="2094"/>
      <c r="B2639" s="2095">
        <v>0.26041666666666669</v>
      </c>
      <c r="C2639" s="2096"/>
      <c r="D2639" s="2096"/>
      <c r="E2639" s="2092"/>
      <c r="F2639" s="2096"/>
      <c r="G2639" s="2096"/>
      <c r="H2639" s="2092"/>
      <c r="I2639" s="2096"/>
      <c r="J2639" s="2092"/>
      <c r="K2639" s="2093"/>
    </row>
    <row r="2640" spans="1:11">
      <c r="A2640" s="2094"/>
      <c r="B2640" s="2095">
        <v>0.27083333333333331</v>
      </c>
      <c r="C2640" s="2096"/>
      <c r="D2640" s="2096"/>
      <c r="E2640" s="2092"/>
      <c r="F2640" s="2096"/>
      <c r="G2640" s="2096"/>
      <c r="H2640" s="2092"/>
      <c r="I2640" s="2096"/>
      <c r="J2640" s="2092"/>
      <c r="K2640" s="2093"/>
    </row>
    <row r="2641" spans="1:11">
      <c r="A2641" s="2094"/>
      <c r="B2641" s="2095">
        <v>0.28125</v>
      </c>
      <c r="C2641" s="2096"/>
      <c r="D2641" s="2096"/>
      <c r="E2641" s="2092"/>
      <c r="F2641" s="2096"/>
      <c r="G2641" s="2096"/>
      <c r="H2641" s="2092"/>
      <c r="I2641" s="2096"/>
      <c r="J2641" s="2092"/>
      <c r="K2641" s="2093"/>
    </row>
    <row r="2642" spans="1:11">
      <c r="A2642" s="2094"/>
      <c r="B2642" s="2095">
        <v>0.29166666666666669</v>
      </c>
      <c r="C2642" s="2096"/>
      <c r="D2642" s="2096"/>
      <c r="E2642" s="2092"/>
      <c r="F2642" s="2096"/>
      <c r="G2642" s="2096"/>
      <c r="H2642" s="2092"/>
      <c r="I2642" s="2096"/>
      <c r="J2642" s="2092"/>
      <c r="K2642" s="2093"/>
    </row>
    <row r="2643" spans="1:11">
      <c r="A2643" s="2094"/>
      <c r="B2643" s="2095">
        <v>0.30208333333333331</v>
      </c>
      <c r="C2643" s="2096"/>
      <c r="D2643" s="2096"/>
      <c r="E2643" s="2092"/>
      <c r="F2643" s="2096"/>
      <c r="G2643" s="2096"/>
      <c r="H2643" s="2092"/>
      <c r="I2643" s="2096"/>
      <c r="J2643" s="2092"/>
      <c r="K2643" s="2093"/>
    </row>
    <row r="2644" spans="1:11">
      <c r="A2644" s="2094"/>
      <c r="B2644" s="2095">
        <v>0.3125</v>
      </c>
      <c r="C2644" s="2096"/>
      <c r="D2644" s="2096"/>
      <c r="E2644" s="2092"/>
      <c r="F2644" s="2096"/>
      <c r="G2644" s="2096"/>
      <c r="H2644" s="2092"/>
      <c r="I2644" s="2096"/>
      <c r="J2644" s="2092"/>
      <c r="K2644" s="2093"/>
    </row>
    <row r="2645" spans="1:11">
      <c r="A2645" s="2094"/>
      <c r="B2645" s="2095">
        <v>0.32291666666666669</v>
      </c>
      <c r="C2645" s="2096"/>
      <c r="D2645" s="2096"/>
      <c r="E2645" s="2092"/>
      <c r="F2645" s="2096"/>
      <c r="G2645" s="2096"/>
      <c r="H2645" s="2092"/>
      <c r="I2645" s="2096"/>
      <c r="J2645" s="2092"/>
      <c r="K2645" s="2093"/>
    </row>
    <row r="2646" spans="1:11">
      <c r="A2646" s="2094"/>
      <c r="B2646" s="2095">
        <v>0.33333333333333331</v>
      </c>
      <c r="C2646" s="2091"/>
      <c r="D2646" s="2096"/>
      <c r="E2646" s="2092"/>
      <c r="F2646" s="2096"/>
      <c r="G2646" s="2096"/>
      <c r="H2646" s="2092"/>
      <c r="I2646" s="2096"/>
      <c r="J2646" s="2092"/>
      <c r="K2646" s="2093"/>
    </row>
    <row r="2647" spans="1:11">
      <c r="A2647" s="2094"/>
      <c r="B2647" s="2095">
        <v>0.34375</v>
      </c>
      <c r="C2647" s="2096"/>
      <c r="D2647" s="2096"/>
      <c r="E2647" s="2092"/>
      <c r="F2647" s="2096"/>
      <c r="G2647" s="2096"/>
      <c r="H2647" s="2092"/>
      <c r="I2647" s="2096"/>
      <c r="J2647" s="2092"/>
      <c r="K2647" s="2093"/>
    </row>
    <row r="2648" spans="1:11">
      <c r="A2648" s="2094"/>
      <c r="B2648" s="2095">
        <v>0.35416666666666669</v>
      </c>
      <c r="C2648" s="2096"/>
      <c r="D2648" s="2096"/>
      <c r="E2648" s="2092"/>
      <c r="F2648" s="2096"/>
      <c r="G2648" s="2096"/>
      <c r="H2648" s="2092"/>
      <c r="I2648" s="2096"/>
      <c r="J2648" s="2092"/>
      <c r="K2648" s="2093"/>
    </row>
    <row r="2649" spans="1:11">
      <c r="A2649" s="2094"/>
      <c r="B2649" s="2095">
        <v>0.36458333333333331</v>
      </c>
      <c r="C2649" s="2096"/>
      <c r="D2649" s="2096"/>
      <c r="E2649" s="2092"/>
      <c r="F2649" s="2096"/>
      <c r="G2649" s="2096"/>
      <c r="H2649" s="2092"/>
      <c r="I2649" s="2096"/>
      <c r="J2649" s="2092"/>
      <c r="K2649" s="2093"/>
    </row>
    <row r="2650" spans="1:11">
      <c r="A2650" s="2094"/>
      <c r="B2650" s="2095">
        <v>0.375</v>
      </c>
      <c r="C2650" s="2096"/>
      <c r="D2650" s="2096"/>
      <c r="E2650" s="2092"/>
      <c r="F2650" s="2096"/>
      <c r="G2650" s="2096"/>
      <c r="H2650" s="2092"/>
      <c r="I2650" s="2096"/>
      <c r="J2650" s="2092"/>
      <c r="K2650" s="2093"/>
    </row>
    <row r="2651" spans="1:11">
      <c r="A2651" s="2094"/>
      <c r="B2651" s="2095">
        <v>0.38541666666666669</v>
      </c>
      <c r="C2651" s="2096"/>
      <c r="D2651" s="2096"/>
      <c r="E2651" s="2092"/>
      <c r="F2651" s="2096"/>
      <c r="G2651" s="2096"/>
      <c r="H2651" s="2092"/>
      <c r="I2651" s="2096"/>
      <c r="J2651" s="2092"/>
      <c r="K2651" s="2093"/>
    </row>
    <row r="2652" spans="1:11">
      <c r="A2652" s="2094"/>
      <c r="B2652" s="2095">
        <v>0.39583333333333331</v>
      </c>
      <c r="C2652" s="2096"/>
      <c r="D2652" s="2096"/>
      <c r="E2652" s="2092"/>
      <c r="F2652" s="2096"/>
      <c r="G2652" s="2096"/>
      <c r="H2652" s="2092"/>
      <c r="I2652" s="2096"/>
      <c r="J2652" s="2092"/>
      <c r="K2652" s="2093"/>
    </row>
    <row r="2653" spans="1:11">
      <c r="A2653" s="2094"/>
      <c r="B2653" s="2095">
        <v>0.40625</v>
      </c>
      <c r="C2653" s="2096"/>
      <c r="D2653" s="2096"/>
      <c r="E2653" s="2092"/>
      <c r="F2653" s="2096"/>
      <c r="G2653" s="2096"/>
      <c r="H2653" s="2092"/>
      <c r="I2653" s="2096"/>
      <c r="J2653" s="2092"/>
      <c r="K2653" s="2093"/>
    </row>
    <row r="2654" spans="1:11">
      <c r="A2654" s="2094"/>
      <c r="B2654" s="2095">
        <v>0.41666666666666669</v>
      </c>
      <c r="C2654" s="2091"/>
      <c r="D2654" s="2096"/>
      <c r="E2654" s="2092"/>
      <c r="F2654" s="2096"/>
      <c r="G2654" s="2096"/>
      <c r="H2654" s="2092"/>
      <c r="I2654" s="2096"/>
      <c r="J2654" s="2092"/>
      <c r="K2654" s="2093"/>
    </row>
    <row r="2655" spans="1:11">
      <c r="A2655" s="2094"/>
      <c r="B2655" s="2095">
        <v>0.42708333333333331</v>
      </c>
      <c r="C2655" s="2096"/>
      <c r="D2655" s="2096"/>
      <c r="E2655" s="2092"/>
      <c r="F2655" s="2096"/>
      <c r="G2655" s="2096"/>
      <c r="H2655" s="2092"/>
      <c r="I2655" s="2096"/>
      <c r="J2655" s="2092"/>
      <c r="K2655" s="2093"/>
    </row>
    <row r="2656" spans="1:11">
      <c r="A2656" s="2094"/>
      <c r="B2656" s="2095">
        <v>0.4375</v>
      </c>
      <c r="C2656" s="2096"/>
      <c r="D2656" s="2096"/>
      <c r="E2656" s="2092"/>
      <c r="F2656" s="2096"/>
      <c r="G2656" s="2096"/>
      <c r="H2656" s="2092"/>
      <c r="I2656" s="2096"/>
      <c r="J2656" s="2092"/>
      <c r="K2656" s="2093"/>
    </row>
    <row r="2657" spans="1:11">
      <c r="A2657" s="2094"/>
      <c r="B2657" s="2095">
        <v>0.44791666666666669</v>
      </c>
      <c r="C2657" s="2096"/>
      <c r="D2657" s="2096"/>
      <c r="E2657" s="2092"/>
      <c r="F2657" s="2096"/>
      <c r="G2657" s="2096"/>
      <c r="H2657" s="2092"/>
      <c r="I2657" s="2096"/>
      <c r="J2657" s="2092"/>
      <c r="K2657" s="2093"/>
    </row>
    <row r="2658" spans="1:11">
      <c r="A2658" s="2094"/>
      <c r="B2658" s="2095">
        <v>0.45833333333333331</v>
      </c>
      <c r="C2658" s="2096"/>
      <c r="D2658" s="2096"/>
      <c r="E2658" s="2092"/>
      <c r="F2658" s="2096"/>
      <c r="G2658" s="2096"/>
      <c r="H2658" s="2092"/>
      <c r="I2658" s="2096"/>
      <c r="J2658" s="2092"/>
      <c r="K2658" s="2093"/>
    </row>
    <row r="2659" spans="1:11">
      <c r="A2659" s="2094"/>
      <c r="B2659" s="2095">
        <v>0.46875</v>
      </c>
      <c r="C2659" s="2096"/>
      <c r="D2659" s="2096"/>
      <c r="E2659" s="2092"/>
      <c r="F2659" s="2096"/>
      <c r="G2659" s="2096"/>
      <c r="H2659" s="2092"/>
      <c r="I2659" s="2096"/>
      <c r="J2659" s="2092"/>
      <c r="K2659" s="2093"/>
    </row>
    <row r="2660" spans="1:11">
      <c r="A2660" s="2094"/>
      <c r="B2660" s="2095">
        <v>0.47916666666666669</v>
      </c>
      <c r="C2660" s="2096"/>
      <c r="D2660" s="2096"/>
      <c r="E2660" s="2092"/>
      <c r="F2660" s="2096"/>
      <c r="G2660" s="2096"/>
      <c r="H2660" s="2092"/>
      <c r="I2660" s="2096"/>
      <c r="J2660" s="2092"/>
      <c r="K2660" s="2093"/>
    </row>
    <row r="2661" spans="1:11">
      <c r="A2661" s="2094"/>
      <c r="B2661" s="2095">
        <v>0.48958333333333331</v>
      </c>
      <c r="C2661" s="2096"/>
      <c r="D2661" s="2096"/>
      <c r="E2661" s="2092"/>
      <c r="F2661" s="2096"/>
      <c r="G2661" s="2096"/>
      <c r="H2661" s="2092"/>
      <c r="I2661" s="2096"/>
      <c r="J2661" s="2092"/>
      <c r="K2661" s="2093"/>
    </row>
    <row r="2662" spans="1:11">
      <c r="A2662" s="2094"/>
      <c r="B2662" s="2095">
        <v>0.5</v>
      </c>
      <c r="C2662" s="2091"/>
      <c r="D2662" s="2096"/>
      <c r="E2662" s="2092"/>
      <c r="F2662" s="2096"/>
      <c r="G2662" s="2096"/>
      <c r="H2662" s="2092"/>
      <c r="I2662" s="2096"/>
      <c r="J2662" s="2092"/>
      <c r="K2662" s="2093"/>
    </row>
    <row r="2663" spans="1:11">
      <c r="A2663" s="2094"/>
      <c r="B2663" s="2095">
        <v>0.51041666666666663</v>
      </c>
      <c r="C2663" s="2096"/>
      <c r="D2663" s="2096"/>
      <c r="E2663" s="2092"/>
      <c r="F2663" s="2096"/>
      <c r="G2663" s="2096"/>
      <c r="H2663" s="2092"/>
      <c r="I2663" s="2096"/>
      <c r="J2663" s="2092"/>
      <c r="K2663" s="2093"/>
    </row>
    <row r="2664" spans="1:11">
      <c r="A2664" s="2094"/>
      <c r="B2664" s="2095">
        <v>0.52083333333333337</v>
      </c>
      <c r="C2664" s="2096"/>
      <c r="D2664" s="2096"/>
      <c r="E2664" s="2092"/>
      <c r="F2664" s="2096"/>
      <c r="G2664" s="2096"/>
      <c r="H2664" s="2092"/>
      <c r="I2664" s="2096"/>
      <c r="J2664" s="2092"/>
      <c r="K2664" s="2093"/>
    </row>
    <row r="2665" spans="1:11">
      <c r="A2665" s="2094"/>
      <c r="B2665" s="2095">
        <v>0.53125</v>
      </c>
      <c r="C2665" s="2096"/>
      <c r="D2665" s="2096"/>
      <c r="E2665" s="2092"/>
      <c r="F2665" s="2096"/>
      <c r="G2665" s="2096"/>
      <c r="H2665" s="2092"/>
      <c r="I2665" s="2096"/>
      <c r="J2665" s="2092"/>
      <c r="K2665" s="2093"/>
    </row>
    <row r="2666" spans="1:11">
      <c r="A2666" s="2094"/>
      <c r="B2666" s="2095">
        <v>0.54166666666666663</v>
      </c>
      <c r="C2666" s="2096"/>
      <c r="D2666" s="2096"/>
      <c r="E2666" s="2092"/>
      <c r="F2666" s="2096"/>
      <c r="G2666" s="2096"/>
      <c r="H2666" s="2092"/>
      <c r="I2666" s="2096"/>
      <c r="J2666" s="2092"/>
      <c r="K2666" s="2093"/>
    </row>
    <row r="2667" spans="1:11">
      <c r="A2667" s="2094"/>
      <c r="B2667" s="2095">
        <v>0.55208333333333337</v>
      </c>
      <c r="C2667" s="2096"/>
      <c r="D2667" s="2096"/>
      <c r="E2667" s="2092"/>
      <c r="F2667" s="2096"/>
      <c r="G2667" s="2096"/>
      <c r="H2667" s="2092"/>
      <c r="I2667" s="2096"/>
      <c r="J2667" s="2092"/>
      <c r="K2667" s="2093"/>
    </row>
    <row r="2668" spans="1:11">
      <c r="A2668" s="2094"/>
      <c r="B2668" s="2095">
        <v>0.5625</v>
      </c>
      <c r="C2668" s="2096"/>
      <c r="D2668" s="2096"/>
      <c r="E2668" s="2092"/>
      <c r="F2668" s="2096"/>
      <c r="G2668" s="2096"/>
      <c r="H2668" s="2092"/>
      <c r="I2668" s="2096"/>
      <c r="J2668" s="2092"/>
      <c r="K2668" s="2093"/>
    </row>
    <row r="2669" spans="1:11">
      <c r="A2669" s="2094"/>
      <c r="B2669" s="2095">
        <v>0.57291666666666663</v>
      </c>
      <c r="C2669" s="2096"/>
      <c r="D2669" s="2096"/>
      <c r="E2669" s="2092"/>
      <c r="F2669" s="2096"/>
      <c r="G2669" s="2096"/>
      <c r="H2669" s="2092"/>
      <c r="I2669" s="2096"/>
      <c r="J2669" s="2092"/>
      <c r="K2669" s="2093"/>
    </row>
    <row r="2670" spans="1:11">
      <c r="A2670" s="2094"/>
      <c r="B2670" s="2095">
        <v>0.58333333333333337</v>
      </c>
      <c r="C2670" s="2091"/>
      <c r="D2670" s="2096"/>
      <c r="E2670" s="2092"/>
      <c r="F2670" s="2096"/>
      <c r="G2670" s="2096"/>
      <c r="H2670" s="2092"/>
      <c r="I2670" s="2096"/>
      <c r="J2670" s="2092"/>
      <c r="K2670" s="2093"/>
    </row>
    <row r="2671" spans="1:11">
      <c r="A2671" s="2094"/>
      <c r="B2671" s="2095">
        <v>0.59375</v>
      </c>
      <c r="C2671" s="2096"/>
      <c r="D2671" s="2096"/>
      <c r="E2671" s="2092"/>
      <c r="F2671" s="2096"/>
      <c r="G2671" s="2096"/>
      <c r="H2671" s="2092"/>
      <c r="I2671" s="2096"/>
      <c r="J2671" s="2092"/>
      <c r="K2671" s="2093"/>
    </row>
    <row r="2672" spans="1:11">
      <c r="A2672" s="2094"/>
      <c r="B2672" s="2095">
        <v>0.60416666666666663</v>
      </c>
      <c r="C2672" s="2096"/>
      <c r="D2672" s="2096"/>
      <c r="E2672" s="2092"/>
      <c r="F2672" s="2096"/>
      <c r="G2672" s="2096"/>
      <c r="H2672" s="2092"/>
      <c r="I2672" s="2096"/>
      <c r="J2672" s="2092"/>
      <c r="K2672" s="2093"/>
    </row>
    <row r="2673" spans="1:11">
      <c r="A2673" s="2094"/>
      <c r="B2673" s="2095">
        <v>0.61458333333333337</v>
      </c>
      <c r="C2673" s="2096"/>
      <c r="D2673" s="2096"/>
      <c r="E2673" s="2092"/>
      <c r="F2673" s="2096"/>
      <c r="G2673" s="2096"/>
      <c r="H2673" s="2092"/>
      <c r="I2673" s="2096"/>
      <c r="J2673" s="2092"/>
      <c r="K2673" s="2093"/>
    </row>
    <row r="2674" spans="1:11">
      <c r="A2674" s="2094"/>
      <c r="B2674" s="2095">
        <v>0.625</v>
      </c>
      <c r="C2674" s="2096"/>
      <c r="D2674" s="2096"/>
      <c r="E2674" s="2092"/>
      <c r="F2674" s="2096"/>
      <c r="G2674" s="2096"/>
      <c r="H2674" s="2092"/>
      <c r="I2674" s="2096"/>
      <c r="J2674" s="2092"/>
      <c r="K2674" s="2093"/>
    </row>
    <row r="2675" spans="1:11">
      <c r="A2675" s="2094"/>
      <c r="B2675" s="2095">
        <v>0.63541666666666663</v>
      </c>
      <c r="C2675" s="2096"/>
      <c r="D2675" s="2096"/>
      <c r="E2675" s="2092"/>
      <c r="F2675" s="2096"/>
      <c r="G2675" s="2096"/>
      <c r="H2675" s="2092"/>
      <c r="I2675" s="2096"/>
      <c r="J2675" s="2092"/>
      <c r="K2675" s="2093"/>
    </row>
    <row r="2676" spans="1:11">
      <c r="A2676" s="2094"/>
      <c r="B2676" s="2095">
        <v>0.64583333333333337</v>
      </c>
      <c r="C2676" s="2096"/>
      <c r="D2676" s="2096"/>
      <c r="E2676" s="2092"/>
      <c r="F2676" s="2096"/>
      <c r="G2676" s="2096"/>
      <c r="H2676" s="2092"/>
      <c r="I2676" s="2096"/>
      <c r="J2676" s="2092"/>
      <c r="K2676" s="2093"/>
    </row>
    <row r="2677" spans="1:11">
      <c r="A2677" s="2094"/>
      <c r="B2677" s="2095">
        <v>0.65625</v>
      </c>
      <c r="C2677" s="2096"/>
      <c r="D2677" s="2096"/>
      <c r="E2677" s="2092"/>
      <c r="F2677" s="2096"/>
      <c r="G2677" s="2096"/>
      <c r="H2677" s="2092"/>
      <c r="I2677" s="2096"/>
      <c r="J2677" s="2092"/>
      <c r="K2677" s="2093"/>
    </row>
    <row r="2678" spans="1:11">
      <c r="A2678" s="2094"/>
      <c r="B2678" s="2095">
        <v>0.66666666666666663</v>
      </c>
      <c r="C2678" s="2091"/>
      <c r="D2678" s="2096"/>
      <c r="E2678" s="2092"/>
      <c r="F2678" s="2096"/>
      <c r="G2678" s="2096"/>
      <c r="H2678" s="2092"/>
      <c r="I2678" s="2096"/>
      <c r="J2678" s="2092"/>
      <c r="K2678" s="2093"/>
    </row>
    <row r="2679" spans="1:11">
      <c r="A2679" s="2094"/>
      <c r="B2679" s="2095">
        <v>0.67708333333333337</v>
      </c>
      <c r="C2679" s="2096"/>
      <c r="D2679" s="2096"/>
      <c r="E2679" s="2092"/>
      <c r="F2679" s="2096"/>
      <c r="G2679" s="2096"/>
      <c r="H2679" s="2092"/>
      <c r="I2679" s="2096"/>
      <c r="J2679" s="2092"/>
      <c r="K2679" s="2093"/>
    </row>
    <row r="2680" spans="1:11">
      <c r="A2680" s="2094"/>
      <c r="B2680" s="2095">
        <v>0.6875</v>
      </c>
      <c r="C2680" s="2096"/>
      <c r="D2680" s="2096"/>
      <c r="E2680" s="2092"/>
      <c r="F2680" s="2096"/>
      <c r="G2680" s="2096"/>
      <c r="H2680" s="2092"/>
      <c r="I2680" s="2096"/>
      <c r="J2680" s="2092"/>
      <c r="K2680" s="2093"/>
    </row>
    <row r="2681" spans="1:11">
      <c r="A2681" s="2094"/>
      <c r="B2681" s="2095">
        <v>0.69791666666666663</v>
      </c>
      <c r="C2681" s="2096"/>
      <c r="D2681" s="2096"/>
      <c r="E2681" s="2092"/>
      <c r="F2681" s="2096"/>
      <c r="G2681" s="2096"/>
      <c r="H2681" s="2092"/>
      <c r="I2681" s="2096"/>
      <c r="J2681" s="2092"/>
      <c r="K2681" s="2093"/>
    </row>
    <row r="2682" spans="1:11">
      <c r="A2682" s="2094"/>
      <c r="B2682" s="2095">
        <v>0.70833333333333337</v>
      </c>
      <c r="C2682" s="2096"/>
      <c r="D2682" s="2096"/>
      <c r="E2682" s="2092"/>
      <c r="F2682" s="2096"/>
      <c r="G2682" s="2096"/>
      <c r="H2682" s="2092"/>
      <c r="I2682" s="2096"/>
      <c r="J2682" s="2092"/>
      <c r="K2682" s="2093"/>
    </row>
    <row r="2683" spans="1:11">
      <c r="A2683" s="2094"/>
      <c r="B2683" s="2095">
        <v>0.71875</v>
      </c>
      <c r="C2683" s="2096"/>
      <c r="D2683" s="2096"/>
      <c r="E2683" s="2092"/>
      <c r="F2683" s="2096"/>
      <c r="G2683" s="2096"/>
      <c r="H2683" s="2092"/>
      <c r="I2683" s="2096"/>
      <c r="J2683" s="2092"/>
      <c r="K2683" s="2093"/>
    </row>
    <row r="2684" spans="1:11">
      <c r="A2684" s="2094"/>
      <c r="B2684" s="2095">
        <v>0.72916666666666663</v>
      </c>
      <c r="C2684" s="2096"/>
      <c r="D2684" s="2096"/>
      <c r="E2684" s="2092"/>
      <c r="F2684" s="2096"/>
      <c r="G2684" s="2096"/>
      <c r="H2684" s="2092"/>
      <c r="I2684" s="2096"/>
      <c r="J2684" s="2092"/>
      <c r="K2684" s="2093"/>
    </row>
    <row r="2685" spans="1:11">
      <c r="A2685" s="2094"/>
      <c r="B2685" s="2095">
        <v>0.73958333333333337</v>
      </c>
      <c r="C2685" s="2096"/>
      <c r="D2685" s="2096"/>
      <c r="E2685" s="2092"/>
      <c r="F2685" s="2096"/>
      <c r="G2685" s="2096"/>
      <c r="H2685" s="2092"/>
      <c r="I2685" s="2096"/>
      <c r="J2685" s="2092"/>
      <c r="K2685" s="2093"/>
    </row>
    <row r="2686" spans="1:11">
      <c r="A2686" s="2094"/>
      <c r="B2686" s="2095">
        <v>0.75</v>
      </c>
      <c r="C2686" s="2091"/>
      <c r="D2686" s="2096"/>
      <c r="E2686" s="2092"/>
      <c r="F2686" s="2096"/>
      <c r="G2686" s="2096"/>
      <c r="H2686" s="2092"/>
      <c r="I2686" s="2096"/>
      <c r="J2686" s="2092"/>
      <c r="K2686" s="2093"/>
    </row>
    <row r="2687" spans="1:11">
      <c r="A2687" s="2094"/>
      <c r="B2687" s="2095">
        <v>0.76041666666666663</v>
      </c>
      <c r="C2687" s="2096"/>
      <c r="D2687" s="2096"/>
      <c r="E2687" s="2092"/>
      <c r="F2687" s="2096"/>
      <c r="G2687" s="2096"/>
      <c r="H2687" s="2092"/>
      <c r="I2687" s="2096"/>
      <c r="J2687" s="2092"/>
      <c r="K2687" s="2093"/>
    </row>
    <row r="2688" spans="1:11">
      <c r="A2688" s="2094"/>
      <c r="B2688" s="2095">
        <v>0.77083333333333337</v>
      </c>
      <c r="C2688" s="2096"/>
      <c r="D2688" s="2096"/>
      <c r="E2688" s="2092"/>
      <c r="F2688" s="2096"/>
      <c r="G2688" s="2096"/>
      <c r="H2688" s="2092"/>
      <c r="I2688" s="2096"/>
      <c r="J2688" s="2092"/>
      <c r="K2688" s="2093"/>
    </row>
    <row r="2689" spans="1:11">
      <c r="A2689" s="2094"/>
      <c r="B2689" s="2095">
        <v>0.78125</v>
      </c>
      <c r="C2689" s="2096"/>
      <c r="D2689" s="2096"/>
      <c r="E2689" s="2092"/>
      <c r="F2689" s="2096"/>
      <c r="G2689" s="2096"/>
      <c r="H2689" s="2092"/>
      <c r="I2689" s="2096"/>
      <c r="J2689" s="2092"/>
      <c r="K2689" s="2093"/>
    </row>
    <row r="2690" spans="1:11">
      <c r="A2690" s="2094"/>
      <c r="B2690" s="2095">
        <v>0.79166666666666663</v>
      </c>
      <c r="C2690" s="2096"/>
      <c r="D2690" s="2096"/>
      <c r="E2690" s="2092"/>
      <c r="F2690" s="2096"/>
      <c r="G2690" s="2096"/>
      <c r="H2690" s="2092"/>
      <c r="I2690" s="2096"/>
      <c r="J2690" s="2092"/>
      <c r="K2690" s="2093"/>
    </row>
    <row r="2691" spans="1:11">
      <c r="A2691" s="2094"/>
      <c r="B2691" s="2095">
        <v>0.80208333333333337</v>
      </c>
      <c r="C2691" s="2096"/>
      <c r="D2691" s="2096"/>
      <c r="E2691" s="2092"/>
      <c r="F2691" s="2096"/>
      <c r="G2691" s="2096"/>
      <c r="H2691" s="2092"/>
      <c r="I2691" s="2096"/>
      <c r="J2691" s="2092"/>
      <c r="K2691" s="2093"/>
    </row>
    <row r="2692" spans="1:11">
      <c r="A2692" s="2094"/>
      <c r="B2692" s="2095">
        <v>0.8125</v>
      </c>
      <c r="C2692" s="2096"/>
      <c r="D2692" s="2096"/>
      <c r="E2692" s="2092"/>
      <c r="F2692" s="2096"/>
      <c r="G2692" s="2096"/>
      <c r="H2692" s="2092"/>
      <c r="I2692" s="2096"/>
      <c r="J2692" s="2092"/>
      <c r="K2692" s="2093"/>
    </row>
    <row r="2693" spans="1:11">
      <c r="A2693" s="2094"/>
      <c r="B2693" s="2095">
        <v>0.82291666666666663</v>
      </c>
      <c r="C2693" s="2096"/>
      <c r="D2693" s="2096"/>
      <c r="E2693" s="2092"/>
      <c r="F2693" s="2096"/>
      <c r="G2693" s="2096"/>
      <c r="H2693" s="2092"/>
      <c r="I2693" s="2096"/>
      <c r="J2693" s="2092"/>
      <c r="K2693" s="2093"/>
    </row>
    <row r="2694" spans="1:11">
      <c r="A2694" s="2094"/>
      <c r="B2694" s="2095">
        <v>0.83333333333333337</v>
      </c>
      <c r="C2694" s="2091"/>
      <c r="D2694" s="2096"/>
      <c r="E2694" s="2092"/>
      <c r="F2694" s="2096"/>
      <c r="G2694" s="2096"/>
      <c r="H2694" s="2092"/>
      <c r="I2694" s="2096"/>
      <c r="J2694" s="2092"/>
      <c r="K2694" s="2093"/>
    </row>
    <row r="2695" spans="1:11">
      <c r="A2695" s="2094"/>
      <c r="B2695" s="2095">
        <v>0.84375</v>
      </c>
      <c r="C2695" s="2096"/>
      <c r="D2695" s="2096"/>
      <c r="E2695" s="2092"/>
      <c r="F2695" s="2096"/>
      <c r="G2695" s="2096"/>
      <c r="H2695" s="2092"/>
      <c r="I2695" s="2096"/>
      <c r="J2695" s="2092"/>
      <c r="K2695" s="2093"/>
    </row>
    <row r="2696" spans="1:11">
      <c r="A2696" s="2094"/>
      <c r="B2696" s="2095">
        <v>0.85416666666666663</v>
      </c>
      <c r="C2696" s="2096"/>
      <c r="D2696" s="2096"/>
      <c r="E2696" s="2092"/>
      <c r="F2696" s="2096"/>
      <c r="G2696" s="2096"/>
      <c r="H2696" s="2092"/>
      <c r="I2696" s="2096"/>
      <c r="J2696" s="2092"/>
      <c r="K2696" s="2093"/>
    </row>
    <row r="2697" spans="1:11">
      <c r="A2697" s="2094"/>
      <c r="B2697" s="2095">
        <v>0.86458333333333337</v>
      </c>
      <c r="C2697" s="2096"/>
      <c r="D2697" s="2096"/>
      <c r="E2697" s="2092"/>
      <c r="F2697" s="2096"/>
      <c r="G2697" s="2096"/>
      <c r="H2697" s="2092"/>
      <c r="I2697" s="2096"/>
      <c r="J2697" s="2092"/>
      <c r="K2697" s="2093"/>
    </row>
    <row r="2698" spans="1:11">
      <c r="A2698" s="2094"/>
      <c r="B2698" s="2095">
        <v>0.875</v>
      </c>
      <c r="C2698" s="2096"/>
      <c r="D2698" s="2096"/>
      <c r="E2698" s="2092"/>
      <c r="F2698" s="2096"/>
      <c r="G2698" s="2096"/>
      <c r="H2698" s="2092"/>
      <c r="I2698" s="2096"/>
      <c r="J2698" s="2092"/>
      <c r="K2698" s="2093"/>
    </row>
    <row r="2699" spans="1:11">
      <c r="A2699" s="2094"/>
      <c r="B2699" s="2095">
        <v>0.88541666666666663</v>
      </c>
      <c r="C2699" s="2096"/>
      <c r="D2699" s="2096"/>
      <c r="E2699" s="2092"/>
      <c r="F2699" s="2096"/>
      <c r="G2699" s="2096"/>
      <c r="H2699" s="2092"/>
      <c r="I2699" s="2096"/>
      <c r="J2699" s="2092"/>
      <c r="K2699" s="2093"/>
    </row>
    <row r="2700" spans="1:11">
      <c r="A2700" s="2094"/>
      <c r="B2700" s="2095">
        <v>0.89583333333333337</v>
      </c>
      <c r="C2700" s="2096"/>
      <c r="D2700" s="2096"/>
      <c r="E2700" s="2092"/>
      <c r="F2700" s="2096"/>
      <c r="G2700" s="2096"/>
      <c r="H2700" s="2092"/>
      <c r="I2700" s="2096"/>
      <c r="J2700" s="2092"/>
      <c r="K2700" s="2093"/>
    </row>
    <row r="2701" spans="1:11">
      <c r="A2701" s="2094"/>
      <c r="B2701" s="2095">
        <v>0.90625</v>
      </c>
      <c r="C2701" s="2096"/>
      <c r="D2701" s="2096"/>
      <c r="E2701" s="2092"/>
      <c r="F2701" s="2096"/>
      <c r="G2701" s="2096"/>
      <c r="H2701" s="2092"/>
      <c r="I2701" s="2096"/>
      <c r="J2701" s="2092"/>
      <c r="K2701" s="2093"/>
    </row>
    <row r="2702" spans="1:11">
      <c r="A2702" s="2094"/>
      <c r="B2702" s="2095">
        <v>0.91666666666666663</v>
      </c>
      <c r="C2702" s="2091"/>
      <c r="D2702" s="2096"/>
      <c r="E2702" s="2092"/>
      <c r="F2702" s="2096"/>
      <c r="G2702" s="2096"/>
      <c r="H2702" s="2092"/>
      <c r="I2702" s="2096"/>
      <c r="J2702" s="2092"/>
      <c r="K2702" s="2093"/>
    </row>
    <row r="2703" spans="1:11">
      <c r="A2703" s="2094"/>
      <c r="B2703" s="2095">
        <v>0.92708333333333337</v>
      </c>
      <c r="C2703" s="2096"/>
      <c r="D2703" s="2096"/>
      <c r="E2703" s="2092"/>
      <c r="F2703" s="2096"/>
      <c r="G2703" s="2096"/>
      <c r="H2703" s="2092"/>
      <c r="I2703" s="2096"/>
      <c r="J2703" s="2092"/>
      <c r="K2703" s="2093"/>
    </row>
    <row r="2704" spans="1:11">
      <c r="A2704" s="2094"/>
      <c r="B2704" s="2095">
        <v>0.9375</v>
      </c>
      <c r="C2704" s="2096"/>
      <c r="D2704" s="2096"/>
      <c r="E2704" s="2092"/>
      <c r="F2704" s="2096"/>
      <c r="G2704" s="2096"/>
      <c r="H2704" s="2092"/>
      <c r="I2704" s="2096"/>
      <c r="J2704" s="2092"/>
      <c r="K2704" s="2093"/>
    </row>
    <row r="2705" spans="1:11">
      <c r="A2705" s="2094"/>
      <c r="B2705" s="2095">
        <v>0.94791666666666663</v>
      </c>
      <c r="C2705" s="2096"/>
      <c r="D2705" s="2096"/>
      <c r="E2705" s="2092"/>
      <c r="F2705" s="2096"/>
      <c r="G2705" s="2096"/>
      <c r="H2705" s="2092"/>
      <c r="I2705" s="2096"/>
      <c r="J2705" s="2092"/>
      <c r="K2705" s="2093"/>
    </row>
    <row r="2706" spans="1:11">
      <c r="A2706" s="2094"/>
      <c r="B2706" s="2095">
        <v>0.95833333333333337</v>
      </c>
      <c r="C2706" s="2096"/>
      <c r="D2706" s="2096"/>
      <c r="E2706" s="2092"/>
      <c r="F2706" s="2096"/>
      <c r="G2706" s="2096"/>
      <c r="H2706" s="2092"/>
      <c r="I2706" s="2096"/>
      <c r="J2706" s="2092"/>
      <c r="K2706" s="2093"/>
    </row>
    <row r="2707" spans="1:11">
      <c r="A2707" s="2094"/>
      <c r="B2707" s="2095">
        <v>0.96875</v>
      </c>
      <c r="C2707" s="2096"/>
      <c r="D2707" s="2096"/>
      <c r="E2707" s="2092"/>
      <c r="F2707" s="2096"/>
      <c r="G2707" s="2096"/>
      <c r="H2707" s="2092"/>
      <c r="I2707" s="2096"/>
      <c r="J2707" s="2092"/>
      <c r="K2707" s="2093"/>
    </row>
    <row r="2708" spans="1:11">
      <c r="A2708" s="2094"/>
      <c r="B2708" s="2095">
        <v>0.97916666666666663</v>
      </c>
      <c r="C2708" s="2096"/>
      <c r="D2708" s="2096"/>
      <c r="E2708" s="2092"/>
      <c r="F2708" s="2096"/>
      <c r="G2708" s="2096"/>
      <c r="H2708" s="2092"/>
      <c r="I2708" s="2096"/>
      <c r="J2708" s="2092"/>
      <c r="K2708" s="2093"/>
    </row>
    <row r="2709" spans="1:11">
      <c r="A2709" s="2094"/>
      <c r="B2709" s="2095">
        <v>0.98958333333333337</v>
      </c>
      <c r="C2709" s="2096"/>
      <c r="D2709" s="2096"/>
      <c r="E2709" s="2092"/>
      <c r="F2709" s="2096"/>
      <c r="G2709" s="2096"/>
      <c r="H2709" s="2092"/>
      <c r="I2709" s="2096"/>
      <c r="J2709" s="2092"/>
      <c r="K2709" s="2093"/>
    </row>
    <row r="2710" spans="1:11">
      <c r="A2710" s="2094"/>
      <c r="B2710" s="2095">
        <v>0</v>
      </c>
      <c r="C2710" s="2091"/>
      <c r="D2710" s="2096"/>
      <c r="E2710" s="2092"/>
      <c r="F2710" s="2096"/>
      <c r="G2710" s="2096"/>
      <c r="H2710" s="2092"/>
      <c r="I2710" s="2096"/>
      <c r="J2710" s="2092"/>
      <c r="K2710" s="2093"/>
    </row>
    <row r="2711" spans="1:11">
      <c r="A2711" s="2094"/>
      <c r="B2711" s="2095">
        <v>1.0416666666666666E-2</v>
      </c>
      <c r="C2711" s="2096"/>
      <c r="D2711" s="2096"/>
      <c r="E2711" s="2092"/>
      <c r="F2711" s="2096"/>
      <c r="G2711" s="2096"/>
      <c r="H2711" s="2092"/>
      <c r="I2711" s="2096"/>
      <c r="J2711" s="2092"/>
      <c r="K2711" s="2093"/>
    </row>
    <row r="2712" spans="1:11">
      <c r="A2712" s="2094"/>
      <c r="B2712" s="2095">
        <v>2.0833333333333332E-2</v>
      </c>
      <c r="C2712" s="2096"/>
      <c r="D2712" s="2096"/>
      <c r="E2712" s="2092"/>
      <c r="F2712" s="2096"/>
      <c r="G2712" s="2096"/>
      <c r="H2712" s="2092"/>
      <c r="I2712" s="2096"/>
      <c r="J2712" s="2092"/>
      <c r="K2712" s="2093"/>
    </row>
    <row r="2713" spans="1:11">
      <c r="A2713" s="2094"/>
      <c r="B2713" s="2095">
        <v>3.125E-2</v>
      </c>
      <c r="C2713" s="2096"/>
      <c r="D2713" s="2096"/>
      <c r="E2713" s="2092"/>
      <c r="F2713" s="2096"/>
      <c r="G2713" s="2096"/>
      <c r="H2713" s="2092"/>
      <c r="I2713" s="2096"/>
      <c r="J2713" s="2092"/>
      <c r="K2713" s="2093"/>
    </row>
    <row r="2714" spans="1:11">
      <c r="A2714" s="2094"/>
      <c r="B2714" s="2095">
        <v>4.1666666666666664E-2</v>
      </c>
      <c r="C2714" s="2096"/>
      <c r="D2714" s="2096"/>
      <c r="E2714" s="2092"/>
      <c r="F2714" s="2096"/>
      <c r="G2714" s="2096"/>
      <c r="H2714" s="2092"/>
      <c r="I2714" s="2096"/>
      <c r="J2714" s="2092"/>
      <c r="K2714" s="2093"/>
    </row>
    <row r="2715" spans="1:11">
      <c r="A2715" s="2094"/>
      <c r="B2715" s="2095">
        <v>5.2083333333333336E-2</v>
      </c>
      <c r="C2715" s="2096"/>
      <c r="D2715" s="2096"/>
      <c r="E2715" s="2092"/>
      <c r="F2715" s="2096"/>
      <c r="G2715" s="2096"/>
      <c r="H2715" s="2092"/>
      <c r="I2715" s="2096"/>
      <c r="J2715" s="2092"/>
      <c r="K2715" s="2093"/>
    </row>
    <row r="2716" spans="1:11">
      <c r="A2716" s="2094"/>
      <c r="B2716" s="2095">
        <v>6.25E-2</v>
      </c>
      <c r="C2716" s="2096"/>
      <c r="D2716" s="2096"/>
      <c r="E2716" s="2092"/>
      <c r="F2716" s="2096"/>
      <c r="G2716" s="2096"/>
      <c r="H2716" s="2092"/>
      <c r="I2716" s="2096"/>
      <c r="J2716" s="2092"/>
      <c r="K2716" s="2093"/>
    </row>
    <row r="2717" spans="1:11">
      <c r="A2717" s="2094"/>
      <c r="B2717" s="2095">
        <v>7.2916666666666671E-2</v>
      </c>
      <c r="C2717" s="2096"/>
      <c r="D2717" s="2096"/>
      <c r="E2717" s="2092"/>
      <c r="F2717" s="2096"/>
      <c r="G2717" s="2096"/>
      <c r="H2717" s="2092"/>
      <c r="I2717" s="2096"/>
      <c r="J2717" s="2092"/>
      <c r="K2717" s="2093"/>
    </row>
    <row r="2718" spans="1:11">
      <c r="A2718" s="2094"/>
      <c r="B2718" s="2095">
        <v>8.3333333333333329E-2</v>
      </c>
      <c r="C2718" s="2091"/>
      <c r="D2718" s="2096"/>
      <c r="E2718" s="2092"/>
      <c r="F2718" s="2096"/>
      <c r="G2718" s="2096"/>
      <c r="H2718" s="2092"/>
      <c r="I2718" s="2096"/>
      <c r="J2718" s="2092"/>
      <c r="K2718" s="2093"/>
    </row>
    <row r="2719" spans="1:11">
      <c r="A2719" s="2094"/>
      <c r="B2719" s="2095">
        <v>9.375E-2</v>
      </c>
      <c r="C2719" s="2096"/>
      <c r="D2719" s="2096"/>
      <c r="E2719" s="2092"/>
      <c r="F2719" s="2096"/>
      <c r="G2719" s="2096"/>
      <c r="H2719" s="2092"/>
      <c r="I2719" s="2096"/>
      <c r="J2719" s="2092"/>
      <c r="K2719" s="2093"/>
    </row>
    <row r="2720" spans="1:11">
      <c r="A2720" s="2094"/>
      <c r="B2720" s="2095">
        <v>0.10416666666666667</v>
      </c>
      <c r="C2720" s="2096"/>
      <c r="D2720" s="2096"/>
      <c r="E2720" s="2092"/>
      <c r="F2720" s="2096"/>
      <c r="G2720" s="2096"/>
      <c r="H2720" s="2092"/>
      <c r="I2720" s="2096"/>
      <c r="J2720" s="2092"/>
      <c r="K2720" s="2093"/>
    </row>
    <row r="2721" spans="1:11">
      <c r="A2721" s="2094"/>
      <c r="B2721" s="2095">
        <v>0.11458333333333333</v>
      </c>
      <c r="C2721" s="2096"/>
      <c r="D2721" s="2096"/>
      <c r="E2721" s="2092"/>
      <c r="F2721" s="2096"/>
      <c r="G2721" s="2096"/>
      <c r="H2721" s="2092"/>
      <c r="I2721" s="2096"/>
      <c r="J2721" s="2092"/>
      <c r="K2721" s="2093"/>
    </row>
    <row r="2722" spans="1:11">
      <c r="A2722" s="2094"/>
      <c r="B2722" s="2095">
        <v>0.125</v>
      </c>
      <c r="C2722" s="2096"/>
      <c r="D2722" s="2096"/>
      <c r="E2722" s="2092"/>
      <c r="F2722" s="2096"/>
      <c r="G2722" s="2096"/>
      <c r="H2722" s="2092"/>
      <c r="I2722" s="2096"/>
      <c r="J2722" s="2092"/>
      <c r="K2722" s="2093"/>
    </row>
    <row r="2723" spans="1:11">
      <c r="A2723" s="2094"/>
      <c r="B2723" s="2095">
        <v>0.13541666666666666</v>
      </c>
      <c r="C2723" s="2096"/>
      <c r="D2723" s="2096"/>
      <c r="E2723" s="2092"/>
      <c r="F2723" s="2096"/>
      <c r="G2723" s="2096"/>
      <c r="H2723" s="2092"/>
      <c r="I2723" s="2096"/>
      <c r="J2723" s="2092"/>
      <c r="K2723" s="2093"/>
    </row>
    <row r="2724" spans="1:11">
      <c r="A2724" s="2094"/>
      <c r="B2724" s="2095">
        <v>0.14583333333333334</v>
      </c>
      <c r="C2724" s="2096"/>
      <c r="D2724" s="2096"/>
      <c r="E2724" s="2092"/>
      <c r="F2724" s="2096"/>
      <c r="G2724" s="2096"/>
      <c r="H2724" s="2092"/>
      <c r="I2724" s="2096"/>
      <c r="J2724" s="2092"/>
      <c r="K2724" s="2093"/>
    </row>
    <row r="2725" spans="1:11">
      <c r="A2725" s="2094"/>
      <c r="B2725" s="2095">
        <v>0.15625</v>
      </c>
      <c r="C2725" s="2096"/>
      <c r="D2725" s="2096"/>
      <c r="E2725" s="2092"/>
      <c r="F2725" s="2096"/>
      <c r="G2725" s="2096"/>
      <c r="H2725" s="2092"/>
      <c r="I2725" s="2096"/>
      <c r="J2725" s="2092"/>
      <c r="K2725" s="2093"/>
    </row>
    <row r="2726" spans="1:11">
      <c r="A2726" s="2094"/>
      <c r="B2726" s="2095">
        <v>0.16666666666666666</v>
      </c>
      <c r="C2726" s="2091"/>
      <c r="D2726" s="2096"/>
      <c r="E2726" s="2092"/>
      <c r="F2726" s="2096"/>
      <c r="G2726" s="2096"/>
      <c r="H2726" s="2092"/>
      <c r="I2726" s="2096"/>
      <c r="J2726" s="2092"/>
      <c r="K2726" s="2093"/>
    </row>
    <row r="2727" spans="1:11">
      <c r="A2727" s="2094"/>
      <c r="B2727" s="2095">
        <v>0.17708333333333334</v>
      </c>
      <c r="C2727" s="2096"/>
      <c r="D2727" s="2096"/>
      <c r="E2727" s="2092"/>
      <c r="F2727" s="2096"/>
      <c r="G2727" s="2096"/>
      <c r="H2727" s="2092"/>
      <c r="I2727" s="2096"/>
      <c r="J2727" s="2092"/>
      <c r="K2727" s="2093"/>
    </row>
    <row r="2728" spans="1:11">
      <c r="A2728" s="2094"/>
      <c r="B2728" s="2095">
        <v>0.1875</v>
      </c>
      <c r="C2728" s="2096"/>
      <c r="D2728" s="2096"/>
      <c r="E2728" s="2092"/>
      <c r="F2728" s="2096"/>
      <c r="G2728" s="2096"/>
      <c r="H2728" s="2092"/>
      <c r="I2728" s="2096"/>
      <c r="J2728" s="2092"/>
      <c r="K2728" s="2093"/>
    </row>
    <row r="2729" spans="1:11">
      <c r="A2729" s="2094"/>
      <c r="B2729" s="2095">
        <v>0.19791666666666666</v>
      </c>
      <c r="C2729" s="2096"/>
      <c r="D2729" s="2096"/>
      <c r="E2729" s="2092"/>
      <c r="F2729" s="2096"/>
      <c r="G2729" s="2096"/>
      <c r="H2729" s="2092"/>
      <c r="I2729" s="2096"/>
      <c r="J2729" s="2092"/>
      <c r="K2729" s="2093"/>
    </row>
    <row r="2730" spans="1:11">
      <c r="A2730" s="2094"/>
      <c r="B2730" s="2095">
        <v>0.20833333333333334</v>
      </c>
      <c r="C2730" s="2096"/>
      <c r="D2730" s="2096"/>
      <c r="E2730" s="2092"/>
      <c r="F2730" s="2096"/>
      <c r="G2730" s="2096"/>
      <c r="H2730" s="2092"/>
      <c r="I2730" s="2096"/>
      <c r="J2730" s="2092"/>
      <c r="K2730" s="2093"/>
    </row>
    <row r="2731" spans="1:11">
      <c r="A2731" s="2094"/>
      <c r="B2731" s="2095">
        <v>0.21875</v>
      </c>
      <c r="C2731" s="2096"/>
      <c r="D2731" s="2096"/>
      <c r="E2731" s="2092"/>
      <c r="F2731" s="2096"/>
      <c r="G2731" s="2096"/>
      <c r="H2731" s="2092"/>
      <c r="I2731" s="2096"/>
      <c r="J2731" s="2092"/>
      <c r="K2731" s="2093"/>
    </row>
    <row r="2732" spans="1:11">
      <c r="A2732" s="2094"/>
      <c r="B2732" s="2095">
        <v>0.22916666666666666</v>
      </c>
      <c r="C2732" s="2096"/>
      <c r="D2732" s="2096"/>
      <c r="E2732" s="2092"/>
      <c r="F2732" s="2096"/>
      <c r="G2732" s="2096"/>
      <c r="H2732" s="2092"/>
      <c r="I2732" s="2096"/>
      <c r="J2732" s="2092"/>
      <c r="K2732" s="2093"/>
    </row>
    <row r="2733" spans="1:11">
      <c r="A2733" s="2094"/>
      <c r="B2733" s="2095">
        <v>0.23958333333333334</v>
      </c>
      <c r="C2733" s="2096"/>
      <c r="D2733" s="2096"/>
      <c r="E2733" s="2092"/>
      <c r="F2733" s="2096"/>
      <c r="G2733" s="2096"/>
      <c r="H2733" s="2092"/>
      <c r="I2733" s="2096"/>
      <c r="J2733" s="2092"/>
      <c r="K2733" s="2093"/>
    </row>
    <row r="2734" spans="1:11">
      <c r="A2734" s="2094"/>
      <c r="B2734" s="2095">
        <v>0.25</v>
      </c>
      <c r="C2734" s="2091"/>
      <c r="D2734" s="2096"/>
      <c r="E2734" s="2092"/>
      <c r="F2734" s="2096"/>
      <c r="G2734" s="2096"/>
      <c r="H2734" s="2092"/>
      <c r="I2734" s="2096"/>
      <c r="J2734" s="2092"/>
      <c r="K2734" s="2093"/>
    </row>
    <row r="2735" spans="1:11">
      <c r="A2735" s="2094"/>
      <c r="B2735" s="2095">
        <v>0.26041666666666669</v>
      </c>
      <c r="C2735" s="2096"/>
      <c r="D2735" s="2096"/>
      <c r="E2735" s="2092"/>
      <c r="F2735" s="2096"/>
      <c r="G2735" s="2096"/>
      <c r="H2735" s="2092"/>
      <c r="I2735" s="2096"/>
      <c r="J2735" s="2092"/>
      <c r="K2735" s="2093"/>
    </row>
    <row r="2736" spans="1:11">
      <c r="A2736" s="2094"/>
      <c r="B2736" s="2095">
        <v>0.27083333333333331</v>
      </c>
      <c r="C2736" s="2096"/>
      <c r="D2736" s="2096"/>
      <c r="E2736" s="2092"/>
      <c r="F2736" s="2096"/>
      <c r="G2736" s="2096"/>
      <c r="H2736" s="2092"/>
      <c r="I2736" s="2096"/>
      <c r="J2736" s="2092"/>
      <c r="K2736" s="2093"/>
    </row>
    <row r="2737" spans="1:11">
      <c r="A2737" s="2094"/>
      <c r="B2737" s="2095">
        <v>0.28125</v>
      </c>
      <c r="C2737" s="2096"/>
      <c r="D2737" s="2096"/>
      <c r="E2737" s="2092"/>
      <c r="F2737" s="2096"/>
      <c r="G2737" s="2096"/>
      <c r="H2737" s="2092"/>
      <c r="I2737" s="2096"/>
      <c r="J2737" s="2092"/>
      <c r="K2737" s="2093"/>
    </row>
    <row r="2738" spans="1:11">
      <c r="A2738" s="2094"/>
      <c r="B2738" s="2095">
        <v>0.29166666666666669</v>
      </c>
      <c r="C2738" s="2096"/>
      <c r="D2738" s="2096"/>
      <c r="E2738" s="2092"/>
      <c r="F2738" s="2096"/>
      <c r="G2738" s="2096"/>
      <c r="H2738" s="2092"/>
      <c r="I2738" s="2096"/>
      <c r="J2738" s="2092"/>
      <c r="K2738" s="2093"/>
    </row>
    <row r="2739" spans="1:11">
      <c r="A2739" s="2094"/>
      <c r="B2739" s="2095">
        <v>0.30208333333333331</v>
      </c>
      <c r="C2739" s="2096"/>
      <c r="D2739" s="2096"/>
      <c r="E2739" s="2092"/>
      <c r="F2739" s="2096"/>
      <c r="G2739" s="2096"/>
      <c r="H2739" s="2092"/>
      <c r="I2739" s="2096"/>
      <c r="J2739" s="2092"/>
      <c r="K2739" s="2093"/>
    </row>
    <row r="2740" spans="1:11">
      <c r="A2740" s="2094"/>
      <c r="B2740" s="2095">
        <v>0.3125</v>
      </c>
      <c r="C2740" s="2096"/>
      <c r="D2740" s="2096"/>
      <c r="E2740" s="2092"/>
      <c r="F2740" s="2096"/>
      <c r="G2740" s="2096"/>
      <c r="H2740" s="2092"/>
      <c r="I2740" s="2096"/>
      <c r="J2740" s="2092"/>
      <c r="K2740" s="2093"/>
    </row>
    <row r="2741" spans="1:11">
      <c r="A2741" s="2094"/>
      <c r="B2741" s="2095">
        <v>0.32291666666666669</v>
      </c>
      <c r="C2741" s="2096"/>
      <c r="D2741" s="2096"/>
      <c r="E2741" s="2092"/>
      <c r="F2741" s="2096"/>
      <c r="G2741" s="2096"/>
      <c r="H2741" s="2092"/>
      <c r="I2741" s="2096"/>
      <c r="J2741" s="2092"/>
      <c r="K2741" s="2093"/>
    </row>
    <row r="2742" spans="1:11">
      <c r="A2742" s="2094"/>
      <c r="B2742" s="2095">
        <v>0.33333333333333331</v>
      </c>
      <c r="C2742" s="2091"/>
      <c r="D2742" s="2096"/>
      <c r="E2742" s="2092"/>
      <c r="F2742" s="2096"/>
      <c r="G2742" s="2096"/>
      <c r="H2742" s="2092"/>
      <c r="I2742" s="2096"/>
      <c r="J2742" s="2092"/>
      <c r="K2742" s="2093"/>
    </row>
    <row r="2743" spans="1:11">
      <c r="A2743" s="2094"/>
      <c r="B2743" s="2095">
        <v>0.34375</v>
      </c>
      <c r="C2743" s="2096"/>
      <c r="D2743" s="2096"/>
      <c r="E2743" s="2092"/>
      <c r="F2743" s="2096"/>
      <c r="G2743" s="2096"/>
      <c r="H2743" s="2092"/>
      <c r="I2743" s="2096"/>
      <c r="J2743" s="2092"/>
      <c r="K2743" s="2093"/>
    </row>
    <row r="2744" spans="1:11">
      <c r="A2744" s="2094"/>
      <c r="B2744" s="2095">
        <v>0.35416666666666669</v>
      </c>
      <c r="C2744" s="2096"/>
      <c r="D2744" s="2096"/>
      <c r="E2744" s="2092"/>
      <c r="F2744" s="2096"/>
      <c r="G2744" s="2096"/>
      <c r="H2744" s="2092"/>
      <c r="I2744" s="2096"/>
      <c r="J2744" s="2092"/>
      <c r="K2744" s="2093"/>
    </row>
    <row r="2745" spans="1:11">
      <c r="A2745" s="2094"/>
      <c r="B2745" s="2095">
        <v>0.36458333333333331</v>
      </c>
      <c r="C2745" s="2096"/>
      <c r="D2745" s="2096"/>
      <c r="E2745" s="2092"/>
      <c r="F2745" s="2096"/>
      <c r="G2745" s="2096"/>
      <c r="H2745" s="2092"/>
      <c r="I2745" s="2096"/>
      <c r="J2745" s="2092"/>
      <c r="K2745" s="2093"/>
    </row>
    <row r="2746" spans="1:11">
      <c r="A2746" s="2094"/>
      <c r="B2746" s="2095">
        <v>0.375</v>
      </c>
      <c r="C2746" s="2096"/>
      <c r="D2746" s="2096"/>
      <c r="E2746" s="2092"/>
      <c r="F2746" s="2096"/>
      <c r="G2746" s="2096"/>
      <c r="H2746" s="2092"/>
      <c r="I2746" s="2096"/>
      <c r="J2746" s="2092"/>
      <c r="K2746" s="2093"/>
    </row>
    <row r="2747" spans="1:11">
      <c r="A2747" s="2094"/>
      <c r="B2747" s="2095">
        <v>0.38541666666666669</v>
      </c>
      <c r="C2747" s="2096"/>
      <c r="D2747" s="2096"/>
      <c r="E2747" s="2092"/>
      <c r="F2747" s="2096"/>
      <c r="G2747" s="2096"/>
      <c r="H2747" s="2092"/>
      <c r="I2747" s="2096"/>
      <c r="J2747" s="2092"/>
      <c r="K2747" s="2093"/>
    </row>
    <row r="2748" spans="1:11">
      <c r="A2748" s="2094"/>
      <c r="B2748" s="2095">
        <v>0.39583333333333331</v>
      </c>
      <c r="C2748" s="2096"/>
      <c r="D2748" s="2096"/>
      <c r="E2748" s="2092"/>
      <c r="F2748" s="2096"/>
      <c r="G2748" s="2096"/>
      <c r="H2748" s="2092"/>
      <c r="I2748" s="2096"/>
      <c r="J2748" s="2092"/>
      <c r="K2748" s="2093"/>
    </row>
    <row r="2749" spans="1:11">
      <c r="A2749" s="2094"/>
      <c r="B2749" s="2095">
        <v>0.40625</v>
      </c>
      <c r="C2749" s="2096"/>
      <c r="D2749" s="2096"/>
      <c r="E2749" s="2092"/>
      <c r="F2749" s="2096"/>
      <c r="G2749" s="2096"/>
      <c r="H2749" s="2092"/>
      <c r="I2749" s="2096"/>
      <c r="J2749" s="2092"/>
      <c r="K2749" s="2093"/>
    </row>
    <row r="2750" spans="1:11">
      <c r="A2750" s="2094"/>
      <c r="B2750" s="2095">
        <v>0.41666666666666669</v>
      </c>
      <c r="C2750" s="2091"/>
      <c r="D2750" s="2096"/>
      <c r="E2750" s="2092"/>
      <c r="F2750" s="2096"/>
      <c r="G2750" s="2096"/>
      <c r="H2750" s="2092"/>
      <c r="I2750" s="2096"/>
      <c r="J2750" s="2092"/>
      <c r="K2750" s="2093"/>
    </row>
    <row r="2751" spans="1:11">
      <c r="A2751" s="2094"/>
      <c r="B2751" s="2095">
        <v>0.42708333333333331</v>
      </c>
      <c r="C2751" s="2096"/>
      <c r="D2751" s="2096"/>
      <c r="E2751" s="2092"/>
      <c r="F2751" s="2096"/>
      <c r="G2751" s="2096"/>
      <c r="H2751" s="2092"/>
      <c r="I2751" s="2096"/>
      <c r="J2751" s="2092"/>
      <c r="K2751" s="2093"/>
    </row>
    <row r="2752" spans="1:11">
      <c r="A2752" s="2094"/>
      <c r="B2752" s="2095">
        <v>0.4375</v>
      </c>
      <c r="C2752" s="2096"/>
      <c r="D2752" s="2096"/>
      <c r="E2752" s="2092"/>
      <c r="F2752" s="2096"/>
      <c r="G2752" s="2096"/>
      <c r="H2752" s="2092"/>
      <c r="I2752" s="2096"/>
      <c r="J2752" s="2092"/>
      <c r="K2752" s="2093"/>
    </row>
    <row r="2753" spans="1:11">
      <c r="A2753" s="2094"/>
      <c r="B2753" s="2095">
        <v>0.44791666666666669</v>
      </c>
      <c r="C2753" s="2096"/>
      <c r="D2753" s="2096"/>
      <c r="E2753" s="2092"/>
      <c r="F2753" s="2096"/>
      <c r="G2753" s="2096"/>
      <c r="H2753" s="2092"/>
      <c r="I2753" s="2096"/>
      <c r="J2753" s="2092"/>
      <c r="K2753" s="2093"/>
    </row>
    <row r="2754" spans="1:11">
      <c r="A2754" s="2094"/>
      <c r="B2754" s="2095">
        <v>0.45833333333333331</v>
      </c>
      <c r="C2754" s="2096"/>
      <c r="D2754" s="2096"/>
      <c r="E2754" s="2092"/>
      <c r="F2754" s="2096"/>
      <c r="G2754" s="2096"/>
      <c r="H2754" s="2092"/>
      <c r="I2754" s="2096"/>
      <c r="J2754" s="2092"/>
      <c r="K2754" s="2093"/>
    </row>
    <row r="2755" spans="1:11">
      <c r="A2755" s="2094"/>
      <c r="B2755" s="2095">
        <v>0.46875</v>
      </c>
      <c r="C2755" s="2096"/>
      <c r="D2755" s="2096"/>
      <c r="E2755" s="2092"/>
      <c r="F2755" s="2096"/>
      <c r="G2755" s="2096"/>
      <c r="H2755" s="2092"/>
      <c r="I2755" s="2096"/>
      <c r="J2755" s="2092"/>
      <c r="K2755" s="2093"/>
    </row>
    <row r="2756" spans="1:11">
      <c r="A2756" s="2094"/>
      <c r="B2756" s="2095">
        <v>0.47916666666666669</v>
      </c>
      <c r="C2756" s="2096"/>
      <c r="D2756" s="2096"/>
      <c r="E2756" s="2092"/>
      <c r="F2756" s="2096"/>
      <c r="G2756" s="2096"/>
      <c r="H2756" s="2092"/>
      <c r="I2756" s="2096"/>
      <c r="J2756" s="2092"/>
      <c r="K2756" s="2093"/>
    </row>
    <row r="2757" spans="1:11">
      <c r="A2757" s="2094"/>
      <c r="B2757" s="2095">
        <v>0.48958333333333331</v>
      </c>
      <c r="C2757" s="2096"/>
      <c r="D2757" s="2096"/>
      <c r="E2757" s="2092"/>
      <c r="F2757" s="2096"/>
      <c r="G2757" s="2096"/>
      <c r="H2757" s="2092"/>
      <c r="I2757" s="2096"/>
      <c r="J2757" s="2092"/>
      <c r="K2757" s="2093"/>
    </row>
    <row r="2758" spans="1:11">
      <c r="A2758" s="2094"/>
      <c r="B2758" s="2095">
        <v>0.5</v>
      </c>
      <c r="C2758" s="2091"/>
      <c r="D2758" s="2096"/>
      <c r="E2758" s="2092"/>
      <c r="F2758" s="2096"/>
      <c r="G2758" s="2096"/>
      <c r="H2758" s="2092"/>
      <c r="I2758" s="2096"/>
      <c r="J2758" s="2092"/>
      <c r="K2758" s="2093"/>
    </row>
    <row r="2759" spans="1:11">
      <c r="A2759" s="2094"/>
      <c r="B2759" s="2095">
        <v>0.51041666666666663</v>
      </c>
      <c r="C2759" s="2096"/>
      <c r="D2759" s="2096"/>
      <c r="E2759" s="2092"/>
      <c r="F2759" s="2096"/>
      <c r="G2759" s="2096"/>
      <c r="H2759" s="2092"/>
      <c r="I2759" s="2096"/>
      <c r="J2759" s="2092"/>
      <c r="K2759" s="2093"/>
    </row>
    <row r="2760" spans="1:11">
      <c r="A2760" s="2094"/>
      <c r="B2760" s="2095">
        <v>0.52083333333333337</v>
      </c>
      <c r="C2760" s="2096"/>
      <c r="D2760" s="2096"/>
      <c r="E2760" s="2092"/>
      <c r="F2760" s="2096"/>
      <c r="G2760" s="2096"/>
      <c r="H2760" s="2092"/>
      <c r="I2760" s="2096"/>
      <c r="J2760" s="2092"/>
      <c r="K2760" s="2093"/>
    </row>
    <row r="2761" spans="1:11">
      <c r="A2761" s="2094"/>
      <c r="B2761" s="2095">
        <v>0.53125</v>
      </c>
      <c r="C2761" s="2096"/>
      <c r="D2761" s="2096"/>
      <c r="E2761" s="2092"/>
      <c r="F2761" s="2096"/>
      <c r="G2761" s="2096"/>
      <c r="H2761" s="2092"/>
      <c r="I2761" s="2096"/>
      <c r="J2761" s="2092"/>
      <c r="K2761" s="2093"/>
    </row>
    <row r="2762" spans="1:11">
      <c r="A2762" s="2094"/>
      <c r="B2762" s="2095">
        <v>0.54166666666666663</v>
      </c>
      <c r="C2762" s="2096"/>
      <c r="D2762" s="2096"/>
      <c r="E2762" s="2092"/>
      <c r="F2762" s="2096"/>
      <c r="G2762" s="2096"/>
      <c r="H2762" s="2092"/>
      <c r="I2762" s="2096"/>
      <c r="J2762" s="2092"/>
      <c r="K2762" s="2093"/>
    </row>
    <row r="2763" spans="1:11">
      <c r="A2763" s="2094"/>
      <c r="B2763" s="2095">
        <v>0.55208333333333337</v>
      </c>
      <c r="C2763" s="2096"/>
      <c r="D2763" s="2096"/>
      <c r="E2763" s="2092"/>
      <c r="F2763" s="2096"/>
      <c r="G2763" s="2096"/>
      <c r="H2763" s="2092"/>
      <c r="I2763" s="2096"/>
      <c r="J2763" s="2092"/>
      <c r="K2763" s="2093"/>
    </row>
    <row r="2764" spans="1:11">
      <c r="A2764" s="2094"/>
      <c r="B2764" s="2095">
        <v>0.5625</v>
      </c>
      <c r="C2764" s="2096"/>
      <c r="D2764" s="2096"/>
      <c r="E2764" s="2092"/>
      <c r="F2764" s="2096"/>
      <c r="G2764" s="2096"/>
      <c r="H2764" s="2092"/>
      <c r="I2764" s="2096"/>
      <c r="J2764" s="2092"/>
      <c r="K2764" s="2093"/>
    </row>
    <row r="2765" spans="1:11">
      <c r="A2765" s="2094"/>
      <c r="B2765" s="2095">
        <v>0.57291666666666663</v>
      </c>
      <c r="C2765" s="2096"/>
      <c r="D2765" s="2096"/>
      <c r="E2765" s="2092"/>
      <c r="F2765" s="2096"/>
      <c r="G2765" s="2096"/>
      <c r="H2765" s="2092"/>
      <c r="I2765" s="2096"/>
      <c r="J2765" s="2092"/>
      <c r="K2765" s="2093"/>
    </row>
    <row r="2766" spans="1:11">
      <c r="A2766" s="2094"/>
      <c r="B2766" s="2095">
        <v>0.58333333333333337</v>
      </c>
      <c r="C2766" s="2091"/>
      <c r="D2766" s="2096"/>
      <c r="E2766" s="2092"/>
      <c r="F2766" s="2096"/>
      <c r="G2766" s="2096"/>
      <c r="H2766" s="2092"/>
      <c r="I2766" s="2096"/>
      <c r="J2766" s="2092"/>
      <c r="K2766" s="2093"/>
    </row>
    <row r="2767" spans="1:11">
      <c r="A2767" s="2094"/>
      <c r="B2767" s="2095">
        <v>0.59375</v>
      </c>
      <c r="C2767" s="2096"/>
      <c r="D2767" s="2096"/>
      <c r="E2767" s="2092"/>
      <c r="F2767" s="2096"/>
      <c r="G2767" s="2096"/>
      <c r="H2767" s="2092"/>
      <c r="I2767" s="2096"/>
      <c r="J2767" s="2092"/>
      <c r="K2767" s="2093"/>
    </row>
    <row r="2768" spans="1:11">
      <c r="A2768" s="2094"/>
      <c r="B2768" s="2095">
        <v>0.60416666666666663</v>
      </c>
      <c r="C2768" s="2096"/>
      <c r="D2768" s="2096"/>
      <c r="E2768" s="2092"/>
      <c r="F2768" s="2096"/>
      <c r="G2768" s="2096"/>
      <c r="H2768" s="2092"/>
      <c r="I2768" s="2096"/>
      <c r="J2768" s="2092"/>
      <c r="K2768" s="2093"/>
    </row>
    <row r="2769" spans="1:11">
      <c r="A2769" s="2094"/>
      <c r="B2769" s="2095">
        <v>0.61458333333333337</v>
      </c>
      <c r="C2769" s="2096"/>
      <c r="D2769" s="2096"/>
      <c r="E2769" s="2092"/>
      <c r="F2769" s="2096"/>
      <c r="G2769" s="2096"/>
      <c r="H2769" s="2092"/>
      <c r="I2769" s="2096"/>
      <c r="J2769" s="2092"/>
      <c r="K2769" s="2093"/>
    </row>
    <row r="2770" spans="1:11">
      <c r="A2770" s="2094"/>
      <c r="B2770" s="2095">
        <v>0.625</v>
      </c>
      <c r="C2770" s="2096"/>
      <c r="D2770" s="2096"/>
      <c r="E2770" s="2092"/>
      <c r="F2770" s="2096"/>
      <c r="G2770" s="2096"/>
      <c r="H2770" s="2092"/>
      <c r="I2770" s="2096"/>
      <c r="J2770" s="2092"/>
      <c r="K2770" s="2093"/>
    </row>
    <row r="2771" spans="1:11">
      <c r="A2771" s="2094"/>
      <c r="B2771" s="2095">
        <v>0.63541666666666663</v>
      </c>
      <c r="C2771" s="2096"/>
      <c r="D2771" s="2096"/>
      <c r="E2771" s="2092"/>
      <c r="F2771" s="2096"/>
      <c r="G2771" s="2096"/>
      <c r="H2771" s="2092"/>
      <c r="I2771" s="2096"/>
      <c r="J2771" s="2092"/>
      <c r="K2771" s="2093"/>
    </row>
    <row r="2772" spans="1:11">
      <c r="A2772" s="2094"/>
      <c r="B2772" s="2095">
        <v>0.64583333333333337</v>
      </c>
      <c r="C2772" s="2096"/>
      <c r="D2772" s="2096"/>
      <c r="E2772" s="2092"/>
      <c r="F2772" s="2096"/>
      <c r="G2772" s="2096"/>
      <c r="H2772" s="2092"/>
      <c r="I2772" s="2096"/>
      <c r="J2772" s="2092"/>
      <c r="K2772" s="2093"/>
    </row>
    <row r="2773" spans="1:11">
      <c r="A2773" s="2094"/>
      <c r="B2773" s="2095">
        <v>0.65625</v>
      </c>
      <c r="C2773" s="2096"/>
      <c r="D2773" s="2096"/>
      <c r="E2773" s="2092"/>
      <c r="F2773" s="2096"/>
      <c r="G2773" s="2096"/>
      <c r="H2773" s="2092"/>
      <c r="I2773" s="2096"/>
      <c r="J2773" s="2092"/>
      <c r="K2773" s="2093"/>
    </row>
    <row r="2774" spans="1:11">
      <c r="A2774" s="2094"/>
      <c r="B2774" s="2095">
        <v>0.66666666666666663</v>
      </c>
      <c r="C2774" s="2091"/>
      <c r="D2774" s="2096"/>
      <c r="E2774" s="2092"/>
      <c r="F2774" s="2096"/>
      <c r="G2774" s="2096"/>
      <c r="H2774" s="2092"/>
      <c r="I2774" s="2096"/>
      <c r="J2774" s="2092"/>
      <c r="K2774" s="2093"/>
    </row>
    <row r="2775" spans="1:11">
      <c r="A2775" s="2094"/>
      <c r="B2775" s="2095">
        <v>0.67708333333333337</v>
      </c>
      <c r="C2775" s="2096"/>
      <c r="D2775" s="2096"/>
      <c r="E2775" s="2092"/>
      <c r="F2775" s="2096"/>
      <c r="G2775" s="2096"/>
      <c r="H2775" s="2092"/>
      <c r="I2775" s="2096"/>
      <c r="J2775" s="2092"/>
      <c r="K2775" s="2093"/>
    </row>
    <row r="2776" spans="1:11">
      <c r="A2776" s="2094"/>
      <c r="B2776" s="2095">
        <v>0.6875</v>
      </c>
      <c r="C2776" s="2096"/>
      <c r="D2776" s="2096"/>
      <c r="E2776" s="2092"/>
      <c r="F2776" s="2096"/>
      <c r="G2776" s="2096"/>
      <c r="H2776" s="2092"/>
      <c r="I2776" s="2096"/>
      <c r="J2776" s="2092"/>
      <c r="K2776" s="2093"/>
    </row>
    <row r="2777" spans="1:11">
      <c r="A2777" s="2094"/>
      <c r="B2777" s="2095">
        <v>0.69791666666666663</v>
      </c>
      <c r="C2777" s="2096"/>
      <c r="D2777" s="2096"/>
      <c r="E2777" s="2092"/>
      <c r="F2777" s="2096"/>
      <c r="G2777" s="2096"/>
      <c r="H2777" s="2092"/>
      <c r="I2777" s="2096"/>
      <c r="J2777" s="2092"/>
      <c r="K2777" s="2093"/>
    </row>
    <row r="2778" spans="1:11">
      <c r="A2778" s="2094"/>
      <c r="B2778" s="2095">
        <v>0.70833333333333337</v>
      </c>
      <c r="C2778" s="2096"/>
      <c r="D2778" s="2096"/>
      <c r="E2778" s="2092"/>
      <c r="F2778" s="2096"/>
      <c r="G2778" s="2096"/>
      <c r="H2778" s="2092"/>
      <c r="I2778" s="2096"/>
      <c r="J2778" s="2092"/>
      <c r="K2778" s="2093"/>
    </row>
    <row r="2779" spans="1:11">
      <c r="A2779" s="2094"/>
      <c r="B2779" s="2095">
        <v>0.71875</v>
      </c>
      <c r="C2779" s="2096"/>
      <c r="D2779" s="2096"/>
      <c r="E2779" s="2092"/>
      <c r="F2779" s="2096"/>
      <c r="G2779" s="2096"/>
      <c r="H2779" s="2092"/>
      <c r="I2779" s="2096"/>
      <c r="J2779" s="2092"/>
      <c r="K2779" s="2093"/>
    </row>
    <row r="2780" spans="1:11">
      <c r="A2780" s="2094"/>
      <c r="B2780" s="2095">
        <v>0.72916666666666663</v>
      </c>
      <c r="C2780" s="2096"/>
      <c r="D2780" s="2096"/>
      <c r="E2780" s="2092"/>
      <c r="F2780" s="2096"/>
      <c r="G2780" s="2096"/>
      <c r="H2780" s="2092"/>
      <c r="I2780" s="2096"/>
      <c r="J2780" s="2092"/>
      <c r="K2780" s="2093"/>
    </row>
    <row r="2781" spans="1:11">
      <c r="A2781" s="2094"/>
      <c r="B2781" s="2095">
        <v>0.73958333333333337</v>
      </c>
      <c r="C2781" s="2096"/>
      <c r="D2781" s="2096"/>
      <c r="E2781" s="2092"/>
      <c r="F2781" s="2096"/>
      <c r="G2781" s="2096"/>
      <c r="H2781" s="2092"/>
      <c r="I2781" s="2096"/>
      <c r="J2781" s="2092"/>
      <c r="K2781" s="2093"/>
    </row>
    <row r="2782" spans="1:11">
      <c r="A2782" s="2094"/>
      <c r="B2782" s="2095">
        <v>0.75</v>
      </c>
      <c r="C2782" s="2091"/>
      <c r="D2782" s="2096"/>
      <c r="E2782" s="2092"/>
      <c r="F2782" s="2096"/>
      <c r="G2782" s="2096"/>
      <c r="H2782" s="2092"/>
      <c r="I2782" s="2096"/>
      <c r="J2782" s="2092"/>
      <c r="K2782" s="2093"/>
    </row>
    <row r="2783" spans="1:11">
      <c r="A2783" s="2094"/>
      <c r="B2783" s="2095">
        <v>0.76041666666666663</v>
      </c>
      <c r="C2783" s="2096"/>
      <c r="D2783" s="2096"/>
      <c r="E2783" s="2092"/>
      <c r="F2783" s="2096"/>
      <c r="G2783" s="2096"/>
      <c r="H2783" s="2092"/>
      <c r="I2783" s="2096"/>
      <c r="J2783" s="2092"/>
      <c r="K2783" s="2093"/>
    </row>
    <row r="2784" spans="1:11">
      <c r="A2784" s="2094"/>
      <c r="B2784" s="2095">
        <v>0.77083333333333337</v>
      </c>
      <c r="C2784" s="2096"/>
      <c r="D2784" s="2096"/>
      <c r="E2784" s="2092"/>
      <c r="F2784" s="2096"/>
      <c r="G2784" s="2096"/>
      <c r="H2784" s="2092"/>
      <c r="I2784" s="2096"/>
      <c r="J2784" s="2092"/>
      <c r="K2784" s="2093"/>
    </row>
    <row r="2785" spans="1:11">
      <c r="A2785" s="2094"/>
      <c r="B2785" s="2095">
        <v>0.78125</v>
      </c>
      <c r="C2785" s="2096"/>
      <c r="D2785" s="2096"/>
      <c r="E2785" s="2092"/>
      <c r="F2785" s="2096"/>
      <c r="G2785" s="2096"/>
      <c r="H2785" s="2092"/>
      <c r="I2785" s="2096"/>
      <c r="J2785" s="2092"/>
      <c r="K2785" s="2093"/>
    </row>
    <row r="2786" spans="1:11">
      <c r="A2786" s="2094"/>
      <c r="B2786" s="2095">
        <v>0.79166666666666663</v>
      </c>
      <c r="C2786" s="2096"/>
      <c r="D2786" s="2096"/>
      <c r="E2786" s="2092"/>
      <c r="F2786" s="2096"/>
      <c r="G2786" s="2096"/>
      <c r="H2786" s="2092"/>
      <c r="I2786" s="2096"/>
      <c r="J2786" s="2092"/>
      <c r="K2786" s="2093"/>
    </row>
    <row r="2787" spans="1:11">
      <c r="A2787" s="2094"/>
      <c r="B2787" s="2095">
        <v>0.80208333333333337</v>
      </c>
      <c r="C2787" s="2096"/>
      <c r="D2787" s="2096"/>
      <c r="E2787" s="2092"/>
      <c r="F2787" s="2096"/>
      <c r="G2787" s="2096"/>
      <c r="H2787" s="2092"/>
      <c r="I2787" s="2096"/>
      <c r="J2787" s="2092"/>
      <c r="K2787" s="2093"/>
    </row>
    <row r="2788" spans="1:11">
      <c r="A2788" s="2094"/>
      <c r="B2788" s="2095">
        <v>0.8125</v>
      </c>
      <c r="C2788" s="2096"/>
      <c r="D2788" s="2096"/>
      <c r="E2788" s="2092"/>
      <c r="F2788" s="2096"/>
      <c r="G2788" s="2096"/>
      <c r="H2788" s="2092"/>
      <c r="I2788" s="2096"/>
      <c r="J2788" s="2092"/>
      <c r="K2788" s="2093"/>
    </row>
    <row r="2789" spans="1:11">
      <c r="A2789" s="2094"/>
      <c r="B2789" s="2095">
        <v>0.82291666666666663</v>
      </c>
      <c r="C2789" s="2096"/>
      <c r="D2789" s="2096"/>
      <c r="E2789" s="2092"/>
      <c r="F2789" s="2096"/>
      <c r="G2789" s="2096"/>
      <c r="H2789" s="2092"/>
      <c r="I2789" s="2096"/>
      <c r="J2789" s="2092"/>
      <c r="K2789" s="2093"/>
    </row>
    <row r="2790" spans="1:11">
      <c r="A2790" s="2094"/>
      <c r="B2790" s="2095">
        <v>0.83333333333333337</v>
      </c>
      <c r="C2790" s="2091"/>
      <c r="D2790" s="2096"/>
      <c r="E2790" s="2092"/>
      <c r="F2790" s="2096"/>
      <c r="G2790" s="2096"/>
      <c r="H2790" s="2092"/>
      <c r="I2790" s="2096"/>
      <c r="J2790" s="2092"/>
      <c r="K2790" s="2093"/>
    </row>
    <row r="2791" spans="1:11">
      <c r="A2791" s="2094"/>
      <c r="B2791" s="2095">
        <v>0.84375</v>
      </c>
      <c r="C2791" s="2096"/>
      <c r="D2791" s="2096"/>
      <c r="E2791" s="2092"/>
      <c r="F2791" s="2096"/>
      <c r="G2791" s="2096"/>
      <c r="H2791" s="2092"/>
      <c r="I2791" s="2096"/>
      <c r="J2791" s="2092"/>
      <c r="K2791" s="2093"/>
    </row>
    <row r="2792" spans="1:11">
      <c r="A2792" s="2094"/>
      <c r="B2792" s="2095">
        <v>0.85416666666666663</v>
      </c>
      <c r="C2792" s="2096"/>
      <c r="D2792" s="2096"/>
      <c r="E2792" s="2092"/>
      <c r="F2792" s="2096"/>
      <c r="G2792" s="2096"/>
      <c r="H2792" s="2092"/>
      <c r="I2792" s="2096"/>
      <c r="J2792" s="2092"/>
      <c r="K2792" s="2093"/>
    </row>
    <row r="2793" spans="1:11">
      <c r="A2793" s="2094"/>
      <c r="B2793" s="2095">
        <v>0.86458333333333337</v>
      </c>
      <c r="C2793" s="2096"/>
      <c r="D2793" s="2096"/>
      <c r="E2793" s="2092"/>
      <c r="F2793" s="2096"/>
      <c r="G2793" s="2096"/>
      <c r="H2793" s="2092"/>
      <c r="I2793" s="2096"/>
      <c r="J2793" s="2092"/>
      <c r="K2793" s="2093"/>
    </row>
    <row r="2794" spans="1:11">
      <c r="A2794" s="2094"/>
      <c r="B2794" s="2095">
        <v>0.875</v>
      </c>
      <c r="C2794" s="2096"/>
      <c r="D2794" s="2096"/>
      <c r="E2794" s="2092"/>
      <c r="F2794" s="2096"/>
      <c r="G2794" s="2096"/>
      <c r="H2794" s="2092"/>
      <c r="I2794" s="2096"/>
      <c r="J2794" s="2092"/>
      <c r="K2794" s="2093"/>
    </row>
    <row r="2795" spans="1:11">
      <c r="A2795" s="2094"/>
      <c r="B2795" s="2095">
        <v>0.88541666666666663</v>
      </c>
      <c r="C2795" s="2096"/>
      <c r="D2795" s="2096"/>
      <c r="E2795" s="2092"/>
      <c r="F2795" s="2096"/>
      <c r="G2795" s="2096"/>
      <c r="H2795" s="2092"/>
      <c r="I2795" s="2096"/>
      <c r="J2795" s="2092"/>
      <c r="K2795" s="2093"/>
    </row>
    <row r="2796" spans="1:11">
      <c r="A2796" s="2094"/>
      <c r="B2796" s="2095">
        <v>0.89583333333333337</v>
      </c>
      <c r="C2796" s="2096"/>
      <c r="D2796" s="2096"/>
      <c r="E2796" s="2092"/>
      <c r="F2796" s="2096"/>
      <c r="G2796" s="2096"/>
      <c r="H2796" s="2092"/>
      <c r="I2796" s="2096"/>
      <c r="J2796" s="2092"/>
      <c r="K2796" s="2093"/>
    </row>
    <row r="2797" spans="1:11">
      <c r="A2797" s="2094"/>
      <c r="B2797" s="2095">
        <v>0.90625</v>
      </c>
      <c r="C2797" s="2096"/>
      <c r="D2797" s="2096"/>
      <c r="E2797" s="2092"/>
      <c r="F2797" s="2096"/>
      <c r="G2797" s="2096"/>
      <c r="H2797" s="2092"/>
      <c r="I2797" s="2096"/>
      <c r="J2797" s="2092"/>
      <c r="K2797" s="2093"/>
    </row>
    <row r="2798" spans="1:11">
      <c r="A2798" s="2094"/>
      <c r="B2798" s="2095">
        <v>0.91666666666666663</v>
      </c>
      <c r="C2798" s="2091"/>
      <c r="D2798" s="2096"/>
      <c r="E2798" s="2092"/>
      <c r="F2798" s="2096"/>
      <c r="G2798" s="2096"/>
      <c r="H2798" s="2092"/>
      <c r="I2798" s="2096"/>
      <c r="J2798" s="2092"/>
      <c r="K2798" s="2093"/>
    </row>
    <row r="2799" spans="1:11">
      <c r="A2799" s="2094"/>
      <c r="B2799" s="2095">
        <v>0.92708333333333337</v>
      </c>
      <c r="C2799" s="2096"/>
      <c r="D2799" s="2096"/>
      <c r="E2799" s="2092"/>
      <c r="F2799" s="2096"/>
      <c r="G2799" s="2096"/>
      <c r="H2799" s="2092"/>
      <c r="I2799" s="2096"/>
      <c r="J2799" s="2092"/>
      <c r="K2799" s="2093"/>
    </row>
    <row r="2800" spans="1:11">
      <c r="A2800" s="2094"/>
      <c r="B2800" s="2095">
        <v>0.9375</v>
      </c>
      <c r="C2800" s="2096"/>
      <c r="D2800" s="2096"/>
      <c r="E2800" s="2092"/>
      <c r="F2800" s="2096"/>
      <c r="G2800" s="2096"/>
      <c r="H2800" s="2092"/>
      <c r="I2800" s="2096"/>
      <c r="J2800" s="2092"/>
      <c r="K2800" s="2093"/>
    </row>
    <row r="2801" spans="1:11">
      <c r="A2801" s="2094"/>
      <c r="B2801" s="2095">
        <v>0.94791666666666663</v>
      </c>
      <c r="C2801" s="2096"/>
      <c r="D2801" s="2096"/>
      <c r="E2801" s="2092"/>
      <c r="F2801" s="2096"/>
      <c r="G2801" s="2096"/>
      <c r="H2801" s="2092"/>
      <c r="I2801" s="2096"/>
      <c r="J2801" s="2092"/>
      <c r="K2801" s="2093"/>
    </row>
    <row r="2802" spans="1:11">
      <c r="A2802" s="2094"/>
      <c r="B2802" s="2095">
        <v>0.95833333333333337</v>
      </c>
      <c r="C2802" s="2096"/>
      <c r="D2802" s="2096"/>
      <c r="E2802" s="2092"/>
      <c r="F2802" s="2096"/>
      <c r="G2802" s="2096"/>
      <c r="H2802" s="2092"/>
      <c r="I2802" s="2096"/>
      <c r="J2802" s="2092"/>
      <c r="K2802" s="2093"/>
    </row>
    <row r="2803" spans="1:11">
      <c r="A2803" s="2094"/>
      <c r="B2803" s="2095">
        <v>0.96875</v>
      </c>
      <c r="C2803" s="2096"/>
      <c r="D2803" s="2096"/>
      <c r="E2803" s="2092"/>
      <c r="F2803" s="2096"/>
      <c r="G2803" s="2096"/>
      <c r="H2803" s="2092"/>
      <c r="I2803" s="2096"/>
      <c r="J2803" s="2092"/>
      <c r="K2803" s="2093"/>
    </row>
    <row r="2804" spans="1:11">
      <c r="A2804" s="2094"/>
      <c r="B2804" s="2095">
        <v>0.97916666666666663</v>
      </c>
      <c r="C2804" s="2096"/>
      <c r="D2804" s="2096"/>
      <c r="E2804" s="2092"/>
      <c r="F2804" s="2096"/>
      <c r="G2804" s="2096"/>
      <c r="H2804" s="2092"/>
      <c r="I2804" s="2096"/>
      <c r="J2804" s="2092"/>
      <c r="K2804" s="2093"/>
    </row>
    <row r="2805" spans="1:11">
      <c r="A2805" s="2094"/>
      <c r="B2805" s="2095">
        <v>0.98958333333333337</v>
      </c>
      <c r="C2805" s="2096"/>
      <c r="D2805" s="2096"/>
      <c r="E2805" s="2092"/>
      <c r="F2805" s="2096"/>
      <c r="G2805" s="2096"/>
      <c r="H2805" s="2092"/>
      <c r="I2805" s="2096"/>
      <c r="J2805" s="2092"/>
      <c r="K2805" s="2093"/>
    </row>
    <row r="2806" spans="1:11">
      <c r="A2806" s="2094"/>
      <c r="B2806" s="2095">
        <v>0</v>
      </c>
      <c r="C2806" s="2091"/>
      <c r="D2806" s="2096"/>
      <c r="E2806" s="2092"/>
      <c r="F2806" s="2096"/>
      <c r="G2806" s="2096"/>
      <c r="H2806" s="2092"/>
      <c r="I2806" s="2096"/>
      <c r="J2806" s="2092"/>
      <c r="K2806" s="2093"/>
    </row>
    <row r="2807" spans="1:11">
      <c r="A2807" s="2094"/>
      <c r="B2807" s="2095">
        <v>1.0416666666666666E-2</v>
      </c>
      <c r="C2807" s="2096"/>
      <c r="D2807" s="2096"/>
      <c r="E2807" s="2092"/>
      <c r="F2807" s="2096"/>
      <c r="G2807" s="2096"/>
      <c r="H2807" s="2092"/>
      <c r="I2807" s="2096"/>
      <c r="J2807" s="2092"/>
      <c r="K2807" s="2093"/>
    </row>
    <row r="2808" spans="1:11">
      <c r="A2808" s="2094"/>
      <c r="B2808" s="2095">
        <v>2.0833333333333332E-2</v>
      </c>
      <c r="C2808" s="2096"/>
      <c r="D2808" s="2096"/>
      <c r="E2808" s="2092"/>
      <c r="F2808" s="2096"/>
      <c r="G2808" s="2096"/>
      <c r="H2808" s="2092"/>
      <c r="I2808" s="2096"/>
      <c r="J2808" s="2092"/>
      <c r="K2808" s="2093"/>
    </row>
    <row r="2809" spans="1:11">
      <c r="A2809" s="2094"/>
      <c r="B2809" s="2095">
        <v>3.125E-2</v>
      </c>
      <c r="C2809" s="2096"/>
      <c r="D2809" s="2096"/>
      <c r="E2809" s="2092"/>
      <c r="F2809" s="2096"/>
      <c r="G2809" s="2096"/>
      <c r="H2809" s="2092"/>
      <c r="I2809" s="2096"/>
      <c r="J2809" s="2092"/>
      <c r="K2809" s="2093"/>
    </row>
    <row r="2810" spans="1:11">
      <c r="A2810" s="2094"/>
      <c r="B2810" s="2095">
        <v>4.1666666666666664E-2</v>
      </c>
      <c r="C2810" s="2096"/>
      <c r="D2810" s="2096"/>
      <c r="E2810" s="2092"/>
      <c r="F2810" s="2096"/>
      <c r="G2810" s="2096"/>
      <c r="H2810" s="2092"/>
      <c r="I2810" s="2096"/>
      <c r="J2810" s="2092"/>
      <c r="K2810" s="2093"/>
    </row>
    <row r="2811" spans="1:11">
      <c r="A2811" s="2094"/>
      <c r="B2811" s="2095">
        <v>5.2083333333333336E-2</v>
      </c>
      <c r="C2811" s="2096"/>
      <c r="D2811" s="2096"/>
      <c r="E2811" s="2092"/>
      <c r="F2811" s="2096"/>
      <c r="G2811" s="2096"/>
      <c r="H2811" s="2092"/>
      <c r="I2811" s="2096"/>
      <c r="J2811" s="2092"/>
      <c r="K2811" s="2093"/>
    </row>
    <row r="2812" spans="1:11">
      <c r="A2812" s="2094"/>
      <c r="B2812" s="2095">
        <v>6.25E-2</v>
      </c>
      <c r="C2812" s="2096"/>
      <c r="D2812" s="2096"/>
      <c r="E2812" s="2092"/>
      <c r="F2812" s="2096"/>
      <c r="G2812" s="2096"/>
      <c r="H2812" s="2092"/>
      <c r="I2812" s="2096"/>
      <c r="J2812" s="2092"/>
      <c r="K2812" s="2093"/>
    </row>
    <row r="2813" spans="1:11">
      <c r="A2813" s="2094"/>
      <c r="B2813" s="2095">
        <v>7.2916666666666671E-2</v>
      </c>
      <c r="C2813" s="2096"/>
      <c r="D2813" s="2096"/>
      <c r="E2813" s="2092"/>
      <c r="F2813" s="2096"/>
      <c r="G2813" s="2096"/>
      <c r="H2813" s="2092"/>
      <c r="I2813" s="2096"/>
      <c r="J2813" s="2092"/>
      <c r="K2813" s="2093"/>
    </row>
    <row r="2814" spans="1:11">
      <c r="A2814" s="2094"/>
      <c r="B2814" s="2095">
        <v>8.3333333333333329E-2</v>
      </c>
      <c r="C2814" s="2091"/>
      <c r="D2814" s="2096"/>
      <c r="E2814" s="2092"/>
      <c r="F2814" s="2096"/>
      <c r="G2814" s="2096"/>
      <c r="H2814" s="2092"/>
      <c r="I2814" s="2096"/>
      <c r="J2814" s="2092"/>
      <c r="K2814" s="2093"/>
    </row>
    <row r="2815" spans="1:11">
      <c r="A2815" s="2094"/>
      <c r="B2815" s="2095">
        <v>9.375E-2</v>
      </c>
      <c r="C2815" s="2096"/>
      <c r="D2815" s="2096"/>
      <c r="E2815" s="2092"/>
      <c r="F2815" s="2096"/>
      <c r="G2815" s="2096"/>
      <c r="H2815" s="2092"/>
      <c r="I2815" s="2096"/>
      <c r="J2815" s="2092"/>
      <c r="K2815" s="2093"/>
    </row>
    <row r="2816" spans="1:11">
      <c r="A2816" s="2094"/>
      <c r="B2816" s="2095">
        <v>0.10416666666666667</v>
      </c>
      <c r="C2816" s="2096"/>
      <c r="D2816" s="2096"/>
      <c r="E2816" s="2092"/>
      <c r="F2816" s="2096"/>
      <c r="G2816" s="2096"/>
      <c r="H2816" s="2092"/>
      <c r="I2816" s="2096"/>
      <c r="J2816" s="2092"/>
      <c r="K2816" s="2093"/>
    </row>
    <row r="2817" spans="1:11">
      <c r="A2817" s="2094"/>
      <c r="B2817" s="2095">
        <v>0.11458333333333333</v>
      </c>
      <c r="C2817" s="2096"/>
      <c r="D2817" s="2096"/>
      <c r="E2817" s="2092"/>
      <c r="F2817" s="2096"/>
      <c r="G2817" s="2096"/>
      <c r="H2817" s="2092"/>
      <c r="I2817" s="2096"/>
      <c r="J2817" s="2092"/>
      <c r="K2817" s="2093"/>
    </row>
    <row r="2818" spans="1:11">
      <c r="A2818" s="2094"/>
      <c r="B2818" s="2095">
        <v>0.125</v>
      </c>
      <c r="C2818" s="2096"/>
      <c r="D2818" s="2096"/>
      <c r="E2818" s="2092"/>
      <c r="F2818" s="2096"/>
      <c r="G2818" s="2096"/>
      <c r="H2818" s="2092"/>
      <c r="I2818" s="2096"/>
      <c r="J2818" s="2092"/>
      <c r="K2818" s="2093"/>
    </row>
    <row r="2819" spans="1:11">
      <c r="A2819" s="2094"/>
      <c r="B2819" s="2095">
        <v>0.13541666666666666</v>
      </c>
      <c r="C2819" s="2096"/>
      <c r="D2819" s="2096"/>
      <c r="E2819" s="2092"/>
      <c r="F2819" s="2096"/>
      <c r="G2819" s="2096"/>
      <c r="H2819" s="2092"/>
      <c r="I2819" s="2096"/>
      <c r="J2819" s="2092"/>
      <c r="K2819" s="2093"/>
    </row>
    <row r="2820" spans="1:11">
      <c r="A2820" s="2094"/>
      <c r="B2820" s="2095">
        <v>0.14583333333333334</v>
      </c>
      <c r="C2820" s="2096"/>
      <c r="D2820" s="2096"/>
      <c r="E2820" s="2092"/>
      <c r="F2820" s="2096"/>
      <c r="G2820" s="2096"/>
      <c r="H2820" s="2092"/>
      <c r="I2820" s="2096"/>
      <c r="J2820" s="2092"/>
      <c r="K2820" s="2093"/>
    </row>
    <row r="2821" spans="1:11">
      <c r="A2821" s="2094"/>
      <c r="B2821" s="2095">
        <v>0.15625</v>
      </c>
      <c r="C2821" s="2096"/>
      <c r="D2821" s="2096"/>
      <c r="E2821" s="2092"/>
      <c r="F2821" s="2096"/>
      <c r="G2821" s="2096"/>
      <c r="H2821" s="2092"/>
      <c r="I2821" s="2096"/>
      <c r="J2821" s="2092"/>
      <c r="K2821" s="2093"/>
    </row>
    <row r="2822" spans="1:11">
      <c r="A2822" s="2094"/>
      <c r="B2822" s="2095">
        <v>0.16666666666666666</v>
      </c>
      <c r="C2822" s="2091"/>
      <c r="D2822" s="2096"/>
      <c r="E2822" s="2092"/>
      <c r="F2822" s="2096"/>
      <c r="G2822" s="2096"/>
      <c r="H2822" s="2092"/>
      <c r="I2822" s="2096"/>
      <c r="J2822" s="2092"/>
      <c r="K2822" s="2093"/>
    </row>
    <row r="2823" spans="1:11">
      <c r="A2823" s="2094"/>
      <c r="B2823" s="2095">
        <v>0.17708333333333334</v>
      </c>
      <c r="C2823" s="2096"/>
      <c r="D2823" s="2096"/>
      <c r="E2823" s="2092"/>
      <c r="F2823" s="2096"/>
      <c r="G2823" s="2096"/>
      <c r="H2823" s="2092"/>
      <c r="I2823" s="2096"/>
      <c r="J2823" s="2092"/>
      <c r="K2823" s="2093"/>
    </row>
    <row r="2824" spans="1:11">
      <c r="A2824" s="2094"/>
      <c r="B2824" s="2095">
        <v>0.1875</v>
      </c>
      <c r="C2824" s="2096"/>
      <c r="D2824" s="2096"/>
      <c r="E2824" s="2092"/>
      <c r="F2824" s="2096"/>
      <c r="G2824" s="2096"/>
      <c r="H2824" s="2092"/>
      <c r="I2824" s="2096"/>
      <c r="J2824" s="2092"/>
      <c r="K2824" s="2093"/>
    </row>
    <row r="2825" spans="1:11">
      <c r="A2825" s="2094"/>
      <c r="B2825" s="2095">
        <v>0.19791666666666666</v>
      </c>
      <c r="C2825" s="2096"/>
      <c r="D2825" s="2096"/>
      <c r="E2825" s="2092"/>
      <c r="F2825" s="2096"/>
      <c r="G2825" s="2096"/>
      <c r="H2825" s="2092"/>
      <c r="I2825" s="2096"/>
      <c r="J2825" s="2092"/>
      <c r="K2825" s="2093"/>
    </row>
    <row r="2826" spans="1:11">
      <c r="A2826" s="2094"/>
      <c r="B2826" s="2095">
        <v>0.20833333333333334</v>
      </c>
      <c r="C2826" s="2096"/>
      <c r="D2826" s="2096"/>
      <c r="E2826" s="2092"/>
      <c r="F2826" s="2096"/>
      <c r="G2826" s="2096"/>
      <c r="H2826" s="2092"/>
      <c r="I2826" s="2096"/>
      <c r="J2826" s="2092"/>
      <c r="K2826" s="2093"/>
    </row>
    <row r="2827" spans="1:11">
      <c r="A2827" s="2094"/>
      <c r="B2827" s="2095">
        <v>0.21875</v>
      </c>
      <c r="C2827" s="2096"/>
      <c r="D2827" s="2096"/>
      <c r="E2827" s="2092"/>
      <c r="F2827" s="2096"/>
      <c r="G2827" s="2096"/>
      <c r="H2827" s="2092"/>
      <c r="I2827" s="2096"/>
      <c r="J2827" s="2092"/>
      <c r="K2827" s="2093"/>
    </row>
    <row r="2828" spans="1:11">
      <c r="A2828" s="2094"/>
      <c r="B2828" s="2095">
        <v>0.22916666666666666</v>
      </c>
      <c r="C2828" s="2096"/>
      <c r="D2828" s="2096"/>
      <c r="E2828" s="2092"/>
      <c r="F2828" s="2096"/>
      <c r="G2828" s="2096"/>
      <c r="H2828" s="2092"/>
      <c r="I2828" s="2096"/>
      <c r="J2828" s="2092"/>
      <c r="K2828" s="2093"/>
    </row>
    <row r="2829" spans="1:11">
      <c r="A2829" s="2094"/>
      <c r="B2829" s="2095">
        <v>0.23958333333333334</v>
      </c>
      <c r="C2829" s="2096"/>
      <c r="D2829" s="2096"/>
      <c r="E2829" s="2092"/>
      <c r="F2829" s="2096"/>
      <c r="G2829" s="2096"/>
      <c r="H2829" s="2092"/>
      <c r="I2829" s="2096"/>
      <c r="J2829" s="2092"/>
      <c r="K2829" s="2093"/>
    </row>
    <row r="2830" spans="1:11">
      <c r="A2830" s="2094"/>
      <c r="B2830" s="2095">
        <v>0.25</v>
      </c>
      <c r="C2830" s="2091"/>
      <c r="D2830" s="2096"/>
      <c r="E2830" s="2092"/>
      <c r="F2830" s="2096"/>
      <c r="G2830" s="2096"/>
      <c r="H2830" s="2092"/>
      <c r="I2830" s="2096"/>
      <c r="J2830" s="2092"/>
      <c r="K2830" s="2093"/>
    </row>
    <row r="2831" spans="1:11">
      <c r="A2831" s="2094"/>
      <c r="B2831" s="2095">
        <v>0.26041666666666669</v>
      </c>
      <c r="C2831" s="2096"/>
      <c r="D2831" s="2096"/>
      <c r="E2831" s="2092"/>
      <c r="F2831" s="2096"/>
      <c r="G2831" s="2096"/>
      <c r="H2831" s="2092"/>
      <c r="I2831" s="2096"/>
      <c r="J2831" s="2092"/>
      <c r="K2831" s="2093"/>
    </row>
    <row r="2832" spans="1:11">
      <c r="A2832" s="2094"/>
      <c r="B2832" s="2095">
        <v>0.27083333333333331</v>
      </c>
      <c r="C2832" s="2096"/>
      <c r="D2832" s="2096"/>
      <c r="E2832" s="2092"/>
      <c r="F2832" s="2096"/>
      <c r="G2832" s="2096"/>
      <c r="H2832" s="2092"/>
      <c r="I2832" s="2096"/>
      <c r="J2832" s="2092"/>
      <c r="K2832" s="2093"/>
    </row>
    <row r="2833" spans="1:11">
      <c r="A2833" s="2094"/>
      <c r="B2833" s="2095">
        <v>0.28125</v>
      </c>
      <c r="C2833" s="2096"/>
      <c r="D2833" s="2096"/>
      <c r="E2833" s="2092"/>
      <c r="F2833" s="2096"/>
      <c r="G2833" s="2096"/>
      <c r="H2833" s="2092"/>
      <c r="I2833" s="2096"/>
      <c r="J2833" s="2092"/>
      <c r="K2833" s="2093"/>
    </row>
    <row r="2834" spans="1:11">
      <c r="A2834" s="2094"/>
      <c r="B2834" s="2095">
        <v>0.29166666666666669</v>
      </c>
      <c r="C2834" s="2096"/>
      <c r="D2834" s="2096"/>
      <c r="E2834" s="2092"/>
      <c r="F2834" s="2096"/>
      <c r="G2834" s="2096"/>
      <c r="H2834" s="2092"/>
      <c r="I2834" s="2096"/>
      <c r="J2834" s="2092"/>
      <c r="K2834" s="2093"/>
    </row>
    <row r="2835" spans="1:11">
      <c r="A2835" s="2094"/>
      <c r="B2835" s="2095">
        <v>0.30208333333333331</v>
      </c>
      <c r="C2835" s="2096"/>
      <c r="D2835" s="2096"/>
      <c r="E2835" s="2092"/>
      <c r="F2835" s="2096"/>
      <c r="G2835" s="2096"/>
      <c r="H2835" s="2092"/>
      <c r="I2835" s="2096"/>
      <c r="J2835" s="2092"/>
      <c r="K2835" s="2093"/>
    </row>
    <row r="2836" spans="1:11">
      <c r="A2836" s="2094"/>
      <c r="B2836" s="2095">
        <v>0.3125</v>
      </c>
      <c r="C2836" s="2096"/>
      <c r="D2836" s="2096"/>
      <c r="E2836" s="2092"/>
      <c r="F2836" s="2096"/>
      <c r="G2836" s="2096"/>
      <c r="H2836" s="2092"/>
      <c r="I2836" s="2096"/>
      <c r="J2836" s="2092"/>
      <c r="K2836" s="2093"/>
    </row>
    <row r="2837" spans="1:11">
      <c r="A2837" s="2094"/>
      <c r="B2837" s="2095">
        <v>0.32291666666666669</v>
      </c>
      <c r="C2837" s="2096"/>
      <c r="D2837" s="2096"/>
      <c r="E2837" s="2092"/>
      <c r="F2837" s="2096"/>
      <c r="G2837" s="2096"/>
      <c r="H2837" s="2092"/>
      <c r="I2837" s="2096"/>
      <c r="J2837" s="2092"/>
      <c r="K2837" s="2093"/>
    </row>
    <row r="2838" spans="1:11">
      <c r="A2838" s="2094"/>
      <c r="B2838" s="2095">
        <v>0.33333333333333331</v>
      </c>
      <c r="C2838" s="2091"/>
      <c r="D2838" s="2096"/>
      <c r="E2838" s="2092"/>
      <c r="F2838" s="2096"/>
      <c r="G2838" s="2096"/>
      <c r="H2838" s="2092"/>
      <c r="I2838" s="2096"/>
      <c r="J2838" s="2092"/>
      <c r="K2838" s="2093"/>
    </row>
    <row r="2839" spans="1:11">
      <c r="A2839" s="2094"/>
      <c r="B2839" s="2095">
        <v>0.34375</v>
      </c>
      <c r="C2839" s="2096"/>
      <c r="D2839" s="2096"/>
      <c r="E2839" s="2092"/>
      <c r="F2839" s="2096"/>
      <c r="G2839" s="2096"/>
      <c r="H2839" s="2092"/>
      <c r="I2839" s="2096"/>
      <c r="J2839" s="2092"/>
      <c r="K2839" s="2093"/>
    </row>
    <row r="2840" spans="1:11">
      <c r="A2840" s="2094"/>
      <c r="B2840" s="2095">
        <v>0.35416666666666669</v>
      </c>
      <c r="C2840" s="2096"/>
      <c r="D2840" s="2096"/>
      <c r="E2840" s="2092"/>
      <c r="F2840" s="2096"/>
      <c r="G2840" s="2096"/>
      <c r="H2840" s="2092"/>
      <c r="I2840" s="2096"/>
      <c r="J2840" s="2092"/>
      <c r="K2840" s="2093"/>
    </row>
    <row r="2841" spans="1:11">
      <c r="A2841" s="2094"/>
      <c r="B2841" s="2095">
        <v>0.36458333333333331</v>
      </c>
      <c r="C2841" s="2096"/>
      <c r="D2841" s="2096"/>
      <c r="E2841" s="2092"/>
      <c r="F2841" s="2096"/>
      <c r="G2841" s="2096"/>
      <c r="H2841" s="2092"/>
      <c r="I2841" s="2096"/>
      <c r="J2841" s="2092"/>
      <c r="K2841" s="2093"/>
    </row>
    <row r="2842" spans="1:11">
      <c r="A2842" s="2094"/>
      <c r="B2842" s="2095">
        <v>0.375</v>
      </c>
      <c r="C2842" s="2096"/>
      <c r="D2842" s="2096"/>
      <c r="E2842" s="2092"/>
      <c r="F2842" s="2096"/>
      <c r="G2842" s="2096"/>
      <c r="H2842" s="2092"/>
      <c r="I2842" s="2096"/>
      <c r="J2842" s="2092"/>
      <c r="K2842" s="2093"/>
    </row>
    <row r="2843" spans="1:11">
      <c r="A2843" s="2094"/>
      <c r="B2843" s="2095">
        <v>0.38541666666666669</v>
      </c>
      <c r="C2843" s="2096"/>
      <c r="D2843" s="2096"/>
      <c r="E2843" s="2092"/>
      <c r="F2843" s="2096"/>
      <c r="G2843" s="2096"/>
      <c r="H2843" s="2092"/>
      <c r="I2843" s="2096"/>
      <c r="J2843" s="2092"/>
      <c r="K2843" s="2093"/>
    </row>
    <row r="2844" spans="1:11">
      <c r="A2844" s="2094"/>
      <c r="B2844" s="2095">
        <v>0.39583333333333331</v>
      </c>
      <c r="C2844" s="2096"/>
      <c r="D2844" s="2096"/>
      <c r="E2844" s="2092"/>
      <c r="F2844" s="2096"/>
      <c r="G2844" s="2096"/>
      <c r="H2844" s="2092"/>
      <c r="I2844" s="2096"/>
      <c r="J2844" s="2092"/>
      <c r="K2844" s="2093"/>
    </row>
    <row r="2845" spans="1:11">
      <c r="A2845" s="2094"/>
      <c r="B2845" s="2095">
        <v>0.40625</v>
      </c>
      <c r="C2845" s="2096"/>
      <c r="D2845" s="2096"/>
      <c r="E2845" s="2092"/>
      <c r="F2845" s="2096"/>
      <c r="G2845" s="2096"/>
      <c r="H2845" s="2092"/>
      <c r="I2845" s="2096"/>
      <c r="J2845" s="2092"/>
      <c r="K2845" s="2093"/>
    </row>
    <row r="2846" spans="1:11">
      <c r="A2846" s="2094"/>
      <c r="B2846" s="2095">
        <v>0.41666666666666669</v>
      </c>
      <c r="C2846" s="2091"/>
      <c r="D2846" s="2096"/>
      <c r="E2846" s="2092"/>
      <c r="F2846" s="2096"/>
      <c r="G2846" s="2096"/>
      <c r="H2846" s="2092"/>
      <c r="I2846" s="2096"/>
      <c r="J2846" s="2092"/>
      <c r="K2846" s="2093"/>
    </row>
    <row r="2847" spans="1:11">
      <c r="A2847" s="2094"/>
      <c r="B2847" s="2095">
        <v>0.42708333333333331</v>
      </c>
      <c r="C2847" s="2096"/>
      <c r="D2847" s="2096"/>
      <c r="E2847" s="2092"/>
      <c r="F2847" s="2096"/>
      <c r="G2847" s="2096"/>
      <c r="H2847" s="2092"/>
      <c r="I2847" s="2096"/>
      <c r="J2847" s="2092"/>
      <c r="K2847" s="2093"/>
    </row>
    <row r="2848" spans="1:11">
      <c r="A2848" s="2094"/>
      <c r="B2848" s="2095">
        <v>0.4375</v>
      </c>
      <c r="C2848" s="2096"/>
      <c r="D2848" s="2096"/>
      <c r="E2848" s="2092"/>
      <c r="F2848" s="2096"/>
      <c r="G2848" s="2096"/>
      <c r="H2848" s="2092"/>
      <c r="I2848" s="2096"/>
      <c r="J2848" s="2092"/>
      <c r="K2848" s="2093"/>
    </row>
    <row r="2849" spans="1:11">
      <c r="A2849" s="2094"/>
      <c r="B2849" s="2095">
        <v>0.44791666666666669</v>
      </c>
      <c r="C2849" s="2096"/>
      <c r="D2849" s="2096"/>
      <c r="E2849" s="2092"/>
      <c r="F2849" s="2096"/>
      <c r="G2849" s="2096"/>
      <c r="H2849" s="2092"/>
      <c r="I2849" s="2096"/>
      <c r="J2849" s="2092"/>
      <c r="K2849" s="2093"/>
    </row>
    <row r="2850" spans="1:11">
      <c r="A2850" s="2094"/>
      <c r="B2850" s="2095">
        <v>0.45833333333333331</v>
      </c>
      <c r="C2850" s="2096"/>
      <c r="D2850" s="2096"/>
      <c r="E2850" s="2092"/>
      <c r="F2850" s="2096"/>
      <c r="G2850" s="2096"/>
      <c r="H2850" s="2092"/>
      <c r="I2850" s="2096"/>
      <c r="J2850" s="2092"/>
      <c r="K2850" s="2093"/>
    </row>
    <row r="2851" spans="1:11">
      <c r="A2851" s="2094"/>
      <c r="B2851" s="2095">
        <v>0.46875</v>
      </c>
      <c r="C2851" s="2096"/>
      <c r="D2851" s="2096"/>
      <c r="E2851" s="2092"/>
      <c r="F2851" s="2096"/>
      <c r="G2851" s="2096"/>
      <c r="H2851" s="2092"/>
      <c r="I2851" s="2096"/>
      <c r="J2851" s="2092"/>
      <c r="K2851" s="2093"/>
    </row>
    <row r="2852" spans="1:11">
      <c r="A2852" s="2094"/>
      <c r="B2852" s="2095">
        <v>0.47916666666666669</v>
      </c>
      <c r="C2852" s="2096"/>
      <c r="D2852" s="2096"/>
      <c r="E2852" s="2092"/>
      <c r="F2852" s="2096"/>
      <c r="G2852" s="2096"/>
      <c r="H2852" s="2092"/>
      <c r="I2852" s="2096"/>
      <c r="J2852" s="2092"/>
      <c r="K2852" s="2093"/>
    </row>
    <row r="2853" spans="1:11">
      <c r="A2853" s="2094"/>
      <c r="B2853" s="2095">
        <v>0.48958333333333331</v>
      </c>
      <c r="C2853" s="2096"/>
      <c r="D2853" s="2096"/>
      <c r="E2853" s="2092"/>
      <c r="F2853" s="2096"/>
      <c r="G2853" s="2096"/>
      <c r="H2853" s="2092"/>
      <c r="I2853" s="2096"/>
      <c r="J2853" s="2092"/>
      <c r="K2853" s="2093"/>
    </row>
    <row r="2854" spans="1:11">
      <c r="A2854" s="2094"/>
      <c r="B2854" s="2095">
        <v>0.5</v>
      </c>
      <c r="C2854" s="2091"/>
      <c r="D2854" s="2096"/>
      <c r="E2854" s="2092"/>
      <c r="F2854" s="2096"/>
      <c r="G2854" s="2096"/>
      <c r="H2854" s="2092"/>
      <c r="I2854" s="2096"/>
      <c r="J2854" s="2092"/>
      <c r="K2854" s="2093"/>
    </row>
    <row r="2855" spans="1:11">
      <c r="A2855" s="2094"/>
      <c r="B2855" s="2095">
        <v>0.51041666666666663</v>
      </c>
      <c r="C2855" s="2096"/>
      <c r="D2855" s="2096"/>
      <c r="E2855" s="2092"/>
      <c r="F2855" s="2096"/>
      <c r="G2855" s="2096"/>
      <c r="H2855" s="2092"/>
      <c r="I2855" s="2096"/>
      <c r="J2855" s="2092"/>
      <c r="K2855" s="2093"/>
    </row>
    <row r="2856" spans="1:11">
      <c r="A2856" s="2094"/>
      <c r="B2856" s="2095">
        <v>0.52083333333333337</v>
      </c>
      <c r="C2856" s="2096"/>
      <c r="D2856" s="2096"/>
      <c r="E2856" s="2092"/>
      <c r="F2856" s="2096"/>
      <c r="G2856" s="2096"/>
      <c r="H2856" s="2092"/>
      <c r="I2856" s="2096"/>
      <c r="J2856" s="2092"/>
      <c r="K2856" s="2093"/>
    </row>
    <row r="2857" spans="1:11">
      <c r="A2857" s="2094"/>
      <c r="B2857" s="2095">
        <v>0.53125</v>
      </c>
      <c r="C2857" s="2096"/>
      <c r="D2857" s="2096"/>
      <c r="E2857" s="2092"/>
      <c r="F2857" s="2096"/>
      <c r="G2857" s="2096"/>
      <c r="H2857" s="2092"/>
      <c r="I2857" s="2096"/>
      <c r="J2857" s="2092"/>
      <c r="K2857" s="2093"/>
    </row>
    <row r="2858" spans="1:11">
      <c r="A2858" s="2094"/>
      <c r="B2858" s="2095">
        <v>0.54166666666666663</v>
      </c>
      <c r="C2858" s="2096"/>
      <c r="D2858" s="2096"/>
      <c r="E2858" s="2092"/>
      <c r="F2858" s="2096"/>
      <c r="G2858" s="2096"/>
      <c r="H2858" s="2092"/>
      <c r="I2858" s="2096"/>
      <c r="J2858" s="2092"/>
      <c r="K2858" s="2093"/>
    </row>
    <row r="2859" spans="1:11">
      <c r="A2859" s="2094"/>
      <c r="B2859" s="2095">
        <v>0.55208333333333337</v>
      </c>
      <c r="C2859" s="2096"/>
      <c r="D2859" s="2096"/>
      <c r="E2859" s="2092"/>
      <c r="F2859" s="2096"/>
      <c r="G2859" s="2096"/>
      <c r="H2859" s="2092"/>
      <c r="I2859" s="2096"/>
      <c r="J2859" s="2092"/>
      <c r="K2859" s="2093"/>
    </row>
    <row r="2860" spans="1:11">
      <c r="A2860" s="2094"/>
      <c r="B2860" s="2095">
        <v>0.5625</v>
      </c>
      <c r="C2860" s="2096"/>
      <c r="D2860" s="2096"/>
      <c r="E2860" s="2092"/>
      <c r="F2860" s="2096"/>
      <c r="G2860" s="2096"/>
      <c r="H2860" s="2092"/>
      <c r="I2860" s="2096"/>
      <c r="J2860" s="2092"/>
      <c r="K2860" s="2093"/>
    </row>
    <row r="2861" spans="1:11">
      <c r="A2861" s="2094"/>
      <c r="B2861" s="2095">
        <v>0.57291666666666663</v>
      </c>
      <c r="C2861" s="2096"/>
      <c r="D2861" s="2096"/>
      <c r="E2861" s="2092"/>
      <c r="F2861" s="2096"/>
      <c r="G2861" s="2096"/>
      <c r="H2861" s="2092"/>
      <c r="I2861" s="2096"/>
      <c r="J2861" s="2092"/>
      <c r="K2861" s="2093"/>
    </row>
    <row r="2862" spans="1:11">
      <c r="A2862" s="2094"/>
      <c r="B2862" s="2095">
        <v>0.58333333333333337</v>
      </c>
      <c r="C2862" s="2091"/>
      <c r="D2862" s="2096"/>
      <c r="E2862" s="2092"/>
      <c r="F2862" s="2096"/>
      <c r="G2862" s="2096"/>
      <c r="H2862" s="2092"/>
      <c r="I2862" s="2096"/>
      <c r="J2862" s="2092"/>
      <c r="K2862" s="2093"/>
    </row>
    <row r="2863" spans="1:11">
      <c r="A2863" s="2094"/>
      <c r="B2863" s="2095">
        <v>0.59375</v>
      </c>
      <c r="C2863" s="2096"/>
      <c r="D2863" s="2096"/>
      <c r="E2863" s="2092"/>
      <c r="F2863" s="2096"/>
      <c r="G2863" s="2096"/>
      <c r="H2863" s="2092"/>
      <c r="I2863" s="2096"/>
      <c r="J2863" s="2092"/>
      <c r="K2863" s="2093"/>
    </row>
    <row r="2864" spans="1:11">
      <c r="A2864" s="2094"/>
      <c r="B2864" s="2095">
        <v>0.60416666666666663</v>
      </c>
      <c r="C2864" s="2096"/>
      <c r="D2864" s="2096"/>
      <c r="E2864" s="2092"/>
      <c r="F2864" s="2096"/>
      <c r="G2864" s="2096"/>
      <c r="H2864" s="2092"/>
      <c r="I2864" s="2096"/>
      <c r="J2864" s="2092"/>
      <c r="K2864" s="2093"/>
    </row>
    <row r="2865" spans="1:11">
      <c r="A2865" s="2094"/>
      <c r="B2865" s="2095">
        <v>0.61458333333333337</v>
      </c>
      <c r="C2865" s="2096"/>
      <c r="D2865" s="2096"/>
      <c r="E2865" s="2092"/>
      <c r="F2865" s="2096"/>
      <c r="G2865" s="2096"/>
      <c r="H2865" s="2092"/>
      <c r="I2865" s="2096"/>
      <c r="J2865" s="2092"/>
      <c r="K2865" s="2093"/>
    </row>
    <row r="2866" spans="1:11">
      <c r="A2866" s="2094"/>
      <c r="B2866" s="2095">
        <v>0.625</v>
      </c>
      <c r="C2866" s="2096"/>
      <c r="D2866" s="2096"/>
      <c r="E2866" s="2092"/>
      <c r="F2866" s="2096"/>
      <c r="G2866" s="2096"/>
      <c r="H2866" s="2092"/>
      <c r="I2866" s="2096"/>
      <c r="J2866" s="2092"/>
      <c r="K2866" s="2093"/>
    </row>
    <row r="2867" spans="1:11">
      <c r="A2867" s="2094"/>
      <c r="B2867" s="2095">
        <v>0.63541666666666663</v>
      </c>
      <c r="C2867" s="2096"/>
      <c r="D2867" s="2096"/>
      <c r="E2867" s="2092"/>
      <c r="F2867" s="2096"/>
      <c r="G2867" s="2096"/>
      <c r="H2867" s="2092"/>
      <c r="I2867" s="2096"/>
      <c r="J2867" s="2092"/>
      <c r="K2867" s="2093"/>
    </row>
    <row r="2868" spans="1:11">
      <c r="A2868" s="2094"/>
      <c r="B2868" s="2095">
        <v>0.64583333333333337</v>
      </c>
      <c r="C2868" s="2096"/>
      <c r="D2868" s="2096"/>
      <c r="E2868" s="2092"/>
      <c r="F2868" s="2096"/>
      <c r="G2868" s="2096"/>
      <c r="H2868" s="2092"/>
      <c r="I2868" s="2096"/>
      <c r="J2868" s="2092"/>
      <c r="K2868" s="2093"/>
    </row>
    <row r="2869" spans="1:11">
      <c r="A2869" s="2094"/>
      <c r="B2869" s="2095">
        <v>0.65625</v>
      </c>
      <c r="C2869" s="2096"/>
      <c r="D2869" s="2096"/>
      <c r="E2869" s="2092"/>
      <c r="F2869" s="2096"/>
      <c r="G2869" s="2096"/>
      <c r="H2869" s="2092"/>
      <c r="I2869" s="2096"/>
      <c r="J2869" s="2092"/>
      <c r="K2869" s="2093"/>
    </row>
    <row r="2870" spans="1:11">
      <c r="A2870" s="2094"/>
      <c r="B2870" s="2095">
        <v>0.66666666666666663</v>
      </c>
      <c r="C2870" s="2091"/>
      <c r="D2870" s="2096"/>
      <c r="E2870" s="2092"/>
      <c r="F2870" s="2096"/>
      <c r="G2870" s="2096"/>
      <c r="H2870" s="2092"/>
      <c r="I2870" s="2096"/>
      <c r="J2870" s="2092"/>
      <c r="K2870" s="2093"/>
    </row>
    <row r="2871" spans="1:11">
      <c r="A2871" s="2094"/>
      <c r="B2871" s="2095">
        <v>0.67708333333333337</v>
      </c>
      <c r="C2871" s="2096"/>
      <c r="D2871" s="2096"/>
      <c r="E2871" s="2092"/>
      <c r="F2871" s="2096"/>
      <c r="G2871" s="2096"/>
      <c r="H2871" s="2092"/>
      <c r="I2871" s="2096"/>
      <c r="J2871" s="2092"/>
      <c r="K2871" s="2093"/>
    </row>
    <row r="2872" spans="1:11">
      <c r="A2872" s="2094"/>
      <c r="B2872" s="2095">
        <v>0.6875</v>
      </c>
      <c r="C2872" s="2096"/>
      <c r="D2872" s="2096"/>
      <c r="E2872" s="2092"/>
      <c r="F2872" s="2096"/>
      <c r="G2872" s="2096"/>
      <c r="H2872" s="2092"/>
      <c r="I2872" s="2096"/>
      <c r="J2872" s="2092"/>
      <c r="K2872" s="2093"/>
    </row>
    <row r="2873" spans="1:11">
      <c r="A2873" s="2094"/>
      <c r="B2873" s="2095">
        <v>0.69791666666666663</v>
      </c>
      <c r="C2873" s="2096"/>
      <c r="D2873" s="2096"/>
      <c r="E2873" s="2092"/>
      <c r="F2873" s="2096"/>
      <c r="G2873" s="2096"/>
      <c r="H2873" s="2092"/>
      <c r="I2873" s="2096"/>
      <c r="J2873" s="2092"/>
      <c r="K2873" s="2093"/>
    </row>
    <row r="2874" spans="1:11">
      <c r="A2874" s="2094"/>
      <c r="B2874" s="2095">
        <v>0.70833333333333337</v>
      </c>
      <c r="C2874" s="2096"/>
      <c r="D2874" s="2096"/>
      <c r="E2874" s="2092"/>
      <c r="F2874" s="2096"/>
      <c r="G2874" s="2096"/>
      <c r="H2874" s="2092"/>
      <c r="I2874" s="2096"/>
      <c r="J2874" s="2092"/>
      <c r="K2874" s="2093"/>
    </row>
    <row r="2875" spans="1:11">
      <c r="A2875" s="2094"/>
      <c r="B2875" s="2095">
        <v>0.71875</v>
      </c>
      <c r="C2875" s="2096"/>
      <c r="D2875" s="2096"/>
      <c r="E2875" s="2092"/>
      <c r="F2875" s="2096"/>
      <c r="G2875" s="2096"/>
      <c r="H2875" s="2092"/>
      <c r="I2875" s="2096"/>
      <c r="J2875" s="2092"/>
      <c r="K2875" s="2093"/>
    </row>
    <row r="2876" spans="1:11">
      <c r="A2876" s="2094"/>
      <c r="B2876" s="2095">
        <v>0.72916666666666663</v>
      </c>
      <c r="C2876" s="2096"/>
      <c r="D2876" s="2096"/>
      <c r="E2876" s="2092"/>
      <c r="F2876" s="2096"/>
      <c r="G2876" s="2096"/>
      <c r="H2876" s="2092"/>
      <c r="I2876" s="2096"/>
      <c r="J2876" s="2092"/>
      <c r="K2876" s="2093"/>
    </row>
    <row r="2877" spans="1:11">
      <c r="A2877" s="2094"/>
      <c r="B2877" s="2095">
        <v>0.73958333333333337</v>
      </c>
      <c r="C2877" s="2096"/>
      <c r="D2877" s="2096"/>
      <c r="E2877" s="2092"/>
      <c r="F2877" s="2096"/>
      <c r="G2877" s="2096"/>
      <c r="H2877" s="2092"/>
      <c r="I2877" s="2096"/>
      <c r="J2877" s="2092"/>
      <c r="K2877" s="2093"/>
    </row>
    <row r="2878" spans="1:11">
      <c r="A2878" s="2094"/>
      <c r="B2878" s="2095">
        <v>0.75</v>
      </c>
      <c r="C2878" s="2091"/>
      <c r="D2878" s="2096"/>
      <c r="E2878" s="2092"/>
      <c r="F2878" s="2096"/>
      <c r="G2878" s="2096"/>
      <c r="H2878" s="2092"/>
      <c r="I2878" s="2096"/>
      <c r="J2878" s="2092"/>
      <c r="K2878" s="2093"/>
    </row>
    <row r="2879" spans="1:11">
      <c r="A2879" s="2094"/>
      <c r="B2879" s="2095">
        <v>0.76041666666666663</v>
      </c>
      <c r="C2879" s="2096"/>
      <c r="D2879" s="2096"/>
      <c r="E2879" s="2092"/>
      <c r="F2879" s="2096"/>
      <c r="G2879" s="2096"/>
      <c r="H2879" s="2092"/>
      <c r="I2879" s="2096"/>
      <c r="J2879" s="2092"/>
      <c r="K2879" s="2093"/>
    </row>
    <row r="2880" spans="1:11">
      <c r="A2880" s="2094"/>
      <c r="B2880" s="2095">
        <v>0.77083333333333337</v>
      </c>
      <c r="C2880" s="2096"/>
      <c r="D2880" s="2096"/>
      <c r="E2880" s="2092"/>
      <c r="F2880" s="2096"/>
      <c r="G2880" s="2096"/>
      <c r="H2880" s="2092"/>
      <c r="I2880" s="2096"/>
      <c r="J2880" s="2092"/>
      <c r="K2880" s="2093"/>
    </row>
    <row r="2881" spans="1:11">
      <c r="A2881" s="2094"/>
      <c r="B2881" s="2095">
        <v>0.78125</v>
      </c>
      <c r="C2881" s="2096"/>
      <c r="D2881" s="2096"/>
      <c r="E2881" s="2092"/>
      <c r="F2881" s="2096"/>
      <c r="G2881" s="2096"/>
      <c r="H2881" s="2092"/>
      <c r="I2881" s="2096"/>
      <c r="J2881" s="2092"/>
      <c r="K2881" s="2093"/>
    </row>
    <row r="2882" spans="1:11">
      <c r="A2882" s="2094"/>
      <c r="B2882" s="2095">
        <v>0.79166666666666663</v>
      </c>
      <c r="C2882" s="2096"/>
      <c r="D2882" s="2096"/>
      <c r="E2882" s="2092"/>
      <c r="F2882" s="2096"/>
      <c r="G2882" s="2096"/>
      <c r="H2882" s="2092"/>
      <c r="I2882" s="2096"/>
      <c r="J2882" s="2092"/>
      <c r="K2882" s="2093"/>
    </row>
    <row r="2883" spans="1:11">
      <c r="A2883" s="2094"/>
      <c r="B2883" s="2095">
        <v>0.80208333333333337</v>
      </c>
      <c r="C2883" s="2096"/>
      <c r="D2883" s="2096"/>
      <c r="E2883" s="2092"/>
      <c r="F2883" s="2096"/>
      <c r="G2883" s="2096"/>
      <c r="H2883" s="2092"/>
      <c r="I2883" s="2096"/>
      <c r="J2883" s="2092"/>
      <c r="K2883" s="2093"/>
    </row>
    <row r="2884" spans="1:11">
      <c r="A2884" s="2094"/>
      <c r="B2884" s="2095">
        <v>0.8125</v>
      </c>
      <c r="C2884" s="2096"/>
      <c r="D2884" s="2096"/>
      <c r="E2884" s="2092"/>
      <c r="F2884" s="2096"/>
      <c r="G2884" s="2096"/>
      <c r="H2884" s="2092"/>
      <c r="I2884" s="2096"/>
      <c r="J2884" s="2092"/>
      <c r="K2884" s="2093"/>
    </row>
    <row r="2885" spans="1:11">
      <c r="A2885" s="2094"/>
      <c r="B2885" s="2095">
        <v>0.82291666666666663</v>
      </c>
      <c r="C2885" s="2096"/>
      <c r="D2885" s="2096"/>
      <c r="E2885" s="2092"/>
      <c r="F2885" s="2096"/>
      <c r="G2885" s="2096"/>
      <c r="H2885" s="2092"/>
      <c r="I2885" s="2096"/>
      <c r="J2885" s="2092"/>
      <c r="K2885" s="2093"/>
    </row>
    <row r="2886" spans="1:11">
      <c r="A2886" s="2094"/>
      <c r="B2886" s="2095">
        <v>0.83333333333333337</v>
      </c>
      <c r="C2886" s="2091"/>
      <c r="D2886" s="2096"/>
      <c r="E2886" s="2092"/>
      <c r="F2886" s="2096"/>
      <c r="G2886" s="2096"/>
      <c r="H2886" s="2092"/>
      <c r="I2886" s="2096"/>
      <c r="J2886" s="2092"/>
      <c r="K2886" s="2093"/>
    </row>
    <row r="2887" spans="1:11">
      <c r="A2887" s="2094"/>
      <c r="B2887" s="2095">
        <v>0.84375</v>
      </c>
      <c r="C2887" s="2096"/>
      <c r="D2887" s="2096"/>
      <c r="E2887" s="2092"/>
      <c r="F2887" s="2096"/>
      <c r="G2887" s="2096"/>
      <c r="H2887" s="2092"/>
      <c r="I2887" s="2096"/>
      <c r="J2887" s="2092"/>
      <c r="K2887" s="2093"/>
    </row>
    <row r="2888" spans="1:11">
      <c r="A2888" s="2094"/>
      <c r="B2888" s="2095">
        <v>0.85416666666666663</v>
      </c>
      <c r="C2888" s="2096"/>
      <c r="D2888" s="2096"/>
      <c r="E2888" s="2092"/>
      <c r="F2888" s="2096"/>
      <c r="G2888" s="2096"/>
      <c r="H2888" s="2092"/>
      <c r="I2888" s="2096"/>
      <c r="J2888" s="2092"/>
      <c r="K2888" s="2093"/>
    </row>
    <row r="2889" spans="1:11">
      <c r="A2889" s="2094"/>
      <c r="B2889" s="2095">
        <v>0.86458333333333337</v>
      </c>
      <c r="C2889" s="2096"/>
      <c r="D2889" s="2096"/>
      <c r="E2889" s="2092"/>
      <c r="F2889" s="2096"/>
      <c r="G2889" s="2096"/>
      <c r="H2889" s="2092"/>
      <c r="I2889" s="2096"/>
      <c r="J2889" s="2092"/>
      <c r="K2889" s="2093"/>
    </row>
    <row r="2890" spans="1:11">
      <c r="A2890" s="2094"/>
      <c r="B2890" s="2095">
        <v>0.875</v>
      </c>
      <c r="C2890" s="2096"/>
      <c r="D2890" s="2096"/>
      <c r="E2890" s="2092"/>
      <c r="F2890" s="2096"/>
      <c r="G2890" s="2096"/>
      <c r="H2890" s="2092"/>
      <c r="I2890" s="2096"/>
      <c r="J2890" s="2092"/>
      <c r="K2890" s="2093"/>
    </row>
    <row r="2891" spans="1:11">
      <c r="A2891" s="2094"/>
      <c r="B2891" s="2095">
        <v>0.88541666666666663</v>
      </c>
      <c r="C2891" s="2096"/>
      <c r="D2891" s="2096"/>
      <c r="E2891" s="2092"/>
      <c r="F2891" s="2096"/>
      <c r="G2891" s="2096"/>
      <c r="H2891" s="2092"/>
      <c r="I2891" s="2096"/>
      <c r="J2891" s="2092"/>
      <c r="K2891" s="2093"/>
    </row>
    <row r="2892" spans="1:11">
      <c r="A2892" s="2094"/>
      <c r="B2892" s="2095">
        <v>0.89583333333333337</v>
      </c>
      <c r="C2892" s="2096"/>
      <c r="D2892" s="2096"/>
      <c r="E2892" s="2092"/>
      <c r="F2892" s="2096"/>
      <c r="G2892" s="2096"/>
      <c r="H2892" s="2092"/>
      <c r="I2892" s="2096"/>
      <c r="J2892" s="2092"/>
      <c r="K2892" s="2093"/>
    </row>
    <row r="2893" spans="1:11">
      <c r="A2893" s="2094"/>
      <c r="B2893" s="2095">
        <v>0.90625</v>
      </c>
      <c r="C2893" s="2096"/>
      <c r="D2893" s="2096"/>
      <c r="E2893" s="2092"/>
      <c r="F2893" s="2096"/>
      <c r="G2893" s="2096"/>
      <c r="H2893" s="2092"/>
      <c r="I2893" s="2096"/>
      <c r="J2893" s="2092"/>
      <c r="K2893" s="2093"/>
    </row>
    <row r="2894" spans="1:11">
      <c r="A2894" s="2094"/>
      <c r="B2894" s="2095">
        <v>0.91666666666666663</v>
      </c>
      <c r="C2894" s="2091"/>
      <c r="D2894" s="2096"/>
      <c r="E2894" s="2092"/>
      <c r="F2894" s="2096"/>
      <c r="G2894" s="2096"/>
      <c r="H2894" s="2092"/>
      <c r="I2894" s="2096"/>
      <c r="J2894" s="2092"/>
      <c r="K2894" s="2093"/>
    </row>
    <row r="2895" spans="1:11">
      <c r="A2895" s="2094"/>
      <c r="B2895" s="2095">
        <v>0.92708333333333337</v>
      </c>
      <c r="C2895" s="2096"/>
      <c r="D2895" s="2096"/>
      <c r="E2895" s="2092"/>
      <c r="F2895" s="2096"/>
      <c r="G2895" s="2096"/>
      <c r="H2895" s="2092"/>
      <c r="I2895" s="2096"/>
      <c r="J2895" s="2092"/>
      <c r="K2895" s="2093"/>
    </row>
    <row r="2896" spans="1:11">
      <c r="A2896" s="2094"/>
      <c r="B2896" s="2095">
        <v>0.9375</v>
      </c>
      <c r="C2896" s="2096"/>
      <c r="D2896" s="2096"/>
      <c r="E2896" s="2092"/>
      <c r="F2896" s="2096"/>
      <c r="G2896" s="2096"/>
      <c r="H2896" s="2092"/>
      <c r="I2896" s="2096"/>
      <c r="J2896" s="2092"/>
      <c r="K2896" s="2093"/>
    </row>
    <row r="2897" spans="1:11">
      <c r="A2897" s="2094"/>
      <c r="B2897" s="2095">
        <v>0.94791666666666663</v>
      </c>
      <c r="C2897" s="2096"/>
      <c r="D2897" s="2096"/>
      <c r="E2897" s="2092"/>
      <c r="F2897" s="2096"/>
      <c r="G2897" s="2096"/>
      <c r="H2897" s="2092"/>
      <c r="I2897" s="2096"/>
      <c r="J2897" s="2092"/>
      <c r="K2897" s="2093"/>
    </row>
    <row r="2898" spans="1:11">
      <c r="A2898" s="2094"/>
      <c r="B2898" s="2095">
        <v>0.95833333333333337</v>
      </c>
      <c r="C2898" s="2096"/>
      <c r="D2898" s="2096"/>
      <c r="E2898" s="2092"/>
      <c r="F2898" s="2096"/>
      <c r="G2898" s="2096"/>
      <c r="H2898" s="2092"/>
      <c r="I2898" s="2096"/>
      <c r="J2898" s="2092"/>
      <c r="K2898" s="2093"/>
    </row>
    <row r="2899" spans="1:11">
      <c r="A2899" s="2094"/>
      <c r="B2899" s="2095">
        <v>0.96875</v>
      </c>
      <c r="C2899" s="2096"/>
      <c r="D2899" s="2096"/>
      <c r="E2899" s="2092"/>
      <c r="F2899" s="2096"/>
      <c r="G2899" s="2096"/>
      <c r="H2899" s="2092"/>
      <c r="I2899" s="2096"/>
      <c r="J2899" s="2092"/>
      <c r="K2899" s="2093"/>
    </row>
    <row r="2900" spans="1:11">
      <c r="A2900" s="2094"/>
      <c r="B2900" s="2095">
        <v>0.97916666666666663</v>
      </c>
      <c r="C2900" s="2096"/>
      <c r="D2900" s="2096"/>
      <c r="E2900" s="2092"/>
      <c r="F2900" s="2096"/>
      <c r="G2900" s="2096"/>
      <c r="H2900" s="2092"/>
      <c r="I2900" s="2096"/>
      <c r="J2900" s="2092"/>
      <c r="K2900" s="2093"/>
    </row>
    <row r="2901" spans="1:11">
      <c r="A2901" s="2094"/>
      <c r="B2901" s="2095">
        <v>0.98958333333333337</v>
      </c>
      <c r="C2901" s="2096"/>
      <c r="D2901" s="2096"/>
      <c r="E2901" s="2092"/>
      <c r="F2901" s="2096"/>
      <c r="G2901" s="2096"/>
      <c r="H2901" s="2092"/>
      <c r="I2901" s="2096"/>
      <c r="J2901" s="2092"/>
      <c r="K2901" s="2093"/>
    </row>
    <row r="2902" spans="1:11">
      <c r="A2902" s="2094"/>
      <c r="B2902" s="2095">
        <v>0</v>
      </c>
      <c r="C2902" s="2091"/>
      <c r="D2902" s="2096"/>
      <c r="E2902" s="2092"/>
      <c r="F2902" s="2096"/>
      <c r="G2902" s="2096"/>
      <c r="H2902" s="2092"/>
      <c r="I2902" s="2096"/>
      <c r="J2902" s="2092"/>
      <c r="K2902" s="2093"/>
    </row>
    <row r="2903" spans="1:11">
      <c r="A2903" s="2094"/>
      <c r="B2903" s="2095">
        <v>1.0416666666666666E-2</v>
      </c>
      <c r="C2903" s="2096"/>
      <c r="D2903" s="2096"/>
      <c r="E2903" s="2092"/>
      <c r="F2903" s="2096"/>
      <c r="G2903" s="2096"/>
      <c r="H2903" s="2092"/>
      <c r="I2903" s="2096"/>
      <c r="J2903" s="2092"/>
      <c r="K2903" s="2093"/>
    </row>
    <row r="2904" spans="1:11">
      <c r="A2904" s="2094"/>
      <c r="B2904" s="2095">
        <v>2.0833333333333332E-2</v>
      </c>
      <c r="C2904" s="2096"/>
      <c r="D2904" s="2096"/>
      <c r="E2904" s="2092"/>
      <c r="F2904" s="2096"/>
      <c r="G2904" s="2096"/>
      <c r="H2904" s="2092"/>
      <c r="I2904" s="2096"/>
      <c r="J2904" s="2092"/>
      <c r="K2904" s="2093"/>
    </row>
    <row r="2905" spans="1:11">
      <c r="A2905" s="2094"/>
      <c r="B2905" s="2095">
        <v>3.125E-2</v>
      </c>
      <c r="C2905" s="2096"/>
      <c r="D2905" s="2096"/>
      <c r="E2905" s="2092"/>
      <c r="F2905" s="2096"/>
      <c r="G2905" s="2096"/>
      <c r="H2905" s="2092"/>
      <c r="I2905" s="2096"/>
      <c r="J2905" s="2092"/>
      <c r="K2905" s="2093"/>
    </row>
    <row r="2906" spans="1:11">
      <c r="A2906" s="2094"/>
      <c r="B2906" s="2095">
        <v>4.1666666666666664E-2</v>
      </c>
      <c r="C2906" s="2096"/>
      <c r="D2906" s="2096"/>
      <c r="E2906" s="2092"/>
      <c r="F2906" s="2096"/>
      <c r="G2906" s="2096"/>
      <c r="H2906" s="2092"/>
      <c r="I2906" s="2096"/>
      <c r="J2906" s="2092"/>
      <c r="K2906" s="2093"/>
    </row>
    <row r="2907" spans="1:11">
      <c r="A2907" s="2094"/>
      <c r="B2907" s="2095">
        <v>5.2083333333333336E-2</v>
      </c>
      <c r="C2907" s="2096"/>
      <c r="D2907" s="2096"/>
      <c r="E2907" s="2092"/>
      <c r="F2907" s="2096"/>
      <c r="G2907" s="2096"/>
      <c r="H2907" s="2092"/>
      <c r="I2907" s="2096"/>
      <c r="J2907" s="2092"/>
      <c r="K2907" s="2093"/>
    </row>
    <row r="2908" spans="1:11">
      <c r="A2908" s="2094"/>
      <c r="B2908" s="2095">
        <v>6.25E-2</v>
      </c>
      <c r="C2908" s="2096"/>
      <c r="D2908" s="2096"/>
      <c r="E2908" s="2092"/>
      <c r="F2908" s="2096"/>
      <c r="G2908" s="2096"/>
      <c r="H2908" s="2092"/>
      <c r="I2908" s="2096"/>
      <c r="J2908" s="2092"/>
      <c r="K2908" s="2093"/>
    </row>
    <row r="2909" spans="1:11">
      <c r="A2909" s="2094"/>
      <c r="B2909" s="2095">
        <v>7.2916666666666671E-2</v>
      </c>
      <c r="C2909" s="2096"/>
      <c r="D2909" s="2096"/>
      <c r="E2909" s="2092"/>
      <c r="F2909" s="2096"/>
      <c r="G2909" s="2096"/>
      <c r="H2909" s="2092"/>
      <c r="I2909" s="2096"/>
      <c r="J2909" s="2092"/>
      <c r="K2909" s="2093"/>
    </row>
    <row r="2910" spans="1:11">
      <c r="A2910" s="2094"/>
      <c r="B2910" s="2095">
        <v>8.3333333333333329E-2</v>
      </c>
      <c r="C2910" s="2091"/>
      <c r="D2910" s="2096"/>
      <c r="E2910" s="2092"/>
      <c r="F2910" s="2096"/>
      <c r="G2910" s="2096"/>
      <c r="H2910" s="2092"/>
      <c r="I2910" s="2096"/>
      <c r="J2910" s="2092"/>
      <c r="K2910" s="2093"/>
    </row>
    <row r="2911" spans="1:11">
      <c r="A2911" s="2094"/>
      <c r="B2911" s="2095">
        <v>9.375E-2</v>
      </c>
      <c r="C2911" s="2096"/>
      <c r="D2911" s="2096"/>
      <c r="E2911" s="2092"/>
      <c r="F2911" s="2096"/>
      <c r="G2911" s="2096"/>
      <c r="H2911" s="2092"/>
      <c r="I2911" s="2096"/>
      <c r="J2911" s="2092"/>
      <c r="K2911" s="2093"/>
    </row>
    <row r="2912" spans="1:11">
      <c r="A2912" s="2094"/>
      <c r="B2912" s="2095">
        <v>0.10416666666666667</v>
      </c>
      <c r="C2912" s="2096"/>
      <c r="D2912" s="2096"/>
      <c r="E2912" s="2092"/>
      <c r="F2912" s="2096"/>
      <c r="G2912" s="2096"/>
      <c r="H2912" s="2092"/>
      <c r="I2912" s="2096"/>
      <c r="J2912" s="2092"/>
      <c r="K2912" s="2093"/>
    </row>
    <row r="2913" spans="1:11">
      <c r="A2913" s="2094"/>
      <c r="B2913" s="2095">
        <v>0.11458333333333333</v>
      </c>
      <c r="C2913" s="2096"/>
      <c r="D2913" s="2096"/>
      <c r="E2913" s="2092"/>
      <c r="F2913" s="2096"/>
      <c r="G2913" s="2096"/>
      <c r="H2913" s="2092"/>
      <c r="I2913" s="2096"/>
      <c r="J2913" s="2092"/>
      <c r="K2913" s="2093"/>
    </row>
    <row r="2914" spans="1:11">
      <c r="A2914" s="2094"/>
      <c r="B2914" s="2095">
        <v>0.125</v>
      </c>
      <c r="C2914" s="2096"/>
      <c r="D2914" s="2096"/>
      <c r="E2914" s="2092"/>
      <c r="F2914" s="2096"/>
      <c r="G2914" s="2096"/>
      <c r="H2914" s="2092"/>
      <c r="I2914" s="2096"/>
      <c r="J2914" s="2092"/>
      <c r="K2914" s="2093"/>
    </row>
    <row r="2915" spans="1:11">
      <c r="A2915" s="2094"/>
      <c r="B2915" s="2095">
        <v>0.13541666666666666</v>
      </c>
      <c r="C2915" s="2096"/>
      <c r="D2915" s="2096"/>
      <c r="E2915" s="2092"/>
      <c r="F2915" s="2096"/>
      <c r="G2915" s="2096"/>
      <c r="H2915" s="2092"/>
      <c r="I2915" s="2096"/>
      <c r="J2915" s="2092"/>
      <c r="K2915" s="2093"/>
    </row>
    <row r="2916" spans="1:11">
      <c r="A2916" s="2094"/>
      <c r="B2916" s="2095">
        <v>0.14583333333333334</v>
      </c>
      <c r="C2916" s="2096"/>
      <c r="D2916" s="2096"/>
      <c r="E2916" s="2092"/>
      <c r="F2916" s="2096"/>
      <c r="G2916" s="2096"/>
      <c r="H2916" s="2092"/>
      <c r="I2916" s="2096"/>
      <c r="J2916" s="2092"/>
      <c r="K2916" s="2093"/>
    </row>
    <row r="2917" spans="1:11">
      <c r="A2917" s="2094"/>
      <c r="B2917" s="2095">
        <v>0.15625</v>
      </c>
      <c r="C2917" s="2096"/>
      <c r="D2917" s="2096"/>
      <c r="E2917" s="2092"/>
      <c r="F2917" s="2096"/>
      <c r="G2917" s="2096"/>
      <c r="H2917" s="2092"/>
      <c r="I2917" s="2096"/>
      <c r="J2917" s="2092"/>
      <c r="K2917" s="2093"/>
    </row>
    <row r="2918" spans="1:11">
      <c r="A2918" s="2094"/>
      <c r="B2918" s="2095">
        <v>0.16666666666666666</v>
      </c>
      <c r="C2918" s="2091"/>
      <c r="D2918" s="2096"/>
      <c r="E2918" s="2092"/>
      <c r="F2918" s="2096"/>
      <c r="G2918" s="2096"/>
      <c r="H2918" s="2092"/>
      <c r="I2918" s="2096"/>
      <c r="J2918" s="2092"/>
      <c r="K2918" s="2093"/>
    </row>
    <row r="2919" spans="1:11">
      <c r="A2919" s="2094"/>
      <c r="B2919" s="2095">
        <v>0.17708333333333334</v>
      </c>
      <c r="C2919" s="2096"/>
      <c r="D2919" s="2096"/>
      <c r="E2919" s="2092"/>
      <c r="F2919" s="2096"/>
      <c r="G2919" s="2096"/>
      <c r="H2919" s="2092"/>
      <c r="I2919" s="2096"/>
      <c r="J2919" s="2092"/>
      <c r="K2919" s="2093"/>
    </row>
    <row r="2920" spans="1:11">
      <c r="A2920" s="2094"/>
      <c r="B2920" s="2095">
        <v>0.1875</v>
      </c>
      <c r="C2920" s="2096"/>
      <c r="D2920" s="2096"/>
      <c r="E2920" s="2092"/>
      <c r="F2920" s="2096"/>
      <c r="G2920" s="2096"/>
      <c r="H2920" s="2092"/>
      <c r="I2920" s="2096"/>
      <c r="J2920" s="2092"/>
      <c r="K2920" s="2093"/>
    </row>
    <row r="2921" spans="1:11">
      <c r="A2921" s="2094"/>
      <c r="B2921" s="2095">
        <v>0.19791666666666666</v>
      </c>
      <c r="C2921" s="2096"/>
      <c r="D2921" s="2096"/>
      <c r="E2921" s="2092"/>
      <c r="F2921" s="2096"/>
      <c r="G2921" s="2096"/>
      <c r="H2921" s="2092"/>
      <c r="I2921" s="2096"/>
      <c r="J2921" s="2092"/>
      <c r="K2921" s="2093"/>
    </row>
    <row r="2922" spans="1:11">
      <c r="A2922" s="2094"/>
      <c r="B2922" s="2095">
        <v>0.20833333333333334</v>
      </c>
      <c r="C2922" s="2096"/>
      <c r="D2922" s="2096"/>
      <c r="E2922" s="2092"/>
      <c r="F2922" s="2096"/>
      <c r="G2922" s="2096"/>
      <c r="H2922" s="2092"/>
      <c r="I2922" s="2096"/>
      <c r="J2922" s="2092"/>
      <c r="K2922" s="2093"/>
    </row>
    <row r="2923" spans="1:11">
      <c r="A2923" s="2094"/>
      <c r="B2923" s="2095">
        <v>0.21875</v>
      </c>
      <c r="C2923" s="2096"/>
      <c r="D2923" s="2096"/>
      <c r="E2923" s="2092"/>
      <c r="F2923" s="2096"/>
      <c r="G2923" s="2096"/>
      <c r="H2923" s="2092"/>
      <c r="I2923" s="2096"/>
      <c r="J2923" s="2092"/>
      <c r="K2923" s="2093"/>
    </row>
    <row r="2924" spans="1:11">
      <c r="A2924" s="2094"/>
      <c r="B2924" s="2095">
        <v>0.22916666666666666</v>
      </c>
      <c r="C2924" s="2096"/>
      <c r="D2924" s="2096"/>
      <c r="E2924" s="2092"/>
      <c r="F2924" s="2096"/>
      <c r="G2924" s="2096"/>
      <c r="H2924" s="2092"/>
      <c r="I2924" s="2096"/>
      <c r="J2924" s="2092"/>
      <c r="K2924" s="2093"/>
    </row>
    <row r="2925" spans="1:11">
      <c r="A2925" s="2094"/>
      <c r="B2925" s="2095">
        <v>0.23958333333333334</v>
      </c>
      <c r="C2925" s="2096"/>
      <c r="D2925" s="2096"/>
      <c r="E2925" s="2092"/>
      <c r="F2925" s="2096"/>
      <c r="G2925" s="2096"/>
      <c r="H2925" s="2092"/>
      <c r="I2925" s="2096"/>
      <c r="J2925" s="2092"/>
      <c r="K2925" s="2093"/>
    </row>
    <row r="2926" spans="1:11">
      <c r="A2926" s="2094"/>
      <c r="B2926" s="2095">
        <v>0.25</v>
      </c>
      <c r="C2926" s="2091"/>
      <c r="D2926" s="2096"/>
      <c r="E2926" s="2092"/>
      <c r="F2926" s="2096"/>
      <c r="G2926" s="2096"/>
      <c r="H2926" s="2092"/>
      <c r="I2926" s="2096"/>
      <c r="J2926" s="2092"/>
      <c r="K2926" s="2093"/>
    </row>
    <row r="2927" spans="1:11">
      <c r="A2927" s="2094"/>
      <c r="B2927" s="2095">
        <v>0.26041666666666669</v>
      </c>
      <c r="C2927" s="2096"/>
      <c r="D2927" s="2096"/>
      <c r="E2927" s="2092"/>
      <c r="F2927" s="2096"/>
      <c r="G2927" s="2096"/>
      <c r="H2927" s="2092"/>
      <c r="I2927" s="2096"/>
      <c r="J2927" s="2092"/>
      <c r="K2927" s="2093"/>
    </row>
    <row r="2928" spans="1:11">
      <c r="A2928" s="2094"/>
      <c r="B2928" s="2095">
        <v>0.27083333333333331</v>
      </c>
      <c r="C2928" s="2096"/>
      <c r="D2928" s="2096"/>
      <c r="E2928" s="2092"/>
      <c r="F2928" s="2096"/>
      <c r="G2928" s="2096"/>
      <c r="H2928" s="2092"/>
      <c r="I2928" s="2096"/>
      <c r="J2928" s="2092"/>
      <c r="K2928" s="2093"/>
    </row>
    <row r="2929" spans="1:11">
      <c r="A2929" s="2094"/>
      <c r="B2929" s="2095">
        <v>0.28125</v>
      </c>
      <c r="C2929" s="2096"/>
      <c r="D2929" s="2096"/>
      <c r="E2929" s="2092"/>
      <c r="F2929" s="2096"/>
      <c r="G2929" s="2096"/>
      <c r="H2929" s="2092"/>
      <c r="I2929" s="2096"/>
      <c r="J2929" s="2092"/>
      <c r="K2929" s="2093"/>
    </row>
    <row r="2930" spans="1:11">
      <c r="A2930" s="2094"/>
      <c r="B2930" s="2095">
        <v>0.29166666666666669</v>
      </c>
      <c r="C2930" s="2096"/>
      <c r="D2930" s="2096"/>
      <c r="E2930" s="2092"/>
      <c r="F2930" s="2096"/>
      <c r="G2930" s="2096"/>
      <c r="H2930" s="2092"/>
      <c r="I2930" s="2096"/>
      <c r="J2930" s="2092"/>
      <c r="K2930" s="2093"/>
    </row>
    <row r="2931" spans="1:11">
      <c r="A2931" s="2094"/>
      <c r="B2931" s="2095">
        <v>0.30208333333333331</v>
      </c>
      <c r="C2931" s="2096"/>
      <c r="D2931" s="2096"/>
      <c r="E2931" s="2092"/>
      <c r="F2931" s="2096"/>
      <c r="G2931" s="2096"/>
      <c r="H2931" s="2092"/>
      <c r="I2931" s="2096"/>
      <c r="J2931" s="2092"/>
      <c r="K2931" s="2093"/>
    </row>
    <row r="2932" spans="1:11">
      <c r="A2932" s="2094"/>
      <c r="B2932" s="2095">
        <v>0.3125</v>
      </c>
      <c r="C2932" s="2096"/>
      <c r="D2932" s="2096"/>
      <c r="E2932" s="2092"/>
      <c r="F2932" s="2096"/>
      <c r="G2932" s="2096"/>
      <c r="H2932" s="2092"/>
      <c r="I2932" s="2096"/>
      <c r="J2932" s="2092"/>
      <c r="K2932" s="2093"/>
    </row>
    <row r="2933" spans="1:11">
      <c r="A2933" s="2094"/>
      <c r="B2933" s="2095">
        <v>0.32291666666666669</v>
      </c>
      <c r="C2933" s="2096"/>
      <c r="D2933" s="2096"/>
      <c r="E2933" s="2092"/>
      <c r="F2933" s="2096"/>
      <c r="G2933" s="2096"/>
      <c r="H2933" s="2092"/>
      <c r="I2933" s="2096"/>
      <c r="J2933" s="2092"/>
      <c r="K2933" s="2093"/>
    </row>
    <row r="2934" spans="1:11">
      <c r="A2934" s="2094"/>
      <c r="B2934" s="2095">
        <v>0.33333333333333331</v>
      </c>
      <c r="C2934" s="2091"/>
      <c r="D2934" s="2096"/>
      <c r="E2934" s="2092"/>
      <c r="F2934" s="2096"/>
      <c r="G2934" s="2096"/>
      <c r="H2934" s="2092"/>
      <c r="I2934" s="2096"/>
      <c r="J2934" s="2092"/>
      <c r="K2934" s="2093"/>
    </row>
    <row r="2935" spans="1:11">
      <c r="A2935" s="2094"/>
      <c r="B2935" s="2095">
        <v>0.34375</v>
      </c>
      <c r="C2935" s="2096"/>
      <c r="D2935" s="2096"/>
      <c r="E2935" s="2092"/>
      <c r="F2935" s="2096"/>
      <c r="G2935" s="2096"/>
      <c r="H2935" s="2092"/>
      <c r="I2935" s="2096"/>
      <c r="J2935" s="2092"/>
      <c r="K2935" s="2093"/>
    </row>
    <row r="2936" spans="1:11">
      <c r="A2936" s="2094"/>
      <c r="B2936" s="2095">
        <v>0.35416666666666669</v>
      </c>
      <c r="C2936" s="2096"/>
      <c r="D2936" s="2096"/>
      <c r="E2936" s="2092"/>
      <c r="F2936" s="2096"/>
      <c r="G2936" s="2096"/>
      <c r="H2936" s="2092"/>
      <c r="I2936" s="2096"/>
      <c r="J2936" s="2092"/>
      <c r="K2936" s="2093"/>
    </row>
    <row r="2937" spans="1:11">
      <c r="A2937" s="2094"/>
      <c r="B2937" s="2095">
        <v>0.36458333333333331</v>
      </c>
      <c r="C2937" s="2096"/>
      <c r="D2937" s="2096"/>
      <c r="E2937" s="2092"/>
      <c r="F2937" s="2096"/>
      <c r="G2937" s="2096"/>
      <c r="H2937" s="2092"/>
      <c r="I2937" s="2096"/>
      <c r="J2937" s="2092"/>
      <c r="K2937" s="2093"/>
    </row>
    <row r="2938" spans="1:11">
      <c r="A2938" s="2094"/>
      <c r="B2938" s="2095">
        <v>0.375</v>
      </c>
      <c r="C2938" s="2096"/>
      <c r="D2938" s="2096"/>
      <c r="E2938" s="2092"/>
      <c r="F2938" s="2096"/>
      <c r="G2938" s="2096"/>
      <c r="H2938" s="2092"/>
      <c r="I2938" s="2096"/>
      <c r="J2938" s="2092"/>
      <c r="K2938" s="2093"/>
    </row>
    <row r="2939" spans="1:11">
      <c r="A2939" s="2094"/>
      <c r="B2939" s="2095">
        <v>0.38541666666666669</v>
      </c>
      <c r="C2939" s="2096"/>
      <c r="D2939" s="2096"/>
      <c r="E2939" s="2092"/>
      <c r="F2939" s="2096"/>
      <c r="G2939" s="2096"/>
      <c r="H2939" s="2092"/>
      <c r="I2939" s="2096"/>
      <c r="J2939" s="2092"/>
      <c r="K2939" s="2093"/>
    </row>
    <row r="2940" spans="1:11">
      <c r="A2940" s="2094"/>
      <c r="B2940" s="2095">
        <v>0.39583333333333331</v>
      </c>
      <c r="C2940" s="2096"/>
      <c r="D2940" s="2096"/>
      <c r="E2940" s="2092"/>
      <c r="F2940" s="2096"/>
      <c r="G2940" s="2096"/>
      <c r="H2940" s="2092"/>
      <c r="I2940" s="2096"/>
      <c r="J2940" s="2092"/>
      <c r="K2940" s="2093"/>
    </row>
    <row r="2941" spans="1:11">
      <c r="A2941" s="2094"/>
      <c r="B2941" s="2095">
        <v>0.40625</v>
      </c>
      <c r="C2941" s="2096"/>
      <c r="D2941" s="2096"/>
      <c r="E2941" s="2092"/>
      <c r="F2941" s="2096"/>
      <c r="G2941" s="2096"/>
      <c r="H2941" s="2092"/>
      <c r="I2941" s="2096"/>
      <c r="J2941" s="2092"/>
      <c r="K2941" s="2093"/>
    </row>
    <row r="2942" spans="1:11">
      <c r="A2942" s="2094"/>
      <c r="B2942" s="2095">
        <v>0.41666666666666669</v>
      </c>
      <c r="C2942" s="2091"/>
      <c r="D2942" s="2096"/>
      <c r="E2942" s="2092"/>
      <c r="F2942" s="2096"/>
      <c r="G2942" s="2096"/>
      <c r="H2942" s="2092"/>
      <c r="I2942" s="2096"/>
      <c r="J2942" s="2092"/>
      <c r="K2942" s="2093"/>
    </row>
    <row r="2943" spans="1:11">
      <c r="A2943" s="2094"/>
      <c r="B2943" s="2095">
        <v>0.42708333333333331</v>
      </c>
      <c r="C2943" s="2096"/>
      <c r="D2943" s="2096"/>
      <c r="E2943" s="2092"/>
      <c r="F2943" s="2096"/>
      <c r="G2943" s="2096"/>
      <c r="H2943" s="2092"/>
      <c r="I2943" s="2096"/>
      <c r="J2943" s="2092"/>
      <c r="K2943" s="2093"/>
    </row>
    <row r="2944" spans="1:11">
      <c r="A2944" s="2094"/>
      <c r="B2944" s="2095">
        <v>0.4375</v>
      </c>
      <c r="C2944" s="2096"/>
      <c r="D2944" s="2096"/>
      <c r="E2944" s="2092"/>
      <c r="F2944" s="2096"/>
      <c r="G2944" s="2096"/>
      <c r="H2944" s="2092"/>
      <c r="I2944" s="2096"/>
      <c r="J2944" s="2092"/>
      <c r="K2944" s="2093"/>
    </row>
    <row r="2945" spans="1:11">
      <c r="A2945" s="2094"/>
      <c r="B2945" s="2095">
        <v>0.44791666666666669</v>
      </c>
      <c r="C2945" s="2096"/>
      <c r="D2945" s="2096"/>
      <c r="E2945" s="2092"/>
      <c r="F2945" s="2096"/>
      <c r="G2945" s="2096"/>
      <c r="H2945" s="2092"/>
      <c r="I2945" s="2096"/>
      <c r="J2945" s="2092"/>
      <c r="K2945" s="2093"/>
    </row>
    <row r="2946" spans="1:11">
      <c r="A2946" s="2094"/>
      <c r="B2946" s="2095">
        <v>0.45833333333333331</v>
      </c>
      <c r="C2946" s="2096"/>
      <c r="D2946" s="2096"/>
      <c r="E2946" s="2092"/>
      <c r="F2946" s="2096"/>
      <c r="G2946" s="2096"/>
      <c r="H2946" s="2092"/>
      <c r="I2946" s="2096"/>
      <c r="J2946" s="2092"/>
      <c r="K2946" s="2093"/>
    </row>
    <row r="2947" spans="1:11">
      <c r="A2947" s="2094"/>
      <c r="B2947" s="2095">
        <v>0.46875</v>
      </c>
      <c r="C2947" s="2096"/>
      <c r="D2947" s="2096"/>
      <c r="E2947" s="2092"/>
      <c r="F2947" s="2096"/>
      <c r="G2947" s="2096"/>
      <c r="H2947" s="2092"/>
      <c r="I2947" s="2096"/>
      <c r="J2947" s="2092"/>
      <c r="K2947" s="2093"/>
    </row>
    <row r="2948" spans="1:11">
      <c r="A2948" s="2094"/>
      <c r="B2948" s="2095">
        <v>0.47916666666666669</v>
      </c>
      <c r="C2948" s="2096"/>
      <c r="D2948" s="2096"/>
      <c r="E2948" s="2092"/>
      <c r="F2948" s="2096"/>
      <c r="G2948" s="2096"/>
      <c r="H2948" s="2092"/>
      <c r="I2948" s="2096"/>
      <c r="J2948" s="2092"/>
      <c r="K2948" s="2093"/>
    </row>
    <row r="2949" spans="1:11">
      <c r="A2949" s="2094"/>
      <c r="B2949" s="2095">
        <v>0.48958333333333331</v>
      </c>
      <c r="C2949" s="2096"/>
      <c r="D2949" s="2096"/>
      <c r="E2949" s="2092"/>
      <c r="F2949" s="2096"/>
      <c r="G2949" s="2096"/>
      <c r="H2949" s="2092"/>
      <c r="I2949" s="2096"/>
      <c r="J2949" s="2092"/>
      <c r="K2949" s="2093"/>
    </row>
    <row r="2950" spans="1:11">
      <c r="A2950" s="2094"/>
      <c r="B2950" s="2095">
        <v>0.5</v>
      </c>
      <c r="C2950" s="2091"/>
      <c r="D2950" s="2096"/>
      <c r="E2950" s="2092"/>
      <c r="F2950" s="2096"/>
      <c r="G2950" s="2096"/>
      <c r="H2950" s="2092"/>
      <c r="I2950" s="2096"/>
      <c r="J2950" s="2092"/>
      <c r="K2950" s="2093"/>
    </row>
    <row r="2951" spans="1:11">
      <c r="A2951" s="2094"/>
      <c r="B2951" s="2095">
        <v>0.51041666666666663</v>
      </c>
      <c r="C2951" s="2096"/>
      <c r="D2951" s="2096"/>
      <c r="E2951" s="2092"/>
      <c r="F2951" s="2096"/>
      <c r="G2951" s="2096"/>
      <c r="H2951" s="2092"/>
      <c r="I2951" s="2096"/>
      <c r="J2951" s="2092"/>
      <c r="K2951" s="2093"/>
    </row>
    <row r="2952" spans="1:11">
      <c r="A2952" s="2094"/>
      <c r="B2952" s="2095">
        <v>0.52083333333333337</v>
      </c>
      <c r="C2952" s="2096"/>
      <c r="D2952" s="2096"/>
      <c r="E2952" s="2092"/>
      <c r="F2952" s="2096"/>
      <c r="G2952" s="2096"/>
      <c r="H2952" s="2092"/>
      <c r="I2952" s="2096"/>
      <c r="J2952" s="2092"/>
      <c r="K2952" s="2093"/>
    </row>
    <row r="2953" spans="1:11">
      <c r="A2953" s="2094"/>
      <c r="B2953" s="2095">
        <v>0.53125</v>
      </c>
      <c r="C2953" s="2096"/>
      <c r="D2953" s="2096"/>
      <c r="E2953" s="2092"/>
      <c r="F2953" s="2096"/>
      <c r="G2953" s="2096"/>
      <c r="H2953" s="2092"/>
      <c r="I2953" s="2096"/>
      <c r="J2953" s="2092"/>
      <c r="K2953" s="2093"/>
    </row>
    <row r="2954" spans="1:11">
      <c r="A2954" s="2094"/>
      <c r="B2954" s="2095">
        <v>0.54166666666666663</v>
      </c>
      <c r="C2954" s="2096"/>
      <c r="D2954" s="2096"/>
      <c r="E2954" s="2092"/>
      <c r="F2954" s="2096"/>
      <c r="G2954" s="2096"/>
      <c r="H2954" s="2092"/>
      <c r="I2954" s="2096"/>
      <c r="J2954" s="2092"/>
      <c r="K2954" s="2093"/>
    </row>
    <row r="2955" spans="1:11">
      <c r="A2955" s="2094"/>
      <c r="B2955" s="2095">
        <v>0.55208333333333337</v>
      </c>
      <c r="C2955" s="2096"/>
      <c r="D2955" s="2096"/>
      <c r="E2955" s="2092"/>
      <c r="F2955" s="2096"/>
      <c r="G2955" s="2096"/>
      <c r="H2955" s="2092"/>
      <c r="I2955" s="2096"/>
      <c r="J2955" s="2092"/>
      <c r="K2955" s="2093"/>
    </row>
    <row r="2956" spans="1:11">
      <c r="A2956" s="2094"/>
      <c r="B2956" s="2095">
        <v>0.5625</v>
      </c>
      <c r="C2956" s="2096"/>
      <c r="D2956" s="2096"/>
      <c r="E2956" s="2092"/>
      <c r="F2956" s="2096"/>
      <c r="G2956" s="2096"/>
      <c r="H2956" s="2092"/>
      <c r="I2956" s="2096"/>
      <c r="J2956" s="2092"/>
      <c r="K2956" s="2093"/>
    </row>
    <row r="2957" spans="1:11">
      <c r="A2957" s="2094"/>
      <c r="B2957" s="2095">
        <v>0.57291666666666663</v>
      </c>
      <c r="C2957" s="2096"/>
      <c r="D2957" s="2096"/>
      <c r="E2957" s="2092"/>
      <c r="F2957" s="2096"/>
      <c r="G2957" s="2096"/>
      <c r="H2957" s="2092"/>
      <c r="I2957" s="2096"/>
      <c r="J2957" s="2092"/>
      <c r="K2957" s="2093"/>
    </row>
    <row r="2958" spans="1:11">
      <c r="A2958" s="2094"/>
      <c r="B2958" s="2095">
        <v>0.58333333333333337</v>
      </c>
      <c r="C2958" s="2091"/>
      <c r="D2958" s="2096"/>
      <c r="E2958" s="2092"/>
      <c r="F2958" s="2096"/>
      <c r="G2958" s="2096"/>
      <c r="H2958" s="2092"/>
      <c r="I2958" s="2096"/>
      <c r="J2958" s="2092"/>
      <c r="K2958" s="2093"/>
    </row>
    <row r="2959" spans="1:11">
      <c r="A2959" s="2094"/>
      <c r="B2959" s="2095">
        <v>0.59375</v>
      </c>
      <c r="C2959" s="2096"/>
      <c r="D2959" s="2096"/>
      <c r="E2959" s="2092"/>
      <c r="F2959" s="2096"/>
      <c r="G2959" s="2096"/>
      <c r="H2959" s="2092"/>
      <c r="I2959" s="2096"/>
      <c r="J2959" s="2092"/>
      <c r="K2959" s="2093"/>
    </row>
    <row r="2960" spans="1:11">
      <c r="A2960" s="2094"/>
      <c r="B2960" s="2095">
        <v>0.60416666666666663</v>
      </c>
      <c r="C2960" s="2096"/>
      <c r="D2960" s="2096"/>
      <c r="E2960" s="2092"/>
      <c r="F2960" s="2096"/>
      <c r="G2960" s="2096"/>
      <c r="H2960" s="2092"/>
      <c r="I2960" s="2096"/>
      <c r="J2960" s="2092"/>
      <c r="K2960" s="2093"/>
    </row>
    <row r="2961" spans="1:11">
      <c r="A2961" s="2094"/>
      <c r="B2961" s="2095">
        <v>0.61458333333333337</v>
      </c>
      <c r="C2961" s="2096"/>
      <c r="D2961" s="2096"/>
      <c r="E2961" s="2092"/>
      <c r="F2961" s="2096"/>
      <c r="G2961" s="2096"/>
      <c r="H2961" s="2092"/>
      <c r="I2961" s="2096"/>
      <c r="J2961" s="2092"/>
      <c r="K2961" s="2093"/>
    </row>
    <row r="2962" spans="1:11">
      <c r="A2962" s="2094"/>
      <c r="B2962" s="2095">
        <v>0.625</v>
      </c>
      <c r="C2962" s="2096"/>
      <c r="D2962" s="2096"/>
      <c r="E2962" s="2092"/>
      <c r="F2962" s="2096"/>
      <c r="G2962" s="2096"/>
      <c r="H2962" s="2092"/>
      <c r="I2962" s="2096"/>
      <c r="J2962" s="2092"/>
      <c r="K2962" s="2093"/>
    </row>
    <row r="2963" spans="1:11">
      <c r="A2963" s="2094"/>
      <c r="B2963" s="2095">
        <v>0.63541666666666663</v>
      </c>
      <c r="C2963" s="2096"/>
      <c r="D2963" s="2096"/>
      <c r="E2963" s="2092"/>
      <c r="F2963" s="2096"/>
      <c r="G2963" s="2096"/>
      <c r="H2963" s="2092"/>
      <c r="I2963" s="2096"/>
      <c r="J2963" s="2092"/>
      <c r="K2963" s="2093"/>
    </row>
    <row r="2964" spans="1:11">
      <c r="A2964" s="2094"/>
      <c r="B2964" s="2095">
        <v>0.64583333333333337</v>
      </c>
      <c r="C2964" s="2096"/>
      <c r="D2964" s="2096"/>
      <c r="E2964" s="2092"/>
      <c r="F2964" s="2096"/>
      <c r="G2964" s="2096"/>
      <c r="H2964" s="2092"/>
      <c r="I2964" s="2096"/>
      <c r="J2964" s="2092"/>
      <c r="K2964" s="2093"/>
    </row>
    <row r="2965" spans="1:11">
      <c r="A2965" s="2094"/>
      <c r="B2965" s="2095">
        <v>0.65625</v>
      </c>
      <c r="C2965" s="2096"/>
      <c r="D2965" s="2096"/>
      <c r="E2965" s="2092"/>
      <c r="F2965" s="2096"/>
      <c r="G2965" s="2096"/>
      <c r="H2965" s="2092"/>
      <c r="I2965" s="2096"/>
      <c r="J2965" s="2092"/>
      <c r="K2965" s="2093"/>
    </row>
    <row r="2966" spans="1:11">
      <c r="A2966" s="2094"/>
      <c r="B2966" s="2095">
        <v>0.66666666666666663</v>
      </c>
      <c r="C2966" s="2091"/>
      <c r="D2966" s="2096"/>
      <c r="E2966" s="2092"/>
      <c r="F2966" s="2096"/>
      <c r="G2966" s="2096"/>
      <c r="H2966" s="2092"/>
      <c r="I2966" s="2096"/>
      <c r="J2966" s="2092"/>
      <c r="K2966" s="2093"/>
    </row>
    <row r="2967" spans="1:11">
      <c r="A2967" s="2094"/>
      <c r="B2967" s="2095">
        <v>0.67708333333333337</v>
      </c>
      <c r="C2967" s="2096"/>
      <c r="D2967" s="2096"/>
      <c r="E2967" s="2092"/>
      <c r="F2967" s="2096"/>
      <c r="G2967" s="2096"/>
      <c r="H2967" s="2092"/>
      <c r="I2967" s="2096"/>
      <c r="J2967" s="2092"/>
      <c r="K2967" s="2093"/>
    </row>
    <row r="2968" spans="1:11">
      <c r="A2968" s="2094"/>
      <c r="B2968" s="2095">
        <v>0.6875</v>
      </c>
      <c r="C2968" s="2096"/>
      <c r="D2968" s="2096"/>
      <c r="E2968" s="2092"/>
      <c r="F2968" s="2096"/>
      <c r="G2968" s="2096"/>
      <c r="H2968" s="2092"/>
      <c r="I2968" s="2096"/>
      <c r="J2968" s="2092"/>
      <c r="K2968" s="2093"/>
    </row>
    <row r="2969" spans="1:11">
      <c r="A2969" s="2094"/>
      <c r="B2969" s="2095">
        <v>0.69791666666666663</v>
      </c>
      <c r="C2969" s="2096"/>
      <c r="D2969" s="2096"/>
      <c r="E2969" s="2092"/>
      <c r="F2969" s="2096"/>
      <c r="G2969" s="2096"/>
      <c r="H2969" s="2092"/>
      <c r="I2969" s="2096"/>
      <c r="J2969" s="2092"/>
      <c r="K2969" s="2093"/>
    </row>
    <row r="2970" spans="1:11">
      <c r="A2970" s="2094"/>
      <c r="B2970" s="2095">
        <v>0.70833333333333337</v>
      </c>
      <c r="C2970" s="2096"/>
      <c r="D2970" s="2096"/>
      <c r="E2970" s="2092"/>
      <c r="F2970" s="2096"/>
      <c r="G2970" s="2096"/>
      <c r="H2970" s="2092"/>
      <c r="I2970" s="2096"/>
      <c r="J2970" s="2092"/>
      <c r="K2970" s="2093"/>
    </row>
    <row r="2971" spans="1:11">
      <c r="A2971" s="2094"/>
      <c r="B2971" s="2095">
        <v>0.71875</v>
      </c>
      <c r="C2971" s="2096"/>
      <c r="D2971" s="2096"/>
      <c r="E2971" s="2092"/>
      <c r="F2971" s="2096"/>
      <c r="G2971" s="2096"/>
      <c r="H2971" s="2092"/>
      <c r="I2971" s="2096"/>
      <c r="J2971" s="2092"/>
      <c r="K2971" s="2093"/>
    </row>
    <row r="2972" spans="1:11">
      <c r="A2972" s="2094"/>
      <c r="B2972" s="2095">
        <v>0.72916666666666663</v>
      </c>
      <c r="C2972" s="2096"/>
      <c r="D2972" s="2096"/>
      <c r="E2972" s="2092"/>
      <c r="F2972" s="2096"/>
      <c r="G2972" s="2096"/>
      <c r="H2972" s="2092"/>
      <c r="I2972" s="2096"/>
      <c r="J2972" s="2092"/>
      <c r="K2972" s="2093"/>
    </row>
    <row r="2973" spans="1:11">
      <c r="A2973" s="2094"/>
      <c r="B2973" s="2095">
        <v>0.73958333333333337</v>
      </c>
      <c r="C2973" s="2096"/>
      <c r="D2973" s="2096"/>
      <c r="E2973" s="2092"/>
      <c r="F2973" s="2096"/>
      <c r="G2973" s="2096"/>
      <c r="H2973" s="2092"/>
      <c r="I2973" s="2096"/>
      <c r="J2973" s="2092"/>
      <c r="K2973" s="2093"/>
    </row>
    <row r="2974" spans="1:11">
      <c r="A2974" s="2094"/>
      <c r="B2974" s="2095">
        <v>0.75</v>
      </c>
      <c r="C2974" s="2091"/>
      <c r="D2974" s="2096"/>
      <c r="E2974" s="2092"/>
      <c r="F2974" s="2096"/>
      <c r="G2974" s="2096"/>
      <c r="H2974" s="2092"/>
      <c r="I2974" s="2096"/>
      <c r="J2974" s="2092"/>
      <c r="K2974" s="2093"/>
    </row>
    <row r="2975" spans="1:11">
      <c r="A2975" s="2094"/>
      <c r="B2975" s="2095">
        <v>0.76041666666666663</v>
      </c>
      <c r="C2975" s="2096"/>
      <c r="D2975" s="2096"/>
      <c r="E2975" s="2092"/>
      <c r="F2975" s="2096"/>
      <c r="G2975" s="2096"/>
      <c r="H2975" s="2092"/>
      <c r="I2975" s="2096"/>
      <c r="J2975" s="2092"/>
      <c r="K2975" s="2093"/>
    </row>
    <row r="2976" spans="1:11">
      <c r="A2976" s="2094"/>
      <c r="B2976" s="2095">
        <v>0.77083333333333337</v>
      </c>
      <c r="C2976" s="2096"/>
      <c r="D2976" s="2096"/>
      <c r="E2976" s="2092"/>
      <c r="F2976" s="2096"/>
      <c r="G2976" s="2096"/>
      <c r="H2976" s="2092"/>
      <c r="I2976" s="2096"/>
      <c r="J2976" s="2092"/>
      <c r="K2976" s="2093"/>
    </row>
    <row r="2977" spans="1:11">
      <c r="A2977" s="2094"/>
      <c r="B2977" s="2095">
        <v>0.78125</v>
      </c>
      <c r="C2977" s="2096"/>
      <c r="D2977" s="2096"/>
      <c r="E2977" s="2092"/>
      <c r="F2977" s="2096"/>
      <c r="G2977" s="2096"/>
      <c r="H2977" s="2092"/>
      <c r="I2977" s="2096"/>
      <c r="J2977" s="2092"/>
      <c r="K2977" s="2093"/>
    </row>
    <row r="2978" spans="1:11">
      <c r="A2978" s="2094"/>
      <c r="B2978" s="2095">
        <v>0.79166666666666663</v>
      </c>
      <c r="C2978" s="2096"/>
      <c r="D2978" s="2096"/>
      <c r="E2978" s="2092"/>
      <c r="F2978" s="2096"/>
      <c r="G2978" s="2096"/>
      <c r="H2978" s="2092"/>
      <c r="I2978" s="2096"/>
      <c r="J2978" s="2092"/>
      <c r="K2978" s="2093"/>
    </row>
    <row r="2979" spans="1:11">
      <c r="A2979" s="2094"/>
      <c r="B2979" s="2095">
        <v>0.80208333333333337</v>
      </c>
      <c r="C2979" s="2096"/>
      <c r="D2979" s="2096"/>
      <c r="E2979" s="2092"/>
      <c r="F2979" s="2096"/>
      <c r="G2979" s="2096"/>
      <c r="H2979" s="2092"/>
      <c r="I2979" s="2096"/>
      <c r="J2979" s="2092"/>
      <c r="K2979" s="2093"/>
    </row>
    <row r="2980" spans="1:11">
      <c r="A2980" s="2094"/>
      <c r="B2980" s="2095">
        <v>0.8125</v>
      </c>
      <c r="C2980" s="2096"/>
      <c r="D2980" s="2096"/>
      <c r="E2980" s="2092"/>
      <c r="F2980" s="2096"/>
      <c r="G2980" s="2096"/>
      <c r="H2980" s="2092"/>
      <c r="I2980" s="2096"/>
      <c r="J2980" s="2092"/>
      <c r="K2980" s="2093"/>
    </row>
    <row r="2981" spans="1:11">
      <c r="A2981" s="2094"/>
      <c r="B2981" s="2095">
        <v>0.82291666666666663</v>
      </c>
      <c r="C2981" s="2096"/>
      <c r="D2981" s="2096"/>
      <c r="E2981" s="2092"/>
      <c r="F2981" s="2096"/>
      <c r="G2981" s="2096"/>
      <c r="H2981" s="2092"/>
      <c r="I2981" s="2096"/>
      <c r="J2981" s="2092"/>
      <c r="K2981" s="2093"/>
    </row>
    <row r="2982" spans="1:11">
      <c r="A2982" s="2094"/>
      <c r="B2982" s="2095">
        <v>0.83333333333333337</v>
      </c>
      <c r="C2982" s="2091"/>
      <c r="D2982" s="2096"/>
      <c r="E2982" s="2092"/>
      <c r="F2982" s="2096"/>
      <c r="G2982" s="2096"/>
      <c r="H2982" s="2092"/>
      <c r="I2982" s="2096"/>
      <c r="J2982" s="2092"/>
      <c r="K2982" s="2093"/>
    </row>
    <row r="2983" spans="1:11">
      <c r="A2983" s="2094"/>
      <c r="B2983" s="2095">
        <v>0.84375</v>
      </c>
      <c r="C2983" s="2096"/>
      <c r="D2983" s="2096"/>
      <c r="E2983" s="2092"/>
      <c r="F2983" s="2096"/>
      <c r="G2983" s="2096"/>
      <c r="H2983" s="2092"/>
      <c r="I2983" s="2096"/>
      <c r="J2983" s="2092"/>
      <c r="K2983" s="2093"/>
    </row>
    <row r="2984" spans="1:11">
      <c r="A2984" s="2094"/>
      <c r="B2984" s="2095">
        <v>0.85416666666666663</v>
      </c>
      <c r="C2984" s="2096"/>
      <c r="D2984" s="2096"/>
      <c r="E2984" s="2092"/>
      <c r="F2984" s="2096"/>
      <c r="G2984" s="2096"/>
      <c r="H2984" s="2092"/>
      <c r="I2984" s="2096"/>
      <c r="J2984" s="2092"/>
      <c r="K2984" s="2093"/>
    </row>
    <row r="2985" spans="1:11">
      <c r="A2985" s="2094"/>
      <c r="B2985" s="2095">
        <v>0.86458333333333337</v>
      </c>
      <c r="C2985" s="2096"/>
      <c r="D2985" s="2096"/>
      <c r="E2985" s="2092"/>
      <c r="F2985" s="2096"/>
      <c r="G2985" s="2096"/>
      <c r="H2985" s="2092"/>
      <c r="I2985" s="2096"/>
      <c r="J2985" s="2092"/>
      <c r="K2985" s="2093"/>
    </row>
    <row r="2986" spans="1:11">
      <c r="A2986" s="2094"/>
      <c r="B2986" s="2095">
        <v>0.875</v>
      </c>
      <c r="C2986" s="2096"/>
      <c r="D2986" s="2096"/>
      <c r="E2986" s="2092"/>
      <c r="F2986" s="2096"/>
      <c r="G2986" s="2096"/>
      <c r="H2986" s="2092"/>
      <c r="I2986" s="2096"/>
      <c r="J2986" s="2092"/>
      <c r="K2986" s="2093"/>
    </row>
    <row r="2987" spans="1:11">
      <c r="A2987" s="2094"/>
      <c r="B2987" s="2095">
        <v>0.88541666666666663</v>
      </c>
      <c r="C2987" s="2096"/>
      <c r="D2987" s="2096"/>
      <c r="E2987" s="2092"/>
      <c r="F2987" s="2096"/>
      <c r="G2987" s="2096"/>
      <c r="H2987" s="2092"/>
      <c r="I2987" s="2096"/>
      <c r="J2987" s="2092"/>
      <c r="K2987" s="2093"/>
    </row>
    <row r="2988" spans="1:11">
      <c r="A2988" s="2094"/>
      <c r="B2988" s="2095">
        <v>0.89583333333333337</v>
      </c>
      <c r="C2988" s="2096"/>
      <c r="D2988" s="2096"/>
      <c r="E2988" s="2092"/>
      <c r="F2988" s="2096"/>
      <c r="G2988" s="2096"/>
      <c r="H2988" s="2092"/>
      <c r="I2988" s="2096"/>
      <c r="J2988" s="2092"/>
      <c r="K2988" s="2093"/>
    </row>
    <row r="2989" spans="1:11">
      <c r="A2989" s="2094"/>
      <c r="B2989" s="2095">
        <v>0.90625</v>
      </c>
      <c r="C2989" s="2096"/>
      <c r="D2989" s="2096"/>
      <c r="E2989" s="2092"/>
      <c r="F2989" s="2096"/>
      <c r="G2989" s="2096"/>
      <c r="H2989" s="2092"/>
      <c r="I2989" s="2096"/>
      <c r="J2989" s="2092"/>
      <c r="K2989" s="2093"/>
    </row>
    <row r="2990" spans="1:11">
      <c r="A2990" s="2094"/>
      <c r="B2990" s="2095">
        <v>0.91666666666666663</v>
      </c>
      <c r="C2990" s="2091"/>
      <c r="D2990" s="2096"/>
      <c r="E2990" s="2092"/>
      <c r="F2990" s="2096"/>
      <c r="G2990" s="2096"/>
      <c r="H2990" s="2092"/>
      <c r="I2990" s="2096"/>
      <c r="J2990" s="2092"/>
      <c r="K2990" s="2093"/>
    </row>
    <row r="2991" spans="1:11">
      <c r="A2991" s="2094"/>
      <c r="B2991" s="2095">
        <v>0.92708333333333337</v>
      </c>
      <c r="C2991" s="2096"/>
      <c r="D2991" s="2096"/>
      <c r="E2991" s="2092"/>
      <c r="F2991" s="2096"/>
      <c r="G2991" s="2096"/>
      <c r="H2991" s="2092"/>
      <c r="I2991" s="2096"/>
      <c r="J2991" s="2092"/>
      <c r="K2991" s="2093"/>
    </row>
    <row r="2992" spans="1:11">
      <c r="A2992" s="2094"/>
      <c r="B2992" s="2095">
        <v>0.9375</v>
      </c>
      <c r="C2992" s="2096"/>
      <c r="D2992" s="2096"/>
      <c r="E2992" s="2092"/>
      <c r="F2992" s="2096"/>
      <c r="G2992" s="2096"/>
      <c r="H2992" s="2092"/>
      <c r="I2992" s="2096"/>
      <c r="J2992" s="2092"/>
      <c r="K2992" s="2093"/>
    </row>
    <row r="2993" spans="1:11">
      <c r="A2993" s="2094"/>
      <c r="B2993" s="2095">
        <v>0.94791666666666663</v>
      </c>
      <c r="C2993" s="2096"/>
      <c r="D2993" s="2096"/>
      <c r="E2993" s="2092"/>
      <c r="F2993" s="2096"/>
      <c r="G2993" s="2096"/>
      <c r="H2993" s="2092"/>
      <c r="I2993" s="2096"/>
      <c r="J2993" s="2092"/>
      <c r="K2993" s="2093"/>
    </row>
    <row r="2994" spans="1:11">
      <c r="A2994" s="2094"/>
      <c r="B2994" s="2095">
        <v>0.95833333333333337</v>
      </c>
      <c r="C2994" s="2096"/>
      <c r="D2994" s="2096"/>
      <c r="E2994" s="2092"/>
      <c r="F2994" s="2096"/>
      <c r="G2994" s="2096"/>
      <c r="H2994" s="2092"/>
      <c r="I2994" s="2096"/>
      <c r="J2994" s="2092"/>
      <c r="K2994" s="2093"/>
    </row>
    <row r="2995" spans="1:11">
      <c r="A2995" s="2094"/>
      <c r="B2995" s="2095">
        <v>0.96875</v>
      </c>
      <c r="C2995" s="2096"/>
      <c r="D2995" s="2096"/>
      <c r="E2995" s="2092"/>
      <c r="F2995" s="2096"/>
      <c r="G2995" s="2096"/>
      <c r="H2995" s="2092"/>
      <c r="I2995" s="2096"/>
      <c r="J2995" s="2092"/>
      <c r="K2995" s="2093"/>
    </row>
    <row r="2996" spans="1:11">
      <c r="A2996" s="2094"/>
      <c r="B2996" s="2095">
        <v>0.97916666666666663</v>
      </c>
      <c r="C2996" s="2096"/>
      <c r="D2996" s="2096"/>
      <c r="E2996" s="2092"/>
      <c r="F2996" s="2096"/>
      <c r="G2996" s="2096"/>
      <c r="H2996" s="2092"/>
      <c r="I2996" s="2096"/>
      <c r="J2996" s="2092"/>
      <c r="K2996" s="2093"/>
    </row>
    <row r="2997" spans="1:11">
      <c r="A2997" s="2094"/>
      <c r="B2997" s="2095">
        <v>0.98958333333333337</v>
      </c>
      <c r="C2997" s="2096"/>
      <c r="D2997" s="2096"/>
      <c r="E2997" s="2092"/>
      <c r="F2997" s="2096"/>
      <c r="G2997" s="2096"/>
      <c r="H2997" s="2092"/>
      <c r="I2997" s="2096"/>
      <c r="J2997" s="2092"/>
      <c r="K2997" s="2093"/>
    </row>
  </sheetData>
  <mergeCells count="10">
    <mergeCell ref="A1:B1"/>
    <mergeCell ref="A13:F13"/>
    <mergeCell ref="G13:I13"/>
    <mergeCell ref="J13:K13"/>
    <mergeCell ref="E3:K3"/>
    <mergeCell ref="D4:D6"/>
    <mergeCell ref="E4:K6"/>
    <mergeCell ref="D7:D10"/>
    <mergeCell ref="E7:K10"/>
    <mergeCell ref="E12:H12"/>
  </mergeCells>
  <dataValidations count="2">
    <dataValidation type="decimal" allowBlank="1" showErrorMessage="1" errorTitle="İstenen Aralıkta Değil!" error="İstenen Aralık: Minimum=0.0 Maksimum=9223372036854775807" sqref="A15:K15">
      <formula1>0</formula1>
      <formula2>9223372036854770000</formula2>
    </dataValidation>
    <dataValidation type="whole" allowBlank="1" showInputMessage="1" showErrorMessage="1" sqref="B8">
      <formula1>2001</formula1>
      <formula2>2050</formula2>
    </dataValidation>
  </dataValidations>
  <pageMargins left="0.7" right="0.7" top="0.75" bottom="0.75" header="0.3" footer="0.3"/>
  <pageSetup paperSize="9" orientation="portrait" horizontalDpi="1200" verticalDpi="1200"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6"/>
  <sheetViews>
    <sheetView zoomScale="80" zoomScaleNormal="80" workbookViewId="0">
      <selection activeCell="D8" sqref="D8"/>
    </sheetView>
  </sheetViews>
  <sheetFormatPr defaultRowHeight="15"/>
  <cols>
    <col min="1" max="1" width="58.140625" style="200" bestFit="1" customWidth="1"/>
    <col min="2" max="2" width="25" style="200" bestFit="1" customWidth="1"/>
    <col min="3" max="3" width="23" style="200" bestFit="1" customWidth="1"/>
    <col min="4" max="4" width="19.42578125" style="200" bestFit="1" customWidth="1"/>
    <col min="5" max="6" width="9.140625" style="200" bestFit="1" customWidth="1"/>
    <col min="7" max="7" width="23" style="200" bestFit="1" customWidth="1"/>
    <col min="8" max="8" width="19.42578125" style="200" bestFit="1" customWidth="1"/>
    <col min="9" max="9" width="9.140625" style="200" bestFit="1" customWidth="1"/>
    <col min="10" max="16384" width="9.140625" style="200"/>
  </cols>
  <sheetData>
    <row r="1" spans="1:10">
      <c r="A1" s="2860" t="s">
        <v>29</v>
      </c>
      <c r="B1" s="3637"/>
    </row>
    <row r="2" spans="1:10">
      <c r="A2" s="1267" t="s">
        <v>30</v>
      </c>
      <c r="B2" s="1977" t="s">
        <v>2409</v>
      </c>
    </row>
    <row r="3" spans="1:10">
      <c r="A3" s="1267" t="s">
        <v>31</v>
      </c>
      <c r="B3" s="1979" t="s">
        <v>2412</v>
      </c>
    </row>
    <row r="4" spans="1:10">
      <c r="A4" s="1267" t="s">
        <v>32</v>
      </c>
      <c r="B4" s="1977">
        <v>1</v>
      </c>
    </row>
    <row r="5" spans="1:10">
      <c r="A5" s="1267" t="s">
        <v>33</v>
      </c>
      <c r="B5" s="1980"/>
    </row>
    <row r="6" spans="1:10">
      <c r="A6" s="1267" t="s">
        <v>34</v>
      </c>
      <c r="B6" s="1980"/>
    </row>
    <row r="7" spans="1:10">
      <c r="A7" s="1267" t="s">
        <v>35</v>
      </c>
      <c r="B7" s="1980"/>
    </row>
    <row r="8" spans="1:10">
      <c r="A8" s="1267" t="s">
        <v>36</v>
      </c>
      <c r="B8" s="1978"/>
    </row>
    <row r="9" spans="1:10">
      <c r="A9" s="1267" t="s">
        <v>198</v>
      </c>
      <c r="B9" s="1978"/>
    </row>
    <row r="11" spans="1:10" ht="15.75" thickBot="1"/>
    <row r="12" spans="1:10" ht="15.75" thickBot="1">
      <c r="C12" s="3638" t="s">
        <v>2419</v>
      </c>
      <c r="D12" s="3639"/>
      <c r="E12" s="3639"/>
      <c r="F12" s="3640"/>
      <c r="G12" s="3638" t="s">
        <v>2420</v>
      </c>
      <c r="H12" s="3639"/>
      <c r="I12" s="3639"/>
      <c r="J12" s="3640"/>
    </row>
    <row r="13" spans="1:10" ht="45.75" thickBot="1">
      <c r="A13" s="2097" t="s">
        <v>2421</v>
      </c>
      <c r="B13" s="2098" t="s">
        <v>2422</v>
      </c>
      <c r="C13" s="2098" t="s">
        <v>2423</v>
      </c>
      <c r="D13" s="2099" t="s">
        <v>2424</v>
      </c>
      <c r="E13" s="2100" t="s">
        <v>678</v>
      </c>
      <c r="F13" s="2101" t="s">
        <v>2425</v>
      </c>
      <c r="G13" s="2098" t="s">
        <v>2426</v>
      </c>
      <c r="H13" s="2099" t="s">
        <v>2427</v>
      </c>
      <c r="I13" s="2100" t="s">
        <v>2428</v>
      </c>
      <c r="J13" s="2101" t="s">
        <v>2429</v>
      </c>
    </row>
    <row r="14" spans="1:10">
      <c r="A14" s="2102" t="s">
        <v>2430</v>
      </c>
      <c r="B14" s="1788"/>
      <c r="C14" s="1788"/>
      <c r="D14" s="1788"/>
      <c r="E14" s="1788" t="e">
        <f>(C14/B14)*100</f>
        <v>#DIV/0!</v>
      </c>
      <c r="F14" s="1788">
        <f>IF(C14=0,100,(D14/C14)*100)</f>
        <v>100</v>
      </c>
      <c r="G14" s="1788"/>
      <c r="H14" s="1788"/>
      <c r="I14" s="1788" t="e">
        <f>(G14/B14)*100</f>
        <v>#DIV/0!</v>
      </c>
      <c r="J14" s="2103">
        <f>IF(G14=0,100,(H14/G14)*100)</f>
        <v>100</v>
      </c>
    </row>
    <row r="15" spans="1:10">
      <c r="A15" s="2104" t="s">
        <v>2431</v>
      </c>
      <c r="B15" s="301"/>
      <c r="C15" s="301"/>
      <c r="D15" s="301"/>
      <c r="E15" s="301" t="e">
        <f t="shared" ref="E15:E32" si="0">(C15/B15)*100</f>
        <v>#DIV/0!</v>
      </c>
      <c r="F15" s="301">
        <f t="shared" ref="F15:F36" si="1">IF(C15=0,100,(D15/C15)*100)</f>
        <v>100</v>
      </c>
      <c r="G15" s="301"/>
      <c r="H15" s="301"/>
      <c r="I15" s="301" t="e">
        <f t="shared" ref="I15:I36" si="2">(G15/B15)*100</f>
        <v>#DIV/0!</v>
      </c>
      <c r="J15" s="2105">
        <f t="shared" ref="J15:J36" si="3">IF(G15=0,100,(H15/G15)*100)</f>
        <v>100</v>
      </c>
    </row>
    <row r="16" spans="1:10">
      <c r="A16" s="2104" t="s">
        <v>2432</v>
      </c>
      <c r="B16" s="301"/>
      <c r="C16" s="301"/>
      <c r="D16" s="301"/>
      <c r="E16" s="301" t="e">
        <f t="shared" si="0"/>
        <v>#DIV/0!</v>
      </c>
      <c r="F16" s="301">
        <f t="shared" si="1"/>
        <v>100</v>
      </c>
      <c r="G16" s="301"/>
      <c r="H16" s="301"/>
      <c r="I16" s="301" t="e">
        <f t="shared" si="2"/>
        <v>#DIV/0!</v>
      </c>
      <c r="J16" s="2105">
        <f t="shared" si="3"/>
        <v>100</v>
      </c>
    </row>
    <row r="17" spans="1:10" ht="15.75" thickBot="1">
      <c r="A17" s="2106" t="s">
        <v>2433</v>
      </c>
      <c r="B17" s="1789"/>
      <c r="C17" s="1789"/>
      <c r="D17" s="1789"/>
      <c r="E17" s="1789" t="e">
        <f t="shared" si="0"/>
        <v>#DIV/0!</v>
      </c>
      <c r="F17" s="1789">
        <f t="shared" si="1"/>
        <v>100</v>
      </c>
      <c r="G17" s="1789"/>
      <c r="H17" s="1789"/>
      <c r="I17" s="1789" t="e">
        <f t="shared" si="2"/>
        <v>#DIV/0!</v>
      </c>
      <c r="J17" s="2107">
        <f t="shared" si="3"/>
        <v>100</v>
      </c>
    </row>
    <row r="18" spans="1:10">
      <c r="A18" s="2102" t="s">
        <v>2434</v>
      </c>
      <c r="B18" s="1788"/>
      <c r="C18" s="1788"/>
      <c r="D18" s="1788"/>
      <c r="E18" s="1788" t="e">
        <f t="shared" si="0"/>
        <v>#DIV/0!</v>
      </c>
      <c r="F18" s="1788">
        <f t="shared" si="1"/>
        <v>100</v>
      </c>
      <c r="G18" s="1788"/>
      <c r="H18" s="1788"/>
      <c r="I18" s="1788" t="e">
        <f t="shared" si="2"/>
        <v>#DIV/0!</v>
      </c>
      <c r="J18" s="2103">
        <f t="shared" si="3"/>
        <v>100</v>
      </c>
    </row>
    <row r="19" spans="1:10" ht="15.75" thickBot="1">
      <c r="A19" s="2106" t="s">
        <v>2435</v>
      </c>
      <c r="B19" s="1789"/>
      <c r="C19" s="1789"/>
      <c r="D19" s="1789"/>
      <c r="E19" s="1789" t="e">
        <f t="shared" si="0"/>
        <v>#DIV/0!</v>
      </c>
      <c r="F19" s="1789">
        <f t="shared" si="1"/>
        <v>100</v>
      </c>
      <c r="G19" s="1789"/>
      <c r="H19" s="1789"/>
      <c r="I19" s="1789" t="e">
        <f t="shared" si="2"/>
        <v>#DIV/0!</v>
      </c>
      <c r="J19" s="2107">
        <f t="shared" si="3"/>
        <v>100</v>
      </c>
    </row>
    <row r="20" spans="1:10">
      <c r="A20" s="2102" t="s">
        <v>2436</v>
      </c>
      <c r="B20" s="1788"/>
      <c r="C20" s="1788"/>
      <c r="D20" s="1788"/>
      <c r="E20" s="1788" t="e">
        <f t="shared" si="0"/>
        <v>#DIV/0!</v>
      </c>
      <c r="F20" s="1788">
        <f t="shared" si="1"/>
        <v>100</v>
      </c>
      <c r="G20" s="1788"/>
      <c r="H20" s="1788"/>
      <c r="I20" s="1788" t="e">
        <f t="shared" si="2"/>
        <v>#DIV/0!</v>
      </c>
      <c r="J20" s="2103">
        <f t="shared" si="3"/>
        <v>100</v>
      </c>
    </row>
    <row r="21" spans="1:10">
      <c r="A21" s="2108" t="s">
        <v>3345</v>
      </c>
      <c r="B21" s="301"/>
      <c r="C21" s="301"/>
      <c r="D21" s="301"/>
      <c r="E21" s="301" t="e">
        <f t="shared" si="0"/>
        <v>#DIV/0!</v>
      </c>
      <c r="F21" s="301">
        <f t="shared" si="1"/>
        <v>100</v>
      </c>
      <c r="G21" s="301"/>
      <c r="H21" s="301"/>
      <c r="I21" s="301" t="e">
        <f t="shared" si="2"/>
        <v>#DIV/0!</v>
      </c>
      <c r="J21" s="2105">
        <f t="shared" si="3"/>
        <v>100</v>
      </c>
    </row>
    <row r="22" spans="1:10">
      <c r="A22" s="2104" t="s">
        <v>3346</v>
      </c>
      <c r="B22" s="301"/>
      <c r="C22" s="301"/>
      <c r="D22" s="301"/>
      <c r="E22" s="301" t="e">
        <f t="shared" si="0"/>
        <v>#DIV/0!</v>
      </c>
      <c r="F22" s="301">
        <f t="shared" si="1"/>
        <v>100</v>
      </c>
      <c r="G22" s="301"/>
      <c r="H22" s="301"/>
      <c r="I22" s="301" t="e">
        <f t="shared" si="2"/>
        <v>#DIV/0!</v>
      </c>
      <c r="J22" s="2105">
        <f t="shared" si="3"/>
        <v>100</v>
      </c>
    </row>
    <row r="23" spans="1:10">
      <c r="A23" s="2104" t="s">
        <v>3347</v>
      </c>
      <c r="B23" s="301"/>
      <c r="C23" s="301"/>
      <c r="D23" s="301"/>
      <c r="E23" s="301" t="e">
        <f t="shared" si="0"/>
        <v>#DIV/0!</v>
      </c>
      <c r="F23" s="301">
        <f t="shared" si="1"/>
        <v>100</v>
      </c>
      <c r="G23" s="301"/>
      <c r="H23" s="301"/>
      <c r="I23" s="301" t="e">
        <f t="shared" si="2"/>
        <v>#DIV/0!</v>
      </c>
      <c r="J23" s="2105">
        <f t="shared" si="3"/>
        <v>100</v>
      </c>
    </row>
    <row r="24" spans="1:10" ht="15.75" thickBot="1">
      <c r="A24" s="2106" t="s">
        <v>3348</v>
      </c>
      <c r="B24" s="1789"/>
      <c r="C24" s="1789"/>
      <c r="D24" s="1789"/>
      <c r="E24" s="1789" t="e">
        <f t="shared" si="0"/>
        <v>#DIV/0!</v>
      </c>
      <c r="F24" s="1789">
        <f t="shared" si="1"/>
        <v>100</v>
      </c>
      <c r="G24" s="1789"/>
      <c r="H24" s="1789"/>
      <c r="I24" s="1789" t="e">
        <f t="shared" si="2"/>
        <v>#DIV/0!</v>
      </c>
      <c r="J24" s="2107">
        <f t="shared" si="3"/>
        <v>100</v>
      </c>
    </row>
    <row r="25" spans="1:10">
      <c r="A25" s="2102" t="s">
        <v>2437</v>
      </c>
      <c r="B25" s="1788"/>
      <c r="C25" s="1788"/>
      <c r="D25" s="1788"/>
      <c r="E25" s="1788" t="e">
        <f t="shared" si="0"/>
        <v>#DIV/0!</v>
      </c>
      <c r="F25" s="1788">
        <f t="shared" si="1"/>
        <v>100</v>
      </c>
      <c r="G25" s="1788"/>
      <c r="H25" s="1788"/>
      <c r="I25" s="1788" t="e">
        <f t="shared" si="2"/>
        <v>#DIV/0!</v>
      </c>
      <c r="J25" s="2103">
        <f t="shared" si="3"/>
        <v>100</v>
      </c>
    </row>
    <row r="26" spans="1:10">
      <c r="A26" s="2104" t="s">
        <v>2438</v>
      </c>
      <c r="B26" s="301"/>
      <c r="C26" s="301"/>
      <c r="D26" s="301"/>
      <c r="E26" s="301" t="e">
        <f t="shared" si="0"/>
        <v>#DIV/0!</v>
      </c>
      <c r="F26" s="301">
        <f t="shared" si="1"/>
        <v>100</v>
      </c>
      <c r="G26" s="301"/>
      <c r="H26" s="301"/>
      <c r="I26" s="301" t="e">
        <f t="shared" si="2"/>
        <v>#DIV/0!</v>
      </c>
      <c r="J26" s="2105">
        <f t="shared" si="3"/>
        <v>100</v>
      </c>
    </row>
    <row r="27" spans="1:10">
      <c r="A27" s="2104" t="s">
        <v>2439</v>
      </c>
      <c r="B27" s="301"/>
      <c r="C27" s="301"/>
      <c r="D27" s="301"/>
      <c r="E27" s="301" t="e">
        <f t="shared" si="0"/>
        <v>#DIV/0!</v>
      </c>
      <c r="F27" s="301">
        <f t="shared" si="1"/>
        <v>100</v>
      </c>
      <c r="G27" s="301"/>
      <c r="H27" s="301"/>
      <c r="I27" s="301" t="e">
        <f t="shared" si="2"/>
        <v>#DIV/0!</v>
      </c>
      <c r="J27" s="2105">
        <f t="shared" si="3"/>
        <v>100</v>
      </c>
    </row>
    <row r="28" spans="1:10" ht="15.75" thickBot="1">
      <c r="A28" s="2106" t="s">
        <v>2440</v>
      </c>
      <c r="B28" s="1789"/>
      <c r="C28" s="1789"/>
      <c r="D28" s="1789"/>
      <c r="E28" s="1789" t="e">
        <f t="shared" si="0"/>
        <v>#DIV/0!</v>
      </c>
      <c r="F28" s="1789">
        <f t="shared" si="1"/>
        <v>100</v>
      </c>
      <c r="G28" s="1789"/>
      <c r="H28" s="1789"/>
      <c r="I28" s="1789" t="e">
        <f t="shared" si="2"/>
        <v>#DIV/0!</v>
      </c>
      <c r="J28" s="2107">
        <f t="shared" si="3"/>
        <v>100</v>
      </c>
    </row>
    <row r="29" spans="1:10">
      <c r="A29" s="2102" t="s">
        <v>3349</v>
      </c>
      <c r="B29" s="1788"/>
      <c r="C29" s="1788"/>
      <c r="D29" s="1788"/>
      <c r="E29" s="1788" t="e">
        <f t="shared" si="0"/>
        <v>#DIV/0!</v>
      </c>
      <c r="F29" s="1788">
        <f t="shared" si="1"/>
        <v>100</v>
      </c>
      <c r="G29" s="1788"/>
      <c r="H29" s="1788"/>
      <c r="I29" s="1788" t="e">
        <f t="shared" si="2"/>
        <v>#DIV/0!</v>
      </c>
      <c r="J29" s="2103">
        <f t="shared" si="3"/>
        <v>100</v>
      </c>
    </row>
    <row r="30" spans="1:10">
      <c r="A30" s="2104" t="s">
        <v>3350</v>
      </c>
      <c r="B30" s="301"/>
      <c r="C30" s="301"/>
      <c r="D30" s="301"/>
      <c r="E30" s="301" t="e">
        <f t="shared" si="0"/>
        <v>#DIV/0!</v>
      </c>
      <c r="F30" s="301">
        <f t="shared" si="1"/>
        <v>100</v>
      </c>
      <c r="G30" s="301"/>
      <c r="H30" s="301"/>
      <c r="I30" s="301" t="e">
        <f t="shared" si="2"/>
        <v>#DIV/0!</v>
      </c>
      <c r="J30" s="2105">
        <f t="shared" si="3"/>
        <v>100</v>
      </c>
    </row>
    <row r="31" spans="1:10" ht="15.75" thickBot="1">
      <c r="A31" s="2106" t="s">
        <v>3351</v>
      </c>
      <c r="B31" s="1789"/>
      <c r="C31" s="1789"/>
      <c r="D31" s="1789"/>
      <c r="E31" s="1789" t="e">
        <f t="shared" si="0"/>
        <v>#DIV/0!</v>
      </c>
      <c r="F31" s="1789">
        <f t="shared" si="1"/>
        <v>100</v>
      </c>
      <c r="G31" s="1789"/>
      <c r="H31" s="1789"/>
      <c r="I31" s="1789" t="e">
        <f t="shared" si="2"/>
        <v>#DIV/0!</v>
      </c>
      <c r="J31" s="2107">
        <f t="shared" si="3"/>
        <v>100</v>
      </c>
    </row>
    <row r="32" spans="1:10">
      <c r="A32" s="2102" t="s">
        <v>3352</v>
      </c>
      <c r="B32" s="1788"/>
      <c r="C32" s="1788"/>
      <c r="D32" s="1788"/>
      <c r="E32" s="1788" t="e">
        <f t="shared" si="0"/>
        <v>#DIV/0!</v>
      </c>
      <c r="F32" s="1788">
        <f t="shared" si="1"/>
        <v>100</v>
      </c>
      <c r="G32" s="1788"/>
      <c r="H32" s="1788"/>
      <c r="I32" s="1788" t="e">
        <f t="shared" si="2"/>
        <v>#DIV/0!</v>
      </c>
      <c r="J32" s="2103">
        <f t="shared" si="3"/>
        <v>100</v>
      </c>
    </row>
    <row r="33" spans="1:10">
      <c r="A33" s="2104" t="s">
        <v>3353</v>
      </c>
      <c r="B33" s="301"/>
      <c r="C33" s="301"/>
      <c r="D33" s="301"/>
      <c r="E33" s="301" t="e">
        <f>(C33/B33)*100</f>
        <v>#DIV/0!</v>
      </c>
      <c r="F33" s="301">
        <f t="shared" si="1"/>
        <v>100</v>
      </c>
      <c r="G33" s="301"/>
      <c r="H33" s="301"/>
      <c r="I33" s="301" t="e">
        <f t="shared" si="2"/>
        <v>#DIV/0!</v>
      </c>
      <c r="J33" s="2105">
        <f t="shared" si="3"/>
        <v>100</v>
      </c>
    </row>
    <row r="34" spans="1:10" ht="15.75" thickBot="1">
      <c r="A34" s="2106" t="s">
        <v>3354</v>
      </c>
      <c r="B34" s="1789"/>
      <c r="C34" s="1789"/>
      <c r="D34" s="1789"/>
      <c r="E34" s="1789" t="e">
        <f t="shared" ref="E34:E36" si="4">(C34/B34)*100</f>
        <v>#DIV/0!</v>
      </c>
      <c r="F34" s="1789">
        <f t="shared" si="1"/>
        <v>100</v>
      </c>
      <c r="G34" s="1789"/>
      <c r="H34" s="1789"/>
      <c r="I34" s="1789" t="e">
        <f t="shared" si="2"/>
        <v>#DIV/0!</v>
      </c>
      <c r="J34" s="2107">
        <f t="shared" si="3"/>
        <v>100</v>
      </c>
    </row>
    <row r="35" spans="1:10" ht="15.75" thickBot="1">
      <c r="A35" s="2106" t="s">
        <v>3355</v>
      </c>
      <c r="B35" s="2109"/>
      <c r="C35" s="2109"/>
      <c r="D35" s="2109"/>
      <c r="E35" s="1789" t="e">
        <f t="shared" si="4"/>
        <v>#DIV/0!</v>
      </c>
      <c r="F35" s="1789">
        <f t="shared" si="1"/>
        <v>100</v>
      </c>
      <c r="G35" s="2109"/>
      <c r="H35" s="2109"/>
      <c r="I35" s="1789" t="e">
        <f t="shared" si="2"/>
        <v>#DIV/0!</v>
      </c>
      <c r="J35" s="2107">
        <f t="shared" si="3"/>
        <v>100</v>
      </c>
    </row>
    <row r="36" spans="1:10" ht="15.75" thickBot="1">
      <c r="A36" s="2106" t="s">
        <v>3356</v>
      </c>
      <c r="B36" s="2110"/>
      <c r="C36" s="2110"/>
      <c r="D36" s="2110"/>
      <c r="E36" s="1789" t="e">
        <f t="shared" si="4"/>
        <v>#DIV/0!</v>
      </c>
      <c r="F36" s="1789">
        <f t="shared" si="1"/>
        <v>100</v>
      </c>
      <c r="G36" s="2110"/>
      <c r="H36" s="2110"/>
      <c r="I36" s="1789" t="e">
        <f t="shared" si="2"/>
        <v>#DIV/0!</v>
      </c>
      <c r="J36" s="2107">
        <f t="shared" si="3"/>
        <v>100</v>
      </c>
    </row>
  </sheetData>
  <mergeCells count="3">
    <mergeCell ref="A1:B1"/>
    <mergeCell ref="G12:J12"/>
    <mergeCell ref="C12:F12"/>
  </mergeCells>
  <dataValidations count="2">
    <dataValidation type="whole" allowBlank="1" showInputMessage="1" showErrorMessage="1" sqref="B8">
      <formula1>2001</formula1>
      <formula2>2050</formula2>
    </dataValidation>
    <dataValidation type="textLength" allowBlank="1" showErrorMessage="1" errorTitle="Metin uzunluğu istenen aralıkta değil!" error="İstenen Aralık: Minimum Uzunluk=0 karakter Maksimum Uzunluk=2147483647 karakter" sqref="A32:A36 A14:A28">
      <formula1>0</formula1>
      <formula2>2147483647</formula2>
    </dataValidation>
  </dataValidations>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3"/>
  <sheetViews>
    <sheetView zoomScale="80" zoomScaleNormal="80" workbookViewId="0">
      <selection activeCell="C1" sqref="C1"/>
    </sheetView>
  </sheetViews>
  <sheetFormatPr defaultRowHeight="15"/>
  <cols>
    <col min="1" max="1" width="63.28515625" customWidth="1"/>
    <col min="2" max="2" width="26.42578125" customWidth="1"/>
    <col min="3" max="10" width="12.7109375" customWidth="1"/>
  </cols>
  <sheetData>
    <row r="1" spans="1:10">
      <c r="A1" s="3641" t="s">
        <v>29</v>
      </c>
      <c r="B1" s="3642"/>
      <c r="C1" s="2298"/>
      <c r="D1" s="2298"/>
      <c r="E1" s="2298"/>
      <c r="F1" s="2298"/>
      <c r="G1" s="2298"/>
      <c r="H1" s="2298"/>
      <c r="I1" s="2298"/>
      <c r="J1" s="2298"/>
    </row>
    <row r="2" spans="1:10">
      <c r="A2" s="2299" t="s">
        <v>30</v>
      </c>
      <c r="B2" s="2300" t="s">
        <v>2410</v>
      </c>
      <c r="C2" s="2298"/>
      <c r="D2" s="2298"/>
      <c r="E2" s="2298"/>
      <c r="F2" s="2298"/>
      <c r="G2" s="2298"/>
      <c r="H2" s="2298"/>
      <c r="I2" s="2298"/>
      <c r="J2" s="2298"/>
    </row>
    <row r="3" spans="1:10" ht="36.75" customHeight="1">
      <c r="A3" s="2299" t="s">
        <v>31</v>
      </c>
      <c r="B3" s="2301" t="s">
        <v>2413</v>
      </c>
      <c r="C3" s="2298"/>
      <c r="D3" s="2298"/>
      <c r="E3" s="2298"/>
      <c r="F3" s="2298"/>
      <c r="G3" s="2298"/>
      <c r="H3" s="2298"/>
      <c r="I3" s="2298"/>
      <c r="J3" s="2298"/>
    </row>
    <row r="4" spans="1:10">
      <c r="A4" s="2299" t="s">
        <v>32</v>
      </c>
      <c r="B4" s="2300">
        <v>2</v>
      </c>
      <c r="C4" s="2298"/>
      <c r="D4" s="2298"/>
      <c r="E4" s="2298"/>
      <c r="F4" s="2298"/>
      <c r="G4" s="2298"/>
      <c r="H4" s="2298"/>
      <c r="I4" s="2298"/>
      <c r="J4" s="2298"/>
    </row>
    <row r="5" spans="1:10">
      <c r="A5" s="2299" t="s">
        <v>33</v>
      </c>
      <c r="B5" s="2302"/>
      <c r="C5" s="2298"/>
      <c r="D5" s="2298"/>
      <c r="E5" s="2298"/>
      <c r="F5" s="2298"/>
      <c r="G5" s="2298"/>
      <c r="H5" s="2298"/>
      <c r="I5" s="2298"/>
      <c r="J5" s="2298"/>
    </row>
    <row r="6" spans="1:10">
      <c r="A6" s="2299" t="s">
        <v>34</v>
      </c>
      <c r="B6" s="2302"/>
      <c r="C6" s="2298"/>
      <c r="D6" s="2298"/>
      <c r="E6" s="2298"/>
      <c r="F6" s="2298"/>
      <c r="G6" s="2298"/>
      <c r="H6" s="2298"/>
      <c r="I6" s="2298"/>
      <c r="J6" s="2298"/>
    </row>
    <row r="7" spans="1:10">
      <c r="A7" s="2299" t="s">
        <v>35</v>
      </c>
      <c r="B7" s="2302"/>
      <c r="C7" s="2298"/>
      <c r="D7" s="2298"/>
      <c r="E7" s="2298"/>
      <c r="F7" s="2298"/>
      <c r="G7" s="2298"/>
      <c r="H7" s="2298"/>
      <c r="I7" s="2298"/>
      <c r="J7" s="2298"/>
    </row>
    <row r="8" spans="1:10">
      <c r="A8" s="2299" t="s">
        <v>36</v>
      </c>
      <c r="B8" s="2303"/>
      <c r="C8" s="2298"/>
      <c r="D8" s="2298"/>
      <c r="E8" s="2298"/>
      <c r="F8" s="2298"/>
      <c r="G8" s="2298"/>
      <c r="H8" s="2298"/>
      <c r="I8" s="2298"/>
      <c r="J8" s="2298"/>
    </row>
    <row r="9" spans="1:10">
      <c r="A9" s="2299" t="s">
        <v>198</v>
      </c>
      <c r="B9" s="2303"/>
      <c r="C9" s="2298"/>
      <c r="D9" s="2298"/>
      <c r="E9" s="2298"/>
      <c r="F9" s="2298"/>
      <c r="G9" s="2298"/>
      <c r="H9" s="2298"/>
      <c r="I9" s="2298"/>
      <c r="J9" s="2298"/>
    </row>
    <row r="10" spans="1:10">
      <c r="A10" s="2298"/>
      <c r="B10" s="2298"/>
      <c r="C10" s="2298"/>
      <c r="D10" s="2298"/>
      <c r="E10" s="2298"/>
      <c r="F10" s="2298"/>
      <c r="G10" s="2298"/>
      <c r="H10" s="2298"/>
      <c r="I10" s="2298"/>
      <c r="J10" s="2298"/>
    </row>
    <row r="11" spans="1:10" ht="15.75" thickBot="1">
      <c r="A11" s="2298"/>
      <c r="B11" s="2298"/>
      <c r="C11" s="2298"/>
      <c r="D11" s="2298"/>
      <c r="E11" s="2298"/>
      <c r="F11" s="2298"/>
      <c r="G11" s="2298"/>
      <c r="H11" s="2298"/>
      <c r="I11" s="2298"/>
      <c r="J11" s="2298"/>
    </row>
    <row r="12" spans="1:10" ht="16.5" thickBot="1">
      <c r="A12" s="2298"/>
      <c r="B12" s="2298"/>
      <c r="C12" s="3643" t="s">
        <v>2419</v>
      </c>
      <c r="D12" s="3644"/>
      <c r="E12" s="3644"/>
      <c r="F12" s="3645"/>
      <c r="G12" s="3643" t="s">
        <v>2420</v>
      </c>
      <c r="H12" s="3644"/>
      <c r="I12" s="3644"/>
      <c r="J12" s="3645"/>
    </row>
    <row r="13" spans="1:10" ht="60.75" thickBot="1">
      <c r="A13" s="2304" t="s">
        <v>3640</v>
      </c>
      <c r="B13" s="2305" t="s">
        <v>2730</v>
      </c>
      <c r="C13" s="2305" t="s">
        <v>3641</v>
      </c>
      <c r="D13" s="2305" t="s">
        <v>3642</v>
      </c>
      <c r="E13" s="2306" t="s">
        <v>678</v>
      </c>
      <c r="F13" s="2307" t="s">
        <v>2425</v>
      </c>
      <c r="G13" s="2305" t="s">
        <v>3643</v>
      </c>
      <c r="H13" s="2305" t="s">
        <v>3644</v>
      </c>
      <c r="I13" s="2306" t="s">
        <v>2428</v>
      </c>
      <c r="J13" s="2307" t="s">
        <v>2429</v>
      </c>
    </row>
    <row r="14" spans="1:10">
      <c r="A14" s="2308" t="s">
        <v>2441</v>
      </c>
      <c r="B14" s="2309"/>
      <c r="C14" s="2309"/>
      <c r="D14" s="2309"/>
      <c r="E14" s="2310" t="e">
        <f>C14/B$14*100</f>
        <v>#DIV/0!</v>
      </c>
      <c r="F14" s="2310" t="e">
        <f>D14/C14*100</f>
        <v>#DIV/0!</v>
      </c>
      <c r="G14" s="2311"/>
      <c r="H14" s="2311"/>
      <c r="I14" s="2310" t="e">
        <f>G14/B$14*100</f>
        <v>#DIV/0!</v>
      </c>
      <c r="J14" s="2312" t="e">
        <f>H14/G14*100</f>
        <v>#DIV/0!</v>
      </c>
    </row>
    <row r="15" spans="1:10">
      <c r="A15" s="2313" t="s">
        <v>2442</v>
      </c>
      <c r="B15" s="2314">
        <f>0</f>
        <v>0</v>
      </c>
      <c r="C15" s="2314"/>
      <c r="D15" s="2314"/>
      <c r="E15" s="2315" t="e">
        <f t="shared" ref="E15:E32" si="0">C15/B$14*100</f>
        <v>#DIV/0!</v>
      </c>
      <c r="F15" s="2315" t="e">
        <f t="shared" ref="F15:F32" si="1">D15/C15*100</f>
        <v>#DIV/0!</v>
      </c>
      <c r="G15" s="2316"/>
      <c r="H15" s="2316"/>
      <c r="I15" s="2315" t="e">
        <f t="shared" ref="I15:I32" si="2">G15/B$14*100</f>
        <v>#DIV/0!</v>
      </c>
      <c r="J15" s="2317" t="e">
        <f t="shared" ref="J15:J32" si="3">H15/G15*100</f>
        <v>#DIV/0!</v>
      </c>
    </row>
    <row r="16" spans="1:10">
      <c r="A16" s="2313" t="s">
        <v>2443</v>
      </c>
      <c r="B16" s="2314">
        <f>0</f>
        <v>0</v>
      </c>
      <c r="C16" s="2314"/>
      <c r="D16" s="2314"/>
      <c r="E16" s="2315" t="e">
        <f t="shared" si="0"/>
        <v>#DIV/0!</v>
      </c>
      <c r="F16" s="2315" t="e">
        <f t="shared" si="1"/>
        <v>#DIV/0!</v>
      </c>
      <c r="G16" s="2316"/>
      <c r="H16" s="2316"/>
      <c r="I16" s="2315" t="e">
        <f t="shared" si="2"/>
        <v>#DIV/0!</v>
      </c>
      <c r="J16" s="2317" t="e">
        <f t="shared" si="3"/>
        <v>#DIV/0!</v>
      </c>
    </row>
    <row r="17" spans="1:10">
      <c r="A17" s="2313" t="s">
        <v>2444</v>
      </c>
      <c r="B17" s="2314">
        <f>0</f>
        <v>0</v>
      </c>
      <c r="C17" s="2314"/>
      <c r="D17" s="2314"/>
      <c r="E17" s="2315" t="e">
        <f t="shared" si="0"/>
        <v>#DIV/0!</v>
      </c>
      <c r="F17" s="2315" t="e">
        <f t="shared" si="1"/>
        <v>#DIV/0!</v>
      </c>
      <c r="G17" s="2316"/>
      <c r="H17" s="2316"/>
      <c r="I17" s="2315" t="e">
        <f t="shared" si="2"/>
        <v>#DIV/0!</v>
      </c>
      <c r="J17" s="2317" t="e">
        <f t="shared" si="3"/>
        <v>#DIV/0!</v>
      </c>
    </row>
    <row r="18" spans="1:10" ht="15.75" thickBot="1">
      <c r="A18" s="2318" t="s">
        <v>2445</v>
      </c>
      <c r="B18" s="2319">
        <f>0</f>
        <v>0</v>
      </c>
      <c r="C18" s="2319"/>
      <c r="D18" s="2319"/>
      <c r="E18" s="2320" t="e">
        <f t="shared" si="0"/>
        <v>#DIV/0!</v>
      </c>
      <c r="F18" s="2320" t="e">
        <f t="shared" si="1"/>
        <v>#DIV/0!</v>
      </c>
      <c r="G18" s="2321"/>
      <c r="H18" s="2321"/>
      <c r="I18" s="2320" t="e">
        <f t="shared" si="2"/>
        <v>#DIV/0!</v>
      </c>
      <c r="J18" s="2322" t="e">
        <f t="shared" si="3"/>
        <v>#DIV/0!</v>
      </c>
    </row>
    <row r="19" spans="1:10">
      <c r="A19" s="2308" t="s">
        <v>2446</v>
      </c>
      <c r="B19" s="2309">
        <f>0</f>
        <v>0</v>
      </c>
      <c r="C19" s="2309"/>
      <c r="D19" s="2309"/>
      <c r="E19" s="2310" t="e">
        <f t="shared" si="0"/>
        <v>#DIV/0!</v>
      </c>
      <c r="F19" s="2310" t="e">
        <f t="shared" si="1"/>
        <v>#DIV/0!</v>
      </c>
      <c r="G19" s="2323"/>
      <c r="H19" s="2323"/>
      <c r="I19" s="2310" t="e">
        <f t="shared" si="2"/>
        <v>#DIV/0!</v>
      </c>
      <c r="J19" s="2312" t="e">
        <f t="shared" si="3"/>
        <v>#DIV/0!</v>
      </c>
    </row>
    <row r="20" spans="1:10">
      <c r="A20" s="2313" t="s">
        <v>2447</v>
      </c>
      <c r="B20" s="2314">
        <f>0</f>
        <v>0</v>
      </c>
      <c r="C20" s="2314"/>
      <c r="D20" s="2314"/>
      <c r="E20" s="2315" t="e">
        <f t="shared" si="0"/>
        <v>#DIV/0!</v>
      </c>
      <c r="F20" s="2315" t="e">
        <f t="shared" si="1"/>
        <v>#DIV/0!</v>
      </c>
      <c r="G20" s="2316"/>
      <c r="H20" s="2316"/>
      <c r="I20" s="2315" t="e">
        <f t="shared" si="2"/>
        <v>#DIV/0!</v>
      </c>
      <c r="J20" s="2317" t="e">
        <f t="shared" si="3"/>
        <v>#DIV/0!</v>
      </c>
    </row>
    <row r="21" spans="1:10">
      <c r="A21" s="2313" t="s">
        <v>2448</v>
      </c>
      <c r="B21" s="2314">
        <f>0</f>
        <v>0</v>
      </c>
      <c r="C21" s="2314"/>
      <c r="D21" s="2314"/>
      <c r="E21" s="2315" t="e">
        <f t="shared" si="0"/>
        <v>#DIV/0!</v>
      </c>
      <c r="F21" s="2315" t="e">
        <f t="shared" si="1"/>
        <v>#DIV/0!</v>
      </c>
      <c r="G21" s="2316"/>
      <c r="H21" s="2316"/>
      <c r="I21" s="2315" t="e">
        <f t="shared" si="2"/>
        <v>#DIV/0!</v>
      </c>
      <c r="J21" s="2317" t="e">
        <f t="shared" si="3"/>
        <v>#DIV/0!</v>
      </c>
    </row>
    <row r="22" spans="1:10">
      <c r="A22" s="2313" t="s">
        <v>2449</v>
      </c>
      <c r="B22" s="2314">
        <f>0</f>
        <v>0</v>
      </c>
      <c r="C22" s="2314"/>
      <c r="D22" s="2314"/>
      <c r="E22" s="2315" t="e">
        <f t="shared" si="0"/>
        <v>#DIV/0!</v>
      </c>
      <c r="F22" s="2315" t="e">
        <f t="shared" si="1"/>
        <v>#DIV/0!</v>
      </c>
      <c r="G22" s="2324"/>
      <c r="H22" s="2324"/>
      <c r="I22" s="2315" t="e">
        <f t="shared" si="2"/>
        <v>#DIV/0!</v>
      </c>
      <c r="J22" s="2317" t="e">
        <f t="shared" si="3"/>
        <v>#DIV/0!</v>
      </c>
    </row>
    <row r="23" spans="1:10">
      <c r="A23" s="2325" t="s">
        <v>2450</v>
      </c>
      <c r="B23" s="2314">
        <f>0</f>
        <v>0</v>
      </c>
      <c r="C23" s="2314"/>
      <c r="D23" s="2314"/>
      <c r="E23" s="2315" t="e">
        <f t="shared" si="0"/>
        <v>#DIV/0!</v>
      </c>
      <c r="F23" s="2315" t="e">
        <f t="shared" si="1"/>
        <v>#DIV/0!</v>
      </c>
      <c r="G23" s="2324"/>
      <c r="H23" s="2324"/>
      <c r="I23" s="2315" t="e">
        <f t="shared" si="2"/>
        <v>#DIV/0!</v>
      </c>
      <c r="J23" s="2317" t="e">
        <f t="shared" si="3"/>
        <v>#DIV/0!</v>
      </c>
    </row>
    <row r="24" spans="1:10" ht="15.75" thickBot="1">
      <c r="A24" s="2318" t="s">
        <v>3645</v>
      </c>
      <c r="B24" s="2319">
        <f>0</f>
        <v>0</v>
      </c>
      <c r="C24" s="2319"/>
      <c r="D24" s="2319"/>
      <c r="E24" s="2320" t="e">
        <f t="shared" si="0"/>
        <v>#DIV/0!</v>
      </c>
      <c r="F24" s="2320" t="e">
        <f t="shared" si="1"/>
        <v>#DIV/0!</v>
      </c>
      <c r="G24" s="2321"/>
      <c r="H24" s="2321"/>
      <c r="I24" s="2320" t="e">
        <f t="shared" si="2"/>
        <v>#DIV/0!</v>
      </c>
      <c r="J24" s="2322" t="e">
        <f t="shared" si="3"/>
        <v>#DIV/0!</v>
      </c>
    </row>
    <row r="25" spans="1:10">
      <c r="A25" s="2308" t="s">
        <v>2451</v>
      </c>
      <c r="B25" s="2309">
        <f>0</f>
        <v>0</v>
      </c>
      <c r="C25" s="2309"/>
      <c r="D25" s="2309"/>
      <c r="E25" s="2310" t="e">
        <f t="shared" si="0"/>
        <v>#DIV/0!</v>
      </c>
      <c r="F25" s="2310" t="e">
        <f t="shared" si="1"/>
        <v>#DIV/0!</v>
      </c>
      <c r="G25" s="2323"/>
      <c r="H25" s="2323"/>
      <c r="I25" s="2310" t="e">
        <f t="shared" si="2"/>
        <v>#DIV/0!</v>
      </c>
      <c r="J25" s="2312" t="e">
        <f t="shared" si="3"/>
        <v>#DIV/0!</v>
      </c>
    </row>
    <row r="26" spans="1:10">
      <c r="A26" s="2313" t="s">
        <v>2452</v>
      </c>
      <c r="B26" s="2314">
        <f>0</f>
        <v>0</v>
      </c>
      <c r="C26" s="2314"/>
      <c r="D26" s="2314"/>
      <c r="E26" s="2315" t="e">
        <f t="shared" si="0"/>
        <v>#DIV/0!</v>
      </c>
      <c r="F26" s="2315" t="e">
        <f t="shared" si="1"/>
        <v>#DIV/0!</v>
      </c>
      <c r="G26" s="2324"/>
      <c r="H26" s="2324"/>
      <c r="I26" s="2315" t="e">
        <f t="shared" si="2"/>
        <v>#DIV/0!</v>
      </c>
      <c r="J26" s="2317" t="e">
        <f t="shared" si="3"/>
        <v>#DIV/0!</v>
      </c>
    </row>
    <row r="27" spans="1:10" ht="15.75" thickBot="1">
      <c r="A27" s="2318" t="s">
        <v>2453</v>
      </c>
      <c r="B27" s="2319">
        <f>0</f>
        <v>0</v>
      </c>
      <c r="C27" s="2319"/>
      <c r="D27" s="2319"/>
      <c r="E27" s="2320" t="e">
        <f t="shared" si="0"/>
        <v>#DIV/0!</v>
      </c>
      <c r="F27" s="2320" t="e">
        <f t="shared" si="1"/>
        <v>#DIV/0!</v>
      </c>
      <c r="G27" s="2321"/>
      <c r="H27" s="2321"/>
      <c r="I27" s="2320" t="e">
        <f t="shared" si="2"/>
        <v>#DIV/0!</v>
      </c>
      <c r="J27" s="2322" t="e">
        <f t="shared" si="3"/>
        <v>#DIV/0!</v>
      </c>
    </row>
    <row r="28" spans="1:10">
      <c r="A28" s="2308" t="s">
        <v>2454</v>
      </c>
      <c r="B28" s="2309">
        <f>0</f>
        <v>0</v>
      </c>
      <c r="C28" s="2309"/>
      <c r="D28" s="2309"/>
      <c r="E28" s="2310" t="e">
        <f t="shared" si="0"/>
        <v>#DIV/0!</v>
      </c>
      <c r="F28" s="2310" t="e">
        <f t="shared" si="1"/>
        <v>#DIV/0!</v>
      </c>
      <c r="G28" s="2323"/>
      <c r="H28" s="2323"/>
      <c r="I28" s="2310" t="e">
        <f t="shared" si="2"/>
        <v>#DIV/0!</v>
      </c>
      <c r="J28" s="2312" t="e">
        <f t="shared" si="3"/>
        <v>#DIV/0!</v>
      </c>
    </row>
    <row r="29" spans="1:10">
      <c r="A29" s="2313" t="s">
        <v>2455</v>
      </c>
      <c r="B29" s="2314">
        <f>0</f>
        <v>0</v>
      </c>
      <c r="C29" s="2314"/>
      <c r="D29" s="2314"/>
      <c r="E29" s="2315" t="e">
        <f t="shared" si="0"/>
        <v>#DIV/0!</v>
      </c>
      <c r="F29" s="2315" t="e">
        <f t="shared" si="1"/>
        <v>#DIV/0!</v>
      </c>
      <c r="G29" s="2324"/>
      <c r="H29" s="2324"/>
      <c r="I29" s="2315" t="e">
        <f t="shared" si="2"/>
        <v>#DIV/0!</v>
      </c>
      <c r="J29" s="2317" t="e">
        <f t="shared" si="3"/>
        <v>#DIV/0!</v>
      </c>
    </row>
    <row r="30" spans="1:10" ht="15.75" thickBot="1">
      <c r="A30" s="2318" t="s">
        <v>2456</v>
      </c>
      <c r="B30" s="2319">
        <f>0</f>
        <v>0</v>
      </c>
      <c r="C30" s="2319"/>
      <c r="D30" s="2319"/>
      <c r="E30" s="2320" t="e">
        <f t="shared" si="0"/>
        <v>#DIV/0!</v>
      </c>
      <c r="F30" s="2320" t="e">
        <f t="shared" si="1"/>
        <v>#DIV/0!</v>
      </c>
      <c r="G30" s="2321"/>
      <c r="H30" s="2321"/>
      <c r="I30" s="2320" t="e">
        <f t="shared" si="2"/>
        <v>#DIV/0!</v>
      </c>
      <c r="J30" s="2322" t="e">
        <f t="shared" si="3"/>
        <v>#DIV/0!</v>
      </c>
    </row>
    <row r="31" spans="1:10" ht="15.75" thickBot="1">
      <c r="A31" s="2326" t="s">
        <v>3646</v>
      </c>
      <c r="B31" s="2327">
        <f>0</f>
        <v>0</v>
      </c>
      <c r="C31" s="2327"/>
      <c r="D31" s="2327"/>
      <c r="E31" s="2328" t="e">
        <f t="shared" si="0"/>
        <v>#DIV/0!</v>
      </c>
      <c r="F31" s="2328" t="e">
        <f t="shared" si="1"/>
        <v>#DIV/0!</v>
      </c>
      <c r="G31" s="2329"/>
      <c r="H31" s="2329"/>
      <c r="I31" s="2328" t="e">
        <f t="shared" si="2"/>
        <v>#DIV/0!</v>
      </c>
      <c r="J31" s="2330" t="e">
        <f t="shared" si="3"/>
        <v>#DIV/0!</v>
      </c>
    </row>
    <row r="32" spans="1:10" ht="15.75" thickBot="1">
      <c r="A32" s="2326" t="s">
        <v>3647</v>
      </c>
      <c r="B32" s="2327">
        <f>0</f>
        <v>0</v>
      </c>
      <c r="C32" s="2327"/>
      <c r="D32" s="2327"/>
      <c r="E32" s="2328" t="e">
        <f t="shared" si="0"/>
        <v>#DIV/0!</v>
      </c>
      <c r="F32" s="2328" t="e">
        <f t="shared" si="1"/>
        <v>#DIV/0!</v>
      </c>
      <c r="G32" s="2329"/>
      <c r="H32" s="2329"/>
      <c r="I32" s="2328" t="e">
        <f t="shared" si="2"/>
        <v>#DIV/0!</v>
      </c>
      <c r="J32" s="2330" t="e">
        <f t="shared" si="3"/>
        <v>#DIV/0!</v>
      </c>
    </row>
    <row r="33" spans="1:10" ht="15.75" thickBot="1">
      <c r="A33" s="2326" t="s">
        <v>3648</v>
      </c>
      <c r="B33" s="2327">
        <f>0</f>
        <v>0</v>
      </c>
      <c r="C33" s="2327">
        <f>SUM(C14:C32)</f>
        <v>0</v>
      </c>
      <c r="D33" s="2327">
        <f>SUM(D14:D32)</f>
        <v>0</v>
      </c>
      <c r="E33" s="2328" t="e">
        <f>C33/B$14*100</f>
        <v>#DIV/0!</v>
      </c>
      <c r="F33" s="2328" t="e">
        <f>D33/C33*100</f>
        <v>#DIV/0!</v>
      </c>
      <c r="G33" s="2327">
        <f>SUM(G14:G32)</f>
        <v>0</v>
      </c>
      <c r="H33" s="2327">
        <f>SUM(H14:H32)</f>
        <v>0</v>
      </c>
      <c r="I33" s="2328" t="e">
        <f>G33/B$14*100</f>
        <v>#DIV/0!</v>
      </c>
      <c r="J33" s="2330" t="e">
        <f>H33/G33*100</f>
        <v>#DIV/0!</v>
      </c>
    </row>
  </sheetData>
  <mergeCells count="3">
    <mergeCell ref="A1:B1"/>
    <mergeCell ref="G12:J12"/>
    <mergeCell ref="C12:F12"/>
  </mergeCells>
  <dataValidations count="2">
    <dataValidation type="list" allowBlank="1" showInputMessage="1" showErrorMessage="1" sqref="B9">
      <formula1>$T$13:$T$18</formula1>
    </dataValidation>
    <dataValidation type="whole" allowBlank="1" showInputMessage="1" showErrorMessage="1" sqref="B8">
      <formula1>2001</formula1>
      <formula2>2050</formula2>
    </dataValidation>
  </dataValidations>
  <pageMargins left="0.7" right="0.7" top="0.75" bottom="0.75" header="0.3" footer="0.3"/>
  <pageSetup paperSize="9" orientation="portrait"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8"/>
  <sheetViews>
    <sheetView zoomScale="80" zoomScaleNormal="80" workbookViewId="0">
      <selection sqref="A1:B1"/>
    </sheetView>
  </sheetViews>
  <sheetFormatPr defaultRowHeight="15"/>
  <cols>
    <col min="1" max="1" width="67.85546875" style="2111" customWidth="1"/>
    <col min="2" max="2" width="21.28515625" style="2111" customWidth="1"/>
    <col min="3" max="3" width="15.28515625" style="2111" customWidth="1"/>
    <col min="4" max="4" width="16.28515625" style="2111" customWidth="1"/>
    <col min="5" max="5" width="12.85546875" style="2111" customWidth="1"/>
    <col min="6" max="6" width="12.85546875" style="2111" bestFit="1" customWidth="1"/>
    <col min="7" max="7" width="17.85546875" style="2111" customWidth="1"/>
    <col min="8" max="8" width="17.5703125" style="2111" customWidth="1"/>
    <col min="9" max="9" width="19.85546875" style="2111" customWidth="1"/>
    <col min="10" max="10" width="16.7109375" style="2111" customWidth="1"/>
    <col min="11" max="11" width="17.28515625" style="2111" customWidth="1"/>
    <col min="12" max="12" width="12.7109375" style="2111" bestFit="1" customWidth="1"/>
    <col min="13" max="13" width="16.85546875" style="2111" bestFit="1" customWidth="1"/>
    <col min="14" max="14" width="21.42578125" style="2111" bestFit="1" customWidth="1"/>
    <col min="15" max="15" width="11.5703125" style="2111" bestFit="1" customWidth="1"/>
    <col min="16" max="16" width="10.28515625" style="2111" bestFit="1" customWidth="1"/>
    <col min="17" max="16384" width="9.140625" style="2111"/>
  </cols>
  <sheetData>
    <row r="1" spans="1:16">
      <c r="A1" s="3649" t="s">
        <v>29</v>
      </c>
      <c r="B1" s="3650"/>
    </row>
    <row r="2" spans="1:16">
      <c r="A2" s="1267" t="s">
        <v>30</v>
      </c>
      <c r="B2" s="2424" t="s">
        <v>3357</v>
      </c>
    </row>
    <row r="3" spans="1:16" ht="29.25" customHeight="1">
      <c r="A3" s="1267" t="s">
        <v>31</v>
      </c>
      <c r="B3" s="2137" t="s">
        <v>3368</v>
      </c>
    </row>
    <row r="4" spans="1:16">
      <c r="A4" s="1267" t="s">
        <v>32</v>
      </c>
      <c r="B4" s="2424">
        <v>2</v>
      </c>
    </row>
    <row r="5" spans="1:16">
      <c r="A5" s="1267" t="s">
        <v>33</v>
      </c>
      <c r="B5" s="2426"/>
    </row>
    <row r="6" spans="1:16">
      <c r="A6" s="1267" t="s">
        <v>34</v>
      </c>
      <c r="B6" s="2426"/>
    </row>
    <row r="7" spans="1:16">
      <c r="A7" s="1267" t="s">
        <v>35</v>
      </c>
      <c r="B7" s="2426"/>
    </row>
    <row r="8" spans="1:16">
      <c r="A8" s="1267" t="s">
        <v>36</v>
      </c>
      <c r="B8" s="2425"/>
    </row>
    <row r="9" spans="1:16">
      <c r="A9" s="1267" t="s">
        <v>198</v>
      </c>
      <c r="B9" s="2425"/>
    </row>
    <row r="11" spans="1:16" ht="15.75" thickBot="1"/>
    <row r="12" spans="1:16" s="2112" customFormat="1" ht="16.5" thickBot="1">
      <c r="B12" s="3646" t="s">
        <v>3363</v>
      </c>
      <c r="C12" s="3647"/>
      <c r="D12" s="3647"/>
      <c r="E12" s="3647"/>
      <c r="F12" s="3648"/>
      <c r="G12" s="3646" t="s">
        <v>3367</v>
      </c>
      <c r="H12" s="3647"/>
      <c r="I12" s="3647"/>
      <c r="J12" s="3647"/>
      <c r="K12" s="3648"/>
      <c r="L12" s="3646" t="s">
        <v>1098</v>
      </c>
      <c r="M12" s="3647"/>
      <c r="N12" s="3647"/>
      <c r="O12" s="3647"/>
      <c r="P12" s="3648"/>
    </row>
    <row r="13" spans="1:16" s="2112" customFormat="1" ht="15" customHeight="1" thickBot="1">
      <c r="A13" s="2427" t="s">
        <v>3362</v>
      </c>
      <c r="B13" s="2133" t="s">
        <v>615</v>
      </c>
      <c r="C13" s="2132" t="s">
        <v>3361</v>
      </c>
      <c r="D13" s="2132" t="s">
        <v>3360</v>
      </c>
      <c r="E13" s="2132" t="s">
        <v>617</v>
      </c>
      <c r="F13" s="2428" t="s">
        <v>265</v>
      </c>
      <c r="G13" s="2130" t="s">
        <v>615</v>
      </c>
      <c r="H13" s="2129" t="s">
        <v>618</v>
      </c>
      <c r="I13" s="2129" t="s">
        <v>332</v>
      </c>
      <c r="J13" s="2429" t="s">
        <v>617</v>
      </c>
      <c r="K13" s="2128" t="s">
        <v>265</v>
      </c>
      <c r="L13" s="2430" t="s">
        <v>615</v>
      </c>
      <c r="M13" s="2129" t="s">
        <v>618</v>
      </c>
      <c r="N13" s="2129" t="s">
        <v>332</v>
      </c>
      <c r="O13" s="2129" t="s">
        <v>617</v>
      </c>
      <c r="P13" s="2128" t="s">
        <v>265</v>
      </c>
    </row>
    <row r="14" spans="1:16" s="2112" customFormat="1" ht="15.75">
      <c r="A14" s="2431" t="s">
        <v>3731</v>
      </c>
      <c r="B14" s="2122"/>
      <c r="C14" s="2121"/>
      <c r="D14" s="2121"/>
      <c r="E14" s="2121"/>
      <c r="F14" s="2432"/>
      <c r="G14" s="2122"/>
      <c r="H14" s="2121"/>
      <c r="I14" s="2121"/>
      <c r="J14" s="2432"/>
      <c r="K14" s="2120"/>
      <c r="L14" s="2433"/>
      <c r="M14" s="2121"/>
      <c r="N14" s="2121"/>
      <c r="O14" s="2121"/>
      <c r="P14" s="2120"/>
    </row>
    <row r="15" spans="1:16" s="2112" customFormat="1" ht="15.75">
      <c r="A15" s="2434" t="s">
        <v>3732</v>
      </c>
      <c r="B15" s="2122"/>
      <c r="C15" s="2121"/>
      <c r="D15" s="2121"/>
      <c r="E15" s="2121"/>
      <c r="F15" s="2432"/>
      <c r="G15" s="2122"/>
      <c r="H15" s="2121"/>
      <c r="I15" s="2121"/>
      <c r="J15" s="2432"/>
      <c r="K15" s="2120"/>
      <c r="L15" s="2433"/>
      <c r="M15" s="2121"/>
      <c r="N15" s="2121"/>
      <c r="O15" s="2121"/>
      <c r="P15" s="2120"/>
    </row>
    <row r="16" spans="1:16" s="2112" customFormat="1" ht="15.75">
      <c r="A16" s="2435" t="s">
        <v>3733</v>
      </c>
      <c r="B16" s="2122"/>
      <c r="C16" s="2121"/>
      <c r="D16" s="2121"/>
      <c r="E16" s="2121"/>
      <c r="F16" s="2432"/>
      <c r="G16" s="2122"/>
      <c r="H16" s="2121"/>
      <c r="I16" s="2121"/>
      <c r="J16" s="2432"/>
      <c r="K16" s="2120"/>
      <c r="L16" s="2433"/>
      <c r="M16" s="2121"/>
      <c r="N16" s="2121"/>
      <c r="O16" s="2121"/>
      <c r="P16" s="2120"/>
    </row>
    <row r="17" spans="1:16" s="2112" customFormat="1" ht="15.75">
      <c r="A17" s="2435" t="s">
        <v>3734</v>
      </c>
      <c r="B17" s="2122"/>
      <c r="C17" s="2121"/>
      <c r="D17" s="2121"/>
      <c r="E17" s="2121"/>
      <c r="F17" s="2432"/>
      <c r="G17" s="2122"/>
      <c r="H17" s="2121"/>
      <c r="I17" s="2121"/>
      <c r="J17" s="2432"/>
      <c r="K17" s="2120"/>
      <c r="L17" s="2433"/>
      <c r="M17" s="2121"/>
      <c r="N17" s="2121"/>
      <c r="O17" s="2121"/>
      <c r="P17" s="2120"/>
    </row>
    <row r="18" spans="1:16" s="2112" customFormat="1" ht="15.75">
      <c r="A18" s="2435" t="s">
        <v>3735</v>
      </c>
      <c r="B18" s="2122"/>
      <c r="C18" s="2121"/>
      <c r="D18" s="2121"/>
      <c r="E18" s="2121"/>
      <c r="F18" s="2432"/>
      <c r="G18" s="2122"/>
      <c r="H18" s="2121"/>
      <c r="I18" s="2121"/>
      <c r="J18" s="2432"/>
      <c r="K18" s="2120"/>
      <c r="L18" s="2433"/>
      <c r="M18" s="2121"/>
      <c r="N18" s="2121"/>
      <c r="O18" s="2121"/>
      <c r="P18" s="2120"/>
    </row>
    <row r="19" spans="1:16" s="2112" customFormat="1" ht="15.75">
      <c r="A19" s="2435" t="s">
        <v>3736</v>
      </c>
      <c r="B19" s="2122"/>
      <c r="C19" s="2121"/>
      <c r="D19" s="2121"/>
      <c r="E19" s="2121"/>
      <c r="F19" s="2432"/>
      <c r="G19" s="2122"/>
      <c r="H19" s="2121"/>
      <c r="I19" s="2121"/>
      <c r="J19" s="2432"/>
      <c r="K19" s="2120"/>
      <c r="L19" s="2433"/>
      <c r="M19" s="2121"/>
      <c r="N19" s="2121"/>
      <c r="O19" s="2121"/>
      <c r="P19" s="2120"/>
    </row>
    <row r="20" spans="1:16" s="2112" customFormat="1" ht="15.75">
      <c r="A20" s="2435" t="s">
        <v>3737</v>
      </c>
      <c r="B20" s="2122"/>
      <c r="C20" s="2121"/>
      <c r="D20" s="2121"/>
      <c r="E20" s="2121"/>
      <c r="F20" s="2432"/>
      <c r="G20" s="2122"/>
      <c r="H20" s="2121"/>
      <c r="I20" s="2121"/>
      <c r="J20" s="2432"/>
      <c r="K20" s="2120"/>
      <c r="L20" s="2433"/>
      <c r="M20" s="2121"/>
      <c r="N20" s="2121"/>
      <c r="O20" s="2121"/>
      <c r="P20" s="2120"/>
    </row>
    <row r="21" spans="1:16" s="2112" customFormat="1" ht="16.5" thickBot="1">
      <c r="A21" s="2436" t="s">
        <v>3738</v>
      </c>
      <c r="B21" s="2437"/>
      <c r="C21" s="2438"/>
      <c r="D21" s="2438"/>
      <c r="E21" s="2438"/>
      <c r="F21" s="2439"/>
      <c r="G21" s="2437"/>
      <c r="H21" s="2438"/>
      <c r="I21" s="2438"/>
      <c r="J21" s="2439"/>
      <c r="K21" s="2440"/>
      <c r="L21" s="2441"/>
      <c r="M21" s="2438"/>
      <c r="N21" s="2438"/>
      <c r="O21" s="2438"/>
      <c r="P21" s="2440"/>
    </row>
    <row r="22" spans="1:16" s="2112" customFormat="1" ht="31.5">
      <c r="A22" s="2442" t="s">
        <v>3730</v>
      </c>
      <c r="B22" s="2443"/>
      <c r="C22" s="2444"/>
      <c r="D22" s="2444"/>
      <c r="E22" s="2444"/>
      <c r="F22" s="2445"/>
      <c r="G22" s="2443"/>
      <c r="H22" s="2444"/>
      <c r="I22" s="2444"/>
      <c r="J22" s="2445"/>
      <c r="K22" s="2446"/>
      <c r="L22" s="2447"/>
      <c r="M22" s="2444"/>
      <c r="N22" s="2444"/>
      <c r="O22" s="2444"/>
      <c r="P22" s="2446"/>
    </row>
    <row r="23" spans="1:16" s="2112" customFormat="1" ht="15.75">
      <c r="A23" s="2136" t="s">
        <v>3366</v>
      </c>
      <c r="B23" s="2122"/>
      <c r="C23" s="2121"/>
      <c r="D23" s="2121"/>
      <c r="E23" s="2121"/>
      <c r="F23" s="2432"/>
      <c r="G23" s="2122"/>
      <c r="H23" s="2121"/>
      <c r="I23" s="2121"/>
      <c r="J23" s="2432"/>
      <c r="K23" s="2120"/>
      <c r="L23" s="2433"/>
      <c r="M23" s="2121"/>
      <c r="N23" s="2121"/>
      <c r="O23" s="2121"/>
      <c r="P23" s="2120"/>
    </row>
    <row r="24" spans="1:16" s="2112" customFormat="1" ht="15.75">
      <c r="A24" s="2136" t="s">
        <v>3365</v>
      </c>
      <c r="B24" s="2122"/>
      <c r="C24" s="2121"/>
      <c r="D24" s="2121"/>
      <c r="E24" s="2121"/>
      <c r="F24" s="2432"/>
      <c r="G24" s="2122"/>
      <c r="H24" s="2121"/>
      <c r="I24" s="2121"/>
      <c r="J24" s="2432"/>
      <c r="K24" s="2120"/>
      <c r="L24" s="2433"/>
      <c r="M24" s="2121"/>
      <c r="N24" s="2121"/>
      <c r="O24" s="2121"/>
      <c r="P24" s="2120"/>
    </row>
    <row r="25" spans="1:16" s="2112" customFormat="1" ht="16.5" thickBot="1">
      <c r="A25" s="2135" t="s">
        <v>3364</v>
      </c>
      <c r="B25" s="2115"/>
      <c r="C25" s="2114"/>
      <c r="D25" s="2114"/>
      <c r="E25" s="2114"/>
      <c r="F25" s="2448"/>
      <c r="G25" s="2115"/>
      <c r="H25" s="2114"/>
      <c r="I25" s="2114"/>
      <c r="J25" s="2448"/>
      <c r="K25" s="2113"/>
      <c r="L25" s="2449"/>
      <c r="M25" s="2114"/>
      <c r="N25" s="2114"/>
      <c r="O25" s="2114"/>
      <c r="P25" s="2113"/>
    </row>
    <row r="26" spans="1:16" s="2112" customFormat="1" ht="15.75"/>
    <row r="27" spans="1:16" s="2112" customFormat="1" ht="15.75"/>
    <row r="28" spans="1:16" s="2112" customFormat="1" ht="16.5" thickBot="1"/>
    <row r="29" spans="1:16" s="2112" customFormat="1" ht="16.5" thickBot="1">
      <c r="B29" s="3646" t="s">
        <v>3363</v>
      </c>
      <c r="C29" s="3647"/>
      <c r="D29" s="3647"/>
      <c r="E29" s="3647"/>
      <c r="F29" s="3648"/>
      <c r="G29" s="3646" t="s">
        <v>1098</v>
      </c>
      <c r="H29" s="3647"/>
      <c r="I29" s="3647"/>
      <c r="J29" s="3647"/>
      <c r="K29" s="3648"/>
    </row>
    <row r="30" spans="1:16" s="2112" customFormat="1" ht="16.5" thickBot="1">
      <c r="A30" s="2134" t="s">
        <v>3362</v>
      </c>
      <c r="B30" s="2133" t="s">
        <v>615</v>
      </c>
      <c r="C30" s="2132" t="s">
        <v>3361</v>
      </c>
      <c r="D30" s="2132" t="s">
        <v>3360</v>
      </c>
      <c r="E30" s="2132" t="s">
        <v>617</v>
      </c>
      <c r="F30" s="2131" t="s">
        <v>265</v>
      </c>
      <c r="G30" s="2130" t="s">
        <v>615</v>
      </c>
      <c r="H30" s="2129" t="s">
        <v>618</v>
      </c>
      <c r="I30" s="2129" t="s">
        <v>332</v>
      </c>
      <c r="J30" s="2129" t="s">
        <v>617</v>
      </c>
      <c r="K30" s="2128" t="s">
        <v>265</v>
      </c>
    </row>
    <row r="31" spans="1:16" ht="15.75">
      <c r="A31" s="2127" t="s">
        <v>3406</v>
      </c>
      <c r="B31" s="2125"/>
      <c r="C31" s="2124"/>
      <c r="D31" s="2124"/>
      <c r="E31" s="2124"/>
      <c r="F31" s="2123"/>
      <c r="G31" s="2122"/>
      <c r="H31" s="2121"/>
      <c r="I31" s="2121"/>
      <c r="J31" s="2121"/>
      <c r="K31" s="2120"/>
    </row>
    <row r="32" spans="1:16" ht="15.75">
      <c r="A32" s="2126" t="s">
        <v>3407</v>
      </c>
      <c r="B32" s="2125"/>
      <c r="C32" s="2124"/>
      <c r="D32" s="2124"/>
      <c r="E32" s="2124"/>
      <c r="F32" s="2123"/>
      <c r="G32" s="2122"/>
      <c r="H32" s="2121"/>
      <c r="I32" s="2121"/>
      <c r="J32" s="2121"/>
      <c r="K32" s="2120"/>
    </row>
    <row r="33" spans="1:11" ht="15.75">
      <c r="A33" s="2126" t="s">
        <v>3408</v>
      </c>
      <c r="B33" s="2125"/>
      <c r="C33" s="2124"/>
      <c r="D33" s="2124"/>
      <c r="E33" s="2124"/>
      <c r="F33" s="2123"/>
      <c r="G33" s="2122"/>
      <c r="H33" s="2121"/>
      <c r="I33" s="2121"/>
      <c r="J33" s="2121"/>
      <c r="K33" s="2120"/>
    </row>
    <row r="34" spans="1:11" ht="16.5" thickBot="1">
      <c r="A34" s="2119" t="s">
        <v>3409</v>
      </c>
      <c r="B34" s="2118"/>
      <c r="C34" s="2117"/>
      <c r="D34" s="2117"/>
      <c r="E34" s="2117"/>
      <c r="F34" s="2116"/>
      <c r="G34" s="2115"/>
      <c r="H34" s="2114"/>
      <c r="I34" s="2114"/>
      <c r="J34" s="2114"/>
      <c r="K34" s="2113"/>
    </row>
    <row r="35" spans="1:11" ht="15.75">
      <c r="A35" s="2450" t="s">
        <v>3403</v>
      </c>
      <c r="B35" s="2125"/>
      <c r="C35" s="2124"/>
      <c r="D35" s="2124"/>
      <c r="E35" s="2124"/>
      <c r="F35" s="2451"/>
      <c r="G35" s="2122"/>
      <c r="H35" s="2121"/>
      <c r="I35" s="2121"/>
      <c r="J35" s="2121"/>
      <c r="K35" s="2120"/>
    </row>
    <row r="36" spans="1:11" ht="15.75">
      <c r="A36" s="2434" t="s">
        <v>3404</v>
      </c>
      <c r="B36" s="2125"/>
      <c r="C36" s="2124"/>
      <c r="D36" s="2124"/>
      <c r="E36" s="2124"/>
      <c r="F36" s="2451"/>
      <c r="G36" s="2122"/>
      <c r="H36" s="2121"/>
      <c r="I36" s="2121"/>
      <c r="J36" s="2121"/>
      <c r="K36" s="2120"/>
    </row>
    <row r="37" spans="1:11" ht="15.75">
      <c r="A37" s="2434" t="s">
        <v>3405</v>
      </c>
      <c r="B37" s="2125"/>
      <c r="C37" s="2124"/>
      <c r="D37" s="2124"/>
      <c r="E37" s="2124"/>
      <c r="F37" s="2451"/>
      <c r="G37" s="2122"/>
      <c r="H37" s="2121"/>
      <c r="I37" s="2121"/>
      <c r="J37" s="2121"/>
      <c r="K37" s="2120"/>
    </row>
    <row r="38" spans="1:11" ht="16.5" thickBot="1">
      <c r="A38" s="2452" t="s">
        <v>3743</v>
      </c>
      <c r="B38" s="2453"/>
      <c r="C38" s="2454"/>
      <c r="D38" s="2454"/>
      <c r="E38" s="2454"/>
      <c r="F38" s="2455"/>
      <c r="G38" s="2453"/>
      <c r="H38" s="2454"/>
      <c r="I38" s="2454"/>
      <c r="J38" s="2454"/>
      <c r="K38" s="2456"/>
    </row>
  </sheetData>
  <sheetProtection formatRows="0" sort="0" autoFilter="0"/>
  <mergeCells count="6">
    <mergeCell ref="L12:P12"/>
    <mergeCell ref="B29:F29"/>
    <mergeCell ref="G29:K29"/>
    <mergeCell ref="A1:B1"/>
    <mergeCell ref="B12:F12"/>
    <mergeCell ref="G12:K12"/>
  </mergeCells>
  <dataValidations count="1">
    <dataValidation type="whole" allowBlank="1" showInputMessage="1" showErrorMessage="1" sqref="B8">
      <formula1>2001</formula1>
      <formula2>2050</formula2>
    </dataValidation>
  </dataValidations>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9"/>
  <sheetViews>
    <sheetView tabSelected="1" zoomScale="80" zoomScaleNormal="80" workbookViewId="0">
      <selection activeCell="G1" sqref="G1:K1048576"/>
    </sheetView>
  </sheetViews>
  <sheetFormatPr defaultColWidth="51.140625" defaultRowHeight="15"/>
  <cols>
    <col min="1" max="1" width="100.85546875" style="200" customWidth="1"/>
    <col min="2" max="2" width="20.7109375" style="200" customWidth="1"/>
    <col min="3" max="3" width="14.28515625" style="200" customWidth="1"/>
    <col min="4" max="4" width="15.42578125" style="200" bestFit="1" customWidth="1"/>
    <col min="5" max="5" width="10.7109375" style="200" customWidth="1"/>
    <col min="6" max="6" width="9.5703125" style="200" customWidth="1"/>
    <col min="7" max="7" width="15.7109375" style="200" customWidth="1"/>
    <col min="8" max="8" width="13.85546875" style="200" customWidth="1"/>
    <col min="9" max="9" width="15.42578125" style="200" bestFit="1" customWidth="1"/>
    <col min="10" max="10" width="15.42578125" style="200" customWidth="1"/>
    <col min="11" max="11" width="12.5703125" style="200" customWidth="1"/>
    <col min="12" max="12" width="15.42578125" style="200" customWidth="1"/>
    <col min="13" max="13" width="12.7109375" style="200" bestFit="1" customWidth="1"/>
    <col min="14" max="14" width="17" style="200" bestFit="1" customWidth="1"/>
    <col min="15" max="15" width="11.5703125" style="200" customWidth="1"/>
    <col min="16" max="16" width="12.28515625" style="200" customWidth="1"/>
    <col min="17" max="16384" width="51.140625" style="200"/>
  </cols>
  <sheetData>
    <row r="1" spans="1:21">
      <c r="A1" s="2860" t="s">
        <v>29</v>
      </c>
      <c r="B1" s="3637"/>
    </row>
    <row r="2" spans="1:21">
      <c r="A2" s="1267" t="s">
        <v>30</v>
      </c>
      <c r="B2" s="2651" t="s">
        <v>3358</v>
      </c>
    </row>
    <row r="3" spans="1:21" ht="29.25" customHeight="1">
      <c r="A3" s="1267" t="s">
        <v>31</v>
      </c>
      <c r="B3" s="2137" t="s">
        <v>3369</v>
      </c>
    </row>
    <row r="4" spans="1:21">
      <c r="A4" s="1267" t="s">
        <v>32</v>
      </c>
      <c r="B4" s="2651">
        <v>3</v>
      </c>
    </row>
    <row r="5" spans="1:21">
      <c r="A5" s="1267" t="s">
        <v>33</v>
      </c>
      <c r="B5" s="2653"/>
    </row>
    <row r="6" spans="1:21">
      <c r="A6" s="1267" t="s">
        <v>34</v>
      </c>
      <c r="B6" s="2653"/>
    </row>
    <row r="7" spans="1:21">
      <c r="A7" s="1267" t="s">
        <v>35</v>
      </c>
      <c r="B7" s="2653"/>
    </row>
    <row r="8" spans="1:21">
      <c r="A8" s="1267" t="s">
        <v>36</v>
      </c>
      <c r="B8" s="2652"/>
    </row>
    <row r="9" spans="1:21">
      <c r="A9" s="1267" t="s">
        <v>198</v>
      </c>
      <c r="B9" s="2652"/>
    </row>
    <row r="10" spans="1:21" ht="15.75" thickBot="1">
      <c r="A10" s="616"/>
      <c r="B10" s="351"/>
    </row>
    <row r="11" spans="1:21" ht="64.5" customHeight="1" thickBot="1">
      <c r="B11" s="3661" t="s">
        <v>4130</v>
      </c>
      <c r="C11" s="3662"/>
      <c r="D11" s="3662"/>
      <c r="E11" s="3662"/>
      <c r="F11" s="3663"/>
      <c r="G11" s="3664" t="s">
        <v>4131</v>
      </c>
      <c r="H11" s="3665"/>
      <c r="I11" s="3665"/>
      <c r="J11" s="3665"/>
      <c r="K11" s="3666"/>
      <c r="L11" s="3662" t="s">
        <v>4130</v>
      </c>
      <c r="M11" s="3662"/>
      <c r="N11" s="3662"/>
      <c r="O11" s="3662"/>
      <c r="P11" s="3663"/>
    </row>
    <row r="12" spans="1:21" s="2460" customFormat="1" ht="15.75" thickBot="1">
      <c r="A12" s="2457" t="s">
        <v>3622</v>
      </c>
      <c r="B12" s="3654" t="s">
        <v>3363</v>
      </c>
      <c r="C12" s="3655"/>
      <c r="D12" s="3655"/>
      <c r="E12" s="3655"/>
      <c r="F12" s="3656"/>
      <c r="G12" s="3657" t="s">
        <v>3988</v>
      </c>
      <c r="H12" s="3658"/>
      <c r="I12" s="3658"/>
      <c r="J12" s="3658"/>
      <c r="K12" s="3658"/>
      <c r="L12" s="3659" t="s">
        <v>1098</v>
      </c>
      <c r="M12" s="3660"/>
      <c r="N12" s="3660"/>
      <c r="O12" s="3660"/>
      <c r="P12" s="3660"/>
      <c r="Q12" s="2458"/>
      <c r="R12" s="2459"/>
      <c r="S12" s="2459"/>
      <c r="T12" s="2459"/>
      <c r="U12" s="2459"/>
    </row>
    <row r="13" spans="1:21" ht="30" customHeight="1">
      <c r="A13" s="2615" t="s">
        <v>3362</v>
      </c>
      <c r="B13" s="2620" t="s">
        <v>3623</v>
      </c>
      <c r="C13" s="2621" t="s">
        <v>3624</v>
      </c>
      <c r="D13" s="2621" t="s">
        <v>3628</v>
      </c>
      <c r="E13" s="2621" t="s">
        <v>3626</v>
      </c>
      <c r="F13" s="2622" t="s">
        <v>3627</v>
      </c>
      <c r="G13" s="2620" t="s">
        <v>3623</v>
      </c>
      <c r="H13" s="2621" t="s">
        <v>3624</v>
      </c>
      <c r="I13" s="2621" t="s">
        <v>3628</v>
      </c>
      <c r="J13" s="2621" t="s">
        <v>3626</v>
      </c>
      <c r="K13" s="2622" t="s">
        <v>3627</v>
      </c>
      <c r="L13" s="2461" t="s">
        <v>3623</v>
      </c>
      <c r="M13" s="2462" t="s">
        <v>3624</v>
      </c>
      <c r="N13" s="2462" t="s">
        <v>3628</v>
      </c>
      <c r="O13" s="2462" t="s">
        <v>3626</v>
      </c>
      <c r="P13" s="2464" t="s">
        <v>3627</v>
      </c>
      <c r="Q13" s="2459"/>
      <c r="R13" s="2459"/>
      <c r="S13" s="2459"/>
      <c r="T13" s="2459"/>
      <c r="U13" s="2459"/>
    </row>
    <row r="14" spans="1:21">
      <c r="A14" s="2616" t="s">
        <v>3629</v>
      </c>
      <c r="B14" s="2623"/>
      <c r="C14" s="2624"/>
      <c r="D14" s="2624"/>
      <c r="E14" s="2624"/>
      <c r="F14" s="2625"/>
      <c r="G14" s="2718"/>
      <c r="H14" s="2719"/>
      <c r="I14" s="2719"/>
      <c r="J14" s="2719"/>
      <c r="K14" s="2720"/>
      <c r="L14" s="2465"/>
      <c r="M14" s="2466"/>
      <c r="N14" s="2466"/>
      <c r="O14" s="2466"/>
      <c r="P14" s="2467"/>
      <c r="Q14" s="2459"/>
      <c r="R14" s="2459"/>
      <c r="S14" s="2459"/>
      <c r="T14" s="2459"/>
      <c r="U14" s="2459"/>
    </row>
    <row r="15" spans="1:21">
      <c r="A15" s="2617" t="s">
        <v>3630</v>
      </c>
      <c r="B15" s="2626"/>
      <c r="C15" s="2627"/>
      <c r="D15" s="2627"/>
      <c r="E15" s="2627"/>
      <c r="F15" s="2628"/>
      <c r="G15" s="2718"/>
      <c r="H15" s="2719"/>
      <c r="I15" s="2719"/>
      <c r="J15" s="2719"/>
      <c r="K15" s="2720"/>
      <c r="L15" s="2465"/>
      <c r="M15" s="2466"/>
      <c r="N15" s="2466"/>
      <c r="O15" s="2466"/>
      <c r="P15" s="2467"/>
      <c r="Q15" s="2459"/>
      <c r="R15" s="2459"/>
      <c r="S15" s="2459"/>
      <c r="T15" s="2459"/>
      <c r="U15" s="2459"/>
    </row>
    <row r="16" spans="1:21">
      <c r="A16" s="2616" t="s">
        <v>3631</v>
      </c>
      <c r="B16" s="2623"/>
      <c r="C16" s="2624"/>
      <c r="D16" s="2624"/>
      <c r="E16" s="2624"/>
      <c r="F16" s="2625"/>
      <c r="G16" s="2718"/>
      <c r="H16" s="2719"/>
      <c r="I16" s="2719"/>
      <c r="J16" s="2719"/>
      <c r="K16" s="2720"/>
      <c r="L16" s="2465"/>
      <c r="M16" s="2466"/>
      <c r="N16" s="2466"/>
      <c r="O16" s="2466"/>
      <c r="P16" s="2467"/>
      <c r="Q16" s="2459"/>
      <c r="R16" s="2459"/>
      <c r="S16" s="2459"/>
      <c r="T16" s="2459"/>
      <c r="U16" s="2459"/>
    </row>
    <row r="17" spans="1:21">
      <c r="A17" s="2616" t="s">
        <v>3632</v>
      </c>
      <c r="B17" s="2623"/>
      <c r="C17" s="2624"/>
      <c r="D17" s="2624"/>
      <c r="E17" s="2624"/>
      <c r="F17" s="2625"/>
      <c r="G17" s="2718"/>
      <c r="H17" s="2719"/>
      <c r="I17" s="2719"/>
      <c r="J17" s="2719"/>
      <c r="K17" s="2720"/>
      <c r="L17" s="2465"/>
      <c r="M17" s="2466"/>
      <c r="N17" s="2466"/>
      <c r="O17" s="2466"/>
      <c r="P17" s="2467"/>
      <c r="Q17" s="2459"/>
      <c r="R17" s="2459"/>
      <c r="S17" s="2459"/>
      <c r="T17" s="2459"/>
      <c r="U17" s="2459"/>
    </row>
    <row r="18" spans="1:21">
      <c r="A18" s="2618" t="s">
        <v>3739</v>
      </c>
      <c r="B18" s="2629"/>
      <c r="C18" s="2630"/>
      <c r="D18" s="2630"/>
      <c r="E18" s="2630"/>
      <c r="F18" s="2631"/>
      <c r="G18" s="2721"/>
      <c r="H18" s="2722"/>
      <c r="I18" s="2722"/>
      <c r="J18" s="2722"/>
      <c r="K18" s="2723"/>
      <c r="L18" s="2468"/>
      <c r="M18" s="301"/>
      <c r="N18" s="301"/>
      <c r="O18" s="301"/>
      <c r="P18" s="2105"/>
      <c r="Q18" s="862"/>
      <c r="R18" s="862"/>
      <c r="S18" s="862"/>
      <c r="T18" s="862"/>
      <c r="U18" s="862"/>
    </row>
    <row r="19" spans="1:21">
      <c r="A19" s="2618" t="s">
        <v>3740</v>
      </c>
      <c r="B19" s="2629"/>
      <c r="C19" s="2630"/>
      <c r="D19" s="2630"/>
      <c r="E19" s="2630"/>
      <c r="F19" s="2631"/>
      <c r="G19" s="2721"/>
      <c r="H19" s="2722"/>
      <c r="I19" s="2722"/>
      <c r="J19" s="2722"/>
      <c r="K19" s="2723"/>
      <c r="L19" s="2468"/>
      <c r="M19" s="301"/>
      <c r="N19" s="301"/>
      <c r="O19" s="301"/>
      <c r="P19" s="2105"/>
      <c r="Q19" s="862"/>
      <c r="R19" s="862"/>
      <c r="S19" s="862"/>
      <c r="T19" s="862"/>
      <c r="U19" s="862"/>
    </row>
    <row r="20" spans="1:21" ht="15.75" thickBot="1">
      <c r="A20" s="2619" t="s">
        <v>3741</v>
      </c>
      <c r="B20" s="2632"/>
      <c r="C20" s="2633"/>
      <c r="D20" s="2633"/>
      <c r="E20" s="2633"/>
      <c r="F20" s="2634"/>
      <c r="G20" s="2724"/>
      <c r="H20" s="2725"/>
      <c r="I20" s="2725"/>
      <c r="J20" s="2725"/>
      <c r="K20" s="2726"/>
      <c r="L20" s="2470"/>
      <c r="M20" s="1789"/>
      <c r="N20" s="1789"/>
      <c r="O20" s="1789"/>
      <c r="P20" s="2107"/>
      <c r="Q20" s="2459"/>
      <c r="R20" s="862"/>
      <c r="S20" s="862"/>
      <c r="T20" s="862"/>
      <c r="U20" s="862"/>
    </row>
    <row r="21" spans="1:21" ht="15.75" thickBot="1">
      <c r="A21" s="862"/>
      <c r="B21" s="862"/>
      <c r="C21" s="862"/>
      <c r="D21" s="862"/>
      <c r="E21" s="862"/>
      <c r="F21" s="862"/>
      <c r="G21" s="862"/>
      <c r="H21" s="862"/>
      <c r="I21" s="862"/>
      <c r="J21" s="862"/>
      <c r="K21" s="862"/>
      <c r="L21" s="2459"/>
      <c r="M21" s="862"/>
      <c r="N21" s="862"/>
      <c r="O21" s="862"/>
      <c r="P21" s="862"/>
    </row>
    <row r="22" spans="1:21" ht="15.75" thickBot="1">
      <c r="A22" s="862"/>
      <c r="B22" s="3661" t="s">
        <v>4130</v>
      </c>
      <c r="C22" s="3662"/>
      <c r="D22" s="3662"/>
      <c r="E22" s="3662"/>
      <c r="F22" s="3663"/>
      <c r="G22" s="3661" t="s">
        <v>4130</v>
      </c>
      <c r="H22" s="3662"/>
      <c r="I22" s="3662"/>
      <c r="J22" s="3662"/>
      <c r="K22" s="3663"/>
      <c r="L22" s="3661" t="s">
        <v>4130</v>
      </c>
      <c r="M22" s="3662"/>
      <c r="N22" s="3662"/>
      <c r="O22" s="3662"/>
      <c r="P22" s="3663"/>
    </row>
    <row r="23" spans="1:21" ht="16.5" thickBot="1">
      <c r="A23" s="2472" t="s">
        <v>3633</v>
      </c>
      <c r="B23" s="3659" t="s">
        <v>3363</v>
      </c>
      <c r="C23" s="3660"/>
      <c r="D23" s="3660"/>
      <c r="E23" s="3660"/>
      <c r="F23" s="3660"/>
      <c r="G23" s="3659" t="s">
        <v>1098</v>
      </c>
      <c r="H23" s="3660"/>
      <c r="I23" s="3660"/>
      <c r="J23" s="3660"/>
      <c r="K23" s="3660"/>
      <c r="L23" s="3651" t="s">
        <v>3634</v>
      </c>
      <c r="M23" s="3652"/>
      <c r="N23" s="3652"/>
      <c r="O23" s="3652"/>
      <c r="P23" s="3653"/>
    </row>
    <row r="24" spans="1:21" ht="45">
      <c r="A24" s="2473" t="s">
        <v>3635</v>
      </c>
      <c r="B24" s="2461" t="s">
        <v>3623</v>
      </c>
      <c r="C24" s="2462" t="s">
        <v>3624</v>
      </c>
      <c r="D24" s="2462" t="s">
        <v>3625</v>
      </c>
      <c r="E24" s="2462" t="s">
        <v>3626</v>
      </c>
      <c r="F24" s="2463" t="s">
        <v>3627</v>
      </c>
      <c r="G24" s="2461" t="s">
        <v>3623</v>
      </c>
      <c r="H24" s="2462" t="s">
        <v>3624</v>
      </c>
      <c r="I24" s="2462" t="s">
        <v>3628</v>
      </c>
      <c r="J24" s="2462" t="s">
        <v>3626</v>
      </c>
      <c r="K24" s="2463" t="s">
        <v>3627</v>
      </c>
      <c r="L24" s="2461" t="s">
        <v>3623</v>
      </c>
      <c r="M24" s="2462" t="s">
        <v>3624</v>
      </c>
      <c r="N24" s="2462" t="s">
        <v>3628</v>
      </c>
      <c r="O24" s="2462" t="s">
        <v>3626</v>
      </c>
      <c r="P24" s="2464" t="s">
        <v>3627</v>
      </c>
    </row>
    <row r="25" spans="1:21" ht="15.75">
      <c r="A25" s="2474" t="s">
        <v>3636</v>
      </c>
      <c r="B25" s="2468"/>
      <c r="C25" s="301"/>
      <c r="D25" s="301"/>
      <c r="E25" s="301"/>
      <c r="F25" s="2469"/>
      <c r="G25" s="2468"/>
      <c r="H25" s="301"/>
      <c r="I25" s="301"/>
      <c r="J25" s="301"/>
      <c r="K25" s="2469"/>
      <c r="L25" s="2475"/>
      <c r="M25" s="2476"/>
      <c r="N25" s="2476"/>
      <c r="O25" s="2476"/>
      <c r="P25" s="2105"/>
    </row>
    <row r="26" spans="1:21" ht="15.75">
      <c r="A26" s="2474" t="s">
        <v>3637</v>
      </c>
      <c r="B26" s="2468"/>
      <c r="C26" s="301"/>
      <c r="D26" s="301"/>
      <c r="E26" s="301"/>
      <c r="F26" s="2469"/>
      <c r="G26" s="2468"/>
      <c r="H26" s="301"/>
      <c r="I26" s="301"/>
      <c r="J26" s="301"/>
      <c r="K26" s="2469"/>
      <c r="L26" s="2475"/>
      <c r="M26" s="2476"/>
      <c r="N26" s="2476"/>
      <c r="O26" s="2476"/>
      <c r="P26" s="2105"/>
    </row>
    <row r="27" spans="1:21" ht="15.75">
      <c r="A27" s="2474" t="s">
        <v>3638</v>
      </c>
      <c r="B27" s="2468"/>
      <c r="C27" s="301"/>
      <c r="D27" s="301"/>
      <c r="E27" s="301"/>
      <c r="F27" s="2469"/>
      <c r="G27" s="2468"/>
      <c r="H27" s="301"/>
      <c r="I27" s="301"/>
      <c r="J27" s="301"/>
      <c r="K27" s="2469"/>
      <c r="L27" s="2475"/>
      <c r="M27" s="2476"/>
      <c r="N27" s="2476"/>
      <c r="O27" s="2476"/>
      <c r="P27" s="2105"/>
    </row>
    <row r="28" spans="1:21" ht="15.75">
      <c r="A28" s="2474" t="s">
        <v>3639</v>
      </c>
      <c r="B28" s="2468"/>
      <c r="C28" s="301"/>
      <c r="D28" s="301"/>
      <c r="E28" s="301"/>
      <c r="F28" s="2469"/>
      <c r="G28" s="2468"/>
      <c r="H28" s="301"/>
      <c r="I28" s="301"/>
      <c r="J28" s="301"/>
      <c r="K28" s="2469"/>
      <c r="L28" s="2475"/>
      <c r="M28" s="2476"/>
      <c r="N28" s="2476"/>
      <c r="O28" s="2476"/>
      <c r="P28" s="2105"/>
    </row>
    <row r="29" spans="1:21" ht="15.75" thickBot="1">
      <c r="A29" s="2477" t="s">
        <v>3742</v>
      </c>
      <c r="B29" s="2470"/>
      <c r="C29" s="1789"/>
      <c r="D29" s="1789"/>
      <c r="E29" s="1789"/>
      <c r="F29" s="2471"/>
      <c r="G29" s="2470"/>
      <c r="H29" s="1789"/>
      <c r="I29" s="1789"/>
      <c r="J29" s="1789"/>
      <c r="K29" s="2471"/>
      <c r="L29" s="2470"/>
      <c r="M29" s="1789"/>
      <c r="N29" s="1789"/>
      <c r="O29" s="1789"/>
      <c r="P29" s="2107"/>
    </row>
  </sheetData>
  <sheetProtection formatRows="0" sort="0" autoFilter="0"/>
  <mergeCells count="13">
    <mergeCell ref="L23:P23"/>
    <mergeCell ref="A1:B1"/>
    <mergeCell ref="B12:F12"/>
    <mergeCell ref="G12:K12"/>
    <mergeCell ref="B23:F23"/>
    <mergeCell ref="G23:K23"/>
    <mergeCell ref="L12:P12"/>
    <mergeCell ref="B11:F11"/>
    <mergeCell ref="G11:K11"/>
    <mergeCell ref="L11:P11"/>
    <mergeCell ref="B22:F22"/>
    <mergeCell ref="G22:K22"/>
    <mergeCell ref="L22:P22"/>
  </mergeCells>
  <dataValidations count="1">
    <dataValidation type="whole" allowBlank="1" showInputMessage="1" showErrorMessage="1" sqref="B8">
      <formula1>2001</formula1>
      <formula2>2050</formula2>
    </dataValidation>
  </dataValidations>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8"/>
  <sheetViews>
    <sheetView topLeftCell="A16" zoomScale="80" zoomScaleNormal="80" workbookViewId="0">
      <selection sqref="A1:B1"/>
    </sheetView>
  </sheetViews>
  <sheetFormatPr defaultRowHeight="15"/>
  <cols>
    <col min="1" max="1" width="40.7109375" bestFit="1" customWidth="1"/>
    <col min="2" max="2" width="43.42578125" customWidth="1"/>
    <col min="3" max="7" width="14.5703125" customWidth="1"/>
    <col min="8" max="8" width="16.85546875" customWidth="1"/>
    <col min="9" max="9" width="14.5703125" customWidth="1"/>
    <col min="10" max="10" width="16" customWidth="1"/>
    <col min="11" max="11" width="36.85546875" customWidth="1"/>
  </cols>
  <sheetData>
    <row r="1" spans="1:12" ht="15" customHeight="1">
      <c r="A1" s="3672" t="s">
        <v>29</v>
      </c>
      <c r="B1" s="3673"/>
    </row>
    <row r="2" spans="1:12">
      <c r="A2" s="2331" t="s">
        <v>30</v>
      </c>
      <c r="B2" s="2332" t="s">
        <v>3359</v>
      </c>
    </row>
    <row r="3" spans="1:12" ht="25.5">
      <c r="A3" s="2331" t="s">
        <v>31</v>
      </c>
      <c r="B3" s="2332" t="s">
        <v>3402</v>
      </c>
    </row>
    <row r="4" spans="1:12">
      <c r="A4" s="2331" t="s">
        <v>32</v>
      </c>
      <c r="B4" s="2332">
        <v>2</v>
      </c>
    </row>
    <row r="5" spans="1:12">
      <c r="A5" s="2331" t="s">
        <v>33</v>
      </c>
      <c r="B5" s="2333"/>
    </row>
    <row r="6" spans="1:12">
      <c r="A6" s="2331" t="s">
        <v>34</v>
      </c>
      <c r="B6" s="2333"/>
    </row>
    <row r="7" spans="1:12">
      <c r="A7" s="2331" t="s">
        <v>35</v>
      </c>
      <c r="B7" s="2333"/>
    </row>
    <row r="8" spans="1:12">
      <c r="A8" s="2331" t="s">
        <v>36</v>
      </c>
      <c r="B8" s="2334">
        <v>2018</v>
      </c>
    </row>
    <row r="9" spans="1:12">
      <c r="A9" s="2331" t="s">
        <v>198</v>
      </c>
      <c r="B9" s="2334"/>
    </row>
    <row r="11" spans="1:12">
      <c r="C11" s="3674" t="s">
        <v>3401</v>
      </c>
      <c r="D11" s="3675"/>
      <c r="E11" s="3675"/>
      <c r="F11" s="3675"/>
      <c r="G11" s="3675"/>
      <c r="H11" s="3675"/>
      <c r="I11" s="3675"/>
      <c r="J11" s="3676"/>
    </row>
    <row r="12" spans="1:12" ht="76.5">
      <c r="A12" s="3677" t="s">
        <v>3400</v>
      </c>
      <c r="B12" s="3678"/>
      <c r="C12" s="2331" t="s">
        <v>3649</v>
      </c>
      <c r="D12" s="2331" t="s">
        <v>3650</v>
      </c>
      <c r="E12" s="2331" t="s">
        <v>3651</v>
      </c>
      <c r="F12" s="2331" t="s">
        <v>3652</v>
      </c>
      <c r="G12" s="2331" t="s">
        <v>3653</v>
      </c>
      <c r="H12" s="2331" t="s">
        <v>3654</v>
      </c>
      <c r="I12" s="2331" t="s">
        <v>3655</v>
      </c>
      <c r="J12" s="2331" t="s">
        <v>3399</v>
      </c>
      <c r="K12" s="2335"/>
      <c r="L12" s="1846"/>
    </row>
    <row r="13" spans="1:12">
      <c r="A13" s="3669" t="s">
        <v>3398</v>
      </c>
      <c r="B13" s="2336" t="s">
        <v>3397</v>
      </c>
      <c r="C13" s="2337">
        <f>SUM(D13:H13)</f>
        <v>0</v>
      </c>
      <c r="D13" s="2338"/>
      <c r="E13" s="2338"/>
      <c r="F13" s="2338"/>
      <c r="G13" s="2338"/>
      <c r="H13" s="2338"/>
      <c r="I13" s="2338"/>
      <c r="J13" s="2339" t="e">
        <f t="shared" ref="J13:J35" si="0">C13/C$36</f>
        <v>#DIV/0!</v>
      </c>
    </row>
    <row r="14" spans="1:12">
      <c r="A14" s="3671"/>
      <c r="B14" s="2336" t="s">
        <v>3396</v>
      </c>
      <c r="C14" s="2337">
        <f t="shared" ref="C14:C35" si="1">SUM(D14:H14)</f>
        <v>0</v>
      </c>
      <c r="D14" s="2338"/>
      <c r="E14" s="2338"/>
      <c r="F14" s="2338"/>
      <c r="G14" s="2338"/>
      <c r="H14" s="2338"/>
      <c r="I14" s="2338"/>
      <c r="J14" s="2339" t="e">
        <f t="shared" si="0"/>
        <v>#DIV/0!</v>
      </c>
    </row>
    <row r="15" spans="1:12">
      <c r="A15" s="3671"/>
      <c r="B15" s="2336" t="s">
        <v>3395</v>
      </c>
      <c r="C15" s="2337">
        <f t="shared" si="1"/>
        <v>0</v>
      </c>
      <c r="D15" s="2338"/>
      <c r="E15" s="2338"/>
      <c r="F15" s="2338"/>
      <c r="G15" s="2338"/>
      <c r="H15" s="2338"/>
      <c r="I15" s="2338"/>
      <c r="J15" s="2339" t="e">
        <f t="shared" si="0"/>
        <v>#DIV/0!</v>
      </c>
    </row>
    <row r="16" spans="1:12">
      <c r="A16" s="3671"/>
      <c r="B16" s="2336" t="s">
        <v>3394</v>
      </c>
      <c r="C16" s="2337">
        <f t="shared" si="1"/>
        <v>0</v>
      </c>
      <c r="D16" s="2338"/>
      <c r="E16" s="2338"/>
      <c r="F16" s="2338"/>
      <c r="G16" s="2338"/>
      <c r="H16" s="2338"/>
      <c r="I16" s="2338"/>
      <c r="J16" s="2339" t="e">
        <f t="shared" si="0"/>
        <v>#DIV/0!</v>
      </c>
    </row>
    <row r="17" spans="1:10">
      <c r="A17" s="3671"/>
      <c r="B17" s="2336" t="s">
        <v>3393</v>
      </c>
      <c r="C17" s="2337">
        <f t="shared" si="1"/>
        <v>0</v>
      </c>
      <c r="D17" s="2338"/>
      <c r="E17" s="2338"/>
      <c r="F17" s="2338"/>
      <c r="G17" s="2338"/>
      <c r="H17" s="2338"/>
      <c r="I17" s="2338"/>
      <c r="J17" s="2339" t="e">
        <f t="shared" si="0"/>
        <v>#DIV/0!</v>
      </c>
    </row>
    <row r="18" spans="1:10">
      <c r="A18" s="3670"/>
      <c r="B18" s="2336" t="s">
        <v>3392</v>
      </c>
      <c r="C18" s="2337">
        <f t="shared" si="1"/>
        <v>0</v>
      </c>
      <c r="D18" s="2338"/>
      <c r="E18" s="2338"/>
      <c r="F18" s="2338"/>
      <c r="G18" s="2338"/>
      <c r="H18" s="2338"/>
      <c r="I18" s="2338"/>
      <c r="J18" s="2339" t="e">
        <f t="shared" si="0"/>
        <v>#DIV/0!</v>
      </c>
    </row>
    <row r="19" spans="1:10">
      <c r="A19" s="3669" t="s">
        <v>3391</v>
      </c>
      <c r="B19" s="2336" t="s">
        <v>3390</v>
      </c>
      <c r="C19" s="2337">
        <f t="shared" si="1"/>
        <v>0</v>
      </c>
      <c r="D19" s="2338"/>
      <c r="E19" s="2338"/>
      <c r="F19" s="2338"/>
      <c r="G19" s="2338"/>
      <c r="H19" s="2338"/>
      <c r="I19" s="2338"/>
      <c r="J19" s="2339" t="e">
        <f t="shared" si="0"/>
        <v>#DIV/0!</v>
      </c>
    </row>
    <row r="20" spans="1:10" ht="25.5">
      <c r="A20" s="3670"/>
      <c r="B20" s="2336" t="s">
        <v>3389</v>
      </c>
      <c r="C20" s="2337">
        <f t="shared" si="1"/>
        <v>0</v>
      </c>
      <c r="D20" s="2338"/>
      <c r="E20" s="2338"/>
      <c r="F20" s="2338"/>
      <c r="G20" s="2338"/>
      <c r="H20" s="2338"/>
      <c r="I20" s="2338"/>
      <c r="J20" s="2339" t="e">
        <f t="shared" si="0"/>
        <v>#DIV/0!</v>
      </c>
    </row>
    <row r="21" spans="1:10">
      <c r="A21" s="3669" t="s">
        <v>3388</v>
      </c>
      <c r="B21" s="2336" t="s">
        <v>3656</v>
      </c>
      <c r="C21" s="2337">
        <f t="shared" si="1"/>
        <v>0</v>
      </c>
      <c r="D21" s="2338"/>
      <c r="E21" s="2338"/>
      <c r="F21" s="2338"/>
      <c r="G21" s="2338"/>
      <c r="H21" s="2338"/>
      <c r="I21" s="2338"/>
      <c r="J21" s="2339" t="e">
        <f t="shared" si="0"/>
        <v>#DIV/0!</v>
      </c>
    </row>
    <row r="22" spans="1:10">
      <c r="A22" s="3670"/>
      <c r="B22" s="2336" t="s">
        <v>3657</v>
      </c>
      <c r="C22" s="2337">
        <f t="shared" si="1"/>
        <v>0</v>
      </c>
      <c r="D22" s="2338"/>
      <c r="E22" s="2338"/>
      <c r="F22" s="2338"/>
      <c r="G22" s="2338"/>
      <c r="H22" s="2338"/>
      <c r="I22" s="2338"/>
      <c r="J22" s="2339" t="e">
        <f t="shared" si="0"/>
        <v>#DIV/0!</v>
      </c>
    </row>
    <row r="23" spans="1:10">
      <c r="A23" s="3669" t="s">
        <v>3387</v>
      </c>
      <c r="B23" s="2336" t="s">
        <v>3386</v>
      </c>
      <c r="C23" s="2337">
        <f t="shared" si="1"/>
        <v>0</v>
      </c>
      <c r="D23" s="2338"/>
      <c r="E23" s="2338"/>
      <c r="F23" s="2338"/>
      <c r="G23" s="2338"/>
      <c r="H23" s="2338"/>
      <c r="I23" s="2338"/>
      <c r="J23" s="2339" t="e">
        <f t="shared" si="0"/>
        <v>#DIV/0!</v>
      </c>
    </row>
    <row r="24" spans="1:10">
      <c r="A24" s="3671"/>
      <c r="B24" s="2336" t="s">
        <v>3385</v>
      </c>
      <c r="C24" s="2337">
        <f t="shared" si="1"/>
        <v>0</v>
      </c>
      <c r="D24" s="2338"/>
      <c r="E24" s="2338"/>
      <c r="F24" s="2338"/>
      <c r="G24" s="2338"/>
      <c r="H24" s="2338"/>
      <c r="I24" s="2338"/>
      <c r="J24" s="2339" t="e">
        <f t="shared" si="0"/>
        <v>#DIV/0!</v>
      </c>
    </row>
    <row r="25" spans="1:10">
      <c r="A25" s="3671"/>
      <c r="B25" s="2336" t="s">
        <v>3384</v>
      </c>
      <c r="C25" s="2337">
        <f t="shared" si="1"/>
        <v>0</v>
      </c>
      <c r="D25" s="2338"/>
      <c r="E25" s="2338"/>
      <c r="F25" s="2338"/>
      <c r="G25" s="2338"/>
      <c r="H25" s="2338"/>
      <c r="I25" s="2338"/>
      <c r="J25" s="2339" t="e">
        <f t="shared" si="0"/>
        <v>#DIV/0!</v>
      </c>
    </row>
    <row r="26" spans="1:10" ht="25.5">
      <c r="A26" s="3671"/>
      <c r="B26" s="2336" t="s">
        <v>3383</v>
      </c>
      <c r="C26" s="2337">
        <f t="shared" si="1"/>
        <v>0</v>
      </c>
      <c r="D26" s="2338"/>
      <c r="E26" s="2338"/>
      <c r="F26" s="2338"/>
      <c r="G26" s="2338"/>
      <c r="H26" s="2338"/>
      <c r="I26" s="2338"/>
      <c r="J26" s="2339" t="e">
        <f t="shared" si="0"/>
        <v>#DIV/0!</v>
      </c>
    </row>
    <row r="27" spans="1:10">
      <c r="A27" s="3671"/>
      <c r="B27" s="2336" t="s">
        <v>3382</v>
      </c>
      <c r="C27" s="2337">
        <f t="shared" si="1"/>
        <v>0</v>
      </c>
      <c r="D27" s="2338"/>
      <c r="E27" s="2338"/>
      <c r="F27" s="2338"/>
      <c r="G27" s="2338"/>
      <c r="H27" s="2338"/>
      <c r="I27" s="2338"/>
      <c r="J27" s="2339" t="e">
        <f t="shared" si="0"/>
        <v>#DIV/0!</v>
      </c>
    </row>
    <row r="28" spans="1:10">
      <c r="A28" s="3671"/>
      <c r="B28" s="2336" t="s">
        <v>3381</v>
      </c>
      <c r="C28" s="2337">
        <f t="shared" si="1"/>
        <v>0</v>
      </c>
      <c r="D28" s="2338"/>
      <c r="E28" s="2338"/>
      <c r="F28" s="2338"/>
      <c r="G28" s="2338"/>
      <c r="H28" s="2338"/>
      <c r="I28" s="2338"/>
      <c r="J28" s="2339" t="e">
        <f t="shared" si="0"/>
        <v>#DIV/0!</v>
      </c>
    </row>
    <row r="29" spans="1:10">
      <c r="A29" s="3671"/>
      <c r="B29" s="2336" t="s">
        <v>3380</v>
      </c>
      <c r="C29" s="2337">
        <f t="shared" si="1"/>
        <v>0</v>
      </c>
      <c r="D29" s="2338"/>
      <c r="E29" s="2338"/>
      <c r="F29" s="2338"/>
      <c r="G29" s="2338"/>
      <c r="H29" s="2338"/>
      <c r="I29" s="2338"/>
      <c r="J29" s="2339" t="e">
        <f t="shared" si="0"/>
        <v>#DIV/0!</v>
      </c>
    </row>
    <row r="30" spans="1:10">
      <c r="A30" s="3671"/>
      <c r="B30" s="2336" t="s">
        <v>3379</v>
      </c>
      <c r="C30" s="2337">
        <f t="shared" si="1"/>
        <v>0</v>
      </c>
      <c r="D30" s="2338"/>
      <c r="E30" s="2338"/>
      <c r="F30" s="2338"/>
      <c r="G30" s="2338"/>
      <c r="H30" s="2338"/>
      <c r="I30" s="2338"/>
      <c r="J30" s="2339" t="e">
        <f t="shared" si="0"/>
        <v>#DIV/0!</v>
      </c>
    </row>
    <row r="31" spans="1:10">
      <c r="A31" s="3671"/>
      <c r="B31" s="2336" t="s">
        <v>3378</v>
      </c>
      <c r="C31" s="2337">
        <f t="shared" si="1"/>
        <v>0</v>
      </c>
      <c r="D31" s="2338"/>
      <c r="E31" s="2338"/>
      <c r="F31" s="2338"/>
      <c r="G31" s="2338"/>
      <c r="H31" s="2338"/>
      <c r="I31" s="2338"/>
      <c r="J31" s="2339" t="e">
        <f t="shared" si="0"/>
        <v>#DIV/0!</v>
      </c>
    </row>
    <row r="32" spans="1:10" ht="25.5">
      <c r="A32" s="3670"/>
      <c r="B32" s="2336" t="s">
        <v>3377</v>
      </c>
      <c r="C32" s="2337">
        <f t="shared" si="1"/>
        <v>0</v>
      </c>
      <c r="D32" s="2338"/>
      <c r="E32" s="2338"/>
      <c r="F32" s="2338"/>
      <c r="G32" s="2338"/>
      <c r="H32" s="2338"/>
      <c r="I32" s="2338"/>
      <c r="J32" s="2339" t="e">
        <f t="shared" si="0"/>
        <v>#DIV/0!</v>
      </c>
    </row>
    <row r="33" spans="1:10" ht="25.5">
      <c r="A33" s="3669" t="s">
        <v>3376</v>
      </c>
      <c r="B33" s="2336" t="s">
        <v>3658</v>
      </c>
      <c r="C33" s="2337">
        <f>SUM(D33:H33)</f>
        <v>0</v>
      </c>
      <c r="D33" s="2338"/>
      <c r="E33" s="2338"/>
      <c r="F33" s="2338"/>
      <c r="G33" s="2338"/>
      <c r="H33" s="2338"/>
      <c r="I33" s="2338"/>
      <c r="J33" s="2339" t="e">
        <f t="shared" si="0"/>
        <v>#DIV/0!</v>
      </c>
    </row>
    <row r="34" spans="1:10" ht="25.5">
      <c r="A34" s="3671"/>
      <c r="B34" s="2336" t="s">
        <v>3375</v>
      </c>
      <c r="C34" s="2337">
        <f t="shared" si="1"/>
        <v>0</v>
      </c>
      <c r="D34" s="2338"/>
      <c r="E34" s="2338"/>
      <c r="F34" s="2338"/>
      <c r="G34" s="2338"/>
      <c r="H34" s="2338"/>
      <c r="I34" s="2338"/>
      <c r="J34" s="2339" t="e">
        <f t="shared" si="0"/>
        <v>#DIV/0!</v>
      </c>
    </row>
    <row r="35" spans="1:10">
      <c r="A35" s="3670"/>
      <c r="B35" s="2336" t="s">
        <v>3374</v>
      </c>
      <c r="C35" s="2337">
        <f t="shared" si="1"/>
        <v>0</v>
      </c>
      <c r="D35" s="2338"/>
      <c r="E35" s="2338"/>
      <c r="F35" s="2338"/>
      <c r="G35" s="2338"/>
      <c r="H35" s="2338"/>
      <c r="I35" s="2338"/>
      <c r="J35" s="2339" t="e">
        <f t="shared" si="0"/>
        <v>#DIV/0!</v>
      </c>
    </row>
    <row r="36" spans="1:10">
      <c r="A36" s="3667" t="s">
        <v>3373</v>
      </c>
      <c r="B36" s="3668"/>
      <c r="C36" s="2337">
        <f t="shared" ref="C36:H36" si="2">SUM(C13:C35)</f>
        <v>0</v>
      </c>
      <c r="D36" s="2337">
        <f t="shared" si="2"/>
        <v>0</v>
      </c>
      <c r="E36" s="2337">
        <f t="shared" si="2"/>
        <v>0</v>
      </c>
      <c r="F36" s="2337">
        <f t="shared" si="2"/>
        <v>0</v>
      </c>
      <c r="G36" s="2337">
        <f t="shared" si="2"/>
        <v>0</v>
      </c>
      <c r="H36" s="2337">
        <f t="shared" si="2"/>
        <v>0</v>
      </c>
      <c r="I36" s="2340" t="e">
        <f>SUM(I13:I35)/(C36-H36)</f>
        <v>#DIV/0!</v>
      </c>
      <c r="J36" s="2339" t="e">
        <f>SUM(J13:J35)</f>
        <v>#DIV/0!</v>
      </c>
    </row>
    <row r="37" spans="1:10">
      <c r="A37" s="3667" t="s">
        <v>3372</v>
      </c>
      <c r="B37" s="3668"/>
      <c r="C37" s="2339" t="e">
        <f>C36/$C36</f>
        <v>#DIV/0!</v>
      </c>
      <c r="D37" s="2339" t="e">
        <f>D36/$C36</f>
        <v>#DIV/0!</v>
      </c>
      <c r="E37" s="2339" t="e">
        <f t="shared" ref="E37:H37" si="3">E36/$C36</f>
        <v>#DIV/0!</v>
      </c>
      <c r="F37" s="2339" t="e">
        <f t="shared" si="3"/>
        <v>#DIV/0!</v>
      </c>
      <c r="G37" s="2339" t="e">
        <f t="shared" si="3"/>
        <v>#DIV/0!</v>
      </c>
      <c r="H37" s="2339" t="e">
        <f t="shared" si="3"/>
        <v>#DIV/0!</v>
      </c>
      <c r="I37" s="2337" t="s">
        <v>3659</v>
      </c>
      <c r="J37" s="2337" t="s">
        <v>3659</v>
      </c>
    </row>
    <row r="38" spans="1:10">
      <c r="A38" s="3667" t="s">
        <v>3371</v>
      </c>
      <c r="B38" s="3668"/>
      <c r="C38" s="2340" t="e">
        <f>(C36/$C42)*1000</f>
        <v>#DIV/0!</v>
      </c>
      <c r="D38" s="2340" t="e">
        <f t="shared" ref="D38:H38" si="4">(D36/$C42)*1000</f>
        <v>#DIV/0!</v>
      </c>
      <c r="E38" s="2340" t="e">
        <f t="shared" si="4"/>
        <v>#DIV/0!</v>
      </c>
      <c r="F38" s="2340" t="e">
        <f t="shared" si="4"/>
        <v>#DIV/0!</v>
      </c>
      <c r="G38" s="2340" t="e">
        <f t="shared" si="4"/>
        <v>#DIV/0!</v>
      </c>
      <c r="H38" s="2340" t="e">
        <f t="shared" si="4"/>
        <v>#DIV/0!</v>
      </c>
      <c r="I38" s="2337" t="s">
        <v>3659</v>
      </c>
      <c r="J38" s="2337" t="s">
        <v>3659</v>
      </c>
    </row>
    <row r="39" spans="1:10">
      <c r="A39" s="3667" t="s">
        <v>3660</v>
      </c>
      <c r="B39" s="3668"/>
      <c r="C39" s="2337">
        <f>SUM(D39:H39)</f>
        <v>0</v>
      </c>
      <c r="D39" s="2338"/>
      <c r="E39" s="2338"/>
      <c r="F39" s="2338"/>
      <c r="G39" s="2338"/>
      <c r="H39" s="2338"/>
      <c r="I39" s="2340" t="e">
        <f>J39/(C39-H39)</f>
        <v>#DIV/0!</v>
      </c>
      <c r="J39" s="2339"/>
    </row>
    <row r="40" spans="1:10">
      <c r="A40" s="3667" t="s">
        <v>3661</v>
      </c>
      <c r="B40" s="3668"/>
      <c r="C40" s="2337">
        <f>SUM(D40:H40)</f>
        <v>0</v>
      </c>
      <c r="D40" s="2338"/>
      <c r="E40" s="2338"/>
      <c r="F40" s="2338"/>
      <c r="G40" s="2338"/>
      <c r="H40" s="2338"/>
      <c r="I40" s="2340" t="e">
        <f>J40/(C40-H40)</f>
        <v>#DIV/0!</v>
      </c>
      <c r="J40" s="2339"/>
    </row>
    <row r="41" spans="1:10">
      <c r="A41" s="3667" t="s">
        <v>3662</v>
      </c>
      <c r="B41" s="3668"/>
      <c r="C41" s="2337">
        <f>C36+C39+C40</f>
        <v>0</v>
      </c>
      <c r="D41" s="2338">
        <f>D36+D39+D40</f>
        <v>0</v>
      </c>
      <c r="E41" s="2338">
        <f t="shared" ref="E41:H41" si="5">E36+E39+E40</f>
        <v>0</v>
      </c>
      <c r="F41" s="2338">
        <f t="shared" si="5"/>
        <v>0</v>
      </c>
      <c r="G41" s="2338">
        <f t="shared" si="5"/>
        <v>0</v>
      </c>
      <c r="H41" s="2338">
        <f t="shared" si="5"/>
        <v>0</v>
      </c>
      <c r="I41" s="2341" t="e">
        <f>(I36*SUM(D36:G36)+I39*SUM(D39:G39)+I40*SUM(D40:G40))/(SUM(D36:G36)+SUM(D39:G39)+SUM(D40:G40))</f>
        <v>#DIV/0!</v>
      </c>
      <c r="J41" s="2339" t="s">
        <v>3659</v>
      </c>
    </row>
    <row r="42" spans="1:10">
      <c r="A42" s="3667" t="s">
        <v>3370</v>
      </c>
      <c r="B42" s="3668"/>
      <c r="C42" s="2342"/>
    </row>
    <row r="45" spans="1:10">
      <c r="A45" s="1846"/>
      <c r="B45" s="1846"/>
    </row>
    <row r="46" spans="1:10">
      <c r="A46" s="1846"/>
      <c r="B46" s="1846"/>
    </row>
    <row r="47" spans="1:10">
      <c r="A47" s="1846"/>
      <c r="B47" s="1846"/>
      <c r="D47" s="2343"/>
      <c r="E47" s="2343"/>
      <c r="F47" s="2343"/>
      <c r="G47" s="2343"/>
      <c r="H47" s="2343"/>
    </row>
    <row r="48" spans="1:10">
      <c r="A48" s="1846"/>
      <c r="B48" s="1846"/>
      <c r="D48" s="2343"/>
      <c r="E48" s="2343"/>
      <c r="F48" s="2343"/>
      <c r="G48" s="2343"/>
      <c r="H48" s="2343"/>
    </row>
    <row r="49" spans="4:8">
      <c r="D49" s="2343"/>
      <c r="E49" s="2343"/>
      <c r="F49" s="2343"/>
      <c r="G49" s="2343"/>
      <c r="H49" s="2343"/>
    </row>
    <row r="50" spans="4:8">
      <c r="D50" s="2343"/>
      <c r="E50" s="2343"/>
      <c r="F50" s="2343"/>
      <c r="G50" s="2343"/>
      <c r="H50" s="2343"/>
    </row>
    <row r="51" spans="4:8">
      <c r="D51" s="2343"/>
      <c r="E51" s="2343"/>
      <c r="F51" s="2343"/>
      <c r="G51" s="2343"/>
      <c r="H51" s="2343"/>
    </row>
    <row r="52" spans="4:8">
      <c r="D52" s="2343"/>
      <c r="E52" s="2343"/>
      <c r="F52" s="2343"/>
      <c r="G52" s="2343"/>
      <c r="H52" s="2343"/>
    </row>
    <row r="53" spans="4:8">
      <c r="D53" s="2343"/>
      <c r="E53" s="2343"/>
      <c r="F53" s="2343"/>
      <c r="G53" s="2343"/>
      <c r="H53" s="2343"/>
    </row>
    <row r="54" spans="4:8">
      <c r="D54" s="2343"/>
      <c r="E54" s="2343"/>
      <c r="F54" s="2343"/>
      <c r="G54" s="2343"/>
      <c r="H54" s="2343"/>
    </row>
    <row r="55" spans="4:8">
      <c r="D55" s="2343"/>
      <c r="E55" s="2343"/>
      <c r="F55" s="2343"/>
      <c r="G55" s="2343"/>
      <c r="H55" s="2343"/>
    </row>
    <row r="56" spans="4:8">
      <c r="D56" s="2343"/>
      <c r="E56" s="2343"/>
      <c r="F56" s="2343"/>
      <c r="G56" s="2343"/>
      <c r="H56" s="2343"/>
    </row>
    <row r="57" spans="4:8">
      <c r="D57" s="2343"/>
      <c r="E57" s="2343"/>
      <c r="F57" s="2343"/>
      <c r="G57" s="2343"/>
      <c r="H57" s="2343"/>
    </row>
    <row r="58" spans="4:8">
      <c r="D58" s="2343"/>
      <c r="E58" s="2343"/>
      <c r="F58" s="2343"/>
      <c r="G58" s="2343"/>
      <c r="H58" s="2343"/>
    </row>
    <row r="59" spans="4:8">
      <c r="D59" s="2343"/>
      <c r="E59" s="2343"/>
      <c r="F59" s="2343"/>
      <c r="G59" s="2343"/>
      <c r="H59" s="2343"/>
    </row>
    <row r="60" spans="4:8">
      <c r="D60" s="2343"/>
      <c r="E60" s="2343"/>
      <c r="F60" s="2343"/>
      <c r="G60" s="2343"/>
      <c r="H60" s="2343"/>
    </row>
    <row r="61" spans="4:8">
      <c r="D61" s="2343"/>
      <c r="E61" s="2343"/>
      <c r="F61" s="2343"/>
      <c r="G61" s="2343"/>
      <c r="H61" s="2343"/>
    </row>
    <row r="62" spans="4:8">
      <c r="D62" s="2343"/>
      <c r="E62" s="2343"/>
      <c r="F62" s="2343"/>
      <c r="G62" s="2343"/>
      <c r="H62" s="2343"/>
    </row>
    <row r="63" spans="4:8">
      <c r="D63" s="2343"/>
      <c r="E63" s="2343"/>
      <c r="F63" s="2343"/>
      <c r="G63" s="2343"/>
      <c r="H63" s="2343"/>
    </row>
    <row r="64" spans="4:8">
      <c r="D64" s="2343"/>
      <c r="E64" s="2343"/>
      <c r="F64" s="2343"/>
      <c r="G64" s="2343"/>
      <c r="H64" s="2343"/>
    </row>
    <row r="65" spans="4:8">
      <c r="D65" s="2343"/>
      <c r="E65" s="2343"/>
      <c r="F65" s="2343"/>
      <c r="G65" s="2343"/>
      <c r="H65" s="2343"/>
    </row>
    <row r="66" spans="4:8">
      <c r="D66" s="2343"/>
      <c r="E66" s="2343"/>
      <c r="F66" s="2343"/>
      <c r="G66" s="2343"/>
      <c r="H66" s="2343"/>
    </row>
    <row r="67" spans="4:8">
      <c r="D67" s="2343"/>
      <c r="E67" s="2343"/>
      <c r="F67" s="2343"/>
      <c r="G67" s="2343"/>
      <c r="H67" s="2343"/>
    </row>
    <row r="68" spans="4:8">
      <c r="D68" s="2343"/>
      <c r="E68" s="2343"/>
      <c r="F68" s="2343"/>
      <c r="G68" s="2343"/>
      <c r="H68" s="2343"/>
    </row>
  </sheetData>
  <sheetProtection formatRows="0" sort="0" autoFilter="0"/>
  <mergeCells count="15">
    <mergeCell ref="A21:A22"/>
    <mergeCell ref="A23:A32"/>
    <mergeCell ref="A33:A35"/>
    <mergeCell ref="A1:B1"/>
    <mergeCell ref="C11:J11"/>
    <mergeCell ref="A12:B12"/>
    <mergeCell ref="A13:A18"/>
    <mergeCell ref="A19:A20"/>
    <mergeCell ref="A41:B41"/>
    <mergeCell ref="A42:B42"/>
    <mergeCell ref="A36:B36"/>
    <mergeCell ref="A37:B37"/>
    <mergeCell ref="A38:B38"/>
    <mergeCell ref="A39:B39"/>
    <mergeCell ref="A40:B40"/>
  </mergeCells>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5"/>
  <dimension ref="A1:AI3195"/>
  <sheetViews>
    <sheetView zoomScale="60" zoomScaleNormal="60" workbookViewId="0">
      <selection activeCell="B2" sqref="B2:C2"/>
    </sheetView>
  </sheetViews>
  <sheetFormatPr defaultRowHeight="15"/>
  <cols>
    <col min="1" max="1" width="20.28515625" style="2656" bestFit="1" customWidth="1"/>
    <col min="2" max="2" width="24.42578125" style="2656" customWidth="1"/>
    <col min="3" max="3" width="28" style="2656" customWidth="1"/>
    <col min="4" max="4" width="22.140625" style="2656" bestFit="1" customWidth="1"/>
    <col min="5" max="5" width="20.28515625" style="2656" customWidth="1"/>
    <col min="6" max="6" width="25.140625" style="2656" customWidth="1"/>
    <col min="7" max="7" width="25.7109375" style="2656" bestFit="1" customWidth="1"/>
    <col min="8" max="8" width="31.42578125" style="2656" customWidth="1"/>
    <col min="9" max="9" width="19.85546875" style="2656" bestFit="1" customWidth="1"/>
    <col min="10" max="10" width="17.42578125" style="2656" customWidth="1"/>
    <col min="11" max="11" width="19.85546875" style="2656" bestFit="1" customWidth="1"/>
    <col min="12" max="12" width="18.42578125" style="2656" bestFit="1" customWidth="1"/>
    <col min="13" max="13" width="8.140625" style="2656" bestFit="1" customWidth="1"/>
    <col min="14" max="14" width="22" style="2656" customWidth="1"/>
    <col min="15" max="15" width="17" style="2656" bestFit="1" customWidth="1"/>
    <col min="16" max="16" width="20.28515625" style="2656" bestFit="1" customWidth="1"/>
    <col min="17" max="17" width="25.28515625" style="2656" bestFit="1" customWidth="1"/>
    <col min="18" max="18" width="32.42578125" style="2656" bestFit="1" customWidth="1"/>
    <col min="19" max="19" width="56" style="2656" bestFit="1" customWidth="1"/>
    <col min="20" max="20" width="32.42578125" style="2656" bestFit="1" customWidth="1"/>
    <col min="21" max="21" width="22" style="2656" customWidth="1"/>
    <col min="22" max="22" width="65.140625" style="2656" bestFit="1" customWidth="1"/>
    <col min="23" max="23" width="32.42578125" style="2656" bestFit="1" customWidth="1"/>
    <col min="24" max="27" width="9.140625" style="2656"/>
    <col min="28" max="28" width="10.7109375" style="2656" hidden="1" customWidth="1"/>
    <col min="29" max="29" width="17.28515625" style="2656" hidden="1" customWidth="1"/>
    <col min="30" max="30" width="17.42578125" style="2656" hidden="1" customWidth="1"/>
    <col min="31" max="31" width="32.85546875" style="2656" hidden="1" customWidth="1"/>
    <col min="32" max="32" width="12.28515625" style="2656" hidden="1" customWidth="1"/>
    <col min="33" max="33" width="14.7109375" style="2656" hidden="1" customWidth="1"/>
    <col min="34" max="34" width="28.7109375" style="2656" hidden="1" customWidth="1"/>
    <col min="35" max="35" width="65.140625" style="2656" hidden="1" customWidth="1"/>
    <col min="36" max="16384" width="9.140625" style="2656"/>
  </cols>
  <sheetData>
    <row r="1" spans="1:35">
      <c r="A1" s="1892" t="s">
        <v>30</v>
      </c>
      <c r="B1" s="3679" t="s">
        <v>705</v>
      </c>
      <c r="C1" s="3680"/>
      <c r="D1" s="2636"/>
      <c r="E1" s="2636"/>
      <c r="G1" s="2636"/>
      <c r="H1" s="2636"/>
      <c r="I1" s="1893"/>
      <c r="J1" s="1893"/>
      <c r="K1" s="1893"/>
      <c r="L1" s="1464"/>
      <c r="M1" s="1464"/>
      <c r="N1" s="1464"/>
      <c r="O1" s="1464"/>
      <c r="P1" s="1464"/>
      <c r="Q1" s="1464"/>
      <c r="R1" s="1464"/>
      <c r="S1" s="1464"/>
      <c r="T1" s="1464"/>
      <c r="U1" s="1464"/>
      <c r="V1" s="1464"/>
      <c r="W1" s="1464"/>
    </row>
    <row r="2" spans="1:35">
      <c r="A2" s="1892" t="s">
        <v>31</v>
      </c>
      <c r="B2" s="3679" t="s">
        <v>706</v>
      </c>
      <c r="C2" s="3680"/>
      <c r="D2" s="2636"/>
      <c r="E2" s="2636"/>
      <c r="G2" s="2636"/>
      <c r="H2" s="2636"/>
      <c r="I2" s="1893"/>
      <c r="J2" s="1893"/>
      <c r="K2" s="1893"/>
      <c r="L2" s="1464"/>
      <c r="M2" s="1464"/>
      <c r="N2" s="1464"/>
      <c r="O2" s="1464"/>
      <c r="P2" s="1464"/>
      <c r="Q2" s="1464"/>
      <c r="R2" s="1464"/>
      <c r="S2" s="1464"/>
      <c r="T2" s="1464"/>
      <c r="U2" s="1464"/>
      <c r="V2" s="1464"/>
      <c r="W2" s="1464"/>
    </row>
    <row r="3" spans="1:35">
      <c r="A3" s="1892" t="s">
        <v>32</v>
      </c>
      <c r="B3" s="3681"/>
      <c r="C3" s="3682"/>
      <c r="D3" s="2637"/>
      <c r="E3" s="2637"/>
      <c r="G3" s="2636"/>
      <c r="H3" s="2636"/>
      <c r="I3" s="1893"/>
      <c r="J3" s="1893"/>
      <c r="K3" s="1893"/>
      <c r="L3" s="1464"/>
      <c r="M3" s="1464"/>
      <c r="N3" s="1464"/>
      <c r="O3" s="1464"/>
      <c r="P3" s="1464"/>
      <c r="Q3" s="1464"/>
      <c r="R3" s="1464"/>
      <c r="S3" s="1464"/>
      <c r="T3" s="1464"/>
      <c r="U3" s="1464"/>
      <c r="V3" s="1464"/>
      <c r="W3" s="1464"/>
    </row>
    <row r="4" spans="1:35">
      <c r="A4" s="1892" t="s">
        <v>33</v>
      </c>
      <c r="B4" s="3686"/>
      <c r="C4" s="3687"/>
      <c r="D4" s="2638"/>
      <c r="E4" s="2638"/>
      <c r="G4" s="2636"/>
      <c r="H4" s="2636"/>
      <c r="I4" s="1893"/>
      <c r="J4" s="1893"/>
      <c r="K4" s="1893"/>
      <c r="L4" s="1464"/>
      <c r="M4" s="1464"/>
      <c r="N4" s="1464"/>
      <c r="O4" s="1464"/>
      <c r="P4" s="1464"/>
      <c r="Q4" s="1464"/>
      <c r="R4" s="1464"/>
      <c r="S4" s="1464"/>
      <c r="T4" s="1464"/>
      <c r="U4" s="1464"/>
      <c r="V4" s="1464"/>
      <c r="W4" s="1464"/>
    </row>
    <row r="5" spans="1:35">
      <c r="A5" s="1892" t="s">
        <v>34</v>
      </c>
      <c r="B5" s="3686"/>
      <c r="C5" s="3687"/>
      <c r="D5" s="2638"/>
      <c r="E5" s="2638"/>
      <c r="G5" s="2636"/>
      <c r="H5" s="2636"/>
      <c r="I5" s="1893"/>
      <c r="J5" s="1893"/>
      <c r="K5" s="1893"/>
      <c r="L5" s="1464"/>
      <c r="M5" s="1464"/>
      <c r="N5" s="1464"/>
      <c r="O5" s="1464"/>
      <c r="P5" s="1464"/>
      <c r="Q5" s="1464"/>
      <c r="R5" s="1464"/>
      <c r="S5" s="1464"/>
      <c r="T5" s="1464"/>
      <c r="U5" s="1464"/>
      <c r="V5" s="1464"/>
      <c r="W5" s="1464"/>
    </row>
    <row r="6" spans="1:35">
      <c r="A6" s="1892" t="s">
        <v>35</v>
      </c>
      <c r="B6" s="3686"/>
      <c r="C6" s="3687"/>
      <c r="D6" s="2638"/>
      <c r="E6" s="2638"/>
      <c r="G6" s="2636"/>
      <c r="H6" s="2636"/>
      <c r="I6" s="1893"/>
      <c r="J6" s="1893"/>
      <c r="K6" s="1893"/>
      <c r="L6" s="1464"/>
      <c r="M6" s="1464"/>
      <c r="N6" s="1464"/>
      <c r="O6" s="1893"/>
      <c r="P6" s="1893"/>
      <c r="Q6" s="1893"/>
      <c r="R6" s="1893"/>
      <c r="S6" s="1893"/>
      <c r="T6" s="1893"/>
      <c r="U6" s="1893"/>
      <c r="V6" s="1893"/>
      <c r="W6" s="1893"/>
    </row>
    <row r="7" spans="1:35">
      <c r="A7" s="1892" t="s">
        <v>36</v>
      </c>
      <c r="B7" s="3681"/>
      <c r="C7" s="3682"/>
      <c r="D7" s="2637"/>
      <c r="E7" s="2637"/>
      <c r="G7" s="2639"/>
      <c r="H7" s="2639"/>
      <c r="I7" s="1895"/>
      <c r="J7" s="1895"/>
      <c r="K7" s="1895"/>
      <c r="L7" s="1464"/>
      <c r="M7" s="1464"/>
      <c r="N7" s="1464"/>
      <c r="O7" s="1893"/>
      <c r="P7" s="1893"/>
      <c r="Q7" s="1893"/>
      <c r="R7" s="1893"/>
      <c r="S7" s="1893"/>
      <c r="T7" s="1893"/>
      <c r="U7" s="1893"/>
      <c r="V7" s="1893"/>
      <c r="W7" s="1893"/>
    </row>
    <row r="8" spans="1:35" ht="15.75">
      <c r="A8" s="1892" t="s">
        <v>198</v>
      </c>
      <c r="B8" s="3683"/>
      <c r="C8" s="3684"/>
      <c r="D8" s="2640"/>
      <c r="E8" s="2640"/>
      <c r="G8" s="1893"/>
      <c r="H8" s="1893"/>
      <c r="I8" s="1893"/>
      <c r="J8" s="1893"/>
      <c r="K8" s="1893"/>
      <c r="L8" s="1893"/>
      <c r="M8" s="1464"/>
      <c r="N8" s="1464"/>
      <c r="O8" s="1893"/>
      <c r="P8" s="1893"/>
      <c r="Q8" s="1893"/>
      <c r="R8" s="1893"/>
      <c r="S8" s="1893"/>
      <c r="T8" s="1893"/>
      <c r="U8" s="1893"/>
      <c r="V8" s="1893"/>
      <c r="W8" s="1893"/>
    </row>
    <row r="9" spans="1:35">
      <c r="B9" s="1893"/>
      <c r="C9" s="2636"/>
      <c r="D9" s="2636"/>
      <c r="E9" s="2636"/>
      <c r="F9" s="2636"/>
      <c r="G9" s="1893"/>
      <c r="H9" s="1893"/>
      <c r="I9" s="1893"/>
      <c r="J9" s="1893"/>
      <c r="K9" s="1893"/>
      <c r="L9" s="1893"/>
      <c r="M9" s="1464"/>
      <c r="N9" s="1464"/>
      <c r="O9" s="1893"/>
      <c r="P9" s="1893"/>
      <c r="Q9" s="1893"/>
      <c r="R9" s="1893"/>
      <c r="S9" s="1893"/>
      <c r="T9" s="1893"/>
      <c r="U9" s="1893"/>
      <c r="V9" s="1893"/>
      <c r="W9" s="1893"/>
    </row>
    <row r="10" spans="1:35" ht="31.5" customHeight="1">
      <c r="A10" s="3685" t="s">
        <v>3992</v>
      </c>
      <c r="B10" s="3685"/>
      <c r="C10" s="3685"/>
      <c r="D10" s="3685"/>
      <c r="E10" s="3685"/>
      <c r="F10" s="3685"/>
      <c r="G10" s="3685"/>
      <c r="H10" s="2657"/>
      <c r="J10" s="1893"/>
      <c r="K10" s="1893"/>
      <c r="L10" s="1893"/>
      <c r="M10" s="1464"/>
      <c r="N10" s="1464"/>
      <c r="O10" s="1893"/>
      <c r="P10" s="1893"/>
      <c r="Q10" s="1893"/>
      <c r="R10" s="1893"/>
      <c r="S10" s="1893"/>
      <c r="T10" s="1893"/>
      <c r="U10" s="1893"/>
      <c r="V10" s="1893"/>
      <c r="W10" s="1893"/>
    </row>
    <row r="11" spans="1:35" ht="27.75" customHeight="1">
      <c r="A11" s="3685" t="s">
        <v>3993</v>
      </c>
      <c r="B11" s="3685"/>
      <c r="C11" s="3685"/>
      <c r="D11" s="3685"/>
      <c r="E11" s="3685"/>
      <c r="F11" s="3685"/>
      <c r="G11" s="3685"/>
      <c r="H11" s="2657"/>
      <c r="J11" s="1893"/>
      <c r="K11" s="1893"/>
      <c r="L11" s="1893"/>
      <c r="M11" s="1464"/>
      <c r="N11" s="1464"/>
      <c r="O11" s="1893"/>
      <c r="P11" s="1893"/>
      <c r="Q11" s="1893"/>
      <c r="R11" s="1893"/>
      <c r="S11" s="1893"/>
      <c r="T11" s="1893"/>
      <c r="U11" s="1893"/>
      <c r="V11" s="1893"/>
      <c r="W11" s="1893"/>
    </row>
    <row r="12" spans="1:35">
      <c r="B12" s="1893"/>
      <c r="C12" s="1893"/>
      <c r="D12" s="1893"/>
      <c r="E12" s="1893"/>
      <c r="F12" s="1893"/>
      <c r="G12" s="1893"/>
      <c r="H12" s="1893"/>
      <c r="I12" s="1893"/>
      <c r="J12" s="1893"/>
      <c r="K12" s="1893"/>
      <c r="L12" s="1893"/>
      <c r="M12" s="1464"/>
      <c r="N12" s="1464"/>
      <c r="O12" s="1893"/>
      <c r="P12" s="1893"/>
      <c r="Q12" s="1893"/>
      <c r="R12" s="1893"/>
      <c r="S12" s="1893"/>
      <c r="T12" s="1893"/>
      <c r="U12" s="1893"/>
      <c r="V12" s="1893"/>
      <c r="W12" s="1893"/>
    </row>
    <row r="13" spans="1:35">
      <c r="B13" s="1893"/>
      <c r="C13" s="2636"/>
      <c r="D13" s="2636"/>
      <c r="E13" s="2636"/>
      <c r="F13" s="2636"/>
      <c r="G13" s="1893"/>
      <c r="H13" s="1893"/>
      <c r="I13" s="1893"/>
      <c r="J13" s="1893"/>
      <c r="K13" s="1893"/>
      <c r="L13" s="1893"/>
      <c r="M13" s="1464"/>
      <c r="N13" s="1464"/>
      <c r="O13" s="1893"/>
      <c r="P13" s="2638"/>
      <c r="Q13" s="2638"/>
      <c r="R13" s="2638"/>
      <c r="S13" s="2638"/>
      <c r="T13" s="2638"/>
      <c r="U13" s="2638"/>
      <c r="V13" s="2638"/>
      <c r="W13" s="2638"/>
    </row>
    <row r="14" spans="1:35">
      <c r="A14" s="2641" t="s">
        <v>924</v>
      </c>
      <c r="B14" s="2641" t="s">
        <v>684</v>
      </c>
      <c r="C14" s="2641" t="s">
        <v>685</v>
      </c>
      <c r="D14" s="2641" t="s">
        <v>686</v>
      </c>
      <c r="E14" s="2641" t="s">
        <v>392</v>
      </c>
      <c r="F14" s="2641" t="s">
        <v>688</v>
      </c>
      <c r="G14" s="2641" t="s">
        <v>3994</v>
      </c>
      <c r="H14" s="2641" t="s">
        <v>3995</v>
      </c>
      <c r="I14" s="2641" t="s">
        <v>703</v>
      </c>
      <c r="J14" s="2641" t="s">
        <v>545</v>
      </c>
      <c r="K14" s="2641" t="s">
        <v>3996</v>
      </c>
      <c r="L14" s="2641" t="s">
        <v>3997</v>
      </c>
      <c r="M14" s="2641" t="s">
        <v>3998</v>
      </c>
      <c r="N14" s="2641" t="s">
        <v>3999</v>
      </c>
      <c r="O14" s="2641" t="s">
        <v>4000</v>
      </c>
      <c r="P14" s="2641" t="s">
        <v>4001</v>
      </c>
      <c r="Q14" s="2641" t="s">
        <v>4002</v>
      </c>
      <c r="R14" s="2641" t="s">
        <v>4003</v>
      </c>
      <c r="S14" s="2641" t="s">
        <v>4004</v>
      </c>
      <c r="T14" s="2641" t="s">
        <v>2358</v>
      </c>
      <c r="U14" s="2641" t="s">
        <v>704</v>
      </c>
      <c r="V14" s="2641" t="s">
        <v>4005</v>
      </c>
      <c r="W14" s="2641" t="s">
        <v>4006</v>
      </c>
      <c r="AB14" s="2656" t="s">
        <v>4007</v>
      </c>
      <c r="AC14" s="2656" t="s">
        <v>4008</v>
      </c>
      <c r="AD14" s="2656" t="s">
        <v>4009</v>
      </c>
      <c r="AE14" s="2656" t="s">
        <v>4010</v>
      </c>
      <c r="AF14" s="2656" t="s">
        <v>293</v>
      </c>
      <c r="AG14" s="2642" t="s">
        <v>4011</v>
      </c>
      <c r="AH14" s="2656" t="s">
        <v>4012</v>
      </c>
      <c r="AI14" s="2656" t="s">
        <v>2169</v>
      </c>
    </row>
    <row r="15" spans="1:35">
      <c r="A15" s="2643"/>
      <c r="B15" s="2643"/>
      <c r="C15" s="2643"/>
      <c r="D15" s="2643"/>
      <c r="E15" s="2643"/>
      <c r="F15" s="2643"/>
      <c r="G15" s="2643"/>
      <c r="H15" s="2643"/>
      <c r="I15" s="2643"/>
      <c r="J15" s="2643"/>
      <c r="K15" s="2644"/>
      <c r="L15" s="2645"/>
      <c r="M15" s="2645"/>
      <c r="N15" s="2645"/>
      <c r="O15" s="2646"/>
      <c r="P15" s="2646"/>
      <c r="Q15" s="2646"/>
      <c r="R15" s="2646"/>
      <c r="S15" s="2646"/>
      <c r="T15" s="2646"/>
      <c r="U15" s="2643"/>
      <c r="V15" s="2643"/>
      <c r="W15" s="2646"/>
      <c r="AB15" s="2656" t="s">
        <v>4013</v>
      </c>
      <c r="AC15" s="2656" t="s">
        <v>691</v>
      </c>
      <c r="AD15" s="2656" t="s">
        <v>4014</v>
      </c>
      <c r="AE15" s="2656" t="s">
        <v>4132</v>
      </c>
      <c r="AF15" s="2656" t="s">
        <v>292</v>
      </c>
      <c r="AG15" s="2642" t="s">
        <v>4015</v>
      </c>
      <c r="AH15" s="2656" t="s">
        <v>4016</v>
      </c>
      <c r="AI15" s="2656" t="s">
        <v>4017</v>
      </c>
    </row>
    <row r="16" spans="1:35">
      <c r="A16" s="2643"/>
      <c r="B16" s="2643"/>
      <c r="C16" s="2643"/>
      <c r="D16" s="2643"/>
      <c r="E16" s="2643"/>
      <c r="F16" s="2643"/>
      <c r="G16" s="2643"/>
      <c r="H16" s="2643"/>
      <c r="I16" s="2643"/>
      <c r="J16" s="2643"/>
      <c r="K16" s="2644"/>
      <c r="L16" s="2645"/>
      <c r="M16" s="2645"/>
      <c r="N16" s="2645"/>
      <c r="O16" s="2646"/>
      <c r="P16" s="2646"/>
      <c r="Q16" s="2646"/>
      <c r="R16" s="2646"/>
      <c r="S16" s="2646"/>
      <c r="T16" s="2646"/>
      <c r="U16" s="2643"/>
      <c r="V16" s="2643"/>
      <c r="W16" s="2646"/>
      <c r="AB16" s="2656" t="s">
        <v>4018</v>
      </c>
      <c r="AC16" s="2656" t="s">
        <v>695</v>
      </c>
      <c r="AD16" s="2656" t="s">
        <v>4019</v>
      </c>
      <c r="AE16" s="2656" t="s">
        <v>4020</v>
      </c>
      <c r="AF16" s="2656" t="s">
        <v>4021</v>
      </c>
      <c r="AG16" s="2642" t="s">
        <v>4022</v>
      </c>
      <c r="AH16" s="2656" t="s">
        <v>4023</v>
      </c>
      <c r="AI16" s="2656" t="s">
        <v>4024</v>
      </c>
    </row>
    <row r="17" spans="1:35">
      <c r="A17" s="2643"/>
      <c r="B17" s="2643"/>
      <c r="C17" s="2643"/>
      <c r="D17" s="2643"/>
      <c r="E17" s="2643"/>
      <c r="F17" s="2643"/>
      <c r="G17" s="2643"/>
      <c r="H17" s="2643"/>
      <c r="I17" s="2643"/>
      <c r="J17" s="2643"/>
      <c r="K17" s="2644"/>
      <c r="L17" s="2645"/>
      <c r="M17" s="2645"/>
      <c r="N17" s="2645"/>
      <c r="O17" s="2646"/>
      <c r="P17" s="2646"/>
      <c r="Q17" s="2646"/>
      <c r="R17" s="2646"/>
      <c r="S17" s="2646"/>
      <c r="T17" s="2646"/>
      <c r="U17" s="2643"/>
      <c r="V17" s="2643"/>
      <c r="W17" s="2646"/>
      <c r="AB17" s="2656" t="s">
        <v>4133</v>
      </c>
      <c r="AC17" s="2656" t="s">
        <v>4025</v>
      </c>
      <c r="AD17" s="2656" t="s">
        <v>265</v>
      </c>
      <c r="AE17" s="2656" t="s">
        <v>4026</v>
      </c>
      <c r="AF17" s="2656" t="s">
        <v>4027</v>
      </c>
      <c r="AG17" s="2642" t="s">
        <v>4028</v>
      </c>
      <c r="AH17" s="2656" t="s">
        <v>4029</v>
      </c>
      <c r="AI17" s="2656" t="s">
        <v>4030</v>
      </c>
    </row>
    <row r="18" spans="1:35">
      <c r="A18" s="2643"/>
      <c r="B18" s="2643"/>
      <c r="C18" s="2643"/>
      <c r="D18" s="2643"/>
      <c r="E18" s="2643"/>
      <c r="F18" s="2643"/>
      <c r="G18" s="2643"/>
      <c r="H18" s="2643"/>
      <c r="I18" s="2643"/>
      <c r="J18" s="2643"/>
      <c r="K18" s="2644"/>
      <c r="L18" s="2645"/>
      <c r="M18" s="2645"/>
      <c r="N18" s="2645"/>
      <c r="O18" s="2646"/>
      <c r="P18" s="2646"/>
      <c r="Q18" s="2646"/>
      <c r="R18" s="2646"/>
      <c r="S18" s="2646"/>
      <c r="T18" s="2646"/>
      <c r="U18" s="2643"/>
      <c r="V18" s="2643"/>
      <c r="W18" s="2646"/>
      <c r="AC18" s="2656" t="s">
        <v>697</v>
      </c>
      <c r="AE18" s="2656" t="s">
        <v>4031</v>
      </c>
      <c r="AF18" s="2656" t="s">
        <v>265</v>
      </c>
      <c r="AG18" s="2642" t="s">
        <v>4032</v>
      </c>
    </row>
    <row r="19" spans="1:35">
      <c r="A19" s="2643"/>
      <c r="B19" s="2643"/>
      <c r="C19" s="2643"/>
      <c r="D19" s="2643"/>
      <c r="E19" s="2643"/>
      <c r="F19" s="2643"/>
      <c r="G19" s="2643"/>
      <c r="H19" s="2643"/>
      <c r="I19" s="2643"/>
      <c r="J19" s="2643"/>
      <c r="K19" s="2644"/>
      <c r="L19" s="2645"/>
      <c r="M19" s="2645"/>
      <c r="N19" s="2645"/>
      <c r="O19" s="2646"/>
      <c r="P19" s="2646"/>
      <c r="Q19" s="2646"/>
      <c r="R19" s="2646"/>
      <c r="S19" s="2646"/>
      <c r="T19" s="2646"/>
      <c r="U19" s="2643"/>
      <c r="V19" s="2643"/>
      <c r="W19" s="2646"/>
      <c r="AC19" s="2656" t="s">
        <v>694</v>
      </c>
      <c r="AE19" s="2656" t="s">
        <v>4033</v>
      </c>
      <c r="AG19" s="2642" t="s">
        <v>4034</v>
      </c>
    </row>
    <row r="20" spans="1:35">
      <c r="A20" s="2643"/>
      <c r="B20" s="2643"/>
      <c r="C20" s="2643"/>
      <c r="D20" s="2643"/>
      <c r="E20" s="2643"/>
      <c r="F20" s="2643"/>
      <c r="G20" s="2643"/>
      <c r="H20" s="2643"/>
      <c r="I20" s="2643"/>
      <c r="J20" s="2643"/>
      <c r="K20" s="2644"/>
      <c r="L20" s="2645"/>
      <c r="M20" s="2645"/>
      <c r="N20" s="2645"/>
      <c r="O20" s="2646"/>
      <c r="P20" s="2646"/>
      <c r="Q20" s="2646"/>
      <c r="R20" s="2646"/>
      <c r="S20" s="2646"/>
      <c r="T20" s="2646"/>
      <c r="U20" s="2643"/>
      <c r="V20" s="2643"/>
      <c r="W20" s="2646"/>
      <c r="AC20" s="2656" t="s">
        <v>4035</v>
      </c>
      <c r="AE20" s="2656" t="s">
        <v>4036</v>
      </c>
      <c r="AG20" s="2642" t="s">
        <v>4037</v>
      </c>
    </row>
    <row r="21" spans="1:35">
      <c r="A21" s="2643"/>
      <c r="B21" s="2643"/>
      <c r="C21" s="2643"/>
      <c r="D21" s="2643"/>
      <c r="E21" s="2643"/>
      <c r="F21" s="2643"/>
      <c r="G21" s="2643"/>
      <c r="H21" s="2643"/>
      <c r="I21" s="2643"/>
      <c r="J21" s="2643"/>
      <c r="K21" s="2644"/>
      <c r="L21" s="2645"/>
      <c r="M21" s="2645"/>
      <c r="N21" s="2645"/>
      <c r="O21" s="2646"/>
      <c r="P21" s="2646"/>
      <c r="Q21" s="2646"/>
      <c r="R21" s="2646"/>
      <c r="S21" s="2646"/>
      <c r="T21" s="2646"/>
      <c r="U21" s="2643"/>
      <c r="V21" s="2643"/>
      <c r="W21" s="2646"/>
      <c r="AC21" s="2656" t="s">
        <v>265</v>
      </c>
      <c r="AE21" s="2656" t="s">
        <v>4038</v>
      </c>
      <c r="AG21" s="2642" t="s">
        <v>4039</v>
      </c>
    </row>
    <row r="22" spans="1:35">
      <c r="A22" s="2643"/>
      <c r="B22" s="2643"/>
      <c r="C22" s="2643"/>
      <c r="D22" s="2643"/>
      <c r="E22" s="2643"/>
      <c r="F22" s="2643"/>
      <c r="G22" s="2643"/>
      <c r="H22" s="2643"/>
      <c r="I22" s="2643"/>
      <c r="J22" s="2643"/>
      <c r="K22" s="2644"/>
      <c r="L22" s="2645"/>
      <c r="M22" s="2645"/>
      <c r="N22" s="2645"/>
      <c r="O22" s="2646"/>
      <c r="P22" s="2646"/>
      <c r="Q22" s="2646"/>
      <c r="R22" s="2646"/>
      <c r="S22" s="2646"/>
      <c r="T22" s="2646"/>
      <c r="U22" s="2643"/>
      <c r="V22" s="2643"/>
      <c r="W22" s="2646"/>
      <c r="AE22" s="2656" t="s">
        <v>4040</v>
      </c>
      <c r="AG22" s="2642" t="s">
        <v>4041</v>
      </c>
    </row>
    <row r="23" spans="1:35">
      <c r="A23" s="2643"/>
      <c r="B23" s="2643"/>
      <c r="C23" s="2643"/>
      <c r="D23" s="2643"/>
      <c r="E23" s="2643"/>
      <c r="F23" s="2643"/>
      <c r="G23" s="2643"/>
      <c r="H23" s="2643"/>
      <c r="I23" s="2643"/>
      <c r="J23" s="2643"/>
      <c r="K23" s="2644"/>
      <c r="L23" s="2645"/>
      <c r="M23" s="2645"/>
      <c r="N23" s="2645"/>
      <c r="O23" s="2646"/>
      <c r="P23" s="2646"/>
      <c r="Q23" s="2646"/>
      <c r="R23" s="2646"/>
      <c r="S23" s="2646"/>
      <c r="T23" s="2646"/>
      <c r="U23" s="2643"/>
      <c r="V23" s="2643"/>
      <c r="W23" s="2646"/>
      <c r="AE23" s="2656" t="s">
        <v>4042</v>
      </c>
      <c r="AG23" s="2642" t="s">
        <v>4043</v>
      </c>
    </row>
    <row r="24" spans="1:35">
      <c r="A24" s="2643"/>
      <c r="B24" s="2643"/>
      <c r="C24" s="2643"/>
      <c r="D24" s="2643"/>
      <c r="E24" s="2643"/>
      <c r="F24" s="2643"/>
      <c r="G24" s="2643"/>
      <c r="H24" s="2643"/>
      <c r="I24" s="2643"/>
      <c r="J24" s="2643"/>
      <c r="K24" s="2644"/>
      <c r="L24" s="2645"/>
      <c r="M24" s="2645"/>
      <c r="N24" s="2645"/>
      <c r="O24" s="2646"/>
      <c r="P24" s="2646"/>
      <c r="Q24" s="2646"/>
      <c r="R24" s="2646"/>
      <c r="S24" s="2646"/>
      <c r="T24" s="2646"/>
      <c r="U24" s="2643"/>
      <c r="V24" s="2643"/>
      <c r="W24" s="2646"/>
      <c r="AE24" s="2656" t="s">
        <v>4044</v>
      </c>
      <c r="AG24" s="2642" t="s">
        <v>4045</v>
      </c>
    </row>
    <row r="25" spans="1:35">
      <c r="A25" s="2643"/>
      <c r="B25" s="2643"/>
      <c r="C25" s="2643"/>
      <c r="D25" s="2643"/>
      <c r="E25" s="2643"/>
      <c r="F25" s="2643"/>
      <c r="G25" s="2643"/>
      <c r="H25" s="2643"/>
      <c r="I25" s="2643"/>
      <c r="J25" s="2643"/>
      <c r="K25" s="2644"/>
      <c r="L25" s="2645"/>
      <c r="M25" s="2645"/>
      <c r="N25" s="2645"/>
      <c r="O25" s="2646"/>
      <c r="P25" s="2646"/>
      <c r="Q25" s="2646"/>
      <c r="R25" s="2646"/>
      <c r="S25" s="2646"/>
      <c r="T25" s="2646"/>
      <c r="U25" s="2643"/>
      <c r="V25" s="2643"/>
      <c r="W25" s="2646"/>
      <c r="AE25" s="2656" t="s">
        <v>4046</v>
      </c>
      <c r="AG25" s="2642" t="s">
        <v>4047</v>
      </c>
    </row>
    <row r="26" spans="1:35">
      <c r="A26" s="2643"/>
      <c r="B26" s="2643"/>
      <c r="C26" s="2643"/>
      <c r="D26" s="2643"/>
      <c r="E26" s="2643"/>
      <c r="F26" s="2643"/>
      <c r="G26" s="2643"/>
      <c r="H26" s="2643"/>
      <c r="I26" s="2643"/>
      <c r="J26" s="2643"/>
      <c r="K26" s="2644"/>
      <c r="L26" s="2645"/>
      <c r="M26" s="2645"/>
      <c r="N26" s="2645"/>
      <c r="O26" s="2646"/>
      <c r="P26" s="2646"/>
      <c r="Q26" s="2646"/>
      <c r="R26" s="2646"/>
      <c r="S26" s="2646"/>
      <c r="T26" s="2646"/>
      <c r="U26" s="2643"/>
      <c r="V26" s="2643"/>
      <c r="W26" s="2646"/>
      <c r="AE26" s="2656" t="s">
        <v>4134</v>
      </c>
      <c r="AG26" s="2642" t="s">
        <v>4048</v>
      </c>
    </row>
    <row r="27" spans="1:35">
      <c r="A27" s="2643"/>
      <c r="B27" s="2643"/>
      <c r="C27" s="2643"/>
      <c r="D27" s="2643"/>
      <c r="E27" s="2643"/>
      <c r="F27" s="2643"/>
      <c r="G27" s="2643"/>
      <c r="H27" s="2643"/>
      <c r="I27" s="2643"/>
      <c r="J27" s="2643"/>
      <c r="K27" s="2644"/>
      <c r="L27" s="2645"/>
      <c r="M27" s="2645"/>
      <c r="N27" s="2645"/>
      <c r="O27" s="2646"/>
      <c r="P27" s="2646"/>
      <c r="Q27" s="2646"/>
      <c r="R27" s="2646"/>
      <c r="S27" s="2646"/>
      <c r="T27" s="2646"/>
      <c r="U27" s="2643"/>
      <c r="V27" s="2643"/>
      <c r="W27" s="2646"/>
      <c r="AE27" s="2656" t="s">
        <v>4135</v>
      </c>
      <c r="AG27" s="2642" t="s">
        <v>4049</v>
      </c>
    </row>
    <row r="28" spans="1:35">
      <c r="A28" s="2643"/>
      <c r="B28" s="2643"/>
      <c r="C28" s="2643"/>
      <c r="D28" s="2643"/>
      <c r="E28" s="2643"/>
      <c r="F28" s="2643"/>
      <c r="G28" s="2643"/>
      <c r="H28" s="2643"/>
      <c r="I28" s="2643"/>
      <c r="J28" s="2643"/>
      <c r="K28" s="2644"/>
      <c r="L28" s="2645"/>
      <c r="M28" s="2645"/>
      <c r="N28" s="2645"/>
      <c r="O28" s="2646"/>
      <c r="P28" s="2646"/>
      <c r="Q28" s="2646"/>
      <c r="R28" s="2646"/>
      <c r="S28" s="2646"/>
      <c r="T28" s="2646"/>
      <c r="U28" s="2643"/>
      <c r="V28" s="2643"/>
      <c r="W28" s="2646"/>
      <c r="AE28" s="2656" t="s">
        <v>265</v>
      </c>
      <c r="AG28" s="2642" t="s">
        <v>4050</v>
      </c>
    </row>
    <row r="29" spans="1:35">
      <c r="A29" s="2643"/>
      <c r="B29" s="2643"/>
      <c r="C29" s="2643"/>
      <c r="D29" s="2643"/>
      <c r="E29" s="2643"/>
      <c r="F29" s="2643"/>
      <c r="G29" s="2643"/>
      <c r="H29" s="2643"/>
      <c r="I29" s="2643"/>
      <c r="J29" s="2643"/>
      <c r="K29" s="2644"/>
      <c r="L29" s="2645"/>
      <c r="M29" s="2645"/>
      <c r="N29" s="2645"/>
      <c r="O29" s="2646"/>
      <c r="P29" s="2646"/>
      <c r="Q29" s="2646"/>
      <c r="R29" s="2646"/>
      <c r="S29" s="2646"/>
      <c r="T29" s="2646"/>
      <c r="U29" s="2643"/>
      <c r="V29" s="2643"/>
      <c r="W29" s="2646"/>
      <c r="AG29" s="2642" t="s">
        <v>4051</v>
      </c>
    </row>
    <row r="30" spans="1:35">
      <c r="A30" s="2643"/>
      <c r="B30" s="2643"/>
      <c r="C30" s="2643"/>
      <c r="D30" s="2643"/>
      <c r="E30" s="2643"/>
      <c r="F30" s="2643"/>
      <c r="G30" s="2643"/>
      <c r="H30" s="2643"/>
      <c r="I30" s="2643"/>
      <c r="J30" s="2643"/>
      <c r="K30" s="2644"/>
      <c r="L30" s="2645"/>
      <c r="M30" s="2645"/>
      <c r="N30" s="2645"/>
      <c r="O30" s="2646"/>
      <c r="P30" s="2646"/>
      <c r="Q30" s="2646"/>
      <c r="R30" s="2646"/>
      <c r="S30" s="2646"/>
      <c r="T30" s="2646"/>
      <c r="U30" s="2643"/>
      <c r="V30" s="2643"/>
      <c r="W30" s="2646"/>
      <c r="AG30" s="2642" t="s">
        <v>4052</v>
      </c>
    </row>
    <row r="31" spans="1:35">
      <c r="A31" s="2643"/>
      <c r="B31" s="2643"/>
      <c r="C31" s="2643"/>
      <c r="D31" s="2643"/>
      <c r="E31" s="2643"/>
      <c r="F31" s="2643"/>
      <c r="G31" s="2643"/>
      <c r="H31" s="2643"/>
      <c r="I31" s="2643"/>
      <c r="J31" s="2643"/>
      <c r="K31" s="2644"/>
      <c r="L31" s="2645"/>
      <c r="M31" s="2645"/>
      <c r="N31" s="2645"/>
      <c r="O31" s="2646"/>
      <c r="P31" s="2646"/>
      <c r="Q31" s="2646"/>
      <c r="R31" s="2646"/>
      <c r="S31" s="2646"/>
      <c r="T31" s="2646"/>
      <c r="U31" s="2643"/>
      <c r="V31" s="2643"/>
      <c r="W31" s="2646"/>
      <c r="AG31" s="2642" t="s">
        <v>4053</v>
      </c>
    </row>
    <row r="32" spans="1:35">
      <c r="A32" s="2643"/>
      <c r="B32" s="2643"/>
      <c r="C32" s="2643"/>
      <c r="D32" s="2643"/>
      <c r="E32" s="2643"/>
      <c r="F32" s="2643"/>
      <c r="G32" s="2643"/>
      <c r="H32" s="2643"/>
      <c r="I32" s="2643"/>
      <c r="J32" s="2643"/>
      <c r="K32" s="2644"/>
      <c r="L32" s="2645"/>
      <c r="M32" s="2645"/>
      <c r="N32" s="2645"/>
      <c r="O32" s="2646"/>
      <c r="P32" s="2646"/>
      <c r="Q32" s="2646"/>
      <c r="R32" s="2646"/>
      <c r="S32" s="2646"/>
      <c r="T32" s="2646"/>
      <c r="U32" s="2643"/>
      <c r="V32" s="2643"/>
      <c r="W32" s="2646"/>
      <c r="AG32" s="2642" t="s">
        <v>4054</v>
      </c>
    </row>
    <row r="33" spans="1:33">
      <c r="A33" s="2643"/>
      <c r="B33" s="2643"/>
      <c r="C33" s="2643"/>
      <c r="D33" s="2643"/>
      <c r="E33" s="2643"/>
      <c r="F33" s="2643"/>
      <c r="G33" s="2643"/>
      <c r="H33" s="2643"/>
      <c r="I33" s="2643"/>
      <c r="J33" s="2643"/>
      <c r="K33" s="2644"/>
      <c r="L33" s="2645"/>
      <c r="M33" s="2645"/>
      <c r="N33" s="2645"/>
      <c r="O33" s="2646"/>
      <c r="P33" s="2646"/>
      <c r="Q33" s="2646"/>
      <c r="R33" s="2646"/>
      <c r="S33" s="2646"/>
      <c r="T33" s="2646"/>
      <c r="U33" s="2643"/>
      <c r="V33" s="2643"/>
      <c r="W33" s="2646"/>
      <c r="AG33" s="2642" t="s">
        <v>4055</v>
      </c>
    </row>
    <row r="34" spans="1:33">
      <c r="A34" s="2643"/>
      <c r="B34" s="2643"/>
      <c r="C34" s="2643"/>
      <c r="D34" s="2643"/>
      <c r="E34" s="2643"/>
      <c r="F34" s="2643"/>
      <c r="G34" s="2643"/>
      <c r="H34" s="2643"/>
      <c r="I34" s="2643"/>
      <c r="J34" s="2643"/>
      <c r="K34" s="2644"/>
      <c r="L34" s="2645"/>
      <c r="M34" s="2645"/>
      <c r="N34" s="2645"/>
      <c r="O34" s="2646"/>
      <c r="P34" s="2646"/>
      <c r="Q34" s="2646"/>
      <c r="R34" s="2646"/>
      <c r="S34" s="2646"/>
      <c r="T34" s="2646"/>
      <c r="U34" s="2643"/>
      <c r="V34" s="2643"/>
      <c r="W34" s="2646"/>
      <c r="AG34" s="2642" t="s">
        <v>4056</v>
      </c>
    </row>
    <row r="35" spans="1:33">
      <c r="A35" s="2643"/>
      <c r="B35" s="2643"/>
      <c r="C35" s="2643"/>
      <c r="D35" s="2643"/>
      <c r="E35" s="2643"/>
      <c r="F35" s="2643"/>
      <c r="G35" s="2643"/>
      <c r="H35" s="2643"/>
      <c r="I35" s="2643"/>
      <c r="J35" s="2643"/>
      <c r="K35" s="2644"/>
      <c r="L35" s="2645"/>
      <c r="M35" s="2645"/>
      <c r="N35" s="2645"/>
      <c r="O35" s="2646"/>
      <c r="P35" s="2646"/>
      <c r="Q35" s="2646"/>
      <c r="R35" s="2646"/>
      <c r="S35" s="2646"/>
      <c r="T35" s="2646"/>
      <c r="U35" s="2643"/>
      <c r="V35" s="2643"/>
      <c r="W35" s="2646"/>
      <c r="AG35" s="2642" t="s">
        <v>4057</v>
      </c>
    </row>
    <row r="36" spans="1:33">
      <c r="A36" s="2643"/>
      <c r="B36" s="2643"/>
      <c r="C36" s="2643"/>
      <c r="D36" s="2643"/>
      <c r="E36" s="2643"/>
      <c r="F36" s="2643"/>
      <c r="G36" s="2643"/>
      <c r="H36" s="2643"/>
      <c r="I36" s="2643"/>
      <c r="J36" s="2643"/>
      <c r="K36" s="2644"/>
      <c r="L36" s="2645"/>
      <c r="M36" s="2645"/>
      <c r="N36" s="2645"/>
      <c r="O36" s="2646"/>
      <c r="P36" s="2646"/>
      <c r="Q36" s="2646"/>
      <c r="R36" s="2646"/>
      <c r="S36" s="2646"/>
      <c r="T36" s="2646"/>
      <c r="U36" s="2643"/>
      <c r="V36" s="2643"/>
      <c r="W36" s="2646"/>
      <c r="AG36" s="2642" t="s">
        <v>4058</v>
      </c>
    </row>
    <row r="37" spans="1:33">
      <c r="A37" s="2643"/>
      <c r="B37" s="2643"/>
      <c r="C37" s="2643"/>
      <c r="D37" s="2643"/>
      <c r="E37" s="2643"/>
      <c r="F37" s="2643"/>
      <c r="G37" s="2643"/>
      <c r="H37" s="2643"/>
      <c r="I37" s="2643"/>
      <c r="J37" s="2643"/>
      <c r="K37" s="2644"/>
      <c r="L37" s="2645"/>
      <c r="M37" s="2645"/>
      <c r="N37" s="2645"/>
      <c r="O37" s="2646"/>
      <c r="P37" s="2646"/>
      <c r="Q37" s="2646"/>
      <c r="R37" s="2646"/>
      <c r="S37" s="2646"/>
      <c r="T37" s="2646"/>
      <c r="U37" s="2643"/>
      <c r="V37" s="2643"/>
      <c r="W37" s="2646"/>
      <c r="AG37" s="2642" t="s">
        <v>4059</v>
      </c>
    </row>
    <row r="38" spans="1:33">
      <c r="A38" s="2643"/>
      <c r="B38" s="2643"/>
      <c r="C38" s="2643"/>
      <c r="D38" s="2643"/>
      <c r="E38" s="2643"/>
      <c r="F38" s="2643"/>
      <c r="G38" s="2643"/>
      <c r="H38" s="2643"/>
      <c r="I38" s="2643"/>
      <c r="J38" s="2643"/>
      <c r="K38" s="2644"/>
      <c r="L38" s="2645"/>
      <c r="M38" s="2645"/>
      <c r="N38" s="2645"/>
      <c r="O38" s="2646"/>
      <c r="P38" s="2646"/>
      <c r="Q38" s="2646"/>
      <c r="R38" s="2646"/>
      <c r="S38" s="2646"/>
      <c r="T38" s="2646"/>
      <c r="U38" s="2643"/>
      <c r="V38" s="2643"/>
      <c r="W38" s="2646"/>
      <c r="AG38" s="2642" t="s">
        <v>4060</v>
      </c>
    </row>
    <row r="39" spans="1:33">
      <c r="A39" s="2643"/>
      <c r="B39" s="2643"/>
      <c r="C39" s="2643"/>
      <c r="D39" s="2643"/>
      <c r="E39" s="2643"/>
      <c r="F39" s="2643"/>
      <c r="G39" s="2643"/>
      <c r="H39" s="2643"/>
      <c r="I39" s="2643"/>
      <c r="J39" s="2643"/>
      <c r="K39" s="2644"/>
      <c r="L39" s="2645"/>
      <c r="M39" s="2645"/>
      <c r="N39" s="2645"/>
      <c r="O39" s="2646"/>
      <c r="P39" s="2646"/>
      <c r="Q39" s="2646"/>
      <c r="R39" s="2646"/>
      <c r="S39" s="2646"/>
      <c r="T39" s="2646"/>
      <c r="U39" s="2643"/>
      <c r="V39" s="2643"/>
      <c r="W39" s="2646"/>
      <c r="AG39" s="2642" t="s">
        <v>4061</v>
      </c>
    </row>
    <row r="40" spans="1:33">
      <c r="A40" s="2643"/>
      <c r="B40" s="2643"/>
      <c r="C40" s="2643"/>
      <c r="D40" s="2643"/>
      <c r="E40" s="2643"/>
      <c r="F40" s="2643"/>
      <c r="G40" s="2643"/>
      <c r="H40" s="2643"/>
      <c r="I40" s="2643"/>
      <c r="J40" s="2643"/>
      <c r="K40" s="2644"/>
      <c r="L40" s="2645"/>
      <c r="M40" s="2645"/>
      <c r="N40" s="2645"/>
      <c r="O40" s="2646"/>
      <c r="P40" s="2646"/>
      <c r="Q40" s="2646"/>
      <c r="R40" s="2646"/>
      <c r="S40" s="2646"/>
      <c r="T40" s="2646"/>
      <c r="U40" s="2643"/>
      <c r="V40" s="2643"/>
      <c r="W40" s="2646"/>
      <c r="AG40" s="2642" t="s">
        <v>4062</v>
      </c>
    </row>
    <row r="41" spans="1:33">
      <c r="A41" s="2643"/>
      <c r="B41" s="2643"/>
      <c r="C41" s="2643"/>
      <c r="D41" s="2643"/>
      <c r="E41" s="2643"/>
      <c r="F41" s="2643"/>
      <c r="G41" s="2643"/>
      <c r="H41" s="2643"/>
      <c r="I41" s="2643"/>
      <c r="J41" s="2643"/>
      <c r="K41" s="2644"/>
      <c r="L41" s="2645"/>
      <c r="M41" s="2645"/>
      <c r="N41" s="2645"/>
      <c r="O41" s="2646"/>
      <c r="P41" s="2646"/>
      <c r="Q41" s="2646"/>
      <c r="R41" s="2646"/>
      <c r="S41" s="2646"/>
      <c r="T41" s="2646"/>
      <c r="U41" s="2643"/>
      <c r="V41" s="2643"/>
      <c r="W41" s="2646"/>
      <c r="AG41" s="2642" t="s">
        <v>4063</v>
      </c>
    </row>
    <row r="42" spans="1:33">
      <c r="A42" s="2643"/>
      <c r="B42" s="2643"/>
      <c r="C42" s="2643"/>
      <c r="D42" s="2643"/>
      <c r="E42" s="2643"/>
      <c r="F42" s="2643"/>
      <c r="G42" s="2643"/>
      <c r="H42" s="2643"/>
      <c r="I42" s="2643"/>
      <c r="J42" s="2643"/>
      <c r="K42" s="2644"/>
      <c r="L42" s="2645"/>
      <c r="M42" s="2645"/>
      <c r="N42" s="2645"/>
      <c r="O42" s="2646"/>
      <c r="P42" s="2646"/>
      <c r="Q42" s="2646"/>
      <c r="R42" s="2646"/>
      <c r="S42" s="2646"/>
      <c r="T42" s="2646"/>
      <c r="U42" s="2643"/>
      <c r="V42" s="2643"/>
      <c r="W42" s="2646"/>
      <c r="AG42" s="2642" t="s">
        <v>4064</v>
      </c>
    </row>
    <row r="43" spans="1:33">
      <c r="A43" s="2643"/>
      <c r="B43" s="2643"/>
      <c r="C43" s="2643"/>
      <c r="D43" s="2643"/>
      <c r="E43" s="2643"/>
      <c r="F43" s="2643"/>
      <c r="G43" s="2643"/>
      <c r="H43" s="2643"/>
      <c r="I43" s="2643"/>
      <c r="J43" s="2643"/>
      <c r="K43" s="2644"/>
      <c r="L43" s="2645"/>
      <c r="M43" s="2645"/>
      <c r="N43" s="2645"/>
      <c r="O43" s="2646"/>
      <c r="P43" s="2646"/>
      <c r="Q43" s="2646"/>
      <c r="R43" s="2646"/>
      <c r="S43" s="2646"/>
      <c r="T43" s="2646"/>
      <c r="U43" s="2643"/>
      <c r="V43" s="2643"/>
      <c r="W43" s="2646"/>
      <c r="AG43" s="2642" t="s">
        <v>4065</v>
      </c>
    </row>
    <row r="44" spans="1:33">
      <c r="A44" s="2643"/>
      <c r="B44" s="2643"/>
      <c r="C44" s="2643"/>
      <c r="D44" s="2643"/>
      <c r="E44" s="2643"/>
      <c r="F44" s="2643"/>
      <c r="G44" s="2643"/>
      <c r="H44" s="2643"/>
      <c r="I44" s="2643"/>
      <c r="J44" s="2643"/>
      <c r="K44" s="2644"/>
      <c r="L44" s="2645"/>
      <c r="M44" s="2645"/>
      <c r="N44" s="2645"/>
      <c r="O44" s="2646"/>
      <c r="P44" s="2646"/>
      <c r="Q44" s="2646"/>
      <c r="R44" s="2646"/>
      <c r="S44" s="2646"/>
      <c r="T44" s="2646"/>
      <c r="U44" s="2643"/>
      <c r="V44" s="2643"/>
      <c r="W44" s="2646"/>
      <c r="AG44" s="2642" t="s">
        <v>4066</v>
      </c>
    </row>
    <row r="45" spans="1:33">
      <c r="A45" s="2643"/>
      <c r="B45" s="2643"/>
      <c r="C45" s="2643"/>
      <c r="D45" s="2643"/>
      <c r="E45" s="2643"/>
      <c r="F45" s="2643"/>
      <c r="G45" s="2643"/>
      <c r="H45" s="2643"/>
      <c r="I45" s="2643"/>
      <c r="J45" s="2643"/>
      <c r="K45" s="2644"/>
      <c r="L45" s="2645"/>
      <c r="M45" s="2645"/>
      <c r="N45" s="2645"/>
      <c r="O45" s="2646"/>
      <c r="P45" s="2646"/>
      <c r="Q45" s="2646"/>
      <c r="R45" s="2646"/>
      <c r="S45" s="2646"/>
      <c r="T45" s="2646"/>
      <c r="U45" s="2643"/>
      <c r="V45" s="2643"/>
      <c r="W45" s="2646"/>
      <c r="AG45" s="2642" t="s">
        <v>4067</v>
      </c>
    </row>
    <row r="46" spans="1:33">
      <c r="A46" s="2643"/>
      <c r="B46" s="2643"/>
      <c r="C46" s="2643"/>
      <c r="D46" s="2643"/>
      <c r="E46" s="2643"/>
      <c r="F46" s="2643"/>
      <c r="G46" s="2643"/>
      <c r="H46" s="2643"/>
      <c r="I46" s="2643"/>
      <c r="J46" s="2643"/>
      <c r="K46" s="2644"/>
      <c r="L46" s="2645"/>
      <c r="M46" s="2645"/>
      <c r="N46" s="2645"/>
      <c r="O46" s="2646"/>
      <c r="P46" s="2646"/>
      <c r="Q46" s="2646"/>
      <c r="R46" s="2646"/>
      <c r="S46" s="2646"/>
      <c r="T46" s="2646"/>
      <c r="U46" s="2643"/>
      <c r="V46" s="2643"/>
      <c r="W46" s="2646"/>
      <c r="AG46" s="2642" t="s">
        <v>4068</v>
      </c>
    </row>
    <row r="47" spans="1:33">
      <c r="A47" s="2643"/>
      <c r="B47" s="2643"/>
      <c r="C47" s="2643"/>
      <c r="D47" s="2643"/>
      <c r="E47" s="2643"/>
      <c r="F47" s="2643"/>
      <c r="G47" s="2643"/>
      <c r="H47" s="2643"/>
      <c r="I47" s="2643"/>
      <c r="J47" s="2643"/>
      <c r="K47" s="2644"/>
      <c r="L47" s="2645"/>
      <c r="M47" s="2645"/>
      <c r="N47" s="2645"/>
      <c r="O47" s="2646"/>
      <c r="P47" s="2646"/>
      <c r="Q47" s="2646"/>
      <c r="R47" s="2646"/>
      <c r="S47" s="2646"/>
      <c r="T47" s="2646"/>
      <c r="U47" s="2643"/>
      <c r="V47" s="2643"/>
      <c r="W47" s="2646"/>
      <c r="AG47" s="2642" t="s">
        <v>4069</v>
      </c>
    </row>
    <row r="48" spans="1:33">
      <c r="A48" s="2643"/>
      <c r="B48" s="2643"/>
      <c r="C48" s="2643"/>
      <c r="D48" s="2643"/>
      <c r="E48" s="2643"/>
      <c r="F48" s="2643"/>
      <c r="G48" s="2643"/>
      <c r="H48" s="2643"/>
      <c r="I48" s="2643"/>
      <c r="J48" s="2643"/>
      <c r="K48" s="2644"/>
      <c r="L48" s="2645"/>
      <c r="M48" s="2645"/>
      <c r="N48" s="2645"/>
      <c r="O48" s="2646"/>
      <c r="P48" s="2646"/>
      <c r="Q48" s="2646"/>
      <c r="R48" s="2646"/>
      <c r="S48" s="2646"/>
      <c r="T48" s="2646"/>
      <c r="U48" s="2643"/>
      <c r="V48" s="2643"/>
      <c r="W48" s="2646"/>
      <c r="AG48" s="2642" t="s">
        <v>4070</v>
      </c>
    </row>
    <row r="49" spans="1:33">
      <c r="A49" s="2643"/>
      <c r="B49" s="2643"/>
      <c r="C49" s="2643"/>
      <c r="D49" s="2643"/>
      <c r="E49" s="2643"/>
      <c r="F49" s="2643"/>
      <c r="G49" s="2643"/>
      <c r="H49" s="2643"/>
      <c r="I49" s="2643"/>
      <c r="J49" s="2643"/>
      <c r="K49" s="2644"/>
      <c r="L49" s="2645"/>
      <c r="M49" s="2645"/>
      <c r="N49" s="2645"/>
      <c r="O49" s="2646"/>
      <c r="P49" s="2646"/>
      <c r="Q49" s="2646"/>
      <c r="R49" s="2646"/>
      <c r="S49" s="2646"/>
      <c r="T49" s="2646"/>
      <c r="U49" s="2643"/>
      <c r="V49" s="2643"/>
      <c r="W49" s="2646"/>
      <c r="AG49" s="2642" t="s">
        <v>4071</v>
      </c>
    </row>
    <row r="50" spans="1:33">
      <c r="A50" s="2643"/>
      <c r="B50" s="2643"/>
      <c r="C50" s="2643"/>
      <c r="D50" s="2643"/>
      <c r="E50" s="2643"/>
      <c r="F50" s="2643"/>
      <c r="G50" s="2643"/>
      <c r="H50" s="2643"/>
      <c r="I50" s="2643"/>
      <c r="J50" s="2643"/>
      <c r="K50" s="2644"/>
      <c r="L50" s="2645"/>
      <c r="M50" s="2645"/>
      <c r="N50" s="2645"/>
      <c r="O50" s="2646"/>
      <c r="P50" s="2646"/>
      <c r="Q50" s="2646"/>
      <c r="R50" s="2646"/>
      <c r="S50" s="2646"/>
      <c r="T50" s="2646"/>
      <c r="U50" s="2643"/>
      <c r="V50" s="2643"/>
      <c r="W50" s="2646"/>
      <c r="AG50" s="2642" t="s">
        <v>4072</v>
      </c>
    </row>
    <row r="51" spans="1:33">
      <c r="A51" s="2643"/>
      <c r="B51" s="2643"/>
      <c r="C51" s="2643"/>
      <c r="D51" s="2643"/>
      <c r="E51" s="2643"/>
      <c r="F51" s="2643"/>
      <c r="G51" s="2643"/>
      <c r="H51" s="2643"/>
      <c r="I51" s="2643"/>
      <c r="J51" s="2643"/>
      <c r="K51" s="2644"/>
      <c r="L51" s="2645"/>
      <c r="M51" s="2645"/>
      <c r="N51" s="2645"/>
      <c r="O51" s="2646"/>
      <c r="P51" s="2646"/>
      <c r="Q51" s="2646"/>
      <c r="R51" s="2646"/>
      <c r="S51" s="2646"/>
      <c r="T51" s="2646"/>
      <c r="U51" s="2643"/>
      <c r="V51" s="2643"/>
      <c r="W51" s="2646"/>
      <c r="AG51" s="2642" t="s">
        <v>4073</v>
      </c>
    </row>
    <row r="52" spans="1:33">
      <c r="A52" s="2643"/>
      <c r="B52" s="2643"/>
      <c r="C52" s="2643"/>
      <c r="D52" s="2643"/>
      <c r="E52" s="2643"/>
      <c r="F52" s="2643"/>
      <c r="G52" s="2643"/>
      <c r="H52" s="2643"/>
      <c r="I52" s="2643"/>
      <c r="J52" s="2643"/>
      <c r="K52" s="2644"/>
      <c r="L52" s="2645"/>
      <c r="M52" s="2645"/>
      <c r="N52" s="2645"/>
      <c r="O52" s="2646"/>
      <c r="P52" s="2646"/>
      <c r="Q52" s="2646"/>
      <c r="R52" s="2646"/>
      <c r="S52" s="2646"/>
      <c r="T52" s="2646"/>
      <c r="U52" s="2643"/>
      <c r="V52" s="2643"/>
      <c r="W52" s="2646"/>
      <c r="AG52" s="2642" t="s">
        <v>4074</v>
      </c>
    </row>
    <row r="53" spans="1:33">
      <c r="A53" s="2643"/>
      <c r="B53" s="2643"/>
      <c r="C53" s="2643"/>
      <c r="D53" s="2643"/>
      <c r="E53" s="2643"/>
      <c r="F53" s="2643"/>
      <c r="G53" s="2643"/>
      <c r="H53" s="2643"/>
      <c r="I53" s="2643"/>
      <c r="J53" s="2643"/>
      <c r="K53" s="2644"/>
      <c r="L53" s="2645"/>
      <c r="M53" s="2645"/>
      <c r="N53" s="2645"/>
      <c r="O53" s="2646"/>
      <c r="P53" s="2646"/>
      <c r="Q53" s="2646"/>
      <c r="R53" s="2646"/>
      <c r="S53" s="2646"/>
      <c r="T53" s="2646"/>
      <c r="U53" s="2643"/>
      <c r="V53" s="2643"/>
      <c r="W53" s="2646"/>
      <c r="AG53" s="2642" t="s">
        <v>4075</v>
      </c>
    </row>
    <row r="54" spans="1:33">
      <c r="A54" s="2643"/>
      <c r="B54" s="2643"/>
      <c r="C54" s="2643"/>
      <c r="D54" s="2643"/>
      <c r="E54" s="2643"/>
      <c r="F54" s="2643"/>
      <c r="G54" s="2643"/>
      <c r="H54" s="2643"/>
      <c r="I54" s="2643"/>
      <c r="J54" s="2643"/>
      <c r="K54" s="2644"/>
      <c r="L54" s="2645"/>
      <c r="M54" s="2645"/>
      <c r="N54" s="2645"/>
      <c r="O54" s="2646"/>
      <c r="P54" s="2646"/>
      <c r="Q54" s="2646"/>
      <c r="R54" s="2646"/>
      <c r="S54" s="2646"/>
      <c r="T54" s="2646"/>
      <c r="U54" s="2643"/>
      <c r="V54" s="2643"/>
      <c r="W54" s="2646"/>
      <c r="AG54" s="2642" t="s">
        <v>4076</v>
      </c>
    </row>
    <row r="55" spans="1:33">
      <c r="A55" s="2643"/>
      <c r="B55" s="2643"/>
      <c r="C55" s="2643"/>
      <c r="D55" s="2643"/>
      <c r="E55" s="2643"/>
      <c r="F55" s="2643"/>
      <c r="G55" s="2643"/>
      <c r="H55" s="2643"/>
      <c r="I55" s="2643"/>
      <c r="J55" s="2643"/>
      <c r="K55" s="2644"/>
      <c r="L55" s="2645"/>
      <c r="M55" s="2645"/>
      <c r="N55" s="2645"/>
      <c r="O55" s="2646"/>
      <c r="P55" s="2646"/>
      <c r="Q55" s="2646"/>
      <c r="R55" s="2646"/>
      <c r="S55" s="2646"/>
      <c r="T55" s="2646"/>
      <c r="U55" s="2643"/>
      <c r="V55" s="2643"/>
      <c r="W55" s="2646"/>
      <c r="AG55" s="2642" t="s">
        <v>4077</v>
      </c>
    </row>
    <row r="56" spans="1:33">
      <c r="A56" s="2643"/>
      <c r="B56" s="2643"/>
      <c r="C56" s="2643"/>
      <c r="D56" s="2643"/>
      <c r="E56" s="2643"/>
      <c r="F56" s="2643"/>
      <c r="G56" s="2643"/>
      <c r="H56" s="2643"/>
      <c r="I56" s="2643"/>
      <c r="J56" s="2643"/>
      <c r="K56" s="2644"/>
      <c r="L56" s="2645"/>
      <c r="M56" s="2645"/>
      <c r="N56" s="2645"/>
      <c r="O56" s="2646"/>
      <c r="P56" s="2646"/>
      <c r="Q56" s="2646"/>
      <c r="R56" s="2646"/>
      <c r="S56" s="2646"/>
      <c r="T56" s="2646"/>
      <c r="U56" s="2643"/>
      <c r="V56" s="2643"/>
      <c r="W56" s="2646"/>
      <c r="AG56" s="2642" t="s">
        <v>4078</v>
      </c>
    </row>
    <row r="57" spans="1:33">
      <c r="A57" s="2643"/>
      <c r="B57" s="2643"/>
      <c r="C57" s="2643"/>
      <c r="D57" s="2643"/>
      <c r="E57" s="2643"/>
      <c r="F57" s="2643"/>
      <c r="G57" s="2643"/>
      <c r="H57" s="2643"/>
      <c r="I57" s="2643"/>
      <c r="J57" s="2643"/>
      <c r="K57" s="2644"/>
      <c r="L57" s="2645"/>
      <c r="M57" s="2645"/>
      <c r="N57" s="2645"/>
      <c r="O57" s="2646"/>
      <c r="P57" s="2646"/>
      <c r="Q57" s="2646"/>
      <c r="R57" s="2646"/>
      <c r="S57" s="2646"/>
      <c r="T57" s="2646"/>
      <c r="U57" s="2643"/>
      <c r="V57" s="2643"/>
      <c r="W57" s="2646"/>
      <c r="AG57" s="2642" t="s">
        <v>4079</v>
      </c>
    </row>
    <row r="58" spans="1:33">
      <c r="A58" s="2643"/>
      <c r="B58" s="2643"/>
      <c r="C58" s="2643"/>
      <c r="D58" s="2643"/>
      <c r="E58" s="2643"/>
      <c r="F58" s="2643"/>
      <c r="G58" s="2643"/>
      <c r="H58" s="2643"/>
      <c r="I58" s="2643"/>
      <c r="J58" s="2643"/>
      <c r="K58" s="2644"/>
      <c r="L58" s="2645"/>
      <c r="M58" s="2645"/>
      <c r="N58" s="2645"/>
      <c r="O58" s="2646"/>
      <c r="P58" s="2646"/>
      <c r="Q58" s="2646"/>
      <c r="R58" s="2646"/>
      <c r="S58" s="2646"/>
      <c r="T58" s="2646"/>
      <c r="U58" s="2643"/>
      <c r="V58" s="2643"/>
      <c r="W58" s="2646"/>
      <c r="AG58" s="2642" t="s">
        <v>4080</v>
      </c>
    </row>
    <row r="59" spans="1:33">
      <c r="A59" s="2643"/>
      <c r="B59" s="2643"/>
      <c r="C59" s="2643"/>
      <c r="D59" s="2643"/>
      <c r="E59" s="2643"/>
      <c r="F59" s="2643"/>
      <c r="G59" s="2643"/>
      <c r="H59" s="2643"/>
      <c r="I59" s="2643"/>
      <c r="J59" s="2643"/>
      <c r="K59" s="2644"/>
      <c r="L59" s="2645"/>
      <c r="M59" s="2645"/>
      <c r="N59" s="2645"/>
      <c r="O59" s="2646"/>
      <c r="P59" s="2646"/>
      <c r="Q59" s="2646"/>
      <c r="R59" s="2646"/>
      <c r="S59" s="2646"/>
      <c r="T59" s="2646"/>
      <c r="U59" s="2643"/>
      <c r="V59" s="2643"/>
      <c r="W59" s="2646"/>
      <c r="AG59" s="2642" t="s">
        <v>4081</v>
      </c>
    </row>
    <row r="60" spans="1:33">
      <c r="A60" s="2643"/>
      <c r="B60" s="2643"/>
      <c r="C60" s="2643"/>
      <c r="D60" s="2643"/>
      <c r="E60" s="2643"/>
      <c r="F60" s="2643"/>
      <c r="G60" s="2643"/>
      <c r="H60" s="2643"/>
      <c r="I60" s="2643"/>
      <c r="J60" s="2643"/>
      <c r="K60" s="2644"/>
      <c r="L60" s="2645"/>
      <c r="M60" s="2645"/>
      <c r="N60" s="2645"/>
      <c r="O60" s="2646"/>
      <c r="P60" s="2646"/>
      <c r="Q60" s="2646"/>
      <c r="R60" s="2646"/>
      <c r="S60" s="2646"/>
      <c r="T60" s="2646"/>
      <c r="U60" s="2643"/>
      <c r="V60" s="2643"/>
      <c r="W60" s="2646"/>
      <c r="AG60" s="2642" t="s">
        <v>4082</v>
      </c>
    </row>
    <row r="61" spans="1:33">
      <c r="A61" s="2643"/>
      <c r="B61" s="2643"/>
      <c r="C61" s="2643"/>
      <c r="D61" s="2643"/>
      <c r="E61" s="2643"/>
      <c r="F61" s="2643"/>
      <c r="G61" s="2643"/>
      <c r="H61" s="2643"/>
      <c r="I61" s="2643"/>
      <c r="J61" s="2643"/>
      <c r="K61" s="2644"/>
      <c r="L61" s="2645"/>
      <c r="M61" s="2645"/>
      <c r="N61" s="2645"/>
      <c r="O61" s="2646"/>
      <c r="P61" s="2646"/>
      <c r="Q61" s="2646"/>
      <c r="R61" s="2646"/>
      <c r="S61" s="2646"/>
      <c r="T61" s="2646"/>
      <c r="U61" s="2643"/>
      <c r="V61" s="2643"/>
      <c r="W61" s="2646"/>
      <c r="AG61" s="2642" t="s">
        <v>4083</v>
      </c>
    </row>
    <row r="62" spans="1:33">
      <c r="A62" s="2643"/>
      <c r="B62" s="2643"/>
      <c r="C62" s="2643"/>
      <c r="D62" s="2643"/>
      <c r="E62" s="2643"/>
      <c r="F62" s="2643"/>
      <c r="G62" s="2643"/>
      <c r="H62" s="2643"/>
      <c r="I62" s="2643"/>
      <c r="J62" s="2643"/>
      <c r="K62" s="2644"/>
      <c r="L62" s="2645"/>
      <c r="M62" s="2645"/>
      <c r="N62" s="2645"/>
      <c r="O62" s="2646"/>
      <c r="P62" s="2646"/>
      <c r="Q62" s="2646"/>
      <c r="R62" s="2646"/>
      <c r="S62" s="2646"/>
      <c r="T62" s="2646"/>
      <c r="U62" s="2643"/>
      <c r="V62" s="2643"/>
      <c r="W62" s="2646"/>
      <c r="AG62" s="2642" t="s">
        <v>4084</v>
      </c>
    </row>
    <row r="63" spans="1:33">
      <c r="A63" s="2643"/>
      <c r="B63" s="2643"/>
      <c r="C63" s="2643"/>
      <c r="D63" s="2643"/>
      <c r="E63" s="2643"/>
      <c r="F63" s="2643"/>
      <c r="G63" s="2643"/>
      <c r="H63" s="2643"/>
      <c r="I63" s="2643"/>
      <c r="J63" s="2643"/>
      <c r="K63" s="2644"/>
      <c r="L63" s="2645"/>
      <c r="M63" s="2645"/>
      <c r="N63" s="2645"/>
      <c r="O63" s="2646"/>
      <c r="P63" s="2646"/>
      <c r="Q63" s="2646"/>
      <c r="R63" s="2646"/>
      <c r="S63" s="2646"/>
      <c r="T63" s="2646"/>
      <c r="U63" s="2643"/>
      <c r="V63" s="2643"/>
      <c r="W63" s="2646"/>
      <c r="AG63" s="2642" t="s">
        <v>4085</v>
      </c>
    </row>
    <row r="64" spans="1:33">
      <c r="A64" s="2643"/>
      <c r="B64" s="2643"/>
      <c r="C64" s="2643"/>
      <c r="D64" s="2643"/>
      <c r="E64" s="2643"/>
      <c r="F64" s="2643"/>
      <c r="G64" s="2643"/>
      <c r="H64" s="2643"/>
      <c r="I64" s="2643"/>
      <c r="J64" s="2643"/>
      <c r="K64" s="2644"/>
      <c r="L64" s="2645"/>
      <c r="M64" s="2645"/>
      <c r="N64" s="2645"/>
      <c r="O64" s="2646"/>
      <c r="P64" s="2646"/>
      <c r="Q64" s="2646"/>
      <c r="R64" s="2646"/>
      <c r="S64" s="2646"/>
      <c r="T64" s="2646"/>
      <c r="U64" s="2643"/>
      <c r="V64" s="2643"/>
      <c r="W64" s="2646"/>
      <c r="AG64" s="2642" t="s">
        <v>4086</v>
      </c>
    </row>
    <row r="65" spans="1:33">
      <c r="A65" s="2643"/>
      <c r="B65" s="2643"/>
      <c r="C65" s="2643"/>
      <c r="D65" s="2643"/>
      <c r="E65" s="2643"/>
      <c r="F65" s="2643"/>
      <c r="G65" s="2643"/>
      <c r="H65" s="2643"/>
      <c r="I65" s="2643"/>
      <c r="J65" s="2643"/>
      <c r="K65" s="2644"/>
      <c r="L65" s="2645"/>
      <c r="M65" s="2645"/>
      <c r="N65" s="2645"/>
      <c r="O65" s="2646"/>
      <c r="P65" s="2646"/>
      <c r="Q65" s="2646"/>
      <c r="R65" s="2646"/>
      <c r="S65" s="2646"/>
      <c r="T65" s="2646"/>
      <c r="U65" s="2643"/>
      <c r="V65" s="2643"/>
      <c r="W65" s="2646"/>
      <c r="AG65" s="2642" t="s">
        <v>4087</v>
      </c>
    </row>
    <row r="66" spans="1:33">
      <c r="A66" s="2643"/>
      <c r="B66" s="2643"/>
      <c r="C66" s="2643"/>
      <c r="D66" s="2643"/>
      <c r="E66" s="2643"/>
      <c r="F66" s="2643"/>
      <c r="G66" s="2643"/>
      <c r="H66" s="2643"/>
      <c r="I66" s="2643"/>
      <c r="J66" s="2643"/>
      <c r="K66" s="2644"/>
      <c r="L66" s="2645"/>
      <c r="M66" s="2645"/>
      <c r="N66" s="2645"/>
      <c r="O66" s="2646"/>
      <c r="P66" s="2646"/>
      <c r="Q66" s="2646"/>
      <c r="R66" s="2646"/>
      <c r="S66" s="2646"/>
      <c r="T66" s="2646"/>
      <c r="U66" s="2643"/>
      <c r="V66" s="2643"/>
      <c r="W66" s="2646"/>
      <c r="AG66" s="2642" t="s">
        <v>4088</v>
      </c>
    </row>
    <row r="67" spans="1:33">
      <c r="A67" s="2643"/>
      <c r="B67" s="2643"/>
      <c r="C67" s="2643"/>
      <c r="D67" s="2643"/>
      <c r="E67" s="2643"/>
      <c r="F67" s="2643"/>
      <c r="G67" s="2643"/>
      <c r="H67" s="2643"/>
      <c r="I67" s="2643"/>
      <c r="J67" s="2643"/>
      <c r="K67" s="2644"/>
      <c r="L67" s="2645"/>
      <c r="M67" s="2645"/>
      <c r="N67" s="2645"/>
      <c r="O67" s="2646"/>
      <c r="P67" s="2646"/>
      <c r="Q67" s="2646"/>
      <c r="R67" s="2646"/>
      <c r="S67" s="2646"/>
      <c r="T67" s="2646"/>
      <c r="U67" s="2643"/>
      <c r="V67" s="2643"/>
      <c r="W67" s="2646"/>
      <c r="AG67" s="2642" t="s">
        <v>4089</v>
      </c>
    </row>
    <row r="68" spans="1:33">
      <c r="A68" s="2643"/>
      <c r="B68" s="2643"/>
      <c r="C68" s="2643"/>
      <c r="D68" s="2643"/>
      <c r="E68" s="2643"/>
      <c r="F68" s="2643"/>
      <c r="G68" s="2643"/>
      <c r="H68" s="2643"/>
      <c r="I68" s="2643"/>
      <c r="J68" s="2643"/>
      <c r="K68" s="2644"/>
      <c r="L68" s="2645"/>
      <c r="M68" s="2645"/>
      <c r="N68" s="2645"/>
      <c r="O68" s="2646"/>
      <c r="P68" s="2646"/>
      <c r="Q68" s="2646"/>
      <c r="R68" s="2646"/>
      <c r="S68" s="2646"/>
      <c r="T68" s="2646"/>
      <c r="U68" s="2643"/>
      <c r="V68" s="2643"/>
      <c r="W68" s="2646"/>
      <c r="AG68" s="2642" t="s">
        <v>4090</v>
      </c>
    </row>
    <row r="69" spans="1:33">
      <c r="A69" s="2643"/>
      <c r="B69" s="2643"/>
      <c r="C69" s="2643"/>
      <c r="D69" s="2643"/>
      <c r="E69" s="2643"/>
      <c r="F69" s="2643"/>
      <c r="G69" s="2643"/>
      <c r="H69" s="2643"/>
      <c r="I69" s="2643"/>
      <c r="J69" s="2643"/>
      <c r="K69" s="2644"/>
      <c r="L69" s="2645"/>
      <c r="M69" s="2645"/>
      <c r="N69" s="2645"/>
      <c r="O69" s="2646"/>
      <c r="P69" s="2646"/>
      <c r="Q69" s="2646"/>
      <c r="R69" s="2646"/>
      <c r="S69" s="2646"/>
      <c r="T69" s="2646"/>
      <c r="U69" s="2643"/>
      <c r="V69" s="2643"/>
      <c r="W69" s="2646"/>
      <c r="AG69" s="2642" t="s">
        <v>4091</v>
      </c>
    </row>
    <row r="70" spans="1:33">
      <c r="A70" s="2643"/>
      <c r="B70" s="2643"/>
      <c r="C70" s="2643"/>
      <c r="D70" s="2643"/>
      <c r="E70" s="2643"/>
      <c r="F70" s="2643"/>
      <c r="G70" s="2643"/>
      <c r="H70" s="2643"/>
      <c r="I70" s="2643"/>
      <c r="J70" s="2643"/>
      <c r="K70" s="2644"/>
      <c r="L70" s="2645"/>
      <c r="M70" s="2645"/>
      <c r="N70" s="2645"/>
      <c r="O70" s="2646"/>
      <c r="P70" s="2646"/>
      <c r="Q70" s="2646"/>
      <c r="R70" s="2646"/>
      <c r="S70" s="2646"/>
      <c r="T70" s="2646"/>
      <c r="U70" s="2643"/>
      <c r="V70" s="2643"/>
      <c r="W70" s="2646"/>
      <c r="AG70" s="2642" t="s">
        <v>4092</v>
      </c>
    </row>
    <row r="71" spans="1:33">
      <c r="A71" s="2643"/>
      <c r="B71" s="2643"/>
      <c r="C71" s="2643"/>
      <c r="D71" s="2643"/>
      <c r="E71" s="2643"/>
      <c r="F71" s="2643"/>
      <c r="G71" s="2643"/>
      <c r="H71" s="2643"/>
      <c r="I71" s="2643"/>
      <c r="J71" s="2643"/>
      <c r="K71" s="2644"/>
      <c r="L71" s="2645"/>
      <c r="M71" s="2645"/>
      <c r="N71" s="2645"/>
      <c r="O71" s="2646"/>
      <c r="P71" s="2646"/>
      <c r="Q71" s="2646"/>
      <c r="R71" s="2646"/>
      <c r="S71" s="2646"/>
      <c r="T71" s="2646"/>
      <c r="U71" s="2643"/>
      <c r="V71" s="2643"/>
      <c r="W71" s="2646"/>
      <c r="AG71" s="2642" t="s">
        <v>4093</v>
      </c>
    </row>
    <row r="72" spans="1:33">
      <c r="A72" s="2643"/>
      <c r="B72" s="2643"/>
      <c r="C72" s="2643"/>
      <c r="D72" s="2643"/>
      <c r="E72" s="2643"/>
      <c r="F72" s="2643"/>
      <c r="G72" s="2643"/>
      <c r="H72" s="2643"/>
      <c r="I72" s="2643"/>
      <c r="J72" s="2643"/>
      <c r="K72" s="2644"/>
      <c r="L72" s="2645"/>
      <c r="M72" s="2645"/>
      <c r="N72" s="2645"/>
      <c r="O72" s="2646"/>
      <c r="P72" s="2646"/>
      <c r="Q72" s="2646"/>
      <c r="R72" s="2646"/>
      <c r="S72" s="2646"/>
      <c r="T72" s="2646"/>
      <c r="U72" s="2643"/>
      <c r="V72" s="2643"/>
      <c r="W72" s="2646"/>
      <c r="AG72" s="2642" t="s">
        <v>4094</v>
      </c>
    </row>
    <row r="73" spans="1:33">
      <c r="A73" s="2643"/>
      <c r="B73" s="2643"/>
      <c r="C73" s="2643"/>
      <c r="D73" s="2643"/>
      <c r="E73" s="2643"/>
      <c r="F73" s="2643"/>
      <c r="G73" s="2643"/>
      <c r="H73" s="2643"/>
      <c r="I73" s="2643"/>
      <c r="J73" s="2643"/>
      <c r="K73" s="2644"/>
      <c r="L73" s="2645"/>
      <c r="M73" s="2645"/>
      <c r="N73" s="2645"/>
      <c r="O73" s="2646"/>
      <c r="P73" s="2646"/>
      <c r="Q73" s="2646"/>
      <c r="R73" s="2646"/>
      <c r="S73" s="2646"/>
      <c r="T73" s="2646"/>
      <c r="U73" s="2643"/>
      <c r="V73" s="2643"/>
      <c r="W73" s="2646"/>
      <c r="AG73" s="2642" t="s">
        <v>4095</v>
      </c>
    </row>
    <row r="74" spans="1:33">
      <c r="A74" s="2643"/>
      <c r="B74" s="2643"/>
      <c r="C74" s="2643"/>
      <c r="D74" s="2643"/>
      <c r="E74" s="2643"/>
      <c r="F74" s="2643"/>
      <c r="G74" s="2643"/>
      <c r="H74" s="2643"/>
      <c r="I74" s="2643"/>
      <c r="J74" s="2643"/>
      <c r="K74" s="2644"/>
      <c r="L74" s="2645"/>
      <c r="M74" s="2645"/>
      <c r="N74" s="2645"/>
      <c r="O74" s="2646"/>
      <c r="P74" s="2646"/>
      <c r="Q74" s="2646"/>
      <c r="R74" s="2646"/>
      <c r="S74" s="2646"/>
      <c r="T74" s="2646"/>
      <c r="U74" s="2643"/>
      <c r="V74" s="2643"/>
      <c r="W74" s="2646"/>
      <c r="AG74" s="2642" t="s">
        <v>4096</v>
      </c>
    </row>
    <row r="75" spans="1:33">
      <c r="A75" s="2643"/>
      <c r="B75" s="2643"/>
      <c r="C75" s="2643"/>
      <c r="D75" s="2643"/>
      <c r="E75" s="2643"/>
      <c r="F75" s="2643"/>
      <c r="G75" s="2643"/>
      <c r="H75" s="2643"/>
      <c r="I75" s="2643"/>
      <c r="J75" s="2643"/>
      <c r="K75" s="2644"/>
      <c r="L75" s="2645"/>
      <c r="M75" s="2645"/>
      <c r="N75" s="2645"/>
      <c r="O75" s="2646"/>
      <c r="P75" s="2646"/>
      <c r="Q75" s="2646"/>
      <c r="R75" s="2646"/>
      <c r="S75" s="2646"/>
      <c r="T75" s="2646"/>
      <c r="U75" s="2643"/>
      <c r="V75" s="2643"/>
      <c r="W75" s="2646"/>
      <c r="AG75" s="2642" t="s">
        <v>4097</v>
      </c>
    </row>
    <row r="76" spans="1:33">
      <c r="A76" s="2643"/>
      <c r="B76" s="2643"/>
      <c r="C76" s="2643"/>
      <c r="D76" s="2643"/>
      <c r="E76" s="2643"/>
      <c r="F76" s="2643"/>
      <c r="G76" s="2643"/>
      <c r="H76" s="2643"/>
      <c r="I76" s="2643"/>
      <c r="J76" s="2643"/>
      <c r="K76" s="2644"/>
      <c r="L76" s="2645"/>
      <c r="M76" s="2645"/>
      <c r="N76" s="2645"/>
      <c r="O76" s="2646"/>
      <c r="P76" s="2646"/>
      <c r="Q76" s="2646"/>
      <c r="R76" s="2646"/>
      <c r="S76" s="2646"/>
      <c r="T76" s="2646"/>
      <c r="U76" s="2643"/>
      <c r="V76" s="2643"/>
      <c r="W76" s="2646"/>
      <c r="AG76" s="2642" t="s">
        <v>4098</v>
      </c>
    </row>
    <row r="77" spans="1:33">
      <c r="A77" s="2643"/>
      <c r="B77" s="2643"/>
      <c r="C77" s="2643"/>
      <c r="D77" s="2643"/>
      <c r="E77" s="2643"/>
      <c r="F77" s="2643"/>
      <c r="G77" s="2643"/>
      <c r="H77" s="2643"/>
      <c r="I77" s="2643"/>
      <c r="J77" s="2643"/>
      <c r="K77" s="2644"/>
      <c r="L77" s="2645"/>
      <c r="M77" s="2645"/>
      <c r="N77" s="2645"/>
      <c r="O77" s="2646"/>
      <c r="P77" s="2646"/>
      <c r="Q77" s="2646"/>
      <c r="R77" s="2646"/>
      <c r="S77" s="2646"/>
      <c r="T77" s="2646"/>
      <c r="U77" s="2643"/>
      <c r="V77" s="2643"/>
      <c r="W77" s="2646"/>
      <c r="AG77" s="2642" t="s">
        <v>4099</v>
      </c>
    </row>
    <row r="78" spans="1:33">
      <c r="A78" s="2643"/>
      <c r="B78" s="2643"/>
      <c r="C78" s="2643"/>
      <c r="D78" s="2643"/>
      <c r="E78" s="2643"/>
      <c r="F78" s="2643"/>
      <c r="G78" s="2643"/>
      <c r="H78" s="2643"/>
      <c r="I78" s="2643"/>
      <c r="J78" s="2643"/>
      <c r="K78" s="2644"/>
      <c r="L78" s="2645"/>
      <c r="M78" s="2645"/>
      <c r="N78" s="2645"/>
      <c r="O78" s="2646"/>
      <c r="P78" s="2646"/>
      <c r="Q78" s="2646"/>
      <c r="R78" s="2646"/>
      <c r="S78" s="2646"/>
      <c r="T78" s="2646"/>
      <c r="U78" s="2643"/>
      <c r="V78" s="2643"/>
      <c r="W78" s="2646"/>
      <c r="AG78" s="2642" t="s">
        <v>4100</v>
      </c>
    </row>
    <row r="79" spans="1:33">
      <c r="A79" s="2643"/>
      <c r="B79" s="2643"/>
      <c r="C79" s="2643"/>
      <c r="D79" s="2643"/>
      <c r="E79" s="2643"/>
      <c r="F79" s="2643"/>
      <c r="G79" s="2643"/>
      <c r="H79" s="2643"/>
      <c r="I79" s="2643"/>
      <c r="J79" s="2643"/>
      <c r="K79" s="2644"/>
      <c r="L79" s="2645"/>
      <c r="M79" s="2645"/>
      <c r="N79" s="2645"/>
      <c r="O79" s="2646"/>
      <c r="P79" s="2646"/>
      <c r="Q79" s="2646"/>
      <c r="R79" s="2646"/>
      <c r="S79" s="2646"/>
      <c r="T79" s="2646"/>
      <c r="U79" s="2643"/>
      <c r="V79" s="2643"/>
      <c r="W79" s="2646"/>
      <c r="AG79" s="2642" t="s">
        <v>4101</v>
      </c>
    </row>
    <row r="80" spans="1:33">
      <c r="A80" s="2643"/>
      <c r="B80" s="2643"/>
      <c r="C80" s="2643"/>
      <c r="D80" s="2643"/>
      <c r="E80" s="2643"/>
      <c r="F80" s="2643"/>
      <c r="G80" s="2643"/>
      <c r="H80" s="2643"/>
      <c r="I80" s="2643"/>
      <c r="J80" s="2643"/>
      <c r="K80" s="2644"/>
      <c r="L80" s="2645"/>
      <c r="M80" s="2645"/>
      <c r="N80" s="2645"/>
      <c r="O80" s="2646"/>
      <c r="P80" s="2646"/>
      <c r="Q80" s="2646"/>
      <c r="R80" s="2646"/>
      <c r="S80" s="2646"/>
      <c r="T80" s="2646"/>
      <c r="U80" s="2643"/>
      <c r="V80" s="2643"/>
      <c r="W80" s="2646"/>
      <c r="AG80" s="2642" t="s">
        <v>4102</v>
      </c>
    </row>
    <row r="81" spans="1:33">
      <c r="A81" s="2643"/>
      <c r="B81" s="2643"/>
      <c r="C81" s="2643"/>
      <c r="D81" s="2643"/>
      <c r="E81" s="2643"/>
      <c r="F81" s="2643"/>
      <c r="G81" s="2643"/>
      <c r="H81" s="2643"/>
      <c r="I81" s="2643"/>
      <c r="J81" s="2643"/>
      <c r="K81" s="2644"/>
      <c r="L81" s="2645"/>
      <c r="M81" s="2645"/>
      <c r="N81" s="2645"/>
      <c r="O81" s="2646"/>
      <c r="P81" s="2646"/>
      <c r="Q81" s="2646"/>
      <c r="R81" s="2646"/>
      <c r="S81" s="2646"/>
      <c r="T81" s="2646"/>
      <c r="U81" s="2643"/>
      <c r="V81" s="2643"/>
      <c r="W81" s="2646"/>
      <c r="AG81" s="2642" t="s">
        <v>4103</v>
      </c>
    </row>
    <row r="82" spans="1:33">
      <c r="A82" s="2643"/>
      <c r="B82" s="2643"/>
      <c r="C82" s="2643"/>
      <c r="D82" s="2643"/>
      <c r="E82" s="2643"/>
      <c r="F82" s="2643"/>
      <c r="G82" s="2643"/>
      <c r="H82" s="2643"/>
      <c r="I82" s="2643"/>
      <c r="J82" s="2643"/>
      <c r="K82" s="2644"/>
      <c r="L82" s="2645"/>
      <c r="M82" s="2645"/>
      <c r="N82" s="2645"/>
      <c r="O82" s="2646"/>
      <c r="P82" s="2646"/>
      <c r="Q82" s="2646"/>
      <c r="R82" s="2646"/>
      <c r="S82" s="2646"/>
      <c r="T82" s="2646"/>
      <c r="U82" s="2643"/>
      <c r="V82" s="2643"/>
      <c r="W82" s="2646"/>
      <c r="AG82" s="2642" t="s">
        <v>4104</v>
      </c>
    </row>
    <row r="83" spans="1:33">
      <c r="A83" s="2643"/>
      <c r="B83" s="2643"/>
      <c r="C83" s="2643"/>
      <c r="D83" s="2643"/>
      <c r="E83" s="2643"/>
      <c r="F83" s="2643"/>
      <c r="G83" s="2643"/>
      <c r="H83" s="2643"/>
      <c r="I83" s="2643"/>
      <c r="J83" s="2643"/>
      <c r="K83" s="2644"/>
      <c r="L83" s="2645"/>
      <c r="M83" s="2645"/>
      <c r="N83" s="2645"/>
      <c r="O83" s="2646"/>
      <c r="P83" s="2646"/>
      <c r="Q83" s="2646"/>
      <c r="R83" s="2646"/>
      <c r="S83" s="2646"/>
      <c r="T83" s="2646"/>
      <c r="U83" s="2643"/>
      <c r="V83" s="2643"/>
      <c r="W83" s="2646"/>
      <c r="AG83" s="2642" t="s">
        <v>4105</v>
      </c>
    </row>
    <row r="84" spans="1:33">
      <c r="A84" s="2643"/>
      <c r="B84" s="2643"/>
      <c r="C84" s="2643"/>
      <c r="D84" s="2643"/>
      <c r="E84" s="2643"/>
      <c r="F84" s="2643"/>
      <c r="G84" s="2643"/>
      <c r="H84" s="2643"/>
      <c r="I84" s="2643"/>
      <c r="J84" s="2643"/>
      <c r="K84" s="2644"/>
      <c r="L84" s="2645"/>
      <c r="M84" s="2645"/>
      <c r="N84" s="2645"/>
      <c r="O84" s="2646"/>
      <c r="P84" s="2646"/>
      <c r="Q84" s="2646"/>
      <c r="R84" s="2646"/>
      <c r="S84" s="2646"/>
      <c r="T84" s="2646"/>
      <c r="U84" s="2643"/>
      <c r="V84" s="2643"/>
      <c r="W84" s="2646"/>
      <c r="AG84" s="2642" t="s">
        <v>4106</v>
      </c>
    </row>
    <row r="85" spans="1:33">
      <c r="A85" s="2643"/>
      <c r="B85" s="2643"/>
      <c r="C85" s="2643"/>
      <c r="D85" s="2643"/>
      <c r="E85" s="2643"/>
      <c r="F85" s="2643"/>
      <c r="G85" s="2643"/>
      <c r="H85" s="2643"/>
      <c r="I85" s="2643"/>
      <c r="J85" s="2643"/>
      <c r="K85" s="2644"/>
      <c r="L85" s="2645"/>
      <c r="M85" s="2645"/>
      <c r="N85" s="2645"/>
      <c r="O85" s="2646"/>
      <c r="P85" s="2646"/>
      <c r="Q85" s="2646"/>
      <c r="R85" s="2646"/>
      <c r="S85" s="2646"/>
      <c r="T85" s="2646"/>
      <c r="U85" s="2643"/>
      <c r="V85" s="2643"/>
      <c r="W85" s="2646"/>
      <c r="AG85" s="2642" t="s">
        <v>4107</v>
      </c>
    </row>
    <row r="86" spans="1:33">
      <c r="A86" s="2643"/>
      <c r="B86" s="2643"/>
      <c r="C86" s="2643"/>
      <c r="D86" s="2643"/>
      <c r="E86" s="2643"/>
      <c r="F86" s="2643"/>
      <c r="G86" s="2643"/>
      <c r="H86" s="2643"/>
      <c r="I86" s="2643"/>
      <c r="J86" s="2643"/>
      <c r="K86" s="2644"/>
      <c r="L86" s="2645"/>
      <c r="M86" s="2645"/>
      <c r="N86" s="2645"/>
      <c r="O86" s="2646"/>
      <c r="P86" s="2646"/>
      <c r="Q86" s="2646"/>
      <c r="R86" s="2646"/>
      <c r="S86" s="2646"/>
      <c r="T86" s="2646"/>
      <c r="U86" s="2643"/>
      <c r="V86" s="2643"/>
      <c r="W86" s="2646"/>
      <c r="AG86" s="2642" t="s">
        <v>4108</v>
      </c>
    </row>
    <row r="87" spans="1:33">
      <c r="A87" s="2643"/>
      <c r="B87" s="2643"/>
      <c r="C87" s="2643"/>
      <c r="D87" s="2643"/>
      <c r="E87" s="2643"/>
      <c r="F87" s="2643"/>
      <c r="G87" s="2643"/>
      <c r="H87" s="2643"/>
      <c r="I87" s="2643"/>
      <c r="J87" s="2643"/>
      <c r="K87" s="2644"/>
      <c r="L87" s="2645"/>
      <c r="M87" s="2645"/>
      <c r="N87" s="2645"/>
      <c r="O87" s="2646"/>
      <c r="P87" s="2646"/>
      <c r="Q87" s="2646"/>
      <c r="R87" s="2646"/>
      <c r="S87" s="2646"/>
      <c r="T87" s="2646"/>
      <c r="U87" s="2643"/>
      <c r="V87" s="2643"/>
      <c r="W87" s="2646"/>
      <c r="AG87" s="2642" t="s">
        <v>4109</v>
      </c>
    </row>
    <row r="88" spans="1:33">
      <c r="A88" s="2643"/>
      <c r="B88" s="2643"/>
      <c r="C88" s="2643"/>
      <c r="D88" s="2643"/>
      <c r="E88" s="2643"/>
      <c r="F88" s="2643"/>
      <c r="G88" s="2643"/>
      <c r="H88" s="2643"/>
      <c r="I88" s="2643"/>
      <c r="J88" s="2643"/>
      <c r="K88" s="2644"/>
      <c r="L88" s="2645"/>
      <c r="M88" s="2645"/>
      <c r="N88" s="2645"/>
      <c r="O88" s="2646"/>
      <c r="P88" s="2646"/>
      <c r="Q88" s="2646"/>
      <c r="R88" s="2646"/>
      <c r="S88" s="2646"/>
      <c r="T88" s="2646"/>
      <c r="U88" s="2643"/>
      <c r="V88" s="2643"/>
      <c r="W88" s="2646"/>
      <c r="AG88" s="2642" t="s">
        <v>4110</v>
      </c>
    </row>
    <row r="89" spans="1:33">
      <c r="A89" s="2643"/>
      <c r="B89" s="2643"/>
      <c r="C89" s="2643"/>
      <c r="D89" s="2643"/>
      <c r="E89" s="2643"/>
      <c r="F89" s="2643"/>
      <c r="G89" s="2643"/>
      <c r="H89" s="2643"/>
      <c r="I89" s="2643"/>
      <c r="J89" s="2643"/>
      <c r="K89" s="2644"/>
      <c r="L89" s="2645"/>
      <c r="M89" s="2645"/>
      <c r="N89" s="2645"/>
      <c r="O89" s="2646"/>
      <c r="P89" s="2646"/>
      <c r="Q89" s="2646"/>
      <c r="R89" s="2646"/>
      <c r="S89" s="2646"/>
      <c r="T89" s="2646"/>
      <c r="U89" s="2643"/>
      <c r="V89" s="2643"/>
      <c r="W89" s="2646"/>
      <c r="AG89" s="2642" t="s">
        <v>4111</v>
      </c>
    </row>
    <row r="90" spans="1:33">
      <c r="A90" s="2643"/>
      <c r="B90" s="2643"/>
      <c r="C90" s="2643"/>
      <c r="D90" s="2643"/>
      <c r="E90" s="2643"/>
      <c r="F90" s="2643"/>
      <c r="G90" s="2643"/>
      <c r="H90" s="2643"/>
      <c r="I90" s="2643"/>
      <c r="J90" s="2643"/>
      <c r="K90" s="2644"/>
      <c r="L90" s="2645"/>
      <c r="M90" s="2645"/>
      <c r="N90" s="2645"/>
      <c r="O90" s="2646"/>
      <c r="P90" s="2646"/>
      <c r="Q90" s="2646"/>
      <c r="R90" s="2646"/>
      <c r="S90" s="2646"/>
      <c r="T90" s="2646"/>
      <c r="U90" s="2643"/>
      <c r="V90" s="2643"/>
      <c r="W90" s="2646"/>
      <c r="AG90" s="2642" t="s">
        <v>4112</v>
      </c>
    </row>
    <row r="91" spans="1:33">
      <c r="A91" s="2643"/>
      <c r="B91" s="2643"/>
      <c r="C91" s="2643"/>
      <c r="D91" s="2643"/>
      <c r="E91" s="2643"/>
      <c r="F91" s="2643"/>
      <c r="G91" s="2643"/>
      <c r="H91" s="2643"/>
      <c r="I91" s="2643"/>
      <c r="J91" s="2643"/>
      <c r="K91" s="2644"/>
      <c r="L91" s="2645"/>
      <c r="M91" s="2645"/>
      <c r="N91" s="2645"/>
      <c r="O91" s="2646"/>
      <c r="P91" s="2646"/>
      <c r="Q91" s="2646"/>
      <c r="R91" s="2646"/>
      <c r="S91" s="2646"/>
      <c r="T91" s="2646"/>
      <c r="U91" s="2643"/>
      <c r="V91" s="2643"/>
      <c r="W91" s="2646"/>
      <c r="AG91" s="2642" t="s">
        <v>4113</v>
      </c>
    </row>
    <row r="92" spans="1:33">
      <c r="A92" s="2643"/>
      <c r="B92" s="2643"/>
      <c r="C92" s="2643"/>
      <c r="D92" s="2643"/>
      <c r="E92" s="2643"/>
      <c r="F92" s="2643"/>
      <c r="G92" s="2643"/>
      <c r="H92" s="2643"/>
      <c r="I92" s="2643"/>
      <c r="J92" s="2643"/>
      <c r="K92" s="2644"/>
      <c r="L92" s="2645"/>
      <c r="M92" s="2645"/>
      <c r="N92" s="2645"/>
      <c r="O92" s="2646"/>
      <c r="P92" s="2646"/>
      <c r="Q92" s="2646"/>
      <c r="R92" s="2646"/>
      <c r="S92" s="2646"/>
      <c r="T92" s="2646"/>
      <c r="U92" s="2643"/>
      <c r="V92" s="2643"/>
      <c r="W92" s="2646"/>
      <c r="AG92" s="2642" t="s">
        <v>4114</v>
      </c>
    </row>
    <row r="93" spans="1:33">
      <c r="A93" s="2643"/>
      <c r="B93" s="2643"/>
      <c r="C93" s="2643"/>
      <c r="D93" s="2643"/>
      <c r="E93" s="2643"/>
      <c r="F93" s="2643"/>
      <c r="G93" s="2643"/>
      <c r="H93" s="2643"/>
      <c r="I93" s="2643"/>
      <c r="J93" s="2643"/>
      <c r="K93" s="2644"/>
      <c r="L93" s="2645"/>
      <c r="M93" s="2645"/>
      <c r="N93" s="2645"/>
      <c r="O93" s="2646"/>
      <c r="P93" s="2646"/>
      <c r="Q93" s="2646"/>
      <c r="R93" s="2646"/>
      <c r="S93" s="2646"/>
      <c r="T93" s="2646"/>
      <c r="U93" s="2643"/>
      <c r="V93" s="2643"/>
      <c r="W93" s="2646"/>
      <c r="AG93" s="2642" t="s">
        <v>4115</v>
      </c>
    </row>
    <row r="94" spans="1:33">
      <c r="A94" s="2643"/>
      <c r="B94" s="2643"/>
      <c r="C94" s="2643"/>
      <c r="D94" s="2643"/>
      <c r="E94" s="2643"/>
      <c r="F94" s="2643"/>
      <c r="G94" s="2643"/>
      <c r="H94" s="2643"/>
      <c r="I94" s="2643"/>
      <c r="J94" s="2643"/>
      <c r="K94" s="2644"/>
      <c r="L94" s="2645"/>
      <c r="M94" s="2645"/>
      <c r="N94" s="2645"/>
      <c r="O94" s="2646"/>
      <c r="P94" s="2646"/>
      <c r="Q94" s="2646"/>
      <c r="R94" s="2646"/>
      <c r="S94" s="2646"/>
      <c r="T94" s="2646"/>
      <c r="U94" s="2643"/>
      <c r="V94" s="2643"/>
      <c r="W94" s="2646"/>
      <c r="AG94" s="2642" t="s">
        <v>4116</v>
      </c>
    </row>
    <row r="95" spans="1:33">
      <c r="A95" s="2643"/>
      <c r="B95" s="2643"/>
      <c r="C95" s="2643"/>
      <c r="D95" s="2643"/>
      <c r="E95" s="2643"/>
      <c r="F95" s="2643"/>
      <c r="G95" s="2643"/>
      <c r="H95" s="2643"/>
      <c r="I95" s="2643"/>
      <c r="J95" s="2643"/>
      <c r="K95" s="2644"/>
      <c r="L95" s="2645"/>
      <c r="M95" s="2645"/>
      <c r="N95" s="2645"/>
      <c r="O95" s="2646"/>
      <c r="P95" s="2646"/>
      <c r="Q95" s="2646"/>
      <c r="R95" s="2646"/>
      <c r="S95" s="2646"/>
      <c r="T95" s="2646"/>
      <c r="U95" s="2643"/>
      <c r="V95" s="2643"/>
      <c r="W95" s="2646"/>
    </row>
    <row r="96" spans="1:33">
      <c r="A96" s="2643"/>
      <c r="B96" s="2643"/>
      <c r="C96" s="2643"/>
      <c r="D96" s="2643"/>
      <c r="E96" s="2643"/>
      <c r="F96" s="2643"/>
      <c r="G96" s="2643"/>
      <c r="H96" s="2643"/>
      <c r="I96" s="2643"/>
      <c r="J96" s="2643"/>
      <c r="K96" s="2644"/>
      <c r="L96" s="2645"/>
      <c r="M96" s="2645"/>
      <c r="N96" s="2645"/>
      <c r="O96" s="2646"/>
      <c r="P96" s="2646"/>
      <c r="Q96" s="2646"/>
      <c r="R96" s="2646"/>
      <c r="S96" s="2646"/>
      <c r="T96" s="2646"/>
      <c r="U96" s="2643"/>
      <c r="V96" s="2643"/>
      <c r="W96" s="2646"/>
    </row>
    <row r="97" spans="1:23">
      <c r="A97" s="2643"/>
      <c r="B97" s="2643"/>
      <c r="C97" s="2643"/>
      <c r="D97" s="2643"/>
      <c r="E97" s="2643"/>
      <c r="F97" s="2643"/>
      <c r="G97" s="2643"/>
      <c r="H97" s="2643"/>
      <c r="I97" s="2643"/>
      <c r="J97" s="2643"/>
      <c r="K97" s="2644"/>
      <c r="L97" s="2645"/>
      <c r="M97" s="2645"/>
      <c r="N97" s="2645"/>
      <c r="O97" s="2646"/>
      <c r="P97" s="2646"/>
      <c r="Q97" s="2646"/>
      <c r="R97" s="2646"/>
      <c r="S97" s="2646"/>
      <c r="T97" s="2646"/>
      <c r="U97" s="2643"/>
      <c r="V97" s="2643"/>
      <c r="W97" s="2646"/>
    </row>
    <row r="98" spans="1:23">
      <c r="A98" s="2643"/>
      <c r="B98" s="2643"/>
      <c r="C98" s="2643"/>
      <c r="D98" s="2643"/>
      <c r="E98" s="2643"/>
      <c r="F98" s="2643"/>
      <c r="G98" s="2643"/>
      <c r="H98" s="2643"/>
      <c r="I98" s="2643"/>
      <c r="J98" s="2643"/>
      <c r="K98" s="2644"/>
      <c r="L98" s="2645"/>
      <c r="M98" s="2645"/>
      <c r="N98" s="2645"/>
      <c r="O98" s="2646"/>
      <c r="P98" s="2646"/>
      <c r="Q98" s="2646"/>
      <c r="R98" s="2646"/>
      <c r="S98" s="2646"/>
      <c r="T98" s="2646"/>
      <c r="U98" s="2643"/>
      <c r="V98" s="2643"/>
      <c r="W98" s="2646"/>
    </row>
    <row r="99" spans="1:23">
      <c r="A99" s="2643"/>
      <c r="B99" s="2643"/>
      <c r="C99" s="2643"/>
      <c r="D99" s="2643"/>
      <c r="E99" s="2643"/>
      <c r="F99" s="2643"/>
      <c r="G99" s="2643"/>
      <c r="H99" s="2643"/>
      <c r="I99" s="2643"/>
      <c r="J99" s="2643"/>
      <c r="K99" s="2644"/>
      <c r="L99" s="2645"/>
      <c r="M99" s="2645"/>
      <c r="N99" s="2645"/>
      <c r="O99" s="2646"/>
      <c r="P99" s="2646"/>
      <c r="Q99" s="2646"/>
      <c r="R99" s="2646"/>
      <c r="S99" s="2646"/>
      <c r="T99" s="2646"/>
      <c r="U99" s="2643"/>
      <c r="V99" s="2643"/>
      <c r="W99" s="2646"/>
    </row>
    <row r="100" spans="1:23">
      <c r="A100" s="2643"/>
      <c r="B100" s="2643"/>
      <c r="C100" s="2643"/>
      <c r="D100" s="2643"/>
      <c r="E100" s="2643"/>
      <c r="F100" s="2643"/>
      <c r="G100" s="2643"/>
      <c r="H100" s="2643"/>
      <c r="I100" s="2643"/>
      <c r="J100" s="2643"/>
      <c r="K100" s="2644"/>
      <c r="L100" s="2645"/>
      <c r="M100" s="2645"/>
      <c r="N100" s="2645"/>
      <c r="O100" s="2646"/>
      <c r="P100" s="2646"/>
      <c r="Q100" s="2646"/>
      <c r="R100" s="2646"/>
      <c r="S100" s="2646"/>
      <c r="T100" s="2646"/>
      <c r="U100" s="2643"/>
      <c r="V100" s="2643"/>
      <c r="W100" s="2646"/>
    </row>
    <row r="101" spans="1:23">
      <c r="A101" s="2643"/>
      <c r="B101" s="2643"/>
      <c r="C101" s="2643"/>
      <c r="D101" s="2643"/>
      <c r="E101" s="2643"/>
      <c r="F101" s="2643"/>
      <c r="G101" s="2643"/>
      <c r="H101" s="2643"/>
      <c r="I101" s="2643"/>
      <c r="J101" s="2643"/>
      <c r="K101" s="2644"/>
      <c r="L101" s="2645"/>
      <c r="M101" s="2645"/>
      <c r="N101" s="2645"/>
      <c r="O101" s="2646"/>
      <c r="P101" s="2646"/>
      <c r="Q101" s="2646"/>
      <c r="R101" s="2646"/>
      <c r="S101" s="2646"/>
      <c r="T101" s="2646"/>
      <c r="U101" s="2643"/>
      <c r="V101" s="2643"/>
      <c r="W101" s="2646"/>
    </row>
    <row r="102" spans="1:23">
      <c r="A102" s="2643"/>
      <c r="B102" s="2643"/>
      <c r="C102" s="2643"/>
      <c r="D102" s="2643"/>
      <c r="E102" s="2643"/>
      <c r="F102" s="2643"/>
      <c r="G102" s="2643"/>
      <c r="H102" s="2643"/>
      <c r="I102" s="2643"/>
      <c r="J102" s="2643"/>
      <c r="K102" s="2644"/>
      <c r="L102" s="2645"/>
      <c r="M102" s="2645"/>
      <c r="N102" s="2645"/>
      <c r="O102" s="2646"/>
      <c r="P102" s="2646"/>
      <c r="Q102" s="2646"/>
      <c r="R102" s="2646"/>
      <c r="S102" s="2646"/>
      <c r="T102" s="2646"/>
      <c r="U102" s="2643"/>
      <c r="V102" s="2643"/>
      <c r="W102" s="2646"/>
    </row>
    <row r="103" spans="1:23">
      <c r="A103" s="2643"/>
      <c r="B103" s="2643"/>
      <c r="C103" s="2643"/>
      <c r="D103" s="2643"/>
      <c r="E103" s="2643"/>
      <c r="F103" s="2643"/>
      <c r="G103" s="2643"/>
      <c r="H103" s="2643"/>
      <c r="I103" s="2643"/>
      <c r="J103" s="2643"/>
      <c r="K103" s="2644"/>
      <c r="L103" s="2645"/>
      <c r="M103" s="2645"/>
      <c r="N103" s="2645"/>
      <c r="O103" s="2646"/>
      <c r="P103" s="2646"/>
      <c r="Q103" s="2646"/>
      <c r="R103" s="2646"/>
      <c r="S103" s="2646"/>
      <c r="T103" s="2646"/>
      <c r="U103" s="2643"/>
      <c r="V103" s="2643"/>
      <c r="W103" s="2646"/>
    </row>
    <row r="104" spans="1:23">
      <c r="A104" s="2643"/>
      <c r="B104" s="2643"/>
      <c r="C104" s="2643"/>
      <c r="D104" s="2643"/>
      <c r="E104" s="2643"/>
      <c r="F104" s="2643"/>
      <c r="G104" s="2643"/>
      <c r="H104" s="2643"/>
      <c r="I104" s="2643"/>
      <c r="J104" s="2643"/>
      <c r="K104" s="2644"/>
      <c r="L104" s="2645"/>
      <c r="M104" s="2645"/>
      <c r="N104" s="2645"/>
      <c r="O104" s="2646"/>
      <c r="P104" s="2646"/>
      <c r="Q104" s="2646"/>
      <c r="R104" s="2646"/>
      <c r="S104" s="2646"/>
      <c r="T104" s="2646"/>
      <c r="U104" s="2643"/>
      <c r="V104" s="2643"/>
      <c r="W104" s="2646"/>
    </row>
    <row r="105" spans="1:23">
      <c r="A105" s="2643"/>
      <c r="B105" s="2643"/>
      <c r="C105" s="2643"/>
      <c r="D105" s="2643"/>
      <c r="E105" s="2643"/>
      <c r="F105" s="2643"/>
      <c r="G105" s="2643"/>
      <c r="H105" s="2643"/>
      <c r="I105" s="2643"/>
      <c r="J105" s="2643"/>
      <c r="K105" s="2644"/>
      <c r="L105" s="2645"/>
      <c r="M105" s="2645"/>
      <c r="N105" s="2645"/>
      <c r="O105" s="2646"/>
      <c r="P105" s="2646"/>
      <c r="Q105" s="2646"/>
      <c r="R105" s="2646"/>
      <c r="S105" s="2646"/>
      <c r="T105" s="2646"/>
      <c r="U105" s="2643"/>
      <c r="V105" s="2643"/>
      <c r="W105" s="2646"/>
    </row>
    <row r="106" spans="1:23">
      <c r="A106" s="2643"/>
      <c r="B106" s="2643"/>
      <c r="C106" s="2643"/>
      <c r="D106" s="2643"/>
      <c r="E106" s="2643"/>
      <c r="F106" s="2643"/>
      <c r="G106" s="2643"/>
      <c r="H106" s="2643"/>
      <c r="I106" s="2643"/>
      <c r="J106" s="2643"/>
      <c r="K106" s="2644"/>
      <c r="L106" s="2645"/>
      <c r="M106" s="2645"/>
      <c r="N106" s="2645"/>
      <c r="O106" s="2646"/>
      <c r="P106" s="2646"/>
      <c r="Q106" s="2646"/>
      <c r="R106" s="2646"/>
      <c r="S106" s="2646"/>
      <c r="T106" s="2646"/>
      <c r="U106" s="2643"/>
      <c r="V106" s="2643"/>
      <c r="W106" s="2646"/>
    </row>
    <row r="107" spans="1:23">
      <c r="A107" s="2643"/>
      <c r="B107" s="2643"/>
      <c r="C107" s="2643"/>
      <c r="D107" s="2643"/>
      <c r="E107" s="2643"/>
      <c r="F107" s="2643"/>
      <c r="G107" s="2643"/>
      <c r="H107" s="2643"/>
      <c r="I107" s="2643"/>
      <c r="J107" s="2643"/>
      <c r="K107" s="2644"/>
      <c r="L107" s="2645"/>
      <c r="M107" s="2645"/>
      <c r="N107" s="2645"/>
      <c r="O107" s="2646"/>
      <c r="P107" s="2646"/>
      <c r="Q107" s="2646"/>
      <c r="R107" s="2646"/>
      <c r="S107" s="2646"/>
      <c r="T107" s="2646"/>
      <c r="U107" s="2643"/>
      <c r="V107" s="2643"/>
      <c r="W107" s="2646"/>
    </row>
    <row r="108" spans="1:23">
      <c r="A108" s="2643"/>
      <c r="B108" s="2643"/>
      <c r="C108" s="2643"/>
      <c r="D108" s="2643"/>
      <c r="E108" s="2643"/>
      <c r="F108" s="2643"/>
      <c r="G108" s="2643"/>
      <c r="H108" s="2643"/>
      <c r="I108" s="2643"/>
      <c r="J108" s="2643"/>
      <c r="K108" s="2644"/>
      <c r="L108" s="2645"/>
      <c r="M108" s="2645"/>
      <c r="N108" s="2645"/>
      <c r="O108" s="2646"/>
      <c r="P108" s="2646"/>
      <c r="Q108" s="2646"/>
      <c r="R108" s="2646"/>
      <c r="S108" s="2646"/>
      <c r="T108" s="2646"/>
      <c r="U108" s="2643"/>
      <c r="V108" s="2643"/>
      <c r="W108" s="2646"/>
    </row>
    <row r="109" spans="1:23">
      <c r="A109" s="2643"/>
      <c r="B109" s="2643"/>
      <c r="C109" s="2643"/>
      <c r="D109" s="2643"/>
      <c r="E109" s="2643"/>
      <c r="F109" s="2643"/>
      <c r="G109" s="2643"/>
      <c r="H109" s="2643"/>
      <c r="I109" s="2643"/>
      <c r="J109" s="2643"/>
      <c r="K109" s="2644"/>
      <c r="L109" s="2645"/>
      <c r="M109" s="2645"/>
      <c r="N109" s="2645"/>
      <c r="O109" s="2646"/>
      <c r="P109" s="2646"/>
      <c r="Q109" s="2646"/>
      <c r="R109" s="2646"/>
      <c r="S109" s="2646"/>
      <c r="T109" s="2646"/>
      <c r="U109" s="2643"/>
      <c r="V109" s="2643"/>
      <c r="W109" s="2646"/>
    </row>
    <row r="110" spans="1:23">
      <c r="A110" s="2643"/>
      <c r="B110" s="2643"/>
      <c r="C110" s="2643"/>
      <c r="D110" s="2643"/>
      <c r="E110" s="2643"/>
      <c r="F110" s="2643"/>
      <c r="G110" s="2643"/>
      <c r="H110" s="2643"/>
      <c r="I110" s="2643"/>
      <c r="J110" s="2643"/>
      <c r="K110" s="2644"/>
      <c r="L110" s="2645"/>
      <c r="M110" s="2645"/>
      <c r="N110" s="2645"/>
      <c r="O110" s="2646"/>
      <c r="P110" s="2646"/>
      <c r="Q110" s="2646"/>
      <c r="R110" s="2646"/>
      <c r="S110" s="2646"/>
      <c r="T110" s="2646"/>
      <c r="U110" s="2643"/>
      <c r="V110" s="2643"/>
      <c r="W110" s="2646"/>
    </row>
    <row r="111" spans="1:23">
      <c r="A111" s="2643"/>
      <c r="B111" s="2643"/>
      <c r="C111" s="2643"/>
      <c r="D111" s="2643"/>
      <c r="E111" s="2643"/>
      <c r="F111" s="2643"/>
      <c r="G111" s="2643"/>
      <c r="H111" s="2643"/>
      <c r="I111" s="2643"/>
      <c r="J111" s="2643"/>
      <c r="K111" s="2644"/>
      <c r="L111" s="2645"/>
      <c r="M111" s="2645"/>
      <c r="N111" s="2645"/>
      <c r="O111" s="2646"/>
      <c r="P111" s="2646"/>
      <c r="Q111" s="2646"/>
      <c r="R111" s="2646"/>
      <c r="S111" s="2646"/>
      <c r="T111" s="2646"/>
      <c r="U111" s="2643"/>
      <c r="V111" s="2643"/>
      <c r="W111" s="2646"/>
    </row>
    <row r="112" spans="1:23">
      <c r="A112" s="2643"/>
      <c r="B112" s="2643"/>
      <c r="C112" s="2643"/>
      <c r="D112" s="2643"/>
      <c r="E112" s="2643"/>
      <c r="F112" s="2643"/>
      <c r="G112" s="2643"/>
      <c r="H112" s="2643"/>
      <c r="I112" s="2643"/>
      <c r="J112" s="2643"/>
      <c r="K112" s="2644"/>
      <c r="L112" s="2645"/>
      <c r="M112" s="2645"/>
      <c r="N112" s="2645"/>
      <c r="O112" s="2646"/>
      <c r="P112" s="2646"/>
      <c r="Q112" s="2646"/>
      <c r="R112" s="2646"/>
      <c r="S112" s="2646"/>
      <c r="T112" s="2646"/>
      <c r="U112" s="2643"/>
      <c r="V112" s="2643"/>
      <c r="W112" s="2646"/>
    </row>
    <row r="113" spans="1:23">
      <c r="A113" s="2643"/>
      <c r="B113" s="2643"/>
      <c r="C113" s="2643"/>
      <c r="D113" s="2643"/>
      <c r="E113" s="2643"/>
      <c r="F113" s="2643"/>
      <c r="G113" s="2643"/>
      <c r="H113" s="2643"/>
      <c r="I113" s="2643"/>
      <c r="J113" s="2643"/>
      <c r="K113" s="2644"/>
      <c r="L113" s="2645"/>
      <c r="M113" s="2645"/>
      <c r="N113" s="2645"/>
      <c r="O113" s="2646"/>
      <c r="P113" s="2646"/>
      <c r="Q113" s="2646"/>
      <c r="R113" s="2646"/>
      <c r="S113" s="2646"/>
      <c r="T113" s="2646"/>
      <c r="U113" s="2643"/>
      <c r="V113" s="2643"/>
      <c r="W113" s="2646"/>
    </row>
    <row r="114" spans="1:23">
      <c r="A114" s="2643"/>
      <c r="B114" s="2643"/>
      <c r="C114" s="2643"/>
      <c r="D114" s="2643"/>
      <c r="E114" s="2643"/>
      <c r="F114" s="2643"/>
      <c r="G114" s="2643"/>
      <c r="H114" s="2643"/>
      <c r="I114" s="2643"/>
      <c r="J114" s="2643"/>
      <c r="K114" s="2644"/>
      <c r="L114" s="2645"/>
      <c r="M114" s="2645"/>
      <c r="N114" s="2645"/>
      <c r="O114" s="2646"/>
      <c r="P114" s="2646"/>
      <c r="Q114" s="2646"/>
      <c r="R114" s="2646"/>
      <c r="S114" s="2646"/>
      <c r="T114" s="2646"/>
      <c r="U114" s="2643"/>
      <c r="V114" s="2643"/>
      <c r="W114" s="2646"/>
    </row>
    <row r="115" spans="1:23">
      <c r="A115" s="2643"/>
      <c r="B115" s="2643"/>
      <c r="C115" s="2643"/>
      <c r="D115" s="2643"/>
      <c r="E115" s="2643"/>
      <c r="F115" s="2643"/>
      <c r="G115" s="2643"/>
      <c r="H115" s="2643"/>
      <c r="I115" s="2643"/>
      <c r="J115" s="2643"/>
      <c r="K115" s="2644"/>
      <c r="L115" s="2645"/>
      <c r="M115" s="2645"/>
      <c r="N115" s="2645"/>
      <c r="O115" s="2646"/>
      <c r="P115" s="2646"/>
      <c r="Q115" s="2646"/>
      <c r="R115" s="2646"/>
      <c r="S115" s="2646"/>
      <c r="T115" s="2646"/>
      <c r="U115" s="2643"/>
      <c r="V115" s="2643"/>
      <c r="W115" s="2646"/>
    </row>
    <row r="116" spans="1:23">
      <c r="A116" s="2643"/>
      <c r="B116" s="2643"/>
      <c r="C116" s="2643"/>
      <c r="D116" s="2643"/>
      <c r="E116" s="2643"/>
      <c r="F116" s="2643"/>
      <c r="G116" s="2643"/>
      <c r="H116" s="2643"/>
      <c r="I116" s="2643"/>
      <c r="J116" s="2643"/>
      <c r="K116" s="2644"/>
      <c r="L116" s="2645"/>
      <c r="M116" s="2645"/>
      <c r="N116" s="2645"/>
      <c r="O116" s="2646"/>
      <c r="P116" s="2646"/>
      <c r="Q116" s="2646"/>
      <c r="R116" s="2646"/>
      <c r="S116" s="2646"/>
      <c r="T116" s="2646"/>
      <c r="U116" s="2643"/>
      <c r="V116" s="2643"/>
      <c r="W116" s="2646"/>
    </row>
    <row r="117" spans="1:23">
      <c r="A117" s="2643"/>
      <c r="B117" s="2643"/>
      <c r="C117" s="2643"/>
      <c r="D117" s="2643"/>
      <c r="E117" s="2643"/>
      <c r="F117" s="2643"/>
      <c r="G117" s="2643"/>
      <c r="H117" s="2643"/>
      <c r="I117" s="2643"/>
      <c r="J117" s="2643"/>
      <c r="K117" s="2644"/>
      <c r="L117" s="2645"/>
      <c r="M117" s="2645"/>
      <c r="N117" s="2645"/>
      <c r="O117" s="2646"/>
      <c r="P117" s="2646"/>
      <c r="Q117" s="2646"/>
      <c r="R117" s="2646"/>
      <c r="S117" s="2646"/>
      <c r="T117" s="2646"/>
      <c r="U117" s="2643"/>
      <c r="V117" s="2643"/>
      <c r="W117" s="2646"/>
    </row>
    <row r="118" spans="1:23">
      <c r="A118" s="2643"/>
      <c r="B118" s="2643"/>
      <c r="C118" s="2643"/>
      <c r="D118" s="2643"/>
      <c r="E118" s="2643"/>
      <c r="F118" s="2643"/>
      <c r="G118" s="2643"/>
      <c r="H118" s="2643"/>
      <c r="I118" s="2643"/>
      <c r="J118" s="2643"/>
      <c r="K118" s="2644"/>
      <c r="L118" s="2645"/>
      <c r="M118" s="2645"/>
      <c r="N118" s="2645"/>
      <c r="O118" s="2646"/>
      <c r="P118" s="2646"/>
      <c r="Q118" s="2646"/>
      <c r="R118" s="2646"/>
      <c r="S118" s="2646"/>
      <c r="T118" s="2646"/>
      <c r="U118" s="2643"/>
      <c r="V118" s="2643"/>
      <c r="W118" s="2646"/>
    </row>
    <row r="119" spans="1:23">
      <c r="A119" s="2643"/>
      <c r="B119" s="2643"/>
      <c r="C119" s="2643"/>
      <c r="D119" s="2643"/>
      <c r="E119" s="2643"/>
      <c r="F119" s="2643"/>
      <c r="G119" s="2643"/>
      <c r="H119" s="2643"/>
      <c r="I119" s="2643"/>
      <c r="J119" s="2643"/>
      <c r="K119" s="2644"/>
      <c r="L119" s="2645"/>
      <c r="M119" s="2645"/>
      <c r="N119" s="2645"/>
      <c r="O119" s="2646"/>
      <c r="P119" s="2646"/>
      <c r="Q119" s="2646"/>
      <c r="R119" s="2646"/>
      <c r="S119" s="2646"/>
      <c r="T119" s="2646"/>
      <c r="U119" s="2643"/>
      <c r="V119" s="2643"/>
      <c r="W119" s="2646"/>
    </row>
    <row r="120" spans="1:23">
      <c r="A120" s="2643"/>
      <c r="B120" s="2643"/>
      <c r="C120" s="2643"/>
      <c r="D120" s="2643"/>
      <c r="E120" s="2643"/>
      <c r="F120" s="2643"/>
      <c r="G120" s="2643"/>
      <c r="H120" s="2643"/>
      <c r="I120" s="2643"/>
      <c r="J120" s="2643"/>
      <c r="K120" s="2644"/>
      <c r="L120" s="2645"/>
      <c r="M120" s="2645"/>
      <c r="N120" s="2645"/>
      <c r="O120" s="2646"/>
      <c r="P120" s="2646"/>
      <c r="Q120" s="2646"/>
      <c r="R120" s="2646"/>
      <c r="S120" s="2646"/>
      <c r="T120" s="2646"/>
      <c r="U120" s="2643"/>
      <c r="V120" s="2643"/>
      <c r="W120" s="2646"/>
    </row>
    <row r="121" spans="1:23">
      <c r="A121" s="2643"/>
      <c r="B121" s="2643"/>
      <c r="C121" s="2643"/>
      <c r="D121" s="2643"/>
      <c r="E121" s="2643"/>
      <c r="F121" s="2643"/>
      <c r="G121" s="2643"/>
      <c r="H121" s="2643"/>
      <c r="I121" s="2643"/>
      <c r="J121" s="2643"/>
      <c r="K121" s="2644"/>
      <c r="L121" s="2645"/>
      <c r="M121" s="2645"/>
      <c r="N121" s="2645"/>
      <c r="O121" s="2646"/>
      <c r="P121" s="2646"/>
      <c r="Q121" s="2646"/>
      <c r="R121" s="2646"/>
      <c r="S121" s="2646"/>
      <c r="T121" s="2646"/>
      <c r="U121" s="2643"/>
      <c r="V121" s="2643"/>
      <c r="W121" s="2646"/>
    </row>
    <row r="122" spans="1:23">
      <c r="A122" s="2643"/>
      <c r="B122" s="2643"/>
      <c r="C122" s="2643"/>
      <c r="D122" s="2643"/>
      <c r="E122" s="2643"/>
      <c r="F122" s="2643"/>
      <c r="G122" s="2643"/>
      <c r="H122" s="2643"/>
      <c r="I122" s="2643"/>
      <c r="J122" s="2643"/>
      <c r="K122" s="2644"/>
      <c r="L122" s="2645"/>
      <c r="M122" s="2645"/>
      <c r="N122" s="2645"/>
      <c r="O122" s="2646"/>
      <c r="P122" s="2646"/>
      <c r="Q122" s="2646"/>
      <c r="R122" s="2646"/>
      <c r="S122" s="2646"/>
      <c r="T122" s="2646"/>
      <c r="U122" s="2643"/>
      <c r="V122" s="2643"/>
      <c r="W122" s="2646"/>
    </row>
    <row r="123" spans="1:23">
      <c r="A123" s="2643"/>
      <c r="B123" s="2643"/>
      <c r="C123" s="2643"/>
      <c r="D123" s="2643"/>
      <c r="E123" s="2643"/>
      <c r="F123" s="2643"/>
      <c r="G123" s="2643"/>
      <c r="H123" s="2643"/>
      <c r="I123" s="2643"/>
      <c r="J123" s="2643"/>
      <c r="K123" s="2644"/>
      <c r="L123" s="2645"/>
      <c r="M123" s="2645"/>
      <c r="N123" s="2645"/>
      <c r="O123" s="2646"/>
      <c r="P123" s="2646"/>
      <c r="Q123" s="2646"/>
      <c r="R123" s="2646"/>
      <c r="S123" s="2646"/>
      <c r="T123" s="2646"/>
      <c r="U123" s="2643"/>
      <c r="V123" s="2643"/>
      <c r="W123" s="2646"/>
    </row>
    <row r="124" spans="1:23">
      <c r="A124" s="2643"/>
      <c r="B124" s="2643"/>
      <c r="C124" s="2643"/>
      <c r="D124" s="2643"/>
      <c r="E124" s="2643"/>
      <c r="F124" s="2643"/>
      <c r="G124" s="2643"/>
      <c r="H124" s="2643"/>
      <c r="I124" s="2643"/>
      <c r="J124" s="2643"/>
      <c r="K124" s="2644"/>
      <c r="L124" s="2645"/>
      <c r="M124" s="2645"/>
      <c r="N124" s="2645"/>
      <c r="O124" s="2646"/>
      <c r="P124" s="2646"/>
      <c r="Q124" s="2646"/>
      <c r="R124" s="2646"/>
      <c r="S124" s="2646"/>
      <c r="T124" s="2646"/>
      <c r="U124" s="2643"/>
      <c r="V124" s="2643"/>
      <c r="W124" s="2646"/>
    </row>
    <row r="125" spans="1:23">
      <c r="A125" s="2643"/>
      <c r="B125" s="2643"/>
      <c r="C125" s="2643"/>
      <c r="D125" s="2643"/>
      <c r="E125" s="2643"/>
      <c r="F125" s="2643"/>
      <c r="G125" s="2643"/>
      <c r="H125" s="2643"/>
      <c r="I125" s="2643"/>
      <c r="J125" s="2643"/>
      <c r="K125" s="2644"/>
      <c r="L125" s="2645"/>
      <c r="M125" s="2645"/>
      <c r="N125" s="2645"/>
      <c r="O125" s="2646"/>
      <c r="P125" s="2646"/>
      <c r="Q125" s="2646"/>
      <c r="R125" s="2646"/>
      <c r="S125" s="2646"/>
      <c r="T125" s="2646"/>
      <c r="U125" s="2643"/>
      <c r="V125" s="2643"/>
      <c r="W125" s="2646"/>
    </row>
    <row r="126" spans="1:23">
      <c r="A126" s="2643"/>
      <c r="B126" s="2643"/>
      <c r="C126" s="2643"/>
      <c r="D126" s="2643"/>
      <c r="E126" s="2643"/>
      <c r="F126" s="2643"/>
      <c r="G126" s="2643"/>
      <c r="H126" s="2643"/>
      <c r="I126" s="2643"/>
      <c r="J126" s="2643"/>
      <c r="K126" s="2644"/>
      <c r="L126" s="2645"/>
      <c r="M126" s="2645"/>
      <c r="N126" s="2645"/>
      <c r="O126" s="2646"/>
      <c r="P126" s="2646"/>
      <c r="Q126" s="2646"/>
      <c r="R126" s="2646"/>
      <c r="S126" s="2646"/>
      <c r="T126" s="2646"/>
      <c r="U126" s="2643"/>
      <c r="V126" s="2643"/>
      <c r="W126" s="2646"/>
    </row>
    <row r="127" spans="1:23">
      <c r="A127" s="2643"/>
      <c r="B127" s="2643"/>
      <c r="C127" s="2643"/>
      <c r="D127" s="2643"/>
      <c r="E127" s="2643"/>
      <c r="F127" s="2643"/>
      <c r="G127" s="2643"/>
      <c r="H127" s="2643"/>
      <c r="I127" s="2643"/>
      <c r="J127" s="2643"/>
      <c r="K127" s="2644"/>
      <c r="L127" s="2645"/>
      <c r="M127" s="2645"/>
      <c r="N127" s="2645"/>
      <c r="O127" s="2646"/>
      <c r="P127" s="2646"/>
      <c r="Q127" s="2646"/>
      <c r="R127" s="2646"/>
      <c r="S127" s="2646"/>
      <c r="T127" s="2646"/>
      <c r="U127" s="2643"/>
      <c r="V127" s="2643"/>
      <c r="W127" s="2646"/>
    </row>
    <row r="128" spans="1:23">
      <c r="A128" s="2643"/>
      <c r="B128" s="2643"/>
      <c r="C128" s="2643"/>
      <c r="D128" s="2643"/>
      <c r="E128" s="2643"/>
      <c r="F128" s="2643"/>
      <c r="G128" s="2643"/>
      <c r="H128" s="2643"/>
      <c r="I128" s="2643"/>
      <c r="J128" s="2643"/>
      <c r="K128" s="2644"/>
      <c r="L128" s="2645"/>
      <c r="M128" s="2645"/>
      <c r="N128" s="2645"/>
      <c r="O128" s="2646"/>
      <c r="P128" s="2646"/>
      <c r="Q128" s="2646"/>
      <c r="R128" s="2646"/>
      <c r="S128" s="2646"/>
      <c r="T128" s="2646"/>
      <c r="U128" s="2643"/>
      <c r="V128" s="2643"/>
      <c r="W128" s="2646"/>
    </row>
    <row r="129" spans="1:23">
      <c r="A129" s="2643"/>
      <c r="B129" s="2643"/>
      <c r="C129" s="2643"/>
      <c r="D129" s="2643"/>
      <c r="E129" s="2643"/>
      <c r="F129" s="2643"/>
      <c r="G129" s="2643"/>
      <c r="H129" s="2643"/>
      <c r="I129" s="2643"/>
      <c r="J129" s="2643"/>
      <c r="K129" s="2644"/>
      <c r="L129" s="2645"/>
      <c r="M129" s="2645"/>
      <c r="N129" s="2645"/>
      <c r="O129" s="2646"/>
      <c r="P129" s="2646"/>
      <c r="Q129" s="2646"/>
      <c r="R129" s="2646"/>
      <c r="S129" s="2646"/>
      <c r="T129" s="2646"/>
      <c r="U129" s="2643"/>
      <c r="V129" s="2643"/>
      <c r="W129" s="2646"/>
    </row>
    <row r="130" spans="1:23">
      <c r="A130" s="2643"/>
      <c r="B130" s="2643"/>
      <c r="C130" s="2643"/>
      <c r="D130" s="2643"/>
      <c r="E130" s="2643"/>
      <c r="F130" s="2643"/>
      <c r="G130" s="2643"/>
      <c r="H130" s="2643"/>
      <c r="I130" s="2643"/>
      <c r="J130" s="2643"/>
      <c r="K130" s="2644"/>
      <c r="L130" s="2645"/>
      <c r="M130" s="2645"/>
      <c r="N130" s="2645"/>
      <c r="O130" s="2646"/>
      <c r="P130" s="2646"/>
      <c r="Q130" s="2646"/>
      <c r="R130" s="2646"/>
      <c r="S130" s="2646"/>
      <c r="T130" s="2646"/>
      <c r="U130" s="2643"/>
      <c r="V130" s="2643"/>
      <c r="W130" s="2646"/>
    </row>
    <row r="131" spans="1:23">
      <c r="A131" s="2643"/>
      <c r="B131" s="2643"/>
      <c r="C131" s="2643"/>
      <c r="D131" s="2643"/>
      <c r="E131" s="2643"/>
      <c r="F131" s="2643"/>
      <c r="G131" s="2643"/>
      <c r="H131" s="2643"/>
      <c r="I131" s="2643"/>
      <c r="J131" s="2643"/>
      <c r="K131" s="2644"/>
      <c r="L131" s="2645"/>
      <c r="M131" s="2645"/>
      <c r="N131" s="2645"/>
      <c r="O131" s="2646"/>
      <c r="P131" s="2646"/>
      <c r="Q131" s="2646"/>
      <c r="R131" s="2646"/>
      <c r="S131" s="2646"/>
      <c r="T131" s="2646"/>
      <c r="U131" s="2643"/>
      <c r="V131" s="2643"/>
      <c r="W131" s="2646"/>
    </row>
    <row r="132" spans="1:23">
      <c r="A132" s="2643"/>
      <c r="B132" s="2643"/>
      <c r="C132" s="2643"/>
      <c r="D132" s="2643"/>
      <c r="E132" s="2643"/>
      <c r="F132" s="2643"/>
      <c r="G132" s="2643"/>
      <c r="H132" s="2643"/>
      <c r="I132" s="2643"/>
      <c r="J132" s="2643"/>
      <c r="K132" s="2644"/>
      <c r="L132" s="2645"/>
      <c r="M132" s="2645"/>
      <c r="N132" s="2645"/>
      <c r="O132" s="2646"/>
      <c r="P132" s="2646"/>
      <c r="Q132" s="2646"/>
      <c r="R132" s="2646"/>
      <c r="S132" s="2646"/>
      <c r="T132" s="2646"/>
      <c r="U132" s="2643"/>
      <c r="V132" s="2643"/>
      <c r="W132" s="2646"/>
    </row>
    <row r="133" spans="1:23">
      <c r="A133" s="2643"/>
      <c r="B133" s="2643"/>
      <c r="C133" s="2643"/>
      <c r="D133" s="2643"/>
      <c r="E133" s="2643"/>
      <c r="F133" s="2643"/>
      <c r="G133" s="2643"/>
      <c r="H133" s="2643"/>
      <c r="I133" s="2643"/>
      <c r="J133" s="2643"/>
      <c r="K133" s="2644"/>
      <c r="L133" s="2645"/>
      <c r="M133" s="2645"/>
      <c r="N133" s="2645"/>
      <c r="O133" s="2646"/>
      <c r="P133" s="2646"/>
      <c r="Q133" s="2646"/>
      <c r="R133" s="2646"/>
      <c r="S133" s="2646"/>
      <c r="T133" s="2646"/>
      <c r="U133" s="2643"/>
      <c r="V133" s="2643"/>
      <c r="W133" s="2646"/>
    </row>
    <row r="134" spans="1:23">
      <c r="A134" s="2643"/>
      <c r="B134" s="2643"/>
      <c r="C134" s="2643"/>
      <c r="D134" s="2643"/>
      <c r="E134" s="2643"/>
      <c r="F134" s="2643"/>
      <c r="G134" s="2643"/>
      <c r="H134" s="2643"/>
      <c r="I134" s="2643"/>
      <c r="J134" s="2643"/>
      <c r="K134" s="2644"/>
      <c r="L134" s="2645"/>
      <c r="M134" s="2645"/>
      <c r="N134" s="2645"/>
      <c r="O134" s="2646"/>
      <c r="P134" s="2646"/>
      <c r="Q134" s="2646"/>
      <c r="R134" s="2646"/>
      <c r="S134" s="2646"/>
      <c r="T134" s="2646"/>
      <c r="U134" s="2643"/>
      <c r="V134" s="2643"/>
      <c r="W134" s="2646"/>
    </row>
    <row r="135" spans="1:23">
      <c r="A135" s="2643"/>
      <c r="B135" s="2643"/>
      <c r="C135" s="2643"/>
      <c r="D135" s="2643"/>
      <c r="E135" s="2643"/>
      <c r="F135" s="2643"/>
      <c r="G135" s="2643"/>
      <c r="H135" s="2643"/>
      <c r="I135" s="2643"/>
      <c r="J135" s="2643"/>
      <c r="K135" s="2644"/>
      <c r="L135" s="2645"/>
      <c r="M135" s="2645"/>
      <c r="N135" s="2645"/>
      <c r="O135" s="2646"/>
      <c r="P135" s="2646"/>
      <c r="Q135" s="2646"/>
      <c r="R135" s="2646"/>
      <c r="S135" s="2646"/>
      <c r="T135" s="2646"/>
      <c r="U135" s="2643"/>
      <c r="V135" s="2643"/>
      <c r="W135" s="2646"/>
    </row>
    <row r="136" spans="1:23">
      <c r="A136" s="2643"/>
      <c r="B136" s="2643"/>
      <c r="C136" s="2643"/>
      <c r="D136" s="2643"/>
      <c r="E136" s="2643"/>
      <c r="F136" s="2643"/>
      <c r="G136" s="2643"/>
      <c r="H136" s="2643"/>
      <c r="I136" s="2643"/>
      <c r="J136" s="2643"/>
      <c r="K136" s="2644"/>
      <c r="L136" s="2645"/>
      <c r="M136" s="2645"/>
      <c r="N136" s="2645"/>
      <c r="O136" s="2646"/>
      <c r="P136" s="2646"/>
      <c r="Q136" s="2646"/>
      <c r="R136" s="2646"/>
      <c r="S136" s="2646"/>
      <c r="T136" s="2646"/>
      <c r="U136" s="2643"/>
      <c r="V136" s="2643"/>
      <c r="W136" s="2646"/>
    </row>
    <row r="137" spans="1:23">
      <c r="A137" s="2643"/>
      <c r="B137" s="2643"/>
      <c r="C137" s="2643"/>
      <c r="D137" s="2643"/>
      <c r="E137" s="2643"/>
      <c r="F137" s="2643"/>
      <c r="G137" s="2643"/>
      <c r="H137" s="2643"/>
      <c r="I137" s="2643"/>
      <c r="J137" s="2643"/>
      <c r="K137" s="2644"/>
      <c r="L137" s="2645"/>
      <c r="M137" s="2645"/>
      <c r="N137" s="2645"/>
      <c r="O137" s="2646"/>
      <c r="P137" s="2646"/>
      <c r="Q137" s="2646"/>
      <c r="R137" s="2646"/>
      <c r="S137" s="2646"/>
      <c r="T137" s="2646"/>
      <c r="U137" s="2643"/>
      <c r="V137" s="2643"/>
      <c r="W137" s="2646"/>
    </row>
    <row r="138" spans="1:23">
      <c r="A138" s="2643"/>
      <c r="B138" s="2643"/>
      <c r="C138" s="2643"/>
      <c r="D138" s="2643"/>
      <c r="E138" s="2643"/>
      <c r="F138" s="2643"/>
      <c r="G138" s="2643"/>
      <c r="H138" s="2643"/>
      <c r="I138" s="2643"/>
      <c r="J138" s="2643"/>
      <c r="K138" s="2644"/>
      <c r="L138" s="2645"/>
      <c r="M138" s="2645"/>
      <c r="N138" s="2645"/>
      <c r="O138" s="2646"/>
      <c r="P138" s="2646"/>
      <c r="Q138" s="2646"/>
      <c r="R138" s="2646"/>
      <c r="S138" s="2646"/>
      <c r="T138" s="2646"/>
      <c r="U138" s="2643"/>
      <c r="V138" s="2643"/>
      <c r="W138" s="2646"/>
    </row>
    <row r="139" spans="1:23">
      <c r="A139" s="2643"/>
      <c r="B139" s="2643"/>
      <c r="C139" s="2643"/>
      <c r="D139" s="2643"/>
      <c r="E139" s="2643"/>
      <c r="F139" s="2643"/>
      <c r="G139" s="2643"/>
      <c r="H139" s="2643"/>
      <c r="I139" s="2643"/>
      <c r="J139" s="2643"/>
      <c r="K139" s="2644"/>
      <c r="L139" s="2645"/>
      <c r="M139" s="2645"/>
      <c r="N139" s="2645"/>
      <c r="O139" s="2646"/>
      <c r="P139" s="2646"/>
      <c r="Q139" s="2646"/>
      <c r="R139" s="2646"/>
      <c r="S139" s="2646"/>
      <c r="T139" s="2646"/>
      <c r="U139" s="2643"/>
      <c r="V139" s="2643"/>
      <c r="W139" s="2646"/>
    </row>
    <row r="140" spans="1:23">
      <c r="A140" s="2643"/>
      <c r="B140" s="2643"/>
      <c r="C140" s="2643"/>
      <c r="D140" s="2643"/>
      <c r="E140" s="2643"/>
      <c r="F140" s="2643"/>
      <c r="G140" s="2643"/>
      <c r="H140" s="2643"/>
      <c r="I140" s="2643"/>
      <c r="J140" s="2643"/>
      <c r="K140" s="2644"/>
      <c r="L140" s="2645"/>
      <c r="M140" s="2645"/>
      <c r="N140" s="2645"/>
      <c r="O140" s="2646"/>
      <c r="P140" s="2646"/>
      <c r="Q140" s="2646"/>
      <c r="R140" s="2646"/>
      <c r="S140" s="2646"/>
      <c r="T140" s="2646"/>
      <c r="U140" s="2643"/>
      <c r="V140" s="2643"/>
      <c r="W140" s="2646"/>
    </row>
    <row r="141" spans="1:23">
      <c r="A141" s="2643"/>
      <c r="B141" s="2643"/>
      <c r="C141" s="2643"/>
      <c r="D141" s="2643"/>
      <c r="E141" s="2643"/>
      <c r="F141" s="2643"/>
      <c r="G141" s="2643"/>
      <c r="H141" s="2643"/>
      <c r="I141" s="2643"/>
      <c r="J141" s="2643"/>
      <c r="K141" s="2644"/>
      <c r="L141" s="2645"/>
      <c r="M141" s="2645"/>
      <c r="N141" s="2645"/>
      <c r="O141" s="2646"/>
      <c r="P141" s="2646"/>
      <c r="Q141" s="2646"/>
      <c r="R141" s="2646"/>
      <c r="S141" s="2646"/>
      <c r="T141" s="2646"/>
      <c r="U141" s="2643"/>
      <c r="V141" s="2643"/>
      <c r="W141" s="2646"/>
    </row>
    <row r="142" spans="1:23">
      <c r="A142" s="2643"/>
      <c r="B142" s="2643"/>
      <c r="C142" s="2643"/>
      <c r="D142" s="2643"/>
      <c r="E142" s="2643"/>
      <c r="F142" s="2643"/>
      <c r="G142" s="2643"/>
      <c r="H142" s="2643"/>
      <c r="I142" s="2643"/>
      <c r="J142" s="2643"/>
      <c r="K142" s="2644"/>
      <c r="L142" s="2645"/>
      <c r="M142" s="2645"/>
      <c r="N142" s="2645"/>
      <c r="O142" s="2646"/>
      <c r="P142" s="2646"/>
      <c r="Q142" s="2646"/>
      <c r="R142" s="2646"/>
      <c r="S142" s="2646"/>
      <c r="T142" s="2646"/>
      <c r="U142" s="2643"/>
      <c r="V142" s="2643"/>
      <c r="W142" s="2646"/>
    </row>
    <row r="143" spans="1:23">
      <c r="A143" s="2643"/>
      <c r="B143" s="2643"/>
      <c r="C143" s="2643"/>
      <c r="D143" s="2643"/>
      <c r="E143" s="2643"/>
      <c r="F143" s="2643"/>
      <c r="G143" s="2643"/>
      <c r="H143" s="2643"/>
      <c r="I143" s="2643"/>
      <c r="J143" s="2643"/>
      <c r="K143" s="2644"/>
      <c r="L143" s="2645"/>
      <c r="M143" s="2645"/>
      <c r="N143" s="2645"/>
      <c r="O143" s="2646"/>
      <c r="P143" s="2646"/>
      <c r="Q143" s="2646"/>
      <c r="R143" s="2646"/>
      <c r="S143" s="2646"/>
      <c r="T143" s="2646"/>
      <c r="U143" s="2643"/>
      <c r="V143" s="2643"/>
      <c r="W143" s="2646"/>
    </row>
    <row r="144" spans="1:23">
      <c r="A144" s="2643"/>
      <c r="B144" s="2643"/>
      <c r="C144" s="2643"/>
      <c r="D144" s="2643"/>
      <c r="E144" s="2643"/>
      <c r="F144" s="2643"/>
      <c r="G144" s="2643"/>
      <c r="H144" s="2643"/>
      <c r="I144" s="2643"/>
      <c r="J144" s="2643"/>
      <c r="K144" s="2644"/>
      <c r="L144" s="2645"/>
      <c r="M144" s="2645"/>
      <c r="N144" s="2645"/>
      <c r="O144" s="2646"/>
      <c r="P144" s="2646"/>
      <c r="Q144" s="2646"/>
      <c r="R144" s="2646"/>
      <c r="S144" s="2646"/>
      <c r="T144" s="2646"/>
      <c r="U144" s="2643"/>
      <c r="V144" s="2643"/>
      <c r="W144" s="2646"/>
    </row>
    <row r="145" spans="1:23">
      <c r="A145" s="2643"/>
      <c r="B145" s="2643"/>
      <c r="C145" s="2643"/>
      <c r="D145" s="2643"/>
      <c r="E145" s="2643"/>
      <c r="F145" s="2643"/>
      <c r="G145" s="2643"/>
      <c r="H145" s="2643"/>
      <c r="I145" s="2643"/>
      <c r="J145" s="2643"/>
      <c r="K145" s="2644"/>
      <c r="L145" s="2645"/>
      <c r="M145" s="2645"/>
      <c r="N145" s="2645"/>
      <c r="O145" s="2646"/>
      <c r="P145" s="2646"/>
      <c r="Q145" s="2646"/>
      <c r="R145" s="2646"/>
      <c r="S145" s="2646"/>
      <c r="T145" s="2646"/>
      <c r="U145" s="2643"/>
      <c r="V145" s="2643"/>
      <c r="W145" s="2646"/>
    </row>
    <row r="146" spans="1:23">
      <c r="A146" s="2643"/>
      <c r="B146" s="2643"/>
      <c r="C146" s="2643"/>
      <c r="D146" s="2643"/>
      <c r="E146" s="2643"/>
      <c r="F146" s="2643"/>
      <c r="G146" s="2643"/>
      <c r="H146" s="2643"/>
      <c r="I146" s="2643"/>
      <c r="J146" s="2643"/>
      <c r="K146" s="2644"/>
      <c r="L146" s="2645"/>
      <c r="M146" s="2645"/>
      <c r="N146" s="2645"/>
      <c r="O146" s="2646"/>
      <c r="P146" s="2646"/>
      <c r="Q146" s="2646"/>
      <c r="R146" s="2646"/>
      <c r="S146" s="2646"/>
      <c r="T146" s="2646"/>
      <c r="U146" s="2643"/>
      <c r="V146" s="2643"/>
      <c r="W146" s="2646"/>
    </row>
    <row r="147" spans="1:23">
      <c r="A147" s="2643"/>
      <c r="B147" s="2643"/>
      <c r="C147" s="2643"/>
      <c r="D147" s="2643"/>
      <c r="E147" s="2643"/>
      <c r="F147" s="2643"/>
      <c r="G147" s="2643"/>
      <c r="H147" s="2643"/>
      <c r="I147" s="2643"/>
      <c r="J147" s="2643"/>
      <c r="K147" s="2644"/>
      <c r="L147" s="2645"/>
      <c r="M147" s="2645"/>
      <c r="N147" s="2645"/>
      <c r="O147" s="2646"/>
      <c r="P147" s="2646"/>
      <c r="Q147" s="2646"/>
      <c r="R147" s="2646"/>
      <c r="S147" s="2646"/>
      <c r="T147" s="2646"/>
      <c r="U147" s="2643"/>
      <c r="V147" s="2643"/>
      <c r="W147" s="2646"/>
    </row>
    <row r="148" spans="1:23">
      <c r="A148" s="2643"/>
      <c r="B148" s="2643"/>
      <c r="C148" s="2643"/>
      <c r="D148" s="2643"/>
      <c r="E148" s="2643"/>
      <c r="F148" s="2643"/>
      <c r="G148" s="2643"/>
      <c r="H148" s="2643"/>
      <c r="I148" s="2643"/>
      <c r="J148" s="2643"/>
      <c r="K148" s="2644"/>
      <c r="L148" s="2645"/>
      <c r="M148" s="2645"/>
      <c r="N148" s="2645"/>
      <c r="O148" s="2646"/>
      <c r="P148" s="2646"/>
      <c r="Q148" s="2646"/>
      <c r="R148" s="2646"/>
      <c r="S148" s="2646"/>
      <c r="T148" s="2646"/>
      <c r="U148" s="2643"/>
      <c r="V148" s="2643"/>
      <c r="W148" s="2646"/>
    </row>
    <row r="149" spans="1:23">
      <c r="A149" s="2643"/>
      <c r="B149" s="2643"/>
      <c r="C149" s="2643"/>
      <c r="D149" s="2643"/>
      <c r="E149" s="2643"/>
      <c r="F149" s="2643"/>
      <c r="G149" s="2643"/>
      <c r="H149" s="2643"/>
      <c r="I149" s="2643"/>
      <c r="J149" s="2643"/>
      <c r="K149" s="2644"/>
      <c r="L149" s="2645"/>
      <c r="M149" s="2645"/>
      <c r="N149" s="2645"/>
      <c r="O149" s="2646"/>
      <c r="P149" s="2646"/>
      <c r="Q149" s="2646"/>
      <c r="R149" s="2646"/>
      <c r="S149" s="2646"/>
      <c r="T149" s="2646"/>
      <c r="U149" s="2643"/>
      <c r="V149" s="2643"/>
      <c r="W149" s="2646"/>
    </row>
    <row r="150" spans="1:23">
      <c r="A150" s="2643"/>
      <c r="B150" s="2643"/>
      <c r="C150" s="2643"/>
      <c r="D150" s="2643"/>
      <c r="E150" s="2643"/>
      <c r="F150" s="2643"/>
      <c r="G150" s="2643"/>
      <c r="H150" s="2643"/>
      <c r="I150" s="2643"/>
      <c r="J150" s="2643"/>
      <c r="K150" s="2644"/>
      <c r="L150" s="2645"/>
      <c r="M150" s="2645"/>
      <c r="N150" s="2645"/>
      <c r="O150" s="2646"/>
      <c r="P150" s="2646"/>
      <c r="Q150" s="2646"/>
      <c r="R150" s="2646"/>
      <c r="S150" s="2646"/>
      <c r="T150" s="2646"/>
      <c r="U150" s="2643"/>
      <c r="V150" s="2643"/>
      <c r="W150" s="2646"/>
    </row>
    <row r="151" spans="1:23">
      <c r="A151" s="2643"/>
      <c r="B151" s="2643"/>
      <c r="C151" s="2643"/>
      <c r="D151" s="2643"/>
      <c r="E151" s="2643"/>
      <c r="F151" s="2643"/>
      <c r="G151" s="2643"/>
      <c r="H151" s="2643"/>
      <c r="I151" s="2643"/>
      <c r="J151" s="2643"/>
      <c r="K151" s="2644"/>
      <c r="L151" s="2645"/>
      <c r="M151" s="2645"/>
      <c r="N151" s="2645"/>
      <c r="O151" s="2646"/>
      <c r="P151" s="2646"/>
      <c r="Q151" s="2646"/>
      <c r="R151" s="2646"/>
      <c r="S151" s="2646"/>
      <c r="T151" s="2646"/>
      <c r="U151" s="2643"/>
      <c r="V151" s="2643"/>
      <c r="W151" s="2646"/>
    </row>
    <row r="152" spans="1:23">
      <c r="A152" s="2643"/>
      <c r="B152" s="2643"/>
      <c r="C152" s="2643"/>
      <c r="D152" s="2643"/>
      <c r="E152" s="2643"/>
      <c r="F152" s="2643"/>
      <c r="G152" s="2643"/>
      <c r="H152" s="2643"/>
      <c r="I152" s="2643"/>
      <c r="J152" s="2643"/>
      <c r="K152" s="2644"/>
      <c r="L152" s="2645"/>
      <c r="M152" s="2645"/>
      <c r="N152" s="2645"/>
      <c r="O152" s="2646"/>
      <c r="P152" s="2646"/>
      <c r="Q152" s="2646"/>
      <c r="R152" s="2646"/>
      <c r="S152" s="2646"/>
      <c r="T152" s="2646"/>
      <c r="U152" s="2643"/>
      <c r="V152" s="2643"/>
      <c r="W152" s="2646"/>
    </row>
    <row r="153" spans="1:23">
      <c r="A153" s="2643"/>
      <c r="B153" s="2643"/>
      <c r="C153" s="2643"/>
      <c r="D153" s="2643"/>
      <c r="E153" s="2643"/>
      <c r="F153" s="2643"/>
      <c r="G153" s="2643"/>
      <c r="H153" s="2643"/>
      <c r="I153" s="2643"/>
      <c r="J153" s="2643"/>
      <c r="K153" s="2644"/>
      <c r="L153" s="2645"/>
      <c r="M153" s="2645"/>
      <c r="N153" s="2645"/>
      <c r="O153" s="2646"/>
      <c r="P153" s="2646"/>
      <c r="Q153" s="2646"/>
      <c r="R153" s="2646"/>
      <c r="S153" s="2646"/>
      <c r="T153" s="2646"/>
      <c r="U153" s="2643"/>
      <c r="V153" s="2643"/>
      <c r="W153" s="2646"/>
    </row>
    <row r="154" spans="1:23">
      <c r="A154" s="2643"/>
      <c r="B154" s="2643"/>
      <c r="C154" s="2643"/>
      <c r="D154" s="2643"/>
      <c r="E154" s="2643"/>
      <c r="F154" s="2643"/>
      <c r="G154" s="2643"/>
      <c r="H154" s="2643"/>
      <c r="I154" s="2643"/>
      <c r="J154" s="2643"/>
      <c r="K154" s="2644"/>
      <c r="L154" s="2645"/>
      <c r="M154" s="2645"/>
      <c r="N154" s="2645"/>
      <c r="O154" s="2646"/>
      <c r="P154" s="2646"/>
      <c r="Q154" s="2646"/>
      <c r="R154" s="2646"/>
      <c r="S154" s="2646"/>
      <c r="T154" s="2646"/>
      <c r="U154" s="2643"/>
      <c r="V154" s="2643"/>
      <c r="W154" s="2646"/>
    </row>
    <row r="155" spans="1:23">
      <c r="A155" s="2643"/>
      <c r="B155" s="2643"/>
      <c r="C155" s="2643"/>
      <c r="D155" s="2643"/>
      <c r="E155" s="2643"/>
      <c r="F155" s="2643"/>
      <c r="G155" s="2643"/>
      <c r="H155" s="2643"/>
      <c r="I155" s="2643"/>
      <c r="J155" s="2643"/>
      <c r="K155" s="2644"/>
      <c r="L155" s="2645"/>
      <c r="M155" s="2645"/>
      <c r="N155" s="2645"/>
      <c r="O155" s="2646"/>
      <c r="P155" s="2646"/>
      <c r="Q155" s="2646"/>
      <c r="R155" s="2646"/>
      <c r="S155" s="2646"/>
      <c r="T155" s="2646"/>
      <c r="U155" s="2643"/>
      <c r="V155" s="2643"/>
      <c r="W155" s="2646"/>
    </row>
    <row r="156" spans="1:23">
      <c r="A156" s="2643"/>
      <c r="B156" s="2643"/>
      <c r="C156" s="2643"/>
      <c r="D156" s="2643"/>
      <c r="E156" s="2643"/>
      <c r="F156" s="2643"/>
      <c r="G156" s="2643"/>
      <c r="H156" s="2643"/>
      <c r="I156" s="2643"/>
      <c r="J156" s="2643"/>
      <c r="K156" s="2644"/>
      <c r="L156" s="2645"/>
      <c r="M156" s="2645"/>
      <c r="N156" s="2645"/>
      <c r="O156" s="2646"/>
      <c r="P156" s="2646"/>
      <c r="Q156" s="2646"/>
      <c r="R156" s="2646"/>
      <c r="S156" s="2646"/>
      <c r="T156" s="2646"/>
      <c r="U156" s="2643"/>
      <c r="V156" s="2643"/>
      <c r="W156" s="2646"/>
    </row>
    <row r="157" spans="1:23">
      <c r="A157" s="2643"/>
      <c r="B157" s="2643"/>
      <c r="C157" s="2643"/>
      <c r="D157" s="2643"/>
      <c r="E157" s="2643"/>
      <c r="F157" s="2643"/>
      <c r="G157" s="2643"/>
      <c r="H157" s="2643"/>
      <c r="I157" s="2643"/>
      <c r="J157" s="2643"/>
      <c r="K157" s="2644"/>
      <c r="L157" s="2645"/>
      <c r="M157" s="2645"/>
      <c r="N157" s="2645"/>
      <c r="O157" s="2646"/>
      <c r="P157" s="2646"/>
      <c r="Q157" s="2646"/>
      <c r="R157" s="2646"/>
      <c r="S157" s="2646"/>
      <c r="T157" s="2646"/>
      <c r="U157" s="2643"/>
      <c r="V157" s="2643"/>
      <c r="W157" s="2646"/>
    </row>
    <row r="158" spans="1:23">
      <c r="A158" s="2643"/>
      <c r="B158" s="2643"/>
      <c r="C158" s="2643"/>
      <c r="D158" s="2643"/>
      <c r="E158" s="2643"/>
      <c r="F158" s="2643"/>
      <c r="G158" s="2643"/>
      <c r="H158" s="2643"/>
      <c r="I158" s="2643"/>
      <c r="J158" s="2643"/>
      <c r="K158" s="2644"/>
      <c r="L158" s="2645"/>
      <c r="M158" s="2645"/>
      <c r="N158" s="2645"/>
      <c r="O158" s="2646"/>
      <c r="P158" s="2646"/>
      <c r="Q158" s="2646"/>
      <c r="R158" s="2646"/>
      <c r="S158" s="2646"/>
      <c r="T158" s="2646"/>
      <c r="U158" s="2643"/>
      <c r="V158" s="2643"/>
      <c r="W158" s="2646"/>
    </row>
    <row r="159" spans="1:23">
      <c r="A159" s="2643"/>
      <c r="B159" s="2643"/>
      <c r="C159" s="2643"/>
      <c r="D159" s="2643"/>
      <c r="E159" s="2643"/>
      <c r="F159" s="2643"/>
      <c r="G159" s="2643"/>
      <c r="H159" s="2643"/>
      <c r="I159" s="2643"/>
      <c r="J159" s="2643"/>
      <c r="K159" s="2644"/>
      <c r="L159" s="2645"/>
      <c r="M159" s="2645"/>
      <c r="N159" s="2645"/>
      <c r="O159" s="2646"/>
      <c r="P159" s="2646"/>
      <c r="Q159" s="2646"/>
      <c r="R159" s="2646"/>
      <c r="S159" s="2646"/>
      <c r="T159" s="2646"/>
      <c r="U159" s="2643"/>
      <c r="V159" s="2643"/>
      <c r="W159" s="2646"/>
    </row>
    <row r="160" spans="1:23">
      <c r="A160" s="2643"/>
      <c r="B160" s="2643"/>
      <c r="C160" s="2643"/>
      <c r="D160" s="2643"/>
      <c r="E160" s="2643"/>
      <c r="F160" s="2643"/>
      <c r="G160" s="2643"/>
      <c r="H160" s="2643"/>
      <c r="I160" s="2643"/>
      <c r="J160" s="2643"/>
      <c r="K160" s="2644"/>
      <c r="L160" s="2645"/>
      <c r="M160" s="2645"/>
      <c r="N160" s="2645"/>
      <c r="O160" s="2646"/>
      <c r="P160" s="2646"/>
      <c r="Q160" s="2646"/>
      <c r="R160" s="2646"/>
      <c r="S160" s="2646"/>
      <c r="T160" s="2646"/>
      <c r="U160" s="2643"/>
      <c r="V160" s="2643"/>
      <c r="W160" s="2646"/>
    </row>
    <row r="161" spans="1:23">
      <c r="A161" s="2643"/>
      <c r="B161" s="2643"/>
      <c r="C161" s="2643"/>
      <c r="D161" s="2643"/>
      <c r="E161" s="2643"/>
      <c r="F161" s="2643"/>
      <c r="G161" s="2643"/>
      <c r="H161" s="2643"/>
      <c r="I161" s="2643"/>
      <c r="J161" s="2643"/>
      <c r="K161" s="2644"/>
      <c r="L161" s="2645"/>
      <c r="M161" s="2645"/>
      <c r="N161" s="2645"/>
      <c r="O161" s="2646"/>
      <c r="P161" s="2646"/>
      <c r="Q161" s="2646"/>
      <c r="R161" s="2646"/>
      <c r="S161" s="2646"/>
      <c r="T161" s="2646"/>
      <c r="U161" s="2643"/>
      <c r="V161" s="2643"/>
      <c r="W161" s="2646"/>
    </row>
    <row r="162" spans="1:23">
      <c r="A162" s="2643"/>
      <c r="B162" s="2643"/>
      <c r="C162" s="2643"/>
      <c r="D162" s="2643"/>
      <c r="E162" s="2643"/>
      <c r="F162" s="2643"/>
      <c r="G162" s="2643"/>
      <c r="H162" s="2643"/>
      <c r="I162" s="2643"/>
      <c r="J162" s="2643"/>
      <c r="K162" s="2644"/>
      <c r="L162" s="2645"/>
      <c r="M162" s="2645"/>
      <c r="N162" s="2645"/>
      <c r="O162" s="2646"/>
      <c r="P162" s="2646"/>
      <c r="Q162" s="2646"/>
      <c r="R162" s="2646"/>
      <c r="S162" s="2646"/>
      <c r="T162" s="2646"/>
      <c r="U162" s="2643"/>
      <c r="V162" s="2643"/>
      <c r="W162" s="2646"/>
    </row>
    <row r="163" spans="1:23">
      <c r="A163" s="2643"/>
      <c r="B163" s="2643"/>
      <c r="C163" s="2643"/>
      <c r="D163" s="2643"/>
      <c r="E163" s="2643"/>
      <c r="F163" s="2643"/>
      <c r="G163" s="2643"/>
      <c r="H163" s="2643"/>
      <c r="I163" s="2643"/>
      <c r="J163" s="2643"/>
      <c r="K163" s="2644"/>
      <c r="L163" s="2645"/>
      <c r="M163" s="2645"/>
      <c r="N163" s="2645"/>
      <c r="O163" s="2646"/>
      <c r="P163" s="2646"/>
      <c r="Q163" s="2646"/>
      <c r="R163" s="2646"/>
      <c r="S163" s="2646"/>
      <c r="T163" s="2646"/>
      <c r="U163" s="2643"/>
      <c r="V163" s="2643"/>
      <c r="W163" s="2646"/>
    </row>
    <row r="164" spans="1:23">
      <c r="A164" s="2643"/>
      <c r="B164" s="2643"/>
      <c r="C164" s="2643"/>
      <c r="D164" s="2643"/>
      <c r="E164" s="2643"/>
      <c r="F164" s="2643"/>
      <c r="G164" s="2643"/>
      <c r="H164" s="2643"/>
      <c r="I164" s="2643"/>
      <c r="J164" s="2643"/>
      <c r="K164" s="2644"/>
      <c r="L164" s="2645"/>
      <c r="M164" s="2645"/>
      <c r="N164" s="2645"/>
      <c r="O164" s="2646"/>
      <c r="P164" s="2646"/>
      <c r="Q164" s="2646"/>
      <c r="R164" s="2646"/>
      <c r="S164" s="2646"/>
      <c r="T164" s="2646"/>
      <c r="U164" s="2643"/>
      <c r="V164" s="2643"/>
      <c r="W164" s="2646"/>
    </row>
    <row r="165" spans="1:23">
      <c r="A165" s="2643"/>
      <c r="B165" s="2643"/>
      <c r="C165" s="2643"/>
      <c r="D165" s="2643"/>
      <c r="E165" s="2643"/>
      <c r="F165" s="2643"/>
      <c r="G165" s="2643"/>
      <c r="H165" s="2643"/>
      <c r="I165" s="2643"/>
      <c r="J165" s="2643"/>
      <c r="K165" s="2644"/>
      <c r="L165" s="2645"/>
      <c r="M165" s="2645"/>
      <c r="N165" s="2645"/>
      <c r="O165" s="2646"/>
      <c r="P165" s="2646"/>
      <c r="Q165" s="2646"/>
      <c r="R165" s="2646"/>
      <c r="S165" s="2646"/>
      <c r="T165" s="2646"/>
      <c r="U165" s="2643"/>
      <c r="V165" s="2643"/>
      <c r="W165" s="2646"/>
    </row>
    <row r="166" spans="1:23">
      <c r="A166" s="2643"/>
      <c r="B166" s="2643"/>
      <c r="C166" s="2643"/>
      <c r="D166" s="2643"/>
      <c r="E166" s="2643"/>
      <c r="F166" s="2643"/>
      <c r="G166" s="2643"/>
      <c r="H166" s="2643"/>
      <c r="I166" s="2643"/>
      <c r="J166" s="2643"/>
      <c r="K166" s="2644"/>
      <c r="L166" s="2645"/>
      <c r="M166" s="2645"/>
      <c r="N166" s="2645"/>
      <c r="O166" s="2646"/>
      <c r="P166" s="2646"/>
      <c r="Q166" s="2646"/>
      <c r="R166" s="2646"/>
      <c r="S166" s="2646"/>
      <c r="T166" s="2646"/>
      <c r="U166" s="2643"/>
      <c r="V166" s="2643"/>
      <c r="W166" s="2646"/>
    </row>
    <row r="167" spans="1:23">
      <c r="A167" s="2643"/>
      <c r="B167" s="2643"/>
      <c r="C167" s="2643"/>
      <c r="D167" s="2643"/>
      <c r="E167" s="2643"/>
      <c r="F167" s="2643"/>
      <c r="G167" s="2643"/>
      <c r="H167" s="2643"/>
      <c r="I167" s="2643"/>
      <c r="J167" s="2643"/>
      <c r="K167" s="2644"/>
      <c r="L167" s="2645"/>
      <c r="M167" s="2645"/>
      <c r="N167" s="2645"/>
      <c r="O167" s="2646"/>
      <c r="P167" s="2646"/>
      <c r="Q167" s="2646"/>
      <c r="R167" s="2646"/>
      <c r="S167" s="2646"/>
      <c r="T167" s="2646"/>
      <c r="U167" s="2643"/>
      <c r="V167" s="2643"/>
      <c r="W167" s="2646"/>
    </row>
    <row r="168" spans="1:23">
      <c r="A168" s="2643"/>
      <c r="B168" s="2643"/>
      <c r="C168" s="2643"/>
      <c r="D168" s="2643"/>
      <c r="E168" s="2643"/>
      <c r="F168" s="2643"/>
      <c r="G168" s="2643"/>
      <c r="H168" s="2643"/>
      <c r="I168" s="2643"/>
      <c r="J168" s="2643"/>
      <c r="K168" s="2644"/>
      <c r="L168" s="2645"/>
      <c r="M168" s="2645"/>
      <c r="N168" s="2645"/>
      <c r="O168" s="2646"/>
      <c r="P168" s="2646"/>
      <c r="Q168" s="2646"/>
      <c r="R168" s="2646"/>
      <c r="S168" s="2646"/>
      <c r="T168" s="2646"/>
      <c r="U168" s="2643"/>
      <c r="V168" s="2643"/>
      <c r="W168" s="2646"/>
    </row>
    <row r="169" spans="1:23">
      <c r="A169" s="2643"/>
      <c r="B169" s="2643"/>
      <c r="C169" s="2643"/>
      <c r="D169" s="2643"/>
      <c r="E169" s="2643"/>
      <c r="F169" s="2643"/>
      <c r="G169" s="2643"/>
      <c r="H169" s="2643"/>
      <c r="I169" s="2643"/>
      <c r="J169" s="2643"/>
      <c r="K169" s="2644"/>
      <c r="L169" s="2645"/>
      <c r="M169" s="2645"/>
      <c r="N169" s="2645"/>
      <c r="O169" s="2646"/>
      <c r="P169" s="2646"/>
      <c r="Q169" s="2646"/>
      <c r="R169" s="2646"/>
      <c r="S169" s="2646"/>
      <c r="T169" s="2646"/>
      <c r="U169" s="2643"/>
      <c r="V169" s="2643"/>
      <c r="W169" s="2646"/>
    </row>
    <row r="170" spans="1:23">
      <c r="A170" s="2643"/>
      <c r="B170" s="2643"/>
      <c r="C170" s="2643"/>
      <c r="D170" s="2643"/>
      <c r="E170" s="2643"/>
      <c r="F170" s="2643"/>
      <c r="G170" s="2643"/>
      <c r="H170" s="2643"/>
      <c r="I170" s="2643"/>
      <c r="J170" s="2643"/>
      <c r="K170" s="2644"/>
      <c r="L170" s="2645"/>
      <c r="M170" s="2645"/>
      <c r="N170" s="2645"/>
      <c r="O170" s="2646"/>
      <c r="P170" s="2646"/>
      <c r="Q170" s="2646"/>
      <c r="R170" s="2646"/>
      <c r="S170" s="2646"/>
      <c r="T170" s="2646"/>
      <c r="U170" s="2643"/>
      <c r="V170" s="2643"/>
      <c r="W170" s="2646"/>
    </row>
    <row r="171" spans="1:23">
      <c r="A171" s="2643"/>
      <c r="B171" s="2643"/>
      <c r="C171" s="2643"/>
      <c r="D171" s="2643"/>
      <c r="E171" s="2643"/>
      <c r="F171" s="2643"/>
      <c r="G171" s="2643"/>
      <c r="H171" s="2643"/>
      <c r="I171" s="2643"/>
      <c r="J171" s="2643"/>
      <c r="K171" s="2644"/>
      <c r="L171" s="2645"/>
      <c r="M171" s="2645"/>
      <c r="N171" s="2645"/>
      <c r="O171" s="2646"/>
      <c r="P171" s="2646"/>
      <c r="Q171" s="2646"/>
      <c r="R171" s="2646"/>
      <c r="S171" s="2646"/>
      <c r="T171" s="2646"/>
      <c r="U171" s="2643"/>
      <c r="V171" s="2643"/>
      <c r="W171" s="2646"/>
    </row>
    <row r="172" spans="1:23">
      <c r="A172" s="2643"/>
      <c r="B172" s="2643"/>
      <c r="C172" s="2643"/>
      <c r="D172" s="2643"/>
      <c r="E172" s="2643"/>
      <c r="F172" s="2643"/>
      <c r="G172" s="2643"/>
      <c r="H172" s="2643"/>
      <c r="I172" s="2643"/>
      <c r="J172" s="2643"/>
      <c r="K172" s="2644"/>
      <c r="L172" s="2645"/>
      <c r="M172" s="2645"/>
      <c r="N172" s="2645"/>
      <c r="O172" s="2646"/>
      <c r="P172" s="2646"/>
      <c r="Q172" s="2646"/>
      <c r="R172" s="2646"/>
      <c r="S172" s="2646"/>
      <c r="T172" s="2646"/>
      <c r="U172" s="2643"/>
      <c r="V172" s="2643"/>
      <c r="W172" s="2646"/>
    </row>
    <row r="173" spans="1:23">
      <c r="A173" s="2643"/>
      <c r="B173" s="2643"/>
      <c r="C173" s="2643"/>
      <c r="D173" s="2643"/>
      <c r="E173" s="2643"/>
      <c r="F173" s="2643"/>
      <c r="G173" s="2643"/>
      <c r="H173" s="2643"/>
      <c r="I173" s="2643"/>
      <c r="J173" s="2643"/>
      <c r="K173" s="2644"/>
      <c r="L173" s="2645"/>
      <c r="M173" s="2645"/>
      <c r="N173" s="2645"/>
      <c r="O173" s="2646"/>
      <c r="P173" s="2646"/>
      <c r="Q173" s="2646"/>
      <c r="R173" s="2646"/>
      <c r="S173" s="2646"/>
      <c r="T173" s="2646"/>
      <c r="U173" s="2643"/>
      <c r="V173" s="2643"/>
      <c r="W173" s="2646"/>
    </row>
    <row r="174" spans="1:23">
      <c r="A174" s="2643"/>
      <c r="B174" s="2643"/>
      <c r="C174" s="2643"/>
      <c r="D174" s="2643"/>
      <c r="E174" s="2643"/>
      <c r="F174" s="2643"/>
      <c r="G174" s="2643"/>
      <c r="H174" s="2643"/>
      <c r="I174" s="2643"/>
      <c r="J174" s="2643"/>
      <c r="K174" s="2644"/>
      <c r="L174" s="2645"/>
      <c r="M174" s="2645"/>
      <c r="N174" s="2645"/>
      <c r="O174" s="2646"/>
      <c r="P174" s="2646"/>
      <c r="Q174" s="2646"/>
      <c r="R174" s="2646"/>
      <c r="S174" s="2646"/>
      <c r="T174" s="2646"/>
      <c r="U174" s="2643"/>
      <c r="V174" s="2643"/>
      <c r="W174" s="2646"/>
    </row>
    <row r="175" spans="1:23">
      <c r="A175" s="2643"/>
      <c r="B175" s="2643"/>
      <c r="C175" s="2643"/>
      <c r="D175" s="2643"/>
      <c r="E175" s="2643"/>
      <c r="F175" s="2643"/>
      <c r="G175" s="2643"/>
      <c r="H175" s="2643"/>
      <c r="I175" s="2643"/>
      <c r="J175" s="2643"/>
      <c r="K175" s="2644"/>
      <c r="L175" s="2645"/>
      <c r="M175" s="2645"/>
      <c r="N175" s="2645"/>
      <c r="O175" s="2646"/>
      <c r="P175" s="2646"/>
      <c r="Q175" s="2646"/>
      <c r="R175" s="2646"/>
      <c r="S175" s="2646"/>
      <c r="T175" s="2646"/>
      <c r="U175" s="2643"/>
      <c r="V175" s="2643"/>
      <c r="W175" s="2646"/>
    </row>
    <row r="176" spans="1:23">
      <c r="A176" s="2643"/>
      <c r="B176" s="2643"/>
      <c r="C176" s="2643"/>
      <c r="D176" s="2643"/>
      <c r="E176" s="2643"/>
      <c r="F176" s="2643"/>
      <c r="G176" s="2643"/>
      <c r="H176" s="2643"/>
      <c r="I176" s="2643"/>
      <c r="J176" s="2643"/>
      <c r="K176" s="2644"/>
      <c r="L176" s="2645"/>
      <c r="M176" s="2645"/>
      <c r="N176" s="2645"/>
      <c r="O176" s="2646"/>
      <c r="P176" s="2646"/>
      <c r="Q176" s="2646"/>
      <c r="R176" s="2646"/>
      <c r="S176" s="2646"/>
      <c r="T176" s="2646"/>
      <c r="U176" s="2643"/>
      <c r="V176" s="2643"/>
      <c r="W176" s="2646"/>
    </row>
    <row r="177" spans="1:23">
      <c r="A177" s="2643"/>
      <c r="B177" s="2643"/>
      <c r="C177" s="2643"/>
      <c r="D177" s="2643"/>
      <c r="E177" s="2643"/>
      <c r="F177" s="2643"/>
      <c r="G177" s="2643"/>
      <c r="H177" s="2643"/>
      <c r="I177" s="2643"/>
      <c r="J177" s="2643"/>
      <c r="K177" s="2644"/>
      <c r="L177" s="2645"/>
      <c r="M177" s="2645"/>
      <c r="N177" s="2645"/>
      <c r="O177" s="2646"/>
      <c r="P177" s="2646"/>
      <c r="Q177" s="2646"/>
      <c r="R177" s="2646"/>
      <c r="S177" s="2646"/>
      <c r="T177" s="2646"/>
      <c r="U177" s="2643"/>
      <c r="V177" s="2643"/>
      <c r="W177" s="2646"/>
    </row>
    <row r="178" spans="1:23">
      <c r="A178" s="2643"/>
      <c r="B178" s="2643"/>
      <c r="C178" s="2643"/>
      <c r="D178" s="2643"/>
      <c r="E178" s="2643"/>
      <c r="F178" s="2643"/>
      <c r="G178" s="2643"/>
      <c r="H178" s="2643"/>
      <c r="I178" s="2643"/>
      <c r="J178" s="2643"/>
      <c r="K178" s="2644"/>
      <c r="L178" s="2645"/>
      <c r="M178" s="2645"/>
      <c r="N178" s="2645"/>
      <c r="O178" s="2646"/>
      <c r="P178" s="2646"/>
      <c r="Q178" s="2646"/>
      <c r="R178" s="2646"/>
      <c r="S178" s="2646"/>
      <c r="T178" s="2646"/>
      <c r="U178" s="2643"/>
      <c r="V178" s="2643"/>
      <c r="W178" s="2646"/>
    </row>
    <row r="179" spans="1:23">
      <c r="A179" s="2643"/>
      <c r="B179" s="2643"/>
      <c r="C179" s="2643"/>
      <c r="D179" s="2643"/>
      <c r="E179" s="2643"/>
      <c r="F179" s="2643"/>
      <c r="G179" s="2643"/>
      <c r="H179" s="2643"/>
      <c r="I179" s="2643"/>
      <c r="J179" s="2643"/>
      <c r="K179" s="2644"/>
      <c r="L179" s="2645"/>
      <c r="M179" s="2645"/>
      <c r="N179" s="2645"/>
      <c r="O179" s="2646"/>
      <c r="P179" s="2646"/>
      <c r="Q179" s="2646"/>
      <c r="R179" s="2646"/>
      <c r="S179" s="2646"/>
      <c r="T179" s="2646"/>
      <c r="U179" s="2643"/>
      <c r="V179" s="2643"/>
      <c r="W179" s="2646"/>
    </row>
    <row r="180" spans="1:23">
      <c r="A180" s="2643"/>
      <c r="B180" s="2643"/>
      <c r="C180" s="2643"/>
      <c r="D180" s="2643"/>
      <c r="E180" s="2643"/>
      <c r="F180" s="2643"/>
      <c r="G180" s="2643"/>
      <c r="H180" s="2643"/>
      <c r="I180" s="2643"/>
      <c r="J180" s="2643"/>
      <c r="K180" s="2644"/>
      <c r="L180" s="2645"/>
      <c r="M180" s="2645"/>
      <c r="N180" s="2645"/>
      <c r="O180" s="2646"/>
      <c r="P180" s="2646"/>
      <c r="Q180" s="2646"/>
      <c r="R180" s="2646"/>
      <c r="S180" s="2646"/>
      <c r="T180" s="2646"/>
      <c r="U180" s="2643"/>
      <c r="V180" s="2643"/>
      <c r="W180" s="2646"/>
    </row>
    <row r="181" spans="1:23">
      <c r="A181" s="2643"/>
      <c r="B181" s="2643"/>
      <c r="C181" s="2643"/>
      <c r="D181" s="2643"/>
      <c r="E181" s="2643"/>
      <c r="F181" s="2643"/>
      <c r="G181" s="2643"/>
      <c r="H181" s="2643"/>
      <c r="I181" s="2643"/>
      <c r="J181" s="2643"/>
      <c r="K181" s="2644"/>
      <c r="L181" s="2645"/>
      <c r="M181" s="2645"/>
      <c r="N181" s="2645"/>
      <c r="O181" s="2646"/>
      <c r="P181" s="2646"/>
      <c r="Q181" s="2646"/>
      <c r="R181" s="2646"/>
      <c r="S181" s="2646"/>
      <c r="T181" s="2646"/>
      <c r="U181" s="2643"/>
      <c r="V181" s="2643"/>
      <c r="W181" s="2646"/>
    </row>
    <row r="182" spans="1:23">
      <c r="A182" s="2643"/>
      <c r="B182" s="2643"/>
      <c r="C182" s="2643"/>
      <c r="D182" s="2643"/>
      <c r="E182" s="2643"/>
      <c r="F182" s="2643"/>
      <c r="G182" s="2643"/>
      <c r="H182" s="2643"/>
      <c r="I182" s="2643"/>
      <c r="J182" s="2643"/>
      <c r="K182" s="2644"/>
      <c r="L182" s="2645"/>
      <c r="M182" s="2645"/>
      <c r="N182" s="2645"/>
      <c r="O182" s="2646"/>
      <c r="P182" s="2646"/>
      <c r="Q182" s="2646"/>
      <c r="R182" s="2646"/>
      <c r="S182" s="2646"/>
      <c r="T182" s="2646"/>
      <c r="U182" s="2643"/>
      <c r="V182" s="2643"/>
      <c r="W182" s="2646"/>
    </row>
    <row r="183" spans="1:23">
      <c r="A183" s="2643"/>
      <c r="B183" s="2643"/>
      <c r="C183" s="2643"/>
      <c r="D183" s="2643"/>
      <c r="E183" s="2643"/>
      <c r="F183" s="2643"/>
      <c r="G183" s="2643"/>
      <c r="H183" s="2643"/>
      <c r="I183" s="2643"/>
      <c r="J183" s="2643"/>
      <c r="K183" s="2644"/>
      <c r="L183" s="2645"/>
      <c r="M183" s="2645"/>
      <c r="N183" s="2645"/>
      <c r="O183" s="2646"/>
      <c r="P183" s="2646"/>
      <c r="Q183" s="2646"/>
      <c r="R183" s="2646"/>
      <c r="S183" s="2646"/>
      <c r="T183" s="2646"/>
      <c r="U183" s="2643"/>
      <c r="V183" s="2643"/>
      <c r="W183" s="2646"/>
    </row>
    <row r="184" spans="1:23">
      <c r="A184" s="2643"/>
      <c r="B184" s="2643"/>
      <c r="C184" s="2643"/>
      <c r="D184" s="2643"/>
      <c r="E184" s="2643"/>
      <c r="F184" s="2643"/>
      <c r="G184" s="2643"/>
      <c r="H184" s="2643"/>
      <c r="I184" s="2643"/>
      <c r="J184" s="2643"/>
      <c r="K184" s="2644"/>
      <c r="L184" s="2645"/>
      <c r="M184" s="2645"/>
      <c r="N184" s="2645"/>
      <c r="O184" s="2646"/>
      <c r="P184" s="2646"/>
      <c r="Q184" s="2646"/>
      <c r="R184" s="2646"/>
      <c r="S184" s="2646"/>
      <c r="T184" s="2646"/>
      <c r="U184" s="2643"/>
      <c r="V184" s="2643"/>
      <c r="W184" s="2646"/>
    </row>
    <row r="185" spans="1:23">
      <c r="A185" s="2643"/>
      <c r="B185" s="2643"/>
      <c r="C185" s="2643"/>
      <c r="D185" s="2643"/>
      <c r="E185" s="2643"/>
      <c r="F185" s="2643"/>
      <c r="G185" s="2643"/>
      <c r="H185" s="2643"/>
      <c r="I185" s="2643"/>
      <c r="J185" s="2643"/>
      <c r="K185" s="2644"/>
      <c r="L185" s="2645"/>
      <c r="M185" s="2645"/>
      <c r="N185" s="2645"/>
      <c r="O185" s="2646"/>
      <c r="P185" s="2646"/>
      <c r="Q185" s="2646"/>
      <c r="R185" s="2646"/>
      <c r="S185" s="2646"/>
      <c r="T185" s="2646"/>
      <c r="U185" s="2643"/>
      <c r="V185" s="2643"/>
      <c r="W185" s="2646"/>
    </row>
    <row r="186" spans="1:23">
      <c r="A186" s="2643"/>
      <c r="B186" s="2643"/>
      <c r="C186" s="2643"/>
      <c r="D186" s="2643"/>
      <c r="E186" s="2643"/>
      <c r="F186" s="2643"/>
      <c r="G186" s="2643"/>
      <c r="H186" s="2643"/>
      <c r="I186" s="2643"/>
      <c r="J186" s="2643"/>
      <c r="K186" s="2644"/>
      <c r="L186" s="2645"/>
      <c r="M186" s="2645"/>
      <c r="N186" s="2645"/>
      <c r="O186" s="2646"/>
      <c r="P186" s="2646"/>
      <c r="Q186" s="2646"/>
      <c r="R186" s="2646"/>
      <c r="S186" s="2646"/>
      <c r="T186" s="2646"/>
      <c r="U186" s="2643"/>
      <c r="V186" s="2643"/>
      <c r="W186" s="2646"/>
    </row>
    <row r="187" spans="1:23">
      <c r="A187" s="2643"/>
      <c r="B187" s="2643"/>
      <c r="C187" s="2643"/>
      <c r="D187" s="2643"/>
      <c r="E187" s="2643"/>
      <c r="F187" s="2643"/>
      <c r="G187" s="2643"/>
      <c r="H187" s="2643"/>
      <c r="I187" s="2643"/>
      <c r="J187" s="2643"/>
      <c r="K187" s="2644"/>
      <c r="L187" s="2645"/>
      <c r="M187" s="2645"/>
      <c r="N187" s="2645"/>
      <c r="O187" s="2646"/>
      <c r="P187" s="2646"/>
      <c r="Q187" s="2646"/>
      <c r="R187" s="2646"/>
      <c r="S187" s="2646"/>
      <c r="T187" s="2646"/>
      <c r="U187" s="2643"/>
      <c r="V187" s="2643"/>
      <c r="W187" s="2646"/>
    </row>
    <row r="188" spans="1:23">
      <c r="A188" s="2643"/>
      <c r="B188" s="2643"/>
      <c r="C188" s="2643"/>
      <c r="D188" s="2643"/>
      <c r="E188" s="2643"/>
      <c r="F188" s="2643"/>
      <c r="G188" s="2643"/>
      <c r="H188" s="2643"/>
      <c r="I188" s="2643"/>
      <c r="J188" s="2643"/>
      <c r="K188" s="2644"/>
      <c r="L188" s="2645"/>
      <c r="M188" s="2645"/>
      <c r="N188" s="2645"/>
      <c r="O188" s="2646"/>
      <c r="P188" s="2646"/>
      <c r="Q188" s="2646"/>
      <c r="R188" s="2646"/>
      <c r="S188" s="2646"/>
      <c r="T188" s="2646"/>
      <c r="U188" s="2643"/>
      <c r="V188" s="2643"/>
      <c r="W188" s="2646"/>
    </row>
    <row r="189" spans="1:23">
      <c r="A189" s="2643"/>
      <c r="B189" s="2643"/>
      <c r="C189" s="2643"/>
      <c r="D189" s="2643"/>
      <c r="E189" s="2643"/>
      <c r="F189" s="2643"/>
      <c r="G189" s="2643"/>
      <c r="H189" s="2643"/>
      <c r="I189" s="2643"/>
      <c r="J189" s="2643"/>
      <c r="K189" s="2644"/>
      <c r="L189" s="2645"/>
      <c r="M189" s="2645"/>
      <c r="N189" s="2645"/>
      <c r="O189" s="2646"/>
      <c r="P189" s="2646"/>
      <c r="Q189" s="2646"/>
      <c r="R189" s="2646"/>
      <c r="S189" s="2646"/>
      <c r="T189" s="2646"/>
      <c r="U189" s="2643"/>
      <c r="V189" s="2643"/>
      <c r="W189" s="2646"/>
    </row>
    <row r="190" spans="1:23">
      <c r="A190" s="2643"/>
      <c r="B190" s="2643"/>
      <c r="C190" s="2643"/>
      <c r="D190" s="2643"/>
      <c r="E190" s="2643"/>
      <c r="F190" s="2643"/>
      <c r="G190" s="2643"/>
      <c r="H190" s="2643"/>
      <c r="I190" s="2643"/>
      <c r="J190" s="2643"/>
      <c r="K190" s="2644"/>
      <c r="L190" s="2645"/>
      <c r="M190" s="2645"/>
      <c r="N190" s="2645"/>
      <c r="O190" s="2646"/>
      <c r="P190" s="2646"/>
      <c r="Q190" s="2646"/>
      <c r="R190" s="2646"/>
      <c r="S190" s="2646"/>
      <c r="T190" s="2646"/>
      <c r="U190" s="2643"/>
      <c r="V190" s="2643"/>
      <c r="W190" s="2646"/>
    </row>
    <row r="191" spans="1:23">
      <c r="A191" s="2643"/>
      <c r="B191" s="2643"/>
      <c r="C191" s="2643"/>
      <c r="D191" s="2643"/>
      <c r="E191" s="2643"/>
      <c r="F191" s="2643"/>
      <c r="G191" s="2643"/>
      <c r="H191" s="2643"/>
      <c r="I191" s="2643"/>
      <c r="J191" s="2643"/>
      <c r="K191" s="2644"/>
      <c r="L191" s="2645"/>
      <c r="M191" s="2645"/>
      <c r="N191" s="2645"/>
      <c r="O191" s="2646"/>
      <c r="P191" s="2646"/>
      <c r="Q191" s="2646"/>
      <c r="R191" s="2646"/>
      <c r="S191" s="2646"/>
      <c r="T191" s="2646"/>
      <c r="U191" s="2643"/>
      <c r="V191" s="2643"/>
      <c r="W191" s="2646"/>
    </row>
    <row r="192" spans="1:23">
      <c r="A192" s="2643"/>
      <c r="B192" s="2643"/>
      <c r="C192" s="2643"/>
      <c r="D192" s="2643"/>
      <c r="E192" s="2643"/>
      <c r="F192" s="2643"/>
      <c r="G192" s="2643"/>
      <c r="H192" s="2643"/>
      <c r="I192" s="2643"/>
      <c r="J192" s="2643"/>
      <c r="K192" s="2644"/>
      <c r="L192" s="2645"/>
      <c r="M192" s="2645"/>
      <c r="N192" s="2645"/>
      <c r="O192" s="2646"/>
      <c r="P192" s="2646"/>
      <c r="Q192" s="2646"/>
      <c r="R192" s="2646"/>
      <c r="S192" s="2646"/>
      <c r="T192" s="2646"/>
      <c r="U192" s="2643"/>
      <c r="V192" s="2643"/>
      <c r="W192" s="2646"/>
    </row>
    <row r="193" spans="1:23">
      <c r="A193" s="2643"/>
      <c r="B193" s="2643"/>
      <c r="C193" s="2643"/>
      <c r="D193" s="2643"/>
      <c r="E193" s="2643"/>
      <c r="F193" s="2643"/>
      <c r="G193" s="2643"/>
      <c r="H193" s="2643"/>
      <c r="I193" s="2643"/>
      <c r="J193" s="2643"/>
      <c r="K193" s="2644"/>
      <c r="L193" s="2645"/>
      <c r="M193" s="2645"/>
      <c r="N193" s="2645"/>
      <c r="O193" s="2646"/>
      <c r="P193" s="2646"/>
      <c r="Q193" s="2646"/>
      <c r="R193" s="2646"/>
      <c r="S193" s="2646"/>
      <c r="T193" s="2646"/>
      <c r="U193" s="2643"/>
      <c r="V193" s="2643"/>
      <c r="W193" s="2646"/>
    </row>
    <row r="194" spans="1:23">
      <c r="A194" s="2643"/>
      <c r="B194" s="2643"/>
      <c r="C194" s="2643"/>
      <c r="D194" s="2643"/>
      <c r="E194" s="2643"/>
      <c r="F194" s="2643"/>
      <c r="G194" s="2643"/>
      <c r="H194" s="2643"/>
      <c r="I194" s="2643"/>
      <c r="J194" s="2643"/>
      <c r="K194" s="2644"/>
      <c r="L194" s="2645"/>
      <c r="M194" s="2645"/>
      <c r="N194" s="2645"/>
      <c r="O194" s="2646"/>
      <c r="P194" s="2646"/>
      <c r="Q194" s="2646"/>
      <c r="R194" s="2646"/>
      <c r="S194" s="2646"/>
      <c r="T194" s="2646"/>
      <c r="U194" s="2643"/>
      <c r="V194" s="2643"/>
      <c r="W194" s="2646"/>
    </row>
    <row r="195" spans="1:23">
      <c r="A195" s="2643"/>
      <c r="B195" s="2643"/>
      <c r="C195" s="2643"/>
      <c r="D195" s="2643"/>
      <c r="E195" s="2643"/>
      <c r="F195" s="2643"/>
      <c r="G195" s="2643"/>
      <c r="H195" s="2643"/>
      <c r="I195" s="2643"/>
      <c r="J195" s="2643"/>
      <c r="K195" s="2644"/>
      <c r="L195" s="2645"/>
      <c r="M195" s="2645"/>
      <c r="N195" s="2645"/>
      <c r="O195" s="2646"/>
      <c r="P195" s="2646"/>
      <c r="Q195" s="2646"/>
      <c r="R195" s="2646"/>
      <c r="S195" s="2646"/>
      <c r="T195" s="2646"/>
      <c r="U195" s="2643"/>
      <c r="V195" s="2643"/>
      <c r="W195" s="2646"/>
    </row>
    <row r="196" spans="1:23">
      <c r="A196" s="2643"/>
      <c r="B196" s="2643"/>
      <c r="C196" s="2643"/>
      <c r="D196" s="2643"/>
      <c r="E196" s="2643"/>
      <c r="F196" s="2643"/>
      <c r="G196" s="2643"/>
      <c r="H196" s="2643"/>
      <c r="I196" s="2643"/>
      <c r="J196" s="2643"/>
      <c r="K196" s="2644"/>
      <c r="L196" s="2645"/>
      <c r="M196" s="2645"/>
      <c r="N196" s="2645"/>
      <c r="O196" s="2646"/>
      <c r="P196" s="2646"/>
      <c r="Q196" s="2646"/>
      <c r="R196" s="2646"/>
      <c r="S196" s="2646"/>
      <c r="T196" s="2646"/>
      <c r="U196" s="2643"/>
      <c r="V196" s="2643"/>
      <c r="W196" s="2646"/>
    </row>
    <row r="197" spans="1:23">
      <c r="A197" s="2643"/>
      <c r="B197" s="2643"/>
      <c r="C197" s="2643"/>
      <c r="D197" s="2643"/>
      <c r="E197" s="2643"/>
      <c r="F197" s="2643"/>
      <c r="G197" s="2643"/>
      <c r="H197" s="2643"/>
      <c r="I197" s="2643"/>
      <c r="J197" s="2643"/>
      <c r="K197" s="2644"/>
      <c r="L197" s="2645"/>
      <c r="M197" s="2645"/>
      <c r="N197" s="2645"/>
      <c r="O197" s="2646"/>
      <c r="P197" s="2646"/>
      <c r="Q197" s="2646"/>
      <c r="R197" s="2646"/>
      <c r="S197" s="2646"/>
      <c r="T197" s="2646"/>
      <c r="U197" s="2643"/>
      <c r="V197" s="2643"/>
      <c r="W197" s="2646"/>
    </row>
    <row r="198" spans="1:23">
      <c r="A198" s="2643"/>
      <c r="B198" s="2643"/>
      <c r="C198" s="2643"/>
      <c r="D198" s="2643"/>
      <c r="E198" s="2643"/>
      <c r="F198" s="2643"/>
      <c r="G198" s="2643"/>
      <c r="H198" s="2643"/>
      <c r="I198" s="2643"/>
      <c r="J198" s="2643"/>
      <c r="K198" s="2644"/>
      <c r="L198" s="2645"/>
      <c r="M198" s="2645"/>
      <c r="N198" s="2645"/>
      <c r="O198" s="2646"/>
      <c r="P198" s="2646"/>
      <c r="Q198" s="2646"/>
      <c r="R198" s="2646"/>
      <c r="S198" s="2646"/>
      <c r="T198" s="2646"/>
      <c r="U198" s="2643"/>
      <c r="V198" s="2643"/>
      <c r="W198" s="2646"/>
    </row>
    <row r="199" spans="1:23">
      <c r="A199" s="2643"/>
      <c r="B199" s="2643"/>
      <c r="C199" s="2643"/>
      <c r="D199" s="2643"/>
      <c r="E199" s="2643"/>
      <c r="F199" s="2643"/>
      <c r="G199" s="2643"/>
      <c r="H199" s="2643"/>
      <c r="I199" s="2643"/>
      <c r="J199" s="2643"/>
      <c r="K199" s="2644"/>
      <c r="L199" s="2645"/>
      <c r="M199" s="2645"/>
      <c r="N199" s="2645"/>
      <c r="O199" s="2646"/>
      <c r="P199" s="2646"/>
      <c r="Q199" s="2646"/>
      <c r="R199" s="2646"/>
      <c r="S199" s="2646"/>
      <c r="T199" s="2646"/>
      <c r="U199" s="2643"/>
      <c r="V199" s="2643"/>
      <c r="W199" s="2646"/>
    </row>
    <row r="200" spans="1:23">
      <c r="A200" s="2643"/>
      <c r="B200" s="2643"/>
      <c r="C200" s="2643"/>
      <c r="D200" s="2643"/>
      <c r="E200" s="2643"/>
      <c r="F200" s="2643"/>
      <c r="G200" s="2643"/>
      <c r="H200" s="2643"/>
      <c r="I200" s="2643"/>
      <c r="J200" s="2643"/>
      <c r="K200" s="2644"/>
      <c r="L200" s="2645"/>
      <c r="M200" s="2645"/>
      <c r="N200" s="2645"/>
      <c r="O200" s="2646"/>
      <c r="P200" s="2646"/>
      <c r="Q200" s="2646"/>
      <c r="R200" s="2646"/>
      <c r="S200" s="2646"/>
      <c r="T200" s="2646"/>
      <c r="U200" s="2643"/>
      <c r="V200" s="2643"/>
      <c r="W200" s="2646"/>
    </row>
    <row r="201" spans="1:23">
      <c r="A201" s="2643"/>
      <c r="B201" s="2643"/>
      <c r="C201" s="2643"/>
      <c r="D201" s="2643"/>
      <c r="E201" s="2643"/>
      <c r="F201" s="2643"/>
      <c r="G201" s="2643"/>
      <c r="H201" s="2643"/>
      <c r="I201" s="2643"/>
      <c r="J201" s="2643"/>
      <c r="K201" s="2644"/>
      <c r="L201" s="2645"/>
      <c r="M201" s="2645"/>
      <c r="N201" s="2645"/>
      <c r="O201" s="2646"/>
      <c r="P201" s="2646"/>
      <c r="Q201" s="2646"/>
      <c r="R201" s="2646"/>
      <c r="S201" s="2646"/>
      <c r="T201" s="2646"/>
      <c r="U201" s="2643"/>
      <c r="V201" s="2643"/>
      <c r="W201" s="2646"/>
    </row>
    <row r="202" spans="1:23">
      <c r="A202" s="2643"/>
      <c r="B202" s="2643"/>
      <c r="C202" s="2643"/>
      <c r="D202" s="2643"/>
      <c r="E202" s="2643"/>
      <c r="F202" s="2643"/>
      <c r="G202" s="2643"/>
      <c r="H202" s="2643"/>
      <c r="I202" s="2643"/>
      <c r="J202" s="2643"/>
      <c r="K202" s="2644"/>
      <c r="L202" s="2645"/>
      <c r="M202" s="2645"/>
      <c r="N202" s="2645"/>
      <c r="O202" s="2646"/>
      <c r="P202" s="2646"/>
      <c r="Q202" s="2646"/>
      <c r="R202" s="2646"/>
      <c r="S202" s="2646"/>
      <c r="T202" s="2646"/>
      <c r="U202" s="2643"/>
      <c r="V202" s="2643"/>
      <c r="W202" s="2646"/>
    </row>
    <row r="203" spans="1:23">
      <c r="A203" s="2643"/>
      <c r="B203" s="2643"/>
      <c r="C203" s="2643"/>
      <c r="D203" s="2643"/>
      <c r="E203" s="2643"/>
      <c r="F203" s="2643"/>
      <c r="G203" s="2643"/>
      <c r="H203" s="2643"/>
      <c r="I203" s="2643"/>
      <c r="J203" s="2643"/>
      <c r="K203" s="2644"/>
      <c r="L203" s="2645"/>
      <c r="M203" s="2645"/>
      <c r="N203" s="2645"/>
      <c r="O203" s="2646"/>
      <c r="P203" s="2646"/>
      <c r="Q203" s="2646"/>
      <c r="R203" s="2646"/>
      <c r="S203" s="2646"/>
      <c r="T203" s="2646"/>
      <c r="U203" s="2643"/>
      <c r="V203" s="2643"/>
      <c r="W203" s="2646"/>
    </row>
    <row r="204" spans="1:23">
      <c r="A204" s="2643"/>
      <c r="B204" s="2643"/>
      <c r="C204" s="2643"/>
      <c r="D204" s="2643"/>
      <c r="E204" s="2643"/>
      <c r="F204" s="2643"/>
      <c r="G204" s="2643"/>
      <c r="H204" s="2643"/>
      <c r="I204" s="2643"/>
      <c r="J204" s="2643"/>
      <c r="K204" s="2644"/>
      <c r="L204" s="2645"/>
      <c r="M204" s="2645"/>
      <c r="N204" s="2645"/>
      <c r="O204" s="2646"/>
      <c r="P204" s="2646"/>
      <c r="Q204" s="2646"/>
      <c r="R204" s="2646"/>
      <c r="S204" s="2646"/>
      <c r="T204" s="2646"/>
      <c r="U204" s="2643"/>
      <c r="V204" s="2643"/>
      <c r="W204" s="2646"/>
    </row>
    <row r="205" spans="1:23">
      <c r="A205" s="2643"/>
      <c r="B205" s="2643"/>
      <c r="C205" s="2643"/>
      <c r="D205" s="2643"/>
      <c r="E205" s="2643"/>
      <c r="F205" s="2643"/>
      <c r="G205" s="2643"/>
      <c r="H205" s="2643"/>
      <c r="I205" s="2643"/>
      <c r="J205" s="2643"/>
      <c r="K205" s="2644"/>
      <c r="L205" s="2645"/>
      <c r="M205" s="2645"/>
      <c r="N205" s="2645"/>
      <c r="O205" s="2646"/>
      <c r="P205" s="2646"/>
      <c r="Q205" s="2646"/>
      <c r="R205" s="2646"/>
      <c r="S205" s="2646"/>
      <c r="T205" s="2646"/>
      <c r="U205" s="2643"/>
      <c r="V205" s="2643"/>
      <c r="W205" s="2646"/>
    </row>
    <row r="206" spans="1:23">
      <c r="A206" s="2643"/>
      <c r="B206" s="2643"/>
      <c r="C206" s="2643"/>
      <c r="D206" s="2643"/>
      <c r="E206" s="2643"/>
      <c r="F206" s="2643"/>
      <c r="G206" s="2643"/>
      <c r="H206" s="2643"/>
      <c r="I206" s="2643"/>
      <c r="J206" s="2643"/>
      <c r="K206" s="2644"/>
      <c r="L206" s="2645"/>
      <c r="M206" s="2645"/>
      <c r="N206" s="2645"/>
      <c r="O206" s="2646"/>
      <c r="P206" s="2646"/>
      <c r="Q206" s="2646"/>
      <c r="R206" s="2646"/>
      <c r="S206" s="2646"/>
      <c r="T206" s="2646"/>
      <c r="U206" s="2643"/>
      <c r="V206" s="2643"/>
      <c r="W206" s="2646"/>
    </row>
    <row r="207" spans="1:23">
      <c r="A207" s="2643"/>
      <c r="B207" s="2643"/>
      <c r="C207" s="2643"/>
      <c r="D207" s="2643"/>
      <c r="E207" s="2643"/>
      <c r="F207" s="2643"/>
      <c r="G207" s="2643"/>
      <c r="H207" s="2643"/>
      <c r="I207" s="2643"/>
      <c r="J207" s="2643"/>
      <c r="K207" s="2644"/>
      <c r="L207" s="2645"/>
      <c r="M207" s="2645"/>
      <c r="N207" s="2645"/>
      <c r="O207" s="2646"/>
      <c r="P207" s="2646"/>
      <c r="Q207" s="2646"/>
      <c r="R207" s="2646"/>
      <c r="S207" s="2646"/>
      <c r="T207" s="2646"/>
      <c r="U207" s="2643"/>
      <c r="V207" s="2643"/>
      <c r="W207" s="2646"/>
    </row>
    <row r="208" spans="1:23">
      <c r="A208" s="2643"/>
      <c r="B208" s="2643"/>
      <c r="C208" s="2643"/>
      <c r="D208" s="2643"/>
      <c r="E208" s="2643"/>
      <c r="F208" s="2643"/>
      <c r="G208" s="2643"/>
      <c r="H208" s="2643"/>
      <c r="I208" s="2643"/>
      <c r="J208" s="2643"/>
      <c r="K208" s="2644"/>
      <c r="L208" s="2645"/>
      <c r="M208" s="2645"/>
      <c r="N208" s="2645"/>
      <c r="O208" s="2646"/>
      <c r="P208" s="2646"/>
      <c r="Q208" s="2646"/>
      <c r="R208" s="2646"/>
      <c r="S208" s="2646"/>
      <c r="T208" s="2646"/>
      <c r="U208" s="2643"/>
      <c r="V208" s="2643"/>
      <c r="W208" s="2646"/>
    </row>
    <row r="209" spans="1:23">
      <c r="A209" s="2643"/>
      <c r="B209" s="2643"/>
      <c r="C209" s="2643"/>
      <c r="D209" s="2643"/>
      <c r="E209" s="2643"/>
      <c r="F209" s="2643"/>
      <c r="G209" s="2643"/>
      <c r="H209" s="2643"/>
      <c r="I209" s="2643"/>
      <c r="J209" s="2643"/>
      <c r="K209" s="2644"/>
      <c r="L209" s="2645"/>
      <c r="M209" s="2645"/>
      <c r="N209" s="2645"/>
      <c r="O209" s="2646"/>
      <c r="P209" s="2646"/>
      <c r="Q209" s="2646"/>
      <c r="R209" s="2646"/>
      <c r="S209" s="2646"/>
      <c r="T209" s="2646"/>
      <c r="U209" s="2643"/>
      <c r="V209" s="2643"/>
      <c r="W209" s="2646"/>
    </row>
    <row r="210" spans="1:23">
      <c r="A210" s="2643"/>
      <c r="B210" s="2643"/>
      <c r="C210" s="2643"/>
      <c r="D210" s="2643"/>
      <c r="E210" s="2643"/>
      <c r="F210" s="2643"/>
      <c r="G210" s="2643"/>
      <c r="H210" s="2643"/>
      <c r="I210" s="2643"/>
      <c r="J210" s="2643"/>
      <c r="K210" s="2644"/>
      <c r="L210" s="2645"/>
      <c r="M210" s="2645"/>
      <c r="N210" s="2645"/>
      <c r="O210" s="2646"/>
      <c r="P210" s="2646"/>
      <c r="Q210" s="2646"/>
      <c r="R210" s="2646"/>
      <c r="S210" s="2646"/>
      <c r="T210" s="2646"/>
      <c r="U210" s="2643"/>
      <c r="V210" s="2643"/>
      <c r="W210" s="2646"/>
    </row>
    <row r="211" spans="1:23">
      <c r="A211" s="2643"/>
      <c r="B211" s="2643"/>
      <c r="C211" s="2643"/>
      <c r="D211" s="2643"/>
      <c r="E211" s="2643"/>
      <c r="F211" s="2643"/>
      <c r="G211" s="2643"/>
      <c r="H211" s="2643"/>
      <c r="I211" s="2643"/>
      <c r="J211" s="2643"/>
      <c r="K211" s="2644"/>
      <c r="L211" s="2645"/>
      <c r="M211" s="2645"/>
      <c r="N211" s="2645"/>
      <c r="O211" s="2646"/>
      <c r="P211" s="2646"/>
      <c r="Q211" s="2646"/>
      <c r="R211" s="2646"/>
      <c r="S211" s="2646"/>
      <c r="T211" s="2646"/>
      <c r="U211" s="2643"/>
      <c r="V211" s="2643"/>
      <c r="W211" s="2646"/>
    </row>
    <row r="212" spans="1:23">
      <c r="A212" s="2643"/>
      <c r="B212" s="2643"/>
      <c r="C212" s="2643"/>
      <c r="D212" s="2643"/>
      <c r="E212" s="2643"/>
      <c r="F212" s="2643"/>
      <c r="G212" s="2643"/>
      <c r="H212" s="2643"/>
      <c r="I212" s="2643"/>
      <c r="J212" s="2643"/>
      <c r="K212" s="2644"/>
      <c r="L212" s="2645"/>
      <c r="M212" s="2645"/>
      <c r="N212" s="2645"/>
      <c r="O212" s="2646"/>
      <c r="P212" s="2646"/>
      <c r="Q212" s="2646"/>
      <c r="R212" s="2646"/>
      <c r="S212" s="2646"/>
      <c r="T212" s="2646"/>
      <c r="U212" s="2643"/>
      <c r="V212" s="2643"/>
      <c r="W212" s="2646"/>
    </row>
    <row r="213" spans="1:23">
      <c r="A213" s="2643"/>
      <c r="B213" s="2643"/>
      <c r="C213" s="2643"/>
      <c r="D213" s="2643"/>
      <c r="E213" s="2643"/>
      <c r="F213" s="2643"/>
      <c r="G213" s="2643"/>
      <c r="H213" s="2643"/>
      <c r="I213" s="2643"/>
      <c r="J213" s="2643"/>
      <c r="K213" s="2644"/>
      <c r="L213" s="2645"/>
      <c r="M213" s="2645"/>
      <c r="N213" s="2645"/>
      <c r="O213" s="2646"/>
      <c r="P213" s="2646"/>
      <c r="Q213" s="2646"/>
      <c r="R213" s="2646"/>
      <c r="S213" s="2646"/>
      <c r="T213" s="2646"/>
      <c r="U213" s="2643"/>
      <c r="V213" s="2643"/>
      <c r="W213" s="2646"/>
    </row>
    <row r="214" spans="1:23">
      <c r="A214" s="2643"/>
      <c r="B214" s="2643"/>
      <c r="C214" s="2643"/>
      <c r="D214" s="2643"/>
      <c r="E214" s="2643"/>
      <c r="F214" s="2643"/>
      <c r="G214" s="2643"/>
      <c r="H214" s="2643"/>
      <c r="I214" s="2643"/>
      <c r="J214" s="2643"/>
      <c r="K214" s="2644"/>
      <c r="L214" s="2645"/>
      <c r="M214" s="2645"/>
      <c r="N214" s="2645"/>
      <c r="O214" s="2646"/>
      <c r="P214" s="2646"/>
      <c r="Q214" s="2646"/>
      <c r="R214" s="2646"/>
      <c r="S214" s="2646"/>
      <c r="T214" s="2646"/>
      <c r="U214" s="2643"/>
      <c r="V214" s="2643"/>
      <c r="W214" s="2646"/>
    </row>
    <row r="215" spans="1:23">
      <c r="A215" s="2643"/>
      <c r="B215" s="2643"/>
      <c r="C215" s="2643"/>
      <c r="D215" s="2643"/>
      <c r="E215" s="2643"/>
      <c r="F215" s="2643"/>
      <c r="G215" s="2643"/>
      <c r="H215" s="2643"/>
      <c r="I215" s="2643"/>
      <c r="J215" s="2643"/>
      <c r="K215" s="2644"/>
      <c r="L215" s="2645"/>
      <c r="M215" s="2645"/>
      <c r="N215" s="2645"/>
      <c r="O215" s="2646"/>
      <c r="P215" s="2646"/>
      <c r="Q215" s="2646"/>
      <c r="R215" s="2646"/>
      <c r="S215" s="2646"/>
      <c r="T215" s="2646"/>
      <c r="U215" s="2643"/>
      <c r="V215" s="2643"/>
      <c r="W215" s="2646"/>
    </row>
    <row r="216" spans="1:23">
      <c r="A216" s="2643"/>
      <c r="B216" s="2643"/>
      <c r="C216" s="2643"/>
      <c r="D216" s="2643"/>
      <c r="E216" s="2643"/>
      <c r="F216" s="2643"/>
      <c r="G216" s="2643"/>
      <c r="H216" s="2643"/>
      <c r="I216" s="2643"/>
      <c r="J216" s="2643"/>
      <c r="K216" s="2644"/>
      <c r="L216" s="2645"/>
      <c r="M216" s="2645"/>
      <c r="N216" s="2645"/>
      <c r="O216" s="2646"/>
      <c r="P216" s="2646"/>
      <c r="Q216" s="2646"/>
      <c r="R216" s="2646"/>
      <c r="S216" s="2646"/>
      <c r="T216" s="2646"/>
      <c r="U216" s="2643"/>
      <c r="V216" s="2643"/>
      <c r="W216" s="2646"/>
    </row>
    <row r="217" spans="1:23">
      <c r="A217" s="2643"/>
      <c r="B217" s="2643"/>
      <c r="C217" s="2643"/>
      <c r="D217" s="2643"/>
      <c r="E217" s="2643"/>
      <c r="F217" s="2643"/>
      <c r="G217" s="2643"/>
      <c r="H217" s="2643"/>
      <c r="I217" s="2643"/>
      <c r="J217" s="2643"/>
      <c r="K217" s="2644"/>
      <c r="L217" s="2645"/>
      <c r="M217" s="2645"/>
      <c r="N217" s="2645"/>
      <c r="O217" s="2646"/>
      <c r="P217" s="2646"/>
      <c r="Q217" s="2646"/>
      <c r="R217" s="2646"/>
      <c r="S217" s="2646"/>
      <c r="T217" s="2646"/>
      <c r="U217" s="2643"/>
      <c r="V217" s="2643"/>
      <c r="W217" s="2646"/>
    </row>
    <row r="218" spans="1:23">
      <c r="A218" s="2643"/>
      <c r="B218" s="2643"/>
      <c r="C218" s="2643"/>
      <c r="D218" s="2643"/>
      <c r="E218" s="2643"/>
      <c r="F218" s="2643"/>
      <c r="G218" s="2643"/>
      <c r="H218" s="2643"/>
      <c r="I218" s="2643"/>
      <c r="J218" s="2643"/>
      <c r="K218" s="2644"/>
      <c r="L218" s="2645"/>
      <c r="M218" s="2645"/>
      <c r="N218" s="2645"/>
      <c r="O218" s="2646"/>
      <c r="P218" s="2646"/>
      <c r="Q218" s="2646"/>
      <c r="R218" s="2646"/>
      <c r="S218" s="2646"/>
      <c r="T218" s="2646"/>
      <c r="U218" s="2643"/>
      <c r="V218" s="2643"/>
      <c r="W218" s="2646"/>
    </row>
    <row r="219" spans="1:23">
      <c r="A219" s="2643"/>
      <c r="B219" s="2643"/>
      <c r="C219" s="2643"/>
      <c r="D219" s="2643"/>
      <c r="E219" s="2643"/>
      <c r="F219" s="2643"/>
      <c r="G219" s="2643"/>
      <c r="H219" s="2643"/>
      <c r="I219" s="2643"/>
      <c r="J219" s="2643"/>
      <c r="K219" s="2644"/>
      <c r="L219" s="2645"/>
      <c r="M219" s="2645"/>
      <c r="N219" s="2645"/>
      <c r="O219" s="2646"/>
      <c r="P219" s="2646"/>
      <c r="Q219" s="2646"/>
      <c r="R219" s="2646"/>
      <c r="S219" s="2646"/>
      <c r="T219" s="2646"/>
      <c r="U219" s="2643"/>
      <c r="V219" s="2643"/>
      <c r="W219" s="2646"/>
    </row>
    <row r="220" spans="1:23">
      <c r="A220" s="2643"/>
      <c r="B220" s="2643"/>
      <c r="C220" s="2643"/>
      <c r="D220" s="2643"/>
      <c r="E220" s="2643"/>
      <c r="F220" s="2643"/>
      <c r="G220" s="2643"/>
      <c r="H220" s="2643"/>
      <c r="I220" s="2643"/>
      <c r="J220" s="2643"/>
      <c r="K220" s="2644"/>
      <c r="L220" s="2645"/>
      <c r="M220" s="2645"/>
      <c r="N220" s="2645"/>
      <c r="O220" s="2646"/>
      <c r="P220" s="2646"/>
      <c r="Q220" s="2646"/>
      <c r="R220" s="2646"/>
      <c r="S220" s="2646"/>
      <c r="T220" s="2646"/>
      <c r="U220" s="2643"/>
      <c r="V220" s="2643"/>
      <c r="W220" s="2646"/>
    </row>
    <row r="221" spans="1:23">
      <c r="A221" s="2643"/>
      <c r="B221" s="2643"/>
      <c r="C221" s="2643"/>
      <c r="D221" s="2643"/>
      <c r="E221" s="2643"/>
      <c r="F221" s="2643"/>
      <c r="G221" s="2643"/>
      <c r="H221" s="2643"/>
      <c r="I221" s="2643"/>
      <c r="J221" s="2643"/>
      <c r="K221" s="2644"/>
      <c r="L221" s="2645"/>
      <c r="M221" s="2645"/>
      <c r="N221" s="2645"/>
      <c r="O221" s="2646"/>
      <c r="P221" s="2646"/>
      <c r="Q221" s="2646"/>
      <c r="R221" s="2646"/>
      <c r="S221" s="2646"/>
      <c r="T221" s="2646"/>
      <c r="U221" s="2643"/>
      <c r="V221" s="2643"/>
      <c r="W221" s="2646"/>
    </row>
    <row r="222" spans="1:23">
      <c r="A222" s="2643"/>
      <c r="B222" s="2643"/>
      <c r="C222" s="2643"/>
      <c r="D222" s="2643"/>
      <c r="E222" s="2643"/>
      <c r="F222" s="2643"/>
      <c r="G222" s="2643"/>
      <c r="H222" s="2643"/>
      <c r="I222" s="2643"/>
      <c r="J222" s="2643"/>
      <c r="K222" s="2644"/>
      <c r="L222" s="2645"/>
      <c r="M222" s="2645"/>
      <c r="N222" s="2645"/>
      <c r="O222" s="2646"/>
      <c r="P222" s="2646"/>
      <c r="Q222" s="2646"/>
      <c r="R222" s="2646"/>
      <c r="S222" s="2646"/>
      <c r="T222" s="2646"/>
      <c r="U222" s="2643"/>
      <c r="V222" s="2643"/>
      <c r="W222" s="2646"/>
    </row>
    <row r="223" spans="1:23">
      <c r="A223" s="2643"/>
      <c r="B223" s="2643"/>
      <c r="C223" s="2643"/>
      <c r="D223" s="2643"/>
      <c r="E223" s="2643"/>
      <c r="F223" s="2643"/>
      <c r="G223" s="2643"/>
      <c r="H223" s="2643"/>
      <c r="I223" s="2643"/>
      <c r="J223" s="2643"/>
      <c r="K223" s="2644"/>
      <c r="L223" s="2645"/>
      <c r="M223" s="2645"/>
      <c r="N223" s="2645"/>
      <c r="O223" s="2646"/>
      <c r="P223" s="2646"/>
      <c r="Q223" s="2646"/>
      <c r="R223" s="2646"/>
      <c r="S223" s="2646"/>
      <c r="T223" s="2646"/>
      <c r="U223" s="2643"/>
      <c r="V223" s="2643"/>
      <c r="W223" s="2646"/>
    </row>
    <row r="224" spans="1:23">
      <c r="A224" s="2643"/>
      <c r="B224" s="2643"/>
      <c r="C224" s="2643"/>
      <c r="D224" s="2643"/>
      <c r="E224" s="2643"/>
      <c r="F224" s="2643"/>
      <c r="G224" s="2643"/>
      <c r="H224" s="2643"/>
      <c r="I224" s="2643"/>
      <c r="J224" s="2643"/>
      <c r="K224" s="2644"/>
      <c r="L224" s="2645"/>
      <c r="M224" s="2645"/>
      <c r="N224" s="2645"/>
      <c r="O224" s="2646"/>
      <c r="P224" s="2646"/>
      <c r="Q224" s="2646"/>
      <c r="R224" s="2646"/>
      <c r="S224" s="2646"/>
      <c r="T224" s="2646"/>
      <c r="U224" s="2643"/>
      <c r="V224" s="2643"/>
      <c r="W224" s="2646"/>
    </row>
    <row r="225" spans="1:23">
      <c r="A225" s="2643"/>
      <c r="B225" s="2643"/>
      <c r="C225" s="2643"/>
      <c r="D225" s="2643"/>
      <c r="E225" s="2643"/>
      <c r="F225" s="2643"/>
      <c r="G225" s="2643"/>
      <c r="H225" s="2643"/>
      <c r="I225" s="2643"/>
      <c r="J225" s="2643"/>
      <c r="K225" s="2644"/>
      <c r="L225" s="2645"/>
      <c r="M225" s="2645"/>
      <c r="N225" s="2645"/>
      <c r="O225" s="2646"/>
      <c r="P225" s="2646"/>
      <c r="Q225" s="2646"/>
      <c r="R225" s="2646"/>
      <c r="S225" s="2646"/>
      <c r="T225" s="2646"/>
      <c r="U225" s="2643"/>
      <c r="V225" s="2643"/>
      <c r="W225" s="2646"/>
    </row>
    <row r="226" spans="1:23">
      <c r="A226" s="2643"/>
      <c r="B226" s="2643"/>
      <c r="C226" s="2643"/>
      <c r="D226" s="2643"/>
      <c r="E226" s="2643"/>
      <c r="F226" s="2643"/>
      <c r="G226" s="2643"/>
      <c r="H226" s="2643"/>
      <c r="I226" s="2643"/>
      <c r="J226" s="2643"/>
      <c r="K226" s="2644"/>
      <c r="L226" s="2645"/>
      <c r="M226" s="2645"/>
      <c r="N226" s="2645"/>
      <c r="O226" s="2646"/>
      <c r="P226" s="2646"/>
      <c r="Q226" s="2646"/>
      <c r="R226" s="2646"/>
      <c r="S226" s="2646"/>
      <c r="T226" s="2646"/>
      <c r="U226" s="2643"/>
      <c r="V226" s="2643"/>
      <c r="W226" s="2646"/>
    </row>
    <row r="227" spans="1:23">
      <c r="A227" s="2643"/>
      <c r="B227" s="2643"/>
      <c r="C227" s="2643"/>
      <c r="D227" s="2643"/>
      <c r="E227" s="2643"/>
      <c r="F227" s="2643"/>
      <c r="G227" s="2643"/>
      <c r="H227" s="2643"/>
      <c r="I227" s="2643"/>
      <c r="J227" s="2643"/>
      <c r="K227" s="2644"/>
      <c r="L227" s="2645"/>
      <c r="M227" s="2645"/>
      <c r="N227" s="2645"/>
      <c r="O227" s="2646"/>
      <c r="P227" s="2646"/>
      <c r="Q227" s="2646"/>
      <c r="R227" s="2646"/>
      <c r="S227" s="2646"/>
      <c r="T227" s="2646"/>
      <c r="U227" s="2643"/>
      <c r="V227" s="2643"/>
      <c r="W227" s="2646"/>
    </row>
    <row r="228" spans="1:23">
      <c r="A228" s="2643"/>
      <c r="B228" s="2643"/>
      <c r="C228" s="2643"/>
      <c r="D228" s="2643"/>
      <c r="E228" s="2643"/>
      <c r="F228" s="2643"/>
      <c r="G228" s="2643"/>
      <c r="H228" s="2643"/>
      <c r="I228" s="2643"/>
      <c r="J228" s="2643"/>
      <c r="K228" s="2644"/>
      <c r="L228" s="2645"/>
      <c r="M228" s="2645"/>
      <c r="N228" s="2645"/>
      <c r="O228" s="2646"/>
      <c r="P228" s="2646"/>
      <c r="Q228" s="2646"/>
      <c r="R228" s="2646"/>
      <c r="S228" s="2646"/>
      <c r="T228" s="2646"/>
      <c r="U228" s="2643"/>
      <c r="V228" s="2643"/>
      <c r="W228" s="2646"/>
    </row>
    <row r="229" spans="1:23">
      <c r="A229" s="2643"/>
      <c r="B229" s="2643"/>
      <c r="C229" s="2643"/>
      <c r="D229" s="2643"/>
      <c r="E229" s="2643"/>
      <c r="F229" s="2643"/>
      <c r="G229" s="2643"/>
      <c r="H229" s="2643"/>
      <c r="I229" s="2643"/>
      <c r="J229" s="2643"/>
      <c r="K229" s="2644"/>
      <c r="L229" s="2645"/>
      <c r="M229" s="2645"/>
      <c r="N229" s="2645"/>
      <c r="O229" s="2646"/>
      <c r="P229" s="2646"/>
      <c r="Q229" s="2646"/>
      <c r="R229" s="2646"/>
      <c r="S229" s="2646"/>
      <c r="T229" s="2646"/>
      <c r="U229" s="2643"/>
      <c r="V229" s="2643"/>
      <c r="W229" s="2646"/>
    </row>
    <row r="230" spans="1:23">
      <c r="A230" s="2643"/>
      <c r="B230" s="2643"/>
      <c r="C230" s="2643"/>
      <c r="D230" s="2643"/>
      <c r="E230" s="2643"/>
      <c r="F230" s="2643"/>
      <c r="G230" s="2643"/>
      <c r="H230" s="2643"/>
      <c r="I230" s="2643"/>
      <c r="J230" s="2643"/>
      <c r="K230" s="2644"/>
      <c r="L230" s="2645"/>
      <c r="M230" s="2645"/>
      <c r="N230" s="2645"/>
      <c r="O230" s="2646"/>
      <c r="P230" s="2646"/>
      <c r="Q230" s="2646"/>
      <c r="R230" s="2646"/>
      <c r="S230" s="2646"/>
      <c r="T230" s="2646"/>
      <c r="U230" s="2643"/>
      <c r="V230" s="2643"/>
      <c r="W230" s="2646"/>
    </row>
    <row r="231" spans="1:23">
      <c r="A231" s="2643"/>
      <c r="B231" s="2643"/>
      <c r="C231" s="2643"/>
      <c r="D231" s="2643"/>
      <c r="E231" s="2643"/>
      <c r="F231" s="2643"/>
      <c r="G231" s="2643"/>
      <c r="H231" s="2643"/>
      <c r="I231" s="2643"/>
      <c r="J231" s="2643"/>
      <c r="K231" s="2644"/>
      <c r="L231" s="2645"/>
      <c r="M231" s="2645"/>
      <c r="N231" s="2645"/>
      <c r="O231" s="2646"/>
      <c r="P231" s="2646"/>
      <c r="Q231" s="2646"/>
      <c r="R231" s="2646"/>
      <c r="S231" s="2646"/>
      <c r="T231" s="2646"/>
      <c r="U231" s="2643"/>
      <c r="V231" s="2643"/>
      <c r="W231" s="2646"/>
    </row>
    <row r="232" spans="1:23">
      <c r="A232" s="2643"/>
      <c r="B232" s="2643"/>
      <c r="C232" s="2643"/>
      <c r="D232" s="2643"/>
      <c r="E232" s="2643"/>
      <c r="F232" s="2643"/>
      <c r="G232" s="2643"/>
      <c r="H232" s="2643"/>
      <c r="I232" s="2643"/>
      <c r="J232" s="2643"/>
      <c r="K232" s="2644"/>
      <c r="L232" s="2645"/>
      <c r="M232" s="2645"/>
      <c r="N232" s="2645"/>
      <c r="O232" s="2646"/>
      <c r="P232" s="2646"/>
      <c r="Q232" s="2646"/>
      <c r="R232" s="2646"/>
      <c r="S232" s="2646"/>
      <c r="T232" s="2646"/>
      <c r="U232" s="2643"/>
      <c r="V232" s="2643"/>
      <c r="W232" s="2646"/>
    </row>
    <row r="233" spans="1:23">
      <c r="A233" s="2643"/>
      <c r="B233" s="2643"/>
      <c r="C233" s="2643"/>
      <c r="D233" s="2643"/>
      <c r="E233" s="2643"/>
      <c r="F233" s="2643"/>
      <c r="G233" s="2643"/>
      <c r="H233" s="2643"/>
      <c r="I233" s="2643"/>
      <c r="J233" s="2643"/>
      <c r="K233" s="2644"/>
      <c r="L233" s="2645"/>
      <c r="M233" s="2645"/>
      <c r="N233" s="2645"/>
      <c r="O233" s="2646"/>
      <c r="P233" s="2646"/>
      <c r="Q233" s="2646"/>
      <c r="R233" s="2646"/>
      <c r="S233" s="2646"/>
      <c r="T233" s="2646"/>
      <c r="U233" s="2643"/>
      <c r="V233" s="2643"/>
      <c r="W233" s="2646"/>
    </row>
    <row r="234" spans="1:23">
      <c r="A234" s="2643"/>
      <c r="B234" s="2643"/>
      <c r="C234" s="2643"/>
      <c r="D234" s="2643"/>
      <c r="E234" s="2643"/>
      <c r="F234" s="2643"/>
      <c r="G234" s="2643"/>
      <c r="H234" s="2643"/>
      <c r="I234" s="2643"/>
      <c r="J234" s="2643"/>
      <c r="K234" s="2644"/>
      <c r="L234" s="2645"/>
      <c r="M234" s="2645"/>
      <c r="N234" s="2645"/>
      <c r="O234" s="2646"/>
      <c r="P234" s="2646"/>
      <c r="Q234" s="2646"/>
      <c r="R234" s="2646"/>
      <c r="S234" s="2646"/>
      <c r="T234" s="2646"/>
      <c r="U234" s="2643"/>
      <c r="V234" s="2643"/>
      <c r="W234" s="2646"/>
    </row>
    <row r="235" spans="1:23">
      <c r="A235" s="2643"/>
      <c r="B235" s="2643"/>
      <c r="C235" s="2643"/>
      <c r="D235" s="2643"/>
      <c r="E235" s="2643"/>
      <c r="F235" s="2643"/>
      <c r="G235" s="2643"/>
      <c r="H235" s="2643"/>
      <c r="I235" s="2643"/>
      <c r="J235" s="2643"/>
      <c r="K235" s="2644"/>
      <c r="L235" s="2645"/>
      <c r="M235" s="2645"/>
      <c r="N235" s="2645"/>
      <c r="O235" s="2646"/>
      <c r="P235" s="2646"/>
      <c r="Q235" s="2646"/>
      <c r="R235" s="2646"/>
      <c r="S235" s="2646"/>
      <c r="T235" s="2646"/>
      <c r="U235" s="2643"/>
      <c r="V235" s="2643"/>
      <c r="W235" s="2646"/>
    </row>
    <row r="236" spans="1:23">
      <c r="A236" s="2643"/>
      <c r="B236" s="2643"/>
      <c r="C236" s="2643"/>
      <c r="D236" s="2643"/>
      <c r="E236" s="2643"/>
      <c r="F236" s="2643"/>
      <c r="G236" s="2643"/>
      <c r="H236" s="2643"/>
      <c r="I236" s="2643"/>
      <c r="J236" s="2643"/>
      <c r="K236" s="2644"/>
      <c r="L236" s="2645"/>
      <c r="M236" s="2645"/>
      <c r="N236" s="2645"/>
      <c r="O236" s="2646"/>
      <c r="P236" s="2646"/>
      <c r="Q236" s="2646"/>
      <c r="R236" s="2646"/>
      <c r="S236" s="2646"/>
      <c r="T236" s="2646"/>
      <c r="U236" s="2643"/>
      <c r="V236" s="2643"/>
      <c r="W236" s="2646"/>
    </row>
    <row r="237" spans="1:23">
      <c r="A237" s="2643"/>
      <c r="B237" s="2643"/>
      <c r="C237" s="2643"/>
      <c r="D237" s="2643"/>
      <c r="E237" s="2643"/>
      <c r="F237" s="2643"/>
      <c r="G237" s="2643"/>
      <c r="H237" s="2643"/>
      <c r="I237" s="2643"/>
      <c r="J237" s="2643"/>
      <c r="K237" s="2644"/>
      <c r="L237" s="2645"/>
      <c r="M237" s="2645"/>
      <c r="N237" s="2645"/>
      <c r="O237" s="2646"/>
      <c r="P237" s="2646"/>
      <c r="Q237" s="2646"/>
      <c r="R237" s="2646"/>
      <c r="S237" s="2646"/>
      <c r="T237" s="2646"/>
      <c r="U237" s="2643"/>
      <c r="V237" s="2643"/>
      <c r="W237" s="2646"/>
    </row>
    <row r="238" spans="1:23">
      <c r="A238" s="2643"/>
      <c r="B238" s="2643"/>
      <c r="C238" s="2643"/>
      <c r="D238" s="2643"/>
      <c r="E238" s="2643"/>
      <c r="F238" s="2643"/>
      <c r="G238" s="2643"/>
      <c r="H238" s="2643"/>
      <c r="I238" s="2643"/>
      <c r="J238" s="2643"/>
      <c r="K238" s="2644"/>
      <c r="L238" s="2645"/>
      <c r="M238" s="2645"/>
      <c r="N238" s="2645"/>
      <c r="O238" s="2646"/>
      <c r="P238" s="2646"/>
      <c r="Q238" s="2646"/>
      <c r="R238" s="2646"/>
      <c r="S238" s="2646"/>
      <c r="T238" s="2646"/>
      <c r="U238" s="2643"/>
      <c r="V238" s="2643"/>
      <c r="W238" s="2646"/>
    </row>
    <row r="239" spans="1:23">
      <c r="A239" s="2643"/>
      <c r="B239" s="2643"/>
      <c r="C239" s="2643"/>
      <c r="D239" s="2643"/>
      <c r="E239" s="2643"/>
      <c r="F239" s="2643"/>
      <c r="G239" s="2643"/>
      <c r="H239" s="2643"/>
      <c r="I239" s="2643"/>
      <c r="J239" s="2643"/>
      <c r="K239" s="2644"/>
      <c r="L239" s="2645"/>
      <c r="M239" s="2645"/>
      <c r="N239" s="2645"/>
      <c r="O239" s="2646"/>
      <c r="P239" s="2646"/>
      <c r="Q239" s="2646"/>
      <c r="R239" s="2646"/>
      <c r="S239" s="2646"/>
      <c r="T239" s="2646"/>
      <c r="U239" s="2643"/>
      <c r="V239" s="2643"/>
      <c r="W239" s="2646"/>
    </row>
    <row r="240" spans="1:23">
      <c r="A240" s="2643"/>
      <c r="B240" s="2643"/>
      <c r="C240" s="2643"/>
      <c r="D240" s="2643"/>
      <c r="E240" s="2643"/>
      <c r="F240" s="2643"/>
      <c r="G240" s="2643"/>
      <c r="H240" s="2643"/>
      <c r="I240" s="2643"/>
      <c r="J240" s="2643"/>
      <c r="K240" s="2644"/>
      <c r="L240" s="2645"/>
      <c r="M240" s="2645"/>
      <c r="N240" s="2645"/>
      <c r="O240" s="2646"/>
      <c r="P240" s="2646"/>
      <c r="Q240" s="2646"/>
      <c r="R240" s="2646"/>
      <c r="S240" s="2646"/>
      <c r="T240" s="2646"/>
      <c r="U240" s="2643"/>
      <c r="V240" s="2643"/>
      <c r="W240" s="2646"/>
    </row>
    <row r="241" spans="1:23">
      <c r="A241" s="2643"/>
      <c r="B241" s="2643"/>
      <c r="C241" s="2643"/>
      <c r="D241" s="2643"/>
      <c r="E241" s="2643"/>
      <c r="F241" s="2643"/>
      <c r="G241" s="2643"/>
      <c r="H241" s="2643"/>
      <c r="I241" s="2643"/>
      <c r="J241" s="2643"/>
      <c r="K241" s="2644"/>
      <c r="L241" s="2645"/>
      <c r="M241" s="2645"/>
      <c r="N241" s="2645"/>
      <c r="O241" s="2646"/>
      <c r="P241" s="2646"/>
      <c r="Q241" s="2646"/>
      <c r="R241" s="2646"/>
      <c r="S241" s="2646"/>
      <c r="T241" s="2646"/>
      <c r="U241" s="2643"/>
      <c r="V241" s="2643"/>
      <c r="W241" s="2646"/>
    </row>
    <row r="242" spans="1:23">
      <c r="A242" s="2643"/>
      <c r="B242" s="2643"/>
      <c r="C242" s="2643"/>
      <c r="D242" s="2643"/>
      <c r="E242" s="2643"/>
      <c r="F242" s="2643"/>
      <c r="G242" s="2643"/>
      <c r="H242" s="2643"/>
      <c r="I242" s="2643"/>
      <c r="J242" s="2643"/>
      <c r="K242" s="2644"/>
      <c r="L242" s="2645"/>
      <c r="M242" s="2645"/>
      <c r="N242" s="2645"/>
      <c r="O242" s="2646"/>
      <c r="P242" s="2646"/>
      <c r="Q242" s="2646"/>
      <c r="R242" s="2646"/>
      <c r="S242" s="2646"/>
      <c r="T242" s="2646"/>
      <c r="U242" s="2643"/>
      <c r="V242" s="2643"/>
      <c r="W242" s="2646"/>
    </row>
    <row r="243" spans="1:23">
      <c r="A243" s="2643"/>
      <c r="B243" s="2643"/>
      <c r="C243" s="2643"/>
      <c r="D243" s="2643"/>
      <c r="E243" s="2643"/>
      <c r="F243" s="2643"/>
      <c r="G243" s="2643"/>
      <c r="H243" s="2643"/>
      <c r="I243" s="2643"/>
      <c r="J243" s="2643"/>
      <c r="K243" s="2644"/>
      <c r="L243" s="2645"/>
      <c r="M243" s="2645"/>
      <c r="N243" s="2645"/>
      <c r="O243" s="2646"/>
      <c r="P243" s="2646"/>
      <c r="Q243" s="2646"/>
      <c r="R243" s="2646"/>
      <c r="S243" s="2646"/>
      <c r="T243" s="2646"/>
      <c r="U243" s="2643"/>
      <c r="V243" s="2643"/>
      <c r="W243" s="2646"/>
    </row>
    <row r="244" spans="1:23">
      <c r="A244" s="2643"/>
      <c r="B244" s="2643"/>
      <c r="C244" s="2643"/>
      <c r="D244" s="2643"/>
      <c r="E244" s="2643"/>
      <c r="F244" s="2643"/>
      <c r="G244" s="2643"/>
      <c r="H244" s="2643"/>
      <c r="I244" s="2643"/>
      <c r="J244" s="2643"/>
      <c r="K244" s="2644"/>
      <c r="L244" s="2645"/>
      <c r="M244" s="2645"/>
      <c r="N244" s="2645"/>
      <c r="O244" s="2646"/>
      <c r="P244" s="2646"/>
      <c r="Q244" s="2646"/>
      <c r="R244" s="2646"/>
      <c r="S244" s="2646"/>
      <c r="T244" s="2646"/>
      <c r="U244" s="2643"/>
      <c r="V244" s="2643"/>
      <c r="W244" s="2646"/>
    </row>
    <row r="245" spans="1:23">
      <c r="A245" s="2643"/>
      <c r="B245" s="2643"/>
      <c r="C245" s="2643"/>
      <c r="D245" s="2643"/>
      <c r="E245" s="2643"/>
      <c r="F245" s="2643"/>
      <c r="G245" s="2643"/>
      <c r="H245" s="2643"/>
      <c r="I245" s="2643"/>
      <c r="J245" s="2643"/>
      <c r="K245" s="2644"/>
      <c r="L245" s="2645"/>
      <c r="M245" s="2645"/>
      <c r="N245" s="2645"/>
      <c r="O245" s="2646"/>
      <c r="P245" s="2646"/>
      <c r="Q245" s="2646"/>
      <c r="R245" s="2646"/>
      <c r="S245" s="2646"/>
      <c r="T245" s="2646"/>
      <c r="U245" s="2643"/>
      <c r="V245" s="2643"/>
      <c r="W245" s="2646"/>
    </row>
    <row r="246" spans="1:23">
      <c r="A246" s="2643"/>
      <c r="B246" s="2643"/>
      <c r="C246" s="2643"/>
      <c r="D246" s="2643"/>
      <c r="E246" s="2643"/>
      <c r="F246" s="2643"/>
      <c r="G246" s="2643"/>
      <c r="H246" s="2643"/>
      <c r="I246" s="2643"/>
      <c r="J246" s="2643"/>
      <c r="K246" s="2644"/>
      <c r="L246" s="2645"/>
      <c r="M246" s="2645"/>
      <c r="N246" s="2645"/>
      <c r="O246" s="2646"/>
      <c r="P246" s="2646"/>
      <c r="Q246" s="2646"/>
      <c r="R246" s="2646"/>
      <c r="S246" s="2646"/>
      <c r="T246" s="2646"/>
      <c r="U246" s="2643"/>
      <c r="V246" s="2643"/>
      <c r="W246" s="2646"/>
    </row>
    <row r="247" spans="1:23">
      <c r="A247" s="2643"/>
      <c r="B247" s="2643"/>
      <c r="C247" s="2643"/>
      <c r="D247" s="2643"/>
      <c r="E247" s="2643"/>
      <c r="F247" s="2643"/>
      <c r="G247" s="2643"/>
      <c r="H247" s="2643"/>
      <c r="I247" s="2643"/>
      <c r="J247" s="2643"/>
      <c r="K247" s="2644"/>
      <c r="L247" s="2645"/>
      <c r="M247" s="2645"/>
      <c r="N247" s="2645"/>
      <c r="O247" s="2646"/>
      <c r="P247" s="2646"/>
      <c r="Q247" s="2646"/>
      <c r="R247" s="2646"/>
      <c r="S247" s="2646"/>
      <c r="T247" s="2646"/>
      <c r="U247" s="2643"/>
      <c r="V247" s="2643"/>
      <c r="W247" s="2646"/>
    </row>
    <row r="248" spans="1:23">
      <c r="A248" s="2643"/>
      <c r="B248" s="2643"/>
      <c r="C248" s="2643"/>
      <c r="D248" s="2643"/>
      <c r="E248" s="2643"/>
      <c r="F248" s="2643"/>
      <c r="G248" s="2643"/>
      <c r="H248" s="2643"/>
      <c r="I248" s="2643"/>
      <c r="J248" s="2643"/>
      <c r="K248" s="2644"/>
      <c r="L248" s="2645"/>
      <c r="M248" s="2645"/>
      <c r="N248" s="2645"/>
      <c r="O248" s="2646"/>
      <c r="P248" s="2646"/>
      <c r="Q248" s="2646"/>
      <c r="R248" s="2646"/>
      <c r="S248" s="2646"/>
      <c r="T248" s="2646"/>
      <c r="U248" s="2643"/>
      <c r="V248" s="2643"/>
      <c r="W248" s="2646"/>
    </row>
    <row r="249" spans="1:23">
      <c r="A249" s="2643"/>
      <c r="B249" s="2643"/>
      <c r="C249" s="2643"/>
      <c r="D249" s="2643"/>
      <c r="E249" s="2643"/>
      <c r="F249" s="2643"/>
      <c r="G249" s="2643"/>
      <c r="H249" s="2643"/>
      <c r="I249" s="2643"/>
      <c r="J249" s="2643"/>
      <c r="K249" s="2644"/>
      <c r="L249" s="2645"/>
      <c r="M249" s="2645"/>
      <c r="N249" s="2645"/>
      <c r="O249" s="2646"/>
      <c r="P249" s="2646"/>
      <c r="Q249" s="2646"/>
      <c r="R249" s="2646"/>
      <c r="S249" s="2646"/>
      <c r="T249" s="2646"/>
      <c r="U249" s="2643"/>
      <c r="V249" s="2643"/>
      <c r="W249" s="2646"/>
    </row>
    <row r="250" spans="1:23">
      <c r="A250" s="2643"/>
      <c r="B250" s="2643"/>
      <c r="C250" s="2643"/>
      <c r="D250" s="2643"/>
      <c r="E250" s="2643"/>
      <c r="F250" s="2643"/>
      <c r="G250" s="2643"/>
      <c r="H250" s="2643"/>
      <c r="I250" s="2643"/>
      <c r="J250" s="2643"/>
      <c r="K250" s="2644"/>
      <c r="L250" s="2645"/>
      <c r="M250" s="2645"/>
      <c r="N250" s="2645"/>
      <c r="O250" s="2646"/>
      <c r="P250" s="2646"/>
      <c r="Q250" s="2646"/>
      <c r="R250" s="2646"/>
      <c r="S250" s="2646"/>
      <c r="T250" s="2646"/>
      <c r="U250" s="2643"/>
      <c r="V250" s="2643"/>
      <c r="W250" s="2646"/>
    </row>
    <row r="251" spans="1:23">
      <c r="A251" s="2643"/>
      <c r="B251" s="2643"/>
      <c r="C251" s="2643"/>
      <c r="D251" s="2643"/>
      <c r="E251" s="2643"/>
      <c r="F251" s="2643"/>
      <c r="G251" s="2643"/>
      <c r="H251" s="2643"/>
      <c r="I251" s="2643"/>
      <c r="J251" s="2643"/>
      <c r="K251" s="2644"/>
      <c r="L251" s="2645"/>
      <c r="M251" s="2645"/>
      <c r="N251" s="2645"/>
      <c r="O251" s="2646"/>
      <c r="P251" s="2646"/>
      <c r="Q251" s="2646"/>
      <c r="R251" s="2646"/>
      <c r="S251" s="2646"/>
      <c r="T251" s="2646"/>
      <c r="U251" s="2643"/>
      <c r="V251" s="2643"/>
      <c r="W251" s="2646"/>
    </row>
    <row r="252" spans="1:23">
      <c r="A252" s="2643"/>
      <c r="B252" s="2643"/>
      <c r="C252" s="2643"/>
      <c r="D252" s="2643"/>
      <c r="E252" s="2643"/>
      <c r="F252" s="2643"/>
      <c r="G252" s="2643"/>
      <c r="H252" s="2643"/>
      <c r="I252" s="2643"/>
      <c r="J252" s="2643"/>
      <c r="K252" s="2644"/>
      <c r="L252" s="2645"/>
      <c r="M252" s="2645"/>
      <c r="N252" s="2645"/>
      <c r="O252" s="2646"/>
      <c r="P252" s="2646"/>
      <c r="Q252" s="2646"/>
      <c r="R252" s="2646"/>
      <c r="S252" s="2646"/>
      <c r="T252" s="2646"/>
      <c r="U252" s="2643"/>
      <c r="V252" s="2643"/>
      <c r="W252" s="2646"/>
    </row>
    <row r="253" spans="1:23">
      <c r="A253" s="2643"/>
      <c r="B253" s="2643"/>
      <c r="C253" s="2643"/>
      <c r="D253" s="2643"/>
      <c r="E253" s="2643"/>
      <c r="F253" s="2643"/>
      <c r="G253" s="2643"/>
      <c r="H253" s="2643"/>
      <c r="I253" s="2643"/>
      <c r="J253" s="2643"/>
      <c r="K253" s="2644"/>
      <c r="L253" s="2645"/>
      <c r="M253" s="2645"/>
      <c r="N253" s="2645"/>
      <c r="O253" s="2646"/>
      <c r="P253" s="2646"/>
      <c r="Q253" s="2646"/>
      <c r="R253" s="2646"/>
      <c r="S253" s="2646"/>
      <c r="T253" s="2646"/>
      <c r="U253" s="2643"/>
      <c r="V253" s="2643"/>
      <c r="W253" s="2646"/>
    </row>
    <row r="254" spans="1:23">
      <c r="A254" s="2643"/>
      <c r="B254" s="2643"/>
      <c r="C254" s="2643"/>
      <c r="D254" s="2643"/>
      <c r="E254" s="2643"/>
      <c r="F254" s="2643"/>
      <c r="G254" s="2643"/>
      <c r="H254" s="2643"/>
      <c r="I254" s="2643"/>
      <c r="J254" s="2643"/>
      <c r="K254" s="2644"/>
      <c r="L254" s="2645"/>
      <c r="M254" s="2645"/>
      <c r="N254" s="2645"/>
      <c r="O254" s="2646"/>
      <c r="P254" s="2646"/>
      <c r="Q254" s="2646"/>
      <c r="R254" s="2646"/>
      <c r="S254" s="2646"/>
      <c r="T254" s="2646"/>
      <c r="U254" s="2643"/>
      <c r="V254" s="2643"/>
      <c r="W254" s="2646"/>
    </row>
    <row r="255" spans="1:23">
      <c r="A255" s="2643"/>
      <c r="B255" s="2643"/>
      <c r="C255" s="2643"/>
      <c r="D255" s="2643"/>
      <c r="E255" s="2643"/>
      <c r="F255" s="2643"/>
      <c r="G255" s="2643"/>
      <c r="H255" s="2643"/>
      <c r="I255" s="2643"/>
      <c r="J255" s="2643"/>
      <c r="K255" s="2644"/>
      <c r="L255" s="2645"/>
      <c r="M255" s="2645"/>
      <c r="N255" s="2645"/>
      <c r="O255" s="2646"/>
      <c r="P255" s="2646"/>
      <c r="Q255" s="2646"/>
      <c r="R255" s="2646"/>
      <c r="S255" s="2646"/>
      <c r="T255" s="2646"/>
      <c r="U255" s="2643"/>
      <c r="V255" s="2643"/>
      <c r="W255" s="2646"/>
    </row>
    <row r="256" spans="1:23">
      <c r="A256" s="2643"/>
      <c r="B256" s="2643"/>
      <c r="C256" s="2643"/>
      <c r="D256" s="2643"/>
      <c r="E256" s="2643"/>
      <c r="F256" s="2643"/>
      <c r="G256" s="2643"/>
      <c r="H256" s="2643"/>
      <c r="I256" s="2643"/>
      <c r="J256" s="2643"/>
      <c r="K256" s="2644"/>
      <c r="L256" s="2645"/>
      <c r="M256" s="2645"/>
      <c r="N256" s="2645"/>
      <c r="O256" s="2646"/>
      <c r="P256" s="2646"/>
      <c r="Q256" s="2646"/>
      <c r="R256" s="2646"/>
      <c r="S256" s="2646"/>
      <c r="T256" s="2646"/>
      <c r="U256" s="2643"/>
      <c r="V256" s="2643"/>
      <c r="W256" s="2646"/>
    </row>
    <row r="257" spans="1:23">
      <c r="A257" s="2643"/>
      <c r="B257" s="2643"/>
      <c r="C257" s="2643"/>
      <c r="D257" s="2643"/>
      <c r="E257" s="2643"/>
      <c r="F257" s="2643"/>
      <c r="G257" s="2643"/>
      <c r="H257" s="2643"/>
      <c r="I257" s="2643"/>
      <c r="J257" s="2643"/>
      <c r="K257" s="2644"/>
      <c r="L257" s="2645"/>
      <c r="M257" s="2645"/>
      <c r="N257" s="2645"/>
      <c r="O257" s="2646"/>
      <c r="P257" s="2646"/>
      <c r="Q257" s="2646"/>
      <c r="R257" s="2646"/>
      <c r="S257" s="2646"/>
      <c r="T257" s="2646"/>
      <c r="U257" s="2643"/>
      <c r="V257" s="2643"/>
      <c r="W257" s="2646"/>
    </row>
    <row r="258" spans="1:23">
      <c r="A258" s="2643"/>
      <c r="B258" s="2643"/>
      <c r="C258" s="2643"/>
      <c r="D258" s="2643"/>
      <c r="E258" s="2643"/>
      <c r="F258" s="2643"/>
      <c r="G258" s="2643"/>
      <c r="H258" s="2643"/>
      <c r="I258" s="2643"/>
      <c r="J258" s="2643"/>
      <c r="K258" s="2644"/>
      <c r="L258" s="2645"/>
      <c r="M258" s="2645"/>
      <c r="N258" s="2645"/>
      <c r="O258" s="2646"/>
      <c r="P258" s="2646"/>
      <c r="Q258" s="2646"/>
      <c r="R258" s="2646"/>
      <c r="S258" s="2646"/>
      <c r="T258" s="2646"/>
      <c r="U258" s="2643"/>
      <c r="V258" s="2643"/>
      <c r="W258" s="2646"/>
    </row>
    <row r="259" spans="1:23">
      <c r="A259" s="2643"/>
      <c r="B259" s="2643"/>
      <c r="C259" s="2643"/>
      <c r="D259" s="2643"/>
      <c r="E259" s="2643"/>
      <c r="F259" s="2643"/>
      <c r="G259" s="2643"/>
      <c r="H259" s="2643"/>
      <c r="I259" s="2643"/>
      <c r="J259" s="2643"/>
      <c r="K259" s="2644"/>
      <c r="L259" s="2645"/>
      <c r="M259" s="2645"/>
      <c r="N259" s="2645"/>
      <c r="O259" s="2646"/>
      <c r="P259" s="2646"/>
      <c r="Q259" s="2646"/>
      <c r="R259" s="2646"/>
      <c r="S259" s="2646"/>
      <c r="T259" s="2646"/>
      <c r="U259" s="2643"/>
      <c r="V259" s="2643"/>
      <c r="W259" s="2646"/>
    </row>
    <row r="260" spans="1:23">
      <c r="A260" s="2643"/>
      <c r="B260" s="2643"/>
      <c r="C260" s="2643"/>
      <c r="D260" s="2643"/>
      <c r="E260" s="2643"/>
      <c r="F260" s="2643"/>
      <c r="G260" s="2643"/>
      <c r="H260" s="2643"/>
      <c r="I260" s="2643"/>
      <c r="J260" s="2643"/>
      <c r="K260" s="2644"/>
      <c r="L260" s="2645"/>
      <c r="M260" s="2645"/>
      <c r="N260" s="2645"/>
      <c r="O260" s="2646"/>
      <c r="P260" s="2646"/>
      <c r="Q260" s="2646"/>
      <c r="R260" s="2646"/>
      <c r="S260" s="2646"/>
      <c r="T260" s="2646"/>
      <c r="U260" s="2643"/>
      <c r="V260" s="2643"/>
      <c r="W260" s="2646"/>
    </row>
    <row r="261" spans="1:23">
      <c r="A261" s="2643"/>
      <c r="B261" s="2643"/>
      <c r="C261" s="2643"/>
      <c r="D261" s="2643"/>
      <c r="E261" s="2643"/>
      <c r="F261" s="2643"/>
      <c r="G261" s="2643"/>
      <c r="H261" s="2643"/>
      <c r="I261" s="2643"/>
      <c r="J261" s="2643"/>
      <c r="K261" s="2644"/>
      <c r="L261" s="2645"/>
      <c r="M261" s="2645"/>
      <c r="N261" s="2645"/>
      <c r="O261" s="2646"/>
      <c r="P261" s="2646"/>
      <c r="Q261" s="2646"/>
      <c r="R261" s="2646"/>
      <c r="S261" s="2646"/>
      <c r="T261" s="2646"/>
      <c r="U261" s="2643"/>
      <c r="V261" s="2643"/>
      <c r="W261" s="2646"/>
    </row>
    <row r="262" spans="1:23">
      <c r="A262" s="2643"/>
      <c r="B262" s="2643"/>
      <c r="C262" s="2643"/>
      <c r="D262" s="2643"/>
      <c r="E262" s="2643"/>
      <c r="F262" s="2643"/>
      <c r="G262" s="2643"/>
      <c r="H262" s="2643"/>
      <c r="I262" s="2643"/>
      <c r="J262" s="2643"/>
      <c r="K262" s="2644"/>
      <c r="L262" s="2645"/>
      <c r="M262" s="2645"/>
      <c r="N262" s="2645"/>
      <c r="O262" s="2646"/>
      <c r="P262" s="2646"/>
      <c r="Q262" s="2646"/>
      <c r="R262" s="2646"/>
      <c r="S262" s="2646"/>
      <c r="T262" s="2646"/>
      <c r="U262" s="2643"/>
      <c r="V262" s="2643"/>
      <c r="W262" s="2646"/>
    </row>
    <row r="263" spans="1:23">
      <c r="A263" s="2643"/>
      <c r="B263" s="2643"/>
      <c r="C263" s="2643"/>
      <c r="D263" s="2643"/>
      <c r="E263" s="2643"/>
      <c r="F263" s="2643"/>
      <c r="G263" s="2643"/>
      <c r="H263" s="2643"/>
      <c r="I263" s="2643"/>
      <c r="J263" s="2643"/>
      <c r="K263" s="2644"/>
      <c r="L263" s="2645"/>
      <c r="M263" s="2645"/>
      <c r="N263" s="2645"/>
      <c r="O263" s="2646"/>
      <c r="P263" s="2646"/>
      <c r="Q263" s="2646"/>
      <c r="R263" s="2646"/>
      <c r="S263" s="2646"/>
      <c r="T263" s="2646"/>
      <c r="U263" s="2643"/>
      <c r="V263" s="2643"/>
      <c r="W263" s="2646"/>
    </row>
    <row r="264" spans="1:23">
      <c r="A264" s="2643"/>
      <c r="B264" s="2643"/>
      <c r="C264" s="2643"/>
      <c r="D264" s="2643"/>
      <c r="E264" s="2643"/>
      <c r="F264" s="2643"/>
      <c r="G264" s="2643"/>
      <c r="H264" s="2643"/>
      <c r="I264" s="2643"/>
      <c r="J264" s="2643"/>
      <c r="K264" s="2644"/>
      <c r="L264" s="2645"/>
      <c r="M264" s="2645"/>
      <c r="N264" s="2645"/>
      <c r="O264" s="2646"/>
      <c r="P264" s="2646"/>
      <c r="Q264" s="2646"/>
      <c r="R264" s="2646"/>
      <c r="S264" s="2646"/>
      <c r="T264" s="2646"/>
      <c r="U264" s="2643"/>
      <c r="V264" s="2643"/>
      <c r="W264" s="2646"/>
    </row>
    <row r="265" spans="1:23">
      <c r="A265" s="2643"/>
      <c r="B265" s="2643"/>
      <c r="C265" s="2643"/>
      <c r="D265" s="2643"/>
      <c r="E265" s="2643"/>
      <c r="F265" s="2643"/>
      <c r="G265" s="2643"/>
      <c r="H265" s="2643"/>
      <c r="I265" s="2643"/>
      <c r="J265" s="2643"/>
      <c r="K265" s="2644"/>
      <c r="L265" s="2645"/>
      <c r="M265" s="2645"/>
      <c r="N265" s="2645"/>
      <c r="O265" s="2646"/>
      <c r="P265" s="2646"/>
      <c r="Q265" s="2646"/>
      <c r="R265" s="2646"/>
      <c r="S265" s="2646"/>
      <c r="T265" s="2646"/>
      <c r="U265" s="2643"/>
      <c r="V265" s="2643"/>
      <c r="W265" s="2646"/>
    </row>
    <row r="266" spans="1:23">
      <c r="A266" s="2643"/>
      <c r="B266" s="2643"/>
      <c r="C266" s="2643"/>
      <c r="D266" s="2643"/>
      <c r="E266" s="2643"/>
      <c r="F266" s="2643"/>
      <c r="G266" s="2643"/>
      <c r="H266" s="2643"/>
      <c r="I266" s="2643"/>
      <c r="J266" s="2643"/>
      <c r="K266" s="2644"/>
      <c r="L266" s="2645"/>
      <c r="M266" s="2645"/>
      <c r="N266" s="2645"/>
      <c r="O266" s="2646"/>
      <c r="P266" s="2646"/>
      <c r="Q266" s="2646"/>
      <c r="R266" s="2646"/>
      <c r="S266" s="2646"/>
      <c r="T266" s="2646"/>
      <c r="U266" s="2643"/>
      <c r="V266" s="2643"/>
      <c r="W266" s="2646"/>
    </row>
    <row r="267" spans="1:23">
      <c r="A267" s="2643"/>
      <c r="B267" s="2643"/>
      <c r="C267" s="2643"/>
      <c r="D267" s="2643"/>
      <c r="E267" s="2643"/>
      <c r="F267" s="2643"/>
      <c r="G267" s="2643"/>
      <c r="H267" s="2643"/>
      <c r="I267" s="2643"/>
      <c r="J267" s="2643"/>
      <c r="K267" s="2644"/>
      <c r="L267" s="2645"/>
      <c r="M267" s="2645"/>
      <c r="N267" s="2645"/>
      <c r="O267" s="2646"/>
      <c r="P267" s="2646"/>
      <c r="Q267" s="2646"/>
      <c r="R267" s="2646"/>
      <c r="S267" s="2646"/>
      <c r="T267" s="2646"/>
      <c r="U267" s="2643"/>
      <c r="V267" s="2643"/>
      <c r="W267" s="2646"/>
    </row>
    <row r="268" spans="1:23">
      <c r="A268" s="2643"/>
      <c r="B268" s="2643"/>
      <c r="C268" s="2643"/>
      <c r="D268" s="2643"/>
      <c r="E268" s="2643"/>
      <c r="F268" s="2643"/>
      <c r="G268" s="2643"/>
      <c r="H268" s="2643"/>
      <c r="I268" s="2643"/>
      <c r="J268" s="2643"/>
      <c r="K268" s="2644"/>
      <c r="L268" s="2645"/>
      <c r="M268" s="2645"/>
      <c r="N268" s="2645"/>
      <c r="O268" s="2646"/>
      <c r="P268" s="2646"/>
      <c r="Q268" s="2646"/>
      <c r="R268" s="2646"/>
      <c r="S268" s="2646"/>
      <c r="T268" s="2646"/>
      <c r="U268" s="2643"/>
      <c r="V268" s="2643"/>
      <c r="W268" s="2646"/>
    </row>
    <row r="269" spans="1:23">
      <c r="A269" s="2643"/>
      <c r="B269" s="2643"/>
      <c r="C269" s="2643"/>
      <c r="D269" s="2643"/>
      <c r="E269" s="2643"/>
      <c r="F269" s="2643"/>
      <c r="G269" s="2643"/>
      <c r="H269" s="2643"/>
      <c r="I269" s="2643"/>
      <c r="J269" s="2643"/>
      <c r="K269" s="2644"/>
      <c r="L269" s="2645"/>
      <c r="M269" s="2645"/>
      <c r="N269" s="2645"/>
      <c r="O269" s="2646"/>
      <c r="P269" s="2646"/>
      <c r="Q269" s="2646"/>
      <c r="R269" s="2646"/>
      <c r="S269" s="2646"/>
      <c r="T269" s="2646"/>
      <c r="U269" s="2643"/>
      <c r="V269" s="2643"/>
      <c r="W269" s="2646"/>
    </row>
    <row r="270" spans="1:23">
      <c r="A270" s="2643"/>
      <c r="B270" s="2643"/>
      <c r="C270" s="2643"/>
      <c r="D270" s="2643"/>
      <c r="E270" s="2643"/>
      <c r="F270" s="2643"/>
      <c r="G270" s="2643"/>
      <c r="H270" s="2643"/>
      <c r="I270" s="2643"/>
      <c r="J270" s="2643"/>
      <c r="K270" s="2644"/>
      <c r="L270" s="2645"/>
      <c r="M270" s="2645"/>
      <c r="N270" s="2645"/>
      <c r="O270" s="2646"/>
      <c r="P270" s="2646"/>
      <c r="Q270" s="2646"/>
      <c r="R270" s="2646"/>
      <c r="S270" s="2646"/>
      <c r="T270" s="2646"/>
      <c r="U270" s="2643"/>
      <c r="V270" s="2643"/>
      <c r="W270" s="2646"/>
    </row>
    <row r="271" spans="1:23">
      <c r="A271" s="2643"/>
      <c r="B271" s="2643"/>
      <c r="C271" s="2643"/>
      <c r="D271" s="2643"/>
      <c r="E271" s="2643"/>
      <c r="F271" s="2643"/>
      <c r="G271" s="2643"/>
      <c r="H271" s="2643"/>
      <c r="I271" s="2643"/>
      <c r="J271" s="2643"/>
      <c r="K271" s="2644"/>
      <c r="L271" s="2645"/>
      <c r="M271" s="2645"/>
      <c r="N271" s="2645"/>
      <c r="O271" s="2646"/>
      <c r="P271" s="2646"/>
      <c r="Q271" s="2646"/>
      <c r="R271" s="2646"/>
      <c r="S271" s="2646"/>
      <c r="T271" s="2646"/>
      <c r="U271" s="2643"/>
      <c r="V271" s="2643"/>
      <c r="W271" s="2646"/>
    </row>
    <row r="272" spans="1:23">
      <c r="A272" s="2643"/>
      <c r="B272" s="2643"/>
      <c r="C272" s="2643"/>
      <c r="D272" s="2643"/>
      <c r="E272" s="2643"/>
      <c r="F272" s="2643"/>
      <c r="G272" s="2643"/>
      <c r="H272" s="2643"/>
      <c r="I272" s="2643"/>
      <c r="J272" s="2643"/>
      <c r="K272" s="2644"/>
      <c r="L272" s="2645"/>
      <c r="M272" s="2645"/>
      <c r="N272" s="2645"/>
      <c r="O272" s="2646"/>
      <c r="P272" s="2646"/>
      <c r="Q272" s="2646"/>
      <c r="R272" s="2646"/>
      <c r="S272" s="2646"/>
      <c r="T272" s="2646"/>
      <c r="U272" s="2643"/>
      <c r="V272" s="2643"/>
      <c r="W272" s="2646"/>
    </row>
    <row r="273" spans="1:23">
      <c r="A273" s="2643"/>
      <c r="B273" s="2643"/>
      <c r="C273" s="2643"/>
      <c r="D273" s="2643"/>
      <c r="E273" s="2643"/>
      <c r="F273" s="2643"/>
      <c r="G273" s="2643"/>
      <c r="H273" s="2643"/>
      <c r="I273" s="2643"/>
      <c r="J273" s="2643"/>
      <c r="K273" s="2644"/>
      <c r="L273" s="2645"/>
      <c r="M273" s="2645"/>
      <c r="N273" s="2645"/>
      <c r="O273" s="2646"/>
      <c r="P273" s="2646"/>
      <c r="Q273" s="2646"/>
      <c r="R273" s="2646"/>
      <c r="S273" s="2646"/>
      <c r="T273" s="2646"/>
      <c r="U273" s="2643"/>
      <c r="V273" s="2643"/>
      <c r="W273" s="2646"/>
    </row>
    <row r="274" spans="1:23">
      <c r="A274" s="2643"/>
      <c r="B274" s="2643"/>
      <c r="C274" s="2643"/>
      <c r="D274" s="2643"/>
      <c r="E274" s="2643"/>
      <c r="F274" s="2643"/>
      <c r="G274" s="2643"/>
      <c r="H274" s="2643"/>
      <c r="I274" s="2643"/>
      <c r="J274" s="2643"/>
      <c r="K274" s="2644"/>
      <c r="L274" s="2645"/>
      <c r="M274" s="2645"/>
      <c r="N274" s="2645"/>
      <c r="O274" s="2646"/>
      <c r="P274" s="2646"/>
      <c r="Q274" s="2646"/>
      <c r="R274" s="2646"/>
      <c r="S274" s="2646"/>
      <c r="T274" s="2646"/>
      <c r="U274" s="2643"/>
      <c r="V274" s="2643"/>
      <c r="W274" s="2646"/>
    </row>
    <row r="275" spans="1:23">
      <c r="A275" s="2643"/>
      <c r="B275" s="2643"/>
      <c r="C275" s="2643"/>
      <c r="D275" s="2643"/>
      <c r="E275" s="2643"/>
      <c r="F275" s="2643"/>
      <c r="G275" s="2643"/>
      <c r="H275" s="2643"/>
      <c r="I275" s="2643"/>
      <c r="J275" s="2643"/>
      <c r="K275" s="2644"/>
      <c r="L275" s="2645"/>
      <c r="M275" s="2645"/>
      <c r="N275" s="2645"/>
      <c r="O275" s="2646"/>
      <c r="P275" s="2646"/>
      <c r="Q275" s="2646"/>
      <c r="R275" s="2646"/>
      <c r="S275" s="2646"/>
      <c r="T275" s="2646"/>
      <c r="U275" s="2643"/>
      <c r="V275" s="2643"/>
      <c r="W275" s="2646"/>
    </row>
    <row r="276" spans="1:23">
      <c r="A276" s="2643"/>
      <c r="B276" s="2643"/>
      <c r="C276" s="2643"/>
      <c r="D276" s="2643"/>
      <c r="E276" s="2643"/>
      <c r="F276" s="2643"/>
      <c r="G276" s="2643"/>
      <c r="H276" s="2643"/>
      <c r="I276" s="2643"/>
      <c r="J276" s="2643"/>
      <c r="K276" s="2644"/>
      <c r="L276" s="2645"/>
      <c r="M276" s="2645"/>
      <c r="N276" s="2645"/>
      <c r="O276" s="2646"/>
      <c r="P276" s="2646"/>
      <c r="Q276" s="2646"/>
      <c r="R276" s="2646"/>
      <c r="S276" s="2646"/>
      <c r="T276" s="2646"/>
      <c r="U276" s="2643"/>
      <c r="V276" s="2643"/>
      <c r="W276" s="2646"/>
    </row>
    <row r="277" spans="1:23">
      <c r="A277" s="2643"/>
      <c r="B277" s="2643"/>
      <c r="C277" s="2643"/>
      <c r="D277" s="2643"/>
      <c r="E277" s="2643"/>
      <c r="F277" s="2643"/>
      <c r="G277" s="2643"/>
      <c r="H277" s="2643"/>
      <c r="I277" s="2643"/>
      <c r="J277" s="2643"/>
      <c r="K277" s="2644"/>
      <c r="L277" s="2645"/>
      <c r="M277" s="2645"/>
      <c r="N277" s="2645"/>
      <c r="O277" s="2646"/>
      <c r="P277" s="2646"/>
      <c r="Q277" s="2646"/>
      <c r="R277" s="2646"/>
      <c r="S277" s="2646"/>
      <c r="T277" s="2646"/>
      <c r="U277" s="2643"/>
      <c r="V277" s="2643"/>
      <c r="W277" s="2646"/>
    </row>
    <row r="278" spans="1:23">
      <c r="A278" s="2643"/>
      <c r="B278" s="2643"/>
      <c r="C278" s="2643"/>
      <c r="D278" s="2643"/>
      <c r="E278" s="2643"/>
      <c r="F278" s="2643"/>
      <c r="G278" s="2643"/>
      <c r="H278" s="2643"/>
      <c r="I278" s="2643"/>
      <c r="J278" s="2643"/>
      <c r="K278" s="2644"/>
      <c r="L278" s="2645"/>
      <c r="M278" s="2645"/>
      <c r="N278" s="2645"/>
      <c r="O278" s="2646"/>
      <c r="P278" s="2646"/>
      <c r="Q278" s="2646"/>
      <c r="R278" s="2646"/>
      <c r="S278" s="2646"/>
      <c r="T278" s="2646"/>
      <c r="U278" s="2643"/>
      <c r="V278" s="2643"/>
      <c r="W278" s="2646"/>
    </row>
    <row r="279" spans="1:23">
      <c r="A279" s="2643"/>
      <c r="B279" s="2643"/>
      <c r="C279" s="2643"/>
      <c r="D279" s="2643"/>
      <c r="E279" s="2643"/>
      <c r="F279" s="2643"/>
      <c r="G279" s="2643"/>
      <c r="H279" s="2643"/>
      <c r="I279" s="2643"/>
      <c r="J279" s="2643"/>
      <c r="K279" s="2644"/>
      <c r="L279" s="2645"/>
      <c r="M279" s="2645"/>
      <c r="N279" s="2645"/>
      <c r="O279" s="2646"/>
      <c r="P279" s="2646"/>
      <c r="Q279" s="2646"/>
      <c r="R279" s="2646"/>
      <c r="S279" s="2646"/>
      <c r="T279" s="2646"/>
      <c r="U279" s="2643"/>
      <c r="V279" s="2643"/>
      <c r="W279" s="2646"/>
    </row>
    <row r="280" spans="1:23">
      <c r="A280" s="2643"/>
      <c r="B280" s="2643"/>
      <c r="C280" s="2643"/>
      <c r="D280" s="2643"/>
      <c r="E280" s="2643"/>
      <c r="F280" s="2643"/>
      <c r="G280" s="2643"/>
      <c r="H280" s="2643"/>
      <c r="I280" s="2643"/>
      <c r="J280" s="2643"/>
      <c r="K280" s="2644"/>
      <c r="L280" s="2645"/>
      <c r="M280" s="2645"/>
      <c r="N280" s="2645"/>
      <c r="O280" s="2646"/>
      <c r="P280" s="2646"/>
      <c r="Q280" s="2646"/>
      <c r="R280" s="2646"/>
      <c r="S280" s="2646"/>
      <c r="T280" s="2646"/>
      <c r="U280" s="2643"/>
      <c r="V280" s="2643"/>
      <c r="W280" s="2646"/>
    </row>
    <row r="281" spans="1:23">
      <c r="A281" s="2643"/>
      <c r="B281" s="2643"/>
      <c r="C281" s="2643"/>
      <c r="D281" s="2643"/>
      <c r="E281" s="2643"/>
      <c r="F281" s="2643"/>
      <c r="G281" s="2643"/>
      <c r="H281" s="2643"/>
      <c r="I281" s="2643"/>
      <c r="J281" s="2643"/>
      <c r="K281" s="2644"/>
      <c r="L281" s="2645"/>
      <c r="M281" s="2645"/>
      <c r="N281" s="2645"/>
      <c r="O281" s="2646"/>
      <c r="P281" s="2646"/>
      <c r="Q281" s="2646"/>
      <c r="R281" s="2646"/>
      <c r="S281" s="2646"/>
      <c r="T281" s="2646"/>
      <c r="U281" s="2643"/>
      <c r="V281" s="2643"/>
      <c r="W281" s="2646"/>
    </row>
    <row r="282" spans="1:23">
      <c r="A282" s="2643"/>
      <c r="B282" s="2643"/>
      <c r="C282" s="2643"/>
      <c r="D282" s="2643"/>
      <c r="E282" s="2643"/>
      <c r="F282" s="2643"/>
      <c r="G282" s="2643"/>
      <c r="H282" s="2643"/>
      <c r="I282" s="2643"/>
      <c r="J282" s="2643"/>
      <c r="K282" s="2644"/>
      <c r="L282" s="2645"/>
      <c r="M282" s="2645"/>
      <c r="N282" s="2645"/>
      <c r="O282" s="2646"/>
      <c r="P282" s="2646"/>
      <c r="Q282" s="2646"/>
      <c r="R282" s="2646"/>
      <c r="S282" s="2646"/>
      <c r="T282" s="2646"/>
      <c r="U282" s="2643"/>
      <c r="V282" s="2643"/>
      <c r="W282" s="2646"/>
    </row>
    <row r="283" spans="1:23">
      <c r="A283" s="2643"/>
      <c r="B283" s="2643"/>
      <c r="C283" s="2643"/>
      <c r="D283" s="2643"/>
      <c r="E283" s="2643"/>
      <c r="F283" s="2643"/>
      <c r="G283" s="2643"/>
      <c r="H283" s="2643"/>
      <c r="I283" s="2643"/>
      <c r="J283" s="2643"/>
      <c r="K283" s="2644"/>
      <c r="L283" s="2645"/>
      <c r="M283" s="2645"/>
      <c r="N283" s="2645"/>
      <c r="O283" s="2646"/>
      <c r="P283" s="2646"/>
      <c r="Q283" s="2646"/>
      <c r="R283" s="2646"/>
      <c r="S283" s="2646"/>
      <c r="T283" s="2646"/>
      <c r="U283" s="2643"/>
      <c r="V283" s="2643"/>
      <c r="W283" s="2646"/>
    </row>
    <row r="284" spans="1:23">
      <c r="A284" s="2643"/>
      <c r="B284" s="2643"/>
      <c r="C284" s="2643"/>
      <c r="D284" s="2643"/>
      <c r="E284" s="2643"/>
      <c r="F284" s="2643"/>
      <c r="G284" s="2643"/>
      <c r="H284" s="2643"/>
      <c r="I284" s="2643"/>
      <c r="J284" s="2643"/>
      <c r="K284" s="2644"/>
      <c r="L284" s="2645"/>
      <c r="M284" s="2645"/>
      <c r="N284" s="2645"/>
      <c r="O284" s="2646"/>
      <c r="P284" s="2646"/>
      <c r="Q284" s="2646"/>
      <c r="R284" s="2646"/>
      <c r="S284" s="2646"/>
      <c r="T284" s="2646"/>
      <c r="U284" s="2643"/>
      <c r="V284" s="2643"/>
      <c r="W284" s="2646"/>
    </row>
    <row r="285" spans="1:23">
      <c r="A285" s="2643"/>
      <c r="B285" s="2643"/>
      <c r="C285" s="2643"/>
      <c r="D285" s="2643"/>
      <c r="E285" s="2643"/>
      <c r="F285" s="2643"/>
      <c r="G285" s="2643"/>
      <c r="H285" s="2643"/>
      <c r="I285" s="2643"/>
      <c r="J285" s="2643"/>
      <c r="K285" s="2644"/>
      <c r="L285" s="2645"/>
      <c r="M285" s="2645"/>
      <c r="N285" s="2645"/>
      <c r="O285" s="2646"/>
      <c r="P285" s="2646"/>
      <c r="Q285" s="2646"/>
      <c r="R285" s="2646"/>
      <c r="S285" s="2646"/>
      <c r="T285" s="2646"/>
      <c r="U285" s="2643"/>
      <c r="V285" s="2643"/>
      <c r="W285" s="2646"/>
    </row>
    <row r="286" spans="1:23">
      <c r="A286" s="2643"/>
      <c r="B286" s="2643"/>
      <c r="C286" s="2643"/>
      <c r="D286" s="2643"/>
      <c r="E286" s="2643"/>
      <c r="F286" s="2643"/>
      <c r="G286" s="2643"/>
      <c r="H286" s="2643"/>
      <c r="I286" s="2643"/>
      <c r="J286" s="2643"/>
      <c r="K286" s="2644"/>
      <c r="L286" s="2645"/>
      <c r="M286" s="2645"/>
      <c r="N286" s="2645"/>
      <c r="O286" s="2646"/>
      <c r="P286" s="2646"/>
      <c r="Q286" s="2646"/>
      <c r="R286" s="2646"/>
      <c r="S286" s="2646"/>
      <c r="T286" s="2646"/>
      <c r="U286" s="2643"/>
      <c r="V286" s="2643"/>
      <c r="W286" s="2646"/>
    </row>
    <row r="287" spans="1:23">
      <c r="A287" s="2643"/>
      <c r="B287" s="2643"/>
      <c r="C287" s="2643"/>
      <c r="D287" s="2643"/>
      <c r="E287" s="2643"/>
      <c r="F287" s="2643"/>
      <c r="G287" s="2643"/>
      <c r="H287" s="2643"/>
      <c r="I287" s="2643"/>
      <c r="J287" s="2643"/>
      <c r="K287" s="2644"/>
      <c r="L287" s="2645"/>
      <c r="M287" s="2645"/>
      <c r="N287" s="2645"/>
      <c r="O287" s="2646"/>
      <c r="P287" s="2646"/>
      <c r="Q287" s="2646"/>
      <c r="R287" s="2646"/>
      <c r="S287" s="2646"/>
      <c r="T287" s="2646"/>
      <c r="U287" s="2643"/>
      <c r="V287" s="2643"/>
      <c r="W287" s="2646"/>
    </row>
    <row r="288" spans="1:23">
      <c r="A288" s="2643"/>
      <c r="B288" s="2643"/>
      <c r="C288" s="2643"/>
      <c r="D288" s="2643"/>
      <c r="E288" s="2643"/>
      <c r="F288" s="2643"/>
      <c r="G288" s="2643"/>
      <c r="H288" s="2643"/>
      <c r="I288" s="2643"/>
      <c r="J288" s="2643"/>
      <c r="K288" s="2644"/>
      <c r="L288" s="2645"/>
      <c r="M288" s="2645"/>
      <c r="N288" s="2645"/>
      <c r="O288" s="2646"/>
      <c r="P288" s="2646"/>
      <c r="Q288" s="2646"/>
      <c r="R288" s="2646"/>
      <c r="S288" s="2646"/>
      <c r="T288" s="2646"/>
      <c r="U288" s="2643"/>
      <c r="V288" s="2643"/>
      <c r="W288" s="2646"/>
    </row>
    <row r="289" spans="1:23">
      <c r="A289" s="2643"/>
      <c r="B289" s="2643"/>
      <c r="C289" s="2643"/>
      <c r="D289" s="2643"/>
      <c r="E289" s="2643"/>
      <c r="F289" s="2643"/>
      <c r="G289" s="2643"/>
      <c r="H289" s="2643"/>
      <c r="I289" s="2643"/>
      <c r="J289" s="2643"/>
      <c r="K289" s="2644"/>
      <c r="L289" s="2645"/>
      <c r="M289" s="2645"/>
      <c r="N289" s="2645"/>
      <c r="O289" s="2646"/>
      <c r="P289" s="2646"/>
      <c r="Q289" s="2646"/>
      <c r="R289" s="2646"/>
      <c r="S289" s="2646"/>
      <c r="T289" s="2646"/>
      <c r="U289" s="2643"/>
      <c r="V289" s="2643"/>
      <c r="W289" s="2646"/>
    </row>
    <row r="290" spans="1:23">
      <c r="A290" s="2643"/>
      <c r="B290" s="2643"/>
      <c r="C290" s="2643"/>
      <c r="D290" s="2643"/>
      <c r="E290" s="2643"/>
      <c r="F290" s="2643"/>
      <c r="G290" s="2643"/>
      <c r="H290" s="2643"/>
      <c r="I290" s="2643"/>
      <c r="J290" s="2643"/>
      <c r="K290" s="2644"/>
      <c r="L290" s="2645"/>
      <c r="M290" s="2645"/>
      <c r="N290" s="2645"/>
      <c r="O290" s="2646"/>
      <c r="P290" s="2646"/>
      <c r="Q290" s="2646"/>
      <c r="R290" s="2646"/>
      <c r="S290" s="2646"/>
      <c r="T290" s="2646"/>
      <c r="U290" s="2643"/>
      <c r="V290" s="2643"/>
      <c r="W290" s="2646"/>
    </row>
    <row r="291" spans="1:23">
      <c r="A291" s="2643"/>
      <c r="B291" s="2643"/>
      <c r="C291" s="2643"/>
      <c r="D291" s="2643"/>
      <c r="E291" s="2643"/>
      <c r="F291" s="2643"/>
      <c r="G291" s="2643"/>
      <c r="H291" s="2643"/>
      <c r="I291" s="2643"/>
      <c r="J291" s="2643"/>
      <c r="K291" s="2644"/>
      <c r="L291" s="2645"/>
      <c r="M291" s="2645"/>
      <c r="N291" s="2645"/>
      <c r="O291" s="2646"/>
      <c r="P291" s="2646"/>
      <c r="Q291" s="2646"/>
      <c r="R291" s="2646"/>
      <c r="S291" s="2646"/>
      <c r="T291" s="2646"/>
      <c r="U291" s="2643"/>
      <c r="V291" s="2643"/>
      <c r="W291" s="2646"/>
    </row>
    <row r="292" spans="1:23">
      <c r="A292" s="2643"/>
      <c r="B292" s="2643"/>
      <c r="C292" s="2643"/>
      <c r="D292" s="2643"/>
      <c r="E292" s="2643"/>
      <c r="F292" s="2643"/>
      <c r="G292" s="2643"/>
      <c r="H292" s="2643"/>
      <c r="I292" s="2643"/>
      <c r="J292" s="2643"/>
      <c r="K292" s="2644"/>
      <c r="L292" s="2645"/>
      <c r="M292" s="2645"/>
      <c r="N292" s="2645"/>
      <c r="O292" s="2646"/>
      <c r="P292" s="2646"/>
      <c r="Q292" s="2646"/>
      <c r="R292" s="2646"/>
      <c r="S292" s="2646"/>
      <c r="T292" s="2646"/>
      <c r="U292" s="2643"/>
      <c r="V292" s="2643"/>
      <c r="W292" s="2646"/>
    </row>
    <row r="293" spans="1:23">
      <c r="A293" s="2643"/>
      <c r="B293" s="2643"/>
      <c r="C293" s="2643"/>
      <c r="D293" s="2643"/>
      <c r="E293" s="2643"/>
      <c r="F293" s="2643"/>
      <c r="G293" s="2643"/>
      <c r="H293" s="2643"/>
      <c r="I293" s="2643"/>
      <c r="J293" s="2643"/>
      <c r="K293" s="2644"/>
      <c r="L293" s="2645"/>
      <c r="M293" s="2645"/>
      <c r="N293" s="2645"/>
      <c r="O293" s="2646"/>
      <c r="P293" s="2646"/>
      <c r="Q293" s="2646"/>
      <c r="R293" s="2646"/>
      <c r="S293" s="2646"/>
      <c r="T293" s="2646"/>
      <c r="U293" s="2643"/>
      <c r="V293" s="2643"/>
      <c r="W293" s="2646"/>
    </row>
    <row r="294" spans="1:23">
      <c r="A294" s="2643"/>
      <c r="B294" s="2643"/>
      <c r="C294" s="2643"/>
      <c r="D294" s="2643"/>
      <c r="E294" s="2643"/>
      <c r="F294" s="2643"/>
      <c r="G294" s="2643"/>
      <c r="H294" s="2643"/>
      <c r="I294" s="2643"/>
      <c r="J294" s="2643"/>
      <c r="K294" s="2644"/>
      <c r="L294" s="2645"/>
      <c r="M294" s="2645"/>
      <c r="N294" s="2645"/>
      <c r="O294" s="2646"/>
      <c r="P294" s="2646"/>
      <c r="Q294" s="2646"/>
      <c r="R294" s="2646"/>
      <c r="S294" s="2646"/>
      <c r="T294" s="2646"/>
      <c r="U294" s="2643"/>
      <c r="V294" s="2643"/>
      <c r="W294" s="2646"/>
    </row>
    <row r="295" spans="1:23">
      <c r="A295" s="2643"/>
      <c r="B295" s="2643"/>
      <c r="C295" s="2643"/>
      <c r="D295" s="2643"/>
      <c r="E295" s="2643"/>
      <c r="F295" s="2643"/>
      <c r="G295" s="2643"/>
      <c r="H295" s="2643"/>
      <c r="I295" s="2643"/>
      <c r="J295" s="2643"/>
      <c r="K295" s="2644"/>
      <c r="L295" s="2645"/>
      <c r="M295" s="2645"/>
      <c r="N295" s="2645"/>
      <c r="O295" s="2646"/>
      <c r="P295" s="2646"/>
      <c r="Q295" s="2646"/>
      <c r="R295" s="2646"/>
      <c r="S295" s="2646"/>
      <c r="T295" s="2646"/>
      <c r="U295" s="2643"/>
      <c r="V295" s="2643"/>
      <c r="W295" s="2646"/>
    </row>
    <row r="296" spans="1:23">
      <c r="A296" s="2643"/>
      <c r="B296" s="2643"/>
      <c r="C296" s="2643"/>
      <c r="D296" s="2643"/>
      <c r="E296" s="2643"/>
      <c r="F296" s="2643"/>
      <c r="G296" s="2643"/>
      <c r="H296" s="2643"/>
      <c r="I296" s="2643"/>
      <c r="J296" s="2643"/>
      <c r="K296" s="2644"/>
      <c r="L296" s="2645"/>
      <c r="M296" s="2645"/>
      <c r="N296" s="2645"/>
      <c r="O296" s="2646"/>
      <c r="P296" s="2646"/>
      <c r="Q296" s="2646"/>
      <c r="R296" s="2646"/>
      <c r="S296" s="2646"/>
      <c r="T296" s="2646"/>
      <c r="U296" s="2643"/>
      <c r="V296" s="2643"/>
      <c r="W296" s="2646"/>
    </row>
    <row r="297" spans="1:23">
      <c r="A297" s="2643"/>
      <c r="B297" s="2643"/>
      <c r="C297" s="2643"/>
      <c r="D297" s="2643"/>
      <c r="E297" s="2643"/>
      <c r="F297" s="2643"/>
      <c r="G297" s="2643"/>
      <c r="H297" s="2643"/>
      <c r="I297" s="2643"/>
      <c r="J297" s="2643"/>
      <c r="K297" s="2644"/>
      <c r="L297" s="2645"/>
      <c r="M297" s="2645"/>
      <c r="N297" s="2645"/>
      <c r="O297" s="2646"/>
      <c r="P297" s="2646"/>
      <c r="Q297" s="2646"/>
      <c r="R297" s="2646"/>
      <c r="S297" s="2646"/>
      <c r="T297" s="2646"/>
      <c r="U297" s="2643"/>
      <c r="V297" s="2643"/>
      <c r="W297" s="2646"/>
    </row>
    <row r="298" spans="1:23">
      <c r="A298" s="2643"/>
      <c r="B298" s="2643"/>
      <c r="C298" s="2643"/>
      <c r="D298" s="2643"/>
      <c r="E298" s="2643"/>
      <c r="F298" s="2643"/>
      <c r="G298" s="2643"/>
      <c r="H298" s="2643"/>
      <c r="I298" s="2643"/>
      <c r="J298" s="2643"/>
      <c r="K298" s="2644"/>
      <c r="L298" s="2645"/>
      <c r="M298" s="2645"/>
      <c r="N298" s="2645"/>
      <c r="O298" s="2646"/>
      <c r="P298" s="2646"/>
      <c r="Q298" s="2646"/>
      <c r="R298" s="2646"/>
      <c r="S298" s="2646"/>
      <c r="T298" s="2646"/>
      <c r="U298" s="2643"/>
      <c r="V298" s="2643"/>
      <c r="W298" s="2646"/>
    </row>
    <row r="299" spans="1:23">
      <c r="A299" s="2643"/>
      <c r="B299" s="2643"/>
      <c r="C299" s="2643"/>
      <c r="D299" s="2643"/>
      <c r="E299" s="2643"/>
      <c r="F299" s="2643"/>
      <c r="G299" s="2643"/>
      <c r="H299" s="2643"/>
      <c r="I299" s="2643"/>
      <c r="J299" s="2643"/>
      <c r="K299" s="2644"/>
      <c r="L299" s="2645"/>
      <c r="M299" s="2645"/>
      <c r="N299" s="2645"/>
      <c r="O299" s="2646"/>
      <c r="P299" s="2646"/>
      <c r="Q299" s="2646"/>
      <c r="R299" s="2646"/>
      <c r="S299" s="2646"/>
      <c r="T299" s="2646"/>
      <c r="U299" s="2643"/>
      <c r="V299" s="2643"/>
      <c r="W299" s="2646"/>
    </row>
    <row r="300" spans="1:23">
      <c r="A300" s="2643"/>
      <c r="B300" s="2643"/>
      <c r="C300" s="2643"/>
      <c r="D300" s="2643"/>
      <c r="E300" s="2643"/>
      <c r="F300" s="2643"/>
      <c r="G300" s="2643"/>
      <c r="H300" s="2643"/>
      <c r="I300" s="2643"/>
      <c r="J300" s="2643"/>
      <c r="K300" s="2644"/>
      <c r="L300" s="2645"/>
      <c r="M300" s="2645"/>
      <c r="N300" s="2645"/>
      <c r="O300" s="2646"/>
      <c r="P300" s="2646"/>
      <c r="Q300" s="2646"/>
      <c r="R300" s="2646"/>
      <c r="S300" s="2646"/>
      <c r="T300" s="2646"/>
      <c r="U300" s="2643"/>
      <c r="V300" s="2643"/>
      <c r="W300" s="2646"/>
    </row>
    <row r="301" spans="1:23">
      <c r="A301" s="2643"/>
      <c r="B301" s="2643"/>
      <c r="C301" s="2643"/>
      <c r="D301" s="2643"/>
      <c r="E301" s="2643"/>
      <c r="F301" s="2643"/>
      <c r="G301" s="2643"/>
      <c r="H301" s="2643"/>
      <c r="I301" s="2643"/>
      <c r="J301" s="2643"/>
      <c r="K301" s="2644"/>
      <c r="L301" s="2645"/>
      <c r="M301" s="2645"/>
      <c r="N301" s="2645"/>
      <c r="O301" s="2646"/>
      <c r="P301" s="2646"/>
      <c r="Q301" s="2646"/>
      <c r="R301" s="2646"/>
      <c r="S301" s="2646"/>
      <c r="T301" s="2646"/>
      <c r="U301" s="2643"/>
      <c r="V301" s="2643"/>
      <c r="W301" s="2646"/>
    </row>
    <row r="302" spans="1:23">
      <c r="A302" s="2643"/>
      <c r="B302" s="2643"/>
      <c r="C302" s="2643"/>
      <c r="D302" s="2643"/>
      <c r="E302" s="2643"/>
      <c r="F302" s="2643"/>
      <c r="G302" s="2643"/>
      <c r="H302" s="2643"/>
      <c r="I302" s="2643"/>
      <c r="J302" s="2643"/>
      <c r="K302" s="2644"/>
      <c r="L302" s="2645"/>
      <c r="M302" s="2645"/>
      <c r="N302" s="2645"/>
      <c r="O302" s="2646"/>
      <c r="P302" s="2646"/>
      <c r="Q302" s="2646"/>
      <c r="R302" s="2646"/>
      <c r="S302" s="2646"/>
      <c r="T302" s="2646"/>
      <c r="U302" s="2643"/>
      <c r="V302" s="2643"/>
      <c r="W302" s="2646"/>
    </row>
    <row r="303" spans="1:23">
      <c r="A303" s="2643"/>
      <c r="B303" s="2643"/>
      <c r="C303" s="2643"/>
      <c r="D303" s="2643"/>
      <c r="E303" s="2643"/>
      <c r="F303" s="2643"/>
      <c r="G303" s="2643"/>
      <c r="H303" s="2643"/>
      <c r="I303" s="2643"/>
      <c r="J303" s="2643"/>
      <c r="K303" s="2644"/>
      <c r="L303" s="2645"/>
      <c r="M303" s="2645"/>
      <c r="N303" s="2645"/>
      <c r="O303" s="2646"/>
      <c r="P303" s="2646"/>
      <c r="Q303" s="2646"/>
      <c r="R303" s="2646"/>
      <c r="S303" s="2646"/>
      <c r="T303" s="2646"/>
      <c r="U303" s="2643"/>
      <c r="V303" s="2643"/>
      <c r="W303" s="2646"/>
    </row>
    <row r="304" spans="1:23">
      <c r="A304" s="2643"/>
      <c r="B304" s="2643"/>
      <c r="C304" s="2643"/>
      <c r="D304" s="2643"/>
      <c r="E304" s="2643"/>
      <c r="F304" s="2643"/>
      <c r="G304" s="2643"/>
      <c r="H304" s="2643"/>
      <c r="I304" s="2643"/>
      <c r="J304" s="2643"/>
      <c r="K304" s="2644"/>
      <c r="L304" s="2645"/>
      <c r="M304" s="2645"/>
      <c r="N304" s="2645"/>
      <c r="O304" s="2646"/>
      <c r="P304" s="2646"/>
      <c r="Q304" s="2646"/>
      <c r="R304" s="2646"/>
      <c r="S304" s="2646"/>
      <c r="T304" s="2646"/>
      <c r="U304" s="2643"/>
      <c r="V304" s="2643"/>
      <c r="W304" s="2646"/>
    </row>
    <row r="305" spans="1:23">
      <c r="A305" s="2643"/>
      <c r="B305" s="2643"/>
      <c r="C305" s="2643"/>
      <c r="D305" s="2643"/>
      <c r="E305" s="2643"/>
      <c r="F305" s="2643"/>
      <c r="G305" s="2643"/>
      <c r="H305" s="2643"/>
      <c r="I305" s="2643"/>
      <c r="J305" s="2643"/>
      <c r="K305" s="2644"/>
      <c r="L305" s="2645"/>
      <c r="M305" s="2645"/>
      <c r="N305" s="2645"/>
      <c r="O305" s="2646"/>
      <c r="P305" s="2646"/>
      <c r="Q305" s="2646"/>
      <c r="R305" s="2646"/>
      <c r="S305" s="2646"/>
      <c r="T305" s="2646"/>
      <c r="U305" s="2643"/>
      <c r="V305" s="2643"/>
      <c r="W305" s="2646"/>
    </row>
    <row r="306" spans="1:23">
      <c r="A306" s="2643"/>
      <c r="B306" s="2643"/>
      <c r="C306" s="2643"/>
      <c r="D306" s="2643"/>
      <c r="E306" s="2643"/>
      <c r="F306" s="2643"/>
      <c r="G306" s="2643"/>
      <c r="H306" s="2643"/>
      <c r="I306" s="2643"/>
      <c r="J306" s="2643"/>
      <c r="K306" s="2644"/>
      <c r="L306" s="2645"/>
      <c r="M306" s="2645"/>
      <c r="N306" s="2645"/>
      <c r="O306" s="2646"/>
      <c r="P306" s="2646"/>
      <c r="Q306" s="2646"/>
      <c r="R306" s="2646"/>
      <c r="S306" s="2646"/>
      <c r="T306" s="2646"/>
      <c r="U306" s="2643"/>
      <c r="V306" s="2643"/>
      <c r="W306" s="2646"/>
    </row>
    <row r="307" spans="1:23">
      <c r="A307" s="2643"/>
      <c r="B307" s="2643"/>
      <c r="C307" s="2643"/>
      <c r="D307" s="2643"/>
      <c r="E307" s="2643"/>
      <c r="F307" s="2643"/>
      <c r="G307" s="2643"/>
      <c r="H307" s="2643"/>
      <c r="I307" s="2643"/>
      <c r="J307" s="2643"/>
      <c r="K307" s="2644"/>
      <c r="L307" s="2645"/>
      <c r="M307" s="2645"/>
      <c r="N307" s="2645"/>
      <c r="O307" s="2646"/>
      <c r="P307" s="2646"/>
      <c r="Q307" s="2646"/>
      <c r="R307" s="2646"/>
      <c r="S307" s="2646"/>
      <c r="T307" s="2646"/>
      <c r="U307" s="2643"/>
      <c r="V307" s="2643"/>
      <c r="W307" s="2646"/>
    </row>
    <row r="308" spans="1:23">
      <c r="A308" s="2643"/>
      <c r="B308" s="2643"/>
      <c r="C308" s="2643"/>
      <c r="D308" s="2643"/>
      <c r="E308" s="2643"/>
      <c r="F308" s="2643"/>
      <c r="G308" s="2643"/>
      <c r="H308" s="2643"/>
      <c r="I308" s="2643"/>
      <c r="J308" s="2643"/>
      <c r="K308" s="2644"/>
      <c r="L308" s="2645"/>
      <c r="M308" s="2645"/>
      <c r="N308" s="2645"/>
      <c r="O308" s="2646"/>
      <c r="P308" s="2646"/>
      <c r="Q308" s="2646"/>
      <c r="R308" s="2646"/>
      <c r="S308" s="2646"/>
      <c r="T308" s="2646"/>
      <c r="U308" s="2643"/>
      <c r="V308" s="2643"/>
      <c r="W308" s="2646"/>
    </row>
    <row r="309" spans="1:23">
      <c r="A309" s="2643"/>
      <c r="B309" s="2643"/>
      <c r="C309" s="2643"/>
      <c r="D309" s="2643"/>
      <c r="E309" s="2643"/>
      <c r="F309" s="2643"/>
      <c r="G309" s="2643"/>
      <c r="H309" s="2643"/>
      <c r="I309" s="2643"/>
      <c r="J309" s="2643"/>
      <c r="K309" s="2644"/>
      <c r="L309" s="2645"/>
      <c r="M309" s="2645"/>
      <c r="N309" s="2645"/>
      <c r="O309" s="2646"/>
      <c r="P309" s="2646"/>
      <c r="Q309" s="2646"/>
      <c r="R309" s="2646"/>
      <c r="S309" s="2646"/>
      <c r="T309" s="2646"/>
      <c r="U309" s="2643"/>
      <c r="V309" s="2643"/>
      <c r="W309" s="2646"/>
    </row>
    <row r="310" spans="1:23">
      <c r="A310" s="2643"/>
      <c r="B310" s="2643"/>
      <c r="C310" s="2643"/>
      <c r="D310" s="2643"/>
      <c r="E310" s="2643"/>
      <c r="F310" s="2643"/>
      <c r="G310" s="2643"/>
      <c r="H310" s="2643"/>
      <c r="I310" s="2643"/>
      <c r="J310" s="2643"/>
      <c r="K310" s="2644"/>
      <c r="L310" s="2645"/>
      <c r="M310" s="2645"/>
      <c r="N310" s="2645"/>
      <c r="O310" s="2646"/>
      <c r="P310" s="2646"/>
      <c r="Q310" s="2646"/>
      <c r="R310" s="2646"/>
      <c r="S310" s="2646"/>
      <c r="T310" s="2646"/>
      <c r="U310" s="2643"/>
      <c r="V310" s="2643"/>
      <c r="W310" s="2646"/>
    </row>
    <row r="311" spans="1:23">
      <c r="A311" s="2643"/>
      <c r="B311" s="2643"/>
      <c r="C311" s="2643"/>
      <c r="D311" s="2643"/>
      <c r="E311" s="2643"/>
      <c r="F311" s="2643"/>
      <c r="G311" s="2643"/>
      <c r="H311" s="2643"/>
      <c r="I311" s="2643"/>
      <c r="J311" s="2643"/>
      <c r="K311" s="2644"/>
      <c r="L311" s="2645"/>
      <c r="M311" s="2645"/>
      <c r="N311" s="2645"/>
      <c r="O311" s="2646"/>
      <c r="P311" s="2646"/>
      <c r="Q311" s="2646"/>
      <c r="R311" s="2646"/>
      <c r="S311" s="2646"/>
      <c r="T311" s="2646"/>
      <c r="U311" s="2643"/>
      <c r="V311" s="2643"/>
      <c r="W311" s="2646"/>
    </row>
    <row r="312" spans="1:23">
      <c r="A312" s="2643"/>
      <c r="B312" s="2643"/>
      <c r="C312" s="2643"/>
      <c r="D312" s="2643"/>
      <c r="E312" s="2643"/>
      <c r="F312" s="2643"/>
      <c r="G312" s="2643"/>
      <c r="H312" s="2643"/>
      <c r="I312" s="2643"/>
      <c r="J312" s="2643"/>
      <c r="K312" s="2644"/>
      <c r="L312" s="2645"/>
      <c r="M312" s="2645"/>
      <c r="N312" s="2645"/>
      <c r="O312" s="2646"/>
      <c r="P312" s="2646"/>
      <c r="Q312" s="2646"/>
      <c r="R312" s="2646"/>
      <c r="S312" s="2646"/>
      <c r="T312" s="2646"/>
      <c r="U312" s="2643"/>
      <c r="V312" s="2643"/>
      <c r="W312" s="2646"/>
    </row>
    <row r="313" spans="1:23">
      <c r="A313" s="2643"/>
      <c r="B313" s="2643"/>
      <c r="C313" s="2643"/>
      <c r="D313" s="2643"/>
      <c r="E313" s="2643"/>
      <c r="F313" s="2643"/>
      <c r="G313" s="2643"/>
      <c r="H313" s="2643"/>
      <c r="I313" s="2643"/>
      <c r="J313" s="2643"/>
      <c r="K313" s="2644"/>
      <c r="L313" s="2645"/>
      <c r="M313" s="2645"/>
      <c r="N313" s="2645"/>
      <c r="O313" s="2646"/>
      <c r="P313" s="2646"/>
      <c r="Q313" s="2646"/>
      <c r="R313" s="2646"/>
      <c r="S313" s="2646"/>
      <c r="T313" s="2646"/>
      <c r="U313" s="2643"/>
      <c r="V313" s="2643"/>
      <c r="W313" s="2646"/>
    </row>
    <row r="314" spans="1:23">
      <c r="A314" s="2643"/>
      <c r="B314" s="2643"/>
      <c r="C314" s="2643"/>
      <c r="D314" s="2643"/>
      <c r="E314" s="2643"/>
      <c r="F314" s="2643"/>
      <c r="G314" s="2643"/>
      <c r="H314" s="2643"/>
      <c r="I314" s="2643"/>
      <c r="J314" s="2643"/>
      <c r="K314" s="2644"/>
      <c r="L314" s="2645"/>
      <c r="M314" s="2645"/>
      <c r="N314" s="2645"/>
      <c r="O314" s="2646"/>
      <c r="P314" s="2646"/>
      <c r="Q314" s="2646"/>
      <c r="R314" s="2646"/>
      <c r="S314" s="2646"/>
      <c r="T314" s="2646"/>
      <c r="U314" s="2643"/>
      <c r="V314" s="2643"/>
      <c r="W314" s="2646"/>
    </row>
    <row r="315" spans="1:23">
      <c r="A315" s="2643"/>
      <c r="B315" s="2643"/>
      <c r="C315" s="2643"/>
      <c r="D315" s="2643"/>
      <c r="E315" s="2643"/>
      <c r="F315" s="2643"/>
      <c r="G315" s="2643"/>
      <c r="H315" s="2643"/>
      <c r="I315" s="2643"/>
      <c r="J315" s="2643"/>
      <c r="K315" s="2644"/>
      <c r="L315" s="2645"/>
      <c r="M315" s="2645"/>
      <c r="N315" s="2645"/>
      <c r="O315" s="2646"/>
      <c r="P315" s="2646"/>
      <c r="Q315" s="2646"/>
      <c r="R315" s="2646"/>
      <c r="S315" s="2646"/>
      <c r="T315" s="2646"/>
      <c r="U315" s="2643"/>
      <c r="V315" s="2643"/>
      <c r="W315" s="2646"/>
    </row>
    <row r="316" spans="1:23">
      <c r="A316" s="2643"/>
      <c r="B316" s="2643"/>
      <c r="C316" s="2643"/>
      <c r="D316" s="2643"/>
      <c r="E316" s="2643"/>
      <c r="F316" s="2643"/>
      <c r="G316" s="2643"/>
      <c r="H316" s="2643"/>
      <c r="I316" s="2643"/>
      <c r="J316" s="2643"/>
      <c r="K316" s="2644"/>
      <c r="L316" s="2645"/>
      <c r="M316" s="2645"/>
      <c r="N316" s="2645"/>
      <c r="O316" s="2646"/>
      <c r="P316" s="2646"/>
      <c r="Q316" s="2646"/>
      <c r="R316" s="2646"/>
      <c r="S316" s="2646"/>
      <c r="T316" s="2646"/>
      <c r="U316" s="2643"/>
      <c r="V316" s="2643"/>
      <c r="W316" s="2646"/>
    </row>
    <row r="317" spans="1:23">
      <c r="A317" s="2643"/>
      <c r="B317" s="2643"/>
      <c r="C317" s="2643"/>
      <c r="D317" s="2643"/>
      <c r="E317" s="2643"/>
      <c r="F317" s="2643"/>
      <c r="G317" s="2643"/>
      <c r="H317" s="2643"/>
      <c r="I317" s="2643"/>
      <c r="J317" s="2643"/>
      <c r="K317" s="2644"/>
      <c r="L317" s="2645"/>
      <c r="M317" s="2645"/>
      <c r="N317" s="2645"/>
      <c r="O317" s="2646"/>
      <c r="P317" s="2646"/>
      <c r="Q317" s="2646"/>
      <c r="R317" s="2646"/>
      <c r="S317" s="2646"/>
      <c r="T317" s="2646"/>
      <c r="U317" s="2643"/>
      <c r="V317" s="2643"/>
      <c r="W317" s="2646"/>
    </row>
    <row r="318" spans="1:23">
      <c r="A318" s="2643"/>
      <c r="B318" s="2643"/>
      <c r="C318" s="2643"/>
      <c r="D318" s="2643"/>
      <c r="E318" s="2643"/>
      <c r="F318" s="2643"/>
      <c r="G318" s="2643"/>
      <c r="H318" s="2643"/>
      <c r="I318" s="2643"/>
      <c r="J318" s="2643"/>
      <c r="K318" s="2644"/>
      <c r="L318" s="2645"/>
      <c r="M318" s="2645"/>
      <c r="N318" s="2645"/>
      <c r="O318" s="2646"/>
      <c r="P318" s="2646"/>
      <c r="Q318" s="2646"/>
      <c r="R318" s="2646"/>
      <c r="S318" s="2646"/>
      <c r="T318" s="2646"/>
      <c r="U318" s="2643"/>
      <c r="V318" s="2643"/>
      <c r="W318" s="2646"/>
    </row>
    <row r="319" spans="1:23">
      <c r="A319" s="2643"/>
      <c r="B319" s="2643"/>
      <c r="C319" s="2643"/>
      <c r="D319" s="2643"/>
      <c r="E319" s="2643"/>
      <c r="F319" s="2643"/>
      <c r="G319" s="2643"/>
      <c r="H319" s="2643"/>
      <c r="I319" s="2643"/>
      <c r="J319" s="2643"/>
      <c r="K319" s="2644"/>
      <c r="L319" s="2645"/>
      <c r="M319" s="2645"/>
      <c r="N319" s="2645"/>
      <c r="O319" s="2646"/>
      <c r="P319" s="2646"/>
      <c r="Q319" s="2646"/>
      <c r="R319" s="2646"/>
      <c r="S319" s="2646"/>
      <c r="T319" s="2646"/>
      <c r="U319" s="2643"/>
      <c r="V319" s="2643"/>
      <c r="W319" s="2646"/>
    </row>
    <row r="320" spans="1:23">
      <c r="A320" s="2643"/>
      <c r="B320" s="2643"/>
      <c r="C320" s="2643"/>
      <c r="D320" s="2643"/>
      <c r="E320" s="2643"/>
      <c r="F320" s="2643"/>
      <c r="G320" s="2643"/>
      <c r="H320" s="2643"/>
      <c r="I320" s="2643"/>
      <c r="J320" s="2643"/>
      <c r="K320" s="2644"/>
      <c r="L320" s="2645"/>
      <c r="M320" s="2645"/>
      <c r="N320" s="2645"/>
      <c r="O320" s="2646"/>
      <c r="P320" s="2646"/>
      <c r="Q320" s="2646"/>
      <c r="R320" s="2646"/>
      <c r="S320" s="2646"/>
      <c r="T320" s="2646"/>
      <c r="U320" s="2643"/>
      <c r="V320" s="2643"/>
      <c r="W320" s="2646"/>
    </row>
    <row r="321" spans="1:23">
      <c r="A321" s="2643"/>
      <c r="B321" s="2643"/>
      <c r="C321" s="2643"/>
      <c r="D321" s="2643"/>
      <c r="E321" s="2643"/>
      <c r="F321" s="2643"/>
      <c r="G321" s="2643"/>
      <c r="H321" s="2643"/>
      <c r="I321" s="2643"/>
      <c r="J321" s="2643"/>
      <c r="K321" s="2644"/>
      <c r="L321" s="2645"/>
      <c r="M321" s="2645"/>
      <c r="N321" s="2645"/>
      <c r="O321" s="2646"/>
      <c r="P321" s="2646"/>
      <c r="Q321" s="2646"/>
      <c r="R321" s="2646"/>
      <c r="S321" s="2646"/>
      <c r="T321" s="2646"/>
      <c r="U321" s="2643"/>
      <c r="V321" s="2643"/>
      <c r="W321" s="2646"/>
    </row>
    <row r="322" spans="1:23">
      <c r="A322" s="2643"/>
      <c r="B322" s="2643"/>
      <c r="C322" s="2643"/>
      <c r="D322" s="2643"/>
      <c r="E322" s="2643"/>
      <c r="F322" s="2643"/>
      <c r="G322" s="2643"/>
      <c r="H322" s="2643"/>
      <c r="I322" s="2643"/>
      <c r="J322" s="2643"/>
      <c r="K322" s="2644"/>
      <c r="L322" s="2645"/>
      <c r="M322" s="2645"/>
      <c r="N322" s="2645"/>
      <c r="O322" s="2646"/>
      <c r="P322" s="2646"/>
      <c r="Q322" s="2646"/>
      <c r="R322" s="2646"/>
      <c r="S322" s="2646"/>
      <c r="T322" s="2646"/>
      <c r="U322" s="2643"/>
      <c r="V322" s="2643"/>
      <c r="W322" s="2646"/>
    </row>
    <row r="323" spans="1:23">
      <c r="A323" s="2643"/>
      <c r="B323" s="2643"/>
      <c r="C323" s="2643"/>
      <c r="D323" s="2643"/>
      <c r="E323" s="2643"/>
      <c r="F323" s="2643"/>
      <c r="G323" s="2643"/>
      <c r="H323" s="2643"/>
      <c r="I323" s="2643"/>
      <c r="J323" s="2643"/>
      <c r="K323" s="2644"/>
      <c r="L323" s="2645"/>
      <c r="M323" s="2645"/>
      <c r="N323" s="2645"/>
      <c r="O323" s="2646"/>
      <c r="P323" s="2646"/>
      <c r="Q323" s="2646"/>
      <c r="R323" s="2646"/>
      <c r="S323" s="2646"/>
      <c r="T323" s="2646"/>
      <c r="U323" s="2643"/>
      <c r="V323" s="2643"/>
      <c r="W323" s="2646"/>
    </row>
    <row r="324" spans="1:23">
      <c r="A324" s="2643"/>
      <c r="B324" s="2643"/>
      <c r="C324" s="2643"/>
      <c r="D324" s="2643"/>
      <c r="E324" s="2643"/>
      <c r="F324" s="2643"/>
      <c r="G324" s="2643"/>
      <c r="H324" s="2643"/>
      <c r="I324" s="2643"/>
      <c r="J324" s="2643"/>
      <c r="K324" s="2644"/>
      <c r="L324" s="2645"/>
      <c r="M324" s="2645"/>
      <c r="N324" s="2645"/>
      <c r="O324" s="2646"/>
      <c r="P324" s="2646"/>
      <c r="Q324" s="2646"/>
      <c r="R324" s="2646"/>
      <c r="S324" s="2646"/>
      <c r="T324" s="2646"/>
      <c r="U324" s="2643"/>
      <c r="V324" s="2643"/>
      <c r="W324" s="2646"/>
    </row>
    <row r="325" spans="1:23">
      <c r="A325" s="2643"/>
      <c r="B325" s="2643"/>
      <c r="C325" s="2643"/>
      <c r="D325" s="2643"/>
      <c r="E325" s="2643"/>
      <c r="F325" s="2643"/>
      <c r="G325" s="2643"/>
      <c r="H325" s="2643"/>
      <c r="I325" s="2643"/>
      <c r="J325" s="2643"/>
      <c r="K325" s="2644"/>
      <c r="L325" s="2645"/>
      <c r="M325" s="2645"/>
      <c r="N325" s="2645"/>
      <c r="O325" s="2646"/>
      <c r="P325" s="2646"/>
      <c r="Q325" s="2646"/>
      <c r="R325" s="2646"/>
      <c r="S325" s="2646"/>
      <c r="T325" s="2646"/>
      <c r="U325" s="2643"/>
      <c r="V325" s="2643"/>
      <c r="W325" s="2646"/>
    </row>
    <row r="326" spans="1:23">
      <c r="A326" s="2643"/>
      <c r="B326" s="2643"/>
      <c r="C326" s="2643"/>
      <c r="D326" s="2643"/>
      <c r="E326" s="2643"/>
      <c r="F326" s="2643"/>
      <c r="G326" s="2643"/>
      <c r="H326" s="2643"/>
      <c r="I326" s="2643"/>
      <c r="J326" s="2643"/>
      <c r="K326" s="2644"/>
      <c r="L326" s="2645"/>
      <c r="M326" s="2645"/>
      <c r="N326" s="2645"/>
      <c r="O326" s="2646"/>
      <c r="P326" s="2646"/>
      <c r="Q326" s="2646"/>
      <c r="R326" s="2646"/>
      <c r="S326" s="2646"/>
      <c r="T326" s="2646"/>
      <c r="U326" s="2643"/>
      <c r="V326" s="2643"/>
      <c r="W326" s="2646"/>
    </row>
    <row r="327" spans="1:23">
      <c r="A327" s="2643"/>
      <c r="B327" s="2643"/>
      <c r="C327" s="2643"/>
      <c r="D327" s="2643"/>
      <c r="E327" s="2643"/>
      <c r="F327" s="2643"/>
      <c r="G327" s="2643"/>
      <c r="H327" s="2643"/>
      <c r="I327" s="2643"/>
      <c r="J327" s="2643"/>
      <c r="K327" s="2644"/>
      <c r="L327" s="2645"/>
      <c r="M327" s="2645"/>
      <c r="N327" s="2645"/>
      <c r="O327" s="2646"/>
      <c r="P327" s="2646"/>
      <c r="Q327" s="2646"/>
      <c r="R327" s="2646"/>
      <c r="S327" s="2646"/>
      <c r="T327" s="2646"/>
      <c r="U327" s="2643"/>
      <c r="V327" s="2643"/>
      <c r="W327" s="2646"/>
    </row>
    <row r="328" spans="1:23">
      <c r="A328" s="2643"/>
      <c r="B328" s="2643"/>
      <c r="C328" s="2643"/>
      <c r="D328" s="2643"/>
      <c r="E328" s="2643"/>
      <c r="F328" s="2643"/>
      <c r="G328" s="2643"/>
      <c r="H328" s="2643"/>
      <c r="I328" s="2643"/>
      <c r="J328" s="2643"/>
      <c r="K328" s="2644"/>
      <c r="L328" s="2645"/>
      <c r="M328" s="2645"/>
      <c r="N328" s="2645"/>
      <c r="O328" s="2646"/>
      <c r="P328" s="2646"/>
      <c r="Q328" s="2646"/>
      <c r="R328" s="2646"/>
      <c r="S328" s="2646"/>
      <c r="T328" s="2646"/>
      <c r="U328" s="2643"/>
      <c r="V328" s="2643"/>
      <c r="W328" s="2646"/>
    </row>
    <row r="329" spans="1:23">
      <c r="A329" s="2643"/>
      <c r="B329" s="2643"/>
      <c r="C329" s="2643"/>
      <c r="D329" s="2643"/>
      <c r="E329" s="2643"/>
      <c r="F329" s="2643"/>
      <c r="G329" s="2643"/>
      <c r="H329" s="2643"/>
      <c r="I329" s="2643"/>
      <c r="J329" s="2643"/>
      <c r="K329" s="2644"/>
      <c r="L329" s="2645"/>
      <c r="M329" s="2645"/>
      <c r="N329" s="2645"/>
      <c r="O329" s="2646"/>
      <c r="P329" s="2646"/>
      <c r="Q329" s="2646"/>
      <c r="R329" s="2646"/>
      <c r="S329" s="2646"/>
      <c r="T329" s="2646"/>
      <c r="U329" s="2643"/>
      <c r="V329" s="2643"/>
      <c r="W329" s="2646"/>
    </row>
    <row r="330" spans="1:23">
      <c r="A330" s="2643"/>
      <c r="B330" s="2643"/>
      <c r="C330" s="2643"/>
      <c r="D330" s="2643"/>
      <c r="E330" s="2643"/>
      <c r="F330" s="2643"/>
      <c r="G330" s="2643"/>
      <c r="H330" s="2643"/>
      <c r="I330" s="2643"/>
      <c r="J330" s="2643"/>
      <c r="K330" s="2644"/>
      <c r="L330" s="2645"/>
      <c r="M330" s="2645"/>
      <c r="N330" s="2645"/>
      <c r="O330" s="2646"/>
      <c r="P330" s="2646"/>
      <c r="Q330" s="2646"/>
      <c r="R330" s="2646"/>
      <c r="S330" s="2646"/>
      <c r="T330" s="2646"/>
      <c r="U330" s="2643"/>
      <c r="V330" s="2643"/>
      <c r="W330" s="2646"/>
    </row>
    <row r="331" spans="1:23">
      <c r="A331" s="2643"/>
      <c r="B331" s="2643"/>
      <c r="C331" s="2643"/>
      <c r="D331" s="2643"/>
      <c r="E331" s="2643"/>
      <c r="F331" s="2643"/>
      <c r="G331" s="2643"/>
      <c r="H331" s="2643"/>
      <c r="I331" s="2643"/>
      <c r="J331" s="2643"/>
      <c r="K331" s="2644"/>
      <c r="L331" s="2645"/>
      <c r="M331" s="2645"/>
      <c r="N331" s="2645"/>
      <c r="O331" s="2646"/>
      <c r="P331" s="2646"/>
      <c r="Q331" s="2646"/>
      <c r="R331" s="2646"/>
      <c r="S331" s="2646"/>
      <c r="T331" s="2646"/>
      <c r="U331" s="2643"/>
      <c r="V331" s="2643"/>
      <c r="W331" s="2646"/>
    </row>
    <row r="332" spans="1:23">
      <c r="A332" s="2643"/>
      <c r="B332" s="2643"/>
      <c r="C332" s="2643"/>
      <c r="D332" s="2643"/>
      <c r="E332" s="2643"/>
      <c r="F332" s="2643"/>
      <c r="G332" s="2643"/>
      <c r="H332" s="2643"/>
      <c r="I332" s="2643"/>
      <c r="J332" s="2643"/>
      <c r="K332" s="2644"/>
      <c r="L332" s="2645"/>
      <c r="M332" s="2645"/>
      <c r="N332" s="2645"/>
      <c r="O332" s="2646"/>
      <c r="P332" s="2646"/>
      <c r="Q332" s="2646"/>
      <c r="R332" s="2646"/>
      <c r="S332" s="2646"/>
      <c r="T332" s="2646"/>
      <c r="U332" s="2643"/>
      <c r="V332" s="2643"/>
      <c r="W332" s="2646"/>
    </row>
    <row r="333" spans="1:23">
      <c r="A333" s="2643"/>
      <c r="B333" s="2643"/>
      <c r="C333" s="2643"/>
      <c r="D333" s="2643"/>
      <c r="E333" s="2643"/>
      <c r="F333" s="2643"/>
      <c r="G333" s="2643"/>
      <c r="H333" s="2643"/>
      <c r="I333" s="2643"/>
      <c r="J333" s="2643"/>
      <c r="K333" s="2644"/>
      <c r="L333" s="2645"/>
      <c r="M333" s="2645"/>
      <c r="N333" s="2645"/>
      <c r="O333" s="2646"/>
      <c r="P333" s="2646"/>
      <c r="Q333" s="2646"/>
      <c r="R333" s="2646"/>
      <c r="S333" s="2646"/>
      <c r="T333" s="2646"/>
      <c r="U333" s="2643"/>
      <c r="V333" s="2643"/>
      <c r="W333" s="2646"/>
    </row>
    <row r="334" spans="1:23">
      <c r="A334" s="2643"/>
      <c r="B334" s="2643"/>
      <c r="C334" s="2643"/>
      <c r="D334" s="2643"/>
      <c r="E334" s="2643"/>
      <c r="F334" s="2643"/>
      <c r="G334" s="2643"/>
      <c r="H334" s="2643"/>
      <c r="I334" s="2643"/>
      <c r="J334" s="2643"/>
      <c r="K334" s="2644"/>
      <c r="L334" s="2645"/>
      <c r="M334" s="2645"/>
      <c r="N334" s="2645"/>
      <c r="O334" s="2646"/>
      <c r="P334" s="2646"/>
      <c r="Q334" s="2646"/>
      <c r="R334" s="2646"/>
      <c r="S334" s="2646"/>
      <c r="T334" s="2646"/>
      <c r="U334" s="2643"/>
      <c r="V334" s="2643"/>
      <c r="W334" s="2646"/>
    </row>
    <row r="335" spans="1:23">
      <c r="A335" s="2643"/>
      <c r="B335" s="2643"/>
      <c r="C335" s="2643"/>
      <c r="D335" s="2643"/>
      <c r="E335" s="2643"/>
      <c r="F335" s="2643"/>
      <c r="G335" s="2643"/>
      <c r="H335" s="2643"/>
      <c r="I335" s="2643"/>
      <c r="J335" s="2643"/>
      <c r="K335" s="2644"/>
      <c r="L335" s="2645"/>
      <c r="M335" s="2645"/>
      <c r="N335" s="2645"/>
      <c r="O335" s="2646"/>
      <c r="P335" s="2646"/>
      <c r="Q335" s="2646"/>
      <c r="R335" s="2646"/>
      <c r="S335" s="2646"/>
      <c r="T335" s="2646"/>
      <c r="U335" s="2643"/>
      <c r="V335" s="2643"/>
      <c r="W335" s="2646"/>
    </row>
    <row r="336" spans="1:23">
      <c r="A336" s="2643"/>
      <c r="B336" s="2643"/>
      <c r="C336" s="2643"/>
      <c r="D336" s="2643"/>
      <c r="E336" s="2643"/>
      <c r="F336" s="2643"/>
      <c r="G336" s="2643"/>
      <c r="H336" s="2643"/>
      <c r="I336" s="2643"/>
      <c r="J336" s="2643"/>
      <c r="K336" s="2644"/>
      <c r="L336" s="2645"/>
      <c r="M336" s="2645"/>
      <c r="N336" s="2645"/>
      <c r="O336" s="2646"/>
      <c r="P336" s="2646"/>
      <c r="Q336" s="2646"/>
      <c r="R336" s="2646"/>
      <c r="S336" s="2646"/>
      <c r="T336" s="2646"/>
      <c r="U336" s="2643"/>
      <c r="V336" s="2643"/>
      <c r="W336" s="2646"/>
    </row>
    <row r="337" spans="1:23">
      <c r="A337" s="2643"/>
      <c r="B337" s="2643"/>
      <c r="C337" s="2643"/>
      <c r="D337" s="2643"/>
      <c r="E337" s="2643"/>
      <c r="F337" s="2643"/>
      <c r="G337" s="2643"/>
      <c r="H337" s="2643"/>
      <c r="I337" s="2643"/>
      <c r="J337" s="2643"/>
      <c r="K337" s="2644"/>
      <c r="L337" s="2645"/>
      <c r="M337" s="2645"/>
      <c r="N337" s="2645"/>
      <c r="O337" s="2646"/>
      <c r="P337" s="2646"/>
      <c r="Q337" s="2646"/>
      <c r="R337" s="2646"/>
      <c r="S337" s="2646"/>
      <c r="T337" s="2646"/>
      <c r="U337" s="2643"/>
      <c r="V337" s="2643"/>
      <c r="W337" s="2646"/>
    </row>
    <row r="338" spans="1:23">
      <c r="A338" s="2643"/>
      <c r="B338" s="2643"/>
      <c r="C338" s="2643"/>
      <c r="D338" s="2643"/>
      <c r="E338" s="2643"/>
      <c r="F338" s="2643"/>
      <c r="G338" s="2643"/>
      <c r="H338" s="2643"/>
      <c r="I338" s="2643"/>
      <c r="J338" s="2643"/>
      <c r="K338" s="2644"/>
      <c r="L338" s="2645"/>
      <c r="M338" s="2645"/>
      <c r="N338" s="2645"/>
      <c r="O338" s="2646"/>
      <c r="P338" s="2646"/>
      <c r="Q338" s="2646"/>
      <c r="R338" s="2646"/>
      <c r="S338" s="2646"/>
      <c r="T338" s="2646"/>
      <c r="U338" s="2643"/>
      <c r="V338" s="2643"/>
      <c r="W338" s="2646"/>
    </row>
    <row r="339" spans="1:23">
      <c r="A339" s="2643"/>
      <c r="B339" s="2643"/>
      <c r="C339" s="2643"/>
      <c r="D339" s="2643"/>
      <c r="E339" s="2643"/>
      <c r="F339" s="2643"/>
      <c r="G339" s="2643"/>
      <c r="H339" s="2643"/>
      <c r="I339" s="2643"/>
      <c r="J339" s="2643"/>
      <c r="K339" s="2644"/>
      <c r="L339" s="2645"/>
      <c r="M339" s="2645"/>
      <c r="N339" s="2645"/>
      <c r="O339" s="2646"/>
      <c r="P339" s="2646"/>
      <c r="Q339" s="2646"/>
      <c r="R339" s="2646"/>
      <c r="S339" s="2646"/>
      <c r="T339" s="2646"/>
      <c r="U339" s="2643"/>
      <c r="V339" s="2643"/>
      <c r="W339" s="2646"/>
    </row>
    <row r="340" spans="1:23">
      <c r="A340" s="2643"/>
      <c r="B340" s="2643"/>
      <c r="C340" s="2643"/>
      <c r="D340" s="2643"/>
      <c r="E340" s="2643"/>
      <c r="F340" s="2643"/>
      <c r="G340" s="2643"/>
      <c r="H340" s="2643"/>
      <c r="I340" s="2643"/>
      <c r="J340" s="2643"/>
      <c r="K340" s="2644"/>
      <c r="L340" s="2645"/>
      <c r="M340" s="2645"/>
      <c r="N340" s="2645"/>
      <c r="O340" s="2646"/>
      <c r="P340" s="2646"/>
      <c r="Q340" s="2646"/>
      <c r="R340" s="2646"/>
      <c r="S340" s="2646"/>
      <c r="T340" s="2646"/>
      <c r="U340" s="2643"/>
      <c r="V340" s="2643"/>
      <c r="W340" s="2646"/>
    </row>
    <row r="341" spans="1:23">
      <c r="A341" s="2643"/>
      <c r="B341" s="2643"/>
      <c r="C341" s="2643"/>
      <c r="D341" s="2643"/>
      <c r="E341" s="2643"/>
      <c r="F341" s="2643"/>
      <c r="G341" s="2643"/>
      <c r="H341" s="2643"/>
      <c r="I341" s="2643"/>
      <c r="J341" s="2643"/>
      <c r="K341" s="2644"/>
      <c r="L341" s="2645"/>
      <c r="M341" s="2645"/>
      <c r="N341" s="2645"/>
      <c r="O341" s="2646"/>
      <c r="P341" s="2646"/>
      <c r="Q341" s="2646"/>
      <c r="R341" s="2646"/>
      <c r="S341" s="2646"/>
      <c r="T341" s="2646"/>
      <c r="U341" s="2643"/>
      <c r="V341" s="2643"/>
      <c r="W341" s="2646"/>
    </row>
    <row r="342" spans="1:23">
      <c r="A342" s="2643"/>
      <c r="B342" s="2643"/>
      <c r="C342" s="2643"/>
      <c r="D342" s="2643"/>
      <c r="E342" s="2643"/>
      <c r="F342" s="2643"/>
      <c r="G342" s="2643"/>
      <c r="H342" s="2643"/>
      <c r="I342" s="2643"/>
      <c r="J342" s="2643"/>
      <c r="K342" s="2644"/>
      <c r="L342" s="2645"/>
      <c r="M342" s="2645"/>
      <c r="N342" s="2645"/>
      <c r="O342" s="2646"/>
      <c r="P342" s="2646"/>
      <c r="Q342" s="2646"/>
      <c r="R342" s="2646"/>
      <c r="S342" s="2646"/>
      <c r="T342" s="2646"/>
      <c r="U342" s="2643"/>
      <c r="V342" s="2643"/>
      <c r="W342" s="2646"/>
    </row>
    <row r="343" spans="1:23">
      <c r="A343" s="2643"/>
      <c r="B343" s="2643"/>
      <c r="C343" s="2643"/>
      <c r="D343" s="2643"/>
      <c r="E343" s="2643"/>
      <c r="F343" s="2643"/>
      <c r="G343" s="2643"/>
      <c r="H343" s="2643"/>
      <c r="I343" s="2643"/>
      <c r="J343" s="2643"/>
      <c r="K343" s="2644"/>
      <c r="L343" s="2645"/>
      <c r="M343" s="2645"/>
      <c r="N343" s="2645"/>
      <c r="O343" s="2646"/>
      <c r="P343" s="2646"/>
      <c r="Q343" s="2646"/>
      <c r="R343" s="2646"/>
      <c r="S343" s="2646"/>
      <c r="T343" s="2646"/>
      <c r="U343" s="2643"/>
      <c r="V343" s="2643"/>
      <c r="W343" s="2646"/>
    </row>
    <row r="344" spans="1:23">
      <c r="A344" s="2643"/>
      <c r="B344" s="2643"/>
      <c r="C344" s="2643"/>
      <c r="D344" s="2643"/>
      <c r="E344" s="2643"/>
      <c r="F344" s="2643"/>
      <c r="G344" s="2643"/>
      <c r="H344" s="2643"/>
      <c r="I344" s="2643"/>
      <c r="J344" s="2643"/>
      <c r="K344" s="2644"/>
      <c r="L344" s="2645"/>
      <c r="M344" s="2645"/>
      <c r="N344" s="2645"/>
      <c r="O344" s="2646"/>
      <c r="P344" s="2646"/>
      <c r="Q344" s="2646"/>
      <c r="R344" s="2646"/>
      <c r="S344" s="2646"/>
      <c r="T344" s="2646"/>
      <c r="U344" s="2643"/>
      <c r="V344" s="2643"/>
      <c r="W344" s="2646"/>
    </row>
    <row r="345" spans="1:23">
      <c r="A345" s="2643"/>
      <c r="B345" s="2643"/>
      <c r="C345" s="2643"/>
      <c r="D345" s="2643"/>
      <c r="E345" s="2643"/>
      <c r="F345" s="2643"/>
      <c r="G345" s="2643"/>
      <c r="H345" s="2643"/>
      <c r="I345" s="2643"/>
      <c r="J345" s="2643"/>
      <c r="K345" s="2644"/>
      <c r="L345" s="2645"/>
      <c r="M345" s="2645"/>
      <c r="N345" s="2645"/>
      <c r="O345" s="2646"/>
      <c r="P345" s="2646"/>
      <c r="Q345" s="2646"/>
      <c r="R345" s="2646"/>
      <c r="S345" s="2646"/>
      <c r="T345" s="2646"/>
      <c r="U345" s="2643"/>
      <c r="V345" s="2643"/>
      <c r="W345" s="2646"/>
    </row>
    <row r="346" spans="1:23">
      <c r="A346" s="2643"/>
      <c r="B346" s="2643"/>
      <c r="C346" s="2643"/>
      <c r="D346" s="2643"/>
      <c r="E346" s="2643"/>
      <c r="F346" s="2643"/>
      <c r="G346" s="2643"/>
      <c r="H346" s="2643"/>
      <c r="I346" s="2643"/>
      <c r="J346" s="2643"/>
      <c r="K346" s="2644"/>
      <c r="L346" s="2645"/>
      <c r="M346" s="2645"/>
      <c r="N346" s="2645"/>
      <c r="O346" s="2646"/>
      <c r="P346" s="2646"/>
      <c r="Q346" s="2646"/>
      <c r="R346" s="2646"/>
      <c r="S346" s="2646"/>
      <c r="T346" s="2646"/>
      <c r="U346" s="2643"/>
      <c r="V346" s="2643"/>
      <c r="W346" s="2646"/>
    </row>
    <row r="347" spans="1:23">
      <c r="A347" s="2643"/>
      <c r="B347" s="2643"/>
      <c r="C347" s="2643"/>
      <c r="D347" s="2643"/>
      <c r="E347" s="2643"/>
      <c r="F347" s="2643"/>
      <c r="G347" s="2643"/>
      <c r="H347" s="2643"/>
      <c r="I347" s="2643"/>
      <c r="J347" s="2643"/>
      <c r="K347" s="2644"/>
      <c r="L347" s="2645"/>
      <c r="M347" s="2645"/>
      <c r="N347" s="2645"/>
      <c r="O347" s="2646"/>
      <c r="P347" s="2646"/>
      <c r="Q347" s="2646"/>
      <c r="R347" s="2646"/>
      <c r="S347" s="2646"/>
      <c r="T347" s="2646"/>
      <c r="U347" s="2643"/>
      <c r="V347" s="2643"/>
      <c r="W347" s="2646"/>
    </row>
    <row r="348" spans="1:23">
      <c r="A348" s="2643"/>
      <c r="B348" s="2643"/>
      <c r="C348" s="2643"/>
      <c r="D348" s="2643"/>
      <c r="E348" s="2643"/>
      <c r="F348" s="2643"/>
      <c r="G348" s="2643"/>
      <c r="H348" s="2643"/>
      <c r="I348" s="2643"/>
      <c r="J348" s="2643"/>
      <c r="K348" s="2644"/>
      <c r="L348" s="2645"/>
      <c r="M348" s="2645"/>
      <c r="N348" s="2645"/>
      <c r="O348" s="2646"/>
      <c r="P348" s="2646"/>
      <c r="Q348" s="2646"/>
      <c r="R348" s="2646"/>
      <c r="S348" s="2646"/>
      <c r="T348" s="2646"/>
      <c r="U348" s="2643"/>
      <c r="V348" s="2643"/>
      <c r="W348" s="2646"/>
    </row>
    <row r="349" spans="1:23">
      <c r="A349" s="2643"/>
      <c r="B349" s="2643"/>
      <c r="C349" s="2643"/>
      <c r="D349" s="2643"/>
      <c r="E349" s="2643"/>
      <c r="F349" s="2643"/>
      <c r="G349" s="2643"/>
      <c r="H349" s="2643"/>
      <c r="I349" s="2643"/>
      <c r="J349" s="2643"/>
      <c r="K349" s="2644"/>
      <c r="L349" s="2645"/>
      <c r="M349" s="2645"/>
      <c r="N349" s="2645"/>
      <c r="O349" s="2646"/>
      <c r="P349" s="2646"/>
      <c r="Q349" s="2646"/>
      <c r="R349" s="2646"/>
      <c r="S349" s="2646"/>
      <c r="T349" s="2646"/>
      <c r="U349" s="2643"/>
      <c r="V349" s="2643"/>
      <c r="W349" s="2646"/>
    </row>
    <row r="350" spans="1:23">
      <c r="A350" s="2643"/>
      <c r="B350" s="2643"/>
      <c r="C350" s="2643"/>
      <c r="D350" s="2643"/>
      <c r="E350" s="2643"/>
      <c r="F350" s="2643"/>
      <c r="G350" s="2643"/>
      <c r="H350" s="2643"/>
      <c r="I350" s="2643"/>
      <c r="J350" s="2643"/>
      <c r="K350" s="2644"/>
      <c r="L350" s="2645"/>
      <c r="M350" s="2645"/>
      <c r="N350" s="2645"/>
      <c r="O350" s="2646"/>
      <c r="P350" s="2646"/>
      <c r="Q350" s="2646"/>
      <c r="R350" s="2646"/>
      <c r="S350" s="2646"/>
      <c r="T350" s="2646"/>
      <c r="U350" s="2643"/>
      <c r="V350" s="2643"/>
      <c r="W350" s="2646"/>
    </row>
    <row r="351" spans="1:23">
      <c r="A351" s="2643"/>
      <c r="B351" s="2643"/>
      <c r="C351" s="2643"/>
      <c r="D351" s="2643"/>
      <c r="E351" s="2643"/>
      <c r="F351" s="2643"/>
      <c r="G351" s="2643"/>
      <c r="H351" s="2643"/>
      <c r="I351" s="2643"/>
      <c r="J351" s="2643"/>
      <c r="K351" s="2644"/>
      <c r="L351" s="2645"/>
      <c r="M351" s="2645"/>
      <c r="N351" s="2645"/>
      <c r="O351" s="2646"/>
      <c r="P351" s="2646"/>
      <c r="Q351" s="2646"/>
      <c r="R351" s="2646"/>
      <c r="S351" s="2646"/>
      <c r="T351" s="2646"/>
      <c r="U351" s="2643"/>
      <c r="V351" s="2643"/>
      <c r="W351" s="2646"/>
    </row>
    <row r="352" spans="1:23">
      <c r="A352" s="2643"/>
      <c r="B352" s="2643"/>
      <c r="C352" s="2643"/>
      <c r="D352" s="2643"/>
      <c r="E352" s="2643"/>
      <c r="F352" s="2643"/>
      <c r="G352" s="2643"/>
      <c r="H352" s="2643"/>
      <c r="I352" s="2643"/>
      <c r="J352" s="2643"/>
      <c r="K352" s="2644"/>
      <c r="L352" s="2645"/>
      <c r="M352" s="2645"/>
      <c r="N352" s="2645"/>
      <c r="O352" s="2646"/>
      <c r="P352" s="2646"/>
      <c r="Q352" s="2646"/>
      <c r="R352" s="2646"/>
      <c r="S352" s="2646"/>
      <c r="T352" s="2646"/>
      <c r="U352" s="2643"/>
      <c r="V352" s="2643"/>
      <c r="W352" s="2646"/>
    </row>
    <row r="353" spans="1:23">
      <c r="A353" s="2643"/>
      <c r="B353" s="2643"/>
      <c r="C353" s="2643"/>
      <c r="D353" s="2643"/>
      <c r="E353" s="2643"/>
      <c r="F353" s="2643"/>
      <c r="G353" s="2643"/>
      <c r="H353" s="2643"/>
      <c r="I353" s="2643"/>
      <c r="J353" s="2643"/>
      <c r="K353" s="2644"/>
      <c r="L353" s="2645"/>
      <c r="M353" s="2645"/>
      <c r="N353" s="2645"/>
      <c r="O353" s="2646"/>
      <c r="P353" s="2646"/>
      <c r="Q353" s="2646"/>
      <c r="R353" s="2646"/>
      <c r="S353" s="2646"/>
      <c r="T353" s="2646"/>
      <c r="U353" s="2643"/>
      <c r="V353" s="2643"/>
      <c r="W353" s="2646"/>
    </row>
    <row r="354" spans="1:23">
      <c r="A354" s="2643"/>
      <c r="B354" s="2643"/>
      <c r="C354" s="2643"/>
      <c r="D354" s="2643"/>
      <c r="E354" s="2643"/>
      <c r="F354" s="2643"/>
      <c r="G354" s="2643"/>
      <c r="H354" s="2643"/>
      <c r="I354" s="2643"/>
      <c r="J354" s="2643"/>
      <c r="K354" s="2644"/>
      <c r="L354" s="2645"/>
      <c r="M354" s="2645"/>
      <c r="N354" s="2645"/>
      <c r="O354" s="2646"/>
      <c r="P354" s="2646"/>
      <c r="Q354" s="2646"/>
      <c r="R354" s="2646"/>
      <c r="S354" s="2646"/>
      <c r="T354" s="2646"/>
      <c r="U354" s="2643"/>
      <c r="V354" s="2643"/>
      <c r="W354" s="2646"/>
    </row>
    <row r="355" spans="1:23">
      <c r="A355" s="2643"/>
      <c r="B355" s="2643"/>
      <c r="C355" s="2643"/>
      <c r="D355" s="2643"/>
      <c r="E355" s="2643"/>
      <c r="F355" s="2643"/>
      <c r="G355" s="2643"/>
      <c r="H355" s="2643"/>
      <c r="I355" s="2643"/>
      <c r="J355" s="2643"/>
      <c r="K355" s="2644"/>
      <c r="L355" s="2645"/>
      <c r="M355" s="2645"/>
      <c r="N355" s="2645"/>
      <c r="O355" s="2646"/>
      <c r="P355" s="2646"/>
      <c r="Q355" s="2646"/>
      <c r="R355" s="2646"/>
      <c r="S355" s="2646"/>
      <c r="T355" s="2646"/>
      <c r="U355" s="2643"/>
      <c r="V355" s="2643"/>
      <c r="W355" s="2646"/>
    </row>
    <row r="356" spans="1:23">
      <c r="A356" s="2643"/>
      <c r="B356" s="2643"/>
      <c r="C356" s="2643"/>
      <c r="D356" s="2643"/>
      <c r="E356" s="2643"/>
      <c r="F356" s="2643"/>
      <c r="G356" s="2643"/>
      <c r="H356" s="2643"/>
      <c r="I356" s="2643"/>
      <c r="J356" s="2643"/>
      <c r="K356" s="2644"/>
      <c r="L356" s="2645"/>
      <c r="M356" s="2645"/>
      <c r="N356" s="2645"/>
      <c r="O356" s="2646"/>
      <c r="P356" s="2646"/>
      <c r="Q356" s="2646"/>
      <c r="R356" s="2646"/>
      <c r="S356" s="2646"/>
      <c r="T356" s="2646"/>
      <c r="U356" s="2643"/>
      <c r="V356" s="2643"/>
      <c r="W356" s="2646"/>
    </row>
    <row r="357" spans="1:23">
      <c r="A357" s="2643"/>
      <c r="B357" s="2643"/>
      <c r="C357" s="2643"/>
      <c r="D357" s="2643"/>
      <c r="E357" s="2643"/>
      <c r="F357" s="2643"/>
      <c r="G357" s="2643"/>
      <c r="H357" s="2643"/>
      <c r="I357" s="2643"/>
      <c r="J357" s="2643"/>
      <c r="K357" s="2644"/>
      <c r="L357" s="2645"/>
      <c r="M357" s="2645"/>
      <c r="N357" s="2645"/>
      <c r="O357" s="2646"/>
      <c r="P357" s="2646"/>
      <c r="Q357" s="2646"/>
      <c r="R357" s="2646"/>
      <c r="S357" s="2646"/>
      <c r="T357" s="2646"/>
      <c r="U357" s="2643"/>
      <c r="V357" s="2643"/>
      <c r="W357" s="2646"/>
    </row>
    <row r="358" spans="1:23">
      <c r="A358" s="2643"/>
      <c r="B358" s="2643"/>
      <c r="C358" s="2643"/>
      <c r="D358" s="2643"/>
      <c r="E358" s="2643"/>
      <c r="F358" s="2643"/>
      <c r="G358" s="2643"/>
      <c r="H358" s="2643"/>
      <c r="I358" s="2643"/>
      <c r="J358" s="2643"/>
      <c r="K358" s="2644"/>
      <c r="L358" s="2645"/>
      <c r="M358" s="2645"/>
      <c r="N358" s="2645"/>
      <c r="O358" s="2646"/>
      <c r="P358" s="2646"/>
      <c r="Q358" s="2646"/>
      <c r="R358" s="2646"/>
      <c r="S358" s="2646"/>
      <c r="T358" s="2646"/>
      <c r="U358" s="2643"/>
      <c r="V358" s="2643"/>
      <c r="W358" s="2646"/>
    </row>
    <row r="359" spans="1:23">
      <c r="A359" s="2643"/>
      <c r="B359" s="2643"/>
      <c r="C359" s="2643"/>
      <c r="D359" s="2643"/>
      <c r="E359" s="2643"/>
      <c r="F359" s="2643"/>
      <c r="G359" s="2643"/>
      <c r="H359" s="2643"/>
      <c r="I359" s="2643"/>
      <c r="J359" s="2643"/>
      <c r="K359" s="2644"/>
      <c r="L359" s="2645"/>
      <c r="M359" s="2645"/>
      <c r="N359" s="2645"/>
      <c r="O359" s="2646"/>
      <c r="P359" s="2646"/>
      <c r="Q359" s="2646"/>
      <c r="R359" s="2646"/>
      <c r="S359" s="2646"/>
      <c r="T359" s="2646"/>
      <c r="U359" s="2643"/>
      <c r="V359" s="2643"/>
      <c r="W359" s="2646"/>
    </row>
    <row r="360" spans="1:23">
      <c r="A360" s="2643"/>
      <c r="B360" s="2643"/>
      <c r="C360" s="2643"/>
      <c r="D360" s="2643"/>
      <c r="E360" s="2643"/>
      <c r="F360" s="2643"/>
      <c r="G360" s="2643"/>
      <c r="H360" s="2643"/>
      <c r="I360" s="2643"/>
      <c r="J360" s="2643"/>
      <c r="K360" s="2644"/>
      <c r="L360" s="2645"/>
      <c r="M360" s="2645"/>
      <c r="N360" s="2645"/>
      <c r="O360" s="2646"/>
      <c r="P360" s="2646"/>
      <c r="Q360" s="2646"/>
      <c r="R360" s="2646"/>
      <c r="S360" s="2646"/>
      <c r="T360" s="2646"/>
      <c r="U360" s="2643"/>
      <c r="V360" s="2643"/>
      <c r="W360" s="2646"/>
    </row>
    <row r="361" spans="1:23">
      <c r="A361" s="2643"/>
      <c r="B361" s="2643"/>
      <c r="C361" s="2643"/>
      <c r="D361" s="2643"/>
      <c r="E361" s="2643"/>
      <c r="F361" s="2643"/>
      <c r="G361" s="2643"/>
      <c r="H361" s="2643"/>
      <c r="I361" s="2643"/>
      <c r="J361" s="2643"/>
      <c r="K361" s="2644"/>
      <c r="L361" s="2645"/>
      <c r="M361" s="2645"/>
      <c r="N361" s="2645"/>
      <c r="O361" s="2646"/>
      <c r="P361" s="2646"/>
      <c r="Q361" s="2646"/>
      <c r="R361" s="2646"/>
      <c r="S361" s="2646"/>
      <c r="T361" s="2646"/>
      <c r="U361" s="2643"/>
      <c r="V361" s="2643"/>
      <c r="W361" s="2646"/>
    </row>
    <row r="362" spans="1:23">
      <c r="A362" s="2643"/>
      <c r="B362" s="2643"/>
      <c r="C362" s="2643"/>
      <c r="D362" s="2643"/>
      <c r="E362" s="2643"/>
      <c r="F362" s="2643"/>
      <c r="G362" s="2643"/>
      <c r="H362" s="2643"/>
      <c r="I362" s="2643"/>
      <c r="J362" s="2643"/>
      <c r="K362" s="2644"/>
      <c r="L362" s="2645"/>
      <c r="M362" s="2645"/>
      <c r="N362" s="2645"/>
      <c r="O362" s="2646"/>
      <c r="P362" s="2646"/>
      <c r="Q362" s="2646"/>
      <c r="R362" s="2646"/>
      <c r="S362" s="2646"/>
      <c r="T362" s="2646"/>
      <c r="U362" s="2643"/>
      <c r="V362" s="2643"/>
      <c r="W362" s="2646"/>
    </row>
    <row r="363" spans="1:23">
      <c r="A363" s="2643"/>
      <c r="B363" s="2643"/>
      <c r="C363" s="2643"/>
      <c r="D363" s="2643"/>
      <c r="E363" s="2643"/>
      <c r="F363" s="2643"/>
      <c r="G363" s="2643"/>
      <c r="H363" s="2643"/>
      <c r="I363" s="2643"/>
      <c r="J363" s="2643"/>
      <c r="K363" s="2644"/>
      <c r="L363" s="2645"/>
      <c r="M363" s="2645"/>
      <c r="N363" s="2645"/>
      <c r="O363" s="2646"/>
      <c r="P363" s="2646"/>
      <c r="Q363" s="2646"/>
      <c r="R363" s="2646"/>
      <c r="S363" s="2646"/>
      <c r="T363" s="2646"/>
      <c r="U363" s="2643"/>
      <c r="V363" s="2643"/>
      <c r="W363" s="2646"/>
    </row>
    <row r="364" spans="1:23">
      <c r="A364" s="2643"/>
      <c r="B364" s="2643"/>
      <c r="C364" s="2643"/>
      <c r="D364" s="2643"/>
      <c r="E364" s="2643"/>
      <c r="F364" s="2643"/>
      <c r="G364" s="2643"/>
      <c r="H364" s="2643"/>
      <c r="I364" s="2643"/>
      <c r="J364" s="2643"/>
      <c r="K364" s="2644"/>
      <c r="L364" s="2645"/>
      <c r="M364" s="2645"/>
      <c r="N364" s="2645"/>
      <c r="O364" s="2646"/>
      <c r="P364" s="2646"/>
      <c r="Q364" s="2646"/>
      <c r="R364" s="2646"/>
      <c r="S364" s="2646"/>
      <c r="T364" s="2646"/>
      <c r="U364" s="2643"/>
      <c r="V364" s="2643"/>
      <c r="W364" s="2646"/>
    </row>
    <row r="365" spans="1:23">
      <c r="A365" s="2643"/>
      <c r="B365" s="2643"/>
      <c r="C365" s="2643"/>
      <c r="D365" s="2643"/>
      <c r="E365" s="2643"/>
      <c r="F365" s="2643"/>
      <c r="G365" s="2643"/>
      <c r="H365" s="2643"/>
      <c r="I365" s="2643"/>
      <c r="J365" s="2643"/>
      <c r="K365" s="2644"/>
      <c r="L365" s="2645"/>
      <c r="M365" s="2645"/>
      <c r="N365" s="2645"/>
      <c r="O365" s="2646"/>
      <c r="P365" s="2646"/>
      <c r="Q365" s="2646"/>
      <c r="R365" s="2646"/>
      <c r="S365" s="2646"/>
      <c r="T365" s="2646"/>
      <c r="U365" s="2643"/>
      <c r="V365" s="2643"/>
      <c r="W365" s="2646"/>
    </row>
    <row r="366" spans="1:23">
      <c r="A366" s="2643"/>
      <c r="B366" s="2643"/>
      <c r="C366" s="2643"/>
      <c r="D366" s="2643"/>
      <c r="E366" s="2643"/>
      <c r="F366" s="2643"/>
      <c r="G366" s="2643"/>
      <c r="H366" s="2643"/>
      <c r="I366" s="2643"/>
      <c r="J366" s="2643"/>
      <c r="K366" s="2644"/>
      <c r="L366" s="2645"/>
      <c r="M366" s="2645"/>
      <c r="N366" s="2645"/>
      <c r="O366" s="2646"/>
      <c r="P366" s="2646"/>
      <c r="Q366" s="2646"/>
      <c r="R366" s="2646"/>
      <c r="S366" s="2646"/>
      <c r="T366" s="2646"/>
      <c r="U366" s="2643"/>
      <c r="V366" s="2643"/>
      <c r="W366" s="2646"/>
    </row>
    <row r="367" spans="1:23">
      <c r="A367" s="2643"/>
      <c r="B367" s="2643"/>
      <c r="C367" s="2643"/>
      <c r="D367" s="2643"/>
      <c r="E367" s="2643"/>
      <c r="F367" s="2643"/>
      <c r="G367" s="2643"/>
      <c r="H367" s="2643"/>
      <c r="I367" s="2643"/>
      <c r="J367" s="2643"/>
      <c r="K367" s="2644"/>
      <c r="L367" s="2645"/>
      <c r="M367" s="2645"/>
      <c r="N367" s="2645"/>
      <c r="O367" s="2646"/>
      <c r="P367" s="2646"/>
      <c r="Q367" s="2646"/>
      <c r="R367" s="2646"/>
      <c r="S367" s="2646"/>
      <c r="T367" s="2646"/>
      <c r="U367" s="2643"/>
      <c r="V367" s="2643"/>
      <c r="W367" s="2646"/>
    </row>
    <row r="368" spans="1:23">
      <c r="A368" s="2643"/>
      <c r="B368" s="2643"/>
      <c r="C368" s="2643"/>
      <c r="D368" s="2643"/>
      <c r="E368" s="2643"/>
      <c r="F368" s="2643"/>
      <c r="G368" s="2643"/>
      <c r="H368" s="2643"/>
      <c r="I368" s="2643"/>
      <c r="J368" s="2643"/>
      <c r="K368" s="2644"/>
      <c r="L368" s="2645"/>
      <c r="M368" s="2645"/>
      <c r="N368" s="2645"/>
      <c r="O368" s="2646"/>
      <c r="P368" s="2646"/>
      <c r="Q368" s="2646"/>
      <c r="R368" s="2646"/>
      <c r="S368" s="2646"/>
      <c r="T368" s="2646"/>
      <c r="U368" s="2643"/>
      <c r="V368" s="2643"/>
      <c r="W368" s="2646"/>
    </row>
    <row r="369" spans="1:23">
      <c r="A369" s="2643"/>
      <c r="B369" s="2643"/>
      <c r="C369" s="2643"/>
      <c r="D369" s="2643"/>
      <c r="E369" s="2643"/>
      <c r="F369" s="2643"/>
      <c r="G369" s="2643"/>
      <c r="H369" s="2643"/>
      <c r="I369" s="2643"/>
      <c r="J369" s="2643"/>
      <c r="K369" s="2644"/>
      <c r="L369" s="2645"/>
      <c r="M369" s="2645"/>
      <c r="N369" s="2645"/>
      <c r="O369" s="2646"/>
      <c r="P369" s="2646"/>
      <c r="Q369" s="2646"/>
      <c r="R369" s="2646"/>
      <c r="S369" s="2646"/>
      <c r="T369" s="2646"/>
      <c r="U369" s="2643"/>
      <c r="V369" s="2643"/>
      <c r="W369" s="2646"/>
    </row>
    <row r="370" spans="1:23">
      <c r="A370" s="2643"/>
      <c r="B370" s="2643"/>
      <c r="C370" s="2643"/>
      <c r="D370" s="2643"/>
      <c r="E370" s="2643"/>
      <c r="F370" s="2643"/>
      <c r="G370" s="2643"/>
      <c r="H370" s="2643"/>
      <c r="I370" s="2643"/>
      <c r="J370" s="2643"/>
      <c r="K370" s="2644"/>
      <c r="L370" s="2645"/>
      <c r="M370" s="2645"/>
      <c r="N370" s="2645"/>
      <c r="O370" s="2646"/>
      <c r="P370" s="2646"/>
      <c r="Q370" s="2646"/>
      <c r="R370" s="2646"/>
      <c r="S370" s="2646"/>
      <c r="T370" s="2646"/>
      <c r="U370" s="2643"/>
      <c r="V370" s="2643"/>
      <c r="W370" s="2646"/>
    </row>
    <row r="371" spans="1:23">
      <c r="A371" s="2643"/>
      <c r="B371" s="2643"/>
      <c r="C371" s="2643"/>
      <c r="D371" s="2643"/>
      <c r="E371" s="2643"/>
      <c r="F371" s="2643"/>
      <c r="G371" s="2643"/>
      <c r="H371" s="2643"/>
      <c r="I371" s="2643"/>
      <c r="J371" s="2643"/>
      <c r="K371" s="2644"/>
      <c r="L371" s="2645"/>
      <c r="M371" s="2645"/>
      <c r="N371" s="2645"/>
      <c r="O371" s="2646"/>
      <c r="P371" s="2646"/>
      <c r="Q371" s="2646"/>
      <c r="R371" s="2646"/>
      <c r="S371" s="2646"/>
      <c r="T371" s="2646"/>
      <c r="U371" s="2643"/>
      <c r="V371" s="2643"/>
      <c r="W371" s="2646"/>
    </row>
    <row r="372" spans="1:23">
      <c r="A372" s="2643"/>
      <c r="B372" s="2643"/>
      <c r="C372" s="2643"/>
      <c r="D372" s="2643"/>
      <c r="E372" s="2643"/>
      <c r="F372" s="2643"/>
      <c r="G372" s="2643"/>
      <c r="H372" s="2643"/>
      <c r="I372" s="2643"/>
      <c r="J372" s="2643"/>
      <c r="K372" s="2644"/>
      <c r="L372" s="2645"/>
      <c r="M372" s="2645"/>
      <c r="N372" s="2645"/>
      <c r="O372" s="2646"/>
      <c r="P372" s="2646"/>
      <c r="Q372" s="2646"/>
      <c r="R372" s="2646"/>
      <c r="S372" s="2646"/>
      <c r="T372" s="2646"/>
      <c r="U372" s="2643"/>
      <c r="V372" s="2643"/>
      <c r="W372" s="2646"/>
    </row>
    <row r="373" spans="1:23">
      <c r="A373" s="2643"/>
      <c r="B373" s="2643"/>
      <c r="C373" s="2643"/>
      <c r="D373" s="2643"/>
      <c r="E373" s="2643"/>
      <c r="F373" s="2643"/>
      <c r="G373" s="2643"/>
      <c r="H373" s="2643"/>
      <c r="I373" s="2643"/>
      <c r="J373" s="2643"/>
      <c r="K373" s="2644"/>
      <c r="L373" s="2645"/>
      <c r="M373" s="2645"/>
      <c r="N373" s="2645"/>
      <c r="O373" s="2646"/>
      <c r="P373" s="2646"/>
      <c r="Q373" s="2646"/>
      <c r="R373" s="2646"/>
      <c r="S373" s="2646"/>
      <c r="T373" s="2646"/>
      <c r="U373" s="2643"/>
      <c r="V373" s="2643"/>
      <c r="W373" s="2646"/>
    </row>
    <row r="374" spans="1:23">
      <c r="A374" s="2643"/>
      <c r="B374" s="2643"/>
      <c r="C374" s="2643"/>
      <c r="D374" s="2643"/>
      <c r="E374" s="2643"/>
      <c r="F374" s="2643"/>
      <c r="G374" s="2643"/>
      <c r="H374" s="2643"/>
      <c r="I374" s="2643"/>
      <c r="J374" s="2643"/>
      <c r="K374" s="2644"/>
      <c r="L374" s="2645"/>
      <c r="M374" s="2645"/>
      <c r="N374" s="2645"/>
      <c r="O374" s="2646"/>
      <c r="P374" s="2646"/>
      <c r="Q374" s="2646"/>
      <c r="R374" s="2646"/>
      <c r="S374" s="2646"/>
      <c r="T374" s="2646"/>
      <c r="U374" s="2643"/>
      <c r="V374" s="2643"/>
      <c r="W374" s="2646"/>
    </row>
    <row r="375" spans="1:23">
      <c r="A375" s="2643"/>
      <c r="B375" s="2643"/>
      <c r="C375" s="2643"/>
      <c r="D375" s="2643"/>
      <c r="E375" s="2643"/>
      <c r="F375" s="2643"/>
      <c r="G375" s="2643"/>
      <c r="H375" s="2643"/>
      <c r="I375" s="2643"/>
      <c r="J375" s="2643"/>
      <c r="K375" s="2644"/>
      <c r="L375" s="2645"/>
      <c r="M375" s="2645"/>
      <c r="N375" s="2645"/>
      <c r="O375" s="2646"/>
      <c r="P375" s="2646"/>
      <c r="Q375" s="2646"/>
      <c r="R375" s="2646"/>
      <c r="S375" s="2646"/>
      <c r="T375" s="2646"/>
      <c r="U375" s="2643"/>
      <c r="V375" s="2643"/>
      <c r="W375" s="2646"/>
    </row>
    <row r="376" spans="1:23">
      <c r="A376" s="2643"/>
      <c r="B376" s="2643"/>
      <c r="C376" s="2643"/>
      <c r="D376" s="2643"/>
      <c r="E376" s="2643"/>
      <c r="F376" s="2643"/>
      <c r="G376" s="2643"/>
      <c r="H376" s="2643"/>
      <c r="I376" s="2643"/>
      <c r="J376" s="2643"/>
      <c r="K376" s="2644"/>
      <c r="L376" s="2645"/>
      <c r="M376" s="2645"/>
      <c r="N376" s="2645"/>
      <c r="O376" s="2646"/>
      <c r="P376" s="2646"/>
      <c r="Q376" s="2646"/>
      <c r="R376" s="2646"/>
      <c r="S376" s="2646"/>
      <c r="T376" s="2646"/>
      <c r="U376" s="2643"/>
      <c r="V376" s="2643"/>
      <c r="W376" s="2646"/>
    </row>
    <row r="377" spans="1:23">
      <c r="A377" s="2643"/>
      <c r="B377" s="2643"/>
      <c r="C377" s="2643"/>
      <c r="D377" s="2643"/>
      <c r="E377" s="2643"/>
      <c r="F377" s="2643"/>
      <c r="G377" s="2643"/>
      <c r="H377" s="2643"/>
      <c r="I377" s="2643"/>
      <c r="J377" s="2643"/>
      <c r="K377" s="2644"/>
      <c r="L377" s="2645"/>
      <c r="M377" s="2645"/>
      <c r="N377" s="2645"/>
      <c r="O377" s="2646"/>
      <c r="P377" s="2646"/>
      <c r="Q377" s="2646"/>
      <c r="R377" s="2646"/>
      <c r="S377" s="2646"/>
      <c r="T377" s="2646"/>
      <c r="U377" s="2643"/>
      <c r="V377" s="2643"/>
      <c r="W377" s="2646"/>
    </row>
    <row r="378" spans="1:23">
      <c r="A378" s="2643"/>
      <c r="B378" s="2643"/>
      <c r="C378" s="2643"/>
      <c r="D378" s="2643"/>
      <c r="E378" s="2643"/>
      <c r="F378" s="2643"/>
      <c r="G378" s="2643"/>
      <c r="H378" s="2643"/>
      <c r="I378" s="2643"/>
      <c r="J378" s="2643"/>
      <c r="K378" s="2644"/>
      <c r="L378" s="2645"/>
      <c r="M378" s="2645"/>
      <c r="N378" s="2645"/>
      <c r="O378" s="2646"/>
      <c r="P378" s="2646"/>
      <c r="Q378" s="2646"/>
      <c r="R378" s="2646"/>
      <c r="S378" s="2646"/>
      <c r="T378" s="2646"/>
      <c r="U378" s="2643"/>
      <c r="V378" s="2643"/>
      <c r="W378" s="2646"/>
    </row>
    <row r="379" spans="1:23">
      <c r="A379" s="2643"/>
      <c r="B379" s="2643"/>
      <c r="C379" s="2643"/>
      <c r="D379" s="2643"/>
      <c r="E379" s="2643"/>
      <c r="F379" s="2643"/>
      <c r="G379" s="2643"/>
      <c r="H379" s="2643"/>
      <c r="I379" s="2643"/>
      <c r="J379" s="2643"/>
      <c r="K379" s="2644"/>
      <c r="L379" s="2645"/>
      <c r="M379" s="2645"/>
      <c r="N379" s="2645"/>
      <c r="O379" s="2646"/>
      <c r="P379" s="2646"/>
      <c r="Q379" s="2646"/>
      <c r="R379" s="2646"/>
      <c r="S379" s="2646"/>
      <c r="T379" s="2646"/>
      <c r="U379" s="2643"/>
      <c r="V379" s="2643"/>
      <c r="W379" s="2646"/>
    </row>
    <row r="380" spans="1:23">
      <c r="A380" s="2643"/>
      <c r="B380" s="2643"/>
      <c r="C380" s="2643"/>
      <c r="D380" s="2643"/>
      <c r="E380" s="2643"/>
      <c r="F380" s="2643"/>
      <c r="G380" s="2643"/>
      <c r="H380" s="2643"/>
      <c r="I380" s="2643"/>
      <c r="J380" s="2643"/>
      <c r="K380" s="2644"/>
      <c r="L380" s="2645"/>
      <c r="M380" s="2645"/>
      <c r="N380" s="2645"/>
      <c r="O380" s="2646"/>
      <c r="P380" s="2646"/>
      <c r="Q380" s="2646"/>
      <c r="R380" s="2646"/>
      <c r="S380" s="2646"/>
      <c r="T380" s="2646"/>
      <c r="U380" s="2643"/>
      <c r="V380" s="2643"/>
      <c r="W380" s="2646"/>
    </row>
    <row r="381" spans="1:23">
      <c r="A381" s="2643"/>
      <c r="B381" s="2643"/>
      <c r="C381" s="2643"/>
      <c r="D381" s="2643"/>
      <c r="E381" s="2643"/>
      <c r="F381" s="2643"/>
      <c r="G381" s="2643"/>
      <c r="H381" s="2643"/>
      <c r="I381" s="2643"/>
      <c r="J381" s="2643"/>
      <c r="K381" s="2644"/>
      <c r="L381" s="2645"/>
      <c r="M381" s="2645"/>
      <c r="N381" s="2645"/>
      <c r="O381" s="2646"/>
      <c r="P381" s="2646"/>
      <c r="Q381" s="2646"/>
      <c r="R381" s="2646"/>
      <c r="S381" s="2646"/>
      <c r="T381" s="2646"/>
      <c r="U381" s="2643"/>
      <c r="V381" s="2643"/>
      <c r="W381" s="2646"/>
    </row>
    <row r="382" spans="1:23">
      <c r="A382" s="2643"/>
      <c r="B382" s="2643"/>
      <c r="C382" s="2643"/>
      <c r="D382" s="2643"/>
      <c r="E382" s="2643"/>
      <c r="F382" s="2643"/>
      <c r="G382" s="2643"/>
      <c r="H382" s="2643"/>
      <c r="I382" s="2643"/>
      <c r="J382" s="2643"/>
      <c r="K382" s="2644"/>
      <c r="L382" s="2645"/>
      <c r="M382" s="2645"/>
      <c r="N382" s="2645"/>
      <c r="O382" s="2646"/>
      <c r="P382" s="2646"/>
      <c r="Q382" s="2646"/>
      <c r="R382" s="2646"/>
      <c r="S382" s="2646"/>
      <c r="T382" s="2646"/>
      <c r="U382" s="2643"/>
      <c r="V382" s="2643"/>
      <c r="W382" s="2646"/>
    </row>
    <row r="383" spans="1:23">
      <c r="A383" s="2643"/>
      <c r="B383" s="2643"/>
      <c r="C383" s="2643"/>
      <c r="D383" s="2643"/>
      <c r="E383" s="2643"/>
      <c r="F383" s="2643"/>
      <c r="G383" s="2643"/>
      <c r="H383" s="2643"/>
      <c r="I383" s="2643"/>
      <c r="J383" s="2643"/>
      <c r="K383" s="2644"/>
      <c r="L383" s="2645"/>
      <c r="M383" s="2645"/>
      <c r="N383" s="2645"/>
      <c r="O383" s="2646"/>
      <c r="P383" s="2646"/>
      <c r="Q383" s="2646"/>
      <c r="R383" s="2646"/>
      <c r="S383" s="2646"/>
      <c r="T383" s="2646"/>
      <c r="U383" s="2643"/>
      <c r="V383" s="2643"/>
      <c r="W383" s="2646"/>
    </row>
    <row r="384" spans="1:23">
      <c r="A384" s="2643"/>
      <c r="B384" s="2643"/>
      <c r="C384" s="2643"/>
      <c r="D384" s="2643"/>
      <c r="E384" s="2643"/>
      <c r="F384" s="2643"/>
      <c r="G384" s="2643"/>
      <c r="H384" s="2643"/>
      <c r="I384" s="2643"/>
      <c r="J384" s="2643"/>
      <c r="K384" s="2644"/>
      <c r="L384" s="2645"/>
      <c r="M384" s="2645"/>
      <c r="N384" s="2645"/>
      <c r="O384" s="2646"/>
      <c r="P384" s="2646"/>
      <c r="Q384" s="2646"/>
      <c r="R384" s="2646"/>
      <c r="S384" s="2646"/>
      <c r="T384" s="2646"/>
      <c r="U384" s="2643"/>
      <c r="V384" s="2643"/>
      <c r="W384" s="2646"/>
    </row>
    <row r="385" spans="1:23">
      <c r="A385" s="2643"/>
      <c r="B385" s="2643"/>
      <c r="C385" s="2643"/>
      <c r="D385" s="2643"/>
      <c r="E385" s="2643"/>
      <c r="F385" s="2643"/>
      <c r="G385" s="2643"/>
      <c r="H385" s="2643"/>
      <c r="I385" s="2643"/>
      <c r="J385" s="2643"/>
      <c r="K385" s="2644"/>
      <c r="L385" s="2645"/>
      <c r="M385" s="2645"/>
      <c r="N385" s="2645"/>
      <c r="O385" s="2646"/>
      <c r="P385" s="2646"/>
      <c r="Q385" s="2646"/>
      <c r="R385" s="2646"/>
      <c r="S385" s="2646"/>
      <c r="T385" s="2646"/>
      <c r="U385" s="2643"/>
      <c r="V385" s="2643"/>
      <c r="W385" s="2646"/>
    </row>
    <row r="386" spans="1:23">
      <c r="A386" s="2643"/>
      <c r="B386" s="2643"/>
      <c r="C386" s="2643"/>
      <c r="D386" s="2643"/>
      <c r="E386" s="2643"/>
      <c r="F386" s="2643"/>
      <c r="G386" s="2643"/>
      <c r="H386" s="2643"/>
      <c r="I386" s="2643"/>
      <c r="J386" s="2643"/>
      <c r="K386" s="2644"/>
      <c r="L386" s="2645"/>
      <c r="M386" s="2645"/>
      <c r="N386" s="2645"/>
      <c r="O386" s="2646"/>
      <c r="P386" s="2646"/>
      <c r="Q386" s="2646"/>
      <c r="R386" s="2646"/>
      <c r="S386" s="2646"/>
      <c r="T386" s="2646"/>
      <c r="U386" s="2643"/>
      <c r="V386" s="2643"/>
      <c r="W386" s="2646"/>
    </row>
    <row r="387" spans="1:23">
      <c r="A387" s="2643"/>
      <c r="B387" s="2643"/>
      <c r="C387" s="2643"/>
      <c r="D387" s="2643"/>
      <c r="E387" s="2643"/>
      <c r="F387" s="2643"/>
      <c r="G387" s="2643"/>
      <c r="H387" s="2643"/>
      <c r="I387" s="2643"/>
      <c r="J387" s="2643"/>
      <c r="K387" s="2644"/>
      <c r="L387" s="2645"/>
      <c r="M387" s="2645"/>
      <c r="N387" s="2645"/>
      <c r="O387" s="2646"/>
      <c r="P387" s="2646"/>
      <c r="Q387" s="2646"/>
      <c r="R387" s="2646"/>
      <c r="S387" s="2646"/>
      <c r="T387" s="2646"/>
      <c r="U387" s="2643"/>
      <c r="V387" s="2643"/>
      <c r="W387" s="2646"/>
    </row>
    <row r="388" spans="1:23">
      <c r="A388" s="2643"/>
      <c r="B388" s="2643"/>
      <c r="C388" s="2643"/>
      <c r="D388" s="2643"/>
      <c r="E388" s="2643"/>
      <c r="F388" s="2643"/>
      <c r="G388" s="2643"/>
      <c r="H388" s="2643"/>
      <c r="I388" s="2643"/>
      <c r="J388" s="2643"/>
      <c r="K388" s="2644"/>
      <c r="L388" s="2645"/>
      <c r="M388" s="2645"/>
      <c r="N388" s="2645"/>
      <c r="O388" s="2646"/>
      <c r="P388" s="2646"/>
      <c r="Q388" s="2646"/>
      <c r="R388" s="2646"/>
      <c r="S388" s="2646"/>
      <c r="T388" s="2646"/>
      <c r="U388" s="2643"/>
      <c r="V388" s="2643"/>
      <c r="W388" s="2646"/>
    </row>
    <row r="389" spans="1:23">
      <c r="A389" s="2643"/>
      <c r="B389" s="2643"/>
      <c r="C389" s="2643"/>
      <c r="D389" s="2643"/>
      <c r="E389" s="2643"/>
      <c r="F389" s="2643"/>
      <c r="G389" s="2643"/>
      <c r="H389" s="2643"/>
      <c r="I389" s="2643"/>
      <c r="J389" s="2643"/>
      <c r="K389" s="2644"/>
      <c r="L389" s="2645"/>
      <c r="M389" s="2645"/>
      <c r="N389" s="2645"/>
      <c r="O389" s="2646"/>
      <c r="P389" s="2646"/>
      <c r="Q389" s="2646"/>
      <c r="R389" s="2646"/>
      <c r="S389" s="2646"/>
      <c r="T389" s="2646"/>
      <c r="U389" s="2643"/>
      <c r="V389" s="2643"/>
      <c r="W389" s="2646"/>
    </row>
    <row r="390" spans="1:23">
      <c r="A390" s="2643"/>
      <c r="B390" s="2643"/>
      <c r="C390" s="2643"/>
      <c r="D390" s="2643"/>
      <c r="E390" s="2643"/>
      <c r="F390" s="2643"/>
      <c r="G390" s="2643"/>
      <c r="H390" s="2643"/>
      <c r="I390" s="2643"/>
      <c r="J390" s="2643"/>
      <c r="K390" s="2644"/>
      <c r="L390" s="2645"/>
      <c r="M390" s="2645"/>
      <c r="N390" s="2645"/>
      <c r="O390" s="2646"/>
      <c r="P390" s="2646"/>
      <c r="Q390" s="2646"/>
      <c r="R390" s="2646"/>
      <c r="S390" s="2646"/>
      <c r="T390" s="2646"/>
      <c r="U390" s="2643"/>
      <c r="V390" s="2643"/>
      <c r="W390" s="2646"/>
    </row>
    <row r="391" spans="1:23">
      <c r="A391" s="2643"/>
      <c r="B391" s="2643"/>
      <c r="C391" s="2643"/>
      <c r="D391" s="2643"/>
      <c r="E391" s="2643"/>
      <c r="F391" s="2643"/>
      <c r="G391" s="2643"/>
      <c r="H391" s="2643"/>
      <c r="I391" s="2643"/>
      <c r="J391" s="2643"/>
      <c r="K391" s="2644"/>
      <c r="L391" s="2645"/>
      <c r="M391" s="2645"/>
      <c r="N391" s="2645"/>
      <c r="O391" s="2646"/>
      <c r="P391" s="2646"/>
      <c r="Q391" s="2646"/>
      <c r="R391" s="2646"/>
      <c r="S391" s="2646"/>
      <c r="T391" s="2646"/>
      <c r="U391" s="2643"/>
      <c r="V391" s="2643"/>
      <c r="W391" s="2646"/>
    </row>
    <row r="392" spans="1:23">
      <c r="A392" s="2643"/>
      <c r="B392" s="2643"/>
      <c r="C392" s="2643"/>
      <c r="D392" s="2643"/>
      <c r="E392" s="2643"/>
      <c r="F392" s="2643"/>
      <c r="G392" s="2643"/>
      <c r="H392" s="2643"/>
      <c r="I392" s="2643"/>
      <c r="J392" s="2643"/>
      <c r="K392" s="2644"/>
      <c r="L392" s="2645"/>
      <c r="M392" s="2645"/>
      <c r="N392" s="2645"/>
      <c r="O392" s="2646"/>
      <c r="P392" s="2646"/>
      <c r="Q392" s="2646"/>
      <c r="R392" s="2646"/>
      <c r="S392" s="2646"/>
      <c r="T392" s="2646"/>
      <c r="U392" s="2643"/>
      <c r="V392" s="2643"/>
      <c r="W392" s="2646"/>
    </row>
    <row r="393" spans="1:23">
      <c r="A393" s="2643"/>
      <c r="B393" s="2643"/>
      <c r="C393" s="2643"/>
      <c r="D393" s="2643"/>
      <c r="E393" s="2643"/>
      <c r="F393" s="2643"/>
      <c r="G393" s="2643"/>
      <c r="H393" s="2643"/>
      <c r="I393" s="2643"/>
      <c r="J393" s="2643"/>
      <c r="K393" s="2644"/>
      <c r="L393" s="2645"/>
      <c r="M393" s="2645"/>
      <c r="N393" s="2645"/>
      <c r="O393" s="2646"/>
      <c r="P393" s="2646"/>
      <c r="Q393" s="2646"/>
      <c r="R393" s="2646"/>
      <c r="S393" s="2646"/>
      <c r="T393" s="2646"/>
      <c r="U393" s="2643"/>
      <c r="V393" s="2643"/>
      <c r="W393" s="2646"/>
    </row>
    <row r="394" spans="1:23">
      <c r="A394" s="2643"/>
      <c r="B394" s="2643"/>
      <c r="C394" s="2643"/>
      <c r="D394" s="2643"/>
      <c r="E394" s="2643"/>
      <c r="F394" s="2643"/>
      <c r="G394" s="2643"/>
      <c r="H394" s="2643"/>
      <c r="I394" s="2643"/>
      <c r="J394" s="2643"/>
      <c r="K394" s="2644"/>
      <c r="L394" s="2645"/>
      <c r="M394" s="2645"/>
      <c r="N394" s="2645"/>
      <c r="O394" s="2646"/>
      <c r="P394" s="2646"/>
      <c r="Q394" s="2646"/>
      <c r="R394" s="2646"/>
      <c r="S394" s="2646"/>
      <c r="T394" s="2646"/>
      <c r="U394" s="2643"/>
      <c r="V394" s="2643"/>
      <c r="W394" s="2646"/>
    </row>
    <row r="395" spans="1:23">
      <c r="A395" s="2643"/>
      <c r="B395" s="2643"/>
      <c r="C395" s="2643"/>
      <c r="D395" s="2643"/>
      <c r="E395" s="2643"/>
      <c r="F395" s="2643"/>
      <c r="G395" s="2643"/>
      <c r="H395" s="2643"/>
      <c r="I395" s="2643"/>
      <c r="J395" s="2643"/>
      <c r="K395" s="2644"/>
      <c r="L395" s="2645"/>
      <c r="M395" s="2645"/>
      <c r="N395" s="2645"/>
      <c r="O395" s="2646"/>
      <c r="P395" s="2646"/>
      <c r="Q395" s="2646"/>
      <c r="R395" s="2646"/>
      <c r="S395" s="2646"/>
      <c r="T395" s="2646"/>
      <c r="U395" s="2643"/>
      <c r="V395" s="2643"/>
      <c r="W395" s="2646"/>
    </row>
    <row r="396" spans="1:23">
      <c r="A396" s="2643"/>
      <c r="B396" s="2643"/>
      <c r="C396" s="2643"/>
      <c r="D396" s="2643"/>
      <c r="E396" s="2643"/>
      <c r="F396" s="2643"/>
      <c r="G396" s="2643"/>
      <c r="H396" s="2643"/>
      <c r="I396" s="2643"/>
      <c r="J396" s="2643"/>
      <c r="K396" s="2644"/>
      <c r="L396" s="2645"/>
      <c r="M396" s="2645"/>
      <c r="N396" s="2645"/>
      <c r="O396" s="2646"/>
      <c r="P396" s="2646"/>
      <c r="Q396" s="2646"/>
      <c r="R396" s="2646"/>
      <c r="S396" s="2646"/>
      <c r="T396" s="2646"/>
      <c r="U396" s="2643"/>
      <c r="V396" s="2643"/>
      <c r="W396" s="2646"/>
    </row>
    <row r="397" spans="1:23">
      <c r="A397" s="2643"/>
      <c r="B397" s="2643"/>
      <c r="C397" s="2643"/>
      <c r="D397" s="2643"/>
      <c r="E397" s="2643"/>
      <c r="F397" s="2643"/>
      <c r="G397" s="2643"/>
      <c r="H397" s="2643"/>
      <c r="I397" s="2643"/>
      <c r="J397" s="2643"/>
      <c r="K397" s="2644"/>
      <c r="L397" s="2645"/>
      <c r="M397" s="2645"/>
      <c r="N397" s="2645"/>
      <c r="O397" s="2646"/>
      <c r="P397" s="2646"/>
      <c r="Q397" s="2646"/>
      <c r="R397" s="2646"/>
      <c r="S397" s="2646"/>
      <c r="T397" s="2646"/>
      <c r="U397" s="2643"/>
      <c r="V397" s="2643"/>
      <c r="W397" s="2646"/>
    </row>
    <row r="398" spans="1:23">
      <c r="A398" s="2643"/>
      <c r="B398" s="2643"/>
      <c r="C398" s="2643"/>
      <c r="D398" s="2643"/>
      <c r="E398" s="2643"/>
      <c r="F398" s="2643"/>
      <c r="G398" s="2643"/>
      <c r="H398" s="2643"/>
      <c r="I398" s="2643"/>
      <c r="J398" s="2643"/>
      <c r="K398" s="2644"/>
      <c r="L398" s="2645"/>
      <c r="M398" s="2645"/>
      <c r="N398" s="2645"/>
      <c r="O398" s="2646"/>
      <c r="P398" s="2646"/>
      <c r="Q398" s="2646"/>
      <c r="R398" s="2646"/>
      <c r="S398" s="2646"/>
      <c r="T398" s="2646"/>
      <c r="U398" s="2643"/>
      <c r="V398" s="2643"/>
      <c r="W398" s="2646"/>
    </row>
    <row r="399" spans="1:23">
      <c r="A399" s="2643"/>
      <c r="B399" s="2643"/>
      <c r="C399" s="2643"/>
      <c r="D399" s="2643"/>
      <c r="E399" s="2643"/>
      <c r="F399" s="2643"/>
      <c r="G399" s="2643"/>
      <c r="H399" s="2643"/>
      <c r="I399" s="2643"/>
      <c r="J399" s="2643"/>
      <c r="K399" s="2644"/>
      <c r="L399" s="2645"/>
      <c r="M399" s="2645"/>
      <c r="N399" s="2645"/>
      <c r="O399" s="2646"/>
      <c r="P399" s="2646"/>
      <c r="Q399" s="2646"/>
      <c r="R399" s="2646"/>
      <c r="S399" s="2646"/>
      <c r="T399" s="2646"/>
      <c r="U399" s="2643"/>
      <c r="V399" s="2643"/>
      <c r="W399" s="2646"/>
    </row>
    <row r="400" spans="1:23">
      <c r="A400" s="2643"/>
      <c r="B400" s="2643"/>
      <c r="C400" s="2643"/>
      <c r="D400" s="2643"/>
      <c r="E400" s="2643"/>
      <c r="F400" s="2643"/>
      <c r="G400" s="2643"/>
      <c r="H400" s="2643"/>
      <c r="I400" s="2643"/>
      <c r="J400" s="2643"/>
      <c r="K400" s="2644"/>
      <c r="L400" s="2645"/>
      <c r="M400" s="2645"/>
      <c r="N400" s="2645"/>
      <c r="O400" s="2646"/>
      <c r="P400" s="2646"/>
      <c r="Q400" s="2646"/>
      <c r="R400" s="2646"/>
      <c r="S400" s="2646"/>
      <c r="T400" s="2646"/>
      <c r="U400" s="2643"/>
      <c r="V400" s="2643"/>
      <c r="W400" s="2646"/>
    </row>
    <row r="401" spans="1:23">
      <c r="A401" s="2643"/>
      <c r="B401" s="2643"/>
      <c r="C401" s="2643"/>
      <c r="D401" s="2643"/>
      <c r="E401" s="2643"/>
      <c r="F401" s="2643"/>
      <c r="G401" s="2643"/>
      <c r="H401" s="2643"/>
      <c r="I401" s="2643"/>
      <c r="J401" s="2643"/>
      <c r="K401" s="2644"/>
      <c r="L401" s="2645"/>
      <c r="M401" s="2645"/>
      <c r="N401" s="2645"/>
      <c r="O401" s="2646"/>
      <c r="P401" s="2646"/>
      <c r="Q401" s="2646"/>
      <c r="R401" s="2646"/>
      <c r="S401" s="2646"/>
      <c r="T401" s="2646"/>
      <c r="U401" s="2643"/>
      <c r="V401" s="2643"/>
      <c r="W401" s="2646"/>
    </row>
    <row r="402" spans="1:23">
      <c r="A402" s="2643"/>
      <c r="B402" s="2643"/>
      <c r="C402" s="2643"/>
      <c r="D402" s="2643"/>
      <c r="E402" s="2643"/>
      <c r="F402" s="2643"/>
      <c r="G402" s="2643"/>
      <c r="H402" s="2643"/>
      <c r="I402" s="2643"/>
      <c r="J402" s="2643"/>
      <c r="K402" s="2644"/>
      <c r="L402" s="2645"/>
      <c r="M402" s="2645"/>
      <c r="N402" s="2645"/>
      <c r="O402" s="2646"/>
      <c r="P402" s="2646"/>
      <c r="Q402" s="2646"/>
      <c r="R402" s="2646"/>
      <c r="S402" s="2646"/>
      <c r="T402" s="2646"/>
      <c r="U402" s="2643"/>
      <c r="V402" s="2643"/>
      <c r="W402" s="2646"/>
    </row>
    <row r="403" spans="1:23">
      <c r="A403" s="2643"/>
      <c r="B403" s="2643"/>
      <c r="C403" s="2643"/>
      <c r="D403" s="2643"/>
      <c r="E403" s="2643"/>
      <c r="F403" s="2643"/>
      <c r="G403" s="2643"/>
      <c r="H403" s="2643"/>
      <c r="I403" s="2643"/>
      <c r="J403" s="2643"/>
      <c r="K403" s="2644"/>
      <c r="L403" s="2645"/>
      <c r="M403" s="2645"/>
      <c r="N403" s="2645"/>
      <c r="O403" s="2646"/>
      <c r="P403" s="2646"/>
      <c r="Q403" s="2646"/>
      <c r="R403" s="2646"/>
      <c r="S403" s="2646"/>
      <c r="T403" s="2646"/>
      <c r="U403" s="2643"/>
      <c r="V403" s="2643"/>
      <c r="W403" s="2646"/>
    </row>
    <row r="404" spans="1:23">
      <c r="A404" s="2643"/>
      <c r="B404" s="2643"/>
      <c r="C404" s="2643"/>
      <c r="D404" s="2643"/>
      <c r="E404" s="2643"/>
      <c r="F404" s="2643"/>
      <c r="G404" s="2643"/>
      <c r="H404" s="2643"/>
      <c r="I404" s="2643"/>
      <c r="J404" s="2643"/>
      <c r="K404" s="2644"/>
      <c r="L404" s="2645"/>
      <c r="M404" s="2645"/>
      <c r="N404" s="2645"/>
      <c r="O404" s="2646"/>
      <c r="P404" s="2646"/>
      <c r="Q404" s="2646"/>
      <c r="R404" s="2646"/>
      <c r="S404" s="2646"/>
      <c r="T404" s="2646"/>
      <c r="U404" s="2643"/>
      <c r="V404" s="2643"/>
      <c r="W404" s="2646"/>
    </row>
    <row r="405" spans="1:23">
      <c r="A405" s="2643"/>
      <c r="B405" s="2643"/>
      <c r="C405" s="2643"/>
      <c r="D405" s="2643"/>
      <c r="E405" s="2643"/>
      <c r="F405" s="2643"/>
      <c r="G405" s="2643"/>
      <c r="H405" s="2643"/>
      <c r="I405" s="2643"/>
      <c r="J405" s="2643"/>
      <c r="K405" s="2644"/>
      <c r="L405" s="2645"/>
      <c r="M405" s="2645"/>
      <c r="N405" s="2645"/>
      <c r="O405" s="2646"/>
      <c r="P405" s="2646"/>
      <c r="Q405" s="2646"/>
      <c r="R405" s="2646"/>
      <c r="S405" s="2646"/>
      <c r="T405" s="2646"/>
      <c r="U405" s="2643"/>
      <c r="V405" s="2643"/>
      <c r="W405" s="2646"/>
    </row>
    <row r="406" spans="1:23">
      <c r="A406" s="2643"/>
      <c r="B406" s="2643"/>
      <c r="C406" s="2643"/>
      <c r="D406" s="2643"/>
      <c r="E406" s="2643"/>
      <c r="F406" s="2643"/>
      <c r="G406" s="2643"/>
      <c r="H406" s="2643"/>
      <c r="I406" s="2643"/>
      <c r="J406" s="2643"/>
      <c r="K406" s="2644"/>
      <c r="L406" s="2645"/>
      <c r="M406" s="2645"/>
      <c r="N406" s="2645"/>
      <c r="O406" s="2646"/>
      <c r="P406" s="2646"/>
      <c r="Q406" s="2646"/>
      <c r="R406" s="2646"/>
      <c r="S406" s="2646"/>
      <c r="T406" s="2646"/>
      <c r="U406" s="2643"/>
      <c r="V406" s="2643"/>
      <c r="W406" s="2646"/>
    </row>
    <row r="407" spans="1:23">
      <c r="A407" s="2643"/>
      <c r="B407" s="2643"/>
      <c r="C407" s="2643"/>
      <c r="D407" s="2643"/>
      <c r="E407" s="2643"/>
      <c r="F407" s="2643"/>
      <c r="G407" s="2643"/>
      <c r="H407" s="2643"/>
      <c r="I407" s="2643"/>
      <c r="J407" s="2643"/>
      <c r="K407" s="2644"/>
      <c r="L407" s="2645"/>
      <c r="M407" s="2645"/>
      <c r="N407" s="2645"/>
      <c r="O407" s="2646"/>
      <c r="P407" s="2646"/>
      <c r="Q407" s="2646"/>
      <c r="R407" s="2646"/>
      <c r="S407" s="2646"/>
      <c r="T407" s="2646"/>
      <c r="U407" s="2643"/>
      <c r="V407" s="2643"/>
      <c r="W407" s="2646"/>
    </row>
    <row r="408" spans="1:23">
      <c r="A408" s="2643"/>
      <c r="B408" s="2643"/>
      <c r="C408" s="2643"/>
      <c r="D408" s="2643"/>
      <c r="E408" s="2643"/>
      <c r="F408" s="2643"/>
      <c r="G408" s="2643"/>
      <c r="H408" s="2643"/>
      <c r="I408" s="2643"/>
      <c r="J408" s="2643"/>
      <c r="K408" s="2644"/>
      <c r="L408" s="2645"/>
      <c r="M408" s="2645"/>
      <c r="N408" s="2645"/>
      <c r="O408" s="2646"/>
      <c r="P408" s="2646"/>
      <c r="Q408" s="2646"/>
      <c r="R408" s="2646"/>
      <c r="S408" s="2646"/>
      <c r="T408" s="2646"/>
      <c r="U408" s="2643"/>
      <c r="V408" s="2643"/>
      <c r="W408" s="2646"/>
    </row>
    <row r="409" spans="1:23">
      <c r="A409" s="2643"/>
      <c r="B409" s="2643"/>
      <c r="C409" s="2643"/>
      <c r="D409" s="2643"/>
      <c r="E409" s="2643"/>
      <c r="F409" s="2643"/>
      <c r="G409" s="2643"/>
      <c r="H409" s="2643"/>
      <c r="I409" s="2643"/>
      <c r="J409" s="2643"/>
      <c r="K409" s="2644"/>
      <c r="L409" s="2645"/>
      <c r="M409" s="2645"/>
      <c r="N409" s="2645"/>
      <c r="O409" s="2646"/>
      <c r="P409" s="2646"/>
      <c r="Q409" s="2646"/>
      <c r="R409" s="2646"/>
      <c r="S409" s="2646"/>
      <c r="T409" s="2646"/>
      <c r="U409" s="2643"/>
      <c r="V409" s="2643"/>
      <c r="W409" s="2646"/>
    </row>
    <row r="410" spans="1:23">
      <c r="A410" s="2643"/>
      <c r="B410" s="2643"/>
      <c r="C410" s="2643"/>
      <c r="D410" s="2643"/>
      <c r="E410" s="2643"/>
      <c r="F410" s="2643"/>
      <c r="G410" s="2643"/>
      <c r="H410" s="2643"/>
      <c r="I410" s="2643"/>
      <c r="J410" s="2643"/>
      <c r="K410" s="2644"/>
      <c r="L410" s="2645"/>
      <c r="M410" s="2645"/>
      <c r="N410" s="2645"/>
      <c r="O410" s="2646"/>
      <c r="P410" s="2646"/>
      <c r="Q410" s="2646"/>
      <c r="R410" s="2646"/>
      <c r="S410" s="2646"/>
      <c r="T410" s="2646"/>
      <c r="U410" s="2643"/>
      <c r="V410" s="2643"/>
      <c r="W410" s="2646"/>
    </row>
    <row r="411" spans="1:23">
      <c r="A411" s="2643"/>
      <c r="B411" s="2643"/>
      <c r="C411" s="2643"/>
      <c r="D411" s="2643"/>
      <c r="E411" s="2643"/>
      <c r="F411" s="2643"/>
      <c r="G411" s="2643"/>
      <c r="H411" s="2643"/>
      <c r="I411" s="2643"/>
      <c r="J411" s="2643"/>
      <c r="K411" s="2644"/>
      <c r="L411" s="2645"/>
      <c r="M411" s="2645"/>
      <c r="N411" s="2645"/>
      <c r="O411" s="2646"/>
      <c r="P411" s="2646"/>
      <c r="Q411" s="2646"/>
      <c r="R411" s="2646"/>
      <c r="S411" s="2646"/>
      <c r="T411" s="2646"/>
      <c r="U411" s="2643"/>
      <c r="V411" s="2643"/>
      <c r="W411" s="2646"/>
    </row>
    <row r="412" spans="1:23">
      <c r="A412" s="2643"/>
      <c r="B412" s="2643"/>
      <c r="C412" s="2643"/>
      <c r="D412" s="2643"/>
      <c r="E412" s="2643"/>
      <c r="F412" s="2643"/>
      <c r="G412" s="2643"/>
      <c r="H412" s="2643"/>
      <c r="I412" s="2643"/>
      <c r="J412" s="2643"/>
      <c r="K412" s="2644"/>
      <c r="L412" s="2645"/>
      <c r="M412" s="2645"/>
      <c r="N412" s="2645"/>
      <c r="O412" s="2646"/>
      <c r="P412" s="2646"/>
      <c r="Q412" s="2646"/>
      <c r="R412" s="2646"/>
      <c r="S412" s="2646"/>
      <c r="T412" s="2646"/>
      <c r="U412" s="2643"/>
      <c r="V412" s="2643"/>
      <c r="W412" s="2646"/>
    </row>
    <row r="413" spans="1:23">
      <c r="A413" s="2643"/>
      <c r="B413" s="2643"/>
      <c r="C413" s="2643"/>
      <c r="D413" s="2643"/>
      <c r="E413" s="2643"/>
      <c r="F413" s="2643"/>
      <c r="G413" s="2643"/>
      <c r="H413" s="2643"/>
      <c r="I413" s="2643"/>
      <c r="J413" s="2643"/>
      <c r="K413" s="2644"/>
      <c r="L413" s="2645"/>
      <c r="M413" s="2645"/>
      <c r="N413" s="2645"/>
      <c r="O413" s="2646"/>
      <c r="P413" s="2646"/>
      <c r="Q413" s="2646"/>
      <c r="R413" s="2646"/>
      <c r="S413" s="2646"/>
      <c r="T413" s="2646"/>
      <c r="U413" s="2643"/>
      <c r="V413" s="2643"/>
      <c r="W413" s="2646"/>
    </row>
    <row r="414" spans="1:23">
      <c r="A414" s="2643"/>
      <c r="B414" s="2643"/>
      <c r="C414" s="2643"/>
      <c r="D414" s="2643"/>
      <c r="E414" s="2643"/>
      <c r="F414" s="2643"/>
      <c r="G414" s="2643"/>
      <c r="H414" s="2643"/>
      <c r="I414" s="2643"/>
      <c r="J414" s="2643"/>
      <c r="K414" s="2644"/>
      <c r="L414" s="2645"/>
      <c r="M414" s="2645"/>
      <c r="N414" s="2645"/>
      <c r="O414" s="2646"/>
      <c r="P414" s="2646"/>
      <c r="Q414" s="2646"/>
      <c r="R414" s="2646"/>
      <c r="S414" s="2646"/>
      <c r="T414" s="2646"/>
      <c r="U414" s="2643"/>
      <c r="V414" s="2643"/>
      <c r="W414" s="2646"/>
    </row>
    <row r="415" spans="1:23">
      <c r="A415" s="2643"/>
      <c r="B415" s="2643"/>
      <c r="C415" s="2643"/>
      <c r="D415" s="2643"/>
      <c r="E415" s="2643"/>
      <c r="F415" s="2643"/>
      <c r="G415" s="2643"/>
      <c r="H415" s="2643"/>
      <c r="I415" s="2643"/>
      <c r="J415" s="2643"/>
      <c r="K415" s="2644"/>
      <c r="L415" s="2645"/>
      <c r="M415" s="2645"/>
      <c r="N415" s="2645"/>
      <c r="O415" s="2646"/>
      <c r="P415" s="2646"/>
      <c r="Q415" s="2646"/>
      <c r="R415" s="2646"/>
      <c r="S415" s="2646"/>
      <c r="T415" s="2646"/>
      <c r="U415" s="2643"/>
      <c r="V415" s="2643"/>
      <c r="W415" s="2646"/>
    </row>
    <row r="416" spans="1:23">
      <c r="A416" s="2643"/>
      <c r="B416" s="2643"/>
      <c r="C416" s="2643"/>
      <c r="D416" s="2643"/>
      <c r="E416" s="2643"/>
      <c r="F416" s="2643"/>
      <c r="G416" s="2643"/>
      <c r="H416" s="2643"/>
      <c r="I416" s="2643"/>
      <c r="J416" s="2643"/>
      <c r="K416" s="2644"/>
      <c r="L416" s="2645"/>
      <c r="M416" s="2645"/>
      <c r="N416" s="2645"/>
      <c r="O416" s="2646"/>
      <c r="P416" s="2646"/>
      <c r="Q416" s="2646"/>
      <c r="R416" s="2646"/>
      <c r="S416" s="2646"/>
      <c r="T416" s="2646"/>
      <c r="U416" s="2643"/>
      <c r="V416" s="2643"/>
      <c r="W416" s="2646"/>
    </row>
    <row r="417" spans="1:23">
      <c r="A417" s="2643"/>
      <c r="B417" s="2643"/>
      <c r="C417" s="2643"/>
      <c r="D417" s="2643"/>
      <c r="E417" s="2643"/>
      <c r="F417" s="2643"/>
      <c r="G417" s="2643"/>
      <c r="H417" s="2643"/>
      <c r="I417" s="2643"/>
      <c r="J417" s="2643"/>
      <c r="K417" s="2644"/>
      <c r="L417" s="2645"/>
      <c r="M417" s="2645"/>
      <c r="N417" s="2645"/>
      <c r="O417" s="2646"/>
      <c r="P417" s="2646"/>
      <c r="Q417" s="2646"/>
      <c r="R417" s="2646"/>
      <c r="S417" s="2646"/>
      <c r="T417" s="2646"/>
      <c r="U417" s="2643"/>
      <c r="V417" s="2643"/>
      <c r="W417" s="2646"/>
    </row>
    <row r="418" spans="1:23">
      <c r="A418" s="2643"/>
      <c r="B418" s="2643"/>
      <c r="C418" s="2643"/>
      <c r="D418" s="2643"/>
      <c r="E418" s="2643"/>
      <c r="F418" s="2643"/>
      <c r="G418" s="2643"/>
      <c r="H418" s="2643"/>
      <c r="I418" s="2643"/>
      <c r="J418" s="2643"/>
      <c r="K418" s="2644"/>
      <c r="L418" s="2645"/>
      <c r="M418" s="2645"/>
      <c r="N418" s="2645"/>
      <c r="O418" s="2646"/>
      <c r="P418" s="2646"/>
      <c r="Q418" s="2646"/>
      <c r="R418" s="2646"/>
      <c r="S418" s="2646"/>
      <c r="T418" s="2646"/>
      <c r="U418" s="2643"/>
      <c r="V418" s="2643"/>
      <c r="W418" s="2646"/>
    </row>
    <row r="419" spans="1:23">
      <c r="A419" s="2643"/>
      <c r="B419" s="2643"/>
      <c r="C419" s="2643"/>
      <c r="D419" s="2643"/>
      <c r="E419" s="2643"/>
      <c r="F419" s="2643"/>
      <c r="G419" s="2643"/>
      <c r="H419" s="2643"/>
      <c r="I419" s="2643"/>
      <c r="J419" s="2643"/>
      <c r="K419" s="2644"/>
      <c r="L419" s="2645"/>
      <c r="M419" s="2645"/>
      <c r="N419" s="2645"/>
      <c r="O419" s="2646"/>
      <c r="P419" s="2646"/>
      <c r="Q419" s="2646"/>
      <c r="R419" s="2646"/>
      <c r="S419" s="2646"/>
      <c r="T419" s="2646"/>
      <c r="U419" s="2643"/>
      <c r="V419" s="2643"/>
      <c r="W419" s="2646"/>
    </row>
    <row r="420" spans="1:23">
      <c r="A420" s="2643"/>
      <c r="B420" s="2643"/>
      <c r="C420" s="2643"/>
      <c r="D420" s="2643"/>
      <c r="E420" s="2643"/>
      <c r="F420" s="2643"/>
      <c r="G420" s="2643"/>
      <c r="H420" s="2643"/>
      <c r="I420" s="2643"/>
      <c r="J420" s="2643"/>
      <c r="K420" s="2644"/>
      <c r="L420" s="2645"/>
      <c r="M420" s="2645"/>
      <c r="N420" s="2645"/>
      <c r="O420" s="2646"/>
      <c r="P420" s="2646"/>
      <c r="Q420" s="2646"/>
      <c r="R420" s="2646"/>
      <c r="S420" s="2646"/>
      <c r="T420" s="2646"/>
      <c r="U420" s="2643"/>
      <c r="V420" s="2643"/>
      <c r="W420" s="2646"/>
    </row>
    <row r="421" spans="1:23">
      <c r="A421" s="2643"/>
      <c r="B421" s="2643"/>
      <c r="C421" s="2643"/>
      <c r="D421" s="2643"/>
      <c r="E421" s="2643"/>
      <c r="F421" s="2643"/>
      <c r="G421" s="2643"/>
      <c r="H421" s="2643"/>
      <c r="I421" s="2643"/>
      <c r="J421" s="2643"/>
      <c r="K421" s="2644"/>
      <c r="L421" s="2645"/>
      <c r="M421" s="2645"/>
      <c r="N421" s="2645"/>
      <c r="O421" s="2646"/>
      <c r="P421" s="2646"/>
      <c r="Q421" s="2646"/>
      <c r="R421" s="2646"/>
      <c r="S421" s="2646"/>
      <c r="T421" s="2646"/>
      <c r="U421" s="2643"/>
      <c r="V421" s="2643"/>
      <c r="W421" s="2646"/>
    </row>
    <row r="422" spans="1:23">
      <c r="A422" s="2643"/>
      <c r="B422" s="2643"/>
      <c r="C422" s="2643"/>
      <c r="D422" s="2643"/>
      <c r="E422" s="2643"/>
      <c r="F422" s="2643"/>
      <c r="G422" s="2643"/>
      <c r="H422" s="2643"/>
      <c r="I422" s="2643"/>
      <c r="J422" s="2643"/>
      <c r="K422" s="2644"/>
      <c r="L422" s="2645"/>
      <c r="M422" s="2645"/>
      <c r="N422" s="2645"/>
      <c r="O422" s="2646"/>
      <c r="P422" s="2646"/>
      <c r="Q422" s="2646"/>
      <c r="R422" s="2646"/>
      <c r="S422" s="2646"/>
      <c r="T422" s="2646"/>
      <c r="U422" s="2643"/>
      <c r="V422" s="2643"/>
      <c r="W422" s="2646"/>
    </row>
    <row r="423" spans="1:23">
      <c r="A423" s="2643"/>
      <c r="B423" s="2643"/>
      <c r="C423" s="2643"/>
      <c r="D423" s="2643"/>
      <c r="E423" s="2643"/>
      <c r="F423" s="2643"/>
      <c r="G423" s="2643"/>
      <c r="H423" s="2643"/>
      <c r="I423" s="2643"/>
      <c r="J423" s="2643"/>
      <c r="K423" s="2644"/>
      <c r="L423" s="2645"/>
      <c r="M423" s="2645"/>
      <c r="N423" s="2645"/>
      <c r="O423" s="2646"/>
      <c r="P423" s="2646"/>
      <c r="Q423" s="2646"/>
      <c r="R423" s="2646"/>
      <c r="S423" s="2646"/>
      <c r="T423" s="2646"/>
      <c r="U423" s="2643"/>
      <c r="V423" s="2643"/>
      <c r="W423" s="2646"/>
    </row>
    <row r="424" spans="1:23">
      <c r="A424" s="2643"/>
      <c r="B424" s="2643"/>
      <c r="C424" s="2643"/>
      <c r="D424" s="2643"/>
      <c r="E424" s="2643"/>
      <c r="F424" s="2643"/>
      <c r="G424" s="2643"/>
      <c r="H424" s="2643"/>
      <c r="I424" s="2643"/>
      <c r="J424" s="2643"/>
      <c r="K424" s="2644"/>
      <c r="L424" s="2645"/>
      <c r="M424" s="2645"/>
      <c r="N424" s="2645"/>
      <c r="O424" s="2646"/>
      <c r="P424" s="2646"/>
      <c r="Q424" s="2646"/>
      <c r="R424" s="2646"/>
      <c r="S424" s="2646"/>
      <c r="T424" s="2646"/>
      <c r="U424" s="2643"/>
      <c r="V424" s="2643"/>
      <c r="W424" s="2646"/>
    </row>
    <row r="425" spans="1:23">
      <c r="A425" s="2643"/>
      <c r="B425" s="2643"/>
      <c r="C425" s="2643"/>
      <c r="D425" s="2643"/>
      <c r="E425" s="2643"/>
      <c r="F425" s="2643"/>
      <c r="G425" s="2643"/>
      <c r="H425" s="2643"/>
      <c r="I425" s="2643"/>
      <c r="J425" s="2643"/>
      <c r="K425" s="2644"/>
      <c r="L425" s="2645"/>
      <c r="M425" s="2645"/>
      <c r="N425" s="2645"/>
      <c r="O425" s="2646"/>
      <c r="P425" s="2646"/>
      <c r="Q425" s="2646"/>
      <c r="R425" s="2646"/>
      <c r="S425" s="2646"/>
      <c r="T425" s="2646"/>
      <c r="U425" s="2643"/>
      <c r="V425" s="2643"/>
      <c r="W425" s="2646"/>
    </row>
    <row r="426" spans="1:23">
      <c r="A426" s="2643"/>
      <c r="B426" s="2643"/>
      <c r="C426" s="2643"/>
      <c r="D426" s="2643"/>
      <c r="E426" s="2643"/>
      <c r="F426" s="2643"/>
      <c r="G426" s="2643"/>
      <c r="H426" s="2643"/>
      <c r="I426" s="2643"/>
      <c r="J426" s="2643"/>
      <c r="K426" s="2644"/>
      <c r="L426" s="2645"/>
      <c r="M426" s="2645"/>
      <c r="N426" s="2645"/>
      <c r="O426" s="2646"/>
      <c r="P426" s="2646"/>
      <c r="Q426" s="2646"/>
      <c r="R426" s="2646"/>
      <c r="S426" s="2646"/>
      <c r="T426" s="2646"/>
      <c r="U426" s="2643"/>
      <c r="V426" s="2643"/>
      <c r="W426" s="2646"/>
    </row>
    <row r="427" spans="1:23">
      <c r="A427" s="2643"/>
      <c r="B427" s="2643"/>
      <c r="C427" s="2643"/>
      <c r="D427" s="2643"/>
      <c r="E427" s="2643"/>
      <c r="F427" s="2643"/>
      <c r="G427" s="2643"/>
      <c r="H427" s="2643"/>
      <c r="I427" s="2643"/>
      <c r="J427" s="2643"/>
      <c r="K427" s="2644"/>
      <c r="L427" s="2645"/>
      <c r="M427" s="2645"/>
      <c r="N427" s="2645"/>
      <c r="O427" s="2646"/>
      <c r="P427" s="2646"/>
      <c r="Q427" s="2646"/>
      <c r="R427" s="2646"/>
      <c r="S427" s="2646"/>
      <c r="T427" s="2646"/>
      <c r="U427" s="2643"/>
      <c r="V427" s="2643"/>
      <c r="W427" s="2646"/>
    </row>
    <row r="428" spans="1:23">
      <c r="A428" s="2643"/>
      <c r="B428" s="2643"/>
      <c r="C428" s="2643"/>
      <c r="D428" s="2643"/>
      <c r="E428" s="2643"/>
      <c r="F428" s="2643"/>
      <c r="G428" s="2643"/>
      <c r="H428" s="2643"/>
      <c r="I428" s="2643"/>
      <c r="J428" s="2643"/>
      <c r="K428" s="2644"/>
      <c r="L428" s="2645"/>
      <c r="M428" s="2645"/>
      <c r="N428" s="2645"/>
      <c r="O428" s="2646"/>
      <c r="P428" s="2646"/>
      <c r="Q428" s="2646"/>
      <c r="R428" s="2646"/>
      <c r="S428" s="2646"/>
      <c r="T428" s="2646"/>
      <c r="U428" s="2643"/>
      <c r="V428" s="2643"/>
      <c r="W428" s="2646"/>
    </row>
    <row r="429" spans="1:23">
      <c r="A429" s="2643"/>
      <c r="B429" s="2643"/>
      <c r="C429" s="2643"/>
      <c r="D429" s="2643"/>
      <c r="E429" s="2643"/>
      <c r="F429" s="2643"/>
      <c r="G429" s="2643"/>
      <c r="H429" s="2643"/>
      <c r="I429" s="2643"/>
      <c r="J429" s="2643"/>
      <c r="K429" s="2644"/>
      <c r="L429" s="2645"/>
      <c r="M429" s="2645"/>
      <c r="N429" s="2645"/>
      <c r="O429" s="2646"/>
      <c r="P429" s="2646"/>
      <c r="Q429" s="2646"/>
      <c r="R429" s="2646"/>
      <c r="S429" s="2646"/>
      <c r="T429" s="2646"/>
      <c r="U429" s="2643"/>
      <c r="V429" s="2643"/>
      <c r="W429" s="2646"/>
    </row>
    <row r="430" spans="1:23">
      <c r="A430" s="2643"/>
      <c r="B430" s="2643"/>
      <c r="C430" s="2643"/>
      <c r="D430" s="2643"/>
      <c r="E430" s="2643"/>
      <c r="F430" s="2643"/>
      <c r="G430" s="2643"/>
      <c r="H430" s="2643"/>
      <c r="I430" s="2643"/>
      <c r="J430" s="2643"/>
      <c r="K430" s="2644"/>
      <c r="L430" s="2645"/>
      <c r="M430" s="2645"/>
      <c r="N430" s="2645"/>
      <c r="O430" s="2646"/>
      <c r="P430" s="2646"/>
      <c r="Q430" s="2646"/>
      <c r="R430" s="2646"/>
      <c r="S430" s="2646"/>
      <c r="T430" s="2646"/>
      <c r="U430" s="2643"/>
      <c r="V430" s="2643"/>
      <c r="W430" s="2646"/>
    </row>
    <row r="431" spans="1:23">
      <c r="A431" s="2643"/>
      <c r="B431" s="2643"/>
      <c r="C431" s="2643"/>
      <c r="D431" s="2643"/>
      <c r="E431" s="2643"/>
      <c r="F431" s="2643"/>
      <c r="G431" s="2643"/>
      <c r="H431" s="2643"/>
      <c r="I431" s="2643"/>
      <c r="J431" s="2643"/>
      <c r="K431" s="2644"/>
      <c r="L431" s="2645"/>
      <c r="M431" s="2645"/>
      <c r="N431" s="2645"/>
      <c r="O431" s="2646"/>
      <c r="P431" s="2646"/>
      <c r="Q431" s="2646"/>
      <c r="R431" s="2646"/>
      <c r="S431" s="2646"/>
      <c r="T431" s="2646"/>
      <c r="U431" s="2643"/>
      <c r="V431" s="2643"/>
      <c r="W431" s="2646"/>
    </row>
    <row r="432" spans="1:23">
      <c r="A432" s="2643"/>
      <c r="B432" s="2643"/>
      <c r="C432" s="2643"/>
      <c r="D432" s="2643"/>
      <c r="E432" s="2643"/>
      <c r="F432" s="2643"/>
      <c r="G432" s="2643"/>
      <c r="H432" s="2643"/>
      <c r="I432" s="2643"/>
      <c r="J432" s="2643"/>
      <c r="K432" s="2644"/>
      <c r="L432" s="2645"/>
      <c r="M432" s="2645"/>
      <c r="N432" s="2645"/>
      <c r="O432" s="2646"/>
      <c r="P432" s="2646"/>
      <c r="Q432" s="2646"/>
      <c r="R432" s="2646"/>
      <c r="S432" s="2646"/>
      <c r="T432" s="2646"/>
      <c r="U432" s="2643"/>
      <c r="V432" s="2643"/>
      <c r="W432" s="2646"/>
    </row>
    <row r="433" spans="1:23">
      <c r="A433" s="2643"/>
      <c r="B433" s="2643"/>
      <c r="C433" s="2643"/>
      <c r="D433" s="2643"/>
      <c r="E433" s="2643"/>
      <c r="F433" s="2643"/>
      <c r="G433" s="2643"/>
      <c r="H433" s="2643"/>
      <c r="I433" s="2643"/>
      <c r="J433" s="2643"/>
      <c r="K433" s="2644"/>
      <c r="L433" s="2645"/>
      <c r="M433" s="2645"/>
      <c r="N433" s="2645"/>
      <c r="O433" s="2646"/>
      <c r="P433" s="2646"/>
      <c r="Q433" s="2646"/>
      <c r="R433" s="2646"/>
      <c r="S433" s="2646"/>
      <c r="T433" s="2646"/>
      <c r="U433" s="2643"/>
      <c r="V433" s="2643"/>
      <c r="W433" s="2646"/>
    </row>
    <row r="434" spans="1:23">
      <c r="A434" s="2643"/>
      <c r="B434" s="2643"/>
      <c r="C434" s="2643"/>
      <c r="D434" s="2643"/>
      <c r="E434" s="2643"/>
      <c r="F434" s="2643"/>
      <c r="G434" s="2643"/>
      <c r="H434" s="2643"/>
      <c r="I434" s="2643"/>
      <c r="J434" s="2643"/>
      <c r="K434" s="2644"/>
      <c r="L434" s="2645"/>
      <c r="M434" s="2645"/>
      <c r="N434" s="2645"/>
      <c r="O434" s="2646"/>
      <c r="P434" s="2646"/>
      <c r="Q434" s="2646"/>
      <c r="R434" s="2646"/>
      <c r="S434" s="2646"/>
      <c r="T434" s="2646"/>
      <c r="U434" s="2643"/>
      <c r="V434" s="2643"/>
      <c r="W434" s="2646"/>
    </row>
    <row r="435" spans="1:23">
      <c r="A435" s="2643"/>
      <c r="B435" s="2643"/>
      <c r="C435" s="2643"/>
      <c r="D435" s="2643"/>
      <c r="E435" s="2643"/>
      <c r="F435" s="2643"/>
      <c r="G435" s="2643"/>
      <c r="H435" s="2643"/>
      <c r="I435" s="2643"/>
      <c r="J435" s="2643"/>
      <c r="K435" s="2644"/>
      <c r="L435" s="2645"/>
      <c r="M435" s="2645"/>
      <c r="N435" s="2645"/>
      <c r="O435" s="2646"/>
      <c r="P435" s="2646"/>
      <c r="Q435" s="2646"/>
      <c r="R435" s="2646"/>
      <c r="S435" s="2646"/>
      <c r="T435" s="2646"/>
      <c r="U435" s="2643"/>
      <c r="V435" s="2643"/>
      <c r="W435" s="2646"/>
    </row>
    <row r="436" spans="1:23">
      <c r="A436" s="2643"/>
      <c r="B436" s="2643"/>
      <c r="C436" s="2643"/>
      <c r="D436" s="2643"/>
      <c r="E436" s="2643"/>
      <c r="F436" s="2643"/>
      <c r="G436" s="2643"/>
      <c r="H436" s="2643"/>
      <c r="I436" s="2643"/>
      <c r="J436" s="2643"/>
      <c r="K436" s="2644"/>
      <c r="L436" s="2645"/>
      <c r="M436" s="2645"/>
      <c r="N436" s="2645"/>
      <c r="O436" s="2646"/>
      <c r="P436" s="2646"/>
      <c r="Q436" s="2646"/>
      <c r="R436" s="2646"/>
      <c r="S436" s="2646"/>
      <c r="T436" s="2646"/>
      <c r="U436" s="2643"/>
      <c r="V436" s="2643"/>
      <c r="W436" s="2646"/>
    </row>
    <row r="437" spans="1:23">
      <c r="A437" s="2643"/>
      <c r="B437" s="2643"/>
      <c r="C437" s="2643"/>
      <c r="D437" s="2643"/>
      <c r="E437" s="2643"/>
      <c r="F437" s="2643"/>
      <c r="G437" s="2643"/>
      <c r="H437" s="2643"/>
      <c r="I437" s="2643"/>
      <c r="J437" s="2643"/>
      <c r="K437" s="2644"/>
      <c r="L437" s="2645"/>
      <c r="M437" s="2645"/>
      <c r="N437" s="2645"/>
      <c r="O437" s="2646"/>
      <c r="P437" s="2646"/>
      <c r="Q437" s="2646"/>
      <c r="R437" s="2646"/>
      <c r="S437" s="2646"/>
      <c r="T437" s="2646"/>
      <c r="U437" s="2643"/>
      <c r="V437" s="2643"/>
      <c r="W437" s="2646"/>
    </row>
    <row r="438" spans="1:23">
      <c r="A438" s="2643"/>
      <c r="B438" s="2643"/>
      <c r="C438" s="2643"/>
      <c r="D438" s="2643"/>
      <c r="E438" s="2643"/>
      <c r="F438" s="2643"/>
      <c r="G438" s="2643"/>
      <c r="H438" s="2643"/>
      <c r="I438" s="2643"/>
      <c r="J438" s="2643"/>
      <c r="K438" s="2644"/>
      <c r="L438" s="2645"/>
      <c r="M438" s="2645"/>
      <c r="N438" s="2645"/>
      <c r="O438" s="2646"/>
      <c r="P438" s="2646"/>
      <c r="Q438" s="2646"/>
      <c r="R438" s="2646"/>
      <c r="S438" s="2646"/>
      <c r="T438" s="2646"/>
      <c r="U438" s="2643"/>
      <c r="V438" s="2643"/>
      <c r="W438" s="2646"/>
    </row>
    <row r="439" spans="1:23">
      <c r="A439" s="2643"/>
      <c r="B439" s="2643"/>
      <c r="C439" s="2643"/>
      <c r="D439" s="2643"/>
      <c r="E439" s="2643"/>
      <c r="F439" s="2643"/>
      <c r="G439" s="2643"/>
      <c r="H439" s="2643"/>
      <c r="I439" s="2643"/>
      <c r="J439" s="2643"/>
      <c r="K439" s="2644"/>
      <c r="L439" s="2645"/>
      <c r="M439" s="2645"/>
      <c r="N439" s="2645"/>
      <c r="O439" s="2646"/>
      <c r="P439" s="2646"/>
      <c r="Q439" s="2646"/>
      <c r="R439" s="2646"/>
      <c r="S439" s="2646"/>
      <c r="T439" s="2646"/>
      <c r="U439" s="2643"/>
      <c r="V439" s="2643"/>
      <c r="W439" s="2646"/>
    </row>
    <row r="440" spans="1:23">
      <c r="A440" s="2643"/>
      <c r="B440" s="2643"/>
      <c r="C440" s="2643"/>
      <c r="D440" s="2643"/>
      <c r="E440" s="2643"/>
      <c r="F440" s="2643"/>
      <c r="G440" s="2643"/>
      <c r="H440" s="2643"/>
      <c r="I440" s="2643"/>
      <c r="J440" s="2643"/>
      <c r="K440" s="2644"/>
      <c r="L440" s="2645"/>
      <c r="M440" s="2645"/>
      <c r="N440" s="2645"/>
      <c r="O440" s="2646"/>
      <c r="P440" s="2646"/>
      <c r="Q440" s="2646"/>
      <c r="R440" s="2646"/>
      <c r="S440" s="2646"/>
      <c r="T440" s="2646"/>
      <c r="U440" s="2643"/>
      <c r="V440" s="2643"/>
      <c r="W440" s="2646"/>
    </row>
    <row r="441" spans="1:23">
      <c r="A441" s="2643"/>
      <c r="B441" s="2643"/>
      <c r="C441" s="2643"/>
      <c r="D441" s="2643"/>
      <c r="E441" s="2643"/>
      <c r="F441" s="2643"/>
      <c r="G441" s="2643"/>
      <c r="H441" s="2643"/>
      <c r="I441" s="2643"/>
      <c r="J441" s="2643"/>
      <c r="K441" s="2644"/>
      <c r="L441" s="2645"/>
      <c r="M441" s="2645"/>
      <c r="N441" s="2645"/>
      <c r="O441" s="2646"/>
      <c r="P441" s="2646"/>
      <c r="Q441" s="2646"/>
      <c r="R441" s="2646"/>
      <c r="S441" s="2646"/>
      <c r="T441" s="2646"/>
      <c r="U441" s="2643"/>
      <c r="V441" s="2643"/>
      <c r="W441" s="2646"/>
    </row>
    <row r="442" spans="1:23">
      <c r="A442" s="2643"/>
      <c r="B442" s="2643"/>
      <c r="C442" s="2643"/>
      <c r="D442" s="2643"/>
      <c r="E442" s="2643"/>
      <c r="F442" s="2643"/>
      <c r="G442" s="2643"/>
      <c r="H442" s="2643"/>
      <c r="I442" s="2643"/>
      <c r="J442" s="2643"/>
      <c r="K442" s="2644"/>
      <c r="L442" s="2645"/>
      <c r="M442" s="2645"/>
      <c r="N442" s="2645"/>
      <c r="O442" s="2646"/>
      <c r="P442" s="2646"/>
      <c r="Q442" s="2646"/>
      <c r="R442" s="2646"/>
      <c r="S442" s="2646"/>
      <c r="T442" s="2646"/>
      <c r="U442" s="2643"/>
      <c r="V442" s="2643"/>
      <c r="W442" s="2646"/>
    </row>
    <row r="443" spans="1:23">
      <c r="A443" s="2643"/>
      <c r="B443" s="2643"/>
      <c r="C443" s="2643"/>
      <c r="D443" s="2643"/>
      <c r="E443" s="2643"/>
      <c r="F443" s="2643"/>
      <c r="G443" s="2643"/>
      <c r="H443" s="2643"/>
      <c r="I443" s="2643"/>
      <c r="J443" s="2643"/>
      <c r="K443" s="2644"/>
      <c r="L443" s="2645"/>
      <c r="M443" s="2645"/>
      <c r="N443" s="2645"/>
      <c r="O443" s="2646"/>
      <c r="P443" s="2646"/>
      <c r="Q443" s="2646"/>
      <c r="R443" s="2646"/>
      <c r="S443" s="2646"/>
      <c r="T443" s="2646"/>
      <c r="U443" s="2643"/>
      <c r="V443" s="2643"/>
      <c r="W443" s="2646"/>
    </row>
    <row r="444" spans="1:23">
      <c r="A444" s="2643"/>
      <c r="B444" s="2643"/>
      <c r="C444" s="2643"/>
      <c r="D444" s="2643"/>
      <c r="E444" s="2643"/>
      <c r="F444" s="2643"/>
      <c r="G444" s="2643"/>
      <c r="H444" s="2643"/>
      <c r="I444" s="2643"/>
      <c r="J444" s="2643"/>
      <c r="K444" s="2644"/>
      <c r="L444" s="2645"/>
      <c r="M444" s="2645"/>
      <c r="N444" s="2645"/>
      <c r="O444" s="2646"/>
      <c r="P444" s="2646"/>
      <c r="Q444" s="2646"/>
      <c r="R444" s="2646"/>
      <c r="S444" s="2646"/>
      <c r="T444" s="2646"/>
      <c r="U444" s="2643"/>
      <c r="V444" s="2643"/>
      <c r="W444" s="2646"/>
    </row>
    <row r="445" spans="1:23">
      <c r="A445" s="2643"/>
      <c r="B445" s="2643"/>
      <c r="C445" s="2643"/>
      <c r="D445" s="2643"/>
      <c r="E445" s="2643"/>
      <c r="F445" s="2643"/>
      <c r="G445" s="2643"/>
      <c r="H445" s="2643"/>
      <c r="I445" s="2643"/>
      <c r="J445" s="2643"/>
      <c r="K445" s="2644"/>
      <c r="L445" s="2645"/>
      <c r="M445" s="2645"/>
      <c r="N445" s="2645"/>
      <c r="O445" s="2646"/>
      <c r="P445" s="2646"/>
      <c r="Q445" s="2646"/>
      <c r="R445" s="2646"/>
      <c r="S445" s="2646"/>
      <c r="T445" s="2646"/>
      <c r="U445" s="2643"/>
      <c r="V445" s="2643"/>
      <c r="W445" s="2646"/>
    </row>
    <row r="446" spans="1:23">
      <c r="A446" s="2643"/>
      <c r="B446" s="2643"/>
      <c r="C446" s="2643"/>
      <c r="D446" s="2643"/>
      <c r="E446" s="2643"/>
      <c r="F446" s="2643"/>
      <c r="G446" s="2643"/>
      <c r="H446" s="2643"/>
      <c r="I446" s="2643"/>
      <c r="J446" s="2643"/>
      <c r="K446" s="2644"/>
      <c r="L446" s="2645"/>
      <c r="M446" s="2645"/>
      <c r="N446" s="2645"/>
      <c r="O446" s="2646"/>
      <c r="P446" s="2646"/>
      <c r="Q446" s="2646"/>
      <c r="R446" s="2646"/>
      <c r="S446" s="2646"/>
      <c r="T446" s="2646"/>
      <c r="U446" s="2643"/>
      <c r="V446" s="2643"/>
      <c r="W446" s="2646"/>
    </row>
    <row r="447" spans="1:23">
      <c r="A447" s="2643"/>
      <c r="B447" s="2643"/>
      <c r="C447" s="2643"/>
      <c r="D447" s="2643"/>
      <c r="E447" s="2643"/>
      <c r="F447" s="2643"/>
      <c r="G447" s="2643"/>
      <c r="H447" s="2643"/>
      <c r="I447" s="2643"/>
      <c r="J447" s="2643"/>
      <c r="K447" s="2644"/>
      <c r="L447" s="2645"/>
      <c r="M447" s="2645"/>
      <c r="N447" s="2645"/>
      <c r="O447" s="2646"/>
      <c r="P447" s="2646"/>
      <c r="Q447" s="2646"/>
      <c r="R447" s="2646"/>
      <c r="S447" s="2646"/>
      <c r="T447" s="2646"/>
      <c r="U447" s="2643"/>
      <c r="V447" s="2643"/>
      <c r="W447" s="2646"/>
    </row>
    <row r="448" spans="1:23">
      <c r="A448" s="2643"/>
      <c r="B448" s="2643"/>
      <c r="C448" s="2643"/>
      <c r="D448" s="2643"/>
      <c r="E448" s="2643"/>
      <c r="F448" s="2643"/>
      <c r="G448" s="2643"/>
      <c r="H448" s="2643"/>
      <c r="I448" s="2643"/>
      <c r="J448" s="2643"/>
      <c r="K448" s="2644"/>
      <c r="L448" s="2645"/>
      <c r="M448" s="2645"/>
      <c r="N448" s="2645"/>
      <c r="O448" s="2646"/>
      <c r="P448" s="2646"/>
      <c r="Q448" s="2646"/>
      <c r="R448" s="2646"/>
      <c r="S448" s="2646"/>
      <c r="T448" s="2646"/>
      <c r="U448" s="2643"/>
      <c r="V448" s="2643"/>
      <c r="W448" s="2646"/>
    </row>
    <row r="449" spans="1:23">
      <c r="A449" s="2643"/>
      <c r="B449" s="2643"/>
      <c r="C449" s="2643"/>
      <c r="D449" s="2643"/>
      <c r="E449" s="2643"/>
      <c r="F449" s="2643"/>
      <c r="G449" s="2643"/>
      <c r="H449" s="2643"/>
      <c r="I449" s="2643"/>
      <c r="J449" s="2643"/>
      <c r="K449" s="2644"/>
      <c r="L449" s="2645"/>
      <c r="M449" s="2645"/>
      <c r="N449" s="2645"/>
      <c r="O449" s="2646"/>
      <c r="P449" s="2646"/>
      <c r="Q449" s="2646"/>
      <c r="R449" s="2646"/>
      <c r="S449" s="2646"/>
      <c r="T449" s="2646"/>
      <c r="U449" s="2643"/>
      <c r="V449" s="2643"/>
      <c r="W449" s="2646"/>
    </row>
    <row r="450" spans="1:23">
      <c r="A450" s="2643"/>
      <c r="B450" s="2643"/>
      <c r="C450" s="2643"/>
      <c r="D450" s="2643"/>
      <c r="E450" s="2643"/>
      <c r="F450" s="2643"/>
      <c r="G450" s="2643"/>
      <c r="H450" s="2643"/>
      <c r="I450" s="2643"/>
      <c r="J450" s="2643"/>
      <c r="K450" s="2644"/>
      <c r="L450" s="2645"/>
      <c r="M450" s="2645"/>
      <c r="N450" s="2645"/>
      <c r="O450" s="2646"/>
      <c r="P450" s="2646"/>
      <c r="Q450" s="2646"/>
      <c r="R450" s="2646"/>
      <c r="S450" s="2646"/>
      <c r="T450" s="2646"/>
      <c r="U450" s="2643"/>
      <c r="V450" s="2643"/>
      <c r="W450" s="2646"/>
    </row>
    <row r="451" spans="1:23">
      <c r="A451" s="2643"/>
      <c r="B451" s="2643"/>
      <c r="C451" s="2643"/>
      <c r="D451" s="2643"/>
      <c r="E451" s="2643"/>
      <c r="F451" s="2643"/>
      <c r="G451" s="2643"/>
      <c r="H451" s="2643"/>
      <c r="I451" s="2643"/>
      <c r="J451" s="2643"/>
      <c r="K451" s="2644"/>
      <c r="L451" s="2645"/>
      <c r="M451" s="2645"/>
      <c r="N451" s="2645"/>
      <c r="O451" s="2646"/>
      <c r="P451" s="2646"/>
      <c r="Q451" s="2646"/>
      <c r="R451" s="2646"/>
      <c r="S451" s="2646"/>
      <c r="T451" s="2646"/>
      <c r="U451" s="2643"/>
      <c r="V451" s="2643"/>
      <c r="W451" s="2646"/>
    </row>
    <row r="452" spans="1:23">
      <c r="A452" s="2643"/>
      <c r="B452" s="2643"/>
      <c r="C452" s="2643"/>
      <c r="D452" s="2643"/>
      <c r="E452" s="2643"/>
      <c r="F452" s="2643"/>
      <c r="G452" s="2643"/>
      <c r="H452" s="2643"/>
      <c r="I452" s="2643"/>
      <c r="J452" s="2643"/>
      <c r="K452" s="2644"/>
      <c r="L452" s="2645"/>
      <c r="M452" s="2645"/>
      <c r="N452" s="2645"/>
      <c r="O452" s="2646"/>
      <c r="P452" s="2646"/>
      <c r="Q452" s="2646"/>
      <c r="R452" s="2646"/>
      <c r="S452" s="2646"/>
      <c r="T452" s="2646"/>
      <c r="U452" s="2643"/>
      <c r="V452" s="2643"/>
      <c r="W452" s="2646"/>
    </row>
    <row r="453" spans="1:23">
      <c r="A453" s="2643"/>
      <c r="B453" s="2643"/>
      <c r="C453" s="2643"/>
      <c r="D453" s="2643"/>
      <c r="E453" s="2643"/>
      <c r="F453" s="2643"/>
      <c r="G453" s="2643"/>
      <c r="H453" s="2643"/>
      <c r="I453" s="2643"/>
      <c r="J453" s="2643"/>
      <c r="K453" s="2644"/>
      <c r="L453" s="2645"/>
      <c r="M453" s="2645"/>
      <c r="N453" s="2645"/>
      <c r="O453" s="2646"/>
      <c r="P453" s="2646"/>
      <c r="Q453" s="2646"/>
      <c r="R453" s="2646"/>
      <c r="S453" s="2646"/>
      <c r="T453" s="2646"/>
      <c r="U453" s="2643"/>
      <c r="V453" s="2643"/>
      <c r="W453" s="2646"/>
    </row>
    <row r="454" spans="1:23">
      <c r="A454" s="2643"/>
      <c r="B454" s="2643"/>
      <c r="C454" s="2643"/>
      <c r="D454" s="2643"/>
      <c r="E454" s="2643"/>
      <c r="F454" s="2643"/>
      <c r="G454" s="2643"/>
      <c r="H454" s="2643"/>
      <c r="I454" s="2643"/>
      <c r="J454" s="2643"/>
      <c r="K454" s="2644"/>
      <c r="L454" s="2645"/>
      <c r="M454" s="2645"/>
      <c r="N454" s="2645"/>
      <c r="O454" s="2646"/>
      <c r="P454" s="2646"/>
      <c r="Q454" s="2646"/>
      <c r="R454" s="2646"/>
      <c r="S454" s="2646"/>
      <c r="T454" s="2646"/>
      <c r="U454" s="2643"/>
      <c r="V454" s="2643"/>
      <c r="W454" s="2646"/>
    </row>
    <row r="455" spans="1:23">
      <c r="A455" s="2643"/>
      <c r="B455" s="2643"/>
      <c r="C455" s="2643"/>
      <c r="D455" s="2643"/>
      <c r="E455" s="2643"/>
      <c r="F455" s="2643"/>
      <c r="G455" s="2643"/>
      <c r="H455" s="2643"/>
      <c r="I455" s="2643"/>
      <c r="J455" s="2643"/>
      <c r="K455" s="2644"/>
      <c r="L455" s="2645"/>
      <c r="M455" s="2645"/>
      <c r="N455" s="2645"/>
      <c r="O455" s="2646"/>
      <c r="P455" s="2646"/>
      <c r="Q455" s="2646"/>
      <c r="R455" s="2646"/>
      <c r="S455" s="2646"/>
      <c r="T455" s="2646"/>
      <c r="U455" s="2643"/>
      <c r="V455" s="2643"/>
      <c r="W455" s="2646"/>
    </row>
    <row r="456" spans="1:23">
      <c r="A456" s="2643"/>
      <c r="B456" s="2643"/>
      <c r="C456" s="2643"/>
      <c r="D456" s="2643"/>
      <c r="E456" s="2643"/>
      <c r="F456" s="2643"/>
      <c r="G456" s="2643"/>
      <c r="H456" s="2643"/>
      <c r="I456" s="2643"/>
      <c r="J456" s="2643"/>
      <c r="K456" s="2644"/>
      <c r="L456" s="2645"/>
      <c r="M456" s="2645"/>
      <c r="N456" s="2645"/>
      <c r="O456" s="2646"/>
      <c r="P456" s="2646"/>
      <c r="Q456" s="2646"/>
      <c r="R456" s="2646"/>
      <c r="S456" s="2646"/>
      <c r="T456" s="2646"/>
      <c r="U456" s="2643"/>
      <c r="V456" s="2643"/>
      <c r="W456" s="2646"/>
    </row>
    <row r="457" spans="1:23">
      <c r="A457" s="2643"/>
      <c r="B457" s="2643"/>
      <c r="C457" s="2643"/>
      <c r="D457" s="2643"/>
      <c r="E457" s="2643"/>
      <c r="F457" s="2643"/>
      <c r="G457" s="2643"/>
      <c r="H457" s="2643"/>
      <c r="I457" s="2643"/>
      <c r="J457" s="2643"/>
      <c r="K457" s="2644"/>
      <c r="L457" s="2645"/>
      <c r="M457" s="2645"/>
      <c r="N457" s="2645"/>
      <c r="O457" s="2646"/>
      <c r="P457" s="2646"/>
      <c r="Q457" s="2646"/>
      <c r="R457" s="2646"/>
      <c r="S457" s="2646"/>
      <c r="T457" s="2646"/>
      <c r="U457" s="2643"/>
      <c r="V457" s="2643"/>
      <c r="W457" s="2646"/>
    </row>
    <row r="458" spans="1:23">
      <c r="A458" s="2643"/>
      <c r="B458" s="2643"/>
      <c r="C458" s="2643"/>
      <c r="D458" s="2643"/>
      <c r="E458" s="2643"/>
      <c r="F458" s="2643"/>
      <c r="G458" s="2643"/>
      <c r="H458" s="2643"/>
      <c r="I458" s="2643"/>
      <c r="J458" s="2643"/>
      <c r="K458" s="2644"/>
      <c r="L458" s="2645"/>
      <c r="M458" s="2645"/>
      <c r="N458" s="2645"/>
      <c r="O458" s="2646"/>
      <c r="P458" s="2646"/>
      <c r="Q458" s="2646"/>
      <c r="R458" s="2646"/>
      <c r="S458" s="2646"/>
      <c r="T458" s="2646"/>
      <c r="U458" s="2643"/>
      <c r="V458" s="2643"/>
      <c r="W458" s="2646"/>
    </row>
    <row r="459" spans="1:23">
      <c r="A459" s="2643"/>
      <c r="B459" s="2643"/>
      <c r="C459" s="2643"/>
      <c r="D459" s="2643"/>
      <c r="E459" s="2643"/>
      <c r="F459" s="2643"/>
      <c r="G459" s="2643"/>
      <c r="H459" s="2643"/>
      <c r="I459" s="2643"/>
      <c r="J459" s="2643"/>
      <c r="K459" s="2644"/>
      <c r="L459" s="2645"/>
      <c r="M459" s="2645"/>
      <c r="N459" s="2645"/>
      <c r="O459" s="2646"/>
      <c r="P459" s="2646"/>
      <c r="Q459" s="2646"/>
      <c r="R459" s="2646"/>
      <c r="S459" s="2646"/>
      <c r="T459" s="2646"/>
      <c r="U459" s="2643"/>
      <c r="V459" s="2643"/>
      <c r="W459" s="2646"/>
    </row>
    <row r="460" spans="1:23">
      <c r="A460" s="2643"/>
      <c r="B460" s="2643"/>
      <c r="C460" s="2643"/>
      <c r="D460" s="2643"/>
      <c r="E460" s="2643"/>
      <c r="F460" s="2643"/>
      <c r="G460" s="2643"/>
      <c r="H460" s="2643"/>
      <c r="I460" s="2643"/>
      <c r="J460" s="2643"/>
      <c r="K460" s="2644"/>
      <c r="L460" s="2645"/>
      <c r="M460" s="2645"/>
      <c r="N460" s="2645"/>
      <c r="O460" s="2646"/>
      <c r="P460" s="2646"/>
      <c r="Q460" s="2646"/>
      <c r="R460" s="2646"/>
      <c r="S460" s="2646"/>
      <c r="T460" s="2646"/>
      <c r="U460" s="2643"/>
      <c r="V460" s="2643"/>
      <c r="W460" s="2646"/>
    </row>
    <row r="461" spans="1:23">
      <c r="A461" s="2643"/>
      <c r="B461" s="2643"/>
      <c r="C461" s="2643"/>
      <c r="D461" s="2643"/>
      <c r="E461" s="2643"/>
      <c r="F461" s="2643"/>
      <c r="G461" s="2643"/>
      <c r="H461" s="2643"/>
      <c r="I461" s="2643"/>
      <c r="J461" s="2643"/>
      <c r="K461" s="2644"/>
      <c r="L461" s="2645"/>
      <c r="M461" s="2645"/>
      <c r="N461" s="2645"/>
      <c r="O461" s="2646"/>
      <c r="P461" s="2646"/>
      <c r="Q461" s="2646"/>
      <c r="R461" s="2646"/>
      <c r="S461" s="2646"/>
      <c r="T461" s="2646"/>
      <c r="U461" s="2643"/>
      <c r="V461" s="2643"/>
      <c r="W461" s="2646"/>
    </row>
    <row r="462" spans="1:23">
      <c r="A462" s="2643"/>
      <c r="B462" s="2643"/>
      <c r="C462" s="2643"/>
      <c r="D462" s="2643"/>
      <c r="E462" s="2643"/>
      <c r="F462" s="2643"/>
      <c r="G462" s="2643"/>
      <c r="H462" s="2643"/>
      <c r="I462" s="2643"/>
      <c r="J462" s="2643"/>
      <c r="K462" s="2644"/>
      <c r="L462" s="2645"/>
      <c r="M462" s="2645"/>
      <c r="N462" s="2645"/>
      <c r="O462" s="2646"/>
      <c r="P462" s="2646"/>
      <c r="Q462" s="2646"/>
      <c r="R462" s="2646"/>
      <c r="S462" s="2646"/>
      <c r="T462" s="2646"/>
      <c r="U462" s="2643"/>
      <c r="V462" s="2643"/>
      <c r="W462" s="2646"/>
    </row>
    <row r="463" spans="1:23">
      <c r="A463" s="2643"/>
      <c r="B463" s="2643"/>
      <c r="C463" s="2643"/>
      <c r="D463" s="2643"/>
      <c r="E463" s="2643"/>
      <c r="F463" s="2643"/>
      <c r="G463" s="2643"/>
      <c r="H463" s="2643"/>
      <c r="I463" s="2643"/>
      <c r="J463" s="2643"/>
      <c r="K463" s="2644"/>
      <c r="L463" s="2645"/>
      <c r="M463" s="2645"/>
      <c r="N463" s="2645"/>
      <c r="O463" s="2646"/>
      <c r="P463" s="2646"/>
      <c r="Q463" s="2646"/>
      <c r="R463" s="2646"/>
      <c r="S463" s="2646"/>
      <c r="T463" s="2646"/>
      <c r="U463" s="2643"/>
      <c r="V463" s="2643"/>
      <c r="W463" s="2646"/>
    </row>
    <row r="464" spans="1:23">
      <c r="A464" s="2643"/>
      <c r="B464" s="2643"/>
      <c r="C464" s="2643"/>
      <c r="D464" s="2643"/>
      <c r="E464" s="2643"/>
      <c r="F464" s="2643"/>
      <c r="G464" s="2643"/>
      <c r="H464" s="2643"/>
      <c r="I464" s="2643"/>
      <c r="J464" s="2643"/>
      <c r="K464" s="2644"/>
      <c r="L464" s="2645"/>
      <c r="M464" s="2645"/>
      <c r="N464" s="2645"/>
      <c r="O464" s="2646"/>
      <c r="P464" s="2646"/>
      <c r="Q464" s="2646"/>
      <c r="R464" s="2646"/>
      <c r="S464" s="2646"/>
      <c r="T464" s="2646"/>
      <c r="U464" s="2643"/>
      <c r="V464" s="2643"/>
      <c r="W464" s="2646"/>
    </row>
    <row r="465" spans="1:23">
      <c r="A465" s="2643"/>
      <c r="B465" s="2643"/>
      <c r="C465" s="2643"/>
      <c r="D465" s="2643"/>
      <c r="E465" s="2643"/>
      <c r="F465" s="2643"/>
      <c r="G465" s="2643"/>
      <c r="H465" s="2643"/>
      <c r="I465" s="2643"/>
      <c r="J465" s="2643"/>
      <c r="K465" s="2644"/>
      <c r="L465" s="2645"/>
      <c r="M465" s="2645"/>
      <c r="N465" s="2645"/>
      <c r="O465" s="2646"/>
      <c r="P465" s="2646"/>
      <c r="Q465" s="2646"/>
      <c r="R465" s="2646"/>
      <c r="S465" s="2646"/>
      <c r="T465" s="2646"/>
      <c r="U465" s="2643"/>
      <c r="V465" s="2643"/>
      <c r="W465" s="2646"/>
    </row>
    <row r="466" spans="1:23">
      <c r="A466" s="2643"/>
      <c r="B466" s="2643"/>
      <c r="C466" s="2643"/>
      <c r="D466" s="2643"/>
      <c r="E466" s="2643"/>
      <c r="F466" s="2643"/>
      <c r="G466" s="2643"/>
      <c r="H466" s="2643"/>
      <c r="I466" s="2643"/>
      <c r="J466" s="2643"/>
      <c r="K466" s="2644"/>
      <c r="L466" s="2645"/>
      <c r="M466" s="2645"/>
      <c r="N466" s="2645"/>
      <c r="O466" s="2646"/>
      <c r="P466" s="2646"/>
      <c r="Q466" s="2646"/>
      <c r="R466" s="2646"/>
      <c r="S466" s="2646"/>
      <c r="T466" s="2646"/>
      <c r="U466" s="2643"/>
      <c r="V466" s="2643"/>
      <c r="W466" s="2646"/>
    </row>
    <row r="467" spans="1:23">
      <c r="A467" s="2643"/>
      <c r="B467" s="2643"/>
      <c r="C467" s="2643"/>
      <c r="D467" s="2643"/>
      <c r="E467" s="2643"/>
      <c r="F467" s="2643"/>
      <c r="G467" s="2643"/>
      <c r="H467" s="2643"/>
      <c r="I467" s="2643"/>
      <c r="J467" s="2643"/>
      <c r="K467" s="2644"/>
      <c r="L467" s="2645"/>
      <c r="M467" s="2645"/>
      <c r="N467" s="2645"/>
      <c r="O467" s="2646"/>
      <c r="P467" s="2646"/>
      <c r="Q467" s="2646"/>
      <c r="R467" s="2646"/>
      <c r="S467" s="2646"/>
      <c r="T467" s="2646"/>
      <c r="U467" s="2643"/>
      <c r="V467" s="2643"/>
      <c r="W467" s="2646"/>
    </row>
    <row r="468" spans="1:23">
      <c r="A468" s="2643"/>
      <c r="B468" s="2643"/>
      <c r="C468" s="2643"/>
      <c r="D468" s="2643"/>
      <c r="E468" s="2643"/>
      <c r="F468" s="2643"/>
      <c r="G468" s="2643"/>
      <c r="H468" s="2643"/>
      <c r="I468" s="2643"/>
      <c r="J468" s="2643"/>
      <c r="K468" s="2644"/>
      <c r="L468" s="2645"/>
      <c r="M468" s="2645"/>
      <c r="N468" s="2645"/>
      <c r="O468" s="2646"/>
      <c r="P468" s="2646"/>
      <c r="Q468" s="2646"/>
      <c r="R468" s="2646"/>
      <c r="S468" s="2646"/>
      <c r="T468" s="2646"/>
      <c r="U468" s="2643"/>
      <c r="V468" s="2643"/>
      <c r="W468" s="2646"/>
    </row>
    <row r="469" spans="1:23">
      <c r="A469" s="2643"/>
      <c r="B469" s="2643"/>
      <c r="C469" s="2643"/>
      <c r="D469" s="2643"/>
      <c r="E469" s="2643"/>
      <c r="F469" s="2643"/>
      <c r="G469" s="2643"/>
      <c r="H469" s="2643"/>
      <c r="I469" s="2643"/>
      <c r="J469" s="2643"/>
      <c r="K469" s="2644"/>
      <c r="L469" s="2645"/>
      <c r="M469" s="2645"/>
      <c r="N469" s="2645"/>
      <c r="O469" s="2646"/>
      <c r="P469" s="2646"/>
      <c r="Q469" s="2646"/>
      <c r="R469" s="2646"/>
      <c r="S469" s="2646"/>
      <c r="T469" s="2646"/>
      <c r="U469" s="2643"/>
      <c r="V469" s="2643"/>
      <c r="W469" s="2646"/>
    </row>
    <row r="470" spans="1:23">
      <c r="A470" s="2643"/>
      <c r="B470" s="2643"/>
      <c r="C470" s="2643"/>
      <c r="D470" s="2643"/>
      <c r="E470" s="2643"/>
      <c r="F470" s="2643"/>
      <c r="G470" s="2643"/>
      <c r="H470" s="2643"/>
      <c r="I470" s="2643"/>
      <c r="J470" s="2643"/>
      <c r="K470" s="2644"/>
      <c r="L470" s="2645"/>
      <c r="M470" s="2645"/>
      <c r="N470" s="2645"/>
      <c r="O470" s="2646"/>
      <c r="P470" s="2646"/>
      <c r="Q470" s="2646"/>
      <c r="R470" s="2646"/>
      <c r="S470" s="2646"/>
      <c r="T470" s="2646"/>
      <c r="U470" s="2643"/>
      <c r="V470" s="2643"/>
      <c r="W470" s="2646"/>
    </row>
    <row r="471" spans="1:23">
      <c r="A471" s="2643"/>
      <c r="B471" s="2643"/>
      <c r="C471" s="2643"/>
      <c r="D471" s="2643"/>
      <c r="E471" s="2643"/>
      <c r="F471" s="2643"/>
      <c r="G471" s="2643"/>
      <c r="H471" s="2643"/>
      <c r="I471" s="2643"/>
      <c r="J471" s="2643"/>
      <c r="K471" s="2644"/>
      <c r="L471" s="2645"/>
      <c r="M471" s="2645"/>
      <c r="N471" s="2645"/>
      <c r="O471" s="2646"/>
      <c r="P471" s="2646"/>
      <c r="Q471" s="2646"/>
      <c r="R471" s="2646"/>
      <c r="S471" s="2646"/>
      <c r="T471" s="2646"/>
      <c r="U471" s="2643"/>
      <c r="V471" s="2643"/>
      <c r="W471" s="2646"/>
    </row>
    <row r="472" spans="1:23">
      <c r="A472" s="2643"/>
      <c r="B472" s="2643"/>
      <c r="C472" s="2643"/>
      <c r="D472" s="2643"/>
      <c r="E472" s="2643"/>
      <c r="F472" s="2643"/>
      <c r="G472" s="2643"/>
      <c r="H472" s="2643"/>
      <c r="I472" s="2643"/>
      <c r="J472" s="2643"/>
      <c r="K472" s="2644"/>
      <c r="L472" s="2645"/>
      <c r="M472" s="2645"/>
      <c r="N472" s="2645"/>
      <c r="O472" s="2646"/>
      <c r="P472" s="2646"/>
      <c r="Q472" s="2646"/>
      <c r="R472" s="2646"/>
      <c r="S472" s="2646"/>
      <c r="T472" s="2646"/>
      <c r="U472" s="2643"/>
      <c r="V472" s="2643"/>
      <c r="W472" s="2646"/>
    </row>
    <row r="473" spans="1:23">
      <c r="A473" s="2643"/>
      <c r="B473" s="2643"/>
      <c r="C473" s="2643"/>
      <c r="D473" s="2643"/>
      <c r="E473" s="2643"/>
      <c r="F473" s="2643"/>
      <c r="G473" s="2643"/>
      <c r="H473" s="2643"/>
      <c r="I473" s="2643"/>
      <c r="J473" s="2643"/>
      <c r="K473" s="2644"/>
      <c r="L473" s="2645"/>
      <c r="M473" s="2645"/>
      <c r="N473" s="2645"/>
      <c r="O473" s="2646"/>
      <c r="P473" s="2646"/>
      <c r="Q473" s="2646"/>
      <c r="R473" s="2646"/>
      <c r="S473" s="2646"/>
      <c r="T473" s="2646"/>
      <c r="U473" s="2643"/>
      <c r="V473" s="2643"/>
      <c r="W473" s="2646"/>
    </row>
    <row r="474" spans="1:23">
      <c r="A474" s="2643"/>
      <c r="B474" s="2643"/>
      <c r="C474" s="2643"/>
      <c r="D474" s="2643"/>
      <c r="E474" s="2643"/>
      <c r="F474" s="2643"/>
      <c r="G474" s="2643"/>
      <c r="H474" s="2643"/>
      <c r="I474" s="2643"/>
      <c r="J474" s="2643"/>
      <c r="K474" s="2644"/>
      <c r="L474" s="2645"/>
      <c r="M474" s="2645"/>
      <c r="N474" s="2645"/>
      <c r="O474" s="2646"/>
      <c r="P474" s="2646"/>
      <c r="Q474" s="2646"/>
      <c r="R474" s="2646"/>
      <c r="S474" s="2646"/>
      <c r="T474" s="2646"/>
      <c r="U474" s="2643"/>
      <c r="V474" s="2643"/>
      <c r="W474" s="2646"/>
    </row>
    <row r="475" spans="1:23">
      <c r="A475" s="2643"/>
      <c r="B475" s="2643"/>
      <c r="C475" s="2643"/>
      <c r="D475" s="2643"/>
      <c r="E475" s="2643"/>
      <c r="F475" s="2643"/>
      <c r="G475" s="2643"/>
      <c r="H475" s="2643"/>
      <c r="I475" s="2643"/>
      <c r="J475" s="2643"/>
      <c r="K475" s="2644"/>
      <c r="L475" s="2645"/>
      <c r="M475" s="2645"/>
      <c r="N475" s="2645"/>
      <c r="O475" s="2646"/>
      <c r="P475" s="2646"/>
      <c r="Q475" s="2646"/>
      <c r="R475" s="2646"/>
      <c r="S475" s="2646"/>
      <c r="T475" s="2646"/>
      <c r="U475" s="2643"/>
      <c r="V475" s="2643"/>
      <c r="W475" s="2646"/>
    </row>
    <row r="476" spans="1:23">
      <c r="A476" s="2643"/>
      <c r="B476" s="2643"/>
      <c r="C476" s="2643"/>
      <c r="D476" s="2643"/>
      <c r="E476" s="2643"/>
      <c r="F476" s="2643"/>
      <c r="G476" s="2643"/>
      <c r="H476" s="2643"/>
      <c r="I476" s="2643"/>
      <c r="J476" s="2643"/>
      <c r="K476" s="2644"/>
      <c r="L476" s="2645"/>
      <c r="M476" s="2645"/>
      <c r="N476" s="2645"/>
      <c r="O476" s="2646"/>
      <c r="P476" s="2646"/>
      <c r="Q476" s="2646"/>
      <c r="R476" s="2646"/>
      <c r="S476" s="2646"/>
      <c r="T476" s="2646"/>
      <c r="U476" s="2643"/>
      <c r="V476" s="2643"/>
      <c r="W476" s="2646"/>
    </row>
    <row r="477" spans="1:23">
      <c r="A477" s="2643"/>
      <c r="B477" s="2643"/>
      <c r="C477" s="2643"/>
      <c r="D477" s="2643"/>
      <c r="E477" s="2643"/>
      <c r="F477" s="2643"/>
      <c r="G477" s="2643"/>
      <c r="H477" s="2643"/>
      <c r="I477" s="2643"/>
      <c r="J477" s="2643"/>
      <c r="K477" s="2644"/>
      <c r="L477" s="2645"/>
      <c r="M477" s="2645"/>
      <c r="N477" s="2645"/>
      <c r="O477" s="2646"/>
      <c r="P477" s="2646"/>
      <c r="Q477" s="2646"/>
      <c r="R477" s="2646"/>
      <c r="S477" s="2646"/>
      <c r="T477" s="2646"/>
      <c r="U477" s="2643"/>
      <c r="V477" s="2643"/>
      <c r="W477" s="2646"/>
    </row>
    <row r="478" spans="1:23">
      <c r="A478" s="2643"/>
      <c r="B478" s="2643"/>
      <c r="C478" s="2643"/>
      <c r="D478" s="2643"/>
      <c r="E478" s="2643"/>
      <c r="F478" s="2643"/>
      <c r="G478" s="2643"/>
      <c r="H478" s="2643"/>
      <c r="I478" s="2643"/>
      <c r="J478" s="2643"/>
      <c r="K478" s="2644"/>
      <c r="L478" s="2645"/>
      <c r="M478" s="2645"/>
      <c r="N478" s="2645"/>
      <c r="O478" s="2646"/>
      <c r="P478" s="2646"/>
      <c r="Q478" s="2646"/>
      <c r="R478" s="2646"/>
      <c r="S478" s="2646"/>
      <c r="T478" s="2646"/>
      <c r="U478" s="2643"/>
      <c r="V478" s="2643"/>
      <c r="W478" s="2646"/>
    </row>
    <row r="479" spans="1:23">
      <c r="A479" s="2643"/>
      <c r="B479" s="2643"/>
      <c r="C479" s="2643"/>
      <c r="D479" s="2643"/>
      <c r="E479" s="2643"/>
      <c r="F479" s="2643"/>
      <c r="G479" s="2643"/>
      <c r="H479" s="2643"/>
      <c r="I479" s="2643"/>
      <c r="J479" s="2643"/>
      <c r="K479" s="2644"/>
      <c r="L479" s="2645"/>
      <c r="M479" s="2645"/>
      <c r="N479" s="2645"/>
      <c r="O479" s="2646"/>
      <c r="P479" s="2646"/>
      <c r="Q479" s="2646"/>
      <c r="R479" s="2646"/>
      <c r="S479" s="2646"/>
      <c r="T479" s="2646"/>
      <c r="U479" s="2643"/>
      <c r="V479" s="2643"/>
      <c r="W479" s="2646"/>
    </row>
    <row r="480" spans="1:23">
      <c r="A480" s="2643"/>
      <c r="B480" s="2643"/>
      <c r="C480" s="2643"/>
      <c r="D480" s="2643"/>
      <c r="E480" s="2643"/>
      <c r="F480" s="2643"/>
      <c r="G480" s="2643"/>
      <c r="H480" s="2643"/>
      <c r="I480" s="2643"/>
      <c r="J480" s="2643"/>
      <c r="K480" s="2644"/>
      <c r="L480" s="2645"/>
      <c r="M480" s="2645"/>
      <c r="N480" s="2645"/>
      <c r="O480" s="2646"/>
      <c r="P480" s="2646"/>
      <c r="Q480" s="2646"/>
      <c r="R480" s="2646"/>
      <c r="S480" s="2646"/>
      <c r="T480" s="2646"/>
      <c r="U480" s="2643"/>
      <c r="V480" s="2643"/>
      <c r="W480" s="2646"/>
    </row>
    <row r="481" spans="1:23">
      <c r="A481" s="2643"/>
      <c r="B481" s="2643"/>
      <c r="C481" s="2643"/>
      <c r="D481" s="2643"/>
      <c r="E481" s="2643"/>
      <c r="F481" s="2643"/>
      <c r="G481" s="2643"/>
      <c r="H481" s="2643"/>
      <c r="I481" s="2643"/>
      <c r="J481" s="2643"/>
      <c r="K481" s="2644"/>
      <c r="L481" s="2645"/>
      <c r="M481" s="2645"/>
      <c r="N481" s="2645"/>
      <c r="O481" s="2646"/>
      <c r="P481" s="2646"/>
      <c r="Q481" s="2646"/>
      <c r="R481" s="2646"/>
      <c r="S481" s="2646"/>
      <c r="T481" s="2646"/>
      <c r="U481" s="2643"/>
      <c r="V481" s="2643"/>
      <c r="W481" s="2646"/>
    </row>
    <row r="482" spans="1:23">
      <c r="A482" s="2643"/>
      <c r="B482" s="2643"/>
      <c r="C482" s="2643"/>
      <c r="D482" s="2643"/>
      <c r="E482" s="2643"/>
      <c r="F482" s="2643"/>
      <c r="G482" s="2643"/>
      <c r="H482" s="2643"/>
      <c r="I482" s="2643"/>
      <c r="J482" s="2643"/>
      <c r="K482" s="2644"/>
      <c r="L482" s="2645"/>
      <c r="M482" s="2645"/>
      <c r="N482" s="2645"/>
      <c r="O482" s="2646"/>
      <c r="P482" s="2646"/>
      <c r="Q482" s="2646"/>
      <c r="R482" s="2646"/>
      <c r="S482" s="2646"/>
      <c r="T482" s="2646"/>
      <c r="U482" s="2643"/>
      <c r="V482" s="2643"/>
      <c r="W482" s="2646"/>
    </row>
    <row r="483" spans="1:23">
      <c r="A483" s="2643"/>
      <c r="B483" s="2643"/>
      <c r="C483" s="2643"/>
      <c r="D483" s="2643"/>
      <c r="E483" s="2643"/>
      <c r="F483" s="2643"/>
      <c r="G483" s="2643"/>
      <c r="H483" s="2643"/>
      <c r="I483" s="2643"/>
      <c r="J483" s="2643"/>
      <c r="K483" s="2644"/>
      <c r="L483" s="2645"/>
      <c r="M483" s="2645"/>
      <c r="N483" s="2645"/>
      <c r="O483" s="2646"/>
      <c r="P483" s="2646"/>
      <c r="Q483" s="2646"/>
      <c r="R483" s="2646"/>
      <c r="S483" s="2646"/>
      <c r="T483" s="2646"/>
      <c r="U483" s="2643"/>
      <c r="V483" s="2643"/>
      <c r="W483" s="2646"/>
    </row>
    <row r="484" spans="1:23">
      <c r="A484" s="2643"/>
      <c r="B484" s="2643"/>
      <c r="C484" s="2643"/>
      <c r="D484" s="2643"/>
      <c r="E484" s="2643"/>
      <c r="F484" s="2643"/>
      <c r="G484" s="2643"/>
      <c r="H484" s="2643"/>
      <c r="I484" s="2643"/>
      <c r="J484" s="2643"/>
      <c r="K484" s="2644"/>
      <c r="L484" s="2645"/>
      <c r="M484" s="2645"/>
      <c r="N484" s="2645"/>
      <c r="O484" s="2646"/>
      <c r="P484" s="2646"/>
      <c r="Q484" s="2646"/>
      <c r="R484" s="2646"/>
      <c r="S484" s="2646"/>
      <c r="T484" s="2646"/>
      <c r="U484" s="2643"/>
      <c r="V484" s="2643"/>
      <c r="W484" s="2646"/>
    </row>
    <row r="485" spans="1:23">
      <c r="A485" s="2643"/>
      <c r="B485" s="2643"/>
      <c r="C485" s="2643"/>
      <c r="D485" s="2643"/>
      <c r="E485" s="2643"/>
      <c r="F485" s="2643"/>
      <c r="G485" s="2643"/>
      <c r="H485" s="2643"/>
      <c r="I485" s="2643"/>
      <c r="J485" s="2643"/>
      <c r="K485" s="2644"/>
      <c r="L485" s="2645"/>
      <c r="M485" s="2645"/>
      <c r="N485" s="2645"/>
      <c r="O485" s="2646"/>
      <c r="P485" s="2646"/>
      <c r="Q485" s="2646"/>
      <c r="R485" s="2646"/>
      <c r="S485" s="2646"/>
      <c r="T485" s="2646"/>
      <c r="U485" s="2643"/>
      <c r="V485" s="2643"/>
      <c r="W485" s="2646"/>
    </row>
    <row r="486" spans="1:23">
      <c r="A486" s="2643"/>
      <c r="B486" s="2643"/>
      <c r="C486" s="2643"/>
      <c r="D486" s="2643"/>
      <c r="E486" s="2643"/>
      <c r="F486" s="2643"/>
      <c r="G486" s="2643"/>
      <c r="H486" s="2643"/>
      <c r="I486" s="2643"/>
      <c r="J486" s="2643"/>
      <c r="K486" s="2644"/>
      <c r="L486" s="2645"/>
      <c r="M486" s="2645"/>
      <c r="N486" s="2645"/>
      <c r="O486" s="2646"/>
      <c r="P486" s="2646"/>
      <c r="Q486" s="2646"/>
      <c r="R486" s="2646"/>
      <c r="S486" s="2646"/>
      <c r="T486" s="2646"/>
      <c r="U486" s="2643"/>
      <c r="V486" s="2643"/>
      <c r="W486" s="2646"/>
    </row>
    <row r="487" spans="1:23">
      <c r="A487" s="2643"/>
      <c r="B487" s="2643"/>
      <c r="C487" s="2643"/>
      <c r="D487" s="2643"/>
      <c r="E487" s="2643"/>
      <c r="F487" s="2643"/>
      <c r="G487" s="2643"/>
      <c r="H487" s="2643"/>
      <c r="I487" s="2643"/>
      <c r="J487" s="2643"/>
      <c r="K487" s="2644"/>
      <c r="L487" s="2645"/>
      <c r="M487" s="2645"/>
      <c r="N487" s="2645"/>
      <c r="O487" s="2646"/>
      <c r="P487" s="2646"/>
      <c r="Q487" s="2646"/>
      <c r="R487" s="2646"/>
      <c r="S487" s="2646"/>
      <c r="T487" s="2646"/>
      <c r="U487" s="2643"/>
      <c r="V487" s="2643"/>
      <c r="W487" s="2646"/>
    </row>
    <row r="488" spans="1:23">
      <c r="A488" s="2643"/>
      <c r="B488" s="2643"/>
      <c r="C488" s="2643"/>
      <c r="D488" s="2643"/>
      <c r="E488" s="2643"/>
      <c r="F488" s="2643"/>
      <c r="G488" s="2643"/>
      <c r="H488" s="2643"/>
      <c r="I488" s="2643"/>
      <c r="J488" s="2643"/>
      <c r="K488" s="2644"/>
      <c r="L488" s="2645"/>
      <c r="M488" s="2645"/>
      <c r="N488" s="2645"/>
      <c r="O488" s="2646"/>
      <c r="P488" s="2646"/>
      <c r="Q488" s="2646"/>
      <c r="R488" s="2646"/>
      <c r="S488" s="2646"/>
      <c r="T488" s="2646"/>
      <c r="U488" s="2643"/>
      <c r="V488" s="2643"/>
      <c r="W488" s="2646"/>
    </row>
    <row r="489" spans="1:23">
      <c r="A489" s="2643"/>
      <c r="B489" s="2643"/>
      <c r="C489" s="2643"/>
      <c r="D489" s="2643"/>
      <c r="E489" s="2643"/>
      <c r="F489" s="2643"/>
      <c r="G489" s="2643"/>
      <c r="H489" s="2643"/>
      <c r="I489" s="2643"/>
      <c r="J489" s="2643"/>
      <c r="K489" s="2644"/>
      <c r="L489" s="2645"/>
      <c r="M489" s="2645"/>
      <c r="N489" s="2645"/>
      <c r="O489" s="2646"/>
      <c r="P489" s="2646"/>
      <c r="Q489" s="2646"/>
      <c r="R489" s="2646"/>
      <c r="S489" s="2646"/>
      <c r="T489" s="2646"/>
      <c r="U489" s="2643"/>
      <c r="V489" s="2643"/>
      <c r="W489" s="2646"/>
    </row>
    <row r="490" spans="1:23">
      <c r="A490" s="2643"/>
      <c r="B490" s="2643"/>
      <c r="C490" s="2643"/>
      <c r="D490" s="2643"/>
      <c r="E490" s="2643"/>
      <c r="F490" s="2643"/>
      <c r="G490" s="2643"/>
      <c r="H490" s="2643"/>
      <c r="I490" s="2643"/>
      <c r="J490" s="2643"/>
      <c r="K490" s="2644"/>
      <c r="L490" s="2645"/>
      <c r="M490" s="2645"/>
      <c r="N490" s="2645"/>
      <c r="O490" s="2646"/>
      <c r="P490" s="2646"/>
      <c r="Q490" s="2646"/>
      <c r="R490" s="2646"/>
      <c r="S490" s="2646"/>
      <c r="T490" s="2646"/>
      <c r="U490" s="2643"/>
      <c r="V490" s="2643"/>
      <c r="W490" s="2646"/>
    </row>
    <row r="491" spans="1:23">
      <c r="A491" s="2643"/>
      <c r="B491" s="2643"/>
      <c r="C491" s="2643"/>
      <c r="D491" s="2643"/>
      <c r="E491" s="2643"/>
      <c r="F491" s="2643"/>
      <c r="G491" s="2643"/>
      <c r="H491" s="2643"/>
      <c r="I491" s="2643"/>
      <c r="J491" s="2643"/>
      <c r="K491" s="2644"/>
      <c r="L491" s="2645"/>
      <c r="M491" s="2645"/>
      <c r="N491" s="2645"/>
      <c r="O491" s="2646"/>
      <c r="P491" s="2646"/>
      <c r="Q491" s="2646"/>
      <c r="R491" s="2646"/>
      <c r="S491" s="2646"/>
      <c r="T491" s="2646"/>
      <c r="U491" s="2643"/>
      <c r="V491" s="2643"/>
      <c r="W491" s="2646"/>
    </row>
    <row r="492" spans="1:23">
      <c r="A492" s="2643"/>
      <c r="B492" s="2643"/>
      <c r="C492" s="2643"/>
      <c r="D492" s="2643"/>
      <c r="E492" s="2643"/>
      <c r="F492" s="2643"/>
      <c r="G492" s="2643"/>
      <c r="H492" s="2643"/>
      <c r="I492" s="2643"/>
      <c r="J492" s="2643"/>
      <c r="K492" s="2644"/>
      <c r="L492" s="2645"/>
      <c r="M492" s="2645"/>
      <c r="N492" s="2645"/>
      <c r="O492" s="2646"/>
      <c r="P492" s="2646"/>
      <c r="Q492" s="2646"/>
      <c r="R492" s="2646"/>
      <c r="S492" s="2646"/>
      <c r="T492" s="2646"/>
      <c r="U492" s="2643"/>
      <c r="V492" s="2643"/>
      <c r="W492" s="2646"/>
    </row>
    <row r="493" spans="1:23">
      <c r="A493" s="2643"/>
      <c r="B493" s="2643"/>
      <c r="C493" s="2643"/>
      <c r="D493" s="2643"/>
      <c r="E493" s="2643"/>
      <c r="F493" s="2643"/>
      <c r="G493" s="2643"/>
      <c r="H493" s="2643"/>
      <c r="I493" s="2643"/>
      <c r="J493" s="2643"/>
      <c r="K493" s="2644"/>
      <c r="L493" s="2645"/>
      <c r="M493" s="2645"/>
      <c r="N493" s="2645"/>
      <c r="O493" s="2646"/>
      <c r="P493" s="2646"/>
      <c r="Q493" s="2646"/>
      <c r="R493" s="2646"/>
      <c r="S493" s="2646"/>
      <c r="T493" s="2646"/>
      <c r="U493" s="2643"/>
      <c r="V493" s="2643"/>
      <c r="W493" s="2646"/>
    </row>
    <row r="494" spans="1:23">
      <c r="A494" s="2643"/>
      <c r="B494" s="2643"/>
      <c r="C494" s="2643"/>
      <c r="D494" s="2643"/>
      <c r="E494" s="2643"/>
      <c r="F494" s="2643"/>
      <c r="G494" s="2643"/>
      <c r="H494" s="2643"/>
      <c r="I494" s="2643"/>
      <c r="J494" s="2643"/>
      <c r="K494" s="2644"/>
      <c r="L494" s="2645"/>
      <c r="M494" s="2645"/>
      <c r="N494" s="2645"/>
      <c r="O494" s="2646"/>
      <c r="P494" s="2646"/>
      <c r="Q494" s="2646"/>
      <c r="R494" s="2646"/>
      <c r="S494" s="2646"/>
      <c r="T494" s="2646"/>
      <c r="U494" s="2643"/>
      <c r="V494" s="2643"/>
      <c r="W494" s="2646"/>
    </row>
    <row r="495" spans="1:23">
      <c r="A495" s="2643"/>
      <c r="B495" s="2643"/>
      <c r="C495" s="2643"/>
      <c r="D495" s="2643"/>
      <c r="E495" s="2643"/>
      <c r="F495" s="2643"/>
      <c r="G495" s="2643"/>
      <c r="H495" s="2643"/>
      <c r="I495" s="2643"/>
      <c r="J495" s="2643"/>
      <c r="K495" s="2644"/>
      <c r="L495" s="2645"/>
      <c r="M495" s="2645"/>
      <c r="N495" s="2645"/>
      <c r="O495" s="2646"/>
      <c r="P495" s="2646"/>
      <c r="Q495" s="2646"/>
      <c r="R495" s="2646"/>
      <c r="S495" s="2646"/>
      <c r="T495" s="2646"/>
      <c r="U495" s="2643"/>
      <c r="V495" s="2643"/>
      <c r="W495" s="2646"/>
    </row>
    <row r="496" spans="1:23">
      <c r="A496" s="2643"/>
      <c r="B496" s="2643"/>
      <c r="C496" s="2643"/>
      <c r="D496" s="2643"/>
      <c r="E496" s="2643"/>
      <c r="F496" s="2643"/>
      <c r="G496" s="2643"/>
      <c r="H496" s="2643"/>
      <c r="I496" s="2643"/>
      <c r="J496" s="2643"/>
      <c r="K496" s="2644"/>
      <c r="L496" s="2645"/>
      <c r="M496" s="2645"/>
      <c r="N496" s="2645"/>
      <c r="O496" s="2646"/>
      <c r="P496" s="2646"/>
      <c r="Q496" s="2646"/>
      <c r="R496" s="2646"/>
      <c r="S496" s="2646"/>
      <c r="T496" s="2646"/>
      <c r="U496" s="2643"/>
      <c r="V496" s="2643"/>
      <c r="W496" s="2646"/>
    </row>
    <row r="497" spans="1:23">
      <c r="A497" s="2643"/>
      <c r="B497" s="2643"/>
      <c r="C497" s="2643"/>
      <c r="D497" s="2643"/>
      <c r="E497" s="2643"/>
      <c r="F497" s="2643"/>
      <c r="G497" s="2643"/>
      <c r="H497" s="2643"/>
      <c r="I497" s="2643"/>
      <c r="J497" s="2643"/>
      <c r="K497" s="2644"/>
      <c r="L497" s="2645"/>
      <c r="M497" s="2645"/>
      <c r="N497" s="2645"/>
      <c r="O497" s="2646"/>
      <c r="P497" s="2646"/>
      <c r="Q497" s="2646"/>
      <c r="R497" s="2646"/>
      <c r="S497" s="2646"/>
      <c r="T497" s="2646"/>
      <c r="U497" s="2643"/>
      <c r="V497" s="2643"/>
      <c r="W497" s="2646"/>
    </row>
    <row r="498" spans="1:23">
      <c r="A498" s="2643"/>
      <c r="B498" s="2643"/>
      <c r="C498" s="2643"/>
      <c r="D498" s="2643"/>
      <c r="E498" s="2643"/>
      <c r="F498" s="2643"/>
      <c r="G498" s="2643"/>
      <c r="H498" s="2643"/>
      <c r="I498" s="2643"/>
      <c r="J498" s="2643"/>
      <c r="K498" s="2644"/>
      <c r="L498" s="2645"/>
      <c r="M498" s="2645"/>
      <c r="N498" s="2645"/>
      <c r="O498" s="2646"/>
      <c r="P498" s="2646"/>
      <c r="Q498" s="2646"/>
      <c r="R498" s="2646"/>
      <c r="S498" s="2646"/>
      <c r="T498" s="2646"/>
      <c r="U498" s="2643"/>
      <c r="V498" s="2643"/>
      <c r="W498" s="2646"/>
    </row>
    <row r="499" spans="1:23">
      <c r="A499" s="2643"/>
      <c r="B499" s="2643"/>
      <c r="C499" s="2643"/>
      <c r="D499" s="2643"/>
      <c r="E499" s="2643"/>
      <c r="F499" s="2643"/>
      <c r="G499" s="2643"/>
      <c r="H499" s="2643"/>
      <c r="I499" s="2643"/>
      <c r="J499" s="2643"/>
      <c r="K499" s="2644"/>
      <c r="L499" s="2645"/>
      <c r="M499" s="2645"/>
      <c r="N499" s="2645"/>
      <c r="O499" s="2646"/>
      <c r="P499" s="2646"/>
      <c r="Q499" s="2646"/>
      <c r="R499" s="2646"/>
      <c r="S499" s="2646"/>
      <c r="T499" s="2646"/>
      <c r="U499" s="2643"/>
      <c r="V499" s="2643"/>
      <c r="W499" s="2646"/>
    </row>
    <row r="500" spans="1:23">
      <c r="A500" s="2643"/>
      <c r="B500" s="2643"/>
      <c r="C500" s="2643"/>
      <c r="D500" s="2643"/>
      <c r="E500" s="2643"/>
      <c r="F500" s="2643"/>
      <c r="G500" s="2643"/>
      <c r="H500" s="2643"/>
      <c r="I500" s="2643"/>
      <c r="J500" s="2643"/>
      <c r="K500" s="2644"/>
      <c r="L500" s="2645"/>
      <c r="M500" s="2645"/>
      <c r="N500" s="2645"/>
      <c r="O500" s="2646"/>
      <c r="P500" s="2646"/>
      <c r="Q500" s="2646"/>
      <c r="R500" s="2646"/>
      <c r="S500" s="2646"/>
      <c r="T500" s="2646"/>
      <c r="U500" s="2643"/>
      <c r="V500" s="2643"/>
      <c r="W500" s="2646"/>
    </row>
    <row r="501" spans="1:23">
      <c r="A501" s="2643"/>
      <c r="B501" s="2643"/>
      <c r="C501" s="2643"/>
      <c r="D501" s="2643"/>
      <c r="E501" s="2643"/>
      <c r="F501" s="2643"/>
      <c r="G501" s="2643"/>
      <c r="H501" s="2643"/>
      <c r="I501" s="2643"/>
      <c r="J501" s="2643"/>
      <c r="K501" s="2644"/>
      <c r="L501" s="2645"/>
      <c r="M501" s="2645"/>
      <c r="N501" s="2645"/>
      <c r="O501" s="2646"/>
      <c r="P501" s="2646"/>
      <c r="Q501" s="2646"/>
      <c r="R501" s="2646"/>
      <c r="S501" s="2646"/>
      <c r="T501" s="2646"/>
      <c r="U501" s="2643"/>
      <c r="V501" s="2643"/>
      <c r="W501" s="2646"/>
    </row>
    <row r="502" spans="1:23">
      <c r="A502" s="2643"/>
      <c r="B502" s="2643"/>
      <c r="C502" s="2643"/>
      <c r="D502" s="2643"/>
      <c r="E502" s="2643"/>
      <c r="F502" s="2643"/>
      <c r="G502" s="2643"/>
      <c r="H502" s="2643"/>
      <c r="I502" s="2643"/>
      <c r="J502" s="2643"/>
      <c r="K502" s="2644"/>
      <c r="L502" s="2645"/>
      <c r="M502" s="2645"/>
      <c r="N502" s="2645"/>
      <c r="O502" s="2646"/>
      <c r="P502" s="2646"/>
      <c r="Q502" s="2646"/>
      <c r="R502" s="2646"/>
      <c r="S502" s="2646"/>
      <c r="T502" s="2646"/>
      <c r="U502" s="2643"/>
      <c r="V502" s="2643"/>
      <c r="W502" s="2646"/>
    </row>
    <row r="503" spans="1:23">
      <c r="A503" s="2643"/>
      <c r="B503" s="2643"/>
      <c r="C503" s="2643"/>
      <c r="D503" s="2643"/>
      <c r="E503" s="2643"/>
      <c r="F503" s="2643"/>
      <c r="G503" s="2643"/>
      <c r="H503" s="2643"/>
      <c r="I503" s="2643"/>
      <c r="J503" s="2643"/>
      <c r="K503" s="2644"/>
      <c r="L503" s="2645"/>
      <c r="M503" s="2645"/>
      <c r="N503" s="2645"/>
      <c r="O503" s="2646"/>
      <c r="P503" s="2646"/>
      <c r="Q503" s="2646"/>
      <c r="R503" s="2646"/>
      <c r="S503" s="2646"/>
      <c r="T503" s="2646"/>
      <c r="U503" s="2643"/>
      <c r="V503" s="2643"/>
      <c r="W503" s="2646"/>
    </row>
    <row r="504" spans="1:23">
      <c r="A504" s="2643"/>
      <c r="B504" s="2643"/>
      <c r="C504" s="2643"/>
      <c r="D504" s="2643"/>
      <c r="E504" s="2643"/>
      <c r="F504" s="2643"/>
      <c r="G504" s="2643"/>
      <c r="H504" s="2643"/>
      <c r="I504" s="2643"/>
      <c r="J504" s="2643"/>
      <c r="K504" s="2644"/>
      <c r="L504" s="2645"/>
      <c r="M504" s="2645"/>
      <c r="N504" s="2645"/>
      <c r="O504" s="2646"/>
      <c r="P504" s="2646"/>
      <c r="Q504" s="2646"/>
      <c r="R504" s="2646"/>
      <c r="S504" s="2646"/>
      <c r="T504" s="2646"/>
      <c r="U504" s="2643"/>
      <c r="V504" s="2643"/>
      <c r="W504" s="2646"/>
    </row>
    <row r="505" spans="1:23">
      <c r="A505" s="2643"/>
      <c r="B505" s="2643"/>
      <c r="C505" s="2643"/>
      <c r="D505" s="2643"/>
      <c r="E505" s="2643"/>
      <c r="F505" s="2643"/>
      <c r="G505" s="2643"/>
      <c r="H505" s="2643"/>
      <c r="I505" s="2643"/>
      <c r="J505" s="2643"/>
      <c r="K505" s="2644"/>
      <c r="L505" s="2645"/>
      <c r="M505" s="2645"/>
      <c r="N505" s="2645"/>
      <c r="O505" s="2646"/>
      <c r="P505" s="2646"/>
      <c r="Q505" s="2646"/>
      <c r="R505" s="2646"/>
      <c r="S505" s="2646"/>
      <c r="T505" s="2646"/>
      <c r="U505" s="2643"/>
      <c r="V505" s="2643"/>
      <c r="W505" s="2646"/>
    </row>
    <row r="506" spans="1:23">
      <c r="A506" s="2643"/>
      <c r="B506" s="2643"/>
      <c r="C506" s="2643"/>
      <c r="D506" s="2643"/>
      <c r="E506" s="2643"/>
      <c r="F506" s="2643"/>
      <c r="G506" s="2643"/>
      <c r="H506" s="2643"/>
      <c r="I506" s="2643"/>
      <c r="J506" s="2643"/>
      <c r="K506" s="2644"/>
      <c r="L506" s="2645"/>
      <c r="M506" s="2645"/>
      <c r="N506" s="2645"/>
      <c r="O506" s="2646"/>
      <c r="P506" s="2646"/>
      <c r="Q506" s="2646"/>
      <c r="R506" s="2646"/>
      <c r="S506" s="2646"/>
      <c r="T506" s="2646"/>
      <c r="U506" s="2643"/>
      <c r="V506" s="2643"/>
      <c r="W506" s="2646"/>
    </row>
    <row r="507" spans="1:23">
      <c r="A507" s="2643"/>
      <c r="B507" s="2643"/>
      <c r="C507" s="2643"/>
      <c r="D507" s="2643"/>
      <c r="E507" s="2643"/>
      <c r="F507" s="2643"/>
      <c r="G507" s="2643"/>
      <c r="H507" s="2643"/>
      <c r="I507" s="2643"/>
      <c r="J507" s="2643"/>
      <c r="K507" s="2644"/>
      <c r="L507" s="2645"/>
      <c r="M507" s="2645"/>
      <c r="N507" s="2645"/>
      <c r="O507" s="2646"/>
      <c r="P507" s="2646"/>
      <c r="Q507" s="2646"/>
      <c r="R507" s="2646"/>
      <c r="S507" s="2646"/>
      <c r="T507" s="2646"/>
      <c r="U507" s="2643"/>
      <c r="V507" s="2643"/>
      <c r="W507" s="2646"/>
    </row>
    <row r="508" spans="1:23">
      <c r="A508" s="2643"/>
      <c r="B508" s="2643"/>
      <c r="C508" s="2643"/>
      <c r="D508" s="2643"/>
      <c r="E508" s="2643"/>
      <c r="F508" s="2643"/>
      <c r="G508" s="2643"/>
      <c r="H508" s="2643"/>
      <c r="I508" s="2643"/>
      <c r="J508" s="2643"/>
      <c r="K508" s="2644"/>
      <c r="L508" s="2645"/>
      <c r="M508" s="2645"/>
      <c r="N508" s="2645"/>
      <c r="O508" s="2646"/>
      <c r="P508" s="2646"/>
      <c r="Q508" s="2646"/>
      <c r="R508" s="2646"/>
      <c r="S508" s="2646"/>
      <c r="T508" s="2646"/>
      <c r="U508" s="2643"/>
      <c r="V508" s="2643"/>
      <c r="W508" s="2646"/>
    </row>
    <row r="509" spans="1:23">
      <c r="A509" s="2643"/>
      <c r="B509" s="2643"/>
      <c r="C509" s="2643"/>
      <c r="D509" s="2643"/>
      <c r="E509" s="2643"/>
      <c r="F509" s="2643"/>
      <c r="G509" s="2643"/>
      <c r="H509" s="2643"/>
      <c r="I509" s="2643"/>
      <c r="J509" s="2643"/>
      <c r="K509" s="2644"/>
      <c r="L509" s="2645"/>
      <c r="M509" s="2645"/>
      <c r="N509" s="2645"/>
      <c r="O509" s="2646"/>
      <c r="P509" s="2646"/>
      <c r="Q509" s="2646"/>
      <c r="R509" s="2646"/>
      <c r="S509" s="2646"/>
      <c r="T509" s="2646"/>
      <c r="U509" s="2643"/>
      <c r="V509" s="2643"/>
      <c r="W509" s="2646"/>
    </row>
    <row r="510" spans="1:23">
      <c r="A510" s="2643"/>
      <c r="B510" s="2643"/>
      <c r="C510" s="2643"/>
      <c r="D510" s="2643"/>
      <c r="E510" s="2643"/>
      <c r="F510" s="2643"/>
      <c r="G510" s="2643"/>
      <c r="H510" s="2643"/>
      <c r="I510" s="2643"/>
      <c r="J510" s="2643"/>
      <c r="K510" s="2644"/>
      <c r="L510" s="2645"/>
      <c r="M510" s="2645"/>
      <c r="N510" s="2645"/>
      <c r="O510" s="2646"/>
      <c r="P510" s="2646"/>
      <c r="Q510" s="2646"/>
      <c r="R510" s="2646"/>
      <c r="S510" s="2646"/>
      <c r="T510" s="2646"/>
      <c r="U510" s="2643"/>
      <c r="V510" s="2643"/>
      <c r="W510" s="2646"/>
    </row>
    <row r="511" spans="1:23">
      <c r="A511" s="2643"/>
      <c r="B511" s="2643"/>
      <c r="C511" s="2643"/>
      <c r="D511" s="2643"/>
      <c r="E511" s="2643"/>
      <c r="F511" s="2643"/>
      <c r="G511" s="2643"/>
      <c r="H511" s="2643"/>
      <c r="I511" s="2643"/>
      <c r="J511" s="2643"/>
      <c r="K511" s="2644"/>
      <c r="L511" s="2645"/>
      <c r="M511" s="2645"/>
      <c r="N511" s="2645"/>
      <c r="O511" s="2646"/>
      <c r="P511" s="2646"/>
      <c r="Q511" s="2646"/>
      <c r="R511" s="2646"/>
      <c r="S511" s="2646"/>
      <c r="T511" s="2646"/>
      <c r="U511" s="2643"/>
      <c r="V511" s="2643"/>
      <c r="W511" s="2646"/>
    </row>
    <row r="512" spans="1:23">
      <c r="A512" s="2643"/>
      <c r="B512" s="2643"/>
      <c r="C512" s="2643"/>
      <c r="D512" s="2643"/>
      <c r="E512" s="2643"/>
      <c r="F512" s="2643"/>
      <c r="G512" s="2643"/>
      <c r="H512" s="2643"/>
      <c r="I512" s="2643"/>
      <c r="J512" s="2643"/>
      <c r="K512" s="2644"/>
      <c r="L512" s="2645"/>
      <c r="M512" s="2645"/>
      <c r="N512" s="2645"/>
      <c r="O512" s="2646"/>
      <c r="P512" s="2646"/>
      <c r="Q512" s="2646"/>
      <c r="R512" s="2646"/>
      <c r="S512" s="2646"/>
      <c r="T512" s="2646"/>
      <c r="U512" s="2643"/>
      <c r="V512" s="2643"/>
      <c r="W512" s="2646"/>
    </row>
    <row r="513" spans="1:23">
      <c r="A513" s="2643"/>
      <c r="B513" s="2643"/>
      <c r="C513" s="2643"/>
      <c r="D513" s="2643"/>
      <c r="E513" s="2643"/>
      <c r="F513" s="2643"/>
      <c r="G513" s="2643"/>
      <c r="H513" s="2643"/>
      <c r="I513" s="2643"/>
      <c r="J513" s="2643"/>
      <c r="K513" s="2644"/>
      <c r="L513" s="2645"/>
      <c r="M513" s="2645"/>
      <c r="N513" s="2645"/>
      <c r="O513" s="2646"/>
      <c r="P513" s="2646"/>
      <c r="Q513" s="2646"/>
      <c r="R513" s="2646"/>
      <c r="S513" s="2646"/>
      <c r="T513" s="2646"/>
      <c r="U513" s="2643"/>
      <c r="V513" s="2643"/>
      <c r="W513" s="2646"/>
    </row>
    <row r="514" spans="1:23">
      <c r="A514" s="2643"/>
      <c r="B514" s="2643"/>
      <c r="C514" s="2643"/>
      <c r="D514" s="2643"/>
      <c r="E514" s="2643"/>
      <c r="F514" s="2643"/>
      <c r="G514" s="2643"/>
      <c r="H514" s="2643"/>
      <c r="I514" s="2643"/>
      <c r="J514" s="2643"/>
      <c r="K514" s="2644"/>
      <c r="L514" s="2645"/>
      <c r="M514" s="2645"/>
      <c r="N514" s="2645"/>
      <c r="O514" s="2646"/>
      <c r="P514" s="2646"/>
      <c r="Q514" s="2646"/>
      <c r="R514" s="2646"/>
      <c r="S514" s="2646"/>
      <c r="T514" s="2646"/>
      <c r="U514" s="2643"/>
      <c r="V514" s="2643"/>
      <c r="W514" s="2646"/>
    </row>
    <row r="515" spans="1:23">
      <c r="A515" s="2643"/>
      <c r="B515" s="2643"/>
      <c r="C515" s="2643"/>
      <c r="D515" s="2643"/>
      <c r="E515" s="2643"/>
      <c r="F515" s="2643"/>
      <c r="G515" s="2643"/>
      <c r="H515" s="2643"/>
      <c r="I515" s="2643"/>
      <c r="J515" s="2643"/>
      <c r="K515" s="2644"/>
      <c r="L515" s="2645"/>
      <c r="M515" s="2645"/>
      <c r="N515" s="2645"/>
      <c r="O515" s="2646"/>
      <c r="P515" s="2646"/>
      <c r="Q515" s="2646"/>
      <c r="R515" s="2646"/>
      <c r="S515" s="2646"/>
      <c r="T515" s="2646"/>
      <c r="U515" s="2643"/>
      <c r="V515" s="2643"/>
      <c r="W515" s="2646"/>
    </row>
    <row r="516" spans="1:23">
      <c r="A516" s="2643"/>
      <c r="B516" s="2643"/>
      <c r="C516" s="2643"/>
      <c r="D516" s="2643"/>
      <c r="E516" s="2643"/>
      <c r="F516" s="2643"/>
      <c r="G516" s="2643"/>
      <c r="H516" s="2643"/>
      <c r="I516" s="2643"/>
      <c r="J516" s="2643"/>
      <c r="K516" s="2644"/>
      <c r="L516" s="2645"/>
      <c r="M516" s="2645"/>
      <c r="N516" s="2645"/>
      <c r="O516" s="2646"/>
      <c r="P516" s="2646"/>
      <c r="Q516" s="2646"/>
      <c r="R516" s="2646"/>
      <c r="S516" s="2646"/>
      <c r="T516" s="2646"/>
      <c r="U516" s="2643"/>
      <c r="V516" s="2643"/>
      <c r="W516" s="2646"/>
    </row>
    <row r="517" spans="1:23">
      <c r="A517" s="2643"/>
      <c r="B517" s="2643"/>
      <c r="C517" s="2643"/>
      <c r="D517" s="2643"/>
      <c r="E517" s="2643"/>
      <c r="F517" s="2643"/>
      <c r="G517" s="2643"/>
      <c r="H517" s="2643"/>
      <c r="I517" s="2643"/>
      <c r="J517" s="2643"/>
      <c r="K517" s="2644"/>
      <c r="L517" s="2645"/>
      <c r="M517" s="2645"/>
      <c r="N517" s="2645"/>
      <c r="O517" s="2646"/>
      <c r="P517" s="2646"/>
      <c r="Q517" s="2646"/>
      <c r="R517" s="2646"/>
      <c r="S517" s="2646"/>
      <c r="T517" s="2646"/>
      <c r="U517" s="2643"/>
      <c r="V517" s="2643"/>
      <c r="W517" s="2646"/>
    </row>
    <row r="518" spans="1:23">
      <c r="A518" s="2643"/>
      <c r="B518" s="2643"/>
      <c r="C518" s="2643"/>
      <c r="D518" s="2643"/>
      <c r="E518" s="2643"/>
      <c r="F518" s="2643"/>
      <c r="G518" s="2643"/>
      <c r="H518" s="2643"/>
      <c r="I518" s="2643"/>
      <c r="J518" s="2643"/>
      <c r="K518" s="2644"/>
      <c r="L518" s="2645"/>
      <c r="M518" s="2645"/>
      <c r="N518" s="2645"/>
      <c r="O518" s="2646"/>
      <c r="P518" s="2646"/>
      <c r="Q518" s="2646"/>
      <c r="R518" s="2646"/>
      <c r="S518" s="2646"/>
      <c r="T518" s="2646"/>
      <c r="U518" s="2643"/>
      <c r="V518" s="2643"/>
      <c r="W518" s="2646"/>
    </row>
    <row r="519" spans="1:23">
      <c r="A519" s="2643"/>
      <c r="B519" s="2643"/>
      <c r="C519" s="2643"/>
      <c r="D519" s="2643"/>
      <c r="E519" s="2643"/>
      <c r="F519" s="2643"/>
      <c r="G519" s="2643"/>
      <c r="H519" s="2643"/>
      <c r="I519" s="2643"/>
      <c r="J519" s="2643"/>
      <c r="K519" s="2644"/>
      <c r="L519" s="2645"/>
      <c r="M519" s="2645"/>
      <c r="N519" s="2645"/>
      <c r="O519" s="2646"/>
      <c r="P519" s="2646"/>
      <c r="Q519" s="2646"/>
      <c r="R519" s="2646"/>
      <c r="S519" s="2646"/>
      <c r="T519" s="2646"/>
      <c r="U519" s="2643"/>
      <c r="V519" s="2643"/>
      <c r="W519" s="2646"/>
    </row>
    <row r="520" spans="1:23">
      <c r="A520" s="2643"/>
      <c r="B520" s="2643"/>
      <c r="C520" s="2643"/>
      <c r="D520" s="2643"/>
      <c r="E520" s="2643"/>
      <c r="F520" s="2643"/>
      <c r="G520" s="2643"/>
      <c r="H520" s="2643"/>
      <c r="I520" s="2643"/>
      <c r="J520" s="2643"/>
      <c r="K520" s="2644"/>
      <c r="L520" s="2645"/>
      <c r="M520" s="2645"/>
      <c r="N520" s="2645"/>
      <c r="O520" s="2646"/>
      <c r="P520" s="2646"/>
      <c r="Q520" s="2646"/>
      <c r="R520" s="2646"/>
      <c r="S520" s="2646"/>
      <c r="T520" s="2646"/>
      <c r="U520" s="2643"/>
      <c r="V520" s="2643"/>
      <c r="W520" s="2646"/>
    </row>
    <row r="521" spans="1:23">
      <c r="A521" s="2643"/>
      <c r="B521" s="2643"/>
      <c r="C521" s="2643"/>
      <c r="D521" s="2643"/>
      <c r="E521" s="2643"/>
      <c r="F521" s="2643"/>
      <c r="G521" s="2643"/>
      <c r="H521" s="2643"/>
      <c r="I521" s="2643"/>
      <c r="J521" s="2643"/>
      <c r="K521" s="2644"/>
      <c r="L521" s="2645"/>
      <c r="M521" s="2645"/>
      <c r="N521" s="2645"/>
      <c r="O521" s="2646"/>
      <c r="P521" s="2646"/>
      <c r="Q521" s="2646"/>
      <c r="R521" s="2646"/>
      <c r="S521" s="2646"/>
      <c r="T521" s="2646"/>
      <c r="U521" s="2643"/>
      <c r="V521" s="2643"/>
      <c r="W521" s="2646"/>
    </row>
    <row r="522" spans="1:23">
      <c r="A522" s="2643"/>
      <c r="B522" s="2643"/>
      <c r="C522" s="2643"/>
      <c r="D522" s="2643"/>
      <c r="E522" s="2643"/>
      <c r="F522" s="2643"/>
      <c r="G522" s="2643"/>
      <c r="H522" s="2643"/>
      <c r="I522" s="2643"/>
      <c r="J522" s="2643"/>
      <c r="K522" s="2644"/>
      <c r="L522" s="2645"/>
      <c r="M522" s="2645"/>
      <c r="N522" s="2645"/>
      <c r="O522" s="2646"/>
      <c r="P522" s="2646"/>
      <c r="Q522" s="2646"/>
      <c r="R522" s="2646"/>
      <c r="S522" s="2646"/>
      <c r="T522" s="2646"/>
      <c r="U522" s="2643"/>
      <c r="V522" s="2643"/>
      <c r="W522" s="2646"/>
    </row>
    <row r="523" spans="1:23">
      <c r="A523" s="2643"/>
      <c r="B523" s="2643"/>
      <c r="C523" s="2643"/>
      <c r="D523" s="2643"/>
      <c r="E523" s="2643"/>
      <c r="F523" s="2643"/>
      <c r="G523" s="2643"/>
      <c r="H523" s="2643"/>
      <c r="I523" s="2643"/>
      <c r="J523" s="2643"/>
      <c r="K523" s="2644"/>
      <c r="L523" s="2645"/>
      <c r="M523" s="2645"/>
      <c r="N523" s="2645"/>
      <c r="O523" s="2646"/>
      <c r="P523" s="2646"/>
      <c r="Q523" s="2646"/>
      <c r="R523" s="2646"/>
      <c r="S523" s="2646"/>
      <c r="T523" s="2646"/>
      <c r="U523" s="2643"/>
      <c r="V523" s="2643"/>
      <c r="W523" s="2646"/>
    </row>
    <row r="524" spans="1:23">
      <c r="A524" s="2643"/>
      <c r="B524" s="2643"/>
      <c r="C524" s="2643"/>
      <c r="D524" s="2643"/>
      <c r="E524" s="2643"/>
      <c r="F524" s="2643"/>
      <c r="G524" s="2643"/>
      <c r="H524" s="2643"/>
      <c r="I524" s="2643"/>
      <c r="J524" s="2643"/>
      <c r="K524" s="2644"/>
      <c r="L524" s="2645"/>
      <c r="M524" s="2645"/>
      <c r="N524" s="2645"/>
      <c r="O524" s="2646"/>
      <c r="P524" s="2646"/>
      <c r="Q524" s="2646"/>
      <c r="R524" s="2646"/>
      <c r="S524" s="2646"/>
      <c r="T524" s="2646"/>
      <c r="U524" s="2643"/>
      <c r="V524" s="2643"/>
      <c r="W524" s="2646"/>
    </row>
    <row r="525" spans="1:23">
      <c r="A525" s="2643"/>
      <c r="B525" s="2643"/>
      <c r="C525" s="2643"/>
      <c r="D525" s="2643"/>
      <c r="E525" s="2643"/>
      <c r="F525" s="2643"/>
      <c r="G525" s="2643"/>
      <c r="H525" s="2643"/>
      <c r="I525" s="2643"/>
      <c r="J525" s="2643"/>
      <c r="K525" s="2644"/>
      <c r="L525" s="2645"/>
      <c r="M525" s="2645"/>
      <c r="N525" s="2645"/>
      <c r="O525" s="2646"/>
      <c r="P525" s="2646"/>
      <c r="Q525" s="2646"/>
      <c r="R525" s="2646"/>
      <c r="S525" s="2646"/>
      <c r="T525" s="2646"/>
      <c r="U525" s="2643"/>
      <c r="V525" s="2643"/>
      <c r="W525" s="2646"/>
    </row>
    <row r="526" spans="1:23">
      <c r="A526" s="2643"/>
      <c r="B526" s="2643"/>
      <c r="C526" s="2643"/>
      <c r="D526" s="2643"/>
      <c r="E526" s="2643"/>
      <c r="F526" s="2643"/>
      <c r="G526" s="2643"/>
      <c r="H526" s="2643"/>
      <c r="I526" s="2643"/>
      <c r="J526" s="2643"/>
      <c r="K526" s="2644"/>
      <c r="L526" s="2645"/>
      <c r="M526" s="2645"/>
      <c r="N526" s="2645"/>
      <c r="O526" s="2646"/>
      <c r="P526" s="2646"/>
      <c r="Q526" s="2646"/>
      <c r="R526" s="2646"/>
      <c r="S526" s="2646"/>
      <c r="T526" s="2646"/>
      <c r="U526" s="2643"/>
      <c r="V526" s="2643"/>
      <c r="W526" s="2646"/>
    </row>
    <row r="527" spans="1:23">
      <c r="A527" s="2643"/>
      <c r="B527" s="2643"/>
      <c r="C527" s="2643"/>
      <c r="D527" s="2643"/>
      <c r="E527" s="2643"/>
      <c r="F527" s="2643"/>
      <c r="G527" s="2643"/>
      <c r="H527" s="2643"/>
      <c r="I527" s="2643"/>
      <c r="J527" s="2643"/>
      <c r="K527" s="2644"/>
      <c r="L527" s="2645"/>
      <c r="M527" s="2645"/>
      <c r="N527" s="2645"/>
      <c r="O527" s="2646"/>
      <c r="P527" s="2646"/>
      <c r="Q527" s="2646"/>
      <c r="R527" s="2646"/>
      <c r="S527" s="2646"/>
      <c r="T527" s="2646"/>
      <c r="U527" s="2643"/>
      <c r="V527" s="2643"/>
      <c r="W527" s="2646"/>
    </row>
    <row r="528" spans="1:23">
      <c r="A528" s="2643"/>
      <c r="B528" s="2643"/>
      <c r="C528" s="2643"/>
      <c r="D528" s="2643"/>
      <c r="E528" s="2643"/>
      <c r="F528" s="2643"/>
      <c r="G528" s="2643"/>
      <c r="H528" s="2643"/>
      <c r="I528" s="2643"/>
      <c r="J528" s="2643"/>
      <c r="K528" s="2644"/>
      <c r="L528" s="2645"/>
      <c r="M528" s="2645"/>
      <c r="N528" s="2645"/>
      <c r="O528" s="2646"/>
      <c r="P528" s="2646"/>
      <c r="Q528" s="2646"/>
      <c r="R528" s="2646"/>
      <c r="S528" s="2646"/>
      <c r="T528" s="2646"/>
      <c r="U528" s="2643"/>
      <c r="V528" s="2643"/>
      <c r="W528" s="2646"/>
    </row>
    <row r="529" spans="1:23">
      <c r="A529" s="2643"/>
      <c r="B529" s="2643"/>
      <c r="C529" s="2643"/>
      <c r="D529" s="2643"/>
      <c r="E529" s="2643"/>
      <c r="F529" s="2643"/>
      <c r="G529" s="2643"/>
      <c r="H529" s="2643"/>
      <c r="I529" s="2643"/>
      <c r="J529" s="2643"/>
      <c r="K529" s="2644"/>
      <c r="L529" s="2645"/>
      <c r="M529" s="2645"/>
      <c r="N529" s="2645"/>
      <c r="O529" s="2646"/>
      <c r="P529" s="2646"/>
      <c r="Q529" s="2646"/>
      <c r="R529" s="2646"/>
      <c r="S529" s="2646"/>
      <c r="T529" s="2646"/>
      <c r="U529" s="2643"/>
      <c r="V529" s="2643"/>
      <c r="W529" s="2646"/>
    </row>
    <row r="530" spans="1:23">
      <c r="A530" s="2643"/>
      <c r="B530" s="2643"/>
      <c r="C530" s="2643"/>
      <c r="D530" s="2643"/>
      <c r="E530" s="2643"/>
      <c r="F530" s="2643"/>
      <c r="G530" s="2643"/>
      <c r="H530" s="2643"/>
      <c r="I530" s="2643"/>
      <c r="J530" s="2643"/>
      <c r="K530" s="2644"/>
      <c r="L530" s="2645"/>
      <c r="M530" s="2645"/>
      <c r="N530" s="2645"/>
      <c r="O530" s="2646"/>
      <c r="P530" s="2646"/>
      <c r="Q530" s="2646"/>
      <c r="R530" s="2646"/>
      <c r="S530" s="2646"/>
      <c r="T530" s="2646"/>
      <c r="U530" s="2643"/>
      <c r="V530" s="2643"/>
      <c r="W530" s="2646"/>
    </row>
    <row r="531" spans="1:23">
      <c r="A531" s="2643"/>
      <c r="B531" s="2643"/>
      <c r="C531" s="2643"/>
      <c r="D531" s="2643"/>
      <c r="E531" s="2643"/>
      <c r="F531" s="2643"/>
      <c r="G531" s="2643"/>
      <c r="H531" s="2643"/>
      <c r="I531" s="2643"/>
      <c r="J531" s="2643"/>
      <c r="K531" s="2644"/>
      <c r="L531" s="2645"/>
      <c r="M531" s="2645"/>
      <c r="N531" s="2645"/>
      <c r="O531" s="2646"/>
      <c r="P531" s="2646"/>
      <c r="Q531" s="2646"/>
      <c r="R531" s="2646"/>
      <c r="S531" s="2646"/>
      <c r="T531" s="2646"/>
      <c r="U531" s="2643"/>
      <c r="V531" s="2643"/>
      <c r="W531" s="2646"/>
    </row>
    <row r="532" spans="1:23">
      <c r="A532" s="2643"/>
      <c r="B532" s="2643"/>
      <c r="C532" s="2643"/>
      <c r="D532" s="2643"/>
      <c r="E532" s="2643"/>
      <c r="F532" s="2643"/>
      <c r="G532" s="2643"/>
      <c r="H532" s="2643"/>
      <c r="I532" s="2643"/>
      <c r="J532" s="2643"/>
      <c r="K532" s="2644"/>
      <c r="L532" s="2645"/>
      <c r="M532" s="2645"/>
      <c r="N532" s="2645"/>
      <c r="O532" s="2646"/>
      <c r="P532" s="2646"/>
      <c r="Q532" s="2646"/>
      <c r="R532" s="2646"/>
      <c r="S532" s="2646"/>
      <c r="T532" s="2646"/>
      <c r="U532" s="2643"/>
      <c r="V532" s="2643"/>
      <c r="W532" s="2646"/>
    </row>
    <row r="533" spans="1:23">
      <c r="A533" s="2643"/>
      <c r="B533" s="2643"/>
      <c r="C533" s="2643"/>
      <c r="D533" s="2643"/>
      <c r="E533" s="2643"/>
      <c r="F533" s="2643"/>
      <c r="G533" s="2643"/>
      <c r="H533" s="2643"/>
      <c r="I533" s="2643"/>
      <c r="J533" s="2643"/>
      <c r="K533" s="2644"/>
      <c r="L533" s="2645"/>
      <c r="M533" s="2645"/>
      <c r="N533" s="2645"/>
      <c r="O533" s="2646"/>
      <c r="P533" s="2646"/>
      <c r="Q533" s="2646"/>
      <c r="R533" s="2646"/>
      <c r="S533" s="2646"/>
      <c r="T533" s="2646"/>
      <c r="U533" s="2643"/>
      <c r="V533" s="2643"/>
      <c r="W533" s="2646"/>
    </row>
    <row r="534" spans="1:23">
      <c r="A534" s="2643"/>
      <c r="B534" s="2643"/>
      <c r="C534" s="2643"/>
      <c r="D534" s="2643"/>
      <c r="E534" s="2643"/>
      <c r="F534" s="2643"/>
      <c r="G534" s="2643"/>
      <c r="H534" s="2643"/>
      <c r="I534" s="2643"/>
      <c r="J534" s="2643"/>
      <c r="K534" s="2644"/>
      <c r="L534" s="2645"/>
      <c r="M534" s="2645"/>
      <c r="N534" s="2645"/>
      <c r="O534" s="2646"/>
      <c r="P534" s="2646"/>
      <c r="Q534" s="2646"/>
      <c r="R534" s="2646"/>
      <c r="S534" s="2646"/>
      <c r="T534" s="2646"/>
      <c r="U534" s="2643"/>
      <c r="V534" s="2643"/>
      <c r="W534" s="2646"/>
    </row>
    <row r="535" spans="1:23">
      <c r="A535" s="2643"/>
      <c r="B535" s="2643"/>
      <c r="C535" s="2643"/>
      <c r="D535" s="2643"/>
      <c r="E535" s="2643"/>
      <c r="F535" s="2643"/>
      <c r="G535" s="2643"/>
      <c r="H535" s="2643"/>
      <c r="I535" s="2643"/>
      <c r="J535" s="2643"/>
      <c r="K535" s="2644"/>
      <c r="L535" s="2645"/>
      <c r="M535" s="2645"/>
      <c r="N535" s="2645"/>
      <c r="O535" s="2646"/>
      <c r="P535" s="2646"/>
      <c r="Q535" s="2646"/>
      <c r="R535" s="2646"/>
      <c r="S535" s="2646"/>
      <c r="T535" s="2646"/>
      <c r="U535" s="2643"/>
      <c r="V535" s="2643"/>
      <c r="W535" s="2646"/>
    </row>
    <row r="536" spans="1:23">
      <c r="A536" s="2643"/>
      <c r="B536" s="2643"/>
      <c r="C536" s="2643"/>
      <c r="D536" s="2643"/>
      <c r="E536" s="2643"/>
      <c r="F536" s="2643"/>
      <c r="G536" s="2643"/>
      <c r="H536" s="2643"/>
      <c r="I536" s="2643"/>
      <c r="J536" s="2643"/>
      <c r="K536" s="2644"/>
      <c r="L536" s="2645"/>
      <c r="M536" s="2645"/>
      <c r="N536" s="2645"/>
      <c r="O536" s="2646"/>
      <c r="P536" s="2646"/>
      <c r="Q536" s="2646"/>
      <c r="R536" s="2646"/>
      <c r="S536" s="2646"/>
      <c r="T536" s="2646"/>
      <c r="U536" s="2643"/>
      <c r="V536" s="2643"/>
      <c r="W536" s="2646"/>
    </row>
    <row r="537" spans="1:23">
      <c r="A537" s="2643"/>
      <c r="B537" s="2643"/>
      <c r="C537" s="2643"/>
      <c r="D537" s="2643"/>
      <c r="E537" s="2643"/>
      <c r="F537" s="2643"/>
      <c r="G537" s="2643"/>
      <c r="H537" s="2643"/>
      <c r="I537" s="2643"/>
      <c r="J537" s="2643"/>
      <c r="K537" s="2644"/>
      <c r="L537" s="2645"/>
      <c r="M537" s="2645"/>
      <c r="N537" s="2645"/>
      <c r="O537" s="2646"/>
      <c r="P537" s="2646"/>
      <c r="Q537" s="2646"/>
      <c r="R537" s="2646"/>
      <c r="S537" s="2646"/>
      <c r="T537" s="2646"/>
      <c r="U537" s="2643"/>
      <c r="V537" s="2643"/>
      <c r="W537" s="2646"/>
    </row>
    <row r="538" spans="1:23">
      <c r="A538" s="2643"/>
      <c r="B538" s="2643"/>
      <c r="C538" s="2643"/>
      <c r="D538" s="2643"/>
      <c r="E538" s="2643"/>
      <c r="F538" s="2643"/>
      <c r="G538" s="2643"/>
      <c r="H538" s="2643"/>
      <c r="I538" s="2643"/>
      <c r="J538" s="2643"/>
      <c r="K538" s="2644"/>
      <c r="L538" s="2645"/>
      <c r="M538" s="2645"/>
      <c r="N538" s="2645"/>
      <c r="O538" s="2646"/>
      <c r="P538" s="2646"/>
      <c r="Q538" s="2646"/>
      <c r="R538" s="2646"/>
      <c r="S538" s="2646"/>
      <c r="T538" s="2646"/>
      <c r="U538" s="2643"/>
      <c r="V538" s="2643"/>
      <c r="W538" s="2646"/>
    </row>
    <row r="539" spans="1:23">
      <c r="A539" s="2643"/>
      <c r="B539" s="2643"/>
      <c r="C539" s="2643"/>
      <c r="D539" s="2643"/>
      <c r="E539" s="2643"/>
      <c r="F539" s="2643"/>
      <c r="G539" s="2643"/>
      <c r="H539" s="2643"/>
      <c r="I539" s="2643"/>
      <c r="J539" s="2643"/>
      <c r="K539" s="2644"/>
      <c r="L539" s="2645"/>
      <c r="M539" s="2645"/>
      <c r="N539" s="2645"/>
      <c r="O539" s="2646"/>
      <c r="P539" s="2646"/>
      <c r="Q539" s="2646"/>
      <c r="R539" s="2646"/>
      <c r="S539" s="2646"/>
      <c r="T539" s="2646"/>
      <c r="U539" s="2643"/>
      <c r="V539" s="2643"/>
      <c r="W539" s="2646"/>
    </row>
    <row r="540" spans="1:23">
      <c r="A540" s="2643"/>
      <c r="B540" s="2643"/>
      <c r="C540" s="2643"/>
      <c r="D540" s="2643"/>
      <c r="E540" s="2643"/>
      <c r="F540" s="2643"/>
      <c r="G540" s="2643"/>
      <c r="H540" s="2643"/>
      <c r="I540" s="2643"/>
      <c r="J540" s="2643"/>
      <c r="K540" s="2644"/>
      <c r="L540" s="2645"/>
      <c r="M540" s="2645"/>
      <c r="N540" s="2645"/>
      <c r="O540" s="2646"/>
      <c r="P540" s="2646"/>
      <c r="Q540" s="2646"/>
      <c r="R540" s="2646"/>
      <c r="S540" s="2646"/>
      <c r="T540" s="2646"/>
      <c r="U540" s="2643"/>
      <c r="V540" s="2643"/>
      <c r="W540" s="2646"/>
    </row>
    <row r="541" spans="1:23">
      <c r="A541" s="2643"/>
      <c r="B541" s="2643"/>
      <c r="C541" s="2643"/>
      <c r="D541" s="2643"/>
      <c r="E541" s="2643"/>
      <c r="F541" s="2643"/>
      <c r="G541" s="2643"/>
      <c r="H541" s="2643"/>
      <c r="I541" s="2643"/>
      <c r="J541" s="2643"/>
      <c r="K541" s="2644"/>
      <c r="L541" s="2645"/>
      <c r="M541" s="2645"/>
      <c r="N541" s="2645"/>
      <c r="O541" s="2646"/>
      <c r="P541" s="2646"/>
      <c r="Q541" s="2646"/>
      <c r="R541" s="2646"/>
      <c r="S541" s="2646"/>
      <c r="T541" s="2646"/>
      <c r="U541" s="2643"/>
      <c r="V541" s="2643"/>
      <c r="W541" s="2646"/>
    </row>
    <row r="542" spans="1:23">
      <c r="A542" s="2643"/>
      <c r="B542" s="2643"/>
      <c r="C542" s="2643"/>
      <c r="D542" s="2643"/>
      <c r="E542" s="2643"/>
      <c r="F542" s="2643"/>
      <c r="G542" s="2643"/>
      <c r="H542" s="2643"/>
      <c r="I542" s="2643"/>
      <c r="J542" s="2643"/>
      <c r="K542" s="2644"/>
      <c r="L542" s="2645"/>
      <c r="M542" s="2645"/>
      <c r="N542" s="2645"/>
      <c r="O542" s="2646"/>
      <c r="P542" s="2646"/>
      <c r="Q542" s="2646"/>
      <c r="R542" s="2646"/>
      <c r="S542" s="2646"/>
      <c r="T542" s="2646"/>
      <c r="U542" s="2643"/>
      <c r="V542" s="2643"/>
      <c r="W542" s="2646"/>
    </row>
    <row r="543" spans="1:23">
      <c r="A543" s="2643"/>
      <c r="B543" s="2643"/>
      <c r="C543" s="2643"/>
      <c r="D543" s="2643"/>
      <c r="E543" s="2643"/>
      <c r="F543" s="2643"/>
      <c r="G543" s="2643"/>
      <c r="H543" s="2643"/>
      <c r="I543" s="2643"/>
      <c r="J543" s="2643"/>
      <c r="K543" s="2644"/>
      <c r="L543" s="2645"/>
      <c r="M543" s="2645"/>
      <c r="N543" s="2645"/>
      <c r="O543" s="2646"/>
      <c r="P543" s="2646"/>
      <c r="Q543" s="2646"/>
      <c r="R543" s="2646"/>
      <c r="S543" s="2646"/>
      <c r="T543" s="2646"/>
      <c r="U543" s="2643"/>
      <c r="V543" s="2643"/>
      <c r="W543" s="2646"/>
    </row>
    <row r="544" spans="1:23">
      <c r="A544" s="2643"/>
      <c r="B544" s="2643"/>
      <c r="C544" s="2643"/>
      <c r="D544" s="2643"/>
      <c r="E544" s="2643"/>
      <c r="F544" s="2643"/>
      <c r="G544" s="2643"/>
      <c r="H544" s="2643"/>
      <c r="I544" s="2643"/>
      <c r="J544" s="2643"/>
      <c r="K544" s="2644"/>
      <c r="L544" s="2645"/>
      <c r="M544" s="2645"/>
      <c r="N544" s="2645"/>
      <c r="O544" s="2646"/>
      <c r="P544" s="2646"/>
      <c r="Q544" s="2646"/>
      <c r="R544" s="2646"/>
      <c r="S544" s="2646"/>
      <c r="T544" s="2646"/>
      <c r="U544" s="2643"/>
      <c r="V544" s="2643"/>
      <c r="W544" s="2646"/>
    </row>
    <row r="545" spans="1:23">
      <c r="A545" s="2643"/>
      <c r="B545" s="2643"/>
      <c r="C545" s="2643"/>
      <c r="D545" s="2643"/>
      <c r="E545" s="2643"/>
      <c r="F545" s="2643"/>
      <c r="G545" s="2643"/>
      <c r="H545" s="2643"/>
      <c r="I545" s="2643"/>
      <c r="J545" s="2643"/>
      <c r="K545" s="2644"/>
      <c r="L545" s="2645"/>
      <c r="M545" s="2645"/>
      <c r="N545" s="2645"/>
      <c r="O545" s="2646"/>
      <c r="P545" s="2646"/>
      <c r="Q545" s="2646"/>
      <c r="R545" s="2646"/>
      <c r="S545" s="2646"/>
      <c r="T545" s="2646"/>
      <c r="U545" s="2643"/>
      <c r="V545" s="2643"/>
      <c r="W545" s="2646"/>
    </row>
    <row r="546" spans="1:23">
      <c r="A546" s="2643"/>
      <c r="B546" s="2643"/>
      <c r="C546" s="2643"/>
      <c r="D546" s="2643"/>
      <c r="E546" s="2643"/>
      <c r="F546" s="2643"/>
      <c r="G546" s="2643"/>
      <c r="H546" s="2643"/>
      <c r="I546" s="2643"/>
      <c r="J546" s="2643"/>
      <c r="K546" s="2644"/>
      <c r="L546" s="2645"/>
      <c r="M546" s="2645"/>
      <c r="N546" s="2645"/>
      <c r="O546" s="2646"/>
      <c r="P546" s="2646"/>
      <c r="Q546" s="2646"/>
      <c r="R546" s="2646"/>
      <c r="S546" s="2646"/>
      <c r="T546" s="2646"/>
      <c r="U546" s="2643"/>
      <c r="V546" s="2643"/>
      <c r="W546" s="2646"/>
    </row>
    <row r="547" spans="1:23">
      <c r="A547" s="2643"/>
      <c r="B547" s="2643"/>
      <c r="C547" s="2643"/>
      <c r="D547" s="2643"/>
      <c r="E547" s="2643"/>
      <c r="F547" s="2643"/>
      <c r="G547" s="2643"/>
      <c r="H547" s="2643"/>
      <c r="I547" s="2643"/>
      <c r="J547" s="2643"/>
      <c r="K547" s="2644"/>
      <c r="L547" s="2645"/>
      <c r="M547" s="2645"/>
      <c r="N547" s="2645"/>
      <c r="O547" s="2646"/>
      <c r="P547" s="2646"/>
      <c r="Q547" s="2646"/>
      <c r="R547" s="2646"/>
      <c r="S547" s="2646"/>
      <c r="T547" s="2646"/>
      <c r="U547" s="2643"/>
      <c r="V547" s="2643"/>
      <c r="W547" s="2646"/>
    </row>
    <row r="548" spans="1:23">
      <c r="A548" s="2643"/>
      <c r="B548" s="2643"/>
      <c r="C548" s="2643"/>
      <c r="D548" s="2643"/>
      <c r="E548" s="2643"/>
      <c r="F548" s="2643"/>
      <c r="G548" s="2643"/>
      <c r="H548" s="2643"/>
      <c r="I548" s="2643"/>
      <c r="J548" s="2643"/>
      <c r="K548" s="2644"/>
      <c r="L548" s="2645"/>
      <c r="M548" s="2645"/>
      <c r="N548" s="2645"/>
      <c r="O548" s="2646"/>
      <c r="P548" s="2646"/>
      <c r="Q548" s="2646"/>
      <c r="R548" s="2646"/>
      <c r="S548" s="2646"/>
      <c r="T548" s="2646"/>
      <c r="U548" s="2643"/>
      <c r="V548" s="2643"/>
      <c r="W548" s="2646"/>
    </row>
    <row r="549" spans="1:23">
      <c r="A549" s="2643"/>
      <c r="B549" s="2643"/>
      <c r="C549" s="2643"/>
      <c r="D549" s="2643"/>
      <c r="E549" s="2643"/>
      <c r="F549" s="2643"/>
      <c r="G549" s="2643"/>
      <c r="H549" s="2643"/>
      <c r="I549" s="2643"/>
      <c r="J549" s="2643"/>
      <c r="K549" s="2644"/>
      <c r="L549" s="2645"/>
      <c r="M549" s="2645"/>
      <c r="N549" s="2645"/>
      <c r="O549" s="2646"/>
      <c r="P549" s="2646"/>
      <c r="Q549" s="2646"/>
      <c r="R549" s="2646"/>
      <c r="S549" s="2646"/>
      <c r="T549" s="2646"/>
      <c r="U549" s="2643"/>
      <c r="V549" s="2643"/>
      <c r="W549" s="2646"/>
    </row>
    <row r="550" spans="1:23">
      <c r="A550" s="2643"/>
      <c r="B550" s="2643"/>
      <c r="C550" s="2643"/>
      <c r="D550" s="2643"/>
      <c r="E550" s="2643"/>
      <c r="F550" s="2643"/>
      <c r="G550" s="2643"/>
      <c r="H550" s="2643"/>
      <c r="I550" s="2643"/>
      <c r="J550" s="2643"/>
      <c r="K550" s="2644"/>
      <c r="L550" s="2645"/>
      <c r="M550" s="2645"/>
      <c r="N550" s="2645"/>
      <c r="O550" s="2646"/>
      <c r="P550" s="2646"/>
      <c r="Q550" s="2646"/>
      <c r="R550" s="2646"/>
      <c r="S550" s="2646"/>
      <c r="T550" s="2646"/>
      <c r="U550" s="2643"/>
      <c r="V550" s="2643"/>
      <c r="W550" s="2646"/>
    </row>
    <row r="551" spans="1:23">
      <c r="A551" s="2643"/>
      <c r="B551" s="2643"/>
      <c r="C551" s="2643"/>
      <c r="D551" s="2643"/>
      <c r="E551" s="2643"/>
      <c r="F551" s="2643"/>
      <c r="G551" s="2643"/>
      <c r="H551" s="2643"/>
      <c r="I551" s="2643"/>
      <c r="J551" s="2643"/>
      <c r="K551" s="2644"/>
      <c r="L551" s="2645"/>
      <c r="M551" s="2645"/>
      <c r="N551" s="2645"/>
      <c r="O551" s="2646"/>
      <c r="P551" s="2646"/>
      <c r="Q551" s="2646"/>
      <c r="R551" s="2646"/>
      <c r="S551" s="2646"/>
      <c r="T551" s="2646"/>
      <c r="U551" s="2643"/>
      <c r="V551" s="2643"/>
      <c r="W551" s="2646"/>
    </row>
    <row r="552" spans="1:23">
      <c r="A552" s="2643"/>
      <c r="B552" s="2643"/>
      <c r="C552" s="2643"/>
      <c r="D552" s="2643"/>
      <c r="E552" s="2643"/>
      <c r="F552" s="2643"/>
      <c r="G552" s="2643"/>
      <c r="H552" s="2643"/>
      <c r="I552" s="2643"/>
      <c r="J552" s="2643"/>
      <c r="K552" s="2644"/>
      <c r="L552" s="2645"/>
      <c r="M552" s="2645"/>
      <c r="N552" s="2645"/>
      <c r="O552" s="2646"/>
      <c r="P552" s="2646"/>
      <c r="Q552" s="2646"/>
      <c r="R552" s="2646"/>
      <c r="S552" s="2646"/>
      <c r="T552" s="2646"/>
      <c r="U552" s="2643"/>
      <c r="V552" s="2643"/>
      <c r="W552" s="2646"/>
    </row>
    <row r="553" spans="1:23">
      <c r="A553" s="2643"/>
      <c r="B553" s="2643"/>
      <c r="C553" s="2643"/>
      <c r="D553" s="2643"/>
      <c r="E553" s="2643"/>
      <c r="F553" s="2643"/>
      <c r="G553" s="2643"/>
      <c r="H553" s="2643"/>
      <c r="I553" s="2643"/>
      <c r="J553" s="2643"/>
      <c r="K553" s="2644"/>
      <c r="L553" s="2645"/>
      <c r="M553" s="2645"/>
      <c r="N553" s="2645"/>
      <c r="O553" s="2646"/>
      <c r="P553" s="2646"/>
      <c r="Q553" s="2646"/>
      <c r="R553" s="2646"/>
      <c r="S553" s="2646"/>
      <c r="T553" s="2646"/>
      <c r="U553" s="2643"/>
      <c r="V553" s="2643"/>
      <c r="W553" s="2646"/>
    </row>
    <row r="554" spans="1:23">
      <c r="A554" s="2643"/>
      <c r="B554" s="2643"/>
      <c r="C554" s="2643"/>
      <c r="D554" s="2643"/>
      <c r="E554" s="2643"/>
      <c r="F554" s="2643"/>
      <c r="G554" s="2643"/>
      <c r="H554" s="2643"/>
      <c r="I554" s="2643"/>
      <c r="J554" s="2643"/>
      <c r="K554" s="2644"/>
      <c r="L554" s="2645"/>
      <c r="M554" s="2645"/>
      <c r="N554" s="2645"/>
      <c r="O554" s="2646"/>
      <c r="P554" s="2646"/>
      <c r="Q554" s="2646"/>
      <c r="R554" s="2646"/>
      <c r="S554" s="2646"/>
      <c r="T554" s="2646"/>
      <c r="U554" s="2643"/>
      <c r="V554" s="2643"/>
      <c r="W554" s="2646"/>
    </row>
    <row r="555" spans="1:23">
      <c r="A555" s="2643"/>
      <c r="B555" s="2643"/>
      <c r="C555" s="2643"/>
      <c r="D555" s="2643"/>
      <c r="E555" s="2643"/>
      <c r="F555" s="2643"/>
      <c r="G555" s="2643"/>
      <c r="H555" s="2643"/>
      <c r="I555" s="2643"/>
      <c r="J555" s="2643"/>
      <c r="K555" s="2644"/>
      <c r="L555" s="2645"/>
      <c r="M555" s="2645"/>
      <c r="N555" s="2645"/>
      <c r="O555" s="2646"/>
      <c r="P555" s="2646"/>
      <c r="Q555" s="2646"/>
      <c r="R555" s="2646"/>
      <c r="S555" s="2646"/>
      <c r="T555" s="2646"/>
      <c r="U555" s="2643"/>
      <c r="V555" s="2643"/>
      <c r="W555" s="2646"/>
    </row>
    <row r="556" spans="1:23">
      <c r="A556" s="2643"/>
      <c r="B556" s="2643"/>
      <c r="C556" s="2643"/>
      <c r="D556" s="2643"/>
      <c r="E556" s="2643"/>
      <c r="F556" s="2643"/>
      <c r="G556" s="2643"/>
      <c r="H556" s="2643"/>
      <c r="I556" s="2643"/>
      <c r="J556" s="2643"/>
      <c r="K556" s="2644"/>
      <c r="L556" s="2645"/>
      <c r="M556" s="2645"/>
      <c r="N556" s="2645"/>
      <c r="O556" s="2646"/>
      <c r="P556" s="2646"/>
      <c r="Q556" s="2646"/>
      <c r="R556" s="2646"/>
      <c r="S556" s="2646"/>
      <c r="T556" s="2646"/>
      <c r="U556" s="2643"/>
      <c r="V556" s="2643"/>
      <c r="W556" s="2646"/>
    </row>
    <row r="557" spans="1:23">
      <c r="A557" s="2643"/>
      <c r="B557" s="2643"/>
      <c r="C557" s="2643"/>
      <c r="D557" s="2643"/>
      <c r="E557" s="2643"/>
      <c r="F557" s="2643"/>
      <c r="G557" s="2643"/>
      <c r="H557" s="2643"/>
      <c r="I557" s="2643"/>
      <c r="J557" s="2643"/>
      <c r="K557" s="2644"/>
      <c r="L557" s="2645"/>
      <c r="M557" s="2645"/>
      <c r="N557" s="2645"/>
      <c r="O557" s="2646"/>
      <c r="P557" s="2646"/>
      <c r="Q557" s="2646"/>
      <c r="R557" s="2646"/>
      <c r="S557" s="2646"/>
      <c r="T557" s="2646"/>
      <c r="U557" s="2643"/>
      <c r="V557" s="2643"/>
      <c r="W557" s="2646"/>
    </row>
    <row r="558" spans="1:23">
      <c r="A558" s="2643"/>
      <c r="B558" s="2643"/>
      <c r="C558" s="2643"/>
      <c r="D558" s="2643"/>
      <c r="E558" s="2643"/>
      <c r="F558" s="2643"/>
      <c r="G558" s="2643"/>
      <c r="H558" s="2643"/>
      <c r="I558" s="2643"/>
      <c r="J558" s="2643"/>
      <c r="K558" s="2644"/>
      <c r="L558" s="2645"/>
      <c r="M558" s="2645"/>
      <c r="N558" s="2645"/>
      <c r="O558" s="2646"/>
      <c r="P558" s="2646"/>
      <c r="Q558" s="2646"/>
      <c r="R558" s="2646"/>
      <c r="S558" s="2646"/>
      <c r="T558" s="2646"/>
      <c r="U558" s="2643"/>
      <c r="V558" s="2643"/>
      <c r="W558" s="2646"/>
    </row>
    <row r="559" spans="1:23">
      <c r="A559" s="2643"/>
      <c r="B559" s="2643"/>
      <c r="C559" s="2643"/>
      <c r="D559" s="2643"/>
      <c r="E559" s="2643"/>
      <c r="F559" s="2643"/>
      <c r="G559" s="2643"/>
      <c r="H559" s="2643"/>
      <c r="I559" s="2643"/>
      <c r="J559" s="2643"/>
      <c r="K559" s="2644"/>
      <c r="L559" s="2645"/>
      <c r="M559" s="2645"/>
      <c r="N559" s="2645"/>
      <c r="O559" s="2646"/>
      <c r="P559" s="2646"/>
      <c r="Q559" s="2646"/>
      <c r="R559" s="2646"/>
      <c r="S559" s="2646"/>
      <c r="T559" s="2646"/>
      <c r="U559" s="2643"/>
      <c r="V559" s="2643"/>
      <c r="W559" s="2646"/>
    </row>
    <row r="560" spans="1:23">
      <c r="A560" s="2643"/>
      <c r="B560" s="2643"/>
      <c r="C560" s="2643"/>
      <c r="D560" s="2643"/>
      <c r="E560" s="2643"/>
      <c r="F560" s="2643"/>
      <c r="G560" s="2643"/>
      <c r="H560" s="2643"/>
      <c r="I560" s="2643"/>
      <c r="J560" s="2643"/>
      <c r="K560" s="2644"/>
      <c r="L560" s="2645"/>
      <c r="M560" s="2645"/>
      <c r="N560" s="2645"/>
      <c r="O560" s="2646"/>
      <c r="P560" s="2646"/>
      <c r="Q560" s="2646"/>
      <c r="R560" s="2646"/>
      <c r="S560" s="2646"/>
      <c r="T560" s="2646"/>
      <c r="U560" s="2643"/>
      <c r="V560" s="2643"/>
      <c r="W560" s="2646"/>
    </row>
    <row r="561" spans="1:23">
      <c r="A561" s="2643"/>
      <c r="B561" s="2643"/>
      <c r="C561" s="2643"/>
      <c r="D561" s="2643"/>
      <c r="E561" s="2643"/>
      <c r="F561" s="2643"/>
      <c r="G561" s="2643"/>
      <c r="H561" s="2643"/>
      <c r="I561" s="2643"/>
      <c r="J561" s="2643"/>
      <c r="K561" s="2644"/>
      <c r="L561" s="2645"/>
      <c r="M561" s="2645"/>
      <c r="N561" s="2645"/>
      <c r="O561" s="2646"/>
      <c r="P561" s="2646"/>
      <c r="Q561" s="2646"/>
      <c r="R561" s="2646"/>
      <c r="S561" s="2646"/>
      <c r="T561" s="2646"/>
      <c r="U561" s="2643"/>
      <c r="V561" s="2643"/>
      <c r="W561" s="2646"/>
    </row>
    <row r="562" spans="1:23">
      <c r="A562" s="2643"/>
      <c r="B562" s="2643"/>
      <c r="C562" s="2643"/>
      <c r="D562" s="2643"/>
      <c r="E562" s="2643"/>
      <c r="F562" s="2643"/>
      <c r="G562" s="2643"/>
      <c r="H562" s="2643"/>
      <c r="I562" s="2643"/>
      <c r="J562" s="2643"/>
      <c r="K562" s="2644"/>
      <c r="L562" s="2645"/>
      <c r="M562" s="2645"/>
      <c r="N562" s="2645"/>
      <c r="O562" s="2646"/>
      <c r="P562" s="2646"/>
      <c r="Q562" s="2646"/>
      <c r="R562" s="2646"/>
      <c r="S562" s="2646"/>
      <c r="T562" s="2646"/>
      <c r="U562" s="2643"/>
      <c r="V562" s="2643"/>
      <c r="W562" s="2646"/>
    </row>
    <row r="563" spans="1:23">
      <c r="A563" s="2643"/>
      <c r="B563" s="2643"/>
      <c r="C563" s="2643"/>
      <c r="D563" s="2643"/>
      <c r="E563" s="2643"/>
      <c r="F563" s="2643"/>
      <c r="G563" s="2643"/>
      <c r="H563" s="2643"/>
      <c r="I563" s="2643"/>
      <c r="J563" s="2643"/>
      <c r="K563" s="2644"/>
      <c r="L563" s="2645"/>
      <c r="M563" s="2645"/>
      <c r="N563" s="2645"/>
      <c r="O563" s="2646"/>
      <c r="P563" s="2646"/>
      <c r="Q563" s="2646"/>
      <c r="R563" s="2646"/>
      <c r="S563" s="2646"/>
      <c r="T563" s="2646"/>
      <c r="U563" s="2643"/>
      <c r="V563" s="2643"/>
      <c r="W563" s="2646"/>
    </row>
    <row r="564" spans="1:23">
      <c r="A564" s="2643"/>
      <c r="B564" s="2643"/>
      <c r="C564" s="2643"/>
      <c r="D564" s="2643"/>
      <c r="E564" s="2643"/>
      <c r="F564" s="2643"/>
      <c r="G564" s="2643"/>
      <c r="H564" s="2643"/>
      <c r="I564" s="2643"/>
      <c r="J564" s="2643"/>
      <c r="K564" s="2644"/>
      <c r="L564" s="2645"/>
      <c r="M564" s="2645"/>
      <c r="N564" s="2645"/>
      <c r="O564" s="2646"/>
      <c r="P564" s="2646"/>
      <c r="Q564" s="2646"/>
      <c r="R564" s="2646"/>
      <c r="S564" s="2646"/>
      <c r="T564" s="2646"/>
      <c r="U564" s="2643"/>
      <c r="V564" s="2643"/>
      <c r="W564" s="2646"/>
    </row>
    <row r="565" spans="1:23">
      <c r="A565" s="2643"/>
      <c r="B565" s="2643"/>
      <c r="C565" s="2643"/>
      <c r="D565" s="2643"/>
      <c r="E565" s="2643"/>
      <c r="F565" s="2643"/>
      <c r="G565" s="2643"/>
      <c r="H565" s="2643"/>
      <c r="I565" s="2643"/>
      <c r="J565" s="2643"/>
      <c r="K565" s="2644"/>
      <c r="L565" s="2645"/>
      <c r="M565" s="2645"/>
      <c r="N565" s="2645"/>
      <c r="O565" s="2646"/>
      <c r="P565" s="2646"/>
      <c r="Q565" s="2646"/>
      <c r="R565" s="2646"/>
      <c r="S565" s="2646"/>
      <c r="T565" s="2646"/>
      <c r="U565" s="2643"/>
      <c r="V565" s="2643"/>
      <c r="W565" s="2646"/>
    </row>
    <row r="566" spans="1:23">
      <c r="A566" s="2643"/>
      <c r="B566" s="2643"/>
      <c r="C566" s="2643"/>
      <c r="D566" s="2643"/>
      <c r="E566" s="2643"/>
      <c r="F566" s="2643"/>
      <c r="G566" s="2643"/>
      <c r="H566" s="2643"/>
      <c r="I566" s="2643"/>
      <c r="J566" s="2643"/>
      <c r="K566" s="2644"/>
      <c r="L566" s="2645"/>
      <c r="M566" s="2645"/>
      <c r="N566" s="2645"/>
      <c r="O566" s="2646"/>
      <c r="P566" s="2646"/>
      <c r="Q566" s="2646"/>
      <c r="R566" s="2646"/>
      <c r="S566" s="2646"/>
      <c r="T566" s="2646"/>
      <c r="U566" s="2643"/>
      <c r="V566" s="2643"/>
      <c r="W566" s="2646"/>
    </row>
    <row r="567" spans="1:23">
      <c r="A567" s="2643"/>
      <c r="B567" s="2643"/>
      <c r="C567" s="2643"/>
      <c r="D567" s="2643"/>
      <c r="E567" s="2643"/>
      <c r="F567" s="2643"/>
      <c r="G567" s="2643"/>
      <c r="H567" s="2643"/>
      <c r="I567" s="2643"/>
      <c r="J567" s="2643"/>
      <c r="K567" s="2644"/>
      <c r="L567" s="2645"/>
      <c r="M567" s="2645"/>
      <c r="N567" s="2645"/>
      <c r="O567" s="2646"/>
      <c r="P567" s="2646"/>
      <c r="Q567" s="2646"/>
      <c r="R567" s="2646"/>
      <c r="S567" s="2646"/>
      <c r="T567" s="2646"/>
      <c r="U567" s="2643"/>
      <c r="V567" s="2643"/>
      <c r="W567" s="2646"/>
    </row>
    <row r="568" spans="1:23">
      <c r="A568" s="2643"/>
      <c r="B568" s="2643"/>
      <c r="C568" s="2643"/>
      <c r="D568" s="2643"/>
      <c r="E568" s="2643"/>
      <c r="F568" s="2643"/>
      <c r="G568" s="2643"/>
      <c r="H568" s="2643"/>
      <c r="I568" s="2643"/>
      <c r="J568" s="2643"/>
      <c r="K568" s="2644"/>
      <c r="L568" s="2645"/>
      <c r="M568" s="2645"/>
      <c r="N568" s="2645"/>
      <c r="O568" s="2646"/>
      <c r="P568" s="2646"/>
      <c r="Q568" s="2646"/>
      <c r="R568" s="2646"/>
      <c r="S568" s="2646"/>
      <c r="T568" s="2646"/>
      <c r="U568" s="2643"/>
      <c r="V568" s="2643"/>
      <c r="W568" s="2646"/>
    </row>
    <row r="569" spans="1:23">
      <c r="A569" s="2643"/>
      <c r="B569" s="2643"/>
      <c r="C569" s="2643"/>
      <c r="D569" s="2643"/>
      <c r="E569" s="2643"/>
      <c r="F569" s="2643"/>
      <c r="G569" s="2643"/>
      <c r="H569" s="2643"/>
      <c r="I569" s="2643"/>
      <c r="J569" s="2643"/>
      <c r="K569" s="2644"/>
      <c r="L569" s="2645"/>
      <c r="M569" s="2645"/>
      <c r="N569" s="2645"/>
      <c r="O569" s="2646"/>
      <c r="P569" s="2646"/>
      <c r="Q569" s="2646"/>
      <c r="R569" s="2646"/>
      <c r="S569" s="2646"/>
      <c r="T569" s="2646"/>
      <c r="U569" s="2643"/>
      <c r="V569" s="2643"/>
      <c r="W569" s="2646"/>
    </row>
    <row r="570" spans="1:23">
      <c r="A570" s="2643"/>
      <c r="B570" s="2643"/>
      <c r="C570" s="2643"/>
      <c r="D570" s="2643"/>
      <c r="E570" s="2643"/>
      <c r="F570" s="2643"/>
      <c r="G570" s="2643"/>
      <c r="H570" s="2643"/>
      <c r="I570" s="2643"/>
      <c r="J570" s="2643"/>
      <c r="K570" s="2644"/>
      <c r="L570" s="2645"/>
      <c r="M570" s="2645"/>
      <c r="N570" s="2645"/>
      <c r="O570" s="2646"/>
      <c r="P570" s="2646"/>
      <c r="Q570" s="2646"/>
      <c r="R570" s="2646"/>
      <c r="S570" s="2646"/>
      <c r="T570" s="2646"/>
      <c r="U570" s="2643"/>
      <c r="V570" s="2643"/>
      <c r="W570" s="2646"/>
    </row>
    <row r="571" spans="1:23">
      <c r="A571" s="2643"/>
      <c r="B571" s="2643"/>
      <c r="C571" s="2643"/>
      <c r="D571" s="2643"/>
      <c r="E571" s="2643"/>
      <c r="F571" s="2643"/>
      <c r="G571" s="2643"/>
      <c r="H571" s="2643"/>
      <c r="I571" s="2643"/>
      <c r="J571" s="2643"/>
      <c r="K571" s="2644"/>
      <c r="L571" s="2645"/>
      <c r="M571" s="2645"/>
      <c r="N571" s="2645"/>
      <c r="O571" s="2646"/>
      <c r="P571" s="2646"/>
      <c r="Q571" s="2646"/>
      <c r="R571" s="2646"/>
      <c r="S571" s="2646"/>
      <c r="T571" s="2646"/>
      <c r="U571" s="2643"/>
      <c r="V571" s="2643"/>
      <c r="W571" s="2646"/>
    </row>
    <row r="572" spans="1:23">
      <c r="A572" s="2643"/>
      <c r="B572" s="2643"/>
      <c r="C572" s="2643"/>
      <c r="D572" s="2643"/>
      <c r="E572" s="2643"/>
      <c r="F572" s="2643"/>
      <c r="G572" s="2643"/>
      <c r="H572" s="2643"/>
      <c r="I572" s="2643"/>
      <c r="J572" s="2643"/>
      <c r="K572" s="2644"/>
      <c r="L572" s="2645"/>
      <c r="M572" s="2645"/>
      <c r="N572" s="2645"/>
      <c r="O572" s="2646"/>
      <c r="P572" s="2646"/>
      <c r="Q572" s="2646"/>
      <c r="R572" s="2646"/>
      <c r="S572" s="2646"/>
      <c r="T572" s="2646"/>
      <c r="U572" s="2643"/>
      <c r="V572" s="2643"/>
      <c r="W572" s="2646"/>
    </row>
    <row r="573" spans="1:23">
      <c r="A573" s="2643"/>
      <c r="B573" s="2643"/>
      <c r="C573" s="2643"/>
      <c r="D573" s="2643"/>
      <c r="E573" s="2643"/>
      <c r="F573" s="2643"/>
      <c r="G573" s="2643"/>
      <c r="H573" s="2643"/>
      <c r="I573" s="2643"/>
      <c r="J573" s="2643"/>
      <c r="K573" s="2644"/>
      <c r="L573" s="2645"/>
      <c r="M573" s="2645"/>
      <c r="N573" s="2645"/>
      <c r="O573" s="2646"/>
      <c r="P573" s="2646"/>
      <c r="Q573" s="2646"/>
      <c r="R573" s="2646"/>
      <c r="S573" s="2646"/>
      <c r="T573" s="2646"/>
      <c r="U573" s="2643"/>
      <c r="V573" s="2643"/>
      <c r="W573" s="2646"/>
    </row>
    <row r="574" spans="1:23">
      <c r="A574" s="2643"/>
      <c r="B574" s="2643"/>
      <c r="C574" s="2643"/>
      <c r="D574" s="2643"/>
      <c r="E574" s="2643"/>
      <c r="F574" s="2643"/>
      <c r="G574" s="2643"/>
      <c r="H574" s="2643"/>
      <c r="I574" s="2643"/>
      <c r="J574" s="2643"/>
      <c r="K574" s="2644"/>
      <c r="L574" s="2645"/>
      <c r="M574" s="2645"/>
      <c r="N574" s="2645"/>
      <c r="O574" s="2646"/>
      <c r="P574" s="2646"/>
      <c r="Q574" s="2646"/>
      <c r="R574" s="2646"/>
      <c r="S574" s="2646"/>
      <c r="T574" s="2646"/>
      <c r="U574" s="2643"/>
      <c r="V574" s="2643"/>
      <c r="W574" s="2646"/>
    </row>
    <row r="575" spans="1:23">
      <c r="A575" s="2643"/>
      <c r="B575" s="2643"/>
      <c r="C575" s="2643"/>
      <c r="D575" s="2643"/>
      <c r="E575" s="2643"/>
      <c r="F575" s="2643"/>
      <c r="G575" s="2643"/>
      <c r="H575" s="2643"/>
      <c r="I575" s="2643"/>
      <c r="J575" s="2643"/>
      <c r="K575" s="2644"/>
      <c r="L575" s="2645"/>
      <c r="M575" s="2645"/>
      <c r="N575" s="2645"/>
      <c r="O575" s="2646"/>
      <c r="P575" s="2646"/>
      <c r="Q575" s="2646"/>
      <c r="R575" s="2646"/>
      <c r="S575" s="2646"/>
      <c r="T575" s="2646"/>
      <c r="U575" s="2643"/>
      <c r="V575" s="2643"/>
      <c r="W575" s="2646"/>
    </row>
    <row r="576" spans="1:23">
      <c r="A576" s="2643"/>
      <c r="B576" s="2643"/>
      <c r="C576" s="2643"/>
      <c r="D576" s="2643"/>
      <c r="E576" s="2643"/>
      <c r="F576" s="2643"/>
      <c r="G576" s="2643"/>
      <c r="H576" s="2643"/>
      <c r="I576" s="2643"/>
      <c r="J576" s="2643"/>
      <c r="K576" s="2644"/>
      <c r="L576" s="2645"/>
      <c r="M576" s="2645"/>
      <c r="N576" s="2645"/>
      <c r="O576" s="2646"/>
      <c r="P576" s="2646"/>
      <c r="Q576" s="2646"/>
      <c r="R576" s="2646"/>
      <c r="S576" s="2646"/>
      <c r="T576" s="2646"/>
      <c r="U576" s="2643"/>
      <c r="V576" s="2643"/>
      <c r="W576" s="2646"/>
    </row>
    <row r="577" spans="1:23">
      <c r="A577" s="2643"/>
      <c r="B577" s="2643"/>
      <c r="C577" s="2643"/>
      <c r="D577" s="2643"/>
      <c r="E577" s="2643"/>
      <c r="F577" s="2643"/>
      <c r="G577" s="2643"/>
      <c r="H577" s="2643"/>
      <c r="I577" s="2643"/>
      <c r="J577" s="2643"/>
      <c r="K577" s="2644"/>
      <c r="L577" s="2645"/>
      <c r="M577" s="2645"/>
      <c r="N577" s="2645"/>
      <c r="O577" s="2646"/>
      <c r="P577" s="2646"/>
      <c r="Q577" s="2646"/>
      <c r="R577" s="2646"/>
      <c r="S577" s="2646"/>
      <c r="T577" s="2646"/>
      <c r="U577" s="2643"/>
      <c r="V577" s="2643"/>
      <c r="W577" s="2646"/>
    </row>
    <row r="578" spans="1:23">
      <c r="A578" s="2643"/>
      <c r="B578" s="2643"/>
      <c r="C578" s="2643"/>
      <c r="D578" s="2643"/>
      <c r="E578" s="2643"/>
      <c r="F578" s="2643"/>
      <c r="G578" s="2643"/>
      <c r="H578" s="2643"/>
      <c r="I578" s="2643"/>
      <c r="J578" s="2643"/>
      <c r="K578" s="2644"/>
      <c r="L578" s="2645"/>
      <c r="M578" s="2645"/>
      <c r="N578" s="2645"/>
      <c r="O578" s="2646"/>
      <c r="P578" s="2646"/>
      <c r="Q578" s="2646"/>
      <c r="R578" s="2646"/>
      <c r="S578" s="2646"/>
      <c r="T578" s="2646"/>
      <c r="U578" s="2643"/>
      <c r="V578" s="2643"/>
      <c r="W578" s="2646"/>
    </row>
    <row r="579" spans="1:23">
      <c r="A579" s="2643"/>
      <c r="B579" s="2643"/>
      <c r="C579" s="2643"/>
      <c r="D579" s="2643"/>
      <c r="E579" s="2643"/>
      <c r="F579" s="2643"/>
      <c r="G579" s="2643"/>
      <c r="H579" s="2643"/>
      <c r="I579" s="2643"/>
      <c r="J579" s="2643"/>
      <c r="K579" s="2644"/>
      <c r="L579" s="2645"/>
      <c r="M579" s="2645"/>
      <c r="N579" s="2645"/>
      <c r="O579" s="2646"/>
      <c r="P579" s="2646"/>
      <c r="Q579" s="2646"/>
      <c r="R579" s="2646"/>
      <c r="S579" s="2646"/>
      <c r="T579" s="2646"/>
      <c r="U579" s="2643"/>
      <c r="V579" s="2643"/>
      <c r="W579" s="2646"/>
    </row>
    <row r="580" spans="1:23">
      <c r="A580" s="2643"/>
      <c r="B580" s="2643"/>
      <c r="C580" s="2643"/>
      <c r="D580" s="2643"/>
      <c r="E580" s="2643"/>
      <c r="F580" s="2643"/>
      <c r="G580" s="2643"/>
      <c r="H580" s="2643"/>
      <c r="I580" s="2643"/>
      <c r="J580" s="2643"/>
      <c r="K580" s="2644"/>
      <c r="L580" s="2645"/>
      <c r="M580" s="2645"/>
      <c r="N580" s="2645"/>
      <c r="O580" s="2646"/>
      <c r="P580" s="2646"/>
      <c r="Q580" s="2646"/>
      <c r="R580" s="2646"/>
      <c r="S580" s="2646"/>
      <c r="T580" s="2646"/>
      <c r="U580" s="2643"/>
      <c r="V580" s="2643"/>
      <c r="W580" s="2646"/>
    </row>
    <row r="581" spans="1:23">
      <c r="A581" s="2643"/>
      <c r="B581" s="2643"/>
      <c r="C581" s="2643"/>
      <c r="D581" s="2643"/>
      <c r="E581" s="2643"/>
      <c r="F581" s="2643"/>
      <c r="G581" s="2643"/>
      <c r="H581" s="2643"/>
      <c r="I581" s="2643"/>
      <c r="J581" s="2643"/>
      <c r="K581" s="2644"/>
      <c r="L581" s="2645"/>
      <c r="M581" s="2645"/>
      <c r="N581" s="2645"/>
      <c r="O581" s="2646"/>
      <c r="P581" s="2646"/>
      <c r="Q581" s="2646"/>
      <c r="R581" s="2646"/>
      <c r="S581" s="2646"/>
      <c r="T581" s="2646"/>
      <c r="U581" s="2643"/>
      <c r="V581" s="2643"/>
      <c r="W581" s="2646"/>
    </row>
    <row r="582" spans="1:23">
      <c r="A582" s="2643"/>
      <c r="B582" s="2643"/>
      <c r="C582" s="2643"/>
      <c r="D582" s="2643"/>
      <c r="E582" s="2643"/>
      <c r="F582" s="2643"/>
      <c r="G582" s="2643"/>
      <c r="H582" s="2643"/>
      <c r="I582" s="2643"/>
      <c r="J582" s="2643"/>
      <c r="K582" s="2644"/>
      <c r="L582" s="2645"/>
      <c r="M582" s="2645"/>
      <c r="N582" s="2645"/>
      <c r="O582" s="2646"/>
      <c r="P582" s="2646"/>
      <c r="Q582" s="2646"/>
      <c r="R582" s="2646"/>
      <c r="S582" s="2646"/>
      <c r="T582" s="2646"/>
      <c r="U582" s="2643"/>
      <c r="V582" s="2643"/>
      <c r="W582" s="2646"/>
    </row>
    <row r="583" spans="1:23">
      <c r="A583" s="2643"/>
      <c r="B583" s="2643"/>
      <c r="C583" s="2643"/>
      <c r="D583" s="2643"/>
      <c r="E583" s="2643"/>
      <c r="F583" s="2643"/>
      <c r="G583" s="2643"/>
      <c r="H583" s="2643"/>
      <c r="I583" s="2643"/>
      <c r="J583" s="2643"/>
      <c r="K583" s="2644"/>
      <c r="L583" s="2645"/>
      <c r="M583" s="2645"/>
      <c r="N583" s="2645"/>
      <c r="O583" s="2646"/>
      <c r="P583" s="2646"/>
      <c r="Q583" s="2646"/>
      <c r="R583" s="2646"/>
      <c r="S583" s="2646"/>
      <c r="T583" s="2646"/>
      <c r="U583" s="2643"/>
      <c r="V583" s="2643"/>
      <c r="W583" s="2646"/>
    </row>
    <row r="584" spans="1:23">
      <c r="A584" s="2643"/>
      <c r="B584" s="2643"/>
      <c r="C584" s="2643"/>
      <c r="D584" s="2643"/>
      <c r="E584" s="2643"/>
      <c r="F584" s="2643"/>
      <c r="G584" s="2643"/>
      <c r="H584" s="2643"/>
      <c r="I584" s="2643"/>
      <c r="J584" s="2643"/>
      <c r="K584" s="2644"/>
      <c r="L584" s="2645"/>
      <c r="M584" s="2645"/>
      <c r="N584" s="2645"/>
      <c r="O584" s="2646"/>
      <c r="P584" s="2646"/>
      <c r="Q584" s="2646"/>
      <c r="R584" s="2646"/>
      <c r="S584" s="2646"/>
      <c r="T584" s="2646"/>
      <c r="U584" s="2643"/>
      <c r="V584" s="2643"/>
      <c r="W584" s="2646"/>
    </row>
    <row r="585" spans="1:23">
      <c r="A585" s="2643"/>
      <c r="B585" s="2643"/>
      <c r="C585" s="2643"/>
      <c r="D585" s="2643"/>
      <c r="E585" s="2643"/>
      <c r="F585" s="2643"/>
      <c r="G585" s="2643"/>
      <c r="H585" s="2643"/>
      <c r="I585" s="2643"/>
      <c r="J585" s="2643"/>
      <c r="K585" s="2644"/>
      <c r="L585" s="2645"/>
      <c r="M585" s="2645"/>
      <c r="N585" s="2645"/>
      <c r="O585" s="2646"/>
      <c r="P585" s="2646"/>
      <c r="Q585" s="2646"/>
      <c r="R585" s="2646"/>
      <c r="S585" s="2646"/>
      <c r="T585" s="2646"/>
      <c r="U585" s="2643"/>
      <c r="V585" s="2643"/>
      <c r="W585" s="2646"/>
    </row>
    <row r="586" spans="1:23">
      <c r="A586" s="2643"/>
      <c r="B586" s="2643"/>
      <c r="C586" s="2643"/>
      <c r="D586" s="2643"/>
      <c r="E586" s="2643"/>
      <c r="F586" s="2643"/>
      <c r="G586" s="2643"/>
      <c r="H586" s="2643"/>
      <c r="I586" s="2643"/>
      <c r="J586" s="2643"/>
      <c r="K586" s="2644"/>
      <c r="L586" s="2645"/>
      <c r="M586" s="2645"/>
      <c r="N586" s="2645"/>
      <c r="O586" s="2646"/>
      <c r="P586" s="2646"/>
      <c r="Q586" s="2646"/>
      <c r="R586" s="2646"/>
      <c r="S586" s="2646"/>
      <c r="T586" s="2646"/>
      <c r="U586" s="2643"/>
      <c r="V586" s="2643"/>
      <c r="W586" s="2646"/>
    </row>
    <row r="587" spans="1:23">
      <c r="A587" s="2643"/>
      <c r="B587" s="2643"/>
      <c r="C587" s="2643"/>
      <c r="D587" s="2643"/>
      <c r="E587" s="2643"/>
      <c r="F587" s="2643"/>
      <c r="G587" s="2643"/>
      <c r="H587" s="2643"/>
      <c r="I587" s="2643"/>
      <c r="J587" s="2643"/>
      <c r="K587" s="2644"/>
      <c r="L587" s="2645"/>
      <c r="M587" s="2645"/>
      <c r="N587" s="2645"/>
      <c r="O587" s="2646"/>
      <c r="P587" s="2646"/>
      <c r="Q587" s="2646"/>
      <c r="R587" s="2646"/>
      <c r="S587" s="2646"/>
      <c r="T587" s="2646"/>
      <c r="U587" s="2643"/>
      <c r="V587" s="2643"/>
      <c r="W587" s="2646"/>
    </row>
    <row r="588" spans="1:23">
      <c r="A588" s="2643"/>
      <c r="B588" s="2643"/>
      <c r="C588" s="2643"/>
      <c r="D588" s="2643"/>
      <c r="E588" s="2643"/>
      <c r="F588" s="2643"/>
      <c r="G588" s="2643"/>
      <c r="H588" s="2643"/>
      <c r="I588" s="2643"/>
      <c r="J588" s="2643"/>
      <c r="K588" s="2644"/>
      <c r="L588" s="2645"/>
      <c r="M588" s="2645"/>
      <c r="N588" s="2645"/>
      <c r="O588" s="2646"/>
      <c r="P588" s="2646"/>
      <c r="Q588" s="2646"/>
      <c r="R588" s="2646"/>
      <c r="S588" s="2646"/>
      <c r="T588" s="2646"/>
      <c r="U588" s="2643"/>
      <c r="V588" s="2643"/>
      <c r="W588" s="2646"/>
    </row>
    <row r="589" spans="1:23">
      <c r="A589" s="2643"/>
      <c r="B589" s="2643"/>
      <c r="C589" s="2643"/>
      <c r="D589" s="2643"/>
      <c r="E589" s="2643"/>
      <c r="F589" s="2643"/>
      <c r="G589" s="2643"/>
      <c r="H589" s="2643"/>
      <c r="I589" s="2643"/>
      <c r="J589" s="2643"/>
      <c r="K589" s="2644"/>
      <c r="L589" s="2645"/>
      <c r="M589" s="2645"/>
      <c r="N589" s="2645"/>
      <c r="O589" s="2646"/>
      <c r="P589" s="2646"/>
      <c r="Q589" s="2646"/>
      <c r="R589" s="2646"/>
      <c r="S589" s="2646"/>
      <c r="T589" s="2646"/>
      <c r="U589" s="2643"/>
      <c r="V589" s="2643"/>
      <c r="W589" s="2646"/>
    </row>
    <row r="590" spans="1:23">
      <c r="A590" s="2643"/>
      <c r="B590" s="2643"/>
      <c r="C590" s="2643"/>
      <c r="D590" s="2643"/>
      <c r="E590" s="2643"/>
      <c r="F590" s="2643"/>
      <c r="G590" s="2643"/>
      <c r="H590" s="2643"/>
      <c r="I590" s="2643"/>
      <c r="J590" s="2643"/>
      <c r="K590" s="2644"/>
      <c r="L590" s="2645"/>
      <c r="M590" s="2645"/>
      <c r="N590" s="2645"/>
      <c r="O590" s="2646"/>
      <c r="P590" s="2646"/>
      <c r="Q590" s="2646"/>
      <c r="R590" s="2646"/>
      <c r="S590" s="2646"/>
      <c r="T590" s="2646"/>
      <c r="U590" s="2643"/>
      <c r="V590" s="2643"/>
      <c r="W590" s="2646"/>
    </row>
    <row r="591" spans="1:23">
      <c r="A591" s="2643"/>
      <c r="B591" s="2643"/>
      <c r="C591" s="2643"/>
      <c r="D591" s="2643"/>
      <c r="E591" s="2643"/>
      <c r="F591" s="2643"/>
      <c r="G591" s="2643"/>
      <c r="H591" s="2643"/>
      <c r="I591" s="2643"/>
      <c r="J591" s="2643"/>
      <c r="K591" s="2644"/>
      <c r="L591" s="2645"/>
      <c r="M591" s="2645"/>
      <c r="N591" s="2645"/>
      <c r="O591" s="2646"/>
      <c r="P591" s="2646"/>
      <c r="Q591" s="2646"/>
      <c r="R591" s="2646"/>
      <c r="S591" s="2646"/>
      <c r="T591" s="2646"/>
      <c r="U591" s="2643"/>
      <c r="V591" s="2643"/>
      <c r="W591" s="2646"/>
    </row>
    <row r="592" spans="1:23">
      <c r="A592" s="2643"/>
      <c r="B592" s="2643"/>
      <c r="C592" s="2643"/>
      <c r="D592" s="2643"/>
      <c r="E592" s="2643"/>
      <c r="F592" s="2643"/>
      <c r="G592" s="2643"/>
      <c r="H592" s="2643"/>
      <c r="I592" s="2643"/>
      <c r="J592" s="2643"/>
      <c r="K592" s="2644"/>
      <c r="L592" s="2645"/>
      <c r="M592" s="2645"/>
      <c r="N592" s="2645"/>
      <c r="O592" s="2646"/>
      <c r="P592" s="2646"/>
      <c r="Q592" s="2646"/>
      <c r="R592" s="2646"/>
      <c r="S592" s="2646"/>
      <c r="T592" s="2646"/>
      <c r="U592" s="2643"/>
      <c r="V592" s="2643"/>
      <c r="W592" s="2646"/>
    </row>
    <row r="593" spans="1:23">
      <c r="A593" s="2643"/>
      <c r="B593" s="2643"/>
      <c r="C593" s="2643"/>
      <c r="D593" s="2643"/>
      <c r="E593" s="2643"/>
      <c r="F593" s="2643"/>
      <c r="G593" s="2643"/>
      <c r="H593" s="2643"/>
      <c r="I593" s="2643"/>
      <c r="J593" s="2643"/>
      <c r="K593" s="2644"/>
      <c r="L593" s="2645"/>
      <c r="M593" s="2645"/>
      <c r="N593" s="2645"/>
      <c r="O593" s="2646"/>
      <c r="P593" s="2646"/>
      <c r="Q593" s="2646"/>
      <c r="R593" s="2646"/>
      <c r="S593" s="2646"/>
      <c r="T593" s="2646"/>
      <c r="U593" s="2643"/>
      <c r="V593" s="2643"/>
      <c r="W593" s="2646"/>
    </row>
    <row r="594" spans="1:23">
      <c r="A594" s="2643"/>
      <c r="B594" s="2643"/>
      <c r="C594" s="2643"/>
      <c r="D594" s="2643"/>
      <c r="E594" s="2643"/>
      <c r="F594" s="2643"/>
      <c r="G594" s="2643"/>
      <c r="H594" s="2643"/>
      <c r="I594" s="2643"/>
      <c r="J594" s="2643"/>
      <c r="K594" s="2644"/>
      <c r="L594" s="2645"/>
      <c r="M594" s="2645"/>
      <c r="N594" s="2645"/>
      <c r="O594" s="2646"/>
      <c r="P594" s="2646"/>
      <c r="Q594" s="2646"/>
      <c r="R594" s="2646"/>
      <c r="S594" s="2646"/>
      <c r="T594" s="2646"/>
      <c r="U594" s="2643"/>
      <c r="V594" s="2643"/>
      <c r="W594" s="2646"/>
    </row>
    <row r="595" spans="1:23">
      <c r="A595" s="2643"/>
      <c r="B595" s="2643"/>
      <c r="C595" s="2643"/>
      <c r="D595" s="2643"/>
      <c r="E595" s="2643"/>
      <c r="F595" s="2643"/>
      <c r="G595" s="2643"/>
      <c r="H595" s="2643"/>
      <c r="I595" s="2643"/>
      <c r="J595" s="2643"/>
      <c r="K595" s="2644"/>
      <c r="L595" s="2645"/>
      <c r="M595" s="2645"/>
      <c r="N595" s="2645"/>
      <c r="O595" s="2646"/>
      <c r="P595" s="2646"/>
      <c r="Q595" s="2646"/>
      <c r="R595" s="2646"/>
      <c r="S595" s="2646"/>
      <c r="T595" s="2646"/>
      <c r="U595" s="2643"/>
      <c r="V595" s="2643"/>
      <c r="W595" s="2646"/>
    </row>
    <row r="596" spans="1:23">
      <c r="A596" s="2643"/>
      <c r="B596" s="2643"/>
      <c r="C596" s="2643"/>
      <c r="D596" s="2643"/>
      <c r="E596" s="2643"/>
      <c r="F596" s="2643"/>
      <c r="G596" s="2643"/>
      <c r="H596" s="2643"/>
      <c r="I596" s="2643"/>
      <c r="J596" s="2643"/>
      <c r="K596" s="2644"/>
      <c r="L596" s="2645"/>
      <c r="M596" s="2645"/>
      <c r="N596" s="2645"/>
      <c r="O596" s="2646"/>
      <c r="P596" s="2646"/>
      <c r="Q596" s="2646"/>
      <c r="R596" s="2646"/>
      <c r="S596" s="2646"/>
      <c r="T596" s="2646"/>
      <c r="U596" s="2643"/>
      <c r="V596" s="2643"/>
      <c r="W596" s="2646"/>
    </row>
    <row r="597" spans="1:23">
      <c r="A597" s="2643"/>
      <c r="B597" s="2643"/>
      <c r="C597" s="2643"/>
      <c r="D597" s="2643"/>
      <c r="E597" s="2643"/>
      <c r="F597" s="2643"/>
      <c r="G597" s="2643"/>
      <c r="H597" s="2643"/>
      <c r="I597" s="2643"/>
      <c r="J597" s="2643"/>
      <c r="K597" s="2644"/>
      <c r="L597" s="2645"/>
      <c r="M597" s="2645"/>
      <c r="N597" s="2645"/>
      <c r="O597" s="2646"/>
      <c r="P597" s="2646"/>
      <c r="Q597" s="2646"/>
      <c r="R597" s="2646"/>
      <c r="S597" s="2646"/>
      <c r="T597" s="2646"/>
      <c r="U597" s="2643"/>
      <c r="V597" s="2643"/>
      <c r="W597" s="2646"/>
    </row>
    <row r="598" spans="1:23">
      <c r="A598" s="2643"/>
      <c r="B598" s="2643"/>
      <c r="C598" s="2643"/>
      <c r="D598" s="2643"/>
      <c r="E598" s="2643"/>
      <c r="F598" s="2643"/>
      <c r="G598" s="2643"/>
      <c r="H598" s="2643"/>
      <c r="I598" s="2643"/>
      <c r="J598" s="2643"/>
      <c r="K598" s="2644"/>
      <c r="L598" s="2645"/>
      <c r="M598" s="2645"/>
      <c r="N598" s="2645"/>
      <c r="O598" s="2646"/>
      <c r="P598" s="2646"/>
      <c r="Q598" s="2646"/>
      <c r="R598" s="2646"/>
      <c r="S598" s="2646"/>
      <c r="T598" s="2646"/>
      <c r="U598" s="2643"/>
      <c r="V598" s="2643"/>
      <c r="W598" s="2646"/>
    </row>
    <row r="599" spans="1:23">
      <c r="A599" s="2643"/>
      <c r="B599" s="2643"/>
      <c r="C599" s="2643"/>
      <c r="D599" s="2643"/>
      <c r="E599" s="2643"/>
      <c r="F599" s="2643"/>
      <c r="G599" s="2643"/>
      <c r="H599" s="2643"/>
      <c r="I599" s="2643"/>
      <c r="J599" s="2643"/>
      <c r="K599" s="2644"/>
      <c r="L599" s="2645"/>
      <c r="M599" s="2645"/>
      <c r="N599" s="2645"/>
      <c r="O599" s="2646"/>
      <c r="P599" s="2646"/>
      <c r="Q599" s="2646"/>
      <c r="R599" s="2646"/>
      <c r="S599" s="2646"/>
      <c r="T599" s="2646"/>
      <c r="U599" s="2643"/>
      <c r="V599" s="2643"/>
      <c r="W599" s="2646"/>
    </row>
    <row r="600" spans="1:23">
      <c r="A600" s="2643"/>
      <c r="B600" s="2643"/>
      <c r="C600" s="2643"/>
      <c r="D600" s="2643"/>
      <c r="E600" s="2643"/>
      <c r="F600" s="2643"/>
      <c r="G600" s="2643"/>
      <c r="H600" s="2643"/>
      <c r="I600" s="2643"/>
      <c r="J600" s="2643"/>
      <c r="K600" s="2644"/>
      <c r="L600" s="2645"/>
      <c r="M600" s="2645"/>
      <c r="N600" s="2645"/>
      <c r="O600" s="2646"/>
      <c r="P600" s="2646"/>
      <c r="Q600" s="2646"/>
      <c r="R600" s="2646"/>
      <c r="S600" s="2646"/>
      <c r="T600" s="2646"/>
      <c r="U600" s="2643"/>
      <c r="V600" s="2643"/>
      <c r="W600" s="2646"/>
    </row>
    <row r="601" spans="1:23">
      <c r="A601" s="2643"/>
      <c r="B601" s="2643"/>
      <c r="C601" s="2643"/>
      <c r="D601" s="2643"/>
      <c r="E601" s="2643"/>
      <c r="F601" s="2643"/>
      <c r="G601" s="2643"/>
      <c r="H601" s="2643"/>
      <c r="I601" s="2643"/>
      <c r="J601" s="2643"/>
      <c r="K601" s="2644"/>
      <c r="L601" s="2645"/>
      <c r="M601" s="2645"/>
      <c r="N601" s="2645"/>
      <c r="O601" s="2646"/>
      <c r="P601" s="2646"/>
      <c r="Q601" s="2646"/>
      <c r="R601" s="2646"/>
      <c r="S601" s="2646"/>
      <c r="T601" s="2646"/>
      <c r="U601" s="2643"/>
      <c r="V601" s="2643"/>
      <c r="W601" s="2646"/>
    </row>
    <row r="602" spans="1:23">
      <c r="A602" s="2643"/>
      <c r="B602" s="2643"/>
      <c r="C602" s="2643"/>
      <c r="D602" s="2643"/>
      <c r="E602" s="2643"/>
      <c r="F602" s="2643"/>
      <c r="G602" s="2643"/>
      <c r="H602" s="2643"/>
      <c r="I602" s="2643"/>
      <c r="J602" s="2643"/>
      <c r="K602" s="2644"/>
      <c r="L602" s="2645"/>
      <c r="M602" s="2645"/>
      <c r="N602" s="2645"/>
      <c r="O602" s="2646"/>
      <c r="P602" s="2646"/>
      <c r="Q602" s="2646"/>
      <c r="R602" s="2646"/>
      <c r="S602" s="2646"/>
      <c r="T602" s="2646"/>
      <c r="U602" s="2643"/>
      <c r="V602" s="2643"/>
      <c r="W602" s="2646"/>
    </row>
    <row r="603" spans="1:23">
      <c r="A603" s="2643"/>
      <c r="B603" s="2643"/>
      <c r="C603" s="2643"/>
      <c r="D603" s="2643"/>
      <c r="E603" s="2643"/>
      <c r="F603" s="2643"/>
      <c r="G603" s="2643"/>
      <c r="H603" s="2643"/>
      <c r="I603" s="2643"/>
      <c r="J603" s="2643"/>
      <c r="K603" s="2644"/>
      <c r="L603" s="2645"/>
      <c r="M603" s="2645"/>
      <c r="N603" s="2645"/>
      <c r="O603" s="2646"/>
      <c r="P603" s="2646"/>
      <c r="Q603" s="2646"/>
      <c r="R603" s="2646"/>
      <c r="S603" s="2646"/>
      <c r="T603" s="2646"/>
      <c r="U603" s="2643"/>
      <c r="V603" s="2643"/>
      <c r="W603" s="2646"/>
    </row>
    <row r="604" spans="1:23">
      <c r="A604" s="2643"/>
      <c r="B604" s="2643"/>
      <c r="C604" s="2643"/>
      <c r="D604" s="2643"/>
      <c r="E604" s="2643"/>
      <c r="F604" s="2643"/>
      <c r="G604" s="2643"/>
      <c r="H604" s="2643"/>
      <c r="I604" s="2643"/>
      <c r="J604" s="2643"/>
      <c r="K604" s="2644"/>
      <c r="L604" s="2645"/>
      <c r="M604" s="2645"/>
      <c r="N604" s="2645"/>
      <c r="O604" s="2646"/>
      <c r="P604" s="2646"/>
      <c r="Q604" s="2646"/>
      <c r="R604" s="2646"/>
      <c r="S604" s="2646"/>
      <c r="T604" s="2646"/>
      <c r="U604" s="2643"/>
      <c r="V604" s="2643"/>
      <c r="W604" s="2646"/>
    </row>
    <row r="605" spans="1:23">
      <c r="A605" s="2643"/>
      <c r="B605" s="2643"/>
      <c r="C605" s="2643"/>
      <c r="D605" s="2643"/>
      <c r="E605" s="2643"/>
      <c r="F605" s="2643"/>
      <c r="G605" s="2643"/>
      <c r="H605" s="2643"/>
      <c r="I605" s="2643"/>
      <c r="J605" s="2643"/>
      <c r="K605" s="2644"/>
      <c r="L605" s="2645"/>
      <c r="M605" s="2645"/>
      <c r="N605" s="2645"/>
      <c r="O605" s="2646"/>
      <c r="P605" s="2646"/>
      <c r="Q605" s="2646"/>
      <c r="R605" s="2646"/>
      <c r="S605" s="2646"/>
      <c r="T605" s="2646"/>
      <c r="U605" s="2643"/>
      <c r="V605" s="2643"/>
      <c r="W605" s="2646"/>
    </row>
    <row r="606" spans="1:23">
      <c r="A606" s="2643"/>
      <c r="B606" s="2643"/>
      <c r="C606" s="2643"/>
      <c r="D606" s="2643"/>
      <c r="E606" s="2643"/>
      <c r="F606" s="2643"/>
      <c r="G606" s="2643"/>
      <c r="H606" s="2643"/>
      <c r="I606" s="2643"/>
      <c r="J606" s="2643"/>
      <c r="K606" s="2644"/>
      <c r="L606" s="2645"/>
      <c r="M606" s="2645"/>
      <c r="N606" s="2645"/>
      <c r="O606" s="2646"/>
      <c r="P606" s="2646"/>
      <c r="Q606" s="2646"/>
      <c r="R606" s="2646"/>
      <c r="S606" s="2646"/>
      <c r="T606" s="2646"/>
      <c r="U606" s="2643"/>
      <c r="V606" s="2643"/>
      <c r="W606" s="2646"/>
    </row>
    <row r="607" spans="1:23">
      <c r="A607" s="2643"/>
      <c r="B607" s="2643"/>
      <c r="C607" s="2643"/>
      <c r="D607" s="2643"/>
      <c r="E607" s="2643"/>
      <c r="F607" s="2643"/>
      <c r="G607" s="2643"/>
      <c r="H607" s="2643"/>
      <c r="I607" s="2643"/>
      <c r="J607" s="2643"/>
      <c r="K607" s="2644"/>
      <c r="L607" s="2645"/>
      <c r="M607" s="2645"/>
      <c r="N607" s="2645"/>
      <c r="O607" s="2646"/>
      <c r="P607" s="2646"/>
      <c r="Q607" s="2646"/>
      <c r="R607" s="2646"/>
      <c r="S607" s="2646"/>
      <c r="T607" s="2646"/>
      <c r="U607" s="2643"/>
      <c r="V607" s="2643"/>
      <c r="W607" s="2646"/>
    </row>
    <row r="608" spans="1:23">
      <c r="A608" s="2643"/>
      <c r="B608" s="2643"/>
      <c r="C608" s="2643"/>
      <c r="D608" s="2643"/>
      <c r="E608" s="2643"/>
      <c r="F608" s="2643"/>
      <c r="G608" s="2643"/>
      <c r="H608" s="2643"/>
      <c r="I608" s="2643"/>
      <c r="J608" s="2643"/>
      <c r="K608" s="2644"/>
      <c r="L608" s="2645"/>
      <c r="M608" s="2645"/>
      <c r="N608" s="2645"/>
      <c r="O608" s="2646"/>
      <c r="P608" s="2646"/>
      <c r="Q608" s="2646"/>
      <c r="R608" s="2646"/>
      <c r="S608" s="2646"/>
      <c r="T608" s="2646"/>
      <c r="U608" s="2643"/>
      <c r="V608" s="2643"/>
      <c r="W608" s="2646"/>
    </row>
    <row r="609" spans="1:23">
      <c r="A609" s="2643"/>
      <c r="B609" s="2643"/>
      <c r="C609" s="2643"/>
      <c r="D609" s="2643"/>
      <c r="E609" s="2643"/>
      <c r="F609" s="2643"/>
      <c r="G609" s="2643"/>
      <c r="H609" s="2643"/>
      <c r="I609" s="2643"/>
      <c r="J609" s="2643"/>
      <c r="K609" s="2644"/>
      <c r="L609" s="2645"/>
      <c r="M609" s="2645"/>
      <c r="N609" s="2645"/>
      <c r="O609" s="2646"/>
      <c r="P609" s="2646"/>
      <c r="Q609" s="2646"/>
      <c r="R609" s="2646"/>
      <c r="S609" s="2646"/>
      <c r="T609" s="2646"/>
      <c r="U609" s="2643"/>
      <c r="V609" s="2643"/>
      <c r="W609" s="2646"/>
    </row>
    <row r="610" spans="1:23">
      <c r="A610" s="2643"/>
      <c r="B610" s="2643"/>
      <c r="C610" s="2643"/>
      <c r="D610" s="2643"/>
      <c r="E610" s="2643"/>
      <c r="F610" s="2643"/>
      <c r="G610" s="2643"/>
      <c r="H610" s="2643"/>
      <c r="I610" s="2643"/>
      <c r="J610" s="2643"/>
      <c r="K610" s="2644"/>
      <c r="L610" s="2645"/>
      <c r="M610" s="2645"/>
      <c r="N610" s="2645"/>
      <c r="O610" s="2646"/>
      <c r="P610" s="2646"/>
      <c r="Q610" s="2646"/>
      <c r="R610" s="2646"/>
      <c r="S610" s="2646"/>
      <c r="T610" s="2646"/>
      <c r="U610" s="2643"/>
      <c r="V610" s="2643"/>
      <c r="W610" s="2646"/>
    </row>
    <row r="611" spans="1:23">
      <c r="A611" s="2643"/>
      <c r="B611" s="2643"/>
      <c r="C611" s="2643"/>
      <c r="D611" s="2643"/>
      <c r="E611" s="2643"/>
      <c r="F611" s="2643"/>
      <c r="G611" s="2643"/>
      <c r="H611" s="2643"/>
      <c r="I611" s="2643"/>
      <c r="J611" s="2643"/>
      <c r="K611" s="2644"/>
      <c r="L611" s="2645"/>
      <c r="M611" s="2645"/>
      <c r="N611" s="2645"/>
      <c r="O611" s="2646"/>
      <c r="P611" s="2646"/>
      <c r="Q611" s="2646"/>
      <c r="R611" s="2646"/>
      <c r="S611" s="2646"/>
      <c r="T611" s="2646"/>
      <c r="U611" s="2643"/>
      <c r="V611" s="2643"/>
      <c r="W611" s="2646"/>
    </row>
    <row r="612" spans="1:23">
      <c r="A612" s="2643"/>
      <c r="B612" s="2643"/>
      <c r="C612" s="2643"/>
      <c r="D612" s="2643"/>
      <c r="E612" s="2643"/>
      <c r="F612" s="2643"/>
      <c r="G612" s="2643"/>
      <c r="H612" s="2643"/>
      <c r="I612" s="2643"/>
      <c r="J612" s="2643"/>
      <c r="K612" s="2644"/>
      <c r="L612" s="2645"/>
      <c r="M612" s="2645"/>
      <c r="N612" s="2645"/>
      <c r="O612" s="2646"/>
      <c r="P612" s="2646"/>
      <c r="Q612" s="2646"/>
      <c r="R612" s="2646"/>
      <c r="S612" s="2646"/>
      <c r="T612" s="2646"/>
      <c r="U612" s="2643"/>
      <c r="V612" s="2643"/>
      <c r="W612" s="2646"/>
    </row>
    <row r="613" spans="1:23">
      <c r="A613" s="2643"/>
      <c r="B613" s="2643"/>
      <c r="C613" s="2643"/>
      <c r="D613" s="2643"/>
      <c r="E613" s="2643"/>
      <c r="F613" s="2643"/>
      <c r="G613" s="2643"/>
      <c r="H613" s="2643"/>
      <c r="I613" s="2643"/>
      <c r="J613" s="2643"/>
      <c r="K613" s="2644"/>
      <c r="L613" s="2645"/>
      <c r="M613" s="2645"/>
      <c r="N613" s="2645"/>
      <c r="O613" s="2646"/>
      <c r="P613" s="2646"/>
      <c r="Q613" s="2646"/>
      <c r="R613" s="2646"/>
      <c r="S613" s="2646"/>
      <c r="T613" s="2646"/>
      <c r="U613" s="2643"/>
      <c r="V613" s="2643"/>
      <c r="W613" s="2646"/>
    </row>
    <row r="614" spans="1:23">
      <c r="A614" s="2643"/>
      <c r="B614" s="2643"/>
      <c r="C614" s="2643"/>
      <c r="D614" s="2643"/>
      <c r="E614" s="2643"/>
      <c r="F614" s="2643"/>
      <c r="G614" s="2643"/>
      <c r="H614" s="2643"/>
      <c r="I614" s="2643"/>
      <c r="J614" s="2643"/>
      <c r="K614" s="2644"/>
      <c r="L614" s="2645"/>
      <c r="M614" s="2645"/>
      <c r="N614" s="2645"/>
      <c r="O614" s="2646"/>
      <c r="P614" s="2646"/>
      <c r="Q614" s="2646"/>
      <c r="R614" s="2646"/>
      <c r="S614" s="2646"/>
      <c r="T614" s="2646"/>
      <c r="U614" s="2643"/>
      <c r="V614" s="2643"/>
      <c r="W614" s="2646"/>
    </row>
    <row r="615" spans="1:23">
      <c r="A615" s="2643"/>
      <c r="B615" s="2643"/>
      <c r="C615" s="2643"/>
      <c r="D615" s="2643"/>
      <c r="E615" s="2643"/>
      <c r="F615" s="2643"/>
      <c r="G615" s="2643"/>
      <c r="H615" s="2643"/>
      <c r="I615" s="2643"/>
      <c r="J615" s="2643"/>
      <c r="K615" s="2644"/>
      <c r="L615" s="2645"/>
      <c r="M615" s="2645"/>
      <c r="N615" s="2645"/>
      <c r="O615" s="2646"/>
      <c r="P615" s="2646"/>
      <c r="Q615" s="2646"/>
      <c r="R615" s="2646"/>
      <c r="S615" s="2646"/>
      <c r="T615" s="2646"/>
      <c r="U615" s="2643"/>
      <c r="V615" s="2643"/>
      <c r="W615" s="2646"/>
    </row>
    <row r="616" spans="1:23">
      <c r="A616" s="2643"/>
      <c r="B616" s="2643"/>
      <c r="C616" s="2643"/>
      <c r="D616" s="2643"/>
      <c r="E616" s="2643"/>
      <c r="F616" s="2643"/>
      <c r="G616" s="2643"/>
      <c r="H616" s="2643"/>
      <c r="I616" s="2643"/>
      <c r="J616" s="2643"/>
      <c r="K616" s="2644"/>
      <c r="L616" s="2645"/>
      <c r="M616" s="2645"/>
      <c r="N616" s="2645"/>
      <c r="O616" s="2646"/>
      <c r="P616" s="2646"/>
      <c r="Q616" s="2646"/>
      <c r="R616" s="2646"/>
      <c r="S616" s="2646"/>
      <c r="T616" s="2646"/>
      <c r="U616" s="2643"/>
      <c r="V616" s="2643"/>
      <c r="W616" s="2646"/>
    </row>
    <row r="617" spans="1:23">
      <c r="A617" s="2643"/>
      <c r="B617" s="2643"/>
      <c r="C617" s="2643"/>
      <c r="D617" s="2643"/>
      <c r="E617" s="2643"/>
      <c r="F617" s="2643"/>
      <c r="G617" s="2643"/>
      <c r="H617" s="2643"/>
      <c r="I617" s="2643"/>
      <c r="J617" s="2643"/>
      <c r="K617" s="2644"/>
      <c r="L617" s="2645"/>
      <c r="M617" s="2645"/>
      <c r="N617" s="2645"/>
      <c r="O617" s="2646"/>
      <c r="P617" s="2646"/>
      <c r="Q617" s="2646"/>
      <c r="R617" s="2646"/>
      <c r="S617" s="2646"/>
      <c r="T617" s="2646"/>
      <c r="U617" s="2643"/>
      <c r="V617" s="2643"/>
      <c r="W617" s="2646"/>
    </row>
    <row r="618" spans="1:23">
      <c r="A618" s="2643"/>
      <c r="B618" s="2643"/>
      <c r="C618" s="2643"/>
      <c r="D618" s="2643"/>
      <c r="E618" s="2643"/>
      <c r="F618" s="2643"/>
      <c r="G618" s="2643"/>
      <c r="H618" s="2643"/>
      <c r="I618" s="2643"/>
      <c r="J618" s="2643"/>
      <c r="K618" s="2644"/>
      <c r="L618" s="2645"/>
      <c r="M618" s="2645"/>
      <c r="N618" s="2645"/>
      <c r="O618" s="2646"/>
      <c r="P618" s="2646"/>
      <c r="Q618" s="2646"/>
      <c r="R618" s="2646"/>
      <c r="S618" s="2646"/>
      <c r="T618" s="2646"/>
      <c r="U618" s="2643"/>
      <c r="V618" s="2643"/>
      <c r="W618" s="2646"/>
    </row>
    <row r="619" spans="1:23">
      <c r="A619" s="2643"/>
      <c r="B619" s="2643"/>
      <c r="C619" s="2643"/>
      <c r="D619" s="2643"/>
      <c r="E619" s="2643"/>
      <c r="F619" s="2643"/>
      <c r="G619" s="2643"/>
      <c r="H619" s="2643"/>
      <c r="I619" s="2643"/>
      <c r="J619" s="2643"/>
      <c r="K619" s="2644"/>
      <c r="L619" s="2645"/>
      <c r="M619" s="2645"/>
      <c r="N619" s="2645"/>
      <c r="O619" s="2646"/>
      <c r="P619" s="2646"/>
      <c r="Q619" s="2646"/>
      <c r="R619" s="2646"/>
      <c r="S619" s="2646"/>
      <c r="T619" s="2646"/>
      <c r="U619" s="2643"/>
      <c r="V619" s="2643"/>
      <c r="W619" s="2646"/>
    </row>
    <row r="620" spans="1:23">
      <c r="A620" s="2643"/>
      <c r="B620" s="2643"/>
      <c r="C620" s="2643"/>
      <c r="D620" s="2643"/>
      <c r="E620" s="2643"/>
      <c r="F620" s="2643"/>
      <c r="G620" s="2643"/>
      <c r="H620" s="2643"/>
      <c r="I620" s="2643"/>
      <c r="J620" s="2643"/>
      <c r="K620" s="2644"/>
      <c r="L620" s="2645"/>
      <c r="M620" s="2645"/>
      <c r="N620" s="2645"/>
      <c r="O620" s="2646"/>
      <c r="P620" s="2646"/>
      <c r="Q620" s="2646"/>
      <c r="R620" s="2646"/>
      <c r="S620" s="2646"/>
      <c r="T620" s="2646"/>
      <c r="U620" s="2643"/>
      <c r="V620" s="2643"/>
      <c r="W620" s="2646"/>
    </row>
    <row r="621" spans="1:23">
      <c r="A621" s="2643"/>
      <c r="B621" s="2643"/>
      <c r="C621" s="2643"/>
      <c r="D621" s="2643"/>
      <c r="E621" s="2643"/>
      <c r="F621" s="2643"/>
      <c r="G621" s="2643"/>
      <c r="H621" s="2643"/>
      <c r="I621" s="2643"/>
      <c r="J621" s="2643"/>
      <c r="K621" s="2644"/>
      <c r="L621" s="2645"/>
      <c r="M621" s="2645"/>
      <c r="N621" s="2645"/>
      <c r="O621" s="2646"/>
      <c r="P621" s="2646"/>
      <c r="Q621" s="2646"/>
      <c r="R621" s="2646"/>
      <c r="S621" s="2646"/>
      <c r="T621" s="2646"/>
      <c r="U621" s="2643"/>
      <c r="V621" s="2643"/>
      <c r="W621" s="2646"/>
    </row>
    <row r="622" spans="1:23">
      <c r="A622" s="2643"/>
      <c r="B622" s="2643"/>
      <c r="C622" s="2643"/>
      <c r="D622" s="2643"/>
      <c r="E622" s="2643"/>
      <c r="F622" s="2643"/>
      <c r="G622" s="2643"/>
      <c r="H622" s="2643"/>
      <c r="I622" s="2643"/>
      <c r="J622" s="2643"/>
      <c r="K622" s="2644"/>
      <c r="L622" s="2645"/>
      <c r="M622" s="2645"/>
      <c r="N622" s="2645"/>
      <c r="O622" s="2646"/>
      <c r="P622" s="2646"/>
      <c r="Q622" s="2646"/>
      <c r="R622" s="2646"/>
      <c r="S622" s="2646"/>
      <c r="T622" s="2646"/>
      <c r="U622" s="2643"/>
      <c r="V622" s="2643"/>
      <c r="W622" s="2646"/>
    </row>
    <row r="623" spans="1:23">
      <c r="A623" s="2643"/>
      <c r="B623" s="2643"/>
      <c r="C623" s="2643"/>
      <c r="D623" s="2643"/>
      <c r="E623" s="2643"/>
      <c r="F623" s="2643"/>
      <c r="G623" s="2643"/>
      <c r="H623" s="2643"/>
      <c r="I623" s="2643"/>
      <c r="J623" s="2643"/>
      <c r="K623" s="2644"/>
      <c r="L623" s="2645"/>
      <c r="M623" s="2645"/>
      <c r="N623" s="2645"/>
      <c r="O623" s="2646"/>
      <c r="P623" s="2646"/>
      <c r="Q623" s="2646"/>
      <c r="R623" s="2646"/>
      <c r="S623" s="2646"/>
      <c r="T623" s="2646"/>
      <c r="U623" s="2643"/>
      <c r="V623" s="2643"/>
      <c r="W623" s="2646"/>
    </row>
    <row r="624" spans="1:23">
      <c r="A624" s="2643"/>
      <c r="B624" s="2643"/>
      <c r="C624" s="2643"/>
      <c r="D624" s="2643"/>
      <c r="E624" s="2643"/>
      <c r="F624" s="2643"/>
      <c r="G624" s="2643"/>
      <c r="H624" s="2643"/>
      <c r="I624" s="2643"/>
      <c r="J624" s="2643"/>
      <c r="K624" s="2644"/>
      <c r="L624" s="2645"/>
      <c r="M624" s="2645"/>
      <c r="N624" s="2645"/>
      <c r="O624" s="2646"/>
      <c r="P624" s="2646"/>
      <c r="Q624" s="2646"/>
      <c r="R624" s="2646"/>
      <c r="S624" s="2646"/>
      <c r="T624" s="2646"/>
      <c r="U624" s="2643"/>
      <c r="V624" s="2643"/>
      <c r="W624" s="2646"/>
    </row>
    <row r="625" spans="1:23">
      <c r="A625" s="2643"/>
      <c r="B625" s="2643"/>
      <c r="C625" s="2643"/>
      <c r="D625" s="2643"/>
      <c r="E625" s="2643"/>
      <c r="F625" s="2643"/>
      <c r="G625" s="2643"/>
      <c r="H625" s="2643"/>
      <c r="I625" s="2643"/>
      <c r="J625" s="2643"/>
      <c r="K625" s="2644"/>
      <c r="L625" s="2645"/>
      <c r="M625" s="2645"/>
      <c r="N625" s="2645"/>
      <c r="O625" s="2646"/>
      <c r="P625" s="2646"/>
      <c r="Q625" s="2646"/>
      <c r="R625" s="2646"/>
      <c r="S625" s="2646"/>
      <c r="T625" s="2646"/>
      <c r="U625" s="2643"/>
      <c r="V625" s="2643"/>
      <c r="W625" s="2646"/>
    </row>
    <row r="626" spans="1:23">
      <c r="A626" s="2643"/>
      <c r="B626" s="2643"/>
      <c r="C626" s="2643"/>
      <c r="D626" s="2643"/>
      <c r="E626" s="2643"/>
      <c r="F626" s="2643"/>
      <c r="G626" s="2643"/>
      <c r="H626" s="2643"/>
      <c r="I626" s="2643"/>
      <c r="J626" s="2643"/>
      <c r="K626" s="2644"/>
      <c r="L626" s="2645"/>
      <c r="M626" s="2645"/>
      <c r="N626" s="2645"/>
      <c r="O626" s="2646"/>
      <c r="P626" s="2646"/>
      <c r="Q626" s="2646"/>
      <c r="R626" s="2646"/>
      <c r="S626" s="2646"/>
      <c r="T626" s="2646"/>
      <c r="U626" s="2643"/>
      <c r="V626" s="2643"/>
      <c r="W626" s="2646"/>
    </row>
    <row r="627" spans="1:23">
      <c r="A627" s="2643"/>
      <c r="B627" s="2643"/>
      <c r="C627" s="2643"/>
      <c r="D627" s="2643"/>
      <c r="E627" s="2643"/>
      <c r="F627" s="2643"/>
      <c r="G627" s="2643"/>
      <c r="H627" s="2643"/>
      <c r="I627" s="2643"/>
      <c r="J627" s="2643"/>
      <c r="K627" s="2644"/>
      <c r="L627" s="2645"/>
      <c r="M627" s="2645"/>
      <c r="N627" s="2645"/>
      <c r="O627" s="2646"/>
      <c r="P627" s="2646"/>
      <c r="Q627" s="2646"/>
      <c r="R627" s="2646"/>
      <c r="S627" s="2646"/>
      <c r="T627" s="2646"/>
      <c r="U627" s="2643"/>
      <c r="V627" s="2643"/>
      <c r="W627" s="2646"/>
    </row>
    <row r="628" spans="1:23">
      <c r="A628" s="2643"/>
      <c r="B628" s="2643"/>
      <c r="C628" s="2643"/>
      <c r="D628" s="2643"/>
      <c r="E628" s="2643"/>
      <c r="F628" s="2643"/>
      <c r="G628" s="2643"/>
      <c r="H628" s="2643"/>
      <c r="I628" s="2643"/>
      <c r="J628" s="2643"/>
      <c r="K628" s="2644"/>
      <c r="L628" s="2645"/>
      <c r="M628" s="2645"/>
      <c r="N628" s="2645"/>
      <c r="O628" s="2646"/>
      <c r="P628" s="2646"/>
      <c r="Q628" s="2646"/>
      <c r="R628" s="2646"/>
      <c r="S628" s="2646"/>
      <c r="T628" s="2646"/>
      <c r="U628" s="2643"/>
      <c r="V628" s="2643"/>
      <c r="W628" s="2646"/>
    </row>
    <row r="629" spans="1:23">
      <c r="A629" s="2643"/>
      <c r="B629" s="2643"/>
      <c r="C629" s="2643"/>
      <c r="D629" s="2643"/>
      <c r="E629" s="2643"/>
      <c r="F629" s="2643"/>
      <c r="G629" s="2643"/>
      <c r="H629" s="2643"/>
      <c r="I629" s="2643"/>
      <c r="J629" s="2643"/>
      <c r="K629" s="2644"/>
      <c r="L629" s="2645"/>
      <c r="M629" s="2645"/>
      <c r="N629" s="2645"/>
      <c r="O629" s="2646"/>
      <c r="P629" s="2646"/>
      <c r="Q629" s="2646"/>
      <c r="R629" s="2646"/>
      <c r="S629" s="2646"/>
      <c r="T629" s="2646"/>
      <c r="U629" s="2643"/>
      <c r="V629" s="2643"/>
      <c r="W629" s="2646"/>
    </row>
    <row r="630" spans="1:23">
      <c r="A630" s="2643"/>
      <c r="B630" s="2643"/>
      <c r="C630" s="2643"/>
      <c r="D630" s="2643"/>
      <c r="E630" s="2643"/>
      <c r="F630" s="2643"/>
      <c r="G630" s="2643"/>
      <c r="H630" s="2643"/>
      <c r="I630" s="2643"/>
      <c r="J630" s="2643"/>
      <c r="K630" s="2644"/>
      <c r="L630" s="2645"/>
      <c r="M630" s="2645"/>
      <c r="N630" s="2645"/>
      <c r="O630" s="2646"/>
      <c r="P630" s="2646"/>
      <c r="Q630" s="2646"/>
      <c r="R630" s="2646"/>
      <c r="S630" s="2646"/>
      <c r="T630" s="2646"/>
      <c r="U630" s="2643"/>
      <c r="V630" s="2643"/>
      <c r="W630" s="2646"/>
    </row>
    <row r="631" spans="1:23">
      <c r="A631" s="2643"/>
      <c r="B631" s="2643"/>
      <c r="C631" s="2643"/>
      <c r="D631" s="2643"/>
      <c r="E631" s="2643"/>
      <c r="F631" s="2643"/>
      <c r="G631" s="2643"/>
      <c r="H631" s="2643"/>
      <c r="I631" s="2643"/>
      <c r="J631" s="2643"/>
      <c r="K631" s="2644"/>
      <c r="L631" s="2645"/>
      <c r="M631" s="2645"/>
      <c r="N631" s="2645"/>
      <c r="O631" s="2646"/>
      <c r="P631" s="2646"/>
      <c r="Q631" s="2646"/>
      <c r="R631" s="2646"/>
      <c r="S631" s="2646"/>
      <c r="T631" s="2646"/>
      <c r="U631" s="2643"/>
      <c r="V631" s="2643"/>
      <c r="W631" s="2646"/>
    </row>
    <row r="632" spans="1:23">
      <c r="A632" s="2643"/>
      <c r="B632" s="2643"/>
      <c r="C632" s="2643"/>
      <c r="D632" s="2643"/>
      <c r="E632" s="2643"/>
      <c r="F632" s="2643"/>
      <c r="G632" s="2643"/>
      <c r="H632" s="2643"/>
      <c r="I632" s="2643"/>
      <c r="J632" s="2643"/>
      <c r="K632" s="2644"/>
      <c r="L632" s="2645"/>
      <c r="M632" s="2645"/>
      <c r="N632" s="2645"/>
      <c r="O632" s="2646"/>
      <c r="P632" s="2646"/>
      <c r="Q632" s="2646"/>
      <c r="R632" s="2646"/>
      <c r="S632" s="2646"/>
      <c r="T632" s="2646"/>
      <c r="U632" s="2643"/>
      <c r="V632" s="2643"/>
      <c r="W632" s="2646"/>
    </row>
    <row r="633" spans="1:23">
      <c r="A633" s="2643"/>
      <c r="B633" s="2643"/>
      <c r="C633" s="2643"/>
      <c r="D633" s="2643"/>
      <c r="E633" s="2643"/>
      <c r="F633" s="2643"/>
      <c r="G633" s="2643"/>
      <c r="H633" s="2643"/>
      <c r="I633" s="2643"/>
      <c r="J633" s="2643"/>
      <c r="K633" s="2644"/>
      <c r="L633" s="2645"/>
      <c r="M633" s="2645"/>
      <c r="N633" s="2645"/>
      <c r="O633" s="2646"/>
      <c r="P633" s="2646"/>
      <c r="Q633" s="2646"/>
      <c r="R633" s="2646"/>
      <c r="S633" s="2646"/>
      <c r="T633" s="2646"/>
      <c r="U633" s="2643"/>
      <c r="V633" s="2643"/>
      <c r="W633" s="2646"/>
    </row>
    <row r="634" spans="1:23">
      <c r="A634" s="2643"/>
      <c r="B634" s="2643"/>
      <c r="C634" s="2643"/>
      <c r="D634" s="2643"/>
      <c r="E634" s="2643"/>
      <c r="F634" s="2643"/>
      <c r="G634" s="2643"/>
      <c r="H634" s="2643"/>
      <c r="I634" s="2643"/>
      <c r="J634" s="2643"/>
      <c r="K634" s="2644"/>
      <c r="L634" s="2645"/>
      <c r="M634" s="2645"/>
      <c r="N634" s="2645"/>
      <c r="O634" s="2646"/>
      <c r="P634" s="2646"/>
      <c r="Q634" s="2646"/>
      <c r="R634" s="2646"/>
      <c r="S634" s="2646"/>
      <c r="T634" s="2646"/>
      <c r="U634" s="2643"/>
      <c r="V634" s="2643"/>
      <c r="W634" s="2646"/>
    </row>
    <row r="635" spans="1:23">
      <c r="A635" s="2643"/>
      <c r="B635" s="2643"/>
      <c r="C635" s="2643"/>
      <c r="D635" s="2643"/>
      <c r="E635" s="2643"/>
      <c r="F635" s="2643"/>
      <c r="G635" s="2643"/>
      <c r="H635" s="2643"/>
      <c r="I635" s="2643"/>
      <c r="J635" s="2643"/>
      <c r="K635" s="2644"/>
      <c r="L635" s="2645"/>
      <c r="M635" s="2645"/>
      <c r="N635" s="2645"/>
      <c r="O635" s="2646"/>
      <c r="P635" s="2646"/>
      <c r="Q635" s="2646"/>
      <c r="R635" s="2646"/>
      <c r="S635" s="2646"/>
      <c r="T635" s="2646"/>
      <c r="U635" s="2643"/>
      <c r="V635" s="2643"/>
      <c r="W635" s="2646"/>
    </row>
    <row r="636" spans="1:23">
      <c r="A636" s="2643"/>
      <c r="B636" s="2643"/>
      <c r="C636" s="2643"/>
      <c r="D636" s="2643"/>
      <c r="E636" s="2643"/>
      <c r="F636" s="2643"/>
      <c r="G636" s="2643"/>
      <c r="H636" s="2643"/>
      <c r="I636" s="2643"/>
      <c r="J636" s="2643"/>
      <c r="K636" s="2644"/>
      <c r="L636" s="2645"/>
      <c r="M636" s="2645"/>
      <c r="N636" s="2645"/>
      <c r="O636" s="2646"/>
      <c r="P636" s="2646"/>
      <c r="Q636" s="2646"/>
      <c r="R636" s="2646"/>
      <c r="S636" s="2646"/>
      <c r="T636" s="2646"/>
      <c r="U636" s="2643"/>
      <c r="V636" s="2643"/>
      <c r="W636" s="2646"/>
    </row>
    <row r="637" spans="1:23">
      <c r="A637" s="2643"/>
      <c r="B637" s="2643"/>
      <c r="C637" s="2643"/>
      <c r="D637" s="2643"/>
      <c r="E637" s="2643"/>
      <c r="F637" s="2643"/>
      <c r="G637" s="2643"/>
      <c r="H637" s="2643"/>
      <c r="I637" s="2643"/>
      <c r="J637" s="2643"/>
      <c r="K637" s="2644"/>
      <c r="L637" s="2645"/>
      <c r="M637" s="2645"/>
      <c r="N637" s="2645"/>
      <c r="O637" s="2646"/>
      <c r="P637" s="2646"/>
      <c r="Q637" s="2646"/>
      <c r="R637" s="2646"/>
      <c r="S637" s="2646"/>
      <c r="T637" s="2646"/>
      <c r="U637" s="2643"/>
      <c r="V637" s="2643"/>
      <c r="W637" s="2646"/>
    </row>
    <row r="638" spans="1:23">
      <c r="A638" s="2643"/>
      <c r="B638" s="2643"/>
      <c r="C638" s="2643"/>
      <c r="D638" s="2643"/>
      <c r="E638" s="2643"/>
      <c r="F638" s="2643"/>
      <c r="G638" s="2643"/>
      <c r="H638" s="2643"/>
      <c r="I638" s="2643"/>
      <c r="J638" s="2643"/>
      <c r="K638" s="2644"/>
      <c r="L638" s="2645"/>
      <c r="M638" s="2645"/>
      <c r="N638" s="2645"/>
      <c r="O638" s="2646"/>
      <c r="P638" s="2646"/>
      <c r="Q638" s="2646"/>
      <c r="R638" s="2646"/>
      <c r="S638" s="2646"/>
      <c r="T638" s="2646"/>
      <c r="U638" s="2643"/>
      <c r="V638" s="2643"/>
      <c r="W638" s="2646"/>
    </row>
    <row r="639" spans="1:23">
      <c r="A639" s="2643"/>
      <c r="B639" s="2643"/>
      <c r="C639" s="2643"/>
      <c r="D639" s="2643"/>
      <c r="E639" s="2643"/>
      <c r="F639" s="2643"/>
      <c r="G639" s="2643"/>
      <c r="H639" s="2643"/>
      <c r="I639" s="2643"/>
      <c r="J639" s="2643"/>
      <c r="K639" s="2644"/>
      <c r="L639" s="2645"/>
      <c r="M639" s="2645"/>
      <c r="N639" s="2645"/>
      <c r="O639" s="2646"/>
      <c r="P639" s="2646"/>
      <c r="Q639" s="2646"/>
      <c r="R639" s="2646"/>
      <c r="S639" s="2646"/>
      <c r="T639" s="2646"/>
      <c r="U639" s="2643"/>
      <c r="V639" s="2643"/>
      <c r="W639" s="2646"/>
    </row>
    <row r="640" spans="1:23">
      <c r="A640" s="2643"/>
      <c r="B640" s="2643"/>
      <c r="C640" s="2643"/>
      <c r="D640" s="2643"/>
      <c r="E640" s="2643"/>
      <c r="F640" s="2643"/>
      <c r="G640" s="2643"/>
      <c r="H640" s="2643"/>
      <c r="I640" s="2643"/>
      <c r="J640" s="2643"/>
      <c r="K640" s="2644"/>
      <c r="L640" s="2645"/>
      <c r="M640" s="2645"/>
      <c r="N640" s="2645"/>
      <c r="O640" s="2646"/>
      <c r="P640" s="2646"/>
      <c r="Q640" s="2646"/>
      <c r="R640" s="2646"/>
      <c r="S640" s="2646"/>
      <c r="T640" s="2646"/>
      <c r="U640" s="2643"/>
      <c r="V640" s="2643"/>
      <c r="W640" s="2646"/>
    </row>
    <row r="641" spans="1:23">
      <c r="A641" s="2643"/>
      <c r="B641" s="2643"/>
      <c r="C641" s="2643"/>
      <c r="D641" s="2643"/>
      <c r="E641" s="2643"/>
      <c r="F641" s="2643"/>
      <c r="G641" s="2643"/>
      <c r="H641" s="2643"/>
      <c r="I641" s="2643"/>
      <c r="J641" s="2643"/>
      <c r="K641" s="2644"/>
      <c r="L641" s="2645"/>
      <c r="M641" s="2645"/>
      <c r="N641" s="2645"/>
      <c r="O641" s="2646"/>
      <c r="P641" s="2646"/>
      <c r="Q641" s="2646"/>
      <c r="R641" s="2646"/>
      <c r="S641" s="2646"/>
      <c r="T641" s="2646"/>
      <c r="U641" s="2643"/>
      <c r="V641" s="2643"/>
      <c r="W641" s="2646"/>
    </row>
    <row r="642" spans="1:23">
      <c r="A642" s="2643"/>
      <c r="B642" s="2643"/>
      <c r="C642" s="2643"/>
      <c r="D642" s="2643"/>
      <c r="E642" s="2643"/>
      <c r="F642" s="2643"/>
      <c r="G642" s="2643"/>
      <c r="H642" s="2643"/>
      <c r="I642" s="2643"/>
      <c r="J642" s="2643"/>
      <c r="K642" s="2644"/>
      <c r="L642" s="2645"/>
      <c r="M642" s="2645"/>
      <c r="N642" s="2645"/>
      <c r="O642" s="2646"/>
      <c r="P642" s="2646"/>
      <c r="Q642" s="2646"/>
      <c r="R642" s="2646"/>
      <c r="S642" s="2646"/>
      <c r="T642" s="2646"/>
      <c r="U642" s="2643"/>
      <c r="V642" s="2643"/>
      <c r="W642" s="2646"/>
    </row>
    <row r="643" spans="1:23">
      <c r="A643" s="2643"/>
      <c r="B643" s="2643"/>
      <c r="C643" s="2643"/>
      <c r="D643" s="2643"/>
      <c r="E643" s="2643"/>
      <c r="F643" s="2643"/>
      <c r="G643" s="2643"/>
      <c r="H643" s="2643"/>
      <c r="I643" s="2643"/>
      <c r="J643" s="2643"/>
      <c r="K643" s="2644"/>
      <c r="L643" s="2645"/>
      <c r="M643" s="2645"/>
      <c r="N643" s="2645"/>
      <c r="O643" s="2646"/>
      <c r="P643" s="2646"/>
      <c r="Q643" s="2646"/>
      <c r="R643" s="2646"/>
      <c r="S643" s="2646"/>
      <c r="T643" s="2646"/>
      <c r="U643" s="2643"/>
      <c r="V643" s="2643"/>
      <c r="W643" s="2646"/>
    </row>
    <row r="644" spans="1:23">
      <c r="A644" s="2643"/>
      <c r="B644" s="2643"/>
      <c r="C644" s="2643"/>
      <c r="D644" s="2643"/>
      <c r="E644" s="2643"/>
      <c r="F644" s="2643"/>
      <c r="G644" s="2643"/>
      <c r="H644" s="2643"/>
      <c r="I644" s="2643"/>
      <c r="J644" s="2643"/>
      <c r="K644" s="2644"/>
      <c r="L644" s="2645"/>
      <c r="M644" s="2645"/>
      <c r="N644" s="2645"/>
      <c r="O644" s="2646"/>
      <c r="P644" s="2646"/>
      <c r="Q644" s="2646"/>
      <c r="R644" s="2646"/>
      <c r="S644" s="2646"/>
      <c r="T644" s="2646"/>
      <c r="U644" s="2643"/>
      <c r="V644" s="2643"/>
      <c r="W644" s="2646"/>
    </row>
    <row r="645" spans="1:23">
      <c r="A645" s="2643"/>
      <c r="B645" s="2643"/>
      <c r="C645" s="2643"/>
      <c r="D645" s="2643"/>
      <c r="E645" s="2643"/>
      <c r="F645" s="2643"/>
      <c r="G645" s="2643"/>
      <c r="H645" s="2643"/>
      <c r="I645" s="2643"/>
      <c r="J645" s="2643"/>
      <c r="K645" s="2644"/>
      <c r="L645" s="2645"/>
      <c r="M645" s="2645"/>
      <c r="N645" s="2645"/>
      <c r="O645" s="2646"/>
      <c r="P645" s="2646"/>
      <c r="Q645" s="2646"/>
      <c r="R645" s="2646"/>
      <c r="S645" s="2646"/>
      <c r="T645" s="2646"/>
      <c r="U645" s="2643"/>
      <c r="V645" s="2643"/>
      <c r="W645" s="2646"/>
    </row>
    <row r="646" spans="1:23">
      <c r="A646" s="2643"/>
      <c r="B646" s="2643"/>
      <c r="C646" s="2643"/>
      <c r="D646" s="2643"/>
      <c r="E646" s="2643"/>
      <c r="F646" s="2643"/>
      <c r="G646" s="2643"/>
      <c r="H646" s="2643"/>
      <c r="I646" s="2643"/>
      <c r="J646" s="2643"/>
      <c r="K646" s="2644"/>
      <c r="L646" s="2645"/>
      <c r="M646" s="2645"/>
      <c r="N646" s="2645"/>
      <c r="O646" s="2646"/>
      <c r="P646" s="2646"/>
      <c r="Q646" s="2646"/>
      <c r="R646" s="2646"/>
      <c r="S646" s="2646"/>
      <c r="T646" s="2646"/>
      <c r="U646" s="2643"/>
      <c r="V646" s="2643"/>
      <c r="W646" s="2646"/>
    </row>
    <row r="647" spans="1:23">
      <c r="A647" s="2643"/>
      <c r="B647" s="2643"/>
      <c r="C647" s="2643"/>
      <c r="D647" s="2643"/>
      <c r="E647" s="2643"/>
      <c r="F647" s="2643"/>
      <c r="G647" s="2643"/>
      <c r="H647" s="2643"/>
      <c r="I647" s="2643"/>
      <c r="J647" s="2643"/>
      <c r="K647" s="2644"/>
      <c r="L647" s="2645"/>
      <c r="M647" s="2645"/>
      <c r="N647" s="2645"/>
      <c r="O647" s="2646"/>
      <c r="P647" s="2646"/>
      <c r="Q647" s="2646"/>
      <c r="R647" s="2646"/>
      <c r="S647" s="2646"/>
      <c r="T647" s="2646"/>
      <c r="U647" s="2643"/>
      <c r="V647" s="2643"/>
      <c r="W647" s="2646"/>
    </row>
    <row r="648" spans="1:23">
      <c r="A648" s="2643"/>
      <c r="B648" s="2643"/>
      <c r="C648" s="2643"/>
      <c r="D648" s="2643"/>
      <c r="E648" s="2643"/>
      <c r="F648" s="2643"/>
      <c r="G648" s="2643"/>
      <c r="H648" s="2643"/>
      <c r="I648" s="2643"/>
      <c r="J648" s="2643"/>
      <c r="K648" s="2644"/>
      <c r="L648" s="2645"/>
      <c r="M648" s="2645"/>
      <c r="N648" s="2645"/>
      <c r="O648" s="2646"/>
      <c r="P648" s="2646"/>
      <c r="Q648" s="2646"/>
      <c r="R648" s="2646"/>
      <c r="S648" s="2646"/>
      <c r="T648" s="2646"/>
      <c r="U648" s="2643"/>
      <c r="V648" s="2643"/>
      <c r="W648" s="2646"/>
    </row>
    <row r="649" spans="1:23">
      <c r="A649" s="2643"/>
      <c r="B649" s="2643"/>
      <c r="C649" s="2643"/>
      <c r="D649" s="2643"/>
      <c r="E649" s="2643"/>
      <c r="F649" s="2643"/>
      <c r="G649" s="2643"/>
      <c r="H649" s="2643"/>
      <c r="I649" s="2643"/>
      <c r="J649" s="2643"/>
      <c r="K649" s="2644"/>
      <c r="L649" s="2645"/>
      <c r="M649" s="2645"/>
      <c r="N649" s="2645"/>
      <c r="O649" s="2646"/>
      <c r="P649" s="2646"/>
      <c r="Q649" s="2646"/>
      <c r="R649" s="2646"/>
      <c r="S649" s="2646"/>
      <c r="T649" s="2646"/>
      <c r="U649" s="2643"/>
      <c r="V649" s="2643"/>
      <c r="W649" s="2646"/>
    </row>
    <row r="650" spans="1:23">
      <c r="A650" s="2643"/>
      <c r="B650" s="2643"/>
      <c r="C650" s="2643"/>
      <c r="D650" s="2643"/>
      <c r="E650" s="2643"/>
      <c r="F650" s="2643"/>
      <c r="G650" s="2643"/>
      <c r="H650" s="2643"/>
      <c r="I650" s="2643"/>
      <c r="J650" s="2643"/>
      <c r="K650" s="2644"/>
      <c r="L650" s="2645"/>
      <c r="M650" s="2645"/>
      <c r="N650" s="2645"/>
      <c r="O650" s="2646"/>
      <c r="P650" s="2646"/>
      <c r="Q650" s="2646"/>
      <c r="R650" s="2646"/>
      <c r="S650" s="2646"/>
      <c r="T650" s="2646"/>
      <c r="U650" s="2643"/>
      <c r="V650" s="2643"/>
      <c r="W650" s="2646"/>
    </row>
    <row r="651" spans="1:23">
      <c r="A651" s="2643"/>
      <c r="B651" s="2643"/>
      <c r="C651" s="2643"/>
      <c r="D651" s="2643"/>
      <c r="E651" s="2643"/>
      <c r="F651" s="2643"/>
      <c r="G651" s="2643"/>
      <c r="H651" s="2643"/>
      <c r="I651" s="2643"/>
      <c r="J651" s="2643"/>
      <c r="K651" s="2644"/>
      <c r="L651" s="2645"/>
      <c r="M651" s="2645"/>
      <c r="N651" s="2645"/>
      <c r="O651" s="2646"/>
      <c r="P651" s="2646"/>
      <c r="Q651" s="2646"/>
      <c r="R651" s="2646"/>
      <c r="S651" s="2646"/>
      <c r="T651" s="2646"/>
      <c r="U651" s="2643"/>
      <c r="V651" s="2643"/>
      <c r="W651" s="2646"/>
    </row>
    <row r="652" spans="1:23">
      <c r="A652" s="2643"/>
      <c r="B652" s="2643"/>
      <c r="C652" s="2643"/>
      <c r="D652" s="2643"/>
      <c r="E652" s="2643"/>
      <c r="F652" s="2643"/>
      <c r="G652" s="2643"/>
      <c r="H652" s="2643"/>
      <c r="I652" s="2643"/>
      <c r="J652" s="2643"/>
      <c r="K652" s="2644"/>
      <c r="L652" s="2645"/>
      <c r="M652" s="2645"/>
      <c r="N652" s="2645"/>
      <c r="O652" s="2646"/>
      <c r="P652" s="2646"/>
      <c r="Q652" s="2646"/>
      <c r="R652" s="2646"/>
      <c r="S652" s="2646"/>
      <c r="T652" s="2646"/>
      <c r="U652" s="2643"/>
      <c r="V652" s="2643"/>
      <c r="W652" s="2646"/>
    </row>
    <row r="653" spans="1:23">
      <c r="A653" s="2643"/>
      <c r="B653" s="2643"/>
      <c r="C653" s="2643"/>
      <c r="D653" s="2643"/>
      <c r="E653" s="2643"/>
      <c r="F653" s="2643"/>
      <c r="G653" s="2643"/>
      <c r="H653" s="2643"/>
      <c r="I653" s="2643"/>
      <c r="J653" s="2643"/>
      <c r="K653" s="2644"/>
      <c r="L653" s="2645"/>
      <c r="M653" s="2645"/>
      <c r="N653" s="2645"/>
      <c r="O653" s="2646"/>
      <c r="P653" s="2646"/>
      <c r="Q653" s="2646"/>
      <c r="R653" s="2646"/>
      <c r="S653" s="2646"/>
      <c r="T653" s="2646"/>
      <c r="U653" s="2643"/>
      <c r="V653" s="2643"/>
      <c r="W653" s="2646"/>
    </row>
    <row r="654" spans="1:23">
      <c r="A654" s="2643"/>
      <c r="B654" s="2643"/>
      <c r="C654" s="2643"/>
      <c r="D654" s="2643"/>
      <c r="E654" s="2643"/>
      <c r="F654" s="2643"/>
      <c r="G654" s="2643"/>
      <c r="H654" s="2643"/>
      <c r="I654" s="2643"/>
      <c r="J654" s="2643"/>
      <c r="K654" s="2644"/>
      <c r="L654" s="2645"/>
      <c r="M654" s="2645"/>
      <c r="N654" s="2645"/>
      <c r="O654" s="2646"/>
      <c r="P654" s="2646"/>
      <c r="Q654" s="2646"/>
      <c r="R654" s="2646"/>
      <c r="S654" s="2646"/>
      <c r="T654" s="2646"/>
      <c r="U654" s="2643"/>
      <c r="V654" s="2643"/>
      <c r="W654" s="2646"/>
    </row>
    <row r="655" spans="1:23">
      <c r="A655" s="2643"/>
      <c r="B655" s="2643"/>
      <c r="C655" s="2643"/>
      <c r="D655" s="2643"/>
      <c r="E655" s="2643"/>
      <c r="F655" s="2643"/>
      <c r="G655" s="2643"/>
      <c r="H655" s="2643"/>
      <c r="I655" s="2643"/>
      <c r="J655" s="2643"/>
      <c r="K655" s="2644"/>
      <c r="L655" s="2645"/>
      <c r="M655" s="2645"/>
      <c r="N655" s="2645"/>
      <c r="O655" s="2646"/>
      <c r="P655" s="2646"/>
      <c r="Q655" s="2646"/>
      <c r="R655" s="2646"/>
      <c r="S655" s="2646"/>
      <c r="T655" s="2646"/>
      <c r="U655" s="2643"/>
      <c r="V655" s="2643"/>
      <c r="W655" s="2646"/>
    </row>
    <row r="656" spans="1:23">
      <c r="A656" s="2643"/>
      <c r="B656" s="2643"/>
      <c r="C656" s="2643"/>
      <c r="D656" s="2643"/>
      <c r="E656" s="2643"/>
      <c r="F656" s="2643"/>
      <c r="G656" s="2643"/>
      <c r="H656" s="2643"/>
      <c r="I656" s="2643"/>
      <c r="J656" s="2643"/>
      <c r="K656" s="2644"/>
      <c r="L656" s="2645"/>
      <c r="M656" s="2645"/>
      <c r="N656" s="2645"/>
      <c r="O656" s="2646"/>
      <c r="P656" s="2646"/>
      <c r="Q656" s="2646"/>
      <c r="R656" s="2646"/>
      <c r="S656" s="2646"/>
      <c r="T656" s="2646"/>
      <c r="U656" s="2643"/>
      <c r="V656" s="2643"/>
      <c r="W656" s="2646"/>
    </row>
    <row r="657" spans="1:23">
      <c r="A657" s="2643"/>
      <c r="B657" s="2643"/>
      <c r="C657" s="2643"/>
      <c r="D657" s="2643"/>
      <c r="E657" s="2643"/>
      <c r="F657" s="2643"/>
      <c r="G657" s="2643"/>
      <c r="H657" s="2643"/>
      <c r="I657" s="2643"/>
      <c r="J657" s="2643"/>
      <c r="K657" s="2644"/>
      <c r="L657" s="2645"/>
      <c r="M657" s="2645"/>
      <c r="N657" s="2645"/>
      <c r="O657" s="2646"/>
      <c r="P657" s="2646"/>
      <c r="Q657" s="2646"/>
      <c r="R657" s="2646"/>
      <c r="S657" s="2646"/>
      <c r="T657" s="2646"/>
      <c r="U657" s="2643"/>
      <c r="V657" s="2643"/>
      <c r="W657" s="2646"/>
    </row>
    <row r="658" spans="1:23">
      <c r="A658" s="2643"/>
      <c r="B658" s="2643"/>
      <c r="C658" s="2643"/>
      <c r="D658" s="2643"/>
      <c r="E658" s="2643"/>
      <c r="F658" s="2643"/>
      <c r="G658" s="2643"/>
      <c r="H658" s="2643"/>
      <c r="I658" s="2643"/>
      <c r="J658" s="2643"/>
      <c r="K658" s="2644"/>
      <c r="L658" s="2645"/>
      <c r="M658" s="2645"/>
      <c r="N658" s="2645"/>
      <c r="O658" s="2646"/>
      <c r="P658" s="2646"/>
      <c r="Q658" s="2646"/>
      <c r="R658" s="2646"/>
      <c r="S658" s="2646"/>
      <c r="T658" s="2646"/>
      <c r="U658" s="2643"/>
      <c r="V658" s="2643"/>
      <c r="W658" s="2646"/>
    </row>
    <row r="659" spans="1:23">
      <c r="A659" s="2643"/>
      <c r="B659" s="2643"/>
      <c r="C659" s="2643"/>
      <c r="D659" s="2643"/>
      <c r="E659" s="2643"/>
      <c r="F659" s="2643"/>
      <c r="G659" s="2643"/>
      <c r="H659" s="2643"/>
      <c r="I659" s="2643"/>
      <c r="J659" s="2643"/>
      <c r="K659" s="2644"/>
      <c r="L659" s="2645"/>
      <c r="M659" s="2645"/>
      <c r="N659" s="2645"/>
      <c r="O659" s="2646"/>
      <c r="P659" s="2646"/>
      <c r="Q659" s="2646"/>
      <c r="R659" s="2646"/>
      <c r="S659" s="2646"/>
      <c r="T659" s="2646"/>
      <c r="U659" s="2643"/>
      <c r="V659" s="2643"/>
      <c r="W659" s="2646"/>
    </row>
    <row r="660" spans="1:23">
      <c r="A660" s="2643"/>
      <c r="B660" s="2643"/>
      <c r="C660" s="2643"/>
      <c r="D660" s="2643"/>
      <c r="E660" s="2643"/>
      <c r="F660" s="2643"/>
      <c r="G660" s="2643"/>
      <c r="H660" s="2643"/>
      <c r="I660" s="2643"/>
      <c r="J660" s="2643"/>
      <c r="K660" s="2644"/>
      <c r="L660" s="2645"/>
      <c r="M660" s="2645"/>
      <c r="N660" s="2645"/>
      <c r="O660" s="2646"/>
      <c r="P660" s="2646"/>
      <c r="Q660" s="2646"/>
      <c r="R660" s="2646"/>
      <c r="S660" s="2646"/>
      <c r="T660" s="2646"/>
      <c r="U660" s="2643"/>
      <c r="V660" s="2643"/>
      <c r="W660" s="2646"/>
    </row>
    <row r="661" spans="1:23">
      <c r="A661" s="2643"/>
      <c r="B661" s="2643"/>
      <c r="C661" s="2643"/>
      <c r="D661" s="2643"/>
      <c r="E661" s="2643"/>
      <c r="F661" s="2643"/>
      <c r="G661" s="2643"/>
      <c r="H661" s="2643"/>
      <c r="I661" s="2643"/>
      <c r="J661" s="2643"/>
      <c r="K661" s="2644"/>
      <c r="L661" s="2645"/>
      <c r="M661" s="2645"/>
      <c r="N661" s="2645"/>
      <c r="O661" s="2646"/>
      <c r="P661" s="2646"/>
      <c r="Q661" s="2646"/>
      <c r="R661" s="2646"/>
      <c r="S661" s="2646"/>
      <c r="T661" s="2646"/>
      <c r="U661" s="2643"/>
      <c r="V661" s="2643"/>
      <c r="W661" s="2646"/>
    </row>
    <row r="662" spans="1:23">
      <c r="A662" s="2643"/>
      <c r="B662" s="2643"/>
      <c r="C662" s="2643"/>
      <c r="D662" s="2643"/>
      <c r="E662" s="2643"/>
      <c r="F662" s="2643"/>
      <c r="G662" s="2643"/>
      <c r="H662" s="2643"/>
      <c r="I662" s="2643"/>
      <c r="J662" s="2643"/>
      <c r="K662" s="2644"/>
      <c r="L662" s="2645"/>
      <c r="M662" s="2645"/>
      <c r="N662" s="2645"/>
      <c r="O662" s="2646"/>
      <c r="P662" s="2646"/>
      <c r="Q662" s="2646"/>
      <c r="R662" s="2646"/>
      <c r="S662" s="2646"/>
      <c r="T662" s="2646"/>
      <c r="U662" s="2643"/>
      <c r="V662" s="2643"/>
      <c r="W662" s="2646"/>
    </row>
    <row r="663" spans="1:23">
      <c r="A663" s="2643"/>
      <c r="B663" s="2643"/>
      <c r="C663" s="2643"/>
      <c r="D663" s="2643"/>
      <c r="E663" s="2643"/>
      <c r="F663" s="2643"/>
      <c r="G663" s="2643"/>
      <c r="H663" s="2643"/>
      <c r="I663" s="2643"/>
      <c r="J663" s="2643"/>
      <c r="K663" s="2644"/>
      <c r="L663" s="2645"/>
      <c r="M663" s="2645"/>
      <c r="N663" s="2645"/>
      <c r="O663" s="2646"/>
      <c r="P663" s="2646"/>
      <c r="Q663" s="2646"/>
      <c r="R663" s="2646"/>
      <c r="S663" s="2646"/>
      <c r="T663" s="2646"/>
      <c r="U663" s="2643"/>
      <c r="V663" s="2643"/>
      <c r="W663" s="2646"/>
    </row>
    <row r="664" spans="1:23">
      <c r="A664" s="2643"/>
      <c r="B664" s="2643"/>
      <c r="C664" s="2643"/>
      <c r="D664" s="2643"/>
      <c r="E664" s="2643"/>
      <c r="F664" s="2643"/>
      <c r="G664" s="2643"/>
      <c r="H664" s="2643"/>
      <c r="I664" s="2643"/>
      <c r="J664" s="2643"/>
      <c r="K664" s="2644"/>
      <c r="L664" s="2645"/>
      <c r="M664" s="2645"/>
      <c r="N664" s="2645"/>
      <c r="O664" s="2646"/>
      <c r="P664" s="2646"/>
      <c r="Q664" s="2646"/>
      <c r="R664" s="2646"/>
      <c r="S664" s="2646"/>
      <c r="T664" s="2646"/>
      <c r="U664" s="2643"/>
      <c r="V664" s="2643"/>
      <c r="W664" s="2646"/>
    </row>
    <row r="665" spans="1:23">
      <c r="A665" s="2643"/>
      <c r="B665" s="2643"/>
      <c r="C665" s="2643"/>
      <c r="D665" s="2643"/>
      <c r="E665" s="2643"/>
      <c r="F665" s="2643"/>
      <c r="G665" s="2643"/>
      <c r="H665" s="2643"/>
      <c r="I665" s="2643"/>
      <c r="J665" s="2643"/>
      <c r="K665" s="2644"/>
      <c r="L665" s="2645"/>
      <c r="M665" s="2645"/>
      <c r="N665" s="2645"/>
      <c r="O665" s="2646"/>
      <c r="P665" s="2646"/>
      <c r="Q665" s="2646"/>
      <c r="R665" s="2646"/>
      <c r="S665" s="2646"/>
      <c r="T665" s="2646"/>
      <c r="U665" s="2643"/>
      <c r="V665" s="2643"/>
      <c r="W665" s="2646"/>
    </row>
    <row r="666" spans="1:23">
      <c r="A666" s="2643"/>
      <c r="B666" s="2643"/>
      <c r="C666" s="2643"/>
      <c r="D666" s="2643"/>
      <c r="E666" s="2643"/>
      <c r="F666" s="2643"/>
      <c r="G666" s="2643"/>
      <c r="H666" s="2643"/>
      <c r="I666" s="2643"/>
      <c r="J666" s="2643"/>
      <c r="K666" s="2644"/>
      <c r="L666" s="2645"/>
      <c r="M666" s="2645"/>
      <c r="N666" s="2645"/>
      <c r="O666" s="2646"/>
      <c r="P666" s="2646"/>
      <c r="Q666" s="2646"/>
      <c r="R666" s="2646"/>
      <c r="S666" s="2646"/>
      <c r="T666" s="2646"/>
      <c r="U666" s="2643"/>
      <c r="V666" s="2643"/>
      <c r="W666" s="2646"/>
    </row>
    <row r="667" spans="1:23">
      <c r="A667" s="2643"/>
      <c r="B667" s="2643"/>
      <c r="C667" s="2643"/>
      <c r="D667" s="2643"/>
      <c r="E667" s="2643"/>
      <c r="F667" s="2643"/>
      <c r="G667" s="2643"/>
      <c r="H667" s="2643"/>
      <c r="I667" s="2643"/>
      <c r="J667" s="2643"/>
      <c r="K667" s="2644"/>
      <c r="L667" s="2645"/>
      <c r="M667" s="2645"/>
      <c r="N667" s="2645"/>
      <c r="O667" s="2646"/>
      <c r="P667" s="2646"/>
      <c r="Q667" s="2646"/>
      <c r="R667" s="2646"/>
      <c r="S667" s="2646"/>
      <c r="T667" s="2646"/>
      <c r="U667" s="2643"/>
      <c r="V667" s="2643"/>
      <c r="W667" s="2646"/>
    </row>
    <row r="668" spans="1:23">
      <c r="A668" s="2643"/>
      <c r="B668" s="2643"/>
      <c r="C668" s="2643"/>
      <c r="D668" s="2643"/>
      <c r="E668" s="2643"/>
      <c r="F668" s="2643"/>
      <c r="G668" s="2643"/>
      <c r="H668" s="2643"/>
      <c r="I668" s="2643"/>
      <c r="J668" s="2643"/>
      <c r="K668" s="2644"/>
      <c r="L668" s="2645"/>
      <c r="M668" s="2645"/>
      <c r="N668" s="2645"/>
      <c r="O668" s="2646"/>
      <c r="P668" s="2646"/>
      <c r="Q668" s="2646"/>
      <c r="R668" s="2646"/>
      <c r="S668" s="2646"/>
      <c r="T668" s="2646"/>
      <c r="U668" s="2643"/>
      <c r="V668" s="2643"/>
      <c r="W668" s="2646"/>
    </row>
    <row r="669" spans="1:23">
      <c r="A669" s="2643"/>
      <c r="B669" s="2643"/>
      <c r="C669" s="2643"/>
      <c r="D669" s="2643"/>
      <c r="E669" s="2643"/>
      <c r="F669" s="2643"/>
      <c r="G669" s="2643"/>
      <c r="H669" s="2643"/>
      <c r="I669" s="2643"/>
      <c r="J669" s="2643"/>
      <c r="K669" s="2644"/>
      <c r="L669" s="2645"/>
      <c r="M669" s="2645"/>
      <c r="N669" s="2645"/>
      <c r="O669" s="2646"/>
      <c r="P669" s="2646"/>
      <c r="Q669" s="2646"/>
      <c r="R669" s="2646"/>
      <c r="S669" s="2646"/>
      <c r="T669" s="2646"/>
      <c r="U669" s="2643"/>
      <c r="V669" s="2643"/>
      <c r="W669" s="2646"/>
    </row>
    <row r="670" spans="1:23">
      <c r="A670" s="2643"/>
      <c r="B670" s="2643"/>
      <c r="C670" s="2643"/>
      <c r="D670" s="2643"/>
      <c r="E670" s="2643"/>
      <c r="F670" s="2643"/>
      <c r="G670" s="2643"/>
      <c r="H670" s="2643"/>
      <c r="I670" s="2643"/>
      <c r="J670" s="2643"/>
      <c r="K670" s="2644"/>
      <c r="L670" s="2645"/>
      <c r="M670" s="2645"/>
      <c r="N670" s="2645"/>
      <c r="O670" s="2646"/>
      <c r="P670" s="2646"/>
      <c r="Q670" s="2646"/>
      <c r="R670" s="2646"/>
      <c r="S670" s="2646"/>
      <c r="T670" s="2646"/>
      <c r="U670" s="2643"/>
      <c r="V670" s="2643"/>
      <c r="W670" s="2646"/>
    </row>
    <row r="671" spans="1:23">
      <c r="A671" s="2643"/>
      <c r="B671" s="2643"/>
      <c r="C671" s="2643"/>
      <c r="D671" s="2643"/>
      <c r="E671" s="2643"/>
      <c r="F671" s="2643"/>
      <c r="G671" s="2643"/>
      <c r="H671" s="2643"/>
      <c r="I671" s="2643"/>
      <c r="J671" s="2643"/>
      <c r="K671" s="2644"/>
      <c r="L671" s="2645"/>
      <c r="M671" s="2645"/>
      <c r="N671" s="2645"/>
      <c r="O671" s="2646"/>
      <c r="P671" s="2646"/>
      <c r="Q671" s="2646"/>
      <c r="R671" s="2646"/>
      <c r="S671" s="2646"/>
      <c r="T671" s="2646"/>
      <c r="U671" s="2643"/>
      <c r="V671" s="2643"/>
      <c r="W671" s="2646"/>
    </row>
    <row r="672" spans="1:23">
      <c r="A672" s="2643"/>
      <c r="B672" s="2643"/>
      <c r="C672" s="2643"/>
      <c r="D672" s="2643"/>
      <c r="E672" s="2643"/>
      <c r="F672" s="2643"/>
      <c r="G672" s="2643"/>
      <c r="H672" s="2643"/>
      <c r="I672" s="2643"/>
      <c r="J672" s="2643"/>
      <c r="K672" s="2644"/>
      <c r="L672" s="2645"/>
      <c r="M672" s="2645"/>
      <c r="N672" s="2645"/>
      <c r="O672" s="2646"/>
      <c r="P672" s="2646"/>
      <c r="Q672" s="2646"/>
      <c r="R672" s="2646"/>
      <c r="S672" s="2646"/>
      <c r="T672" s="2646"/>
      <c r="U672" s="2643"/>
      <c r="V672" s="2643"/>
      <c r="W672" s="2646"/>
    </row>
    <row r="673" spans="1:23">
      <c r="A673" s="2643"/>
      <c r="B673" s="2643"/>
      <c r="C673" s="2643"/>
      <c r="D673" s="2643"/>
      <c r="E673" s="2643"/>
      <c r="F673" s="2643"/>
      <c r="G673" s="2643"/>
      <c r="H673" s="2643"/>
      <c r="I673" s="2643"/>
      <c r="J673" s="2643"/>
      <c r="K673" s="2644"/>
      <c r="L673" s="2645"/>
      <c r="M673" s="2645"/>
      <c r="N673" s="2645"/>
      <c r="O673" s="2646"/>
      <c r="P673" s="2646"/>
      <c r="Q673" s="2646"/>
      <c r="R673" s="2646"/>
      <c r="S673" s="2646"/>
      <c r="T673" s="2646"/>
      <c r="U673" s="2643"/>
      <c r="V673" s="2643"/>
      <c r="W673" s="2646"/>
    </row>
    <row r="674" spans="1:23">
      <c r="A674" s="2643"/>
      <c r="B674" s="2643"/>
      <c r="C674" s="2643"/>
      <c r="D674" s="2643"/>
      <c r="E674" s="2643"/>
      <c r="F674" s="2643"/>
      <c r="G674" s="2643"/>
      <c r="H674" s="2643"/>
      <c r="I674" s="2643"/>
      <c r="J674" s="2643"/>
      <c r="K674" s="2644"/>
      <c r="L674" s="2645"/>
      <c r="M674" s="2645"/>
      <c r="N674" s="2645"/>
      <c r="O674" s="2646"/>
      <c r="P674" s="2646"/>
      <c r="Q674" s="2646"/>
      <c r="R674" s="2646"/>
      <c r="S674" s="2646"/>
      <c r="T674" s="2646"/>
      <c r="U674" s="2643"/>
      <c r="V674" s="2643"/>
      <c r="W674" s="2646"/>
    </row>
    <row r="675" spans="1:23">
      <c r="A675" s="2643"/>
      <c r="B675" s="2643"/>
      <c r="C675" s="2643"/>
      <c r="D675" s="2643"/>
      <c r="E675" s="2643"/>
      <c r="F675" s="2643"/>
      <c r="G675" s="2643"/>
      <c r="H675" s="2643"/>
      <c r="I675" s="2643"/>
      <c r="J675" s="2643"/>
      <c r="K675" s="2644"/>
      <c r="L675" s="2645"/>
      <c r="M675" s="2645"/>
      <c r="N675" s="2645"/>
      <c r="O675" s="2646"/>
      <c r="P675" s="2646"/>
      <c r="Q675" s="2646"/>
      <c r="R675" s="2646"/>
      <c r="S675" s="2646"/>
      <c r="T675" s="2646"/>
      <c r="U675" s="2643"/>
      <c r="V675" s="2643"/>
      <c r="W675" s="2646"/>
    </row>
    <row r="676" spans="1:23">
      <c r="A676" s="2643"/>
      <c r="B676" s="2643"/>
      <c r="C676" s="2643"/>
      <c r="D676" s="2643"/>
      <c r="E676" s="2643"/>
      <c r="F676" s="2643"/>
      <c r="G676" s="2643"/>
      <c r="H676" s="2643"/>
      <c r="I676" s="2643"/>
      <c r="J676" s="2643"/>
      <c r="K676" s="2644"/>
      <c r="L676" s="2645"/>
      <c r="M676" s="2645"/>
      <c r="N676" s="2645"/>
      <c r="O676" s="2646"/>
      <c r="P676" s="2646"/>
      <c r="Q676" s="2646"/>
      <c r="R676" s="2646"/>
      <c r="S676" s="2646"/>
      <c r="T676" s="2646"/>
      <c r="U676" s="2643"/>
      <c r="V676" s="2643"/>
      <c r="W676" s="2646"/>
    </row>
    <row r="677" spans="1:23">
      <c r="A677" s="2643"/>
      <c r="B677" s="2643"/>
      <c r="C677" s="2643"/>
      <c r="D677" s="2643"/>
      <c r="E677" s="2643"/>
      <c r="F677" s="2643"/>
      <c r="G677" s="2643"/>
      <c r="H677" s="2643"/>
      <c r="I677" s="2643"/>
      <c r="J677" s="2643"/>
      <c r="K677" s="2644"/>
      <c r="L677" s="2645"/>
      <c r="M677" s="2645"/>
      <c r="N677" s="2645"/>
      <c r="O677" s="2646"/>
      <c r="P677" s="2646"/>
      <c r="Q677" s="2646"/>
      <c r="R677" s="2646"/>
      <c r="S677" s="2646"/>
      <c r="T677" s="2646"/>
      <c r="U677" s="2643"/>
      <c r="V677" s="2643"/>
      <c r="W677" s="2646"/>
    </row>
    <row r="678" spans="1:23">
      <c r="A678" s="2643"/>
      <c r="B678" s="2643"/>
      <c r="C678" s="2643"/>
      <c r="D678" s="2643"/>
      <c r="E678" s="2643"/>
      <c r="F678" s="2643"/>
      <c r="G678" s="2643"/>
      <c r="H678" s="2643"/>
      <c r="I678" s="2643"/>
      <c r="J678" s="2643"/>
      <c r="K678" s="2644"/>
      <c r="L678" s="2645"/>
      <c r="M678" s="2645"/>
      <c r="N678" s="2645"/>
      <c r="O678" s="2646"/>
      <c r="P678" s="2646"/>
      <c r="Q678" s="2646"/>
      <c r="R678" s="2646"/>
      <c r="S678" s="2646"/>
      <c r="T678" s="2646"/>
      <c r="U678" s="2643"/>
      <c r="V678" s="2643"/>
      <c r="W678" s="2646"/>
    </row>
    <row r="679" spans="1:23">
      <c r="A679" s="2643"/>
      <c r="B679" s="2643"/>
      <c r="C679" s="2643"/>
      <c r="D679" s="2643"/>
      <c r="E679" s="2643"/>
      <c r="F679" s="2643"/>
      <c r="G679" s="2643"/>
      <c r="H679" s="2643"/>
      <c r="I679" s="2643"/>
      <c r="J679" s="2643"/>
      <c r="K679" s="2644"/>
      <c r="L679" s="2645"/>
      <c r="M679" s="2645"/>
      <c r="N679" s="2645"/>
      <c r="O679" s="2646"/>
      <c r="P679" s="2646"/>
      <c r="Q679" s="2646"/>
      <c r="R679" s="2646"/>
      <c r="S679" s="2646"/>
      <c r="T679" s="2646"/>
      <c r="U679" s="2643"/>
      <c r="V679" s="2643"/>
      <c r="W679" s="2646"/>
    </row>
    <row r="680" spans="1:23">
      <c r="A680" s="2643"/>
      <c r="B680" s="2643"/>
      <c r="C680" s="2643"/>
      <c r="D680" s="2643"/>
      <c r="E680" s="2643"/>
      <c r="F680" s="2643"/>
      <c r="G680" s="2643"/>
      <c r="H680" s="2643"/>
      <c r="I680" s="2643"/>
      <c r="J680" s="2643"/>
      <c r="K680" s="2644"/>
      <c r="L680" s="2645"/>
      <c r="M680" s="2645"/>
      <c r="N680" s="2645"/>
      <c r="O680" s="2646"/>
      <c r="P680" s="2646"/>
      <c r="Q680" s="2646"/>
      <c r="R680" s="2646"/>
      <c r="S680" s="2646"/>
      <c r="T680" s="2646"/>
      <c r="U680" s="2643"/>
      <c r="V680" s="2643"/>
      <c r="W680" s="2646"/>
    </row>
    <row r="681" spans="1:23">
      <c r="A681" s="2643"/>
      <c r="B681" s="2643"/>
      <c r="C681" s="2643"/>
      <c r="D681" s="2643"/>
      <c r="E681" s="2643"/>
      <c r="F681" s="2643"/>
      <c r="G681" s="2643"/>
      <c r="H681" s="2643"/>
      <c r="I681" s="2643"/>
      <c r="J681" s="2643"/>
      <c r="K681" s="2644"/>
      <c r="L681" s="2645"/>
      <c r="M681" s="2645"/>
      <c r="N681" s="2645"/>
      <c r="O681" s="2646"/>
      <c r="P681" s="2646"/>
      <c r="Q681" s="2646"/>
      <c r="R681" s="2646"/>
      <c r="S681" s="2646"/>
      <c r="T681" s="2646"/>
      <c r="U681" s="2643"/>
      <c r="V681" s="2643"/>
      <c r="W681" s="2646"/>
    </row>
    <row r="682" spans="1:23">
      <c r="A682" s="2643"/>
      <c r="B682" s="2643"/>
      <c r="C682" s="2643"/>
      <c r="D682" s="2643"/>
      <c r="E682" s="2643"/>
      <c r="F682" s="2643"/>
      <c r="G682" s="2643"/>
      <c r="H682" s="2643"/>
      <c r="I682" s="2643"/>
      <c r="J682" s="2643"/>
      <c r="K682" s="2644"/>
      <c r="L682" s="2645"/>
      <c r="M682" s="2645"/>
      <c r="N682" s="2645"/>
      <c r="O682" s="2646"/>
      <c r="P682" s="2646"/>
      <c r="Q682" s="2646"/>
      <c r="R682" s="2646"/>
      <c r="S682" s="2646"/>
      <c r="T682" s="2646"/>
      <c r="U682" s="2643"/>
      <c r="V682" s="2643"/>
      <c r="W682" s="2646"/>
    </row>
    <row r="683" spans="1:23">
      <c r="A683" s="2643"/>
      <c r="B683" s="2643"/>
      <c r="C683" s="2643"/>
      <c r="D683" s="2643"/>
      <c r="E683" s="2643"/>
      <c r="F683" s="2643"/>
      <c r="G683" s="2643"/>
      <c r="H683" s="2643"/>
      <c r="I683" s="2643"/>
      <c r="J683" s="2643"/>
      <c r="K683" s="2644"/>
      <c r="L683" s="2645"/>
      <c r="M683" s="2645"/>
      <c r="N683" s="2645"/>
      <c r="O683" s="2646"/>
      <c r="P683" s="2646"/>
      <c r="Q683" s="2646"/>
      <c r="R683" s="2646"/>
      <c r="S683" s="2646"/>
      <c r="T683" s="2646"/>
      <c r="U683" s="2643"/>
      <c r="V683" s="2643"/>
      <c r="W683" s="2646"/>
    </row>
    <row r="684" spans="1:23">
      <c r="A684" s="2643"/>
      <c r="B684" s="2643"/>
      <c r="C684" s="2643"/>
      <c r="D684" s="2643"/>
      <c r="E684" s="2643"/>
      <c r="F684" s="2643"/>
      <c r="G684" s="2643"/>
      <c r="H684" s="2643"/>
      <c r="I684" s="2643"/>
      <c r="J684" s="2643"/>
      <c r="K684" s="2644"/>
      <c r="L684" s="2645"/>
      <c r="M684" s="2645"/>
      <c r="N684" s="2645"/>
      <c r="O684" s="2646"/>
      <c r="P684" s="2646"/>
      <c r="Q684" s="2646"/>
      <c r="R684" s="2646"/>
      <c r="S684" s="2646"/>
      <c r="T684" s="2646"/>
      <c r="U684" s="2643"/>
      <c r="V684" s="2643"/>
      <c r="W684" s="2646"/>
    </row>
    <row r="685" spans="1:23">
      <c r="A685" s="2643"/>
      <c r="B685" s="2643"/>
      <c r="C685" s="2643"/>
      <c r="D685" s="2643"/>
      <c r="E685" s="2643"/>
      <c r="F685" s="2643"/>
      <c r="G685" s="2643"/>
      <c r="H685" s="2643"/>
      <c r="I685" s="2643"/>
      <c r="J685" s="2643"/>
      <c r="K685" s="2644"/>
      <c r="L685" s="2645"/>
      <c r="M685" s="2645"/>
      <c r="N685" s="2645"/>
      <c r="O685" s="2646"/>
      <c r="P685" s="2646"/>
      <c r="Q685" s="2646"/>
      <c r="R685" s="2646"/>
      <c r="S685" s="2646"/>
      <c r="T685" s="2646"/>
      <c r="U685" s="2643"/>
      <c r="V685" s="2643"/>
      <c r="W685" s="2646"/>
    </row>
    <row r="686" spans="1:23">
      <c r="A686" s="2643"/>
      <c r="B686" s="2643"/>
      <c r="C686" s="2643"/>
      <c r="D686" s="2643"/>
      <c r="E686" s="2643"/>
      <c r="F686" s="2643"/>
      <c r="G686" s="2643"/>
      <c r="H686" s="2643"/>
      <c r="I686" s="2643"/>
      <c r="J686" s="2643"/>
      <c r="K686" s="2644"/>
      <c r="L686" s="2645"/>
      <c r="M686" s="2645"/>
      <c r="N686" s="2645"/>
      <c r="O686" s="2646"/>
      <c r="P686" s="2646"/>
      <c r="Q686" s="2646"/>
      <c r="R686" s="2646"/>
      <c r="S686" s="2646"/>
      <c r="T686" s="2646"/>
      <c r="U686" s="2643"/>
      <c r="V686" s="2643"/>
      <c r="W686" s="2646"/>
    </row>
    <row r="687" spans="1:23">
      <c r="A687" s="2643"/>
      <c r="B687" s="2643"/>
      <c r="C687" s="2643"/>
      <c r="D687" s="2643"/>
      <c r="E687" s="2643"/>
      <c r="F687" s="2643"/>
      <c r="G687" s="2643"/>
      <c r="H687" s="2643"/>
      <c r="I687" s="2643"/>
      <c r="J687" s="2643"/>
      <c r="K687" s="2644"/>
      <c r="L687" s="2645"/>
      <c r="M687" s="2645"/>
      <c r="N687" s="2645"/>
      <c r="O687" s="2646"/>
      <c r="P687" s="2646"/>
      <c r="Q687" s="2646"/>
      <c r="R687" s="2646"/>
      <c r="S687" s="2646"/>
      <c r="T687" s="2646"/>
      <c r="U687" s="2643"/>
      <c r="V687" s="2643"/>
      <c r="W687" s="2646"/>
    </row>
    <row r="688" spans="1:23">
      <c r="A688" s="2643"/>
      <c r="B688" s="2643"/>
      <c r="C688" s="2643"/>
      <c r="D688" s="2643"/>
      <c r="E688" s="2643"/>
      <c r="F688" s="2643"/>
      <c r="G688" s="2643"/>
      <c r="H688" s="2643"/>
      <c r="I688" s="2643"/>
      <c r="J688" s="2643"/>
      <c r="K688" s="2644"/>
      <c r="L688" s="2645"/>
      <c r="M688" s="2645"/>
      <c r="N688" s="2645"/>
      <c r="O688" s="2646"/>
      <c r="P688" s="2646"/>
      <c r="Q688" s="2646"/>
      <c r="R688" s="2646"/>
      <c r="S688" s="2646"/>
      <c r="T688" s="2646"/>
      <c r="U688" s="2643"/>
      <c r="V688" s="2643"/>
      <c r="W688" s="2646"/>
    </row>
    <row r="689" spans="1:23">
      <c r="A689" s="2643"/>
      <c r="B689" s="2643"/>
      <c r="C689" s="2643"/>
      <c r="D689" s="2643"/>
      <c r="E689" s="2643"/>
      <c r="F689" s="2643"/>
      <c r="G689" s="2643"/>
      <c r="H689" s="2643"/>
      <c r="I689" s="2643"/>
      <c r="J689" s="2643"/>
      <c r="K689" s="2644"/>
      <c r="L689" s="2645"/>
      <c r="M689" s="2645"/>
      <c r="N689" s="2645"/>
      <c r="O689" s="2646"/>
      <c r="P689" s="2646"/>
      <c r="Q689" s="2646"/>
      <c r="R689" s="2646"/>
      <c r="S689" s="2646"/>
      <c r="T689" s="2646"/>
      <c r="U689" s="2643"/>
      <c r="V689" s="2643"/>
      <c r="W689" s="2646"/>
    </row>
    <row r="690" spans="1:23">
      <c r="A690" s="2643"/>
      <c r="B690" s="2643"/>
      <c r="C690" s="2643"/>
      <c r="D690" s="2643"/>
      <c r="E690" s="2643"/>
      <c r="F690" s="2643"/>
      <c r="G690" s="2643"/>
      <c r="H690" s="2643"/>
      <c r="I690" s="2643"/>
      <c r="J690" s="2643"/>
      <c r="K690" s="2644"/>
      <c r="L690" s="2645"/>
      <c r="M690" s="2645"/>
      <c r="N690" s="2645"/>
      <c r="O690" s="2646"/>
      <c r="P690" s="2646"/>
      <c r="Q690" s="2646"/>
      <c r="R690" s="2646"/>
      <c r="S690" s="2646"/>
      <c r="T690" s="2646"/>
      <c r="U690" s="2643"/>
      <c r="V690" s="2643"/>
      <c r="W690" s="2646"/>
    </row>
    <row r="691" spans="1:23">
      <c r="A691" s="2643"/>
      <c r="B691" s="2643"/>
      <c r="C691" s="2643"/>
      <c r="D691" s="2643"/>
      <c r="E691" s="2643"/>
      <c r="F691" s="2643"/>
      <c r="G691" s="2643"/>
      <c r="H691" s="2643"/>
      <c r="I691" s="2643"/>
      <c r="J691" s="2643"/>
      <c r="K691" s="2644"/>
      <c r="L691" s="2645"/>
      <c r="M691" s="2645"/>
      <c r="N691" s="2645"/>
      <c r="O691" s="2646"/>
      <c r="P691" s="2646"/>
      <c r="Q691" s="2646"/>
      <c r="R691" s="2646"/>
      <c r="S691" s="2646"/>
      <c r="T691" s="2646"/>
      <c r="U691" s="2643"/>
      <c r="V691" s="2643"/>
      <c r="W691" s="2646"/>
    </row>
    <row r="692" spans="1:23">
      <c r="A692" s="2643"/>
      <c r="B692" s="2643"/>
      <c r="C692" s="2643"/>
      <c r="D692" s="2643"/>
      <c r="E692" s="2643"/>
      <c r="F692" s="2643"/>
      <c r="G692" s="2643"/>
      <c r="H692" s="2643"/>
      <c r="I692" s="2643"/>
      <c r="J692" s="2643"/>
      <c r="K692" s="2644"/>
      <c r="L692" s="2645"/>
      <c r="M692" s="2645"/>
      <c r="N692" s="2645"/>
      <c r="O692" s="2646"/>
      <c r="P692" s="2646"/>
      <c r="Q692" s="2646"/>
      <c r="R692" s="2646"/>
      <c r="S692" s="2646"/>
      <c r="T692" s="2646"/>
      <c r="U692" s="2643"/>
      <c r="V692" s="2643"/>
      <c r="W692" s="2646"/>
    </row>
    <row r="693" spans="1:23">
      <c r="A693" s="2643"/>
      <c r="B693" s="2643"/>
      <c r="C693" s="2643"/>
      <c r="D693" s="2643"/>
      <c r="E693" s="2643"/>
      <c r="F693" s="2643"/>
      <c r="G693" s="2643"/>
      <c r="H693" s="2643"/>
      <c r="I693" s="2643"/>
      <c r="J693" s="2643"/>
      <c r="K693" s="2644"/>
      <c r="L693" s="2645"/>
      <c r="M693" s="2645"/>
      <c r="N693" s="2645"/>
      <c r="O693" s="2646"/>
      <c r="P693" s="2646"/>
      <c r="Q693" s="2646"/>
      <c r="R693" s="2646"/>
      <c r="S693" s="2646"/>
      <c r="T693" s="2646"/>
      <c r="U693" s="2643"/>
      <c r="V693" s="2643"/>
      <c r="W693" s="2646"/>
    </row>
    <row r="694" spans="1:23">
      <c r="A694" s="2643"/>
      <c r="B694" s="2643"/>
      <c r="C694" s="2643"/>
      <c r="D694" s="2643"/>
      <c r="E694" s="2643"/>
      <c r="F694" s="2643"/>
      <c r="G694" s="2643"/>
      <c r="H694" s="2643"/>
      <c r="I694" s="2643"/>
      <c r="J694" s="2643"/>
      <c r="K694" s="2644"/>
      <c r="L694" s="2645"/>
      <c r="M694" s="2645"/>
      <c r="N694" s="2645"/>
      <c r="O694" s="2646"/>
      <c r="P694" s="2646"/>
      <c r="Q694" s="2646"/>
      <c r="R694" s="2646"/>
      <c r="S694" s="2646"/>
      <c r="T694" s="2646"/>
      <c r="U694" s="2643"/>
      <c r="V694" s="2643"/>
      <c r="W694" s="2646"/>
    </row>
    <row r="695" spans="1:23">
      <c r="A695" s="2643"/>
      <c r="B695" s="2643"/>
      <c r="C695" s="2643"/>
      <c r="D695" s="2643"/>
      <c r="E695" s="2643"/>
      <c r="F695" s="2643"/>
      <c r="G695" s="2643"/>
      <c r="H695" s="2643"/>
      <c r="I695" s="2643"/>
      <c r="J695" s="2643"/>
      <c r="K695" s="2644"/>
      <c r="L695" s="2645"/>
      <c r="M695" s="2645"/>
      <c r="N695" s="2645"/>
      <c r="O695" s="2646"/>
      <c r="P695" s="2646"/>
      <c r="Q695" s="2646"/>
      <c r="R695" s="2646"/>
      <c r="S695" s="2646"/>
      <c r="T695" s="2646"/>
      <c r="U695" s="2643"/>
      <c r="V695" s="2643"/>
      <c r="W695" s="2646"/>
    </row>
    <row r="696" spans="1:23">
      <c r="A696" s="2643"/>
      <c r="B696" s="2643"/>
      <c r="C696" s="2643"/>
      <c r="D696" s="2643"/>
      <c r="E696" s="2643"/>
      <c r="F696" s="2643"/>
      <c r="G696" s="2643"/>
      <c r="H696" s="2643"/>
      <c r="I696" s="2643"/>
      <c r="J696" s="2643"/>
      <c r="K696" s="2644"/>
      <c r="L696" s="2645"/>
      <c r="M696" s="2645"/>
      <c r="N696" s="2645"/>
      <c r="O696" s="2646"/>
      <c r="P696" s="2646"/>
      <c r="Q696" s="2646"/>
      <c r="R696" s="2646"/>
      <c r="S696" s="2646"/>
      <c r="T696" s="2646"/>
      <c r="U696" s="2643"/>
      <c r="V696" s="2643"/>
      <c r="W696" s="2646"/>
    </row>
    <row r="697" spans="1:23">
      <c r="A697" s="2643"/>
      <c r="B697" s="2643"/>
      <c r="C697" s="2643"/>
      <c r="D697" s="2643"/>
      <c r="E697" s="2643"/>
      <c r="F697" s="2643"/>
      <c r="G697" s="2643"/>
      <c r="H697" s="2643"/>
      <c r="I697" s="2643"/>
      <c r="J697" s="2643"/>
      <c r="K697" s="2644"/>
      <c r="L697" s="2645"/>
      <c r="M697" s="2645"/>
      <c r="N697" s="2645"/>
      <c r="O697" s="2646"/>
      <c r="P697" s="2646"/>
      <c r="Q697" s="2646"/>
      <c r="R697" s="2646"/>
      <c r="S697" s="2646"/>
      <c r="T697" s="2646"/>
      <c r="U697" s="2643"/>
      <c r="V697" s="2643"/>
      <c r="W697" s="2646"/>
    </row>
    <row r="698" spans="1:23">
      <c r="A698" s="2643"/>
      <c r="B698" s="2643"/>
      <c r="C698" s="2643"/>
      <c r="D698" s="2643"/>
      <c r="E698" s="2643"/>
      <c r="F698" s="2643"/>
      <c r="G698" s="2643"/>
      <c r="H698" s="2643"/>
      <c r="I698" s="2643"/>
      <c r="J698" s="2643"/>
      <c r="K698" s="2644"/>
      <c r="L698" s="2645"/>
      <c r="M698" s="2645"/>
      <c r="N698" s="2645"/>
      <c r="O698" s="2646"/>
      <c r="P698" s="2646"/>
      <c r="Q698" s="2646"/>
      <c r="R698" s="2646"/>
      <c r="S698" s="2646"/>
      <c r="T698" s="2646"/>
      <c r="U698" s="2643"/>
      <c r="V698" s="2643"/>
      <c r="W698" s="2646"/>
    </row>
    <row r="699" spans="1:23">
      <c r="A699" s="2643"/>
      <c r="B699" s="2643"/>
      <c r="C699" s="2643"/>
      <c r="D699" s="2643"/>
      <c r="E699" s="2643"/>
      <c r="F699" s="2643"/>
      <c r="G699" s="2643"/>
      <c r="H699" s="2643"/>
      <c r="I699" s="2643"/>
      <c r="J699" s="2643"/>
      <c r="K699" s="2644"/>
      <c r="L699" s="2645"/>
      <c r="M699" s="2645"/>
      <c r="N699" s="2645"/>
      <c r="O699" s="2646"/>
      <c r="P699" s="2646"/>
      <c r="Q699" s="2646"/>
      <c r="R699" s="2646"/>
      <c r="S699" s="2646"/>
      <c r="T699" s="2646"/>
      <c r="U699" s="2643"/>
      <c r="V699" s="2643"/>
      <c r="W699" s="2646"/>
    </row>
    <row r="700" spans="1:23">
      <c r="A700" s="2643"/>
      <c r="B700" s="2643"/>
      <c r="C700" s="2643"/>
      <c r="D700" s="2643"/>
      <c r="E700" s="2643"/>
      <c r="F700" s="2643"/>
      <c r="G700" s="2643"/>
      <c r="H700" s="2643"/>
      <c r="I700" s="2643"/>
      <c r="J700" s="2643"/>
      <c r="K700" s="2644"/>
      <c r="L700" s="2645"/>
      <c r="M700" s="2645"/>
      <c r="N700" s="2645"/>
      <c r="O700" s="2646"/>
      <c r="P700" s="2646"/>
      <c r="Q700" s="2646"/>
      <c r="R700" s="2646"/>
      <c r="S700" s="2646"/>
      <c r="T700" s="2646"/>
      <c r="U700" s="2643"/>
      <c r="V700" s="2643"/>
      <c r="W700" s="2646"/>
    </row>
    <row r="701" spans="1:23">
      <c r="A701" s="2643"/>
      <c r="B701" s="2643"/>
      <c r="C701" s="2643"/>
      <c r="D701" s="2643"/>
      <c r="E701" s="2643"/>
      <c r="F701" s="2643"/>
      <c r="G701" s="2643"/>
      <c r="H701" s="2643"/>
      <c r="I701" s="2643"/>
      <c r="J701" s="2643"/>
      <c r="K701" s="2644"/>
      <c r="L701" s="2645"/>
      <c r="M701" s="2645"/>
      <c r="N701" s="2645"/>
      <c r="O701" s="2646"/>
      <c r="P701" s="2646"/>
      <c r="Q701" s="2646"/>
      <c r="R701" s="2646"/>
      <c r="S701" s="2646"/>
      <c r="T701" s="2646"/>
      <c r="U701" s="2643"/>
      <c r="V701" s="2643"/>
      <c r="W701" s="2646"/>
    </row>
    <row r="702" spans="1:23">
      <c r="A702" s="2643"/>
      <c r="B702" s="2643"/>
      <c r="C702" s="2643"/>
      <c r="D702" s="2643"/>
      <c r="E702" s="2643"/>
      <c r="F702" s="2643"/>
      <c r="G702" s="2643"/>
      <c r="H702" s="2643"/>
      <c r="I702" s="2643"/>
      <c r="J702" s="2643"/>
      <c r="K702" s="2644"/>
      <c r="L702" s="2645"/>
      <c r="M702" s="2645"/>
      <c r="N702" s="2645"/>
      <c r="O702" s="2646"/>
      <c r="P702" s="2646"/>
      <c r="Q702" s="2646"/>
      <c r="R702" s="2646"/>
      <c r="S702" s="2646"/>
      <c r="T702" s="2646"/>
      <c r="U702" s="2643"/>
      <c r="V702" s="2643"/>
      <c r="W702" s="2646"/>
    </row>
    <row r="703" spans="1:23">
      <c r="A703" s="2643"/>
      <c r="B703" s="2643"/>
      <c r="C703" s="2643"/>
      <c r="D703" s="2643"/>
      <c r="E703" s="2643"/>
      <c r="F703" s="2643"/>
      <c r="G703" s="2643"/>
      <c r="H703" s="2643"/>
      <c r="I703" s="2643"/>
      <c r="J703" s="2643"/>
      <c r="K703" s="2644"/>
      <c r="L703" s="2645"/>
      <c r="M703" s="2645"/>
      <c r="N703" s="2645"/>
      <c r="O703" s="2646"/>
      <c r="P703" s="2646"/>
      <c r="Q703" s="2646"/>
      <c r="R703" s="2646"/>
      <c r="S703" s="2646"/>
      <c r="T703" s="2646"/>
      <c r="U703" s="2643"/>
      <c r="V703" s="2643"/>
      <c r="W703" s="2646"/>
    </row>
    <row r="704" spans="1:23">
      <c r="A704" s="2643"/>
      <c r="B704" s="2643"/>
      <c r="C704" s="2643"/>
      <c r="D704" s="2643"/>
      <c r="E704" s="2643"/>
      <c r="F704" s="2643"/>
      <c r="G704" s="2643"/>
      <c r="H704" s="2643"/>
      <c r="I704" s="2643"/>
      <c r="J704" s="2643"/>
      <c r="K704" s="2644"/>
      <c r="L704" s="2645"/>
      <c r="M704" s="2645"/>
      <c r="N704" s="2645"/>
      <c r="O704" s="2646"/>
      <c r="P704" s="2646"/>
      <c r="Q704" s="2646"/>
      <c r="R704" s="2646"/>
      <c r="S704" s="2646"/>
      <c r="T704" s="2646"/>
      <c r="U704" s="2643"/>
      <c r="V704" s="2643"/>
      <c r="W704" s="2646"/>
    </row>
    <row r="705" spans="1:23">
      <c r="A705" s="2643"/>
      <c r="B705" s="2643"/>
      <c r="C705" s="2643"/>
      <c r="D705" s="2643"/>
      <c r="E705" s="2643"/>
      <c r="F705" s="2643"/>
      <c r="G705" s="2643"/>
      <c r="H705" s="2643"/>
      <c r="I705" s="2643"/>
      <c r="J705" s="2643"/>
      <c r="K705" s="2644"/>
      <c r="L705" s="2645"/>
      <c r="M705" s="2645"/>
      <c r="N705" s="2645"/>
      <c r="O705" s="2646"/>
      <c r="P705" s="2646"/>
      <c r="Q705" s="2646"/>
      <c r="R705" s="2646"/>
      <c r="S705" s="2646"/>
      <c r="T705" s="2646"/>
      <c r="U705" s="2643"/>
      <c r="V705" s="2643"/>
      <c r="W705" s="2646"/>
    </row>
    <row r="706" spans="1:23">
      <c r="A706" s="2643"/>
      <c r="B706" s="2643"/>
      <c r="C706" s="2643"/>
      <c r="D706" s="2643"/>
      <c r="E706" s="2643"/>
      <c r="F706" s="2643"/>
      <c r="G706" s="2643"/>
      <c r="H706" s="2643"/>
      <c r="I706" s="2643"/>
      <c r="J706" s="2643"/>
      <c r="K706" s="2644"/>
      <c r="L706" s="2645"/>
      <c r="M706" s="2645"/>
      <c r="N706" s="2645"/>
      <c r="O706" s="2646"/>
      <c r="P706" s="2646"/>
      <c r="Q706" s="2646"/>
      <c r="R706" s="2646"/>
      <c r="S706" s="2646"/>
      <c r="T706" s="2646"/>
      <c r="U706" s="2643"/>
      <c r="V706" s="2643"/>
      <c r="W706" s="2646"/>
    </row>
    <row r="707" spans="1:23">
      <c r="A707" s="2643"/>
      <c r="B707" s="2643"/>
      <c r="C707" s="2643"/>
      <c r="D707" s="2643"/>
      <c r="E707" s="2643"/>
      <c r="F707" s="2643"/>
      <c r="G707" s="2643"/>
      <c r="H707" s="2643"/>
      <c r="I707" s="2643"/>
      <c r="J707" s="2643"/>
      <c r="K707" s="2644"/>
      <c r="L707" s="2645"/>
      <c r="M707" s="2645"/>
      <c r="N707" s="2645"/>
      <c r="O707" s="2646"/>
      <c r="P707" s="2646"/>
      <c r="Q707" s="2646"/>
      <c r="R707" s="2646"/>
      <c r="S707" s="2646"/>
      <c r="T707" s="2646"/>
      <c r="U707" s="2643"/>
      <c r="V707" s="2643"/>
      <c r="W707" s="2646"/>
    </row>
    <row r="708" spans="1:23">
      <c r="A708" s="2643"/>
      <c r="B708" s="2643"/>
      <c r="C708" s="2643"/>
      <c r="D708" s="2643"/>
      <c r="E708" s="2643"/>
      <c r="F708" s="2643"/>
      <c r="G708" s="2643"/>
      <c r="H708" s="2643"/>
      <c r="I708" s="2643"/>
      <c r="J708" s="2643"/>
      <c r="K708" s="2644"/>
      <c r="L708" s="2645"/>
      <c r="M708" s="2645"/>
      <c r="N708" s="2645"/>
      <c r="O708" s="2646"/>
      <c r="P708" s="2646"/>
      <c r="Q708" s="2646"/>
      <c r="R708" s="2646"/>
      <c r="S708" s="2646"/>
      <c r="T708" s="2646"/>
      <c r="U708" s="2643"/>
      <c r="V708" s="2643"/>
      <c r="W708" s="2646"/>
    </row>
    <row r="709" spans="1:23">
      <c r="A709" s="2643"/>
      <c r="B709" s="2643"/>
      <c r="C709" s="2643"/>
      <c r="D709" s="2643"/>
      <c r="E709" s="2643"/>
      <c r="F709" s="2643"/>
      <c r="G709" s="2643"/>
      <c r="H709" s="2643"/>
      <c r="I709" s="2643"/>
      <c r="J709" s="2643"/>
      <c r="K709" s="2644"/>
      <c r="L709" s="2645"/>
      <c r="M709" s="2645"/>
      <c r="N709" s="2645"/>
      <c r="O709" s="2646"/>
      <c r="P709" s="2646"/>
      <c r="Q709" s="2646"/>
      <c r="R709" s="2646"/>
      <c r="S709" s="2646"/>
      <c r="T709" s="2646"/>
      <c r="U709" s="2643"/>
      <c r="V709" s="2643"/>
      <c r="W709" s="2646"/>
    </row>
    <row r="710" spans="1:23">
      <c r="A710" s="2643"/>
      <c r="B710" s="2643"/>
      <c r="C710" s="2643"/>
      <c r="D710" s="2643"/>
      <c r="E710" s="2643"/>
      <c r="F710" s="2643"/>
      <c r="G710" s="2643"/>
      <c r="H710" s="2643"/>
      <c r="I710" s="2643"/>
      <c r="J710" s="2643"/>
      <c r="K710" s="2644"/>
      <c r="L710" s="2645"/>
      <c r="M710" s="2645"/>
      <c r="N710" s="2645"/>
      <c r="O710" s="2646"/>
      <c r="P710" s="2646"/>
      <c r="Q710" s="2646"/>
      <c r="R710" s="2646"/>
      <c r="S710" s="2646"/>
      <c r="T710" s="2646"/>
      <c r="U710" s="2643"/>
      <c r="V710" s="2643"/>
      <c r="W710" s="2646"/>
    </row>
    <row r="711" spans="1:23">
      <c r="A711" s="2643"/>
      <c r="B711" s="2643"/>
      <c r="C711" s="2643"/>
      <c r="D711" s="2643"/>
      <c r="E711" s="2643"/>
      <c r="F711" s="2643"/>
      <c r="G711" s="2643"/>
      <c r="H711" s="2643"/>
      <c r="I711" s="2643"/>
      <c r="J711" s="2643"/>
      <c r="K711" s="2644"/>
      <c r="L711" s="2645"/>
      <c r="M711" s="2645"/>
      <c r="N711" s="2645"/>
      <c r="O711" s="2646"/>
      <c r="P711" s="2646"/>
      <c r="Q711" s="2646"/>
      <c r="R711" s="2646"/>
      <c r="S711" s="2646"/>
      <c r="T711" s="2646"/>
      <c r="U711" s="2643"/>
      <c r="V711" s="2643"/>
      <c r="W711" s="2646"/>
    </row>
    <row r="712" spans="1:23">
      <c r="A712" s="2643"/>
      <c r="B712" s="2643"/>
      <c r="C712" s="2643"/>
      <c r="D712" s="2643"/>
      <c r="E712" s="2643"/>
      <c r="F712" s="2643"/>
      <c r="G712" s="2643"/>
      <c r="H712" s="2643"/>
      <c r="I712" s="2643"/>
      <c r="J712" s="2643"/>
      <c r="K712" s="2644"/>
      <c r="L712" s="2645"/>
      <c r="M712" s="2645"/>
      <c r="N712" s="2645"/>
      <c r="O712" s="2646"/>
      <c r="P712" s="2646"/>
      <c r="Q712" s="2646"/>
      <c r="R712" s="2646"/>
      <c r="S712" s="2646"/>
      <c r="T712" s="2646"/>
      <c r="U712" s="2643"/>
      <c r="V712" s="2643"/>
      <c r="W712" s="2646"/>
    </row>
    <row r="713" spans="1:23">
      <c r="A713" s="2643"/>
      <c r="B713" s="2643"/>
      <c r="C713" s="2643"/>
      <c r="D713" s="2643"/>
      <c r="E713" s="2643"/>
      <c r="F713" s="2643"/>
      <c r="G713" s="2643"/>
      <c r="H713" s="2643"/>
      <c r="I713" s="2643"/>
      <c r="J713" s="2643"/>
      <c r="K713" s="2644"/>
      <c r="L713" s="2645"/>
      <c r="M713" s="2645"/>
      <c r="N713" s="2645"/>
      <c r="O713" s="2646"/>
      <c r="P713" s="2646"/>
      <c r="Q713" s="2646"/>
      <c r="R713" s="2646"/>
      <c r="S713" s="2646"/>
      <c r="T713" s="2646"/>
      <c r="U713" s="2643"/>
      <c r="V713" s="2643"/>
      <c r="W713" s="2646"/>
    </row>
    <row r="714" spans="1:23">
      <c r="A714" s="2643"/>
      <c r="B714" s="2643"/>
      <c r="C714" s="2643"/>
      <c r="D714" s="2643"/>
      <c r="E714" s="2643"/>
      <c r="F714" s="2643"/>
      <c r="G714" s="2643"/>
      <c r="H714" s="2643"/>
      <c r="I714" s="2643"/>
      <c r="J714" s="2643"/>
      <c r="K714" s="2644"/>
      <c r="L714" s="2645"/>
      <c r="M714" s="2645"/>
      <c r="N714" s="2645"/>
      <c r="O714" s="2646"/>
      <c r="P714" s="2646"/>
      <c r="Q714" s="2646"/>
      <c r="R714" s="2646"/>
      <c r="S714" s="2646"/>
      <c r="T714" s="2646"/>
      <c r="U714" s="2643"/>
      <c r="V714" s="2643"/>
      <c r="W714" s="2646"/>
    </row>
    <row r="715" spans="1:23">
      <c r="A715" s="2643"/>
      <c r="B715" s="2643"/>
      <c r="C715" s="2643"/>
      <c r="D715" s="2643"/>
      <c r="E715" s="2643"/>
      <c r="F715" s="2643"/>
      <c r="G715" s="2643"/>
      <c r="H715" s="2643"/>
      <c r="I715" s="2643"/>
      <c r="J715" s="2643"/>
      <c r="K715" s="2644"/>
      <c r="L715" s="2645"/>
      <c r="M715" s="2645"/>
      <c r="N715" s="2645"/>
      <c r="O715" s="2646"/>
      <c r="P715" s="2646"/>
      <c r="Q715" s="2646"/>
      <c r="R715" s="2646"/>
      <c r="S715" s="2646"/>
      <c r="T715" s="2646"/>
      <c r="U715" s="2643"/>
      <c r="V715" s="2643"/>
      <c r="W715" s="2646"/>
    </row>
    <row r="716" spans="1:23">
      <c r="A716" s="2643"/>
      <c r="B716" s="2643"/>
      <c r="C716" s="2643"/>
      <c r="D716" s="2643"/>
      <c r="E716" s="2643"/>
      <c r="F716" s="2643"/>
      <c r="G716" s="2643"/>
      <c r="H716" s="2643"/>
      <c r="I716" s="2643"/>
      <c r="J716" s="2643"/>
      <c r="K716" s="2644"/>
      <c r="L716" s="2645"/>
      <c r="M716" s="2645"/>
      <c r="N716" s="2645"/>
      <c r="O716" s="2646"/>
      <c r="P716" s="2646"/>
      <c r="Q716" s="2646"/>
      <c r="R716" s="2646"/>
      <c r="S716" s="2646"/>
      <c r="T716" s="2646"/>
      <c r="U716" s="2643"/>
      <c r="V716" s="2643"/>
      <c r="W716" s="2646"/>
    </row>
    <row r="717" spans="1:23">
      <c r="A717" s="2643"/>
      <c r="B717" s="2643"/>
      <c r="C717" s="2643"/>
      <c r="D717" s="2643"/>
      <c r="E717" s="2643"/>
      <c r="F717" s="2643"/>
      <c r="G717" s="2643"/>
      <c r="H717" s="2643"/>
      <c r="I717" s="2643"/>
      <c r="J717" s="2643"/>
      <c r="K717" s="2644"/>
      <c r="L717" s="2645"/>
      <c r="M717" s="2645"/>
      <c r="N717" s="2645"/>
      <c r="O717" s="2646"/>
      <c r="P717" s="2646"/>
      <c r="Q717" s="2646"/>
      <c r="R717" s="2646"/>
      <c r="S717" s="2646"/>
      <c r="T717" s="2646"/>
      <c r="U717" s="2643"/>
      <c r="V717" s="2643"/>
      <c r="W717" s="2646"/>
    </row>
    <row r="718" spans="1:23">
      <c r="A718" s="2643"/>
      <c r="B718" s="2643"/>
      <c r="C718" s="2643"/>
      <c r="D718" s="2643"/>
      <c r="E718" s="2643"/>
      <c r="F718" s="2643"/>
      <c r="G718" s="2643"/>
      <c r="H718" s="2643"/>
      <c r="I718" s="2643"/>
      <c r="J718" s="2643"/>
      <c r="K718" s="2644"/>
      <c r="L718" s="2645"/>
      <c r="M718" s="2645"/>
      <c r="N718" s="2645"/>
      <c r="O718" s="2646"/>
      <c r="P718" s="2646"/>
      <c r="Q718" s="2646"/>
      <c r="R718" s="2646"/>
      <c r="S718" s="2646"/>
      <c r="T718" s="2646"/>
      <c r="U718" s="2643"/>
      <c r="V718" s="2643"/>
      <c r="W718" s="2646"/>
    </row>
    <row r="719" spans="1:23">
      <c r="A719" s="2643"/>
      <c r="B719" s="2643"/>
      <c r="C719" s="2643"/>
      <c r="D719" s="2643"/>
      <c r="E719" s="2643"/>
      <c r="F719" s="2643"/>
      <c r="G719" s="2643"/>
      <c r="H719" s="2643"/>
      <c r="I719" s="2643"/>
      <c r="J719" s="2643"/>
      <c r="K719" s="2644"/>
      <c r="L719" s="2645"/>
      <c r="M719" s="2645"/>
      <c r="N719" s="2645"/>
      <c r="O719" s="2646"/>
      <c r="P719" s="2646"/>
      <c r="Q719" s="2646"/>
      <c r="R719" s="2646"/>
      <c r="S719" s="2646"/>
      <c r="T719" s="2646"/>
      <c r="U719" s="2643"/>
      <c r="V719" s="2643"/>
      <c r="W719" s="2646"/>
    </row>
    <row r="720" spans="1:23">
      <c r="A720" s="2643"/>
      <c r="B720" s="2643"/>
      <c r="C720" s="2643"/>
      <c r="D720" s="2643"/>
      <c r="E720" s="2643"/>
      <c r="F720" s="2643"/>
      <c r="G720" s="2643"/>
      <c r="H720" s="2643"/>
      <c r="I720" s="2643"/>
      <c r="J720" s="2643"/>
      <c r="K720" s="2644"/>
      <c r="L720" s="2645"/>
      <c r="M720" s="2645"/>
      <c r="N720" s="2645"/>
      <c r="O720" s="2646"/>
      <c r="P720" s="2646"/>
      <c r="Q720" s="2646"/>
      <c r="R720" s="2646"/>
      <c r="S720" s="2646"/>
      <c r="T720" s="2646"/>
      <c r="U720" s="2643"/>
      <c r="V720" s="2643"/>
      <c r="W720" s="2646"/>
    </row>
    <row r="721" spans="1:23">
      <c r="A721" s="2643"/>
      <c r="B721" s="2643"/>
      <c r="C721" s="2643"/>
      <c r="D721" s="2643"/>
      <c r="E721" s="2643"/>
      <c r="F721" s="2643"/>
      <c r="G721" s="2643"/>
      <c r="H721" s="2643"/>
      <c r="I721" s="2643"/>
      <c r="J721" s="2643"/>
      <c r="K721" s="2644"/>
      <c r="L721" s="2645"/>
      <c r="M721" s="2645"/>
      <c r="N721" s="2645"/>
      <c r="O721" s="2646"/>
      <c r="P721" s="2646"/>
      <c r="Q721" s="2646"/>
      <c r="R721" s="2646"/>
      <c r="S721" s="2646"/>
      <c r="T721" s="2646"/>
      <c r="U721" s="2643"/>
      <c r="V721" s="2643"/>
      <c r="W721" s="2646"/>
    </row>
    <row r="722" spans="1:23">
      <c r="A722" s="2643"/>
      <c r="B722" s="2643"/>
      <c r="C722" s="2643"/>
      <c r="D722" s="2643"/>
      <c r="E722" s="2643"/>
      <c r="F722" s="2643"/>
      <c r="G722" s="2643"/>
      <c r="H722" s="2643"/>
      <c r="I722" s="2643"/>
      <c r="J722" s="2643"/>
      <c r="K722" s="2644"/>
      <c r="L722" s="2645"/>
      <c r="M722" s="2645"/>
      <c r="N722" s="2645"/>
      <c r="O722" s="2646"/>
      <c r="P722" s="2646"/>
      <c r="Q722" s="2646"/>
      <c r="R722" s="2646"/>
      <c r="S722" s="2646"/>
      <c r="T722" s="2646"/>
      <c r="U722" s="2643"/>
      <c r="V722" s="2643"/>
      <c r="W722" s="2646"/>
    </row>
    <row r="723" spans="1:23">
      <c r="A723" s="2643"/>
      <c r="B723" s="2643"/>
      <c r="C723" s="2643"/>
      <c r="D723" s="2643"/>
      <c r="E723" s="2643"/>
      <c r="F723" s="2643"/>
      <c r="G723" s="2643"/>
      <c r="H723" s="2643"/>
      <c r="I723" s="2643"/>
      <c r="J723" s="2643"/>
      <c r="K723" s="2644"/>
      <c r="L723" s="2645"/>
      <c r="M723" s="2645"/>
      <c r="N723" s="2645"/>
      <c r="O723" s="2646"/>
      <c r="P723" s="2646"/>
      <c r="Q723" s="2646"/>
      <c r="R723" s="2646"/>
      <c r="S723" s="2646"/>
      <c r="T723" s="2646"/>
      <c r="U723" s="2643"/>
      <c r="V723" s="2643"/>
      <c r="W723" s="2646"/>
    </row>
    <row r="724" spans="1:23">
      <c r="A724" s="2643"/>
      <c r="B724" s="2643"/>
      <c r="C724" s="2643"/>
      <c r="D724" s="2643"/>
      <c r="E724" s="2643"/>
      <c r="F724" s="2643"/>
      <c r="G724" s="2643"/>
      <c r="H724" s="2643"/>
      <c r="I724" s="2643"/>
      <c r="J724" s="2643"/>
      <c r="K724" s="2644"/>
      <c r="L724" s="2645"/>
      <c r="M724" s="2645"/>
      <c r="N724" s="2645"/>
      <c r="O724" s="2646"/>
      <c r="P724" s="2646"/>
      <c r="Q724" s="2646"/>
      <c r="R724" s="2646"/>
      <c r="S724" s="2646"/>
      <c r="T724" s="2646"/>
      <c r="U724" s="2643"/>
      <c r="V724" s="2643"/>
      <c r="W724" s="2646"/>
    </row>
    <row r="725" spans="1:23">
      <c r="A725" s="2643"/>
      <c r="B725" s="2643"/>
      <c r="C725" s="2643"/>
      <c r="D725" s="2643"/>
      <c r="E725" s="2643"/>
      <c r="F725" s="2643"/>
      <c r="G725" s="2643"/>
      <c r="H725" s="2643"/>
      <c r="I725" s="2643"/>
      <c r="J725" s="2643"/>
      <c r="K725" s="2644"/>
      <c r="L725" s="2645"/>
      <c r="M725" s="2645"/>
      <c r="N725" s="2645"/>
      <c r="O725" s="2646"/>
      <c r="P725" s="2646"/>
      <c r="Q725" s="2646"/>
      <c r="R725" s="2646"/>
      <c r="S725" s="2646"/>
      <c r="T725" s="2646"/>
      <c r="U725" s="2643"/>
      <c r="V725" s="2643"/>
      <c r="W725" s="2646"/>
    </row>
    <row r="726" spans="1:23">
      <c r="A726" s="2643"/>
      <c r="B726" s="2643"/>
      <c r="C726" s="2643"/>
      <c r="D726" s="2643"/>
      <c r="E726" s="2643"/>
      <c r="F726" s="2643"/>
      <c r="G726" s="2643"/>
      <c r="H726" s="2643"/>
      <c r="I726" s="2643"/>
      <c r="J726" s="2643"/>
      <c r="K726" s="2644"/>
      <c r="L726" s="2645"/>
      <c r="M726" s="2645"/>
      <c r="N726" s="2645"/>
      <c r="O726" s="2646"/>
      <c r="P726" s="2646"/>
      <c r="Q726" s="2646"/>
      <c r="R726" s="2646"/>
      <c r="S726" s="2646"/>
      <c r="T726" s="2646"/>
      <c r="U726" s="2643"/>
      <c r="V726" s="2643"/>
      <c r="W726" s="2646"/>
    </row>
    <row r="727" spans="1:23">
      <c r="A727" s="2643"/>
      <c r="B727" s="2643"/>
      <c r="C727" s="2643"/>
      <c r="D727" s="2643"/>
      <c r="E727" s="2643"/>
      <c r="F727" s="2643"/>
      <c r="G727" s="2643"/>
      <c r="H727" s="2643"/>
      <c r="I727" s="2643"/>
      <c r="J727" s="2643"/>
      <c r="K727" s="2644"/>
      <c r="L727" s="2645"/>
      <c r="M727" s="2645"/>
      <c r="N727" s="2645"/>
      <c r="O727" s="2646"/>
      <c r="P727" s="2646"/>
      <c r="Q727" s="2646"/>
      <c r="R727" s="2646"/>
      <c r="S727" s="2646"/>
      <c r="T727" s="2646"/>
      <c r="U727" s="2643"/>
      <c r="V727" s="2643"/>
      <c r="W727" s="2646"/>
    </row>
    <row r="728" spans="1:23">
      <c r="A728" s="2643"/>
      <c r="B728" s="2643"/>
      <c r="C728" s="2643"/>
      <c r="D728" s="2643"/>
      <c r="E728" s="2643"/>
      <c r="F728" s="2643"/>
      <c r="G728" s="2643"/>
      <c r="H728" s="2643"/>
      <c r="I728" s="2643"/>
      <c r="J728" s="2643"/>
      <c r="K728" s="2644"/>
      <c r="L728" s="2645"/>
      <c r="M728" s="2645"/>
      <c r="N728" s="2645"/>
      <c r="O728" s="2646"/>
      <c r="P728" s="2646"/>
      <c r="Q728" s="2646"/>
      <c r="R728" s="2646"/>
      <c r="S728" s="2646"/>
      <c r="T728" s="2646"/>
      <c r="U728" s="2643"/>
      <c r="V728" s="2643"/>
      <c r="W728" s="2646"/>
    </row>
    <row r="729" spans="1:23">
      <c r="A729" s="2643"/>
      <c r="B729" s="2643"/>
      <c r="C729" s="2643"/>
      <c r="D729" s="2643"/>
      <c r="E729" s="2643"/>
      <c r="F729" s="2643"/>
      <c r="G729" s="2643"/>
      <c r="H729" s="2643"/>
      <c r="I729" s="2643"/>
      <c r="J729" s="2643"/>
      <c r="K729" s="2644"/>
      <c r="L729" s="2645"/>
      <c r="M729" s="2645"/>
      <c r="N729" s="2645"/>
      <c r="O729" s="2646"/>
      <c r="P729" s="2646"/>
      <c r="Q729" s="2646"/>
      <c r="R729" s="2646"/>
      <c r="S729" s="2646"/>
      <c r="T729" s="2646"/>
      <c r="U729" s="2643"/>
      <c r="V729" s="2643"/>
      <c r="W729" s="2646"/>
    </row>
    <row r="730" spans="1:23">
      <c r="A730" s="2643"/>
      <c r="B730" s="2643"/>
      <c r="C730" s="2643"/>
      <c r="D730" s="2643"/>
      <c r="E730" s="2643"/>
      <c r="F730" s="2643"/>
      <c r="G730" s="2643"/>
      <c r="H730" s="2643"/>
      <c r="I730" s="2643"/>
      <c r="J730" s="2643"/>
      <c r="K730" s="2644"/>
      <c r="L730" s="2645"/>
      <c r="M730" s="2645"/>
      <c r="N730" s="2645"/>
      <c r="O730" s="2646"/>
      <c r="P730" s="2646"/>
      <c r="Q730" s="2646"/>
      <c r="R730" s="2646"/>
      <c r="S730" s="2646"/>
      <c r="T730" s="2646"/>
      <c r="U730" s="2643"/>
      <c r="V730" s="2643"/>
      <c r="W730" s="2646"/>
    </row>
    <row r="731" spans="1:23">
      <c r="A731" s="2643"/>
      <c r="B731" s="2643"/>
      <c r="C731" s="2643"/>
      <c r="D731" s="2643"/>
      <c r="E731" s="2643"/>
      <c r="F731" s="2643"/>
      <c r="G731" s="2643"/>
      <c r="H731" s="2643"/>
      <c r="I731" s="2643"/>
      <c r="J731" s="2643"/>
      <c r="K731" s="2644"/>
      <c r="L731" s="2645"/>
      <c r="M731" s="2645"/>
      <c r="N731" s="2645"/>
      <c r="O731" s="2646"/>
      <c r="P731" s="2646"/>
      <c r="Q731" s="2646"/>
      <c r="R731" s="2646"/>
      <c r="S731" s="2646"/>
      <c r="T731" s="2646"/>
      <c r="U731" s="2643"/>
      <c r="V731" s="2643"/>
      <c r="W731" s="2646"/>
    </row>
    <row r="732" spans="1:23">
      <c r="A732" s="2643"/>
      <c r="B732" s="2643"/>
      <c r="C732" s="2643"/>
      <c r="D732" s="2643"/>
      <c r="E732" s="2643"/>
      <c r="F732" s="2643"/>
      <c r="G732" s="2643"/>
      <c r="H732" s="2643"/>
      <c r="I732" s="2643"/>
      <c r="J732" s="2643"/>
      <c r="K732" s="2644"/>
      <c r="L732" s="2645"/>
      <c r="M732" s="2645"/>
      <c r="N732" s="2645"/>
      <c r="O732" s="2646"/>
      <c r="P732" s="2646"/>
      <c r="Q732" s="2646"/>
      <c r="R732" s="2646"/>
      <c r="S732" s="2646"/>
      <c r="T732" s="2646"/>
      <c r="U732" s="2643"/>
      <c r="V732" s="2643"/>
      <c r="W732" s="2646"/>
    </row>
    <row r="733" spans="1:23">
      <c r="A733" s="2643"/>
      <c r="B733" s="2643"/>
      <c r="C733" s="2643"/>
      <c r="D733" s="2643"/>
      <c r="E733" s="2643"/>
      <c r="F733" s="2643"/>
      <c r="G733" s="2643"/>
      <c r="H733" s="2643"/>
      <c r="I733" s="2643"/>
      <c r="J733" s="2643"/>
      <c r="K733" s="2644"/>
      <c r="L733" s="2645"/>
      <c r="M733" s="2645"/>
      <c r="N733" s="2645"/>
      <c r="O733" s="2646"/>
      <c r="P733" s="2646"/>
      <c r="Q733" s="2646"/>
      <c r="R733" s="2646"/>
      <c r="S733" s="2646"/>
      <c r="T733" s="2646"/>
      <c r="U733" s="2643"/>
      <c r="V733" s="2643"/>
      <c r="W733" s="2646"/>
    </row>
    <row r="734" spans="1:23">
      <c r="A734" s="2643"/>
      <c r="B734" s="2643"/>
      <c r="C734" s="2643"/>
      <c r="D734" s="2643"/>
      <c r="E734" s="2643"/>
      <c r="F734" s="2643"/>
      <c r="G734" s="2643"/>
      <c r="H734" s="2643"/>
      <c r="I734" s="2643"/>
      <c r="J734" s="2643"/>
      <c r="K734" s="2644"/>
      <c r="L734" s="2645"/>
      <c r="M734" s="2645"/>
      <c r="N734" s="2645"/>
      <c r="O734" s="2646"/>
      <c r="P734" s="2646"/>
      <c r="Q734" s="2646"/>
      <c r="R734" s="2646"/>
      <c r="S734" s="2646"/>
      <c r="T734" s="2646"/>
      <c r="U734" s="2643"/>
      <c r="V734" s="2643"/>
      <c r="W734" s="2646"/>
    </row>
    <row r="735" spans="1:23">
      <c r="A735" s="2643"/>
      <c r="B735" s="2643"/>
      <c r="C735" s="2643"/>
      <c r="D735" s="2643"/>
      <c r="E735" s="2643"/>
      <c r="F735" s="2643"/>
      <c r="G735" s="2643"/>
      <c r="H735" s="2643"/>
      <c r="I735" s="2643"/>
      <c r="J735" s="2643"/>
      <c r="K735" s="2644"/>
      <c r="L735" s="2645"/>
      <c r="M735" s="2645"/>
      <c r="N735" s="2645"/>
      <c r="O735" s="2646"/>
      <c r="P735" s="2646"/>
      <c r="Q735" s="2646"/>
      <c r="R735" s="2646"/>
      <c r="S735" s="2646"/>
      <c r="T735" s="2646"/>
      <c r="U735" s="2643"/>
      <c r="V735" s="2643"/>
      <c r="W735" s="2646"/>
    </row>
    <row r="736" spans="1:23">
      <c r="A736" s="2643"/>
      <c r="B736" s="2643"/>
      <c r="C736" s="2643"/>
      <c r="D736" s="2643"/>
      <c r="E736" s="2643"/>
      <c r="F736" s="2643"/>
      <c r="G736" s="2643"/>
      <c r="H736" s="2643"/>
      <c r="I736" s="2643"/>
      <c r="J736" s="2643"/>
      <c r="K736" s="2644"/>
      <c r="L736" s="2645"/>
      <c r="M736" s="2645"/>
      <c r="N736" s="2645"/>
      <c r="O736" s="2646"/>
      <c r="P736" s="2646"/>
      <c r="Q736" s="2646"/>
      <c r="R736" s="2646"/>
      <c r="S736" s="2646"/>
      <c r="T736" s="2646"/>
      <c r="U736" s="2643"/>
      <c r="V736" s="2643"/>
      <c r="W736" s="2646"/>
    </row>
    <row r="737" spans="1:23">
      <c r="A737" s="2643"/>
      <c r="B737" s="2643"/>
      <c r="C737" s="2643"/>
      <c r="D737" s="2643"/>
      <c r="E737" s="2643"/>
      <c r="F737" s="2643"/>
      <c r="G737" s="2643"/>
      <c r="H737" s="2643"/>
      <c r="I737" s="2643"/>
      <c r="J737" s="2643"/>
      <c r="K737" s="2644"/>
      <c r="L737" s="2645"/>
      <c r="M737" s="2645"/>
      <c r="N737" s="2645"/>
      <c r="O737" s="2646"/>
      <c r="P737" s="2646"/>
      <c r="Q737" s="2646"/>
      <c r="R737" s="2646"/>
      <c r="S737" s="2646"/>
      <c r="T737" s="2646"/>
      <c r="U737" s="2643"/>
      <c r="V737" s="2643"/>
      <c r="W737" s="2646"/>
    </row>
    <row r="738" spans="1:23">
      <c r="A738" s="2643"/>
      <c r="B738" s="2643"/>
      <c r="C738" s="2643"/>
      <c r="D738" s="2643"/>
      <c r="E738" s="2643"/>
      <c r="F738" s="2643"/>
      <c r="G738" s="2643"/>
      <c r="H738" s="2643"/>
      <c r="I738" s="2643"/>
      <c r="J738" s="2643"/>
      <c r="K738" s="2644"/>
      <c r="L738" s="2645"/>
      <c r="M738" s="2645"/>
      <c r="N738" s="2645"/>
      <c r="O738" s="2646"/>
      <c r="P738" s="2646"/>
      <c r="Q738" s="2646"/>
      <c r="R738" s="2646"/>
      <c r="S738" s="2646"/>
      <c r="T738" s="2646"/>
      <c r="U738" s="2643"/>
      <c r="V738" s="2643"/>
      <c r="W738" s="2646"/>
    </row>
    <row r="739" spans="1:23">
      <c r="A739" s="2643"/>
      <c r="B739" s="2643"/>
      <c r="C739" s="2643"/>
      <c r="D739" s="2643"/>
      <c r="E739" s="2643"/>
      <c r="F739" s="2643"/>
      <c r="G739" s="2643"/>
      <c r="H739" s="2643"/>
      <c r="I739" s="2643"/>
      <c r="J739" s="2643"/>
      <c r="K739" s="2644"/>
      <c r="L739" s="2645"/>
      <c r="M739" s="2645"/>
      <c r="N739" s="2645"/>
      <c r="O739" s="2646"/>
      <c r="P739" s="2646"/>
      <c r="Q739" s="2646"/>
      <c r="R739" s="2646"/>
      <c r="S739" s="2646"/>
      <c r="T739" s="2646"/>
      <c r="U739" s="2643"/>
      <c r="V739" s="2643"/>
      <c r="W739" s="2646"/>
    </row>
    <row r="740" spans="1:23">
      <c r="A740" s="2643"/>
      <c r="B740" s="2643"/>
      <c r="C740" s="2643"/>
      <c r="D740" s="2643"/>
      <c r="E740" s="2643"/>
      <c r="F740" s="2643"/>
      <c r="G740" s="2643"/>
      <c r="H740" s="2643"/>
      <c r="I740" s="2643"/>
      <c r="J740" s="2643"/>
      <c r="K740" s="2644"/>
      <c r="L740" s="2645"/>
      <c r="M740" s="2645"/>
      <c r="N740" s="2645"/>
      <c r="O740" s="2646"/>
      <c r="P740" s="2646"/>
      <c r="Q740" s="2646"/>
      <c r="R740" s="2646"/>
      <c r="S740" s="2646"/>
      <c r="T740" s="2646"/>
      <c r="U740" s="2643"/>
      <c r="V740" s="2643"/>
      <c r="W740" s="2646"/>
    </row>
    <row r="741" spans="1:23">
      <c r="A741" s="2643"/>
      <c r="B741" s="2643"/>
      <c r="C741" s="2643"/>
      <c r="D741" s="2643"/>
      <c r="E741" s="2643"/>
      <c r="F741" s="2643"/>
      <c r="G741" s="2643"/>
      <c r="H741" s="2643"/>
      <c r="I741" s="2643"/>
      <c r="J741" s="2643"/>
      <c r="K741" s="2644"/>
      <c r="L741" s="2645"/>
      <c r="M741" s="2645"/>
      <c r="N741" s="2645"/>
      <c r="O741" s="2646"/>
      <c r="P741" s="2646"/>
      <c r="Q741" s="2646"/>
      <c r="R741" s="2646"/>
      <c r="S741" s="2646"/>
      <c r="T741" s="2646"/>
      <c r="U741" s="2643"/>
      <c r="V741" s="2643"/>
      <c r="W741" s="2646"/>
    </row>
    <row r="742" spans="1:23">
      <c r="A742" s="2643"/>
      <c r="B742" s="2643"/>
      <c r="C742" s="2643"/>
      <c r="D742" s="2643"/>
      <c r="E742" s="2643"/>
      <c r="F742" s="2643"/>
      <c r="G742" s="2643"/>
      <c r="H742" s="2643"/>
      <c r="I742" s="2643"/>
      <c r="J742" s="2643"/>
      <c r="K742" s="2644"/>
      <c r="L742" s="2645"/>
      <c r="M742" s="2645"/>
      <c r="N742" s="2645"/>
      <c r="O742" s="2646"/>
      <c r="P742" s="2646"/>
      <c r="Q742" s="2646"/>
      <c r="R742" s="2646"/>
      <c r="S742" s="2646"/>
      <c r="T742" s="2646"/>
      <c r="U742" s="2643"/>
      <c r="V742" s="2643"/>
      <c r="W742" s="2646"/>
    </row>
    <row r="743" spans="1:23">
      <c r="A743" s="2643"/>
      <c r="B743" s="2643"/>
      <c r="C743" s="2643"/>
      <c r="D743" s="2643"/>
      <c r="E743" s="2643"/>
      <c r="F743" s="2643"/>
      <c r="G743" s="2643"/>
      <c r="H743" s="2643"/>
      <c r="I743" s="2643"/>
      <c r="J743" s="2643"/>
      <c r="K743" s="2644"/>
      <c r="L743" s="2645"/>
      <c r="M743" s="2645"/>
      <c r="N743" s="2645"/>
      <c r="O743" s="2646"/>
      <c r="P743" s="2646"/>
      <c r="Q743" s="2646"/>
      <c r="R743" s="2646"/>
      <c r="S743" s="2646"/>
      <c r="T743" s="2646"/>
      <c r="U743" s="2643"/>
      <c r="V743" s="2643"/>
      <c r="W743" s="2646"/>
    </row>
    <row r="744" spans="1:23">
      <c r="A744" s="2643"/>
      <c r="B744" s="2643"/>
      <c r="C744" s="2643"/>
      <c r="D744" s="2643"/>
      <c r="E744" s="2643"/>
      <c r="F744" s="2643"/>
      <c r="G744" s="2643"/>
      <c r="H744" s="2643"/>
      <c r="I744" s="2643"/>
      <c r="J744" s="2643"/>
      <c r="K744" s="2644"/>
      <c r="L744" s="2645"/>
      <c r="M744" s="2645"/>
      <c r="N744" s="2645"/>
      <c r="O744" s="2646"/>
      <c r="P744" s="2646"/>
      <c r="Q744" s="2646"/>
      <c r="R744" s="2646"/>
      <c r="S744" s="2646"/>
      <c r="T744" s="2646"/>
      <c r="U744" s="2643"/>
      <c r="V744" s="2643"/>
      <c r="W744" s="2646"/>
    </row>
    <row r="745" spans="1:23">
      <c r="A745" s="2643"/>
      <c r="B745" s="2643"/>
      <c r="C745" s="2643"/>
      <c r="D745" s="2643"/>
      <c r="E745" s="2643"/>
      <c r="F745" s="2643"/>
      <c r="G745" s="2643"/>
      <c r="H745" s="2643"/>
      <c r="I745" s="2643"/>
      <c r="J745" s="2643"/>
      <c r="K745" s="2644"/>
      <c r="L745" s="2645"/>
      <c r="M745" s="2645"/>
      <c r="N745" s="2645"/>
      <c r="O745" s="2646"/>
      <c r="P745" s="2646"/>
      <c r="Q745" s="2646"/>
      <c r="R745" s="2646"/>
      <c r="S745" s="2646"/>
      <c r="T745" s="2646"/>
      <c r="U745" s="2643"/>
      <c r="V745" s="2643"/>
      <c r="W745" s="2646"/>
    </row>
    <row r="746" spans="1:23">
      <c r="A746" s="2643"/>
      <c r="B746" s="2643"/>
      <c r="C746" s="2643"/>
      <c r="D746" s="2643"/>
      <c r="E746" s="2643"/>
      <c r="F746" s="2643"/>
      <c r="G746" s="2643"/>
      <c r="H746" s="2643"/>
      <c r="I746" s="2643"/>
      <c r="J746" s="2643"/>
      <c r="K746" s="2644"/>
      <c r="L746" s="2645"/>
      <c r="M746" s="2645"/>
      <c r="N746" s="2645"/>
      <c r="O746" s="2646"/>
      <c r="P746" s="2646"/>
      <c r="Q746" s="2646"/>
      <c r="R746" s="2646"/>
      <c r="S746" s="2646"/>
      <c r="T746" s="2646"/>
      <c r="U746" s="2643"/>
      <c r="V746" s="2643"/>
      <c r="W746" s="2646"/>
    </row>
    <row r="747" spans="1:23">
      <c r="A747" s="2643"/>
      <c r="B747" s="2643"/>
      <c r="C747" s="2643"/>
      <c r="D747" s="2643"/>
      <c r="E747" s="2643"/>
      <c r="F747" s="2643"/>
      <c r="G747" s="2643"/>
      <c r="H747" s="2643"/>
      <c r="I747" s="2643"/>
      <c r="J747" s="2643"/>
      <c r="K747" s="2644"/>
      <c r="L747" s="2645"/>
      <c r="M747" s="2645"/>
      <c r="N747" s="2645"/>
      <c r="O747" s="2646"/>
      <c r="P747" s="2646"/>
      <c r="Q747" s="2646"/>
      <c r="R747" s="2646"/>
      <c r="S747" s="2646"/>
      <c r="T747" s="2646"/>
      <c r="U747" s="2643"/>
      <c r="V747" s="2643"/>
      <c r="W747" s="2646"/>
    </row>
    <row r="748" spans="1:23">
      <c r="A748" s="2643"/>
      <c r="B748" s="2643"/>
      <c r="C748" s="2643"/>
      <c r="D748" s="2643"/>
      <c r="E748" s="2643"/>
      <c r="F748" s="2643"/>
      <c r="G748" s="2643"/>
      <c r="H748" s="2643"/>
      <c r="I748" s="2643"/>
      <c r="J748" s="2643"/>
      <c r="K748" s="2644"/>
      <c r="L748" s="2645"/>
      <c r="M748" s="2645"/>
      <c r="N748" s="2645"/>
      <c r="O748" s="2646"/>
      <c r="P748" s="2646"/>
      <c r="Q748" s="2646"/>
      <c r="R748" s="2646"/>
      <c r="S748" s="2646"/>
      <c r="T748" s="2646"/>
      <c r="U748" s="2643"/>
      <c r="V748" s="2643"/>
      <c r="W748" s="2646"/>
    </row>
    <row r="749" spans="1:23">
      <c r="A749" s="2643"/>
      <c r="B749" s="2643"/>
      <c r="C749" s="2643"/>
      <c r="D749" s="2643"/>
      <c r="E749" s="2643"/>
      <c r="F749" s="2643"/>
      <c r="G749" s="2643"/>
      <c r="H749" s="2643"/>
      <c r="I749" s="2643"/>
      <c r="J749" s="2643"/>
      <c r="K749" s="2644"/>
      <c r="L749" s="2645"/>
      <c r="M749" s="2645"/>
      <c r="N749" s="2645"/>
      <c r="O749" s="2646"/>
      <c r="P749" s="2646"/>
      <c r="Q749" s="2646"/>
      <c r="R749" s="2646"/>
      <c r="S749" s="2646"/>
      <c r="T749" s="2646"/>
      <c r="U749" s="2643"/>
      <c r="V749" s="2643"/>
      <c r="W749" s="2646"/>
    </row>
    <row r="750" spans="1:23">
      <c r="A750" s="2643"/>
      <c r="B750" s="2643"/>
      <c r="C750" s="2643"/>
      <c r="D750" s="2643"/>
      <c r="E750" s="2643"/>
      <c r="F750" s="2643"/>
      <c r="G750" s="2643"/>
      <c r="H750" s="2643"/>
      <c r="I750" s="2643"/>
      <c r="J750" s="2643"/>
      <c r="K750" s="2644"/>
      <c r="L750" s="2645"/>
      <c r="M750" s="2645"/>
      <c r="N750" s="2645"/>
      <c r="O750" s="2646"/>
      <c r="P750" s="2646"/>
      <c r="Q750" s="2646"/>
      <c r="R750" s="2646"/>
      <c r="S750" s="2646"/>
      <c r="T750" s="2646"/>
      <c r="U750" s="2643"/>
      <c r="V750" s="2643"/>
      <c r="W750" s="2646"/>
    </row>
    <row r="751" spans="1:23">
      <c r="A751" s="2643"/>
      <c r="B751" s="2643"/>
      <c r="C751" s="2643"/>
      <c r="D751" s="2643"/>
      <c r="E751" s="2643"/>
      <c r="F751" s="2643"/>
      <c r="G751" s="2643"/>
      <c r="H751" s="2643"/>
      <c r="I751" s="2643"/>
      <c r="J751" s="2643"/>
      <c r="K751" s="2644"/>
      <c r="L751" s="2645"/>
      <c r="M751" s="2645"/>
      <c r="N751" s="2645"/>
      <c r="O751" s="2646"/>
      <c r="P751" s="2646"/>
      <c r="Q751" s="2646"/>
      <c r="R751" s="2646"/>
      <c r="S751" s="2646"/>
      <c r="T751" s="2646"/>
      <c r="U751" s="2643"/>
      <c r="V751" s="2643"/>
      <c r="W751" s="2646"/>
    </row>
    <row r="752" spans="1:23">
      <c r="A752" s="2643"/>
      <c r="B752" s="2643"/>
      <c r="C752" s="2643"/>
      <c r="D752" s="2643"/>
      <c r="E752" s="2643"/>
      <c r="F752" s="2643"/>
      <c r="G752" s="2643"/>
      <c r="H752" s="2643"/>
      <c r="I752" s="2643"/>
      <c r="J752" s="2643"/>
      <c r="K752" s="2644"/>
      <c r="L752" s="2645"/>
      <c r="M752" s="2645"/>
      <c r="N752" s="2645"/>
      <c r="O752" s="2646"/>
      <c r="P752" s="2646"/>
      <c r="Q752" s="2646"/>
      <c r="R752" s="2646"/>
      <c r="S752" s="2646"/>
      <c r="T752" s="2646"/>
      <c r="U752" s="2643"/>
      <c r="V752" s="2643"/>
      <c r="W752" s="2646"/>
    </row>
    <row r="753" spans="1:23">
      <c r="A753" s="2643"/>
      <c r="B753" s="2643"/>
      <c r="C753" s="2643"/>
      <c r="D753" s="2643"/>
      <c r="E753" s="2643"/>
      <c r="F753" s="2643"/>
      <c r="G753" s="2643"/>
      <c r="H753" s="2643"/>
      <c r="I753" s="2643"/>
      <c r="J753" s="2643"/>
      <c r="K753" s="2644"/>
      <c r="L753" s="2645"/>
      <c r="M753" s="2645"/>
      <c r="N753" s="2645"/>
      <c r="O753" s="2646"/>
      <c r="P753" s="2646"/>
      <c r="Q753" s="2646"/>
      <c r="R753" s="2646"/>
      <c r="S753" s="2646"/>
      <c r="T753" s="2646"/>
      <c r="U753" s="2643"/>
      <c r="V753" s="2643"/>
      <c r="W753" s="2646"/>
    </row>
    <row r="754" spans="1:23">
      <c r="A754" s="2643"/>
      <c r="B754" s="2643"/>
      <c r="C754" s="2643"/>
      <c r="D754" s="2643"/>
      <c r="E754" s="2643"/>
      <c r="F754" s="2643"/>
      <c r="G754" s="2643"/>
      <c r="H754" s="2643"/>
      <c r="I754" s="2643"/>
      <c r="J754" s="2643"/>
      <c r="K754" s="2644"/>
      <c r="L754" s="2645"/>
      <c r="M754" s="2645"/>
      <c r="N754" s="2645"/>
      <c r="O754" s="2646"/>
      <c r="P754" s="2646"/>
      <c r="Q754" s="2646"/>
      <c r="R754" s="2646"/>
      <c r="S754" s="2646"/>
      <c r="T754" s="2646"/>
      <c r="U754" s="2643"/>
      <c r="V754" s="2643"/>
      <c r="W754" s="2646"/>
    </row>
    <row r="755" spans="1:23">
      <c r="A755" s="2643"/>
      <c r="B755" s="2643"/>
      <c r="C755" s="2643"/>
      <c r="D755" s="2643"/>
      <c r="E755" s="2643"/>
      <c r="F755" s="2643"/>
      <c r="G755" s="2643"/>
      <c r="H755" s="2643"/>
      <c r="I755" s="2643"/>
      <c r="J755" s="2643"/>
      <c r="K755" s="2644"/>
      <c r="L755" s="2645"/>
      <c r="M755" s="2645"/>
      <c r="N755" s="2645"/>
      <c r="O755" s="2646"/>
      <c r="P755" s="2646"/>
      <c r="Q755" s="2646"/>
      <c r="R755" s="2646"/>
      <c r="S755" s="2646"/>
      <c r="T755" s="2646"/>
      <c r="U755" s="2643"/>
      <c r="V755" s="2643"/>
      <c r="W755" s="2646"/>
    </row>
    <row r="756" spans="1:23">
      <c r="A756" s="2643"/>
      <c r="B756" s="2643"/>
      <c r="C756" s="2643"/>
      <c r="D756" s="2643"/>
      <c r="E756" s="2643"/>
      <c r="F756" s="2643"/>
      <c r="G756" s="2643"/>
      <c r="H756" s="2643"/>
      <c r="I756" s="2643"/>
      <c r="J756" s="2643"/>
      <c r="K756" s="2644"/>
      <c r="L756" s="2645"/>
      <c r="M756" s="2645"/>
      <c r="N756" s="2645"/>
      <c r="O756" s="2646"/>
      <c r="P756" s="2646"/>
      <c r="Q756" s="2646"/>
      <c r="R756" s="2646"/>
      <c r="S756" s="2646"/>
      <c r="T756" s="2646"/>
      <c r="U756" s="2643"/>
      <c r="V756" s="2643"/>
      <c r="W756" s="2646"/>
    </row>
    <row r="757" spans="1:23">
      <c r="A757" s="2643"/>
      <c r="B757" s="2643"/>
      <c r="C757" s="2643"/>
      <c r="D757" s="2643"/>
      <c r="E757" s="2643"/>
      <c r="F757" s="2643"/>
      <c r="G757" s="2643"/>
      <c r="H757" s="2643"/>
      <c r="I757" s="2643"/>
      <c r="J757" s="2643"/>
      <c r="K757" s="2644"/>
      <c r="L757" s="2645"/>
      <c r="M757" s="2645"/>
      <c r="N757" s="2645"/>
      <c r="O757" s="2646"/>
      <c r="P757" s="2646"/>
      <c r="Q757" s="2646"/>
      <c r="R757" s="2646"/>
      <c r="S757" s="2646"/>
      <c r="T757" s="2646"/>
      <c r="U757" s="2643"/>
      <c r="V757" s="2643"/>
      <c r="W757" s="2646"/>
    </row>
    <row r="758" spans="1:23">
      <c r="A758" s="2643"/>
      <c r="B758" s="2643"/>
      <c r="C758" s="2643"/>
      <c r="D758" s="2643"/>
      <c r="E758" s="2643"/>
      <c r="F758" s="2643"/>
      <c r="G758" s="2643"/>
      <c r="H758" s="2643"/>
      <c r="I758" s="2643"/>
      <c r="J758" s="2643"/>
      <c r="K758" s="2644"/>
      <c r="L758" s="2645"/>
      <c r="M758" s="2645"/>
      <c r="N758" s="2645"/>
      <c r="O758" s="2646"/>
      <c r="P758" s="2646"/>
      <c r="Q758" s="2646"/>
      <c r="R758" s="2646"/>
      <c r="S758" s="2646"/>
      <c r="T758" s="2646"/>
      <c r="U758" s="2643"/>
      <c r="V758" s="2643"/>
      <c r="W758" s="2646"/>
    </row>
    <row r="759" spans="1:23">
      <c r="A759" s="2643"/>
      <c r="B759" s="2643"/>
      <c r="C759" s="2643"/>
      <c r="D759" s="2643"/>
      <c r="E759" s="2643"/>
      <c r="F759" s="2643"/>
      <c r="G759" s="2643"/>
      <c r="H759" s="2643"/>
      <c r="I759" s="2643"/>
      <c r="J759" s="2643"/>
      <c r="K759" s="2644"/>
      <c r="L759" s="2645"/>
      <c r="M759" s="2645"/>
      <c r="N759" s="2645"/>
      <c r="O759" s="2646"/>
      <c r="P759" s="2646"/>
      <c r="Q759" s="2646"/>
      <c r="R759" s="2646"/>
      <c r="S759" s="2646"/>
      <c r="T759" s="2646"/>
      <c r="U759" s="2643"/>
      <c r="V759" s="2643"/>
      <c r="W759" s="2646"/>
    </row>
    <row r="760" spans="1:23">
      <c r="A760" s="2643"/>
      <c r="B760" s="2643"/>
      <c r="C760" s="2643"/>
      <c r="D760" s="2643"/>
      <c r="E760" s="2643"/>
      <c r="F760" s="2643"/>
      <c r="G760" s="2643"/>
      <c r="H760" s="2643"/>
      <c r="I760" s="2643"/>
      <c r="J760" s="2643"/>
      <c r="K760" s="2644"/>
      <c r="L760" s="2645"/>
      <c r="M760" s="2645"/>
      <c r="N760" s="2645"/>
      <c r="O760" s="2646"/>
      <c r="P760" s="2646"/>
      <c r="Q760" s="2646"/>
      <c r="R760" s="2646"/>
      <c r="S760" s="2646"/>
      <c r="T760" s="2646"/>
      <c r="U760" s="2643"/>
      <c r="V760" s="2643"/>
      <c r="W760" s="2646"/>
    </row>
    <row r="761" spans="1:23">
      <c r="A761" s="2643"/>
      <c r="B761" s="2643"/>
      <c r="C761" s="2643"/>
      <c r="D761" s="2643"/>
      <c r="E761" s="2643"/>
      <c r="F761" s="2643"/>
      <c r="G761" s="2643"/>
      <c r="H761" s="2643"/>
      <c r="I761" s="2643"/>
      <c r="J761" s="2643"/>
      <c r="K761" s="2644"/>
      <c r="L761" s="2645"/>
      <c r="M761" s="2645"/>
      <c r="N761" s="2645"/>
      <c r="O761" s="2646"/>
      <c r="P761" s="2646"/>
      <c r="Q761" s="2646"/>
      <c r="R761" s="2646"/>
      <c r="S761" s="2646"/>
      <c r="T761" s="2646"/>
      <c r="U761" s="2643"/>
      <c r="V761" s="2643"/>
      <c r="W761" s="2646"/>
    </row>
    <row r="762" spans="1:23">
      <c r="A762" s="2643"/>
      <c r="B762" s="2643"/>
      <c r="C762" s="2643"/>
      <c r="D762" s="2643"/>
      <c r="E762" s="2643"/>
      <c r="F762" s="2643"/>
      <c r="G762" s="2643"/>
      <c r="H762" s="2643"/>
      <c r="I762" s="2643"/>
      <c r="J762" s="2643"/>
      <c r="K762" s="2644"/>
      <c r="L762" s="2645"/>
      <c r="M762" s="2645"/>
      <c r="N762" s="2645"/>
      <c r="O762" s="2646"/>
      <c r="P762" s="2646"/>
      <c r="Q762" s="2646"/>
      <c r="R762" s="2646"/>
      <c r="S762" s="2646"/>
      <c r="T762" s="2646"/>
      <c r="U762" s="2643"/>
      <c r="V762" s="2643"/>
      <c r="W762" s="2646"/>
    </row>
    <row r="763" spans="1:23">
      <c r="A763" s="2643"/>
      <c r="B763" s="2643"/>
      <c r="C763" s="2643"/>
      <c r="D763" s="2643"/>
      <c r="E763" s="2643"/>
      <c r="F763" s="2643"/>
      <c r="G763" s="2643"/>
      <c r="H763" s="2643"/>
      <c r="I763" s="2643"/>
      <c r="J763" s="2643"/>
      <c r="K763" s="2644"/>
      <c r="L763" s="2645"/>
      <c r="M763" s="2645"/>
      <c r="N763" s="2645"/>
      <c r="O763" s="2646"/>
      <c r="P763" s="2646"/>
      <c r="Q763" s="2646"/>
      <c r="R763" s="2646"/>
      <c r="S763" s="2646"/>
      <c r="T763" s="2646"/>
      <c r="U763" s="2643"/>
      <c r="V763" s="2643"/>
      <c r="W763" s="2646"/>
    </row>
    <row r="764" spans="1:23">
      <c r="A764" s="2643"/>
      <c r="B764" s="2643"/>
      <c r="C764" s="2643"/>
      <c r="D764" s="2643"/>
      <c r="E764" s="2643"/>
      <c r="F764" s="2643"/>
      <c r="G764" s="2643"/>
      <c r="H764" s="2643"/>
      <c r="I764" s="2643"/>
      <c r="J764" s="2643"/>
      <c r="K764" s="2644"/>
      <c r="L764" s="2645"/>
      <c r="M764" s="2645"/>
      <c r="N764" s="2645"/>
      <c r="O764" s="2646"/>
      <c r="P764" s="2646"/>
      <c r="Q764" s="2646"/>
      <c r="R764" s="2646"/>
      <c r="S764" s="2646"/>
      <c r="T764" s="2646"/>
      <c r="U764" s="2643"/>
      <c r="V764" s="2643"/>
      <c r="W764" s="2646"/>
    </row>
    <row r="765" spans="1:23">
      <c r="A765" s="2643"/>
      <c r="B765" s="2643"/>
      <c r="C765" s="2643"/>
      <c r="D765" s="2643"/>
      <c r="E765" s="2643"/>
      <c r="F765" s="2643"/>
      <c r="G765" s="2643"/>
      <c r="H765" s="2643"/>
      <c r="I765" s="2643"/>
      <c r="J765" s="2643"/>
      <c r="K765" s="2644"/>
      <c r="L765" s="2645"/>
      <c r="M765" s="2645"/>
      <c r="N765" s="2645"/>
      <c r="O765" s="2646"/>
      <c r="P765" s="2646"/>
      <c r="Q765" s="2646"/>
      <c r="R765" s="2646"/>
      <c r="S765" s="2646"/>
      <c r="T765" s="2646"/>
      <c r="U765" s="2643"/>
      <c r="V765" s="2643"/>
      <c r="W765" s="2646"/>
    </row>
    <row r="766" spans="1:23">
      <c r="A766" s="2643"/>
      <c r="B766" s="2643"/>
      <c r="C766" s="2643"/>
      <c r="D766" s="2643"/>
      <c r="E766" s="2643"/>
      <c r="F766" s="2643"/>
      <c r="G766" s="2643"/>
      <c r="H766" s="2643"/>
      <c r="I766" s="2643"/>
      <c r="J766" s="2643"/>
      <c r="K766" s="2644"/>
      <c r="L766" s="2645"/>
      <c r="M766" s="2645"/>
      <c r="N766" s="2645"/>
      <c r="O766" s="2646"/>
      <c r="P766" s="2646"/>
      <c r="Q766" s="2646"/>
      <c r="R766" s="2646"/>
      <c r="S766" s="2646"/>
      <c r="T766" s="2646"/>
      <c r="U766" s="2643"/>
      <c r="V766" s="2643"/>
      <c r="W766" s="2646"/>
    </row>
    <row r="767" spans="1:23">
      <c r="A767" s="2643"/>
      <c r="B767" s="2643"/>
      <c r="C767" s="2643"/>
      <c r="D767" s="2643"/>
      <c r="E767" s="2643"/>
      <c r="F767" s="2643"/>
      <c r="G767" s="2643"/>
      <c r="H767" s="2643"/>
      <c r="I767" s="2643"/>
      <c r="J767" s="2643"/>
      <c r="K767" s="2644"/>
      <c r="L767" s="2645"/>
      <c r="M767" s="2645"/>
      <c r="N767" s="2645"/>
      <c r="O767" s="2646"/>
      <c r="P767" s="2646"/>
      <c r="Q767" s="2646"/>
      <c r="R767" s="2646"/>
      <c r="S767" s="2646"/>
      <c r="T767" s="2646"/>
      <c r="U767" s="2643"/>
      <c r="V767" s="2643"/>
      <c r="W767" s="2646"/>
    </row>
    <row r="768" spans="1:23">
      <c r="A768" s="2643"/>
      <c r="B768" s="2643"/>
      <c r="C768" s="2643"/>
      <c r="D768" s="2643"/>
      <c r="E768" s="2643"/>
      <c r="F768" s="2643"/>
      <c r="G768" s="2643"/>
      <c r="H768" s="2643"/>
      <c r="I768" s="2643"/>
      <c r="J768" s="2643"/>
      <c r="K768" s="2644"/>
      <c r="L768" s="2645"/>
      <c r="M768" s="2645"/>
      <c r="N768" s="2645"/>
      <c r="O768" s="2646"/>
      <c r="P768" s="2646"/>
      <c r="Q768" s="2646"/>
      <c r="R768" s="2646"/>
      <c r="S768" s="2646"/>
      <c r="T768" s="2646"/>
      <c r="U768" s="2643"/>
      <c r="V768" s="2643"/>
      <c r="W768" s="2646"/>
    </row>
    <row r="769" spans="1:23">
      <c r="A769" s="2643"/>
      <c r="B769" s="2643"/>
      <c r="C769" s="2643"/>
      <c r="D769" s="2643"/>
      <c r="E769" s="2643"/>
      <c r="F769" s="2643"/>
      <c r="G769" s="2643"/>
      <c r="H769" s="2643"/>
      <c r="I769" s="2643"/>
      <c r="J769" s="2643"/>
      <c r="K769" s="2644"/>
      <c r="L769" s="2645"/>
      <c r="M769" s="2645"/>
      <c r="N769" s="2645"/>
      <c r="O769" s="2646"/>
      <c r="P769" s="2646"/>
      <c r="Q769" s="2646"/>
      <c r="R769" s="2646"/>
      <c r="S769" s="2646"/>
      <c r="T769" s="2646"/>
      <c r="U769" s="2643"/>
      <c r="V769" s="2643"/>
      <c r="W769" s="2646"/>
    </row>
    <row r="770" spans="1:23">
      <c r="A770" s="2643"/>
      <c r="B770" s="2643"/>
      <c r="C770" s="2643"/>
      <c r="D770" s="2643"/>
      <c r="E770" s="2643"/>
      <c r="F770" s="2643"/>
      <c r="G770" s="2643"/>
      <c r="H770" s="2643"/>
      <c r="I770" s="2643"/>
      <c r="J770" s="2643"/>
      <c r="K770" s="2644"/>
      <c r="L770" s="2645"/>
      <c r="M770" s="2645"/>
      <c r="N770" s="2645"/>
      <c r="O770" s="2646"/>
      <c r="P770" s="2646"/>
      <c r="Q770" s="2646"/>
      <c r="R770" s="2646"/>
      <c r="S770" s="2646"/>
      <c r="T770" s="2646"/>
      <c r="U770" s="2643"/>
      <c r="V770" s="2643"/>
      <c r="W770" s="2646"/>
    </row>
    <row r="771" spans="1:23">
      <c r="A771" s="2643"/>
      <c r="B771" s="2643"/>
      <c r="C771" s="2643"/>
      <c r="D771" s="2643"/>
      <c r="E771" s="2643"/>
      <c r="F771" s="2643"/>
      <c r="G771" s="2643"/>
      <c r="H771" s="2643"/>
      <c r="I771" s="2643"/>
      <c r="J771" s="2643"/>
      <c r="K771" s="2644"/>
      <c r="L771" s="2645"/>
      <c r="M771" s="2645"/>
      <c r="N771" s="2645"/>
      <c r="O771" s="2646"/>
      <c r="P771" s="2646"/>
      <c r="Q771" s="2646"/>
      <c r="R771" s="2646"/>
      <c r="S771" s="2646"/>
      <c r="T771" s="2646"/>
      <c r="U771" s="2643"/>
      <c r="V771" s="2643"/>
      <c r="W771" s="2646"/>
    </row>
    <row r="772" spans="1:23">
      <c r="A772" s="2643"/>
      <c r="B772" s="2643"/>
      <c r="C772" s="2643"/>
      <c r="D772" s="2643"/>
      <c r="E772" s="2643"/>
      <c r="F772" s="2643"/>
      <c r="G772" s="2643"/>
      <c r="H772" s="2643"/>
      <c r="I772" s="2643"/>
      <c r="J772" s="2643"/>
      <c r="K772" s="2644"/>
      <c r="L772" s="2645"/>
      <c r="M772" s="2645"/>
      <c r="N772" s="2645"/>
      <c r="O772" s="2646"/>
      <c r="P772" s="2646"/>
      <c r="Q772" s="2646"/>
      <c r="R772" s="2646"/>
      <c r="S772" s="2646"/>
      <c r="T772" s="2646"/>
      <c r="U772" s="2643"/>
      <c r="V772" s="2643"/>
      <c r="W772" s="2646"/>
    </row>
    <row r="773" spans="1:23">
      <c r="A773" s="2643"/>
      <c r="B773" s="2643"/>
      <c r="C773" s="2643"/>
      <c r="D773" s="2643"/>
      <c r="E773" s="2643"/>
      <c r="F773" s="2643"/>
      <c r="G773" s="2643"/>
      <c r="H773" s="2643"/>
      <c r="I773" s="2643"/>
      <c r="J773" s="2643"/>
      <c r="K773" s="2644"/>
      <c r="L773" s="2645"/>
      <c r="M773" s="2645"/>
      <c r="N773" s="2645"/>
      <c r="O773" s="2646"/>
      <c r="P773" s="2646"/>
      <c r="Q773" s="2646"/>
      <c r="R773" s="2646"/>
      <c r="S773" s="2646"/>
      <c r="T773" s="2646"/>
      <c r="U773" s="2643"/>
      <c r="V773" s="2643"/>
      <c r="W773" s="2646"/>
    </row>
    <row r="774" spans="1:23">
      <c r="A774" s="2643"/>
      <c r="B774" s="2643"/>
      <c r="C774" s="2643"/>
      <c r="D774" s="2643"/>
      <c r="E774" s="2643"/>
      <c r="F774" s="2643"/>
      <c r="G774" s="2643"/>
      <c r="H774" s="2643"/>
      <c r="I774" s="2643"/>
      <c r="J774" s="2643"/>
      <c r="K774" s="2644"/>
      <c r="L774" s="2645"/>
      <c r="M774" s="2645"/>
      <c r="N774" s="2645"/>
      <c r="O774" s="2646"/>
      <c r="P774" s="2646"/>
      <c r="Q774" s="2646"/>
      <c r="R774" s="2646"/>
      <c r="S774" s="2646"/>
      <c r="T774" s="2646"/>
      <c r="U774" s="2643"/>
      <c r="V774" s="2643"/>
      <c r="W774" s="2646"/>
    </row>
    <row r="775" spans="1:23">
      <c r="A775" s="2643"/>
      <c r="B775" s="2643"/>
      <c r="C775" s="2643"/>
      <c r="D775" s="2643"/>
      <c r="E775" s="2643"/>
      <c r="F775" s="2643"/>
      <c r="G775" s="2643"/>
      <c r="H775" s="2643"/>
      <c r="I775" s="2643"/>
      <c r="J775" s="2643"/>
      <c r="K775" s="2644"/>
      <c r="L775" s="2645"/>
      <c r="M775" s="2645"/>
      <c r="N775" s="2645"/>
      <c r="O775" s="2646"/>
      <c r="P775" s="2646"/>
      <c r="Q775" s="2646"/>
      <c r="R775" s="2646"/>
      <c r="S775" s="2646"/>
      <c r="T775" s="2646"/>
      <c r="U775" s="2643"/>
      <c r="V775" s="2643"/>
      <c r="W775" s="2646"/>
    </row>
    <row r="776" spans="1:23">
      <c r="A776" s="2643"/>
      <c r="B776" s="2643"/>
      <c r="C776" s="2643"/>
      <c r="D776" s="2643"/>
      <c r="E776" s="2643"/>
      <c r="F776" s="2643"/>
      <c r="G776" s="2643"/>
      <c r="H776" s="2643"/>
      <c r="I776" s="2643"/>
      <c r="J776" s="2643"/>
      <c r="K776" s="2644"/>
      <c r="L776" s="2645"/>
      <c r="M776" s="2645"/>
      <c r="N776" s="2645"/>
      <c r="O776" s="2646"/>
      <c r="P776" s="2646"/>
      <c r="Q776" s="2646"/>
      <c r="R776" s="2646"/>
      <c r="S776" s="2646"/>
      <c r="T776" s="2646"/>
      <c r="U776" s="2643"/>
      <c r="V776" s="2643"/>
      <c r="W776" s="2646"/>
    </row>
    <row r="777" spans="1:23">
      <c r="A777" s="2643"/>
      <c r="B777" s="2643"/>
      <c r="C777" s="2643"/>
      <c r="D777" s="2643"/>
      <c r="E777" s="2643"/>
      <c r="F777" s="2643"/>
      <c r="G777" s="2643"/>
      <c r="H777" s="2643"/>
      <c r="I777" s="2643"/>
      <c r="J777" s="2643"/>
      <c r="K777" s="2644"/>
      <c r="L777" s="2645"/>
      <c r="M777" s="2645"/>
      <c r="N777" s="2645"/>
      <c r="O777" s="2646"/>
      <c r="P777" s="2646"/>
      <c r="Q777" s="2646"/>
      <c r="R777" s="2646"/>
      <c r="S777" s="2646"/>
      <c r="T777" s="2646"/>
      <c r="U777" s="2643"/>
      <c r="V777" s="2643"/>
      <c r="W777" s="2646"/>
    </row>
    <row r="778" spans="1:23">
      <c r="A778" s="2643"/>
      <c r="B778" s="2643"/>
      <c r="C778" s="2643"/>
      <c r="D778" s="2643"/>
      <c r="E778" s="2643"/>
      <c r="F778" s="2643"/>
      <c r="G778" s="2643"/>
      <c r="H778" s="2643"/>
      <c r="I778" s="2643"/>
      <c r="J778" s="2643"/>
      <c r="K778" s="2644"/>
      <c r="L778" s="2645"/>
      <c r="M778" s="2645"/>
      <c r="N778" s="2645"/>
      <c r="O778" s="2646"/>
      <c r="P778" s="2646"/>
      <c r="Q778" s="2646"/>
      <c r="R778" s="2646"/>
      <c r="S778" s="2646"/>
      <c r="T778" s="2646"/>
      <c r="U778" s="2643"/>
      <c r="V778" s="2643"/>
      <c r="W778" s="2646"/>
    </row>
    <row r="779" spans="1:23">
      <c r="A779" s="2643"/>
      <c r="B779" s="2643"/>
      <c r="C779" s="2643"/>
      <c r="D779" s="2643"/>
      <c r="E779" s="2643"/>
      <c r="F779" s="2643"/>
      <c r="G779" s="2643"/>
      <c r="H779" s="2643"/>
      <c r="I779" s="2643"/>
      <c r="J779" s="2643"/>
      <c r="K779" s="2644"/>
      <c r="L779" s="2645"/>
      <c r="M779" s="2645"/>
      <c r="N779" s="2645"/>
      <c r="O779" s="2646"/>
      <c r="P779" s="2646"/>
      <c r="Q779" s="2646"/>
      <c r="R779" s="2646"/>
      <c r="S779" s="2646"/>
      <c r="T779" s="2646"/>
      <c r="U779" s="2643"/>
      <c r="V779" s="2643"/>
      <c r="W779" s="2646"/>
    </row>
    <row r="780" spans="1:23">
      <c r="A780" s="2643"/>
      <c r="B780" s="2643"/>
      <c r="C780" s="2643"/>
      <c r="D780" s="2643"/>
      <c r="E780" s="2643"/>
      <c r="F780" s="2643"/>
      <c r="G780" s="2643"/>
      <c r="H780" s="2643"/>
      <c r="I780" s="2643"/>
      <c r="J780" s="2643"/>
      <c r="K780" s="2644"/>
      <c r="L780" s="2645"/>
      <c r="M780" s="2645"/>
      <c r="N780" s="2645"/>
      <c r="O780" s="2646"/>
      <c r="P780" s="2646"/>
      <c r="Q780" s="2646"/>
      <c r="R780" s="2646"/>
      <c r="S780" s="2646"/>
      <c r="T780" s="2646"/>
      <c r="U780" s="2643"/>
      <c r="V780" s="2643"/>
      <c r="W780" s="2646"/>
    </row>
    <row r="781" spans="1:23">
      <c r="A781" s="2643"/>
      <c r="B781" s="2643"/>
      <c r="C781" s="2643"/>
      <c r="D781" s="2643"/>
      <c r="E781" s="2643"/>
      <c r="F781" s="2643"/>
      <c r="G781" s="2643"/>
      <c r="H781" s="2643"/>
      <c r="I781" s="2643"/>
      <c r="J781" s="2643"/>
      <c r="K781" s="2644"/>
      <c r="L781" s="2645"/>
      <c r="M781" s="2645"/>
      <c r="N781" s="2645"/>
      <c r="O781" s="2646"/>
      <c r="P781" s="2646"/>
      <c r="Q781" s="2646"/>
      <c r="R781" s="2646"/>
      <c r="S781" s="2646"/>
      <c r="T781" s="2646"/>
      <c r="U781" s="2643"/>
      <c r="V781" s="2643"/>
      <c r="W781" s="2646"/>
    </row>
    <row r="782" spans="1:23">
      <c r="A782" s="2643"/>
      <c r="B782" s="2643"/>
      <c r="C782" s="2643"/>
      <c r="D782" s="2643"/>
      <c r="E782" s="2643"/>
      <c r="F782" s="2643"/>
      <c r="G782" s="2643"/>
      <c r="H782" s="2643"/>
      <c r="I782" s="2643"/>
      <c r="J782" s="2643"/>
      <c r="K782" s="2644"/>
      <c r="L782" s="2645"/>
      <c r="M782" s="2645"/>
      <c r="N782" s="2645"/>
      <c r="O782" s="2646"/>
      <c r="P782" s="2646"/>
      <c r="Q782" s="2646"/>
      <c r="R782" s="2646"/>
      <c r="S782" s="2646"/>
      <c r="T782" s="2646"/>
      <c r="U782" s="2643"/>
      <c r="V782" s="2643"/>
      <c r="W782" s="2646"/>
    </row>
    <row r="783" spans="1:23">
      <c r="A783" s="2643"/>
      <c r="B783" s="2643"/>
      <c r="C783" s="2643"/>
      <c r="D783" s="2643"/>
      <c r="E783" s="2643"/>
      <c r="F783" s="2643"/>
      <c r="G783" s="2643"/>
      <c r="H783" s="2643"/>
      <c r="I783" s="2643"/>
      <c r="J783" s="2643"/>
      <c r="K783" s="2644"/>
      <c r="L783" s="2645"/>
      <c r="M783" s="2645"/>
      <c r="N783" s="2645"/>
      <c r="O783" s="2646"/>
      <c r="P783" s="2646"/>
      <c r="Q783" s="2646"/>
      <c r="R783" s="2646"/>
      <c r="S783" s="2646"/>
      <c r="T783" s="2646"/>
      <c r="U783" s="2643"/>
      <c r="V783" s="2643"/>
      <c r="W783" s="2646"/>
    </row>
    <row r="784" spans="1:23">
      <c r="A784" s="2643"/>
      <c r="B784" s="2643"/>
      <c r="C784" s="2643"/>
      <c r="D784" s="2643"/>
      <c r="E784" s="2643"/>
      <c r="F784" s="2643"/>
      <c r="G784" s="2643"/>
      <c r="H784" s="2643"/>
      <c r="I784" s="2643"/>
      <c r="J784" s="2643"/>
      <c r="K784" s="2644"/>
      <c r="L784" s="2645"/>
      <c r="M784" s="2645"/>
      <c r="N784" s="2645"/>
      <c r="O784" s="2646"/>
      <c r="P784" s="2646"/>
      <c r="Q784" s="2646"/>
      <c r="R784" s="2646"/>
      <c r="S784" s="2646"/>
      <c r="T784" s="2646"/>
      <c r="U784" s="2643"/>
      <c r="V784" s="2643"/>
      <c r="W784" s="2646"/>
    </row>
    <row r="785" spans="1:23">
      <c r="A785" s="2643"/>
      <c r="B785" s="2643"/>
      <c r="C785" s="2643"/>
      <c r="D785" s="2643"/>
      <c r="E785" s="2643"/>
      <c r="F785" s="2643"/>
      <c r="G785" s="2643"/>
      <c r="H785" s="2643"/>
      <c r="I785" s="2643"/>
      <c r="J785" s="2643"/>
      <c r="K785" s="2644"/>
      <c r="L785" s="2645"/>
      <c r="M785" s="2645"/>
      <c r="N785" s="2645"/>
      <c r="O785" s="2646"/>
      <c r="P785" s="2646"/>
      <c r="Q785" s="2646"/>
      <c r="R785" s="2646"/>
      <c r="S785" s="2646"/>
      <c r="T785" s="2646"/>
      <c r="U785" s="2643"/>
      <c r="V785" s="2643"/>
      <c r="W785" s="2646"/>
    </row>
    <row r="786" spans="1:23">
      <c r="A786" s="2643"/>
      <c r="B786" s="2643"/>
      <c r="C786" s="2643"/>
      <c r="D786" s="2643"/>
      <c r="E786" s="2643"/>
      <c r="F786" s="2643"/>
      <c r="G786" s="2643"/>
      <c r="H786" s="2643"/>
      <c r="I786" s="2643"/>
      <c r="J786" s="2643"/>
      <c r="K786" s="2644"/>
      <c r="L786" s="2645"/>
      <c r="M786" s="2645"/>
      <c r="N786" s="2645"/>
      <c r="O786" s="2646"/>
      <c r="P786" s="2646"/>
      <c r="Q786" s="2646"/>
      <c r="R786" s="2646"/>
      <c r="S786" s="2646"/>
      <c r="T786" s="2646"/>
      <c r="U786" s="2643"/>
      <c r="V786" s="2643"/>
      <c r="W786" s="2646"/>
    </row>
    <row r="787" spans="1:23">
      <c r="A787" s="2643"/>
      <c r="B787" s="2643"/>
      <c r="C787" s="2643"/>
      <c r="D787" s="2643"/>
      <c r="E787" s="2643"/>
      <c r="F787" s="2643"/>
      <c r="G787" s="2643"/>
      <c r="H787" s="2643"/>
      <c r="I787" s="2643"/>
      <c r="J787" s="2643"/>
      <c r="K787" s="2644"/>
      <c r="L787" s="2645"/>
      <c r="M787" s="2645"/>
      <c r="N787" s="2645"/>
      <c r="O787" s="2646"/>
      <c r="P787" s="2646"/>
      <c r="Q787" s="2646"/>
      <c r="R787" s="2646"/>
      <c r="S787" s="2646"/>
      <c r="T787" s="2646"/>
      <c r="U787" s="2643"/>
      <c r="V787" s="2643"/>
      <c r="W787" s="2646"/>
    </row>
    <row r="788" spans="1:23">
      <c r="A788" s="2643"/>
      <c r="B788" s="2643"/>
      <c r="C788" s="2643"/>
      <c r="D788" s="2643"/>
      <c r="E788" s="2643"/>
      <c r="F788" s="2643"/>
      <c r="G788" s="2643"/>
      <c r="H788" s="2643"/>
      <c r="I788" s="2643"/>
      <c r="J788" s="2643"/>
      <c r="K788" s="2644"/>
      <c r="L788" s="2645"/>
      <c r="M788" s="2645"/>
      <c r="N788" s="2645"/>
      <c r="O788" s="2646"/>
      <c r="P788" s="2646"/>
      <c r="Q788" s="2646"/>
      <c r="R788" s="2646"/>
      <c r="S788" s="2646"/>
      <c r="T788" s="2646"/>
      <c r="U788" s="2643"/>
      <c r="V788" s="2643"/>
      <c r="W788" s="2646"/>
    </row>
    <row r="789" spans="1:23">
      <c r="A789" s="2643"/>
      <c r="B789" s="2643"/>
      <c r="C789" s="2643"/>
      <c r="D789" s="2643"/>
      <c r="E789" s="2643"/>
      <c r="F789" s="2643"/>
      <c r="G789" s="2643"/>
      <c r="H789" s="2643"/>
      <c r="I789" s="2643"/>
      <c r="J789" s="2643"/>
      <c r="K789" s="2644"/>
      <c r="L789" s="2645"/>
      <c r="M789" s="2645"/>
      <c r="N789" s="2645"/>
      <c r="O789" s="2646"/>
      <c r="P789" s="2646"/>
      <c r="Q789" s="2646"/>
      <c r="R789" s="2646"/>
      <c r="S789" s="2646"/>
      <c r="T789" s="2646"/>
      <c r="U789" s="2643"/>
      <c r="V789" s="2643"/>
      <c r="W789" s="2646"/>
    </row>
    <row r="790" spans="1:23">
      <c r="A790" s="2643"/>
      <c r="B790" s="2643"/>
      <c r="C790" s="2643"/>
      <c r="D790" s="2643"/>
      <c r="E790" s="2643"/>
      <c r="F790" s="2643"/>
      <c r="G790" s="2643"/>
      <c r="H790" s="2643"/>
      <c r="I790" s="2643"/>
      <c r="J790" s="2643"/>
      <c r="K790" s="2644"/>
      <c r="L790" s="2645"/>
      <c r="M790" s="2645"/>
      <c r="N790" s="2645"/>
      <c r="O790" s="2646"/>
      <c r="P790" s="2646"/>
      <c r="Q790" s="2646"/>
      <c r="R790" s="2646"/>
      <c r="S790" s="2646"/>
      <c r="T790" s="2646"/>
      <c r="U790" s="2643"/>
      <c r="V790" s="2643"/>
      <c r="W790" s="2646"/>
    </row>
    <row r="791" spans="1:23">
      <c r="A791" s="2643"/>
      <c r="B791" s="2643"/>
      <c r="C791" s="2643"/>
      <c r="D791" s="2643"/>
      <c r="E791" s="2643"/>
      <c r="F791" s="2643"/>
      <c r="G791" s="2643"/>
      <c r="H791" s="2643"/>
      <c r="I791" s="2643"/>
      <c r="J791" s="2643"/>
      <c r="K791" s="2644"/>
      <c r="L791" s="2645"/>
      <c r="M791" s="2645"/>
      <c r="N791" s="2645"/>
      <c r="O791" s="2646"/>
      <c r="P791" s="2646"/>
      <c r="Q791" s="2646"/>
      <c r="R791" s="2646"/>
      <c r="S791" s="2646"/>
      <c r="T791" s="2646"/>
      <c r="U791" s="2643"/>
      <c r="V791" s="2643"/>
      <c r="W791" s="2646"/>
    </row>
    <row r="792" spans="1:23">
      <c r="A792" s="2643"/>
      <c r="B792" s="2643"/>
      <c r="C792" s="2643"/>
      <c r="D792" s="2643"/>
      <c r="E792" s="2643"/>
      <c r="F792" s="2643"/>
      <c r="G792" s="2643"/>
      <c r="H792" s="2643"/>
      <c r="I792" s="2643"/>
      <c r="J792" s="2643"/>
      <c r="K792" s="2644"/>
      <c r="L792" s="2645"/>
      <c r="M792" s="2645"/>
      <c r="N792" s="2645"/>
      <c r="O792" s="2646"/>
      <c r="P792" s="2646"/>
      <c r="Q792" s="2646"/>
      <c r="R792" s="2646"/>
      <c r="S792" s="2646"/>
      <c r="T792" s="2646"/>
      <c r="U792" s="2643"/>
      <c r="V792" s="2643"/>
      <c r="W792" s="2646"/>
    </row>
    <row r="793" spans="1:23">
      <c r="A793" s="2643"/>
      <c r="B793" s="2643"/>
      <c r="C793" s="2643"/>
      <c r="D793" s="2643"/>
      <c r="E793" s="2643"/>
      <c r="F793" s="2643"/>
      <c r="G793" s="2643"/>
      <c r="H793" s="2643"/>
      <c r="I793" s="2643"/>
      <c r="J793" s="2643"/>
      <c r="K793" s="2644"/>
      <c r="L793" s="2645"/>
      <c r="M793" s="2645"/>
      <c r="N793" s="2645"/>
      <c r="O793" s="2646"/>
      <c r="P793" s="2646"/>
      <c r="Q793" s="2646"/>
      <c r="R793" s="2646"/>
      <c r="S793" s="2646"/>
      <c r="T793" s="2646"/>
      <c r="U793" s="2643"/>
      <c r="V793" s="2643"/>
      <c r="W793" s="2646"/>
    </row>
    <row r="794" spans="1:23">
      <c r="A794" s="2643"/>
      <c r="B794" s="2643"/>
      <c r="C794" s="2643"/>
      <c r="D794" s="2643"/>
      <c r="E794" s="2643"/>
      <c r="F794" s="2643"/>
      <c r="G794" s="2643"/>
      <c r="H794" s="2643"/>
      <c r="I794" s="2643"/>
      <c r="J794" s="2643"/>
      <c r="K794" s="2644"/>
      <c r="L794" s="2645"/>
      <c r="M794" s="2645"/>
      <c r="N794" s="2645"/>
      <c r="O794" s="2646"/>
      <c r="P794" s="2646"/>
      <c r="Q794" s="2646"/>
      <c r="R794" s="2646"/>
      <c r="S794" s="2646"/>
      <c r="T794" s="2646"/>
      <c r="U794" s="2643"/>
      <c r="V794" s="2643"/>
      <c r="W794" s="2646"/>
    </row>
    <row r="795" spans="1:23">
      <c r="A795" s="2643"/>
      <c r="B795" s="2643"/>
      <c r="C795" s="2643"/>
      <c r="D795" s="2643"/>
      <c r="E795" s="2643"/>
      <c r="F795" s="2643"/>
      <c r="G795" s="2643"/>
      <c r="H795" s="2643"/>
      <c r="I795" s="2643"/>
      <c r="J795" s="2643"/>
      <c r="K795" s="2644"/>
      <c r="L795" s="2645"/>
      <c r="M795" s="2645"/>
      <c r="N795" s="2645"/>
      <c r="O795" s="2646"/>
      <c r="P795" s="2646"/>
      <c r="Q795" s="2646"/>
      <c r="R795" s="2646"/>
      <c r="S795" s="2646"/>
      <c r="T795" s="2646"/>
      <c r="U795" s="2643"/>
      <c r="V795" s="2643"/>
      <c r="W795" s="2646"/>
    </row>
    <row r="796" spans="1:23">
      <c r="A796" s="2643"/>
      <c r="B796" s="2643"/>
      <c r="C796" s="2643"/>
      <c r="D796" s="2643"/>
      <c r="E796" s="2643"/>
      <c r="F796" s="2643"/>
      <c r="G796" s="2643"/>
      <c r="H796" s="2643"/>
      <c r="I796" s="2643"/>
      <c r="J796" s="2643"/>
      <c r="K796" s="2644"/>
      <c r="L796" s="2645"/>
      <c r="M796" s="2645"/>
      <c r="N796" s="2645"/>
      <c r="O796" s="2646"/>
      <c r="P796" s="2646"/>
      <c r="Q796" s="2646"/>
      <c r="R796" s="2646"/>
      <c r="S796" s="2646"/>
      <c r="T796" s="2646"/>
      <c r="U796" s="2643"/>
      <c r="V796" s="2643"/>
      <c r="W796" s="2646"/>
    </row>
    <row r="797" spans="1:23">
      <c r="A797" s="2643"/>
      <c r="B797" s="2643"/>
      <c r="C797" s="2643"/>
      <c r="D797" s="2643"/>
      <c r="E797" s="2643"/>
      <c r="F797" s="2643"/>
      <c r="G797" s="2643"/>
      <c r="H797" s="2643"/>
      <c r="I797" s="2643"/>
      <c r="J797" s="2643"/>
      <c r="K797" s="2644"/>
      <c r="L797" s="2645"/>
      <c r="M797" s="2645"/>
      <c r="N797" s="2645"/>
      <c r="O797" s="2646"/>
      <c r="P797" s="2646"/>
      <c r="Q797" s="2646"/>
      <c r="R797" s="2646"/>
      <c r="S797" s="2646"/>
      <c r="T797" s="2646"/>
      <c r="U797" s="2643"/>
      <c r="V797" s="2643"/>
      <c r="W797" s="2646"/>
    </row>
    <row r="798" spans="1:23">
      <c r="A798" s="2643"/>
      <c r="B798" s="2643"/>
      <c r="C798" s="2643"/>
      <c r="D798" s="2643"/>
      <c r="E798" s="2643"/>
      <c r="F798" s="2643"/>
      <c r="G798" s="2643"/>
      <c r="H798" s="2643"/>
      <c r="I798" s="2643"/>
      <c r="J798" s="2643"/>
      <c r="K798" s="2644"/>
      <c r="L798" s="2645"/>
      <c r="M798" s="2645"/>
      <c r="N798" s="2645"/>
      <c r="O798" s="2646"/>
      <c r="P798" s="2646"/>
      <c r="Q798" s="2646"/>
      <c r="R798" s="2646"/>
      <c r="S798" s="2646"/>
      <c r="T798" s="2646"/>
      <c r="U798" s="2643"/>
      <c r="V798" s="2643"/>
      <c r="W798" s="2646"/>
    </row>
    <row r="799" spans="1:23">
      <c r="A799" s="2643"/>
      <c r="B799" s="2643"/>
      <c r="C799" s="2643"/>
      <c r="D799" s="2643"/>
      <c r="E799" s="2643"/>
      <c r="F799" s="2643"/>
      <c r="G799" s="2643"/>
      <c r="H799" s="2643"/>
      <c r="I799" s="2643"/>
      <c r="J799" s="2643"/>
      <c r="K799" s="2644"/>
      <c r="L799" s="2645"/>
      <c r="M799" s="2645"/>
      <c r="N799" s="2645"/>
      <c r="O799" s="2646"/>
      <c r="P799" s="2646"/>
      <c r="Q799" s="2646"/>
      <c r="R799" s="2646"/>
      <c r="S799" s="2646"/>
      <c r="T799" s="2646"/>
      <c r="U799" s="2643"/>
      <c r="V799" s="2643"/>
      <c r="W799" s="2646"/>
    </row>
    <row r="800" spans="1:23">
      <c r="A800" s="2643"/>
      <c r="B800" s="2643"/>
      <c r="C800" s="2643"/>
      <c r="D800" s="2643"/>
      <c r="E800" s="2643"/>
      <c r="F800" s="2643"/>
      <c r="G800" s="2643"/>
      <c r="H800" s="2643"/>
      <c r="I800" s="2643"/>
      <c r="J800" s="2643"/>
      <c r="K800" s="2644"/>
      <c r="L800" s="2645"/>
      <c r="M800" s="2645"/>
      <c r="N800" s="2645"/>
      <c r="O800" s="2646"/>
      <c r="P800" s="2646"/>
      <c r="Q800" s="2646"/>
      <c r="R800" s="2646"/>
      <c r="S800" s="2646"/>
      <c r="T800" s="2646"/>
      <c r="U800" s="2643"/>
      <c r="V800" s="2643"/>
      <c r="W800" s="2646"/>
    </row>
    <row r="801" spans="1:23">
      <c r="A801" s="2643"/>
      <c r="B801" s="2643"/>
      <c r="C801" s="2643"/>
      <c r="D801" s="2643"/>
      <c r="E801" s="2643"/>
      <c r="F801" s="2643"/>
      <c r="G801" s="2643"/>
      <c r="H801" s="2643"/>
      <c r="I801" s="2643"/>
      <c r="J801" s="2643"/>
      <c r="K801" s="2644"/>
      <c r="L801" s="2645"/>
      <c r="M801" s="2645"/>
      <c r="N801" s="2645"/>
      <c r="O801" s="2646"/>
      <c r="P801" s="2646"/>
      <c r="Q801" s="2646"/>
      <c r="R801" s="2646"/>
      <c r="S801" s="2646"/>
      <c r="T801" s="2646"/>
      <c r="U801" s="2643"/>
      <c r="V801" s="2643"/>
      <c r="W801" s="2646"/>
    </row>
    <row r="802" spans="1:23">
      <c r="A802" s="2643"/>
      <c r="B802" s="2643"/>
      <c r="C802" s="2643"/>
      <c r="D802" s="2643"/>
      <c r="E802" s="2643"/>
      <c r="F802" s="2643"/>
      <c r="G802" s="2643"/>
      <c r="H802" s="2643"/>
      <c r="I802" s="2643"/>
      <c r="J802" s="2643"/>
      <c r="K802" s="2644"/>
      <c r="L802" s="2645"/>
      <c r="M802" s="2645"/>
      <c r="N802" s="2645"/>
      <c r="O802" s="2646"/>
      <c r="P802" s="2646"/>
      <c r="Q802" s="2646"/>
      <c r="R802" s="2646"/>
      <c r="S802" s="2646"/>
      <c r="T802" s="2646"/>
      <c r="U802" s="2643"/>
      <c r="V802" s="2643"/>
      <c r="W802" s="2646"/>
    </row>
    <row r="803" spans="1:23">
      <c r="A803" s="2643"/>
      <c r="B803" s="2643"/>
      <c r="C803" s="2643"/>
      <c r="D803" s="2643"/>
      <c r="E803" s="2643"/>
      <c r="F803" s="2643"/>
      <c r="G803" s="2643"/>
      <c r="H803" s="2643"/>
      <c r="I803" s="2643"/>
      <c r="J803" s="2643"/>
      <c r="K803" s="2644"/>
      <c r="L803" s="2645"/>
      <c r="M803" s="2645"/>
      <c r="N803" s="2645"/>
      <c r="O803" s="2646"/>
      <c r="P803" s="2646"/>
      <c r="Q803" s="2646"/>
      <c r="R803" s="2646"/>
      <c r="S803" s="2646"/>
      <c r="T803" s="2646"/>
      <c r="U803" s="2643"/>
      <c r="V803" s="2643"/>
      <c r="W803" s="2646"/>
    </row>
    <row r="804" spans="1:23">
      <c r="A804" s="2643"/>
      <c r="B804" s="2643"/>
      <c r="C804" s="2643"/>
      <c r="D804" s="2643"/>
      <c r="E804" s="2643"/>
      <c r="F804" s="2643"/>
      <c r="G804" s="2643"/>
      <c r="H804" s="2643"/>
      <c r="I804" s="2643"/>
      <c r="J804" s="2643"/>
      <c r="K804" s="2644"/>
      <c r="L804" s="2645"/>
      <c r="M804" s="2645"/>
      <c r="N804" s="2645"/>
      <c r="O804" s="2646"/>
      <c r="P804" s="2646"/>
      <c r="Q804" s="2646"/>
      <c r="R804" s="2646"/>
      <c r="S804" s="2646"/>
      <c r="T804" s="2646"/>
      <c r="U804" s="2643"/>
      <c r="V804" s="2643"/>
      <c r="W804" s="2646"/>
    </row>
    <row r="805" spans="1:23">
      <c r="A805" s="2643"/>
      <c r="B805" s="2643"/>
      <c r="C805" s="2643"/>
      <c r="D805" s="2643"/>
      <c r="E805" s="2643"/>
      <c r="F805" s="2643"/>
      <c r="G805" s="2643"/>
      <c r="H805" s="2643"/>
      <c r="I805" s="2643"/>
      <c r="J805" s="2643"/>
      <c r="K805" s="2644"/>
      <c r="L805" s="2645"/>
      <c r="M805" s="2645"/>
      <c r="N805" s="2645"/>
      <c r="O805" s="2646"/>
      <c r="P805" s="2646"/>
      <c r="Q805" s="2646"/>
      <c r="R805" s="2646"/>
      <c r="S805" s="2646"/>
      <c r="T805" s="2646"/>
      <c r="U805" s="2643"/>
      <c r="V805" s="2643"/>
      <c r="W805" s="2646"/>
    </row>
    <row r="806" spans="1:23">
      <c r="A806" s="2643"/>
      <c r="B806" s="2643"/>
      <c r="C806" s="2643"/>
      <c r="D806" s="2643"/>
      <c r="E806" s="2643"/>
      <c r="F806" s="2643"/>
      <c r="G806" s="2643"/>
      <c r="H806" s="2643"/>
      <c r="I806" s="2643"/>
      <c r="J806" s="2643"/>
      <c r="K806" s="2644"/>
      <c r="L806" s="2645"/>
      <c r="M806" s="2645"/>
      <c r="N806" s="2645"/>
      <c r="O806" s="2646"/>
      <c r="P806" s="2646"/>
      <c r="Q806" s="2646"/>
      <c r="R806" s="2646"/>
      <c r="S806" s="2646"/>
      <c r="T806" s="2646"/>
      <c r="U806" s="2643"/>
      <c r="V806" s="2643"/>
      <c r="W806" s="2646"/>
    </row>
    <row r="807" spans="1:23">
      <c r="A807" s="2643"/>
      <c r="B807" s="2643"/>
      <c r="C807" s="2643"/>
      <c r="D807" s="2643"/>
      <c r="E807" s="2643"/>
      <c r="F807" s="2643"/>
      <c r="G807" s="2643"/>
      <c r="H807" s="2643"/>
      <c r="I807" s="2643"/>
      <c r="J807" s="2643"/>
      <c r="K807" s="2644"/>
      <c r="L807" s="2645"/>
      <c r="M807" s="2645"/>
      <c r="N807" s="2645"/>
      <c r="O807" s="2646"/>
      <c r="P807" s="2646"/>
      <c r="Q807" s="2646"/>
      <c r="R807" s="2646"/>
      <c r="S807" s="2646"/>
      <c r="T807" s="2646"/>
      <c r="U807" s="2643"/>
      <c r="V807" s="2643"/>
      <c r="W807" s="2646"/>
    </row>
    <row r="808" spans="1:23">
      <c r="A808" s="2643"/>
      <c r="B808" s="2643"/>
      <c r="C808" s="2643"/>
      <c r="D808" s="2643"/>
      <c r="E808" s="2643"/>
      <c r="F808" s="2643"/>
      <c r="G808" s="2643"/>
      <c r="H808" s="2643"/>
      <c r="I808" s="2643"/>
      <c r="J808" s="2643"/>
      <c r="K808" s="2644"/>
      <c r="L808" s="2645"/>
      <c r="M808" s="2645"/>
      <c r="N808" s="2645"/>
      <c r="O808" s="2646"/>
      <c r="P808" s="2646"/>
      <c r="Q808" s="2646"/>
      <c r="R808" s="2646"/>
      <c r="S808" s="2646"/>
      <c r="T808" s="2646"/>
      <c r="U808" s="2643"/>
      <c r="V808" s="2643"/>
      <c r="W808" s="2646"/>
    </row>
    <row r="809" spans="1:23">
      <c r="A809" s="2643"/>
      <c r="B809" s="2643"/>
      <c r="C809" s="2643"/>
      <c r="D809" s="2643"/>
      <c r="E809" s="2643"/>
      <c r="F809" s="2643"/>
      <c r="G809" s="2643"/>
      <c r="H809" s="2643"/>
      <c r="I809" s="2643"/>
      <c r="J809" s="2643"/>
      <c r="K809" s="2644"/>
      <c r="L809" s="2645"/>
      <c r="M809" s="2645"/>
      <c r="N809" s="2645"/>
      <c r="O809" s="2646"/>
      <c r="P809" s="2646"/>
      <c r="Q809" s="2646"/>
      <c r="R809" s="2646"/>
      <c r="S809" s="2646"/>
      <c r="T809" s="2646"/>
      <c r="U809" s="2643"/>
      <c r="V809" s="2643"/>
      <c r="W809" s="2646"/>
    </row>
    <row r="810" spans="1:23">
      <c r="A810" s="2643"/>
      <c r="B810" s="2643"/>
      <c r="C810" s="2643"/>
      <c r="D810" s="2643"/>
      <c r="E810" s="2643"/>
      <c r="F810" s="2643"/>
      <c r="G810" s="2643"/>
      <c r="H810" s="2643"/>
      <c r="I810" s="2643"/>
      <c r="J810" s="2643"/>
      <c r="K810" s="2644"/>
      <c r="L810" s="2645"/>
      <c r="M810" s="2645"/>
      <c r="N810" s="2645"/>
      <c r="O810" s="2646"/>
      <c r="P810" s="2646"/>
      <c r="Q810" s="2646"/>
      <c r="R810" s="2646"/>
      <c r="S810" s="2646"/>
      <c r="T810" s="2646"/>
      <c r="U810" s="2643"/>
      <c r="V810" s="2643"/>
      <c r="W810" s="2646"/>
    </row>
    <row r="811" spans="1:23">
      <c r="A811" s="2643"/>
      <c r="B811" s="2643"/>
      <c r="C811" s="2643"/>
      <c r="D811" s="2643"/>
      <c r="E811" s="2643"/>
      <c r="F811" s="2643"/>
      <c r="G811" s="2643"/>
      <c r="H811" s="2643"/>
      <c r="I811" s="2643"/>
      <c r="J811" s="2643"/>
      <c r="K811" s="2644"/>
      <c r="L811" s="2645"/>
      <c r="M811" s="2645"/>
      <c r="N811" s="2645"/>
      <c r="O811" s="2646"/>
      <c r="P811" s="2646"/>
      <c r="Q811" s="2646"/>
      <c r="R811" s="2646"/>
      <c r="S811" s="2646"/>
      <c r="T811" s="2646"/>
      <c r="U811" s="2643"/>
      <c r="V811" s="2643"/>
      <c r="W811" s="2646"/>
    </row>
    <row r="812" spans="1:23">
      <c r="A812" s="2643"/>
      <c r="B812" s="2643"/>
      <c r="C812" s="2643"/>
      <c r="D812" s="2643"/>
      <c r="E812" s="2643"/>
      <c r="F812" s="2643"/>
      <c r="G812" s="2643"/>
      <c r="H812" s="2643"/>
      <c r="I812" s="2643"/>
      <c r="J812" s="2643"/>
      <c r="K812" s="2644"/>
      <c r="L812" s="2645"/>
      <c r="M812" s="2645"/>
      <c r="N812" s="2645"/>
      <c r="O812" s="2646"/>
      <c r="P812" s="2646"/>
      <c r="Q812" s="2646"/>
      <c r="R812" s="2646"/>
      <c r="S812" s="2646"/>
      <c r="T812" s="2646"/>
      <c r="U812" s="2643"/>
      <c r="V812" s="2643"/>
      <c r="W812" s="2646"/>
    </row>
    <row r="813" spans="1:23">
      <c r="A813" s="2643"/>
      <c r="B813" s="2643"/>
      <c r="C813" s="2643"/>
      <c r="D813" s="2643"/>
      <c r="E813" s="2643"/>
      <c r="F813" s="2643"/>
      <c r="G813" s="2643"/>
      <c r="H813" s="2643"/>
      <c r="I813" s="2643"/>
      <c r="J813" s="2643"/>
      <c r="K813" s="2644"/>
      <c r="L813" s="2645"/>
      <c r="M813" s="2645"/>
      <c r="N813" s="2645"/>
      <c r="O813" s="2646"/>
      <c r="P813" s="2646"/>
      <c r="Q813" s="2646"/>
      <c r="R813" s="2646"/>
      <c r="S813" s="2646"/>
      <c r="T813" s="2646"/>
      <c r="U813" s="2643"/>
      <c r="V813" s="2643"/>
      <c r="W813" s="2646"/>
    </row>
    <row r="814" spans="1:23">
      <c r="A814" s="2643"/>
      <c r="B814" s="2643"/>
      <c r="C814" s="2643"/>
      <c r="D814" s="2643"/>
      <c r="E814" s="2643"/>
      <c r="F814" s="2643"/>
      <c r="G814" s="2643"/>
      <c r="H814" s="2643"/>
      <c r="I814" s="2643"/>
      <c r="J814" s="2643"/>
      <c r="K814" s="2644"/>
      <c r="L814" s="2645"/>
      <c r="M814" s="2645"/>
      <c r="N814" s="2645"/>
      <c r="O814" s="2646"/>
      <c r="P814" s="2646"/>
      <c r="Q814" s="2646"/>
      <c r="R814" s="2646"/>
      <c r="S814" s="2646"/>
      <c r="T814" s="2646"/>
      <c r="U814" s="2643"/>
      <c r="V814" s="2643"/>
      <c r="W814" s="2646"/>
    </row>
    <row r="815" spans="1:23">
      <c r="A815" s="2643"/>
      <c r="B815" s="2643"/>
      <c r="C815" s="2643"/>
      <c r="D815" s="2643"/>
      <c r="E815" s="2643"/>
      <c r="F815" s="2643"/>
      <c r="G815" s="2643"/>
      <c r="H815" s="2643"/>
      <c r="I815" s="2643"/>
      <c r="J815" s="2643"/>
      <c r="K815" s="2644"/>
      <c r="L815" s="2645"/>
      <c r="M815" s="2645"/>
      <c r="N815" s="2645"/>
      <c r="O815" s="2646"/>
      <c r="P815" s="2646"/>
      <c r="Q815" s="2646"/>
      <c r="R815" s="2646"/>
      <c r="S815" s="2646"/>
      <c r="T815" s="2646"/>
      <c r="U815" s="2643"/>
      <c r="V815" s="2643"/>
      <c r="W815" s="2646"/>
    </row>
    <row r="816" spans="1:23">
      <c r="A816" s="2643"/>
      <c r="B816" s="2643"/>
      <c r="C816" s="2643"/>
      <c r="D816" s="2643"/>
      <c r="E816" s="2643"/>
      <c r="F816" s="2643"/>
      <c r="G816" s="2643"/>
      <c r="H816" s="2643"/>
      <c r="I816" s="2643"/>
      <c r="J816" s="2643"/>
      <c r="K816" s="2644"/>
      <c r="L816" s="2645"/>
      <c r="M816" s="2645"/>
      <c r="N816" s="2645"/>
      <c r="O816" s="2646"/>
      <c r="P816" s="2646"/>
      <c r="Q816" s="2646"/>
      <c r="R816" s="2646"/>
      <c r="S816" s="2646"/>
      <c r="T816" s="2646"/>
      <c r="U816" s="2643"/>
      <c r="V816" s="2643"/>
      <c r="W816" s="2646"/>
    </row>
    <row r="817" spans="1:23">
      <c r="A817" s="2643"/>
      <c r="B817" s="2643"/>
      <c r="C817" s="2643"/>
      <c r="D817" s="2643"/>
      <c r="E817" s="2643"/>
      <c r="F817" s="2643"/>
      <c r="G817" s="2643"/>
      <c r="H817" s="2643"/>
      <c r="I817" s="2643"/>
      <c r="J817" s="2643"/>
      <c r="K817" s="2644"/>
      <c r="L817" s="2645"/>
      <c r="M817" s="2645"/>
      <c r="N817" s="2645"/>
      <c r="O817" s="2646"/>
      <c r="P817" s="2646"/>
      <c r="Q817" s="2646"/>
      <c r="R817" s="2646"/>
      <c r="S817" s="2646"/>
      <c r="T817" s="2646"/>
      <c r="U817" s="2643"/>
      <c r="V817" s="2643"/>
      <c r="W817" s="2646"/>
    </row>
    <row r="818" spans="1:23">
      <c r="A818" s="2643"/>
      <c r="B818" s="2643"/>
      <c r="C818" s="2643"/>
      <c r="D818" s="2643"/>
      <c r="E818" s="2643"/>
      <c r="F818" s="2643"/>
      <c r="G818" s="2643"/>
      <c r="H818" s="2643"/>
      <c r="I818" s="2643"/>
      <c r="J818" s="2643"/>
      <c r="K818" s="2644"/>
      <c r="L818" s="2645"/>
      <c r="M818" s="2645"/>
      <c r="N818" s="2645"/>
      <c r="O818" s="2646"/>
      <c r="P818" s="2646"/>
      <c r="Q818" s="2646"/>
      <c r="R818" s="2646"/>
      <c r="S818" s="2646"/>
      <c r="T818" s="2646"/>
      <c r="U818" s="2643"/>
      <c r="V818" s="2643"/>
      <c r="W818" s="2646"/>
    </row>
    <row r="819" spans="1:23">
      <c r="A819" s="2643"/>
      <c r="B819" s="2643"/>
      <c r="C819" s="2643"/>
      <c r="D819" s="2643"/>
      <c r="E819" s="2643"/>
      <c r="F819" s="2643"/>
      <c r="G819" s="2643"/>
      <c r="H819" s="2643"/>
      <c r="I819" s="2643"/>
      <c r="J819" s="2643"/>
      <c r="K819" s="2644"/>
      <c r="L819" s="2645"/>
      <c r="M819" s="2645"/>
      <c r="N819" s="2645"/>
      <c r="O819" s="2646"/>
      <c r="P819" s="2646"/>
      <c r="Q819" s="2646"/>
      <c r="R819" s="2646"/>
      <c r="S819" s="2646"/>
      <c r="T819" s="2646"/>
      <c r="U819" s="2643"/>
      <c r="V819" s="2643"/>
      <c r="W819" s="2646"/>
    </row>
    <row r="820" spans="1:23">
      <c r="A820" s="2643"/>
      <c r="B820" s="2643"/>
      <c r="C820" s="2643"/>
      <c r="D820" s="2643"/>
      <c r="E820" s="2643"/>
      <c r="F820" s="2643"/>
      <c r="G820" s="2643"/>
      <c r="H820" s="2643"/>
      <c r="I820" s="2643"/>
      <c r="J820" s="2643"/>
      <c r="K820" s="2644"/>
      <c r="L820" s="2645"/>
      <c r="M820" s="2645"/>
      <c r="N820" s="2645"/>
      <c r="O820" s="2646"/>
      <c r="P820" s="2646"/>
      <c r="Q820" s="2646"/>
      <c r="R820" s="2646"/>
      <c r="S820" s="2646"/>
      <c r="T820" s="2646"/>
      <c r="U820" s="2643"/>
      <c r="V820" s="2643"/>
      <c r="W820" s="2646"/>
    </row>
    <row r="821" spans="1:23">
      <c r="A821" s="2643"/>
      <c r="B821" s="2643"/>
      <c r="C821" s="2643"/>
      <c r="D821" s="2643"/>
      <c r="E821" s="2643"/>
      <c r="F821" s="2643"/>
      <c r="G821" s="2643"/>
      <c r="H821" s="2643"/>
      <c r="I821" s="2643"/>
      <c r="J821" s="2643"/>
      <c r="K821" s="2644"/>
      <c r="L821" s="2645"/>
      <c r="M821" s="2645"/>
      <c r="N821" s="2645"/>
      <c r="O821" s="2646"/>
      <c r="P821" s="2646"/>
      <c r="Q821" s="2646"/>
      <c r="R821" s="2646"/>
      <c r="S821" s="2646"/>
      <c r="T821" s="2646"/>
      <c r="U821" s="2643"/>
      <c r="V821" s="2643"/>
      <c r="W821" s="2646"/>
    </row>
    <row r="822" spans="1:23">
      <c r="A822" s="2643"/>
      <c r="B822" s="2643"/>
      <c r="C822" s="2643"/>
      <c r="D822" s="2643"/>
      <c r="E822" s="2643"/>
      <c r="F822" s="2643"/>
      <c r="G822" s="2643"/>
      <c r="H822" s="2643"/>
      <c r="I822" s="2643"/>
      <c r="J822" s="2643"/>
      <c r="K822" s="2644"/>
      <c r="L822" s="2645"/>
      <c r="M822" s="2645"/>
      <c r="N822" s="2645"/>
      <c r="O822" s="2646"/>
      <c r="P822" s="2646"/>
      <c r="Q822" s="2646"/>
      <c r="R822" s="2646"/>
      <c r="S822" s="2646"/>
      <c r="T822" s="2646"/>
      <c r="U822" s="2643"/>
      <c r="V822" s="2643"/>
      <c r="W822" s="2646"/>
    </row>
    <row r="823" spans="1:23">
      <c r="A823" s="2643"/>
      <c r="B823" s="2643"/>
      <c r="C823" s="2643"/>
      <c r="D823" s="2643"/>
      <c r="E823" s="2643"/>
      <c r="F823" s="2643"/>
      <c r="G823" s="2643"/>
      <c r="H823" s="2643"/>
      <c r="I823" s="2643"/>
      <c r="J823" s="2643"/>
      <c r="K823" s="2644"/>
      <c r="L823" s="2645"/>
      <c r="M823" s="2645"/>
      <c r="N823" s="2645"/>
      <c r="O823" s="2646"/>
      <c r="P823" s="2646"/>
      <c r="Q823" s="2646"/>
      <c r="R823" s="2646"/>
      <c r="S823" s="2646"/>
      <c r="T823" s="2646"/>
      <c r="U823" s="2643"/>
      <c r="V823" s="2643"/>
      <c r="W823" s="2646"/>
    </row>
    <row r="824" spans="1:23">
      <c r="A824" s="2643"/>
      <c r="B824" s="2643"/>
      <c r="C824" s="2643"/>
      <c r="D824" s="2643"/>
      <c r="E824" s="2643"/>
      <c r="F824" s="2643"/>
      <c r="G824" s="2643"/>
      <c r="H824" s="2643"/>
      <c r="I824" s="2643"/>
      <c r="J824" s="2643"/>
      <c r="K824" s="2644"/>
      <c r="L824" s="2645"/>
      <c r="M824" s="2645"/>
      <c r="N824" s="2645"/>
      <c r="O824" s="2646"/>
      <c r="P824" s="2646"/>
      <c r="Q824" s="2646"/>
      <c r="R824" s="2646"/>
      <c r="S824" s="2646"/>
      <c r="T824" s="2646"/>
      <c r="U824" s="2643"/>
      <c r="V824" s="2643"/>
      <c r="W824" s="2646"/>
    </row>
    <row r="825" spans="1:23">
      <c r="A825" s="2643"/>
      <c r="B825" s="2643"/>
      <c r="C825" s="2643"/>
      <c r="D825" s="2643"/>
      <c r="E825" s="2643"/>
      <c r="F825" s="2643"/>
      <c r="G825" s="2643"/>
      <c r="H825" s="2643"/>
      <c r="I825" s="2643"/>
      <c r="J825" s="2643"/>
      <c r="K825" s="2644"/>
      <c r="L825" s="2645"/>
      <c r="M825" s="2645"/>
      <c r="N825" s="2645"/>
      <c r="O825" s="2646"/>
      <c r="P825" s="2646"/>
      <c r="Q825" s="2646"/>
      <c r="R825" s="2646"/>
      <c r="S825" s="2646"/>
      <c r="T825" s="2646"/>
      <c r="U825" s="2643"/>
      <c r="V825" s="2643"/>
      <c r="W825" s="2646"/>
    </row>
    <row r="826" spans="1:23">
      <c r="A826" s="2643"/>
      <c r="B826" s="2643"/>
      <c r="C826" s="2643"/>
      <c r="D826" s="2643"/>
      <c r="E826" s="2643"/>
      <c r="F826" s="2643"/>
      <c r="G826" s="2643"/>
      <c r="H826" s="2643"/>
      <c r="I826" s="2643"/>
      <c r="J826" s="2643"/>
      <c r="K826" s="2644"/>
      <c r="L826" s="2645"/>
      <c r="M826" s="2645"/>
      <c r="N826" s="2645"/>
      <c r="O826" s="2646"/>
      <c r="P826" s="2646"/>
      <c r="Q826" s="2646"/>
      <c r="R826" s="2646"/>
      <c r="S826" s="2646"/>
      <c r="T826" s="2646"/>
      <c r="U826" s="2643"/>
      <c r="V826" s="2643"/>
      <c r="W826" s="2646"/>
    </row>
    <row r="827" spans="1:23">
      <c r="A827" s="2643"/>
      <c r="B827" s="2643"/>
      <c r="C827" s="2643"/>
      <c r="D827" s="2643"/>
      <c r="E827" s="2643"/>
      <c r="F827" s="2643"/>
      <c r="G827" s="2643"/>
      <c r="H827" s="2643"/>
      <c r="I827" s="2643"/>
      <c r="J827" s="2643"/>
      <c r="K827" s="2644"/>
      <c r="L827" s="2645"/>
      <c r="M827" s="2645"/>
      <c r="N827" s="2645"/>
      <c r="O827" s="2646"/>
      <c r="P827" s="2646"/>
      <c r="Q827" s="2646"/>
      <c r="R827" s="2646"/>
      <c r="S827" s="2646"/>
      <c r="T827" s="2646"/>
      <c r="U827" s="2643"/>
      <c r="V827" s="2643"/>
      <c r="W827" s="2646"/>
    </row>
    <row r="828" spans="1:23">
      <c r="A828" s="2643"/>
      <c r="B828" s="2643"/>
      <c r="C828" s="2643"/>
      <c r="D828" s="2643"/>
      <c r="E828" s="2643"/>
      <c r="F828" s="2643"/>
      <c r="G828" s="2643"/>
      <c r="H828" s="2643"/>
      <c r="I828" s="2643"/>
      <c r="J828" s="2643"/>
      <c r="K828" s="2644"/>
      <c r="L828" s="2645"/>
      <c r="M828" s="2645"/>
      <c r="N828" s="2645"/>
      <c r="O828" s="2646"/>
      <c r="P828" s="2646"/>
      <c r="Q828" s="2646"/>
      <c r="R828" s="2646"/>
      <c r="S828" s="2646"/>
      <c r="T828" s="2646"/>
      <c r="U828" s="2643"/>
      <c r="V828" s="2643"/>
      <c r="W828" s="2646"/>
    </row>
    <row r="829" spans="1:23">
      <c r="A829" s="2643"/>
      <c r="B829" s="2643"/>
      <c r="C829" s="2643"/>
      <c r="D829" s="2643"/>
      <c r="E829" s="2643"/>
      <c r="F829" s="2643"/>
      <c r="G829" s="2643"/>
      <c r="H829" s="2643"/>
      <c r="I829" s="2643"/>
      <c r="J829" s="2643"/>
      <c r="K829" s="2644"/>
      <c r="L829" s="2645"/>
      <c r="M829" s="2645"/>
      <c r="N829" s="2645"/>
      <c r="O829" s="2646"/>
      <c r="P829" s="2646"/>
      <c r="Q829" s="2646"/>
      <c r="R829" s="2646"/>
      <c r="S829" s="2646"/>
      <c r="T829" s="2646"/>
      <c r="U829" s="2643"/>
      <c r="V829" s="2643"/>
      <c r="W829" s="2646"/>
    </row>
    <row r="830" spans="1:23">
      <c r="A830" s="2643"/>
      <c r="B830" s="2643"/>
      <c r="C830" s="2643"/>
      <c r="D830" s="2643"/>
      <c r="E830" s="2643"/>
      <c r="F830" s="2643"/>
      <c r="G830" s="2643"/>
      <c r="H830" s="2643"/>
      <c r="I830" s="2643"/>
      <c r="J830" s="2643"/>
      <c r="K830" s="2644"/>
      <c r="L830" s="2645"/>
      <c r="M830" s="2645"/>
      <c r="N830" s="2645"/>
      <c r="O830" s="2646"/>
      <c r="P830" s="2646"/>
      <c r="Q830" s="2646"/>
      <c r="R830" s="2646"/>
      <c r="S830" s="2646"/>
      <c r="T830" s="2646"/>
      <c r="U830" s="2643"/>
      <c r="V830" s="2643"/>
      <c r="W830" s="2646"/>
    </row>
    <row r="831" spans="1:23">
      <c r="A831" s="2643"/>
      <c r="B831" s="2643"/>
      <c r="C831" s="2643"/>
      <c r="D831" s="2643"/>
      <c r="E831" s="2643"/>
      <c r="F831" s="2643"/>
      <c r="G831" s="2643"/>
      <c r="H831" s="2643"/>
      <c r="I831" s="2643"/>
      <c r="J831" s="2643"/>
      <c r="K831" s="2644"/>
      <c r="L831" s="2645"/>
      <c r="M831" s="2645"/>
      <c r="N831" s="2645"/>
      <c r="O831" s="2646"/>
      <c r="P831" s="2646"/>
      <c r="Q831" s="2646"/>
      <c r="R831" s="2646"/>
      <c r="S831" s="2646"/>
      <c r="T831" s="2646"/>
      <c r="U831" s="2643"/>
      <c r="V831" s="2643"/>
      <c r="W831" s="2646"/>
    </row>
    <row r="832" spans="1:23">
      <c r="A832" s="2643"/>
      <c r="B832" s="2643"/>
      <c r="C832" s="2643"/>
      <c r="D832" s="2643"/>
      <c r="E832" s="2643"/>
      <c r="F832" s="2643"/>
      <c r="G832" s="2643"/>
      <c r="H832" s="2643"/>
      <c r="I832" s="2643"/>
      <c r="J832" s="2643"/>
      <c r="K832" s="2644"/>
      <c r="L832" s="2645"/>
      <c r="M832" s="2645"/>
      <c r="N832" s="2645"/>
      <c r="O832" s="2646"/>
      <c r="P832" s="2646"/>
      <c r="Q832" s="2646"/>
      <c r="R832" s="2646"/>
      <c r="S832" s="2646"/>
      <c r="T832" s="2646"/>
      <c r="U832" s="2643"/>
      <c r="V832" s="2643"/>
      <c r="W832" s="2646"/>
    </row>
    <row r="833" spans="1:23">
      <c r="A833" s="2643"/>
      <c r="B833" s="2643"/>
      <c r="C833" s="2643"/>
      <c r="D833" s="2643"/>
      <c r="E833" s="2643"/>
      <c r="F833" s="2643"/>
      <c r="G833" s="2643"/>
      <c r="H833" s="2643"/>
      <c r="I833" s="2643"/>
      <c r="J833" s="2643"/>
      <c r="K833" s="2644"/>
      <c r="L833" s="2645"/>
      <c r="M833" s="2645"/>
      <c r="N833" s="2645"/>
      <c r="O833" s="2646"/>
      <c r="P833" s="2646"/>
      <c r="Q833" s="2646"/>
      <c r="R833" s="2646"/>
      <c r="S833" s="2646"/>
      <c r="T833" s="2646"/>
      <c r="U833" s="2643"/>
      <c r="V833" s="2643"/>
      <c r="W833" s="2646"/>
    </row>
    <row r="834" spans="1:23">
      <c r="A834" s="2643"/>
      <c r="B834" s="2643"/>
      <c r="C834" s="2643"/>
      <c r="D834" s="2643"/>
      <c r="E834" s="2643"/>
      <c r="F834" s="2643"/>
      <c r="G834" s="2643"/>
      <c r="H834" s="2643"/>
      <c r="I834" s="2643"/>
      <c r="J834" s="2643"/>
      <c r="K834" s="2644"/>
      <c r="L834" s="2645"/>
      <c r="M834" s="2645"/>
      <c r="N834" s="2645"/>
      <c r="O834" s="2646"/>
      <c r="P834" s="2646"/>
      <c r="Q834" s="2646"/>
      <c r="R834" s="2646"/>
      <c r="S834" s="2646"/>
      <c r="T834" s="2646"/>
      <c r="U834" s="2643"/>
      <c r="V834" s="2643"/>
      <c r="W834" s="2646"/>
    </row>
    <row r="835" spans="1:23">
      <c r="A835" s="2643"/>
      <c r="B835" s="2643"/>
      <c r="C835" s="2643"/>
      <c r="D835" s="2643"/>
      <c r="E835" s="2643"/>
      <c r="F835" s="2643"/>
      <c r="G835" s="2643"/>
      <c r="H835" s="2643"/>
      <c r="I835" s="2643"/>
      <c r="J835" s="2643"/>
      <c r="K835" s="2644"/>
      <c r="L835" s="2645"/>
      <c r="M835" s="2645"/>
      <c r="N835" s="2645"/>
      <c r="O835" s="2646"/>
      <c r="P835" s="2646"/>
      <c r="Q835" s="2646"/>
      <c r="R835" s="2646"/>
      <c r="S835" s="2646"/>
      <c r="T835" s="2646"/>
      <c r="U835" s="2643"/>
      <c r="V835" s="2643"/>
      <c r="W835" s="2646"/>
    </row>
    <row r="836" spans="1:23">
      <c r="A836" s="2643"/>
      <c r="B836" s="2643"/>
      <c r="C836" s="2643"/>
      <c r="D836" s="2643"/>
      <c r="E836" s="2643"/>
      <c r="F836" s="2643"/>
      <c r="G836" s="2643"/>
      <c r="H836" s="2643"/>
      <c r="I836" s="2643"/>
      <c r="J836" s="2643"/>
      <c r="K836" s="2644"/>
      <c r="L836" s="2645"/>
      <c r="M836" s="2645"/>
      <c r="N836" s="2645"/>
      <c r="O836" s="2646"/>
      <c r="P836" s="2646"/>
      <c r="Q836" s="2646"/>
      <c r="R836" s="2646"/>
      <c r="S836" s="2646"/>
      <c r="T836" s="2646"/>
      <c r="U836" s="2643"/>
      <c r="V836" s="2643"/>
      <c r="W836" s="2646"/>
    </row>
    <row r="837" spans="1:23">
      <c r="A837" s="2643"/>
      <c r="B837" s="2643"/>
      <c r="C837" s="2643"/>
      <c r="D837" s="2643"/>
      <c r="E837" s="2643"/>
      <c r="F837" s="2643"/>
      <c r="G837" s="2643"/>
      <c r="H837" s="2643"/>
      <c r="I837" s="2643"/>
      <c r="J837" s="2643"/>
      <c r="K837" s="2644"/>
      <c r="L837" s="2645"/>
      <c r="M837" s="2645"/>
      <c r="N837" s="2645"/>
      <c r="O837" s="2646"/>
      <c r="P837" s="2646"/>
      <c r="Q837" s="2646"/>
      <c r="R837" s="2646"/>
      <c r="S837" s="2646"/>
      <c r="T837" s="2646"/>
      <c r="U837" s="2643"/>
      <c r="V837" s="2643"/>
      <c r="W837" s="2646"/>
    </row>
    <row r="838" spans="1:23">
      <c r="A838" s="2643"/>
      <c r="B838" s="2643"/>
      <c r="C838" s="2643"/>
      <c r="D838" s="2643"/>
      <c r="E838" s="2643"/>
      <c r="F838" s="2643"/>
      <c r="G838" s="2643"/>
      <c r="H838" s="2643"/>
      <c r="I838" s="2643"/>
      <c r="J838" s="2643"/>
      <c r="K838" s="2644"/>
      <c r="L838" s="2645"/>
      <c r="M838" s="2645"/>
      <c r="N838" s="2645"/>
      <c r="O838" s="2646"/>
      <c r="P838" s="2646"/>
      <c r="Q838" s="2646"/>
      <c r="R838" s="2646"/>
      <c r="S838" s="2646"/>
      <c r="T838" s="2646"/>
      <c r="U838" s="2643"/>
      <c r="V838" s="2643"/>
      <c r="W838" s="2646"/>
    </row>
    <row r="839" spans="1:23">
      <c r="A839" s="2643"/>
      <c r="B839" s="2643"/>
      <c r="C839" s="2643"/>
      <c r="D839" s="2643"/>
      <c r="E839" s="2643"/>
      <c r="F839" s="2643"/>
      <c r="G839" s="2643"/>
      <c r="H839" s="2643"/>
      <c r="I839" s="2643"/>
      <c r="J839" s="2643"/>
      <c r="K839" s="2644"/>
      <c r="L839" s="2645"/>
      <c r="M839" s="2645"/>
      <c r="N839" s="2645"/>
      <c r="O839" s="2646"/>
      <c r="P839" s="2646"/>
      <c r="Q839" s="2646"/>
      <c r="R839" s="2646"/>
      <c r="S839" s="2646"/>
      <c r="T839" s="2646"/>
      <c r="U839" s="2643"/>
      <c r="V839" s="2643"/>
      <c r="W839" s="2646"/>
    </row>
    <row r="840" spans="1:23">
      <c r="A840" s="2643"/>
      <c r="B840" s="2643"/>
      <c r="C840" s="2643"/>
      <c r="D840" s="2643"/>
      <c r="E840" s="2643"/>
      <c r="F840" s="2643"/>
      <c r="G840" s="2643"/>
      <c r="H840" s="2643"/>
      <c r="I840" s="2643"/>
      <c r="J840" s="2643"/>
      <c r="K840" s="2644"/>
      <c r="L840" s="2645"/>
      <c r="M840" s="2645"/>
      <c r="N840" s="2645"/>
      <c r="O840" s="2646"/>
      <c r="P840" s="2646"/>
      <c r="Q840" s="2646"/>
      <c r="R840" s="2646"/>
      <c r="S840" s="2646"/>
      <c r="T840" s="2646"/>
      <c r="U840" s="2643"/>
      <c r="V840" s="2643"/>
      <c r="W840" s="2646"/>
    </row>
    <row r="841" spans="1:23">
      <c r="A841" s="2643"/>
      <c r="B841" s="2643"/>
      <c r="C841" s="2643"/>
      <c r="D841" s="2643"/>
      <c r="E841" s="2643"/>
      <c r="F841" s="2643"/>
      <c r="G841" s="2643"/>
      <c r="H841" s="2643"/>
      <c r="I841" s="2643"/>
      <c r="J841" s="2643"/>
      <c r="K841" s="2644"/>
      <c r="L841" s="2645"/>
      <c r="M841" s="2645"/>
      <c r="N841" s="2645"/>
      <c r="O841" s="2646"/>
      <c r="P841" s="2646"/>
      <c r="Q841" s="2646"/>
      <c r="R841" s="2646"/>
      <c r="S841" s="2646"/>
      <c r="T841" s="2646"/>
      <c r="U841" s="2643"/>
      <c r="V841" s="2643"/>
      <c r="W841" s="2646"/>
    </row>
    <row r="842" spans="1:23">
      <c r="A842" s="2643"/>
      <c r="B842" s="2643"/>
      <c r="C842" s="2643"/>
      <c r="D842" s="2643"/>
      <c r="E842" s="2643"/>
      <c r="F842" s="2643"/>
      <c r="G842" s="2643"/>
      <c r="H842" s="2643"/>
      <c r="I842" s="2643"/>
      <c r="J842" s="2643"/>
      <c r="K842" s="2644"/>
      <c r="L842" s="2645"/>
      <c r="M842" s="2645"/>
      <c r="N842" s="2645"/>
      <c r="O842" s="2646"/>
      <c r="P842" s="2646"/>
      <c r="Q842" s="2646"/>
      <c r="R842" s="2646"/>
      <c r="S842" s="2646"/>
      <c r="T842" s="2646"/>
      <c r="U842" s="2643"/>
      <c r="V842" s="2643"/>
      <c r="W842" s="2646"/>
    </row>
    <row r="843" spans="1:23">
      <c r="A843" s="2643"/>
      <c r="B843" s="2643"/>
      <c r="C843" s="2643"/>
      <c r="D843" s="2643"/>
      <c r="E843" s="2643"/>
      <c r="F843" s="2643"/>
      <c r="G843" s="2643"/>
      <c r="H843" s="2643"/>
      <c r="I843" s="2643"/>
      <c r="J843" s="2643"/>
      <c r="K843" s="2644"/>
      <c r="L843" s="2645"/>
      <c r="M843" s="2645"/>
      <c r="N843" s="2645"/>
      <c r="O843" s="2646"/>
      <c r="P843" s="2646"/>
      <c r="Q843" s="2646"/>
      <c r="R843" s="2646"/>
      <c r="S843" s="2646"/>
      <c r="T843" s="2646"/>
      <c r="U843" s="2643"/>
      <c r="V843" s="2643"/>
      <c r="W843" s="2646"/>
    </row>
    <row r="844" spans="1:23">
      <c r="A844" s="2643"/>
      <c r="B844" s="2643"/>
      <c r="C844" s="2643"/>
      <c r="D844" s="2643"/>
      <c r="E844" s="2643"/>
      <c r="F844" s="2643"/>
      <c r="G844" s="2643"/>
      <c r="H844" s="2643"/>
      <c r="I844" s="2643"/>
      <c r="J844" s="2643"/>
      <c r="K844" s="2644"/>
      <c r="L844" s="2645"/>
      <c r="M844" s="2645"/>
      <c r="N844" s="2645"/>
      <c r="O844" s="2646"/>
      <c r="P844" s="2646"/>
      <c r="Q844" s="2646"/>
      <c r="R844" s="2646"/>
      <c r="S844" s="2646"/>
      <c r="T844" s="2646"/>
      <c r="U844" s="2643"/>
      <c r="V844" s="2643"/>
      <c r="W844" s="2646"/>
    </row>
    <row r="845" spans="1:23">
      <c r="A845" s="2643"/>
      <c r="B845" s="2643"/>
      <c r="C845" s="2643"/>
      <c r="D845" s="2643"/>
      <c r="E845" s="2643"/>
      <c r="F845" s="2643"/>
      <c r="G845" s="2643"/>
      <c r="H845" s="2643"/>
      <c r="I845" s="2643"/>
      <c r="J845" s="2643"/>
      <c r="K845" s="2644"/>
      <c r="L845" s="2645"/>
      <c r="M845" s="2645"/>
      <c r="N845" s="2645"/>
      <c r="O845" s="2646"/>
      <c r="P845" s="2646"/>
      <c r="Q845" s="2646"/>
      <c r="R845" s="2646"/>
      <c r="S845" s="2646"/>
      <c r="T845" s="2646"/>
      <c r="U845" s="2643"/>
      <c r="V845" s="2643"/>
      <c r="W845" s="2646"/>
    </row>
    <row r="846" spans="1:23">
      <c r="A846" s="2643"/>
      <c r="B846" s="2643"/>
      <c r="C846" s="2643"/>
      <c r="D846" s="2643"/>
      <c r="E846" s="2643"/>
      <c r="F846" s="2643"/>
      <c r="G846" s="2643"/>
      <c r="H846" s="2643"/>
      <c r="I846" s="2643"/>
      <c r="J846" s="2643"/>
      <c r="K846" s="2644"/>
      <c r="L846" s="2645"/>
      <c r="M846" s="2645"/>
      <c r="N846" s="2645"/>
      <c r="O846" s="2646"/>
      <c r="P846" s="2646"/>
      <c r="Q846" s="2646"/>
      <c r="R846" s="2646"/>
      <c r="S846" s="2646"/>
      <c r="T846" s="2646"/>
      <c r="U846" s="2643"/>
      <c r="V846" s="2643"/>
      <c r="W846" s="2646"/>
    </row>
    <row r="847" spans="1:23">
      <c r="A847" s="2643"/>
      <c r="B847" s="2643"/>
      <c r="C847" s="2643"/>
      <c r="D847" s="2643"/>
      <c r="E847" s="2643"/>
      <c r="F847" s="2643"/>
      <c r="G847" s="2643"/>
      <c r="H847" s="2643"/>
      <c r="I847" s="2643"/>
      <c r="J847" s="2643"/>
      <c r="K847" s="2644"/>
      <c r="L847" s="2645"/>
      <c r="M847" s="2645"/>
      <c r="N847" s="2645"/>
      <c r="O847" s="2646"/>
      <c r="P847" s="2646"/>
      <c r="Q847" s="2646"/>
      <c r="R847" s="2646"/>
      <c r="S847" s="2646"/>
      <c r="T847" s="2646"/>
      <c r="U847" s="2643"/>
      <c r="V847" s="2643"/>
      <c r="W847" s="2646"/>
    </row>
    <row r="848" spans="1:23">
      <c r="A848" s="2643"/>
      <c r="B848" s="2643"/>
      <c r="C848" s="2643"/>
      <c r="D848" s="2643"/>
      <c r="E848" s="2643"/>
      <c r="F848" s="2643"/>
      <c r="G848" s="2643"/>
      <c r="H848" s="2643"/>
      <c r="I848" s="2643"/>
      <c r="J848" s="2643"/>
      <c r="K848" s="2644"/>
      <c r="L848" s="2645"/>
      <c r="M848" s="2645"/>
      <c r="N848" s="2645"/>
      <c r="O848" s="2646"/>
      <c r="P848" s="2646"/>
      <c r="Q848" s="2646"/>
      <c r="R848" s="2646"/>
      <c r="S848" s="2646"/>
      <c r="T848" s="2646"/>
      <c r="U848" s="2643"/>
      <c r="V848" s="2643"/>
      <c r="W848" s="2646"/>
    </row>
    <row r="849" spans="1:23">
      <c r="A849" s="2643"/>
      <c r="B849" s="2643"/>
      <c r="C849" s="2643"/>
      <c r="D849" s="2643"/>
      <c r="E849" s="2643"/>
      <c r="F849" s="2643"/>
      <c r="G849" s="2643"/>
      <c r="H849" s="2643"/>
      <c r="I849" s="2643"/>
      <c r="J849" s="2643"/>
      <c r="K849" s="2644"/>
      <c r="L849" s="2645"/>
      <c r="M849" s="2645"/>
      <c r="N849" s="2645"/>
      <c r="O849" s="2646"/>
      <c r="P849" s="2646"/>
      <c r="Q849" s="2646"/>
      <c r="R849" s="2646"/>
      <c r="S849" s="2646"/>
      <c r="T849" s="2646"/>
      <c r="U849" s="2643"/>
      <c r="V849" s="2643"/>
      <c r="W849" s="2646"/>
    </row>
    <row r="850" spans="1:23">
      <c r="A850" s="2643"/>
      <c r="B850" s="2643"/>
      <c r="C850" s="2643"/>
      <c r="D850" s="2643"/>
      <c r="E850" s="2643"/>
      <c r="F850" s="2643"/>
      <c r="G850" s="2643"/>
      <c r="H850" s="2643"/>
      <c r="I850" s="2643"/>
      <c r="J850" s="2643"/>
      <c r="K850" s="2644"/>
      <c r="L850" s="2645"/>
      <c r="M850" s="2645"/>
      <c r="N850" s="2645"/>
      <c r="O850" s="2646"/>
      <c r="P850" s="2646"/>
      <c r="Q850" s="2646"/>
      <c r="R850" s="2646"/>
      <c r="S850" s="2646"/>
      <c r="T850" s="2646"/>
      <c r="U850" s="2643"/>
      <c r="V850" s="2643"/>
      <c r="W850" s="2646"/>
    </row>
    <row r="851" spans="1:23">
      <c r="A851" s="2643"/>
      <c r="B851" s="2643"/>
      <c r="C851" s="2643"/>
      <c r="D851" s="2643"/>
      <c r="E851" s="2643"/>
      <c r="F851" s="2643"/>
      <c r="G851" s="2643"/>
      <c r="H851" s="2643"/>
      <c r="I851" s="2643"/>
      <c r="J851" s="2643"/>
      <c r="K851" s="2644"/>
      <c r="L851" s="2645"/>
      <c r="M851" s="2645"/>
      <c r="N851" s="2645"/>
      <c r="O851" s="2646"/>
      <c r="P851" s="2646"/>
      <c r="Q851" s="2646"/>
      <c r="R851" s="2646"/>
      <c r="S851" s="2646"/>
      <c r="T851" s="2646"/>
      <c r="U851" s="2643"/>
      <c r="V851" s="2643"/>
      <c r="W851" s="2646"/>
    </row>
    <row r="852" spans="1:23">
      <c r="A852" s="2643"/>
      <c r="B852" s="2643"/>
      <c r="C852" s="2643"/>
      <c r="D852" s="2643"/>
      <c r="E852" s="2643"/>
      <c r="F852" s="2643"/>
      <c r="G852" s="2643"/>
      <c r="H852" s="2643"/>
      <c r="I852" s="2643"/>
      <c r="J852" s="2643"/>
      <c r="K852" s="2644"/>
      <c r="L852" s="2645"/>
      <c r="M852" s="2645"/>
      <c r="N852" s="2645"/>
      <c r="O852" s="2646"/>
      <c r="P852" s="2646"/>
      <c r="Q852" s="2646"/>
      <c r="R852" s="2646"/>
      <c r="S852" s="2646"/>
      <c r="T852" s="2646"/>
      <c r="U852" s="2643"/>
      <c r="V852" s="2643"/>
      <c r="W852" s="2646"/>
    </row>
    <row r="853" spans="1:23">
      <c r="A853" s="2643"/>
      <c r="B853" s="2643"/>
      <c r="C853" s="2643"/>
      <c r="D853" s="2643"/>
      <c r="E853" s="2643"/>
      <c r="F853" s="2643"/>
      <c r="G853" s="2643"/>
      <c r="H853" s="2643"/>
      <c r="I853" s="2643"/>
      <c r="J853" s="2643"/>
      <c r="K853" s="2644"/>
      <c r="L853" s="2645"/>
      <c r="M853" s="2645"/>
      <c r="N853" s="2645"/>
      <c r="O853" s="2646"/>
      <c r="P853" s="2646"/>
      <c r="Q853" s="2646"/>
      <c r="R853" s="2646"/>
      <c r="S853" s="2646"/>
      <c r="T853" s="2646"/>
      <c r="U853" s="2643"/>
      <c r="V853" s="2643"/>
      <c r="W853" s="2646"/>
    </row>
    <row r="854" spans="1:23">
      <c r="A854" s="2643"/>
      <c r="B854" s="2643"/>
      <c r="C854" s="2643"/>
      <c r="D854" s="2643"/>
      <c r="E854" s="2643"/>
      <c r="F854" s="2643"/>
      <c r="G854" s="2643"/>
      <c r="H854" s="2643"/>
      <c r="I854" s="2643"/>
      <c r="J854" s="2643"/>
      <c r="K854" s="2644"/>
      <c r="L854" s="2645"/>
      <c r="M854" s="2645"/>
      <c r="N854" s="2645"/>
      <c r="O854" s="2646"/>
      <c r="P854" s="2646"/>
      <c r="Q854" s="2646"/>
      <c r="R854" s="2646"/>
      <c r="S854" s="2646"/>
      <c r="T854" s="2646"/>
      <c r="U854" s="2643"/>
      <c r="V854" s="2643"/>
      <c r="W854" s="2646"/>
    </row>
    <row r="855" spans="1:23">
      <c r="A855" s="2643"/>
      <c r="B855" s="2643"/>
      <c r="C855" s="2643"/>
      <c r="D855" s="2643"/>
      <c r="E855" s="2643"/>
      <c r="F855" s="2643"/>
      <c r="G855" s="2643"/>
      <c r="H855" s="2643"/>
      <c r="I855" s="2643"/>
      <c r="J855" s="2643"/>
      <c r="K855" s="2644"/>
      <c r="L855" s="2645"/>
      <c r="M855" s="2645"/>
      <c r="N855" s="2645"/>
      <c r="O855" s="2646"/>
      <c r="P855" s="2646"/>
      <c r="Q855" s="2646"/>
      <c r="R855" s="2646"/>
      <c r="S855" s="2646"/>
      <c r="T855" s="2646"/>
      <c r="U855" s="2643"/>
      <c r="V855" s="2643"/>
      <c r="W855" s="2646"/>
    </row>
    <row r="856" spans="1:23">
      <c r="A856" s="2643"/>
      <c r="B856" s="2643"/>
      <c r="C856" s="2643"/>
      <c r="D856" s="2643"/>
      <c r="E856" s="2643"/>
      <c r="F856" s="2643"/>
      <c r="G856" s="2643"/>
      <c r="H856" s="2643"/>
      <c r="I856" s="2643"/>
      <c r="J856" s="2643"/>
      <c r="K856" s="2644"/>
      <c r="L856" s="2645"/>
      <c r="M856" s="2645"/>
      <c r="N856" s="2645"/>
      <c r="O856" s="2646"/>
      <c r="P856" s="2646"/>
      <c r="Q856" s="2646"/>
      <c r="R856" s="2646"/>
      <c r="S856" s="2646"/>
      <c r="T856" s="2646"/>
      <c r="U856" s="2643"/>
      <c r="V856" s="2643"/>
      <c r="W856" s="2646"/>
    </row>
    <row r="857" spans="1:23">
      <c r="A857" s="2643"/>
      <c r="B857" s="2643"/>
      <c r="C857" s="2643"/>
      <c r="D857" s="2643"/>
      <c r="E857" s="2643"/>
      <c r="F857" s="2643"/>
      <c r="G857" s="2643"/>
      <c r="H857" s="2643"/>
      <c r="I857" s="2643"/>
      <c r="J857" s="2643"/>
      <c r="K857" s="2644"/>
      <c r="L857" s="2645"/>
      <c r="M857" s="2645"/>
      <c r="N857" s="2645"/>
      <c r="O857" s="2646"/>
      <c r="P857" s="2646"/>
      <c r="Q857" s="2646"/>
      <c r="R857" s="2646"/>
      <c r="S857" s="2646"/>
      <c r="T857" s="2646"/>
      <c r="U857" s="2643"/>
      <c r="V857" s="2643"/>
      <c r="W857" s="2646"/>
    </row>
    <row r="858" spans="1:23">
      <c r="A858" s="2643"/>
      <c r="B858" s="2643"/>
      <c r="C858" s="2643"/>
      <c r="D858" s="2643"/>
      <c r="E858" s="2643"/>
      <c r="F858" s="2643"/>
      <c r="G858" s="2643"/>
      <c r="H858" s="2643"/>
      <c r="I858" s="2643"/>
      <c r="J858" s="2643"/>
      <c r="K858" s="2644"/>
      <c r="L858" s="2645"/>
      <c r="M858" s="2645"/>
      <c r="N858" s="2645"/>
      <c r="O858" s="2646"/>
      <c r="P858" s="2646"/>
      <c r="Q858" s="2646"/>
      <c r="R858" s="2646"/>
      <c r="S858" s="2646"/>
      <c r="T858" s="2646"/>
      <c r="U858" s="2643"/>
      <c r="V858" s="2643"/>
      <c r="W858" s="2646"/>
    </row>
    <row r="859" spans="1:23">
      <c r="A859" s="2643"/>
      <c r="B859" s="2643"/>
      <c r="C859" s="2643"/>
      <c r="D859" s="2643"/>
      <c r="E859" s="2643"/>
      <c r="F859" s="2643"/>
      <c r="G859" s="2643"/>
      <c r="H859" s="2643"/>
      <c r="I859" s="2643"/>
      <c r="J859" s="2643"/>
      <c r="K859" s="2644"/>
      <c r="L859" s="2645"/>
      <c r="M859" s="2645"/>
      <c r="N859" s="2645"/>
      <c r="O859" s="2646"/>
      <c r="P859" s="2646"/>
      <c r="Q859" s="2646"/>
      <c r="R859" s="2646"/>
      <c r="S859" s="2646"/>
      <c r="T859" s="2646"/>
      <c r="U859" s="2643"/>
      <c r="V859" s="2643"/>
      <c r="W859" s="2646"/>
    </row>
    <row r="860" spans="1:23">
      <c r="A860" s="2643"/>
      <c r="B860" s="2643"/>
      <c r="C860" s="2643"/>
      <c r="D860" s="2643"/>
      <c r="E860" s="2643"/>
      <c r="F860" s="2643"/>
      <c r="G860" s="2643"/>
      <c r="H860" s="2643"/>
      <c r="I860" s="2643"/>
      <c r="J860" s="2643"/>
      <c r="K860" s="2644"/>
      <c r="L860" s="2645"/>
      <c r="M860" s="2645"/>
      <c r="N860" s="2645"/>
      <c r="O860" s="2646"/>
      <c r="P860" s="2646"/>
      <c r="Q860" s="2646"/>
      <c r="R860" s="2646"/>
      <c r="S860" s="2646"/>
      <c r="T860" s="2646"/>
      <c r="U860" s="2643"/>
      <c r="V860" s="2643"/>
      <c r="W860" s="2646"/>
    </row>
    <row r="861" spans="1:23">
      <c r="A861" s="2643"/>
      <c r="B861" s="2643"/>
      <c r="C861" s="2643"/>
      <c r="D861" s="2643"/>
      <c r="E861" s="2643"/>
      <c r="F861" s="2643"/>
      <c r="G861" s="2643"/>
      <c r="H861" s="2643"/>
      <c r="I861" s="2643"/>
      <c r="J861" s="2643"/>
      <c r="K861" s="2644"/>
      <c r="L861" s="2645"/>
      <c r="M861" s="2645"/>
      <c r="N861" s="2645"/>
      <c r="O861" s="2646"/>
      <c r="P861" s="2646"/>
      <c r="Q861" s="2646"/>
      <c r="R861" s="2646"/>
      <c r="S861" s="2646"/>
      <c r="T861" s="2646"/>
      <c r="U861" s="2643"/>
      <c r="V861" s="2643"/>
      <c r="W861" s="2646"/>
    </row>
    <row r="862" spans="1:23">
      <c r="A862" s="2643"/>
      <c r="B862" s="2643"/>
      <c r="C862" s="2643"/>
      <c r="D862" s="2643"/>
      <c r="E862" s="2643"/>
      <c r="F862" s="2643"/>
      <c r="G862" s="2643"/>
      <c r="H862" s="2643"/>
      <c r="I862" s="2643"/>
      <c r="J862" s="2643"/>
      <c r="K862" s="2644"/>
      <c r="L862" s="2645"/>
      <c r="M862" s="2645"/>
      <c r="N862" s="2645"/>
      <c r="O862" s="2646"/>
      <c r="P862" s="2646"/>
      <c r="Q862" s="2646"/>
      <c r="R862" s="2646"/>
      <c r="S862" s="2646"/>
      <c r="T862" s="2646"/>
      <c r="U862" s="2643"/>
      <c r="V862" s="2643"/>
      <c r="W862" s="2646"/>
    </row>
    <row r="863" spans="1:23">
      <c r="A863" s="2643"/>
      <c r="B863" s="2643"/>
      <c r="C863" s="2643"/>
      <c r="D863" s="2643"/>
      <c r="E863" s="2643"/>
      <c r="F863" s="2643"/>
      <c r="G863" s="2643"/>
      <c r="H863" s="2643"/>
      <c r="I863" s="2643"/>
      <c r="J863" s="2643"/>
      <c r="K863" s="2644"/>
      <c r="L863" s="2645"/>
      <c r="M863" s="2645"/>
      <c r="N863" s="2645"/>
      <c r="O863" s="2646"/>
      <c r="P863" s="2646"/>
      <c r="Q863" s="2646"/>
      <c r="R863" s="2646"/>
      <c r="S863" s="2646"/>
      <c r="T863" s="2646"/>
      <c r="U863" s="2643"/>
      <c r="V863" s="2643"/>
      <c r="W863" s="2646"/>
    </row>
    <row r="864" spans="1:23">
      <c r="A864" s="2643"/>
      <c r="B864" s="2643"/>
      <c r="C864" s="2643"/>
      <c r="D864" s="2643"/>
      <c r="E864" s="2643"/>
      <c r="F864" s="2643"/>
      <c r="G864" s="2643"/>
      <c r="H864" s="2643"/>
      <c r="I864" s="2643"/>
      <c r="J864" s="2643"/>
      <c r="K864" s="2644"/>
      <c r="L864" s="2645"/>
      <c r="M864" s="2645"/>
      <c r="N864" s="2645"/>
      <c r="O864" s="2646"/>
      <c r="P864" s="2646"/>
      <c r="Q864" s="2646"/>
      <c r="R864" s="2646"/>
      <c r="S864" s="2646"/>
      <c r="T864" s="2646"/>
      <c r="U864" s="2643"/>
      <c r="V864" s="2643"/>
      <c r="W864" s="2646"/>
    </row>
    <row r="865" spans="1:23">
      <c r="A865" s="2643"/>
      <c r="B865" s="2643"/>
      <c r="C865" s="2643"/>
      <c r="D865" s="2643"/>
      <c r="E865" s="2643"/>
      <c r="F865" s="2643"/>
      <c r="G865" s="2643"/>
      <c r="H865" s="2643"/>
      <c r="I865" s="2643"/>
      <c r="J865" s="2643"/>
      <c r="K865" s="2644"/>
      <c r="L865" s="2645"/>
      <c r="M865" s="2645"/>
      <c r="N865" s="2645"/>
      <c r="O865" s="2646"/>
      <c r="P865" s="2646"/>
      <c r="Q865" s="2646"/>
      <c r="R865" s="2646"/>
      <c r="S865" s="2646"/>
      <c r="T865" s="2646"/>
      <c r="U865" s="2643"/>
      <c r="V865" s="2643"/>
      <c r="W865" s="2646"/>
    </row>
    <row r="866" spans="1:23">
      <c r="A866" s="2643"/>
      <c r="B866" s="2643"/>
      <c r="C866" s="2643"/>
      <c r="D866" s="2643"/>
      <c r="E866" s="2643"/>
      <c r="F866" s="2643"/>
      <c r="G866" s="2643"/>
      <c r="H866" s="2643"/>
      <c r="I866" s="2643"/>
      <c r="J866" s="2643"/>
      <c r="K866" s="2644"/>
      <c r="L866" s="2645"/>
      <c r="M866" s="2645"/>
      <c r="N866" s="2645"/>
      <c r="O866" s="2646"/>
      <c r="P866" s="2646"/>
      <c r="Q866" s="2646"/>
      <c r="R866" s="2646"/>
      <c r="S866" s="2646"/>
      <c r="T866" s="2646"/>
      <c r="U866" s="2643"/>
      <c r="V866" s="2643"/>
      <c r="W866" s="2646"/>
    </row>
    <row r="867" spans="1:23">
      <c r="A867" s="2643"/>
      <c r="B867" s="2643"/>
      <c r="C867" s="2643"/>
      <c r="D867" s="2643"/>
      <c r="E867" s="2643"/>
      <c r="F867" s="2643"/>
      <c r="G867" s="2643"/>
      <c r="H867" s="2643"/>
      <c r="I867" s="2643"/>
      <c r="J867" s="2643"/>
      <c r="K867" s="2644"/>
      <c r="L867" s="2645"/>
      <c r="M867" s="2645"/>
      <c r="N867" s="2645"/>
      <c r="O867" s="2646"/>
      <c r="P867" s="2646"/>
      <c r="Q867" s="2646"/>
      <c r="R867" s="2646"/>
      <c r="S867" s="2646"/>
      <c r="T867" s="2646"/>
      <c r="U867" s="2643"/>
      <c r="V867" s="2643"/>
      <c r="W867" s="2646"/>
    </row>
    <row r="868" spans="1:23">
      <c r="A868" s="2643"/>
      <c r="B868" s="2643"/>
      <c r="C868" s="2643"/>
      <c r="D868" s="2643"/>
      <c r="E868" s="2643"/>
      <c r="F868" s="2643"/>
      <c r="G868" s="2643"/>
      <c r="H868" s="2643"/>
      <c r="I868" s="2643"/>
      <c r="J868" s="2643"/>
      <c r="K868" s="2644"/>
      <c r="L868" s="2645"/>
      <c r="M868" s="2645"/>
      <c r="N868" s="2645"/>
      <c r="O868" s="2646"/>
      <c r="P868" s="2646"/>
      <c r="Q868" s="2646"/>
      <c r="R868" s="2646"/>
      <c r="S868" s="2646"/>
      <c r="T868" s="2646"/>
      <c r="U868" s="2643"/>
      <c r="V868" s="2643"/>
      <c r="W868" s="2646"/>
    </row>
    <row r="869" spans="1:23">
      <c r="A869" s="2643"/>
      <c r="B869" s="2643"/>
      <c r="C869" s="2643"/>
      <c r="D869" s="2643"/>
      <c r="E869" s="2643"/>
      <c r="F869" s="2643"/>
      <c r="G869" s="2643"/>
      <c r="H869" s="2643"/>
      <c r="I869" s="2643"/>
      <c r="J869" s="2643"/>
      <c r="K869" s="2644"/>
      <c r="L869" s="2645"/>
      <c r="M869" s="2645"/>
      <c r="N869" s="2645"/>
      <c r="O869" s="2646"/>
      <c r="P869" s="2646"/>
      <c r="Q869" s="2646"/>
      <c r="R869" s="2646"/>
      <c r="S869" s="2646"/>
      <c r="T869" s="2646"/>
      <c r="U869" s="2643"/>
      <c r="V869" s="2643"/>
      <c r="W869" s="2646"/>
    </row>
    <row r="870" spans="1:23">
      <c r="A870" s="2643"/>
      <c r="B870" s="2643"/>
      <c r="C870" s="2643"/>
      <c r="D870" s="2643"/>
      <c r="E870" s="2643"/>
      <c r="F870" s="2643"/>
      <c r="G870" s="2643"/>
      <c r="H870" s="2643"/>
      <c r="I870" s="2643"/>
      <c r="J870" s="2643"/>
      <c r="K870" s="2644"/>
      <c r="L870" s="2645"/>
      <c r="M870" s="2645"/>
      <c r="N870" s="2645"/>
      <c r="O870" s="2646"/>
      <c r="P870" s="2646"/>
      <c r="Q870" s="2646"/>
      <c r="R870" s="2646"/>
      <c r="S870" s="2646"/>
      <c r="T870" s="2646"/>
      <c r="U870" s="2643"/>
      <c r="V870" s="2643"/>
      <c r="W870" s="2646"/>
    </row>
    <row r="871" spans="1:23">
      <c r="A871" s="2643"/>
      <c r="B871" s="2643"/>
      <c r="C871" s="2643"/>
      <c r="D871" s="2643"/>
      <c r="E871" s="2643"/>
      <c r="F871" s="2643"/>
      <c r="G871" s="2643"/>
      <c r="H871" s="2643"/>
      <c r="I871" s="2643"/>
      <c r="J871" s="2643"/>
      <c r="K871" s="2644"/>
      <c r="L871" s="2645"/>
      <c r="M871" s="2645"/>
      <c r="N871" s="2645"/>
      <c r="O871" s="2646"/>
      <c r="P871" s="2646"/>
      <c r="Q871" s="2646"/>
      <c r="R871" s="2646"/>
      <c r="S871" s="2646"/>
      <c r="T871" s="2646"/>
      <c r="U871" s="2643"/>
      <c r="V871" s="2643"/>
      <c r="W871" s="2646"/>
    </row>
    <row r="872" spans="1:23">
      <c r="A872" s="2643"/>
      <c r="B872" s="2643"/>
      <c r="C872" s="2643"/>
      <c r="D872" s="2643"/>
      <c r="E872" s="2643"/>
      <c r="F872" s="2643"/>
      <c r="G872" s="2643"/>
      <c r="H872" s="2643"/>
      <c r="I872" s="2643"/>
      <c r="J872" s="2643"/>
      <c r="K872" s="2644"/>
      <c r="L872" s="2645"/>
      <c r="M872" s="2645"/>
      <c r="N872" s="2645"/>
      <c r="O872" s="2646"/>
      <c r="P872" s="2646"/>
      <c r="Q872" s="2646"/>
      <c r="R872" s="2646"/>
      <c r="S872" s="2646"/>
      <c r="T872" s="2646"/>
      <c r="U872" s="2643"/>
      <c r="V872" s="2643"/>
      <c r="W872" s="2646"/>
    </row>
    <row r="873" spans="1:23">
      <c r="A873" s="2643"/>
      <c r="B873" s="2643"/>
      <c r="C873" s="2643"/>
      <c r="D873" s="2643"/>
      <c r="E873" s="2643"/>
      <c r="F873" s="2643"/>
      <c r="G873" s="2643"/>
      <c r="H873" s="2643"/>
      <c r="I873" s="2643"/>
      <c r="J873" s="2643"/>
      <c r="K873" s="2644"/>
      <c r="L873" s="2645"/>
      <c r="M873" s="2645"/>
      <c r="N873" s="2645"/>
      <c r="O873" s="2646"/>
      <c r="P873" s="2646"/>
      <c r="Q873" s="2646"/>
      <c r="R873" s="2646"/>
      <c r="S873" s="2646"/>
      <c r="T873" s="2646"/>
      <c r="U873" s="2643"/>
      <c r="V873" s="2643"/>
      <c r="W873" s="2646"/>
    </row>
    <row r="874" spans="1:23">
      <c r="A874" s="2643"/>
      <c r="B874" s="2643"/>
      <c r="C874" s="2643"/>
      <c r="D874" s="2643"/>
      <c r="E874" s="2643"/>
      <c r="F874" s="2643"/>
      <c r="G874" s="2643"/>
      <c r="H874" s="2643"/>
      <c r="I874" s="2643"/>
      <c r="J874" s="2643"/>
      <c r="K874" s="2644"/>
      <c r="L874" s="2645"/>
      <c r="M874" s="2645"/>
      <c r="N874" s="2645"/>
      <c r="O874" s="2646"/>
      <c r="P874" s="2646"/>
      <c r="Q874" s="2646"/>
      <c r="R874" s="2646"/>
      <c r="S874" s="2646"/>
      <c r="T874" s="2646"/>
      <c r="U874" s="2643"/>
      <c r="V874" s="2643"/>
      <c r="W874" s="2646"/>
    </row>
    <row r="875" spans="1:23">
      <c r="A875" s="2643"/>
      <c r="B875" s="2643"/>
      <c r="C875" s="2643"/>
      <c r="D875" s="2643"/>
      <c r="E875" s="2643"/>
      <c r="F875" s="2643"/>
      <c r="G875" s="2643"/>
      <c r="H875" s="2643"/>
      <c r="I875" s="2643"/>
      <c r="J875" s="2643"/>
      <c r="K875" s="2644"/>
      <c r="L875" s="2645"/>
      <c r="M875" s="2645"/>
      <c r="N875" s="2645"/>
      <c r="O875" s="2646"/>
      <c r="P875" s="2646"/>
      <c r="Q875" s="2646"/>
      <c r="R875" s="2646"/>
      <c r="S875" s="2646"/>
      <c r="T875" s="2646"/>
      <c r="U875" s="2643"/>
      <c r="V875" s="2643"/>
      <c r="W875" s="2646"/>
    </row>
    <row r="876" spans="1:23">
      <c r="A876" s="2643"/>
      <c r="B876" s="2643"/>
      <c r="C876" s="2643"/>
      <c r="D876" s="2643"/>
      <c r="E876" s="2643"/>
      <c r="F876" s="2643"/>
      <c r="G876" s="2643"/>
      <c r="H876" s="2643"/>
      <c r="I876" s="2643"/>
      <c r="J876" s="2643"/>
      <c r="K876" s="2644"/>
      <c r="L876" s="2645"/>
      <c r="M876" s="2645"/>
      <c r="N876" s="2645"/>
      <c r="O876" s="2646"/>
      <c r="P876" s="2646"/>
      <c r="Q876" s="2646"/>
      <c r="R876" s="2646"/>
      <c r="S876" s="2646"/>
      <c r="T876" s="2646"/>
      <c r="U876" s="2643"/>
      <c r="V876" s="2643"/>
      <c r="W876" s="2646"/>
    </row>
    <row r="877" spans="1:23">
      <c r="A877" s="2643"/>
      <c r="B877" s="2643"/>
      <c r="C877" s="2643"/>
      <c r="D877" s="2643"/>
      <c r="E877" s="2643"/>
      <c r="F877" s="2643"/>
      <c r="G877" s="2643"/>
      <c r="H877" s="2643"/>
      <c r="I877" s="2643"/>
      <c r="J877" s="2643"/>
      <c r="K877" s="2644"/>
      <c r="L877" s="2645"/>
      <c r="M877" s="2645"/>
      <c r="N877" s="2645"/>
      <c r="O877" s="2646"/>
      <c r="P877" s="2646"/>
      <c r="Q877" s="2646"/>
      <c r="R877" s="2646"/>
      <c r="S877" s="2646"/>
      <c r="T877" s="2646"/>
      <c r="U877" s="2643"/>
      <c r="V877" s="2643"/>
      <c r="W877" s="2646"/>
    </row>
    <row r="878" spans="1:23">
      <c r="A878" s="2643"/>
      <c r="B878" s="2643"/>
      <c r="C878" s="2643"/>
      <c r="D878" s="2643"/>
      <c r="E878" s="2643"/>
      <c r="F878" s="2643"/>
      <c r="G878" s="2643"/>
      <c r="H878" s="2643"/>
      <c r="I878" s="2643"/>
      <c r="J878" s="2643"/>
      <c r="K878" s="2644"/>
      <c r="L878" s="2645"/>
      <c r="M878" s="2645"/>
      <c r="N878" s="2645"/>
      <c r="O878" s="2646"/>
      <c r="P878" s="2646"/>
      <c r="Q878" s="2646"/>
      <c r="R878" s="2646"/>
      <c r="S878" s="2646"/>
      <c r="T878" s="2646"/>
      <c r="U878" s="2643"/>
      <c r="V878" s="2643"/>
      <c r="W878" s="2646"/>
    </row>
    <row r="879" spans="1:23">
      <c r="A879" s="2643"/>
      <c r="B879" s="2643"/>
      <c r="C879" s="2643"/>
      <c r="D879" s="2643"/>
      <c r="E879" s="2643"/>
      <c r="F879" s="2643"/>
      <c r="G879" s="2643"/>
      <c r="H879" s="2643"/>
      <c r="I879" s="2643"/>
      <c r="J879" s="2643"/>
      <c r="K879" s="2644"/>
      <c r="L879" s="2645"/>
      <c r="M879" s="2645"/>
      <c r="N879" s="2645"/>
      <c r="O879" s="2646"/>
      <c r="P879" s="2646"/>
      <c r="Q879" s="2646"/>
      <c r="R879" s="2646"/>
      <c r="S879" s="2646"/>
      <c r="T879" s="2646"/>
      <c r="U879" s="2643"/>
      <c r="V879" s="2643"/>
      <c r="W879" s="2646"/>
    </row>
    <row r="880" spans="1:23">
      <c r="A880" s="2643"/>
      <c r="B880" s="2643"/>
      <c r="C880" s="2643"/>
      <c r="D880" s="2643"/>
      <c r="E880" s="2643"/>
      <c r="F880" s="2643"/>
      <c r="G880" s="2643"/>
      <c r="H880" s="2643"/>
      <c r="I880" s="2643"/>
      <c r="J880" s="2643"/>
      <c r="K880" s="2644"/>
      <c r="L880" s="2645"/>
      <c r="M880" s="2645"/>
      <c r="N880" s="2645"/>
      <c r="O880" s="2646"/>
      <c r="P880" s="2646"/>
      <c r="Q880" s="2646"/>
      <c r="R880" s="2646"/>
      <c r="S880" s="2646"/>
      <c r="T880" s="2646"/>
      <c r="U880" s="2643"/>
      <c r="V880" s="2643"/>
      <c r="W880" s="2646"/>
    </row>
    <row r="881" spans="1:23">
      <c r="A881" s="2643"/>
      <c r="B881" s="2643"/>
      <c r="C881" s="2643"/>
      <c r="D881" s="2643"/>
      <c r="E881" s="2643"/>
      <c r="F881" s="2643"/>
      <c r="G881" s="2643"/>
      <c r="H881" s="2643"/>
      <c r="I881" s="2643"/>
      <c r="J881" s="2643"/>
      <c r="K881" s="2644"/>
      <c r="L881" s="2645"/>
      <c r="M881" s="2645"/>
      <c r="N881" s="2645"/>
      <c r="O881" s="2646"/>
      <c r="P881" s="2646"/>
      <c r="Q881" s="2646"/>
      <c r="R881" s="2646"/>
      <c r="S881" s="2646"/>
      <c r="T881" s="2646"/>
      <c r="U881" s="2643"/>
      <c r="V881" s="2643"/>
      <c r="W881" s="2646"/>
    </row>
    <row r="882" spans="1:23">
      <c r="A882" s="2643"/>
      <c r="B882" s="2643"/>
      <c r="C882" s="2643"/>
      <c r="D882" s="2643"/>
      <c r="E882" s="2643"/>
      <c r="F882" s="2643"/>
      <c r="G882" s="2643"/>
      <c r="H882" s="2643"/>
      <c r="I882" s="2643"/>
      <c r="J882" s="2643"/>
      <c r="K882" s="2644"/>
      <c r="L882" s="2645"/>
      <c r="M882" s="2645"/>
      <c r="N882" s="2645"/>
      <c r="O882" s="2646"/>
      <c r="P882" s="2646"/>
      <c r="Q882" s="2646"/>
      <c r="R882" s="2646"/>
      <c r="S882" s="2646"/>
      <c r="T882" s="2646"/>
      <c r="U882" s="2643"/>
      <c r="V882" s="2643"/>
      <c r="W882" s="2646"/>
    </row>
    <row r="883" spans="1:23">
      <c r="A883" s="2643"/>
      <c r="B883" s="2643"/>
      <c r="C883" s="2643"/>
      <c r="D883" s="2643"/>
      <c r="E883" s="2643"/>
      <c r="F883" s="2643"/>
      <c r="G883" s="2643"/>
      <c r="H883" s="2643"/>
      <c r="I883" s="2643"/>
      <c r="J883" s="2643"/>
      <c r="K883" s="2644"/>
      <c r="L883" s="2645"/>
      <c r="M883" s="2645"/>
      <c r="N883" s="2645"/>
      <c r="O883" s="2646"/>
      <c r="P883" s="2646"/>
      <c r="Q883" s="2646"/>
      <c r="R883" s="2646"/>
      <c r="S883" s="2646"/>
      <c r="T883" s="2646"/>
      <c r="U883" s="2643"/>
      <c r="V883" s="2643"/>
      <c r="W883" s="2646"/>
    </row>
    <row r="884" spans="1:23">
      <c r="A884" s="2643"/>
      <c r="B884" s="2643"/>
      <c r="C884" s="2643"/>
      <c r="D884" s="2643"/>
      <c r="E884" s="2643"/>
      <c r="F884" s="2643"/>
      <c r="G884" s="2643"/>
      <c r="H884" s="2643"/>
      <c r="I884" s="2643"/>
      <c r="J884" s="2643"/>
      <c r="K884" s="2644"/>
      <c r="L884" s="2645"/>
      <c r="M884" s="2645"/>
      <c r="N884" s="2645"/>
      <c r="O884" s="2646"/>
      <c r="P884" s="2646"/>
      <c r="Q884" s="2646"/>
      <c r="R884" s="2646"/>
      <c r="S884" s="2646"/>
      <c r="T884" s="2646"/>
      <c r="U884" s="2643"/>
      <c r="V884" s="2643"/>
      <c r="W884" s="2646"/>
    </row>
    <row r="885" spans="1:23">
      <c r="A885" s="2643"/>
      <c r="B885" s="2643"/>
      <c r="C885" s="2643"/>
      <c r="D885" s="2643"/>
      <c r="E885" s="2643"/>
      <c r="F885" s="2643"/>
      <c r="G885" s="2643"/>
      <c r="H885" s="2643"/>
      <c r="I885" s="2643"/>
      <c r="J885" s="2643"/>
      <c r="K885" s="2644"/>
      <c r="L885" s="2645"/>
      <c r="M885" s="2645"/>
      <c r="N885" s="2645"/>
      <c r="O885" s="2646"/>
      <c r="P885" s="2646"/>
      <c r="Q885" s="2646"/>
      <c r="R885" s="2646"/>
      <c r="S885" s="2646"/>
      <c r="T885" s="2646"/>
      <c r="U885" s="2643"/>
      <c r="V885" s="2643"/>
      <c r="W885" s="2646"/>
    </row>
    <row r="886" spans="1:23">
      <c r="A886" s="2643"/>
      <c r="B886" s="2643"/>
      <c r="C886" s="2643"/>
      <c r="D886" s="2643"/>
      <c r="E886" s="2643"/>
      <c r="F886" s="2643"/>
      <c r="G886" s="2643"/>
      <c r="H886" s="2643"/>
      <c r="I886" s="2643"/>
      <c r="J886" s="2643"/>
      <c r="K886" s="2644"/>
      <c r="L886" s="2645"/>
      <c r="M886" s="2645"/>
      <c r="N886" s="2645"/>
      <c r="O886" s="2646"/>
      <c r="P886" s="2646"/>
      <c r="Q886" s="2646"/>
      <c r="R886" s="2646"/>
      <c r="S886" s="2646"/>
      <c r="T886" s="2646"/>
      <c r="U886" s="2643"/>
      <c r="V886" s="2643"/>
      <c r="W886" s="2646"/>
    </row>
    <row r="887" spans="1:23">
      <c r="A887" s="2643"/>
      <c r="B887" s="2643"/>
      <c r="C887" s="2643"/>
      <c r="D887" s="2643"/>
      <c r="E887" s="2643"/>
      <c r="F887" s="2643"/>
      <c r="G887" s="2643"/>
      <c r="H887" s="2643"/>
      <c r="I887" s="2643"/>
      <c r="J887" s="2643"/>
      <c r="K887" s="2644"/>
      <c r="L887" s="2645"/>
      <c r="M887" s="2645"/>
      <c r="N887" s="2645"/>
      <c r="O887" s="2646"/>
      <c r="P887" s="2646"/>
      <c r="Q887" s="2646"/>
      <c r="R887" s="2646"/>
      <c r="S887" s="2646"/>
      <c r="T887" s="2646"/>
      <c r="U887" s="2643"/>
      <c r="V887" s="2643"/>
      <c r="W887" s="2646"/>
    </row>
    <row r="888" spans="1:23">
      <c r="A888" s="2643"/>
      <c r="B888" s="2643"/>
      <c r="C888" s="2643"/>
      <c r="D888" s="2643"/>
      <c r="E888" s="2643"/>
      <c r="F888" s="2643"/>
      <c r="G888" s="2643"/>
      <c r="H888" s="2643"/>
      <c r="I888" s="2643"/>
      <c r="J888" s="2643"/>
      <c r="K888" s="2644"/>
      <c r="L888" s="2645"/>
      <c r="M888" s="2645"/>
      <c r="N888" s="2645"/>
      <c r="O888" s="2646"/>
      <c r="P888" s="2646"/>
      <c r="Q888" s="2646"/>
      <c r="R888" s="2646"/>
      <c r="S888" s="2646"/>
      <c r="T888" s="2646"/>
      <c r="U888" s="2643"/>
      <c r="V888" s="2643"/>
      <c r="W888" s="2646"/>
    </row>
    <row r="889" spans="1:23">
      <c r="A889" s="2643"/>
      <c r="B889" s="2643"/>
      <c r="C889" s="2643"/>
      <c r="D889" s="2643"/>
      <c r="E889" s="2643"/>
      <c r="F889" s="2643"/>
      <c r="G889" s="2643"/>
      <c r="H889" s="2643"/>
      <c r="I889" s="2643"/>
      <c r="J889" s="2643"/>
      <c r="K889" s="2644"/>
      <c r="L889" s="2645"/>
      <c r="M889" s="2645"/>
      <c r="N889" s="2645"/>
      <c r="O889" s="2646"/>
      <c r="P889" s="2646"/>
      <c r="Q889" s="2646"/>
      <c r="R889" s="2646"/>
      <c r="S889" s="2646"/>
      <c r="T889" s="2646"/>
      <c r="U889" s="2643"/>
      <c r="V889" s="2643"/>
      <c r="W889" s="2646"/>
    </row>
    <row r="890" spans="1:23">
      <c r="A890" s="2643"/>
      <c r="B890" s="2643"/>
      <c r="C890" s="2643"/>
      <c r="D890" s="2643"/>
      <c r="E890" s="2643"/>
      <c r="F890" s="2643"/>
      <c r="G890" s="2643"/>
      <c r="H890" s="2643"/>
      <c r="I890" s="2643"/>
      <c r="J890" s="2643"/>
      <c r="K890" s="2644"/>
      <c r="L890" s="2645"/>
      <c r="M890" s="2645"/>
      <c r="N890" s="2645"/>
      <c r="O890" s="2646"/>
      <c r="P890" s="2646"/>
      <c r="Q890" s="2646"/>
      <c r="R890" s="2646"/>
      <c r="S890" s="2646"/>
      <c r="T890" s="2646"/>
      <c r="U890" s="2643"/>
      <c r="V890" s="2643"/>
      <c r="W890" s="2646"/>
    </row>
    <row r="891" spans="1:23">
      <c r="A891" s="2643"/>
      <c r="B891" s="2643"/>
      <c r="C891" s="2643"/>
      <c r="D891" s="2643"/>
      <c r="E891" s="2643"/>
      <c r="F891" s="2643"/>
      <c r="G891" s="2643"/>
      <c r="H891" s="2643"/>
      <c r="I891" s="2643"/>
      <c r="J891" s="2643"/>
      <c r="K891" s="2644"/>
      <c r="L891" s="2645"/>
      <c r="M891" s="2645"/>
      <c r="N891" s="2645"/>
      <c r="O891" s="2646"/>
      <c r="P891" s="2646"/>
      <c r="Q891" s="2646"/>
      <c r="R891" s="2646"/>
      <c r="S891" s="2646"/>
      <c r="T891" s="2646"/>
      <c r="U891" s="2643"/>
      <c r="V891" s="2643"/>
      <c r="W891" s="2646"/>
    </row>
    <row r="892" spans="1:23">
      <c r="A892" s="2643"/>
      <c r="B892" s="2643"/>
      <c r="C892" s="2643"/>
      <c r="D892" s="2643"/>
      <c r="E892" s="2643"/>
      <c r="F892" s="2643"/>
      <c r="G892" s="2643"/>
      <c r="H892" s="2643"/>
      <c r="I892" s="2643"/>
      <c r="J892" s="2643"/>
      <c r="K892" s="2644"/>
      <c r="L892" s="2645"/>
      <c r="M892" s="2645"/>
      <c r="N892" s="2645"/>
      <c r="O892" s="2646"/>
      <c r="P892" s="2646"/>
      <c r="Q892" s="2646"/>
      <c r="R892" s="2646"/>
      <c r="S892" s="2646"/>
      <c r="T892" s="2646"/>
      <c r="U892" s="2643"/>
      <c r="V892" s="2643"/>
      <c r="W892" s="2646"/>
    </row>
    <row r="893" spans="1:23">
      <c r="A893" s="2643"/>
      <c r="B893" s="2643"/>
      <c r="C893" s="2643"/>
      <c r="D893" s="2643"/>
      <c r="E893" s="2643"/>
      <c r="F893" s="2643"/>
      <c r="G893" s="2643"/>
      <c r="H893" s="2643"/>
      <c r="I893" s="2643"/>
      <c r="J893" s="2643"/>
      <c r="K893" s="2644"/>
      <c r="L893" s="2645"/>
      <c r="M893" s="2645"/>
      <c r="N893" s="2645"/>
      <c r="O893" s="2646"/>
      <c r="P893" s="2646"/>
      <c r="Q893" s="2646"/>
      <c r="R893" s="2646"/>
      <c r="S893" s="2646"/>
      <c r="T893" s="2646"/>
      <c r="U893" s="2643"/>
      <c r="V893" s="2643"/>
      <c r="W893" s="2646"/>
    </row>
    <row r="894" spans="1:23">
      <c r="A894" s="2643"/>
      <c r="B894" s="2643"/>
      <c r="C894" s="2643"/>
      <c r="D894" s="2643"/>
      <c r="E894" s="2643"/>
      <c r="F894" s="2643"/>
      <c r="G894" s="2643"/>
      <c r="H894" s="2643"/>
      <c r="I894" s="2643"/>
      <c r="J894" s="2643"/>
      <c r="K894" s="2644"/>
      <c r="L894" s="2645"/>
      <c r="M894" s="2645"/>
      <c r="N894" s="2645"/>
      <c r="O894" s="2646"/>
      <c r="P894" s="2646"/>
      <c r="Q894" s="2646"/>
      <c r="R894" s="2646"/>
      <c r="S894" s="2646"/>
      <c r="T894" s="2646"/>
      <c r="U894" s="2643"/>
      <c r="V894" s="2643"/>
      <c r="W894" s="2646"/>
    </row>
    <row r="895" spans="1:23">
      <c r="A895" s="2643"/>
      <c r="B895" s="2643"/>
      <c r="C895" s="2643"/>
      <c r="D895" s="2643"/>
      <c r="E895" s="2643"/>
      <c r="F895" s="2643"/>
      <c r="G895" s="2643"/>
      <c r="H895" s="2643"/>
      <c r="I895" s="2643"/>
      <c r="J895" s="2643"/>
      <c r="K895" s="2644"/>
      <c r="L895" s="2645"/>
      <c r="M895" s="2645"/>
      <c r="N895" s="2645"/>
      <c r="O895" s="2646"/>
      <c r="P895" s="2646"/>
      <c r="Q895" s="2646"/>
      <c r="R895" s="2646"/>
      <c r="S895" s="2646"/>
      <c r="T895" s="2646"/>
      <c r="U895" s="2643"/>
      <c r="V895" s="2643"/>
      <c r="W895" s="2646"/>
    </row>
    <row r="896" spans="1:23">
      <c r="A896" s="2643"/>
      <c r="B896" s="2643"/>
      <c r="C896" s="2643"/>
      <c r="D896" s="2643"/>
      <c r="E896" s="2643"/>
      <c r="F896" s="2643"/>
      <c r="G896" s="2643"/>
      <c r="H896" s="2643"/>
      <c r="I896" s="2643"/>
      <c r="J896" s="2643"/>
      <c r="K896" s="2644"/>
      <c r="L896" s="2645"/>
      <c r="M896" s="2645"/>
      <c r="N896" s="2645"/>
      <c r="O896" s="2646"/>
      <c r="P896" s="2646"/>
      <c r="Q896" s="2646"/>
      <c r="R896" s="2646"/>
      <c r="S896" s="2646"/>
      <c r="T896" s="2646"/>
      <c r="U896" s="2643"/>
      <c r="V896" s="2643"/>
      <c r="W896" s="2646"/>
    </row>
    <row r="897" spans="1:23">
      <c r="A897" s="2643"/>
      <c r="B897" s="2643"/>
      <c r="C897" s="2643"/>
      <c r="D897" s="2643"/>
      <c r="E897" s="2643"/>
      <c r="F897" s="2643"/>
      <c r="G897" s="2643"/>
      <c r="H897" s="2643"/>
      <c r="I897" s="2643"/>
      <c r="J897" s="2643"/>
      <c r="K897" s="2644"/>
      <c r="L897" s="2645"/>
      <c r="M897" s="2645"/>
      <c r="N897" s="2645"/>
      <c r="O897" s="2646"/>
      <c r="P897" s="2646"/>
      <c r="Q897" s="2646"/>
      <c r="R897" s="2646"/>
      <c r="S897" s="2646"/>
      <c r="T897" s="2646"/>
      <c r="U897" s="2643"/>
      <c r="V897" s="2643"/>
      <c r="W897" s="2646"/>
    </row>
    <row r="898" spans="1:23">
      <c r="A898" s="2643"/>
      <c r="B898" s="2643"/>
      <c r="C898" s="2643"/>
      <c r="D898" s="2643"/>
      <c r="E898" s="2643"/>
      <c r="F898" s="2643"/>
      <c r="G898" s="2643"/>
      <c r="H898" s="2643"/>
      <c r="I898" s="2643"/>
      <c r="J898" s="2643"/>
      <c r="K898" s="2644"/>
      <c r="L898" s="2645"/>
      <c r="M898" s="2645"/>
      <c r="N898" s="2645"/>
      <c r="O898" s="2646"/>
      <c r="P898" s="2646"/>
      <c r="Q898" s="2646"/>
      <c r="R898" s="2646"/>
      <c r="S898" s="2646"/>
      <c r="T898" s="2646"/>
      <c r="U898" s="2643"/>
      <c r="V898" s="2643"/>
      <c r="W898" s="2646"/>
    </row>
    <row r="899" spans="1:23">
      <c r="A899" s="2643"/>
      <c r="B899" s="2643"/>
      <c r="C899" s="2643"/>
      <c r="D899" s="2643"/>
      <c r="E899" s="2643"/>
      <c r="F899" s="2643"/>
      <c r="G899" s="2643"/>
      <c r="H899" s="2643"/>
      <c r="I899" s="2643"/>
      <c r="J899" s="2643"/>
      <c r="K899" s="2644"/>
      <c r="L899" s="2645"/>
      <c r="M899" s="2645"/>
      <c r="N899" s="2645"/>
      <c r="O899" s="2646"/>
      <c r="P899" s="2646"/>
      <c r="Q899" s="2646"/>
      <c r="R899" s="2646"/>
      <c r="S899" s="2646"/>
      <c r="T899" s="2646"/>
      <c r="U899" s="2643"/>
      <c r="V899" s="2643"/>
      <c r="W899" s="2646"/>
    </row>
    <row r="900" spans="1:23">
      <c r="A900" s="2643"/>
      <c r="B900" s="2643"/>
      <c r="C900" s="2643"/>
      <c r="D900" s="2643"/>
      <c r="E900" s="2643"/>
      <c r="F900" s="2643"/>
      <c r="G900" s="2643"/>
      <c r="H900" s="2643"/>
      <c r="I900" s="2643"/>
      <c r="J900" s="2643"/>
      <c r="K900" s="2644"/>
      <c r="L900" s="2645"/>
      <c r="M900" s="2645"/>
      <c r="N900" s="2645"/>
      <c r="O900" s="2646"/>
      <c r="P900" s="2646"/>
      <c r="Q900" s="2646"/>
      <c r="R900" s="2646"/>
      <c r="S900" s="2646"/>
      <c r="T900" s="2646"/>
      <c r="U900" s="2643"/>
      <c r="V900" s="2643"/>
      <c r="W900" s="2646"/>
    </row>
    <row r="901" spans="1:23">
      <c r="A901" s="2643"/>
      <c r="B901" s="2643"/>
      <c r="C901" s="2643"/>
      <c r="D901" s="2643"/>
      <c r="E901" s="2643"/>
      <c r="F901" s="2643"/>
      <c r="G901" s="2643"/>
      <c r="H901" s="2643"/>
      <c r="I901" s="2643"/>
      <c r="J901" s="2643"/>
      <c r="K901" s="2644"/>
      <c r="L901" s="2645"/>
      <c r="M901" s="2645"/>
      <c r="N901" s="2645"/>
      <c r="O901" s="2646"/>
      <c r="P901" s="2646"/>
      <c r="Q901" s="2646"/>
      <c r="R901" s="2646"/>
      <c r="S901" s="2646"/>
      <c r="T901" s="2646"/>
      <c r="U901" s="2643"/>
      <c r="V901" s="2643"/>
      <c r="W901" s="2646"/>
    </row>
    <row r="902" spans="1:23">
      <c r="A902" s="2643"/>
      <c r="B902" s="2643"/>
      <c r="C902" s="2643"/>
      <c r="D902" s="2643"/>
      <c r="E902" s="2643"/>
      <c r="F902" s="2643"/>
      <c r="G902" s="2643"/>
      <c r="H902" s="2643"/>
      <c r="I902" s="2643"/>
      <c r="J902" s="2643"/>
      <c r="K902" s="2644"/>
      <c r="L902" s="2645"/>
      <c r="M902" s="2645"/>
      <c r="N902" s="2645"/>
      <c r="O902" s="2646"/>
      <c r="P902" s="2646"/>
      <c r="Q902" s="2646"/>
      <c r="R902" s="2646"/>
      <c r="S902" s="2646"/>
      <c r="T902" s="2646"/>
      <c r="U902" s="2643"/>
      <c r="V902" s="2643"/>
      <c r="W902" s="2646"/>
    </row>
    <row r="903" spans="1:23">
      <c r="A903" s="2643"/>
      <c r="B903" s="2643"/>
      <c r="C903" s="2643"/>
      <c r="D903" s="2643"/>
      <c r="E903" s="2643"/>
      <c r="F903" s="2643"/>
      <c r="G903" s="2643"/>
      <c r="H903" s="2643"/>
      <c r="I903" s="2643"/>
      <c r="J903" s="2643"/>
      <c r="K903" s="2644"/>
      <c r="L903" s="2645"/>
      <c r="M903" s="2645"/>
      <c r="N903" s="2645"/>
      <c r="O903" s="2646"/>
      <c r="P903" s="2646"/>
      <c r="Q903" s="2646"/>
      <c r="R903" s="2646"/>
      <c r="S903" s="2646"/>
      <c r="T903" s="2646"/>
      <c r="U903" s="2643"/>
      <c r="V903" s="2643"/>
      <c r="W903" s="2646"/>
    </row>
    <row r="904" spans="1:23">
      <c r="A904" s="2643"/>
      <c r="B904" s="2643"/>
      <c r="C904" s="2643"/>
      <c r="D904" s="2643"/>
      <c r="E904" s="2643"/>
      <c r="F904" s="2643"/>
      <c r="G904" s="2643"/>
      <c r="H904" s="2643"/>
      <c r="I904" s="2643"/>
      <c r="J904" s="2643"/>
      <c r="K904" s="2644"/>
      <c r="L904" s="2645"/>
      <c r="M904" s="2645"/>
      <c r="N904" s="2645"/>
      <c r="O904" s="2646"/>
      <c r="P904" s="2646"/>
      <c r="Q904" s="2646"/>
      <c r="R904" s="2646"/>
      <c r="S904" s="2646"/>
      <c r="T904" s="2646"/>
      <c r="U904" s="2643"/>
      <c r="V904" s="2643"/>
      <c r="W904" s="2646"/>
    </row>
    <row r="905" spans="1:23">
      <c r="A905" s="2643"/>
      <c r="B905" s="2643"/>
      <c r="C905" s="2643"/>
      <c r="D905" s="2643"/>
      <c r="E905" s="2643"/>
      <c r="F905" s="2643"/>
      <c r="G905" s="2643"/>
      <c r="H905" s="2643"/>
      <c r="I905" s="2643"/>
      <c r="J905" s="2643"/>
      <c r="K905" s="2644"/>
      <c r="L905" s="2645"/>
      <c r="M905" s="2645"/>
      <c r="N905" s="2645"/>
      <c r="O905" s="2646"/>
      <c r="P905" s="2646"/>
      <c r="Q905" s="2646"/>
      <c r="R905" s="2646"/>
      <c r="S905" s="2646"/>
      <c r="T905" s="2646"/>
      <c r="U905" s="2643"/>
      <c r="V905" s="2643"/>
      <c r="W905" s="2646"/>
    </row>
    <row r="906" spans="1:23">
      <c r="A906" s="2643"/>
      <c r="B906" s="2643"/>
      <c r="C906" s="2643"/>
      <c r="D906" s="2643"/>
      <c r="E906" s="2643"/>
      <c r="F906" s="2643"/>
      <c r="G906" s="2643"/>
      <c r="H906" s="2643"/>
      <c r="I906" s="2643"/>
      <c r="J906" s="2643"/>
      <c r="K906" s="2644"/>
      <c r="L906" s="2645"/>
      <c r="M906" s="2645"/>
      <c r="N906" s="2645"/>
      <c r="O906" s="2646"/>
      <c r="P906" s="2646"/>
      <c r="Q906" s="2646"/>
      <c r="R906" s="2646"/>
      <c r="S906" s="2646"/>
      <c r="T906" s="2646"/>
      <c r="U906" s="2643"/>
      <c r="V906" s="2643"/>
      <c r="W906" s="2646"/>
    </row>
    <row r="907" spans="1:23">
      <c r="A907" s="2643"/>
      <c r="B907" s="2643"/>
      <c r="C907" s="2643"/>
      <c r="D907" s="2643"/>
      <c r="E907" s="2643"/>
      <c r="F907" s="2643"/>
      <c r="G907" s="2643"/>
      <c r="H907" s="2643"/>
      <c r="I907" s="2643"/>
      <c r="J907" s="2643"/>
      <c r="K907" s="2644"/>
      <c r="L907" s="2645"/>
      <c r="M907" s="2645"/>
      <c r="N907" s="2645"/>
      <c r="O907" s="2646"/>
      <c r="P907" s="2646"/>
      <c r="Q907" s="2646"/>
      <c r="R907" s="2646"/>
      <c r="S907" s="2646"/>
      <c r="T907" s="2646"/>
      <c r="U907" s="2643"/>
      <c r="V907" s="2643"/>
      <c r="W907" s="2646"/>
    </row>
    <row r="908" spans="1:23">
      <c r="A908" s="2643"/>
      <c r="B908" s="2643"/>
      <c r="C908" s="2643"/>
      <c r="D908" s="2643"/>
      <c r="E908" s="2643"/>
      <c r="F908" s="2643"/>
      <c r="G908" s="2643"/>
      <c r="H908" s="2643"/>
      <c r="I908" s="2643"/>
      <c r="J908" s="2643"/>
      <c r="K908" s="2644"/>
      <c r="L908" s="2645"/>
      <c r="M908" s="2645"/>
      <c r="N908" s="2645"/>
      <c r="O908" s="2646"/>
      <c r="P908" s="2646"/>
      <c r="Q908" s="2646"/>
      <c r="R908" s="2646"/>
      <c r="S908" s="2646"/>
      <c r="T908" s="2646"/>
      <c r="U908" s="2643"/>
      <c r="V908" s="2643"/>
      <c r="W908" s="2646"/>
    </row>
    <row r="909" spans="1:23">
      <c r="A909" s="2643"/>
      <c r="B909" s="2643"/>
      <c r="C909" s="2643"/>
      <c r="D909" s="2643"/>
      <c r="E909" s="2643"/>
      <c r="F909" s="2643"/>
      <c r="G909" s="2643"/>
      <c r="H909" s="2643"/>
      <c r="I909" s="2643"/>
      <c r="J909" s="2643"/>
      <c r="K909" s="2644"/>
      <c r="L909" s="2645"/>
      <c r="M909" s="2645"/>
      <c r="N909" s="2645"/>
      <c r="O909" s="2646"/>
      <c r="P909" s="2646"/>
      <c r="Q909" s="2646"/>
      <c r="R909" s="2646"/>
      <c r="S909" s="2646"/>
      <c r="T909" s="2646"/>
      <c r="U909" s="2643"/>
      <c r="V909" s="2643"/>
      <c r="W909" s="2646"/>
    </row>
    <row r="910" spans="1:23">
      <c r="A910" s="2643"/>
      <c r="B910" s="2643"/>
      <c r="C910" s="2643"/>
      <c r="D910" s="2643"/>
      <c r="E910" s="2643"/>
      <c r="F910" s="2643"/>
      <c r="G910" s="2643"/>
      <c r="H910" s="2643"/>
      <c r="I910" s="2643"/>
      <c r="J910" s="2643"/>
      <c r="K910" s="2644"/>
      <c r="L910" s="2645"/>
      <c r="M910" s="2645"/>
      <c r="N910" s="2645"/>
      <c r="O910" s="2646"/>
      <c r="P910" s="2646"/>
      <c r="Q910" s="2646"/>
      <c r="R910" s="2646"/>
      <c r="S910" s="2646"/>
      <c r="T910" s="2646"/>
      <c r="U910" s="2643"/>
      <c r="V910" s="2643"/>
      <c r="W910" s="2646"/>
    </row>
    <row r="911" spans="1:23">
      <c r="A911" s="2643"/>
      <c r="B911" s="2643"/>
      <c r="C911" s="2643"/>
      <c r="D911" s="2643"/>
      <c r="E911" s="2643"/>
      <c r="F911" s="2643"/>
      <c r="G911" s="2643"/>
      <c r="H911" s="2643"/>
      <c r="I911" s="2643"/>
      <c r="J911" s="2643"/>
      <c r="K911" s="2644"/>
      <c r="L911" s="2645"/>
      <c r="M911" s="2645"/>
      <c r="N911" s="2645"/>
      <c r="O911" s="2646"/>
      <c r="P911" s="2646"/>
      <c r="Q911" s="2646"/>
      <c r="R911" s="2646"/>
      <c r="S911" s="2646"/>
      <c r="T911" s="2646"/>
      <c r="U911" s="2643"/>
      <c r="V911" s="2643"/>
      <c r="W911" s="2646"/>
    </row>
    <row r="912" spans="1:23">
      <c r="A912" s="2643"/>
      <c r="B912" s="2643"/>
      <c r="C912" s="2643"/>
      <c r="D912" s="2643"/>
      <c r="E912" s="2643"/>
      <c r="F912" s="2643"/>
      <c r="G912" s="2643"/>
      <c r="H912" s="2643"/>
      <c r="I912" s="2643"/>
      <c r="J912" s="2643"/>
      <c r="K912" s="2644"/>
      <c r="L912" s="2645"/>
      <c r="M912" s="2645"/>
      <c r="N912" s="2645"/>
      <c r="O912" s="2646"/>
      <c r="P912" s="2646"/>
      <c r="Q912" s="2646"/>
      <c r="R912" s="2646"/>
      <c r="S912" s="2646"/>
      <c r="T912" s="2646"/>
      <c r="U912" s="2643"/>
      <c r="V912" s="2643"/>
      <c r="W912" s="2646"/>
    </row>
    <row r="913" spans="1:23">
      <c r="A913" s="2643"/>
      <c r="B913" s="2643"/>
      <c r="C913" s="2643"/>
      <c r="D913" s="2643"/>
      <c r="E913" s="2643"/>
      <c r="F913" s="2643"/>
      <c r="G913" s="2643"/>
      <c r="H913" s="2643"/>
      <c r="I913" s="2643"/>
      <c r="J913" s="2643"/>
      <c r="K913" s="2644"/>
      <c r="L913" s="2645"/>
      <c r="M913" s="2645"/>
      <c r="N913" s="2645"/>
      <c r="O913" s="2646"/>
      <c r="P913" s="2646"/>
      <c r="Q913" s="2646"/>
      <c r="R913" s="2646"/>
      <c r="S913" s="2646"/>
      <c r="T913" s="2646"/>
      <c r="U913" s="2643"/>
      <c r="V913" s="2643"/>
      <c r="W913" s="2646"/>
    </row>
    <row r="914" spans="1:23">
      <c r="A914" s="2643"/>
      <c r="B914" s="2643"/>
      <c r="C914" s="2643"/>
      <c r="D914" s="2643"/>
      <c r="E914" s="2643"/>
      <c r="F914" s="2643"/>
      <c r="G914" s="2643"/>
      <c r="H914" s="2643"/>
      <c r="I914" s="2643"/>
      <c r="J914" s="2643"/>
      <c r="K914" s="2644"/>
      <c r="L914" s="2645"/>
      <c r="M914" s="2645"/>
      <c r="N914" s="2645"/>
      <c r="O914" s="2646"/>
      <c r="P914" s="2646"/>
      <c r="Q914" s="2646"/>
      <c r="R914" s="2646"/>
      <c r="S914" s="2646"/>
      <c r="T914" s="2646"/>
      <c r="U914" s="2643"/>
      <c r="V914" s="2643"/>
      <c r="W914" s="2646"/>
    </row>
    <row r="915" spans="1:23">
      <c r="A915" s="2643"/>
      <c r="B915" s="2643"/>
      <c r="C915" s="2643"/>
      <c r="D915" s="2643"/>
      <c r="E915" s="2643"/>
      <c r="F915" s="2643"/>
      <c r="G915" s="2643"/>
      <c r="H915" s="2643"/>
      <c r="I915" s="2643"/>
      <c r="J915" s="2643"/>
      <c r="K915" s="2644"/>
      <c r="L915" s="2645"/>
      <c r="M915" s="2645"/>
      <c r="N915" s="2645"/>
      <c r="O915" s="2646"/>
      <c r="P915" s="2646"/>
      <c r="Q915" s="2646"/>
      <c r="R915" s="2646"/>
      <c r="S915" s="2646"/>
      <c r="T915" s="2646"/>
      <c r="U915" s="2643"/>
      <c r="V915" s="2643"/>
      <c r="W915" s="2646"/>
    </row>
    <row r="916" spans="1:23">
      <c r="A916" s="2643"/>
      <c r="B916" s="2643"/>
      <c r="C916" s="2643"/>
      <c r="D916" s="2643"/>
      <c r="E916" s="2643"/>
      <c r="F916" s="2643"/>
      <c r="G916" s="2643"/>
      <c r="H916" s="2643"/>
      <c r="I916" s="2643"/>
      <c r="J916" s="2643"/>
      <c r="K916" s="2644"/>
      <c r="L916" s="2645"/>
      <c r="M916" s="2645"/>
      <c r="N916" s="2645"/>
      <c r="O916" s="2646"/>
      <c r="P916" s="2646"/>
      <c r="Q916" s="2646"/>
      <c r="R916" s="2646"/>
      <c r="S916" s="2646"/>
      <c r="T916" s="2646"/>
      <c r="U916" s="2643"/>
      <c r="V916" s="2643"/>
      <c r="W916" s="2646"/>
    </row>
    <row r="917" spans="1:23">
      <c r="A917" s="2643"/>
      <c r="B917" s="2643"/>
      <c r="C917" s="2643"/>
      <c r="D917" s="2643"/>
      <c r="E917" s="2643"/>
      <c r="F917" s="2643"/>
      <c r="G917" s="2643"/>
      <c r="H917" s="2643"/>
      <c r="I917" s="2643"/>
      <c r="J917" s="2643"/>
      <c r="K917" s="2644"/>
      <c r="L917" s="2645"/>
      <c r="M917" s="2645"/>
      <c r="N917" s="2645"/>
      <c r="O917" s="2646"/>
      <c r="P917" s="2646"/>
      <c r="Q917" s="2646"/>
      <c r="R917" s="2646"/>
      <c r="S917" s="2646"/>
      <c r="T917" s="2646"/>
      <c r="U917" s="2643"/>
      <c r="V917" s="2643"/>
      <c r="W917" s="2646"/>
    </row>
    <row r="918" spans="1:23">
      <c r="A918" s="2643"/>
      <c r="B918" s="2643"/>
      <c r="C918" s="2643"/>
      <c r="D918" s="2643"/>
      <c r="E918" s="2643"/>
      <c r="F918" s="2643"/>
      <c r="G918" s="2643"/>
      <c r="H918" s="2643"/>
      <c r="I918" s="2643"/>
      <c r="J918" s="2643"/>
      <c r="K918" s="2644"/>
      <c r="L918" s="2645"/>
      <c r="M918" s="2645"/>
      <c r="N918" s="2645"/>
      <c r="O918" s="2646"/>
      <c r="P918" s="2646"/>
      <c r="Q918" s="2646"/>
      <c r="R918" s="2646"/>
      <c r="S918" s="2646"/>
      <c r="T918" s="2646"/>
      <c r="U918" s="2643"/>
      <c r="V918" s="2643"/>
      <c r="W918" s="2646"/>
    </row>
    <row r="919" spans="1:23">
      <c r="A919" s="2643"/>
      <c r="B919" s="2643"/>
      <c r="C919" s="2643"/>
      <c r="D919" s="2643"/>
      <c r="E919" s="2643"/>
      <c r="F919" s="2643"/>
      <c r="G919" s="2643"/>
      <c r="H919" s="2643"/>
      <c r="I919" s="2643"/>
      <c r="J919" s="2643"/>
      <c r="K919" s="2644"/>
      <c r="L919" s="2645"/>
      <c r="M919" s="2645"/>
      <c r="N919" s="2645"/>
      <c r="O919" s="2646"/>
      <c r="P919" s="2646"/>
      <c r="Q919" s="2646"/>
      <c r="R919" s="2646"/>
      <c r="S919" s="2646"/>
      <c r="T919" s="2646"/>
      <c r="U919" s="2643"/>
      <c r="V919" s="2643"/>
      <c r="W919" s="2646"/>
    </row>
    <row r="920" spans="1:23">
      <c r="A920" s="2643"/>
      <c r="B920" s="2643"/>
      <c r="C920" s="2643"/>
      <c r="D920" s="2643"/>
      <c r="E920" s="2643"/>
      <c r="F920" s="2643"/>
      <c r="G920" s="2643"/>
      <c r="H920" s="2643"/>
      <c r="I920" s="2643"/>
      <c r="J920" s="2643"/>
      <c r="K920" s="2644"/>
      <c r="L920" s="2645"/>
      <c r="M920" s="2645"/>
      <c r="N920" s="2645"/>
      <c r="O920" s="2646"/>
      <c r="P920" s="2646"/>
      <c r="Q920" s="2646"/>
      <c r="R920" s="2646"/>
      <c r="S920" s="2646"/>
      <c r="T920" s="2646"/>
      <c r="U920" s="2643"/>
      <c r="V920" s="2643"/>
      <c r="W920" s="2646"/>
    </row>
    <row r="921" spans="1:23">
      <c r="A921" s="2643"/>
      <c r="B921" s="2643"/>
      <c r="C921" s="2643"/>
      <c r="D921" s="2643"/>
      <c r="E921" s="2643"/>
      <c r="F921" s="2643"/>
      <c r="G921" s="2643"/>
      <c r="H921" s="2643"/>
      <c r="I921" s="2643"/>
      <c r="J921" s="2643"/>
      <c r="K921" s="2644"/>
      <c r="L921" s="2645"/>
      <c r="M921" s="2645"/>
      <c r="N921" s="2645"/>
      <c r="O921" s="2646"/>
      <c r="P921" s="2646"/>
      <c r="Q921" s="2646"/>
      <c r="R921" s="2646"/>
      <c r="S921" s="2646"/>
      <c r="T921" s="2646"/>
      <c r="U921" s="2643"/>
      <c r="V921" s="2643"/>
      <c r="W921" s="2646"/>
    </row>
    <row r="922" spans="1:23">
      <c r="A922" s="2643"/>
      <c r="B922" s="2643"/>
      <c r="C922" s="2643"/>
      <c r="D922" s="2643"/>
      <c r="E922" s="2643"/>
      <c r="F922" s="2643"/>
      <c r="G922" s="2643"/>
      <c r="H922" s="2643"/>
      <c r="I922" s="2643"/>
      <c r="J922" s="2643"/>
      <c r="K922" s="2644"/>
      <c r="L922" s="2645"/>
      <c r="M922" s="2645"/>
      <c r="N922" s="2645"/>
      <c r="O922" s="2646"/>
      <c r="P922" s="2646"/>
      <c r="Q922" s="2646"/>
      <c r="R922" s="2646"/>
      <c r="S922" s="2646"/>
      <c r="T922" s="2646"/>
      <c r="U922" s="2643"/>
      <c r="V922" s="2643"/>
      <c r="W922" s="2646"/>
    </row>
    <row r="923" spans="1:23">
      <c r="A923" s="2643"/>
      <c r="B923" s="2643"/>
      <c r="C923" s="2643"/>
      <c r="D923" s="2643"/>
      <c r="E923" s="2643"/>
      <c r="F923" s="2643"/>
      <c r="G923" s="2643"/>
      <c r="H923" s="2643"/>
      <c r="I923" s="2643"/>
      <c r="J923" s="2643"/>
      <c r="K923" s="2644"/>
      <c r="L923" s="2645"/>
      <c r="M923" s="2645"/>
      <c r="N923" s="2645"/>
      <c r="O923" s="2646"/>
      <c r="P923" s="2646"/>
      <c r="Q923" s="2646"/>
      <c r="R923" s="2646"/>
      <c r="S923" s="2646"/>
      <c r="T923" s="2646"/>
      <c r="U923" s="2643"/>
      <c r="V923" s="2643"/>
      <c r="W923" s="2646"/>
    </row>
    <row r="924" spans="1:23">
      <c r="A924" s="2643"/>
      <c r="B924" s="2643"/>
      <c r="C924" s="2643"/>
      <c r="D924" s="2643"/>
      <c r="E924" s="2643"/>
      <c r="F924" s="2643"/>
      <c r="G924" s="2643"/>
      <c r="H924" s="2643"/>
      <c r="I924" s="2643"/>
      <c r="J924" s="2643"/>
      <c r="K924" s="2644"/>
      <c r="L924" s="2645"/>
      <c r="M924" s="2645"/>
      <c r="N924" s="2645"/>
      <c r="O924" s="2646"/>
      <c r="P924" s="2646"/>
      <c r="Q924" s="2646"/>
      <c r="R924" s="2646"/>
      <c r="S924" s="2646"/>
      <c r="T924" s="2646"/>
      <c r="U924" s="2643"/>
      <c r="V924" s="2643"/>
      <c r="W924" s="2646"/>
    </row>
    <row r="925" spans="1:23">
      <c r="A925" s="2643"/>
      <c r="B925" s="2643"/>
      <c r="C925" s="2643"/>
      <c r="D925" s="2643"/>
      <c r="E925" s="2643"/>
      <c r="F925" s="2643"/>
      <c r="G925" s="2643"/>
      <c r="H925" s="2643"/>
      <c r="I925" s="2643"/>
      <c r="J925" s="2643"/>
      <c r="K925" s="2644"/>
      <c r="L925" s="2645"/>
      <c r="M925" s="2645"/>
      <c r="N925" s="2645"/>
      <c r="O925" s="2646"/>
      <c r="P925" s="2646"/>
      <c r="Q925" s="2646"/>
      <c r="R925" s="2646"/>
      <c r="S925" s="2646"/>
      <c r="T925" s="2646"/>
      <c r="U925" s="2643"/>
      <c r="V925" s="2643"/>
      <c r="W925" s="2646"/>
    </row>
    <row r="926" spans="1:23">
      <c r="A926" s="2643"/>
      <c r="B926" s="2643"/>
      <c r="C926" s="2643"/>
      <c r="D926" s="2643"/>
      <c r="E926" s="2643"/>
      <c r="F926" s="2643"/>
      <c r="G926" s="2643"/>
      <c r="H926" s="2643"/>
      <c r="I926" s="2643"/>
      <c r="J926" s="2643"/>
      <c r="K926" s="2644"/>
      <c r="L926" s="2645"/>
      <c r="M926" s="2645"/>
      <c r="N926" s="2645"/>
      <c r="O926" s="2646"/>
      <c r="P926" s="2646"/>
      <c r="Q926" s="2646"/>
      <c r="R926" s="2646"/>
      <c r="S926" s="2646"/>
      <c r="T926" s="2646"/>
      <c r="U926" s="2643"/>
      <c r="V926" s="2643"/>
      <c r="W926" s="2646"/>
    </row>
    <row r="927" spans="1:23">
      <c r="A927" s="2643"/>
      <c r="B927" s="2643"/>
      <c r="C927" s="2643"/>
      <c r="D927" s="2643"/>
      <c r="E927" s="2643"/>
      <c r="F927" s="2643"/>
      <c r="G927" s="2643"/>
      <c r="H927" s="2643"/>
      <c r="I927" s="2643"/>
      <c r="J927" s="2643"/>
      <c r="K927" s="2644"/>
      <c r="L927" s="2645"/>
      <c r="M927" s="2645"/>
      <c r="N927" s="2645"/>
      <c r="O927" s="2646"/>
      <c r="P927" s="2646"/>
      <c r="Q927" s="2646"/>
      <c r="R927" s="2646"/>
      <c r="S927" s="2646"/>
      <c r="T927" s="2646"/>
      <c r="U927" s="2643"/>
      <c r="V927" s="2643"/>
      <c r="W927" s="2646"/>
    </row>
    <row r="928" spans="1:23">
      <c r="A928" s="2643"/>
      <c r="B928" s="2643"/>
      <c r="C928" s="2643"/>
      <c r="D928" s="2643"/>
      <c r="E928" s="2643"/>
      <c r="F928" s="2643"/>
      <c r="G928" s="2643"/>
      <c r="H928" s="2643"/>
      <c r="I928" s="2643"/>
      <c r="J928" s="2643"/>
      <c r="K928" s="2644"/>
      <c r="L928" s="2645"/>
      <c r="M928" s="2645"/>
      <c r="N928" s="2645"/>
      <c r="O928" s="2646"/>
      <c r="P928" s="2646"/>
      <c r="Q928" s="2646"/>
      <c r="R928" s="2646"/>
      <c r="S928" s="2646"/>
      <c r="T928" s="2646"/>
      <c r="U928" s="2643"/>
      <c r="V928" s="2643"/>
      <c r="W928" s="2646"/>
    </row>
    <row r="929" spans="1:23">
      <c r="A929" s="2643"/>
      <c r="B929" s="2643"/>
      <c r="C929" s="2643"/>
      <c r="D929" s="2643"/>
      <c r="E929" s="2643"/>
      <c r="F929" s="2643"/>
      <c r="G929" s="2643"/>
      <c r="H929" s="2643"/>
      <c r="I929" s="2643"/>
      <c r="J929" s="2643"/>
      <c r="K929" s="2644"/>
      <c r="L929" s="2645"/>
      <c r="M929" s="2645"/>
      <c r="N929" s="2645"/>
      <c r="O929" s="2646"/>
      <c r="P929" s="2646"/>
      <c r="Q929" s="2646"/>
      <c r="R929" s="2646"/>
      <c r="S929" s="2646"/>
      <c r="T929" s="2646"/>
      <c r="U929" s="2643"/>
      <c r="V929" s="2643"/>
      <c r="W929" s="2646"/>
    </row>
    <row r="930" spans="1:23">
      <c r="A930" s="2643"/>
      <c r="B930" s="2643"/>
      <c r="C930" s="2643"/>
      <c r="D930" s="2643"/>
      <c r="E930" s="2643"/>
      <c r="F930" s="2643"/>
      <c r="G930" s="2643"/>
      <c r="H930" s="2643"/>
      <c r="I930" s="2643"/>
      <c r="J930" s="2643"/>
      <c r="K930" s="2644"/>
      <c r="L930" s="2645"/>
      <c r="M930" s="2645"/>
      <c r="N930" s="2645"/>
      <c r="O930" s="2646"/>
      <c r="P930" s="2646"/>
      <c r="Q930" s="2646"/>
      <c r="R930" s="2646"/>
      <c r="S930" s="2646"/>
      <c r="T930" s="2646"/>
      <c r="U930" s="2643"/>
      <c r="V930" s="2643"/>
      <c r="W930" s="2646"/>
    </row>
    <row r="931" spans="1:23">
      <c r="A931" s="2643"/>
      <c r="B931" s="2643"/>
      <c r="C931" s="2643"/>
      <c r="D931" s="2643"/>
      <c r="E931" s="2643"/>
      <c r="F931" s="2643"/>
      <c r="G931" s="2643"/>
      <c r="H931" s="2643"/>
      <c r="I931" s="2643"/>
      <c r="J931" s="2643"/>
      <c r="K931" s="2644"/>
      <c r="L931" s="2645"/>
      <c r="M931" s="2645"/>
      <c r="N931" s="2645"/>
      <c r="O931" s="2646"/>
      <c r="P931" s="2646"/>
      <c r="Q931" s="2646"/>
      <c r="R931" s="2646"/>
      <c r="S931" s="2646"/>
      <c r="T931" s="2646"/>
      <c r="U931" s="2643"/>
      <c r="V931" s="2643"/>
      <c r="W931" s="2646"/>
    </row>
    <row r="932" spans="1:23">
      <c r="A932" s="2643"/>
      <c r="B932" s="2643"/>
      <c r="C932" s="2643"/>
      <c r="D932" s="2643"/>
      <c r="E932" s="2643"/>
      <c r="F932" s="2643"/>
      <c r="G932" s="2643"/>
      <c r="H932" s="2643"/>
      <c r="I932" s="2643"/>
      <c r="J932" s="2643"/>
      <c r="K932" s="2644"/>
      <c r="L932" s="2645"/>
      <c r="M932" s="2645"/>
      <c r="N932" s="2645"/>
      <c r="O932" s="2646"/>
      <c r="P932" s="2646"/>
      <c r="Q932" s="2646"/>
      <c r="R932" s="2646"/>
      <c r="S932" s="2646"/>
      <c r="T932" s="2646"/>
      <c r="U932" s="2643"/>
      <c r="V932" s="2643"/>
      <c r="W932" s="2646"/>
    </row>
    <row r="933" spans="1:23">
      <c r="A933" s="2643"/>
      <c r="B933" s="2643"/>
      <c r="C933" s="2643"/>
      <c r="D933" s="2643"/>
      <c r="E933" s="2643"/>
      <c r="F933" s="2643"/>
      <c r="G933" s="2643"/>
      <c r="H933" s="2643"/>
      <c r="I933" s="2643"/>
      <c r="J933" s="2643"/>
      <c r="K933" s="2644"/>
      <c r="L933" s="2645"/>
      <c r="M933" s="2645"/>
      <c r="N933" s="2645"/>
      <c r="O933" s="2646"/>
      <c r="P933" s="2646"/>
      <c r="Q933" s="2646"/>
      <c r="R933" s="2646"/>
      <c r="S933" s="2646"/>
      <c r="T933" s="2646"/>
      <c r="U933" s="2643"/>
      <c r="V933" s="2643"/>
      <c r="W933" s="2646"/>
    </row>
    <row r="934" spans="1:23">
      <c r="A934" s="2643"/>
      <c r="B934" s="2643"/>
      <c r="C934" s="2643"/>
      <c r="D934" s="2643"/>
      <c r="E934" s="2643"/>
      <c r="F934" s="2643"/>
      <c r="G934" s="2643"/>
      <c r="H934" s="2643"/>
      <c r="I934" s="2643"/>
      <c r="J934" s="2643"/>
      <c r="K934" s="2644"/>
      <c r="L934" s="2645"/>
      <c r="M934" s="2645"/>
      <c r="N934" s="2645"/>
      <c r="O934" s="2646"/>
      <c r="P934" s="2646"/>
      <c r="Q934" s="2646"/>
      <c r="R934" s="2646"/>
      <c r="S934" s="2646"/>
      <c r="T934" s="2646"/>
      <c r="U934" s="2643"/>
      <c r="V934" s="2643"/>
      <c r="W934" s="2646"/>
    </row>
    <row r="935" spans="1:23">
      <c r="A935" s="2643"/>
      <c r="B935" s="2643"/>
      <c r="C935" s="2643"/>
      <c r="D935" s="2643"/>
      <c r="E935" s="2643"/>
      <c r="F935" s="2643"/>
      <c r="G935" s="2643"/>
      <c r="H935" s="2643"/>
      <c r="I935" s="2643"/>
      <c r="J935" s="2643"/>
      <c r="K935" s="2644"/>
      <c r="L935" s="2645"/>
      <c r="M935" s="2645"/>
      <c r="N935" s="2645"/>
      <c r="O935" s="2646"/>
      <c r="P935" s="2646"/>
      <c r="Q935" s="2646"/>
      <c r="R935" s="2646"/>
      <c r="S935" s="2646"/>
      <c r="T935" s="2646"/>
      <c r="U935" s="2643"/>
      <c r="V935" s="2643"/>
      <c r="W935" s="2646"/>
    </row>
    <row r="936" spans="1:23">
      <c r="A936" s="2643"/>
      <c r="B936" s="2643"/>
      <c r="C936" s="2643"/>
      <c r="D936" s="2643"/>
      <c r="E936" s="2643"/>
      <c r="F936" s="2643"/>
      <c r="G936" s="2643"/>
      <c r="H936" s="2643"/>
      <c r="I936" s="2643"/>
      <c r="J936" s="2643"/>
      <c r="K936" s="2644"/>
      <c r="L936" s="2645"/>
      <c r="M936" s="2645"/>
      <c r="N936" s="2645"/>
      <c r="O936" s="2646"/>
      <c r="P936" s="2646"/>
      <c r="Q936" s="2646"/>
      <c r="R936" s="2646"/>
      <c r="S936" s="2646"/>
      <c r="T936" s="2646"/>
      <c r="U936" s="2643"/>
      <c r="V936" s="2643"/>
      <c r="W936" s="2646"/>
    </row>
    <row r="937" spans="1:23">
      <c r="A937" s="2643"/>
      <c r="B937" s="2643"/>
      <c r="C937" s="2643"/>
      <c r="D937" s="2643"/>
      <c r="E937" s="2643"/>
      <c r="F937" s="2643"/>
      <c r="G937" s="2643"/>
      <c r="H937" s="2643"/>
      <c r="I937" s="2643"/>
      <c r="J937" s="2643"/>
      <c r="K937" s="2644"/>
      <c r="L937" s="2645"/>
      <c r="M937" s="2645"/>
      <c r="N937" s="2645"/>
      <c r="O937" s="2646"/>
      <c r="P937" s="2646"/>
      <c r="Q937" s="2646"/>
      <c r="R937" s="2646"/>
      <c r="S937" s="2646"/>
      <c r="T937" s="2646"/>
      <c r="U937" s="2643"/>
      <c r="V937" s="2643"/>
      <c r="W937" s="2646"/>
    </row>
    <row r="938" spans="1:23">
      <c r="A938" s="2643"/>
      <c r="B938" s="2643"/>
      <c r="C938" s="2643"/>
      <c r="D938" s="2643"/>
      <c r="E938" s="2643"/>
      <c r="F938" s="2643"/>
      <c r="G938" s="2643"/>
      <c r="H938" s="2643"/>
      <c r="I938" s="2643"/>
      <c r="J938" s="2643"/>
      <c r="K938" s="2644"/>
      <c r="L938" s="2645"/>
      <c r="M938" s="2645"/>
      <c r="N938" s="2645"/>
      <c r="O938" s="2646"/>
      <c r="P938" s="2646"/>
      <c r="Q938" s="2646"/>
      <c r="R938" s="2646"/>
      <c r="S938" s="2646"/>
      <c r="T938" s="2646"/>
      <c r="U938" s="2643"/>
      <c r="V938" s="2643"/>
      <c r="W938" s="2646"/>
    </row>
    <row r="939" spans="1:23">
      <c r="A939" s="2643"/>
      <c r="B939" s="2643"/>
      <c r="C939" s="2643"/>
      <c r="D939" s="2643"/>
      <c r="E939" s="2643"/>
      <c r="F939" s="2643"/>
      <c r="G939" s="2643"/>
      <c r="H939" s="2643"/>
      <c r="I939" s="2643"/>
      <c r="J939" s="2643"/>
      <c r="K939" s="2644"/>
      <c r="L939" s="2645"/>
      <c r="M939" s="2645"/>
      <c r="N939" s="2645"/>
      <c r="O939" s="2646"/>
      <c r="P939" s="2646"/>
      <c r="Q939" s="2646"/>
      <c r="R939" s="2646"/>
      <c r="S939" s="2646"/>
      <c r="T939" s="2646"/>
      <c r="U939" s="2643"/>
      <c r="V939" s="2643"/>
      <c r="W939" s="2646"/>
    </row>
    <row r="940" spans="1:23">
      <c r="A940" s="2643"/>
      <c r="B940" s="2643"/>
      <c r="C940" s="2643"/>
      <c r="D940" s="2643"/>
      <c r="E940" s="2643"/>
      <c r="F940" s="2643"/>
      <c r="G940" s="2643"/>
      <c r="H940" s="2643"/>
      <c r="I940" s="2643"/>
      <c r="J940" s="2643"/>
      <c r="K940" s="2644"/>
      <c r="L940" s="2645"/>
      <c r="M940" s="2645"/>
      <c r="N940" s="2645"/>
      <c r="O940" s="2646"/>
      <c r="P940" s="2646"/>
      <c r="Q940" s="2646"/>
      <c r="R940" s="2646"/>
      <c r="S940" s="2646"/>
      <c r="T940" s="2646"/>
      <c r="U940" s="2643"/>
      <c r="V940" s="2643"/>
      <c r="W940" s="2646"/>
    </row>
    <row r="941" spans="1:23">
      <c r="A941" s="2643"/>
      <c r="B941" s="2643"/>
      <c r="C941" s="2643"/>
      <c r="D941" s="2643"/>
      <c r="E941" s="2643"/>
      <c r="F941" s="2643"/>
      <c r="G941" s="2643"/>
      <c r="H941" s="2643"/>
      <c r="I941" s="2643"/>
      <c r="J941" s="2643"/>
      <c r="K941" s="2644"/>
      <c r="L941" s="2645"/>
      <c r="M941" s="2645"/>
      <c r="N941" s="2645"/>
      <c r="O941" s="2646"/>
      <c r="P941" s="2646"/>
      <c r="Q941" s="2646"/>
      <c r="R941" s="2646"/>
      <c r="S941" s="2646"/>
      <c r="T941" s="2646"/>
      <c r="U941" s="2643"/>
      <c r="V941" s="2643"/>
      <c r="W941" s="2646"/>
    </row>
    <row r="942" spans="1:23">
      <c r="A942" s="2643"/>
      <c r="B942" s="2643"/>
      <c r="C942" s="2643"/>
      <c r="D942" s="2643"/>
      <c r="E942" s="2643"/>
      <c r="F942" s="2643"/>
      <c r="G942" s="2643"/>
      <c r="H942" s="2643"/>
      <c r="I942" s="2643"/>
      <c r="J942" s="2643"/>
      <c r="K942" s="2644"/>
      <c r="L942" s="2645"/>
      <c r="M942" s="2645"/>
      <c r="N942" s="2645"/>
      <c r="O942" s="2646"/>
      <c r="P942" s="2646"/>
      <c r="Q942" s="2646"/>
      <c r="R942" s="2646"/>
      <c r="S942" s="2646"/>
      <c r="T942" s="2646"/>
      <c r="U942" s="2643"/>
      <c r="V942" s="2643"/>
      <c r="W942" s="2646"/>
    </row>
    <row r="943" spans="1:23">
      <c r="A943" s="2643"/>
      <c r="B943" s="2643"/>
      <c r="C943" s="2643"/>
      <c r="D943" s="2643"/>
      <c r="E943" s="2643"/>
      <c r="F943" s="2643"/>
      <c r="G943" s="2643"/>
      <c r="H943" s="2643"/>
      <c r="I943" s="2643"/>
      <c r="J943" s="2643"/>
      <c r="K943" s="2644"/>
      <c r="L943" s="2645"/>
      <c r="M943" s="2645"/>
      <c r="N943" s="2645"/>
      <c r="O943" s="2646"/>
      <c r="P943" s="2646"/>
      <c r="Q943" s="2646"/>
      <c r="R943" s="2646"/>
      <c r="S943" s="2646"/>
      <c r="T943" s="2646"/>
      <c r="U943" s="2643"/>
      <c r="V943" s="2643"/>
      <c r="W943" s="2646"/>
    </row>
    <row r="944" spans="1:23">
      <c r="A944" s="2643"/>
      <c r="B944" s="2643"/>
      <c r="C944" s="2643"/>
      <c r="D944" s="2643"/>
      <c r="E944" s="2643"/>
      <c r="F944" s="2643"/>
      <c r="G944" s="2643"/>
      <c r="H944" s="2643"/>
      <c r="I944" s="2643"/>
      <c r="J944" s="2643"/>
      <c r="K944" s="2644"/>
      <c r="L944" s="2645"/>
      <c r="M944" s="2645"/>
      <c r="N944" s="2645"/>
      <c r="O944" s="2646"/>
      <c r="P944" s="2646"/>
      <c r="Q944" s="2646"/>
      <c r="R944" s="2646"/>
      <c r="S944" s="2646"/>
      <c r="T944" s="2646"/>
      <c r="U944" s="2643"/>
      <c r="V944" s="2643"/>
      <c r="W944" s="2646"/>
    </row>
    <row r="945" spans="1:23">
      <c r="A945" s="2643"/>
      <c r="B945" s="2643"/>
      <c r="C945" s="2643"/>
      <c r="D945" s="2643"/>
      <c r="E945" s="2643"/>
      <c r="F945" s="2643"/>
      <c r="G945" s="2643"/>
      <c r="H945" s="2643"/>
      <c r="I945" s="2643"/>
      <c r="J945" s="2643"/>
      <c r="K945" s="2644"/>
      <c r="L945" s="2645"/>
      <c r="M945" s="2645"/>
      <c r="N945" s="2645"/>
      <c r="O945" s="2646"/>
      <c r="P945" s="2646"/>
      <c r="Q945" s="2646"/>
      <c r="R945" s="2646"/>
      <c r="S945" s="2646"/>
      <c r="T945" s="2646"/>
      <c r="U945" s="2643"/>
      <c r="V945" s="2643"/>
      <c r="W945" s="2646"/>
    </row>
    <row r="946" spans="1:23">
      <c r="A946" s="2643"/>
      <c r="B946" s="2643"/>
      <c r="C946" s="2643"/>
      <c r="D946" s="2643"/>
      <c r="E946" s="2643"/>
      <c r="F946" s="2643"/>
      <c r="G946" s="2643"/>
      <c r="H946" s="2643"/>
      <c r="I946" s="2643"/>
      <c r="J946" s="2643"/>
      <c r="K946" s="2644"/>
      <c r="L946" s="2645"/>
      <c r="M946" s="2645"/>
      <c r="N946" s="2645"/>
      <c r="O946" s="2646"/>
      <c r="P946" s="2646"/>
      <c r="Q946" s="2646"/>
      <c r="R946" s="2646"/>
      <c r="S946" s="2646"/>
      <c r="T946" s="2646"/>
      <c r="U946" s="2643"/>
      <c r="V946" s="2643"/>
      <c r="W946" s="2646"/>
    </row>
    <row r="947" spans="1:23">
      <c r="A947" s="2643"/>
      <c r="B947" s="2643"/>
      <c r="C947" s="2643"/>
      <c r="D947" s="2643"/>
      <c r="E947" s="2643"/>
      <c r="F947" s="2643"/>
      <c r="G947" s="2643"/>
      <c r="H947" s="2643"/>
      <c r="I947" s="2643"/>
      <c r="J947" s="2643"/>
      <c r="K947" s="2644"/>
      <c r="L947" s="2645"/>
      <c r="M947" s="2645"/>
      <c r="N947" s="2645"/>
      <c r="O947" s="2646"/>
      <c r="P947" s="2646"/>
      <c r="Q947" s="2646"/>
      <c r="R947" s="2646"/>
      <c r="S947" s="2646"/>
      <c r="T947" s="2646"/>
      <c r="U947" s="2643"/>
      <c r="V947" s="2643"/>
      <c r="W947" s="2646"/>
    </row>
    <row r="948" spans="1:23">
      <c r="A948" s="2643"/>
      <c r="B948" s="2643"/>
      <c r="C948" s="2643"/>
      <c r="D948" s="2643"/>
      <c r="E948" s="2643"/>
      <c r="F948" s="2643"/>
      <c r="G948" s="2643"/>
      <c r="H948" s="2643"/>
      <c r="I948" s="2643"/>
      <c r="J948" s="2643"/>
      <c r="K948" s="2644"/>
      <c r="L948" s="2645"/>
      <c r="M948" s="2645"/>
      <c r="N948" s="2645"/>
      <c r="O948" s="2646"/>
      <c r="P948" s="2646"/>
      <c r="Q948" s="2646"/>
      <c r="R948" s="2646"/>
      <c r="S948" s="2646"/>
      <c r="T948" s="2646"/>
      <c r="U948" s="2643"/>
      <c r="V948" s="2643"/>
      <c r="W948" s="2646"/>
    </row>
    <row r="949" spans="1:23">
      <c r="A949" s="2643"/>
      <c r="B949" s="2643"/>
      <c r="C949" s="2643"/>
      <c r="D949" s="2643"/>
      <c r="E949" s="2643"/>
      <c r="F949" s="2643"/>
      <c r="G949" s="2643"/>
      <c r="H949" s="2643"/>
      <c r="I949" s="2643"/>
      <c r="J949" s="2643"/>
      <c r="K949" s="2644"/>
      <c r="L949" s="2645"/>
      <c r="M949" s="2645"/>
      <c r="N949" s="2645"/>
      <c r="O949" s="2646"/>
      <c r="P949" s="2646"/>
      <c r="Q949" s="2646"/>
      <c r="R949" s="2646"/>
      <c r="S949" s="2646"/>
      <c r="T949" s="2646"/>
      <c r="U949" s="2643"/>
      <c r="V949" s="2643"/>
      <c r="W949" s="2646"/>
    </row>
    <row r="950" spans="1:23">
      <c r="A950" s="2643"/>
      <c r="B950" s="2643"/>
      <c r="C950" s="2643"/>
      <c r="D950" s="2643"/>
      <c r="E950" s="2643"/>
      <c r="F950" s="2643"/>
      <c r="G950" s="2643"/>
      <c r="H950" s="2643"/>
      <c r="I950" s="2643"/>
      <c r="J950" s="2643"/>
      <c r="K950" s="2644"/>
      <c r="L950" s="2645"/>
      <c r="M950" s="2645"/>
      <c r="N950" s="2645"/>
      <c r="O950" s="2646"/>
      <c r="P950" s="2646"/>
      <c r="Q950" s="2646"/>
      <c r="R950" s="2646"/>
      <c r="S950" s="2646"/>
      <c r="T950" s="2646"/>
      <c r="U950" s="2643"/>
      <c r="V950" s="2643"/>
      <c r="W950" s="2646"/>
    </row>
    <row r="951" spans="1:23">
      <c r="A951" s="2643"/>
      <c r="B951" s="2643"/>
      <c r="C951" s="2643"/>
      <c r="D951" s="2643"/>
      <c r="E951" s="2643"/>
      <c r="F951" s="2643"/>
      <c r="G951" s="2643"/>
      <c r="H951" s="2643"/>
      <c r="I951" s="2643"/>
      <c r="J951" s="2643"/>
      <c r="K951" s="2644"/>
      <c r="L951" s="2645"/>
      <c r="M951" s="2645"/>
      <c r="N951" s="2645"/>
      <c r="O951" s="2646"/>
      <c r="P951" s="2646"/>
      <c r="Q951" s="2646"/>
      <c r="R951" s="2646"/>
      <c r="S951" s="2646"/>
      <c r="T951" s="2646"/>
      <c r="U951" s="2643"/>
      <c r="V951" s="2643"/>
      <c r="W951" s="2646"/>
    </row>
    <row r="952" spans="1:23">
      <c r="A952" s="2643"/>
      <c r="B952" s="2643"/>
      <c r="C952" s="2643"/>
      <c r="D952" s="2643"/>
      <c r="E952" s="2643"/>
      <c r="F952" s="2643"/>
      <c r="G952" s="2643"/>
      <c r="H952" s="2643"/>
      <c r="I952" s="2643"/>
      <c r="J952" s="2643"/>
      <c r="K952" s="2644"/>
      <c r="L952" s="2645"/>
      <c r="M952" s="2645"/>
      <c r="N952" s="2645"/>
      <c r="O952" s="2646"/>
      <c r="P952" s="2646"/>
      <c r="Q952" s="2646"/>
      <c r="R952" s="2646"/>
      <c r="S952" s="2646"/>
      <c r="T952" s="2646"/>
      <c r="U952" s="2643"/>
      <c r="V952" s="2643"/>
      <c r="W952" s="2646"/>
    </row>
    <row r="953" spans="1:23">
      <c r="A953" s="2643"/>
      <c r="B953" s="2643"/>
      <c r="C953" s="2643"/>
      <c r="D953" s="2643"/>
      <c r="E953" s="2643"/>
      <c r="F953" s="2643"/>
      <c r="G953" s="2643"/>
      <c r="H953" s="2643"/>
      <c r="I953" s="2643"/>
      <c r="J953" s="2643"/>
      <c r="K953" s="2644"/>
      <c r="L953" s="2645"/>
      <c r="M953" s="2645"/>
      <c r="N953" s="2645"/>
      <c r="O953" s="2646"/>
      <c r="P953" s="2646"/>
      <c r="Q953" s="2646"/>
      <c r="R953" s="2646"/>
      <c r="S953" s="2646"/>
      <c r="T953" s="2646"/>
      <c r="U953" s="2643"/>
      <c r="V953" s="2643"/>
      <c r="W953" s="2646"/>
    </row>
    <row r="954" spans="1:23">
      <c r="A954" s="2643"/>
      <c r="B954" s="2643"/>
      <c r="C954" s="2643"/>
      <c r="D954" s="2643"/>
      <c r="E954" s="2643"/>
      <c r="F954" s="2643"/>
      <c r="G954" s="2643"/>
      <c r="H954" s="2643"/>
      <c r="I954" s="2643"/>
      <c r="J954" s="2643"/>
      <c r="K954" s="2644"/>
      <c r="L954" s="2645"/>
      <c r="M954" s="2645"/>
      <c r="N954" s="2645"/>
      <c r="O954" s="2646"/>
      <c r="P954" s="2646"/>
      <c r="Q954" s="2646"/>
      <c r="R954" s="2646"/>
      <c r="S954" s="2646"/>
      <c r="T954" s="2646"/>
      <c r="U954" s="2643"/>
      <c r="V954" s="2643"/>
      <c r="W954" s="2646"/>
    </row>
    <row r="955" spans="1:23">
      <c r="A955" s="2643"/>
      <c r="B955" s="2643"/>
      <c r="C955" s="2643"/>
      <c r="D955" s="2643"/>
      <c r="E955" s="2643"/>
      <c r="F955" s="2643"/>
      <c r="G955" s="2643"/>
      <c r="H955" s="2643"/>
      <c r="I955" s="2643"/>
      <c r="J955" s="2643"/>
      <c r="K955" s="2644"/>
      <c r="L955" s="2645"/>
      <c r="M955" s="2645"/>
      <c r="N955" s="2645"/>
      <c r="O955" s="2646"/>
      <c r="P955" s="2646"/>
      <c r="Q955" s="2646"/>
      <c r="R955" s="2646"/>
      <c r="S955" s="2646"/>
      <c r="T955" s="2646"/>
      <c r="U955" s="2643"/>
      <c r="V955" s="2643"/>
      <c r="W955" s="2646"/>
    </row>
    <row r="956" spans="1:23">
      <c r="A956" s="2643"/>
      <c r="B956" s="2643"/>
      <c r="C956" s="2643"/>
      <c r="D956" s="2643"/>
      <c r="E956" s="2643"/>
      <c r="F956" s="2643"/>
      <c r="G956" s="2643"/>
      <c r="H956" s="2643"/>
      <c r="I956" s="2643"/>
      <c r="J956" s="2643"/>
      <c r="K956" s="2644"/>
      <c r="L956" s="2645"/>
      <c r="M956" s="2645"/>
      <c r="N956" s="2645"/>
      <c r="O956" s="2646"/>
      <c r="P956" s="2646"/>
      <c r="Q956" s="2646"/>
      <c r="R956" s="2646"/>
      <c r="S956" s="2646"/>
      <c r="T956" s="2646"/>
      <c r="U956" s="2643"/>
      <c r="V956" s="2643"/>
      <c r="W956" s="2646"/>
    </row>
    <row r="957" spans="1:23">
      <c r="A957" s="2643"/>
      <c r="B957" s="2643"/>
      <c r="C957" s="2643"/>
      <c r="D957" s="2643"/>
      <c r="E957" s="2643"/>
      <c r="F957" s="2643"/>
      <c r="G957" s="2643"/>
      <c r="H957" s="2643"/>
      <c r="I957" s="2643"/>
      <c r="J957" s="2643"/>
      <c r="K957" s="2644"/>
      <c r="L957" s="2645"/>
      <c r="M957" s="2645"/>
      <c r="N957" s="2645"/>
      <c r="O957" s="2646"/>
      <c r="P957" s="2646"/>
      <c r="Q957" s="2646"/>
      <c r="R957" s="2646"/>
      <c r="S957" s="2646"/>
      <c r="T957" s="2646"/>
      <c r="U957" s="2643"/>
      <c r="V957" s="2643"/>
      <c r="W957" s="2646"/>
    </row>
    <row r="958" spans="1:23">
      <c r="A958" s="2643"/>
      <c r="B958" s="2643"/>
      <c r="C958" s="2643"/>
      <c r="D958" s="2643"/>
      <c r="E958" s="2643"/>
      <c r="F958" s="2643"/>
      <c r="G958" s="2643"/>
      <c r="H958" s="2643"/>
      <c r="I958" s="2643"/>
      <c r="J958" s="2643"/>
      <c r="K958" s="2644"/>
      <c r="L958" s="2645"/>
      <c r="M958" s="2645"/>
      <c r="N958" s="2645"/>
      <c r="O958" s="2646"/>
      <c r="P958" s="2646"/>
      <c r="Q958" s="2646"/>
      <c r="R958" s="2646"/>
      <c r="S958" s="2646"/>
      <c r="T958" s="2646"/>
      <c r="U958" s="2643"/>
      <c r="V958" s="2643"/>
      <c r="W958" s="2646"/>
    </row>
    <row r="959" spans="1:23">
      <c r="A959" s="2643"/>
      <c r="B959" s="2643"/>
      <c r="C959" s="2643"/>
      <c r="D959" s="2643"/>
      <c r="E959" s="2643"/>
      <c r="F959" s="2643"/>
      <c r="G959" s="2643"/>
      <c r="H959" s="2643"/>
      <c r="I959" s="2643"/>
      <c r="J959" s="2643"/>
      <c r="K959" s="2644"/>
      <c r="L959" s="2645"/>
      <c r="M959" s="2645"/>
      <c r="N959" s="2645"/>
      <c r="O959" s="2646"/>
      <c r="P959" s="2646"/>
      <c r="Q959" s="2646"/>
      <c r="R959" s="2646"/>
      <c r="S959" s="2646"/>
      <c r="T959" s="2646"/>
      <c r="U959" s="2643"/>
      <c r="V959" s="2643"/>
      <c r="W959" s="2646"/>
    </row>
    <row r="960" spans="1:23">
      <c r="A960" s="2643"/>
      <c r="B960" s="2643"/>
      <c r="C960" s="2643"/>
      <c r="D960" s="2643"/>
      <c r="E960" s="2643"/>
      <c r="F960" s="2643"/>
      <c r="G960" s="2643"/>
      <c r="H960" s="2643"/>
      <c r="I960" s="2643"/>
      <c r="J960" s="2643"/>
      <c r="K960" s="2644"/>
      <c r="L960" s="2645"/>
      <c r="M960" s="2645"/>
      <c r="N960" s="2645"/>
      <c r="O960" s="2646"/>
      <c r="P960" s="2646"/>
      <c r="Q960" s="2646"/>
      <c r="R960" s="2646"/>
      <c r="S960" s="2646"/>
      <c r="T960" s="2646"/>
      <c r="U960" s="2643"/>
      <c r="V960" s="2643"/>
      <c r="W960" s="2646"/>
    </row>
    <row r="961" spans="1:23">
      <c r="A961" s="2643"/>
      <c r="B961" s="2643"/>
      <c r="C961" s="2643"/>
      <c r="D961" s="2643"/>
      <c r="E961" s="2643"/>
      <c r="F961" s="2643"/>
      <c r="G961" s="2643"/>
      <c r="H961" s="2643"/>
      <c r="I961" s="2643"/>
      <c r="J961" s="2643"/>
      <c r="K961" s="2644"/>
      <c r="L961" s="2645"/>
      <c r="M961" s="2645"/>
      <c r="N961" s="2645"/>
      <c r="O961" s="2646"/>
      <c r="P961" s="2646"/>
      <c r="Q961" s="2646"/>
      <c r="R961" s="2646"/>
      <c r="S961" s="2646"/>
      <c r="T961" s="2646"/>
      <c r="U961" s="2643"/>
      <c r="V961" s="2643"/>
      <c r="W961" s="2646"/>
    </row>
    <row r="962" spans="1:23">
      <c r="A962" s="2643"/>
      <c r="B962" s="2643"/>
      <c r="C962" s="2643"/>
      <c r="D962" s="2643"/>
      <c r="E962" s="2643"/>
      <c r="F962" s="2643"/>
      <c r="G962" s="2643"/>
      <c r="H962" s="2643"/>
      <c r="I962" s="2643"/>
      <c r="J962" s="2643"/>
      <c r="K962" s="2644"/>
      <c r="L962" s="2645"/>
      <c r="M962" s="2645"/>
      <c r="N962" s="2645"/>
      <c r="O962" s="2646"/>
      <c r="P962" s="2646"/>
      <c r="Q962" s="2646"/>
      <c r="R962" s="2646"/>
      <c r="S962" s="2646"/>
      <c r="T962" s="2646"/>
      <c r="U962" s="2643"/>
      <c r="V962" s="2643"/>
      <c r="W962" s="2646"/>
    </row>
    <row r="963" spans="1:23">
      <c r="A963" s="2643"/>
      <c r="B963" s="2643"/>
      <c r="C963" s="2643"/>
      <c r="D963" s="2643"/>
      <c r="E963" s="2643"/>
      <c r="F963" s="2643"/>
      <c r="G963" s="2643"/>
      <c r="H963" s="2643"/>
      <c r="I963" s="2643"/>
      <c r="J963" s="2643"/>
      <c r="K963" s="2644"/>
      <c r="L963" s="2645"/>
      <c r="M963" s="2645"/>
      <c r="N963" s="2645"/>
      <c r="O963" s="2646"/>
      <c r="P963" s="2646"/>
      <c r="Q963" s="2646"/>
      <c r="R963" s="2646"/>
      <c r="S963" s="2646"/>
      <c r="T963" s="2646"/>
      <c r="U963" s="2643"/>
      <c r="V963" s="2643"/>
      <c r="W963" s="2646"/>
    </row>
    <row r="964" spans="1:23">
      <c r="A964" s="2643"/>
      <c r="B964" s="2643"/>
      <c r="C964" s="2643"/>
      <c r="D964" s="2643"/>
      <c r="E964" s="2643"/>
      <c r="F964" s="2643"/>
      <c r="G964" s="2643"/>
      <c r="H964" s="2643"/>
      <c r="I964" s="2643"/>
      <c r="J964" s="2643"/>
      <c r="K964" s="2644"/>
      <c r="L964" s="2645"/>
      <c r="M964" s="2645"/>
      <c r="N964" s="2645"/>
      <c r="O964" s="2646"/>
      <c r="P964" s="2646"/>
      <c r="Q964" s="2646"/>
      <c r="R964" s="2646"/>
      <c r="S964" s="2646"/>
      <c r="T964" s="2646"/>
      <c r="U964" s="2643"/>
      <c r="V964" s="2643"/>
      <c r="W964" s="2646"/>
    </row>
    <row r="965" spans="1:23">
      <c r="A965" s="2643"/>
      <c r="B965" s="2643"/>
      <c r="C965" s="2643"/>
      <c r="D965" s="2643"/>
      <c r="E965" s="2643"/>
      <c r="F965" s="2643"/>
      <c r="G965" s="2643"/>
      <c r="H965" s="2643"/>
      <c r="I965" s="2643"/>
      <c r="J965" s="2643"/>
      <c r="K965" s="2644"/>
      <c r="L965" s="2645"/>
      <c r="M965" s="2645"/>
      <c r="N965" s="2645"/>
      <c r="O965" s="2646"/>
      <c r="P965" s="2646"/>
      <c r="Q965" s="2646"/>
      <c r="R965" s="2646"/>
      <c r="S965" s="2646"/>
      <c r="T965" s="2646"/>
      <c r="U965" s="2643"/>
      <c r="V965" s="2643"/>
      <c r="W965" s="2646"/>
    </row>
    <row r="966" spans="1:23">
      <c r="A966" s="2643"/>
      <c r="B966" s="2643"/>
      <c r="C966" s="2643"/>
      <c r="D966" s="2643"/>
      <c r="E966" s="2643"/>
      <c r="F966" s="2643"/>
      <c r="G966" s="2643"/>
      <c r="H966" s="2643"/>
      <c r="I966" s="2643"/>
      <c r="J966" s="2643"/>
      <c r="K966" s="2644"/>
      <c r="L966" s="2645"/>
      <c r="M966" s="2645"/>
      <c r="N966" s="2645"/>
      <c r="O966" s="2646"/>
      <c r="P966" s="2646"/>
      <c r="Q966" s="2646"/>
      <c r="R966" s="2646"/>
      <c r="S966" s="2646"/>
      <c r="T966" s="2646"/>
      <c r="U966" s="2643"/>
      <c r="V966" s="2643"/>
      <c r="W966" s="2646"/>
    </row>
    <row r="967" spans="1:23">
      <c r="A967" s="2643"/>
      <c r="B967" s="2643"/>
      <c r="C967" s="2643"/>
      <c r="D967" s="2643"/>
      <c r="E967" s="2643"/>
      <c r="F967" s="2643"/>
      <c r="G967" s="2643"/>
      <c r="H967" s="2643"/>
      <c r="I967" s="2643"/>
      <c r="J967" s="2643"/>
      <c r="K967" s="2644"/>
      <c r="L967" s="2645"/>
      <c r="M967" s="2645"/>
      <c r="N967" s="2645"/>
      <c r="O967" s="2646"/>
      <c r="P967" s="2646"/>
      <c r="Q967" s="2646"/>
      <c r="R967" s="2646"/>
      <c r="S967" s="2646"/>
      <c r="T967" s="2646"/>
      <c r="U967" s="2643"/>
      <c r="V967" s="2643"/>
      <c r="W967" s="2646"/>
    </row>
    <row r="968" spans="1:23">
      <c r="A968" s="2643"/>
      <c r="B968" s="2643"/>
      <c r="C968" s="2643"/>
      <c r="D968" s="2643"/>
      <c r="E968" s="2643"/>
      <c r="F968" s="2643"/>
      <c r="G968" s="2643"/>
      <c r="H968" s="2643"/>
      <c r="I968" s="2643"/>
      <c r="J968" s="2643"/>
      <c r="K968" s="2644"/>
      <c r="L968" s="2645"/>
      <c r="M968" s="2645"/>
      <c r="N968" s="2645"/>
      <c r="O968" s="2646"/>
      <c r="P968" s="2646"/>
      <c r="Q968" s="2646"/>
      <c r="R968" s="2646"/>
      <c r="S968" s="2646"/>
      <c r="T968" s="2646"/>
      <c r="U968" s="2643"/>
      <c r="V968" s="2643"/>
      <c r="W968" s="2646"/>
    </row>
    <row r="969" spans="1:23">
      <c r="A969" s="2643"/>
      <c r="B969" s="2643"/>
      <c r="C969" s="2643"/>
      <c r="D969" s="2643"/>
      <c r="E969" s="2643"/>
      <c r="F969" s="2643"/>
      <c r="G969" s="2643"/>
      <c r="H969" s="2643"/>
      <c r="I969" s="2643"/>
      <c r="J969" s="2643"/>
      <c r="K969" s="2644"/>
      <c r="L969" s="2645"/>
      <c r="M969" s="2645"/>
      <c r="N969" s="2645"/>
      <c r="O969" s="2646"/>
      <c r="P969" s="2646"/>
      <c r="Q969" s="2646"/>
      <c r="R969" s="2646"/>
      <c r="S969" s="2646"/>
      <c r="T969" s="2646"/>
      <c r="U969" s="2643"/>
      <c r="V969" s="2643"/>
      <c r="W969" s="2646"/>
    </row>
    <row r="970" spans="1:23">
      <c r="A970" s="2643"/>
      <c r="B970" s="2643"/>
      <c r="C970" s="2643"/>
      <c r="D970" s="2643"/>
      <c r="E970" s="2643"/>
      <c r="F970" s="2643"/>
      <c r="G970" s="2643"/>
      <c r="H970" s="2643"/>
      <c r="I970" s="2643"/>
      <c r="J970" s="2643"/>
      <c r="K970" s="2644"/>
      <c r="L970" s="2645"/>
      <c r="M970" s="2645"/>
      <c r="N970" s="2645"/>
      <c r="O970" s="2646"/>
      <c r="P970" s="2646"/>
      <c r="Q970" s="2646"/>
      <c r="R970" s="2646"/>
      <c r="S970" s="2646"/>
      <c r="T970" s="2646"/>
      <c r="U970" s="2643"/>
      <c r="V970" s="2643"/>
      <c r="W970" s="2646"/>
    </row>
    <row r="971" spans="1:23">
      <c r="A971" s="2643"/>
      <c r="B971" s="2643"/>
      <c r="C971" s="2643"/>
      <c r="D971" s="2643"/>
      <c r="E971" s="2643"/>
      <c r="F971" s="2643"/>
      <c r="G971" s="2643"/>
      <c r="H971" s="2643"/>
      <c r="I971" s="2643"/>
      <c r="J971" s="2643"/>
      <c r="K971" s="2644"/>
      <c r="L971" s="2645"/>
      <c r="M971" s="2645"/>
      <c r="N971" s="2645"/>
      <c r="O971" s="2646"/>
      <c r="P971" s="2646"/>
      <c r="Q971" s="2646"/>
      <c r="R971" s="2646"/>
      <c r="S971" s="2646"/>
      <c r="T971" s="2646"/>
      <c r="U971" s="2643"/>
      <c r="V971" s="2643"/>
      <c r="W971" s="2646"/>
    </row>
    <row r="972" spans="1:23">
      <c r="A972" s="2643"/>
      <c r="B972" s="2643"/>
      <c r="C972" s="2643"/>
      <c r="D972" s="2643"/>
      <c r="E972" s="2643"/>
      <c r="F972" s="2643"/>
      <c r="G972" s="2643"/>
      <c r="H972" s="2643"/>
      <c r="I972" s="2643"/>
      <c r="J972" s="2643"/>
      <c r="K972" s="2644"/>
      <c r="L972" s="2645"/>
      <c r="M972" s="2645"/>
      <c r="N972" s="2645"/>
      <c r="O972" s="2646"/>
      <c r="P972" s="2646"/>
      <c r="Q972" s="2646"/>
      <c r="R972" s="2646"/>
      <c r="S972" s="2646"/>
      <c r="T972" s="2646"/>
      <c r="U972" s="2643"/>
      <c r="V972" s="2643"/>
      <c r="W972" s="2646"/>
    </row>
    <row r="973" spans="1:23">
      <c r="A973" s="2643"/>
      <c r="B973" s="2643"/>
      <c r="C973" s="2643"/>
      <c r="D973" s="2643"/>
      <c r="E973" s="2643"/>
      <c r="F973" s="2643"/>
      <c r="G973" s="2643"/>
      <c r="H973" s="2643"/>
      <c r="I973" s="2643"/>
      <c r="J973" s="2643"/>
      <c r="K973" s="2644"/>
      <c r="L973" s="2645"/>
      <c r="M973" s="2645"/>
      <c r="N973" s="2645"/>
      <c r="O973" s="2646"/>
      <c r="P973" s="2646"/>
      <c r="Q973" s="2646"/>
      <c r="R973" s="2646"/>
      <c r="S973" s="2646"/>
      <c r="T973" s="2646"/>
      <c r="U973" s="2643"/>
      <c r="V973" s="2643"/>
      <c r="W973" s="2646"/>
    </row>
    <row r="974" spans="1:23">
      <c r="A974" s="2643"/>
      <c r="B974" s="2643"/>
      <c r="C974" s="2643"/>
      <c r="D974" s="2643"/>
      <c r="E974" s="2643"/>
      <c r="F974" s="2643"/>
      <c r="G974" s="2643"/>
      <c r="H974" s="2643"/>
      <c r="I974" s="2643"/>
      <c r="J974" s="2643"/>
      <c r="K974" s="2644"/>
      <c r="L974" s="2645"/>
      <c r="M974" s="2645"/>
      <c r="N974" s="2645"/>
      <c r="O974" s="2646"/>
      <c r="P974" s="2646"/>
      <c r="Q974" s="2646"/>
      <c r="R974" s="2646"/>
      <c r="S974" s="2646"/>
      <c r="T974" s="2646"/>
      <c r="U974" s="2643"/>
      <c r="V974" s="2643"/>
      <c r="W974" s="2646"/>
    </row>
    <row r="975" spans="1:23">
      <c r="A975" s="2643"/>
      <c r="B975" s="2643"/>
      <c r="C975" s="2643"/>
      <c r="D975" s="2643"/>
      <c r="E975" s="2643"/>
      <c r="F975" s="2643"/>
      <c r="G975" s="2643"/>
      <c r="H975" s="2643"/>
      <c r="I975" s="2643"/>
      <c r="J975" s="2643"/>
      <c r="K975" s="2644"/>
      <c r="L975" s="2645"/>
      <c r="M975" s="2645"/>
      <c r="N975" s="2645"/>
      <c r="O975" s="2646"/>
      <c r="P975" s="2646"/>
      <c r="Q975" s="2646"/>
      <c r="R975" s="2646"/>
      <c r="S975" s="2646"/>
      <c r="T975" s="2646"/>
      <c r="U975" s="2643"/>
      <c r="V975" s="2643"/>
      <c r="W975" s="2646"/>
    </row>
    <row r="976" spans="1:23">
      <c r="A976" s="2643"/>
      <c r="B976" s="2643"/>
      <c r="C976" s="2643"/>
      <c r="D976" s="2643"/>
      <c r="E976" s="2643"/>
      <c r="F976" s="2643"/>
      <c r="G976" s="2643"/>
      <c r="H976" s="2643"/>
      <c r="I976" s="2643"/>
      <c r="J976" s="2643"/>
      <c r="K976" s="2644"/>
      <c r="L976" s="2645"/>
      <c r="M976" s="2645"/>
      <c r="N976" s="2645"/>
      <c r="O976" s="2646"/>
      <c r="P976" s="2646"/>
      <c r="Q976" s="2646"/>
      <c r="R976" s="2646"/>
      <c r="S976" s="2646"/>
      <c r="T976" s="2646"/>
      <c r="U976" s="2643"/>
      <c r="V976" s="2643"/>
      <c r="W976" s="2646"/>
    </row>
    <row r="977" spans="1:23">
      <c r="A977" s="2643"/>
      <c r="B977" s="2643"/>
      <c r="C977" s="2643"/>
      <c r="D977" s="2643"/>
      <c r="E977" s="2643"/>
      <c r="F977" s="2643"/>
      <c r="G977" s="2643"/>
      <c r="H977" s="2643"/>
      <c r="I977" s="2643"/>
      <c r="J977" s="2643"/>
      <c r="K977" s="2644"/>
      <c r="L977" s="2645"/>
      <c r="M977" s="2645"/>
      <c r="N977" s="2645"/>
      <c r="O977" s="2646"/>
      <c r="P977" s="2646"/>
      <c r="Q977" s="2646"/>
      <c r="R977" s="2646"/>
      <c r="S977" s="2646"/>
      <c r="T977" s="2646"/>
      <c r="U977" s="2643"/>
      <c r="V977" s="2643"/>
      <c r="W977" s="2646"/>
    </row>
    <row r="978" spans="1:23">
      <c r="A978" s="2643"/>
      <c r="B978" s="2643"/>
      <c r="C978" s="2643"/>
      <c r="D978" s="2643"/>
      <c r="E978" s="2643"/>
      <c r="F978" s="2643"/>
      <c r="G978" s="2643"/>
      <c r="H978" s="2643"/>
      <c r="I978" s="2643"/>
      <c r="J978" s="2643"/>
      <c r="K978" s="2644"/>
      <c r="L978" s="2645"/>
      <c r="M978" s="2645"/>
      <c r="N978" s="2645"/>
      <c r="O978" s="2646"/>
      <c r="P978" s="2646"/>
      <c r="Q978" s="2646"/>
      <c r="R978" s="2646"/>
      <c r="S978" s="2646"/>
      <c r="T978" s="2646"/>
      <c r="U978" s="2643"/>
      <c r="V978" s="2643"/>
      <c r="W978" s="2646"/>
    </row>
    <row r="979" spans="1:23">
      <c r="A979" s="2643"/>
      <c r="B979" s="2643"/>
      <c r="C979" s="2643"/>
      <c r="D979" s="2643"/>
      <c r="E979" s="2643"/>
      <c r="F979" s="2643"/>
      <c r="G979" s="2643"/>
      <c r="H979" s="2643"/>
      <c r="I979" s="2643"/>
      <c r="J979" s="2643"/>
      <c r="K979" s="2644"/>
      <c r="L979" s="2645"/>
      <c r="M979" s="2645"/>
      <c r="N979" s="2645"/>
      <c r="O979" s="2646"/>
      <c r="P979" s="2646"/>
      <c r="Q979" s="2646"/>
      <c r="R979" s="2646"/>
      <c r="S979" s="2646"/>
      <c r="T979" s="2646"/>
      <c r="U979" s="2643"/>
      <c r="V979" s="2643"/>
      <c r="W979" s="2646"/>
    </row>
    <row r="980" spans="1:23">
      <c r="A980" s="2643"/>
      <c r="B980" s="2643"/>
      <c r="C980" s="2643"/>
      <c r="D980" s="2643"/>
      <c r="E980" s="2643"/>
      <c r="F980" s="2643"/>
      <c r="G980" s="2643"/>
      <c r="H980" s="2643"/>
      <c r="I980" s="2643"/>
      <c r="J980" s="2643"/>
      <c r="K980" s="2644"/>
      <c r="L980" s="2645"/>
      <c r="M980" s="2645"/>
      <c r="N980" s="2645"/>
      <c r="O980" s="2646"/>
      <c r="P980" s="2646"/>
      <c r="Q980" s="2646"/>
      <c r="R980" s="2646"/>
      <c r="S980" s="2646"/>
      <c r="T980" s="2646"/>
      <c r="U980" s="2643"/>
      <c r="V980" s="2643"/>
      <c r="W980" s="2646"/>
    </row>
    <row r="981" spans="1:23">
      <c r="A981" s="2643"/>
      <c r="B981" s="2643"/>
      <c r="C981" s="2643"/>
      <c r="D981" s="2643"/>
      <c r="E981" s="2643"/>
      <c r="F981" s="2643"/>
      <c r="G981" s="2643"/>
      <c r="H981" s="2643"/>
      <c r="I981" s="2643"/>
      <c r="J981" s="2643"/>
      <c r="K981" s="2644"/>
      <c r="L981" s="2645"/>
      <c r="M981" s="2645"/>
      <c r="N981" s="2645"/>
      <c r="O981" s="2646"/>
      <c r="P981" s="2646"/>
      <c r="Q981" s="2646"/>
      <c r="R981" s="2646"/>
      <c r="S981" s="2646"/>
      <c r="T981" s="2646"/>
      <c r="U981" s="2643"/>
      <c r="V981" s="2643"/>
      <c r="W981" s="2646"/>
    </row>
    <row r="982" spans="1:23">
      <c r="A982" s="2643"/>
      <c r="B982" s="2643"/>
      <c r="C982" s="2643"/>
      <c r="D982" s="2643"/>
      <c r="E982" s="2643"/>
      <c r="F982" s="2643"/>
      <c r="G982" s="2643"/>
      <c r="H982" s="2643"/>
      <c r="I982" s="2643"/>
      <c r="J982" s="2643"/>
      <c r="K982" s="2644"/>
      <c r="L982" s="2645"/>
      <c r="M982" s="2645"/>
      <c r="N982" s="2645"/>
      <c r="O982" s="2646"/>
      <c r="P982" s="2646"/>
      <c r="Q982" s="2646"/>
      <c r="R982" s="2646"/>
      <c r="S982" s="2646"/>
      <c r="T982" s="2646"/>
      <c r="U982" s="2643"/>
      <c r="V982" s="2643"/>
      <c r="W982" s="2646"/>
    </row>
    <row r="983" spans="1:23">
      <c r="A983" s="2643"/>
      <c r="B983" s="2643"/>
      <c r="C983" s="2643"/>
      <c r="D983" s="2643"/>
      <c r="E983" s="2643"/>
      <c r="F983" s="2643"/>
      <c r="G983" s="2643"/>
      <c r="H983" s="2643"/>
      <c r="I983" s="2643"/>
      <c r="J983" s="2643"/>
      <c r="K983" s="2644"/>
      <c r="L983" s="2645"/>
      <c r="M983" s="2645"/>
      <c r="N983" s="2645"/>
      <c r="O983" s="2646"/>
      <c r="P983" s="2646"/>
      <c r="Q983" s="2646"/>
      <c r="R983" s="2646"/>
      <c r="S983" s="2646"/>
      <c r="T983" s="2646"/>
      <c r="U983" s="2643"/>
      <c r="V983" s="2643"/>
      <c r="W983" s="2646"/>
    </row>
    <row r="984" spans="1:23">
      <c r="A984" s="2643"/>
      <c r="B984" s="2643"/>
      <c r="C984" s="2643"/>
      <c r="D984" s="2643"/>
      <c r="E984" s="2643"/>
      <c r="F984" s="2643"/>
      <c r="G984" s="2643"/>
      <c r="H984" s="2643"/>
      <c r="I984" s="2643"/>
      <c r="J984" s="2643"/>
      <c r="K984" s="2644"/>
      <c r="L984" s="2645"/>
      <c r="M984" s="2645"/>
      <c r="N984" s="2645"/>
      <c r="O984" s="2646"/>
      <c r="P984" s="2646"/>
      <c r="Q984" s="2646"/>
      <c r="R984" s="2646"/>
      <c r="S984" s="2646"/>
      <c r="T984" s="2646"/>
      <c r="U984" s="2643"/>
      <c r="V984" s="2643"/>
      <c r="W984" s="2646"/>
    </row>
    <row r="985" spans="1:23">
      <c r="A985" s="2643"/>
      <c r="B985" s="2643"/>
      <c r="C985" s="2643"/>
      <c r="D985" s="2643"/>
      <c r="E985" s="2643"/>
      <c r="F985" s="2643"/>
      <c r="G985" s="2643"/>
      <c r="H985" s="2643"/>
      <c r="I985" s="2643"/>
      <c r="J985" s="2643"/>
      <c r="K985" s="2644"/>
      <c r="L985" s="2645"/>
      <c r="M985" s="2645"/>
      <c r="N985" s="2645"/>
      <c r="O985" s="2646"/>
      <c r="P985" s="2646"/>
      <c r="Q985" s="2646"/>
      <c r="R985" s="2646"/>
      <c r="S985" s="2646"/>
      <c r="T985" s="2646"/>
      <c r="U985" s="2643"/>
      <c r="V985" s="2643"/>
      <c r="W985" s="2646"/>
    </row>
    <row r="986" spans="1:23">
      <c r="A986" s="2643"/>
      <c r="B986" s="2643"/>
      <c r="C986" s="2643"/>
      <c r="D986" s="2643"/>
      <c r="E986" s="2643"/>
      <c r="F986" s="2643"/>
      <c r="G986" s="2643"/>
      <c r="H986" s="2643"/>
      <c r="I986" s="2643"/>
      <c r="J986" s="2643"/>
      <c r="K986" s="2644"/>
      <c r="L986" s="2645"/>
      <c r="M986" s="2645"/>
      <c r="N986" s="2645"/>
      <c r="O986" s="2646"/>
      <c r="P986" s="2646"/>
      <c r="Q986" s="2646"/>
      <c r="R986" s="2646"/>
      <c r="S986" s="2646"/>
      <c r="T986" s="2646"/>
      <c r="U986" s="2643"/>
      <c r="V986" s="2643"/>
      <c r="W986" s="2646"/>
    </row>
    <row r="987" spans="1:23">
      <c r="A987" s="2643"/>
      <c r="B987" s="2643"/>
      <c r="C987" s="2643"/>
      <c r="D987" s="2643"/>
      <c r="E987" s="2643"/>
      <c r="F987" s="2643"/>
      <c r="G987" s="2643"/>
      <c r="H987" s="2643"/>
      <c r="I987" s="2643"/>
      <c r="J987" s="2643"/>
      <c r="K987" s="2644"/>
      <c r="L987" s="2645"/>
      <c r="M987" s="2645"/>
      <c r="N987" s="2645"/>
      <c r="O987" s="2646"/>
      <c r="P987" s="2646"/>
      <c r="Q987" s="2646"/>
      <c r="R987" s="2646"/>
      <c r="S987" s="2646"/>
      <c r="T987" s="2646"/>
      <c r="U987" s="2643"/>
      <c r="V987" s="2643"/>
      <c r="W987" s="2646"/>
    </row>
    <row r="988" spans="1:23">
      <c r="A988" s="2643"/>
      <c r="B988" s="2643"/>
      <c r="C988" s="2643"/>
      <c r="D988" s="2643"/>
      <c r="E988" s="2643"/>
      <c r="F988" s="2643"/>
      <c r="G988" s="2643"/>
      <c r="H988" s="2643"/>
      <c r="I988" s="2643"/>
      <c r="J988" s="2643"/>
      <c r="K988" s="2644"/>
      <c r="L988" s="2645"/>
      <c r="M988" s="2645"/>
      <c r="N988" s="2645"/>
      <c r="O988" s="2646"/>
      <c r="P988" s="2646"/>
      <c r="Q988" s="2646"/>
      <c r="R988" s="2646"/>
      <c r="S988" s="2646"/>
      <c r="T988" s="2646"/>
      <c r="U988" s="2643"/>
      <c r="V988" s="2643"/>
      <c r="W988" s="2646"/>
    </row>
    <row r="989" spans="1:23">
      <c r="A989" s="2643"/>
      <c r="B989" s="2643"/>
      <c r="C989" s="2643"/>
      <c r="D989" s="2643"/>
      <c r="E989" s="2643"/>
      <c r="F989" s="2643"/>
      <c r="G989" s="2643"/>
      <c r="H989" s="2643"/>
      <c r="I989" s="2643"/>
      <c r="J989" s="2643"/>
      <c r="K989" s="2644"/>
      <c r="L989" s="2645"/>
      <c r="M989" s="2645"/>
      <c r="N989" s="2645"/>
      <c r="O989" s="2646"/>
      <c r="P989" s="2646"/>
      <c r="Q989" s="2646"/>
      <c r="R989" s="2646"/>
      <c r="S989" s="2646"/>
      <c r="T989" s="2646"/>
      <c r="U989" s="2643"/>
      <c r="V989" s="2643"/>
      <c r="W989" s="2646"/>
    </row>
    <row r="990" spans="1:23">
      <c r="A990" s="2643"/>
      <c r="B990" s="2643"/>
      <c r="C990" s="2643"/>
      <c r="D990" s="2643"/>
      <c r="E990" s="2643"/>
      <c r="F990" s="2643"/>
      <c r="G990" s="2643"/>
      <c r="H990" s="2643"/>
      <c r="I990" s="2643"/>
      <c r="J990" s="2643"/>
      <c r="K990" s="2644"/>
      <c r="L990" s="2645"/>
      <c r="M990" s="2645"/>
      <c r="N990" s="2645"/>
      <c r="O990" s="2646"/>
      <c r="P990" s="2646"/>
      <c r="Q990" s="2646"/>
      <c r="R990" s="2646"/>
      <c r="S990" s="2646"/>
      <c r="T990" s="2646"/>
      <c r="U990" s="2643"/>
      <c r="V990" s="2643"/>
      <c r="W990" s="2646"/>
    </row>
    <row r="991" spans="1:23">
      <c r="A991" s="2643"/>
      <c r="B991" s="2643"/>
      <c r="C991" s="2643"/>
      <c r="D991" s="2643"/>
      <c r="E991" s="2643"/>
      <c r="F991" s="2643"/>
      <c r="G991" s="2643"/>
      <c r="H991" s="2643"/>
      <c r="I991" s="2643"/>
      <c r="J991" s="2643"/>
      <c r="K991" s="2644"/>
      <c r="L991" s="2645"/>
      <c r="M991" s="2645"/>
      <c r="N991" s="2645"/>
      <c r="O991" s="2646"/>
      <c r="P991" s="2646"/>
      <c r="Q991" s="2646"/>
      <c r="R991" s="2646"/>
      <c r="S991" s="2646"/>
      <c r="T991" s="2646"/>
      <c r="U991" s="2643"/>
      <c r="V991" s="2643"/>
      <c r="W991" s="2646"/>
    </row>
    <row r="992" spans="1:23">
      <c r="A992" s="2643"/>
      <c r="B992" s="2643"/>
      <c r="C992" s="2643"/>
      <c r="D992" s="2643"/>
      <c r="E992" s="2643"/>
      <c r="F992" s="2643"/>
      <c r="G992" s="2643"/>
      <c r="H992" s="2643"/>
      <c r="I992" s="2643"/>
      <c r="J992" s="2643"/>
      <c r="K992" s="2644"/>
      <c r="L992" s="2645"/>
      <c r="M992" s="2645"/>
      <c r="N992" s="2645"/>
      <c r="O992" s="2646"/>
      <c r="P992" s="2646"/>
      <c r="Q992" s="2646"/>
      <c r="R992" s="2646"/>
      <c r="S992" s="2646"/>
      <c r="T992" s="2646"/>
      <c r="U992" s="2643"/>
      <c r="V992" s="2643"/>
      <c r="W992" s="2646"/>
    </row>
    <row r="993" spans="1:23">
      <c r="A993" s="2643"/>
      <c r="B993" s="2643"/>
      <c r="C993" s="2643"/>
      <c r="D993" s="2643"/>
      <c r="E993" s="2643"/>
      <c r="F993" s="2643"/>
      <c r="G993" s="2643"/>
      <c r="H993" s="2643"/>
      <c r="I993" s="2643"/>
      <c r="J993" s="2643"/>
      <c r="K993" s="2644"/>
      <c r="L993" s="2645"/>
      <c r="M993" s="2645"/>
      <c r="N993" s="2645"/>
      <c r="O993" s="2646"/>
      <c r="P993" s="2646"/>
      <c r="Q993" s="2646"/>
      <c r="R993" s="2646"/>
      <c r="S993" s="2646"/>
      <c r="T993" s="2646"/>
      <c r="U993" s="2643"/>
      <c r="V993" s="2643"/>
      <c r="W993" s="2646"/>
    </row>
    <row r="994" spans="1:23">
      <c r="A994" s="2643"/>
      <c r="B994" s="2643"/>
      <c r="C994" s="2643"/>
      <c r="D994" s="2643"/>
      <c r="E994" s="2643"/>
      <c r="F994" s="2643"/>
      <c r="G994" s="2643"/>
      <c r="H994" s="2643"/>
      <c r="I994" s="2643"/>
      <c r="J994" s="2643"/>
      <c r="K994" s="2644"/>
      <c r="L994" s="2645"/>
      <c r="M994" s="2645"/>
      <c r="N994" s="2645"/>
      <c r="O994" s="2646"/>
      <c r="P994" s="2646"/>
      <c r="Q994" s="2646"/>
      <c r="R994" s="2646"/>
      <c r="S994" s="2646"/>
      <c r="T994" s="2646"/>
      <c r="U994" s="2643"/>
      <c r="V994" s="2643"/>
      <c r="W994" s="2646"/>
    </row>
    <row r="995" spans="1:23">
      <c r="A995" s="2643"/>
      <c r="B995" s="2643"/>
      <c r="C995" s="2643"/>
      <c r="D995" s="2643"/>
      <c r="E995" s="2643"/>
      <c r="F995" s="2643"/>
      <c r="G995" s="2643"/>
      <c r="H995" s="2643"/>
      <c r="I995" s="2643"/>
      <c r="J995" s="2643"/>
      <c r="K995" s="2644"/>
      <c r="L995" s="2645"/>
      <c r="M995" s="2645"/>
      <c r="N995" s="2645"/>
      <c r="O995" s="2646"/>
      <c r="P995" s="2646"/>
      <c r="Q995" s="2646"/>
      <c r="R995" s="2646"/>
      <c r="S995" s="2646"/>
      <c r="T995" s="2646"/>
      <c r="U995" s="2643"/>
      <c r="V995" s="2643"/>
      <c r="W995" s="2646"/>
    </row>
    <row r="996" spans="1:23">
      <c r="A996" s="2643"/>
      <c r="B996" s="2643"/>
      <c r="C996" s="2643"/>
      <c r="D996" s="2643"/>
      <c r="E996" s="2643"/>
      <c r="F996" s="2643"/>
      <c r="G996" s="2643"/>
      <c r="H996" s="2643"/>
      <c r="I996" s="2643"/>
      <c r="J996" s="2643"/>
      <c r="K996" s="2644"/>
      <c r="L996" s="2645"/>
      <c r="M996" s="2645"/>
      <c r="N996" s="2645"/>
      <c r="O996" s="2646"/>
      <c r="P996" s="2646"/>
      <c r="Q996" s="2646"/>
      <c r="R996" s="2646"/>
      <c r="S996" s="2646"/>
      <c r="T996" s="2646"/>
      <c r="U996" s="2643"/>
      <c r="V996" s="2643"/>
      <c r="W996" s="2646"/>
    </row>
    <row r="997" spans="1:23">
      <c r="A997" s="2643"/>
      <c r="B997" s="2643"/>
      <c r="C997" s="2643"/>
      <c r="D997" s="2643"/>
      <c r="E997" s="2643"/>
      <c r="F997" s="2643"/>
      <c r="G997" s="2643"/>
      <c r="H997" s="2643"/>
      <c r="I997" s="2643"/>
      <c r="J997" s="2643"/>
      <c r="K997" s="2644"/>
      <c r="L997" s="2645"/>
      <c r="M997" s="2645"/>
      <c r="N997" s="2645"/>
      <c r="O997" s="2646"/>
      <c r="P997" s="2646"/>
      <c r="Q997" s="2646"/>
      <c r="R997" s="2646"/>
      <c r="S997" s="2646"/>
      <c r="T997" s="2646"/>
      <c r="U997" s="2643"/>
      <c r="V997" s="2643"/>
      <c r="W997" s="2646"/>
    </row>
    <row r="998" spans="1:23">
      <c r="A998" s="2643"/>
      <c r="B998" s="2643"/>
      <c r="C998" s="2643"/>
      <c r="D998" s="2643"/>
      <c r="E998" s="2643"/>
      <c r="F998" s="2643"/>
      <c r="G998" s="2643"/>
      <c r="H998" s="2643"/>
      <c r="I998" s="2643"/>
      <c r="J998" s="2643"/>
      <c r="K998" s="2644"/>
      <c r="L998" s="2645"/>
      <c r="M998" s="2645"/>
      <c r="N998" s="2645"/>
      <c r="O998" s="2646"/>
      <c r="P998" s="2646"/>
      <c r="Q998" s="2646"/>
      <c r="R998" s="2646"/>
      <c r="S998" s="2646"/>
      <c r="T998" s="2646"/>
      <c r="U998" s="2643"/>
      <c r="V998" s="2643"/>
      <c r="W998" s="2646"/>
    </row>
    <row r="999" spans="1:23">
      <c r="A999" s="2643"/>
      <c r="B999" s="2643"/>
      <c r="C999" s="2643"/>
      <c r="D999" s="2643"/>
      <c r="E999" s="2643"/>
      <c r="F999" s="2643"/>
      <c r="G999" s="2643"/>
      <c r="H999" s="2643"/>
      <c r="I999" s="2643"/>
      <c r="J999" s="2643"/>
      <c r="K999" s="2644"/>
      <c r="L999" s="2645"/>
      <c r="M999" s="2645"/>
      <c r="N999" s="2645"/>
      <c r="O999" s="2646"/>
      <c r="P999" s="2646"/>
      <c r="Q999" s="2646"/>
      <c r="R999" s="2646"/>
      <c r="S999" s="2646"/>
      <c r="T999" s="2646"/>
      <c r="U999" s="2643"/>
      <c r="V999" s="2643"/>
      <c r="W999" s="2646"/>
    </row>
    <row r="1000" spans="1:23">
      <c r="A1000" s="2643"/>
      <c r="B1000" s="2643"/>
      <c r="C1000" s="2643"/>
      <c r="D1000" s="2643"/>
      <c r="E1000" s="2643"/>
      <c r="F1000" s="2643"/>
      <c r="G1000" s="2643"/>
      <c r="H1000" s="2643"/>
      <c r="I1000" s="2643"/>
      <c r="J1000" s="2643"/>
      <c r="K1000" s="2644"/>
      <c r="L1000" s="2645"/>
      <c r="M1000" s="2645"/>
      <c r="N1000" s="2645"/>
      <c r="O1000" s="2646"/>
      <c r="P1000" s="2646"/>
      <c r="Q1000" s="2646"/>
      <c r="R1000" s="2646"/>
      <c r="S1000" s="2646"/>
      <c r="T1000" s="2646"/>
      <c r="U1000" s="2643"/>
      <c r="V1000" s="2643"/>
      <c r="W1000" s="2646"/>
    </row>
    <row r="1001" spans="1:23">
      <c r="A1001" s="2643"/>
      <c r="B1001" s="2643"/>
      <c r="C1001" s="2643"/>
      <c r="D1001" s="2643"/>
      <c r="E1001" s="2643"/>
      <c r="F1001" s="2643"/>
      <c r="G1001" s="2643"/>
      <c r="H1001" s="2643"/>
      <c r="I1001" s="2643"/>
      <c r="J1001" s="2643"/>
      <c r="K1001" s="2644"/>
      <c r="L1001" s="2645"/>
      <c r="M1001" s="2645"/>
      <c r="N1001" s="2645"/>
      <c r="O1001" s="2646"/>
      <c r="P1001" s="2646"/>
      <c r="Q1001" s="2646"/>
      <c r="R1001" s="2646"/>
      <c r="S1001" s="2646"/>
      <c r="T1001" s="2646"/>
      <c r="U1001" s="2643"/>
      <c r="V1001" s="2643"/>
      <c r="W1001" s="2646"/>
    </row>
    <row r="1002" spans="1:23">
      <c r="A1002" s="2643"/>
      <c r="B1002" s="2643"/>
      <c r="C1002" s="2643"/>
      <c r="D1002" s="2643"/>
      <c r="E1002" s="2643"/>
      <c r="F1002" s="2643"/>
      <c r="G1002" s="2643"/>
      <c r="H1002" s="2643"/>
      <c r="I1002" s="2643"/>
      <c r="J1002" s="2643"/>
      <c r="K1002" s="2644"/>
      <c r="L1002" s="2645"/>
      <c r="M1002" s="2645"/>
      <c r="N1002" s="2645"/>
      <c r="O1002" s="2646"/>
      <c r="P1002" s="2646"/>
      <c r="Q1002" s="2646"/>
      <c r="R1002" s="2646"/>
      <c r="S1002" s="2646"/>
      <c r="T1002" s="2646"/>
      <c r="U1002" s="2643"/>
      <c r="V1002" s="2643"/>
      <c r="W1002" s="2646"/>
    </row>
    <row r="1003" spans="1:23">
      <c r="A1003" s="2643"/>
      <c r="B1003" s="2643"/>
      <c r="C1003" s="2643"/>
      <c r="D1003" s="2643"/>
      <c r="E1003" s="2643"/>
      <c r="F1003" s="2643"/>
      <c r="G1003" s="2643"/>
      <c r="H1003" s="2643"/>
      <c r="I1003" s="2643"/>
      <c r="J1003" s="2643"/>
      <c r="K1003" s="2644"/>
      <c r="L1003" s="2645"/>
      <c r="M1003" s="2645"/>
      <c r="N1003" s="2645"/>
      <c r="O1003" s="2646"/>
      <c r="P1003" s="2646"/>
      <c r="Q1003" s="2646"/>
      <c r="R1003" s="2646"/>
      <c r="S1003" s="2646"/>
      <c r="T1003" s="2646"/>
      <c r="U1003" s="2643"/>
      <c r="V1003" s="2643"/>
      <c r="W1003" s="2646"/>
    </row>
    <row r="1004" spans="1:23">
      <c r="A1004" s="2643"/>
      <c r="B1004" s="2643"/>
      <c r="C1004" s="2643"/>
      <c r="D1004" s="2643"/>
      <c r="E1004" s="2643"/>
      <c r="F1004" s="2643"/>
      <c r="G1004" s="2643"/>
      <c r="H1004" s="2643"/>
      <c r="I1004" s="2643"/>
      <c r="J1004" s="2643"/>
      <c r="K1004" s="2644"/>
      <c r="L1004" s="2645"/>
      <c r="M1004" s="2645"/>
      <c r="N1004" s="2645"/>
      <c r="O1004" s="2646"/>
      <c r="P1004" s="2646"/>
      <c r="Q1004" s="2646"/>
      <c r="R1004" s="2646"/>
      <c r="S1004" s="2646"/>
      <c r="T1004" s="2646"/>
      <c r="U1004" s="2643"/>
      <c r="V1004" s="2643"/>
      <c r="W1004" s="2646"/>
    </row>
    <row r="1005" spans="1:23">
      <c r="A1005" s="2643"/>
      <c r="B1005" s="2643"/>
      <c r="C1005" s="2643"/>
      <c r="D1005" s="2643"/>
      <c r="E1005" s="2643"/>
      <c r="F1005" s="2643"/>
      <c r="G1005" s="2643"/>
      <c r="H1005" s="2643"/>
      <c r="I1005" s="2643"/>
      <c r="J1005" s="2643"/>
      <c r="K1005" s="2644"/>
      <c r="L1005" s="2645"/>
      <c r="M1005" s="2645"/>
      <c r="N1005" s="2645"/>
      <c r="O1005" s="2646"/>
      <c r="P1005" s="2646"/>
      <c r="Q1005" s="2646"/>
      <c r="R1005" s="2646"/>
      <c r="S1005" s="2646"/>
      <c r="T1005" s="2646"/>
      <c r="U1005" s="2643"/>
      <c r="V1005" s="2643"/>
      <c r="W1005" s="2646"/>
    </row>
    <row r="1006" spans="1:23">
      <c r="A1006" s="2643"/>
      <c r="B1006" s="2643"/>
      <c r="C1006" s="2643"/>
      <c r="D1006" s="2643"/>
      <c r="E1006" s="2643"/>
      <c r="F1006" s="2643"/>
      <c r="G1006" s="2643"/>
      <c r="H1006" s="2643"/>
      <c r="I1006" s="2643"/>
      <c r="J1006" s="2643"/>
      <c r="K1006" s="2644"/>
      <c r="L1006" s="2645"/>
      <c r="M1006" s="2645"/>
      <c r="N1006" s="2645"/>
      <c r="O1006" s="2646"/>
      <c r="P1006" s="2646"/>
      <c r="Q1006" s="2646"/>
      <c r="R1006" s="2646"/>
      <c r="S1006" s="2646"/>
      <c r="T1006" s="2646"/>
      <c r="U1006" s="2643"/>
      <c r="V1006" s="2643"/>
      <c r="W1006" s="2646"/>
    </row>
    <row r="1007" spans="1:23">
      <c r="A1007" s="2643"/>
      <c r="B1007" s="2643"/>
      <c r="C1007" s="2643"/>
      <c r="D1007" s="2643"/>
      <c r="E1007" s="2643"/>
      <c r="F1007" s="2643"/>
      <c r="G1007" s="2643"/>
      <c r="H1007" s="2643"/>
      <c r="I1007" s="2643"/>
      <c r="J1007" s="2643"/>
      <c r="K1007" s="2644"/>
      <c r="L1007" s="2645"/>
      <c r="M1007" s="2645"/>
      <c r="N1007" s="2645"/>
      <c r="O1007" s="2646"/>
      <c r="P1007" s="2646"/>
      <c r="Q1007" s="2646"/>
      <c r="R1007" s="2646"/>
      <c r="S1007" s="2646"/>
      <c r="T1007" s="2646"/>
      <c r="U1007" s="2643"/>
      <c r="V1007" s="2643"/>
      <c r="W1007" s="2646"/>
    </row>
    <row r="1008" spans="1:23">
      <c r="A1008" s="2643"/>
      <c r="B1008" s="2643"/>
      <c r="C1008" s="2643"/>
      <c r="D1008" s="2643"/>
      <c r="E1008" s="2643"/>
      <c r="F1008" s="2643"/>
      <c r="G1008" s="2643"/>
      <c r="H1008" s="2643"/>
      <c r="I1008" s="2643"/>
      <c r="J1008" s="2643"/>
      <c r="K1008" s="2644"/>
      <c r="L1008" s="2645"/>
      <c r="M1008" s="2645"/>
      <c r="N1008" s="2645"/>
      <c r="O1008" s="2646"/>
      <c r="P1008" s="2646"/>
      <c r="Q1008" s="2646"/>
      <c r="R1008" s="2646"/>
      <c r="S1008" s="2646"/>
      <c r="T1008" s="2646"/>
      <c r="U1008" s="2643"/>
      <c r="V1008" s="2643"/>
      <c r="W1008" s="2646"/>
    </row>
    <row r="1009" spans="1:23">
      <c r="A1009" s="2643"/>
      <c r="B1009" s="2643"/>
      <c r="C1009" s="2643"/>
      <c r="D1009" s="2643"/>
      <c r="E1009" s="2643"/>
      <c r="F1009" s="2643"/>
      <c r="G1009" s="2643"/>
      <c r="H1009" s="2643"/>
      <c r="I1009" s="2643"/>
      <c r="J1009" s="2643"/>
      <c r="K1009" s="2644"/>
      <c r="L1009" s="2645"/>
      <c r="M1009" s="2645"/>
      <c r="N1009" s="2645"/>
      <c r="O1009" s="2646"/>
      <c r="P1009" s="2646"/>
      <c r="Q1009" s="2646"/>
      <c r="R1009" s="2646"/>
      <c r="S1009" s="2646"/>
      <c r="T1009" s="2646"/>
      <c r="U1009" s="2643"/>
      <c r="V1009" s="2643"/>
      <c r="W1009" s="2646"/>
    </row>
    <row r="1010" spans="1:23">
      <c r="A1010" s="2643"/>
      <c r="B1010" s="2643"/>
      <c r="C1010" s="2643"/>
      <c r="D1010" s="2643"/>
      <c r="E1010" s="2643"/>
      <c r="F1010" s="2643"/>
      <c r="G1010" s="2643"/>
      <c r="H1010" s="2643"/>
      <c r="I1010" s="2643"/>
      <c r="J1010" s="2643"/>
      <c r="K1010" s="2644"/>
      <c r="L1010" s="2645"/>
      <c r="M1010" s="2645"/>
      <c r="N1010" s="2645"/>
      <c r="O1010" s="2646"/>
      <c r="P1010" s="2646"/>
      <c r="Q1010" s="2646"/>
      <c r="R1010" s="2646"/>
      <c r="S1010" s="2646"/>
      <c r="T1010" s="2646"/>
      <c r="U1010" s="2643"/>
      <c r="V1010" s="2643"/>
      <c r="W1010" s="2646"/>
    </row>
    <row r="1011" spans="1:23">
      <c r="A1011" s="2643"/>
      <c r="B1011" s="2643"/>
      <c r="C1011" s="2643"/>
      <c r="D1011" s="2643"/>
      <c r="E1011" s="2643"/>
      <c r="F1011" s="2643"/>
      <c r="G1011" s="2643"/>
      <c r="H1011" s="2643"/>
      <c r="I1011" s="2643"/>
      <c r="J1011" s="2643"/>
      <c r="K1011" s="2644"/>
      <c r="L1011" s="2645"/>
      <c r="M1011" s="2645"/>
      <c r="N1011" s="2645"/>
      <c r="O1011" s="2646"/>
      <c r="P1011" s="2646"/>
      <c r="Q1011" s="2646"/>
      <c r="R1011" s="2646"/>
      <c r="S1011" s="2646"/>
      <c r="T1011" s="2646"/>
      <c r="U1011" s="2643"/>
      <c r="V1011" s="2643"/>
      <c r="W1011" s="2646"/>
    </row>
    <row r="1012" spans="1:23">
      <c r="A1012" s="2643"/>
      <c r="B1012" s="2643"/>
      <c r="C1012" s="2643"/>
      <c r="D1012" s="2643"/>
      <c r="E1012" s="2643"/>
      <c r="F1012" s="2643"/>
      <c r="G1012" s="2643"/>
      <c r="H1012" s="2643"/>
      <c r="I1012" s="2643"/>
      <c r="J1012" s="2643"/>
      <c r="K1012" s="2644"/>
      <c r="L1012" s="2645"/>
      <c r="M1012" s="2645"/>
      <c r="N1012" s="2645"/>
      <c r="O1012" s="2646"/>
      <c r="P1012" s="2646"/>
      <c r="Q1012" s="2646"/>
      <c r="R1012" s="2646"/>
      <c r="S1012" s="2646"/>
      <c r="T1012" s="2646"/>
      <c r="U1012" s="2643"/>
      <c r="V1012" s="2643"/>
      <c r="W1012" s="2646"/>
    </row>
    <row r="1013" spans="1:23">
      <c r="A1013" s="2643"/>
      <c r="B1013" s="2643"/>
      <c r="C1013" s="2643"/>
      <c r="D1013" s="2643"/>
      <c r="E1013" s="2643"/>
      <c r="F1013" s="2643"/>
      <c r="G1013" s="2643"/>
      <c r="H1013" s="2643"/>
      <c r="I1013" s="2643"/>
      <c r="J1013" s="2643"/>
      <c r="K1013" s="2644"/>
      <c r="L1013" s="2645"/>
      <c r="M1013" s="2645"/>
      <c r="N1013" s="2645"/>
      <c r="O1013" s="2646"/>
      <c r="P1013" s="2646"/>
      <c r="Q1013" s="2646"/>
      <c r="R1013" s="2646"/>
      <c r="S1013" s="2646"/>
      <c r="T1013" s="2646"/>
      <c r="U1013" s="2643"/>
      <c r="V1013" s="2643"/>
      <c r="W1013" s="2646"/>
    </row>
    <row r="1014" spans="1:23">
      <c r="A1014" s="2643"/>
      <c r="B1014" s="2643"/>
      <c r="C1014" s="2643"/>
      <c r="D1014" s="2643"/>
      <c r="E1014" s="2643"/>
      <c r="F1014" s="2643"/>
      <c r="G1014" s="2643"/>
      <c r="H1014" s="2643"/>
      <c r="I1014" s="2643"/>
      <c r="J1014" s="2643"/>
      <c r="K1014" s="2644"/>
      <c r="L1014" s="2645"/>
      <c r="M1014" s="2645"/>
      <c r="N1014" s="2645"/>
      <c r="O1014" s="2646"/>
      <c r="P1014" s="2646"/>
      <c r="Q1014" s="2646"/>
      <c r="R1014" s="2646"/>
      <c r="S1014" s="2646"/>
      <c r="T1014" s="2646"/>
      <c r="U1014" s="2643"/>
      <c r="V1014" s="2643"/>
      <c r="W1014" s="2646"/>
    </row>
    <row r="1015" spans="1:23">
      <c r="A1015" s="2643"/>
      <c r="B1015" s="2643"/>
      <c r="C1015" s="2643"/>
      <c r="D1015" s="2643"/>
      <c r="E1015" s="2643"/>
      <c r="F1015" s="2643"/>
      <c r="G1015" s="2643"/>
      <c r="H1015" s="2643"/>
      <c r="I1015" s="2643"/>
      <c r="J1015" s="2643"/>
      <c r="K1015" s="2644"/>
      <c r="L1015" s="2645"/>
      <c r="M1015" s="2645"/>
      <c r="N1015" s="2645"/>
      <c r="O1015" s="2646"/>
      <c r="P1015" s="2646"/>
      <c r="Q1015" s="2646"/>
      <c r="R1015" s="2646"/>
      <c r="S1015" s="2646"/>
      <c r="T1015" s="2646"/>
      <c r="U1015" s="2643"/>
      <c r="V1015" s="2643"/>
      <c r="W1015" s="2646"/>
    </row>
    <row r="1016" spans="1:23">
      <c r="A1016" s="2643"/>
      <c r="B1016" s="2643"/>
      <c r="C1016" s="2643"/>
      <c r="D1016" s="2643"/>
      <c r="E1016" s="2643"/>
      <c r="F1016" s="2643"/>
      <c r="G1016" s="2643"/>
      <c r="H1016" s="2643"/>
      <c r="I1016" s="2643"/>
      <c r="J1016" s="2643"/>
      <c r="K1016" s="2644"/>
      <c r="L1016" s="2645"/>
      <c r="M1016" s="2645"/>
      <c r="N1016" s="2645"/>
      <c r="O1016" s="2646"/>
      <c r="P1016" s="2646"/>
      <c r="Q1016" s="2646"/>
      <c r="R1016" s="2646"/>
      <c r="S1016" s="2646"/>
      <c r="T1016" s="2646"/>
      <c r="U1016" s="2643"/>
      <c r="V1016" s="2643"/>
      <c r="W1016" s="2646"/>
    </row>
    <row r="1017" spans="1:23">
      <c r="A1017" s="2643"/>
      <c r="B1017" s="2643"/>
      <c r="C1017" s="2643"/>
      <c r="D1017" s="2643"/>
      <c r="E1017" s="2643"/>
      <c r="F1017" s="2643"/>
      <c r="G1017" s="2643"/>
      <c r="H1017" s="2643"/>
      <c r="I1017" s="2643"/>
      <c r="J1017" s="2643"/>
      <c r="K1017" s="2644"/>
      <c r="L1017" s="2645"/>
      <c r="M1017" s="2645"/>
      <c r="N1017" s="2645"/>
      <c r="O1017" s="2646"/>
      <c r="P1017" s="2646"/>
      <c r="Q1017" s="2646"/>
      <c r="R1017" s="2646"/>
      <c r="S1017" s="2646"/>
      <c r="T1017" s="2646"/>
      <c r="U1017" s="2643"/>
      <c r="V1017" s="2643"/>
      <c r="W1017" s="2646"/>
    </row>
    <row r="1018" spans="1:23">
      <c r="A1018" s="2643"/>
      <c r="B1018" s="2643"/>
      <c r="C1018" s="2643"/>
      <c r="D1018" s="2643"/>
      <c r="E1018" s="2643"/>
      <c r="F1018" s="2643"/>
      <c r="G1018" s="2643"/>
      <c r="H1018" s="2643"/>
      <c r="I1018" s="2643"/>
      <c r="J1018" s="2643"/>
      <c r="K1018" s="2644"/>
      <c r="L1018" s="2645"/>
      <c r="M1018" s="2645"/>
      <c r="N1018" s="2645"/>
      <c r="O1018" s="2646"/>
      <c r="P1018" s="2646"/>
      <c r="Q1018" s="2646"/>
      <c r="R1018" s="2646"/>
      <c r="S1018" s="2646"/>
      <c r="T1018" s="2646"/>
      <c r="U1018" s="2643"/>
      <c r="V1018" s="2643"/>
      <c r="W1018" s="2646"/>
    </row>
    <row r="1019" spans="1:23">
      <c r="A1019" s="2643"/>
      <c r="B1019" s="2643"/>
      <c r="C1019" s="2643"/>
      <c r="D1019" s="2643"/>
      <c r="E1019" s="2643"/>
      <c r="F1019" s="2643"/>
      <c r="G1019" s="2643"/>
      <c r="H1019" s="2643"/>
      <c r="I1019" s="2643"/>
      <c r="J1019" s="2643"/>
      <c r="K1019" s="2644"/>
      <c r="L1019" s="2645"/>
      <c r="M1019" s="2645"/>
      <c r="N1019" s="2645"/>
      <c r="O1019" s="2646"/>
      <c r="P1019" s="2646"/>
      <c r="Q1019" s="2646"/>
      <c r="R1019" s="2646"/>
      <c r="S1019" s="2646"/>
      <c r="T1019" s="2646"/>
      <c r="U1019" s="2643"/>
      <c r="V1019" s="2643"/>
      <c r="W1019" s="2646"/>
    </row>
    <row r="1020" spans="1:23">
      <c r="A1020" s="2643"/>
      <c r="B1020" s="2643"/>
      <c r="C1020" s="2643"/>
      <c r="D1020" s="2643"/>
      <c r="E1020" s="2643"/>
      <c r="F1020" s="2643"/>
      <c r="G1020" s="2643"/>
      <c r="H1020" s="2643"/>
      <c r="I1020" s="2643"/>
      <c r="J1020" s="2643"/>
      <c r="K1020" s="2644"/>
      <c r="L1020" s="2645"/>
      <c r="M1020" s="2645"/>
      <c r="N1020" s="2645"/>
      <c r="O1020" s="2646"/>
      <c r="P1020" s="2646"/>
      <c r="Q1020" s="2646"/>
      <c r="R1020" s="2646"/>
      <c r="S1020" s="2646"/>
      <c r="T1020" s="2646"/>
      <c r="U1020" s="2643"/>
      <c r="V1020" s="2643"/>
      <c r="W1020" s="2646"/>
    </row>
    <row r="1021" spans="1:23">
      <c r="A1021" s="2643"/>
      <c r="B1021" s="2643"/>
      <c r="C1021" s="2643"/>
      <c r="D1021" s="2643"/>
      <c r="E1021" s="2643"/>
      <c r="F1021" s="2643"/>
      <c r="G1021" s="2643"/>
      <c r="H1021" s="2643"/>
      <c r="I1021" s="2643"/>
      <c r="J1021" s="2643"/>
      <c r="K1021" s="2644"/>
      <c r="L1021" s="2645"/>
      <c r="M1021" s="2645"/>
      <c r="N1021" s="2645"/>
      <c r="O1021" s="2646"/>
      <c r="P1021" s="2646"/>
      <c r="Q1021" s="2646"/>
      <c r="R1021" s="2646"/>
      <c r="S1021" s="2646"/>
      <c r="T1021" s="2646"/>
      <c r="U1021" s="2643"/>
      <c r="V1021" s="2643"/>
      <c r="W1021" s="2646"/>
    </row>
    <row r="1022" spans="1:23">
      <c r="A1022" s="2643"/>
      <c r="B1022" s="2643"/>
      <c r="C1022" s="2643"/>
      <c r="D1022" s="2643"/>
      <c r="E1022" s="2643"/>
      <c r="F1022" s="2643"/>
      <c r="G1022" s="2643"/>
      <c r="H1022" s="2643"/>
      <c r="I1022" s="2643"/>
      <c r="J1022" s="2643"/>
      <c r="K1022" s="2644"/>
      <c r="L1022" s="2645"/>
      <c r="M1022" s="2645"/>
      <c r="N1022" s="2645"/>
      <c r="O1022" s="2646"/>
      <c r="P1022" s="2646"/>
      <c r="Q1022" s="2646"/>
      <c r="R1022" s="2646"/>
      <c r="S1022" s="2646"/>
      <c r="T1022" s="2646"/>
      <c r="U1022" s="2643"/>
      <c r="V1022" s="2643"/>
      <c r="W1022" s="2646"/>
    </row>
    <row r="1023" spans="1:23">
      <c r="A1023" s="2643"/>
      <c r="B1023" s="2643"/>
      <c r="C1023" s="2643"/>
      <c r="D1023" s="2643"/>
      <c r="E1023" s="2643"/>
      <c r="F1023" s="2643"/>
      <c r="G1023" s="2643"/>
      <c r="H1023" s="2643"/>
      <c r="I1023" s="2643"/>
      <c r="J1023" s="2643"/>
      <c r="K1023" s="2644"/>
      <c r="L1023" s="2645"/>
      <c r="M1023" s="2645"/>
      <c r="N1023" s="2645"/>
      <c r="O1023" s="2646"/>
      <c r="P1023" s="2646"/>
      <c r="Q1023" s="2646"/>
      <c r="R1023" s="2646"/>
      <c r="S1023" s="2646"/>
      <c r="T1023" s="2646"/>
      <c r="U1023" s="2643"/>
      <c r="V1023" s="2643"/>
      <c r="W1023" s="2646"/>
    </row>
    <row r="1024" spans="1:23">
      <c r="A1024" s="2643"/>
      <c r="B1024" s="2643"/>
      <c r="C1024" s="2643"/>
      <c r="D1024" s="2643"/>
      <c r="E1024" s="2643"/>
      <c r="F1024" s="2643"/>
      <c r="G1024" s="2643"/>
      <c r="H1024" s="2643"/>
      <c r="I1024" s="2643"/>
      <c r="J1024" s="2643"/>
      <c r="K1024" s="2644"/>
      <c r="L1024" s="2645"/>
      <c r="M1024" s="2645"/>
      <c r="N1024" s="2645"/>
      <c r="O1024" s="2646"/>
      <c r="P1024" s="2646"/>
      <c r="Q1024" s="2646"/>
      <c r="R1024" s="2646"/>
      <c r="S1024" s="2646"/>
      <c r="T1024" s="2646"/>
      <c r="U1024" s="2643"/>
      <c r="V1024" s="2643"/>
      <c r="W1024" s="2646"/>
    </row>
    <row r="1025" spans="1:23">
      <c r="A1025" s="2643"/>
      <c r="B1025" s="2643"/>
      <c r="C1025" s="2643"/>
      <c r="D1025" s="2643"/>
      <c r="E1025" s="2643"/>
      <c r="F1025" s="2643"/>
      <c r="G1025" s="2643"/>
      <c r="H1025" s="2643"/>
      <c r="I1025" s="2643"/>
      <c r="J1025" s="2643"/>
      <c r="K1025" s="2644"/>
      <c r="L1025" s="2645"/>
      <c r="M1025" s="2645"/>
      <c r="N1025" s="2645"/>
      <c r="O1025" s="2646"/>
      <c r="P1025" s="2646"/>
      <c r="Q1025" s="2646"/>
      <c r="R1025" s="2646"/>
      <c r="S1025" s="2646"/>
      <c r="T1025" s="2646"/>
      <c r="U1025" s="2643"/>
      <c r="V1025" s="2643"/>
      <c r="W1025" s="2646"/>
    </row>
    <row r="1026" spans="1:23">
      <c r="A1026" s="2643"/>
      <c r="B1026" s="2643"/>
      <c r="C1026" s="2643"/>
      <c r="D1026" s="2643"/>
      <c r="E1026" s="2643"/>
      <c r="F1026" s="2643"/>
      <c r="G1026" s="2643"/>
      <c r="H1026" s="2643"/>
      <c r="I1026" s="2643"/>
      <c r="J1026" s="2643"/>
      <c r="K1026" s="2644"/>
      <c r="L1026" s="2645"/>
      <c r="M1026" s="2645"/>
      <c r="N1026" s="2645"/>
      <c r="O1026" s="2646"/>
      <c r="P1026" s="2646"/>
      <c r="Q1026" s="2646"/>
      <c r="R1026" s="2646"/>
      <c r="S1026" s="2646"/>
      <c r="T1026" s="2646"/>
      <c r="U1026" s="2643"/>
      <c r="V1026" s="2643"/>
      <c r="W1026" s="2646"/>
    </row>
    <row r="1027" spans="1:23">
      <c r="A1027" s="2643"/>
      <c r="B1027" s="2643"/>
      <c r="C1027" s="2643"/>
      <c r="D1027" s="2643"/>
      <c r="E1027" s="2643"/>
      <c r="F1027" s="2643"/>
      <c r="G1027" s="2643"/>
      <c r="H1027" s="2643"/>
      <c r="I1027" s="2643"/>
      <c r="J1027" s="2643"/>
      <c r="K1027" s="2644"/>
      <c r="L1027" s="2645"/>
      <c r="M1027" s="2645"/>
      <c r="N1027" s="2645"/>
      <c r="O1027" s="2646"/>
      <c r="P1027" s="2646"/>
      <c r="Q1027" s="2646"/>
      <c r="R1027" s="2646"/>
      <c r="S1027" s="2646"/>
      <c r="T1027" s="2646"/>
      <c r="U1027" s="2643"/>
      <c r="V1027" s="2643"/>
      <c r="W1027" s="2646"/>
    </row>
    <row r="1028" spans="1:23">
      <c r="A1028" s="2643"/>
      <c r="B1028" s="2643"/>
      <c r="C1028" s="2643"/>
      <c r="D1028" s="2643"/>
      <c r="E1028" s="2643"/>
      <c r="F1028" s="2643"/>
      <c r="G1028" s="2643"/>
      <c r="H1028" s="2643"/>
      <c r="I1028" s="2643"/>
      <c r="J1028" s="2643"/>
      <c r="K1028" s="2644"/>
      <c r="L1028" s="2645"/>
      <c r="M1028" s="2645"/>
      <c r="N1028" s="2645"/>
      <c r="O1028" s="2646"/>
      <c r="P1028" s="2646"/>
      <c r="Q1028" s="2646"/>
      <c r="R1028" s="2646"/>
      <c r="S1028" s="2646"/>
      <c r="T1028" s="2646"/>
      <c r="U1028" s="2643"/>
      <c r="V1028" s="2643"/>
      <c r="W1028" s="2646"/>
    </row>
    <row r="1029" spans="1:23">
      <c r="A1029" s="2643"/>
      <c r="B1029" s="2643"/>
      <c r="C1029" s="2643"/>
      <c r="D1029" s="2643"/>
      <c r="E1029" s="2643"/>
      <c r="F1029" s="2643"/>
      <c r="G1029" s="2643"/>
      <c r="H1029" s="2643"/>
      <c r="I1029" s="2643"/>
      <c r="J1029" s="2643"/>
      <c r="K1029" s="2644"/>
      <c r="L1029" s="2645"/>
      <c r="M1029" s="2645"/>
      <c r="N1029" s="2645"/>
      <c r="O1029" s="2646"/>
      <c r="P1029" s="2646"/>
      <c r="Q1029" s="2646"/>
      <c r="R1029" s="2646"/>
      <c r="S1029" s="2646"/>
      <c r="T1029" s="2646"/>
      <c r="U1029" s="2643"/>
      <c r="V1029" s="2643"/>
      <c r="W1029" s="2646"/>
    </row>
    <row r="1030" spans="1:23">
      <c r="A1030" s="2643"/>
      <c r="B1030" s="2643"/>
      <c r="C1030" s="2643"/>
      <c r="D1030" s="2643"/>
      <c r="E1030" s="2643"/>
      <c r="F1030" s="2643"/>
      <c r="G1030" s="2643"/>
      <c r="H1030" s="2643"/>
      <c r="I1030" s="2643"/>
      <c r="J1030" s="2643"/>
      <c r="K1030" s="2644"/>
      <c r="L1030" s="2645"/>
      <c r="M1030" s="2645"/>
      <c r="N1030" s="2645"/>
      <c r="O1030" s="2646"/>
      <c r="P1030" s="2646"/>
      <c r="Q1030" s="2646"/>
      <c r="R1030" s="2646"/>
      <c r="S1030" s="2646"/>
      <c r="T1030" s="2646"/>
      <c r="U1030" s="2643"/>
      <c r="V1030" s="2643"/>
      <c r="W1030" s="2646"/>
    </row>
    <row r="1031" spans="1:23">
      <c r="A1031" s="2643"/>
      <c r="B1031" s="2643"/>
      <c r="C1031" s="2643"/>
      <c r="D1031" s="2643"/>
      <c r="E1031" s="2643"/>
      <c r="F1031" s="2643"/>
      <c r="G1031" s="2643"/>
      <c r="H1031" s="2643"/>
      <c r="I1031" s="2643"/>
      <c r="J1031" s="2643"/>
      <c r="K1031" s="2644"/>
      <c r="L1031" s="2645"/>
      <c r="M1031" s="2645"/>
      <c r="N1031" s="2645"/>
      <c r="O1031" s="2646"/>
      <c r="P1031" s="2646"/>
      <c r="Q1031" s="2646"/>
      <c r="R1031" s="2646"/>
      <c r="S1031" s="2646"/>
      <c r="T1031" s="2646"/>
      <c r="U1031" s="2643"/>
      <c r="V1031" s="2643"/>
      <c r="W1031" s="2646"/>
    </row>
    <row r="1032" spans="1:23">
      <c r="A1032" s="2643"/>
      <c r="B1032" s="2643"/>
      <c r="C1032" s="2643"/>
      <c r="D1032" s="2643"/>
      <c r="E1032" s="2643"/>
      <c r="F1032" s="2643"/>
      <c r="G1032" s="2643"/>
      <c r="H1032" s="2643"/>
      <c r="I1032" s="2643"/>
      <c r="J1032" s="2643"/>
      <c r="K1032" s="2644"/>
      <c r="L1032" s="2645"/>
      <c r="M1032" s="2645"/>
      <c r="N1032" s="2645"/>
      <c r="O1032" s="2646"/>
      <c r="P1032" s="2646"/>
      <c r="Q1032" s="2646"/>
      <c r="R1032" s="2646"/>
      <c r="S1032" s="2646"/>
      <c r="T1032" s="2646"/>
      <c r="U1032" s="2643"/>
      <c r="V1032" s="2643"/>
      <c r="W1032" s="2646"/>
    </row>
    <row r="1033" spans="1:23">
      <c r="A1033" s="2643"/>
      <c r="B1033" s="2643"/>
      <c r="C1033" s="2643"/>
      <c r="D1033" s="2643"/>
      <c r="E1033" s="2643"/>
      <c r="F1033" s="2643"/>
      <c r="G1033" s="2643"/>
      <c r="H1033" s="2643"/>
      <c r="I1033" s="2643"/>
      <c r="J1033" s="2643"/>
      <c r="K1033" s="2644"/>
      <c r="L1033" s="2645"/>
      <c r="M1033" s="2645"/>
      <c r="N1033" s="2645"/>
      <c r="O1033" s="2646"/>
      <c r="P1033" s="2646"/>
      <c r="Q1033" s="2646"/>
      <c r="R1033" s="2646"/>
      <c r="S1033" s="2646"/>
      <c r="T1033" s="2646"/>
      <c r="U1033" s="2643"/>
      <c r="V1033" s="2643"/>
      <c r="W1033" s="2646"/>
    </row>
    <row r="1034" spans="1:23">
      <c r="A1034" s="2643"/>
      <c r="B1034" s="2643"/>
      <c r="C1034" s="2643"/>
      <c r="D1034" s="2643"/>
      <c r="E1034" s="2643"/>
      <c r="F1034" s="2643"/>
      <c r="G1034" s="2643"/>
      <c r="H1034" s="2643"/>
      <c r="I1034" s="2643"/>
      <c r="J1034" s="2643"/>
      <c r="K1034" s="2644"/>
      <c r="L1034" s="2645"/>
      <c r="M1034" s="2645"/>
      <c r="N1034" s="2645"/>
      <c r="O1034" s="2646"/>
      <c r="P1034" s="2646"/>
      <c r="Q1034" s="2646"/>
      <c r="R1034" s="2646"/>
      <c r="S1034" s="2646"/>
      <c r="T1034" s="2646"/>
      <c r="U1034" s="2643"/>
      <c r="V1034" s="2643"/>
      <c r="W1034" s="2646"/>
    </row>
    <row r="1035" spans="1:23">
      <c r="A1035" s="2643"/>
      <c r="B1035" s="2643"/>
      <c r="C1035" s="2643"/>
      <c r="D1035" s="2643"/>
      <c r="E1035" s="2643"/>
      <c r="F1035" s="2643"/>
      <c r="G1035" s="2643"/>
      <c r="H1035" s="2643"/>
      <c r="I1035" s="2643"/>
      <c r="J1035" s="2643"/>
      <c r="K1035" s="2644"/>
      <c r="L1035" s="2645"/>
      <c r="M1035" s="2645"/>
      <c r="N1035" s="2645"/>
      <c r="O1035" s="2646"/>
      <c r="P1035" s="2646"/>
      <c r="Q1035" s="2646"/>
      <c r="R1035" s="2646"/>
      <c r="S1035" s="2646"/>
      <c r="T1035" s="2646"/>
      <c r="U1035" s="2643"/>
      <c r="V1035" s="2643"/>
      <c r="W1035" s="2646"/>
    </row>
    <row r="1036" spans="1:23">
      <c r="A1036" s="2643"/>
      <c r="B1036" s="2643"/>
      <c r="C1036" s="2643"/>
      <c r="D1036" s="2643"/>
      <c r="E1036" s="2643"/>
      <c r="F1036" s="2643"/>
      <c r="G1036" s="2643"/>
      <c r="H1036" s="2643"/>
      <c r="I1036" s="2643"/>
      <c r="J1036" s="2643"/>
      <c r="K1036" s="2644"/>
      <c r="L1036" s="2645"/>
      <c r="M1036" s="2645"/>
      <c r="N1036" s="2645"/>
      <c r="O1036" s="2646"/>
      <c r="P1036" s="2646"/>
      <c r="Q1036" s="2646"/>
      <c r="R1036" s="2646"/>
      <c r="S1036" s="2646"/>
      <c r="T1036" s="2646"/>
      <c r="U1036" s="2643"/>
      <c r="V1036" s="2643"/>
      <c r="W1036" s="2646"/>
    </row>
    <row r="1037" spans="1:23">
      <c r="A1037" s="2643"/>
      <c r="B1037" s="2643"/>
      <c r="C1037" s="2643"/>
      <c r="D1037" s="2643"/>
      <c r="E1037" s="2643"/>
      <c r="F1037" s="2643"/>
      <c r="G1037" s="2643"/>
      <c r="H1037" s="2643"/>
      <c r="I1037" s="2643"/>
      <c r="J1037" s="2643"/>
      <c r="K1037" s="2644"/>
      <c r="L1037" s="2645"/>
      <c r="M1037" s="2645"/>
      <c r="N1037" s="2645"/>
      <c r="O1037" s="2646"/>
      <c r="P1037" s="2646"/>
      <c r="Q1037" s="2646"/>
      <c r="R1037" s="2646"/>
      <c r="S1037" s="2646"/>
      <c r="T1037" s="2646"/>
      <c r="U1037" s="2643"/>
      <c r="V1037" s="2643"/>
      <c r="W1037" s="2646"/>
    </row>
    <row r="1038" spans="1:23">
      <c r="A1038" s="2643"/>
      <c r="B1038" s="2643"/>
      <c r="C1038" s="2643"/>
      <c r="D1038" s="2643"/>
      <c r="E1038" s="2643"/>
      <c r="F1038" s="2643"/>
      <c r="G1038" s="2643"/>
      <c r="H1038" s="2643"/>
      <c r="I1038" s="2643"/>
      <c r="J1038" s="2643"/>
      <c r="K1038" s="2644"/>
      <c r="L1038" s="2645"/>
      <c r="M1038" s="2645"/>
      <c r="N1038" s="2645"/>
      <c r="O1038" s="2646"/>
      <c r="P1038" s="2646"/>
      <c r="Q1038" s="2646"/>
      <c r="R1038" s="2646"/>
      <c r="S1038" s="2646"/>
      <c r="T1038" s="2646"/>
      <c r="U1038" s="2643"/>
      <c r="V1038" s="2643"/>
      <c r="W1038" s="2646"/>
    </row>
    <row r="1039" spans="1:23">
      <c r="A1039" s="2643"/>
      <c r="B1039" s="2643"/>
      <c r="C1039" s="2643"/>
      <c r="D1039" s="2643"/>
      <c r="E1039" s="2643"/>
      <c r="F1039" s="2643"/>
      <c r="G1039" s="2643"/>
      <c r="H1039" s="2643"/>
      <c r="I1039" s="2643"/>
      <c r="J1039" s="2643"/>
      <c r="K1039" s="2644"/>
      <c r="L1039" s="2645"/>
      <c r="M1039" s="2645"/>
      <c r="N1039" s="2645"/>
      <c r="O1039" s="2646"/>
      <c r="P1039" s="2646"/>
      <c r="Q1039" s="2646"/>
      <c r="R1039" s="2646"/>
      <c r="S1039" s="2646"/>
      <c r="T1039" s="2646"/>
      <c r="U1039" s="2643"/>
      <c r="V1039" s="2643"/>
      <c r="W1039" s="2646"/>
    </row>
    <row r="1040" spans="1:23">
      <c r="A1040" s="2643"/>
      <c r="B1040" s="2643"/>
      <c r="C1040" s="2643"/>
      <c r="D1040" s="2643"/>
      <c r="E1040" s="2643"/>
      <c r="F1040" s="2643"/>
      <c r="G1040" s="2643"/>
      <c r="H1040" s="2643"/>
      <c r="I1040" s="2643"/>
      <c r="J1040" s="2643"/>
      <c r="K1040" s="2644"/>
      <c r="L1040" s="2645"/>
      <c r="M1040" s="2645"/>
      <c r="N1040" s="2645"/>
      <c r="O1040" s="2646"/>
      <c r="P1040" s="2646"/>
      <c r="Q1040" s="2646"/>
      <c r="R1040" s="2646"/>
      <c r="S1040" s="2646"/>
      <c r="T1040" s="2646"/>
      <c r="U1040" s="2643"/>
      <c r="V1040" s="2643"/>
      <c r="W1040" s="2646"/>
    </row>
    <row r="1041" spans="1:23">
      <c r="A1041" s="2643"/>
      <c r="B1041" s="2643"/>
      <c r="C1041" s="2643"/>
      <c r="D1041" s="2643"/>
      <c r="E1041" s="2643"/>
      <c r="F1041" s="2643"/>
      <c r="G1041" s="2643"/>
      <c r="H1041" s="2643"/>
      <c r="I1041" s="2643"/>
      <c r="J1041" s="2643"/>
      <c r="K1041" s="2644"/>
      <c r="L1041" s="2645"/>
      <c r="M1041" s="2645"/>
      <c r="N1041" s="2645"/>
      <c r="O1041" s="2646"/>
      <c r="P1041" s="2646"/>
      <c r="Q1041" s="2646"/>
      <c r="R1041" s="2646"/>
      <c r="S1041" s="2646"/>
      <c r="T1041" s="2646"/>
      <c r="U1041" s="2643"/>
      <c r="V1041" s="2643"/>
      <c r="W1041" s="2646"/>
    </row>
    <row r="1042" spans="1:23">
      <c r="A1042" s="2643"/>
      <c r="B1042" s="2643"/>
      <c r="C1042" s="2643"/>
      <c r="D1042" s="2643"/>
      <c r="E1042" s="2643"/>
      <c r="F1042" s="2643"/>
      <c r="G1042" s="2643"/>
      <c r="H1042" s="2643"/>
      <c r="I1042" s="2643"/>
      <c r="J1042" s="2643"/>
      <c r="K1042" s="2644"/>
      <c r="L1042" s="2645"/>
      <c r="M1042" s="2645"/>
      <c r="N1042" s="2645"/>
      <c r="O1042" s="2646"/>
      <c r="P1042" s="2646"/>
      <c r="Q1042" s="2646"/>
      <c r="R1042" s="2646"/>
      <c r="S1042" s="2646"/>
      <c r="T1042" s="2646"/>
      <c r="U1042" s="2643"/>
      <c r="V1042" s="2643"/>
      <c r="W1042" s="2646"/>
    </row>
    <row r="1043" spans="1:23">
      <c r="A1043" s="2643"/>
      <c r="B1043" s="2643"/>
      <c r="C1043" s="2643"/>
      <c r="D1043" s="2643"/>
      <c r="E1043" s="2643"/>
      <c r="F1043" s="2643"/>
      <c r="G1043" s="2643"/>
      <c r="H1043" s="2643"/>
      <c r="I1043" s="2643"/>
      <c r="J1043" s="2643"/>
      <c r="K1043" s="2644"/>
      <c r="L1043" s="2645"/>
      <c r="M1043" s="2645"/>
      <c r="N1043" s="2645"/>
      <c r="O1043" s="2646"/>
      <c r="P1043" s="2646"/>
      <c r="Q1043" s="2646"/>
      <c r="R1043" s="2646"/>
      <c r="S1043" s="2646"/>
      <c r="T1043" s="2646"/>
      <c r="U1043" s="2643"/>
      <c r="V1043" s="2643"/>
      <c r="W1043" s="2646"/>
    </row>
    <row r="1044" spans="1:23">
      <c r="A1044" s="2643"/>
      <c r="B1044" s="2643"/>
      <c r="C1044" s="2643"/>
      <c r="D1044" s="2643"/>
      <c r="E1044" s="2643"/>
      <c r="F1044" s="2643"/>
      <c r="G1044" s="2643"/>
      <c r="H1044" s="2643"/>
      <c r="I1044" s="2643"/>
      <c r="J1044" s="2643"/>
      <c r="K1044" s="2644"/>
      <c r="L1044" s="2645"/>
      <c r="M1044" s="2645"/>
      <c r="N1044" s="2645"/>
      <c r="O1044" s="2646"/>
      <c r="P1044" s="2646"/>
      <c r="Q1044" s="2646"/>
      <c r="R1044" s="2646"/>
      <c r="S1044" s="2646"/>
      <c r="T1044" s="2646"/>
      <c r="U1044" s="2643"/>
      <c r="V1044" s="2643"/>
      <c r="W1044" s="2646"/>
    </row>
    <row r="1045" spans="1:23">
      <c r="A1045" s="2643"/>
      <c r="B1045" s="2643"/>
      <c r="C1045" s="2643"/>
      <c r="D1045" s="2643"/>
      <c r="E1045" s="2643"/>
      <c r="F1045" s="2643"/>
      <c r="G1045" s="2643"/>
      <c r="H1045" s="2643"/>
      <c r="I1045" s="2643"/>
      <c r="J1045" s="2643"/>
      <c r="K1045" s="2644"/>
      <c r="L1045" s="2645"/>
      <c r="M1045" s="2645"/>
      <c r="N1045" s="2645"/>
      <c r="O1045" s="2646"/>
      <c r="P1045" s="2646"/>
      <c r="Q1045" s="2646"/>
      <c r="R1045" s="2646"/>
      <c r="S1045" s="2646"/>
      <c r="T1045" s="2646"/>
      <c r="U1045" s="2643"/>
      <c r="V1045" s="2643"/>
      <c r="W1045" s="2646"/>
    </row>
    <row r="1046" spans="1:23">
      <c r="A1046" s="2643"/>
      <c r="B1046" s="2643"/>
      <c r="C1046" s="2643"/>
      <c r="D1046" s="2643"/>
      <c r="E1046" s="2643"/>
      <c r="F1046" s="2643"/>
      <c r="G1046" s="2643"/>
      <c r="H1046" s="2643"/>
      <c r="I1046" s="2643"/>
      <c r="J1046" s="2643"/>
      <c r="K1046" s="2644"/>
      <c r="L1046" s="2645"/>
      <c r="M1046" s="2645"/>
      <c r="N1046" s="2645"/>
      <c r="O1046" s="2646"/>
      <c r="P1046" s="2646"/>
      <c r="Q1046" s="2646"/>
      <c r="R1046" s="2646"/>
      <c r="S1046" s="2646"/>
      <c r="T1046" s="2646"/>
      <c r="U1046" s="2643"/>
      <c r="V1046" s="2643"/>
      <c r="W1046" s="2646"/>
    </row>
    <row r="1047" spans="1:23">
      <c r="A1047" s="2643"/>
      <c r="B1047" s="2643"/>
      <c r="C1047" s="2643"/>
      <c r="D1047" s="2643"/>
      <c r="E1047" s="2643"/>
      <c r="F1047" s="2643"/>
      <c r="G1047" s="2643"/>
      <c r="H1047" s="2643"/>
      <c r="I1047" s="2643"/>
      <c r="J1047" s="2643"/>
      <c r="K1047" s="2644"/>
      <c r="L1047" s="2645"/>
      <c r="M1047" s="2645"/>
      <c r="N1047" s="2645"/>
      <c r="O1047" s="2646"/>
      <c r="P1047" s="2646"/>
      <c r="Q1047" s="2646"/>
      <c r="R1047" s="2646"/>
      <c r="S1047" s="2646"/>
      <c r="T1047" s="2646"/>
      <c r="U1047" s="2643"/>
      <c r="V1047" s="2643"/>
      <c r="W1047" s="2646"/>
    </row>
    <row r="1048" spans="1:23">
      <c r="A1048" s="2643"/>
      <c r="B1048" s="2643"/>
      <c r="C1048" s="2643"/>
      <c r="D1048" s="2643"/>
      <c r="E1048" s="2643"/>
      <c r="F1048" s="2643"/>
      <c r="G1048" s="2643"/>
      <c r="H1048" s="2643"/>
      <c r="I1048" s="2643"/>
      <c r="J1048" s="2643"/>
      <c r="K1048" s="2644"/>
      <c r="L1048" s="2645"/>
      <c r="M1048" s="2645"/>
      <c r="N1048" s="2645"/>
      <c r="O1048" s="2646"/>
      <c r="P1048" s="2646"/>
      <c r="Q1048" s="2646"/>
      <c r="R1048" s="2646"/>
      <c r="S1048" s="2646"/>
      <c r="T1048" s="2646"/>
      <c r="U1048" s="2643"/>
      <c r="V1048" s="2643"/>
      <c r="W1048" s="2646"/>
    </row>
    <row r="1049" spans="1:23">
      <c r="A1049" s="2643"/>
      <c r="B1049" s="2643"/>
      <c r="C1049" s="2643"/>
      <c r="D1049" s="2643"/>
      <c r="E1049" s="2643"/>
      <c r="F1049" s="2643"/>
      <c r="G1049" s="2643"/>
      <c r="H1049" s="2643"/>
      <c r="I1049" s="2643"/>
      <c r="J1049" s="2643"/>
      <c r="K1049" s="2644"/>
      <c r="L1049" s="2645"/>
      <c r="M1049" s="2645"/>
      <c r="N1049" s="2645"/>
      <c r="O1049" s="2646"/>
      <c r="P1049" s="2646"/>
      <c r="Q1049" s="2646"/>
      <c r="R1049" s="2646"/>
      <c r="S1049" s="2646"/>
      <c r="T1049" s="2646"/>
      <c r="U1049" s="2643"/>
      <c r="V1049" s="2643"/>
      <c r="W1049" s="2646"/>
    </row>
    <row r="1050" spans="1:23">
      <c r="A1050" s="2643"/>
      <c r="B1050" s="2643"/>
      <c r="C1050" s="2643"/>
      <c r="D1050" s="2643"/>
      <c r="E1050" s="2643"/>
      <c r="F1050" s="2643"/>
      <c r="G1050" s="2643"/>
      <c r="H1050" s="2643"/>
      <c r="I1050" s="2643"/>
      <c r="J1050" s="2643"/>
      <c r="K1050" s="2644"/>
      <c r="L1050" s="2645"/>
      <c r="M1050" s="2645"/>
      <c r="N1050" s="2645"/>
      <c r="O1050" s="2646"/>
      <c r="P1050" s="2646"/>
      <c r="Q1050" s="2646"/>
      <c r="R1050" s="2646"/>
      <c r="S1050" s="2646"/>
      <c r="T1050" s="2646"/>
      <c r="U1050" s="2643"/>
      <c r="V1050" s="2643"/>
      <c r="W1050" s="2646"/>
    </row>
    <row r="1051" spans="1:23">
      <c r="A1051" s="2643"/>
      <c r="B1051" s="2643"/>
      <c r="C1051" s="2643"/>
      <c r="D1051" s="2643"/>
      <c r="E1051" s="2643"/>
      <c r="F1051" s="2643"/>
      <c r="G1051" s="2643"/>
      <c r="H1051" s="2643"/>
      <c r="I1051" s="2643"/>
      <c r="J1051" s="2643"/>
      <c r="K1051" s="2644"/>
      <c r="L1051" s="2645"/>
      <c r="M1051" s="2645"/>
      <c r="N1051" s="2645"/>
      <c r="O1051" s="2646"/>
      <c r="P1051" s="2646"/>
      <c r="Q1051" s="2646"/>
      <c r="R1051" s="2646"/>
      <c r="S1051" s="2646"/>
      <c r="T1051" s="2646"/>
      <c r="U1051" s="2643"/>
      <c r="V1051" s="2643"/>
      <c r="W1051" s="2646"/>
    </row>
    <row r="1052" spans="1:23">
      <c r="A1052" s="2643"/>
      <c r="B1052" s="2643"/>
      <c r="C1052" s="2643"/>
      <c r="D1052" s="2643"/>
      <c r="E1052" s="2643"/>
      <c r="F1052" s="2643"/>
      <c r="G1052" s="2643"/>
      <c r="H1052" s="2643"/>
      <c r="I1052" s="2643"/>
      <c r="J1052" s="2643"/>
      <c r="K1052" s="2644"/>
      <c r="L1052" s="2645"/>
      <c r="M1052" s="2645"/>
      <c r="N1052" s="2645"/>
      <c r="O1052" s="2646"/>
      <c r="P1052" s="2646"/>
      <c r="Q1052" s="2646"/>
      <c r="R1052" s="2646"/>
      <c r="S1052" s="2646"/>
      <c r="T1052" s="2646"/>
      <c r="U1052" s="2643"/>
      <c r="V1052" s="2643"/>
      <c r="W1052" s="2646"/>
    </row>
    <row r="1053" spans="1:23">
      <c r="A1053" s="2643"/>
      <c r="B1053" s="2643"/>
      <c r="C1053" s="2643"/>
      <c r="D1053" s="2643"/>
      <c r="E1053" s="2643"/>
      <c r="F1053" s="2643"/>
      <c r="G1053" s="2643"/>
      <c r="H1053" s="2643"/>
      <c r="I1053" s="2643"/>
      <c r="J1053" s="2643"/>
      <c r="K1053" s="2644"/>
      <c r="L1053" s="2645"/>
      <c r="M1053" s="2645"/>
      <c r="N1053" s="2645"/>
      <c r="O1053" s="2646"/>
      <c r="P1053" s="2646"/>
      <c r="Q1053" s="2646"/>
      <c r="R1053" s="2646"/>
      <c r="S1053" s="2646"/>
      <c r="T1053" s="2646"/>
      <c r="U1053" s="2643"/>
      <c r="V1053" s="2643"/>
      <c r="W1053" s="2646"/>
    </row>
    <row r="1054" spans="1:23">
      <c r="A1054" s="2643"/>
      <c r="B1054" s="2643"/>
      <c r="C1054" s="2643"/>
      <c r="D1054" s="2643"/>
      <c r="E1054" s="2643"/>
      <c r="F1054" s="2643"/>
      <c r="G1054" s="2643"/>
      <c r="H1054" s="2643"/>
      <c r="I1054" s="2643"/>
      <c r="J1054" s="2643"/>
      <c r="K1054" s="2644"/>
      <c r="L1054" s="2645"/>
      <c r="M1054" s="2645"/>
      <c r="N1054" s="2645"/>
      <c r="O1054" s="2646"/>
      <c r="P1054" s="2646"/>
      <c r="Q1054" s="2646"/>
      <c r="R1054" s="2646"/>
      <c r="S1054" s="2646"/>
      <c r="T1054" s="2646"/>
      <c r="U1054" s="2643"/>
      <c r="V1054" s="2643"/>
      <c r="W1054" s="2646"/>
    </row>
    <row r="1055" spans="1:23">
      <c r="A1055" s="2643"/>
      <c r="B1055" s="2643"/>
      <c r="C1055" s="2643"/>
      <c r="D1055" s="2643"/>
      <c r="E1055" s="2643"/>
      <c r="F1055" s="2643"/>
      <c r="G1055" s="2643"/>
      <c r="H1055" s="2643"/>
      <c r="I1055" s="2643"/>
      <c r="J1055" s="2643"/>
      <c r="K1055" s="2644"/>
      <c r="L1055" s="2645"/>
      <c r="M1055" s="2645"/>
      <c r="N1055" s="2645"/>
      <c r="O1055" s="2646"/>
      <c r="P1055" s="2646"/>
      <c r="Q1055" s="2646"/>
      <c r="R1055" s="2646"/>
      <c r="S1055" s="2646"/>
      <c r="T1055" s="2646"/>
      <c r="U1055" s="2643"/>
      <c r="V1055" s="2643"/>
      <c r="W1055" s="2646"/>
    </row>
    <row r="1056" spans="1:23">
      <c r="A1056" s="2643"/>
      <c r="B1056" s="2643"/>
      <c r="C1056" s="2643"/>
      <c r="D1056" s="2643"/>
      <c r="E1056" s="2643"/>
      <c r="F1056" s="2643"/>
      <c r="G1056" s="2643"/>
      <c r="H1056" s="2643"/>
      <c r="I1056" s="2643"/>
      <c r="J1056" s="2643"/>
      <c r="K1056" s="2644"/>
      <c r="L1056" s="2645"/>
      <c r="M1056" s="2645"/>
      <c r="N1056" s="2645"/>
      <c r="O1056" s="2646"/>
      <c r="P1056" s="2646"/>
      <c r="Q1056" s="2646"/>
      <c r="R1056" s="2646"/>
      <c r="S1056" s="2646"/>
      <c r="T1056" s="2646"/>
      <c r="U1056" s="2643"/>
      <c r="V1056" s="2643"/>
      <c r="W1056" s="2646"/>
    </row>
    <row r="1057" spans="1:23">
      <c r="A1057" s="2643"/>
      <c r="B1057" s="2643"/>
      <c r="C1057" s="2643"/>
      <c r="D1057" s="2643"/>
      <c r="E1057" s="2643"/>
      <c r="F1057" s="2643"/>
      <c r="G1057" s="2643"/>
      <c r="H1057" s="2643"/>
      <c r="I1057" s="2643"/>
      <c r="J1057" s="2643"/>
      <c r="K1057" s="2644"/>
      <c r="L1057" s="2645"/>
      <c r="M1057" s="2645"/>
      <c r="N1057" s="2645"/>
      <c r="O1057" s="2646"/>
      <c r="P1057" s="2646"/>
      <c r="Q1057" s="2646"/>
      <c r="R1057" s="2646"/>
      <c r="S1057" s="2646"/>
      <c r="T1057" s="2646"/>
      <c r="U1057" s="2643"/>
      <c r="V1057" s="2643"/>
      <c r="W1057" s="2646"/>
    </row>
    <row r="1058" spans="1:23">
      <c r="A1058" s="2643"/>
      <c r="B1058" s="2643"/>
      <c r="C1058" s="2643"/>
      <c r="D1058" s="2643"/>
      <c r="E1058" s="2643"/>
      <c r="F1058" s="2643"/>
      <c r="G1058" s="2643"/>
      <c r="H1058" s="2643"/>
      <c r="I1058" s="2643"/>
      <c r="J1058" s="2643"/>
      <c r="K1058" s="2644"/>
      <c r="L1058" s="2645"/>
      <c r="M1058" s="2645"/>
      <c r="N1058" s="2645"/>
      <c r="O1058" s="2646"/>
      <c r="P1058" s="2646"/>
      <c r="Q1058" s="2646"/>
      <c r="R1058" s="2646"/>
      <c r="S1058" s="2646"/>
      <c r="T1058" s="2646"/>
      <c r="U1058" s="2643"/>
      <c r="V1058" s="2643"/>
      <c r="W1058" s="2646"/>
    </row>
    <row r="1059" spans="1:23">
      <c r="A1059" s="2643"/>
      <c r="B1059" s="2643"/>
      <c r="C1059" s="2643"/>
      <c r="D1059" s="2643"/>
      <c r="E1059" s="2643"/>
      <c r="F1059" s="2643"/>
      <c r="G1059" s="2643"/>
      <c r="H1059" s="2643"/>
      <c r="I1059" s="2643"/>
      <c r="J1059" s="2643"/>
      <c r="K1059" s="2644"/>
      <c r="L1059" s="2645"/>
      <c r="M1059" s="2645"/>
      <c r="N1059" s="2645"/>
      <c r="O1059" s="2646"/>
      <c r="P1059" s="2646"/>
      <c r="Q1059" s="2646"/>
      <c r="R1059" s="2646"/>
      <c r="S1059" s="2646"/>
      <c r="T1059" s="2646"/>
      <c r="U1059" s="2643"/>
      <c r="V1059" s="2643"/>
      <c r="W1059" s="2646"/>
    </row>
    <row r="1060" spans="1:23">
      <c r="A1060" s="2643"/>
      <c r="B1060" s="2643"/>
      <c r="C1060" s="2643"/>
      <c r="D1060" s="2643"/>
      <c r="E1060" s="2643"/>
      <c r="F1060" s="2643"/>
      <c r="G1060" s="2643"/>
      <c r="H1060" s="2643"/>
      <c r="I1060" s="2643"/>
      <c r="J1060" s="2643"/>
      <c r="K1060" s="2644"/>
      <c r="L1060" s="2645"/>
      <c r="M1060" s="2645"/>
      <c r="N1060" s="2645"/>
      <c r="O1060" s="2646"/>
      <c r="P1060" s="2646"/>
      <c r="Q1060" s="2646"/>
      <c r="R1060" s="2646"/>
      <c r="S1060" s="2646"/>
      <c r="T1060" s="2646"/>
      <c r="U1060" s="2643"/>
      <c r="V1060" s="2643"/>
      <c r="W1060" s="2646"/>
    </row>
    <row r="1061" spans="1:23">
      <c r="A1061" s="2643"/>
      <c r="B1061" s="2643"/>
      <c r="C1061" s="2643"/>
      <c r="D1061" s="2643"/>
      <c r="E1061" s="2643"/>
      <c r="F1061" s="2643"/>
      <c r="G1061" s="2643"/>
      <c r="H1061" s="2643"/>
      <c r="I1061" s="2643"/>
      <c r="J1061" s="2643"/>
      <c r="K1061" s="2644"/>
      <c r="L1061" s="2645"/>
      <c r="M1061" s="2645"/>
      <c r="N1061" s="2645"/>
      <c r="O1061" s="2646"/>
      <c r="P1061" s="2646"/>
      <c r="Q1061" s="2646"/>
      <c r="R1061" s="2646"/>
      <c r="S1061" s="2646"/>
      <c r="T1061" s="2646"/>
      <c r="U1061" s="2643"/>
      <c r="V1061" s="2643"/>
      <c r="W1061" s="2646"/>
    </row>
    <row r="1062" spans="1:23">
      <c r="A1062" s="2643"/>
      <c r="B1062" s="2643"/>
      <c r="C1062" s="2643"/>
      <c r="D1062" s="2643"/>
      <c r="E1062" s="2643"/>
      <c r="F1062" s="2643"/>
      <c r="G1062" s="2643"/>
      <c r="H1062" s="2643"/>
      <c r="I1062" s="2643"/>
      <c r="J1062" s="2643"/>
      <c r="K1062" s="2644"/>
      <c r="L1062" s="2645"/>
      <c r="M1062" s="2645"/>
      <c r="N1062" s="2645"/>
      <c r="O1062" s="2646"/>
      <c r="P1062" s="2646"/>
      <c r="Q1062" s="2646"/>
      <c r="R1062" s="2646"/>
      <c r="S1062" s="2646"/>
      <c r="T1062" s="2646"/>
      <c r="U1062" s="2643"/>
      <c r="V1062" s="2643"/>
      <c r="W1062" s="2646"/>
    </row>
    <row r="1063" spans="1:23">
      <c r="A1063" s="2643"/>
      <c r="B1063" s="2643"/>
      <c r="C1063" s="2643"/>
      <c r="D1063" s="2643"/>
      <c r="E1063" s="2643"/>
      <c r="F1063" s="2643"/>
      <c r="G1063" s="2643"/>
      <c r="H1063" s="2643"/>
      <c r="I1063" s="2643"/>
      <c r="J1063" s="2643"/>
      <c r="K1063" s="2644"/>
      <c r="L1063" s="2645"/>
      <c r="M1063" s="2645"/>
      <c r="N1063" s="2645"/>
      <c r="O1063" s="2646"/>
      <c r="P1063" s="2646"/>
      <c r="Q1063" s="2646"/>
      <c r="R1063" s="2646"/>
      <c r="S1063" s="2646"/>
      <c r="T1063" s="2646"/>
      <c r="U1063" s="2643"/>
      <c r="V1063" s="2643"/>
      <c r="W1063" s="2646"/>
    </row>
    <row r="1064" spans="1:23">
      <c r="A1064" s="2643"/>
      <c r="B1064" s="2643"/>
      <c r="C1064" s="2643"/>
      <c r="D1064" s="2643"/>
      <c r="E1064" s="2643"/>
      <c r="F1064" s="2643"/>
      <c r="G1064" s="2643"/>
      <c r="H1064" s="2643"/>
      <c r="I1064" s="2643"/>
      <c r="J1064" s="2643"/>
      <c r="K1064" s="2644"/>
      <c r="L1064" s="2645"/>
      <c r="M1064" s="2645"/>
      <c r="N1064" s="2645"/>
      <c r="O1064" s="2646"/>
      <c r="P1064" s="2646"/>
      <c r="Q1064" s="2646"/>
      <c r="R1064" s="2646"/>
      <c r="S1064" s="2646"/>
      <c r="T1064" s="2646"/>
      <c r="U1064" s="2643"/>
      <c r="V1064" s="2643"/>
      <c r="W1064" s="2646"/>
    </row>
    <row r="1065" spans="1:23">
      <c r="A1065" s="2643"/>
      <c r="B1065" s="2643"/>
      <c r="C1065" s="2643"/>
      <c r="D1065" s="2643"/>
      <c r="E1065" s="2643"/>
      <c r="F1065" s="2643"/>
      <c r="G1065" s="2643"/>
      <c r="H1065" s="2643"/>
      <c r="I1065" s="2643"/>
      <c r="J1065" s="2643"/>
      <c r="K1065" s="2644"/>
      <c r="L1065" s="2645"/>
      <c r="M1065" s="2645"/>
      <c r="N1065" s="2645"/>
      <c r="O1065" s="2646"/>
      <c r="P1065" s="2646"/>
      <c r="Q1065" s="2646"/>
      <c r="R1065" s="2646"/>
      <c r="S1065" s="2646"/>
      <c r="T1065" s="2646"/>
      <c r="U1065" s="2643"/>
      <c r="V1065" s="2643"/>
      <c r="W1065" s="2646"/>
    </row>
    <row r="1066" spans="1:23">
      <c r="A1066" s="2643"/>
      <c r="B1066" s="2643"/>
      <c r="C1066" s="2643"/>
      <c r="D1066" s="2643"/>
      <c r="E1066" s="2643"/>
      <c r="F1066" s="2643"/>
      <c r="G1066" s="2643"/>
      <c r="H1066" s="2643"/>
      <c r="I1066" s="2643"/>
      <c r="J1066" s="2643"/>
      <c r="K1066" s="2644"/>
      <c r="L1066" s="2645"/>
      <c r="M1066" s="2645"/>
      <c r="N1066" s="2645"/>
      <c r="O1066" s="2646"/>
      <c r="P1066" s="2646"/>
      <c r="Q1066" s="2646"/>
      <c r="R1066" s="2646"/>
      <c r="S1066" s="2646"/>
      <c r="T1066" s="2646"/>
      <c r="U1066" s="2643"/>
      <c r="V1066" s="2643"/>
      <c r="W1066" s="2646"/>
    </row>
    <row r="1067" spans="1:23">
      <c r="A1067" s="2643"/>
      <c r="B1067" s="2643"/>
      <c r="C1067" s="2643"/>
      <c r="D1067" s="2643"/>
      <c r="E1067" s="2643"/>
      <c r="F1067" s="2643"/>
      <c r="G1067" s="2643"/>
      <c r="H1067" s="2643"/>
      <c r="I1067" s="2643"/>
      <c r="J1067" s="2643"/>
      <c r="K1067" s="2644"/>
      <c r="L1067" s="2645"/>
      <c r="M1067" s="2645"/>
      <c r="N1067" s="2645"/>
      <c r="O1067" s="2646"/>
      <c r="P1067" s="2646"/>
      <c r="Q1067" s="2646"/>
      <c r="R1067" s="2646"/>
      <c r="S1067" s="2646"/>
      <c r="T1067" s="2646"/>
      <c r="U1067" s="2643"/>
      <c r="V1067" s="2643"/>
      <c r="W1067" s="2646"/>
    </row>
    <row r="1068" spans="1:23">
      <c r="A1068" s="2643"/>
      <c r="B1068" s="2643"/>
      <c r="C1068" s="2643"/>
      <c r="D1068" s="2643"/>
      <c r="E1068" s="2643"/>
      <c r="F1068" s="2643"/>
      <c r="G1068" s="2643"/>
      <c r="H1068" s="2643"/>
      <c r="I1068" s="2643"/>
      <c r="J1068" s="2643"/>
      <c r="K1068" s="2644"/>
      <c r="L1068" s="2645"/>
      <c r="M1068" s="2645"/>
      <c r="N1068" s="2645"/>
      <c r="O1068" s="2646"/>
      <c r="P1068" s="2646"/>
      <c r="Q1068" s="2646"/>
      <c r="R1068" s="2646"/>
      <c r="S1068" s="2646"/>
      <c r="T1068" s="2646"/>
      <c r="U1068" s="2643"/>
      <c r="V1068" s="2643"/>
      <c r="W1068" s="2646"/>
    </row>
    <row r="1069" spans="1:23">
      <c r="A1069" s="2643"/>
      <c r="B1069" s="2643"/>
      <c r="C1069" s="2643"/>
      <c r="D1069" s="2643"/>
      <c r="E1069" s="2643"/>
      <c r="F1069" s="2643"/>
      <c r="G1069" s="2643"/>
      <c r="H1069" s="2643"/>
      <c r="I1069" s="2643"/>
      <c r="J1069" s="2643"/>
      <c r="K1069" s="2644"/>
      <c r="L1069" s="2645"/>
      <c r="M1069" s="2645"/>
      <c r="N1069" s="2645"/>
      <c r="O1069" s="2646"/>
      <c r="P1069" s="2646"/>
      <c r="Q1069" s="2646"/>
      <c r="R1069" s="2646"/>
      <c r="S1069" s="2646"/>
      <c r="T1069" s="2646"/>
      <c r="U1069" s="2643"/>
      <c r="V1069" s="2643"/>
      <c r="W1069" s="2646"/>
    </row>
    <row r="1070" spans="1:23">
      <c r="A1070" s="2643"/>
      <c r="B1070" s="2643"/>
      <c r="C1070" s="2643"/>
      <c r="D1070" s="2643"/>
      <c r="E1070" s="2643"/>
      <c r="F1070" s="2643"/>
      <c r="G1070" s="2643"/>
      <c r="H1070" s="2643"/>
      <c r="I1070" s="2643"/>
      <c r="J1070" s="2643"/>
      <c r="K1070" s="2644"/>
      <c r="L1070" s="2645"/>
      <c r="M1070" s="2645"/>
      <c r="N1070" s="2645"/>
      <c r="O1070" s="2646"/>
      <c r="P1070" s="2646"/>
      <c r="Q1070" s="2646"/>
      <c r="R1070" s="2646"/>
      <c r="S1070" s="2646"/>
      <c r="T1070" s="2646"/>
      <c r="U1070" s="2643"/>
      <c r="V1070" s="2643"/>
      <c r="W1070" s="2646"/>
    </row>
    <row r="1071" spans="1:23">
      <c r="A1071" s="2643"/>
      <c r="B1071" s="2643"/>
      <c r="C1071" s="2643"/>
      <c r="D1071" s="2643"/>
      <c r="E1071" s="2643"/>
      <c r="F1071" s="2643"/>
      <c r="G1071" s="2643"/>
      <c r="H1071" s="2643"/>
      <c r="I1071" s="2643"/>
      <c r="J1071" s="2643"/>
      <c r="K1071" s="2644"/>
      <c r="L1071" s="2645"/>
      <c r="M1071" s="2645"/>
      <c r="N1071" s="2645"/>
      <c r="O1071" s="2646"/>
      <c r="P1071" s="2646"/>
      <c r="Q1071" s="2646"/>
      <c r="R1071" s="2646"/>
      <c r="S1071" s="2646"/>
      <c r="T1071" s="2646"/>
      <c r="U1071" s="2643"/>
      <c r="V1071" s="2643"/>
      <c r="W1071" s="2646"/>
    </row>
    <row r="1072" spans="1:23">
      <c r="A1072" s="2643"/>
      <c r="B1072" s="2643"/>
      <c r="C1072" s="2643"/>
      <c r="D1072" s="2643"/>
      <c r="E1072" s="2643"/>
      <c r="F1072" s="2643"/>
      <c r="G1072" s="2643"/>
      <c r="H1072" s="2643"/>
      <c r="I1072" s="2643"/>
      <c r="J1072" s="2643"/>
      <c r="K1072" s="2644"/>
      <c r="L1072" s="2645"/>
      <c r="M1072" s="2645"/>
      <c r="N1072" s="2645"/>
      <c r="O1072" s="2646"/>
      <c r="P1072" s="2646"/>
      <c r="Q1072" s="2646"/>
      <c r="R1072" s="2646"/>
      <c r="S1072" s="2646"/>
      <c r="T1072" s="2646"/>
      <c r="U1072" s="2643"/>
      <c r="V1072" s="2643"/>
      <c r="W1072" s="2646"/>
    </row>
    <row r="1073" spans="1:23">
      <c r="A1073" s="2643"/>
      <c r="B1073" s="2643"/>
      <c r="C1073" s="2643"/>
      <c r="D1073" s="2643"/>
      <c r="E1073" s="2643"/>
      <c r="F1073" s="2643"/>
      <c r="G1073" s="2643"/>
      <c r="H1073" s="2643"/>
      <c r="I1073" s="2643"/>
      <c r="J1073" s="2643"/>
      <c r="K1073" s="2644"/>
      <c r="L1073" s="2645"/>
      <c r="M1073" s="2645"/>
      <c r="N1073" s="2645"/>
      <c r="O1073" s="2646"/>
      <c r="P1073" s="2646"/>
      <c r="Q1073" s="2646"/>
      <c r="R1073" s="2646"/>
      <c r="S1073" s="2646"/>
      <c r="T1073" s="2646"/>
      <c r="U1073" s="2643"/>
      <c r="V1073" s="2643"/>
      <c r="W1073" s="2646"/>
    </row>
    <row r="1074" spans="1:23">
      <c r="A1074" s="2643"/>
      <c r="B1074" s="2643"/>
      <c r="C1074" s="2643"/>
      <c r="D1074" s="2643"/>
      <c r="E1074" s="2643"/>
      <c r="F1074" s="2643"/>
      <c r="G1074" s="2643"/>
      <c r="H1074" s="2643"/>
      <c r="I1074" s="2643"/>
      <c r="J1074" s="2643"/>
      <c r="K1074" s="2644"/>
      <c r="L1074" s="2645"/>
      <c r="M1074" s="2645"/>
      <c r="N1074" s="2645"/>
      <c r="O1074" s="2646"/>
      <c r="P1074" s="2646"/>
      <c r="Q1074" s="2646"/>
      <c r="R1074" s="2646"/>
      <c r="S1074" s="2646"/>
      <c r="T1074" s="2646"/>
      <c r="U1074" s="2643"/>
      <c r="V1074" s="2643"/>
      <c r="W1074" s="2646"/>
    </row>
    <row r="1075" spans="1:23">
      <c r="A1075" s="2643"/>
      <c r="B1075" s="2643"/>
      <c r="C1075" s="2643"/>
      <c r="D1075" s="2643"/>
      <c r="E1075" s="2643"/>
      <c r="F1075" s="2643"/>
      <c r="G1075" s="2643"/>
      <c r="H1075" s="2643"/>
      <c r="I1075" s="2643"/>
      <c r="J1075" s="2643"/>
      <c r="K1075" s="2644"/>
      <c r="L1075" s="2645"/>
      <c r="M1075" s="2645"/>
      <c r="N1075" s="2645"/>
      <c r="O1075" s="2646"/>
      <c r="P1075" s="2646"/>
      <c r="Q1075" s="2646"/>
      <c r="R1075" s="2646"/>
      <c r="S1075" s="2646"/>
      <c r="T1075" s="2646"/>
      <c r="U1075" s="2643"/>
      <c r="V1075" s="2643"/>
      <c r="W1075" s="2646"/>
    </row>
    <row r="1076" spans="1:23">
      <c r="A1076" s="2643"/>
      <c r="B1076" s="2643"/>
      <c r="C1076" s="2643"/>
      <c r="D1076" s="2643"/>
      <c r="E1076" s="2643"/>
      <c r="F1076" s="2643"/>
      <c r="G1076" s="2643"/>
      <c r="H1076" s="2643"/>
      <c r="I1076" s="2643"/>
      <c r="J1076" s="2643"/>
      <c r="K1076" s="2644"/>
      <c r="L1076" s="2645"/>
      <c r="M1076" s="2645"/>
      <c r="N1076" s="2645"/>
      <c r="O1076" s="2646"/>
      <c r="P1076" s="2646"/>
      <c r="Q1076" s="2646"/>
      <c r="R1076" s="2646"/>
      <c r="S1076" s="2646"/>
      <c r="T1076" s="2646"/>
      <c r="U1076" s="2643"/>
      <c r="V1076" s="2643"/>
      <c r="W1076" s="2646"/>
    </row>
    <row r="1077" spans="1:23">
      <c r="A1077" s="2643"/>
      <c r="B1077" s="2643"/>
      <c r="C1077" s="2643"/>
      <c r="D1077" s="2643"/>
      <c r="E1077" s="2643"/>
      <c r="F1077" s="2643"/>
      <c r="G1077" s="2643"/>
      <c r="H1077" s="2643"/>
      <c r="I1077" s="2643"/>
      <c r="J1077" s="2643"/>
      <c r="K1077" s="2644"/>
      <c r="L1077" s="2645"/>
      <c r="M1077" s="2645"/>
      <c r="N1077" s="2645"/>
      <c r="O1077" s="2646"/>
      <c r="P1077" s="2646"/>
      <c r="Q1077" s="2646"/>
      <c r="R1077" s="2646"/>
      <c r="S1077" s="2646"/>
      <c r="T1077" s="2646"/>
      <c r="U1077" s="2643"/>
      <c r="V1077" s="2643"/>
      <c r="W1077" s="2646"/>
    </row>
    <row r="1078" spans="1:23">
      <c r="A1078" s="2643"/>
      <c r="B1078" s="2643"/>
      <c r="C1078" s="2643"/>
      <c r="D1078" s="2643"/>
      <c r="E1078" s="2643"/>
      <c r="F1078" s="2643"/>
      <c r="G1078" s="2643"/>
      <c r="H1078" s="2643"/>
      <c r="I1078" s="2643"/>
      <c r="J1078" s="2643"/>
      <c r="K1078" s="2644"/>
      <c r="L1078" s="2645"/>
      <c r="M1078" s="2645"/>
      <c r="N1078" s="2645"/>
      <c r="O1078" s="2646"/>
      <c r="P1078" s="2646"/>
      <c r="Q1078" s="2646"/>
      <c r="R1078" s="2646"/>
      <c r="S1078" s="2646"/>
      <c r="T1078" s="2646"/>
      <c r="U1078" s="2643"/>
      <c r="V1078" s="2643"/>
      <c r="W1078" s="2646"/>
    </row>
    <row r="1079" spans="1:23">
      <c r="A1079" s="2643"/>
      <c r="B1079" s="2643"/>
      <c r="C1079" s="2643"/>
      <c r="D1079" s="2643"/>
      <c r="E1079" s="2643"/>
      <c r="F1079" s="2643"/>
      <c r="G1079" s="2643"/>
      <c r="H1079" s="2643"/>
      <c r="I1079" s="2643"/>
      <c r="J1079" s="2643"/>
      <c r="K1079" s="2644"/>
      <c r="L1079" s="2645"/>
      <c r="M1079" s="2645"/>
      <c r="N1079" s="2645"/>
      <c r="O1079" s="2646"/>
      <c r="P1079" s="2646"/>
      <c r="Q1079" s="2646"/>
      <c r="R1079" s="2646"/>
      <c r="S1079" s="2646"/>
      <c r="T1079" s="2646"/>
      <c r="U1079" s="2643"/>
      <c r="V1079" s="2643"/>
      <c r="W1079" s="2646"/>
    </row>
    <row r="1080" spans="1:23">
      <c r="A1080" s="2643"/>
      <c r="B1080" s="2643"/>
      <c r="C1080" s="2643"/>
      <c r="D1080" s="2643"/>
      <c r="E1080" s="2643"/>
      <c r="F1080" s="2643"/>
      <c r="G1080" s="2643"/>
      <c r="H1080" s="2643"/>
      <c r="I1080" s="2643"/>
      <c r="J1080" s="2643"/>
      <c r="K1080" s="2644"/>
      <c r="L1080" s="2645"/>
      <c r="M1080" s="2645"/>
      <c r="N1080" s="2645"/>
      <c r="O1080" s="2646"/>
      <c r="P1080" s="2646"/>
      <c r="Q1080" s="2646"/>
      <c r="R1080" s="2646"/>
      <c r="S1080" s="2646"/>
      <c r="T1080" s="2646"/>
      <c r="U1080" s="2643"/>
      <c r="V1080" s="2643"/>
      <c r="W1080" s="2646"/>
    </row>
    <row r="1081" spans="1:23">
      <c r="A1081" s="2643"/>
      <c r="B1081" s="2643"/>
      <c r="C1081" s="2643"/>
      <c r="D1081" s="2643"/>
      <c r="E1081" s="2643"/>
      <c r="F1081" s="2643"/>
      <c r="G1081" s="2643"/>
      <c r="H1081" s="2643"/>
      <c r="I1081" s="2643"/>
      <c r="J1081" s="2643"/>
      <c r="K1081" s="2644"/>
      <c r="L1081" s="2645"/>
      <c r="M1081" s="2645"/>
      <c r="N1081" s="2645"/>
      <c r="O1081" s="2646"/>
      <c r="P1081" s="2646"/>
      <c r="Q1081" s="2646"/>
      <c r="R1081" s="2646"/>
      <c r="S1081" s="2646"/>
      <c r="T1081" s="2646"/>
      <c r="U1081" s="2643"/>
      <c r="V1081" s="2643"/>
      <c r="W1081" s="2646"/>
    </row>
    <row r="1082" spans="1:23">
      <c r="A1082" s="2643"/>
      <c r="B1082" s="2643"/>
      <c r="C1082" s="2643"/>
      <c r="D1082" s="2643"/>
      <c r="E1082" s="2643"/>
      <c r="F1082" s="2643"/>
      <c r="G1082" s="2643"/>
      <c r="H1082" s="2643"/>
      <c r="I1082" s="2643"/>
      <c r="J1082" s="2643"/>
      <c r="K1082" s="2644"/>
      <c r="L1082" s="2645"/>
      <c r="M1082" s="2645"/>
      <c r="N1082" s="2645"/>
      <c r="O1082" s="2646"/>
      <c r="P1082" s="2646"/>
      <c r="Q1082" s="2646"/>
      <c r="R1082" s="2646"/>
      <c r="S1082" s="2646"/>
      <c r="T1082" s="2646"/>
      <c r="U1082" s="2643"/>
      <c r="V1082" s="2643"/>
      <c r="W1082" s="2646"/>
    </row>
    <row r="1083" spans="1:23">
      <c r="A1083" s="2643"/>
      <c r="B1083" s="2643"/>
      <c r="C1083" s="2643"/>
      <c r="D1083" s="2643"/>
      <c r="E1083" s="2643"/>
      <c r="F1083" s="2643"/>
      <c r="G1083" s="2643"/>
      <c r="H1083" s="2643"/>
      <c r="I1083" s="2643"/>
      <c r="J1083" s="2643"/>
      <c r="K1083" s="2644"/>
      <c r="L1083" s="2645"/>
      <c r="M1083" s="2645"/>
      <c r="N1083" s="2645"/>
      <c r="O1083" s="2646"/>
      <c r="P1083" s="2646"/>
      <c r="Q1083" s="2646"/>
      <c r="R1083" s="2646"/>
      <c r="S1083" s="2646"/>
      <c r="T1083" s="2646"/>
      <c r="U1083" s="2643"/>
      <c r="V1083" s="2643"/>
      <c r="W1083" s="2646"/>
    </row>
    <row r="1084" spans="1:23">
      <c r="A1084" s="2643"/>
      <c r="B1084" s="2643"/>
      <c r="C1084" s="2643"/>
      <c r="D1084" s="2643"/>
      <c r="E1084" s="2643"/>
      <c r="F1084" s="2643"/>
      <c r="G1084" s="2643"/>
      <c r="H1084" s="2643"/>
      <c r="I1084" s="2643"/>
      <c r="J1084" s="2643"/>
      <c r="K1084" s="2644"/>
      <c r="L1084" s="2645"/>
      <c r="M1084" s="2645"/>
      <c r="N1084" s="2645"/>
      <c r="O1084" s="2646"/>
      <c r="P1084" s="2646"/>
      <c r="Q1084" s="2646"/>
      <c r="R1084" s="2646"/>
      <c r="S1084" s="2646"/>
      <c r="T1084" s="2646"/>
      <c r="U1084" s="2643"/>
      <c r="V1084" s="2643"/>
      <c r="W1084" s="2646"/>
    </row>
    <row r="1085" spans="1:23">
      <c r="A1085" s="2643"/>
      <c r="B1085" s="2643"/>
      <c r="C1085" s="2643"/>
      <c r="D1085" s="2643"/>
      <c r="E1085" s="2643"/>
      <c r="F1085" s="2643"/>
      <c r="G1085" s="2643"/>
      <c r="H1085" s="2643"/>
      <c r="I1085" s="2643"/>
      <c r="J1085" s="2643"/>
      <c r="K1085" s="2644"/>
      <c r="L1085" s="2645"/>
      <c r="M1085" s="2645"/>
      <c r="N1085" s="2645"/>
      <c r="O1085" s="2646"/>
      <c r="P1085" s="2646"/>
      <c r="Q1085" s="2646"/>
      <c r="R1085" s="2646"/>
      <c r="S1085" s="2646"/>
      <c r="T1085" s="2646"/>
      <c r="U1085" s="2643"/>
      <c r="V1085" s="2643"/>
      <c r="W1085" s="2646"/>
    </row>
    <row r="1086" spans="1:23">
      <c r="A1086" s="2643"/>
      <c r="B1086" s="2643"/>
      <c r="C1086" s="2643"/>
      <c r="D1086" s="2643"/>
      <c r="E1086" s="2643"/>
      <c r="F1086" s="2643"/>
      <c r="G1086" s="2643"/>
      <c r="H1086" s="2643"/>
      <c r="I1086" s="2643"/>
      <c r="J1086" s="2643"/>
      <c r="K1086" s="2644"/>
      <c r="L1086" s="2645"/>
      <c r="M1086" s="2645"/>
      <c r="N1086" s="2645"/>
      <c r="O1086" s="2646"/>
      <c r="P1086" s="2646"/>
      <c r="Q1086" s="2646"/>
      <c r="R1086" s="2646"/>
      <c r="S1086" s="2646"/>
      <c r="T1086" s="2646"/>
      <c r="U1086" s="2643"/>
      <c r="V1086" s="2643"/>
      <c r="W1086" s="2646"/>
    </row>
    <row r="1087" spans="1:23">
      <c r="A1087" s="2643"/>
      <c r="B1087" s="2643"/>
      <c r="C1087" s="2643"/>
      <c r="D1087" s="2643"/>
      <c r="E1087" s="2643"/>
      <c r="F1087" s="2643"/>
      <c r="G1087" s="2643"/>
      <c r="H1087" s="2643"/>
      <c r="I1087" s="2643"/>
      <c r="J1087" s="2643"/>
      <c r="K1087" s="2644"/>
      <c r="L1087" s="2645"/>
      <c r="M1087" s="2645"/>
      <c r="N1087" s="2645"/>
      <c r="O1087" s="2646"/>
      <c r="P1087" s="2646"/>
      <c r="Q1087" s="2646"/>
      <c r="R1087" s="2646"/>
      <c r="S1087" s="2646"/>
      <c r="T1087" s="2646"/>
      <c r="U1087" s="2643"/>
      <c r="V1087" s="2643"/>
      <c r="W1087" s="2646"/>
    </row>
    <row r="1088" spans="1:23">
      <c r="A1088" s="2643"/>
      <c r="B1088" s="2643"/>
      <c r="C1088" s="2643"/>
      <c r="D1088" s="2643"/>
      <c r="E1088" s="2643"/>
      <c r="F1088" s="2643"/>
      <c r="G1088" s="2643"/>
      <c r="H1088" s="2643"/>
      <c r="I1088" s="2643"/>
      <c r="J1088" s="2643"/>
      <c r="K1088" s="2644"/>
      <c r="L1088" s="2645"/>
      <c r="M1088" s="2645"/>
      <c r="N1088" s="2645"/>
      <c r="O1088" s="2646"/>
      <c r="P1088" s="2646"/>
      <c r="Q1088" s="2646"/>
      <c r="R1088" s="2646"/>
      <c r="S1088" s="2646"/>
      <c r="T1088" s="2646"/>
      <c r="U1088" s="2643"/>
      <c r="V1088" s="2643"/>
      <c r="W1088" s="2646"/>
    </row>
    <row r="1089" spans="1:23">
      <c r="A1089" s="2643"/>
      <c r="B1089" s="2643"/>
      <c r="C1089" s="2643"/>
      <c r="D1089" s="2643"/>
      <c r="E1089" s="2643"/>
      <c r="F1089" s="2643"/>
      <c r="G1089" s="2643"/>
      <c r="H1089" s="2643"/>
      <c r="I1089" s="2643"/>
      <c r="J1089" s="2643"/>
      <c r="K1089" s="2644"/>
      <c r="L1089" s="2645"/>
      <c r="M1089" s="2645"/>
      <c r="N1089" s="2645"/>
      <c r="O1089" s="2646"/>
      <c r="P1089" s="2646"/>
      <c r="Q1089" s="2646"/>
      <c r="R1089" s="2646"/>
      <c r="S1089" s="2646"/>
      <c r="T1089" s="2646"/>
      <c r="U1089" s="2643"/>
      <c r="V1089" s="2643"/>
      <c r="W1089" s="2646"/>
    </row>
    <row r="1090" spans="1:23">
      <c r="A1090" s="2643"/>
      <c r="B1090" s="2643"/>
      <c r="C1090" s="2643"/>
      <c r="D1090" s="2643"/>
      <c r="E1090" s="2643"/>
      <c r="F1090" s="2643"/>
      <c r="G1090" s="2643"/>
      <c r="H1090" s="2643"/>
      <c r="I1090" s="2643"/>
      <c r="J1090" s="2643"/>
      <c r="K1090" s="2644"/>
      <c r="L1090" s="2645"/>
      <c r="M1090" s="2645"/>
      <c r="N1090" s="2645"/>
      <c r="O1090" s="2646"/>
      <c r="P1090" s="2646"/>
      <c r="Q1090" s="2646"/>
      <c r="R1090" s="2646"/>
      <c r="S1090" s="2646"/>
      <c r="T1090" s="2646"/>
      <c r="U1090" s="2643"/>
      <c r="V1090" s="2643"/>
      <c r="W1090" s="2646"/>
    </row>
    <row r="1091" spans="1:23">
      <c r="A1091" s="2643"/>
      <c r="B1091" s="2643"/>
      <c r="C1091" s="2643"/>
      <c r="D1091" s="2643"/>
      <c r="E1091" s="2643"/>
      <c r="F1091" s="2643"/>
      <c r="G1091" s="2643"/>
      <c r="H1091" s="2643"/>
      <c r="I1091" s="2643"/>
      <c r="J1091" s="2643"/>
      <c r="K1091" s="2644"/>
      <c r="L1091" s="2645"/>
      <c r="M1091" s="2645"/>
      <c r="N1091" s="2645"/>
      <c r="O1091" s="2646"/>
      <c r="P1091" s="2646"/>
      <c r="Q1091" s="2646"/>
      <c r="R1091" s="2646"/>
      <c r="S1091" s="2646"/>
      <c r="T1091" s="2646"/>
      <c r="U1091" s="2643"/>
      <c r="V1091" s="2643"/>
      <c r="W1091" s="2646"/>
    </row>
    <row r="1092" spans="1:23">
      <c r="A1092" s="2643"/>
      <c r="B1092" s="2643"/>
      <c r="C1092" s="2643"/>
      <c r="D1092" s="2643"/>
      <c r="E1092" s="2643"/>
      <c r="F1092" s="2643"/>
      <c r="G1092" s="2643"/>
      <c r="H1092" s="2643"/>
      <c r="I1092" s="2643"/>
      <c r="J1092" s="2643"/>
      <c r="K1092" s="2644"/>
      <c r="L1092" s="2645"/>
      <c r="M1092" s="2645"/>
      <c r="N1092" s="2645"/>
      <c r="O1092" s="2646"/>
      <c r="P1092" s="2646"/>
      <c r="Q1092" s="2646"/>
      <c r="R1092" s="2646"/>
      <c r="S1092" s="2646"/>
      <c r="T1092" s="2646"/>
      <c r="U1092" s="2643"/>
      <c r="V1092" s="2643"/>
      <c r="W1092" s="2646"/>
    </row>
    <row r="1093" spans="1:23">
      <c r="A1093" s="2643"/>
      <c r="B1093" s="2643"/>
      <c r="C1093" s="2643"/>
      <c r="D1093" s="2643"/>
      <c r="E1093" s="2643"/>
      <c r="F1093" s="2643"/>
      <c r="G1093" s="2643"/>
      <c r="H1093" s="2643"/>
      <c r="I1093" s="2643"/>
      <c r="J1093" s="2643"/>
      <c r="K1093" s="2644"/>
      <c r="L1093" s="2645"/>
      <c r="M1093" s="2645"/>
      <c r="N1093" s="2645"/>
      <c r="O1093" s="2646"/>
      <c r="P1093" s="2646"/>
      <c r="Q1093" s="2646"/>
      <c r="R1093" s="2646"/>
      <c r="S1093" s="2646"/>
      <c r="T1093" s="2646"/>
      <c r="U1093" s="2643"/>
      <c r="V1093" s="2643"/>
      <c r="W1093" s="2646"/>
    </row>
    <row r="1094" spans="1:23">
      <c r="A1094" s="2643"/>
      <c r="B1094" s="2643"/>
      <c r="C1094" s="2643"/>
      <c r="D1094" s="2643"/>
      <c r="E1094" s="2643"/>
      <c r="F1094" s="2643"/>
      <c r="G1094" s="2643"/>
      <c r="H1094" s="2643"/>
      <c r="I1094" s="2643"/>
      <c r="J1094" s="2643"/>
      <c r="K1094" s="2644"/>
      <c r="L1094" s="2645"/>
      <c r="M1094" s="2645"/>
      <c r="N1094" s="2645"/>
      <c r="O1094" s="2646"/>
      <c r="P1094" s="2646"/>
      <c r="Q1094" s="2646"/>
      <c r="R1094" s="2646"/>
      <c r="S1094" s="2646"/>
      <c r="T1094" s="2646"/>
      <c r="U1094" s="2643"/>
      <c r="V1094" s="2643"/>
      <c r="W1094" s="2646"/>
    </row>
    <row r="1095" spans="1:23">
      <c r="A1095" s="2643"/>
      <c r="B1095" s="2643"/>
      <c r="C1095" s="2643"/>
      <c r="D1095" s="2643"/>
      <c r="E1095" s="2643"/>
      <c r="F1095" s="2643"/>
      <c r="G1095" s="2643"/>
      <c r="H1095" s="2643"/>
      <c r="I1095" s="2643"/>
      <c r="J1095" s="2643"/>
      <c r="K1095" s="2644"/>
      <c r="L1095" s="2645"/>
      <c r="M1095" s="2645"/>
      <c r="N1095" s="2645"/>
      <c r="O1095" s="2646"/>
      <c r="P1095" s="2646"/>
      <c r="Q1095" s="2646"/>
      <c r="R1095" s="2646"/>
      <c r="S1095" s="2646"/>
      <c r="T1095" s="2646"/>
      <c r="U1095" s="2643"/>
      <c r="V1095" s="2643"/>
      <c r="W1095" s="2646"/>
    </row>
    <row r="1096" spans="1:23">
      <c r="A1096" s="2643"/>
      <c r="B1096" s="2643"/>
      <c r="C1096" s="2643"/>
      <c r="D1096" s="2643"/>
      <c r="E1096" s="2643"/>
      <c r="F1096" s="2643"/>
      <c r="G1096" s="2643"/>
      <c r="H1096" s="2643"/>
      <c r="I1096" s="2643"/>
      <c r="J1096" s="2643"/>
      <c r="K1096" s="2644"/>
      <c r="L1096" s="2645"/>
      <c r="M1096" s="2645"/>
      <c r="N1096" s="2645"/>
      <c r="O1096" s="2646"/>
      <c r="P1096" s="2646"/>
      <c r="Q1096" s="2646"/>
      <c r="R1096" s="2646"/>
      <c r="S1096" s="2646"/>
      <c r="T1096" s="2646"/>
      <c r="U1096" s="2643"/>
      <c r="V1096" s="2643"/>
      <c r="W1096" s="2646"/>
    </row>
    <row r="1097" spans="1:23">
      <c r="A1097" s="2643"/>
      <c r="B1097" s="2643"/>
      <c r="C1097" s="2643"/>
      <c r="D1097" s="2643"/>
      <c r="E1097" s="2643"/>
      <c r="F1097" s="2643"/>
      <c r="G1097" s="2643"/>
      <c r="H1097" s="2643"/>
      <c r="I1097" s="2643"/>
      <c r="J1097" s="2643"/>
      <c r="K1097" s="2644"/>
      <c r="L1097" s="2645"/>
      <c r="M1097" s="2645"/>
      <c r="N1097" s="2645"/>
      <c r="O1097" s="2646"/>
      <c r="P1097" s="2646"/>
      <c r="Q1097" s="2646"/>
      <c r="R1097" s="2646"/>
      <c r="S1097" s="2646"/>
      <c r="T1097" s="2646"/>
      <c r="U1097" s="2643"/>
      <c r="V1097" s="2643"/>
      <c r="W1097" s="2646"/>
    </row>
    <row r="1098" spans="1:23">
      <c r="A1098" s="2643"/>
      <c r="B1098" s="2643"/>
      <c r="C1098" s="2643"/>
      <c r="D1098" s="2643"/>
      <c r="E1098" s="2643"/>
      <c r="F1098" s="2643"/>
      <c r="G1098" s="2643"/>
      <c r="H1098" s="2643"/>
      <c r="I1098" s="2643"/>
      <c r="J1098" s="2643"/>
      <c r="K1098" s="2644"/>
      <c r="L1098" s="2645"/>
      <c r="M1098" s="2645"/>
      <c r="N1098" s="2645"/>
      <c r="O1098" s="2646"/>
      <c r="P1098" s="2646"/>
      <c r="Q1098" s="2646"/>
      <c r="R1098" s="2646"/>
      <c r="S1098" s="2646"/>
      <c r="T1098" s="2646"/>
      <c r="U1098" s="2643"/>
      <c r="V1098" s="2643"/>
      <c r="W1098" s="2646"/>
    </row>
    <row r="1099" spans="1:23">
      <c r="A1099" s="2643"/>
      <c r="B1099" s="2643"/>
      <c r="C1099" s="2643"/>
      <c r="D1099" s="2643"/>
      <c r="E1099" s="2643"/>
      <c r="F1099" s="2643"/>
      <c r="G1099" s="2643"/>
      <c r="H1099" s="2643"/>
      <c r="I1099" s="2643"/>
      <c r="J1099" s="2643"/>
      <c r="K1099" s="2644"/>
      <c r="L1099" s="2645"/>
      <c r="M1099" s="2645"/>
      <c r="N1099" s="2645"/>
      <c r="O1099" s="2646"/>
      <c r="P1099" s="2646"/>
      <c r="Q1099" s="2646"/>
      <c r="R1099" s="2646"/>
      <c r="S1099" s="2646"/>
      <c r="T1099" s="2646"/>
      <c r="U1099" s="2643"/>
      <c r="V1099" s="2643"/>
      <c r="W1099" s="2646"/>
    </row>
    <row r="1100" spans="1:23">
      <c r="A1100" s="2643"/>
      <c r="B1100" s="2643"/>
      <c r="C1100" s="2643"/>
      <c r="D1100" s="2643"/>
      <c r="E1100" s="2643"/>
      <c r="F1100" s="2643"/>
      <c r="G1100" s="2643"/>
      <c r="H1100" s="2643"/>
      <c r="I1100" s="2643"/>
      <c r="J1100" s="2643"/>
      <c r="K1100" s="2644"/>
      <c r="L1100" s="2645"/>
      <c r="M1100" s="2645"/>
      <c r="N1100" s="2645"/>
      <c r="O1100" s="2646"/>
      <c r="P1100" s="2646"/>
      <c r="Q1100" s="2646"/>
      <c r="R1100" s="2646"/>
      <c r="S1100" s="2646"/>
      <c r="T1100" s="2646"/>
      <c r="U1100" s="2643"/>
      <c r="V1100" s="2643"/>
      <c r="W1100" s="2646"/>
    </row>
    <row r="1101" spans="1:23">
      <c r="A1101" s="2643"/>
      <c r="B1101" s="2643"/>
      <c r="C1101" s="2643"/>
      <c r="D1101" s="2643"/>
      <c r="E1101" s="2643"/>
      <c r="F1101" s="2643"/>
      <c r="G1101" s="2643"/>
      <c r="H1101" s="2643"/>
      <c r="I1101" s="2643"/>
      <c r="J1101" s="2643"/>
      <c r="K1101" s="2644"/>
      <c r="L1101" s="2645"/>
      <c r="M1101" s="2645"/>
      <c r="N1101" s="2645"/>
      <c r="O1101" s="2646"/>
      <c r="P1101" s="2646"/>
      <c r="Q1101" s="2646"/>
      <c r="R1101" s="2646"/>
      <c r="S1101" s="2646"/>
      <c r="T1101" s="2646"/>
      <c r="U1101" s="2643"/>
      <c r="V1101" s="2643"/>
      <c r="W1101" s="2646"/>
    </row>
    <row r="1102" spans="1:23">
      <c r="A1102" s="2643"/>
      <c r="B1102" s="2643"/>
      <c r="C1102" s="2643"/>
      <c r="D1102" s="2643"/>
      <c r="E1102" s="2643"/>
      <c r="F1102" s="2643"/>
      <c r="G1102" s="2643"/>
      <c r="H1102" s="2643"/>
      <c r="I1102" s="2643"/>
      <c r="J1102" s="2643"/>
      <c r="K1102" s="2644"/>
      <c r="L1102" s="2645"/>
      <c r="M1102" s="2645"/>
      <c r="N1102" s="2645"/>
      <c r="O1102" s="2646"/>
      <c r="P1102" s="2646"/>
      <c r="Q1102" s="2646"/>
      <c r="R1102" s="2646"/>
      <c r="S1102" s="2646"/>
      <c r="T1102" s="2646"/>
      <c r="U1102" s="2643"/>
      <c r="V1102" s="2643"/>
      <c r="W1102" s="2646"/>
    </row>
    <row r="1103" spans="1:23">
      <c r="A1103" s="2643"/>
      <c r="B1103" s="2643"/>
      <c r="C1103" s="2643"/>
      <c r="D1103" s="2643"/>
      <c r="E1103" s="2643"/>
      <c r="F1103" s="2643"/>
      <c r="G1103" s="2643"/>
      <c r="H1103" s="2643"/>
      <c r="I1103" s="2643"/>
      <c r="J1103" s="2643"/>
      <c r="K1103" s="2644"/>
      <c r="L1103" s="2645"/>
      <c r="M1103" s="2645"/>
      <c r="N1103" s="2645"/>
      <c r="O1103" s="2646"/>
      <c r="P1103" s="2646"/>
      <c r="Q1103" s="2646"/>
      <c r="R1103" s="2646"/>
      <c r="S1103" s="2646"/>
      <c r="T1103" s="2646"/>
      <c r="U1103" s="2643"/>
      <c r="V1103" s="2643"/>
      <c r="W1103" s="2646"/>
    </row>
    <row r="1104" spans="1:23">
      <c r="A1104" s="2643"/>
      <c r="B1104" s="2643"/>
      <c r="C1104" s="2643"/>
      <c r="D1104" s="2643"/>
      <c r="E1104" s="2643"/>
      <c r="F1104" s="2643"/>
      <c r="G1104" s="2643"/>
      <c r="H1104" s="2643"/>
      <c r="I1104" s="2643"/>
      <c r="J1104" s="2643"/>
      <c r="K1104" s="2644"/>
      <c r="L1104" s="2645"/>
      <c r="M1104" s="2645"/>
      <c r="N1104" s="2645"/>
      <c r="O1104" s="2646"/>
      <c r="P1104" s="2646"/>
      <c r="Q1104" s="2646"/>
      <c r="R1104" s="2646"/>
      <c r="S1104" s="2646"/>
      <c r="T1104" s="2646"/>
      <c r="U1104" s="2643"/>
      <c r="V1104" s="2643"/>
      <c r="W1104" s="2646"/>
    </row>
    <row r="1105" spans="1:23">
      <c r="A1105" s="2643"/>
      <c r="B1105" s="2643"/>
      <c r="C1105" s="2643"/>
      <c r="D1105" s="2643"/>
      <c r="E1105" s="2643"/>
      <c r="F1105" s="2643"/>
      <c r="G1105" s="2643"/>
      <c r="H1105" s="2643"/>
      <c r="I1105" s="2643"/>
      <c r="J1105" s="2643"/>
      <c r="K1105" s="2644"/>
      <c r="L1105" s="2645"/>
      <c r="M1105" s="2645"/>
      <c r="N1105" s="2645"/>
      <c r="O1105" s="2646"/>
      <c r="P1105" s="2646"/>
      <c r="Q1105" s="2646"/>
      <c r="R1105" s="2646"/>
      <c r="S1105" s="2646"/>
      <c r="T1105" s="2646"/>
      <c r="U1105" s="2643"/>
      <c r="V1105" s="2643"/>
      <c r="W1105" s="2646"/>
    </row>
    <row r="1106" spans="1:23">
      <c r="A1106" s="2643"/>
      <c r="B1106" s="2643"/>
      <c r="C1106" s="2643"/>
      <c r="D1106" s="2643"/>
      <c r="E1106" s="2643"/>
      <c r="F1106" s="2643"/>
      <c r="G1106" s="2643"/>
      <c r="H1106" s="2643"/>
      <c r="I1106" s="2643"/>
      <c r="J1106" s="2643"/>
      <c r="K1106" s="2644"/>
      <c r="L1106" s="2645"/>
      <c r="M1106" s="2645"/>
      <c r="N1106" s="2645"/>
      <c r="O1106" s="2646"/>
      <c r="P1106" s="2646"/>
      <c r="Q1106" s="2646"/>
      <c r="R1106" s="2646"/>
      <c r="S1106" s="2646"/>
      <c r="T1106" s="2646"/>
      <c r="U1106" s="2643"/>
      <c r="V1106" s="2643"/>
      <c r="W1106" s="2646"/>
    </row>
    <row r="1107" spans="1:23">
      <c r="A1107" s="2643"/>
      <c r="B1107" s="2643"/>
      <c r="C1107" s="2643"/>
      <c r="D1107" s="2643"/>
      <c r="E1107" s="2643"/>
      <c r="F1107" s="2643"/>
      <c r="G1107" s="2643"/>
      <c r="H1107" s="2643"/>
      <c r="I1107" s="2643"/>
      <c r="J1107" s="2643"/>
      <c r="K1107" s="2644"/>
      <c r="L1107" s="2645"/>
      <c r="M1107" s="2645"/>
      <c r="N1107" s="2645"/>
      <c r="O1107" s="2646"/>
      <c r="P1107" s="2646"/>
      <c r="Q1107" s="2646"/>
      <c r="R1107" s="2646"/>
      <c r="S1107" s="2646"/>
      <c r="T1107" s="2646"/>
      <c r="U1107" s="2643"/>
      <c r="V1107" s="2643"/>
      <c r="W1107" s="2646"/>
    </row>
    <row r="1108" spans="1:23">
      <c r="A1108" s="2643"/>
      <c r="B1108" s="2643"/>
      <c r="C1108" s="2643"/>
      <c r="D1108" s="2643"/>
      <c r="E1108" s="2643"/>
      <c r="F1108" s="2643"/>
      <c r="G1108" s="2643"/>
      <c r="H1108" s="2643"/>
      <c r="I1108" s="2643"/>
      <c r="J1108" s="2643"/>
      <c r="K1108" s="2644"/>
      <c r="L1108" s="2645"/>
      <c r="M1108" s="2645"/>
      <c r="N1108" s="2645"/>
      <c r="O1108" s="2646"/>
      <c r="P1108" s="2646"/>
      <c r="Q1108" s="2646"/>
      <c r="R1108" s="2646"/>
      <c r="S1108" s="2646"/>
      <c r="T1108" s="2646"/>
      <c r="U1108" s="2643"/>
      <c r="V1108" s="2643"/>
      <c r="W1108" s="2646"/>
    </row>
    <row r="1109" spans="1:23">
      <c r="A1109" s="2643"/>
      <c r="B1109" s="2643"/>
      <c r="C1109" s="2643"/>
      <c r="D1109" s="2643"/>
      <c r="E1109" s="2643"/>
      <c r="F1109" s="2643"/>
      <c r="G1109" s="2643"/>
      <c r="H1109" s="2643"/>
      <c r="I1109" s="2643"/>
      <c r="J1109" s="2643"/>
      <c r="K1109" s="2644"/>
      <c r="L1109" s="2645"/>
      <c r="M1109" s="2645"/>
      <c r="N1109" s="2645"/>
      <c r="O1109" s="2646"/>
      <c r="P1109" s="2646"/>
      <c r="Q1109" s="2646"/>
      <c r="R1109" s="2646"/>
      <c r="S1109" s="2646"/>
      <c r="T1109" s="2646"/>
      <c r="U1109" s="2643"/>
      <c r="V1109" s="2643"/>
      <c r="W1109" s="2646"/>
    </row>
    <row r="1110" spans="1:23">
      <c r="A1110" s="2643"/>
      <c r="B1110" s="2643"/>
      <c r="C1110" s="2643"/>
      <c r="D1110" s="2643"/>
      <c r="E1110" s="2643"/>
      <c r="F1110" s="2643"/>
      <c r="G1110" s="2643"/>
      <c r="H1110" s="2643"/>
      <c r="I1110" s="2643"/>
      <c r="J1110" s="2643"/>
      <c r="K1110" s="2644"/>
      <c r="L1110" s="2645"/>
      <c r="M1110" s="2645"/>
      <c r="N1110" s="2645"/>
      <c r="O1110" s="2646"/>
      <c r="P1110" s="2646"/>
      <c r="Q1110" s="2646"/>
      <c r="R1110" s="2646"/>
      <c r="S1110" s="2646"/>
      <c r="T1110" s="2646"/>
      <c r="U1110" s="2643"/>
      <c r="V1110" s="2643"/>
      <c r="W1110" s="2646"/>
    </row>
    <row r="1111" spans="1:23">
      <c r="A1111" s="2643"/>
      <c r="B1111" s="2643"/>
      <c r="C1111" s="2643"/>
      <c r="D1111" s="2643"/>
      <c r="E1111" s="2643"/>
      <c r="F1111" s="2643"/>
      <c r="G1111" s="2643"/>
      <c r="H1111" s="2643"/>
      <c r="I1111" s="2643"/>
      <c r="J1111" s="2643"/>
      <c r="K1111" s="2644"/>
      <c r="L1111" s="2645"/>
      <c r="M1111" s="2645"/>
      <c r="N1111" s="2645"/>
      <c r="O1111" s="2646"/>
      <c r="P1111" s="2646"/>
      <c r="Q1111" s="2646"/>
      <c r="R1111" s="2646"/>
      <c r="S1111" s="2646"/>
      <c r="T1111" s="2646"/>
      <c r="U1111" s="2643"/>
      <c r="V1111" s="2643"/>
      <c r="W1111" s="2646"/>
    </row>
    <row r="1112" spans="1:23">
      <c r="A1112" s="2643"/>
      <c r="B1112" s="2643"/>
      <c r="C1112" s="2643"/>
      <c r="D1112" s="2643"/>
      <c r="E1112" s="2643"/>
      <c r="F1112" s="2643"/>
      <c r="G1112" s="2643"/>
      <c r="H1112" s="2643"/>
      <c r="I1112" s="2643"/>
      <c r="J1112" s="2643"/>
      <c r="K1112" s="2644"/>
      <c r="L1112" s="2645"/>
      <c r="M1112" s="2645"/>
      <c r="N1112" s="2645"/>
      <c r="O1112" s="2646"/>
      <c r="P1112" s="2646"/>
      <c r="Q1112" s="2646"/>
      <c r="R1112" s="2646"/>
      <c r="S1112" s="2646"/>
      <c r="T1112" s="2646"/>
      <c r="U1112" s="2643"/>
      <c r="V1112" s="2643"/>
      <c r="W1112" s="2646"/>
    </row>
    <row r="1113" spans="1:23">
      <c r="A1113" s="2643"/>
      <c r="B1113" s="2643"/>
      <c r="C1113" s="2643"/>
      <c r="D1113" s="2643"/>
      <c r="E1113" s="2643"/>
      <c r="F1113" s="2643"/>
      <c r="G1113" s="2643"/>
      <c r="H1113" s="2643"/>
      <c r="I1113" s="2643"/>
      <c r="J1113" s="2643"/>
      <c r="K1113" s="2644"/>
      <c r="L1113" s="2645"/>
      <c r="M1113" s="2645"/>
      <c r="N1113" s="2645"/>
      <c r="O1113" s="2646"/>
      <c r="P1113" s="2646"/>
      <c r="Q1113" s="2646"/>
      <c r="R1113" s="2646"/>
      <c r="S1113" s="2646"/>
      <c r="T1113" s="2646"/>
      <c r="U1113" s="2643"/>
      <c r="V1113" s="2643"/>
      <c r="W1113" s="2646"/>
    </row>
    <row r="1114" spans="1:23">
      <c r="A1114" s="2643"/>
      <c r="B1114" s="2643"/>
      <c r="C1114" s="2643"/>
      <c r="D1114" s="2643"/>
      <c r="E1114" s="2643"/>
      <c r="F1114" s="2643"/>
      <c r="G1114" s="2643"/>
      <c r="H1114" s="2643"/>
      <c r="I1114" s="2643"/>
      <c r="J1114" s="2643"/>
      <c r="K1114" s="2644"/>
      <c r="L1114" s="2645"/>
      <c r="M1114" s="2645"/>
      <c r="N1114" s="2645"/>
      <c r="O1114" s="2646"/>
      <c r="P1114" s="2646"/>
      <c r="Q1114" s="2646"/>
      <c r="R1114" s="2646"/>
      <c r="S1114" s="2646"/>
      <c r="T1114" s="2646"/>
      <c r="U1114" s="2643"/>
      <c r="V1114" s="2643"/>
      <c r="W1114" s="2646"/>
    </row>
    <row r="1115" spans="1:23">
      <c r="A1115" s="2643"/>
      <c r="B1115" s="2643"/>
      <c r="C1115" s="2643"/>
      <c r="D1115" s="2643"/>
      <c r="E1115" s="2643"/>
      <c r="F1115" s="2643"/>
      <c r="G1115" s="2643"/>
      <c r="H1115" s="2643"/>
      <c r="I1115" s="2643"/>
      <c r="J1115" s="2643"/>
      <c r="K1115" s="2644"/>
      <c r="L1115" s="2645"/>
      <c r="M1115" s="2645"/>
      <c r="N1115" s="2645"/>
      <c r="O1115" s="2646"/>
      <c r="P1115" s="2646"/>
      <c r="Q1115" s="2646"/>
      <c r="R1115" s="2646"/>
      <c r="S1115" s="2646"/>
      <c r="T1115" s="2646"/>
      <c r="U1115" s="2643"/>
      <c r="V1115" s="2643"/>
      <c r="W1115" s="2646"/>
    </row>
    <row r="1116" spans="1:23">
      <c r="A1116" s="2643"/>
      <c r="B1116" s="2643"/>
      <c r="C1116" s="2643"/>
      <c r="D1116" s="2643"/>
      <c r="E1116" s="2643"/>
      <c r="F1116" s="2643"/>
      <c r="G1116" s="2643"/>
      <c r="H1116" s="2643"/>
      <c r="I1116" s="2643"/>
      <c r="J1116" s="2643"/>
      <c r="K1116" s="2644"/>
      <c r="L1116" s="2645"/>
      <c r="M1116" s="2645"/>
      <c r="N1116" s="2645"/>
      <c r="O1116" s="2646"/>
      <c r="P1116" s="2646"/>
      <c r="Q1116" s="2646"/>
      <c r="R1116" s="2646"/>
      <c r="S1116" s="2646"/>
      <c r="T1116" s="2646"/>
      <c r="U1116" s="2643"/>
      <c r="V1116" s="2643"/>
      <c r="W1116" s="2646"/>
    </row>
    <row r="1117" spans="1:23">
      <c r="A1117" s="2643"/>
      <c r="B1117" s="2643"/>
      <c r="C1117" s="2643"/>
      <c r="D1117" s="2643"/>
      <c r="E1117" s="2643"/>
      <c r="F1117" s="2643"/>
      <c r="G1117" s="2643"/>
      <c r="H1117" s="2643"/>
      <c r="I1117" s="2643"/>
      <c r="J1117" s="2643"/>
      <c r="K1117" s="2644"/>
      <c r="L1117" s="2645"/>
      <c r="M1117" s="2645"/>
      <c r="N1117" s="2645"/>
      <c r="O1117" s="2646"/>
      <c r="P1117" s="2646"/>
      <c r="Q1117" s="2646"/>
      <c r="R1117" s="2646"/>
      <c r="S1117" s="2646"/>
      <c r="T1117" s="2646"/>
      <c r="U1117" s="2643"/>
      <c r="V1117" s="2643"/>
      <c r="W1117" s="2646"/>
    </row>
    <row r="1118" spans="1:23">
      <c r="A1118" s="2643"/>
      <c r="B1118" s="2643"/>
      <c r="C1118" s="2643"/>
      <c r="D1118" s="2643"/>
      <c r="E1118" s="2643"/>
      <c r="F1118" s="2643"/>
      <c r="G1118" s="2643"/>
      <c r="H1118" s="2643"/>
      <c r="I1118" s="2643"/>
      <c r="J1118" s="2643"/>
      <c r="K1118" s="2644"/>
      <c r="L1118" s="2645"/>
      <c r="M1118" s="2645"/>
      <c r="N1118" s="2645"/>
      <c r="O1118" s="2646"/>
      <c r="P1118" s="2646"/>
      <c r="Q1118" s="2646"/>
      <c r="R1118" s="2646"/>
      <c r="S1118" s="2646"/>
      <c r="T1118" s="2646"/>
      <c r="U1118" s="2643"/>
      <c r="V1118" s="2643"/>
      <c r="W1118" s="2646"/>
    </row>
    <row r="1119" spans="1:23">
      <c r="A1119" s="2643"/>
      <c r="B1119" s="2643"/>
      <c r="C1119" s="2643"/>
      <c r="D1119" s="2643"/>
      <c r="E1119" s="2643"/>
      <c r="F1119" s="2643"/>
      <c r="G1119" s="2643"/>
      <c r="H1119" s="2643"/>
      <c r="I1119" s="2643"/>
      <c r="J1119" s="2643"/>
      <c r="K1119" s="2644"/>
      <c r="L1119" s="2645"/>
      <c r="M1119" s="2645"/>
      <c r="N1119" s="2645"/>
      <c r="O1119" s="2646"/>
      <c r="P1119" s="2646"/>
      <c r="Q1119" s="2646"/>
      <c r="R1119" s="2646"/>
      <c r="S1119" s="2646"/>
      <c r="T1119" s="2646"/>
      <c r="U1119" s="2643"/>
      <c r="V1119" s="2643"/>
      <c r="W1119" s="2646"/>
    </row>
    <row r="1120" spans="1:23">
      <c r="A1120" s="2643"/>
      <c r="B1120" s="2643"/>
      <c r="C1120" s="2643"/>
      <c r="D1120" s="2643"/>
      <c r="E1120" s="2643"/>
      <c r="F1120" s="2643"/>
      <c r="G1120" s="2643"/>
      <c r="H1120" s="2643"/>
      <c r="I1120" s="2643"/>
      <c r="J1120" s="2643"/>
      <c r="K1120" s="2644"/>
      <c r="L1120" s="2645"/>
      <c r="M1120" s="2645"/>
      <c r="N1120" s="2645"/>
      <c r="O1120" s="2646"/>
      <c r="P1120" s="2646"/>
      <c r="Q1120" s="2646"/>
      <c r="R1120" s="2646"/>
      <c r="S1120" s="2646"/>
      <c r="T1120" s="2646"/>
      <c r="U1120" s="2643"/>
      <c r="V1120" s="2643"/>
      <c r="W1120" s="2646"/>
    </row>
    <row r="1121" spans="1:23">
      <c r="A1121" s="2643"/>
      <c r="B1121" s="2643"/>
      <c r="C1121" s="2643"/>
      <c r="D1121" s="2643"/>
      <c r="E1121" s="2643"/>
      <c r="F1121" s="2643"/>
      <c r="G1121" s="2643"/>
      <c r="H1121" s="2643"/>
      <c r="I1121" s="2643"/>
      <c r="J1121" s="2643"/>
      <c r="K1121" s="2644"/>
      <c r="L1121" s="2645"/>
      <c r="M1121" s="2645"/>
      <c r="N1121" s="2645"/>
      <c r="O1121" s="2646"/>
      <c r="P1121" s="2646"/>
      <c r="Q1121" s="2646"/>
      <c r="R1121" s="2646"/>
      <c r="S1121" s="2646"/>
      <c r="T1121" s="2646"/>
      <c r="U1121" s="2643"/>
      <c r="V1121" s="2643"/>
      <c r="W1121" s="2646"/>
    </row>
    <row r="1122" spans="1:23">
      <c r="A1122" s="2643"/>
      <c r="B1122" s="2643"/>
      <c r="C1122" s="2643"/>
      <c r="D1122" s="2643"/>
      <c r="E1122" s="2643"/>
      <c r="F1122" s="2643"/>
      <c r="G1122" s="2643"/>
      <c r="H1122" s="2643"/>
      <c r="I1122" s="2643"/>
      <c r="J1122" s="2643"/>
      <c r="K1122" s="2644"/>
      <c r="L1122" s="2645"/>
      <c r="M1122" s="2645"/>
      <c r="N1122" s="2645"/>
      <c r="O1122" s="2646"/>
      <c r="P1122" s="2646"/>
      <c r="Q1122" s="2646"/>
      <c r="R1122" s="2646"/>
      <c r="S1122" s="2646"/>
      <c r="T1122" s="2646"/>
      <c r="U1122" s="2643"/>
      <c r="V1122" s="2643"/>
      <c r="W1122" s="2646"/>
    </row>
    <row r="1123" spans="1:23">
      <c r="A1123" s="2643"/>
      <c r="B1123" s="2643"/>
      <c r="C1123" s="2643"/>
      <c r="D1123" s="2643"/>
      <c r="E1123" s="2643"/>
      <c r="F1123" s="2643"/>
      <c r="G1123" s="2643"/>
      <c r="H1123" s="2643"/>
      <c r="I1123" s="2643"/>
      <c r="J1123" s="2643"/>
      <c r="K1123" s="2644"/>
      <c r="L1123" s="2645"/>
      <c r="M1123" s="2645"/>
      <c r="N1123" s="2645"/>
      <c r="O1123" s="2646"/>
      <c r="P1123" s="2646"/>
      <c r="Q1123" s="2646"/>
      <c r="R1123" s="2646"/>
      <c r="S1123" s="2646"/>
      <c r="T1123" s="2646"/>
      <c r="U1123" s="2643"/>
      <c r="V1123" s="2643"/>
      <c r="W1123" s="2646"/>
    </row>
    <row r="1124" spans="1:23">
      <c r="A1124" s="2643"/>
      <c r="B1124" s="2643"/>
      <c r="C1124" s="2643"/>
      <c r="D1124" s="2643"/>
      <c r="E1124" s="2643"/>
      <c r="F1124" s="2643"/>
      <c r="G1124" s="2643"/>
      <c r="H1124" s="2643"/>
      <c r="I1124" s="2643"/>
      <c r="J1124" s="2643"/>
      <c r="K1124" s="2644"/>
      <c r="L1124" s="2645"/>
      <c r="M1124" s="2645"/>
      <c r="N1124" s="2645"/>
      <c r="O1124" s="2646"/>
      <c r="P1124" s="2646"/>
      <c r="Q1124" s="2646"/>
      <c r="R1124" s="2646"/>
      <c r="S1124" s="2646"/>
      <c r="T1124" s="2646"/>
      <c r="U1124" s="2643"/>
      <c r="V1124" s="2643"/>
      <c r="W1124" s="2646"/>
    </row>
    <row r="1125" spans="1:23">
      <c r="A1125" s="2643"/>
      <c r="B1125" s="2643"/>
      <c r="C1125" s="2643"/>
      <c r="D1125" s="2643"/>
      <c r="E1125" s="2643"/>
      <c r="F1125" s="2643"/>
      <c r="G1125" s="2643"/>
      <c r="H1125" s="2643"/>
      <c r="I1125" s="2643"/>
      <c r="J1125" s="2643"/>
      <c r="K1125" s="2644"/>
      <c r="L1125" s="2645"/>
      <c r="M1125" s="2645"/>
      <c r="N1125" s="2645"/>
      <c r="O1125" s="2646"/>
      <c r="P1125" s="2646"/>
      <c r="Q1125" s="2646"/>
      <c r="R1125" s="2646"/>
      <c r="S1125" s="2646"/>
      <c r="T1125" s="2646"/>
      <c r="U1125" s="2643"/>
      <c r="V1125" s="2643"/>
      <c r="W1125" s="2646"/>
    </row>
    <row r="1126" spans="1:23">
      <c r="A1126" s="2643"/>
      <c r="B1126" s="2643"/>
      <c r="C1126" s="2643"/>
      <c r="D1126" s="2643"/>
      <c r="E1126" s="2643"/>
      <c r="F1126" s="2643"/>
      <c r="G1126" s="2643"/>
      <c r="H1126" s="2643"/>
      <c r="I1126" s="2643"/>
      <c r="J1126" s="2643"/>
      <c r="K1126" s="2644"/>
      <c r="L1126" s="2645"/>
      <c r="M1126" s="2645"/>
      <c r="N1126" s="2645"/>
      <c r="O1126" s="2646"/>
      <c r="P1126" s="2646"/>
      <c r="Q1126" s="2646"/>
      <c r="R1126" s="2646"/>
      <c r="S1126" s="2646"/>
      <c r="T1126" s="2646"/>
      <c r="U1126" s="2643"/>
      <c r="V1126" s="2643"/>
      <c r="W1126" s="2646"/>
    </row>
    <row r="1127" spans="1:23">
      <c r="A1127" s="2643"/>
      <c r="B1127" s="2643"/>
      <c r="C1127" s="2643"/>
      <c r="D1127" s="2643"/>
      <c r="E1127" s="2643"/>
      <c r="F1127" s="2643"/>
      <c r="G1127" s="2643"/>
      <c r="H1127" s="2643"/>
      <c r="I1127" s="2643"/>
      <c r="J1127" s="2643"/>
      <c r="K1127" s="2644"/>
      <c r="L1127" s="2645"/>
      <c r="M1127" s="2645"/>
      <c r="N1127" s="2645"/>
      <c r="O1127" s="2646"/>
      <c r="P1127" s="2646"/>
      <c r="Q1127" s="2646"/>
      <c r="R1127" s="2646"/>
      <c r="S1127" s="2646"/>
      <c r="T1127" s="2646"/>
      <c r="U1127" s="2643"/>
      <c r="V1127" s="2643"/>
      <c r="W1127" s="2646"/>
    </row>
    <row r="1128" spans="1:23">
      <c r="A1128" s="2643"/>
      <c r="B1128" s="2643"/>
      <c r="C1128" s="2643"/>
      <c r="D1128" s="2643"/>
      <c r="E1128" s="2643"/>
      <c r="F1128" s="2643"/>
      <c r="G1128" s="2643"/>
      <c r="H1128" s="2643"/>
      <c r="I1128" s="2643"/>
      <c r="J1128" s="2643"/>
      <c r="K1128" s="2644"/>
      <c r="L1128" s="2645"/>
      <c r="M1128" s="2645"/>
      <c r="N1128" s="2645"/>
      <c r="O1128" s="2646"/>
      <c r="P1128" s="2646"/>
      <c r="Q1128" s="2646"/>
      <c r="R1128" s="2646"/>
      <c r="S1128" s="2646"/>
      <c r="T1128" s="2646"/>
      <c r="U1128" s="2643"/>
      <c r="V1128" s="2643"/>
      <c r="W1128" s="2646"/>
    </row>
    <row r="1129" spans="1:23">
      <c r="A1129" s="2643"/>
      <c r="B1129" s="2643"/>
      <c r="C1129" s="2643"/>
      <c r="D1129" s="2643"/>
      <c r="E1129" s="2643"/>
      <c r="F1129" s="2643"/>
      <c r="G1129" s="2643"/>
      <c r="H1129" s="2643"/>
      <c r="I1129" s="2643"/>
      <c r="J1129" s="2643"/>
      <c r="K1129" s="2644"/>
      <c r="L1129" s="2645"/>
      <c r="M1129" s="2645"/>
      <c r="N1129" s="2645"/>
      <c r="O1129" s="2646"/>
      <c r="P1129" s="2646"/>
      <c r="Q1129" s="2646"/>
      <c r="R1129" s="2646"/>
      <c r="S1129" s="2646"/>
      <c r="T1129" s="2646"/>
      <c r="U1129" s="2643"/>
      <c r="V1129" s="2643"/>
      <c r="W1129" s="2646"/>
    </row>
    <row r="1130" spans="1:23">
      <c r="A1130" s="2643"/>
      <c r="B1130" s="2643"/>
      <c r="C1130" s="2643"/>
      <c r="D1130" s="2643"/>
      <c r="E1130" s="2643"/>
      <c r="F1130" s="2643"/>
      <c r="G1130" s="2643"/>
      <c r="H1130" s="2643"/>
      <c r="I1130" s="2643"/>
      <c r="J1130" s="2643"/>
      <c r="K1130" s="2644"/>
      <c r="L1130" s="2645"/>
      <c r="M1130" s="2645"/>
      <c r="N1130" s="2645"/>
      <c r="O1130" s="2646"/>
      <c r="P1130" s="2646"/>
      <c r="Q1130" s="2646"/>
      <c r="R1130" s="2646"/>
      <c r="S1130" s="2646"/>
      <c r="T1130" s="2646"/>
      <c r="U1130" s="2643"/>
      <c r="V1130" s="2643"/>
      <c r="W1130" s="2646"/>
    </row>
    <row r="1131" spans="1:23">
      <c r="A1131" s="2643"/>
      <c r="B1131" s="2643"/>
      <c r="C1131" s="2643"/>
      <c r="D1131" s="2643"/>
      <c r="E1131" s="2643"/>
      <c r="F1131" s="2643"/>
      <c r="G1131" s="2643"/>
      <c r="H1131" s="2643"/>
      <c r="I1131" s="2643"/>
      <c r="J1131" s="2643"/>
      <c r="K1131" s="2644"/>
      <c r="L1131" s="2645"/>
      <c r="M1131" s="2645"/>
      <c r="N1131" s="2645"/>
      <c r="O1131" s="2646"/>
      <c r="P1131" s="2646"/>
      <c r="Q1131" s="2646"/>
      <c r="R1131" s="2646"/>
      <c r="S1131" s="2646"/>
      <c r="T1131" s="2646"/>
      <c r="U1131" s="2643"/>
      <c r="V1131" s="2643"/>
      <c r="W1131" s="2646"/>
    </row>
    <row r="1132" spans="1:23">
      <c r="A1132" s="2643"/>
      <c r="B1132" s="2643"/>
      <c r="C1132" s="2643"/>
      <c r="D1132" s="2643"/>
      <c r="E1132" s="2643"/>
      <c r="F1132" s="2643"/>
      <c r="G1132" s="2643"/>
      <c r="H1132" s="2643"/>
      <c r="I1132" s="2643"/>
      <c r="J1132" s="2643"/>
      <c r="K1132" s="2644"/>
      <c r="L1132" s="2645"/>
      <c r="M1132" s="2645"/>
      <c r="N1132" s="2645"/>
      <c r="O1132" s="2646"/>
      <c r="P1132" s="2646"/>
      <c r="Q1132" s="2646"/>
      <c r="R1132" s="2646"/>
      <c r="S1132" s="2646"/>
      <c r="T1132" s="2646"/>
      <c r="U1132" s="2643"/>
      <c r="V1132" s="2643"/>
      <c r="W1132" s="2646"/>
    </row>
    <row r="1133" spans="1:23">
      <c r="A1133" s="2643"/>
      <c r="B1133" s="2643"/>
      <c r="C1133" s="2643"/>
      <c r="D1133" s="2643"/>
      <c r="E1133" s="2643"/>
      <c r="F1133" s="2643"/>
      <c r="G1133" s="2643"/>
      <c r="H1133" s="2643"/>
      <c r="I1133" s="2643"/>
      <c r="J1133" s="2643"/>
      <c r="K1133" s="2644"/>
      <c r="L1133" s="2645"/>
      <c r="M1133" s="2645"/>
      <c r="N1133" s="2645"/>
      <c r="O1133" s="2646"/>
      <c r="P1133" s="2646"/>
      <c r="Q1133" s="2646"/>
      <c r="R1133" s="2646"/>
      <c r="S1133" s="2646"/>
      <c r="T1133" s="2646"/>
      <c r="U1133" s="2643"/>
      <c r="V1133" s="2643"/>
      <c r="W1133" s="2646"/>
    </row>
    <row r="1134" spans="1:23">
      <c r="A1134" s="2643"/>
      <c r="B1134" s="2643"/>
      <c r="C1134" s="2643"/>
      <c r="D1134" s="2643"/>
      <c r="E1134" s="2643"/>
      <c r="F1134" s="2643"/>
      <c r="G1134" s="2643"/>
      <c r="H1134" s="2643"/>
      <c r="I1134" s="2643"/>
      <c r="J1134" s="2643"/>
      <c r="K1134" s="2644"/>
      <c r="L1134" s="2645"/>
      <c r="M1134" s="2645"/>
      <c r="N1134" s="2645"/>
      <c r="O1134" s="2646"/>
      <c r="P1134" s="2646"/>
      <c r="Q1134" s="2646"/>
      <c r="R1134" s="2646"/>
      <c r="S1134" s="2646"/>
      <c r="T1134" s="2646"/>
      <c r="U1134" s="2643"/>
      <c r="V1134" s="2643"/>
      <c r="W1134" s="2646"/>
    </row>
    <row r="1135" spans="1:23">
      <c r="A1135" s="2643"/>
      <c r="B1135" s="2643"/>
      <c r="C1135" s="2643"/>
      <c r="D1135" s="2643"/>
      <c r="E1135" s="2643"/>
      <c r="F1135" s="2643"/>
      <c r="G1135" s="2643"/>
      <c r="H1135" s="2643"/>
      <c r="I1135" s="2643"/>
      <c r="J1135" s="2643"/>
      <c r="K1135" s="2644"/>
      <c r="L1135" s="2645"/>
      <c r="M1135" s="2645"/>
      <c r="N1135" s="2645"/>
      <c r="O1135" s="2646"/>
      <c r="P1135" s="2646"/>
      <c r="Q1135" s="2646"/>
      <c r="R1135" s="2646"/>
      <c r="S1135" s="2646"/>
      <c r="T1135" s="2646"/>
      <c r="U1135" s="2643"/>
      <c r="V1135" s="2643"/>
      <c r="W1135" s="2646"/>
    </row>
    <row r="1136" spans="1:23">
      <c r="A1136" s="2643"/>
      <c r="B1136" s="2643"/>
      <c r="C1136" s="2643"/>
      <c r="D1136" s="2643"/>
      <c r="E1136" s="2643"/>
      <c r="F1136" s="2643"/>
      <c r="G1136" s="2643"/>
      <c r="H1136" s="2643"/>
      <c r="I1136" s="2643"/>
      <c r="J1136" s="2643"/>
      <c r="K1136" s="2644"/>
      <c r="L1136" s="2645"/>
      <c r="M1136" s="2645"/>
      <c r="N1136" s="2645"/>
      <c r="O1136" s="2646"/>
      <c r="P1136" s="2646"/>
      <c r="Q1136" s="2646"/>
      <c r="R1136" s="2646"/>
      <c r="S1136" s="2646"/>
      <c r="T1136" s="2646"/>
      <c r="U1136" s="2643"/>
      <c r="V1136" s="2643"/>
      <c r="W1136" s="2646"/>
    </row>
    <row r="1137" spans="1:23">
      <c r="A1137" s="2643"/>
      <c r="B1137" s="2643"/>
      <c r="C1137" s="2643"/>
      <c r="D1137" s="2643"/>
      <c r="E1137" s="2643"/>
      <c r="F1137" s="2643"/>
      <c r="G1137" s="2643"/>
      <c r="H1137" s="2643"/>
      <c r="I1137" s="2643"/>
      <c r="J1137" s="2643"/>
      <c r="K1137" s="2644"/>
      <c r="L1137" s="2645"/>
      <c r="M1137" s="2645"/>
      <c r="N1137" s="2645"/>
      <c r="O1137" s="2646"/>
      <c r="P1137" s="2646"/>
      <c r="Q1137" s="2646"/>
      <c r="R1137" s="2646"/>
      <c r="S1137" s="2646"/>
      <c r="T1137" s="2646"/>
      <c r="U1137" s="2643"/>
      <c r="V1137" s="2643"/>
      <c r="W1137" s="2646"/>
    </row>
    <row r="1138" spans="1:23">
      <c r="A1138" s="2643"/>
      <c r="B1138" s="2643"/>
      <c r="C1138" s="2643"/>
      <c r="D1138" s="2643"/>
      <c r="E1138" s="2643"/>
      <c r="F1138" s="2643"/>
      <c r="G1138" s="2643"/>
      <c r="H1138" s="2643"/>
      <c r="I1138" s="2643"/>
      <c r="J1138" s="2643"/>
      <c r="K1138" s="2644"/>
      <c r="L1138" s="2645"/>
      <c r="M1138" s="2645"/>
      <c r="N1138" s="2645"/>
      <c r="O1138" s="2646"/>
      <c r="P1138" s="2646"/>
      <c r="Q1138" s="2646"/>
      <c r="R1138" s="2646"/>
      <c r="S1138" s="2646"/>
      <c r="T1138" s="2646"/>
      <c r="U1138" s="2643"/>
      <c r="V1138" s="2643"/>
      <c r="W1138" s="2646"/>
    </row>
    <row r="1139" spans="1:23">
      <c r="A1139" s="2643"/>
      <c r="B1139" s="2643"/>
      <c r="C1139" s="2643"/>
      <c r="D1139" s="2643"/>
      <c r="E1139" s="2643"/>
      <c r="F1139" s="2643"/>
      <c r="G1139" s="2643"/>
      <c r="H1139" s="2643"/>
      <c r="I1139" s="2643"/>
      <c r="J1139" s="2643"/>
      <c r="K1139" s="2644"/>
      <c r="L1139" s="2645"/>
      <c r="M1139" s="2645"/>
      <c r="N1139" s="2645"/>
      <c r="O1139" s="2646"/>
      <c r="P1139" s="2646"/>
      <c r="Q1139" s="2646"/>
      <c r="R1139" s="2646"/>
      <c r="S1139" s="2646"/>
      <c r="T1139" s="2646"/>
      <c r="U1139" s="2643"/>
      <c r="V1139" s="2643"/>
      <c r="W1139" s="2646"/>
    </row>
    <row r="1140" spans="1:23">
      <c r="A1140" s="2643"/>
      <c r="B1140" s="2643"/>
      <c r="C1140" s="2643"/>
      <c r="D1140" s="2643"/>
      <c r="E1140" s="2643"/>
      <c r="F1140" s="2643"/>
      <c r="G1140" s="2643"/>
      <c r="H1140" s="2643"/>
      <c r="I1140" s="2643"/>
      <c r="J1140" s="2643"/>
      <c r="K1140" s="2644"/>
      <c r="L1140" s="2645"/>
      <c r="M1140" s="2645"/>
      <c r="N1140" s="2645"/>
      <c r="O1140" s="2646"/>
      <c r="P1140" s="2646"/>
      <c r="Q1140" s="2646"/>
      <c r="R1140" s="2646"/>
      <c r="S1140" s="2646"/>
      <c r="T1140" s="2646"/>
      <c r="U1140" s="2643"/>
      <c r="V1140" s="2643"/>
      <c r="W1140" s="2646"/>
    </row>
    <row r="1141" spans="1:23">
      <c r="A1141" s="2643"/>
      <c r="B1141" s="2643"/>
      <c r="C1141" s="2643"/>
      <c r="D1141" s="2643"/>
      <c r="E1141" s="2643"/>
      <c r="F1141" s="2643"/>
      <c r="G1141" s="2643"/>
      <c r="H1141" s="2643"/>
      <c r="I1141" s="2643"/>
      <c r="J1141" s="2643"/>
      <c r="K1141" s="2644"/>
      <c r="L1141" s="2645"/>
      <c r="M1141" s="2645"/>
      <c r="N1141" s="2645"/>
      <c r="O1141" s="2646"/>
      <c r="P1141" s="2646"/>
      <c r="Q1141" s="2646"/>
      <c r="R1141" s="2646"/>
      <c r="S1141" s="2646"/>
      <c r="T1141" s="2646"/>
      <c r="U1141" s="2643"/>
      <c r="V1141" s="2643"/>
      <c r="W1141" s="2646"/>
    </row>
    <row r="1142" spans="1:23">
      <c r="A1142" s="2643"/>
      <c r="B1142" s="2643"/>
      <c r="C1142" s="2643"/>
      <c r="D1142" s="2643"/>
      <c r="E1142" s="2643"/>
      <c r="F1142" s="2643"/>
      <c r="G1142" s="2643"/>
      <c r="H1142" s="2643"/>
      <c r="I1142" s="2643"/>
      <c r="J1142" s="2643"/>
      <c r="K1142" s="2644"/>
      <c r="L1142" s="2645"/>
      <c r="M1142" s="2645"/>
      <c r="N1142" s="2645"/>
      <c r="O1142" s="2646"/>
      <c r="P1142" s="2646"/>
      <c r="Q1142" s="2646"/>
      <c r="R1142" s="2646"/>
      <c r="S1142" s="2646"/>
      <c r="T1142" s="2646"/>
      <c r="U1142" s="2643"/>
      <c r="V1142" s="2643"/>
      <c r="W1142" s="2646"/>
    </row>
    <row r="1143" spans="1:23">
      <c r="A1143" s="2643"/>
      <c r="B1143" s="2643"/>
      <c r="C1143" s="2643"/>
      <c r="D1143" s="2643"/>
      <c r="E1143" s="2643"/>
      <c r="F1143" s="2643"/>
      <c r="G1143" s="2643"/>
      <c r="H1143" s="2643"/>
      <c r="I1143" s="2643"/>
      <c r="J1143" s="2643"/>
      <c r="K1143" s="2644"/>
      <c r="L1143" s="2645"/>
      <c r="M1143" s="2645"/>
      <c r="N1143" s="2645"/>
      <c r="O1143" s="2646"/>
      <c r="P1143" s="2646"/>
      <c r="Q1143" s="2646"/>
      <c r="R1143" s="2646"/>
      <c r="S1143" s="2646"/>
      <c r="T1143" s="2646"/>
      <c r="U1143" s="2643"/>
      <c r="V1143" s="2643"/>
      <c r="W1143" s="2646"/>
    </row>
    <row r="1144" spans="1:23">
      <c r="A1144" s="2643"/>
      <c r="B1144" s="2643"/>
      <c r="C1144" s="2643"/>
      <c r="D1144" s="2643"/>
      <c r="E1144" s="2643"/>
      <c r="F1144" s="2643"/>
      <c r="G1144" s="2643"/>
      <c r="H1144" s="2643"/>
      <c r="I1144" s="2643"/>
      <c r="J1144" s="2643"/>
      <c r="K1144" s="2644"/>
      <c r="L1144" s="2645"/>
      <c r="M1144" s="2645"/>
      <c r="N1144" s="2645"/>
      <c r="O1144" s="2646"/>
      <c r="P1144" s="2646"/>
      <c r="Q1144" s="2646"/>
      <c r="R1144" s="2646"/>
      <c r="S1144" s="2646"/>
      <c r="T1144" s="2646"/>
      <c r="U1144" s="2643"/>
      <c r="V1144" s="2643"/>
      <c r="W1144" s="2646"/>
    </row>
    <row r="1145" spans="1:23">
      <c r="A1145" s="2643"/>
      <c r="B1145" s="2643"/>
      <c r="C1145" s="2643"/>
      <c r="D1145" s="2643"/>
      <c r="E1145" s="2643"/>
      <c r="F1145" s="2643"/>
      <c r="G1145" s="2643"/>
      <c r="H1145" s="2643"/>
      <c r="I1145" s="2643"/>
      <c r="J1145" s="2643"/>
      <c r="K1145" s="2644"/>
      <c r="L1145" s="2645"/>
      <c r="M1145" s="2645"/>
      <c r="N1145" s="2645"/>
      <c r="O1145" s="2646"/>
      <c r="P1145" s="2646"/>
      <c r="Q1145" s="2646"/>
      <c r="R1145" s="2646"/>
      <c r="S1145" s="2646"/>
      <c r="T1145" s="2646"/>
      <c r="U1145" s="2643"/>
      <c r="V1145" s="2643"/>
      <c r="W1145" s="2646"/>
    </row>
    <row r="1146" spans="1:23">
      <c r="A1146" s="2643"/>
      <c r="B1146" s="2643"/>
      <c r="C1146" s="2643"/>
      <c r="D1146" s="2643"/>
      <c r="E1146" s="2643"/>
      <c r="F1146" s="2643"/>
      <c r="G1146" s="2643"/>
      <c r="H1146" s="2643"/>
      <c r="I1146" s="2643"/>
      <c r="J1146" s="2643"/>
      <c r="K1146" s="2644"/>
      <c r="L1146" s="2645"/>
      <c r="M1146" s="2645"/>
      <c r="N1146" s="2645"/>
      <c r="O1146" s="2646"/>
      <c r="P1146" s="2646"/>
      <c r="Q1146" s="2646"/>
      <c r="R1146" s="2646"/>
      <c r="S1146" s="2646"/>
      <c r="T1146" s="2646"/>
      <c r="U1146" s="2643"/>
      <c r="V1146" s="2643"/>
      <c r="W1146" s="2646"/>
    </row>
    <row r="1147" spans="1:23">
      <c r="A1147" s="2643"/>
      <c r="B1147" s="2643"/>
      <c r="C1147" s="2643"/>
      <c r="D1147" s="2643"/>
      <c r="E1147" s="2643"/>
      <c r="F1147" s="2643"/>
      <c r="G1147" s="2643"/>
      <c r="H1147" s="2643"/>
      <c r="I1147" s="2643"/>
      <c r="J1147" s="2643"/>
      <c r="K1147" s="2644"/>
      <c r="L1147" s="2645"/>
      <c r="M1147" s="2645"/>
      <c r="N1147" s="2645"/>
      <c r="O1147" s="2646"/>
      <c r="P1147" s="2646"/>
      <c r="Q1147" s="2646"/>
      <c r="R1147" s="2646"/>
      <c r="S1147" s="2646"/>
      <c r="T1147" s="2646"/>
      <c r="U1147" s="2643"/>
      <c r="V1147" s="2643"/>
      <c r="W1147" s="2646"/>
    </row>
    <row r="1148" spans="1:23">
      <c r="A1148" s="2643"/>
      <c r="B1148" s="2643"/>
      <c r="C1148" s="2643"/>
      <c r="D1148" s="2643"/>
      <c r="E1148" s="2643"/>
      <c r="F1148" s="2643"/>
      <c r="G1148" s="2643"/>
      <c r="H1148" s="2643"/>
      <c r="I1148" s="2643"/>
      <c r="J1148" s="2643"/>
      <c r="K1148" s="2644"/>
      <c r="L1148" s="2645"/>
      <c r="M1148" s="2645"/>
      <c r="N1148" s="2645"/>
      <c r="O1148" s="2646"/>
      <c r="P1148" s="2646"/>
      <c r="Q1148" s="2646"/>
      <c r="R1148" s="2646"/>
      <c r="S1148" s="2646"/>
      <c r="T1148" s="2646"/>
      <c r="U1148" s="2643"/>
      <c r="V1148" s="2643"/>
      <c r="W1148" s="2646"/>
    </row>
    <row r="1149" spans="1:23">
      <c r="A1149" s="2643"/>
      <c r="B1149" s="2643"/>
      <c r="C1149" s="2643"/>
      <c r="D1149" s="2643"/>
      <c r="E1149" s="2643"/>
      <c r="F1149" s="2643"/>
      <c r="G1149" s="2643"/>
      <c r="H1149" s="2643"/>
      <c r="I1149" s="2643"/>
      <c r="J1149" s="2643"/>
      <c r="K1149" s="2644"/>
      <c r="L1149" s="2645"/>
      <c r="M1149" s="2645"/>
      <c r="N1149" s="2645"/>
      <c r="O1149" s="2646"/>
      <c r="P1149" s="2646"/>
      <c r="Q1149" s="2646"/>
      <c r="R1149" s="2646"/>
      <c r="S1149" s="2646"/>
      <c r="T1149" s="2646"/>
      <c r="U1149" s="2643"/>
      <c r="V1149" s="2643"/>
      <c r="W1149" s="2646"/>
    </row>
    <row r="1150" spans="1:23">
      <c r="A1150" s="2643"/>
      <c r="B1150" s="2643"/>
      <c r="C1150" s="2643"/>
      <c r="D1150" s="2643"/>
      <c r="E1150" s="2643"/>
      <c r="F1150" s="2643"/>
      <c r="G1150" s="2643"/>
      <c r="H1150" s="2643"/>
      <c r="I1150" s="2643"/>
      <c r="J1150" s="2643"/>
      <c r="K1150" s="2644"/>
      <c r="L1150" s="2645"/>
      <c r="M1150" s="2645"/>
      <c r="N1150" s="2645"/>
      <c r="O1150" s="2646"/>
      <c r="P1150" s="2646"/>
      <c r="Q1150" s="2646"/>
      <c r="R1150" s="2646"/>
      <c r="S1150" s="2646"/>
      <c r="T1150" s="2646"/>
      <c r="U1150" s="2643"/>
      <c r="V1150" s="2643"/>
      <c r="W1150" s="2646"/>
    </row>
    <row r="1151" spans="1:23">
      <c r="A1151" s="2643"/>
      <c r="B1151" s="2643"/>
      <c r="C1151" s="2643"/>
      <c r="D1151" s="2643"/>
      <c r="E1151" s="2643"/>
      <c r="F1151" s="2643"/>
      <c r="G1151" s="2643"/>
      <c r="H1151" s="2643"/>
      <c r="I1151" s="2643"/>
      <c r="J1151" s="2643"/>
      <c r="K1151" s="2644"/>
      <c r="L1151" s="2645"/>
      <c r="M1151" s="2645"/>
      <c r="N1151" s="2645"/>
      <c r="O1151" s="2646"/>
      <c r="P1151" s="2646"/>
      <c r="Q1151" s="2646"/>
      <c r="R1151" s="2646"/>
      <c r="S1151" s="2646"/>
      <c r="T1151" s="2646"/>
      <c r="U1151" s="2643"/>
      <c r="V1151" s="2643"/>
      <c r="W1151" s="2646"/>
    </row>
    <row r="1152" spans="1:23">
      <c r="A1152" s="2643"/>
      <c r="B1152" s="2643"/>
      <c r="C1152" s="2643"/>
      <c r="D1152" s="2643"/>
      <c r="E1152" s="2643"/>
      <c r="F1152" s="2643"/>
      <c r="G1152" s="2643"/>
      <c r="H1152" s="2643"/>
      <c r="I1152" s="2643"/>
      <c r="J1152" s="2643"/>
      <c r="K1152" s="2644"/>
      <c r="L1152" s="2645"/>
      <c r="M1152" s="2645"/>
      <c r="N1152" s="2645"/>
      <c r="O1152" s="2646"/>
      <c r="P1152" s="2646"/>
      <c r="Q1152" s="2646"/>
      <c r="R1152" s="2646"/>
      <c r="S1152" s="2646"/>
      <c r="T1152" s="2646"/>
      <c r="U1152" s="2643"/>
      <c r="V1152" s="2643"/>
      <c r="W1152" s="2646"/>
    </row>
    <row r="1153" spans="1:23">
      <c r="A1153" s="2643"/>
      <c r="B1153" s="2643"/>
      <c r="C1153" s="2643"/>
      <c r="D1153" s="2643"/>
      <c r="E1153" s="2643"/>
      <c r="F1153" s="2643"/>
      <c r="G1153" s="2643"/>
      <c r="H1153" s="2643"/>
      <c r="I1153" s="2643"/>
      <c r="J1153" s="2643"/>
      <c r="K1153" s="2644"/>
      <c r="L1153" s="2645"/>
      <c r="M1153" s="2645"/>
      <c r="N1153" s="2645"/>
      <c r="O1153" s="2646"/>
      <c r="P1153" s="2646"/>
      <c r="Q1153" s="2646"/>
      <c r="R1153" s="2646"/>
      <c r="S1153" s="2646"/>
      <c r="T1153" s="2646"/>
      <c r="U1153" s="2643"/>
      <c r="V1153" s="2643"/>
      <c r="W1153" s="2646"/>
    </row>
    <row r="1154" spans="1:23">
      <c r="A1154" s="2643"/>
      <c r="B1154" s="2643"/>
      <c r="C1154" s="2643"/>
      <c r="D1154" s="2643"/>
      <c r="E1154" s="2643"/>
      <c r="F1154" s="2643"/>
      <c r="G1154" s="2643"/>
      <c r="H1154" s="2643"/>
      <c r="I1154" s="2643"/>
      <c r="J1154" s="2643"/>
      <c r="K1154" s="2644"/>
      <c r="L1154" s="2645"/>
      <c r="M1154" s="2645"/>
      <c r="N1154" s="2645"/>
      <c r="O1154" s="2646"/>
      <c r="P1154" s="2646"/>
      <c r="Q1154" s="2646"/>
      <c r="R1154" s="2646"/>
      <c r="S1154" s="2646"/>
      <c r="T1154" s="2646"/>
      <c r="U1154" s="2643"/>
      <c r="V1154" s="2643"/>
      <c r="W1154" s="2646"/>
    </row>
    <row r="1155" spans="1:23">
      <c r="A1155" s="2643"/>
      <c r="B1155" s="2643"/>
      <c r="C1155" s="2643"/>
      <c r="D1155" s="2643"/>
      <c r="E1155" s="2643"/>
      <c r="F1155" s="2643"/>
      <c r="G1155" s="2643"/>
      <c r="H1155" s="2643"/>
      <c r="I1155" s="2643"/>
      <c r="J1155" s="2643"/>
      <c r="K1155" s="2644"/>
      <c r="L1155" s="2645"/>
      <c r="M1155" s="2645"/>
      <c r="N1155" s="2645"/>
      <c r="O1155" s="2646"/>
      <c r="P1155" s="2646"/>
      <c r="Q1155" s="2646"/>
      <c r="R1155" s="2646"/>
      <c r="S1155" s="2646"/>
      <c r="T1155" s="2646"/>
      <c r="U1155" s="2643"/>
      <c r="V1155" s="2643"/>
      <c r="W1155" s="2646"/>
    </row>
    <row r="1156" spans="1:23">
      <c r="A1156" s="2643"/>
      <c r="B1156" s="2643"/>
      <c r="C1156" s="2643"/>
      <c r="D1156" s="2643"/>
      <c r="E1156" s="2643"/>
      <c r="F1156" s="2643"/>
      <c r="G1156" s="2643"/>
      <c r="H1156" s="2643"/>
      <c r="I1156" s="2643"/>
      <c r="J1156" s="2643"/>
      <c r="K1156" s="2644"/>
      <c r="L1156" s="2645"/>
      <c r="M1156" s="2645"/>
      <c r="N1156" s="2645"/>
      <c r="O1156" s="2646"/>
      <c r="P1156" s="2646"/>
      <c r="Q1156" s="2646"/>
      <c r="R1156" s="2646"/>
      <c r="S1156" s="2646"/>
      <c r="T1156" s="2646"/>
      <c r="U1156" s="2643"/>
      <c r="V1156" s="2643"/>
      <c r="W1156" s="2646"/>
    </row>
    <row r="1157" spans="1:23">
      <c r="A1157" s="2643"/>
      <c r="B1157" s="2643"/>
      <c r="C1157" s="2643"/>
      <c r="D1157" s="2643"/>
      <c r="E1157" s="2643"/>
      <c r="F1157" s="2643"/>
      <c r="G1157" s="2643"/>
      <c r="H1157" s="2643"/>
      <c r="I1157" s="2643"/>
      <c r="J1157" s="2643"/>
      <c r="K1157" s="2644"/>
      <c r="L1157" s="2645"/>
      <c r="M1157" s="2645"/>
      <c r="N1157" s="2645"/>
      <c r="O1157" s="2646"/>
      <c r="P1157" s="2646"/>
      <c r="Q1157" s="2646"/>
      <c r="R1157" s="2646"/>
      <c r="S1157" s="2646"/>
      <c r="T1157" s="2646"/>
      <c r="U1157" s="2643"/>
      <c r="V1157" s="2643"/>
      <c r="W1157" s="2646"/>
    </row>
    <row r="1158" spans="1:23">
      <c r="A1158" s="2643"/>
      <c r="B1158" s="2643"/>
      <c r="C1158" s="2643"/>
      <c r="D1158" s="2643"/>
      <c r="E1158" s="2643"/>
      <c r="F1158" s="2643"/>
      <c r="G1158" s="2643"/>
      <c r="H1158" s="2643"/>
      <c r="I1158" s="2643"/>
      <c r="J1158" s="2643"/>
      <c r="K1158" s="2644"/>
      <c r="L1158" s="2645"/>
      <c r="M1158" s="2645"/>
      <c r="N1158" s="2645"/>
      <c r="O1158" s="2646"/>
      <c r="P1158" s="2646"/>
      <c r="Q1158" s="2646"/>
      <c r="R1158" s="2646"/>
      <c r="S1158" s="2646"/>
      <c r="T1158" s="2646"/>
      <c r="U1158" s="2643"/>
      <c r="V1158" s="2643"/>
      <c r="W1158" s="2646"/>
    </row>
    <row r="1159" spans="1:23">
      <c r="A1159" s="2643"/>
      <c r="B1159" s="2643"/>
      <c r="C1159" s="2643"/>
      <c r="D1159" s="2643"/>
      <c r="E1159" s="2643"/>
      <c r="F1159" s="2643"/>
      <c r="G1159" s="2643"/>
      <c r="H1159" s="2643"/>
      <c r="I1159" s="2643"/>
      <c r="J1159" s="2643"/>
      <c r="K1159" s="2644"/>
      <c r="L1159" s="2645"/>
      <c r="M1159" s="2645"/>
      <c r="N1159" s="2645"/>
      <c r="O1159" s="2646"/>
      <c r="P1159" s="2646"/>
      <c r="Q1159" s="2646"/>
      <c r="R1159" s="2646"/>
      <c r="S1159" s="2646"/>
      <c r="T1159" s="2646"/>
      <c r="U1159" s="2643"/>
      <c r="V1159" s="2643"/>
      <c r="W1159" s="2646"/>
    </row>
    <row r="1160" spans="1:23">
      <c r="A1160" s="2643"/>
      <c r="B1160" s="2643"/>
      <c r="C1160" s="2643"/>
      <c r="D1160" s="2643"/>
      <c r="E1160" s="2643"/>
      <c r="F1160" s="2643"/>
      <c r="G1160" s="2643"/>
      <c r="H1160" s="2643"/>
      <c r="I1160" s="2643"/>
      <c r="J1160" s="2643"/>
      <c r="K1160" s="2644"/>
      <c r="L1160" s="2645"/>
      <c r="M1160" s="2645"/>
      <c r="N1160" s="2645"/>
      <c r="O1160" s="2646"/>
      <c r="P1160" s="2646"/>
      <c r="Q1160" s="2646"/>
      <c r="R1160" s="2646"/>
      <c r="S1160" s="2646"/>
      <c r="T1160" s="2646"/>
      <c r="U1160" s="2643"/>
      <c r="V1160" s="2643"/>
      <c r="W1160" s="2646"/>
    </row>
    <row r="1161" spans="1:23">
      <c r="A1161" s="2643"/>
      <c r="B1161" s="2643"/>
      <c r="C1161" s="2643"/>
      <c r="D1161" s="2643"/>
      <c r="E1161" s="2643"/>
      <c r="F1161" s="2643"/>
      <c r="G1161" s="2643"/>
      <c r="H1161" s="2643"/>
      <c r="I1161" s="2643"/>
      <c r="J1161" s="2643"/>
      <c r="K1161" s="2644"/>
      <c r="L1161" s="2645"/>
      <c r="M1161" s="2645"/>
      <c r="N1161" s="2645"/>
      <c r="O1161" s="2646"/>
      <c r="P1161" s="2646"/>
      <c r="Q1161" s="2646"/>
      <c r="R1161" s="2646"/>
      <c r="S1161" s="2646"/>
      <c r="T1161" s="2646"/>
      <c r="U1161" s="2643"/>
      <c r="V1161" s="2643"/>
      <c r="W1161" s="2646"/>
    </row>
    <row r="1162" spans="1:23">
      <c r="A1162" s="2643"/>
      <c r="B1162" s="2643"/>
      <c r="C1162" s="2643"/>
      <c r="D1162" s="2643"/>
      <c r="E1162" s="2643"/>
      <c r="F1162" s="2643"/>
      <c r="G1162" s="2643"/>
      <c r="H1162" s="2643"/>
      <c r="I1162" s="2643"/>
      <c r="J1162" s="2643"/>
      <c r="K1162" s="2644"/>
      <c r="L1162" s="2645"/>
      <c r="M1162" s="2645"/>
      <c r="N1162" s="2645"/>
      <c r="O1162" s="2646"/>
      <c r="P1162" s="2646"/>
      <c r="Q1162" s="2646"/>
      <c r="R1162" s="2646"/>
      <c r="S1162" s="2646"/>
      <c r="T1162" s="2646"/>
      <c r="U1162" s="2643"/>
      <c r="V1162" s="2643"/>
      <c r="W1162" s="2646"/>
    </row>
    <row r="1163" spans="1:23">
      <c r="A1163" s="2643"/>
      <c r="B1163" s="2643"/>
      <c r="C1163" s="2643"/>
      <c r="D1163" s="2643"/>
      <c r="E1163" s="2643"/>
      <c r="F1163" s="2643"/>
      <c r="G1163" s="2643"/>
      <c r="H1163" s="2643"/>
      <c r="I1163" s="2643"/>
      <c r="J1163" s="2643"/>
      <c r="K1163" s="2644"/>
      <c r="L1163" s="2645"/>
      <c r="M1163" s="2645"/>
      <c r="N1163" s="2645"/>
      <c r="O1163" s="2646"/>
      <c r="P1163" s="2646"/>
      <c r="Q1163" s="2646"/>
      <c r="R1163" s="2646"/>
      <c r="S1163" s="2646"/>
      <c r="T1163" s="2646"/>
      <c r="U1163" s="2643"/>
      <c r="V1163" s="2643"/>
      <c r="W1163" s="2646"/>
    </row>
    <row r="1164" spans="1:23">
      <c r="A1164" s="2643"/>
      <c r="B1164" s="2643"/>
      <c r="C1164" s="2643"/>
      <c r="D1164" s="2643"/>
      <c r="E1164" s="2643"/>
      <c r="F1164" s="2643"/>
      <c r="G1164" s="2643"/>
      <c r="H1164" s="2643"/>
      <c r="I1164" s="2643"/>
      <c r="J1164" s="2643"/>
      <c r="K1164" s="2644"/>
      <c r="L1164" s="2645"/>
      <c r="M1164" s="2645"/>
      <c r="N1164" s="2645"/>
      <c r="O1164" s="2646"/>
      <c r="P1164" s="2646"/>
      <c r="Q1164" s="2646"/>
      <c r="R1164" s="2646"/>
      <c r="S1164" s="2646"/>
      <c r="T1164" s="2646"/>
      <c r="U1164" s="2643"/>
      <c r="V1164" s="2643"/>
      <c r="W1164" s="2646"/>
    </row>
    <row r="1165" spans="1:23">
      <c r="A1165" s="2643"/>
      <c r="B1165" s="2643"/>
      <c r="C1165" s="2643"/>
      <c r="D1165" s="2643"/>
      <c r="E1165" s="2643"/>
      <c r="F1165" s="2643"/>
      <c r="G1165" s="2643"/>
      <c r="H1165" s="2643"/>
      <c r="I1165" s="2643"/>
      <c r="J1165" s="2643"/>
      <c r="K1165" s="2644"/>
      <c r="L1165" s="2645"/>
      <c r="M1165" s="2645"/>
      <c r="N1165" s="2645"/>
      <c r="O1165" s="2646"/>
      <c r="P1165" s="2646"/>
      <c r="Q1165" s="2646"/>
      <c r="R1165" s="2646"/>
      <c r="S1165" s="2646"/>
      <c r="T1165" s="2646"/>
      <c r="U1165" s="2643"/>
      <c r="V1165" s="2643"/>
      <c r="W1165" s="2646"/>
    </row>
    <row r="1166" spans="1:23">
      <c r="A1166" s="2643"/>
      <c r="B1166" s="2643"/>
      <c r="C1166" s="2643"/>
      <c r="D1166" s="2643"/>
      <c r="E1166" s="2643"/>
      <c r="F1166" s="2643"/>
      <c r="G1166" s="2643"/>
      <c r="H1166" s="2643"/>
      <c r="I1166" s="2643"/>
      <c r="J1166" s="2643"/>
      <c r="K1166" s="2644"/>
      <c r="L1166" s="2645"/>
      <c r="M1166" s="2645"/>
      <c r="N1166" s="2645"/>
      <c r="O1166" s="2646"/>
      <c r="P1166" s="2646"/>
      <c r="Q1166" s="2646"/>
      <c r="R1166" s="2646"/>
      <c r="S1166" s="2646"/>
      <c r="T1166" s="2646"/>
      <c r="U1166" s="2643"/>
      <c r="V1166" s="2643"/>
      <c r="W1166" s="2646"/>
    </row>
    <row r="1167" spans="1:23">
      <c r="A1167" s="2643"/>
      <c r="B1167" s="2643"/>
      <c r="C1167" s="2643"/>
      <c r="D1167" s="2643"/>
      <c r="E1167" s="2643"/>
      <c r="F1167" s="2643"/>
      <c r="G1167" s="2643"/>
      <c r="H1167" s="2643"/>
      <c r="I1167" s="2643"/>
      <c r="J1167" s="2643"/>
      <c r="K1167" s="2644"/>
      <c r="L1167" s="2645"/>
      <c r="M1167" s="2645"/>
      <c r="N1167" s="2645"/>
      <c r="O1167" s="2646"/>
      <c r="P1167" s="2646"/>
      <c r="Q1167" s="2646"/>
      <c r="R1167" s="2646"/>
      <c r="S1167" s="2646"/>
      <c r="T1167" s="2646"/>
      <c r="U1167" s="2643"/>
      <c r="V1167" s="2643"/>
      <c r="W1167" s="2646"/>
    </row>
    <row r="1168" spans="1:23">
      <c r="A1168" s="2643"/>
      <c r="B1168" s="2643"/>
      <c r="C1168" s="2643"/>
      <c r="D1168" s="2643"/>
      <c r="E1168" s="2643"/>
      <c r="F1168" s="2643"/>
      <c r="G1168" s="2643"/>
      <c r="H1168" s="2643"/>
      <c r="I1168" s="2643"/>
      <c r="J1168" s="2643"/>
      <c r="K1168" s="2644"/>
      <c r="L1168" s="2645"/>
      <c r="M1168" s="2645"/>
      <c r="N1168" s="2645"/>
      <c r="O1168" s="2646"/>
      <c r="P1168" s="2646"/>
      <c r="Q1168" s="2646"/>
      <c r="R1168" s="2646"/>
      <c r="S1168" s="2646"/>
      <c r="T1168" s="2646"/>
      <c r="U1168" s="2643"/>
      <c r="V1168" s="2643"/>
      <c r="W1168" s="2646"/>
    </row>
    <row r="1169" spans="1:23">
      <c r="A1169" s="2643"/>
      <c r="B1169" s="2643"/>
      <c r="C1169" s="2643"/>
      <c r="D1169" s="2643"/>
      <c r="E1169" s="2643"/>
      <c r="F1169" s="2643"/>
      <c r="G1169" s="2643"/>
      <c r="H1169" s="2643"/>
      <c r="I1169" s="2643"/>
      <c r="J1169" s="2643"/>
      <c r="K1169" s="2644"/>
      <c r="L1169" s="2645"/>
      <c r="M1169" s="2645"/>
      <c r="N1169" s="2645"/>
      <c r="O1169" s="2646"/>
      <c r="P1169" s="2646"/>
      <c r="Q1169" s="2646"/>
      <c r="R1169" s="2646"/>
      <c r="S1169" s="2646"/>
      <c r="T1169" s="2646"/>
      <c r="U1169" s="2643"/>
      <c r="V1169" s="2643"/>
      <c r="W1169" s="2646"/>
    </row>
    <row r="1170" spans="1:23">
      <c r="A1170" s="2643"/>
      <c r="B1170" s="2643"/>
      <c r="C1170" s="2643"/>
      <c r="D1170" s="2643"/>
      <c r="E1170" s="2643"/>
      <c r="F1170" s="2643"/>
      <c r="G1170" s="2643"/>
      <c r="H1170" s="2643"/>
      <c r="I1170" s="2643"/>
      <c r="J1170" s="2643"/>
      <c r="K1170" s="2644"/>
      <c r="L1170" s="2645"/>
      <c r="M1170" s="2645"/>
      <c r="N1170" s="2645"/>
      <c r="O1170" s="2646"/>
      <c r="P1170" s="2646"/>
      <c r="Q1170" s="2646"/>
      <c r="R1170" s="2646"/>
      <c r="S1170" s="2646"/>
      <c r="T1170" s="2646"/>
      <c r="U1170" s="2643"/>
      <c r="V1170" s="2643"/>
      <c r="W1170" s="2646"/>
    </row>
    <row r="1171" spans="1:23">
      <c r="A1171" s="2643"/>
      <c r="B1171" s="2643"/>
      <c r="C1171" s="2643"/>
      <c r="D1171" s="2643"/>
      <c r="E1171" s="2643"/>
      <c r="F1171" s="2643"/>
      <c r="G1171" s="2643"/>
      <c r="H1171" s="2643"/>
      <c r="I1171" s="2643"/>
      <c r="J1171" s="2643"/>
      <c r="K1171" s="2644"/>
      <c r="L1171" s="2645"/>
      <c r="M1171" s="2645"/>
      <c r="N1171" s="2645"/>
      <c r="O1171" s="2646"/>
      <c r="P1171" s="2646"/>
      <c r="Q1171" s="2646"/>
      <c r="R1171" s="2646"/>
      <c r="S1171" s="2646"/>
      <c r="T1171" s="2646"/>
      <c r="U1171" s="2643"/>
      <c r="V1171" s="2643"/>
      <c r="W1171" s="2646"/>
    </row>
    <row r="1172" spans="1:23">
      <c r="A1172" s="2643"/>
      <c r="B1172" s="2643"/>
      <c r="C1172" s="2643"/>
      <c r="D1172" s="2643"/>
      <c r="E1172" s="2643"/>
      <c r="F1172" s="2643"/>
      <c r="G1172" s="2643"/>
      <c r="H1172" s="2643"/>
      <c r="I1172" s="2643"/>
      <c r="J1172" s="2643"/>
      <c r="K1172" s="2644"/>
      <c r="L1172" s="2645"/>
      <c r="M1172" s="2645"/>
      <c r="N1172" s="2645"/>
      <c r="O1172" s="2646"/>
      <c r="P1172" s="2646"/>
      <c r="Q1172" s="2646"/>
      <c r="R1172" s="2646"/>
      <c r="S1172" s="2646"/>
      <c r="T1172" s="2646"/>
      <c r="U1172" s="2643"/>
      <c r="V1172" s="2643"/>
      <c r="W1172" s="2646"/>
    </row>
    <row r="1173" spans="1:23">
      <c r="A1173" s="2643"/>
      <c r="B1173" s="2643"/>
      <c r="C1173" s="2643"/>
      <c r="D1173" s="2643"/>
      <c r="E1173" s="2643"/>
      <c r="F1173" s="2643"/>
      <c r="G1173" s="2643"/>
      <c r="H1173" s="2643"/>
      <c r="I1173" s="2643"/>
      <c r="J1173" s="2643"/>
      <c r="K1173" s="2644"/>
      <c r="L1173" s="2645"/>
      <c r="M1173" s="2645"/>
      <c r="N1173" s="2645"/>
      <c r="O1173" s="2646"/>
      <c r="P1173" s="2646"/>
      <c r="Q1173" s="2646"/>
      <c r="R1173" s="2646"/>
      <c r="S1173" s="2646"/>
      <c r="T1173" s="2646"/>
      <c r="U1173" s="2643"/>
      <c r="V1173" s="2643"/>
      <c r="W1173" s="2646"/>
    </row>
    <row r="1174" spans="1:23">
      <c r="A1174" s="2643"/>
      <c r="B1174" s="2643"/>
      <c r="C1174" s="2643"/>
      <c r="D1174" s="2643"/>
      <c r="E1174" s="2643"/>
      <c r="F1174" s="2643"/>
      <c r="G1174" s="2643"/>
      <c r="H1174" s="2643"/>
      <c r="I1174" s="2643"/>
      <c r="J1174" s="2643"/>
      <c r="K1174" s="2644"/>
      <c r="L1174" s="2645"/>
      <c r="M1174" s="2645"/>
      <c r="N1174" s="2645"/>
      <c r="O1174" s="2646"/>
      <c r="P1174" s="2646"/>
      <c r="Q1174" s="2646"/>
      <c r="R1174" s="2646"/>
      <c r="S1174" s="2646"/>
      <c r="T1174" s="2646"/>
      <c r="U1174" s="2643"/>
      <c r="V1174" s="2643"/>
      <c r="W1174" s="2646"/>
    </row>
    <row r="1175" spans="1:23">
      <c r="A1175" s="2643"/>
      <c r="B1175" s="2643"/>
      <c r="C1175" s="2643"/>
      <c r="D1175" s="2643"/>
      <c r="E1175" s="2643"/>
      <c r="F1175" s="2643"/>
      <c r="G1175" s="2643"/>
      <c r="H1175" s="2643"/>
      <c r="I1175" s="2643"/>
      <c r="J1175" s="2643"/>
      <c r="K1175" s="2644"/>
      <c r="L1175" s="2645"/>
      <c r="M1175" s="2645"/>
      <c r="N1175" s="2645"/>
      <c r="O1175" s="2646"/>
      <c r="P1175" s="2646"/>
      <c r="Q1175" s="2646"/>
      <c r="R1175" s="2646"/>
      <c r="S1175" s="2646"/>
      <c r="T1175" s="2646"/>
      <c r="U1175" s="2643"/>
      <c r="V1175" s="2643"/>
      <c r="W1175" s="2646"/>
    </row>
    <row r="1176" spans="1:23">
      <c r="A1176" s="2643"/>
      <c r="B1176" s="2643"/>
      <c r="C1176" s="2643"/>
      <c r="D1176" s="2643"/>
      <c r="E1176" s="2643"/>
      <c r="F1176" s="2643"/>
      <c r="G1176" s="2643"/>
      <c r="H1176" s="2643"/>
      <c r="I1176" s="2643"/>
      <c r="J1176" s="2643"/>
      <c r="K1176" s="2644"/>
      <c r="L1176" s="2645"/>
      <c r="M1176" s="2645"/>
      <c r="N1176" s="2645"/>
      <c r="O1176" s="2646"/>
      <c r="P1176" s="2646"/>
      <c r="Q1176" s="2646"/>
      <c r="R1176" s="2646"/>
      <c r="S1176" s="2646"/>
      <c r="T1176" s="2646"/>
      <c r="U1176" s="2643"/>
      <c r="V1176" s="2643"/>
      <c r="W1176" s="2646"/>
    </row>
    <row r="1177" spans="1:23">
      <c r="A1177" s="2643"/>
      <c r="B1177" s="2643"/>
      <c r="C1177" s="2643"/>
      <c r="D1177" s="2643"/>
      <c r="E1177" s="2643"/>
      <c r="F1177" s="2643"/>
      <c r="G1177" s="2643"/>
      <c r="H1177" s="2643"/>
      <c r="I1177" s="2643"/>
      <c r="J1177" s="2643"/>
      <c r="K1177" s="2644"/>
      <c r="L1177" s="2645"/>
      <c r="M1177" s="2645"/>
      <c r="N1177" s="2645"/>
      <c r="O1177" s="2646"/>
      <c r="P1177" s="2646"/>
      <c r="Q1177" s="2646"/>
      <c r="R1177" s="2646"/>
      <c r="S1177" s="2646"/>
      <c r="T1177" s="2646"/>
      <c r="U1177" s="2643"/>
      <c r="V1177" s="2643"/>
      <c r="W1177" s="2646"/>
    </row>
    <row r="1178" spans="1:23">
      <c r="A1178" s="2643"/>
      <c r="B1178" s="2643"/>
      <c r="C1178" s="2643"/>
      <c r="D1178" s="2643"/>
      <c r="E1178" s="2643"/>
      <c r="F1178" s="2643"/>
      <c r="G1178" s="2643"/>
      <c r="H1178" s="2643"/>
      <c r="I1178" s="2643"/>
      <c r="J1178" s="2643"/>
      <c r="K1178" s="2644"/>
      <c r="L1178" s="2645"/>
      <c r="M1178" s="2645"/>
      <c r="N1178" s="2645"/>
      <c r="O1178" s="2646"/>
      <c r="P1178" s="2646"/>
      <c r="Q1178" s="2646"/>
      <c r="R1178" s="2646"/>
      <c r="S1178" s="2646"/>
      <c r="T1178" s="2646"/>
      <c r="U1178" s="2643"/>
      <c r="V1178" s="2643"/>
      <c r="W1178" s="2646"/>
    </row>
    <row r="1179" spans="1:23">
      <c r="A1179" s="2643"/>
      <c r="B1179" s="2643"/>
      <c r="C1179" s="2643"/>
      <c r="D1179" s="2643"/>
      <c r="E1179" s="2643"/>
      <c r="F1179" s="2643"/>
      <c r="G1179" s="2643"/>
      <c r="H1179" s="2643"/>
      <c r="I1179" s="2643"/>
      <c r="J1179" s="2643"/>
      <c r="K1179" s="2644"/>
      <c r="L1179" s="2645"/>
      <c r="M1179" s="2645"/>
      <c r="N1179" s="2645"/>
      <c r="O1179" s="2646"/>
      <c r="P1179" s="2646"/>
      <c r="Q1179" s="2646"/>
      <c r="R1179" s="2646"/>
      <c r="S1179" s="2646"/>
      <c r="T1179" s="2646"/>
      <c r="U1179" s="2643"/>
      <c r="V1179" s="2643"/>
      <c r="W1179" s="2646"/>
    </row>
    <row r="1180" spans="1:23">
      <c r="A1180" s="2643"/>
      <c r="B1180" s="2643"/>
      <c r="C1180" s="2643"/>
      <c r="D1180" s="2643"/>
      <c r="E1180" s="2643"/>
      <c r="F1180" s="2643"/>
      <c r="G1180" s="2643"/>
      <c r="H1180" s="2643"/>
      <c r="I1180" s="2643"/>
      <c r="J1180" s="2643"/>
      <c r="K1180" s="2644"/>
      <c r="L1180" s="2645"/>
      <c r="M1180" s="2645"/>
      <c r="N1180" s="2645"/>
      <c r="O1180" s="2646"/>
      <c r="P1180" s="2646"/>
      <c r="Q1180" s="2646"/>
      <c r="R1180" s="2646"/>
      <c r="S1180" s="2646"/>
      <c r="T1180" s="2646"/>
      <c r="U1180" s="2643"/>
      <c r="V1180" s="2643"/>
      <c r="W1180" s="2646"/>
    </row>
    <row r="1181" spans="1:23">
      <c r="A1181" s="2643"/>
      <c r="B1181" s="2643"/>
      <c r="C1181" s="2643"/>
      <c r="D1181" s="2643"/>
      <c r="E1181" s="2643"/>
      <c r="F1181" s="2643"/>
      <c r="G1181" s="2643"/>
      <c r="H1181" s="2643"/>
      <c r="I1181" s="2643"/>
      <c r="J1181" s="2643"/>
      <c r="K1181" s="2644"/>
      <c r="L1181" s="2645"/>
      <c r="M1181" s="2645"/>
      <c r="N1181" s="2645"/>
      <c r="O1181" s="2646"/>
      <c r="P1181" s="2646"/>
      <c r="Q1181" s="2646"/>
      <c r="R1181" s="2646"/>
      <c r="S1181" s="2646"/>
      <c r="T1181" s="2646"/>
      <c r="U1181" s="2643"/>
      <c r="V1181" s="2643"/>
      <c r="W1181" s="2646"/>
    </row>
    <row r="1182" spans="1:23">
      <c r="A1182" s="2643"/>
      <c r="B1182" s="2643"/>
      <c r="C1182" s="2643"/>
      <c r="D1182" s="2643"/>
      <c r="E1182" s="2643"/>
      <c r="F1182" s="2643"/>
      <c r="G1182" s="2643"/>
      <c r="H1182" s="2643"/>
      <c r="I1182" s="2643"/>
      <c r="J1182" s="2643"/>
      <c r="K1182" s="2644"/>
      <c r="L1182" s="2645"/>
      <c r="M1182" s="2645"/>
      <c r="N1182" s="2645"/>
      <c r="O1182" s="2646"/>
      <c r="P1182" s="2646"/>
      <c r="Q1182" s="2646"/>
      <c r="R1182" s="2646"/>
      <c r="S1182" s="2646"/>
      <c r="T1182" s="2646"/>
      <c r="U1182" s="2643"/>
      <c r="V1182" s="2643"/>
      <c r="W1182" s="2646"/>
    </row>
    <row r="1183" spans="1:23">
      <c r="A1183" s="2643"/>
      <c r="B1183" s="2643"/>
      <c r="C1183" s="2643"/>
      <c r="D1183" s="2643"/>
      <c r="E1183" s="2643"/>
      <c r="F1183" s="2643"/>
      <c r="G1183" s="2643"/>
      <c r="H1183" s="2643"/>
      <c r="I1183" s="2643"/>
      <c r="J1183" s="2643"/>
      <c r="K1183" s="2644"/>
      <c r="L1183" s="2645"/>
      <c r="M1183" s="2645"/>
      <c r="N1183" s="2645"/>
      <c r="O1183" s="2646"/>
      <c r="P1183" s="2646"/>
      <c r="Q1183" s="2646"/>
      <c r="R1183" s="2646"/>
      <c r="S1183" s="2646"/>
      <c r="T1183" s="2646"/>
      <c r="U1183" s="2643"/>
      <c r="V1183" s="2643"/>
      <c r="W1183" s="2646"/>
    </row>
    <row r="1184" spans="1:23">
      <c r="A1184" s="2643"/>
      <c r="B1184" s="2643"/>
      <c r="C1184" s="2643"/>
      <c r="D1184" s="2643"/>
      <c r="E1184" s="2643"/>
      <c r="F1184" s="2643"/>
      <c r="G1184" s="2643"/>
      <c r="H1184" s="2643"/>
      <c r="I1184" s="2643"/>
      <c r="J1184" s="2643"/>
      <c r="K1184" s="2644"/>
      <c r="L1184" s="2645"/>
      <c r="M1184" s="2645"/>
      <c r="N1184" s="2645"/>
      <c r="O1184" s="2646"/>
      <c r="P1184" s="2646"/>
      <c r="Q1184" s="2646"/>
      <c r="R1184" s="2646"/>
      <c r="S1184" s="2646"/>
      <c r="T1184" s="2646"/>
      <c r="U1184" s="2643"/>
      <c r="V1184" s="2643"/>
      <c r="W1184" s="2646"/>
    </row>
    <row r="1185" spans="1:23">
      <c r="A1185" s="2643"/>
      <c r="B1185" s="2643"/>
      <c r="C1185" s="2643"/>
      <c r="D1185" s="2643"/>
      <c r="E1185" s="2643"/>
      <c r="F1185" s="2643"/>
      <c r="G1185" s="2643"/>
      <c r="H1185" s="2643"/>
      <c r="I1185" s="2643"/>
      <c r="J1185" s="2643"/>
      <c r="K1185" s="2644"/>
      <c r="L1185" s="2645"/>
      <c r="M1185" s="2645"/>
      <c r="N1185" s="2645"/>
      <c r="O1185" s="2646"/>
      <c r="P1185" s="2646"/>
      <c r="Q1185" s="2646"/>
      <c r="R1185" s="2646"/>
      <c r="S1185" s="2646"/>
      <c r="T1185" s="2646"/>
      <c r="U1185" s="2643"/>
      <c r="V1185" s="2643"/>
      <c r="W1185" s="2646"/>
    </row>
    <row r="1186" spans="1:23">
      <c r="A1186" s="2643"/>
      <c r="B1186" s="2643"/>
      <c r="C1186" s="2643"/>
      <c r="D1186" s="2643"/>
      <c r="E1186" s="2643"/>
      <c r="F1186" s="2643"/>
      <c r="G1186" s="2643"/>
      <c r="H1186" s="2643"/>
      <c r="I1186" s="2643"/>
      <c r="J1186" s="2643"/>
      <c r="K1186" s="2644"/>
      <c r="L1186" s="2645"/>
      <c r="M1186" s="2645"/>
      <c r="N1186" s="2645"/>
      <c r="O1186" s="2646"/>
      <c r="P1186" s="2646"/>
      <c r="Q1186" s="2646"/>
      <c r="R1186" s="2646"/>
      <c r="S1186" s="2646"/>
      <c r="T1186" s="2646"/>
      <c r="U1186" s="2643"/>
      <c r="V1186" s="2643"/>
      <c r="W1186" s="2646"/>
    </row>
    <row r="1187" spans="1:23">
      <c r="A1187" s="2643"/>
      <c r="B1187" s="2643"/>
      <c r="C1187" s="2643"/>
      <c r="D1187" s="2643"/>
      <c r="E1187" s="2643"/>
      <c r="F1187" s="2643"/>
      <c r="G1187" s="2643"/>
      <c r="H1187" s="2643"/>
      <c r="I1187" s="2643"/>
      <c r="J1187" s="2643"/>
      <c r="K1187" s="2644"/>
      <c r="L1187" s="2645"/>
      <c r="M1187" s="2645"/>
      <c r="N1187" s="2645"/>
      <c r="O1187" s="2646"/>
      <c r="P1187" s="2646"/>
      <c r="Q1187" s="2646"/>
      <c r="R1187" s="2646"/>
      <c r="S1187" s="2646"/>
      <c r="T1187" s="2646"/>
      <c r="U1187" s="2643"/>
      <c r="V1187" s="2643"/>
      <c r="W1187" s="2646"/>
    </row>
    <row r="1188" spans="1:23">
      <c r="A1188" s="2643"/>
      <c r="B1188" s="2643"/>
      <c r="C1188" s="2643"/>
      <c r="D1188" s="2643"/>
      <c r="E1188" s="2643"/>
      <c r="F1188" s="2643"/>
      <c r="G1188" s="2643"/>
      <c r="H1188" s="2643"/>
      <c r="I1188" s="2643"/>
      <c r="J1188" s="2643"/>
      <c r="K1188" s="2644"/>
      <c r="L1188" s="2645"/>
      <c r="M1188" s="2645"/>
      <c r="N1188" s="2645"/>
      <c r="O1188" s="2646"/>
      <c r="P1188" s="2646"/>
      <c r="Q1188" s="2646"/>
      <c r="R1188" s="2646"/>
      <c r="S1188" s="2646"/>
      <c r="T1188" s="2646"/>
      <c r="U1188" s="2643"/>
      <c r="V1188" s="2643"/>
      <c r="W1188" s="2646"/>
    </row>
    <row r="1189" spans="1:23">
      <c r="A1189" s="2643"/>
      <c r="B1189" s="2643"/>
      <c r="C1189" s="2643"/>
      <c r="D1189" s="2643"/>
      <c r="E1189" s="2643"/>
      <c r="F1189" s="2643"/>
      <c r="G1189" s="2643"/>
      <c r="H1189" s="2643"/>
      <c r="I1189" s="2643"/>
      <c r="J1189" s="2643"/>
      <c r="K1189" s="2644"/>
      <c r="L1189" s="2645"/>
      <c r="M1189" s="2645"/>
      <c r="N1189" s="2645"/>
      <c r="O1189" s="2646"/>
      <c r="P1189" s="2646"/>
      <c r="Q1189" s="2646"/>
      <c r="R1189" s="2646"/>
      <c r="S1189" s="2646"/>
      <c r="T1189" s="2646"/>
      <c r="U1189" s="2643"/>
      <c r="V1189" s="2643"/>
      <c r="W1189" s="2646"/>
    </row>
    <row r="1190" spans="1:23">
      <c r="A1190" s="2643"/>
      <c r="B1190" s="2643"/>
      <c r="C1190" s="2643"/>
      <c r="D1190" s="2643"/>
      <c r="E1190" s="2643"/>
      <c r="F1190" s="2643"/>
      <c r="G1190" s="2643"/>
      <c r="H1190" s="2643"/>
      <c r="I1190" s="2643"/>
      <c r="J1190" s="2643"/>
      <c r="K1190" s="2644"/>
      <c r="L1190" s="2645"/>
      <c r="M1190" s="2645"/>
      <c r="N1190" s="2645"/>
      <c r="O1190" s="2646"/>
      <c r="P1190" s="2646"/>
      <c r="Q1190" s="2646"/>
      <c r="R1190" s="2646"/>
      <c r="S1190" s="2646"/>
      <c r="T1190" s="2646"/>
      <c r="U1190" s="2643"/>
      <c r="V1190" s="2643"/>
      <c r="W1190" s="2646"/>
    </row>
    <row r="1191" spans="1:23">
      <c r="A1191" s="2643"/>
      <c r="B1191" s="2643"/>
      <c r="C1191" s="2643"/>
      <c r="D1191" s="2643"/>
      <c r="E1191" s="2643"/>
      <c r="F1191" s="2643"/>
      <c r="G1191" s="2643"/>
      <c r="H1191" s="2643"/>
      <c r="I1191" s="2643"/>
      <c r="J1191" s="2643"/>
      <c r="K1191" s="2644"/>
      <c r="L1191" s="2645"/>
      <c r="M1191" s="2645"/>
      <c r="N1191" s="2645"/>
      <c r="O1191" s="2646"/>
      <c r="P1191" s="2646"/>
      <c r="Q1191" s="2646"/>
      <c r="R1191" s="2646"/>
      <c r="S1191" s="2646"/>
      <c r="T1191" s="2646"/>
      <c r="U1191" s="2643"/>
      <c r="V1191" s="2643"/>
      <c r="W1191" s="2646"/>
    </row>
    <row r="1192" spans="1:23">
      <c r="A1192" s="2643"/>
      <c r="B1192" s="2643"/>
      <c r="C1192" s="2643"/>
      <c r="D1192" s="2643"/>
      <c r="E1192" s="2643"/>
      <c r="F1192" s="2643"/>
      <c r="G1192" s="2643"/>
      <c r="H1192" s="2643"/>
      <c r="I1192" s="2643"/>
      <c r="J1192" s="2643"/>
      <c r="K1192" s="2644"/>
      <c r="L1192" s="2645"/>
      <c r="M1192" s="2645"/>
      <c r="N1192" s="2645"/>
      <c r="O1192" s="2646"/>
      <c r="P1192" s="2646"/>
      <c r="Q1192" s="2646"/>
      <c r="R1192" s="2646"/>
      <c r="S1192" s="2646"/>
      <c r="T1192" s="2646"/>
      <c r="U1192" s="2643"/>
      <c r="V1192" s="2643"/>
      <c r="W1192" s="2646"/>
    </row>
    <row r="1193" spans="1:23">
      <c r="A1193" s="2643"/>
      <c r="B1193" s="2643"/>
      <c r="C1193" s="2643"/>
      <c r="D1193" s="2643"/>
      <c r="E1193" s="2643"/>
      <c r="F1193" s="2643"/>
      <c r="G1193" s="2643"/>
      <c r="H1193" s="2643"/>
      <c r="I1193" s="2643"/>
      <c r="J1193" s="2643"/>
      <c r="K1193" s="2644"/>
      <c r="L1193" s="2645"/>
      <c r="M1193" s="2645"/>
      <c r="N1193" s="2645"/>
      <c r="O1193" s="2646"/>
      <c r="P1193" s="2646"/>
      <c r="Q1193" s="2646"/>
      <c r="R1193" s="2646"/>
      <c r="S1193" s="2646"/>
      <c r="T1193" s="2646"/>
      <c r="U1193" s="2643"/>
      <c r="V1193" s="2643"/>
      <c r="W1193" s="2646"/>
    </row>
    <row r="1194" spans="1:23">
      <c r="A1194" s="2643"/>
      <c r="B1194" s="2643"/>
      <c r="C1194" s="2643"/>
      <c r="D1194" s="2643"/>
      <c r="E1194" s="2643"/>
      <c r="F1194" s="2643"/>
      <c r="G1194" s="2643"/>
      <c r="H1194" s="2643"/>
      <c r="I1194" s="2643"/>
      <c r="J1194" s="2643"/>
      <c r="K1194" s="2644"/>
      <c r="L1194" s="2645"/>
      <c r="M1194" s="2645"/>
      <c r="N1194" s="2645"/>
      <c r="O1194" s="2646"/>
      <c r="P1194" s="2646"/>
      <c r="Q1194" s="2646"/>
      <c r="R1194" s="2646"/>
      <c r="S1194" s="2646"/>
      <c r="T1194" s="2646"/>
      <c r="U1194" s="2643"/>
      <c r="V1194" s="2643"/>
      <c r="W1194" s="2646"/>
    </row>
    <row r="1195" spans="1:23">
      <c r="A1195" s="2643"/>
      <c r="B1195" s="2643"/>
      <c r="C1195" s="2643"/>
      <c r="D1195" s="2643"/>
      <c r="E1195" s="2643"/>
      <c r="F1195" s="2643"/>
      <c r="G1195" s="2643"/>
      <c r="H1195" s="2643"/>
      <c r="I1195" s="2643"/>
      <c r="J1195" s="2643"/>
      <c r="K1195" s="2644"/>
      <c r="L1195" s="2645"/>
      <c r="M1195" s="2645"/>
      <c r="N1195" s="2645"/>
      <c r="O1195" s="2646"/>
      <c r="P1195" s="2646"/>
      <c r="Q1195" s="2646"/>
      <c r="R1195" s="2646"/>
      <c r="S1195" s="2646"/>
      <c r="T1195" s="2646"/>
      <c r="U1195" s="2643"/>
      <c r="V1195" s="2643"/>
      <c r="W1195" s="2646"/>
    </row>
    <row r="1196" spans="1:23">
      <c r="A1196" s="2643"/>
      <c r="B1196" s="2643"/>
      <c r="C1196" s="2643"/>
      <c r="D1196" s="2643"/>
      <c r="E1196" s="2643"/>
      <c r="F1196" s="2643"/>
      <c r="G1196" s="2643"/>
      <c r="H1196" s="2643"/>
      <c r="I1196" s="2643"/>
      <c r="J1196" s="2643"/>
      <c r="K1196" s="2644"/>
      <c r="L1196" s="2645"/>
      <c r="M1196" s="2645"/>
      <c r="N1196" s="2645"/>
      <c r="O1196" s="2646"/>
      <c r="P1196" s="2646"/>
      <c r="Q1196" s="2646"/>
      <c r="R1196" s="2646"/>
      <c r="S1196" s="2646"/>
      <c r="T1196" s="2646"/>
      <c r="U1196" s="2643"/>
      <c r="V1196" s="2643"/>
      <c r="W1196" s="2646"/>
    </row>
    <row r="1197" spans="1:23">
      <c r="A1197" s="2643"/>
      <c r="B1197" s="2643"/>
      <c r="C1197" s="2643"/>
      <c r="D1197" s="2643"/>
      <c r="E1197" s="2643"/>
      <c r="F1197" s="2643"/>
      <c r="G1197" s="2643"/>
      <c r="H1197" s="2643"/>
      <c r="I1197" s="2643"/>
      <c r="J1197" s="2643"/>
      <c r="K1197" s="2644"/>
      <c r="L1197" s="2645"/>
      <c r="M1197" s="2645"/>
      <c r="N1197" s="2645"/>
      <c r="O1197" s="2646"/>
      <c r="P1197" s="2646"/>
      <c r="Q1197" s="2646"/>
      <c r="R1197" s="2646"/>
      <c r="S1197" s="2646"/>
      <c r="T1197" s="2646"/>
      <c r="U1197" s="2643"/>
      <c r="V1197" s="2643"/>
      <c r="W1197" s="2646"/>
    </row>
    <row r="1198" spans="1:23">
      <c r="A1198" s="2643"/>
      <c r="B1198" s="2643"/>
      <c r="C1198" s="2643"/>
      <c r="D1198" s="2643"/>
      <c r="E1198" s="2643"/>
      <c r="F1198" s="2643"/>
      <c r="G1198" s="2643"/>
      <c r="H1198" s="2643"/>
      <c r="I1198" s="2643"/>
      <c r="J1198" s="2643"/>
      <c r="K1198" s="2644"/>
      <c r="L1198" s="2645"/>
      <c r="M1198" s="2645"/>
      <c r="N1198" s="2645"/>
      <c r="O1198" s="2646"/>
      <c r="P1198" s="2646"/>
      <c r="Q1198" s="2646"/>
      <c r="R1198" s="2646"/>
      <c r="S1198" s="2646"/>
      <c r="T1198" s="2646"/>
      <c r="U1198" s="2643"/>
      <c r="V1198" s="2643"/>
      <c r="W1198" s="2646"/>
    </row>
    <row r="1199" spans="1:23">
      <c r="A1199" s="2643"/>
      <c r="B1199" s="2643"/>
      <c r="C1199" s="2643"/>
      <c r="D1199" s="2643"/>
      <c r="E1199" s="2643"/>
      <c r="F1199" s="2643"/>
      <c r="G1199" s="2643"/>
      <c r="H1199" s="2643"/>
      <c r="I1199" s="2643"/>
      <c r="J1199" s="2643"/>
      <c r="K1199" s="2644"/>
      <c r="L1199" s="2645"/>
      <c r="M1199" s="2645"/>
      <c r="N1199" s="2645"/>
      <c r="O1199" s="2646"/>
      <c r="P1199" s="2646"/>
      <c r="Q1199" s="2646"/>
      <c r="R1199" s="2646"/>
      <c r="S1199" s="2646"/>
      <c r="T1199" s="2646"/>
      <c r="U1199" s="2643"/>
      <c r="V1199" s="2643"/>
      <c r="W1199" s="2646"/>
    </row>
    <row r="1200" spans="1:23">
      <c r="A1200" s="2643"/>
      <c r="B1200" s="2643"/>
      <c r="C1200" s="2643"/>
      <c r="D1200" s="2643"/>
      <c r="E1200" s="2643"/>
      <c r="F1200" s="2643"/>
      <c r="G1200" s="2643"/>
      <c r="H1200" s="2643"/>
      <c r="I1200" s="2643"/>
      <c r="J1200" s="2643"/>
      <c r="K1200" s="2644"/>
      <c r="L1200" s="2645"/>
      <c r="M1200" s="2645"/>
      <c r="N1200" s="2645"/>
      <c r="O1200" s="2646"/>
      <c r="P1200" s="2646"/>
      <c r="Q1200" s="2646"/>
      <c r="R1200" s="2646"/>
      <c r="S1200" s="2646"/>
      <c r="T1200" s="2646"/>
      <c r="U1200" s="2643"/>
      <c r="V1200" s="2643"/>
      <c r="W1200" s="2646"/>
    </row>
    <row r="1201" spans="1:23">
      <c r="A1201" s="2643"/>
      <c r="B1201" s="2643"/>
      <c r="C1201" s="2643"/>
      <c r="D1201" s="2643"/>
      <c r="E1201" s="2643"/>
      <c r="F1201" s="2643"/>
      <c r="G1201" s="2643"/>
      <c r="H1201" s="2643"/>
      <c r="I1201" s="2643"/>
      <c r="J1201" s="2643"/>
      <c r="K1201" s="2644"/>
      <c r="L1201" s="2645"/>
      <c r="M1201" s="2645"/>
      <c r="N1201" s="2645"/>
      <c r="O1201" s="2646"/>
      <c r="P1201" s="2646"/>
      <c r="Q1201" s="2646"/>
      <c r="R1201" s="2646"/>
      <c r="S1201" s="2646"/>
      <c r="T1201" s="2646"/>
      <c r="U1201" s="2643"/>
      <c r="V1201" s="2643"/>
      <c r="W1201" s="2646"/>
    </row>
    <row r="1202" spans="1:23">
      <c r="A1202" s="2643"/>
      <c r="B1202" s="2643"/>
      <c r="C1202" s="2643"/>
      <c r="D1202" s="2643"/>
      <c r="E1202" s="2643"/>
      <c r="F1202" s="2643"/>
      <c r="G1202" s="2643"/>
      <c r="H1202" s="2643"/>
      <c r="I1202" s="2643"/>
      <c r="J1202" s="2643"/>
      <c r="K1202" s="2644"/>
      <c r="L1202" s="2645"/>
      <c r="M1202" s="2645"/>
      <c r="N1202" s="2645"/>
      <c r="O1202" s="2646"/>
      <c r="P1202" s="2646"/>
      <c r="Q1202" s="2646"/>
      <c r="R1202" s="2646"/>
      <c r="S1202" s="2646"/>
      <c r="T1202" s="2646"/>
      <c r="U1202" s="2643"/>
      <c r="V1202" s="2643"/>
      <c r="W1202" s="2646"/>
    </row>
    <row r="1203" spans="1:23">
      <c r="A1203" s="2643"/>
      <c r="B1203" s="2643"/>
      <c r="C1203" s="2643"/>
      <c r="D1203" s="2643"/>
      <c r="E1203" s="2643"/>
      <c r="F1203" s="2643"/>
      <c r="G1203" s="2643"/>
      <c r="H1203" s="2643"/>
      <c r="I1203" s="2643"/>
      <c r="J1203" s="2643"/>
      <c r="K1203" s="2644"/>
      <c r="L1203" s="2645"/>
      <c r="M1203" s="2645"/>
      <c r="N1203" s="2645"/>
      <c r="O1203" s="2646"/>
      <c r="P1203" s="2646"/>
      <c r="Q1203" s="2646"/>
      <c r="R1203" s="2646"/>
      <c r="S1203" s="2646"/>
      <c r="T1203" s="2646"/>
      <c r="U1203" s="2643"/>
      <c r="V1203" s="2643"/>
      <c r="W1203" s="2646"/>
    </row>
    <row r="1204" spans="1:23">
      <c r="A1204" s="2643"/>
      <c r="B1204" s="2643"/>
      <c r="C1204" s="2643"/>
      <c r="D1204" s="2643"/>
      <c r="E1204" s="2643"/>
      <c r="F1204" s="2643"/>
      <c r="G1204" s="2643"/>
      <c r="H1204" s="2643"/>
      <c r="I1204" s="2643"/>
      <c r="J1204" s="2643"/>
      <c r="K1204" s="2644"/>
      <c r="L1204" s="2645"/>
      <c r="M1204" s="2645"/>
      <c r="N1204" s="2645"/>
      <c r="O1204" s="2646"/>
      <c r="P1204" s="2646"/>
      <c r="Q1204" s="2646"/>
      <c r="R1204" s="2646"/>
      <c r="S1204" s="2646"/>
      <c r="T1204" s="2646"/>
      <c r="U1204" s="2643"/>
      <c r="V1204" s="2643"/>
      <c r="W1204" s="2646"/>
    </row>
    <row r="1205" spans="1:23">
      <c r="A1205" s="2643"/>
      <c r="B1205" s="2643"/>
      <c r="C1205" s="2643"/>
      <c r="D1205" s="2643"/>
      <c r="E1205" s="2643"/>
      <c r="F1205" s="2643"/>
      <c r="G1205" s="2643"/>
      <c r="H1205" s="2643"/>
      <c r="I1205" s="2643"/>
      <c r="J1205" s="2643"/>
      <c r="K1205" s="2644"/>
      <c r="L1205" s="2645"/>
      <c r="M1205" s="2645"/>
      <c r="N1205" s="2645"/>
      <c r="O1205" s="2646"/>
      <c r="P1205" s="2646"/>
      <c r="Q1205" s="2646"/>
      <c r="R1205" s="2646"/>
      <c r="S1205" s="2646"/>
      <c r="T1205" s="2646"/>
      <c r="U1205" s="2643"/>
      <c r="V1205" s="2643"/>
      <c r="W1205" s="2646"/>
    </row>
    <row r="1206" spans="1:23">
      <c r="A1206" s="2643"/>
      <c r="B1206" s="2643"/>
      <c r="C1206" s="2643"/>
      <c r="D1206" s="2643"/>
      <c r="E1206" s="2643"/>
      <c r="F1206" s="2643"/>
      <c r="G1206" s="2643"/>
      <c r="H1206" s="2643"/>
      <c r="I1206" s="2643"/>
      <c r="J1206" s="2643"/>
      <c r="K1206" s="2644"/>
      <c r="L1206" s="2645"/>
      <c r="M1206" s="2645"/>
      <c r="N1206" s="2645"/>
      <c r="O1206" s="2646"/>
      <c r="P1206" s="2646"/>
      <c r="Q1206" s="2646"/>
      <c r="R1206" s="2646"/>
      <c r="S1206" s="2646"/>
      <c r="T1206" s="2646"/>
      <c r="U1206" s="2643"/>
      <c r="V1206" s="2643"/>
      <c r="W1206" s="2646"/>
    </row>
    <row r="1207" spans="1:23">
      <c r="A1207" s="2643"/>
      <c r="B1207" s="2643"/>
      <c r="C1207" s="2643"/>
      <c r="D1207" s="2643"/>
      <c r="E1207" s="2643"/>
      <c r="F1207" s="2643"/>
      <c r="G1207" s="2643"/>
      <c r="H1207" s="2643"/>
      <c r="I1207" s="2643"/>
      <c r="J1207" s="2643"/>
      <c r="K1207" s="2644"/>
      <c r="L1207" s="2645"/>
      <c r="M1207" s="2645"/>
      <c r="N1207" s="2645"/>
      <c r="O1207" s="2646"/>
      <c r="P1207" s="2646"/>
      <c r="Q1207" s="2646"/>
      <c r="R1207" s="2646"/>
      <c r="S1207" s="2646"/>
      <c r="T1207" s="2646"/>
      <c r="U1207" s="2643"/>
      <c r="V1207" s="2643"/>
      <c r="W1207" s="2646"/>
    </row>
    <row r="1208" spans="1:23">
      <c r="A1208" s="2643"/>
      <c r="B1208" s="2643"/>
      <c r="C1208" s="2643"/>
      <c r="D1208" s="2643"/>
      <c r="E1208" s="2643"/>
      <c r="F1208" s="2643"/>
      <c r="G1208" s="2643"/>
      <c r="H1208" s="2643"/>
      <c r="I1208" s="2643"/>
      <c r="J1208" s="2643"/>
      <c r="K1208" s="2644"/>
      <c r="L1208" s="2645"/>
      <c r="M1208" s="2645"/>
      <c r="N1208" s="2645"/>
      <c r="O1208" s="2646"/>
      <c r="P1208" s="2646"/>
      <c r="Q1208" s="2646"/>
      <c r="R1208" s="2646"/>
      <c r="S1208" s="2646"/>
      <c r="T1208" s="2646"/>
      <c r="U1208" s="2643"/>
      <c r="V1208" s="2643"/>
      <c r="W1208" s="2646"/>
    </row>
    <row r="1209" spans="1:23">
      <c r="A1209" s="2643"/>
      <c r="B1209" s="2643"/>
      <c r="C1209" s="2643"/>
      <c r="D1209" s="2643"/>
      <c r="E1209" s="2643"/>
      <c r="F1209" s="2643"/>
      <c r="G1209" s="2643"/>
      <c r="H1209" s="2643"/>
      <c r="I1209" s="2643"/>
      <c r="J1209" s="2643"/>
      <c r="K1209" s="2644"/>
      <c r="L1209" s="2645"/>
      <c r="M1209" s="2645"/>
      <c r="N1209" s="2645"/>
      <c r="O1209" s="2646"/>
      <c r="P1209" s="2646"/>
      <c r="Q1209" s="2646"/>
      <c r="R1209" s="2646"/>
      <c r="S1209" s="2646"/>
      <c r="T1209" s="2646"/>
      <c r="U1209" s="2643"/>
      <c r="V1209" s="2643"/>
      <c r="W1209" s="2646"/>
    </row>
    <row r="1210" spans="1:23">
      <c r="A1210" s="2643"/>
      <c r="B1210" s="2643"/>
      <c r="C1210" s="2643"/>
      <c r="D1210" s="2643"/>
      <c r="E1210" s="2643"/>
      <c r="F1210" s="2643"/>
      <c r="G1210" s="2643"/>
      <c r="H1210" s="2643"/>
      <c r="I1210" s="2643"/>
      <c r="J1210" s="2643"/>
      <c r="K1210" s="2644"/>
      <c r="L1210" s="2645"/>
      <c r="M1210" s="2645"/>
      <c r="N1210" s="2645"/>
      <c r="O1210" s="2646"/>
      <c r="P1210" s="2646"/>
      <c r="Q1210" s="2646"/>
      <c r="R1210" s="2646"/>
      <c r="S1210" s="2646"/>
      <c r="T1210" s="2646"/>
      <c r="U1210" s="2643"/>
      <c r="V1210" s="2643"/>
      <c r="W1210" s="2646"/>
    </row>
    <row r="1211" spans="1:23">
      <c r="A1211" s="2643"/>
      <c r="B1211" s="2643"/>
      <c r="C1211" s="2643"/>
      <c r="D1211" s="2643"/>
      <c r="E1211" s="2643"/>
      <c r="F1211" s="2643"/>
      <c r="G1211" s="2643"/>
      <c r="H1211" s="2643"/>
      <c r="I1211" s="2643"/>
      <c r="J1211" s="2643"/>
      <c r="K1211" s="2644"/>
      <c r="L1211" s="2645"/>
      <c r="M1211" s="2645"/>
      <c r="N1211" s="2645"/>
      <c r="O1211" s="2646"/>
      <c r="P1211" s="2646"/>
      <c r="Q1211" s="2646"/>
      <c r="R1211" s="2646"/>
      <c r="S1211" s="2646"/>
      <c r="T1211" s="2646"/>
      <c r="U1211" s="2643"/>
      <c r="V1211" s="2643"/>
      <c r="W1211" s="2646"/>
    </row>
    <row r="1212" spans="1:23">
      <c r="A1212" s="2643"/>
      <c r="B1212" s="2643"/>
      <c r="C1212" s="2643"/>
      <c r="D1212" s="2643"/>
      <c r="E1212" s="2643"/>
      <c r="F1212" s="2643"/>
      <c r="G1212" s="2643"/>
      <c r="H1212" s="2643"/>
      <c r="I1212" s="2643"/>
      <c r="J1212" s="2643"/>
      <c r="K1212" s="2644"/>
      <c r="L1212" s="2645"/>
      <c r="M1212" s="2645"/>
      <c r="N1212" s="2645"/>
      <c r="O1212" s="2646"/>
      <c r="P1212" s="2646"/>
      <c r="Q1212" s="2646"/>
      <c r="R1212" s="2646"/>
      <c r="S1212" s="2646"/>
      <c r="T1212" s="2646"/>
      <c r="U1212" s="2643"/>
      <c r="V1212" s="2643"/>
      <c r="W1212" s="2646"/>
    </row>
    <row r="1213" spans="1:23">
      <c r="A1213" s="2643"/>
      <c r="B1213" s="2643"/>
      <c r="C1213" s="2643"/>
      <c r="D1213" s="2643"/>
      <c r="E1213" s="2643"/>
      <c r="F1213" s="2643"/>
      <c r="G1213" s="2643"/>
      <c r="H1213" s="2643"/>
      <c r="I1213" s="2643"/>
      <c r="J1213" s="2643"/>
      <c r="K1213" s="2644"/>
      <c r="L1213" s="2645"/>
      <c r="M1213" s="2645"/>
      <c r="N1213" s="2645"/>
      <c r="O1213" s="2646"/>
      <c r="P1213" s="2646"/>
      <c r="Q1213" s="2646"/>
      <c r="R1213" s="2646"/>
      <c r="S1213" s="2646"/>
      <c r="T1213" s="2646"/>
      <c r="U1213" s="2643"/>
      <c r="V1213" s="2643"/>
      <c r="W1213" s="2646"/>
    </row>
    <row r="1214" spans="1:23">
      <c r="A1214" s="2643"/>
      <c r="B1214" s="2643"/>
      <c r="C1214" s="2643"/>
      <c r="D1214" s="2643"/>
      <c r="E1214" s="2643"/>
      <c r="F1214" s="2643"/>
      <c r="G1214" s="2643"/>
      <c r="H1214" s="2643"/>
      <c r="I1214" s="2643"/>
      <c r="J1214" s="2643"/>
      <c r="K1214" s="2644"/>
      <c r="L1214" s="2645"/>
      <c r="M1214" s="2645"/>
      <c r="N1214" s="2645"/>
      <c r="O1214" s="2646"/>
      <c r="P1214" s="2646"/>
      <c r="Q1214" s="2646"/>
      <c r="R1214" s="2646"/>
      <c r="S1214" s="2646"/>
      <c r="T1214" s="2646"/>
      <c r="U1214" s="2643"/>
      <c r="V1214" s="2643"/>
      <c r="W1214" s="2646"/>
    </row>
    <row r="1215" spans="1:23">
      <c r="A1215" s="2643"/>
      <c r="B1215" s="2643"/>
      <c r="C1215" s="2643"/>
      <c r="D1215" s="2643"/>
      <c r="E1215" s="2643"/>
      <c r="F1215" s="2643"/>
      <c r="G1215" s="2643"/>
      <c r="H1215" s="2643"/>
      <c r="I1215" s="2643"/>
      <c r="J1215" s="2643"/>
      <c r="K1215" s="2644"/>
      <c r="L1215" s="2645"/>
      <c r="M1215" s="2645"/>
      <c r="N1215" s="2645"/>
      <c r="O1215" s="2646"/>
      <c r="P1215" s="2646"/>
      <c r="Q1215" s="2646"/>
      <c r="R1215" s="2646"/>
      <c r="S1215" s="2646"/>
      <c r="T1215" s="2646"/>
      <c r="U1215" s="2643"/>
      <c r="V1215" s="2643"/>
      <c r="W1215" s="2646"/>
    </row>
    <row r="1216" spans="1:23">
      <c r="A1216" s="2643"/>
      <c r="B1216" s="2643"/>
      <c r="C1216" s="2643"/>
      <c r="D1216" s="2643"/>
      <c r="E1216" s="2643"/>
      <c r="F1216" s="2643"/>
      <c r="G1216" s="2643"/>
      <c r="H1216" s="2643"/>
      <c r="I1216" s="2643"/>
      <c r="J1216" s="2643"/>
      <c r="K1216" s="2644"/>
      <c r="L1216" s="2645"/>
      <c r="M1216" s="2645"/>
      <c r="N1216" s="2645"/>
      <c r="O1216" s="2646"/>
      <c r="P1216" s="2646"/>
      <c r="Q1216" s="2646"/>
      <c r="R1216" s="2646"/>
      <c r="S1216" s="2646"/>
      <c r="T1216" s="2646"/>
      <c r="U1216" s="2643"/>
      <c r="V1216" s="2643"/>
      <c r="W1216" s="2646"/>
    </row>
    <row r="1217" spans="1:23">
      <c r="A1217" s="2643"/>
      <c r="B1217" s="2643"/>
      <c r="C1217" s="2643"/>
      <c r="D1217" s="2643"/>
      <c r="E1217" s="2643"/>
      <c r="F1217" s="2643"/>
      <c r="G1217" s="2643"/>
      <c r="H1217" s="2643"/>
      <c r="I1217" s="2643"/>
      <c r="J1217" s="2643"/>
      <c r="K1217" s="2644"/>
      <c r="L1217" s="2645"/>
      <c r="M1217" s="2645"/>
      <c r="N1217" s="2645"/>
      <c r="O1217" s="2646"/>
      <c r="P1217" s="2646"/>
      <c r="Q1217" s="2646"/>
      <c r="R1217" s="2646"/>
      <c r="S1217" s="2646"/>
      <c r="T1217" s="2646"/>
      <c r="U1217" s="2643"/>
      <c r="V1217" s="2643"/>
      <c r="W1217" s="2646"/>
    </row>
    <row r="1218" spans="1:23">
      <c r="A1218" s="2643"/>
      <c r="B1218" s="2643"/>
      <c r="C1218" s="2643"/>
      <c r="D1218" s="2643"/>
      <c r="E1218" s="2643"/>
      <c r="F1218" s="2643"/>
      <c r="G1218" s="2643"/>
      <c r="H1218" s="2643"/>
      <c r="I1218" s="2643"/>
      <c r="J1218" s="2643"/>
      <c r="K1218" s="2644"/>
      <c r="L1218" s="2645"/>
      <c r="M1218" s="2645"/>
      <c r="N1218" s="2645"/>
      <c r="O1218" s="2646"/>
      <c r="P1218" s="2646"/>
      <c r="Q1218" s="2646"/>
      <c r="R1218" s="2646"/>
      <c r="S1218" s="2646"/>
      <c r="T1218" s="2646"/>
      <c r="U1218" s="2643"/>
      <c r="V1218" s="2643"/>
      <c r="W1218" s="2646"/>
    </row>
    <row r="1219" spans="1:23">
      <c r="A1219" s="2643"/>
      <c r="B1219" s="2643"/>
      <c r="C1219" s="2643"/>
      <c r="D1219" s="2643"/>
      <c r="E1219" s="2643"/>
      <c r="F1219" s="2643"/>
      <c r="G1219" s="2643"/>
      <c r="H1219" s="2643"/>
      <c r="I1219" s="2643"/>
      <c r="J1219" s="2643"/>
      <c r="K1219" s="2644"/>
      <c r="L1219" s="2645"/>
      <c r="M1219" s="2645"/>
      <c r="N1219" s="2645"/>
      <c r="O1219" s="2646"/>
      <c r="P1219" s="2646"/>
      <c r="Q1219" s="2646"/>
      <c r="R1219" s="2646"/>
      <c r="S1219" s="2646"/>
      <c r="T1219" s="2646"/>
      <c r="U1219" s="2643"/>
      <c r="V1219" s="2643"/>
      <c r="W1219" s="2646"/>
    </row>
    <row r="1220" spans="1:23">
      <c r="A1220" s="2643"/>
      <c r="B1220" s="2643"/>
      <c r="C1220" s="2643"/>
      <c r="D1220" s="2643"/>
      <c r="E1220" s="2643"/>
      <c r="F1220" s="2643"/>
      <c r="G1220" s="2643"/>
      <c r="H1220" s="2643"/>
      <c r="I1220" s="2643"/>
      <c r="J1220" s="2643"/>
      <c r="K1220" s="2644"/>
      <c r="L1220" s="2645"/>
      <c r="M1220" s="2645"/>
      <c r="N1220" s="2645"/>
      <c r="O1220" s="2646"/>
      <c r="P1220" s="2646"/>
      <c r="Q1220" s="2646"/>
      <c r="R1220" s="2646"/>
      <c r="S1220" s="2646"/>
      <c r="T1220" s="2646"/>
      <c r="U1220" s="2643"/>
      <c r="V1220" s="2643"/>
      <c r="W1220" s="2646"/>
    </row>
    <row r="1221" spans="1:23">
      <c r="A1221" s="2643"/>
      <c r="B1221" s="2643"/>
      <c r="C1221" s="2643"/>
      <c r="D1221" s="2643"/>
      <c r="E1221" s="2643"/>
      <c r="F1221" s="2643"/>
      <c r="G1221" s="2643"/>
      <c r="H1221" s="2643"/>
      <c r="I1221" s="2643"/>
      <c r="J1221" s="2643"/>
      <c r="K1221" s="2644"/>
      <c r="L1221" s="2645"/>
      <c r="M1221" s="2645"/>
      <c r="N1221" s="2645"/>
      <c r="O1221" s="2646"/>
      <c r="P1221" s="2646"/>
      <c r="Q1221" s="2646"/>
      <c r="R1221" s="2646"/>
      <c r="S1221" s="2646"/>
      <c r="T1221" s="2646"/>
      <c r="U1221" s="2643"/>
      <c r="V1221" s="2643"/>
      <c r="W1221" s="2646"/>
    </row>
    <row r="1222" spans="1:23">
      <c r="A1222" s="2643"/>
      <c r="B1222" s="2643"/>
      <c r="C1222" s="2643"/>
      <c r="D1222" s="2643"/>
      <c r="E1222" s="2643"/>
      <c r="F1222" s="2643"/>
      <c r="G1222" s="2643"/>
      <c r="H1222" s="2643"/>
      <c r="I1222" s="2643"/>
      <c r="J1222" s="2643"/>
      <c r="K1222" s="2644"/>
      <c r="L1222" s="2645"/>
      <c r="M1222" s="2645"/>
      <c r="N1222" s="2645"/>
      <c r="O1222" s="2646"/>
      <c r="P1222" s="2646"/>
      <c r="Q1222" s="2646"/>
      <c r="R1222" s="2646"/>
      <c r="S1222" s="2646"/>
      <c r="T1222" s="2646"/>
      <c r="U1222" s="2643"/>
      <c r="V1222" s="2643"/>
      <c r="W1222" s="2646"/>
    </row>
    <row r="1223" spans="1:23">
      <c r="A1223" s="2643"/>
      <c r="B1223" s="2643"/>
      <c r="C1223" s="2643"/>
      <c r="D1223" s="2643"/>
      <c r="E1223" s="2643"/>
      <c r="F1223" s="2643"/>
      <c r="G1223" s="2643"/>
      <c r="H1223" s="2643"/>
      <c r="I1223" s="2643"/>
      <c r="J1223" s="2643"/>
      <c r="K1223" s="2644"/>
      <c r="L1223" s="2645"/>
      <c r="M1223" s="2645"/>
      <c r="N1223" s="2645"/>
      <c r="O1223" s="2646"/>
      <c r="P1223" s="2646"/>
      <c r="Q1223" s="2646"/>
      <c r="R1223" s="2646"/>
      <c r="S1223" s="2646"/>
      <c r="T1223" s="2646"/>
      <c r="U1223" s="2643"/>
      <c r="V1223" s="2643"/>
      <c r="W1223" s="2646"/>
    </row>
    <row r="1224" spans="1:23">
      <c r="A1224" s="2643"/>
      <c r="B1224" s="2643"/>
      <c r="C1224" s="2643"/>
      <c r="D1224" s="2643"/>
      <c r="E1224" s="2643"/>
      <c r="F1224" s="2643"/>
      <c r="G1224" s="2643"/>
      <c r="H1224" s="2643"/>
      <c r="I1224" s="2643"/>
      <c r="J1224" s="2643"/>
      <c r="K1224" s="2644"/>
      <c r="L1224" s="2645"/>
      <c r="M1224" s="2645"/>
      <c r="N1224" s="2645"/>
      <c r="O1224" s="2646"/>
      <c r="P1224" s="2646"/>
      <c r="Q1224" s="2646"/>
      <c r="R1224" s="2646"/>
      <c r="S1224" s="2646"/>
      <c r="T1224" s="2646"/>
      <c r="U1224" s="2643"/>
      <c r="V1224" s="2643"/>
      <c r="W1224" s="2646"/>
    </row>
    <row r="1225" spans="1:23">
      <c r="A1225" s="2643"/>
      <c r="B1225" s="2643"/>
      <c r="C1225" s="2643"/>
      <c r="D1225" s="2643"/>
      <c r="E1225" s="2643"/>
      <c r="F1225" s="2643"/>
      <c r="G1225" s="2643"/>
      <c r="H1225" s="2643"/>
      <c r="I1225" s="2643"/>
      <c r="J1225" s="2643"/>
      <c r="K1225" s="2644"/>
      <c r="L1225" s="2645"/>
      <c r="M1225" s="2645"/>
      <c r="N1225" s="2645"/>
      <c r="O1225" s="2646"/>
      <c r="P1225" s="2646"/>
      <c r="Q1225" s="2646"/>
      <c r="R1225" s="2646"/>
      <c r="S1225" s="2646"/>
      <c r="T1225" s="2646"/>
      <c r="U1225" s="2643"/>
      <c r="V1225" s="2643"/>
      <c r="W1225" s="2646"/>
    </row>
    <row r="1226" spans="1:23">
      <c r="A1226" s="2643"/>
      <c r="B1226" s="2643"/>
      <c r="C1226" s="2643"/>
      <c r="D1226" s="2643"/>
      <c r="E1226" s="2643"/>
      <c r="F1226" s="2643"/>
      <c r="G1226" s="2643"/>
      <c r="H1226" s="2643"/>
      <c r="I1226" s="2643"/>
      <c r="J1226" s="2643"/>
      <c r="K1226" s="2644"/>
      <c r="L1226" s="2645"/>
      <c r="M1226" s="2645"/>
      <c r="N1226" s="2645"/>
      <c r="O1226" s="2646"/>
      <c r="P1226" s="2646"/>
      <c r="Q1226" s="2646"/>
      <c r="R1226" s="2646"/>
      <c r="S1226" s="2646"/>
      <c r="T1226" s="2646"/>
      <c r="U1226" s="2643"/>
      <c r="V1226" s="2643"/>
      <c r="W1226" s="2646"/>
    </row>
    <row r="1227" spans="1:23">
      <c r="A1227" s="2643"/>
      <c r="B1227" s="2643"/>
      <c r="C1227" s="2643"/>
      <c r="D1227" s="2643"/>
      <c r="E1227" s="2643"/>
      <c r="F1227" s="2643"/>
      <c r="G1227" s="2643"/>
      <c r="H1227" s="2643"/>
      <c r="I1227" s="2643"/>
      <c r="J1227" s="2643"/>
      <c r="K1227" s="2644"/>
      <c r="L1227" s="2645"/>
      <c r="M1227" s="2645"/>
      <c r="N1227" s="2645"/>
      <c r="O1227" s="2646"/>
      <c r="P1227" s="2646"/>
      <c r="Q1227" s="2646"/>
      <c r="R1227" s="2646"/>
      <c r="S1227" s="2646"/>
      <c r="T1227" s="2646"/>
      <c r="U1227" s="2643"/>
      <c r="V1227" s="2643"/>
      <c r="W1227" s="2646"/>
    </row>
    <row r="1228" spans="1:23">
      <c r="A1228" s="2643"/>
      <c r="B1228" s="2643"/>
      <c r="C1228" s="2643"/>
      <c r="D1228" s="2643"/>
      <c r="E1228" s="2643"/>
      <c r="F1228" s="2643"/>
      <c r="G1228" s="2643"/>
      <c r="H1228" s="2643"/>
      <c r="I1228" s="2643"/>
      <c r="J1228" s="2643"/>
      <c r="K1228" s="2644"/>
      <c r="L1228" s="2645"/>
      <c r="M1228" s="2645"/>
      <c r="N1228" s="2645"/>
      <c r="O1228" s="2646"/>
      <c r="P1228" s="2646"/>
      <c r="Q1228" s="2646"/>
      <c r="R1228" s="2646"/>
      <c r="S1228" s="2646"/>
      <c r="T1228" s="2646"/>
      <c r="U1228" s="2643"/>
      <c r="V1228" s="2643"/>
      <c r="W1228" s="2646"/>
    </row>
    <row r="1229" spans="1:23">
      <c r="A1229" s="2643"/>
      <c r="B1229" s="2643"/>
      <c r="C1229" s="2643"/>
      <c r="D1229" s="2643"/>
      <c r="E1229" s="2643"/>
      <c r="F1229" s="2643"/>
      <c r="G1229" s="2643"/>
      <c r="H1229" s="2643"/>
      <c r="I1229" s="2643"/>
      <c r="J1229" s="2643"/>
      <c r="K1229" s="2644"/>
      <c r="L1229" s="2645"/>
      <c r="M1229" s="2645"/>
      <c r="N1229" s="2645"/>
      <c r="O1229" s="2646"/>
      <c r="P1229" s="2646"/>
      <c r="Q1229" s="2646"/>
      <c r="R1229" s="2646"/>
      <c r="S1229" s="2646"/>
      <c r="T1229" s="2646"/>
      <c r="U1229" s="2643"/>
      <c r="V1229" s="2643"/>
      <c r="W1229" s="2646"/>
    </row>
    <row r="1230" spans="1:23">
      <c r="A1230" s="2643"/>
      <c r="B1230" s="2643"/>
      <c r="C1230" s="2643"/>
      <c r="D1230" s="2643"/>
      <c r="E1230" s="2643"/>
      <c r="F1230" s="2643"/>
      <c r="G1230" s="2643"/>
      <c r="H1230" s="2643"/>
      <c r="I1230" s="2643"/>
      <c r="J1230" s="2643"/>
      <c r="K1230" s="2644"/>
      <c r="L1230" s="2645"/>
      <c r="M1230" s="2645"/>
      <c r="N1230" s="2645"/>
      <c r="O1230" s="2646"/>
      <c r="P1230" s="2646"/>
      <c r="Q1230" s="2646"/>
      <c r="R1230" s="2646"/>
      <c r="S1230" s="2646"/>
      <c r="T1230" s="2646"/>
      <c r="U1230" s="2643"/>
      <c r="V1230" s="2643"/>
      <c r="W1230" s="2646"/>
    </row>
    <row r="1231" spans="1:23">
      <c r="A1231" s="2643"/>
      <c r="B1231" s="2643"/>
      <c r="C1231" s="2643"/>
      <c r="D1231" s="2643"/>
      <c r="E1231" s="2643"/>
      <c r="F1231" s="2643"/>
      <c r="G1231" s="2643"/>
      <c r="H1231" s="2643"/>
      <c r="I1231" s="2643"/>
      <c r="J1231" s="2643"/>
      <c r="K1231" s="2644"/>
      <c r="L1231" s="2645"/>
      <c r="M1231" s="2645"/>
      <c r="N1231" s="2645"/>
      <c r="O1231" s="2646"/>
      <c r="P1231" s="2646"/>
      <c r="Q1231" s="2646"/>
      <c r="R1231" s="2646"/>
      <c r="S1231" s="2646"/>
      <c r="T1231" s="2646"/>
      <c r="U1231" s="2643"/>
      <c r="V1231" s="2643"/>
      <c r="W1231" s="2646"/>
    </row>
    <row r="1232" spans="1:23">
      <c r="A1232" s="2643"/>
      <c r="B1232" s="2643"/>
      <c r="C1232" s="2643"/>
      <c r="D1232" s="2643"/>
      <c r="E1232" s="2643"/>
      <c r="F1232" s="2643"/>
      <c r="G1232" s="2643"/>
      <c r="H1232" s="2643"/>
      <c r="I1232" s="2643"/>
      <c r="J1232" s="2643"/>
      <c r="K1232" s="2644"/>
      <c r="L1232" s="2645"/>
      <c r="M1232" s="2645"/>
      <c r="N1232" s="2645"/>
      <c r="O1232" s="2646"/>
      <c r="P1232" s="2646"/>
      <c r="Q1232" s="2646"/>
      <c r="R1232" s="2646"/>
      <c r="S1232" s="2646"/>
      <c r="T1232" s="2646"/>
      <c r="U1232" s="2643"/>
      <c r="V1232" s="2643"/>
      <c r="W1232" s="2646"/>
    </row>
    <row r="1233" spans="1:23">
      <c r="A1233" s="2643"/>
      <c r="B1233" s="2643"/>
      <c r="C1233" s="2643"/>
      <c r="D1233" s="2643"/>
      <c r="E1233" s="2643"/>
      <c r="F1233" s="2643"/>
      <c r="G1233" s="2643"/>
      <c r="H1233" s="2643"/>
      <c r="I1233" s="2643"/>
      <c r="J1233" s="2643"/>
      <c r="K1233" s="2644"/>
      <c r="L1233" s="2645"/>
      <c r="M1233" s="2645"/>
      <c r="N1233" s="2645"/>
      <c r="O1233" s="2646"/>
      <c r="P1233" s="2646"/>
      <c r="Q1233" s="2646"/>
      <c r="R1233" s="2646"/>
      <c r="S1233" s="2646"/>
      <c r="T1233" s="2646"/>
      <c r="U1233" s="2643"/>
      <c r="V1233" s="2643"/>
      <c r="W1233" s="2646"/>
    </row>
    <row r="1234" spans="1:23">
      <c r="A1234" s="2643"/>
      <c r="B1234" s="2643"/>
      <c r="C1234" s="2643"/>
      <c r="D1234" s="2643"/>
      <c r="E1234" s="2643"/>
      <c r="F1234" s="2643"/>
      <c r="G1234" s="2643"/>
      <c r="H1234" s="2643"/>
      <c r="I1234" s="2643"/>
      <c r="J1234" s="2643"/>
      <c r="K1234" s="2644"/>
      <c r="L1234" s="2645"/>
      <c r="M1234" s="2645"/>
      <c r="N1234" s="2645"/>
      <c r="O1234" s="2646"/>
      <c r="P1234" s="2646"/>
      <c r="Q1234" s="2646"/>
      <c r="R1234" s="2646"/>
      <c r="S1234" s="2646"/>
      <c r="T1234" s="2646"/>
      <c r="U1234" s="2643"/>
      <c r="V1234" s="2643"/>
      <c r="W1234" s="2646"/>
    </row>
    <row r="1235" spans="1:23">
      <c r="A1235" s="2643"/>
      <c r="B1235" s="2643"/>
      <c r="C1235" s="2643"/>
      <c r="D1235" s="2643"/>
      <c r="E1235" s="2643"/>
      <c r="F1235" s="2643"/>
      <c r="G1235" s="2643"/>
      <c r="H1235" s="2643"/>
      <c r="I1235" s="2643"/>
      <c r="J1235" s="2643"/>
      <c r="K1235" s="2644"/>
      <c r="L1235" s="2645"/>
      <c r="M1235" s="2645"/>
      <c r="N1235" s="2645"/>
      <c r="O1235" s="2646"/>
      <c r="P1235" s="2646"/>
      <c r="Q1235" s="2646"/>
      <c r="R1235" s="2646"/>
      <c r="S1235" s="2646"/>
      <c r="T1235" s="2646"/>
      <c r="U1235" s="2643"/>
      <c r="V1235" s="2643"/>
      <c r="W1235" s="2646"/>
    </row>
    <row r="1236" spans="1:23">
      <c r="A1236" s="2643"/>
      <c r="B1236" s="2643"/>
      <c r="C1236" s="2643"/>
      <c r="D1236" s="2643"/>
      <c r="E1236" s="2643"/>
      <c r="F1236" s="2643"/>
      <c r="G1236" s="2643"/>
      <c r="H1236" s="2643"/>
      <c r="I1236" s="2643"/>
      <c r="J1236" s="2643"/>
      <c r="K1236" s="2644"/>
      <c r="L1236" s="2645"/>
      <c r="M1236" s="2645"/>
      <c r="N1236" s="2645"/>
      <c r="O1236" s="2646"/>
      <c r="P1236" s="2646"/>
      <c r="Q1236" s="2646"/>
      <c r="R1236" s="2646"/>
      <c r="S1236" s="2646"/>
      <c r="T1236" s="2646"/>
      <c r="U1236" s="2643"/>
      <c r="V1236" s="2643"/>
      <c r="W1236" s="2646"/>
    </row>
    <row r="1237" spans="1:23">
      <c r="A1237" s="2643"/>
      <c r="B1237" s="2643"/>
      <c r="C1237" s="2643"/>
      <c r="D1237" s="2643"/>
      <c r="E1237" s="2643"/>
      <c r="F1237" s="2643"/>
      <c r="G1237" s="2643"/>
      <c r="H1237" s="2643"/>
      <c r="I1237" s="2643"/>
      <c r="J1237" s="2643"/>
      <c r="K1237" s="2644"/>
      <c r="L1237" s="2645"/>
      <c r="M1237" s="2645"/>
      <c r="N1237" s="2645"/>
      <c r="O1237" s="2646"/>
      <c r="P1237" s="2646"/>
      <c r="Q1237" s="2646"/>
      <c r="R1237" s="2646"/>
      <c r="S1237" s="2646"/>
      <c r="T1237" s="2646"/>
      <c r="U1237" s="2643"/>
      <c r="V1237" s="2643"/>
      <c r="W1237" s="2646"/>
    </row>
    <row r="1238" spans="1:23">
      <c r="A1238" s="2643"/>
      <c r="B1238" s="2643"/>
      <c r="C1238" s="2643"/>
      <c r="D1238" s="2643"/>
      <c r="E1238" s="2643"/>
      <c r="F1238" s="2643"/>
      <c r="G1238" s="2643"/>
      <c r="H1238" s="2643"/>
      <c r="I1238" s="2643"/>
      <c r="J1238" s="2643"/>
      <c r="K1238" s="2644"/>
      <c r="L1238" s="2645"/>
      <c r="M1238" s="2645"/>
      <c r="N1238" s="2645"/>
      <c r="O1238" s="2646"/>
      <c r="P1238" s="2646"/>
      <c r="Q1238" s="2646"/>
      <c r="R1238" s="2646"/>
      <c r="S1238" s="2646"/>
      <c r="T1238" s="2646"/>
      <c r="U1238" s="2643"/>
      <c r="V1238" s="2643"/>
      <c r="W1238" s="2646"/>
    </row>
    <row r="1239" spans="1:23">
      <c r="A1239" s="2643"/>
      <c r="B1239" s="2643"/>
      <c r="C1239" s="2643"/>
      <c r="D1239" s="2643"/>
      <c r="E1239" s="2643"/>
      <c r="F1239" s="2643"/>
      <c r="G1239" s="2643"/>
      <c r="H1239" s="2643"/>
      <c r="I1239" s="2643"/>
      <c r="J1239" s="2643"/>
      <c r="K1239" s="2644"/>
      <c r="L1239" s="2645"/>
      <c r="M1239" s="2645"/>
      <c r="N1239" s="2645"/>
      <c r="O1239" s="2646"/>
      <c r="P1239" s="2646"/>
      <c r="Q1239" s="2646"/>
      <c r="R1239" s="2646"/>
      <c r="S1239" s="2646"/>
      <c r="T1239" s="2646"/>
      <c r="U1239" s="2643"/>
      <c r="V1239" s="2643"/>
      <c r="W1239" s="2646"/>
    </row>
    <row r="1240" spans="1:23">
      <c r="A1240" s="2643"/>
      <c r="B1240" s="2643"/>
      <c r="C1240" s="2643"/>
      <c r="D1240" s="2643"/>
      <c r="E1240" s="2643"/>
      <c r="F1240" s="2643"/>
      <c r="G1240" s="2643"/>
      <c r="H1240" s="2643"/>
      <c r="I1240" s="2643"/>
      <c r="J1240" s="2643"/>
      <c r="K1240" s="2644"/>
      <c r="L1240" s="2645"/>
      <c r="M1240" s="2645"/>
      <c r="N1240" s="2645"/>
      <c r="O1240" s="2646"/>
      <c r="P1240" s="2646"/>
      <c r="Q1240" s="2646"/>
      <c r="R1240" s="2646"/>
      <c r="S1240" s="2646"/>
      <c r="T1240" s="2646"/>
      <c r="U1240" s="2643"/>
      <c r="V1240" s="2643"/>
      <c r="W1240" s="2646"/>
    </row>
    <row r="1241" spans="1:23">
      <c r="A1241" s="2643"/>
      <c r="B1241" s="2643"/>
      <c r="C1241" s="2643"/>
      <c r="D1241" s="2643"/>
      <c r="E1241" s="2643"/>
      <c r="F1241" s="2643"/>
      <c r="G1241" s="2643"/>
      <c r="H1241" s="2643"/>
      <c r="I1241" s="2643"/>
      <c r="J1241" s="2643"/>
      <c r="K1241" s="2644"/>
      <c r="L1241" s="2645"/>
      <c r="M1241" s="2645"/>
      <c r="N1241" s="2645"/>
      <c r="O1241" s="2646"/>
      <c r="P1241" s="2646"/>
      <c r="Q1241" s="2646"/>
      <c r="R1241" s="2646"/>
      <c r="S1241" s="2646"/>
      <c r="T1241" s="2646"/>
      <c r="U1241" s="2643"/>
      <c r="V1241" s="2643"/>
      <c r="W1241" s="2646"/>
    </row>
    <row r="1242" spans="1:23">
      <c r="A1242" s="2643"/>
      <c r="B1242" s="2643"/>
      <c r="C1242" s="2643"/>
      <c r="D1242" s="2643"/>
      <c r="E1242" s="2643"/>
      <c r="F1242" s="2643"/>
      <c r="G1242" s="2643"/>
      <c r="H1242" s="2643"/>
      <c r="I1242" s="2643"/>
      <c r="J1242" s="2643"/>
      <c r="K1242" s="2644"/>
      <c r="L1242" s="2645"/>
      <c r="M1242" s="2645"/>
      <c r="N1242" s="2645"/>
      <c r="O1242" s="2646"/>
      <c r="P1242" s="2646"/>
      <c r="Q1242" s="2646"/>
      <c r="R1242" s="2646"/>
      <c r="S1242" s="2646"/>
      <c r="T1242" s="2646"/>
      <c r="U1242" s="2643"/>
      <c r="V1242" s="2643"/>
      <c r="W1242" s="2646"/>
    </row>
    <row r="1243" spans="1:23">
      <c r="A1243" s="2643"/>
      <c r="B1243" s="2643"/>
      <c r="C1243" s="2643"/>
      <c r="D1243" s="2643"/>
      <c r="E1243" s="2643"/>
      <c r="F1243" s="2643"/>
      <c r="G1243" s="2643"/>
      <c r="H1243" s="2643"/>
      <c r="I1243" s="2643"/>
      <c r="J1243" s="2643"/>
      <c r="K1243" s="2644"/>
      <c r="L1243" s="2645"/>
      <c r="M1243" s="2645"/>
      <c r="N1243" s="2645"/>
      <c r="O1243" s="2646"/>
      <c r="P1243" s="2646"/>
      <c r="Q1243" s="2646"/>
      <c r="R1243" s="2646"/>
      <c r="S1243" s="2646"/>
      <c r="T1243" s="2646"/>
      <c r="U1243" s="2643"/>
      <c r="V1243" s="2643"/>
      <c r="W1243" s="2646"/>
    </row>
    <row r="1244" spans="1:23">
      <c r="A1244" s="2643"/>
      <c r="B1244" s="2643"/>
      <c r="C1244" s="2643"/>
      <c r="D1244" s="2643"/>
      <c r="E1244" s="2643"/>
      <c r="F1244" s="2643"/>
      <c r="G1244" s="2643"/>
      <c r="H1244" s="2643"/>
      <c r="I1244" s="2643"/>
      <c r="J1244" s="2643"/>
      <c r="K1244" s="2644"/>
      <c r="L1244" s="2645"/>
      <c r="M1244" s="2645"/>
      <c r="N1244" s="2645"/>
      <c r="O1244" s="2646"/>
      <c r="P1244" s="2646"/>
      <c r="Q1244" s="2646"/>
      <c r="R1244" s="2646"/>
      <c r="S1244" s="2646"/>
      <c r="T1244" s="2646"/>
      <c r="U1244" s="2643"/>
      <c r="V1244" s="2643"/>
      <c r="W1244" s="2646"/>
    </row>
    <row r="1245" spans="1:23">
      <c r="A1245" s="2643"/>
      <c r="B1245" s="2643"/>
      <c r="C1245" s="2643"/>
      <c r="D1245" s="2643"/>
      <c r="E1245" s="2643"/>
      <c r="F1245" s="2643"/>
      <c r="G1245" s="2643"/>
      <c r="H1245" s="2643"/>
      <c r="I1245" s="2643"/>
      <c r="J1245" s="2643"/>
      <c r="K1245" s="2644"/>
      <c r="L1245" s="2645"/>
      <c r="M1245" s="2645"/>
      <c r="N1245" s="2645"/>
      <c r="O1245" s="2646"/>
      <c r="P1245" s="2646"/>
      <c r="Q1245" s="2646"/>
      <c r="R1245" s="2646"/>
      <c r="S1245" s="2646"/>
      <c r="T1245" s="2646"/>
      <c r="U1245" s="2643"/>
      <c r="V1245" s="2643"/>
      <c r="W1245" s="2646"/>
    </row>
    <row r="1246" spans="1:23">
      <c r="A1246" s="2643"/>
      <c r="B1246" s="2643"/>
      <c r="C1246" s="2643"/>
      <c r="D1246" s="2643"/>
      <c r="E1246" s="2643"/>
      <c r="F1246" s="2643"/>
      <c r="G1246" s="2643"/>
      <c r="H1246" s="2643"/>
      <c r="I1246" s="2643"/>
      <c r="J1246" s="2643"/>
      <c r="K1246" s="2644"/>
      <c r="L1246" s="2645"/>
      <c r="M1246" s="2645"/>
      <c r="N1246" s="2645"/>
      <c r="O1246" s="2646"/>
      <c r="P1246" s="2646"/>
      <c r="Q1246" s="2646"/>
      <c r="R1246" s="2646"/>
      <c r="S1246" s="2646"/>
      <c r="T1246" s="2646"/>
      <c r="U1246" s="2643"/>
      <c r="V1246" s="2643"/>
      <c r="W1246" s="2646"/>
    </row>
    <row r="1247" spans="1:23">
      <c r="A1247" s="2643"/>
      <c r="B1247" s="2643"/>
      <c r="C1247" s="2643"/>
      <c r="D1247" s="2643"/>
      <c r="E1247" s="2643"/>
      <c r="F1247" s="2643"/>
      <c r="G1247" s="2643"/>
      <c r="H1247" s="2643"/>
      <c r="I1247" s="2643"/>
      <c r="J1247" s="2643"/>
      <c r="K1247" s="2644"/>
      <c r="L1247" s="2645"/>
      <c r="M1247" s="2645"/>
      <c r="N1247" s="2645"/>
      <c r="O1247" s="2646"/>
      <c r="P1247" s="2646"/>
      <c r="Q1247" s="2646"/>
      <c r="R1247" s="2646"/>
      <c r="S1247" s="2646"/>
      <c r="T1247" s="2646"/>
      <c r="U1247" s="2643"/>
      <c r="V1247" s="2643"/>
      <c r="W1247" s="2646"/>
    </row>
    <row r="1248" spans="1:23">
      <c r="A1248" s="2643"/>
      <c r="B1248" s="2643"/>
      <c r="C1248" s="2643"/>
      <c r="D1248" s="2643"/>
      <c r="E1248" s="2643"/>
      <c r="F1248" s="2643"/>
      <c r="G1248" s="2643"/>
      <c r="H1248" s="2643"/>
      <c r="I1248" s="2643"/>
      <c r="J1248" s="2643"/>
      <c r="K1248" s="2644"/>
      <c r="L1248" s="2645"/>
      <c r="M1248" s="2645"/>
      <c r="N1248" s="2645"/>
      <c r="O1248" s="2646"/>
      <c r="P1248" s="2646"/>
      <c r="Q1248" s="2646"/>
      <c r="R1248" s="2646"/>
      <c r="S1248" s="2646"/>
      <c r="T1248" s="2646"/>
      <c r="U1248" s="2643"/>
      <c r="V1248" s="2643"/>
      <c r="W1248" s="2646"/>
    </row>
    <row r="1249" spans="1:23">
      <c r="A1249" s="2643"/>
      <c r="B1249" s="2643"/>
      <c r="C1249" s="2643"/>
      <c r="D1249" s="2643"/>
      <c r="E1249" s="2643"/>
      <c r="F1249" s="2643"/>
      <c r="G1249" s="2643"/>
      <c r="H1249" s="2643"/>
      <c r="I1249" s="2643"/>
      <c r="J1249" s="2643"/>
      <c r="K1249" s="2644"/>
      <c r="L1249" s="2645"/>
      <c r="M1249" s="2645"/>
      <c r="N1249" s="2645"/>
      <c r="O1249" s="2646"/>
      <c r="P1249" s="2646"/>
      <c r="Q1249" s="2646"/>
      <c r="R1249" s="2646"/>
      <c r="S1249" s="2646"/>
      <c r="T1249" s="2646"/>
      <c r="U1249" s="2643"/>
      <c r="V1249" s="2643"/>
      <c r="W1249" s="2646"/>
    </row>
    <row r="1250" spans="1:23">
      <c r="A1250" s="2643"/>
      <c r="B1250" s="2643"/>
      <c r="C1250" s="2643"/>
      <c r="D1250" s="2643"/>
      <c r="E1250" s="2643"/>
      <c r="F1250" s="2643"/>
      <c r="G1250" s="2643"/>
      <c r="H1250" s="2643"/>
      <c r="I1250" s="2643"/>
      <c r="J1250" s="2643"/>
      <c r="K1250" s="2644"/>
      <c r="L1250" s="2645"/>
      <c r="M1250" s="2645"/>
      <c r="N1250" s="2645"/>
      <c r="O1250" s="2646"/>
      <c r="P1250" s="2646"/>
      <c r="Q1250" s="2646"/>
      <c r="R1250" s="2646"/>
      <c r="S1250" s="2646"/>
      <c r="T1250" s="2646"/>
      <c r="U1250" s="2643"/>
      <c r="V1250" s="2643"/>
      <c r="W1250" s="2646"/>
    </row>
    <row r="1251" spans="1:23">
      <c r="A1251" s="2643"/>
      <c r="B1251" s="2643"/>
      <c r="C1251" s="2643"/>
      <c r="D1251" s="2643"/>
      <c r="E1251" s="2643"/>
      <c r="F1251" s="2643"/>
      <c r="G1251" s="2643"/>
      <c r="H1251" s="2643"/>
      <c r="I1251" s="2643"/>
      <c r="J1251" s="2643"/>
      <c r="K1251" s="2644"/>
      <c r="L1251" s="2645"/>
      <c r="M1251" s="2645"/>
      <c r="N1251" s="2645"/>
      <c r="O1251" s="2646"/>
      <c r="P1251" s="2646"/>
      <c r="Q1251" s="2646"/>
      <c r="R1251" s="2646"/>
      <c r="S1251" s="2646"/>
      <c r="T1251" s="2646"/>
      <c r="U1251" s="2643"/>
      <c r="V1251" s="2643"/>
      <c r="W1251" s="2646"/>
    </row>
    <row r="1252" spans="1:23">
      <c r="A1252" s="2643"/>
      <c r="B1252" s="2643"/>
      <c r="C1252" s="2643"/>
      <c r="D1252" s="2643"/>
      <c r="E1252" s="2643"/>
      <c r="F1252" s="2643"/>
      <c r="G1252" s="2643"/>
      <c r="H1252" s="2643"/>
      <c r="I1252" s="2643"/>
      <c r="J1252" s="2643"/>
      <c r="K1252" s="2644"/>
      <c r="L1252" s="2645"/>
      <c r="M1252" s="2645"/>
      <c r="N1252" s="2645"/>
      <c r="O1252" s="2646"/>
      <c r="P1252" s="2646"/>
      <c r="Q1252" s="2646"/>
      <c r="R1252" s="2646"/>
      <c r="S1252" s="2646"/>
      <c r="T1252" s="2646"/>
      <c r="U1252" s="2643"/>
      <c r="V1252" s="2643"/>
      <c r="W1252" s="2646"/>
    </row>
    <row r="1253" spans="1:23">
      <c r="A1253" s="2643"/>
      <c r="B1253" s="2643"/>
      <c r="C1253" s="2643"/>
      <c r="D1253" s="2643"/>
      <c r="E1253" s="2643"/>
      <c r="F1253" s="2643"/>
      <c r="G1253" s="2643"/>
      <c r="H1253" s="2643"/>
      <c r="I1253" s="2643"/>
      <c r="J1253" s="2643"/>
      <c r="K1253" s="2644"/>
      <c r="L1253" s="2645"/>
      <c r="M1253" s="2645"/>
      <c r="N1253" s="2645"/>
      <c r="O1253" s="2646"/>
      <c r="P1253" s="2646"/>
      <c r="Q1253" s="2646"/>
      <c r="R1253" s="2646"/>
      <c r="S1253" s="2646"/>
      <c r="T1253" s="2646"/>
      <c r="U1253" s="2643"/>
      <c r="V1253" s="2643"/>
      <c r="W1253" s="2646"/>
    </row>
    <row r="1254" spans="1:23">
      <c r="A1254" s="2643"/>
      <c r="B1254" s="2643"/>
      <c r="C1254" s="2643"/>
      <c r="D1254" s="2643"/>
      <c r="E1254" s="2643"/>
      <c r="F1254" s="2643"/>
      <c r="G1254" s="2643"/>
      <c r="H1254" s="2643"/>
      <c r="I1254" s="2643"/>
      <c r="J1254" s="2643"/>
      <c r="K1254" s="2644"/>
      <c r="L1254" s="2645"/>
      <c r="M1254" s="2645"/>
      <c r="N1254" s="2645"/>
      <c r="O1254" s="2646"/>
      <c r="P1254" s="2646"/>
      <c r="Q1254" s="2646"/>
      <c r="R1254" s="2646"/>
      <c r="S1254" s="2646"/>
      <c r="T1254" s="2646"/>
      <c r="U1254" s="2643"/>
      <c r="V1254" s="2643"/>
      <c r="W1254" s="2646"/>
    </row>
    <row r="1255" spans="1:23">
      <c r="A1255" s="2643"/>
      <c r="B1255" s="2643"/>
      <c r="C1255" s="2643"/>
      <c r="D1255" s="2643"/>
      <c r="E1255" s="2643"/>
      <c r="F1255" s="2643"/>
      <c r="G1255" s="2643"/>
      <c r="H1255" s="2643"/>
      <c r="I1255" s="2643"/>
      <c r="J1255" s="2643"/>
      <c r="K1255" s="2644"/>
      <c r="L1255" s="2645"/>
      <c r="M1255" s="2645"/>
      <c r="N1255" s="2645"/>
      <c r="O1255" s="2646"/>
      <c r="P1255" s="2646"/>
      <c r="Q1255" s="2646"/>
      <c r="R1255" s="2646"/>
      <c r="S1255" s="2646"/>
      <c r="T1255" s="2646"/>
      <c r="U1255" s="2643"/>
      <c r="V1255" s="2643"/>
      <c r="W1255" s="2646"/>
    </row>
    <row r="1256" spans="1:23">
      <c r="A1256" s="2643"/>
      <c r="B1256" s="2643"/>
      <c r="C1256" s="2643"/>
      <c r="D1256" s="2643"/>
      <c r="E1256" s="2643"/>
      <c r="F1256" s="2643"/>
      <c r="G1256" s="2643"/>
      <c r="H1256" s="2643"/>
      <c r="I1256" s="2643"/>
      <c r="J1256" s="2643"/>
      <c r="K1256" s="2644"/>
      <c r="L1256" s="2645"/>
      <c r="M1256" s="2645"/>
      <c r="N1256" s="2645"/>
      <c r="O1256" s="2646"/>
      <c r="P1256" s="2646"/>
      <c r="Q1256" s="2646"/>
      <c r="R1256" s="2646"/>
      <c r="S1256" s="2646"/>
      <c r="T1256" s="2646"/>
      <c r="U1256" s="2643"/>
      <c r="V1256" s="2643"/>
      <c r="W1256" s="2646"/>
    </row>
    <row r="1257" spans="1:23">
      <c r="A1257" s="2643"/>
      <c r="B1257" s="2643"/>
      <c r="C1257" s="2643"/>
      <c r="D1257" s="2643"/>
      <c r="E1257" s="2643"/>
      <c r="F1257" s="2643"/>
      <c r="G1257" s="2643"/>
      <c r="H1257" s="2643"/>
      <c r="I1257" s="2643"/>
      <c r="J1257" s="2643"/>
      <c r="K1257" s="2644"/>
      <c r="L1257" s="2645"/>
      <c r="M1257" s="2645"/>
      <c r="N1257" s="2645"/>
      <c r="O1257" s="2646"/>
      <c r="P1257" s="2646"/>
      <c r="Q1257" s="2646"/>
      <c r="R1257" s="2646"/>
      <c r="S1257" s="2646"/>
      <c r="T1257" s="2646"/>
      <c r="U1257" s="2643"/>
      <c r="V1257" s="2643"/>
      <c r="W1257" s="2646"/>
    </row>
    <row r="1258" spans="1:23">
      <c r="A1258" s="2643"/>
      <c r="B1258" s="2643"/>
      <c r="C1258" s="2643"/>
      <c r="D1258" s="2643"/>
      <c r="E1258" s="2643"/>
      <c r="F1258" s="2643"/>
      <c r="G1258" s="2643"/>
      <c r="H1258" s="2643"/>
      <c r="I1258" s="2643"/>
      <c r="J1258" s="2643"/>
      <c r="K1258" s="2644"/>
      <c r="L1258" s="2645"/>
      <c r="M1258" s="2645"/>
      <c r="N1258" s="2645"/>
      <c r="O1258" s="2646"/>
      <c r="P1258" s="2646"/>
      <c r="Q1258" s="2646"/>
      <c r="R1258" s="2646"/>
      <c r="S1258" s="2646"/>
      <c r="T1258" s="2646"/>
      <c r="U1258" s="2643"/>
      <c r="V1258" s="2643"/>
      <c r="W1258" s="2646"/>
    </row>
    <row r="1259" spans="1:23">
      <c r="A1259" s="2643"/>
      <c r="B1259" s="2643"/>
      <c r="C1259" s="2643"/>
      <c r="D1259" s="2643"/>
      <c r="E1259" s="2643"/>
      <c r="F1259" s="2643"/>
      <c r="G1259" s="2643"/>
      <c r="H1259" s="2643"/>
      <c r="I1259" s="2643"/>
      <c r="J1259" s="2643"/>
      <c r="K1259" s="2644"/>
      <c r="L1259" s="2645"/>
      <c r="M1259" s="2645"/>
      <c r="N1259" s="2645"/>
      <c r="O1259" s="2646"/>
      <c r="P1259" s="2646"/>
      <c r="Q1259" s="2646"/>
      <c r="R1259" s="2646"/>
      <c r="S1259" s="2646"/>
      <c r="T1259" s="2646"/>
      <c r="U1259" s="2643"/>
      <c r="V1259" s="2643"/>
      <c r="W1259" s="2646"/>
    </row>
    <row r="1260" spans="1:23">
      <c r="A1260" s="2643"/>
      <c r="B1260" s="2643"/>
      <c r="C1260" s="2643"/>
      <c r="D1260" s="2643"/>
      <c r="E1260" s="2643"/>
      <c r="F1260" s="2643"/>
      <c r="G1260" s="2643"/>
      <c r="H1260" s="2643"/>
      <c r="I1260" s="2643"/>
      <c r="J1260" s="2643"/>
      <c r="K1260" s="2644"/>
      <c r="L1260" s="2645"/>
      <c r="M1260" s="2645"/>
      <c r="N1260" s="2645"/>
      <c r="O1260" s="2646"/>
      <c r="P1260" s="2646"/>
      <c r="Q1260" s="2646"/>
      <c r="R1260" s="2646"/>
      <c r="S1260" s="2646"/>
      <c r="T1260" s="2646"/>
      <c r="U1260" s="2643"/>
      <c r="V1260" s="2643"/>
      <c r="W1260" s="2646"/>
    </row>
    <row r="1261" spans="1:23">
      <c r="A1261" s="2643"/>
      <c r="B1261" s="2643"/>
      <c r="C1261" s="2643"/>
      <c r="D1261" s="2643"/>
      <c r="E1261" s="2643"/>
      <c r="F1261" s="2643"/>
      <c r="G1261" s="2643"/>
      <c r="H1261" s="2643"/>
      <c r="I1261" s="2643"/>
      <c r="J1261" s="2643"/>
      <c r="K1261" s="2644"/>
      <c r="L1261" s="2645"/>
      <c r="M1261" s="2645"/>
      <c r="N1261" s="2645"/>
      <c r="O1261" s="2646"/>
      <c r="P1261" s="2646"/>
      <c r="Q1261" s="2646"/>
      <c r="R1261" s="2646"/>
      <c r="S1261" s="2646"/>
      <c r="T1261" s="2646"/>
      <c r="U1261" s="2643"/>
      <c r="V1261" s="2643"/>
      <c r="W1261" s="2646"/>
    </row>
    <row r="1262" spans="1:23">
      <c r="A1262" s="2643"/>
      <c r="B1262" s="2643"/>
      <c r="C1262" s="2643"/>
      <c r="D1262" s="2643"/>
      <c r="E1262" s="2643"/>
      <c r="F1262" s="2643"/>
      <c r="G1262" s="2643"/>
      <c r="H1262" s="2643"/>
      <c r="I1262" s="2643"/>
      <c r="J1262" s="2643"/>
      <c r="K1262" s="2644"/>
      <c r="L1262" s="2645"/>
      <c r="M1262" s="2645"/>
      <c r="N1262" s="2645"/>
      <c r="O1262" s="2646"/>
      <c r="P1262" s="2646"/>
      <c r="Q1262" s="2646"/>
      <c r="R1262" s="2646"/>
      <c r="S1262" s="2646"/>
      <c r="T1262" s="2646"/>
      <c r="U1262" s="2643"/>
      <c r="V1262" s="2643"/>
      <c r="W1262" s="2646"/>
    </row>
    <row r="1263" spans="1:23">
      <c r="A1263" s="2643"/>
      <c r="B1263" s="2643"/>
      <c r="C1263" s="2643"/>
      <c r="D1263" s="2643"/>
      <c r="E1263" s="2643"/>
      <c r="F1263" s="2643"/>
      <c r="G1263" s="2643"/>
      <c r="H1263" s="2643"/>
      <c r="I1263" s="2643"/>
      <c r="J1263" s="2643"/>
      <c r="K1263" s="2644"/>
      <c r="L1263" s="2645"/>
      <c r="M1263" s="2645"/>
      <c r="N1263" s="2645"/>
      <c r="O1263" s="2646"/>
      <c r="P1263" s="2646"/>
      <c r="Q1263" s="2646"/>
      <c r="R1263" s="2646"/>
      <c r="S1263" s="2646"/>
      <c r="T1263" s="2646"/>
      <c r="U1263" s="2643"/>
      <c r="V1263" s="2643"/>
      <c r="W1263" s="2646"/>
    </row>
    <row r="1264" spans="1:23">
      <c r="A1264" s="2643"/>
      <c r="B1264" s="2643"/>
      <c r="C1264" s="2643"/>
      <c r="D1264" s="2643"/>
      <c r="E1264" s="2643"/>
      <c r="F1264" s="2643"/>
      <c r="G1264" s="2643"/>
      <c r="H1264" s="2643"/>
      <c r="I1264" s="2643"/>
      <c r="J1264" s="2643"/>
      <c r="K1264" s="2644"/>
      <c r="L1264" s="2645"/>
      <c r="M1264" s="2645"/>
      <c r="N1264" s="2645"/>
      <c r="O1264" s="2646"/>
      <c r="P1264" s="2646"/>
      <c r="Q1264" s="2646"/>
      <c r="R1264" s="2646"/>
      <c r="S1264" s="2646"/>
      <c r="T1264" s="2646"/>
      <c r="U1264" s="2643"/>
      <c r="V1264" s="2643"/>
      <c r="W1264" s="2646"/>
    </row>
    <row r="1265" spans="1:23">
      <c r="A1265" s="2643"/>
      <c r="B1265" s="2643"/>
      <c r="C1265" s="2643"/>
      <c r="D1265" s="2643"/>
      <c r="E1265" s="2643"/>
      <c r="F1265" s="2643"/>
      <c r="G1265" s="2643"/>
      <c r="H1265" s="2643"/>
      <c r="I1265" s="2643"/>
      <c r="J1265" s="2643"/>
      <c r="K1265" s="2644"/>
      <c r="L1265" s="2645"/>
      <c r="M1265" s="2645"/>
      <c r="N1265" s="2645"/>
      <c r="O1265" s="2646"/>
      <c r="P1265" s="2646"/>
      <c r="Q1265" s="2646"/>
      <c r="R1265" s="2646"/>
      <c r="S1265" s="2646"/>
      <c r="T1265" s="2646"/>
      <c r="U1265" s="2643"/>
      <c r="V1265" s="2643"/>
      <c r="W1265" s="2646"/>
    </row>
    <row r="1266" spans="1:23">
      <c r="A1266" s="2643"/>
      <c r="B1266" s="2643"/>
      <c r="C1266" s="2643"/>
      <c r="D1266" s="2643"/>
      <c r="E1266" s="2643"/>
      <c r="F1266" s="2643"/>
      <c r="G1266" s="2643"/>
      <c r="H1266" s="2643"/>
      <c r="I1266" s="2643"/>
      <c r="J1266" s="2643"/>
      <c r="K1266" s="2644"/>
      <c r="L1266" s="2645"/>
      <c r="M1266" s="2645"/>
      <c r="N1266" s="2645"/>
      <c r="O1266" s="2646"/>
      <c r="P1266" s="2646"/>
      <c r="Q1266" s="2646"/>
      <c r="R1266" s="2646"/>
      <c r="S1266" s="2646"/>
      <c r="T1266" s="2646"/>
      <c r="U1266" s="2643"/>
      <c r="V1266" s="2643"/>
      <c r="W1266" s="2646"/>
    </row>
    <row r="1267" spans="1:23">
      <c r="A1267" s="2643"/>
      <c r="B1267" s="2643"/>
      <c r="C1267" s="2643"/>
      <c r="D1267" s="2643"/>
      <c r="E1267" s="2643"/>
      <c r="F1267" s="2643"/>
      <c r="G1267" s="2643"/>
      <c r="H1267" s="2643"/>
      <c r="I1267" s="2643"/>
      <c r="J1267" s="2643"/>
      <c r="K1267" s="2644"/>
      <c r="L1267" s="2645"/>
      <c r="M1267" s="2645"/>
      <c r="N1267" s="2645"/>
      <c r="O1267" s="2646"/>
      <c r="P1267" s="2646"/>
      <c r="Q1267" s="2646"/>
      <c r="R1267" s="2646"/>
      <c r="S1267" s="2646"/>
      <c r="T1267" s="2646"/>
      <c r="U1267" s="2643"/>
      <c r="V1267" s="2643"/>
      <c r="W1267" s="2646"/>
    </row>
    <row r="1268" spans="1:23">
      <c r="A1268" s="2643"/>
      <c r="B1268" s="2643"/>
      <c r="C1268" s="2643"/>
      <c r="D1268" s="2643"/>
      <c r="E1268" s="2643"/>
      <c r="F1268" s="2643"/>
      <c r="G1268" s="2643"/>
      <c r="H1268" s="2643"/>
      <c r="I1268" s="2643"/>
      <c r="J1268" s="2643"/>
      <c r="K1268" s="2644"/>
      <c r="L1268" s="2645"/>
      <c r="M1268" s="2645"/>
      <c r="N1268" s="2645"/>
      <c r="O1268" s="2646"/>
      <c r="P1268" s="2646"/>
      <c r="Q1268" s="2646"/>
      <c r="R1268" s="2646"/>
      <c r="S1268" s="2646"/>
      <c r="T1268" s="2646"/>
      <c r="U1268" s="2643"/>
      <c r="V1268" s="2643"/>
      <c r="W1268" s="2646"/>
    </row>
    <row r="1269" spans="1:23">
      <c r="A1269" s="2643"/>
      <c r="B1269" s="2643"/>
      <c r="C1269" s="2643"/>
      <c r="D1269" s="2643"/>
      <c r="E1269" s="2643"/>
      <c r="F1269" s="2643"/>
      <c r="G1269" s="2643"/>
      <c r="H1269" s="2643"/>
      <c r="I1269" s="2643"/>
      <c r="J1269" s="2643"/>
      <c r="K1269" s="2644"/>
      <c r="L1269" s="2645"/>
      <c r="M1269" s="2645"/>
      <c r="N1269" s="2645"/>
      <c r="O1269" s="2646"/>
      <c r="P1269" s="2646"/>
      <c r="Q1269" s="2646"/>
      <c r="R1269" s="2646"/>
      <c r="S1269" s="2646"/>
      <c r="T1269" s="2646"/>
      <c r="U1269" s="2643"/>
      <c r="V1269" s="2643"/>
      <c r="W1269" s="2646"/>
    </row>
    <row r="1270" spans="1:23">
      <c r="A1270" s="2643"/>
      <c r="B1270" s="2643"/>
      <c r="C1270" s="2643"/>
      <c r="D1270" s="2643"/>
      <c r="E1270" s="2643"/>
      <c r="F1270" s="2643"/>
      <c r="G1270" s="2643"/>
      <c r="H1270" s="2643"/>
      <c r="I1270" s="2643"/>
      <c r="J1270" s="2643"/>
      <c r="K1270" s="2644"/>
      <c r="L1270" s="2645"/>
      <c r="M1270" s="2645"/>
      <c r="N1270" s="2645"/>
      <c r="O1270" s="2646"/>
      <c r="P1270" s="2646"/>
      <c r="Q1270" s="2646"/>
      <c r="R1270" s="2646"/>
      <c r="S1270" s="2646"/>
      <c r="T1270" s="2646"/>
      <c r="U1270" s="2643"/>
      <c r="V1270" s="2643"/>
      <c r="W1270" s="2646"/>
    </row>
    <row r="1271" spans="1:23">
      <c r="A1271" s="2643"/>
      <c r="B1271" s="2643"/>
      <c r="C1271" s="2643"/>
      <c r="D1271" s="2643"/>
      <c r="E1271" s="2643"/>
      <c r="F1271" s="2643"/>
      <c r="G1271" s="2643"/>
      <c r="H1271" s="2643"/>
      <c r="I1271" s="2643"/>
      <c r="J1271" s="2643"/>
      <c r="K1271" s="2644"/>
      <c r="L1271" s="2645"/>
      <c r="M1271" s="2645"/>
      <c r="N1271" s="2645"/>
      <c r="O1271" s="2646"/>
      <c r="P1271" s="2646"/>
      <c r="Q1271" s="2646"/>
      <c r="R1271" s="2646"/>
      <c r="S1271" s="2646"/>
      <c r="T1271" s="2646"/>
      <c r="U1271" s="2643"/>
      <c r="V1271" s="2643"/>
      <c r="W1271" s="2646"/>
    </row>
    <row r="1272" spans="1:23">
      <c r="A1272" s="2643"/>
      <c r="B1272" s="2643"/>
      <c r="C1272" s="2643"/>
      <c r="D1272" s="2643"/>
      <c r="E1272" s="2643"/>
      <c r="F1272" s="2643"/>
      <c r="G1272" s="2643"/>
      <c r="H1272" s="2643"/>
      <c r="I1272" s="2643"/>
      <c r="J1272" s="2643"/>
      <c r="K1272" s="2644"/>
      <c r="L1272" s="2645"/>
      <c r="M1272" s="2645"/>
      <c r="N1272" s="2645"/>
      <c r="O1272" s="2646"/>
      <c r="P1272" s="2646"/>
      <c r="Q1272" s="2646"/>
      <c r="R1272" s="2646"/>
      <c r="S1272" s="2646"/>
      <c r="T1272" s="2646"/>
      <c r="U1272" s="2643"/>
      <c r="V1272" s="2643"/>
      <c r="W1272" s="2646"/>
    </row>
    <row r="1273" spans="1:23">
      <c r="A1273" s="2643"/>
      <c r="B1273" s="2643"/>
      <c r="C1273" s="2643"/>
      <c r="D1273" s="2643"/>
      <c r="E1273" s="2643"/>
      <c r="F1273" s="2643"/>
      <c r="G1273" s="2643"/>
      <c r="H1273" s="2643"/>
      <c r="I1273" s="2643"/>
      <c r="J1273" s="2643"/>
      <c r="K1273" s="2644"/>
      <c r="L1273" s="2645"/>
      <c r="M1273" s="2645"/>
      <c r="N1273" s="2645"/>
      <c r="O1273" s="2646"/>
      <c r="P1273" s="2646"/>
      <c r="Q1273" s="2646"/>
      <c r="R1273" s="2646"/>
      <c r="S1273" s="2646"/>
      <c r="T1273" s="2646"/>
      <c r="U1273" s="2643"/>
      <c r="V1273" s="2643"/>
      <c r="W1273" s="2646"/>
    </row>
    <row r="1274" spans="1:23">
      <c r="A1274" s="2643"/>
      <c r="B1274" s="2643"/>
      <c r="C1274" s="2643"/>
      <c r="D1274" s="2643"/>
      <c r="E1274" s="2643"/>
      <c r="F1274" s="2643"/>
      <c r="G1274" s="2643"/>
      <c r="H1274" s="2643"/>
      <c r="I1274" s="2643"/>
      <c r="J1274" s="2643"/>
      <c r="K1274" s="2644"/>
      <c r="L1274" s="2645"/>
      <c r="M1274" s="2645"/>
      <c r="N1274" s="2645"/>
      <c r="O1274" s="2646"/>
      <c r="P1274" s="2646"/>
      <c r="Q1274" s="2646"/>
      <c r="R1274" s="2646"/>
      <c r="S1274" s="2646"/>
      <c r="T1274" s="2646"/>
      <c r="U1274" s="2643"/>
      <c r="V1274" s="2643"/>
      <c r="W1274" s="2646"/>
    </row>
    <row r="1275" spans="1:23">
      <c r="A1275" s="2643"/>
      <c r="B1275" s="2643"/>
      <c r="C1275" s="2643"/>
      <c r="D1275" s="2643"/>
      <c r="E1275" s="2643"/>
      <c r="F1275" s="2643"/>
      <c r="G1275" s="2643"/>
      <c r="H1275" s="2643"/>
      <c r="I1275" s="2643"/>
      <c r="J1275" s="2643"/>
      <c r="K1275" s="2644"/>
      <c r="L1275" s="2645"/>
      <c r="M1275" s="2645"/>
      <c r="N1275" s="2645"/>
      <c r="O1275" s="2646"/>
      <c r="P1275" s="2646"/>
      <c r="Q1275" s="2646"/>
      <c r="R1275" s="2646"/>
      <c r="S1275" s="2646"/>
      <c r="T1275" s="2646"/>
      <c r="U1275" s="2643"/>
      <c r="V1275" s="2643"/>
      <c r="W1275" s="2646"/>
    </row>
    <row r="1276" spans="1:23">
      <c r="A1276" s="2643"/>
      <c r="B1276" s="2643"/>
      <c r="C1276" s="2643"/>
      <c r="D1276" s="2643"/>
      <c r="E1276" s="2643"/>
      <c r="F1276" s="2643"/>
      <c r="G1276" s="2643"/>
      <c r="H1276" s="2643"/>
      <c r="I1276" s="2643"/>
      <c r="J1276" s="2643"/>
      <c r="K1276" s="2644"/>
      <c r="L1276" s="2645"/>
      <c r="M1276" s="2645"/>
      <c r="N1276" s="2645"/>
      <c r="O1276" s="2646"/>
      <c r="P1276" s="2646"/>
      <c r="Q1276" s="2646"/>
      <c r="R1276" s="2646"/>
      <c r="S1276" s="2646"/>
      <c r="T1276" s="2646"/>
      <c r="U1276" s="2643"/>
      <c r="V1276" s="2643"/>
      <c r="W1276" s="2646"/>
    </row>
    <row r="1277" spans="1:23">
      <c r="A1277" s="2643"/>
      <c r="B1277" s="2643"/>
      <c r="C1277" s="2643"/>
      <c r="D1277" s="2643"/>
      <c r="E1277" s="2643"/>
      <c r="F1277" s="2643"/>
      <c r="G1277" s="2643"/>
      <c r="H1277" s="2643"/>
      <c r="I1277" s="2643"/>
      <c r="J1277" s="2643"/>
      <c r="K1277" s="2644"/>
      <c r="L1277" s="2645"/>
      <c r="M1277" s="2645"/>
      <c r="N1277" s="2645"/>
      <c r="O1277" s="2646"/>
      <c r="P1277" s="2646"/>
      <c r="Q1277" s="2646"/>
      <c r="R1277" s="2646"/>
      <c r="S1277" s="2646"/>
      <c r="T1277" s="2646"/>
      <c r="U1277" s="2643"/>
      <c r="V1277" s="2643"/>
      <c r="W1277" s="2646"/>
    </row>
    <row r="1278" spans="1:23">
      <c r="A1278" s="2643"/>
      <c r="B1278" s="2643"/>
      <c r="C1278" s="2643"/>
      <c r="D1278" s="2643"/>
      <c r="E1278" s="2643"/>
      <c r="F1278" s="2643"/>
      <c r="G1278" s="2643"/>
      <c r="H1278" s="2643"/>
      <c r="I1278" s="2643"/>
      <c r="J1278" s="2643"/>
      <c r="K1278" s="2644"/>
      <c r="L1278" s="2645"/>
      <c r="M1278" s="2645"/>
      <c r="N1278" s="2645"/>
      <c r="O1278" s="2646"/>
      <c r="P1278" s="2646"/>
      <c r="Q1278" s="2646"/>
      <c r="R1278" s="2646"/>
      <c r="S1278" s="2646"/>
      <c r="T1278" s="2646"/>
      <c r="U1278" s="2643"/>
      <c r="V1278" s="2643"/>
      <c r="W1278" s="2646"/>
    </row>
    <row r="1279" spans="1:23">
      <c r="A1279" s="2643"/>
      <c r="B1279" s="2643"/>
      <c r="C1279" s="2643"/>
      <c r="D1279" s="2643"/>
      <c r="E1279" s="2643"/>
      <c r="F1279" s="2643"/>
      <c r="G1279" s="2643"/>
      <c r="H1279" s="2643"/>
      <c r="I1279" s="2643"/>
      <c r="J1279" s="2643"/>
      <c r="K1279" s="2644"/>
      <c r="L1279" s="2645"/>
      <c r="M1279" s="2645"/>
      <c r="N1279" s="2645"/>
      <c r="O1279" s="2646"/>
      <c r="P1279" s="2646"/>
      <c r="Q1279" s="2646"/>
      <c r="R1279" s="2646"/>
      <c r="S1279" s="2646"/>
      <c r="T1279" s="2646"/>
      <c r="U1279" s="2643"/>
      <c r="V1279" s="2643"/>
      <c r="W1279" s="2646"/>
    </row>
    <row r="1280" spans="1:23">
      <c r="A1280" s="2643"/>
      <c r="B1280" s="2643"/>
      <c r="C1280" s="2643"/>
      <c r="D1280" s="2643"/>
      <c r="E1280" s="2643"/>
      <c r="F1280" s="2643"/>
      <c r="G1280" s="2643"/>
      <c r="H1280" s="2643"/>
      <c r="I1280" s="2643"/>
      <c r="J1280" s="2643"/>
      <c r="K1280" s="2644"/>
      <c r="L1280" s="2645"/>
      <c r="M1280" s="2645"/>
      <c r="N1280" s="2645"/>
      <c r="O1280" s="2646"/>
      <c r="P1280" s="2646"/>
      <c r="Q1280" s="2646"/>
      <c r="R1280" s="2646"/>
      <c r="S1280" s="2646"/>
      <c r="T1280" s="2646"/>
      <c r="U1280" s="2643"/>
      <c r="V1280" s="2643"/>
      <c r="W1280" s="2646"/>
    </row>
    <row r="1281" spans="1:23">
      <c r="A1281" s="2643"/>
      <c r="B1281" s="2643"/>
      <c r="C1281" s="2643"/>
      <c r="D1281" s="2643"/>
      <c r="E1281" s="2643"/>
      <c r="F1281" s="2643"/>
      <c r="G1281" s="2643"/>
      <c r="H1281" s="2643"/>
      <c r="I1281" s="2643"/>
      <c r="J1281" s="2643"/>
      <c r="K1281" s="2644"/>
      <c r="L1281" s="2645"/>
      <c r="M1281" s="2645"/>
      <c r="N1281" s="2645"/>
      <c r="O1281" s="2646"/>
      <c r="P1281" s="2646"/>
      <c r="Q1281" s="2646"/>
      <c r="R1281" s="2646"/>
      <c r="S1281" s="2646"/>
      <c r="T1281" s="2646"/>
      <c r="U1281" s="2643"/>
      <c r="V1281" s="2643"/>
      <c r="W1281" s="2646"/>
    </row>
    <row r="1282" spans="1:23">
      <c r="A1282" s="2643"/>
      <c r="B1282" s="2643"/>
      <c r="C1282" s="2643"/>
      <c r="D1282" s="2643"/>
      <c r="E1282" s="2643"/>
      <c r="F1282" s="2643"/>
      <c r="G1282" s="2643"/>
      <c r="H1282" s="2643"/>
      <c r="I1282" s="2643"/>
      <c r="J1282" s="2643"/>
      <c r="K1282" s="2644"/>
      <c r="L1282" s="2645"/>
      <c r="M1282" s="2645"/>
      <c r="N1282" s="2645"/>
      <c r="O1282" s="2646"/>
      <c r="P1282" s="2646"/>
      <c r="Q1282" s="2646"/>
      <c r="R1282" s="2646"/>
      <c r="S1282" s="2646"/>
      <c r="T1282" s="2646"/>
      <c r="U1282" s="2643"/>
      <c r="V1282" s="2643"/>
      <c r="W1282" s="2646"/>
    </row>
    <row r="1283" spans="1:23">
      <c r="A1283" s="2643"/>
      <c r="B1283" s="2643"/>
      <c r="C1283" s="2643"/>
      <c r="D1283" s="2643"/>
      <c r="E1283" s="2643"/>
      <c r="F1283" s="2643"/>
      <c r="G1283" s="2643"/>
      <c r="H1283" s="2643"/>
      <c r="I1283" s="2643"/>
      <c r="J1283" s="2643"/>
      <c r="K1283" s="2644"/>
      <c r="L1283" s="2645"/>
      <c r="M1283" s="2645"/>
      <c r="N1283" s="2645"/>
      <c r="O1283" s="2646"/>
      <c r="P1283" s="2646"/>
      <c r="Q1283" s="2646"/>
      <c r="R1283" s="2646"/>
      <c r="S1283" s="2646"/>
      <c r="T1283" s="2646"/>
      <c r="U1283" s="2643"/>
      <c r="V1283" s="2643"/>
      <c r="W1283" s="2646"/>
    </row>
    <row r="1284" spans="1:23">
      <c r="A1284" s="2643"/>
      <c r="B1284" s="2643"/>
      <c r="C1284" s="2643"/>
      <c r="D1284" s="2643"/>
      <c r="E1284" s="2643"/>
      <c r="F1284" s="2643"/>
      <c r="G1284" s="2643"/>
      <c r="H1284" s="2643"/>
      <c r="I1284" s="2643"/>
      <c r="J1284" s="2643"/>
      <c r="K1284" s="2644"/>
      <c r="L1284" s="2645"/>
      <c r="M1284" s="2645"/>
      <c r="N1284" s="2645"/>
      <c r="O1284" s="2646"/>
      <c r="P1284" s="2646"/>
      <c r="Q1284" s="2646"/>
      <c r="R1284" s="2646"/>
      <c r="S1284" s="2646"/>
      <c r="T1284" s="2646"/>
      <c r="U1284" s="2643"/>
      <c r="V1284" s="2643"/>
      <c r="W1284" s="2646"/>
    </row>
    <row r="1285" spans="1:23">
      <c r="A1285" s="2643"/>
      <c r="B1285" s="2643"/>
      <c r="C1285" s="2643"/>
      <c r="D1285" s="2643"/>
      <c r="E1285" s="2643"/>
      <c r="F1285" s="2643"/>
      <c r="G1285" s="2643"/>
      <c r="H1285" s="2643"/>
      <c r="I1285" s="2643"/>
      <c r="J1285" s="2643"/>
      <c r="K1285" s="2644"/>
      <c r="L1285" s="2645"/>
      <c r="M1285" s="2645"/>
      <c r="N1285" s="2645"/>
      <c r="O1285" s="2646"/>
      <c r="P1285" s="2646"/>
      <c r="Q1285" s="2646"/>
      <c r="R1285" s="2646"/>
      <c r="S1285" s="2646"/>
      <c r="T1285" s="2646"/>
      <c r="U1285" s="2643"/>
      <c r="V1285" s="2643"/>
      <c r="W1285" s="2646"/>
    </row>
    <row r="1286" spans="1:23">
      <c r="A1286" s="2643"/>
      <c r="B1286" s="2643"/>
      <c r="C1286" s="2643"/>
      <c r="D1286" s="2643"/>
      <c r="E1286" s="2643"/>
      <c r="F1286" s="2643"/>
      <c r="G1286" s="2643"/>
      <c r="H1286" s="2643"/>
      <c r="I1286" s="2643"/>
      <c r="J1286" s="2643"/>
      <c r="K1286" s="2644"/>
      <c r="L1286" s="2645"/>
      <c r="M1286" s="2645"/>
      <c r="N1286" s="2645"/>
      <c r="O1286" s="2646"/>
      <c r="P1286" s="2646"/>
      <c r="Q1286" s="2646"/>
      <c r="R1286" s="2646"/>
      <c r="S1286" s="2646"/>
      <c r="T1286" s="2646"/>
      <c r="U1286" s="2643"/>
      <c r="V1286" s="2643"/>
      <c r="W1286" s="2646"/>
    </row>
    <row r="1287" spans="1:23">
      <c r="A1287" s="2643"/>
      <c r="B1287" s="2643"/>
      <c r="C1287" s="2643"/>
      <c r="D1287" s="2643"/>
      <c r="E1287" s="2643"/>
      <c r="F1287" s="2643"/>
      <c r="G1287" s="2643"/>
      <c r="H1287" s="2643"/>
      <c r="I1287" s="2643"/>
      <c r="J1287" s="2643"/>
      <c r="K1287" s="2644"/>
      <c r="L1287" s="2645"/>
      <c r="M1287" s="2645"/>
      <c r="N1287" s="2645"/>
      <c r="O1287" s="2646"/>
      <c r="P1287" s="2646"/>
      <c r="Q1287" s="2646"/>
      <c r="R1287" s="2646"/>
      <c r="S1287" s="2646"/>
      <c r="T1287" s="2646"/>
      <c r="U1287" s="2643"/>
      <c r="V1287" s="2643"/>
      <c r="W1287" s="2646"/>
    </row>
    <row r="1288" spans="1:23">
      <c r="A1288" s="2643"/>
      <c r="B1288" s="2643"/>
      <c r="C1288" s="2643"/>
      <c r="D1288" s="2643"/>
      <c r="E1288" s="2643"/>
      <c r="F1288" s="2643"/>
      <c r="G1288" s="2643"/>
      <c r="H1288" s="2643"/>
      <c r="I1288" s="2643"/>
      <c r="J1288" s="2643"/>
      <c r="K1288" s="2644"/>
      <c r="L1288" s="2645"/>
      <c r="M1288" s="2645"/>
      <c r="N1288" s="2645"/>
      <c r="O1288" s="2646"/>
      <c r="P1288" s="2646"/>
      <c r="Q1288" s="2646"/>
      <c r="R1288" s="2646"/>
      <c r="S1288" s="2646"/>
      <c r="T1288" s="2646"/>
      <c r="U1288" s="2643"/>
      <c r="V1288" s="2643"/>
      <c r="W1288" s="2646"/>
    </row>
    <row r="1289" spans="1:23">
      <c r="A1289" s="2643"/>
      <c r="B1289" s="2643"/>
      <c r="C1289" s="2643"/>
      <c r="D1289" s="2643"/>
      <c r="E1289" s="2643"/>
      <c r="F1289" s="2643"/>
      <c r="G1289" s="2643"/>
      <c r="H1289" s="2643"/>
      <c r="I1289" s="2643"/>
      <c r="J1289" s="2643"/>
      <c r="K1289" s="2644"/>
      <c r="L1289" s="2645"/>
      <c r="M1289" s="2645"/>
      <c r="N1289" s="2645"/>
      <c r="O1289" s="2646"/>
      <c r="P1289" s="2646"/>
      <c r="Q1289" s="2646"/>
      <c r="R1289" s="2646"/>
      <c r="S1289" s="2646"/>
      <c r="T1289" s="2646"/>
      <c r="U1289" s="2643"/>
      <c r="V1289" s="2643"/>
      <c r="W1289" s="2646"/>
    </row>
    <row r="1290" spans="1:23">
      <c r="A1290" s="2643"/>
      <c r="B1290" s="2643"/>
      <c r="C1290" s="2643"/>
      <c r="D1290" s="2643"/>
      <c r="E1290" s="2643"/>
      <c r="F1290" s="2643"/>
      <c r="G1290" s="2643"/>
      <c r="H1290" s="2643"/>
      <c r="I1290" s="2643"/>
      <c r="J1290" s="2643"/>
      <c r="K1290" s="2644"/>
      <c r="L1290" s="2645"/>
      <c r="M1290" s="2645"/>
      <c r="N1290" s="2645"/>
      <c r="O1290" s="2646"/>
      <c r="P1290" s="2646"/>
      <c r="Q1290" s="2646"/>
      <c r="R1290" s="2646"/>
      <c r="S1290" s="2646"/>
      <c r="T1290" s="2646"/>
      <c r="U1290" s="2643"/>
      <c r="V1290" s="2643"/>
      <c r="W1290" s="2646"/>
    </row>
    <row r="1291" spans="1:23">
      <c r="A1291" s="2643"/>
      <c r="B1291" s="2643"/>
      <c r="C1291" s="2643"/>
      <c r="D1291" s="2643"/>
      <c r="E1291" s="2643"/>
      <c r="F1291" s="2643"/>
      <c r="G1291" s="2643"/>
      <c r="H1291" s="2643"/>
      <c r="I1291" s="2643"/>
      <c r="J1291" s="2643"/>
      <c r="K1291" s="2644"/>
      <c r="L1291" s="2645"/>
      <c r="M1291" s="2645"/>
      <c r="N1291" s="2645"/>
      <c r="O1291" s="2646"/>
      <c r="P1291" s="2646"/>
      <c r="Q1291" s="2646"/>
      <c r="R1291" s="2646"/>
      <c r="S1291" s="2646"/>
      <c r="T1291" s="2646"/>
      <c r="U1291" s="2643"/>
      <c r="V1291" s="2643"/>
      <c r="W1291" s="2646"/>
    </row>
    <row r="1292" spans="1:23">
      <c r="A1292" s="2643"/>
      <c r="B1292" s="2643"/>
      <c r="C1292" s="2643"/>
      <c r="D1292" s="2643"/>
      <c r="E1292" s="2643"/>
      <c r="F1292" s="2643"/>
      <c r="G1292" s="2643"/>
      <c r="H1292" s="2643"/>
      <c r="I1292" s="2643"/>
      <c r="J1292" s="2643"/>
      <c r="K1292" s="2644"/>
      <c r="L1292" s="2645"/>
      <c r="M1292" s="2645"/>
      <c r="N1292" s="2645"/>
      <c r="O1292" s="2646"/>
      <c r="P1292" s="2646"/>
      <c r="Q1292" s="2646"/>
      <c r="R1292" s="2646"/>
      <c r="S1292" s="2646"/>
      <c r="T1292" s="2646"/>
      <c r="U1292" s="2643"/>
      <c r="V1292" s="2643"/>
      <c r="W1292" s="2646"/>
    </row>
    <row r="1293" spans="1:23">
      <c r="A1293" s="2643"/>
      <c r="B1293" s="2643"/>
      <c r="C1293" s="2643"/>
      <c r="D1293" s="2643"/>
      <c r="E1293" s="2643"/>
      <c r="F1293" s="2643"/>
      <c r="G1293" s="2643"/>
      <c r="H1293" s="2643"/>
      <c r="I1293" s="2643"/>
      <c r="J1293" s="2643"/>
      <c r="K1293" s="2644"/>
      <c r="L1293" s="2645"/>
      <c r="M1293" s="2645"/>
      <c r="N1293" s="2645"/>
      <c r="O1293" s="2646"/>
      <c r="P1293" s="2646"/>
      <c r="Q1293" s="2646"/>
      <c r="R1293" s="2646"/>
      <c r="S1293" s="2646"/>
      <c r="T1293" s="2646"/>
      <c r="U1293" s="2643"/>
      <c r="V1293" s="2643"/>
      <c r="W1293" s="2646"/>
    </row>
    <row r="1294" spans="1:23">
      <c r="A1294" s="2643"/>
      <c r="B1294" s="2643"/>
      <c r="C1294" s="2643"/>
      <c r="D1294" s="2643"/>
      <c r="E1294" s="2643"/>
      <c r="F1294" s="2643"/>
      <c r="G1294" s="2643"/>
      <c r="H1294" s="2643"/>
      <c r="I1294" s="2643"/>
      <c r="J1294" s="2643"/>
      <c r="K1294" s="2644"/>
      <c r="L1294" s="2645"/>
      <c r="M1294" s="2645"/>
      <c r="N1294" s="2645"/>
      <c r="O1294" s="2646"/>
      <c r="P1294" s="2646"/>
      <c r="Q1294" s="2646"/>
      <c r="R1294" s="2646"/>
      <c r="S1294" s="2646"/>
      <c r="T1294" s="2646"/>
      <c r="U1294" s="2643"/>
      <c r="V1294" s="2643"/>
      <c r="W1294" s="2646"/>
    </row>
    <row r="1295" spans="1:23">
      <c r="A1295" s="2643"/>
      <c r="B1295" s="2643"/>
      <c r="C1295" s="2643"/>
      <c r="D1295" s="2643"/>
      <c r="E1295" s="2643"/>
      <c r="F1295" s="2643"/>
      <c r="G1295" s="2643"/>
      <c r="H1295" s="2643"/>
      <c r="I1295" s="2643"/>
      <c r="J1295" s="2643"/>
      <c r="K1295" s="2644"/>
      <c r="L1295" s="2645"/>
      <c r="M1295" s="2645"/>
      <c r="N1295" s="2645"/>
      <c r="O1295" s="2646"/>
      <c r="P1295" s="2646"/>
      <c r="Q1295" s="2646"/>
      <c r="R1295" s="2646"/>
      <c r="S1295" s="2646"/>
      <c r="T1295" s="2646"/>
      <c r="U1295" s="2643"/>
      <c r="V1295" s="2643"/>
      <c r="W1295" s="2646"/>
    </row>
    <row r="1296" spans="1:23">
      <c r="A1296" s="2643"/>
      <c r="B1296" s="2643"/>
      <c r="C1296" s="2643"/>
      <c r="D1296" s="2643"/>
      <c r="E1296" s="2643"/>
      <c r="F1296" s="2643"/>
      <c r="G1296" s="2643"/>
      <c r="H1296" s="2643"/>
      <c r="I1296" s="2643"/>
      <c r="J1296" s="2643"/>
      <c r="K1296" s="2644"/>
      <c r="L1296" s="2645"/>
      <c r="M1296" s="2645"/>
      <c r="N1296" s="2645"/>
      <c r="O1296" s="2646"/>
      <c r="P1296" s="2646"/>
      <c r="Q1296" s="2646"/>
      <c r="R1296" s="2646"/>
      <c r="S1296" s="2646"/>
      <c r="T1296" s="2646"/>
      <c r="U1296" s="2643"/>
      <c r="V1296" s="2643"/>
      <c r="W1296" s="2646"/>
    </row>
    <row r="1297" spans="1:23">
      <c r="A1297" s="2643"/>
      <c r="B1297" s="2643"/>
      <c r="C1297" s="2643"/>
      <c r="D1297" s="2643"/>
      <c r="E1297" s="2643"/>
      <c r="F1297" s="2643"/>
      <c r="G1297" s="2643"/>
      <c r="H1297" s="2643"/>
      <c r="I1297" s="2643"/>
      <c r="J1297" s="2643"/>
      <c r="K1297" s="2644"/>
      <c r="L1297" s="2645"/>
      <c r="M1297" s="2645"/>
      <c r="N1297" s="2645"/>
      <c r="O1297" s="2646"/>
      <c r="P1297" s="2646"/>
      <c r="Q1297" s="2646"/>
      <c r="R1297" s="2646"/>
      <c r="S1297" s="2646"/>
      <c r="T1297" s="2646"/>
      <c r="U1297" s="2643"/>
      <c r="V1297" s="2643"/>
      <c r="W1297" s="2646"/>
    </row>
    <row r="1298" spans="1:23">
      <c r="A1298" s="2643"/>
      <c r="B1298" s="2643"/>
      <c r="C1298" s="2643"/>
      <c r="D1298" s="2643"/>
      <c r="E1298" s="2643"/>
      <c r="F1298" s="2643"/>
      <c r="G1298" s="2643"/>
      <c r="H1298" s="2643"/>
      <c r="I1298" s="2643"/>
      <c r="J1298" s="2643"/>
      <c r="K1298" s="2644"/>
      <c r="L1298" s="2645"/>
      <c r="M1298" s="2645"/>
      <c r="N1298" s="2645"/>
      <c r="O1298" s="2646"/>
      <c r="P1298" s="2646"/>
      <c r="Q1298" s="2646"/>
      <c r="R1298" s="2646"/>
      <c r="S1298" s="2646"/>
      <c r="T1298" s="2646"/>
      <c r="U1298" s="2643"/>
      <c r="V1298" s="2643"/>
      <c r="W1298" s="2646"/>
    </row>
    <row r="1299" spans="1:23">
      <c r="A1299" s="2643"/>
      <c r="B1299" s="2643"/>
      <c r="C1299" s="2643"/>
      <c r="D1299" s="2643"/>
      <c r="E1299" s="2643"/>
      <c r="F1299" s="2643"/>
      <c r="G1299" s="2643"/>
      <c r="H1299" s="2643"/>
      <c r="I1299" s="2643"/>
      <c r="J1299" s="2643"/>
      <c r="K1299" s="2644"/>
      <c r="L1299" s="2645"/>
      <c r="M1299" s="2645"/>
      <c r="N1299" s="2645"/>
      <c r="O1299" s="2646"/>
      <c r="P1299" s="2646"/>
      <c r="Q1299" s="2646"/>
      <c r="R1299" s="2646"/>
      <c r="S1299" s="2646"/>
      <c r="T1299" s="2646"/>
      <c r="U1299" s="2643"/>
      <c r="V1299" s="2643"/>
      <c r="W1299" s="2646"/>
    </row>
    <row r="1300" spans="1:23">
      <c r="A1300" s="2643"/>
      <c r="B1300" s="2643"/>
      <c r="C1300" s="2643"/>
      <c r="D1300" s="2643"/>
      <c r="E1300" s="2643"/>
      <c r="F1300" s="2643"/>
      <c r="G1300" s="2643"/>
      <c r="H1300" s="2643"/>
      <c r="I1300" s="2643"/>
      <c r="J1300" s="2643"/>
      <c r="K1300" s="2644"/>
      <c r="L1300" s="2645"/>
      <c r="M1300" s="2645"/>
      <c r="N1300" s="2645"/>
      <c r="O1300" s="2646"/>
      <c r="P1300" s="2646"/>
      <c r="Q1300" s="2646"/>
      <c r="R1300" s="2646"/>
      <c r="S1300" s="2646"/>
      <c r="T1300" s="2646"/>
      <c r="U1300" s="2643"/>
      <c r="V1300" s="2643"/>
      <c r="W1300" s="2646"/>
    </row>
    <row r="1301" spans="1:23">
      <c r="A1301" s="2643"/>
      <c r="B1301" s="2643"/>
      <c r="C1301" s="2643"/>
      <c r="D1301" s="2643"/>
      <c r="E1301" s="2643"/>
      <c r="F1301" s="2643"/>
      <c r="G1301" s="2643"/>
      <c r="H1301" s="2643"/>
      <c r="I1301" s="2643"/>
      <c r="J1301" s="2643"/>
      <c r="K1301" s="2644"/>
      <c r="L1301" s="2645"/>
      <c r="M1301" s="2645"/>
      <c r="N1301" s="2645"/>
      <c r="O1301" s="2646"/>
      <c r="P1301" s="2646"/>
      <c r="Q1301" s="2646"/>
      <c r="R1301" s="2646"/>
      <c r="S1301" s="2646"/>
      <c r="T1301" s="2646"/>
      <c r="U1301" s="2643"/>
      <c r="V1301" s="2643"/>
      <c r="W1301" s="2646"/>
    </row>
    <row r="1302" spans="1:23">
      <c r="A1302" s="2643"/>
      <c r="B1302" s="2643"/>
      <c r="C1302" s="2643"/>
      <c r="D1302" s="2643"/>
      <c r="E1302" s="2643"/>
      <c r="F1302" s="2643"/>
      <c r="G1302" s="2643"/>
      <c r="H1302" s="2643"/>
      <c r="I1302" s="2643"/>
      <c r="J1302" s="2643"/>
      <c r="K1302" s="2644"/>
      <c r="L1302" s="2645"/>
      <c r="M1302" s="2645"/>
      <c r="N1302" s="2645"/>
      <c r="O1302" s="2646"/>
      <c r="P1302" s="2646"/>
      <c r="Q1302" s="2646"/>
      <c r="R1302" s="2646"/>
      <c r="S1302" s="2646"/>
      <c r="T1302" s="2646"/>
      <c r="U1302" s="2643"/>
      <c r="V1302" s="2643"/>
      <c r="W1302" s="2646"/>
    </row>
    <row r="1303" spans="1:23">
      <c r="A1303" s="2643"/>
      <c r="B1303" s="2643"/>
      <c r="C1303" s="2643"/>
      <c r="D1303" s="2643"/>
      <c r="E1303" s="2643"/>
      <c r="F1303" s="2643"/>
      <c r="G1303" s="2643"/>
      <c r="H1303" s="2643"/>
      <c r="I1303" s="2643"/>
      <c r="J1303" s="2643"/>
      <c r="K1303" s="2644"/>
      <c r="L1303" s="2645"/>
      <c r="M1303" s="2645"/>
      <c r="N1303" s="2645"/>
      <c r="O1303" s="2646"/>
      <c r="P1303" s="2646"/>
      <c r="Q1303" s="2646"/>
      <c r="R1303" s="2646"/>
      <c r="S1303" s="2646"/>
      <c r="T1303" s="2646"/>
      <c r="U1303" s="2643"/>
      <c r="V1303" s="2643"/>
      <c r="W1303" s="2646"/>
    </row>
    <row r="1304" spans="1:23">
      <c r="A1304" s="2643"/>
      <c r="B1304" s="2643"/>
      <c r="C1304" s="2643"/>
      <c r="D1304" s="2643"/>
      <c r="E1304" s="2643"/>
      <c r="F1304" s="2643"/>
      <c r="G1304" s="2643"/>
      <c r="H1304" s="2643"/>
      <c r="I1304" s="2643"/>
      <c r="J1304" s="2643"/>
      <c r="K1304" s="2644"/>
      <c r="L1304" s="2645"/>
      <c r="M1304" s="2645"/>
      <c r="N1304" s="2645"/>
      <c r="O1304" s="2646"/>
      <c r="P1304" s="2646"/>
      <c r="Q1304" s="2646"/>
      <c r="R1304" s="2646"/>
      <c r="S1304" s="2646"/>
      <c r="T1304" s="2646"/>
      <c r="U1304" s="2643"/>
      <c r="V1304" s="2643"/>
      <c r="W1304" s="2646"/>
    </row>
    <row r="1305" spans="1:23">
      <c r="A1305" s="2643"/>
      <c r="B1305" s="2643"/>
      <c r="C1305" s="2643"/>
      <c r="D1305" s="2643"/>
      <c r="E1305" s="2643"/>
      <c r="F1305" s="2643"/>
      <c r="G1305" s="2643"/>
      <c r="H1305" s="2643"/>
      <c r="I1305" s="2643"/>
      <c r="J1305" s="2643"/>
      <c r="K1305" s="2644"/>
      <c r="L1305" s="2645"/>
      <c r="M1305" s="2645"/>
      <c r="N1305" s="2645"/>
      <c r="O1305" s="2646"/>
      <c r="P1305" s="2646"/>
      <c r="Q1305" s="2646"/>
      <c r="R1305" s="2646"/>
      <c r="S1305" s="2646"/>
      <c r="T1305" s="2646"/>
      <c r="U1305" s="2643"/>
      <c r="V1305" s="2643"/>
      <c r="W1305" s="2646"/>
    </row>
    <row r="1306" spans="1:23">
      <c r="A1306" s="2643"/>
      <c r="B1306" s="2643"/>
      <c r="C1306" s="2643"/>
      <c r="D1306" s="2643"/>
      <c r="E1306" s="2643"/>
      <c r="F1306" s="2643"/>
      <c r="G1306" s="2643"/>
      <c r="H1306" s="2643"/>
      <c r="I1306" s="2643"/>
      <c r="J1306" s="2643"/>
      <c r="K1306" s="2644"/>
      <c r="L1306" s="2645"/>
      <c r="M1306" s="2645"/>
      <c r="N1306" s="2645"/>
      <c r="O1306" s="2646"/>
      <c r="P1306" s="2646"/>
      <c r="Q1306" s="2646"/>
      <c r="R1306" s="2646"/>
      <c r="S1306" s="2646"/>
      <c r="T1306" s="2646"/>
      <c r="U1306" s="2643"/>
      <c r="V1306" s="2643"/>
      <c r="W1306" s="2646"/>
    </row>
    <row r="1307" spans="1:23">
      <c r="A1307" s="2643"/>
      <c r="B1307" s="2643"/>
      <c r="C1307" s="2643"/>
      <c r="D1307" s="2643"/>
      <c r="E1307" s="2643"/>
      <c r="F1307" s="2643"/>
      <c r="G1307" s="2643"/>
      <c r="H1307" s="2643"/>
      <c r="I1307" s="2643"/>
      <c r="J1307" s="2643"/>
      <c r="K1307" s="2644"/>
      <c r="L1307" s="2645"/>
      <c r="M1307" s="2645"/>
      <c r="N1307" s="2645"/>
      <c r="O1307" s="2646"/>
      <c r="P1307" s="2646"/>
      <c r="Q1307" s="2646"/>
      <c r="R1307" s="2646"/>
      <c r="S1307" s="2646"/>
      <c r="T1307" s="2646"/>
      <c r="U1307" s="2643"/>
      <c r="V1307" s="2643"/>
      <c r="W1307" s="2646"/>
    </row>
    <row r="1308" spans="1:23">
      <c r="A1308" s="2643"/>
      <c r="B1308" s="2643"/>
      <c r="C1308" s="2643"/>
      <c r="D1308" s="2643"/>
      <c r="E1308" s="2643"/>
      <c r="F1308" s="2643"/>
      <c r="G1308" s="2643"/>
      <c r="H1308" s="2643"/>
      <c r="I1308" s="2643"/>
      <c r="J1308" s="2643"/>
      <c r="K1308" s="2644"/>
      <c r="L1308" s="2645"/>
      <c r="M1308" s="2645"/>
      <c r="N1308" s="2645"/>
      <c r="O1308" s="2646"/>
      <c r="P1308" s="2646"/>
      <c r="Q1308" s="2646"/>
      <c r="R1308" s="2646"/>
      <c r="S1308" s="2646"/>
      <c r="T1308" s="2646"/>
      <c r="U1308" s="2643"/>
      <c r="V1308" s="2643"/>
      <c r="W1308" s="2646"/>
    </row>
    <row r="1309" spans="1:23">
      <c r="A1309" s="2643"/>
      <c r="B1309" s="2643"/>
      <c r="C1309" s="2643"/>
      <c r="D1309" s="2643"/>
      <c r="E1309" s="2643"/>
      <c r="F1309" s="2643"/>
      <c r="G1309" s="2643"/>
      <c r="H1309" s="2643"/>
      <c r="I1309" s="2643"/>
      <c r="J1309" s="2643"/>
      <c r="K1309" s="2644"/>
      <c r="L1309" s="2645"/>
      <c r="M1309" s="2645"/>
      <c r="N1309" s="2645"/>
      <c r="O1309" s="2646"/>
      <c r="P1309" s="2646"/>
      <c r="Q1309" s="2646"/>
      <c r="R1309" s="2646"/>
      <c r="S1309" s="2646"/>
      <c r="T1309" s="2646"/>
      <c r="U1309" s="2643"/>
      <c r="V1309" s="2643"/>
      <c r="W1309" s="2646"/>
    </row>
    <row r="1310" spans="1:23">
      <c r="A1310" s="2643"/>
      <c r="B1310" s="2643"/>
      <c r="C1310" s="2643"/>
      <c r="D1310" s="2643"/>
      <c r="E1310" s="2643"/>
      <c r="F1310" s="2643"/>
      <c r="G1310" s="2643"/>
      <c r="H1310" s="2643"/>
      <c r="I1310" s="2643"/>
      <c r="J1310" s="2643"/>
      <c r="K1310" s="2644"/>
      <c r="L1310" s="2645"/>
      <c r="M1310" s="2645"/>
      <c r="N1310" s="2645"/>
      <c r="O1310" s="2646"/>
      <c r="P1310" s="2646"/>
      <c r="Q1310" s="2646"/>
      <c r="R1310" s="2646"/>
      <c r="S1310" s="2646"/>
      <c r="T1310" s="2646"/>
      <c r="U1310" s="2643"/>
      <c r="V1310" s="2643"/>
      <c r="W1310" s="2646"/>
    </row>
    <row r="1311" spans="1:23">
      <c r="A1311" s="2643"/>
      <c r="B1311" s="2643"/>
      <c r="C1311" s="2643"/>
      <c r="D1311" s="2643"/>
      <c r="E1311" s="2643"/>
      <c r="F1311" s="2643"/>
      <c r="G1311" s="2643"/>
      <c r="H1311" s="2643"/>
      <c r="I1311" s="2643"/>
      <c r="J1311" s="2643"/>
      <c r="K1311" s="2644"/>
      <c r="L1311" s="2645"/>
      <c r="M1311" s="2645"/>
      <c r="N1311" s="2645"/>
      <c r="O1311" s="2646"/>
      <c r="P1311" s="2646"/>
      <c r="Q1311" s="2646"/>
      <c r="R1311" s="2646"/>
      <c r="S1311" s="2646"/>
      <c r="T1311" s="2646"/>
      <c r="U1311" s="2643"/>
      <c r="V1311" s="2643"/>
      <c r="W1311" s="2646"/>
    </row>
    <row r="1312" spans="1:23">
      <c r="A1312" s="2643"/>
      <c r="B1312" s="2643"/>
      <c r="C1312" s="2643"/>
      <c r="D1312" s="2643"/>
      <c r="E1312" s="2643"/>
      <c r="F1312" s="2643"/>
      <c r="G1312" s="2643"/>
      <c r="H1312" s="2643"/>
      <c r="I1312" s="2643"/>
      <c r="J1312" s="2643"/>
      <c r="K1312" s="2644"/>
      <c r="L1312" s="2645"/>
      <c r="M1312" s="2645"/>
      <c r="N1312" s="2645"/>
      <c r="O1312" s="2646"/>
      <c r="P1312" s="2646"/>
      <c r="Q1312" s="2646"/>
      <c r="R1312" s="2646"/>
      <c r="S1312" s="2646"/>
      <c r="T1312" s="2646"/>
      <c r="U1312" s="2643"/>
      <c r="V1312" s="2643"/>
      <c r="W1312" s="2646"/>
    </row>
    <row r="1313" spans="1:23">
      <c r="A1313" s="2643"/>
      <c r="B1313" s="2643"/>
      <c r="C1313" s="2643"/>
      <c r="D1313" s="2643"/>
      <c r="E1313" s="2643"/>
      <c r="F1313" s="2643"/>
      <c r="G1313" s="2643"/>
      <c r="H1313" s="2643"/>
      <c r="I1313" s="2643"/>
      <c r="J1313" s="2643"/>
      <c r="K1313" s="2644"/>
      <c r="L1313" s="2645"/>
      <c r="M1313" s="2645"/>
      <c r="N1313" s="2645"/>
      <c r="O1313" s="2646"/>
      <c r="P1313" s="2646"/>
      <c r="Q1313" s="2646"/>
      <c r="R1313" s="2646"/>
      <c r="S1313" s="2646"/>
      <c r="T1313" s="2646"/>
      <c r="U1313" s="2643"/>
      <c r="V1313" s="2643"/>
      <c r="W1313" s="2646"/>
    </row>
    <row r="1314" spans="1:23">
      <c r="A1314" s="2643"/>
      <c r="B1314" s="2643"/>
      <c r="C1314" s="2643"/>
      <c r="D1314" s="2643"/>
      <c r="E1314" s="2643"/>
      <c r="F1314" s="2643"/>
      <c r="G1314" s="2643"/>
      <c r="H1314" s="2643"/>
      <c r="I1314" s="2643"/>
      <c r="J1314" s="2643"/>
      <c r="K1314" s="2644"/>
      <c r="L1314" s="2645"/>
      <c r="M1314" s="2645"/>
      <c r="N1314" s="2645"/>
      <c r="O1314" s="2646"/>
      <c r="P1314" s="2646"/>
      <c r="Q1314" s="2646"/>
      <c r="R1314" s="2646"/>
      <c r="S1314" s="2646"/>
      <c r="T1314" s="2646"/>
      <c r="U1314" s="2643"/>
      <c r="V1314" s="2643"/>
      <c r="W1314" s="2646"/>
    </row>
    <row r="1315" spans="1:23">
      <c r="A1315" s="2643"/>
      <c r="B1315" s="2643"/>
      <c r="C1315" s="2643"/>
      <c r="D1315" s="2643"/>
      <c r="E1315" s="2643"/>
      <c r="F1315" s="2643"/>
      <c r="G1315" s="2643"/>
      <c r="H1315" s="2643"/>
      <c r="I1315" s="2643"/>
      <c r="J1315" s="2643"/>
      <c r="K1315" s="2644"/>
      <c r="L1315" s="2645"/>
      <c r="M1315" s="2645"/>
      <c r="N1315" s="2645"/>
      <c r="O1315" s="2646"/>
      <c r="P1315" s="2646"/>
      <c r="Q1315" s="2646"/>
      <c r="R1315" s="2646"/>
      <c r="S1315" s="2646"/>
      <c r="T1315" s="2646"/>
      <c r="U1315" s="2643"/>
      <c r="V1315" s="2643"/>
      <c r="W1315" s="2646"/>
    </row>
    <row r="1316" spans="1:23">
      <c r="A1316" s="2643"/>
      <c r="B1316" s="2643"/>
      <c r="C1316" s="2643"/>
      <c r="D1316" s="2643"/>
      <c r="E1316" s="2643"/>
      <c r="F1316" s="2643"/>
      <c r="G1316" s="2643"/>
      <c r="H1316" s="2643"/>
      <c r="I1316" s="2643"/>
      <c r="J1316" s="2643"/>
      <c r="K1316" s="2644"/>
      <c r="L1316" s="2645"/>
      <c r="M1316" s="2645"/>
      <c r="N1316" s="2645"/>
      <c r="O1316" s="2646"/>
      <c r="P1316" s="2646"/>
      <c r="Q1316" s="2646"/>
      <c r="R1316" s="2646"/>
      <c r="S1316" s="2646"/>
      <c r="T1316" s="2646"/>
      <c r="U1316" s="2643"/>
      <c r="V1316" s="2643"/>
      <c r="W1316" s="2646"/>
    </row>
    <row r="1317" spans="1:23">
      <c r="A1317" s="2643"/>
      <c r="B1317" s="2643"/>
      <c r="C1317" s="2643"/>
      <c r="D1317" s="2643"/>
      <c r="E1317" s="2643"/>
      <c r="F1317" s="2643"/>
      <c r="G1317" s="2643"/>
      <c r="H1317" s="2643"/>
      <c r="I1317" s="2643"/>
      <c r="J1317" s="2643"/>
      <c r="K1317" s="2644"/>
      <c r="L1317" s="2645"/>
      <c r="M1317" s="2645"/>
      <c r="N1317" s="2645"/>
      <c r="O1317" s="2646"/>
      <c r="P1317" s="2646"/>
      <c r="Q1317" s="2646"/>
      <c r="R1317" s="2646"/>
      <c r="S1317" s="2646"/>
      <c r="T1317" s="2646"/>
      <c r="U1317" s="2643"/>
      <c r="V1317" s="2643"/>
      <c r="W1317" s="2646"/>
    </row>
    <row r="1318" spans="1:23">
      <c r="A1318" s="2643"/>
      <c r="B1318" s="2643"/>
      <c r="C1318" s="2643"/>
      <c r="D1318" s="2643"/>
      <c r="E1318" s="2643"/>
      <c r="F1318" s="2643"/>
      <c r="G1318" s="2643"/>
      <c r="H1318" s="2643"/>
      <c r="I1318" s="2643"/>
      <c r="J1318" s="2643"/>
      <c r="K1318" s="2644"/>
      <c r="L1318" s="2645"/>
      <c r="M1318" s="2645"/>
      <c r="N1318" s="2645"/>
      <c r="O1318" s="2646"/>
      <c r="P1318" s="2646"/>
      <c r="Q1318" s="2646"/>
      <c r="R1318" s="2646"/>
      <c r="S1318" s="2646"/>
      <c r="T1318" s="2646"/>
      <c r="U1318" s="2643"/>
      <c r="V1318" s="2643"/>
      <c r="W1318" s="2646"/>
    </row>
    <row r="1319" spans="1:23">
      <c r="A1319" s="2643"/>
      <c r="B1319" s="2643"/>
      <c r="C1319" s="2643"/>
      <c r="D1319" s="2643"/>
      <c r="E1319" s="2643"/>
      <c r="F1319" s="2643"/>
      <c r="G1319" s="2643"/>
      <c r="H1319" s="2643"/>
      <c r="I1319" s="2643"/>
      <c r="J1319" s="2643"/>
      <c r="K1319" s="2644"/>
      <c r="L1319" s="2645"/>
      <c r="M1319" s="2645"/>
      <c r="N1319" s="2645"/>
      <c r="O1319" s="2646"/>
      <c r="P1319" s="2646"/>
      <c r="Q1319" s="2646"/>
      <c r="R1319" s="2646"/>
      <c r="S1319" s="2646"/>
      <c r="T1319" s="2646"/>
      <c r="U1319" s="2643"/>
      <c r="V1319" s="2643"/>
      <c r="W1319" s="2646"/>
    </row>
    <row r="1320" spans="1:23">
      <c r="A1320" s="2643"/>
      <c r="B1320" s="2643"/>
      <c r="C1320" s="2643"/>
      <c r="D1320" s="2643"/>
      <c r="E1320" s="2643"/>
      <c r="F1320" s="2643"/>
      <c r="G1320" s="2643"/>
      <c r="H1320" s="2643"/>
      <c r="I1320" s="2643"/>
      <c r="J1320" s="2643"/>
      <c r="K1320" s="2644"/>
      <c r="L1320" s="2645"/>
      <c r="M1320" s="2645"/>
      <c r="N1320" s="2645"/>
      <c r="O1320" s="2646"/>
      <c r="P1320" s="2646"/>
      <c r="Q1320" s="2646"/>
      <c r="R1320" s="2646"/>
      <c r="S1320" s="2646"/>
      <c r="T1320" s="2646"/>
      <c r="U1320" s="2643"/>
      <c r="V1320" s="2643"/>
      <c r="W1320" s="2646"/>
    </row>
    <row r="1321" spans="1:23">
      <c r="A1321" s="2643"/>
      <c r="B1321" s="2643"/>
      <c r="C1321" s="2643"/>
      <c r="D1321" s="2643"/>
      <c r="E1321" s="2643"/>
      <c r="F1321" s="2643"/>
      <c r="G1321" s="2643"/>
      <c r="H1321" s="2643"/>
      <c r="I1321" s="2643"/>
      <c r="J1321" s="2643"/>
      <c r="K1321" s="2644"/>
      <c r="L1321" s="2645"/>
      <c r="M1321" s="2645"/>
      <c r="N1321" s="2645"/>
      <c r="O1321" s="2646"/>
      <c r="P1321" s="2646"/>
      <c r="Q1321" s="2646"/>
      <c r="R1321" s="2646"/>
      <c r="S1321" s="2646"/>
      <c r="T1321" s="2646"/>
      <c r="U1321" s="2643"/>
      <c r="V1321" s="2643"/>
      <c r="W1321" s="2646"/>
    </row>
    <row r="1322" spans="1:23">
      <c r="A1322" s="2643"/>
      <c r="B1322" s="2643"/>
      <c r="C1322" s="2643"/>
      <c r="D1322" s="2643"/>
      <c r="E1322" s="2643"/>
      <c r="F1322" s="2643"/>
      <c r="G1322" s="2643"/>
      <c r="H1322" s="2643"/>
      <c r="I1322" s="2643"/>
      <c r="J1322" s="2643"/>
      <c r="K1322" s="2644"/>
      <c r="L1322" s="2645"/>
      <c r="M1322" s="2645"/>
      <c r="N1322" s="2645"/>
      <c r="O1322" s="2646"/>
      <c r="P1322" s="2646"/>
      <c r="Q1322" s="2646"/>
      <c r="R1322" s="2646"/>
      <c r="S1322" s="2646"/>
      <c r="T1322" s="2646"/>
      <c r="U1322" s="2643"/>
      <c r="V1322" s="2643"/>
      <c r="W1322" s="2646"/>
    </row>
    <row r="1323" spans="1:23">
      <c r="A1323" s="2643"/>
      <c r="B1323" s="2643"/>
      <c r="C1323" s="2643"/>
      <c r="D1323" s="2643"/>
      <c r="E1323" s="2643"/>
      <c r="F1323" s="2643"/>
      <c r="G1323" s="2643"/>
      <c r="H1323" s="2643"/>
      <c r="I1323" s="2643"/>
      <c r="J1323" s="2643"/>
      <c r="K1323" s="2644"/>
      <c r="L1323" s="2645"/>
      <c r="M1323" s="2645"/>
      <c r="N1323" s="2645"/>
      <c r="O1323" s="2646"/>
      <c r="P1323" s="2646"/>
      <c r="Q1323" s="2646"/>
      <c r="R1323" s="2646"/>
      <c r="S1323" s="2646"/>
      <c r="T1323" s="2646"/>
      <c r="U1323" s="2643"/>
      <c r="V1323" s="2643"/>
      <c r="W1323" s="2646"/>
    </row>
    <row r="1324" spans="1:23">
      <c r="A1324" s="2643"/>
      <c r="B1324" s="2643"/>
      <c r="C1324" s="2643"/>
      <c r="D1324" s="2643"/>
      <c r="E1324" s="2643"/>
      <c r="F1324" s="2643"/>
      <c r="G1324" s="2643"/>
      <c r="H1324" s="2643"/>
      <c r="I1324" s="2643"/>
      <c r="J1324" s="2643"/>
      <c r="K1324" s="2644"/>
      <c r="L1324" s="2645"/>
      <c r="M1324" s="2645"/>
      <c r="N1324" s="2645"/>
      <c r="O1324" s="2646"/>
      <c r="P1324" s="2646"/>
      <c r="Q1324" s="2646"/>
      <c r="R1324" s="2646"/>
      <c r="S1324" s="2646"/>
      <c r="T1324" s="2646"/>
      <c r="U1324" s="2643"/>
      <c r="V1324" s="2643"/>
      <c r="W1324" s="2646"/>
    </row>
    <row r="1325" spans="1:23">
      <c r="A1325" s="2643"/>
      <c r="B1325" s="2643"/>
      <c r="C1325" s="2643"/>
      <c r="D1325" s="2643"/>
      <c r="E1325" s="2643"/>
      <c r="F1325" s="2643"/>
      <c r="G1325" s="2643"/>
      <c r="H1325" s="2643"/>
      <c r="I1325" s="2643"/>
      <c r="J1325" s="2643"/>
      <c r="K1325" s="2644"/>
      <c r="L1325" s="2645"/>
      <c r="M1325" s="2645"/>
      <c r="N1325" s="2645"/>
      <c r="O1325" s="2646"/>
      <c r="P1325" s="2646"/>
      <c r="Q1325" s="2646"/>
      <c r="R1325" s="2646"/>
      <c r="S1325" s="2646"/>
      <c r="T1325" s="2646"/>
      <c r="U1325" s="2643"/>
      <c r="V1325" s="2643"/>
      <c r="W1325" s="2646"/>
    </row>
    <row r="1326" spans="1:23">
      <c r="A1326" s="2643"/>
      <c r="B1326" s="2643"/>
      <c r="C1326" s="2643"/>
      <c r="D1326" s="2643"/>
      <c r="E1326" s="2643"/>
      <c r="F1326" s="2643"/>
      <c r="G1326" s="2643"/>
      <c r="H1326" s="2643"/>
      <c r="I1326" s="2643"/>
      <c r="J1326" s="2643"/>
      <c r="K1326" s="2644"/>
      <c r="L1326" s="2645"/>
      <c r="M1326" s="2645"/>
      <c r="N1326" s="2645"/>
      <c r="O1326" s="2646"/>
      <c r="P1326" s="2646"/>
      <c r="Q1326" s="2646"/>
      <c r="R1326" s="2646"/>
      <c r="S1326" s="2646"/>
      <c r="T1326" s="2646"/>
      <c r="U1326" s="2643"/>
      <c r="V1326" s="2643"/>
      <c r="W1326" s="2646"/>
    </row>
    <row r="1327" spans="1:23">
      <c r="A1327" s="2643"/>
      <c r="B1327" s="2643"/>
      <c r="C1327" s="2643"/>
      <c r="D1327" s="2643"/>
      <c r="E1327" s="2643"/>
      <c r="F1327" s="2643"/>
      <c r="G1327" s="2643"/>
      <c r="H1327" s="2643"/>
      <c r="I1327" s="2643"/>
      <c r="J1327" s="2643"/>
      <c r="K1327" s="2644"/>
      <c r="L1327" s="2645"/>
      <c r="M1327" s="2645"/>
      <c r="N1327" s="2645"/>
      <c r="O1327" s="2646"/>
      <c r="P1327" s="2646"/>
      <c r="Q1327" s="2646"/>
      <c r="R1327" s="2646"/>
      <c r="S1327" s="2646"/>
      <c r="T1327" s="2646"/>
      <c r="U1327" s="2643"/>
      <c r="V1327" s="2643"/>
      <c r="W1327" s="2646"/>
    </row>
    <row r="1328" spans="1:23">
      <c r="A1328" s="2643"/>
      <c r="B1328" s="2643"/>
      <c r="C1328" s="2643"/>
      <c r="D1328" s="2643"/>
      <c r="E1328" s="2643"/>
      <c r="F1328" s="2643"/>
      <c r="G1328" s="2643"/>
      <c r="H1328" s="2643"/>
      <c r="I1328" s="2643"/>
      <c r="J1328" s="2643"/>
      <c r="K1328" s="2644"/>
      <c r="L1328" s="2645"/>
      <c r="M1328" s="2645"/>
      <c r="N1328" s="2645"/>
      <c r="O1328" s="2646"/>
      <c r="P1328" s="2646"/>
      <c r="Q1328" s="2646"/>
      <c r="R1328" s="2646"/>
      <c r="S1328" s="2646"/>
      <c r="T1328" s="2646"/>
      <c r="U1328" s="2643"/>
      <c r="V1328" s="2643"/>
      <c r="W1328" s="2646"/>
    </row>
    <row r="1329" spans="1:23">
      <c r="A1329" s="2643"/>
      <c r="B1329" s="2643"/>
      <c r="C1329" s="2643"/>
      <c r="D1329" s="2643"/>
      <c r="E1329" s="2643"/>
      <c r="F1329" s="2643"/>
      <c r="G1329" s="2643"/>
      <c r="H1329" s="2643"/>
      <c r="I1329" s="2643"/>
      <c r="J1329" s="2643"/>
      <c r="K1329" s="2644"/>
      <c r="L1329" s="2645"/>
      <c r="M1329" s="2645"/>
      <c r="N1329" s="2645"/>
      <c r="O1329" s="2646"/>
      <c r="P1329" s="2646"/>
      <c r="Q1329" s="2646"/>
      <c r="R1329" s="2646"/>
      <c r="S1329" s="2646"/>
      <c r="T1329" s="2646"/>
      <c r="U1329" s="2643"/>
      <c r="V1329" s="2643"/>
      <c r="W1329" s="2646"/>
    </row>
    <row r="1330" spans="1:23">
      <c r="A1330" s="2643"/>
      <c r="B1330" s="2643"/>
      <c r="C1330" s="2643"/>
      <c r="D1330" s="2643"/>
      <c r="E1330" s="2643"/>
      <c r="F1330" s="2643"/>
      <c r="G1330" s="2643"/>
      <c r="H1330" s="2643"/>
      <c r="I1330" s="2643"/>
      <c r="J1330" s="2643"/>
      <c r="K1330" s="2644"/>
      <c r="L1330" s="2645"/>
      <c r="M1330" s="2645"/>
      <c r="N1330" s="2645"/>
      <c r="O1330" s="2646"/>
      <c r="P1330" s="2646"/>
      <c r="Q1330" s="2646"/>
      <c r="R1330" s="2646"/>
      <c r="S1330" s="2646"/>
      <c r="T1330" s="2646"/>
      <c r="U1330" s="2643"/>
      <c r="V1330" s="2643"/>
      <c r="W1330" s="2646"/>
    </row>
    <row r="1331" spans="1:23">
      <c r="A1331" s="2643"/>
      <c r="B1331" s="2643"/>
      <c r="C1331" s="2643"/>
      <c r="D1331" s="2643"/>
      <c r="E1331" s="2643"/>
      <c r="F1331" s="2643"/>
      <c r="G1331" s="2643"/>
      <c r="H1331" s="2643"/>
      <c r="I1331" s="2643"/>
      <c r="J1331" s="2643"/>
      <c r="K1331" s="2644"/>
      <c r="L1331" s="2645"/>
      <c r="M1331" s="2645"/>
      <c r="N1331" s="2645"/>
      <c r="O1331" s="2646"/>
      <c r="P1331" s="2646"/>
      <c r="Q1331" s="2646"/>
      <c r="R1331" s="2646"/>
      <c r="S1331" s="2646"/>
      <c r="T1331" s="2646"/>
      <c r="U1331" s="2643"/>
      <c r="V1331" s="2643"/>
      <c r="W1331" s="2646"/>
    </row>
    <row r="1332" spans="1:23">
      <c r="A1332" s="2643"/>
      <c r="B1332" s="2643"/>
      <c r="C1332" s="2643"/>
      <c r="D1332" s="2643"/>
      <c r="E1332" s="2643"/>
      <c r="F1332" s="2643"/>
      <c r="G1332" s="2643"/>
      <c r="H1332" s="2643"/>
      <c r="I1332" s="2643"/>
      <c r="J1332" s="2643"/>
      <c r="K1332" s="2644"/>
      <c r="L1332" s="2645"/>
      <c r="M1332" s="2645"/>
      <c r="N1332" s="2645"/>
      <c r="O1332" s="2646"/>
      <c r="P1332" s="2646"/>
      <c r="Q1332" s="2646"/>
      <c r="R1332" s="2646"/>
      <c r="S1332" s="2646"/>
      <c r="T1332" s="2646"/>
      <c r="U1332" s="2643"/>
      <c r="V1332" s="2643"/>
      <c r="W1332" s="2646"/>
    </row>
    <row r="1333" spans="1:23">
      <c r="A1333" s="2643"/>
      <c r="B1333" s="2643"/>
      <c r="C1333" s="2643"/>
      <c r="D1333" s="2643"/>
      <c r="E1333" s="2643"/>
      <c r="F1333" s="2643"/>
      <c r="G1333" s="2643"/>
      <c r="H1333" s="2643"/>
      <c r="I1333" s="2643"/>
      <c r="J1333" s="2643"/>
      <c r="K1333" s="2644"/>
      <c r="L1333" s="2645"/>
      <c r="M1333" s="2645"/>
      <c r="N1333" s="2645"/>
      <c r="O1333" s="2646"/>
      <c r="P1333" s="2646"/>
      <c r="Q1333" s="2646"/>
      <c r="R1333" s="2646"/>
      <c r="S1333" s="2646"/>
      <c r="T1333" s="2646"/>
      <c r="U1333" s="2643"/>
      <c r="V1333" s="2643"/>
      <c r="W1333" s="2646"/>
    </row>
    <row r="1334" spans="1:23">
      <c r="A1334" s="2643"/>
      <c r="B1334" s="2643"/>
      <c r="C1334" s="2643"/>
      <c r="D1334" s="2643"/>
      <c r="E1334" s="2643"/>
      <c r="F1334" s="2643"/>
      <c r="G1334" s="2643"/>
      <c r="H1334" s="2643"/>
      <c r="I1334" s="2643"/>
      <c r="J1334" s="2643"/>
      <c r="K1334" s="2644"/>
      <c r="L1334" s="2645"/>
      <c r="M1334" s="2645"/>
      <c r="N1334" s="2645"/>
      <c r="O1334" s="2646"/>
      <c r="P1334" s="2646"/>
      <c r="Q1334" s="2646"/>
      <c r="R1334" s="2646"/>
      <c r="S1334" s="2646"/>
      <c r="T1334" s="2646"/>
      <c r="U1334" s="2643"/>
      <c r="V1334" s="2643"/>
      <c r="W1334" s="2646"/>
    </row>
    <row r="1335" spans="1:23">
      <c r="A1335" s="2643"/>
      <c r="B1335" s="2643"/>
      <c r="C1335" s="2643"/>
      <c r="D1335" s="2643"/>
      <c r="E1335" s="2643"/>
      <c r="F1335" s="2643"/>
      <c r="G1335" s="2643"/>
      <c r="H1335" s="2643"/>
      <c r="I1335" s="2643"/>
      <c r="J1335" s="2643"/>
      <c r="K1335" s="2644"/>
      <c r="L1335" s="2645"/>
      <c r="M1335" s="2645"/>
      <c r="N1335" s="2645"/>
      <c r="O1335" s="2646"/>
      <c r="P1335" s="2646"/>
      <c r="Q1335" s="2646"/>
      <c r="R1335" s="2646"/>
      <c r="S1335" s="2646"/>
      <c r="T1335" s="2646"/>
      <c r="U1335" s="2643"/>
      <c r="V1335" s="2643"/>
      <c r="W1335" s="2646"/>
    </row>
    <row r="1336" spans="1:23">
      <c r="A1336" s="2643"/>
      <c r="B1336" s="2643"/>
      <c r="C1336" s="2643"/>
      <c r="D1336" s="2643"/>
      <c r="E1336" s="2643"/>
      <c r="F1336" s="2643"/>
      <c r="G1336" s="2643"/>
      <c r="H1336" s="2643"/>
      <c r="I1336" s="2643"/>
      <c r="J1336" s="2643"/>
      <c r="K1336" s="2644"/>
      <c r="L1336" s="2645"/>
      <c r="M1336" s="2645"/>
      <c r="N1336" s="2645"/>
      <c r="O1336" s="2646"/>
      <c r="P1336" s="2646"/>
      <c r="Q1336" s="2646"/>
      <c r="R1336" s="2646"/>
      <c r="S1336" s="2646"/>
      <c r="T1336" s="2646"/>
      <c r="U1336" s="2643"/>
      <c r="V1336" s="2643"/>
      <c r="W1336" s="2646"/>
    </row>
    <row r="1337" spans="1:23">
      <c r="A1337" s="2643"/>
      <c r="B1337" s="2643"/>
      <c r="C1337" s="2643"/>
      <c r="D1337" s="2643"/>
      <c r="E1337" s="2643"/>
      <c r="F1337" s="2643"/>
      <c r="G1337" s="2643"/>
      <c r="H1337" s="2643"/>
      <c r="I1337" s="2643"/>
      <c r="J1337" s="2643"/>
      <c r="K1337" s="2644"/>
      <c r="L1337" s="2645"/>
      <c r="M1337" s="2645"/>
      <c r="N1337" s="2645"/>
      <c r="O1337" s="2646"/>
      <c r="P1337" s="2646"/>
      <c r="Q1337" s="2646"/>
      <c r="R1337" s="2646"/>
      <c r="S1337" s="2646"/>
      <c r="T1337" s="2646"/>
      <c r="U1337" s="2643"/>
      <c r="V1337" s="2643"/>
      <c r="W1337" s="2646"/>
    </row>
    <row r="1338" spans="1:23">
      <c r="A1338" s="2643"/>
      <c r="B1338" s="2643"/>
      <c r="C1338" s="2643"/>
      <c r="D1338" s="2643"/>
      <c r="E1338" s="2643"/>
      <c r="F1338" s="2643"/>
      <c r="G1338" s="2643"/>
      <c r="H1338" s="2643"/>
      <c r="I1338" s="2643"/>
      <c r="J1338" s="2643"/>
      <c r="K1338" s="2644"/>
      <c r="L1338" s="2645"/>
      <c r="M1338" s="2645"/>
      <c r="N1338" s="2645"/>
      <c r="O1338" s="2646"/>
      <c r="P1338" s="2646"/>
      <c r="Q1338" s="2646"/>
      <c r="R1338" s="2646"/>
      <c r="S1338" s="2646"/>
      <c r="T1338" s="2646"/>
      <c r="U1338" s="2643"/>
      <c r="V1338" s="2643"/>
      <c r="W1338" s="2646"/>
    </row>
    <row r="1339" spans="1:23">
      <c r="A1339" s="2643"/>
      <c r="B1339" s="2643"/>
      <c r="C1339" s="2643"/>
      <c r="D1339" s="2643"/>
      <c r="E1339" s="2643"/>
      <c r="F1339" s="2643"/>
      <c r="G1339" s="2643"/>
      <c r="H1339" s="2643"/>
      <c r="I1339" s="2643"/>
      <c r="J1339" s="2643"/>
      <c r="K1339" s="2644"/>
      <c r="L1339" s="2645"/>
      <c r="M1339" s="2645"/>
      <c r="N1339" s="2645"/>
      <c r="O1339" s="2646"/>
      <c r="P1339" s="2646"/>
      <c r="Q1339" s="2646"/>
      <c r="R1339" s="2646"/>
      <c r="S1339" s="2646"/>
      <c r="T1339" s="2646"/>
      <c r="U1339" s="2643"/>
      <c r="V1339" s="2643"/>
      <c r="W1339" s="2646"/>
    </row>
    <row r="1340" spans="1:23">
      <c r="A1340" s="2643"/>
      <c r="B1340" s="2643"/>
      <c r="C1340" s="2643"/>
      <c r="D1340" s="2643"/>
      <c r="E1340" s="2643"/>
      <c r="F1340" s="2643"/>
      <c r="G1340" s="2643"/>
      <c r="H1340" s="2643"/>
      <c r="I1340" s="2643"/>
      <c r="J1340" s="2643"/>
      <c r="K1340" s="2644"/>
      <c r="L1340" s="2645"/>
      <c r="M1340" s="2645"/>
      <c r="N1340" s="2645"/>
      <c r="O1340" s="2646"/>
      <c r="P1340" s="2646"/>
      <c r="Q1340" s="2646"/>
      <c r="R1340" s="2646"/>
      <c r="S1340" s="2646"/>
      <c r="T1340" s="2646"/>
      <c r="U1340" s="2643"/>
      <c r="V1340" s="2643"/>
      <c r="W1340" s="2646"/>
    </row>
    <row r="1341" spans="1:23">
      <c r="A1341" s="2643"/>
      <c r="B1341" s="2643"/>
      <c r="C1341" s="2643"/>
      <c r="D1341" s="2643"/>
      <c r="E1341" s="2643"/>
      <c r="F1341" s="2643"/>
      <c r="G1341" s="2643"/>
      <c r="H1341" s="2643"/>
      <c r="I1341" s="2643"/>
      <c r="J1341" s="2643"/>
      <c r="K1341" s="2644"/>
      <c r="L1341" s="2645"/>
      <c r="M1341" s="2645"/>
      <c r="N1341" s="2645"/>
      <c r="O1341" s="2646"/>
      <c r="P1341" s="2646"/>
      <c r="Q1341" s="2646"/>
      <c r="R1341" s="2646"/>
      <c r="S1341" s="2646"/>
      <c r="T1341" s="2646"/>
      <c r="U1341" s="2643"/>
      <c r="V1341" s="2643"/>
      <c r="W1341" s="2646"/>
    </row>
    <row r="1342" spans="1:23">
      <c r="A1342" s="2643"/>
      <c r="B1342" s="2643"/>
      <c r="C1342" s="2643"/>
      <c r="D1342" s="2643"/>
      <c r="E1342" s="2643"/>
      <c r="F1342" s="2643"/>
      <c r="G1342" s="2643"/>
      <c r="H1342" s="2643"/>
      <c r="I1342" s="2643"/>
      <c r="J1342" s="2643"/>
      <c r="K1342" s="2644"/>
      <c r="L1342" s="2645"/>
      <c r="M1342" s="2645"/>
      <c r="N1342" s="2645"/>
      <c r="O1342" s="2646"/>
      <c r="P1342" s="2646"/>
      <c r="Q1342" s="2646"/>
      <c r="R1342" s="2646"/>
      <c r="S1342" s="2646"/>
      <c r="T1342" s="2646"/>
      <c r="U1342" s="2643"/>
      <c r="V1342" s="2643"/>
      <c r="W1342" s="2646"/>
    </row>
    <row r="1343" spans="1:23">
      <c r="A1343" s="2643"/>
      <c r="B1343" s="2643"/>
      <c r="C1343" s="2643"/>
      <c r="D1343" s="2643"/>
      <c r="E1343" s="2643"/>
      <c r="F1343" s="2643"/>
      <c r="G1343" s="2643"/>
      <c r="H1343" s="2643"/>
      <c r="I1343" s="2643"/>
      <c r="J1343" s="2643"/>
      <c r="K1343" s="2644"/>
      <c r="L1343" s="2645"/>
      <c r="M1343" s="2645"/>
      <c r="N1343" s="2645"/>
      <c r="O1343" s="2646"/>
      <c r="P1343" s="2646"/>
      <c r="Q1343" s="2646"/>
      <c r="R1343" s="2646"/>
      <c r="S1343" s="2646"/>
      <c r="T1343" s="2646"/>
      <c r="U1343" s="2643"/>
      <c r="V1343" s="2643"/>
      <c r="W1343" s="2646"/>
    </row>
    <row r="1344" spans="1:23">
      <c r="A1344" s="2643"/>
      <c r="B1344" s="2643"/>
      <c r="C1344" s="2643"/>
      <c r="D1344" s="2643"/>
      <c r="E1344" s="2643"/>
      <c r="F1344" s="2643"/>
      <c r="G1344" s="2643"/>
      <c r="H1344" s="2643"/>
      <c r="I1344" s="2643"/>
      <c r="J1344" s="2643"/>
      <c r="K1344" s="2644"/>
      <c r="L1344" s="2645"/>
      <c r="M1344" s="2645"/>
      <c r="N1344" s="2645"/>
      <c r="O1344" s="2646"/>
      <c r="P1344" s="2646"/>
      <c r="Q1344" s="2646"/>
      <c r="R1344" s="2646"/>
      <c r="S1344" s="2646"/>
      <c r="T1344" s="2646"/>
      <c r="U1344" s="2643"/>
      <c r="V1344" s="2643"/>
      <c r="W1344" s="2646"/>
    </row>
    <row r="1345" spans="1:23">
      <c r="A1345" s="2643"/>
      <c r="B1345" s="2643"/>
      <c r="C1345" s="2643"/>
      <c r="D1345" s="2643"/>
      <c r="E1345" s="2643"/>
      <c r="F1345" s="2643"/>
      <c r="G1345" s="2643"/>
      <c r="H1345" s="2643"/>
      <c r="I1345" s="2643"/>
      <c r="J1345" s="2643"/>
      <c r="K1345" s="2644"/>
      <c r="L1345" s="2645"/>
      <c r="M1345" s="2645"/>
      <c r="N1345" s="2645"/>
      <c r="O1345" s="2646"/>
      <c r="P1345" s="2646"/>
      <c r="Q1345" s="2646"/>
      <c r="R1345" s="2646"/>
      <c r="S1345" s="2646"/>
      <c r="T1345" s="2646"/>
      <c r="U1345" s="2643"/>
      <c r="V1345" s="2643"/>
      <c r="W1345" s="2646"/>
    </row>
    <row r="1346" spans="1:23">
      <c r="A1346" s="2643"/>
      <c r="B1346" s="2643"/>
      <c r="C1346" s="2643"/>
      <c r="D1346" s="2643"/>
      <c r="E1346" s="2643"/>
      <c r="F1346" s="2643"/>
      <c r="G1346" s="2643"/>
      <c r="H1346" s="2643"/>
      <c r="I1346" s="2643"/>
      <c r="J1346" s="2643"/>
      <c r="K1346" s="2644"/>
      <c r="L1346" s="2645"/>
      <c r="M1346" s="2645"/>
      <c r="N1346" s="2645"/>
      <c r="O1346" s="2646"/>
      <c r="P1346" s="2646"/>
      <c r="Q1346" s="2646"/>
      <c r="R1346" s="2646"/>
      <c r="S1346" s="2646"/>
      <c r="T1346" s="2646"/>
      <c r="U1346" s="2643"/>
      <c r="V1346" s="2643"/>
      <c r="W1346" s="2646"/>
    </row>
    <row r="1347" spans="1:23">
      <c r="A1347" s="2643"/>
      <c r="B1347" s="2643"/>
      <c r="C1347" s="2643"/>
      <c r="D1347" s="2643"/>
      <c r="E1347" s="2643"/>
      <c r="F1347" s="2643"/>
      <c r="G1347" s="2643"/>
      <c r="H1347" s="2643"/>
      <c r="I1347" s="2643"/>
      <c r="J1347" s="2643"/>
      <c r="K1347" s="2644"/>
      <c r="L1347" s="2645"/>
      <c r="M1347" s="2645"/>
      <c r="N1347" s="2645"/>
      <c r="O1347" s="2646"/>
      <c r="P1347" s="2646"/>
      <c r="Q1347" s="2646"/>
      <c r="R1347" s="2646"/>
      <c r="S1347" s="2646"/>
      <c r="T1347" s="2646"/>
      <c r="U1347" s="2643"/>
      <c r="V1347" s="2643"/>
      <c r="W1347" s="2646"/>
    </row>
    <row r="1348" spans="1:23">
      <c r="A1348" s="2643"/>
      <c r="B1348" s="2643"/>
      <c r="C1348" s="2643"/>
      <c r="D1348" s="2643"/>
      <c r="E1348" s="2643"/>
      <c r="F1348" s="2643"/>
      <c r="G1348" s="2643"/>
      <c r="H1348" s="2643"/>
      <c r="I1348" s="2643"/>
      <c r="J1348" s="2643"/>
      <c r="K1348" s="2644"/>
      <c r="L1348" s="2645"/>
      <c r="M1348" s="2645"/>
      <c r="N1348" s="2645"/>
      <c r="O1348" s="2646"/>
      <c r="P1348" s="2646"/>
      <c r="Q1348" s="2646"/>
      <c r="R1348" s="2646"/>
      <c r="S1348" s="2646"/>
      <c r="T1348" s="2646"/>
      <c r="U1348" s="2643"/>
      <c r="V1348" s="2643"/>
      <c r="W1348" s="2646"/>
    </row>
    <row r="1349" spans="1:23">
      <c r="A1349" s="2643"/>
      <c r="B1349" s="2643"/>
      <c r="C1349" s="2643"/>
      <c r="D1349" s="2643"/>
      <c r="E1349" s="2643"/>
      <c r="F1349" s="2643"/>
      <c r="G1349" s="2643"/>
      <c r="H1349" s="2643"/>
      <c r="I1349" s="2643"/>
      <c r="J1349" s="2643"/>
      <c r="K1349" s="2644"/>
      <c r="L1349" s="2645"/>
      <c r="M1349" s="2645"/>
      <c r="N1349" s="2645"/>
      <c r="O1349" s="2646"/>
      <c r="P1349" s="2646"/>
      <c r="Q1349" s="2646"/>
      <c r="R1349" s="2646"/>
      <c r="S1349" s="2646"/>
      <c r="T1349" s="2646"/>
      <c r="U1349" s="2643"/>
      <c r="V1349" s="2643"/>
      <c r="W1349" s="2646"/>
    </row>
    <row r="1350" spans="1:23">
      <c r="A1350" s="2643"/>
      <c r="B1350" s="2643"/>
      <c r="C1350" s="2643"/>
      <c r="D1350" s="2643"/>
      <c r="E1350" s="2643"/>
      <c r="F1350" s="2643"/>
      <c r="G1350" s="2643"/>
      <c r="H1350" s="2643"/>
      <c r="I1350" s="2643"/>
      <c r="J1350" s="2643"/>
      <c r="K1350" s="2644"/>
      <c r="L1350" s="2645"/>
      <c r="M1350" s="2645"/>
      <c r="N1350" s="2645"/>
      <c r="O1350" s="2646"/>
      <c r="P1350" s="2646"/>
      <c r="Q1350" s="2646"/>
      <c r="R1350" s="2646"/>
      <c r="S1350" s="2646"/>
      <c r="T1350" s="2646"/>
      <c r="U1350" s="2643"/>
      <c r="V1350" s="2643"/>
      <c r="W1350" s="2646"/>
    </row>
    <row r="1351" spans="1:23">
      <c r="A1351" s="2643"/>
      <c r="B1351" s="2643"/>
      <c r="C1351" s="2643"/>
      <c r="D1351" s="2643"/>
      <c r="E1351" s="2643"/>
      <c r="F1351" s="2643"/>
      <c r="G1351" s="2643"/>
      <c r="H1351" s="2643"/>
      <c r="I1351" s="2643"/>
      <c r="J1351" s="2643"/>
      <c r="K1351" s="2644"/>
      <c r="L1351" s="2645"/>
      <c r="M1351" s="2645"/>
      <c r="N1351" s="2645"/>
      <c r="O1351" s="2646"/>
      <c r="P1351" s="2646"/>
      <c r="Q1351" s="2646"/>
      <c r="R1351" s="2646"/>
      <c r="S1351" s="2646"/>
      <c r="T1351" s="2646"/>
      <c r="U1351" s="2643"/>
      <c r="V1351" s="2643"/>
      <c r="W1351" s="2646"/>
    </row>
    <row r="1352" spans="1:23">
      <c r="A1352" s="2643"/>
      <c r="B1352" s="2643"/>
      <c r="C1352" s="2643"/>
      <c r="D1352" s="2643"/>
      <c r="E1352" s="2643"/>
      <c r="F1352" s="2643"/>
      <c r="G1352" s="2643"/>
      <c r="H1352" s="2643"/>
      <c r="I1352" s="2643"/>
      <c r="J1352" s="2643"/>
      <c r="K1352" s="2644"/>
      <c r="L1352" s="2645"/>
      <c r="M1352" s="2645"/>
      <c r="N1352" s="2645"/>
      <c r="O1352" s="2646"/>
      <c r="P1352" s="2646"/>
      <c r="Q1352" s="2646"/>
      <c r="R1352" s="2646"/>
      <c r="S1352" s="2646"/>
      <c r="T1352" s="2646"/>
      <c r="U1352" s="2643"/>
      <c r="V1352" s="2643"/>
      <c r="W1352" s="2646"/>
    </row>
    <row r="1353" spans="1:23">
      <c r="A1353" s="2643"/>
      <c r="B1353" s="2643"/>
      <c r="C1353" s="2643"/>
      <c r="D1353" s="2643"/>
      <c r="E1353" s="2643"/>
      <c r="F1353" s="2643"/>
      <c r="G1353" s="2643"/>
      <c r="H1353" s="2643"/>
      <c r="I1353" s="2643"/>
      <c r="J1353" s="2643"/>
      <c r="K1353" s="2644"/>
      <c r="L1353" s="2645"/>
      <c r="M1353" s="2645"/>
      <c r="N1353" s="2645"/>
      <c r="O1353" s="2646"/>
      <c r="P1353" s="2646"/>
      <c r="Q1353" s="2646"/>
      <c r="R1353" s="2646"/>
      <c r="S1353" s="2646"/>
      <c r="T1353" s="2646"/>
      <c r="U1353" s="2643"/>
      <c r="V1353" s="2643"/>
      <c r="W1353" s="2646"/>
    </row>
    <row r="1354" spans="1:23">
      <c r="A1354" s="2643"/>
      <c r="B1354" s="2643"/>
      <c r="C1354" s="2643"/>
      <c r="D1354" s="2643"/>
      <c r="E1354" s="2643"/>
      <c r="F1354" s="2643"/>
      <c r="G1354" s="2643"/>
      <c r="H1354" s="2643"/>
      <c r="I1354" s="2643"/>
      <c r="J1354" s="2643"/>
      <c r="K1354" s="2644"/>
      <c r="L1354" s="2645"/>
      <c r="M1354" s="2645"/>
      <c r="N1354" s="2645"/>
      <c r="O1354" s="2646"/>
      <c r="P1354" s="2646"/>
      <c r="Q1354" s="2646"/>
      <c r="R1354" s="2646"/>
      <c r="S1354" s="2646"/>
      <c r="T1354" s="2646"/>
      <c r="U1354" s="2643"/>
      <c r="V1354" s="2643"/>
      <c r="W1354" s="2646"/>
    </row>
    <row r="1355" spans="1:23">
      <c r="A1355" s="2643"/>
      <c r="B1355" s="2643"/>
      <c r="C1355" s="2643"/>
      <c r="D1355" s="2643"/>
      <c r="E1355" s="2643"/>
      <c r="F1355" s="2643"/>
      <c r="G1355" s="2643"/>
      <c r="H1355" s="2643"/>
      <c r="I1355" s="2643"/>
      <c r="J1355" s="2643"/>
      <c r="K1355" s="2644"/>
      <c r="L1355" s="2645"/>
      <c r="M1355" s="2645"/>
      <c r="N1355" s="2645"/>
      <c r="O1355" s="2646"/>
      <c r="P1355" s="2646"/>
      <c r="Q1355" s="2646"/>
      <c r="R1355" s="2646"/>
      <c r="S1355" s="2646"/>
      <c r="T1355" s="2646"/>
      <c r="U1355" s="2643"/>
      <c r="V1355" s="2643"/>
      <c r="W1355" s="2646"/>
    </row>
    <row r="1356" spans="1:23">
      <c r="A1356" s="2643"/>
      <c r="B1356" s="2643"/>
      <c r="C1356" s="2643"/>
      <c r="D1356" s="2643"/>
      <c r="E1356" s="2643"/>
      <c r="F1356" s="2643"/>
      <c r="G1356" s="2643"/>
      <c r="H1356" s="2643"/>
      <c r="I1356" s="2643"/>
      <c r="J1356" s="2643"/>
      <c r="K1356" s="2644"/>
      <c r="L1356" s="2645"/>
      <c r="M1356" s="2645"/>
      <c r="N1356" s="2645"/>
      <c r="O1356" s="2646"/>
      <c r="P1356" s="2646"/>
      <c r="Q1356" s="2646"/>
      <c r="R1356" s="2646"/>
      <c r="S1356" s="2646"/>
      <c r="T1356" s="2646"/>
      <c r="U1356" s="2643"/>
      <c r="V1356" s="2643"/>
      <c r="W1356" s="2646"/>
    </row>
    <row r="1357" spans="1:23">
      <c r="A1357" s="2643"/>
      <c r="B1357" s="2643"/>
      <c r="C1357" s="2643"/>
      <c r="D1357" s="2643"/>
      <c r="E1357" s="2643"/>
      <c r="F1357" s="2643"/>
      <c r="G1357" s="2643"/>
      <c r="H1357" s="2643"/>
      <c r="I1357" s="2643"/>
      <c r="J1357" s="2643"/>
      <c r="K1357" s="2644"/>
      <c r="L1357" s="2645"/>
      <c r="M1357" s="2645"/>
      <c r="N1357" s="2645"/>
      <c r="O1357" s="2646"/>
      <c r="P1357" s="2646"/>
      <c r="Q1357" s="2646"/>
      <c r="R1357" s="2646"/>
      <c r="S1357" s="2646"/>
      <c r="T1357" s="2646"/>
      <c r="U1357" s="2643"/>
      <c r="V1357" s="2643"/>
      <c r="W1357" s="2646"/>
    </row>
    <row r="1358" spans="1:23">
      <c r="A1358" s="2643"/>
      <c r="B1358" s="2643"/>
      <c r="C1358" s="2643"/>
      <c r="D1358" s="2643"/>
      <c r="E1358" s="2643"/>
      <c r="F1358" s="2643"/>
      <c r="G1358" s="2643"/>
      <c r="H1358" s="2643"/>
      <c r="I1358" s="2643"/>
      <c r="J1358" s="2643"/>
      <c r="K1358" s="2644"/>
      <c r="L1358" s="2645"/>
      <c r="M1358" s="2645"/>
      <c r="N1358" s="2645"/>
      <c r="O1358" s="2646"/>
      <c r="P1358" s="2646"/>
      <c r="Q1358" s="2646"/>
      <c r="R1358" s="2646"/>
      <c r="S1358" s="2646"/>
      <c r="T1358" s="2646"/>
      <c r="U1358" s="2643"/>
      <c r="V1358" s="2643"/>
      <c r="W1358" s="2646"/>
    </row>
    <row r="1359" spans="1:23">
      <c r="A1359" s="2643"/>
      <c r="B1359" s="2643"/>
      <c r="C1359" s="2643"/>
      <c r="D1359" s="2643"/>
      <c r="E1359" s="2643"/>
      <c r="F1359" s="2643"/>
      <c r="G1359" s="2643"/>
      <c r="H1359" s="2643"/>
      <c r="I1359" s="2643"/>
      <c r="J1359" s="2643"/>
      <c r="K1359" s="2644"/>
      <c r="L1359" s="2645"/>
      <c r="M1359" s="2645"/>
      <c r="N1359" s="2645"/>
      <c r="O1359" s="2646"/>
      <c r="P1359" s="2646"/>
      <c r="Q1359" s="2646"/>
      <c r="R1359" s="2646"/>
      <c r="S1359" s="2646"/>
      <c r="T1359" s="2646"/>
      <c r="U1359" s="2643"/>
      <c r="V1359" s="2643"/>
      <c r="W1359" s="2646"/>
    </row>
    <row r="1360" spans="1:23">
      <c r="A1360" s="2643"/>
      <c r="B1360" s="2643"/>
      <c r="C1360" s="2643"/>
      <c r="D1360" s="2643"/>
      <c r="E1360" s="2643"/>
      <c r="F1360" s="2643"/>
      <c r="G1360" s="2643"/>
      <c r="H1360" s="2643"/>
      <c r="I1360" s="2643"/>
      <c r="J1360" s="2643"/>
      <c r="K1360" s="2644"/>
      <c r="L1360" s="2645"/>
      <c r="M1360" s="2645"/>
      <c r="N1360" s="2645"/>
      <c r="O1360" s="2646"/>
      <c r="P1360" s="2646"/>
      <c r="Q1360" s="2646"/>
      <c r="R1360" s="2646"/>
      <c r="S1360" s="2646"/>
      <c r="T1360" s="2646"/>
      <c r="U1360" s="2643"/>
      <c r="V1360" s="2643"/>
      <c r="W1360" s="2646"/>
    </row>
    <row r="1361" spans="1:23">
      <c r="A1361" s="2643"/>
      <c r="B1361" s="2643"/>
      <c r="C1361" s="2643"/>
      <c r="D1361" s="2643"/>
      <c r="E1361" s="2643"/>
      <c r="F1361" s="2643"/>
      <c r="G1361" s="2643"/>
      <c r="H1361" s="2643"/>
      <c r="I1361" s="2643"/>
      <c r="J1361" s="2643"/>
      <c r="K1361" s="2644"/>
      <c r="L1361" s="2645"/>
      <c r="M1361" s="2645"/>
      <c r="N1361" s="2645"/>
      <c r="O1361" s="2646"/>
      <c r="P1361" s="2646"/>
      <c r="Q1361" s="2646"/>
      <c r="R1361" s="2646"/>
      <c r="S1361" s="2646"/>
      <c r="T1361" s="2646"/>
      <c r="U1361" s="2643"/>
      <c r="V1361" s="2643"/>
      <c r="W1361" s="2646"/>
    </row>
    <row r="1362" spans="1:23">
      <c r="A1362" s="2643"/>
      <c r="B1362" s="2643"/>
      <c r="C1362" s="2643"/>
      <c r="D1362" s="2643"/>
      <c r="E1362" s="2643"/>
      <c r="F1362" s="2643"/>
      <c r="G1362" s="2643"/>
      <c r="H1362" s="2643"/>
      <c r="I1362" s="2643"/>
      <c r="J1362" s="2643"/>
      <c r="K1362" s="2644"/>
      <c r="L1362" s="2645"/>
      <c r="M1362" s="2645"/>
      <c r="N1362" s="2645"/>
      <c r="O1362" s="2646"/>
      <c r="P1362" s="2646"/>
      <c r="Q1362" s="2646"/>
      <c r="R1362" s="2646"/>
      <c r="S1362" s="2646"/>
      <c r="T1362" s="2646"/>
      <c r="U1362" s="2643"/>
      <c r="V1362" s="2643"/>
      <c r="W1362" s="2646"/>
    </row>
    <row r="1363" spans="1:23">
      <c r="A1363" s="2643"/>
      <c r="B1363" s="2643"/>
      <c r="C1363" s="2643"/>
      <c r="D1363" s="2643"/>
      <c r="E1363" s="2643"/>
      <c r="F1363" s="2643"/>
      <c r="G1363" s="2643"/>
      <c r="H1363" s="2643"/>
      <c r="I1363" s="2643"/>
      <c r="J1363" s="2643"/>
      <c r="K1363" s="2644"/>
      <c r="L1363" s="2645"/>
      <c r="M1363" s="2645"/>
      <c r="N1363" s="2645"/>
      <c r="O1363" s="2646"/>
      <c r="P1363" s="2646"/>
      <c r="Q1363" s="2646"/>
      <c r="R1363" s="2646"/>
      <c r="S1363" s="2646"/>
      <c r="T1363" s="2646"/>
      <c r="U1363" s="2643"/>
      <c r="V1363" s="2643"/>
      <c r="W1363" s="2646"/>
    </row>
    <row r="1364" spans="1:23">
      <c r="A1364" s="2643"/>
      <c r="B1364" s="2643"/>
      <c r="C1364" s="2643"/>
      <c r="D1364" s="2643"/>
      <c r="E1364" s="2643"/>
      <c r="F1364" s="2643"/>
      <c r="G1364" s="2643"/>
      <c r="H1364" s="2643"/>
      <c r="I1364" s="2643"/>
      <c r="J1364" s="2643"/>
      <c r="K1364" s="2644"/>
      <c r="L1364" s="2645"/>
      <c r="M1364" s="2645"/>
      <c r="N1364" s="2645"/>
      <c r="O1364" s="2646"/>
      <c r="P1364" s="2646"/>
      <c r="Q1364" s="2646"/>
      <c r="R1364" s="2646"/>
      <c r="S1364" s="2646"/>
      <c r="T1364" s="2646"/>
      <c r="U1364" s="2643"/>
      <c r="V1364" s="2643"/>
      <c r="W1364" s="2646"/>
    </row>
    <row r="1365" spans="1:23">
      <c r="A1365" s="2643"/>
      <c r="B1365" s="2643"/>
      <c r="C1365" s="2643"/>
      <c r="D1365" s="2643"/>
      <c r="E1365" s="2643"/>
      <c r="F1365" s="2643"/>
      <c r="G1365" s="2643"/>
      <c r="H1365" s="2643"/>
      <c r="I1365" s="2643"/>
      <c r="J1365" s="2643"/>
      <c r="K1365" s="2644"/>
      <c r="L1365" s="2645"/>
      <c r="M1365" s="2645"/>
      <c r="N1365" s="2645"/>
      <c r="O1365" s="2646"/>
      <c r="P1365" s="2646"/>
      <c r="Q1365" s="2646"/>
      <c r="R1365" s="2646"/>
      <c r="S1365" s="2646"/>
      <c r="T1365" s="2646"/>
      <c r="U1365" s="2643"/>
      <c r="V1365" s="2643"/>
      <c r="W1365" s="2646"/>
    </row>
    <row r="1366" spans="1:23">
      <c r="A1366" s="2643"/>
      <c r="B1366" s="2643"/>
      <c r="C1366" s="2643"/>
      <c r="D1366" s="2643"/>
      <c r="E1366" s="2643"/>
      <c r="F1366" s="2643"/>
      <c r="G1366" s="2643"/>
      <c r="H1366" s="2643"/>
      <c r="I1366" s="2643"/>
      <c r="J1366" s="2643"/>
      <c r="K1366" s="2644"/>
      <c r="L1366" s="2645"/>
      <c r="M1366" s="2645"/>
      <c r="N1366" s="2645"/>
      <c r="O1366" s="2646"/>
      <c r="P1366" s="2646"/>
      <c r="Q1366" s="2646"/>
      <c r="R1366" s="2646"/>
      <c r="S1366" s="2646"/>
      <c r="T1366" s="2646"/>
      <c r="U1366" s="2643"/>
      <c r="V1366" s="2643"/>
      <c r="W1366" s="2646"/>
    </row>
    <row r="1367" spans="1:23">
      <c r="A1367" s="2643"/>
      <c r="B1367" s="2643"/>
      <c r="C1367" s="2643"/>
      <c r="D1367" s="2643"/>
      <c r="E1367" s="2643"/>
      <c r="F1367" s="2643"/>
      <c r="G1367" s="2643"/>
      <c r="H1367" s="2643"/>
      <c r="I1367" s="2643"/>
      <c r="J1367" s="2643"/>
      <c r="K1367" s="2644"/>
      <c r="L1367" s="2645"/>
      <c r="M1367" s="2645"/>
      <c r="N1367" s="2645"/>
      <c r="O1367" s="2646"/>
      <c r="P1367" s="2646"/>
      <c r="Q1367" s="2646"/>
      <c r="R1367" s="2646"/>
      <c r="S1367" s="2646"/>
      <c r="T1367" s="2646"/>
      <c r="U1367" s="2643"/>
      <c r="V1367" s="2643"/>
      <c r="W1367" s="2646"/>
    </row>
    <row r="1368" spans="1:23">
      <c r="A1368" s="2643"/>
      <c r="B1368" s="2643"/>
      <c r="C1368" s="2643"/>
      <c r="D1368" s="2643"/>
      <c r="E1368" s="2643"/>
      <c r="F1368" s="2643"/>
      <c r="G1368" s="2643"/>
      <c r="H1368" s="2643"/>
      <c r="I1368" s="2643"/>
      <c r="J1368" s="2643"/>
      <c r="K1368" s="2644"/>
      <c r="L1368" s="2645"/>
      <c r="M1368" s="2645"/>
      <c r="N1368" s="2645"/>
      <c r="O1368" s="2646"/>
      <c r="P1368" s="2646"/>
      <c r="Q1368" s="2646"/>
      <c r="R1368" s="2646"/>
      <c r="S1368" s="2646"/>
      <c r="T1368" s="2646"/>
      <c r="U1368" s="2643"/>
      <c r="V1368" s="2643"/>
      <c r="W1368" s="2646"/>
    </row>
    <row r="1369" spans="1:23">
      <c r="A1369" s="2643"/>
      <c r="B1369" s="2643"/>
      <c r="C1369" s="2643"/>
      <c r="D1369" s="2643"/>
      <c r="E1369" s="2643"/>
      <c r="F1369" s="2643"/>
      <c r="G1369" s="2643"/>
      <c r="H1369" s="2643"/>
      <c r="I1369" s="2643"/>
      <c r="J1369" s="2643"/>
      <c r="K1369" s="2644"/>
      <c r="L1369" s="2645"/>
      <c r="M1369" s="2645"/>
      <c r="N1369" s="2645"/>
      <c r="O1369" s="2646"/>
      <c r="P1369" s="2646"/>
      <c r="Q1369" s="2646"/>
      <c r="R1369" s="2646"/>
      <c r="S1369" s="2646"/>
      <c r="T1369" s="2646"/>
      <c r="U1369" s="2643"/>
      <c r="V1369" s="2643"/>
      <c r="W1369" s="2646"/>
    </row>
    <row r="1370" spans="1:23">
      <c r="A1370" s="2643"/>
      <c r="B1370" s="2643"/>
      <c r="C1370" s="2643"/>
      <c r="D1370" s="2643"/>
      <c r="E1370" s="2643"/>
      <c r="F1370" s="2643"/>
      <c r="G1370" s="2643"/>
      <c r="H1370" s="2643"/>
      <c r="I1370" s="2643"/>
      <c r="J1370" s="2643"/>
      <c r="K1370" s="2644"/>
      <c r="L1370" s="2645"/>
      <c r="M1370" s="2645"/>
      <c r="N1370" s="2645"/>
      <c r="O1370" s="2646"/>
      <c r="P1370" s="2646"/>
      <c r="Q1370" s="2646"/>
      <c r="R1370" s="2646"/>
      <c r="S1370" s="2646"/>
      <c r="T1370" s="2646"/>
      <c r="U1370" s="2643"/>
      <c r="V1370" s="2643"/>
      <c r="W1370" s="2646"/>
    </row>
    <row r="1371" spans="1:23">
      <c r="A1371" s="2643"/>
      <c r="B1371" s="2643"/>
      <c r="C1371" s="2643"/>
      <c r="D1371" s="2643"/>
      <c r="E1371" s="2643"/>
      <c r="F1371" s="2643"/>
      <c r="G1371" s="2643"/>
      <c r="H1371" s="2643"/>
      <c r="I1371" s="2643"/>
      <c r="J1371" s="2643"/>
      <c r="K1371" s="2644"/>
      <c r="L1371" s="2645"/>
      <c r="M1371" s="2645"/>
      <c r="N1371" s="2645"/>
      <c r="O1371" s="2646"/>
      <c r="P1371" s="2646"/>
      <c r="Q1371" s="2646"/>
      <c r="R1371" s="2646"/>
      <c r="S1371" s="2646"/>
      <c r="T1371" s="2646"/>
      <c r="U1371" s="2643"/>
      <c r="V1371" s="2643"/>
      <c r="W1371" s="2646"/>
    </row>
    <row r="1372" spans="1:23">
      <c r="A1372" s="2643"/>
      <c r="B1372" s="2643"/>
      <c r="C1372" s="2643"/>
      <c r="D1372" s="2643"/>
      <c r="E1372" s="2643"/>
      <c r="F1372" s="2643"/>
      <c r="G1372" s="2643"/>
      <c r="H1372" s="2643"/>
      <c r="I1372" s="2643"/>
      <c r="J1372" s="2643"/>
      <c r="K1372" s="2644"/>
      <c r="L1372" s="2645"/>
      <c r="M1372" s="2645"/>
      <c r="N1372" s="2645"/>
      <c r="O1372" s="2646"/>
      <c r="P1372" s="2646"/>
      <c r="Q1372" s="2646"/>
      <c r="R1372" s="2646"/>
      <c r="S1372" s="2646"/>
      <c r="T1372" s="2646"/>
      <c r="U1372" s="2643"/>
      <c r="V1372" s="2643"/>
      <c r="W1372" s="2646"/>
    </row>
    <row r="1373" spans="1:23">
      <c r="A1373" s="2643"/>
      <c r="B1373" s="2643"/>
      <c r="C1373" s="2643"/>
      <c r="D1373" s="2643"/>
      <c r="E1373" s="2643"/>
      <c r="F1373" s="2643"/>
      <c r="G1373" s="2643"/>
      <c r="H1373" s="2643"/>
      <c r="I1373" s="2643"/>
      <c r="J1373" s="2643"/>
      <c r="K1373" s="2644"/>
      <c r="L1373" s="2645"/>
      <c r="M1373" s="2645"/>
      <c r="N1373" s="2645"/>
      <c r="O1373" s="2646"/>
      <c r="P1373" s="2646"/>
      <c r="Q1373" s="2646"/>
      <c r="R1373" s="2646"/>
      <c r="S1373" s="2646"/>
      <c r="T1373" s="2646"/>
      <c r="U1373" s="2643"/>
      <c r="V1373" s="2643"/>
      <c r="W1373" s="2646"/>
    </row>
    <row r="1374" spans="1:23">
      <c r="A1374" s="2643"/>
      <c r="B1374" s="2643"/>
      <c r="C1374" s="2643"/>
      <c r="D1374" s="2643"/>
      <c r="E1374" s="2643"/>
      <c r="F1374" s="2643"/>
      <c r="G1374" s="2643"/>
      <c r="H1374" s="2643"/>
      <c r="I1374" s="2643"/>
      <c r="J1374" s="2643"/>
      <c r="K1374" s="2644"/>
      <c r="L1374" s="2645"/>
      <c r="M1374" s="2645"/>
      <c r="N1374" s="2645"/>
      <c r="O1374" s="2646"/>
      <c r="P1374" s="2646"/>
      <c r="Q1374" s="2646"/>
      <c r="R1374" s="2646"/>
      <c r="S1374" s="2646"/>
      <c r="T1374" s="2646"/>
      <c r="U1374" s="2643"/>
      <c r="V1374" s="2643"/>
      <c r="W1374" s="2646"/>
    </row>
    <row r="1375" spans="1:23">
      <c r="A1375" s="2643"/>
      <c r="B1375" s="2643"/>
      <c r="C1375" s="2643"/>
      <c r="D1375" s="2643"/>
      <c r="E1375" s="2643"/>
      <c r="F1375" s="2643"/>
      <c r="G1375" s="2643"/>
      <c r="H1375" s="2643"/>
      <c r="I1375" s="2643"/>
      <c r="J1375" s="2643"/>
      <c r="K1375" s="2644"/>
      <c r="L1375" s="2645"/>
      <c r="M1375" s="2645"/>
      <c r="N1375" s="2645"/>
      <c r="O1375" s="2646"/>
      <c r="P1375" s="2646"/>
      <c r="Q1375" s="2646"/>
      <c r="R1375" s="2646"/>
      <c r="S1375" s="2646"/>
      <c r="T1375" s="2646"/>
      <c r="U1375" s="2643"/>
      <c r="V1375" s="2643"/>
      <c r="W1375" s="2646"/>
    </row>
    <row r="1376" spans="1:23">
      <c r="A1376" s="2643"/>
      <c r="B1376" s="2643"/>
      <c r="C1376" s="2643"/>
      <c r="D1376" s="2643"/>
      <c r="E1376" s="2643"/>
      <c r="F1376" s="2643"/>
      <c r="G1376" s="2643"/>
      <c r="H1376" s="2643"/>
      <c r="I1376" s="2643"/>
      <c r="J1376" s="2643"/>
      <c r="K1376" s="2644"/>
      <c r="L1376" s="2645"/>
      <c r="M1376" s="2645"/>
      <c r="N1376" s="2645"/>
      <c r="O1376" s="2646"/>
      <c r="P1376" s="2646"/>
      <c r="Q1376" s="2646"/>
      <c r="R1376" s="2646"/>
      <c r="S1376" s="2646"/>
      <c r="T1376" s="2646"/>
      <c r="U1376" s="2643"/>
      <c r="V1376" s="2643"/>
      <c r="W1376" s="2646"/>
    </row>
    <row r="1377" spans="1:23">
      <c r="A1377" s="2643"/>
      <c r="B1377" s="2643"/>
      <c r="C1377" s="2643"/>
      <c r="D1377" s="2643"/>
      <c r="E1377" s="2643"/>
      <c r="F1377" s="2643"/>
      <c r="G1377" s="2643"/>
      <c r="H1377" s="2643"/>
      <c r="I1377" s="2643"/>
      <c r="J1377" s="2643"/>
      <c r="K1377" s="2644"/>
      <c r="L1377" s="2645"/>
      <c r="M1377" s="2645"/>
      <c r="N1377" s="2645"/>
      <c r="O1377" s="2646"/>
      <c r="P1377" s="2646"/>
      <c r="Q1377" s="2646"/>
      <c r="R1377" s="2646"/>
      <c r="S1377" s="2646"/>
      <c r="T1377" s="2646"/>
      <c r="U1377" s="2643"/>
      <c r="V1377" s="2643"/>
      <c r="W1377" s="2646"/>
    </row>
    <row r="1378" spans="1:23">
      <c r="A1378" s="2643"/>
      <c r="B1378" s="2643"/>
      <c r="C1378" s="2643"/>
      <c r="D1378" s="2643"/>
      <c r="E1378" s="2643"/>
      <c r="F1378" s="2643"/>
      <c r="G1378" s="2643"/>
      <c r="H1378" s="2643"/>
      <c r="I1378" s="2643"/>
      <c r="J1378" s="2643"/>
      <c r="K1378" s="2644"/>
      <c r="L1378" s="2645"/>
      <c r="M1378" s="2645"/>
      <c r="N1378" s="2645"/>
      <c r="O1378" s="2646"/>
      <c r="P1378" s="2646"/>
      <c r="Q1378" s="2646"/>
      <c r="R1378" s="2646"/>
      <c r="S1378" s="2646"/>
      <c r="T1378" s="2646"/>
      <c r="U1378" s="2643"/>
      <c r="V1378" s="2643"/>
      <c r="W1378" s="2646"/>
    </row>
    <row r="1379" spans="1:23">
      <c r="A1379" s="2643"/>
      <c r="B1379" s="2643"/>
      <c r="C1379" s="2643"/>
      <c r="D1379" s="2643"/>
      <c r="E1379" s="2643"/>
      <c r="F1379" s="2643"/>
      <c r="G1379" s="2643"/>
      <c r="H1379" s="2643"/>
      <c r="I1379" s="2643"/>
      <c r="J1379" s="2643"/>
      <c r="K1379" s="2644"/>
      <c r="L1379" s="2645"/>
      <c r="M1379" s="2645"/>
      <c r="N1379" s="2645"/>
      <c r="O1379" s="2646"/>
      <c r="P1379" s="2646"/>
      <c r="Q1379" s="2646"/>
      <c r="R1379" s="2646"/>
      <c r="S1379" s="2646"/>
      <c r="T1379" s="2646"/>
      <c r="U1379" s="2643"/>
      <c r="V1379" s="2643"/>
      <c r="W1379" s="2646"/>
    </row>
    <row r="1380" spans="1:23">
      <c r="A1380" s="2643"/>
      <c r="B1380" s="2643"/>
      <c r="C1380" s="2643"/>
      <c r="D1380" s="2643"/>
      <c r="E1380" s="2643"/>
      <c r="F1380" s="2643"/>
      <c r="G1380" s="2643"/>
      <c r="H1380" s="2643"/>
      <c r="I1380" s="2643"/>
      <c r="J1380" s="2643"/>
      <c r="K1380" s="2644"/>
      <c r="L1380" s="2645"/>
      <c r="M1380" s="2645"/>
      <c r="N1380" s="2645"/>
      <c r="O1380" s="2646"/>
      <c r="P1380" s="2646"/>
      <c r="Q1380" s="2646"/>
      <c r="R1380" s="2646"/>
      <c r="S1380" s="2646"/>
      <c r="T1380" s="2646"/>
      <c r="U1380" s="2643"/>
      <c r="V1380" s="2643"/>
      <c r="W1380" s="2646"/>
    </row>
    <row r="1381" spans="1:23">
      <c r="A1381" s="2643"/>
      <c r="B1381" s="2643"/>
      <c r="C1381" s="2643"/>
      <c r="D1381" s="2643"/>
      <c r="E1381" s="2643"/>
      <c r="F1381" s="2643"/>
      <c r="G1381" s="2643"/>
      <c r="H1381" s="2643"/>
      <c r="I1381" s="2643"/>
      <c r="J1381" s="2643"/>
      <c r="K1381" s="2644"/>
      <c r="L1381" s="2645"/>
      <c r="M1381" s="2645"/>
      <c r="N1381" s="2645"/>
      <c r="O1381" s="2646"/>
      <c r="P1381" s="2646"/>
      <c r="Q1381" s="2646"/>
      <c r="R1381" s="2646"/>
      <c r="S1381" s="2646"/>
      <c r="T1381" s="2646"/>
      <c r="U1381" s="2643"/>
      <c r="V1381" s="2643"/>
      <c r="W1381" s="2646"/>
    </row>
    <row r="1382" spans="1:23">
      <c r="A1382" s="2643"/>
      <c r="B1382" s="2643"/>
      <c r="C1382" s="2643"/>
      <c r="D1382" s="2643"/>
      <c r="E1382" s="2643"/>
      <c r="F1382" s="2643"/>
      <c r="G1382" s="2643"/>
      <c r="H1382" s="2643"/>
      <c r="I1382" s="2643"/>
      <c r="J1382" s="2643"/>
      <c r="K1382" s="2644"/>
      <c r="L1382" s="2645"/>
      <c r="M1382" s="2645"/>
      <c r="N1382" s="2645"/>
      <c r="O1382" s="2646"/>
      <c r="P1382" s="2646"/>
      <c r="Q1382" s="2646"/>
      <c r="R1382" s="2646"/>
      <c r="S1382" s="2646"/>
      <c r="T1382" s="2646"/>
      <c r="U1382" s="2643"/>
      <c r="V1382" s="2643"/>
      <c r="W1382" s="2646"/>
    </row>
    <row r="1383" spans="1:23">
      <c r="A1383" s="2643"/>
      <c r="B1383" s="2643"/>
      <c r="C1383" s="2643"/>
      <c r="D1383" s="2643"/>
      <c r="E1383" s="2643"/>
      <c r="F1383" s="2643"/>
      <c r="G1383" s="2643"/>
      <c r="H1383" s="2643"/>
      <c r="I1383" s="2643"/>
      <c r="J1383" s="2643"/>
      <c r="K1383" s="2644"/>
      <c r="L1383" s="2645"/>
      <c r="M1383" s="2645"/>
      <c r="N1383" s="2645"/>
      <c r="O1383" s="2646"/>
      <c r="P1383" s="2646"/>
      <c r="Q1383" s="2646"/>
      <c r="R1383" s="2646"/>
      <c r="S1383" s="2646"/>
      <c r="T1383" s="2646"/>
      <c r="U1383" s="2643"/>
      <c r="V1383" s="2643"/>
      <c r="W1383" s="2646"/>
    </row>
    <row r="1384" spans="1:23">
      <c r="A1384" s="2643"/>
      <c r="B1384" s="2643"/>
      <c r="C1384" s="2643"/>
      <c r="D1384" s="2643"/>
      <c r="E1384" s="2643"/>
      <c r="F1384" s="2643"/>
      <c r="G1384" s="2643"/>
      <c r="H1384" s="2643"/>
      <c r="I1384" s="2643"/>
      <c r="J1384" s="2643"/>
      <c r="K1384" s="2644"/>
      <c r="L1384" s="2645"/>
      <c r="M1384" s="2645"/>
      <c r="N1384" s="2645"/>
      <c r="O1384" s="2646"/>
      <c r="P1384" s="2646"/>
      <c r="Q1384" s="2646"/>
      <c r="R1384" s="2646"/>
      <c r="S1384" s="2646"/>
      <c r="T1384" s="2646"/>
      <c r="U1384" s="2643"/>
      <c r="V1384" s="2643"/>
      <c r="W1384" s="2646"/>
    </row>
    <row r="1385" spans="1:23">
      <c r="A1385" s="2643"/>
      <c r="B1385" s="2643"/>
      <c r="C1385" s="2643"/>
      <c r="D1385" s="2643"/>
      <c r="E1385" s="2643"/>
      <c r="F1385" s="2643"/>
      <c r="G1385" s="2643"/>
      <c r="H1385" s="2643"/>
      <c r="I1385" s="2643"/>
      <c r="J1385" s="2643"/>
      <c r="K1385" s="2644"/>
      <c r="L1385" s="2645"/>
      <c r="M1385" s="2645"/>
      <c r="N1385" s="2645"/>
      <c r="O1385" s="2646"/>
      <c r="P1385" s="2646"/>
      <c r="Q1385" s="2646"/>
      <c r="R1385" s="2646"/>
      <c r="S1385" s="2646"/>
      <c r="T1385" s="2646"/>
      <c r="U1385" s="2643"/>
      <c r="V1385" s="2643"/>
      <c r="W1385" s="2646"/>
    </row>
    <row r="1386" spans="1:23">
      <c r="A1386" s="2643"/>
      <c r="B1386" s="2643"/>
      <c r="C1386" s="2643"/>
      <c r="D1386" s="2643"/>
      <c r="E1386" s="2643"/>
      <c r="F1386" s="2643"/>
      <c r="G1386" s="2643"/>
      <c r="H1386" s="2643"/>
      <c r="I1386" s="2643"/>
      <c r="J1386" s="2643"/>
      <c r="K1386" s="2644"/>
      <c r="L1386" s="2645"/>
      <c r="M1386" s="2645"/>
      <c r="N1386" s="2645"/>
      <c r="O1386" s="2646"/>
      <c r="P1386" s="2646"/>
      <c r="Q1386" s="2646"/>
      <c r="R1386" s="2646"/>
      <c r="S1386" s="2646"/>
      <c r="T1386" s="2646"/>
      <c r="U1386" s="2643"/>
      <c r="V1386" s="2643"/>
      <c r="W1386" s="2646"/>
    </row>
    <row r="1387" spans="1:23">
      <c r="A1387" s="2643"/>
      <c r="B1387" s="2643"/>
      <c r="C1387" s="2643"/>
      <c r="D1387" s="2643"/>
      <c r="E1387" s="2643"/>
      <c r="F1387" s="2643"/>
      <c r="G1387" s="2643"/>
      <c r="H1387" s="2643"/>
      <c r="I1387" s="2643"/>
      <c r="J1387" s="2643"/>
      <c r="K1387" s="2644"/>
      <c r="L1387" s="2645"/>
      <c r="M1387" s="2645"/>
      <c r="N1387" s="2645"/>
      <c r="O1387" s="2646"/>
      <c r="P1387" s="2646"/>
      <c r="Q1387" s="2646"/>
      <c r="R1387" s="2646"/>
      <c r="S1387" s="2646"/>
      <c r="T1387" s="2646"/>
      <c r="U1387" s="2643"/>
      <c r="V1387" s="2643"/>
      <c r="W1387" s="2646"/>
    </row>
    <row r="1388" spans="1:23">
      <c r="A1388" s="2643"/>
      <c r="B1388" s="2643"/>
      <c r="C1388" s="2643"/>
      <c r="D1388" s="2643"/>
      <c r="E1388" s="2643"/>
      <c r="F1388" s="2643"/>
      <c r="G1388" s="2643"/>
      <c r="H1388" s="2643"/>
      <c r="I1388" s="2643"/>
      <c r="J1388" s="2643"/>
      <c r="K1388" s="2644"/>
      <c r="L1388" s="2645"/>
      <c r="M1388" s="2645"/>
      <c r="N1388" s="2645"/>
      <c r="O1388" s="2646"/>
      <c r="P1388" s="2646"/>
      <c r="Q1388" s="2646"/>
      <c r="R1388" s="2646"/>
      <c r="S1388" s="2646"/>
      <c r="T1388" s="2646"/>
      <c r="U1388" s="2643"/>
      <c r="V1388" s="2643"/>
      <c r="W1388" s="2646"/>
    </row>
    <row r="1389" spans="1:23">
      <c r="A1389" s="2643"/>
      <c r="B1389" s="2643"/>
      <c r="C1389" s="2643"/>
      <c r="D1389" s="2643"/>
      <c r="E1389" s="2643"/>
      <c r="F1389" s="2643"/>
      <c r="G1389" s="2643"/>
      <c r="H1389" s="2643"/>
      <c r="I1389" s="2643"/>
      <c r="J1389" s="2643"/>
      <c r="K1389" s="2644"/>
      <c r="L1389" s="2645"/>
      <c r="M1389" s="2645"/>
      <c r="N1389" s="2645"/>
      <c r="O1389" s="2646"/>
      <c r="P1389" s="2646"/>
      <c r="Q1389" s="2646"/>
      <c r="R1389" s="2646"/>
      <c r="S1389" s="2646"/>
      <c r="T1389" s="2646"/>
      <c r="U1389" s="2643"/>
      <c r="V1389" s="2643"/>
      <c r="W1389" s="2646"/>
    </row>
    <row r="1390" spans="1:23">
      <c r="A1390" s="2643"/>
      <c r="B1390" s="2643"/>
      <c r="C1390" s="2643"/>
      <c r="D1390" s="2643"/>
      <c r="E1390" s="2643"/>
      <c r="F1390" s="2643"/>
      <c r="G1390" s="2643"/>
      <c r="H1390" s="2643"/>
      <c r="I1390" s="2643"/>
      <c r="J1390" s="2643"/>
      <c r="K1390" s="2644"/>
      <c r="L1390" s="2645"/>
      <c r="M1390" s="2645"/>
      <c r="N1390" s="2645"/>
      <c r="O1390" s="2646"/>
      <c r="P1390" s="2646"/>
      <c r="Q1390" s="2646"/>
      <c r="R1390" s="2646"/>
      <c r="S1390" s="2646"/>
      <c r="T1390" s="2646"/>
      <c r="U1390" s="2643"/>
      <c r="V1390" s="2643"/>
      <c r="W1390" s="2646"/>
    </row>
    <row r="1391" spans="1:23">
      <c r="A1391" s="2643"/>
      <c r="B1391" s="2643"/>
      <c r="C1391" s="2643"/>
      <c r="D1391" s="2643"/>
      <c r="E1391" s="2643"/>
      <c r="F1391" s="2643"/>
      <c r="G1391" s="2643"/>
      <c r="H1391" s="2643"/>
      <c r="I1391" s="2643"/>
      <c r="J1391" s="2643"/>
      <c r="K1391" s="2644"/>
      <c r="L1391" s="2645"/>
      <c r="M1391" s="2645"/>
      <c r="N1391" s="2645"/>
      <c r="O1391" s="2646"/>
      <c r="P1391" s="2646"/>
      <c r="Q1391" s="2646"/>
      <c r="R1391" s="2646"/>
      <c r="S1391" s="2646"/>
      <c r="T1391" s="2646"/>
      <c r="U1391" s="2643"/>
      <c r="V1391" s="2643"/>
      <c r="W1391" s="2646"/>
    </row>
    <row r="1392" spans="1:23">
      <c r="A1392" s="2643"/>
      <c r="B1392" s="2643"/>
      <c r="C1392" s="2643"/>
      <c r="D1392" s="2643"/>
      <c r="E1392" s="2643"/>
      <c r="F1392" s="2643"/>
      <c r="G1392" s="2643"/>
      <c r="H1392" s="2643"/>
      <c r="I1392" s="2643"/>
      <c r="J1392" s="2643"/>
      <c r="K1392" s="2644"/>
      <c r="L1392" s="2645"/>
      <c r="M1392" s="2645"/>
      <c r="N1392" s="2645"/>
      <c r="O1392" s="2646"/>
      <c r="P1392" s="2646"/>
      <c r="Q1392" s="2646"/>
      <c r="R1392" s="2646"/>
      <c r="S1392" s="2646"/>
      <c r="T1392" s="2646"/>
      <c r="U1392" s="2643"/>
      <c r="V1392" s="2643"/>
      <c r="W1392" s="2646"/>
    </row>
    <row r="1393" spans="1:23">
      <c r="A1393" s="2643"/>
      <c r="B1393" s="2643"/>
      <c r="C1393" s="2643"/>
      <c r="D1393" s="2643"/>
      <c r="E1393" s="2643"/>
      <c r="F1393" s="2643"/>
      <c r="G1393" s="2643"/>
      <c r="H1393" s="2643"/>
      <c r="I1393" s="2643"/>
      <c r="J1393" s="2643"/>
      <c r="K1393" s="2644"/>
      <c r="L1393" s="2645"/>
      <c r="M1393" s="2645"/>
      <c r="N1393" s="2645"/>
      <c r="O1393" s="2646"/>
      <c r="P1393" s="2646"/>
      <c r="Q1393" s="2646"/>
      <c r="R1393" s="2646"/>
      <c r="S1393" s="2646"/>
      <c r="T1393" s="2646"/>
      <c r="U1393" s="2643"/>
      <c r="V1393" s="2643"/>
      <c r="W1393" s="2646"/>
    </row>
    <row r="1394" spans="1:23">
      <c r="A1394" s="2643"/>
      <c r="B1394" s="2643"/>
      <c r="C1394" s="2643"/>
      <c r="D1394" s="2643"/>
      <c r="E1394" s="2643"/>
      <c r="F1394" s="2643"/>
      <c r="G1394" s="2643"/>
      <c r="H1394" s="2643"/>
      <c r="I1394" s="2643"/>
      <c r="J1394" s="2643"/>
      <c r="K1394" s="2644"/>
      <c r="L1394" s="2645"/>
      <c r="M1394" s="2645"/>
      <c r="N1394" s="2645"/>
      <c r="O1394" s="2646"/>
      <c r="P1394" s="2646"/>
      <c r="Q1394" s="2646"/>
      <c r="R1394" s="2646"/>
      <c r="S1394" s="2646"/>
      <c r="T1394" s="2646"/>
      <c r="U1394" s="2643"/>
      <c r="V1394" s="2643"/>
      <c r="W1394" s="2646"/>
    </row>
    <row r="1395" spans="1:23">
      <c r="A1395" s="2643"/>
      <c r="B1395" s="2643"/>
      <c r="C1395" s="2643"/>
      <c r="D1395" s="2643"/>
      <c r="E1395" s="2643"/>
      <c r="F1395" s="2643"/>
      <c r="G1395" s="2643"/>
      <c r="H1395" s="2643"/>
      <c r="I1395" s="2643"/>
      <c r="J1395" s="2643"/>
      <c r="K1395" s="2644"/>
      <c r="L1395" s="2645"/>
      <c r="M1395" s="2645"/>
      <c r="N1395" s="2645"/>
      <c r="O1395" s="2646"/>
      <c r="P1395" s="2646"/>
      <c r="Q1395" s="2646"/>
      <c r="R1395" s="2646"/>
      <c r="S1395" s="2646"/>
      <c r="T1395" s="2646"/>
      <c r="U1395" s="2643"/>
      <c r="V1395" s="2643"/>
      <c r="W1395" s="2646"/>
    </row>
    <row r="1396" spans="1:23">
      <c r="A1396" s="2643"/>
      <c r="B1396" s="2643"/>
      <c r="C1396" s="2643"/>
      <c r="D1396" s="2643"/>
      <c r="E1396" s="2643"/>
      <c r="F1396" s="2643"/>
      <c r="G1396" s="2643"/>
      <c r="H1396" s="2643"/>
      <c r="I1396" s="2643"/>
      <c r="J1396" s="2643"/>
      <c r="K1396" s="2644"/>
      <c r="L1396" s="2645"/>
      <c r="M1396" s="2645"/>
      <c r="N1396" s="2645"/>
      <c r="O1396" s="2646"/>
      <c r="P1396" s="2646"/>
      <c r="Q1396" s="2646"/>
      <c r="R1396" s="2646"/>
      <c r="S1396" s="2646"/>
      <c r="T1396" s="2646"/>
      <c r="U1396" s="2643"/>
      <c r="V1396" s="2643"/>
      <c r="W1396" s="2646"/>
    </row>
    <row r="1397" spans="1:23">
      <c r="A1397" s="2643"/>
      <c r="B1397" s="2643"/>
      <c r="C1397" s="2643"/>
      <c r="D1397" s="2643"/>
      <c r="E1397" s="2643"/>
      <c r="F1397" s="2643"/>
      <c r="G1397" s="2643"/>
      <c r="H1397" s="2643"/>
      <c r="I1397" s="2643"/>
      <c r="J1397" s="2643"/>
      <c r="K1397" s="2644"/>
      <c r="L1397" s="2645"/>
      <c r="M1397" s="2645"/>
      <c r="N1397" s="2645"/>
      <c r="O1397" s="2646"/>
      <c r="P1397" s="2646"/>
      <c r="Q1397" s="2646"/>
      <c r="R1397" s="2646"/>
      <c r="S1397" s="2646"/>
      <c r="T1397" s="2646"/>
      <c r="U1397" s="2643"/>
      <c r="V1397" s="2643"/>
      <c r="W1397" s="2646"/>
    </row>
    <row r="1398" spans="1:23">
      <c r="A1398" s="2643"/>
      <c r="B1398" s="2643"/>
      <c r="C1398" s="2643"/>
      <c r="D1398" s="2643"/>
      <c r="E1398" s="2643"/>
      <c r="F1398" s="2643"/>
      <c r="G1398" s="2643"/>
      <c r="H1398" s="2643"/>
      <c r="I1398" s="2643"/>
      <c r="J1398" s="2643"/>
      <c r="K1398" s="2644"/>
      <c r="L1398" s="2645"/>
      <c r="M1398" s="2645"/>
      <c r="N1398" s="2645"/>
      <c r="O1398" s="2646"/>
      <c r="P1398" s="2646"/>
      <c r="Q1398" s="2646"/>
      <c r="R1398" s="2646"/>
      <c r="S1398" s="2646"/>
      <c r="T1398" s="2646"/>
      <c r="U1398" s="2643"/>
      <c r="V1398" s="2643"/>
      <c r="W1398" s="2646"/>
    </row>
    <row r="1399" spans="1:23">
      <c r="A1399" s="2643"/>
      <c r="B1399" s="2643"/>
      <c r="C1399" s="2643"/>
      <c r="D1399" s="2643"/>
      <c r="E1399" s="2643"/>
      <c r="F1399" s="2643"/>
      <c r="G1399" s="2643"/>
      <c r="H1399" s="2643"/>
      <c r="I1399" s="2643"/>
      <c r="J1399" s="2643"/>
      <c r="K1399" s="2644"/>
      <c r="L1399" s="2645"/>
      <c r="M1399" s="2645"/>
      <c r="N1399" s="2645"/>
      <c r="O1399" s="2646"/>
      <c r="P1399" s="2646"/>
      <c r="Q1399" s="2646"/>
      <c r="R1399" s="2646"/>
      <c r="S1399" s="2646"/>
      <c r="T1399" s="2646"/>
      <c r="U1399" s="2643"/>
      <c r="V1399" s="2643"/>
      <c r="W1399" s="2646"/>
    </row>
    <row r="1400" spans="1:23">
      <c r="A1400" s="2643"/>
      <c r="B1400" s="2643"/>
      <c r="C1400" s="2643"/>
      <c r="D1400" s="2643"/>
      <c r="E1400" s="2643"/>
      <c r="F1400" s="2643"/>
      <c r="G1400" s="2643"/>
      <c r="H1400" s="2643"/>
      <c r="I1400" s="2643"/>
      <c r="J1400" s="2643"/>
      <c r="K1400" s="2644"/>
      <c r="L1400" s="2645"/>
      <c r="M1400" s="2645"/>
      <c r="N1400" s="2645"/>
      <c r="O1400" s="2646"/>
      <c r="P1400" s="2646"/>
      <c r="Q1400" s="2646"/>
      <c r="R1400" s="2646"/>
      <c r="S1400" s="2646"/>
      <c r="T1400" s="2646"/>
      <c r="U1400" s="2643"/>
      <c r="V1400" s="2643"/>
      <c r="W1400" s="2646"/>
    </row>
    <row r="1401" spans="1:23">
      <c r="A1401" s="2643"/>
      <c r="B1401" s="2643"/>
      <c r="C1401" s="2643"/>
      <c r="D1401" s="2643"/>
      <c r="E1401" s="2643"/>
      <c r="F1401" s="2643"/>
      <c r="G1401" s="2643"/>
      <c r="H1401" s="2643"/>
      <c r="I1401" s="2643"/>
      <c r="J1401" s="2643"/>
      <c r="K1401" s="2644"/>
      <c r="L1401" s="2645"/>
      <c r="M1401" s="2645"/>
      <c r="N1401" s="2645"/>
      <c r="O1401" s="2646"/>
      <c r="P1401" s="2646"/>
      <c r="Q1401" s="2646"/>
      <c r="R1401" s="2646"/>
      <c r="S1401" s="2646"/>
      <c r="T1401" s="2646"/>
      <c r="U1401" s="2643"/>
      <c r="V1401" s="2643"/>
      <c r="W1401" s="2646"/>
    </row>
    <row r="1402" spans="1:23">
      <c r="A1402" s="2643"/>
      <c r="B1402" s="2643"/>
      <c r="C1402" s="2643"/>
      <c r="D1402" s="2643"/>
      <c r="E1402" s="2643"/>
      <c r="F1402" s="2643"/>
      <c r="G1402" s="2643"/>
      <c r="H1402" s="2643"/>
      <c r="I1402" s="2643"/>
      <c r="J1402" s="2643"/>
      <c r="K1402" s="2644"/>
      <c r="L1402" s="2645"/>
      <c r="M1402" s="2645"/>
      <c r="N1402" s="2645"/>
      <c r="O1402" s="2646"/>
      <c r="P1402" s="2646"/>
      <c r="Q1402" s="2646"/>
      <c r="R1402" s="2646"/>
      <c r="S1402" s="2646"/>
      <c r="T1402" s="2646"/>
      <c r="U1402" s="2643"/>
      <c r="V1402" s="2643"/>
      <c r="W1402" s="2646"/>
    </row>
    <row r="1403" spans="1:23">
      <c r="A1403" s="2643"/>
      <c r="B1403" s="2643"/>
      <c r="C1403" s="2643"/>
      <c r="D1403" s="2643"/>
      <c r="E1403" s="2643"/>
      <c r="F1403" s="2643"/>
      <c r="G1403" s="2643"/>
      <c r="H1403" s="2643"/>
      <c r="I1403" s="2643"/>
      <c r="J1403" s="2643"/>
      <c r="K1403" s="2644"/>
      <c r="L1403" s="2645"/>
      <c r="M1403" s="2645"/>
      <c r="N1403" s="2645"/>
      <c r="O1403" s="2646"/>
      <c r="P1403" s="2646"/>
      <c r="Q1403" s="2646"/>
      <c r="R1403" s="2646"/>
      <c r="S1403" s="2646"/>
      <c r="T1403" s="2646"/>
      <c r="U1403" s="2643"/>
      <c r="V1403" s="2643"/>
      <c r="W1403" s="2646"/>
    </row>
    <row r="1404" spans="1:23">
      <c r="A1404" s="2643"/>
      <c r="B1404" s="2643"/>
      <c r="C1404" s="2643"/>
      <c r="D1404" s="2643"/>
      <c r="E1404" s="2643"/>
      <c r="F1404" s="2643"/>
      <c r="G1404" s="2643"/>
      <c r="H1404" s="2643"/>
      <c r="I1404" s="2643"/>
      <c r="J1404" s="2643"/>
      <c r="K1404" s="2644"/>
      <c r="L1404" s="2645"/>
      <c r="M1404" s="2645"/>
      <c r="N1404" s="2645"/>
      <c r="O1404" s="2646"/>
      <c r="P1404" s="2646"/>
      <c r="Q1404" s="2646"/>
      <c r="R1404" s="2646"/>
      <c r="S1404" s="2646"/>
      <c r="T1404" s="2646"/>
      <c r="U1404" s="2643"/>
      <c r="V1404" s="2643"/>
      <c r="W1404" s="2646"/>
    </row>
    <row r="1405" spans="1:23">
      <c r="A1405" s="2643"/>
      <c r="B1405" s="2643"/>
      <c r="C1405" s="2643"/>
      <c r="D1405" s="2643"/>
      <c r="E1405" s="2643"/>
      <c r="F1405" s="2643"/>
      <c r="G1405" s="2643"/>
      <c r="H1405" s="2643"/>
      <c r="I1405" s="2643"/>
      <c r="J1405" s="2643"/>
      <c r="K1405" s="2644"/>
      <c r="L1405" s="2645"/>
      <c r="M1405" s="2645"/>
      <c r="N1405" s="2645"/>
      <c r="O1405" s="2646"/>
      <c r="P1405" s="2646"/>
      <c r="Q1405" s="2646"/>
      <c r="R1405" s="2646"/>
      <c r="S1405" s="2646"/>
      <c r="T1405" s="2646"/>
      <c r="U1405" s="2643"/>
      <c r="V1405" s="2643"/>
      <c r="W1405" s="2646"/>
    </row>
    <row r="1406" spans="1:23">
      <c r="A1406" s="2643"/>
      <c r="B1406" s="2643"/>
      <c r="C1406" s="2643"/>
      <c r="D1406" s="2643"/>
      <c r="E1406" s="2643"/>
      <c r="F1406" s="2643"/>
      <c r="G1406" s="2643"/>
      <c r="H1406" s="2643"/>
      <c r="I1406" s="2643"/>
      <c r="J1406" s="2643"/>
      <c r="K1406" s="2644"/>
      <c r="L1406" s="2645"/>
      <c r="M1406" s="2645"/>
      <c r="N1406" s="2645"/>
      <c r="O1406" s="2646"/>
      <c r="P1406" s="2646"/>
      <c r="Q1406" s="2646"/>
      <c r="R1406" s="2646"/>
      <c r="S1406" s="2646"/>
      <c r="T1406" s="2646"/>
      <c r="U1406" s="2643"/>
      <c r="V1406" s="2643"/>
      <c r="W1406" s="2646"/>
    </row>
    <row r="1407" spans="1:23">
      <c r="A1407" s="2643"/>
      <c r="B1407" s="2643"/>
      <c r="C1407" s="2643"/>
      <c r="D1407" s="2643"/>
      <c r="E1407" s="2643"/>
      <c r="F1407" s="2643"/>
      <c r="G1407" s="2643"/>
      <c r="H1407" s="2643"/>
      <c r="I1407" s="2643"/>
      <c r="J1407" s="2643"/>
      <c r="K1407" s="2644"/>
      <c r="L1407" s="2645"/>
      <c r="M1407" s="2645"/>
      <c r="N1407" s="2645"/>
      <c r="O1407" s="2646"/>
      <c r="P1407" s="2646"/>
      <c r="Q1407" s="2646"/>
      <c r="R1407" s="2646"/>
      <c r="S1407" s="2646"/>
      <c r="T1407" s="2646"/>
      <c r="U1407" s="2643"/>
      <c r="V1407" s="2643"/>
      <c r="W1407" s="2646"/>
    </row>
    <row r="1408" spans="1:23">
      <c r="A1408" s="2643"/>
      <c r="B1408" s="2643"/>
      <c r="C1408" s="2643"/>
      <c r="D1408" s="2643"/>
      <c r="E1408" s="2643"/>
      <c r="F1408" s="2643"/>
      <c r="G1408" s="2643"/>
      <c r="H1408" s="2643"/>
      <c r="I1408" s="2643"/>
      <c r="J1408" s="2643"/>
      <c r="K1408" s="2644"/>
      <c r="L1408" s="2645"/>
      <c r="M1408" s="2645"/>
      <c r="N1408" s="2645"/>
      <c r="O1408" s="2646"/>
      <c r="P1408" s="2646"/>
      <c r="Q1408" s="2646"/>
      <c r="R1408" s="2646"/>
      <c r="S1408" s="2646"/>
      <c r="T1408" s="2646"/>
      <c r="U1408" s="2643"/>
      <c r="V1408" s="2643"/>
      <c r="W1408" s="2646"/>
    </row>
    <row r="1409" spans="1:23">
      <c r="A1409" s="2643"/>
      <c r="B1409" s="2643"/>
      <c r="C1409" s="2643"/>
      <c r="D1409" s="2643"/>
      <c r="E1409" s="2643"/>
      <c r="F1409" s="2643"/>
      <c r="G1409" s="2643"/>
      <c r="H1409" s="2643"/>
      <c r="I1409" s="2643"/>
      <c r="J1409" s="2643"/>
      <c r="K1409" s="2644"/>
      <c r="L1409" s="2645"/>
      <c r="M1409" s="2645"/>
      <c r="N1409" s="2645"/>
      <c r="O1409" s="2646"/>
      <c r="P1409" s="2646"/>
      <c r="Q1409" s="2646"/>
      <c r="R1409" s="2646"/>
      <c r="S1409" s="2646"/>
      <c r="T1409" s="2646"/>
      <c r="U1409" s="2643"/>
      <c r="V1409" s="2643"/>
      <c r="W1409" s="2646"/>
    </row>
    <row r="1410" spans="1:23">
      <c r="A1410" s="2643"/>
      <c r="B1410" s="2643"/>
      <c r="C1410" s="2643"/>
      <c r="D1410" s="2643"/>
      <c r="E1410" s="2643"/>
      <c r="F1410" s="2643"/>
      <c r="G1410" s="2643"/>
      <c r="H1410" s="2643"/>
      <c r="I1410" s="2643"/>
      <c r="J1410" s="2643"/>
      <c r="K1410" s="2644"/>
      <c r="L1410" s="2645"/>
      <c r="M1410" s="2645"/>
      <c r="N1410" s="2645"/>
      <c r="O1410" s="2646"/>
      <c r="P1410" s="2646"/>
      <c r="Q1410" s="2646"/>
      <c r="R1410" s="2646"/>
      <c r="S1410" s="2646"/>
      <c r="T1410" s="2646"/>
      <c r="U1410" s="2643"/>
      <c r="V1410" s="2643"/>
      <c r="W1410" s="2646"/>
    </row>
    <row r="1411" spans="1:23">
      <c r="A1411" s="2643"/>
      <c r="B1411" s="2643"/>
      <c r="C1411" s="2643"/>
      <c r="D1411" s="2643"/>
      <c r="E1411" s="2643"/>
      <c r="F1411" s="2643"/>
      <c r="G1411" s="2643"/>
      <c r="H1411" s="2643"/>
      <c r="I1411" s="2643"/>
      <c r="J1411" s="2643"/>
      <c r="K1411" s="2644"/>
      <c r="L1411" s="2645"/>
      <c r="M1411" s="2645"/>
      <c r="N1411" s="2645"/>
      <c r="O1411" s="2646"/>
      <c r="P1411" s="2646"/>
      <c r="Q1411" s="2646"/>
      <c r="R1411" s="2646"/>
      <c r="S1411" s="2646"/>
      <c r="T1411" s="2646"/>
      <c r="U1411" s="2643"/>
      <c r="V1411" s="2643"/>
      <c r="W1411" s="2646"/>
    </row>
    <row r="1412" spans="1:23">
      <c r="A1412" s="2643"/>
      <c r="B1412" s="2643"/>
      <c r="C1412" s="2643"/>
      <c r="D1412" s="2643"/>
      <c r="E1412" s="2643"/>
      <c r="F1412" s="2643"/>
      <c r="G1412" s="2643"/>
      <c r="H1412" s="2643"/>
      <c r="I1412" s="2643"/>
      <c r="J1412" s="2643"/>
      <c r="K1412" s="2644"/>
      <c r="L1412" s="2645"/>
      <c r="M1412" s="2645"/>
      <c r="N1412" s="2645"/>
      <c r="O1412" s="2646"/>
      <c r="P1412" s="2646"/>
      <c r="Q1412" s="2646"/>
      <c r="R1412" s="2646"/>
      <c r="S1412" s="2646"/>
      <c r="T1412" s="2646"/>
      <c r="U1412" s="2643"/>
      <c r="V1412" s="2643"/>
      <c r="W1412" s="2646"/>
    </row>
    <row r="1413" spans="1:23">
      <c r="A1413" s="2643"/>
      <c r="B1413" s="2643"/>
      <c r="C1413" s="2643"/>
      <c r="D1413" s="2643"/>
      <c r="E1413" s="2643"/>
      <c r="F1413" s="2643"/>
      <c r="G1413" s="2643"/>
      <c r="H1413" s="2643"/>
      <c r="I1413" s="2643"/>
      <c r="J1413" s="2643"/>
      <c r="K1413" s="2644"/>
      <c r="L1413" s="2645"/>
      <c r="M1413" s="2645"/>
      <c r="N1413" s="2645"/>
      <c r="O1413" s="2646"/>
      <c r="P1413" s="2646"/>
      <c r="Q1413" s="2646"/>
      <c r="R1413" s="2646"/>
      <c r="S1413" s="2646"/>
      <c r="T1413" s="2646"/>
      <c r="U1413" s="2643"/>
      <c r="V1413" s="2643"/>
      <c r="W1413" s="2646"/>
    </row>
    <row r="1414" spans="1:23">
      <c r="A1414" s="2643"/>
      <c r="B1414" s="2643"/>
      <c r="C1414" s="2643"/>
      <c r="D1414" s="2643"/>
      <c r="E1414" s="2643"/>
      <c r="F1414" s="2643"/>
      <c r="G1414" s="2643"/>
      <c r="H1414" s="2643"/>
      <c r="I1414" s="2643"/>
      <c r="J1414" s="2643"/>
      <c r="K1414" s="2644"/>
      <c r="L1414" s="2645"/>
      <c r="M1414" s="2645"/>
      <c r="N1414" s="2645"/>
      <c r="O1414" s="2646"/>
      <c r="P1414" s="2646"/>
      <c r="Q1414" s="2646"/>
      <c r="R1414" s="2646"/>
      <c r="S1414" s="2646"/>
      <c r="T1414" s="2646"/>
      <c r="U1414" s="2643"/>
      <c r="V1414" s="2643"/>
      <c r="W1414" s="2646"/>
    </row>
    <row r="1415" spans="1:23">
      <c r="A1415" s="2643"/>
      <c r="B1415" s="2643"/>
      <c r="C1415" s="2643"/>
      <c r="D1415" s="2643"/>
      <c r="E1415" s="2643"/>
      <c r="F1415" s="2643"/>
      <c r="G1415" s="2643"/>
      <c r="H1415" s="2643"/>
      <c r="I1415" s="2643"/>
      <c r="J1415" s="2643"/>
      <c r="K1415" s="2644"/>
      <c r="L1415" s="2645"/>
      <c r="M1415" s="2645"/>
      <c r="N1415" s="2645"/>
      <c r="O1415" s="2646"/>
      <c r="P1415" s="2646"/>
      <c r="Q1415" s="2646"/>
      <c r="R1415" s="2646"/>
      <c r="S1415" s="2646"/>
      <c r="T1415" s="2646"/>
      <c r="U1415" s="2643"/>
      <c r="V1415" s="2643"/>
      <c r="W1415" s="2646"/>
    </row>
    <row r="1416" spans="1:23">
      <c r="A1416" s="2643"/>
      <c r="B1416" s="2643"/>
      <c r="C1416" s="2643"/>
      <c r="D1416" s="2643"/>
      <c r="E1416" s="2643"/>
      <c r="F1416" s="2643"/>
      <c r="G1416" s="2643"/>
      <c r="H1416" s="2643"/>
      <c r="I1416" s="2643"/>
      <c r="J1416" s="2643"/>
      <c r="K1416" s="2644"/>
      <c r="L1416" s="2645"/>
      <c r="M1416" s="2645"/>
      <c r="N1416" s="2645"/>
      <c r="O1416" s="2646"/>
      <c r="P1416" s="2646"/>
      <c r="Q1416" s="2646"/>
      <c r="R1416" s="2646"/>
      <c r="S1416" s="2646"/>
      <c r="T1416" s="2646"/>
      <c r="U1416" s="2643"/>
      <c r="V1416" s="2643"/>
      <c r="W1416" s="2646"/>
    </row>
    <row r="1417" spans="1:23">
      <c r="A1417" s="2643"/>
      <c r="B1417" s="2643"/>
      <c r="C1417" s="2643"/>
      <c r="D1417" s="2643"/>
      <c r="E1417" s="2643"/>
      <c r="F1417" s="2643"/>
      <c r="G1417" s="2643"/>
      <c r="H1417" s="2643"/>
      <c r="I1417" s="2643"/>
      <c r="J1417" s="2643"/>
      <c r="K1417" s="2644"/>
      <c r="L1417" s="2645"/>
      <c r="M1417" s="2645"/>
      <c r="N1417" s="2645"/>
      <c r="O1417" s="2646"/>
      <c r="P1417" s="2646"/>
      <c r="Q1417" s="2646"/>
      <c r="R1417" s="2646"/>
      <c r="S1417" s="2646"/>
      <c r="T1417" s="2646"/>
      <c r="U1417" s="2643"/>
      <c r="V1417" s="2643"/>
      <c r="W1417" s="2646"/>
    </row>
    <row r="1418" spans="1:23">
      <c r="A1418" s="2643"/>
      <c r="B1418" s="2643"/>
      <c r="C1418" s="2643"/>
      <c r="D1418" s="2643"/>
      <c r="E1418" s="2643"/>
      <c r="F1418" s="2643"/>
      <c r="G1418" s="2643"/>
      <c r="H1418" s="2643"/>
      <c r="I1418" s="2643"/>
      <c r="J1418" s="2643"/>
      <c r="K1418" s="2644"/>
      <c r="L1418" s="2645"/>
      <c r="M1418" s="2645"/>
      <c r="N1418" s="2645"/>
      <c r="O1418" s="2646"/>
      <c r="P1418" s="2646"/>
      <c r="Q1418" s="2646"/>
      <c r="R1418" s="2646"/>
      <c r="S1418" s="2646"/>
      <c r="T1418" s="2646"/>
      <c r="U1418" s="2643"/>
      <c r="V1418" s="2643"/>
      <c r="W1418" s="2646"/>
    </row>
    <row r="1419" spans="1:23">
      <c r="A1419" s="2643"/>
      <c r="B1419" s="2643"/>
      <c r="C1419" s="2643"/>
      <c r="D1419" s="2643"/>
      <c r="E1419" s="2643"/>
      <c r="F1419" s="2643"/>
      <c r="G1419" s="2643"/>
      <c r="H1419" s="2643"/>
      <c r="I1419" s="2643"/>
      <c r="J1419" s="2643"/>
      <c r="K1419" s="2644"/>
      <c r="L1419" s="2645"/>
      <c r="M1419" s="2645"/>
      <c r="N1419" s="2645"/>
      <c r="O1419" s="2646"/>
      <c r="P1419" s="2646"/>
      <c r="Q1419" s="2646"/>
      <c r="R1419" s="2646"/>
      <c r="S1419" s="2646"/>
      <c r="T1419" s="2646"/>
      <c r="U1419" s="2643"/>
      <c r="V1419" s="2643"/>
      <c r="W1419" s="2646"/>
    </row>
    <row r="1420" spans="1:23">
      <c r="A1420" s="2643"/>
      <c r="B1420" s="2643"/>
      <c r="C1420" s="2643"/>
      <c r="D1420" s="2643"/>
      <c r="E1420" s="2643"/>
      <c r="F1420" s="2643"/>
      <c r="G1420" s="2643"/>
      <c r="H1420" s="2643"/>
      <c r="I1420" s="2643"/>
      <c r="J1420" s="2643"/>
      <c r="K1420" s="2644"/>
      <c r="L1420" s="2645"/>
      <c r="M1420" s="2645"/>
      <c r="N1420" s="2645"/>
      <c r="O1420" s="2646"/>
      <c r="P1420" s="2646"/>
      <c r="Q1420" s="2646"/>
      <c r="R1420" s="2646"/>
      <c r="S1420" s="2646"/>
      <c r="T1420" s="2646"/>
      <c r="U1420" s="2643"/>
      <c r="V1420" s="2643"/>
      <c r="W1420" s="2646"/>
    </row>
    <row r="1421" spans="1:23">
      <c r="A1421" s="2643"/>
      <c r="B1421" s="2643"/>
      <c r="C1421" s="2643"/>
      <c r="D1421" s="2643"/>
      <c r="E1421" s="2643"/>
      <c r="F1421" s="2643"/>
      <c r="G1421" s="2643"/>
      <c r="H1421" s="2643"/>
      <c r="I1421" s="2643"/>
      <c r="J1421" s="2643"/>
      <c r="K1421" s="2644"/>
      <c r="L1421" s="2645"/>
      <c r="M1421" s="2645"/>
      <c r="N1421" s="2645"/>
      <c r="O1421" s="2646"/>
      <c r="P1421" s="2646"/>
      <c r="Q1421" s="2646"/>
      <c r="R1421" s="2646"/>
      <c r="S1421" s="2646"/>
      <c r="T1421" s="2646"/>
      <c r="U1421" s="2643"/>
      <c r="V1421" s="2643"/>
      <c r="W1421" s="2646"/>
    </row>
    <row r="1422" spans="1:23">
      <c r="A1422" s="2643"/>
      <c r="B1422" s="2643"/>
      <c r="C1422" s="2643"/>
      <c r="D1422" s="2643"/>
      <c r="E1422" s="2643"/>
      <c r="F1422" s="2643"/>
      <c r="G1422" s="2643"/>
      <c r="H1422" s="2643"/>
      <c r="I1422" s="2643"/>
      <c r="J1422" s="2643"/>
      <c r="K1422" s="2644"/>
      <c r="L1422" s="2645"/>
      <c r="M1422" s="2645"/>
      <c r="N1422" s="2645"/>
      <c r="O1422" s="2646"/>
      <c r="P1422" s="2646"/>
      <c r="Q1422" s="2646"/>
      <c r="R1422" s="2646"/>
      <c r="S1422" s="2646"/>
      <c r="T1422" s="2646"/>
      <c r="U1422" s="2643"/>
      <c r="V1422" s="2643"/>
      <c r="W1422" s="2646"/>
    </row>
    <row r="1423" spans="1:23">
      <c r="A1423" s="2643"/>
      <c r="B1423" s="2643"/>
      <c r="C1423" s="2643"/>
      <c r="D1423" s="2643"/>
      <c r="E1423" s="2643"/>
      <c r="F1423" s="2643"/>
      <c r="G1423" s="2643"/>
      <c r="H1423" s="2643"/>
      <c r="I1423" s="2643"/>
      <c r="J1423" s="2643"/>
      <c r="K1423" s="2644"/>
      <c r="L1423" s="2645"/>
      <c r="M1423" s="2645"/>
      <c r="N1423" s="2645"/>
      <c r="O1423" s="2646"/>
      <c r="P1423" s="2646"/>
      <c r="Q1423" s="2646"/>
      <c r="R1423" s="2646"/>
      <c r="S1423" s="2646"/>
      <c r="T1423" s="2646"/>
      <c r="U1423" s="2643"/>
      <c r="V1423" s="2643"/>
      <c r="W1423" s="2646"/>
    </row>
    <row r="1424" spans="1:23">
      <c r="A1424" s="2643"/>
      <c r="B1424" s="2643"/>
      <c r="C1424" s="2643"/>
      <c r="D1424" s="2643"/>
      <c r="E1424" s="2643"/>
      <c r="F1424" s="2643"/>
      <c r="G1424" s="2643"/>
      <c r="H1424" s="2643"/>
      <c r="I1424" s="2643"/>
      <c r="J1424" s="2643"/>
      <c r="K1424" s="2644"/>
      <c r="L1424" s="2645"/>
      <c r="M1424" s="2645"/>
      <c r="N1424" s="2645"/>
      <c r="O1424" s="2646"/>
      <c r="P1424" s="2646"/>
      <c r="Q1424" s="2646"/>
      <c r="R1424" s="2646"/>
      <c r="S1424" s="2646"/>
      <c r="T1424" s="2646"/>
      <c r="U1424" s="2643"/>
      <c r="V1424" s="2643"/>
      <c r="W1424" s="2646"/>
    </row>
    <row r="1425" spans="1:23">
      <c r="A1425" s="2643"/>
      <c r="B1425" s="2643"/>
      <c r="C1425" s="2643"/>
      <c r="D1425" s="2643"/>
      <c r="E1425" s="2643"/>
      <c r="F1425" s="2643"/>
      <c r="G1425" s="2643"/>
      <c r="H1425" s="2643"/>
      <c r="I1425" s="2643"/>
      <c r="J1425" s="2643"/>
      <c r="K1425" s="2644"/>
      <c r="L1425" s="2645"/>
      <c r="M1425" s="2645"/>
      <c r="N1425" s="2645"/>
      <c r="O1425" s="2646"/>
      <c r="P1425" s="2646"/>
      <c r="Q1425" s="2646"/>
      <c r="R1425" s="2646"/>
      <c r="S1425" s="2646"/>
      <c r="T1425" s="2646"/>
      <c r="U1425" s="2643"/>
      <c r="V1425" s="2643"/>
      <c r="W1425" s="2646"/>
    </row>
    <row r="1426" spans="1:23">
      <c r="A1426" s="2643"/>
      <c r="B1426" s="2643"/>
      <c r="C1426" s="2643"/>
      <c r="D1426" s="2643"/>
      <c r="E1426" s="2643"/>
      <c r="F1426" s="2643"/>
      <c r="G1426" s="2643"/>
      <c r="H1426" s="2643"/>
      <c r="I1426" s="2643"/>
      <c r="J1426" s="2643"/>
      <c r="K1426" s="2644"/>
      <c r="L1426" s="2645"/>
      <c r="M1426" s="2645"/>
      <c r="N1426" s="2645"/>
      <c r="O1426" s="2646"/>
      <c r="P1426" s="2646"/>
      <c r="Q1426" s="2646"/>
      <c r="R1426" s="2646"/>
      <c r="S1426" s="2646"/>
      <c r="T1426" s="2646"/>
      <c r="U1426" s="2643"/>
      <c r="V1426" s="2643"/>
      <c r="W1426" s="2646"/>
    </row>
    <row r="1427" spans="1:23">
      <c r="A1427" s="2643"/>
      <c r="B1427" s="2643"/>
      <c r="C1427" s="2643"/>
      <c r="D1427" s="2643"/>
      <c r="E1427" s="2643"/>
      <c r="F1427" s="2643"/>
      <c r="G1427" s="2643"/>
      <c r="H1427" s="2643"/>
      <c r="I1427" s="2643"/>
      <c r="J1427" s="2643"/>
      <c r="K1427" s="2644"/>
      <c r="L1427" s="2645"/>
      <c r="M1427" s="2645"/>
      <c r="N1427" s="2645"/>
      <c r="O1427" s="2646"/>
      <c r="P1427" s="2646"/>
      <c r="Q1427" s="2646"/>
      <c r="R1427" s="2646"/>
      <c r="S1427" s="2646"/>
      <c r="T1427" s="2646"/>
      <c r="U1427" s="2643"/>
      <c r="V1427" s="2643"/>
      <c r="W1427" s="2646"/>
    </row>
    <row r="1428" spans="1:23">
      <c r="A1428" s="2643"/>
      <c r="B1428" s="2643"/>
      <c r="C1428" s="2643"/>
      <c r="D1428" s="2643"/>
      <c r="E1428" s="2643"/>
      <c r="F1428" s="2643"/>
      <c r="G1428" s="2643"/>
      <c r="H1428" s="2643"/>
      <c r="I1428" s="2643"/>
      <c r="J1428" s="2643"/>
      <c r="K1428" s="2644"/>
      <c r="L1428" s="2645"/>
      <c r="M1428" s="2645"/>
      <c r="N1428" s="2645"/>
      <c r="O1428" s="2646"/>
      <c r="P1428" s="2646"/>
      <c r="Q1428" s="2646"/>
      <c r="R1428" s="2646"/>
      <c r="S1428" s="2646"/>
      <c r="T1428" s="2646"/>
      <c r="U1428" s="2643"/>
      <c r="V1428" s="2643"/>
      <c r="W1428" s="2646"/>
    </row>
    <row r="1429" spans="1:23">
      <c r="A1429" s="2643"/>
      <c r="B1429" s="2643"/>
      <c r="C1429" s="2643"/>
      <c r="D1429" s="2643"/>
      <c r="E1429" s="2643"/>
      <c r="F1429" s="2643"/>
      <c r="G1429" s="2643"/>
      <c r="H1429" s="2643"/>
      <c r="I1429" s="2643"/>
      <c r="J1429" s="2643"/>
      <c r="K1429" s="2644"/>
      <c r="L1429" s="2645"/>
      <c r="M1429" s="2645"/>
      <c r="N1429" s="2645"/>
      <c r="O1429" s="2646"/>
      <c r="P1429" s="2646"/>
      <c r="Q1429" s="2646"/>
      <c r="R1429" s="2646"/>
      <c r="S1429" s="2646"/>
      <c r="T1429" s="2646"/>
      <c r="U1429" s="2643"/>
      <c r="V1429" s="2643"/>
      <c r="W1429" s="2646"/>
    </row>
    <row r="1430" spans="1:23">
      <c r="A1430" s="2643"/>
      <c r="B1430" s="2643"/>
      <c r="C1430" s="2643"/>
      <c r="D1430" s="2643"/>
      <c r="E1430" s="2643"/>
      <c r="F1430" s="2643"/>
      <c r="G1430" s="2643"/>
      <c r="H1430" s="2643"/>
      <c r="I1430" s="2643"/>
      <c r="J1430" s="2643"/>
      <c r="K1430" s="2644"/>
      <c r="L1430" s="2645"/>
      <c r="M1430" s="2645"/>
      <c r="N1430" s="2645"/>
      <c r="O1430" s="2646"/>
      <c r="P1430" s="2646"/>
      <c r="Q1430" s="2646"/>
      <c r="R1430" s="2646"/>
      <c r="S1430" s="2646"/>
      <c r="T1430" s="2646"/>
      <c r="U1430" s="2643"/>
      <c r="V1430" s="2643"/>
      <c r="W1430" s="2646"/>
    </row>
    <row r="1431" spans="1:23">
      <c r="A1431" s="2643"/>
      <c r="B1431" s="2643"/>
      <c r="C1431" s="2643"/>
      <c r="D1431" s="2643"/>
      <c r="E1431" s="2643"/>
      <c r="F1431" s="2643"/>
      <c r="G1431" s="2643"/>
      <c r="H1431" s="2643"/>
      <c r="I1431" s="2643"/>
      <c r="J1431" s="2643"/>
      <c r="K1431" s="2644"/>
      <c r="L1431" s="2645"/>
      <c r="M1431" s="2645"/>
      <c r="N1431" s="2645"/>
      <c r="O1431" s="2646"/>
      <c r="P1431" s="2646"/>
      <c r="Q1431" s="2646"/>
      <c r="R1431" s="2646"/>
      <c r="S1431" s="2646"/>
      <c r="T1431" s="2646"/>
      <c r="U1431" s="2643"/>
      <c r="V1431" s="2643"/>
      <c r="W1431" s="2646"/>
    </row>
    <row r="1432" spans="1:23">
      <c r="A1432" s="2643"/>
      <c r="B1432" s="2643"/>
      <c r="C1432" s="2643"/>
      <c r="D1432" s="2643"/>
      <c r="E1432" s="2643"/>
      <c r="F1432" s="2643"/>
      <c r="G1432" s="2643"/>
      <c r="H1432" s="2643"/>
      <c r="I1432" s="2643"/>
      <c r="J1432" s="2643"/>
      <c r="K1432" s="2644"/>
      <c r="L1432" s="2645"/>
      <c r="M1432" s="2645"/>
      <c r="N1432" s="2645"/>
      <c r="O1432" s="2646"/>
      <c r="P1432" s="2646"/>
      <c r="Q1432" s="2646"/>
      <c r="R1432" s="2646"/>
      <c r="S1432" s="2646"/>
      <c r="T1432" s="2646"/>
      <c r="U1432" s="2643"/>
      <c r="V1432" s="2643"/>
      <c r="W1432" s="2646"/>
    </row>
    <row r="1433" spans="1:23">
      <c r="A1433" s="2643"/>
      <c r="B1433" s="2643"/>
      <c r="C1433" s="2643"/>
      <c r="D1433" s="2643"/>
      <c r="E1433" s="2643"/>
      <c r="F1433" s="2643"/>
      <c r="G1433" s="2643"/>
      <c r="H1433" s="2643"/>
      <c r="I1433" s="2643"/>
      <c r="J1433" s="2643"/>
      <c r="K1433" s="2644"/>
      <c r="L1433" s="2645"/>
      <c r="M1433" s="2645"/>
      <c r="N1433" s="2645"/>
      <c r="O1433" s="2646"/>
      <c r="P1433" s="2646"/>
      <c r="Q1433" s="2646"/>
      <c r="R1433" s="2646"/>
      <c r="S1433" s="2646"/>
      <c r="T1433" s="2646"/>
      <c r="U1433" s="2643"/>
      <c r="V1433" s="2643"/>
      <c r="W1433" s="2646"/>
    </row>
    <row r="1434" spans="1:23">
      <c r="A1434" s="2643"/>
      <c r="B1434" s="2643"/>
      <c r="C1434" s="2643"/>
      <c r="D1434" s="2643"/>
      <c r="E1434" s="2643"/>
      <c r="F1434" s="2643"/>
      <c r="G1434" s="2643"/>
      <c r="H1434" s="2643"/>
      <c r="I1434" s="2643"/>
      <c r="J1434" s="2643"/>
      <c r="K1434" s="2644"/>
      <c r="L1434" s="2645"/>
      <c r="M1434" s="2645"/>
      <c r="N1434" s="2645"/>
      <c r="O1434" s="2646"/>
      <c r="P1434" s="2646"/>
      <c r="Q1434" s="2646"/>
      <c r="R1434" s="2646"/>
      <c r="S1434" s="2646"/>
      <c r="T1434" s="2646"/>
      <c r="U1434" s="2643"/>
      <c r="V1434" s="2643"/>
      <c r="W1434" s="2646"/>
    </row>
    <row r="1435" spans="1:23">
      <c r="A1435" s="2643"/>
      <c r="B1435" s="2643"/>
      <c r="C1435" s="2643"/>
      <c r="D1435" s="2643"/>
      <c r="E1435" s="2643"/>
      <c r="F1435" s="2643"/>
      <c r="G1435" s="2643"/>
      <c r="H1435" s="2643"/>
      <c r="I1435" s="2643"/>
      <c r="J1435" s="2643"/>
      <c r="K1435" s="2644"/>
      <c r="L1435" s="2645"/>
      <c r="M1435" s="2645"/>
      <c r="N1435" s="2645"/>
      <c r="O1435" s="2646"/>
      <c r="P1435" s="2646"/>
      <c r="Q1435" s="2646"/>
      <c r="R1435" s="2646"/>
      <c r="S1435" s="2646"/>
      <c r="T1435" s="2646"/>
      <c r="U1435" s="2643"/>
      <c r="V1435" s="2643"/>
      <c r="W1435" s="2646"/>
    </row>
    <row r="1436" spans="1:23">
      <c r="A1436" s="2643"/>
      <c r="B1436" s="2643"/>
      <c r="C1436" s="2643"/>
      <c r="D1436" s="2643"/>
      <c r="E1436" s="2643"/>
      <c r="F1436" s="2643"/>
      <c r="G1436" s="2643"/>
      <c r="H1436" s="2643"/>
      <c r="I1436" s="2643"/>
      <c r="J1436" s="2643"/>
      <c r="K1436" s="2644"/>
      <c r="L1436" s="2645"/>
      <c r="M1436" s="2645"/>
      <c r="N1436" s="2645"/>
      <c r="O1436" s="2646"/>
      <c r="P1436" s="2646"/>
      <c r="Q1436" s="2646"/>
      <c r="R1436" s="2646"/>
      <c r="S1436" s="2646"/>
      <c r="T1436" s="2646"/>
      <c r="U1436" s="2643"/>
      <c r="V1436" s="2643"/>
      <c r="W1436" s="2646"/>
    </row>
    <row r="1437" spans="1:23">
      <c r="A1437" s="2643"/>
      <c r="B1437" s="2643"/>
      <c r="C1437" s="2643"/>
      <c r="D1437" s="2643"/>
      <c r="E1437" s="2643"/>
      <c r="F1437" s="2643"/>
      <c r="G1437" s="2643"/>
      <c r="H1437" s="2643"/>
      <c r="I1437" s="2643"/>
      <c r="J1437" s="2643"/>
      <c r="K1437" s="2644"/>
      <c r="L1437" s="2645"/>
      <c r="M1437" s="2645"/>
      <c r="N1437" s="2645"/>
      <c r="O1437" s="2646"/>
      <c r="P1437" s="2646"/>
      <c r="Q1437" s="2646"/>
      <c r="R1437" s="2646"/>
      <c r="S1437" s="2646"/>
      <c r="T1437" s="2646"/>
      <c r="U1437" s="2643"/>
      <c r="V1437" s="2643"/>
      <c r="W1437" s="2646"/>
    </row>
    <row r="1438" spans="1:23">
      <c r="A1438" s="2643"/>
      <c r="B1438" s="2643"/>
      <c r="C1438" s="2643"/>
      <c r="D1438" s="2643"/>
      <c r="E1438" s="2643"/>
      <c r="F1438" s="2643"/>
      <c r="G1438" s="2643"/>
      <c r="H1438" s="2643"/>
      <c r="I1438" s="2643"/>
      <c r="J1438" s="2643"/>
      <c r="K1438" s="2644"/>
      <c r="L1438" s="2645"/>
      <c r="M1438" s="2645"/>
      <c r="N1438" s="2645"/>
      <c r="O1438" s="2646"/>
      <c r="P1438" s="2646"/>
      <c r="Q1438" s="2646"/>
      <c r="R1438" s="2646"/>
      <c r="S1438" s="2646"/>
      <c r="T1438" s="2646"/>
      <c r="U1438" s="2643"/>
      <c r="V1438" s="2643"/>
      <c r="W1438" s="2646"/>
    </row>
    <row r="1439" spans="1:23">
      <c r="A1439" s="2643"/>
      <c r="B1439" s="2643"/>
      <c r="C1439" s="2643"/>
      <c r="D1439" s="2643"/>
      <c r="E1439" s="2643"/>
      <c r="F1439" s="2643"/>
      <c r="G1439" s="2643"/>
      <c r="H1439" s="2643"/>
      <c r="I1439" s="2643"/>
      <c r="J1439" s="2643"/>
      <c r="K1439" s="2644"/>
      <c r="L1439" s="2645"/>
      <c r="M1439" s="2645"/>
      <c r="N1439" s="2645"/>
      <c r="O1439" s="2646"/>
      <c r="P1439" s="2646"/>
      <c r="Q1439" s="2646"/>
      <c r="R1439" s="2646"/>
      <c r="S1439" s="2646"/>
      <c r="T1439" s="2646"/>
      <c r="U1439" s="2643"/>
      <c r="V1439" s="2643"/>
      <c r="W1439" s="2646"/>
    </row>
    <row r="1440" spans="1:23">
      <c r="A1440" s="2643"/>
      <c r="B1440" s="2643"/>
      <c r="C1440" s="2643"/>
      <c r="D1440" s="2643"/>
      <c r="E1440" s="2643"/>
      <c r="F1440" s="2643"/>
      <c r="G1440" s="2643"/>
      <c r="H1440" s="2643"/>
      <c r="I1440" s="2643"/>
      <c r="J1440" s="2643"/>
      <c r="K1440" s="2644"/>
      <c r="L1440" s="2645"/>
      <c r="M1440" s="2645"/>
      <c r="N1440" s="2645"/>
      <c r="O1440" s="2646"/>
      <c r="P1440" s="2646"/>
      <c r="Q1440" s="2646"/>
      <c r="R1440" s="2646"/>
      <c r="S1440" s="2646"/>
      <c r="T1440" s="2646"/>
      <c r="U1440" s="2643"/>
      <c r="V1440" s="2643"/>
      <c r="W1440" s="2646"/>
    </row>
    <row r="1441" spans="1:23">
      <c r="A1441" s="2643"/>
      <c r="B1441" s="2643"/>
      <c r="C1441" s="2643"/>
      <c r="D1441" s="2643"/>
      <c r="E1441" s="2643"/>
      <c r="F1441" s="2643"/>
      <c r="G1441" s="2643"/>
      <c r="H1441" s="2643"/>
      <c r="I1441" s="2643"/>
      <c r="J1441" s="2643"/>
      <c r="K1441" s="2644"/>
      <c r="L1441" s="2645"/>
      <c r="M1441" s="2645"/>
      <c r="N1441" s="2645"/>
      <c r="O1441" s="2646"/>
      <c r="P1441" s="2646"/>
      <c r="Q1441" s="2646"/>
      <c r="R1441" s="2646"/>
      <c r="S1441" s="2646"/>
      <c r="T1441" s="2646"/>
      <c r="U1441" s="2643"/>
      <c r="V1441" s="2643"/>
      <c r="W1441" s="2646"/>
    </row>
    <row r="1442" spans="1:23">
      <c r="A1442" s="2643"/>
      <c r="B1442" s="2643"/>
      <c r="C1442" s="2643"/>
      <c r="D1442" s="2643"/>
      <c r="E1442" s="2643"/>
      <c r="F1442" s="2643"/>
      <c r="G1442" s="2643"/>
      <c r="H1442" s="2643"/>
      <c r="I1442" s="2643"/>
      <c r="J1442" s="2643"/>
      <c r="K1442" s="2644"/>
      <c r="L1442" s="2645"/>
      <c r="M1442" s="2645"/>
      <c r="N1442" s="2645"/>
      <c r="O1442" s="2646"/>
      <c r="P1442" s="2646"/>
      <c r="Q1442" s="2646"/>
      <c r="R1442" s="2646"/>
      <c r="S1442" s="2646"/>
      <c r="T1442" s="2646"/>
      <c r="U1442" s="2643"/>
      <c r="V1442" s="2643"/>
      <c r="W1442" s="2646"/>
    </row>
    <row r="1443" spans="1:23">
      <c r="A1443" s="2643"/>
      <c r="B1443" s="2643"/>
      <c r="C1443" s="2643"/>
      <c r="D1443" s="2643"/>
      <c r="E1443" s="2643"/>
      <c r="F1443" s="2643"/>
      <c r="G1443" s="2643"/>
      <c r="H1443" s="2643"/>
      <c r="I1443" s="2643"/>
      <c r="J1443" s="2643"/>
      <c r="K1443" s="2644"/>
      <c r="L1443" s="2645"/>
      <c r="M1443" s="2645"/>
      <c r="N1443" s="2645"/>
      <c r="O1443" s="2646"/>
      <c r="P1443" s="2646"/>
      <c r="Q1443" s="2646"/>
      <c r="R1443" s="2646"/>
      <c r="S1443" s="2646"/>
      <c r="T1443" s="2646"/>
      <c r="U1443" s="2643"/>
      <c r="V1443" s="2643"/>
      <c r="W1443" s="2646"/>
    </row>
    <row r="1444" spans="1:23">
      <c r="A1444" s="2643"/>
      <c r="B1444" s="2643"/>
      <c r="C1444" s="2643"/>
      <c r="D1444" s="2643"/>
      <c r="E1444" s="2643"/>
      <c r="F1444" s="2643"/>
      <c r="G1444" s="2643"/>
      <c r="H1444" s="2643"/>
      <c r="I1444" s="2643"/>
      <c r="J1444" s="2643"/>
      <c r="K1444" s="2644"/>
      <c r="L1444" s="2645"/>
      <c r="M1444" s="2645"/>
      <c r="N1444" s="2645"/>
      <c r="O1444" s="2646"/>
      <c r="P1444" s="2646"/>
      <c r="Q1444" s="2646"/>
      <c r="R1444" s="2646"/>
      <c r="S1444" s="2646"/>
      <c r="T1444" s="2646"/>
      <c r="U1444" s="2643"/>
      <c r="V1444" s="2643"/>
      <c r="W1444" s="2646"/>
    </row>
    <row r="1445" spans="1:23">
      <c r="A1445" s="2643"/>
      <c r="B1445" s="2643"/>
      <c r="C1445" s="2643"/>
      <c r="D1445" s="2643"/>
      <c r="E1445" s="2643"/>
      <c r="F1445" s="2643"/>
      <c r="G1445" s="2643"/>
      <c r="H1445" s="2643"/>
      <c r="I1445" s="2643"/>
      <c r="J1445" s="2643"/>
      <c r="K1445" s="2644"/>
      <c r="L1445" s="2645"/>
      <c r="M1445" s="2645"/>
      <c r="N1445" s="2645"/>
      <c r="O1445" s="2646"/>
      <c r="P1445" s="2646"/>
      <c r="Q1445" s="2646"/>
      <c r="R1445" s="2646"/>
      <c r="S1445" s="2646"/>
      <c r="T1445" s="2646"/>
      <c r="U1445" s="2643"/>
      <c r="V1445" s="2643"/>
      <c r="W1445" s="2646"/>
    </row>
    <row r="1446" spans="1:23">
      <c r="A1446" s="2643"/>
      <c r="B1446" s="2643"/>
      <c r="C1446" s="2643"/>
      <c r="D1446" s="2643"/>
      <c r="E1446" s="2643"/>
      <c r="F1446" s="2643"/>
      <c r="G1446" s="2643"/>
      <c r="H1446" s="2643"/>
      <c r="I1446" s="2643"/>
      <c r="J1446" s="2643"/>
      <c r="K1446" s="2644"/>
      <c r="L1446" s="2645"/>
      <c r="M1446" s="2645"/>
      <c r="N1446" s="2645"/>
      <c r="O1446" s="2646"/>
      <c r="P1446" s="2646"/>
      <c r="Q1446" s="2646"/>
      <c r="R1446" s="2646"/>
      <c r="S1446" s="2646"/>
      <c r="T1446" s="2646"/>
      <c r="U1446" s="2643"/>
      <c r="V1446" s="2643"/>
      <c r="W1446" s="2646"/>
    </row>
    <row r="1447" spans="1:23">
      <c r="A1447" s="2643"/>
      <c r="B1447" s="2643"/>
      <c r="C1447" s="2643"/>
      <c r="D1447" s="2643"/>
      <c r="E1447" s="2643"/>
      <c r="F1447" s="2643"/>
      <c r="G1447" s="2643"/>
      <c r="H1447" s="2643"/>
      <c r="I1447" s="2643"/>
      <c r="J1447" s="2643"/>
      <c r="K1447" s="2644"/>
      <c r="L1447" s="2645"/>
      <c r="M1447" s="2645"/>
      <c r="N1447" s="2645"/>
      <c r="O1447" s="2646"/>
      <c r="P1447" s="2646"/>
      <c r="Q1447" s="2646"/>
      <c r="R1447" s="2646"/>
      <c r="S1447" s="2646"/>
      <c r="T1447" s="2646"/>
      <c r="U1447" s="2643"/>
      <c r="V1447" s="2643"/>
      <c r="W1447" s="2646"/>
    </row>
    <row r="1448" spans="1:23">
      <c r="A1448" s="2643"/>
      <c r="B1448" s="2643"/>
      <c r="C1448" s="2643"/>
      <c r="D1448" s="2643"/>
      <c r="E1448" s="2643"/>
      <c r="F1448" s="2643"/>
      <c r="G1448" s="2643"/>
      <c r="H1448" s="2643"/>
      <c r="I1448" s="2643"/>
      <c r="J1448" s="2643"/>
      <c r="K1448" s="2644"/>
      <c r="L1448" s="2645"/>
      <c r="M1448" s="2645"/>
      <c r="N1448" s="2645"/>
      <c r="O1448" s="2646"/>
      <c r="P1448" s="2646"/>
      <c r="Q1448" s="2646"/>
      <c r="R1448" s="2646"/>
      <c r="S1448" s="2646"/>
      <c r="T1448" s="2646"/>
      <c r="U1448" s="2643"/>
      <c r="V1448" s="2643"/>
      <c r="W1448" s="2646"/>
    </row>
    <row r="1449" spans="1:23">
      <c r="A1449" s="2643"/>
      <c r="B1449" s="2643"/>
      <c r="C1449" s="2643"/>
      <c r="D1449" s="2643"/>
      <c r="E1449" s="2643"/>
      <c r="F1449" s="2643"/>
      <c r="G1449" s="2643"/>
      <c r="H1449" s="2643"/>
      <c r="I1449" s="2643"/>
      <c r="J1449" s="2643"/>
      <c r="K1449" s="2644"/>
      <c r="L1449" s="2645"/>
      <c r="M1449" s="2645"/>
      <c r="N1449" s="2645"/>
      <c r="O1449" s="2646"/>
      <c r="P1449" s="2646"/>
      <c r="Q1449" s="2646"/>
      <c r="R1449" s="2646"/>
      <c r="S1449" s="2646"/>
      <c r="T1449" s="2646"/>
      <c r="U1449" s="2643"/>
      <c r="V1449" s="2643"/>
      <c r="W1449" s="2646"/>
    </row>
    <row r="1450" spans="1:23">
      <c r="A1450" s="2643"/>
      <c r="B1450" s="2643"/>
      <c r="C1450" s="2643"/>
      <c r="D1450" s="2643"/>
      <c r="E1450" s="2643"/>
      <c r="F1450" s="2643"/>
      <c r="G1450" s="2643"/>
      <c r="H1450" s="2643"/>
      <c r="I1450" s="2643"/>
      <c r="J1450" s="2643"/>
      <c r="K1450" s="2644"/>
      <c r="L1450" s="2645"/>
      <c r="M1450" s="2645"/>
      <c r="N1450" s="2645"/>
      <c r="O1450" s="2646"/>
      <c r="P1450" s="2646"/>
      <c r="Q1450" s="2646"/>
      <c r="R1450" s="2646"/>
      <c r="S1450" s="2646"/>
      <c r="T1450" s="2646"/>
      <c r="U1450" s="2643"/>
      <c r="V1450" s="2643"/>
      <c r="W1450" s="2646"/>
    </row>
    <row r="1451" spans="1:23">
      <c r="A1451" s="2643"/>
      <c r="B1451" s="2643"/>
      <c r="C1451" s="2643"/>
      <c r="D1451" s="2643"/>
      <c r="E1451" s="2643"/>
      <c r="F1451" s="2643"/>
      <c r="G1451" s="2643"/>
      <c r="H1451" s="2643"/>
      <c r="I1451" s="2643"/>
      <c r="J1451" s="2643"/>
      <c r="K1451" s="2644"/>
      <c r="L1451" s="2645"/>
      <c r="M1451" s="2645"/>
      <c r="N1451" s="2645"/>
      <c r="O1451" s="2646"/>
      <c r="P1451" s="2646"/>
      <c r="Q1451" s="2646"/>
      <c r="R1451" s="2646"/>
      <c r="S1451" s="2646"/>
      <c r="T1451" s="2646"/>
      <c r="U1451" s="2643"/>
      <c r="V1451" s="2643"/>
      <c r="W1451" s="2646"/>
    </row>
    <row r="1452" spans="1:23">
      <c r="A1452" s="2643"/>
      <c r="B1452" s="2643"/>
      <c r="C1452" s="2643"/>
      <c r="D1452" s="2643"/>
      <c r="E1452" s="2643"/>
      <c r="F1452" s="2643"/>
      <c r="G1452" s="2643"/>
      <c r="H1452" s="2643"/>
      <c r="I1452" s="2643"/>
      <c r="J1452" s="2643"/>
      <c r="K1452" s="2644"/>
      <c r="L1452" s="2645"/>
      <c r="M1452" s="2645"/>
      <c r="N1452" s="2645"/>
      <c r="O1452" s="2646"/>
      <c r="P1452" s="2646"/>
      <c r="Q1452" s="2646"/>
      <c r="R1452" s="2646"/>
      <c r="S1452" s="2646"/>
      <c r="T1452" s="2646"/>
      <c r="U1452" s="2643"/>
      <c r="V1452" s="2643"/>
      <c r="W1452" s="2646"/>
    </row>
    <row r="1453" spans="1:23">
      <c r="A1453" s="2643"/>
      <c r="B1453" s="2643"/>
      <c r="C1453" s="2643"/>
      <c r="D1453" s="2643"/>
      <c r="E1453" s="2643"/>
      <c r="F1453" s="2643"/>
      <c r="G1453" s="2643"/>
      <c r="H1453" s="2643"/>
      <c r="I1453" s="2643"/>
      <c r="J1453" s="2643"/>
      <c r="K1453" s="2644"/>
      <c r="L1453" s="2645"/>
      <c r="M1453" s="2645"/>
      <c r="N1453" s="2645"/>
      <c r="O1453" s="2646"/>
      <c r="P1453" s="2646"/>
      <c r="Q1453" s="2646"/>
      <c r="R1453" s="2646"/>
      <c r="S1453" s="2646"/>
      <c r="T1453" s="2646"/>
      <c r="U1453" s="2643"/>
      <c r="V1453" s="2643"/>
      <c r="W1453" s="2646"/>
    </row>
    <row r="1454" spans="1:23">
      <c r="A1454" s="2643"/>
      <c r="B1454" s="2643"/>
      <c r="C1454" s="2643"/>
      <c r="D1454" s="2643"/>
      <c r="E1454" s="2643"/>
      <c r="F1454" s="2643"/>
      <c r="G1454" s="2643"/>
      <c r="H1454" s="2643"/>
      <c r="I1454" s="2643"/>
      <c r="J1454" s="2643"/>
      <c r="K1454" s="2644"/>
      <c r="L1454" s="2645"/>
      <c r="M1454" s="2645"/>
      <c r="N1454" s="2645"/>
      <c r="O1454" s="2646"/>
      <c r="P1454" s="2646"/>
      <c r="Q1454" s="2646"/>
      <c r="R1454" s="2646"/>
      <c r="S1454" s="2646"/>
      <c r="T1454" s="2646"/>
      <c r="U1454" s="2643"/>
      <c r="V1454" s="2643"/>
      <c r="W1454" s="2646"/>
    </row>
    <row r="1455" spans="1:23">
      <c r="A1455" s="2643"/>
      <c r="B1455" s="2643"/>
      <c r="C1455" s="2643"/>
      <c r="D1455" s="2643"/>
      <c r="E1455" s="2643"/>
      <c r="F1455" s="2643"/>
      <c r="G1455" s="2643"/>
      <c r="H1455" s="2643"/>
      <c r="I1455" s="2643"/>
      <c r="J1455" s="2643"/>
      <c r="K1455" s="2644"/>
      <c r="L1455" s="2645"/>
      <c r="M1455" s="2645"/>
      <c r="N1455" s="2645"/>
      <c r="O1455" s="2646"/>
      <c r="P1455" s="2646"/>
      <c r="Q1455" s="2646"/>
      <c r="R1455" s="2646"/>
      <c r="S1455" s="2646"/>
      <c r="T1455" s="2646"/>
      <c r="U1455" s="2643"/>
      <c r="V1455" s="2643"/>
      <c r="W1455" s="2646"/>
    </row>
    <row r="1456" spans="1:23">
      <c r="A1456" s="2643"/>
      <c r="B1456" s="2643"/>
      <c r="C1456" s="2643"/>
      <c r="D1456" s="2643"/>
      <c r="E1456" s="2643"/>
      <c r="F1456" s="2643"/>
      <c r="G1456" s="2643"/>
      <c r="H1456" s="2643"/>
      <c r="I1456" s="2643"/>
      <c r="J1456" s="2643"/>
      <c r="K1456" s="2644"/>
      <c r="L1456" s="2645"/>
      <c r="M1456" s="2645"/>
      <c r="N1456" s="2645"/>
      <c r="O1456" s="2646"/>
      <c r="P1456" s="2646"/>
      <c r="Q1456" s="2646"/>
      <c r="R1456" s="2646"/>
      <c r="S1456" s="2646"/>
      <c r="T1456" s="2646"/>
      <c r="U1456" s="2643"/>
      <c r="V1456" s="2643"/>
      <c r="W1456" s="2646"/>
    </row>
    <row r="1457" spans="1:23">
      <c r="A1457" s="2643"/>
      <c r="B1457" s="2643"/>
      <c r="C1457" s="2643"/>
      <c r="D1457" s="2643"/>
      <c r="E1457" s="2643"/>
      <c r="F1457" s="2643"/>
      <c r="G1457" s="2643"/>
      <c r="H1457" s="2643"/>
      <c r="I1457" s="2643"/>
      <c r="J1457" s="2643"/>
      <c r="K1457" s="2644"/>
      <c r="L1457" s="2645"/>
      <c r="M1457" s="2645"/>
      <c r="N1457" s="2645"/>
      <c r="O1457" s="2646"/>
      <c r="P1457" s="2646"/>
      <c r="Q1457" s="2646"/>
      <c r="R1457" s="2646"/>
      <c r="S1457" s="2646"/>
      <c r="T1457" s="2646"/>
      <c r="U1457" s="2643"/>
      <c r="V1457" s="2643"/>
      <c r="W1457" s="2646"/>
    </row>
    <row r="1458" spans="1:23">
      <c r="A1458" s="2643"/>
      <c r="B1458" s="2643"/>
      <c r="C1458" s="2643"/>
      <c r="D1458" s="2643"/>
      <c r="E1458" s="2643"/>
      <c r="F1458" s="2643"/>
      <c r="G1458" s="2643"/>
      <c r="H1458" s="2643"/>
      <c r="I1458" s="2643"/>
      <c r="J1458" s="2643"/>
      <c r="K1458" s="2644"/>
      <c r="L1458" s="2645"/>
      <c r="M1458" s="2645"/>
      <c r="N1458" s="2645"/>
      <c r="O1458" s="2646"/>
      <c r="P1458" s="2646"/>
      <c r="Q1458" s="2646"/>
      <c r="R1458" s="2646"/>
      <c r="S1458" s="2646"/>
      <c r="T1458" s="2646"/>
      <c r="U1458" s="2643"/>
      <c r="V1458" s="2643"/>
      <c r="W1458" s="2646"/>
    </row>
    <row r="1459" spans="1:23">
      <c r="A1459" s="2643"/>
      <c r="B1459" s="2643"/>
      <c r="C1459" s="2643"/>
      <c r="D1459" s="2643"/>
      <c r="E1459" s="2643"/>
      <c r="F1459" s="2643"/>
      <c r="G1459" s="2643"/>
      <c r="H1459" s="2643"/>
      <c r="I1459" s="2643"/>
      <c r="J1459" s="2643"/>
      <c r="K1459" s="2644"/>
      <c r="L1459" s="2645"/>
      <c r="M1459" s="2645"/>
      <c r="N1459" s="2645"/>
      <c r="O1459" s="2646"/>
      <c r="P1459" s="2646"/>
      <c r="Q1459" s="2646"/>
      <c r="R1459" s="2646"/>
      <c r="S1459" s="2646"/>
      <c r="T1459" s="2646"/>
      <c r="U1459" s="2643"/>
      <c r="V1459" s="2643"/>
      <c r="W1459" s="2646"/>
    </row>
    <row r="1460" spans="1:23">
      <c r="A1460" s="2643"/>
      <c r="B1460" s="2643"/>
      <c r="C1460" s="2643"/>
      <c r="D1460" s="2643"/>
      <c r="E1460" s="2643"/>
      <c r="F1460" s="2643"/>
      <c r="G1460" s="2643"/>
      <c r="H1460" s="2643"/>
      <c r="I1460" s="2643"/>
      <c r="J1460" s="2643"/>
      <c r="K1460" s="2644"/>
      <c r="L1460" s="2645"/>
      <c r="M1460" s="2645"/>
      <c r="N1460" s="2645"/>
      <c r="O1460" s="2646"/>
      <c r="P1460" s="2646"/>
      <c r="Q1460" s="2646"/>
      <c r="R1460" s="2646"/>
      <c r="S1460" s="2646"/>
      <c r="T1460" s="2646"/>
      <c r="U1460" s="2643"/>
      <c r="V1460" s="2643"/>
      <c r="W1460" s="2646"/>
    </row>
    <row r="1461" spans="1:23">
      <c r="A1461" s="2643"/>
      <c r="B1461" s="2643"/>
      <c r="C1461" s="2643"/>
      <c r="D1461" s="2643"/>
      <c r="E1461" s="2643"/>
      <c r="F1461" s="2643"/>
      <c r="G1461" s="2643"/>
      <c r="H1461" s="2643"/>
      <c r="I1461" s="2643"/>
      <c r="J1461" s="2643"/>
      <c r="K1461" s="2644"/>
      <c r="L1461" s="2645"/>
      <c r="M1461" s="2645"/>
      <c r="N1461" s="2645"/>
      <c r="O1461" s="2646"/>
      <c r="P1461" s="2646"/>
      <c r="Q1461" s="2646"/>
      <c r="R1461" s="2646"/>
      <c r="S1461" s="2646"/>
      <c r="T1461" s="2646"/>
      <c r="U1461" s="2643"/>
      <c r="V1461" s="2643"/>
      <c r="W1461" s="2646"/>
    </row>
    <row r="1462" spans="1:23">
      <c r="A1462" s="2643"/>
      <c r="B1462" s="2643"/>
      <c r="C1462" s="2643"/>
      <c r="D1462" s="2643"/>
      <c r="E1462" s="2643"/>
      <c r="F1462" s="2643"/>
      <c r="G1462" s="2643"/>
      <c r="H1462" s="2643"/>
      <c r="I1462" s="2643"/>
      <c r="J1462" s="2643"/>
      <c r="K1462" s="2644"/>
      <c r="L1462" s="2645"/>
      <c r="M1462" s="2645"/>
      <c r="N1462" s="2645"/>
      <c r="O1462" s="2646"/>
      <c r="P1462" s="2646"/>
      <c r="Q1462" s="2646"/>
      <c r="R1462" s="2646"/>
      <c r="S1462" s="2646"/>
      <c r="T1462" s="2646"/>
      <c r="U1462" s="2643"/>
      <c r="V1462" s="2643"/>
      <c r="W1462" s="2646"/>
    </row>
    <row r="1463" spans="1:23">
      <c r="A1463" s="2643"/>
      <c r="B1463" s="2643"/>
      <c r="C1463" s="2643"/>
      <c r="D1463" s="2643"/>
      <c r="E1463" s="2643"/>
      <c r="F1463" s="2643"/>
      <c r="G1463" s="2643"/>
      <c r="H1463" s="2643"/>
      <c r="I1463" s="2643"/>
      <c r="J1463" s="2643"/>
      <c r="K1463" s="2644"/>
      <c r="L1463" s="2645"/>
      <c r="M1463" s="2645"/>
      <c r="N1463" s="2645"/>
      <c r="O1463" s="2646"/>
      <c r="P1463" s="2646"/>
      <c r="Q1463" s="2646"/>
      <c r="R1463" s="2646"/>
      <c r="S1463" s="2646"/>
      <c r="T1463" s="2646"/>
      <c r="U1463" s="2643"/>
      <c r="V1463" s="2643"/>
      <c r="W1463" s="2646"/>
    </row>
    <row r="1464" spans="1:23">
      <c r="A1464" s="2643"/>
      <c r="B1464" s="2643"/>
      <c r="C1464" s="2643"/>
      <c r="D1464" s="2643"/>
      <c r="E1464" s="2643"/>
      <c r="F1464" s="2643"/>
      <c r="G1464" s="2643"/>
      <c r="H1464" s="2643"/>
      <c r="I1464" s="2643"/>
      <c r="J1464" s="2643"/>
      <c r="K1464" s="2644"/>
      <c r="L1464" s="2645"/>
      <c r="M1464" s="2645"/>
      <c r="N1464" s="2645"/>
      <c r="O1464" s="2646"/>
      <c r="P1464" s="2646"/>
      <c r="Q1464" s="2646"/>
      <c r="R1464" s="2646"/>
      <c r="S1464" s="2646"/>
      <c r="T1464" s="2646"/>
      <c r="U1464" s="2643"/>
      <c r="V1464" s="2643"/>
      <c r="W1464" s="2646"/>
    </row>
    <row r="1465" spans="1:23">
      <c r="A1465" s="2643"/>
      <c r="B1465" s="2643"/>
      <c r="C1465" s="2643"/>
      <c r="D1465" s="2643"/>
      <c r="E1465" s="2643"/>
      <c r="F1465" s="2643"/>
      <c r="G1465" s="2643"/>
      <c r="H1465" s="2643"/>
      <c r="I1465" s="2643"/>
      <c r="J1465" s="2643"/>
      <c r="K1465" s="2644"/>
      <c r="L1465" s="2645"/>
      <c r="M1465" s="2645"/>
      <c r="N1465" s="2645"/>
      <c r="O1465" s="2646"/>
      <c r="P1465" s="2646"/>
      <c r="Q1465" s="2646"/>
      <c r="R1465" s="2646"/>
      <c r="S1465" s="2646"/>
      <c r="T1465" s="2646"/>
      <c r="U1465" s="2643"/>
      <c r="V1465" s="2643"/>
      <c r="W1465" s="2646"/>
    </row>
    <row r="1466" spans="1:23">
      <c r="A1466" s="2643"/>
      <c r="B1466" s="2643"/>
      <c r="C1466" s="2643"/>
      <c r="D1466" s="2643"/>
      <c r="E1466" s="2643"/>
      <c r="F1466" s="2643"/>
      <c r="G1466" s="2643"/>
      <c r="H1466" s="2643"/>
      <c r="I1466" s="2643"/>
      <c r="J1466" s="2643"/>
      <c r="K1466" s="2644"/>
      <c r="L1466" s="2645"/>
      <c r="M1466" s="2645"/>
      <c r="N1466" s="2645"/>
      <c r="O1466" s="2646"/>
      <c r="P1466" s="2646"/>
      <c r="Q1466" s="2646"/>
      <c r="R1466" s="2646"/>
      <c r="S1466" s="2646"/>
      <c r="T1466" s="2646"/>
      <c r="U1466" s="2643"/>
      <c r="V1466" s="2643"/>
      <c r="W1466" s="2646"/>
    </row>
    <row r="1467" spans="1:23">
      <c r="A1467" s="2643"/>
      <c r="B1467" s="2643"/>
      <c r="C1467" s="2643"/>
      <c r="D1467" s="2643"/>
      <c r="E1467" s="2643"/>
      <c r="F1467" s="2643"/>
      <c r="G1467" s="2643"/>
      <c r="H1467" s="2643"/>
      <c r="I1467" s="2643"/>
      <c r="J1467" s="2643"/>
      <c r="K1467" s="2644"/>
      <c r="L1467" s="2645"/>
      <c r="M1467" s="2645"/>
      <c r="N1467" s="2645"/>
      <c r="O1467" s="2646"/>
      <c r="P1467" s="2646"/>
      <c r="Q1467" s="2646"/>
      <c r="R1467" s="2646"/>
      <c r="S1467" s="2646"/>
      <c r="T1467" s="2646"/>
      <c r="U1467" s="2643"/>
      <c r="V1467" s="2643"/>
      <c r="W1467" s="2646"/>
    </row>
    <row r="1468" spans="1:23">
      <c r="A1468" s="2643"/>
      <c r="B1468" s="2643"/>
      <c r="C1468" s="2643"/>
      <c r="D1468" s="2643"/>
      <c r="E1468" s="2643"/>
      <c r="F1468" s="2643"/>
      <c r="G1468" s="2643"/>
      <c r="H1468" s="2643"/>
      <c r="I1468" s="2643"/>
      <c r="J1468" s="2643"/>
      <c r="K1468" s="2644"/>
      <c r="L1468" s="2645"/>
      <c r="M1468" s="2645"/>
      <c r="N1468" s="2645"/>
      <c r="O1468" s="2646"/>
      <c r="P1468" s="2646"/>
      <c r="Q1468" s="2646"/>
      <c r="R1468" s="2646"/>
      <c r="S1468" s="2646"/>
      <c r="T1468" s="2646"/>
      <c r="U1468" s="2643"/>
      <c r="V1468" s="2643"/>
      <c r="W1468" s="2646"/>
    </row>
    <row r="1469" spans="1:23">
      <c r="A1469" s="2643"/>
      <c r="B1469" s="2643"/>
      <c r="C1469" s="2643"/>
      <c r="D1469" s="2643"/>
      <c r="E1469" s="2643"/>
      <c r="F1469" s="2643"/>
      <c r="G1469" s="2643"/>
      <c r="H1469" s="2643"/>
      <c r="I1469" s="2643"/>
      <c r="J1469" s="2643"/>
      <c r="K1469" s="2644"/>
      <c r="L1469" s="2645"/>
      <c r="M1469" s="2645"/>
      <c r="N1469" s="2645"/>
      <c r="O1469" s="2646"/>
      <c r="P1469" s="2646"/>
      <c r="Q1469" s="2646"/>
      <c r="R1469" s="2646"/>
      <c r="S1469" s="2646"/>
      <c r="T1469" s="2646"/>
      <c r="U1469" s="2643"/>
      <c r="V1469" s="2643"/>
      <c r="W1469" s="2646"/>
    </row>
    <row r="1470" spans="1:23">
      <c r="A1470" s="2643"/>
      <c r="B1470" s="2643"/>
      <c r="C1470" s="2643"/>
      <c r="D1470" s="2643"/>
      <c r="E1470" s="2643"/>
      <c r="F1470" s="2643"/>
      <c r="G1470" s="2643"/>
      <c r="H1470" s="2643"/>
      <c r="I1470" s="2643"/>
      <c r="J1470" s="2643"/>
      <c r="K1470" s="2644"/>
      <c r="L1470" s="2645"/>
      <c r="M1470" s="2645"/>
      <c r="N1470" s="2645"/>
      <c r="O1470" s="2646"/>
      <c r="P1470" s="2646"/>
      <c r="Q1470" s="2646"/>
      <c r="R1470" s="2646"/>
      <c r="S1470" s="2646"/>
      <c r="T1470" s="2646"/>
      <c r="U1470" s="2643"/>
      <c r="V1470" s="2643"/>
      <c r="W1470" s="2646"/>
    </row>
    <row r="1471" spans="1:23">
      <c r="A1471" s="2643"/>
      <c r="B1471" s="2643"/>
      <c r="C1471" s="2643"/>
      <c r="D1471" s="2643"/>
      <c r="E1471" s="2643"/>
      <c r="F1471" s="2643"/>
      <c r="G1471" s="2643"/>
      <c r="H1471" s="2643"/>
      <c r="I1471" s="2643"/>
      <c r="J1471" s="2643"/>
      <c r="K1471" s="2644"/>
      <c r="L1471" s="2645"/>
      <c r="M1471" s="2645"/>
      <c r="N1471" s="2645"/>
      <c r="O1471" s="2646"/>
      <c r="P1471" s="2646"/>
      <c r="Q1471" s="2646"/>
      <c r="R1471" s="2646"/>
      <c r="S1471" s="2646"/>
      <c r="T1471" s="2646"/>
      <c r="U1471" s="2643"/>
      <c r="V1471" s="2643"/>
      <c r="W1471" s="2646"/>
    </row>
    <row r="1472" spans="1:23">
      <c r="A1472" s="2643"/>
      <c r="B1472" s="2643"/>
      <c r="C1472" s="2643"/>
      <c r="D1472" s="2643"/>
      <c r="E1472" s="2643"/>
      <c r="F1472" s="2643"/>
      <c r="G1472" s="2643"/>
      <c r="H1472" s="2643"/>
      <c r="I1472" s="2643"/>
      <c r="J1472" s="2643"/>
      <c r="K1472" s="2644"/>
      <c r="L1472" s="2645"/>
      <c r="M1472" s="2645"/>
      <c r="N1472" s="2645"/>
      <c r="O1472" s="2646"/>
      <c r="P1472" s="2646"/>
      <c r="Q1472" s="2646"/>
      <c r="R1472" s="2646"/>
      <c r="S1472" s="2646"/>
      <c r="T1472" s="2646"/>
      <c r="U1472" s="2643"/>
      <c r="V1472" s="2643"/>
      <c r="W1472" s="2646"/>
    </row>
    <row r="1473" spans="1:23">
      <c r="A1473" s="2643"/>
      <c r="B1473" s="2643"/>
      <c r="C1473" s="2643"/>
      <c r="D1473" s="2643"/>
      <c r="E1473" s="2643"/>
      <c r="F1473" s="2643"/>
      <c r="G1473" s="2643"/>
      <c r="H1473" s="2643"/>
      <c r="I1473" s="2643"/>
      <c r="J1473" s="2643"/>
      <c r="K1473" s="2644"/>
      <c r="L1473" s="2645"/>
      <c r="M1473" s="2645"/>
      <c r="N1473" s="2645"/>
      <c r="O1473" s="2646"/>
      <c r="P1473" s="2646"/>
      <c r="Q1473" s="2646"/>
      <c r="R1473" s="2646"/>
      <c r="S1473" s="2646"/>
      <c r="T1473" s="2646"/>
      <c r="U1473" s="2643"/>
      <c r="V1473" s="2643"/>
      <c r="W1473" s="2646"/>
    </row>
    <row r="1474" spans="1:23">
      <c r="A1474" s="2643"/>
      <c r="B1474" s="2643"/>
      <c r="C1474" s="2643"/>
      <c r="D1474" s="2643"/>
      <c r="E1474" s="2643"/>
      <c r="F1474" s="2643"/>
      <c r="G1474" s="2643"/>
      <c r="H1474" s="2643"/>
      <c r="I1474" s="2643"/>
      <c r="J1474" s="2643"/>
      <c r="K1474" s="2644"/>
      <c r="L1474" s="2645"/>
      <c r="M1474" s="2645"/>
      <c r="N1474" s="2645"/>
      <c r="O1474" s="2646"/>
      <c r="P1474" s="2646"/>
      <c r="Q1474" s="2646"/>
      <c r="R1474" s="2646"/>
      <c r="S1474" s="2646"/>
      <c r="T1474" s="2646"/>
      <c r="U1474" s="2643"/>
      <c r="V1474" s="2643"/>
      <c r="W1474" s="2646"/>
    </row>
    <row r="1475" spans="1:23">
      <c r="A1475" s="2643"/>
      <c r="B1475" s="2643"/>
      <c r="C1475" s="2643"/>
      <c r="D1475" s="2643"/>
      <c r="E1475" s="2643"/>
      <c r="F1475" s="2643"/>
      <c r="G1475" s="2643"/>
      <c r="H1475" s="2643"/>
      <c r="I1475" s="2643"/>
      <c r="J1475" s="2643"/>
      <c r="K1475" s="2644"/>
      <c r="L1475" s="2645"/>
      <c r="M1475" s="2645"/>
      <c r="N1475" s="2645"/>
      <c r="O1475" s="2646"/>
      <c r="P1475" s="2646"/>
      <c r="Q1475" s="2646"/>
      <c r="R1475" s="2646"/>
      <c r="S1475" s="2646"/>
      <c r="T1475" s="2646"/>
      <c r="U1475" s="2643"/>
      <c r="V1475" s="2643"/>
      <c r="W1475" s="2646"/>
    </row>
    <row r="1476" spans="1:23">
      <c r="A1476" s="2643"/>
      <c r="B1476" s="2643"/>
      <c r="C1476" s="2643"/>
      <c r="D1476" s="2643"/>
      <c r="E1476" s="2643"/>
      <c r="F1476" s="2643"/>
      <c r="G1476" s="2643"/>
      <c r="H1476" s="2643"/>
      <c r="I1476" s="2643"/>
      <c r="J1476" s="2643"/>
      <c r="K1476" s="2644"/>
      <c r="L1476" s="2645"/>
      <c r="M1476" s="2645"/>
      <c r="N1476" s="2645"/>
      <c r="O1476" s="2646"/>
      <c r="P1476" s="2646"/>
      <c r="Q1476" s="2646"/>
      <c r="R1476" s="2646"/>
      <c r="S1476" s="2646"/>
      <c r="T1476" s="2646"/>
      <c r="U1476" s="2643"/>
      <c r="V1476" s="2643"/>
      <c r="W1476" s="2646"/>
    </row>
    <row r="1477" spans="1:23">
      <c r="A1477" s="2643"/>
      <c r="B1477" s="2643"/>
      <c r="C1477" s="2643"/>
      <c r="D1477" s="2643"/>
      <c r="E1477" s="2643"/>
      <c r="F1477" s="2643"/>
      <c r="G1477" s="2643"/>
      <c r="H1477" s="2643"/>
      <c r="I1477" s="2643"/>
      <c r="J1477" s="2643"/>
      <c r="K1477" s="2644"/>
      <c r="L1477" s="2645"/>
      <c r="M1477" s="2645"/>
      <c r="N1477" s="2645"/>
      <c r="O1477" s="2646"/>
      <c r="P1477" s="2646"/>
      <c r="Q1477" s="2646"/>
      <c r="R1477" s="2646"/>
      <c r="S1477" s="2646"/>
      <c r="T1477" s="2646"/>
      <c r="U1477" s="2643"/>
      <c r="V1477" s="2643"/>
      <c r="W1477" s="2646"/>
    </row>
    <row r="1478" spans="1:23">
      <c r="A1478" s="2643"/>
      <c r="B1478" s="2643"/>
      <c r="C1478" s="2643"/>
      <c r="D1478" s="2643"/>
      <c r="E1478" s="2643"/>
      <c r="F1478" s="2643"/>
      <c r="G1478" s="2643"/>
      <c r="H1478" s="2643"/>
      <c r="I1478" s="2643"/>
      <c r="J1478" s="2643"/>
      <c r="K1478" s="2644"/>
      <c r="L1478" s="2645"/>
      <c r="M1478" s="2645"/>
      <c r="N1478" s="2645"/>
      <c r="O1478" s="2646"/>
      <c r="P1478" s="2646"/>
      <c r="Q1478" s="2646"/>
      <c r="R1478" s="2646"/>
      <c r="S1478" s="2646"/>
      <c r="T1478" s="2646"/>
      <c r="U1478" s="2643"/>
      <c r="V1478" s="2643"/>
      <c r="W1478" s="2646"/>
    </row>
    <row r="1479" spans="1:23">
      <c r="A1479" s="2643"/>
      <c r="B1479" s="2643"/>
      <c r="C1479" s="2643"/>
      <c r="D1479" s="2643"/>
      <c r="E1479" s="2643"/>
      <c r="F1479" s="2643"/>
      <c r="G1479" s="2643"/>
      <c r="H1479" s="2643"/>
      <c r="I1479" s="2643"/>
      <c r="J1479" s="2643"/>
      <c r="K1479" s="2644"/>
      <c r="L1479" s="2645"/>
      <c r="M1479" s="2645"/>
      <c r="N1479" s="2645"/>
      <c r="O1479" s="2646"/>
      <c r="P1479" s="2646"/>
      <c r="Q1479" s="2646"/>
      <c r="R1479" s="2646"/>
      <c r="S1479" s="2646"/>
      <c r="T1479" s="2646"/>
      <c r="U1479" s="2643"/>
      <c r="V1479" s="2643"/>
      <c r="W1479" s="2646"/>
    </row>
    <row r="1480" spans="1:23">
      <c r="A1480" s="2643"/>
      <c r="B1480" s="2643"/>
      <c r="C1480" s="2643"/>
      <c r="D1480" s="2643"/>
      <c r="E1480" s="2643"/>
      <c r="F1480" s="2643"/>
      <c r="G1480" s="2643"/>
      <c r="H1480" s="2643"/>
      <c r="I1480" s="2643"/>
      <c r="J1480" s="2643"/>
      <c r="K1480" s="2644"/>
      <c r="L1480" s="2645"/>
      <c r="M1480" s="2645"/>
      <c r="N1480" s="2645"/>
      <c r="O1480" s="2646"/>
      <c r="P1480" s="2646"/>
      <c r="Q1480" s="2646"/>
      <c r="R1480" s="2646"/>
      <c r="S1480" s="2646"/>
      <c r="T1480" s="2646"/>
      <c r="U1480" s="2643"/>
      <c r="V1480" s="2643"/>
      <c r="W1480" s="2646"/>
    </row>
    <row r="1481" spans="1:23">
      <c r="A1481" s="2643"/>
      <c r="B1481" s="2643"/>
      <c r="C1481" s="2643"/>
      <c r="D1481" s="2643"/>
      <c r="E1481" s="2643"/>
      <c r="F1481" s="2643"/>
      <c r="G1481" s="2643"/>
      <c r="H1481" s="2643"/>
      <c r="I1481" s="2643"/>
      <c r="J1481" s="2643"/>
      <c r="K1481" s="2644"/>
      <c r="L1481" s="2645"/>
      <c r="M1481" s="2645"/>
      <c r="N1481" s="2645"/>
      <c r="O1481" s="2646"/>
      <c r="P1481" s="2646"/>
      <c r="Q1481" s="2646"/>
      <c r="R1481" s="2646"/>
      <c r="S1481" s="2646"/>
      <c r="T1481" s="2646"/>
      <c r="U1481" s="2643"/>
      <c r="V1481" s="2643"/>
      <c r="W1481" s="2646"/>
    </row>
    <row r="1482" spans="1:23">
      <c r="A1482" s="2643"/>
      <c r="B1482" s="2643"/>
      <c r="C1482" s="2643"/>
      <c r="D1482" s="2643"/>
      <c r="E1482" s="2643"/>
      <c r="F1482" s="2643"/>
      <c r="G1482" s="2643"/>
      <c r="H1482" s="2643"/>
      <c r="I1482" s="2643"/>
      <c r="J1482" s="2643"/>
      <c r="K1482" s="2644"/>
      <c r="L1482" s="2645"/>
      <c r="M1482" s="2645"/>
      <c r="N1482" s="2645"/>
      <c r="O1482" s="2646"/>
      <c r="P1482" s="2646"/>
      <c r="Q1482" s="2646"/>
      <c r="R1482" s="2646"/>
      <c r="S1482" s="2646"/>
      <c r="T1482" s="2646"/>
      <c r="U1482" s="2643"/>
      <c r="V1482" s="2643"/>
      <c r="W1482" s="2646"/>
    </row>
    <row r="1483" spans="1:23">
      <c r="A1483" s="2643"/>
      <c r="B1483" s="2643"/>
      <c r="C1483" s="2643"/>
      <c r="D1483" s="2643"/>
      <c r="E1483" s="2643"/>
      <c r="F1483" s="2643"/>
      <c r="G1483" s="2643"/>
      <c r="H1483" s="2643"/>
      <c r="I1483" s="2643"/>
      <c r="J1483" s="2643"/>
      <c r="K1483" s="2644"/>
      <c r="L1483" s="2645"/>
      <c r="M1483" s="2645"/>
      <c r="N1483" s="2645"/>
      <c r="O1483" s="2646"/>
      <c r="P1483" s="2646"/>
      <c r="Q1483" s="2646"/>
      <c r="R1483" s="2646"/>
      <c r="S1483" s="2646"/>
      <c r="T1483" s="2646"/>
      <c r="U1483" s="2643"/>
      <c r="V1483" s="2643"/>
      <c r="W1483" s="2646"/>
    </row>
    <row r="1484" spans="1:23">
      <c r="A1484" s="2643"/>
      <c r="B1484" s="2643"/>
      <c r="C1484" s="2643"/>
      <c r="D1484" s="2643"/>
      <c r="E1484" s="2643"/>
      <c r="F1484" s="2643"/>
      <c r="G1484" s="2643"/>
      <c r="H1484" s="2643"/>
      <c r="I1484" s="2643"/>
      <c r="J1484" s="2643"/>
      <c r="K1484" s="2644"/>
      <c r="L1484" s="2645"/>
      <c r="M1484" s="2645"/>
      <c r="N1484" s="2645"/>
      <c r="O1484" s="2646"/>
      <c r="P1484" s="2646"/>
      <c r="Q1484" s="2646"/>
      <c r="R1484" s="2646"/>
      <c r="S1484" s="2646"/>
      <c r="T1484" s="2646"/>
      <c r="U1484" s="2643"/>
      <c r="V1484" s="2643"/>
      <c r="W1484" s="2646"/>
    </row>
    <row r="1485" spans="1:23">
      <c r="A1485" s="2643"/>
      <c r="B1485" s="2643"/>
      <c r="C1485" s="2643"/>
      <c r="D1485" s="2643"/>
      <c r="E1485" s="2643"/>
      <c r="F1485" s="2643"/>
      <c r="G1485" s="2643"/>
      <c r="H1485" s="2643"/>
      <c r="I1485" s="2643"/>
      <c r="J1485" s="2643"/>
      <c r="K1485" s="2644"/>
      <c r="L1485" s="2645"/>
      <c r="M1485" s="2645"/>
      <c r="N1485" s="2645"/>
      <c r="O1485" s="2646"/>
      <c r="P1485" s="2646"/>
      <c r="Q1485" s="2646"/>
      <c r="R1485" s="2646"/>
      <c r="S1485" s="2646"/>
      <c r="T1485" s="2646"/>
      <c r="U1485" s="2643"/>
      <c r="V1485" s="2643"/>
      <c r="W1485" s="2646"/>
    </row>
    <row r="1486" spans="1:23">
      <c r="A1486" s="2643"/>
      <c r="B1486" s="2643"/>
      <c r="C1486" s="2643"/>
      <c r="D1486" s="2643"/>
      <c r="E1486" s="2643"/>
      <c r="F1486" s="2643"/>
      <c r="G1486" s="2643"/>
      <c r="H1486" s="2643"/>
      <c r="I1486" s="2643"/>
      <c r="J1486" s="2643"/>
      <c r="K1486" s="2644"/>
      <c r="L1486" s="2645"/>
      <c r="M1486" s="2645"/>
      <c r="N1486" s="2645"/>
      <c r="O1486" s="2646"/>
      <c r="P1486" s="2646"/>
      <c r="Q1486" s="2646"/>
      <c r="R1486" s="2646"/>
      <c r="S1486" s="2646"/>
      <c r="T1486" s="2646"/>
      <c r="U1486" s="2643"/>
      <c r="V1486" s="2643"/>
      <c r="W1486" s="2646"/>
    </row>
    <row r="1487" spans="1:23">
      <c r="A1487" s="2643"/>
      <c r="B1487" s="2643"/>
      <c r="C1487" s="2643"/>
      <c r="D1487" s="2643"/>
      <c r="E1487" s="2643"/>
      <c r="F1487" s="2643"/>
      <c r="G1487" s="2643"/>
      <c r="H1487" s="2643"/>
      <c r="I1487" s="2643"/>
      <c r="J1487" s="2643"/>
      <c r="K1487" s="2644"/>
      <c r="L1487" s="2645"/>
      <c r="M1487" s="2645"/>
      <c r="N1487" s="2645"/>
      <c r="O1487" s="2646"/>
      <c r="P1487" s="2646"/>
      <c r="Q1487" s="2646"/>
      <c r="R1487" s="2646"/>
      <c r="S1487" s="2646"/>
      <c r="T1487" s="2646"/>
      <c r="U1487" s="2643"/>
      <c r="V1487" s="2643"/>
      <c r="W1487" s="2646"/>
    </row>
    <row r="1488" spans="1:23">
      <c r="A1488" s="2643"/>
      <c r="B1488" s="2643"/>
      <c r="C1488" s="2643"/>
      <c r="D1488" s="2643"/>
      <c r="E1488" s="2643"/>
      <c r="F1488" s="2643"/>
      <c r="G1488" s="2643"/>
      <c r="H1488" s="2643"/>
      <c r="I1488" s="2643"/>
      <c r="J1488" s="2643"/>
      <c r="K1488" s="2644"/>
      <c r="L1488" s="2645"/>
      <c r="M1488" s="2645"/>
      <c r="N1488" s="2645"/>
      <c r="O1488" s="2646"/>
      <c r="P1488" s="2646"/>
      <c r="Q1488" s="2646"/>
      <c r="R1488" s="2646"/>
      <c r="S1488" s="2646"/>
      <c r="T1488" s="2646"/>
      <c r="U1488" s="2643"/>
      <c r="V1488" s="2643"/>
      <c r="W1488" s="2646"/>
    </row>
    <row r="1489" spans="1:23">
      <c r="A1489" s="2643"/>
      <c r="B1489" s="2643"/>
      <c r="C1489" s="2643"/>
      <c r="D1489" s="2643"/>
      <c r="E1489" s="2643"/>
      <c r="F1489" s="2643"/>
      <c r="G1489" s="2643"/>
      <c r="H1489" s="2643"/>
      <c r="I1489" s="2643"/>
      <c r="J1489" s="2643"/>
      <c r="K1489" s="2644"/>
      <c r="L1489" s="2645"/>
      <c r="M1489" s="2645"/>
      <c r="N1489" s="2645"/>
      <c r="O1489" s="2646"/>
      <c r="P1489" s="2646"/>
      <c r="Q1489" s="2646"/>
      <c r="R1489" s="2646"/>
      <c r="S1489" s="2646"/>
      <c r="T1489" s="2646"/>
      <c r="U1489" s="2643"/>
      <c r="V1489" s="2643"/>
      <c r="W1489" s="2646"/>
    </row>
    <row r="1490" spans="1:23">
      <c r="A1490" s="2643"/>
      <c r="B1490" s="2643"/>
      <c r="C1490" s="2643"/>
      <c r="D1490" s="2643"/>
      <c r="E1490" s="2643"/>
      <c r="F1490" s="2643"/>
      <c r="G1490" s="2643"/>
      <c r="H1490" s="2643"/>
      <c r="I1490" s="2643"/>
      <c r="J1490" s="2643"/>
      <c r="K1490" s="2644"/>
      <c r="L1490" s="2645"/>
      <c r="M1490" s="2645"/>
      <c r="N1490" s="2645"/>
      <c r="O1490" s="2646"/>
      <c r="P1490" s="2646"/>
      <c r="Q1490" s="2646"/>
      <c r="R1490" s="2646"/>
      <c r="S1490" s="2646"/>
      <c r="T1490" s="2646"/>
      <c r="U1490" s="2643"/>
      <c r="V1490" s="2643"/>
      <c r="W1490" s="2646"/>
    </row>
    <row r="1491" spans="1:23">
      <c r="A1491" s="2643"/>
      <c r="B1491" s="2643"/>
      <c r="C1491" s="2643"/>
      <c r="D1491" s="2643"/>
      <c r="E1491" s="2643"/>
      <c r="F1491" s="2643"/>
      <c r="G1491" s="2643"/>
      <c r="H1491" s="2643"/>
      <c r="I1491" s="2643"/>
      <c r="J1491" s="2643"/>
      <c r="K1491" s="2644"/>
      <c r="L1491" s="2645"/>
      <c r="M1491" s="2645"/>
      <c r="N1491" s="2645"/>
      <c r="O1491" s="2646"/>
      <c r="P1491" s="2646"/>
      <c r="Q1491" s="2646"/>
      <c r="R1491" s="2646"/>
      <c r="S1491" s="2646"/>
      <c r="T1491" s="2646"/>
      <c r="U1491" s="2643"/>
      <c r="V1491" s="2643"/>
      <c r="W1491" s="2646"/>
    </row>
    <row r="1492" spans="1:23">
      <c r="A1492" s="2643"/>
      <c r="B1492" s="2643"/>
      <c r="C1492" s="2643"/>
      <c r="D1492" s="2643"/>
      <c r="E1492" s="2643"/>
      <c r="F1492" s="2643"/>
      <c r="G1492" s="2643"/>
      <c r="H1492" s="2643"/>
      <c r="I1492" s="2643"/>
      <c r="J1492" s="2643"/>
      <c r="K1492" s="2644"/>
      <c r="L1492" s="2645"/>
      <c r="M1492" s="2645"/>
      <c r="N1492" s="2645"/>
      <c r="O1492" s="2646"/>
      <c r="P1492" s="2646"/>
      <c r="Q1492" s="2646"/>
      <c r="R1492" s="2646"/>
      <c r="S1492" s="2646"/>
      <c r="T1492" s="2646"/>
      <c r="U1492" s="2643"/>
      <c r="V1492" s="2643"/>
      <c r="W1492" s="2646"/>
    </row>
    <row r="1493" spans="1:23">
      <c r="A1493" s="2643"/>
      <c r="B1493" s="2643"/>
      <c r="C1493" s="2643"/>
      <c r="D1493" s="2643"/>
      <c r="E1493" s="2643"/>
      <c r="F1493" s="2643"/>
      <c r="G1493" s="2643"/>
      <c r="H1493" s="2643"/>
      <c r="I1493" s="2643"/>
      <c r="J1493" s="2643"/>
      <c r="K1493" s="2644"/>
      <c r="L1493" s="2645"/>
      <c r="M1493" s="2645"/>
      <c r="N1493" s="2645"/>
      <c r="O1493" s="2646"/>
      <c r="P1493" s="2646"/>
      <c r="Q1493" s="2646"/>
      <c r="R1493" s="2646"/>
      <c r="S1493" s="2646"/>
      <c r="T1493" s="2646"/>
      <c r="U1493" s="2643"/>
      <c r="V1493" s="2643"/>
      <c r="W1493" s="2646"/>
    </row>
    <row r="1494" spans="1:23">
      <c r="A1494" s="2643"/>
      <c r="B1494" s="2643"/>
      <c r="C1494" s="2643"/>
      <c r="D1494" s="2643"/>
      <c r="E1494" s="2643"/>
      <c r="F1494" s="2643"/>
      <c r="G1494" s="2643"/>
      <c r="H1494" s="2643"/>
      <c r="I1494" s="2643"/>
      <c r="J1494" s="2643"/>
      <c r="K1494" s="2644"/>
      <c r="L1494" s="2645"/>
      <c r="M1494" s="2645"/>
      <c r="N1494" s="2645"/>
      <c r="O1494" s="2646"/>
      <c r="P1494" s="2646"/>
      <c r="Q1494" s="2646"/>
      <c r="R1494" s="2646"/>
      <c r="S1494" s="2646"/>
      <c r="T1494" s="2646"/>
      <c r="U1494" s="2643"/>
      <c r="V1494" s="2643"/>
      <c r="W1494" s="2646"/>
    </row>
    <row r="1495" spans="1:23">
      <c r="A1495" s="2643"/>
      <c r="B1495" s="2643"/>
      <c r="C1495" s="2643"/>
      <c r="D1495" s="2643"/>
      <c r="E1495" s="2643"/>
      <c r="F1495" s="2643"/>
      <c r="G1495" s="2643"/>
      <c r="H1495" s="2643"/>
      <c r="I1495" s="2643"/>
      <c r="J1495" s="2643"/>
      <c r="K1495" s="2644"/>
      <c r="L1495" s="2645"/>
      <c r="M1495" s="2645"/>
      <c r="N1495" s="2645"/>
      <c r="O1495" s="2646"/>
      <c r="P1495" s="2646"/>
      <c r="Q1495" s="2646"/>
      <c r="R1495" s="2646"/>
      <c r="S1495" s="2646"/>
      <c r="T1495" s="2646"/>
      <c r="U1495" s="2643"/>
      <c r="V1495" s="2643"/>
      <c r="W1495" s="2646"/>
    </row>
    <row r="1496" spans="1:23">
      <c r="A1496" s="2643"/>
      <c r="B1496" s="2643"/>
      <c r="C1496" s="2643"/>
      <c r="D1496" s="2643"/>
      <c r="E1496" s="2643"/>
      <c r="F1496" s="2643"/>
      <c r="G1496" s="2643"/>
      <c r="H1496" s="2643"/>
      <c r="I1496" s="2643"/>
      <c r="J1496" s="2643"/>
      <c r="K1496" s="2644"/>
      <c r="L1496" s="2645"/>
      <c r="M1496" s="2645"/>
      <c r="N1496" s="2645"/>
      <c r="O1496" s="2646"/>
      <c r="P1496" s="2646"/>
      <c r="Q1496" s="2646"/>
      <c r="R1496" s="2646"/>
      <c r="S1496" s="2646"/>
      <c r="T1496" s="2646"/>
      <c r="U1496" s="2643"/>
      <c r="V1496" s="2643"/>
      <c r="W1496" s="2646"/>
    </row>
    <row r="1497" spans="1:23">
      <c r="A1497" s="2643"/>
      <c r="B1497" s="2643"/>
      <c r="C1497" s="2643"/>
      <c r="D1497" s="2643"/>
      <c r="E1497" s="2643"/>
      <c r="F1497" s="2643"/>
      <c r="G1497" s="2643"/>
      <c r="H1497" s="2643"/>
      <c r="I1497" s="2643"/>
      <c r="J1497" s="2643"/>
      <c r="K1497" s="2644"/>
      <c r="L1497" s="2645"/>
      <c r="M1497" s="2645"/>
      <c r="N1497" s="2645"/>
      <c r="O1497" s="2646"/>
      <c r="P1497" s="2646"/>
      <c r="Q1497" s="2646"/>
      <c r="R1497" s="2646"/>
      <c r="S1497" s="2646"/>
      <c r="T1497" s="2646"/>
      <c r="U1497" s="2643"/>
      <c r="V1497" s="2643"/>
      <c r="W1497" s="2646"/>
    </row>
    <row r="1498" spans="1:23">
      <c r="A1498" s="2643"/>
      <c r="B1498" s="2643"/>
      <c r="C1498" s="2643"/>
      <c r="D1498" s="2643"/>
      <c r="E1498" s="2643"/>
      <c r="F1498" s="2643"/>
      <c r="G1498" s="2643"/>
      <c r="H1498" s="2643"/>
      <c r="I1498" s="2643"/>
      <c r="J1498" s="2643"/>
      <c r="K1498" s="2644"/>
      <c r="L1498" s="2645"/>
      <c r="M1498" s="2645"/>
      <c r="N1498" s="2645"/>
      <c r="O1498" s="2646"/>
      <c r="P1498" s="2646"/>
      <c r="Q1498" s="2646"/>
      <c r="R1498" s="2646"/>
      <c r="S1498" s="2646"/>
      <c r="T1498" s="2646"/>
      <c r="U1498" s="2643"/>
      <c r="V1498" s="2643"/>
      <c r="W1498" s="2646"/>
    </row>
    <row r="1499" spans="1:23">
      <c r="A1499" s="2643"/>
      <c r="B1499" s="2643"/>
      <c r="C1499" s="2643"/>
      <c r="D1499" s="2643"/>
      <c r="E1499" s="2643"/>
      <c r="F1499" s="2643"/>
      <c r="G1499" s="2643"/>
      <c r="H1499" s="2643"/>
      <c r="I1499" s="2643"/>
      <c r="J1499" s="2643"/>
      <c r="K1499" s="2644"/>
      <c r="L1499" s="2645"/>
      <c r="M1499" s="2645"/>
      <c r="N1499" s="2645"/>
      <c r="O1499" s="2646"/>
      <c r="P1499" s="2646"/>
      <c r="Q1499" s="2646"/>
      <c r="R1499" s="2646"/>
      <c r="S1499" s="2646"/>
      <c r="T1499" s="2646"/>
      <c r="U1499" s="2643"/>
      <c r="V1499" s="2643"/>
      <c r="W1499" s="2646"/>
    </row>
    <row r="1500" spans="1:23">
      <c r="A1500" s="2643"/>
      <c r="B1500" s="2643"/>
      <c r="C1500" s="2643"/>
      <c r="D1500" s="2643"/>
      <c r="E1500" s="2643"/>
      <c r="F1500" s="2643"/>
      <c r="G1500" s="2643"/>
      <c r="H1500" s="2643"/>
      <c r="I1500" s="2643"/>
      <c r="J1500" s="2643"/>
      <c r="K1500" s="2644"/>
      <c r="L1500" s="2645"/>
      <c r="M1500" s="2645"/>
      <c r="N1500" s="2645"/>
      <c r="O1500" s="2646"/>
      <c r="P1500" s="2646"/>
      <c r="Q1500" s="2646"/>
      <c r="R1500" s="2646"/>
      <c r="S1500" s="2646"/>
      <c r="T1500" s="2646"/>
      <c r="U1500" s="2643"/>
      <c r="V1500" s="2643"/>
      <c r="W1500" s="2646"/>
    </row>
    <row r="1501" spans="1:23">
      <c r="A1501" s="2643"/>
      <c r="B1501" s="2643"/>
      <c r="C1501" s="2643"/>
      <c r="D1501" s="2643"/>
      <c r="E1501" s="2643"/>
      <c r="F1501" s="2643"/>
      <c r="G1501" s="2643"/>
      <c r="H1501" s="2643"/>
      <c r="I1501" s="2643"/>
      <c r="J1501" s="2643"/>
      <c r="K1501" s="2644"/>
      <c r="L1501" s="2645"/>
      <c r="M1501" s="2645"/>
      <c r="N1501" s="2645"/>
      <c r="O1501" s="2646"/>
      <c r="P1501" s="2646"/>
      <c r="Q1501" s="2646"/>
      <c r="R1501" s="2646"/>
      <c r="S1501" s="2646"/>
      <c r="T1501" s="2646"/>
      <c r="U1501" s="2643"/>
      <c r="V1501" s="2643"/>
      <c r="W1501" s="2646"/>
    </row>
    <row r="1502" spans="1:23">
      <c r="A1502" s="2643"/>
      <c r="B1502" s="2643"/>
      <c r="C1502" s="2643"/>
      <c r="D1502" s="2643"/>
      <c r="E1502" s="2643"/>
      <c r="F1502" s="2643"/>
      <c r="G1502" s="2643"/>
      <c r="H1502" s="2643"/>
      <c r="I1502" s="2643"/>
      <c r="J1502" s="2643"/>
      <c r="K1502" s="2644"/>
      <c r="L1502" s="2645"/>
      <c r="M1502" s="2645"/>
      <c r="N1502" s="2645"/>
      <c r="O1502" s="2646"/>
      <c r="P1502" s="2646"/>
      <c r="Q1502" s="2646"/>
      <c r="R1502" s="2646"/>
      <c r="S1502" s="2646"/>
      <c r="T1502" s="2646"/>
      <c r="U1502" s="2643"/>
      <c r="V1502" s="2643"/>
      <c r="W1502" s="2646"/>
    </row>
    <row r="1503" spans="1:23">
      <c r="A1503" s="2643"/>
      <c r="B1503" s="2643"/>
      <c r="C1503" s="2643"/>
      <c r="D1503" s="2643"/>
      <c r="E1503" s="2643"/>
      <c r="F1503" s="2643"/>
      <c r="G1503" s="2643"/>
      <c r="H1503" s="2643"/>
      <c r="I1503" s="2643"/>
      <c r="J1503" s="2643"/>
      <c r="K1503" s="2644"/>
      <c r="L1503" s="2645"/>
      <c r="M1503" s="2645"/>
      <c r="N1503" s="2645"/>
      <c r="O1503" s="2646"/>
      <c r="P1503" s="2646"/>
      <c r="Q1503" s="2646"/>
      <c r="R1503" s="2646"/>
      <c r="S1503" s="2646"/>
      <c r="T1503" s="2646"/>
      <c r="U1503" s="2643"/>
      <c r="V1503" s="2643"/>
      <c r="W1503" s="2646"/>
    </row>
    <row r="1504" spans="1:23">
      <c r="A1504" s="2643"/>
      <c r="B1504" s="2643"/>
      <c r="C1504" s="2643"/>
      <c r="D1504" s="2643"/>
      <c r="E1504" s="2643"/>
      <c r="F1504" s="2643"/>
      <c r="G1504" s="2643"/>
      <c r="H1504" s="2643"/>
      <c r="I1504" s="2643"/>
      <c r="J1504" s="2643"/>
      <c r="K1504" s="2644"/>
      <c r="L1504" s="2645"/>
      <c r="M1504" s="2645"/>
      <c r="N1504" s="2645"/>
      <c r="O1504" s="2646"/>
      <c r="P1504" s="2646"/>
      <c r="Q1504" s="2646"/>
      <c r="R1504" s="2646"/>
      <c r="S1504" s="2646"/>
      <c r="T1504" s="2646"/>
      <c r="U1504" s="2643"/>
      <c r="V1504" s="2643"/>
      <c r="W1504" s="2646"/>
    </row>
    <row r="1505" spans="1:23">
      <c r="A1505" s="2643"/>
      <c r="B1505" s="2643"/>
      <c r="C1505" s="2643"/>
      <c r="D1505" s="2643"/>
      <c r="E1505" s="2643"/>
      <c r="F1505" s="2643"/>
      <c r="G1505" s="2643"/>
      <c r="H1505" s="2643"/>
      <c r="I1505" s="2643"/>
      <c r="J1505" s="2643"/>
      <c r="K1505" s="2644"/>
      <c r="L1505" s="2645"/>
      <c r="M1505" s="2645"/>
      <c r="N1505" s="2645"/>
      <c r="O1505" s="2646"/>
      <c r="P1505" s="2646"/>
      <c r="Q1505" s="2646"/>
      <c r="R1505" s="2646"/>
      <c r="S1505" s="2646"/>
      <c r="T1505" s="2646"/>
      <c r="U1505" s="2643"/>
      <c r="V1505" s="2643"/>
      <c r="W1505" s="2646"/>
    </row>
    <row r="1506" spans="1:23">
      <c r="A1506" s="2643"/>
      <c r="B1506" s="2643"/>
      <c r="C1506" s="2643"/>
      <c r="D1506" s="2643"/>
      <c r="E1506" s="2643"/>
      <c r="F1506" s="2643"/>
      <c r="G1506" s="2643"/>
      <c r="H1506" s="2643"/>
      <c r="I1506" s="2643"/>
      <c r="J1506" s="2643"/>
      <c r="K1506" s="2644"/>
      <c r="L1506" s="2645"/>
      <c r="M1506" s="2645"/>
      <c r="N1506" s="2645"/>
      <c r="O1506" s="2646"/>
      <c r="P1506" s="2646"/>
      <c r="Q1506" s="2646"/>
      <c r="R1506" s="2646"/>
      <c r="S1506" s="2646"/>
      <c r="T1506" s="2646"/>
      <c r="U1506" s="2643"/>
      <c r="V1506" s="2643"/>
      <c r="W1506" s="2646"/>
    </row>
    <row r="1507" spans="1:23">
      <c r="A1507" s="2643"/>
      <c r="B1507" s="2643"/>
      <c r="C1507" s="2643"/>
      <c r="D1507" s="2643"/>
      <c r="E1507" s="2643"/>
      <c r="F1507" s="2643"/>
      <c r="G1507" s="2643"/>
      <c r="H1507" s="2643"/>
      <c r="I1507" s="2643"/>
      <c r="J1507" s="2643"/>
      <c r="K1507" s="2644"/>
      <c r="L1507" s="2645"/>
      <c r="M1507" s="2645"/>
      <c r="N1507" s="2645"/>
      <c r="O1507" s="2646"/>
      <c r="P1507" s="2646"/>
      <c r="Q1507" s="2646"/>
      <c r="R1507" s="2646"/>
      <c r="S1507" s="2646"/>
      <c r="T1507" s="2646"/>
      <c r="U1507" s="2643"/>
      <c r="V1507" s="2643"/>
      <c r="W1507" s="2646"/>
    </row>
    <row r="1508" spans="1:23">
      <c r="A1508" s="2643"/>
      <c r="B1508" s="2643"/>
      <c r="C1508" s="2643"/>
      <c r="D1508" s="2643"/>
      <c r="E1508" s="2643"/>
      <c r="F1508" s="2643"/>
      <c r="G1508" s="2643"/>
      <c r="H1508" s="2643"/>
      <c r="I1508" s="2643"/>
      <c r="J1508" s="2643"/>
      <c r="K1508" s="2644"/>
      <c r="L1508" s="2645"/>
      <c r="M1508" s="2645"/>
      <c r="N1508" s="2645"/>
      <c r="O1508" s="2646"/>
      <c r="P1508" s="2646"/>
      <c r="Q1508" s="2646"/>
      <c r="R1508" s="2646"/>
      <c r="S1508" s="2646"/>
      <c r="T1508" s="2646"/>
      <c r="U1508" s="2643"/>
      <c r="V1508" s="2643"/>
      <c r="W1508" s="2646"/>
    </row>
    <row r="1509" spans="1:23">
      <c r="A1509" s="2643"/>
      <c r="B1509" s="2643"/>
      <c r="C1509" s="2643"/>
      <c r="D1509" s="2643"/>
      <c r="E1509" s="2643"/>
      <c r="F1509" s="2643"/>
      <c r="G1509" s="2643"/>
      <c r="H1509" s="2643"/>
      <c r="I1509" s="2643"/>
      <c r="J1509" s="2643"/>
      <c r="K1509" s="2644"/>
      <c r="L1509" s="2645"/>
      <c r="M1509" s="2645"/>
      <c r="N1509" s="2645"/>
      <c r="O1509" s="2646"/>
      <c r="P1509" s="2646"/>
      <c r="Q1509" s="2646"/>
      <c r="R1509" s="2646"/>
      <c r="S1509" s="2646"/>
      <c r="T1509" s="2646"/>
      <c r="U1509" s="2643"/>
      <c r="V1509" s="2643"/>
      <c r="W1509" s="2646"/>
    </row>
    <row r="1510" spans="1:23">
      <c r="A1510" s="2643"/>
      <c r="B1510" s="2643"/>
      <c r="C1510" s="2643"/>
      <c r="D1510" s="2643"/>
      <c r="E1510" s="2643"/>
      <c r="F1510" s="2643"/>
      <c r="G1510" s="2643"/>
      <c r="H1510" s="2643"/>
      <c r="I1510" s="2643"/>
      <c r="J1510" s="2643"/>
      <c r="K1510" s="2644"/>
      <c r="L1510" s="2645"/>
      <c r="M1510" s="2645"/>
      <c r="N1510" s="2645"/>
      <c r="O1510" s="2646"/>
      <c r="P1510" s="2646"/>
      <c r="Q1510" s="2646"/>
      <c r="R1510" s="2646"/>
      <c r="S1510" s="2646"/>
      <c r="T1510" s="2646"/>
      <c r="U1510" s="2643"/>
      <c r="V1510" s="2643"/>
      <c r="W1510" s="2646"/>
    </row>
    <row r="1511" spans="1:23">
      <c r="A1511" s="2643"/>
      <c r="B1511" s="2643"/>
      <c r="C1511" s="2643"/>
      <c r="D1511" s="2643"/>
      <c r="E1511" s="2643"/>
      <c r="F1511" s="2643"/>
      <c r="G1511" s="2643"/>
      <c r="H1511" s="2643"/>
      <c r="I1511" s="2643"/>
      <c r="J1511" s="2643"/>
      <c r="K1511" s="2644"/>
      <c r="L1511" s="2645"/>
      <c r="M1511" s="2645"/>
      <c r="N1511" s="2645"/>
      <c r="O1511" s="2646"/>
      <c r="P1511" s="2646"/>
      <c r="Q1511" s="2646"/>
      <c r="R1511" s="2646"/>
      <c r="S1511" s="2646"/>
      <c r="T1511" s="2646"/>
      <c r="U1511" s="2643"/>
      <c r="V1511" s="2643"/>
      <c r="W1511" s="2646"/>
    </row>
    <row r="1512" spans="1:23">
      <c r="A1512" s="2643"/>
      <c r="B1512" s="2643"/>
      <c r="C1512" s="2643"/>
      <c r="D1512" s="2643"/>
      <c r="E1512" s="2643"/>
      <c r="F1512" s="2643"/>
      <c r="G1512" s="2643"/>
      <c r="H1512" s="2643"/>
      <c r="I1512" s="2643"/>
      <c r="J1512" s="2643"/>
      <c r="K1512" s="2644"/>
      <c r="L1512" s="2645"/>
      <c r="M1512" s="2645"/>
      <c r="N1512" s="2645"/>
      <c r="O1512" s="2646"/>
      <c r="P1512" s="2646"/>
      <c r="Q1512" s="2646"/>
      <c r="R1512" s="2646"/>
      <c r="S1512" s="2646"/>
      <c r="T1512" s="2646"/>
      <c r="U1512" s="2643"/>
      <c r="V1512" s="2643"/>
      <c r="W1512" s="2646"/>
    </row>
    <row r="1513" spans="1:23">
      <c r="A1513" s="2643"/>
      <c r="B1513" s="2643"/>
      <c r="C1513" s="2643"/>
      <c r="D1513" s="2643"/>
      <c r="E1513" s="2643"/>
      <c r="F1513" s="2643"/>
      <c r="G1513" s="2643"/>
      <c r="H1513" s="2643"/>
      <c r="I1513" s="2643"/>
      <c r="J1513" s="2643"/>
      <c r="K1513" s="2644"/>
      <c r="L1513" s="2645"/>
      <c r="M1513" s="2645"/>
      <c r="N1513" s="2645"/>
      <c r="O1513" s="2646"/>
      <c r="P1513" s="2646"/>
      <c r="Q1513" s="2646"/>
      <c r="R1513" s="2646"/>
      <c r="S1513" s="2646"/>
      <c r="T1513" s="2646"/>
      <c r="U1513" s="2643"/>
      <c r="V1513" s="2643"/>
      <c r="W1513" s="2646"/>
    </row>
    <row r="1514" spans="1:23">
      <c r="A1514" s="2643"/>
      <c r="B1514" s="2643"/>
      <c r="C1514" s="2643"/>
      <c r="D1514" s="2643"/>
      <c r="E1514" s="2643"/>
      <c r="F1514" s="2643"/>
      <c r="G1514" s="2643"/>
      <c r="H1514" s="2643"/>
      <c r="I1514" s="2643"/>
      <c r="J1514" s="2643"/>
      <c r="K1514" s="2644"/>
      <c r="L1514" s="2645"/>
      <c r="M1514" s="2645"/>
      <c r="N1514" s="2645"/>
      <c r="O1514" s="2646"/>
      <c r="P1514" s="2646"/>
      <c r="Q1514" s="2646"/>
      <c r="R1514" s="2646"/>
      <c r="S1514" s="2646"/>
      <c r="T1514" s="2646"/>
      <c r="U1514" s="2643"/>
      <c r="V1514" s="2643"/>
      <c r="W1514" s="2646"/>
    </row>
    <row r="1515" spans="1:23">
      <c r="A1515" s="2643"/>
      <c r="B1515" s="2643"/>
      <c r="C1515" s="2643"/>
      <c r="D1515" s="2643"/>
      <c r="E1515" s="2643"/>
      <c r="F1515" s="2643"/>
      <c r="G1515" s="2643"/>
      <c r="H1515" s="2643"/>
      <c r="I1515" s="2643"/>
      <c r="J1515" s="2643"/>
      <c r="K1515" s="2644"/>
      <c r="L1515" s="2645"/>
      <c r="M1515" s="2645"/>
      <c r="N1515" s="2645"/>
      <c r="O1515" s="2646"/>
      <c r="P1515" s="2646"/>
      <c r="Q1515" s="2646"/>
      <c r="R1515" s="2646"/>
      <c r="S1515" s="2646"/>
      <c r="T1515" s="2646"/>
      <c r="U1515" s="2643"/>
      <c r="V1515" s="2643"/>
      <c r="W1515" s="2646"/>
    </row>
    <row r="1516" spans="1:23">
      <c r="A1516" s="2643"/>
      <c r="B1516" s="2643"/>
      <c r="C1516" s="2643"/>
      <c r="D1516" s="2643"/>
      <c r="E1516" s="2643"/>
      <c r="F1516" s="2643"/>
      <c r="G1516" s="2643"/>
      <c r="H1516" s="2643"/>
      <c r="I1516" s="2643"/>
      <c r="J1516" s="2643"/>
      <c r="K1516" s="2644"/>
      <c r="L1516" s="2645"/>
      <c r="M1516" s="2645"/>
      <c r="N1516" s="2645"/>
      <c r="O1516" s="2646"/>
      <c r="P1516" s="2646"/>
      <c r="Q1516" s="2646"/>
      <c r="R1516" s="2646"/>
      <c r="S1516" s="2646"/>
      <c r="T1516" s="2646"/>
      <c r="U1516" s="2643"/>
      <c r="V1516" s="2643"/>
      <c r="W1516" s="2646"/>
    </row>
    <row r="1517" spans="1:23">
      <c r="A1517" s="2643"/>
      <c r="B1517" s="2643"/>
      <c r="C1517" s="2643"/>
      <c r="D1517" s="2643"/>
      <c r="E1517" s="2643"/>
      <c r="F1517" s="2643"/>
      <c r="G1517" s="2643"/>
      <c r="H1517" s="2643"/>
      <c r="I1517" s="2643"/>
      <c r="J1517" s="2643"/>
      <c r="K1517" s="2644"/>
      <c r="L1517" s="2645"/>
      <c r="M1517" s="2645"/>
      <c r="N1517" s="2645"/>
      <c r="O1517" s="2646"/>
      <c r="P1517" s="2646"/>
      <c r="Q1517" s="2646"/>
      <c r="R1517" s="2646"/>
      <c r="S1517" s="2646"/>
      <c r="T1517" s="2646"/>
      <c r="U1517" s="2643"/>
      <c r="V1517" s="2643"/>
      <c r="W1517" s="2646"/>
    </row>
    <row r="1518" spans="1:23">
      <c r="A1518" s="2643"/>
      <c r="B1518" s="2643"/>
      <c r="C1518" s="2643"/>
      <c r="D1518" s="2643"/>
      <c r="E1518" s="2643"/>
      <c r="F1518" s="2643"/>
      <c r="G1518" s="2643"/>
      <c r="H1518" s="2643"/>
      <c r="I1518" s="2643"/>
      <c r="J1518" s="2643"/>
      <c r="K1518" s="2644"/>
      <c r="L1518" s="2645"/>
      <c r="M1518" s="2645"/>
      <c r="N1518" s="2645"/>
      <c r="O1518" s="2646"/>
      <c r="P1518" s="2646"/>
      <c r="Q1518" s="2646"/>
      <c r="R1518" s="2646"/>
      <c r="S1518" s="2646"/>
      <c r="T1518" s="2646"/>
      <c r="U1518" s="2643"/>
      <c r="V1518" s="2643"/>
      <c r="W1518" s="2646"/>
    </row>
    <row r="1519" spans="1:23">
      <c r="A1519" s="2643"/>
      <c r="B1519" s="2643"/>
      <c r="C1519" s="2643"/>
      <c r="D1519" s="2643"/>
      <c r="E1519" s="2643"/>
      <c r="F1519" s="2643"/>
      <c r="G1519" s="2643"/>
      <c r="H1519" s="2643"/>
      <c r="I1519" s="2643"/>
      <c r="J1519" s="2643"/>
      <c r="K1519" s="2644"/>
      <c r="L1519" s="2645"/>
      <c r="M1519" s="2645"/>
      <c r="N1519" s="2645"/>
      <c r="O1519" s="2646"/>
      <c r="P1519" s="2646"/>
      <c r="Q1519" s="2646"/>
      <c r="R1519" s="2646"/>
      <c r="S1519" s="2646"/>
      <c r="T1519" s="2646"/>
      <c r="U1519" s="2643"/>
      <c r="V1519" s="2643"/>
      <c r="W1519" s="2646"/>
    </row>
    <row r="1520" spans="1:23">
      <c r="A1520" s="2643"/>
      <c r="B1520" s="2643"/>
      <c r="C1520" s="2643"/>
      <c r="D1520" s="2643"/>
      <c r="E1520" s="2643"/>
      <c r="F1520" s="2643"/>
      <c r="G1520" s="2643"/>
      <c r="H1520" s="2643"/>
      <c r="I1520" s="2643"/>
      <c r="J1520" s="2643"/>
      <c r="K1520" s="2644"/>
      <c r="L1520" s="2645"/>
      <c r="M1520" s="2645"/>
      <c r="N1520" s="2645"/>
      <c r="O1520" s="2646"/>
      <c r="P1520" s="2646"/>
      <c r="Q1520" s="2646"/>
      <c r="R1520" s="2646"/>
      <c r="S1520" s="2646"/>
      <c r="T1520" s="2646"/>
      <c r="U1520" s="2643"/>
      <c r="V1520" s="2643"/>
      <c r="W1520" s="2646"/>
    </row>
    <row r="1521" spans="1:23">
      <c r="A1521" s="2643"/>
      <c r="B1521" s="2643"/>
      <c r="C1521" s="2643"/>
      <c r="D1521" s="2643"/>
      <c r="E1521" s="2643"/>
      <c r="F1521" s="2643"/>
      <c r="G1521" s="2643"/>
      <c r="H1521" s="2643"/>
      <c r="I1521" s="2643"/>
      <c r="J1521" s="2643"/>
      <c r="K1521" s="2644"/>
      <c r="L1521" s="2645"/>
      <c r="M1521" s="2645"/>
      <c r="N1521" s="2645"/>
      <c r="O1521" s="2646"/>
      <c r="P1521" s="2646"/>
      <c r="Q1521" s="2646"/>
      <c r="R1521" s="2646"/>
      <c r="S1521" s="2646"/>
      <c r="T1521" s="2646"/>
      <c r="U1521" s="2643"/>
      <c r="V1521" s="2643"/>
      <c r="W1521" s="2646"/>
    </row>
    <row r="1522" spans="1:23">
      <c r="A1522" s="2643"/>
      <c r="B1522" s="2643"/>
      <c r="C1522" s="2643"/>
      <c r="D1522" s="2643"/>
      <c r="E1522" s="2643"/>
      <c r="F1522" s="2643"/>
      <c r="G1522" s="2643"/>
      <c r="H1522" s="2643"/>
      <c r="I1522" s="2643"/>
      <c r="J1522" s="2643"/>
      <c r="K1522" s="2644"/>
      <c r="L1522" s="2645"/>
      <c r="M1522" s="2645"/>
      <c r="N1522" s="2645"/>
      <c r="O1522" s="2646"/>
      <c r="P1522" s="2646"/>
      <c r="Q1522" s="2646"/>
      <c r="R1522" s="2646"/>
      <c r="S1522" s="2646"/>
      <c r="T1522" s="2646"/>
      <c r="U1522" s="2643"/>
      <c r="V1522" s="2643"/>
      <c r="W1522" s="2646"/>
    </row>
    <row r="1523" spans="1:23">
      <c r="A1523" s="2643"/>
      <c r="B1523" s="2643"/>
      <c r="C1523" s="2643"/>
      <c r="D1523" s="2643"/>
      <c r="E1523" s="2643"/>
      <c r="F1523" s="2643"/>
      <c r="G1523" s="2643"/>
      <c r="H1523" s="2643"/>
      <c r="I1523" s="2643"/>
      <c r="J1523" s="2643"/>
      <c r="K1523" s="2644"/>
      <c r="L1523" s="2645"/>
      <c r="M1523" s="2645"/>
      <c r="N1523" s="2645"/>
      <c r="O1523" s="2646"/>
      <c r="P1523" s="2646"/>
      <c r="Q1523" s="2646"/>
      <c r="R1523" s="2646"/>
      <c r="S1523" s="2646"/>
      <c r="T1523" s="2646"/>
      <c r="U1523" s="2643"/>
      <c r="V1523" s="2643"/>
      <c r="W1523" s="2646"/>
    </row>
    <row r="1524" spans="1:23">
      <c r="A1524" s="2643"/>
      <c r="B1524" s="2643"/>
      <c r="C1524" s="2643"/>
      <c r="D1524" s="2643"/>
      <c r="E1524" s="2643"/>
      <c r="F1524" s="2643"/>
      <c r="G1524" s="2643"/>
      <c r="H1524" s="2643"/>
      <c r="I1524" s="2643"/>
      <c r="J1524" s="2643"/>
      <c r="K1524" s="2644"/>
      <c r="L1524" s="2645"/>
      <c r="M1524" s="2645"/>
      <c r="N1524" s="2645"/>
      <c r="O1524" s="2646"/>
      <c r="P1524" s="2646"/>
      <c r="Q1524" s="2646"/>
      <c r="R1524" s="2646"/>
      <c r="S1524" s="2646"/>
      <c r="T1524" s="2646"/>
      <c r="U1524" s="2643"/>
      <c r="V1524" s="2643"/>
      <c r="W1524" s="2646"/>
    </row>
    <row r="1525" spans="1:23">
      <c r="A1525" s="2643"/>
      <c r="B1525" s="2643"/>
      <c r="C1525" s="2643"/>
      <c r="D1525" s="2643"/>
      <c r="E1525" s="2643"/>
      <c r="F1525" s="2643"/>
      <c r="G1525" s="2643"/>
      <c r="H1525" s="2643"/>
      <c r="I1525" s="2643"/>
      <c r="J1525" s="2643"/>
      <c r="K1525" s="2644"/>
      <c r="L1525" s="2645"/>
      <c r="M1525" s="2645"/>
      <c r="N1525" s="2645"/>
      <c r="O1525" s="2646"/>
      <c r="P1525" s="2646"/>
      <c r="Q1525" s="2646"/>
      <c r="R1525" s="2646"/>
      <c r="S1525" s="2646"/>
      <c r="T1525" s="2646"/>
      <c r="U1525" s="2643"/>
      <c r="V1525" s="2643"/>
      <c r="W1525" s="2646"/>
    </row>
    <row r="1526" spans="1:23">
      <c r="A1526" s="2643"/>
      <c r="B1526" s="2643"/>
      <c r="C1526" s="2643"/>
      <c r="D1526" s="2643"/>
      <c r="E1526" s="2643"/>
      <c r="F1526" s="2643"/>
      <c r="G1526" s="2643"/>
      <c r="H1526" s="2643"/>
      <c r="I1526" s="2643"/>
      <c r="J1526" s="2643"/>
      <c r="K1526" s="2644"/>
      <c r="L1526" s="2645"/>
      <c r="M1526" s="2645"/>
      <c r="N1526" s="2645"/>
      <c r="O1526" s="2646"/>
      <c r="P1526" s="2646"/>
      <c r="Q1526" s="2646"/>
      <c r="R1526" s="2646"/>
      <c r="S1526" s="2646"/>
      <c r="T1526" s="2646"/>
      <c r="U1526" s="2643"/>
      <c r="V1526" s="2643"/>
      <c r="W1526" s="2646"/>
    </row>
    <row r="1527" spans="1:23">
      <c r="A1527" s="2643"/>
      <c r="B1527" s="2643"/>
      <c r="C1527" s="2643"/>
      <c r="D1527" s="2643"/>
      <c r="E1527" s="2643"/>
      <c r="F1527" s="2643"/>
      <c r="G1527" s="2643"/>
      <c r="H1527" s="2643"/>
      <c r="I1527" s="2643"/>
      <c r="J1527" s="2643"/>
      <c r="K1527" s="2644"/>
      <c r="L1527" s="2645"/>
      <c r="M1527" s="2645"/>
      <c r="N1527" s="2645"/>
      <c r="O1527" s="2646"/>
      <c r="P1527" s="2646"/>
      <c r="Q1527" s="2646"/>
      <c r="R1527" s="2646"/>
      <c r="S1527" s="2646"/>
      <c r="T1527" s="2646"/>
      <c r="U1527" s="2643"/>
      <c r="V1527" s="2643"/>
      <c r="W1527" s="2646"/>
    </row>
    <row r="1528" spans="1:23">
      <c r="A1528" s="2643"/>
      <c r="B1528" s="2643"/>
      <c r="C1528" s="2643"/>
      <c r="D1528" s="2643"/>
      <c r="E1528" s="2643"/>
      <c r="F1528" s="2643"/>
      <c r="G1528" s="2643"/>
      <c r="H1528" s="2643"/>
      <c r="I1528" s="2643"/>
      <c r="J1528" s="2643"/>
      <c r="K1528" s="2644"/>
      <c r="L1528" s="2645"/>
      <c r="M1528" s="2645"/>
      <c r="N1528" s="2645"/>
      <c r="O1528" s="2646"/>
      <c r="P1528" s="2646"/>
      <c r="Q1528" s="2646"/>
      <c r="R1528" s="2646"/>
      <c r="S1528" s="2646"/>
      <c r="T1528" s="2646"/>
      <c r="U1528" s="2643"/>
      <c r="V1528" s="2643"/>
      <c r="W1528" s="2646"/>
    </row>
    <row r="1529" spans="1:23">
      <c r="A1529" s="2643"/>
      <c r="B1529" s="2643"/>
      <c r="C1529" s="2643"/>
      <c r="D1529" s="2643"/>
      <c r="E1529" s="2643"/>
      <c r="F1529" s="2643"/>
      <c r="G1529" s="2643"/>
      <c r="H1529" s="2643"/>
      <c r="I1529" s="2643"/>
      <c r="J1529" s="2643"/>
      <c r="K1529" s="2644"/>
      <c r="L1529" s="2645"/>
      <c r="M1529" s="2645"/>
      <c r="N1529" s="2645"/>
      <c r="O1529" s="2646"/>
      <c r="P1529" s="2646"/>
      <c r="Q1529" s="2646"/>
      <c r="R1529" s="2646"/>
      <c r="S1529" s="2646"/>
      <c r="T1529" s="2646"/>
      <c r="U1529" s="2643"/>
      <c r="V1529" s="2643"/>
      <c r="W1529" s="2646"/>
    </row>
    <row r="1530" spans="1:23">
      <c r="A1530" s="2643"/>
      <c r="B1530" s="2643"/>
      <c r="C1530" s="2643"/>
      <c r="D1530" s="2643"/>
      <c r="E1530" s="2643"/>
      <c r="F1530" s="2643"/>
      <c r="G1530" s="2643"/>
      <c r="H1530" s="2643"/>
      <c r="I1530" s="2643"/>
      <c r="J1530" s="2643"/>
      <c r="K1530" s="2644"/>
      <c r="L1530" s="2645"/>
      <c r="M1530" s="2645"/>
      <c r="N1530" s="2645"/>
      <c r="O1530" s="2646"/>
      <c r="P1530" s="2646"/>
      <c r="Q1530" s="2646"/>
      <c r="R1530" s="2646"/>
      <c r="S1530" s="2646"/>
      <c r="T1530" s="2646"/>
      <c r="U1530" s="2643"/>
      <c r="V1530" s="2643"/>
      <c r="W1530" s="2646"/>
    </row>
    <row r="1531" spans="1:23">
      <c r="A1531" s="2643"/>
      <c r="B1531" s="2643"/>
      <c r="C1531" s="2643"/>
      <c r="D1531" s="2643"/>
      <c r="E1531" s="2643"/>
      <c r="F1531" s="2643"/>
      <c r="G1531" s="2643"/>
      <c r="H1531" s="2643"/>
      <c r="I1531" s="2643"/>
      <c r="J1531" s="2643"/>
      <c r="K1531" s="2644"/>
      <c r="L1531" s="2645"/>
      <c r="M1531" s="2645"/>
      <c r="N1531" s="2645"/>
      <c r="O1531" s="2646"/>
      <c r="P1531" s="2646"/>
      <c r="Q1531" s="2646"/>
      <c r="R1531" s="2646"/>
      <c r="S1531" s="2646"/>
      <c r="T1531" s="2646"/>
      <c r="U1531" s="2643"/>
      <c r="V1531" s="2643"/>
      <c r="W1531" s="2646"/>
    </row>
    <row r="1532" spans="1:23">
      <c r="A1532" s="2643"/>
      <c r="B1532" s="2643"/>
      <c r="C1532" s="2643"/>
      <c r="D1532" s="2643"/>
      <c r="E1532" s="2643"/>
      <c r="F1532" s="2643"/>
      <c r="G1532" s="2643"/>
      <c r="H1532" s="2643"/>
      <c r="I1532" s="2643"/>
      <c r="J1532" s="2643"/>
      <c r="K1532" s="2644"/>
      <c r="L1532" s="2645"/>
      <c r="M1532" s="2645"/>
      <c r="N1532" s="2645"/>
      <c r="O1532" s="2646"/>
      <c r="P1532" s="2646"/>
      <c r="Q1532" s="2646"/>
      <c r="R1532" s="2646"/>
      <c r="S1532" s="2646"/>
      <c r="T1532" s="2646"/>
      <c r="U1532" s="2643"/>
      <c r="V1532" s="2643"/>
      <c r="W1532" s="2646"/>
    </row>
    <row r="1533" spans="1:23">
      <c r="A1533" s="2643"/>
      <c r="B1533" s="2643"/>
      <c r="C1533" s="2643"/>
      <c r="D1533" s="2643"/>
      <c r="E1533" s="2643"/>
      <c r="F1533" s="2643"/>
      <c r="G1533" s="2643"/>
      <c r="H1533" s="2643"/>
      <c r="I1533" s="2643"/>
      <c r="J1533" s="2643"/>
      <c r="K1533" s="2644"/>
      <c r="L1533" s="2645"/>
      <c r="M1533" s="2645"/>
      <c r="N1533" s="2645"/>
      <c r="O1533" s="2646"/>
      <c r="P1533" s="2646"/>
      <c r="Q1533" s="2646"/>
      <c r="R1533" s="2646"/>
      <c r="S1533" s="2646"/>
      <c r="T1533" s="2646"/>
      <c r="U1533" s="2643"/>
      <c r="V1533" s="2643"/>
      <c r="W1533" s="2646"/>
    </row>
    <row r="1534" spans="1:23">
      <c r="A1534" s="2643"/>
      <c r="B1534" s="2643"/>
      <c r="C1534" s="2643"/>
      <c r="D1534" s="2643"/>
      <c r="E1534" s="2643"/>
      <c r="F1534" s="2643"/>
      <c r="G1534" s="2643"/>
      <c r="H1534" s="2643"/>
      <c r="I1534" s="2643"/>
      <c r="J1534" s="2643"/>
      <c r="K1534" s="2644"/>
      <c r="L1534" s="2645"/>
      <c r="M1534" s="2645"/>
      <c r="N1534" s="2645"/>
      <c r="O1534" s="2646"/>
      <c r="P1534" s="2646"/>
      <c r="Q1534" s="2646"/>
      <c r="R1534" s="2646"/>
      <c r="S1534" s="2646"/>
      <c r="T1534" s="2646"/>
      <c r="U1534" s="2643"/>
      <c r="V1534" s="2643"/>
      <c r="W1534" s="2646"/>
    </row>
    <row r="1535" spans="1:23">
      <c r="A1535" s="2643"/>
      <c r="B1535" s="2643"/>
      <c r="C1535" s="2643"/>
      <c r="D1535" s="2643"/>
      <c r="E1535" s="2643"/>
      <c r="F1535" s="2643"/>
      <c r="G1535" s="2643"/>
      <c r="H1535" s="2643"/>
      <c r="I1535" s="2643"/>
      <c r="J1535" s="2643"/>
      <c r="K1535" s="2644"/>
      <c r="L1535" s="2645"/>
      <c r="M1535" s="2645"/>
      <c r="N1535" s="2645"/>
      <c r="O1535" s="2646"/>
      <c r="P1535" s="2646"/>
      <c r="Q1535" s="2646"/>
      <c r="R1535" s="2646"/>
      <c r="S1535" s="2646"/>
      <c r="T1535" s="2646"/>
      <c r="U1535" s="2643"/>
      <c r="V1535" s="2643"/>
      <c r="W1535" s="2646"/>
    </row>
    <row r="1536" spans="1:23">
      <c r="A1536" s="2643"/>
      <c r="B1536" s="2643"/>
      <c r="C1536" s="2643"/>
      <c r="D1536" s="2643"/>
      <c r="E1536" s="2643"/>
      <c r="F1536" s="2643"/>
      <c r="G1536" s="2643"/>
      <c r="H1536" s="2643"/>
      <c r="I1536" s="2643"/>
      <c r="J1536" s="2643"/>
      <c r="K1536" s="2644"/>
      <c r="L1536" s="2645"/>
      <c r="M1536" s="2645"/>
      <c r="N1536" s="2645"/>
      <c r="O1536" s="2646"/>
      <c r="P1536" s="2646"/>
      <c r="Q1536" s="2646"/>
      <c r="R1536" s="2646"/>
      <c r="S1536" s="2646"/>
      <c r="T1536" s="2646"/>
      <c r="U1536" s="2643"/>
      <c r="V1536" s="2643"/>
      <c r="W1536" s="2646"/>
    </row>
    <row r="1537" spans="1:23">
      <c r="A1537" s="2643"/>
      <c r="B1537" s="2643"/>
      <c r="C1537" s="2643"/>
      <c r="D1537" s="2643"/>
      <c r="E1537" s="2643"/>
      <c r="F1537" s="2643"/>
      <c r="G1537" s="2643"/>
      <c r="H1537" s="2643"/>
      <c r="I1537" s="2643"/>
      <c r="J1537" s="2643"/>
      <c r="K1537" s="2644"/>
      <c r="L1537" s="2645"/>
      <c r="M1537" s="2645"/>
      <c r="N1537" s="2645"/>
      <c r="O1537" s="2646"/>
      <c r="P1537" s="2646"/>
      <c r="Q1537" s="2646"/>
      <c r="R1537" s="2646"/>
      <c r="S1537" s="2646"/>
      <c r="T1537" s="2646"/>
      <c r="U1537" s="2643"/>
      <c r="V1537" s="2643"/>
      <c r="W1537" s="2646"/>
    </row>
    <row r="1538" spans="1:23">
      <c r="A1538" s="2643"/>
      <c r="B1538" s="2643"/>
      <c r="C1538" s="2643"/>
      <c r="D1538" s="2643"/>
      <c r="E1538" s="2643"/>
      <c r="F1538" s="2643"/>
      <c r="G1538" s="2643"/>
      <c r="H1538" s="2643"/>
      <c r="I1538" s="2643"/>
      <c r="J1538" s="2643"/>
      <c r="K1538" s="2644"/>
      <c r="L1538" s="2645"/>
      <c r="M1538" s="2645"/>
      <c r="N1538" s="2645"/>
      <c r="O1538" s="2646"/>
      <c r="P1538" s="2646"/>
      <c r="Q1538" s="2646"/>
      <c r="R1538" s="2646"/>
      <c r="S1538" s="2646"/>
      <c r="T1538" s="2646"/>
      <c r="U1538" s="2643"/>
      <c r="V1538" s="2643"/>
      <c r="W1538" s="2646"/>
    </row>
    <row r="1539" spans="1:23">
      <c r="A1539" s="2643"/>
      <c r="B1539" s="2643"/>
      <c r="C1539" s="2643"/>
      <c r="D1539" s="2643"/>
      <c r="E1539" s="2643"/>
      <c r="F1539" s="2643"/>
      <c r="G1539" s="2643"/>
      <c r="H1539" s="2643"/>
      <c r="I1539" s="2643"/>
      <c r="J1539" s="2643"/>
      <c r="K1539" s="2644"/>
      <c r="L1539" s="2645"/>
      <c r="M1539" s="2645"/>
      <c r="N1539" s="2645"/>
      <c r="O1539" s="2646"/>
      <c r="P1539" s="2646"/>
      <c r="Q1539" s="2646"/>
      <c r="R1539" s="2646"/>
      <c r="S1539" s="2646"/>
      <c r="T1539" s="2646"/>
      <c r="U1539" s="2643"/>
      <c r="V1539" s="2643"/>
      <c r="W1539" s="2646"/>
    </row>
    <row r="1540" spans="1:23">
      <c r="A1540" s="2643"/>
      <c r="B1540" s="2643"/>
      <c r="C1540" s="2643"/>
      <c r="D1540" s="2643"/>
      <c r="E1540" s="2643"/>
      <c r="F1540" s="2643"/>
      <c r="G1540" s="2643"/>
      <c r="H1540" s="2643"/>
      <c r="I1540" s="2643"/>
      <c r="J1540" s="2643"/>
      <c r="K1540" s="2644"/>
      <c r="L1540" s="2645"/>
      <c r="M1540" s="2645"/>
      <c r="N1540" s="2645"/>
      <c r="O1540" s="2646"/>
      <c r="P1540" s="2646"/>
      <c r="Q1540" s="2646"/>
      <c r="R1540" s="2646"/>
      <c r="S1540" s="2646"/>
      <c r="T1540" s="2646"/>
      <c r="U1540" s="2643"/>
      <c r="V1540" s="2643"/>
      <c r="W1540" s="2646"/>
    </row>
    <row r="1541" spans="1:23">
      <c r="A1541" s="2643"/>
      <c r="B1541" s="2643"/>
      <c r="C1541" s="2643"/>
      <c r="D1541" s="2643"/>
      <c r="E1541" s="2643"/>
      <c r="F1541" s="2643"/>
      <c r="G1541" s="2643"/>
      <c r="H1541" s="2643"/>
      <c r="I1541" s="2643"/>
      <c r="J1541" s="2643"/>
      <c r="K1541" s="2644"/>
      <c r="L1541" s="2645"/>
      <c r="M1541" s="2645"/>
      <c r="N1541" s="2645"/>
      <c r="O1541" s="2646"/>
      <c r="P1541" s="2646"/>
      <c r="Q1541" s="2646"/>
      <c r="R1541" s="2646"/>
      <c r="S1541" s="2646"/>
      <c r="T1541" s="2646"/>
      <c r="U1541" s="2643"/>
      <c r="V1541" s="2643"/>
      <c r="W1541" s="2646"/>
    </row>
    <row r="1542" spans="1:23">
      <c r="A1542" s="2643"/>
      <c r="B1542" s="2643"/>
      <c r="C1542" s="2643"/>
      <c r="D1542" s="2643"/>
      <c r="E1542" s="2643"/>
      <c r="F1542" s="2643"/>
      <c r="G1542" s="2643"/>
      <c r="H1542" s="2643"/>
      <c r="I1542" s="2643"/>
      <c r="J1542" s="2643"/>
      <c r="K1542" s="2644"/>
      <c r="L1542" s="2645"/>
      <c r="M1542" s="2645"/>
      <c r="N1542" s="2645"/>
      <c r="O1542" s="2646"/>
      <c r="P1542" s="2646"/>
      <c r="Q1542" s="2646"/>
      <c r="R1542" s="2646"/>
      <c r="S1542" s="2646"/>
      <c r="T1542" s="2646"/>
      <c r="U1542" s="2643"/>
      <c r="V1542" s="2643"/>
      <c r="W1542" s="2646"/>
    </row>
    <row r="1543" spans="1:23">
      <c r="A1543" s="2643"/>
      <c r="B1543" s="2643"/>
      <c r="C1543" s="2643"/>
      <c r="D1543" s="2643"/>
      <c r="E1543" s="2643"/>
      <c r="F1543" s="2643"/>
      <c r="G1543" s="2643"/>
      <c r="H1543" s="2643"/>
      <c r="I1543" s="2643"/>
      <c r="J1543" s="2643"/>
      <c r="K1543" s="2644"/>
      <c r="L1543" s="2645"/>
      <c r="M1543" s="2645"/>
      <c r="N1543" s="2645"/>
      <c r="O1543" s="2646"/>
      <c r="P1543" s="2646"/>
      <c r="Q1543" s="2646"/>
      <c r="R1543" s="2646"/>
      <c r="S1543" s="2646"/>
      <c r="T1543" s="2646"/>
      <c r="U1543" s="2643"/>
      <c r="V1543" s="2643"/>
      <c r="W1543" s="2646"/>
    </row>
    <row r="1544" spans="1:23">
      <c r="A1544" s="2643"/>
      <c r="B1544" s="2643"/>
      <c r="C1544" s="2643"/>
      <c r="D1544" s="2643"/>
      <c r="E1544" s="2643"/>
      <c r="F1544" s="2643"/>
      <c r="G1544" s="2643"/>
      <c r="H1544" s="2643"/>
      <c r="I1544" s="2643"/>
      <c r="J1544" s="2643"/>
      <c r="K1544" s="2644"/>
      <c r="L1544" s="2645"/>
      <c r="M1544" s="2645"/>
      <c r="N1544" s="2645"/>
      <c r="O1544" s="2646"/>
      <c r="P1544" s="2646"/>
      <c r="Q1544" s="2646"/>
      <c r="R1544" s="2646"/>
      <c r="S1544" s="2646"/>
      <c r="T1544" s="2646"/>
      <c r="U1544" s="2643"/>
      <c r="V1544" s="2643"/>
      <c r="W1544" s="2646"/>
    </row>
    <row r="1545" spans="1:23">
      <c r="A1545" s="2643"/>
      <c r="B1545" s="2643"/>
      <c r="C1545" s="2643"/>
      <c r="D1545" s="2643"/>
      <c r="E1545" s="2643"/>
      <c r="F1545" s="2643"/>
      <c r="G1545" s="2643"/>
      <c r="H1545" s="2643"/>
      <c r="I1545" s="2643"/>
      <c r="J1545" s="2643"/>
      <c r="K1545" s="2644"/>
      <c r="L1545" s="2645"/>
      <c r="M1545" s="2645"/>
      <c r="N1545" s="2645"/>
      <c r="O1545" s="2646"/>
      <c r="P1545" s="2646"/>
      <c r="Q1545" s="2646"/>
      <c r="R1545" s="2646"/>
      <c r="S1545" s="2646"/>
      <c r="T1545" s="2646"/>
      <c r="U1545" s="2643"/>
      <c r="V1545" s="2643"/>
      <c r="W1545" s="2646"/>
    </row>
    <row r="1546" spans="1:23">
      <c r="A1546" s="2643"/>
      <c r="B1546" s="2643"/>
      <c r="C1546" s="2643"/>
      <c r="D1546" s="2643"/>
      <c r="E1546" s="2643"/>
      <c r="F1546" s="2643"/>
      <c r="G1546" s="2643"/>
      <c r="H1546" s="2643"/>
      <c r="I1546" s="2643"/>
      <c r="J1546" s="2643"/>
      <c r="K1546" s="2644"/>
      <c r="L1546" s="2645"/>
      <c r="M1546" s="2645"/>
      <c r="N1546" s="2645"/>
      <c r="O1546" s="2646"/>
      <c r="P1546" s="2646"/>
      <c r="Q1546" s="2646"/>
      <c r="R1546" s="2646"/>
      <c r="S1546" s="2646"/>
      <c r="T1546" s="2646"/>
      <c r="U1546" s="2643"/>
      <c r="V1546" s="2643"/>
      <c r="W1546" s="2646"/>
    </row>
    <row r="1547" spans="1:23">
      <c r="A1547" s="2643"/>
      <c r="B1547" s="2643"/>
      <c r="C1547" s="2643"/>
      <c r="D1547" s="2643"/>
      <c r="E1547" s="2643"/>
      <c r="F1547" s="2643"/>
      <c r="G1547" s="2643"/>
      <c r="H1547" s="2643"/>
      <c r="I1547" s="2643"/>
      <c r="J1547" s="2643"/>
      <c r="K1547" s="2644"/>
      <c r="L1547" s="2645"/>
      <c r="M1547" s="2645"/>
      <c r="N1547" s="2645"/>
      <c r="O1547" s="2646"/>
      <c r="P1547" s="2646"/>
      <c r="Q1547" s="2646"/>
      <c r="R1547" s="2646"/>
      <c r="S1547" s="2646"/>
      <c r="T1547" s="2646"/>
      <c r="U1547" s="2643"/>
      <c r="V1547" s="2643"/>
      <c r="W1547" s="2646"/>
    </row>
    <row r="1548" spans="1:23">
      <c r="A1548" s="2643"/>
      <c r="B1548" s="2643"/>
      <c r="C1548" s="2643"/>
      <c r="D1548" s="2643"/>
      <c r="E1548" s="2643"/>
      <c r="F1548" s="2643"/>
      <c r="G1548" s="2643"/>
      <c r="H1548" s="2643"/>
      <c r="I1548" s="2643"/>
      <c r="J1548" s="2643"/>
      <c r="K1548" s="2644"/>
      <c r="L1548" s="2645"/>
      <c r="M1548" s="2645"/>
      <c r="N1548" s="2645"/>
      <c r="O1548" s="2646"/>
      <c r="P1548" s="2646"/>
      <c r="Q1548" s="2646"/>
      <c r="R1548" s="2646"/>
      <c r="S1548" s="2646"/>
      <c r="T1548" s="2646"/>
      <c r="U1548" s="2643"/>
      <c r="V1548" s="2643"/>
      <c r="W1548" s="2646"/>
    </row>
    <row r="1549" spans="1:23">
      <c r="A1549" s="2643"/>
      <c r="B1549" s="2643"/>
      <c r="C1549" s="2643"/>
      <c r="D1549" s="2643"/>
      <c r="E1549" s="2643"/>
      <c r="F1549" s="2643"/>
      <c r="G1549" s="2643"/>
      <c r="H1549" s="2643"/>
      <c r="I1549" s="2643"/>
      <c r="J1549" s="2643"/>
      <c r="K1549" s="2644"/>
      <c r="L1549" s="2645"/>
      <c r="M1549" s="2645"/>
      <c r="N1549" s="2645"/>
      <c r="O1549" s="2646"/>
      <c r="P1549" s="2646"/>
      <c r="Q1549" s="2646"/>
      <c r="R1549" s="2646"/>
      <c r="S1549" s="2646"/>
      <c r="T1549" s="2646"/>
      <c r="U1549" s="2643"/>
      <c r="V1549" s="2643"/>
      <c r="W1549" s="2646"/>
    </row>
    <row r="1550" spans="1:23">
      <c r="A1550" s="2643"/>
      <c r="B1550" s="2643"/>
      <c r="C1550" s="2643"/>
      <c r="D1550" s="2643"/>
      <c r="E1550" s="2643"/>
      <c r="F1550" s="2643"/>
      <c r="G1550" s="2643"/>
      <c r="H1550" s="2643"/>
      <c r="I1550" s="2643"/>
      <c r="J1550" s="2643"/>
      <c r="K1550" s="2644"/>
      <c r="L1550" s="2645"/>
      <c r="M1550" s="2645"/>
      <c r="N1550" s="2645"/>
      <c r="O1550" s="2646"/>
      <c r="P1550" s="2646"/>
      <c r="Q1550" s="2646"/>
      <c r="R1550" s="2646"/>
      <c r="S1550" s="2646"/>
      <c r="T1550" s="2646"/>
      <c r="U1550" s="2643"/>
      <c r="V1550" s="2643"/>
      <c r="W1550" s="2646"/>
    </row>
    <row r="1551" spans="1:23">
      <c r="A1551" s="2643"/>
      <c r="B1551" s="2643"/>
      <c r="C1551" s="2643"/>
      <c r="D1551" s="2643"/>
      <c r="E1551" s="2643"/>
      <c r="F1551" s="2643"/>
      <c r="G1551" s="2643"/>
      <c r="H1551" s="2643"/>
      <c r="I1551" s="2643"/>
      <c r="J1551" s="2643"/>
      <c r="K1551" s="2644"/>
      <c r="L1551" s="2645"/>
      <c r="M1551" s="2645"/>
      <c r="N1551" s="2645"/>
      <c r="O1551" s="2646"/>
      <c r="P1551" s="2646"/>
      <c r="Q1551" s="2646"/>
      <c r="R1551" s="2646"/>
      <c r="S1551" s="2646"/>
      <c r="T1551" s="2646"/>
      <c r="U1551" s="2643"/>
      <c r="V1551" s="2643"/>
      <c r="W1551" s="2646"/>
    </row>
    <row r="1552" spans="1:23">
      <c r="A1552" s="2643"/>
      <c r="B1552" s="2643"/>
      <c r="C1552" s="2643"/>
      <c r="D1552" s="2643"/>
      <c r="E1552" s="2643"/>
      <c r="F1552" s="2643"/>
      <c r="G1552" s="2643"/>
      <c r="H1552" s="2643"/>
      <c r="I1552" s="2643"/>
      <c r="J1552" s="2643"/>
      <c r="K1552" s="2644"/>
      <c r="L1552" s="2645"/>
      <c r="M1552" s="2645"/>
      <c r="N1552" s="2645"/>
      <c r="O1552" s="2646"/>
      <c r="P1552" s="2646"/>
      <c r="Q1552" s="2646"/>
      <c r="R1552" s="2646"/>
      <c r="S1552" s="2646"/>
      <c r="T1552" s="2646"/>
      <c r="U1552" s="2643"/>
      <c r="V1552" s="2643"/>
      <c r="W1552" s="2646"/>
    </row>
    <row r="1553" spans="1:23">
      <c r="A1553" s="2643"/>
      <c r="B1553" s="2643"/>
      <c r="C1553" s="2643"/>
      <c r="D1553" s="2643"/>
      <c r="E1553" s="2643"/>
      <c r="F1553" s="2643"/>
      <c r="G1553" s="2643"/>
      <c r="H1553" s="2643"/>
      <c r="I1553" s="2643"/>
      <c r="J1553" s="2643"/>
      <c r="K1553" s="2644"/>
      <c r="L1553" s="2645"/>
      <c r="M1553" s="2645"/>
      <c r="N1553" s="2645"/>
      <c r="O1553" s="2646"/>
      <c r="P1553" s="2646"/>
      <c r="Q1553" s="2646"/>
      <c r="R1553" s="2646"/>
      <c r="S1553" s="2646"/>
      <c r="T1553" s="2646"/>
      <c r="U1553" s="2643"/>
      <c r="V1553" s="2643"/>
      <c r="W1553" s="2646"/>
    </row>
    <row r="1554" spans="1:23">
      <c r="A1554" s="2643"/>
      <c r="B1554" s="2643"/>
      <c r="C1554" s="2643"/>
      <c r="D1554" s="2643"/>
      <c r="E1554" s="2643"/>
      <c r="F1554" s="2643"/>
      <c r="G1554" s="2643"/>
      <c r="H1554" s="2643"/>
      <c r="I1554" s="2643"/>
      <c r="J1554" s="2643"/>
      <c r="K1554" s="2644"/>
      <c r="L1554" s="2645"/>
      <c r="M1554" s="2645"/>
      <c r="N1554" s="2645"/>
      <c r="O1554" s="2646"/>
      <c r="P1554" s="2646"/>
      <c r="Q1554" s="2646"/>
      <c r="R1554" s="2646"/>
      <c r="S1554" s="2646"/>
      <c r="T1554" s="2646"/>
      <c r="U1554" s="2643"/>
      <c r="V1554" s="2643"/>
      <c r="W1554" s="2646"/>
    </row>
    <row r="1555" spans="1:23">
      <c r="A1555" s="2643"/>
      <c r="B1555" s="2643"/>
      <c r="C1555" s="2643"/>
      <c r="D1555" s="2643"/>
      <c r="E1555" s="2643"/>
      <c r="F1555" s="2643"/>
      <c r="G1555" s="2643"/>
      <c r="H1555" s="2643"/>
      <c r="I1555" s="2643"/>
      <c r="J1555" s="2643"/>
      <c r="K1555" s="2644"/>
      <c r="L1555" s="2645"/>
      <c r="M1555" s="2645"/>
      <c r="N1555" s="2645"/>
      <c r="O1555" s="2646"/>
      <c r="P1555" s="2646"/>
      <c r="Q1555" s="2646"/>
      <c r="R1555" s="2646"/>
      <c r="S1555" s="2646"/>
      <c r="T1555" s="2646"/>
      <c r="U1555" s="2643"/>
      <c r="V1555" s="2643"/>
      <c r="W1555" s="2646"/>
    </row>
    <row r="1556" spans="1:23">
      <c r="A1556" s="2643"/>
      <c r="B1556" s="2643"/>
      <c r="C1556" s="2643"/>
      <c r="D1556" s="2643"/>
      <c r="E1556" s="2643"/>
      <c r="F1556" s="2643"/>
      <c r="G1556" s="2643"/>
      <c r="H1556" s="2643"/>
      <c r="I1556" s="2643"/>
      <c r="J1556" s="2643"/>
      <c r="K1556" s="2644"/>
      <c r="L1556" s="2645"/>
      <c r="M1556" s="2645"/>
      <c r="N1556" s="2645"/>
      <c r="O1556" s="2646"/>
      <c r="P1556" s="2646"/>
      <c r="Q1556" s="2646"/>
      <c r="R1556" s="2646"/>
      <c r="S1556" s="2646"/>
      <c r="T1556" s="2646"/>
      <c r="U1556" s="2643"/>
      <c r="V1556" s="2643"/>
      <c r="W1556" s="2646"/>
    </row>
    <row r="1557" spans="1:23">
      <c r="A1557" s="2643"/>
      <c r="B1557" s="2643"/>
      <c r="C1557" s="2643"/>
      <c r="D1557" s="2643"/>
      <c r="E1557" s="2643"/>
      <c r="F1557" s="2643"/>
      <c r="G1557" s="2643"/>
      <c r="H1557" s="2643"/>
      <c r="I1557" s="2643"/>
      <c r="J1557" s="2643"/>
      <c r="K1557" s="2644"/>
      <c r="L1557" s="2645"/>
      <c r="M1557" s="2645"/>
      <c r="N1557" s="2645"/>
      <c r="O1557" s="2646"/>
      <c r="P1557" s="2646"/>
      <c r="Q1557" s="2646"/>
      <c r="R1557" s="2646"/>
      <c r="S1557" s="2646"/>
      <c r="T1557" s="2646"/>
      <c r="U1557" s="2643"/>
      <c r="V1557" s="2643"/>
      <c r="W1557" s="2646"/>
    </row>
    <row r="1558" spans="1:23">
      <c r="A1558" s="2643"/>
      <c r="B1558" s="2643"/>
      <c r="C1558" s="2643"/>
      <c r="D1558" s="2643"/>
      <c r="E1558" s="2643"/>
      <c r="F1558" s="2643"/>
      <c r="G1558" s="2643"/>
      <c r="H1558" s="2643"/>
      <c r="I1558" s="2643"/>
      <c r="J1558" s="2643"/>
      <c r="K1558" s="2644"/>
      <c r="L1558" s="2645"/>
      <c r="M1558" s="2645"/>
      <c r="N1558" s="2645"/>
      <c r="O1558" s="2646"/>
      <c r="P1558" s="2646"/>
      <c r="Q1558" s="2646"/>
      <c r="R1558" s="2646"/>
      <c r="S1558" s="2646"/>
      <c r="T1558" s="2646"/>
      <c r="U1558" s="2643"/>
      <c r="V1558" s="2643"/>
      <c r="W1558" s="2646"/>
    </row>
    <row r="1559" spans="1:23">
      <c r="A1559" s="2643"/>
      <c r="B1559" s="2643"/>
      <c r="C1559" s="2643"/>
      <c r="D1559" s="2643"/>
      <c r="E1559" s="2643"/>
      <c r="F1559" s="2643"/>
      <c r="G1559" s="2643"/>
      <c r="H1559" s="2643"/>
      <c r="I1559" s="2643"/>
      <c r="J1559" s="2643"/>
      <c r="K1559" s="2644"/>
      <c r="L1559" s="2645"/>
      <c r="M1559" s="2645"/>
      <c r="N1559" s="2645"/>
      <c r="O1559" s="2646"/>
      <c r="P1559" s="2646"/>
      <c r="Q1559" s="2646"/>
      <c r="R1559" s="2646"/>
      <c r="S1559" s="2646"/>
      <c r="T1559" s="2646"/>
      <c r="U1559" s="2643"/>
      <c r="V1559" s="2643"/>
      <c r="W1559" s="2646"/>
    </row>
    <row r="1560" spans="1:23">
      <c r="A1560" s="2643"/>
      <c r="B1560" s="2643"/>
      <c r="C1560" s="2643"/>
      <c r="D1560" s="2643"/>
      <c r="E1560" s="2643"/>
      <c r="F1560" s="2643"/>
      <c r="G1560" s="2643"/>
      <c r="H1560" s="2643"/>
      <c r="I1560" s="2643"/>
      <c r="J1560" s="2643"/>
      <c r="K1560" s="2644"/>
      <c r="L1560" s="2645"/>
      <c r="M1560" s="2645"/>
      <c r="N1560" s="2645"/>
      <c r="O1560" s="2646"/>
      <c r="P1560" s="2646"/>
      <c r="Q1560" s="2646"/>
      <c r="R1560" s="2646"/>
      <c r="S1560" s="2646"/>
      <c r="T1560" s="2646"/>
      <c r="U1560" s="2643"/>
      <c r="V1560" s="2643"/>
      <c r="W1560" s="2646"/>
    </row>
    <row r="1561" spans="1:23">
      <c r="A1561" s="2643"/>
      <c r="B1561" s="2643"/>
      <c r="C1561" s="2643"/>
      <c r="D1561" s="2643"/>
      <c r="E1561" s="2643"/>
      <c r="F1561" s="2643"/>
      <c r="G1561" s="2643"/>
      <c r="H1561" s="2643"/>
      <c r="I1561" s="2643"/>
      <c r="J1561" s="2643"/>
      <c r="K1561" s="2644"/>
      <c r="L1561" s="2645"/>
      <c r="M1561" s="2645"/>
      <c r="N1561" s="2645"/>
      <c r="O1561" s="2646"/>
      <c r="P1561" s="2646"/>
      <c r="Q1561" s="2646"/>
      <c r="R1561" s="2646"/>
      <c r="S1561" s="2646"/>
      <c r="T1561" s="2646"/>
      <c r="U1561" s="2643"/>
      <c r="V1561" s="2643"/>
      <c r="W1561" s="2646"/>
    </row>
    <row r="1562" spans="1:23">
      <c r="A1562" s="2643"/>
      <c r="B1562" s="2643"/>
      <c r="C1562" s="2643"/>
      <c r="D1562" s="2643"/>
      <c r="E1562" s="2643"/>
      <c r="F1562" s="2643"/>
      <c r="G1562" s="2643"/>
      <c r="H1562" s="2643"/>
      <c r="I1562" s="2643"/>
      <c r="J1562" s="2643"/>
      <c r="K1562" s="2644"/>
      <c r="L1562" s="2645"/>
      <c r="M1562" s="2645"/>
      <c r="N1562" s="2645"/>
      <c r="O1562" s="2646"/>
      <c r="P1562" s="2646"/>
      <c r="Q1562" s="2646"/>
      <c r="R1562" s="2646"/>
      <c r="S1562" s="2646"/>
      <c r="T1562" s="2646"/>
      <c r="U1562" s="2643"/>
      <c r="V1562" s="2643"/>
      <c r="W1562" s="2646"/>
    </row>
    <row r="1563" spans="1:23">
      <c r="A1563" s="2643"/>
      <c r="B1563" s="2643"/>
      <c r="C1563" s="2643"/>
      <c r="D1563" s="2643"/>
      <c r="E1563" s="2643"/>
      <c r="F1563" s="2643"/>
      <c r="G1563" s="2643"/>
      <c r="H1563" s="2643"/>
      <c r="I1563" s="2643"/>
      <c r="J1563" s="2643"/>
      <c r="K1563" s="2644"/>
      <c r="L1563" s="2645"/>
      <c r="M1563" s="2645"/>
      <c r="N1563" s="2645"/>
      <c r="O1563" s="2646"/>
      <c r="P1563" s="2646"/>
      <c r="Q1563" s="2646"/>
      <c r="R1563" s="2646"/>
      <c r="S1563" s="2646"/>
      <c r="T1563" s="2646"/>
      <c r="U1563" s="2643"/>
      <c r="V1563" s="2643"/>
      <c r="W1563" s="2646"/>
    </row>
    <row r="1564" spans="1:23">
      <c r="A1564" s="2643"/>
      <c r="B1564" s="2643"/>
      <c r="C1564" s="2643"/>
      <c r="D1564" s="2643"/>
      <c r="E1564" s="2643"/>
      <c r="F1564" s="2643"/>
      <c r="G1564" s="2643"/>
      <c r="H1564" s="2643"/>
      <c r="I1564" s="2643"/>
      <c r="J1564" s="2643"/>
      <c r="K1564" s="2644"/>
      <c r="L1564" s="2645"/>
      <c r="M1564" s="2645"/>
      <c r="N1564" s="2645"/>
      <c r="O1564" s="2646"/>
      <c r="P1564" s="2646"/>
      <c r="Q1564" s="2646"/>
      <c r="R1564" s="2646"/>
      <c r="S1564" s="2646"/>
      <c r="T1564" s="2646"/>
      <c r="U1564" s="2643"/>
      <c r="V1564" s="2643"/>
      <c r="W1564" s="2646"/>
    </row>
    <row r="1565" spans="1:23">
      <c r="A1565" s="2643"/>
      <c r="B1565" s="2643"/>
      <c r="C1565" s="2643"/>
      <c r="D1565" s="2643"/>
      <c r="E1565" s="2643"/>
      <c r="F1565" s="2643"/>
      <c r="G1565" s="2643"/>
      <c r="H1565" s="2643"/>
      <c r="I1565" s="2643"/>
      <c r="J1565" s="2643"/>
      <c r="K1565" s="2644"/>
      <c r="L1565" s="2645"/>
      <c r="M1565" s="2645"/>
      <c r="N1565" s="2645"/>
      <c r="O1565" s="2646"/>
      <c r="P1565" s="2646"/>
      <c r="Q1565" s="2646"/>
      <c r="R1565" s="2646"/>
      <c r="S1565" s="2646"/>
      <c r="T1565" s="2646"/>
      <c r="U1565" s="2643"/>
      <c r="V1565" s="2643"/>
      <c r="W1565" s="2646"/>
    </row>
    <row r="1566" spans="1:23">
      <c r="A1566" s="2643"/>
      <c r="B1566" s="2643"/>
      <c r="C1566" s="2643"/>
      <c r="D1566" s="2643"/>
      <c r="E1566" s="2643"/>
      <c r="F1566" s="2643"/>
      <c r="G1566" s="2643"/>
      <c r="H1566" s="2643"/>
      <c r="I1566" s="2643"/>
      <c r="J1566" s="2643"/>
      <c r="K1566" s="2644"/>
      <c r="L1566" s="2645"/>
      <c r="M1566" s="2645"/>
      <c r="N1566" s="2645"/>
      <c r="O1566" s="2646"/>
      <c r="P1566" s="2646"/>
      <c r="Q1566" s="2646"/>
      <c r="R1566" s="2646"/>
      <c r="S1566" s="2646"/>
      <c r="T1566" s="2646"/>
      <c r="U1566" s="2643"/>
      <c r="V1566" s="2643"/>
      <c r="W1566" s="2646"/>
    </row>
    <row r="1567" spans="1:23">
      <c r="A1567" s="2643"/>
      <c r="B1567" s="2643"/>
      <c r="C1567" s="2643"/>
      <c r="D1567" s="2643"/>
      <c r="E1567" s="2643"/>
      <c r="F1567" s="2643"/>
      <c r="G1567" s="2643"/>
      <c r="H1567" s="2643"/>
      <c r="I1567" s="2643"/>
      <c r="J1567" s="2643"/>
      <c r="K1567" s="2644"/>
      <c r="L1567" s="2645"/>
      <c r="M1567" s="2645"/>
      <c r="N1567" s="2645"/>
      <c r="O1567" s="2646"/>
      <c r="P1567" s="2646"/>
      <c r="Q1567" s="2646"/>
      <c r="R1567" s="2646"/>
      <c r="S1567" s="2646"/>
      <c r="T1567" s="2646"/>
      <c r="U1567" s="2643"/>
      <c r="V1567" s="2643"/>
      <c r="W1567" s="2646"/>
    </row>
    <row r="1568" spans="1:23">
      <c r="A1568" s="2643"/>
      <c r="B1568" s="2643"/>
      <c r="C1568" s="2643"/>
      <c r="D1568" s="2643"/>
      <c r="E1568" s="2643"/>
      <c r="F1568" s="2643"/>
      <c r="G1568" s="2643"/>
      <c r="H1568" s="2643"/>
      <c r="I1568" s="2643"/>
      <c r="J1568" s="2643"/>
      <c r="K1568" s="2644"/>
      <c r="L1568" s="2645"/>
      <c r="M1568" s="2645"/>
      <c r="N1568" s="2645"/>
      <c r="O1568" s="2646"/>
      <c r="P1568" s="2646"/>
      <c r="Q1568" s="2646"/>
      <c r="R1568" s="2646"/>
      <c r="S1568" s="2646"/>
      <c r="T1568" s="2646"/>
      <c r="U1568" s="2643"/>
      <c r="V1568" s="2643"/>
      <c r="W1568" s="2646"/>
    </row>
    <row r="1569" spans="1:23">
      <c r="A1569" s="2643"/>
      <c r="B1569" s="2643"/>
      <c r="C1569" s="2643"/>
      <c r="D1569" s="2643"/>
      <c r="E1569" s="2643"/>
      <c r="F1569" s="2643"/>
      <c r="G1569" s="2643"/>
      <c r="H1569" s="2643"/>
      <c r="I1569" s="2643"/>
      <c r="J1569" s="2643"/>
      <c r="K1569" s="2644"/>
      <c r="L1569" s="2645"/>
      <c r="M1569" s="2645"/>
      <c r="N1569" s="2645"/>
      <c r="O1569" s="2646"/>
      <c r="P1569" s="2646"/>
      <c r="Q1569" s="2646"/>
      <c r="R1569" s="2646"/>
      <c r="S1569" s="2646"/>
      <c r="T1569" s="2646"/>
      <c r="U1569" s="2643"/>
      <c r="V1569" s="2643"/>
      <c r="W1569" s="2646"/>
    </row>
    <row r="1570" spans="1:23">
      <c r="A1570" s="2643"/>
      <c r="B1570" s="2643"/>
      <c r="C1570" s="2643"/>
      <c r="D1570" s="2643"/>
      <c r="E1570" s="2643"/>
      <c r="F1570" s="2643"/>
      <c r="G1570" s="2643"/>
      <c r="H1570" s="2643"/>
      <c r="I1570" s="2643"/>
      <c r="J1570" s="2643"/>
      <c r="K1570" s="2644"/>
      <c r="L1570" s="2645"/>
      <c r="M1570" s="2645"/>
      <c r="N1570" s="2645"/>
      <c r="O1570" s="2646"/>
      <c r="P1570" s="2646"/>
      <c r="Q1570" s="2646"/>
      <c r="R1570" s="2646"/>
      <c r="S1570" s="2646"/>
      <c r="T1570" s="2646"/>
      <c r="U1570" s="2643"/>
      <c r="V1570" s="2643"/>
      <c r="W1570" s="2646"/>
    </row>
    <row r="1571" spans="1:23">
      <c r="A1571" s="2643"/>
      <c r="B1571" s="2643"/>
      <c r="C1571" s="2643"/>
      <c r="D1571" s="2643"/>
      <c r="E1571" s="2643"/>
      <c r="F1571" s="2643"/>
      <c r="G1571" s="2643"/>
      <c r="H1571" s="2643"/>
      <c r="I1571" s="2643"/>
      <c r="J1571" s="2643"/>
      <c r="K1571" s="2644"/>
      <c r="L1571" s="2645"/>
      <c r="M1571" s="2645"/>
      <c r="N1571" s="2645"/>
      <c r="O1571" s="2646"/>
      <c r="P1571" s="2646"/>
      <c r="Q1571" s="2646"/>
      <c r="R1571" s="2646"/>
      <c r="S1571" s="2646"/>
      <c r="T1571" s="2646"/>
      <c r="U1571" s="2643"/>
      <c r="V1571" s="2643"/>
      <c r="W1571" s="2646"/>
    </row>
    <row r="1572" spans="1:23">
      <c r="A1572" s="2643"/>
      <c r="B1572" s="2643"/>
      <c r="C1572" s="2643"/>
      <c r="D1572" s="2643"/>
      <c r="E1572" s="2643"/>
      <c r="F1572" s="2643"/>
      <c r="G1572" s="2643"/>
      <c r="H1572" s="2643"/>
      <c r="I1572" s="2643"/>
      <c r="J1572" s="2643"/>
      <c r="K1572" s="2644"/>
      <c r="L1572" s="2645"/>
      <c r="M1572" s="2645"/>
      <c r="N1572" s="2645"/>
      <c r="O1572" s="2646"/>
      <c r="P1572" s="2646"/>
      <c r="Q1572" s="2646"/>
      <c r="R1572" s="2646"/>
      <c r="S1572" s="2646"/>
      <c r="T1572" s="2646"/>
      <c r="U1572" s="2643"/>
      <c r="V1572" s="2643"/>
      <c r="W1572" s="2646"/>
    </row>
    <row r="1573" spans="1:23">
      <c r="A1573" s="2643"/>
      <c r="B1573" s="2643"/>
      <c r="C1573" s="2643"/>
      <c r="D1573" s="2643"/>
      <c r="E1573" s="2643"/>
      <c r="F1573" s="2643"/>
      <c r="G1573" s="2643"/>
      <c r="H1573" s="2643"/>
      <c r="I1573" s="2643"/>
      <c r="J1573" s="2643"/>
      <c r="K1573" s="2644"/>
      <c r="L1573" s="2645"/>
      <c r="M1573" s="2645"/>
      <c r="N1573" s="2645"/>
      <c r="O1573" s="2646"/>
      <c r="P1573" s="2646"/>
      <c r="Q1573" s="2646"/>
      <c r="R1573" s="2646"/>
      <c r="S1573" s="2646"/>
      <c r="T1573" s="2646"/>
      <c r="U1573" s="2643"/>
      <c r="V1573" s="2643"/>
      <c r="W1573" s="2646"/>
    </row>
    <row r="1574" spans="1:23">
      <c r="A1574" s="2643"/>
      <c r="B1574" s="2643"/>
      <c r="C1574" s="2643"/>
      <c r="D1574" s="2643"/>
      <c r="E1574" s="2643"/>
      <c r="F1574" s="2643"/>
      <c r="G1574" s="2643"/>
      <c r="H1574" s="2643"/>
      <c r="I1574" s="2643"/>
      <c r="J1574" s="2643"/>
      <c r="K1574" s="2644"/>
      <c r="L1574" s="2645"/>
      <c r="M1574" s="2645"/>
      <c r="N1574" s="2645"/>
      <c r="O1574" s="2646"/>
      <c r="P1574" s="2646"/>
      <c r="Q1574" s="2646"/>
      <c r="R1574" s="2646"/>
      <c r="S1574" s="2646"/>
      <c r="T1574" s="2646"/>
      <c r="U1574" s="2643"/>
      <c r="V1574" s="2643"/>
      <c r="W1574" s="2646"/>
    </row>
    <row r="1575" spans="1:23">
      <c r="A1575" s="2643"/>
      <c r="B1575" s="2643"/>
      <c r="C1575" s="2643"/>
      <c r="D1575" s="2643"/>
      <c r="E1575" s="2643"/>
      <c r="F1575" s="2643"/>
      <c r="G1575" s="2643"/>
      <c r="H1575" s="2643"/>
      <c r="I1575" s="2643"/>
      <c r="J1575" s="2643"/>
      <c r="K1575" s="2644"/>
      <c r="L1575" s="2645"/>
      <c r="M1575" s="2645"/>
      <c r="N1575" s="2645"/>
      <c r="O1575" s="2646"/>
      <c r="P1575" s="2646"/>
      <c r="Q1575" s="2646"/>
      <c r="R1575" s="2646"/>
      <c r="S1575" s="2646"/>
      <c r="T1575" s="2646"/>
      <c r="U1575" s="2643"/>
      <c r="V1575" s="2643"/>
      <c r="W1575" s="2646"/>
    </row>
    <row r="1576" spans="1:23">
      <c r="A1576" s="2643"/>
      <c r="B1576" s="2643"/>
      <c r="C1576" s="2643"/>
      <c r="D1576" s="2643"/>
      <c r="E1576" s="2643"/>
      <c r="F1576" s="2643"/>
      <c r="G1576" s="2643"/>
      <c r="H1576" s="2643"/>
      <c r="I1576" s="2643"/>
      <c r="J1576" s="2643"/>
      <c r="K1576" s="2644"/>
      <c r="L1576" s="2645"/>
      <c r="M1576" s="2645"/>
      <c r="N1576" s="2645"/>
      <c r="O1576" s="2646"/>
      <c r="P1576" s="2646"/>
      <c r="Q1576" s="2646"/>
      <c r="R1576" s="2646"/>
      <c r="S1576" s="2646"/>
      <c r="T1576" s="2646"/>
      <c r="U1576" s="2643"/>
      <c r="V1576" s="2643"/>
      <c r="W1576" s="2646"/>
    </row>
    <row r="1577" spans="1:23">
      <c r="A1577" s="2643"/>
      <c r="B1577" s="2643"/>
      <c r="C1577" s="2643"/>
      <c r="D1577" s="2643"/>
      <c r="E1577" s="2643"/>
      <c r="F1577" s="2643"/>
      <c r="G1577" s="2643"/>
      <c r="H1577" s="2643"/>
      <c r="I1577" s="2643"/>
      <c r="J1577" s="2643"/>
      <c r="K1577" s="2644"/>
      <c r="L1577" s="2645"/>
      <c r="M1577" s="2645"/>
      <c r="N1577" s="2645"/>
      <c r="O1577" s="2646"/>
      <c r="P1577" s="2646"/>
      <c r="Q1577" s="2646"/>
      <c r="R1577" s="2646"/>
      <c r="S1577" s="2646"/>
      <c r="T1577" s="2646"/>
      <c r="U1577" s="2643"/>
      <c r="V1577" s="2643"/>
      <c r="W1577" s="2646"/>
    </row>
    <row r="1578" spans="1:23">
      <c r="A1578" s="2643"/>
      <c r="B1578" s="2643"/>
      <c r="C1578" s="2643"/>
      <c r="D1578" s="2643"/>
      <c r="E1578" s="2643"/>
      <c r="F1578" s="2643"/>
      <c r="G1578" s="2643"/>
      <c r="H1578" s="2643"/>
      <c r="I1578" s="2643"/>
      <c r="J1578" s="2643"/>
      <c r="K1578" s="2644"/>
      <c r="L1578" s="2645"/>
      <c r="M1578" s="2645"/>
      <c r="N1578" s="2645"/>
      <c r="O1578" s="2646"/>
      <c r="P1578" s="2646"/>
      <c r="Q1578" s="2646"/>
      <c r="R1578" s="2646"/>
      <c r="S1578" s="2646"/>
      <c r="T1578" s="2646"/>
      <c r="U1578" s="2643"/>
      <c r="V1578" s="2643"/>
      <c r="W1578" s="2646"/>
    </row>
    <row r="1579" spans="1:23">
      <c r="A1579" s="2643"/>
      <c r="B1579" s="2643"/>
      <c r="C1579" s="2643"/>
      <c r="D1579" s="2643"/>
      <c r="E1579" s="2643"/>
      <c r="F1579" s="2643"/>
      <c r="G1579" s="2643"/>
      <c r="H1579" s="2643"/>
      <c r="I1579" s="2643"/>
      <c r="J1579" s="2643"/>
      <c r="K1579" s="2644"/>
      <c r="L1579" s="2645"/>
      <c r="M1579" s="2645"/>
      <c r="N1579" s="2645"/>
      <c r="O1579" s="2646"/>
      <c r="P1579" s="2646"/>
      <c r="Q1579" s="2646"/>
      <c r="R1579" s="2646"/>
      <c r="S1579" s="2646"/>
      <c r="T1579" s="2646"/>
      <c r="U1579" s="2643"/>
      <c r="V1579" s="2643"/>
      <c r="W1579" s="2646"/>
    </row>
    <row r="1580" spans="1:23">
      <c r="A1580" s="2643"/>
      <c r="B1580" s="2643"/>
      <c r="C1580" s="2643"/>
      <c r="D1580" s="2643"/>
      <c r="E1580" s="2643"/>
      <c r="F1580" s="2643"/>
      <c r="G1580" s="2643"/>
      <c r="H1580" s="2643"/>
      <c r="I1580" s="2643"/>
      <c r="J1580" s="2643"/>
      <c r="K1580" s="2644"/>
      <c r="L1580" s="2645"/>
      <c r="M1580" s="2645"/>
      <c r="N1580" s="2645"/>
      <c r="O1580" s="2646"/>
      <c r="P1580" s="2646"/>
      <c r="Q1580" s="2646"/>
      <c r="R1580" s="2646"/>
      <c r="S1580" s="2646"/>
      <c r="T1580" s="2646"/>
      <c r="U1580" s="2643"/>
      <c r="V1580" s="2643"/>
      <c r="W1580" s="2646"/>
    </row>
    <row r="1581" spans="1:23">
      <c r="A1581" s="2643"/>
      <c r="B1581" s="2643"/>
      <c r="C1581" s="2643"/>
      <c r="D1581" s="2643"/>
      <c r="E1581" s="2643"/>
      <c r="F1581" s="2643"/>
      <c r="G1581" s="2643"/>
      <c r="H1581" s="2643"/>
      <c r="I1581" s="2643"/>
      <c r="J1581" s="2643"/>
      <c r="K1581" s="2644"/>
      <c r="L1581" s="2645"/>
      <c r="M1581" s="2645"/>
      <c r="N1581" s="2645"/>
      <c r="O1581" s="2646"/>
      <c r="P1581" s="2646"/>
      <c r="Q1581" s="2646"/>
      <c r="R1581" s="2646"/>
      <c r="S1581" s="2646"/>
      <c r="T1581" s="2646"/>
      <c r="U1581" s="2643"/>
      <c r="V1581" s="2643"/>
      <c r="W1581" s="2646"/>
    </row>
    <row r="1582" spans="1:23">
      <c r="A1582" s="2643"/>
      <c r="B1582" s="2643"/>
      <c r="C1582" s="2643"/>
      <c r="D1582" s="2643"/>
      <c r="E1582" s="2643"/>
      <c r="F1582" s="2643"/>
      <c r="G1582" s="2643"/>
      <c r="H1582" s="2643"/>
      <c r="I1582" s="2643"/>
      <c r="J1582" s="2643"/>
      <c r="K1582" s="2644"/>
      <c r="L1582" s="2645"/>
      <c r="M1582" s="2645"/>
      <c r="N1582" s="2645"/>
      <c r="O1582" s="2646"/>
      <c r="P1582" s="2646"/>
      <c r="Q1582" s="2646"/>
      <c r="R1582" s="2646"/>
      <c r="S1582" s="2646"/>
      <c r="T1582" s="2646"/>
      <c r="U1582" s="2643"/>
      <c r="V1582" s="2643"/>
      <c r="W1582" s="2646"/>
    </row>
    <row r="1583" spans="1:23">
      <c r="A1583" s="2643"/>
      <c r="B1583" s="2643"/>
      <c r="C1583" s="2643"/>
      <c r="D1583" s="2643"/>
      <c r="E1583" s="2643"/>
      <c r="F1583" s="2643"/>
      <c r="G1583" s="2643"/>
      <c r="H1583" s="2643"/>
      <c r="I1583" s="2643"/>
      <c r="J1583" s="2643"/>
      <c r="K1583" s="2644"/>
      <c r="L1583" s="2645"/>
      <c r="M1583" s="2645"/>
      <c r="N1583" s="2645"/>
      <c r="O1583" s="2646"/>
      <c r="P1583" s="2646"/>
      <c r="Q1583" s="2646"/>
      <c r="R1583" s="2646"/>
      <c r="S1583" s="2646"/>
      <c r="T1583" s="2646"/>
      <c r="U1583" s="2643"/>
      <c r="V1583" s="2643"/>
      <c r="W1583" s="2646"/>
    </row>
    <row r="1584" spans="1:23">
      <c r="A1584" s="2643"/>
      <c r="B1584" s="2643"/>
      <c r="C1584" s="2643"/>
      <c r="D1584" s="2643"/>
      <c r="E1584" s="2643"/>
      <c r="F1584" s="2643"/>
      <c r="G1584" s="2643"/>
      <c r="H1584" s="2643"/>
      <c r="I1584" s="2643"/>
      <c r="J1584" s="2643"/>
      <c r="K1584" s="2644"/>
      <c r="L1584" s="2645"/>
      <c r="M1584" s="2645"/>
      <c r="N1584" s="2645"/>
      <c r="O1584" s="2646"/>
      <c r="P1584" s="2646"/>
      <c r="Q1584" s="2646"/>
      <c r="R1584" s="2646"/>
      <c r="S1584" s="2646"/>
      <c r="T1584" s="2646"/>
      <c r="U1584" s="2643"/>
      <c r="V1584" s="2643"/>
      <c r="W1584" s="2646"/>
    </row>
    <row r="1585" spans="1:23">
      <c r="A1585" s="2643"/>
      <c r="B1585" s="2643"/>
      <c r="C1585" s="2643"/>
      <c r="D1585" s="2643"/>
      <c r="E1585" s="2643"/>
      <c r="F1585" s="2643"/>
      <c r="G1585" s="2643"/>
      <c r="H1585" s="2643"/>
      <c r="I1585" s="2643"/>
      <c r="J1585" s="2643"/>
      <c r="K1585" s="2644"/>
      <c r="L1585" s="2645"/>
      <c r="M1585" s="2645"/>
      <c r="N1585" s="2645"/>
      <c r="O1585" s="2646"/>
      <c r="P1585" s="2646"/>
      <c r="Q1585" s="2646"/>
      <c r="R1585" s="2646"/>
      <c r="S1585" s="2646"/>
      <c r="T1585" s="2646"/>
      <c r="U1585" s="2643"/>
      <c r="V1585" s="2643"/>
      <c r="W1585" s="2646"/>
    </row>
    <row r="1586" spans="1:23">
      <c r="A1586" s="2643"/>
      <c r="B1586" s="2643"/>
      <c r="C1586" s="2643"/>
      <c r="D1586" s="2643"/>
      <c r="E1586" s="2643"/>
      <c r="F1586" s="2643"/>
      <c r="G1586" s="2643"/>
      <c r="H1586" s="2643"/>
      <c r="I1586" s="2643"/>
      <c r="J1586" s="2643"/>
      <c r="K1586" s="2644"/>
      <c r="L1586" s="2645"/>
      <c r="M1586" s="2645"/>
      <c r="N1586" s="2645"/>
      <c r="O1586" s="2646"/>
      <c r="P1586" s="2646"/>
      <c r="Q1586" s="2646"/>
      <c r="R1586" s="2646"/>
      <c r="S1586" s="2646"/>
      <c r="T1586" s="2646"/>
      <c r="U1586" s="2643"/>
      <c r="V1586" s="2643"/>
      <c r="W1586" s="2646"/>
    </row>
    <row r="1587" spans="1:23">
      <c r="A1587" s="2643"/>
      <c r="B1587" s="2643"/>
      <c r="C1587" s="2643"/>
      <c r="D1587" s="2643"/>
      <c r="E1587" s="2643"/>
      <c r="F1587" s="2643"/>
      <c r="G1587" s="2643"/>
      <c r="H1587" s="2643"/>
      <c r="I1587" s="2643"/>
      <c r="J1587" s="2643"/>
      <c r="K1587" s="2644"/>
      <c r="L1587" s="2645"/>
      <c r="M1587" s="2645"/>
      <c r="N1587" s="2645"/>
      <c r="O1587" s="2646"/>
      <c r="P1587" s="2646"/>
      <c r="Q1587" s="2646"/>
      <c r="R1587" s="2646"/>
      <c r="S1587" s="2646"/>
      <c r="T1587" s="2646"/>
      <c r="U1587" s="2643"/>
      <c r="V1587" s="2643"/>
      <c r="W1587" s="2646"/>
    </row>
    <row r="1588" spans="1:23">
      <c r="A1588" s="2643"/>
      <c r="B1588" s="2643"/>
      <c r="C1588" s="2643"/>
      <c r="D1588" s="2643"/>
      <c r="E1588" s="2643"/>
      <c r="F1588" s="2643"/>
      <c r="G1588" s="2643"/>
      <c r="H1588" s="2643"/>
      <c r="I1588" s="2643"/>
      <c r="J1588" s="2643"/>
      <c r="K1588" s="2644"/>
      <c r="L1588" s="2645"/>
      <c r="M1588" s="2645"/>
      <c r="N1588" s="2645"/>
      <c r="O1588" s="2646"/>
      <c r="P1588" s="2646"/>
      <c r="Q1588" s="2646"/>
      <c r="R1588" s="2646"/>
      <c r="S1588" s="2646"/>
      <c r="T1588" s="2646"/>
      <c r="U1588" s="2643"/>
      <c r="V1588" s="2643"/>
      <c r="W1588" s="2646"/>
    </row>
    <row r="1589" spans="1:23">
      <c r="A1589" s="2643"/>
      <c r="B1589" s="2643"/>
      <c r="C1589" s="2643"/>
      <c r="D1589" s="2643"/>
      <c r="E1589" s="2643"/>
      <c r="F1589" s="2643"/>
      <c r="G1589" s="2643"/>
      <c r="H1589" s="2643"/>
      <c r="I1589" s="2643"/>
      <c r="J1589" s="2643"/>
      <c r="K1589" s="2644"/>
      <c r="L1589" s="2645"/>
      <c r="M1589" s="2645"/>
      <c r="N1589" s="2645"/>
      <c r="O1589" s="2646"/>
      <c r="P1589" s="2646"/>
      <c r="Q1589" s="2646"/>
      <c r="R1589" s="2646"/>
      <c r="S1589" s="2646"/>
      <c r="T1589" s="2646"/>
      <c r="U1589" s="2643"/>
      <c r="V1589" s="2643"/>
      <c r="W1589" s="2646"/>
    </row>
    <row r="1590" spans="1:23">
      <c r="A1590" s="2643"/>
      <c r="B1590" s="2643"/>
      <c r="C1590" s="2643"/>
      <c r="D1590" s="2643"/>
      <c r="E1590" s="2643"/>
      <c r="F1590" s="2643"/>
      <c r="G1590" s="2643"/>
      <c r="H1590" s="2643"/>
      <c r="I1590" s="2643"/>
      <c r="J1590" s="2643"/>
      <c r="K1590" s="2644"/>
      <c r="L1590" s="2645"/>
      <c r="M1590" s="2645"/>
      <c r="N1590" s="2645"/>
      <c r="O1590" s="2646"/>
      <c r="P1590" s="2646"/>
      <c r="Q1590" s="2646"/>
      <c r="R1590" s="2646"/>
      <c r="S1590" s="2646"/>
      <c r="T1590" s="2646"/>
      <c r="U1590" s="2643"/>
      <c r="V1590" s="2643"/>
      <c r="W1590" s="2646"/>
    </row>
    <row r="1591" spans="1:23">
      <c r="A1591" s="2643"/>
      <c r="B1591" s="2643"/>
      <c r="C1591" s="2643"/>
      <c r="D1591" s="2643"/>
      <c r="E1591" s="2643"/>
      <c r="F1591" s="2643"/>
      <c r="G1591" s="2643"/>
      <c r="H1591" s="2643"/>
      <c r="I1591" s="2643"/>
      <c r="J1591" s="2643"/>
      <c r="K1591" s="2644"/>
      <c r="L1591" s="2645"/>
      <c r="M1591" s="2645"/>
      <c r="N1591" s="2645"/>
      <c r="O1591" s="2646"/>
      <c r="P1591" s="2646"/>
      <c r="Q1591" s="2646"/>
      <c r="R1591" s="2646"/>
      <c r="S1591" s="2646"/>
      <c r="T1591" s="2646"/>
      <c r="U1591" s="2643"/>
      <c r="V1591" s="2643"/>
      <c r="W1591" s="2646"/>
    </row>
    <row r="1592" spans="1:23">
      <c r="A1592" s="2643"/>
      <c r="B1592" s="2643"/>
      <c r="C1592" s="2643"/>
      <c r="D1592" s="2643"/>
      <c r="E1592" s="2643"/>
      <c r="F1592" s="2643"/>
      <c r="G1592" s="2643"/>
      <c r="H1592" s="2643"/>
      <c r="I1592" s="2643"/>
      <c r="J1592" s="2643"/>
      <c r="K1592" s="2644"/>
      <c r="L1592" s="2645"/>
      <c r="M1592" s="2645"/>
      <c r="N1592" s="2645"/>
      <c r="O1592" s="2646"/>
      <c r="P1592" s="2646"/>
      <c r="Q1592" s="2646"/>
      <c r="R1592" s="2646"/>
      <c r="S1592" s="2646"/>
      <c r="T1592" s="2646"/>
      <c r="U1592" s="2643"/>
      <c r="V1592" s="2643"/>
      <c r="W1592" s="2646"/>
    </row>
    <row r="1593" spans="1:23">
      <c r="A1593" s="2643"/>
      <c r="B1593" s="2643"/>
      <c r="C1593" s="2643"/>
      <c r="D1593" s="2643"/>
      <c r="E1593" s="2643"/>
      <c r="F1593" s="2643"/>
      <c r="G1593" s="2643"/>
      <c r="H1593" s="2643"/>
      <c r="I1593" s="2643"/>
      <c r="J1593" s="2643"/>
      <c r="K1593" s="2644"/>
      <c r="L1593" s="2645"/>
      <c r="M1593" s="2645"/>
      <c r="N1593" s="2645"/>
      <c r="O1593" s="2646"/>
      <c r="P1593" s="2646"/>
      <c r="Q1593" s="2646"/>
      <c r="R1593" s="2646"/>
      <c r="S1593" s="2646"/>
      <c r="T1593" s="2646"/>
      <c r="U1593" s="2643"/>
      <c r="V1593" s="2643"/>
      <c r="W1593" s="2646"/>
    </row>
    <row r="1594" spans="1:23">
      <c r="A1594" s="2643"/>
      <c r="B1594" s="2643"/>
      <c r="C1594" s="2643"/>
      <c r="D1594" s="2643"/>
      <c r="E1594" s="2643"/>
      <c r="F1594" s="2643"/>
      <c r="G1594" s="2643"/>
      <c r="H1594" s="2643"/>
      <c r="I1594" s="2643"/>
      <c r="J1594" s="2643"/>
      <c r="K1594" s="2644"/>
      <c r="L1594" s="2645"/>
      <c r="M1594" s="2645"/>
      <c r="N1594" s="2645"/>
      <c r="O1594" s="2646"/>
      <c r="P1594" s="2646"/>
      <c r="Q1594" s="2646"/>
      <c r="R1594" s="2646"/>
      <c r="S1594" s="2646"/>
      <c r="T1594" s="2646"/>
      <c r="U1594" s="2643"/>
      <c r="V1594" s="2643"/>
      <c r="W1594" s="2646"/>
    </row>
    <row r="1595" spans="1:23">
      <c r="A1595" s="2643"/>
      <c r="B1595" s="2643"/>
      <c r="C1595" s="2643"/>
      <c r="D1595" s="2643"/>
      <c r="E1595" s="2643"/>
      <c r="F1595" s="2643"/>
      <c r="G1595" s="2643"/>
      <c r="H1595" s="2643"/>
      <c r="I1595" s="2643"/>
      <c r="J1595" s="2643"/>
      <c r="K1595" s="2644"/>
      <c r="L1595" s="2645"/>
      <c r="M1595" s="2645"/>
      <c r="N1595" s="2645"/>
      <c r="O1595" s="2646"/>
      <c r="P1595" s="2646"/>
      <c r="Q1595" s="2646"/>
      <c r="R1595" s="2646"/>
      <c r="S1595" s="2646"/>
      <c r="T1595" s="2646"/>
      <c r="U1595" s="2643"/>
      <c r="V1595" s="2643"/>
      <c r="W1595" s="2646"/>
    </row>
    <row r="1596" spans="1:23">
      <c r="A1596" s="2643"/>
      <c r="B1596" s="2643"/>
      <c r="C1596" s="2643"/>
      <c r="D1596" s="2643"/>
      <c r="E1596" s="2643"/>
      <c r="F1596" s="2643"/>
      <c r="G1596" s="2643"/>
      <c r="H1596" s="2643"/>
      <c r="I1596" s="2643"/>
      <c r="J1596" s="2643"/>
      <c r="K1596" s="2644"/>
      <c r="L1596" s="2645"/>
      <c r="M1596" s="2645"/>
      <c r="N1596" s="2645"/>
      <c r="O1596" s="2646"/>
      <c r="P1596" s="2646"/>
      <c r="Q1596" s="2646"/>
      <c r="R1596" s="2646"/>
      <c r="S1596" s="2646"/>
      <c r="T1596" s="2646"/>
      <c r="U1596" s="2643"/>
      <c r="V1596" s="2643"/>
      <c r="W1596" s="2646"/>
    </row>
    <row r="1597" spans="1:23">
      <c r="A1597" s="2643"/>
      <c r="B1597" s="2643"/>
      <c r="C1597" s="2643"/>
      <c r="D1597" s="2643"/>
      <c r="E1597" s="2643"/>
      <c r="F1597" s="2643"/>
      <c r="G1597" s="2643"/>
      <c r="H1597" s="2643"/>
      <c r="I1597" s="2643"/>
      <c r="J1597" s="2643"/>
      <c r="K1597" s="2644"/>
      <c r="L1597" s="2645"/>
      <c r="M1597" s="2645"/>
      <c r="N1597" s="2645"/>
      <c r="O1597" s="2646"/>
      <c r="P1597" s="2646"/>
      <c r="Q1597" s="2646"/>
      <c r="R1597" s="2646"/>
      <c r="S1597" s="2646"/>
      <c r="T1597" s="2646"/>
      <c r="U1597" s="2643"/>
      <c r="V1597" s="2643"/>
      <c r="W1597" s="2646"/>
    </row>
    <row r="1598" spans="1:23">
      <c r="A1598" s="2643"/>
      <c r="B1598" s="2643"/>
      <c r="C1598" s="2643"/>
      <c r="D1598" s="2643"/>
      <c r="E1598" s="2643"/>
      <c r="F1598" s="2643"/>
      <c r="G1598" s="2643"/>
      <c r="H1598" s="2643"/>
      <c r="I1598" s="2643"/>
      <c r="J1598" s="2643"/>
      <c r="K1598" s="2644"/>
      <c r="L1598" s="2645"/>
      <c r="M1598" s="2645"/>
      <c r="N1598" s="2645"/>
      <c r="O1598" s="2646"/>
      <c r="P1598" s="2646"/>
      <c r="Q1598" s="2646"/>
      <c r="R1598" s="2646"/>
      <c r="S1598" s="2646"/>
      <c r="T1598" s="2646"/>
      <c r="U1598" s="2643"/>
      <c r="V1598" s="2643"/>
      <c r="W1598" s="2646"/>
    </row>
    <row r="1599" spans="1:23">
      <c r="A1599" s="2643"/>
      <c r="B1599" s="2643"/>
      <c r="C1599" s="2643"/>
      <c r="D1599" s="2643"/>
      <c r="E1599" s="2643"/>
      <c r="F1599" s="2643"/>
      <c r="G1599" s="2643"/>
      <c r="H1599" s="2643"/>
      <c r="I1599" s="2643"/>
      <c r="J1599" s="2643"/>
      <c r="K1599" s="2644"/>
      <c r="L1599" s="2645"/>
      <c r="M1599" s="2645"/>
      <c r="N1599" s="2645"/>
      <c r="O1599" s="2646"/>
      <c r="P1599" s="2646"/>
      <c r="Q1599" s="2646"/>
      <c r="R1599" s="2646"/>
      <c r="S1599" s="2646"/>
      <c r="T1599" s="2646"/>
      <c r="U1599" s="2643"/>
      <c r="V1599" s="2643"/>
      <c r="W1599" s="2646"/>
    </row>
    <row r="1600" spans="1:23">
      <c r="A1600" s="2643"/>
      <c r="B1600" s="2643"/>
      <c r="C1600" s="2643"/>
      <c r="D1600" s="2643"/>
      <c r="E1600" s="2643"/>
      <c r="F1600" s="2643"/>
      <c r="G1600" s="2643"/>
      <c r="H1600" s="2643"/>
      <c r="I1600" s="2643"/>
      <c r="J1600" s="2643"/>
      <c r="K1600" s="2644"/>
      <c r="L1600" s="2645"/>
      <c r="M1600" s="2645"/>
      <c r="N1600" s="2645"/>
      <c r="O1600" s="2646"/>
      <c r="P1600" s="2646"/>
      <c r="Q1600" s="2646"/>
      <c r="R1600" s="2646"/>
      <c r="S1600" s="2646"/>
      <c r="T1600" s="2646"/>
      <c r="U1600" s="2643"/>
      <c r="V1600" s="2643"/>
      <c r="W1600" s="2646"/>
    </row>
    <row r="1601" spans="1:23">
      <c r="A1601" s="2643"/>
      <c r="B1601" s="2643"/>
      <c r="C1601" s="2643"/>
      <c r="D1601" s="2643"/>
      <c r="E1601" s="2643"/>
      <c r="F1601" s="2643"/>
      <c r="G1601" s="2643"/>
      <c r="H1601" s="2643"/>
      <c r="I1601" s="2643"/>
      <c r="J1601" s="2643"/>
      <c r="K1601" s="2644"/>
      <c r="L1601" s="2645"/>
      <c r="M1601" s="2645"/>
      <c r="N1601" s="2645"/>
      <c r="O1601" s="2646"/>
      <c r="P1601" s="2646"/>
      <c r="Q1601" s="2646"/>
      <c r="R1601" s="2646"/>
      <c r="S1601" s="2646"/>
      <c r="T1601" s="2646"/>
      <c r="U1601" s="2643"/>
      <c r="V1601" s="2643"/>
      <c r="W1601" s="2646"/>
    </row>
    <row r="1602" spans="1:23">
      <c r="A1602" s="2643"/>
      <c r="B1602" s="2643"/>
      <c r="C1602" s="2643"/>
      <c r="D1602" s="2643"/>
      <c r="E1602" s="2643"/>
      <c r="F1602" s="2643"/>
      <c r="G1602" s="2643"/>
      <c r="H1602" s="2643"/>
      <c r="I1602" s="2643"/>
      <c r="J1602" s="2643"/>
      <c r="K1602" s="2644"/>
      <c r="L1602" s="2645"/>
      <c r="M1602" s="2645"/>
      <c r="N1602" s="2645"/>
      <c r="O1602" s="2646"/>
      <c r="P1602" s="2646"/>
      <c r="Q1602" s="2646"/>
      <c r="R1602" s="2646"/>
      <c r="S1602" s="2646"/>
      <c r="T1602" s="2646"/>
      <c r="U1602" s="2643"/>
      <c r="V1602" s="2643"/>
      <c r="W1602" s="2646"/>
    </row>
    <row r="1603" spans="1:23">
      <c r="A1603" s="2643"/>
      <c r="B1603" s="2643"/>
      <c r="C1603" s="2643"/>
      <c r="D1603" s="2643"/>
      <c r="E1603" s="2643"/>
      <c r="F1603" s="2643"/>
      <c r="G1603" s="2643"/>
      <c r="H1603" s="2643"/>
      <c r="I1603" s="2643"/>
      <c r="J1603" s="2643"/>
      <c r="K1603" s="2644"/>
      <c r="L1603" s="2645"/>
      <c r="M1603" s="2645"/>
      <c r="N1603" s="2645"/>
      <c r="O1603" s="2646"/>
      <c r="P1603" s="2646"/>
      <c r="Q1603" s="2646"/>
      <c r="R1603" s="2646"/>
      <c r="S1603" s="2646"/>
      <c r="T1603" s="2646"/>
      <c r="U1603" s="2643"/>
      <c r="V1603" s="2643"/>
      <c r="W1603" s="2646"/>
    </row>
    <row r="1604" spans="1:23">
      <c r="A1604" s="2643"/>
      <c r="B1604" s="2643"/>
      <c r="C1604" s="2643"/>
      <c r="D1604" s="2643"/>
      <c r="E1604" s="2643"/>
      <c r="F1604" s="2643"/>
      <c r="G1604" s="2643"/>
      <c r="H1604" s="2643"/>
      <c r="I1604" s="2643"/>
      <c r="J1604" s="2643"/>
      <c r="K1604" s="2644"/>
      <c r="L1604" s="2645"/>
      <c r="M1604" s="2645"/>
      <c r="N1604" s="2645"/>
      <c r="O1604" s="2646"/>
      <c r="P1604" s="2646"/>
      <c r="Q1604" s="2646"/>
      <c r="R1604" s="2646"/>
      <c r="S1604" s="2646"/>
      <c r="T1604" s="2646"/>
      <c r="U1604" s="2643"/>
      <c r="V1604" s="2643"/>
      <c r="W1604" s="2646"/>
    </row>
    <row r="1605" spans="1:23">
      <c r="A1605" s="2643"/>
      <c r="B1605" s="2643"/>
      <c r="C1605" s="2643"/>
      <c r="D1605" s="2643"/>
      <c r="E1605" s="2643"/>
      <c r="F1605" s="2643"/>
      <c r="G1605" s="2643"/>
      <c r="H1605" s="2643"/>
      <c r="I1605" s="2643"/>
      <c r="J1605" s="2643"/>
      <c r="K1605" s="2644"/>
      <c r="L1605" s="2645"/>
      <c r="M1605" s="2645"/>
      <c r="N1605" s="2645"/>
      <c r="O1605" s="2646"/>
      <c r="P1605" s="2646"/>
      <c r="Q1605" s="2646"/>
      <c r="R1605" s="2646"/>
      <c r="S1605" s="2646"/>
      <c r="T1605" s="2646"/>
      <c r="U1605" s="2643"/>
      <c r="V1605" s="2643"/>
      <c r="W1605" s="2646"/>
    </row>
    <row r="1606" spans="1:23">
      <c r="A1606" s="2643"/>
      <c r="B1606" s="2643"/>
      <c r="C1606" s="2643"/>
      <c r="D1606" s="2643"/>
      <c r="E1606" s="2643"/>
      <c r="F1606" s="2643"/>
      <c r="G1606" s="2643"/>
      <c r="H1606" s="2643"/>
      <c r="I1606" s="2643"/>
      <c r="J1606" s="2643"/>
      <c r="K1606" s="2644"/>
      <c r="L1606" s="2645"/>
      <c r="M1606" s="2645"/>
      <c r="N1606" s="2645"/>
      <c r="O1606" s="2646"/>
      <c r="P1606" s="2646"/>
      <c r="Q1606" s="2646"/>
      <c r="R1606" s="2646"/>
      <c r="S1606" s="2646"/>
      <c r="T1606" s="2646"/>
      <c r="U1606" s="2643"/>
      <c r="V1606" s="2643"/>
      <c r="W1606" s="2646"/>
    </row>
    <row r="1607" spans="1:23">
      <c r="A1607" s="2643"/>
      <c r="B1607" s="2643"/>
      <c r="C1607" s="2643"/>
      <c r="D1607" s="2643"/>
      <c r="E1607" s="2643"/>
      <c r="F1607" s="2643"/>
      <c r="G1607" s="2643"/>
      <c r="H1607" s="2643"/>
      <c r="I1607" s="2643"/>
      <c r="J1607" s="2643"/>
      <c r="K1607" s="2644"/>
      <c r="L1607" s="2645"/>
      <c r="M1607" s="2645"/>
      <c r="N1607" s="2645"/>
      <c r="O1607" s="2646"/>
      <c r="P1607" s="2646"/>
      <c r="Q1607" s="2646"/>
      <c r="R1607" s="2646"/>
      <c r="S1607" s="2646"/>
      <c r="T1607" s="2646"/>
      <c r="U1607" s="2643"/>
      <c r="V1607" s="2643"/>
      <c r="W1607" s="2646"/>
    </row>
    <row r="1608" spans="1:23">
      <c r="A1608" s="2643"/>
      <c r="B1608" s="2643"/>
      <c r="C1608" s="2643"/>
      <c r="D1608" s="2643"/>
      <c r="E1608" s="2643"/>
      <c r="F1608" s="2643"/>
      <c r="G1608" s="2643"/>
      <c r="H1608" s="2643"/>
      <c r="I1608" s="2643"/>
      <c r="J1608" s="2643"/>
      <c r="K1608" s="2644"/>
      <c r="L1608" s="2645"/>
      <c r="M1608" s="2645"/>
      <c r="N1608" s="2645"/>
      <c r="O1608" s="2646"/>
      <c r="P1608" s="2646"/>
      <c r="Q1608" s="2646"/>
      <c r="R1608" s="2646"/>
      <c r="S1608" s="2646"/>
      <c r="T1608" s="2646"/>
      <c r="U1608" s="2643"/>
      <c r="V1608" s="2643"/>
      <c r="W1608" s="2646"/>
    </row>
    <row r="1609" spans="1:23">
      <c r="A1609" s="2643"/>
      <c r="B1609" s="2643"/>
      <c r="C1609" s="2643"/>
      <c r="D1609" s="2643"/>
      <c r="E1609" s="2643"/>
      <c r="F1609" s="2643"/>
      <c r="G1609" s="2643"/>
      <c r="H1609" s="2643"/>
      <c r="I1609" s="2643"/>
      <c r="J1609" s="2643"/>
      <c r="K1609" s="2644"/>
      <c r="L1609" s="2645"/>
      <c r="M1609" s="2645"/>
      <c r="N1609" s="2645"/>
      <c r="O1609" s="2646"/>
      <c r="P1609" s="2646"/>
      <c r="Q1609" s="2646"/>
      <c r="R1609" s="2646"/>
      <c r="S1609" s="2646"/>
      <c r="T1609" s="2646"/>
      <c r="U1609" s="2643"/>
      <c r="V1609" s="2643"/>
      <c r="W1609" s="2646"/>
    </row>
    <row r="1610" spans="1:23">
      <c r="A1610" s="2643"/>
      <c r="B1610" s="2643"/>
      <c r="C1610" s="2643"/>
      <c r="D1610" s="2643"/>
      <c r="E1610" s="2643"/>
      <c r="F1610" s="2643"/>
      <c r="G1610" s="2643"/>
      <c r="H1610" s="2643"/>
      <c r="I1610" s="2643"/>
      <c r="J1610" s="2643"/>
      <c r="K1610" s="2644"/>
      <c r="L1610" s="2645"/>
      <c r="M1610" s="2645"/>
      <c r="N1610" s="2645"/>
      <c r="O1610" s="2646"/>
      <c r="P1610" s="2646"/>
      <c r="Q1610" s="2646"/>
      <c r="R1610" s="2646"/>
      <c r="S1610" s="2646"/>
      <c r="T1610" s="2646"/>
      <c r="U1610" s="2643"/>
      <c r="V1610" s="2643"/>
      <c r="W1610" s="2646"/>
    </row>
    <row r="1611" spans="1:23">
      <c r="A1611" s="2643"/>
      <c r="B1611" s="2643"/>
      <c r="C1611" s="2643"/>
      <c r="D1611" s="2643"/>
      <c r="E1611" s="2643"/>
      <c r="F1611" s="2643"/>
      <c r="G1611" s="2643"/>
      <c r="H1611" s="2643"/>
      <c r="I1611" s="2643"/>
      <c r="J1611" s="2643"/>
      <c r="K1611" s="2644"/>
      <c r="L1611" s="2645"/>
      <c r="M1611" s="2645"/>
      <c r="N1611" s="2645"/>
      <c r="O1611" s="2646"/>
      <c r="P1611" s="2646"/>
      <c r="Q1611" s="2646"/>
      <c r="R1611" s="2646"/>
      <c r="S1611" s="2646"/>
      <c r="T1611" s="2646"/>
      <c r="U1611" s="2643"/>
      <c r="V1611" s="2643"/>
      <c r="W1611" s="2646"/>
    </row>
    <row r="1612" spans="1:23">
      <c r="A1612" s="2643"/>
      <c r="B1612" s="2643"/>
      <c r="C1612" s="2643"/>
      <c r="D1612" s="2643"/>
      <c r="E1612" s="2643"/>
      <c r="F1612" s="2643"/>
      <c r="G1612" s="2643"/>
      <c r="H1612" s="2643"/>
      <c r="I1612" s="2643"/>
      <c r="J1612" s="2643"/>
      <c r="K1612" s="2644"/>
      <c r="L1612" s="2645"/>
      <c r="M1612" s="2645"/>
      <c r="N1612" s="2645"/>
      <c r="O1612" s="2646"/>
      <c r="P1612" s="2646"/>
      <c r="Q1612" s="2646"/>
      <c r="R1612" s="2646"/>
      <c r="S1612" s="2646"/>
      <c r="T1612" s="2646"/>
      <c r="U1612" s="2643"/>
      <c r="V1612" s="2643"/>
      <c r="W1612" s="2646"/>
    </row>
    <row r="1613" spans="1:23">
      <c r="A1613" s="2643"/>
      <c r="B1613" s="2643"/>
      <c r="C1613" s="2643"/>
      <c r="D1613" s="2643"/>
      <c r="E1613" s="2643"/>
      <c r="F1613" s="2643"/>
      <c r="G1613" s="2643"/>
      <c r="H1613" s="2643"/>
      <c r="I1613" s="2643"/>
      <c r="J1613" s="2643"/>
      <c r="K1613" s="2644"/>
      <c r="L1613" s="2645"/>
      <c r="M1613" s="2645"/>
      <c r="N1613" s="2645"/>
      <c r="O1613" s="2646"/>
      <c r="P1613" s="2646"/>
      <c r="Q1613" s="2646"/>
      <c r="R1613" s="2646"/>
      <c r="S1613" s="2646"/>
      <c r="T1613" s="2646"/>
      <c r="U1613" s="2643"/>
      <c r="V1613" s="2643"/>
      <c r="W1613" s="2646"/>
    </row>
    <row r="1614" spans="1:23">
      <c r="A1614" s="2643"/>
      <c r="B1614" s="2643"/>
      <c r="C1614" s="2643"/>
      <c r="D1614" s="2643"/>
      <c r="E1614" s="2643"/>
      <c r="F1614" s="2643"/>
      <c r="G1614" s="2643"/>
      <c r="H1614" s="2643"/>
      <c r="I1614" s="2643"/>
      <c r="J1614" s="2643"/>
      <c r="K1614" s="2644"/>
      <c r="L1614" s="2645"/>
      <c r="M1614" s="2645"/>
      <c r="N1614" s="2645"/>
      <c r="O1614" s="2646"/>
      <c r="P1614" s="2646"/>
      <c r="Q1614" s="2646"/>
      <c r="R1614" s="2646"/>
      <c r="S1614" s="2646"/>
      <c r="T1614" s="2646"/>
      <c r="U1614" s="2643"/>
      <c r="V1614" s="2643"/>
      <c r="W1614" s="2646"/>
    </row>
    <row r="1615" spans="1:23">
      <c r="A1615" s="2643"/>
      <c r="B1615" s="2643"/>
      <c r="C1615" s="2643"/>
      <c r="D1615" s="2643"/>
      <c r="E1615" s="2643"/>
      <c r="F1615" s="2643"/>
      <c r="G1615" s="2643"/>
      <c r="H1615" s="2643"/>
      <c r="I1615" s="2643"/>
      <c r="J1615" s="2643"/>
      <c r="K1615" s="2644"/>
      <c r="L1615" s="2645"/>
      <c r="M1615" s="2645"/>
      <c r="N1615" s="2645"/>
      <c r="O1615" s="2646"/>
      <c r="P1615" s="2646"/>
      <c r="Q1615" s="2646"/>
      <c r="R1615" s="2646"/>
      <c r="S1615" s="2646"/>
      <c r="T1615" s="2646"/>
      <c r="U1615" s="2643"/>
      <c r="V1615" s="2643"/>
      <c r="W1615" s="2646"/>
    </row>
    <row r="1616" spans="1:23">
      <c r="A1616" s="2643"/>
      <c r="B1616" s="2643"/>
      <c r="C1616" s="2643"/>
      <c r="D1616" s="2643"/>
      <c r="E1616" s="2643"/>
      <c r="F1616" s="2643"/>
      <c r="G1616" s="2643"/>
      <c r="H1616" s="2643"/>
      <c r="I1616" s="2643"/>
      <c r="J1616" s="2643"/>
      <c r="K1616" s="2644"/>
      <c r="L1616" s="2645"/>
      <c r="M1616" s="2645"/>
      <c r="N1616" s="2645"/>
      <c r="O1616" s="2646"/>
      <c r="P1616" s="2646"/>
      <c r="Q1616" s="2646"/>
      <c r="R1616" s="2646"/>
      <c r="S1616" s="2646"/>
      <c r="T1616" s="2646"/>
      <c r="U1616" s="2643"/>
      <c r="V1616" s="2643"/>
      <c r="W1616" s="2646"/>
    </row>
    <row r="1617" spans="1:23">
      <c r="A1617" s="2643"/>
      <c r="B1617" s="2643"/>
      <c r="C1617" s="2643"/>
      <c r="D1617" s="2643"/>
      <c r="E1617" s="2643"/>
      <c r="F1617" s="2643"/>
      <c r="G1617" s="2643"/>
      <c r="H1617" s="2643"/>
      <c r="I1617" s="2643"/>
      <c r="J1617" s="2643"/>
      <c r="K1617" s="2644"/>
      <c r="L1617" s="2645"/>
      <c r="M1617" s="2645"/>
      <c r="N1617" s="2645"/>
      <c r="O1617" s="2646"/>
      <c r="P1617" s="2646"/>
      <c r="Q1617" s="2646"/>
      <c r="R1617" s="2646"/>
      <c r="S1617" s="2646"/>
      <c r="T1617" s="2646"/>
      <c r="U1617" s="2643"/>
      <c r="V1617" s="2643"/>
      <c r="W1617" s="2646"/>
    </row>
    <row r="1618" spans="1:23">
      <c r="A1618" s="2643"/>
      <c r="B1618" s="2643"/>
      <c r="C1618" s="2643"/>
      <c r="D1618" s="2643"/>
      <c r="E1618" s="2643"/>
      <c r="F1618" s="2643"/>
      <c r="G1618" s="2643"/>
      <c r="H1618" s="2643"/>
      <c r="I1618" s="2643"/>
      <c r="J1618" s="2643"/>
      <c r="K1618" s="2644"/>
      <c r="L1618" s="2645"/>
      <c r="M1618" s="2645"/>
      <c r="N1618" s="2645"/>
      <c r="O1618" s="2646"/>
      <c r="P1618" s="2646"/>
      <c r="Q1618" s="2646"/>
      <c r="R1618" s="2646"/>
      <c r="S1618" s="2646"/>
      <c r="T1618" s="2646"/>
      <c r="U1618" s="2643"/>
      <c r="V1618" s="2643"/>
      <c r="W1618" s="2646"/>
    </row>
    <row r="1619" spans="1:23">
      <c r="A1619" s="2643"/>
      <c r="B1619" s="2643"/>
      <c r="C1619" s="2643"/>
      <c r="D1619" s="2643"/>
      <c r="E1619" s="2643"/>
      <c r="F1619" s="2643"/>
      <c r="G1619" s="2643"/>
      <c r="H1619" s="2643"/>
      <c r="I1619" s="2643"/>
      <c r="J1619" s="2643"/>
      <c r="K1619" s="2644"/>
      <c r="L1619" s="2645"/>
      <c r="M1619" s="2645"/>
      <c r="N1619" s="2645"/>
      <c r="O1619" s="2646"/>
      <c r="P1619" s="2646"/>
      <c r="Q1619" s="2646"/>
      <c r="R1619" s="2646"/>
      <c r="S1619" s="2646"/>
      <c r="T1619" s="2646"/>
      <c r="U1619" s="2643"/>
      <c r="V1619" s="2643"/>
      <c r="W1619" s="2646"/>
    </row>
    <row r="1620" spans="1:23">
      <c r="A1620" s="2643"/>
      <c r="B1620" s="2643"/>
      <c r="C1620" s="2643"/>
      <c r="D1620" s="2643"/>
      <c r="E1620" s="2643"/>
      <c r="F1620" s="2643"/>
      <c r="G1620" s="2643"/>
      <c r="H1620" s="2643"/>
      <c r="I1620" s="2643"/>
      <c r="J1620" s="2643"/>
      <c r="K1620" s="2644"/>
      <c r="L1620" s="2645"/>
      <c r="M1620" s="2645"/>
      <c r="N1620" s="2645"/>
      <c r="O1620" s="2646"/>
      <c r="P1620" s="2646"/>
      <c r="Q1620" s="2646"/>
      <c r="R1620" s="2646"/>
      <c r="S1620" s="2646"/>
      <c r="T1620" s="2646"/>
      <c r="U1620" s="2643"/>
      <c r="V1620" s="2643"/>
      <c r="W1620" s="2646"/>
    </row>
    <row r="1621" spans="1:23">
      <c r="A1621" s="2643"/>
      <c r="B1621" s="2643"/>
      <c r="C1621" s="2643"/>
      <c r="D1621" s="2643"/>
      <c r="E1621" s="2643"/>
      <c r="F1621" s="2643"/>
      <c r="G1621" s="2643"/>
      <c r="H1621" s="2643"/>
      <c r="I1621" s="2643"/>
      <c r="J1621" s="2643"/>
      <c r="K1621" s="2644"/>
      <c r="L1621" s="2645"/>
      <c r="M1621" s="2645"/>
      <c r="N1621" s="2645"/>
      <c r="O1621" s="2646"/>
      <c r="P1621" s="2646"/>
      <c r="Q1621" s="2646"/>
      <c r="R1621" s="2646"/>
      <c r="S1621" s="2646"/>
      <c r="T1621" s="2646"/>
      <c r="U1621" s="2643"/>
      <c r="V1621" s="2643"/>
      <c r="W1621" s="2646"/>
    </row>
    <row r="1622" spans="1:23">
      <c r="A1622" s="2643"/>
      <c r="B1622" s="2643"/>
      <c r="C1622" s="2643"/>
      <c r="D1622" s="2643"/>
      <c r="E1622" s="2643"/>
      <c r="F1622" s="2643"/>
      <c r="G1622" s="2643"/>
      <c r="H1622" s="2643"/>
      <c r="I1622" s="2643"/>
      <c r="J1622" s="2643"/>
      <c r="K1622" s="2644"/>
      <c r="L1622" s="2645"/>
      <c r="M1622" s="2645"/>
      <c r="N1622" s="2645"/>
      <c r="O1622" s="2646"/>
      <c r="P1622" s="2646"/>
      <c r="Q1622" s="2646"/>
      <c r="R1622" s="2646"/>
      <c r="S1622" s="2646"/>
      <c r="T1622" s="2646"/>
      <c r="U1622" s="2643"/>
      <c r="V1622" s="2643"/>
      <c r="W1622" s="2646"/>
    </row>
    <row r="1623" spans="1:23">
      <c r="A1623" s="2643"/>
      <c r="B1623" s="2643"/>
      <c r="C1623" s="2643"/>
      <c r="D1623" s="2643"/>
      <c r="E1623" s="2643"/>
      <c r="F1623" s="2643"/>
      <c r="G1623" s="2643"/>
      <c r="H1623" s="2643"/>
      <c r="I1623" s="2643"/>
      <c r="J1623" s="2643"/>
      <c r="K1623" s="2644"/>
      <c r="L1623" s="2645"/>
      <c r="M1623" s="2645"/>
      <c r="N1623" s="2645"/>
      <c r="O1623" s="2646"/>
      <c r="P1623" s="2646"/>
      <c r="Q1623" s="2646"/>
      <c r="R1623" s="2646"/>
      <c r="S1623" s="2646"/>
      <c r="T1623" s="2646"/>
      <c r="U1623" s="2643"/>
      <c r="V1623" s="2643"/>
      <c r="W1623" s="2646"/>
    </row>
    <row r="1624" spans="1:23">
      <c r="A1624" s="2643"/>
      <c r="B1624" s="2643"/>
      <c r="C1624" s="2643"/>
      <c r="D1624" s="2643"/>
      <c r="E1624" s="2643"/>
      <c r="F1624" s="2643"/>
      <c r="G1624" s="2643"/>
      <c r="H1624" s="2643"/>
      <c r="I1624" s="2643"/>
      <c r="J1624" s="2643"/>
      <c r="K1624" s="2644"/>
      <c r="L1624" s="2645"/>
      <c r="M1624" s="2645"/>
      <c r="N1624" s="2645"/>
      <c r="O1624" s="2646"/>
      <c r="P1624" s="2646"/>
      <c r="Q1624" s="2646"/>
      <c r="R1624" s="2646"/>
      <c r="S1624" s="2646"/>
      <c r="T1624" s="2646"/>
      <c r="U1624" s="2643"/>
      <c r="V1624" s="2643"/>
      <c r="W1624" s="2646"/>
    </row>
    <row r="1625" spans="1:23">
      <c r="A1625" s="2643"/>
      <c r="B1625" s="2643"/>
      <c r="C1625" s="2643"/>
      <c r="D1625" s="2643"/>
      <c r="E1625" s="2643"/>
      <c r="F1625" s="2643"/>
      <c r="G1625" s="2643"/>
      <c r="H1625" s="2643"/>
      <c r="I1625" s="2643"/>
      <c r="J1625" s="2643"/>
      <c r="K1625" s="2644"/>
      <c r="L1625" s="2645"/>
      <c r="M1625" s="2645"/>
      <c r="N1625" s="2645"/>
      <c r="O1625" s="2646"/>
      <c r="P1625" s="2646"/>
      <c r="Q1625" s="2646"/>
      <c r="R1625" s="2646"/>
      <c r="S1625" s="2646"/>
      <c r="T1625" s="2646"/>
      <c r="U1625" s="2643"/>
      <c r="V1625" s="2643"/>
      <c r="W1625" s="2646"/>
    </row>
    <row r="1626" spans="1:23">
      <c r="A1626" s="2643"/>
      <c r="B1626" s="2643"/>
      <c r="C1626" s="2643"/>
      <c r="D1626" s="2643"/>
      <c r="E1626" s="2643"/>
      <c r="F1626" s="2643"/>
      <c r="G1626" s="2643"/>
      <c r="H1626" s="2643"/>
      <c r="I1626" s="2643"/>
      <c r="J1626" s="2643"/>
      <c r="K1626" s="2644"/>
      <c r="L1626" s="2645"/>
      <c r="M1626" s="2645"/>
      <c r="N1626" s="2645"/>
      <c r="O1626" s="2646"/>
      <c r="P1626" s="2646"/>
      <c r="Q1626" s="2646"/>
      <c r="R1626" s="2646"/>
      <c r="S1626" s="2646"/>
      <c r="T1626" s="2646"/>
      <c r="U1626" s="2643"/>
      <c r="V1626" s="2643"/>
      <c r="W1626" s="2646"/>
    </row>
    <row r="1627" spans="1:23">
      <c r="A1627" s="2643"/>
      <c r="B1627" s="2643"/>
      <c r="C1627" s="2643"/>
      <c r="D1627" s="2643"/>
      <c r="E1627" s="2643"/>
      <c r="F1627" s="2643"/>
      <c r="G1627" s="2643"/>
      <c r="H1627" s="2643"/>
      <c r="I1627" s="2643"/>
      <c r="J1627" s="2643"/>
      <c r="K1627" s="2644"/>
      <c r="L1627" s="2645"/>
      <c r="M1627" s="2645"/>
      <c r="N1627" s="2645"/>
      <c r="O1627" s="2646"/>
      <c r="P1627" s="2646"/>
      <c r="Q1627" s="2646"/>
      <c r="R1627" s="2646"/>
      <c r="S1627" s="2646"/>
      <c r="T1627" s="2646"/>
      <c r="U1627" s="2643"/>
      <c r="V1627" s="2643"/>
      <c r="W1627" s="2646"/>
    </row>
    <row r="1628" spans="1:23">
      <c r="A1628" s="2643"/>
      <c r="B1628" s="2643"/>
      <c r="C1628" s="2643"/>
      <c r="D1628" s="2643"/>
      <c r="E1628" s="2643"/>
      <c r="F1628" s="2643"/>
      <c r="G1628" s="2643"/>
      <c r="H1628" s="2643"/>
      <c r="I1628" s="2643"/>
      <c r="J1628" s="2643"/>
      <c r="K1628" s="2644"/>
      <c r="L1628" s="2645"/>
      <c r="M1628" s="2645"/>
      <c r="N1628" s="2645"/>
      <c r="O1628" s="2646"/>
      <c r="P1628" s="2646"/>
      <c r="Q1628" s="2646"/>
      <c r="R1628" s="2646"/>
      <c r="S1628" s="2646"/>
      <c r="T1628" s="2646"/>
      <c r="U1628" s="2643"/>
      <c r="V1628" s="2643"/>
      <c r="W1628" s="2646"/>
    </row>
    <row r="1629" spans="1:23">
      <c r="A1629" s="2643"/>
      <c r="B1629" s="2643"/>
      <c r="C1629" s="2643"/>
      <c r="D1629" s="2643"/>
      <c r="E1629" s="2643"/>
      <c r="F1629" s="2643"/>
      <c r="G1629" s="2643"/>
      <c r="H1629" s="2643"/>
      <c r="I1629" s="2643"/>
      <c r="J1629" s="2643"/>
      <c r="K1629" s="2644"/>
      <c r="L1629" s="2645"/>
      <c r="M1629" s="2645"/>
      <c r="N1629" s="2645"/>
      <c r="O1629" s="2646"/>
      <c r="P1629" s="2646"/>
      <c r="Q1629" s="2646"/>
      <c r="R1629" s="2646"/>
      <c r="S1629" s="2646"/>
      <c r="T1629" s="2646"/>
      <c r="U1629" s="2643"/>
      <c r="V1629" s="2643"/>
      <c r="W1629" s="2646"/>
    </row>
    <row r="1630" spans="1:23">
      <c r="A1630" s="2643"/>
      <c r="B1630" s="2643"/>
      <c r="C1630" s="2643"/>
      <c r="D1630" s="2643"/>
      <c r="E1630" s="2643"/>
      <c r="F1630" s="2643"/>
      <c r="G1630" s="2643"/>
      <c r="H1630" s="2643"/>
      <c r="I1630" s="2643"/>
      <c r="J1630" s="2643"/>
      <c r="K1630" s="2644"/>
      <c r="L1630" s="2645"/>
      <c r="M1630" s="2645"/>
      <c r="N1630" s="2645"/>
      <c r="O1630" s="2646"/>
      <c r="P1630" s="2646"/>
      <c r="Q1630" s="2646"/>
      <c r="R1630" s="2646"/>
      <c r="S1630" s="2646"/>
      <c r="T1630" s="2646"/>
      <c r="U1630" s="2643"/>
      <c r="V1630" s="2643"/>
      <c r="W1630" s="2646"/>
    </row>
    <row r="1631" spans="1:23">
      <c r="A1631" s="2643"/>
      <c r="B1631" s="2643"/>
      <c r="C1631" s="2643"/>
      <c r="D1631" s="2643"/>
      <c r="E1631" s="2643"/>
      <c r="F1631" s="2643"/>
      <c r="G1631" s="2643"/>
      <c r="H1631" s="2643"/>
      <c r="I1631" s="2643"/>
      <c r="J1631" s="2643"/>
      <c r="K1631" s="2644"/>
      <c r="L1631" s="2645"/>
      <c r="M1631" s="2645"/>
      <c r="N1631" s="2645"/>
      <c r="O1631" s="2646"/>
      <c r="P1631" s="2646"/>
      <c r="Q1631" s="2646"/>
      <c r="R1631" s="2646"/>
      <c r="S1631" s="2646"/>
      <c r="T1631" s="2646"/>
      <c r="U1631" s="2643"/>
      <c r="V1631" s="2643"/>
      <c r="W1631" s="2646"/>
    </row>
    <row r="1632" spans="1:23">
      <c r="A1632" s="2643"/>
      <c r="B1632" s="2643"/>
      <c r="C1632" s="2643"/>
      <c r="D1632" s="2643"/>
      <c r="E1632" s="2643"/>
      <c r="F1632" s="2643"/>
      <c r="G1632" s="2643"/>
      <c r="H1632" s="2643"/>
      <c r="I1632" s="2643"/>
      <c r="J1632" s="2643"/>
      <c r="K1632" s="2644"/>
      <c r="L1632" s="2645"/>
      <c r="M1632" s="2645"/>
      <c r="N1632" s="2645"/>
      <c r="O1632" s="2646"/>
      <c r="P1632" s="2646"/>
      <c r="Q1632" s="2646"/>
      <c r="R1632" s="2646"/>
      <c r="S1632" s="2646"/>
      <c r="T1632" s="2646"/>
      <c r="U1632" s="2643"/>
      <c r="V1632" s="2643"/>
      <c r="W1632" s="2646"/>
    </row>
    <row r="1633" spans="1:23">
      <c r="A1633" s="2643"/>
      <c r="B1633" s="2643"/>
      <c r="C1633" s="2643"/>
      <c r="D1633" s="2643"/>
      <c r="E1633" s="2643"/>
      <c r="F1633" s="2643"/>
      <c r="G1633" s="2643"/>
      <c r="H1633" s="2643"/>
      <c r="I1633" s="2643"/>
      <c r="J1633" s="2643"/>
      <c r="K1633" s="2644"/>
      <c r="L1633" s="2645"/>
      <c r="M1633" s="2645"/>
      <c r="N1633" s="2645"/>
      <c r="O1633" s="2646"/>
      <c r="P1633" s="2646"/>
      <c r="Q1633" s="2646"/>
      <c r="R1633" s="2646"/>
      <c r="S1633" s="2646"/>
      <c r="T1633" s="2646"/>
      <c r="U1633" s="2643"/>
      <c r="V1633" s="2643"/>
      <c r="W1633" s="2646"/>
    </row>
    <row r="1634" spans="1:23">
      <c r="A1634" s="2643"/>
      <c r="B1634" s="2643"/>
      <c r="C1634" s="2643"/>
      <c r="D1634" s="2643"/>
      <c r="E1634" s="2643"/>
      <c r="F1634" s="2643"/>
      <c r="G1634" s="2643"/>
      <c r="H1634" s="2643"/>
      <c r="I1634" s="2643"/>
      <c r="J1634" s="2643"/>
      <c r="K1634" s="2644"/>
      <c r="L1634" s="2645"/>
      <c r="M1634" s="2645"/>
      <c r="N1634" s="2645"/>
      <c r="O1634" s="2646"/>
      <c r="P1634" s="2646"/>
      <c r="Q1634" s="2646"/>
      <c r="R1634" s="2646"/>
      <c r="S1634" s="2646"/>
      <c r="T1634" s="2646"/>
      <c r="U1634" s="2643"/>
      <c r="V1634" s="2643"/>
      <c r="W1634" s="2646"/>
    </row>
    <row r="1635" spans="1:23">
      <c r="A1635" s="2643"/>
      <c r="B1635" s="2643"/>
      <c r="C1635" s="2643"/>
      <c r="D1635" s="2643"/>
      <c r="E1635" s="2643"/>
      <c r="F1635" s="2643"/>
      <c r="G1635" s="2643"/>
      <c r="H1635" s="2643"/>
      <c r="I1635" s="2643"/>
      <c r="J1635" s="2643"/>
      <c r="K1635" s="2644"/>
      <c r="L1635" s="2645"/>
      <c r="M1635" s="2645"/>
      <c r="N1635" s="2645"/>
      <c r="O1635" s="2646"/>
      <c r="P1635" s="2646"/>
      <c r="Q1635" s="2646"/>
      <c r="R1635" s="2646"/>
      <c r="S1635" s="2646"/>
      <c r="T1635" s="2646"/>
      <c r="U1635" s="2643"/>
      <c r="V1635" s="2643"/>
      <c r="W1635" s="2646"/>
    </row>
    <row r="1636" spans="1:23">
      <c r="A1636" s="2643"/>
      <c r="B1636" s="2643"/>
      <c r="C1636" s="2643"/>
      <c r="D1636" s="2643"/>
      <c r="E1636" s="2643"/>
      <c r="F1636" s="2643"/>
      <c r="G1636" s="2643"/>
      <c r="H1636" s="2643"/>
      <c r="I1636" s="2643"/>
      <c r="J1636" s="2643"/>
      <c r="K1636" s="2644"/>
      <c r="L1636" s="2645"/>
      <c r="M1636" s="2645"/>
      <c r="N1636" s="2645"/>
      <c r="O1636" s="2646"/>
      <c r="P1636" s="2646"/>
      <c r="Q1636" s="2646"/>
      <c r="R1636" s="2646"/>
      <c r="S1636" s="2646"/>
      <c r="T1636" s="2646"/>
      <c r="U1636" s="2643"/>
      <c r="V1636" s="2643"/>
      <c r="W1636" s="2646"/>
    </row>
    <row r="1637" spans="1:23">
      <c r="A1637" s="2643"/>
      <c r="B1637" s="2643"/>
      <c r="C1637" s="2643"/>
      <c r="D1637" s="2643"/>
      <c r="E1637" s="2643"/>
      <c r="F1637" s="2643"/>
      <c r="G1637" s="2643"/>
      <c r="H1637" s="2643"/>
      <c r="I1637" s="2643"/>
      <c r="J1637" s="2643"/>
      <c r="K1637" s="2644"/>
      <c r="L1637" s="2645"/>
      <c r="M1637" s="2645"/>
      <c r="N1637" s="2645"/>
      <c r="O1637" s="2646"/>
      <c r="P1637" s="2646"/>
      <c r="Q1637" s="2646"/>
      <c r="R1637" s="2646"/>
      <c r="S1637" s="2646"/>
      <c r="T1637" s="2646"/>
      <c r="U1637" s="2643"/>
      <c r="V1637" s="2643"/>
      <c r="W1637" s="2646"/>
    </row>
    <row r="1638" spans="1:23">
      <c r="A1638" s="2643"/>
      <c r="B1638" s="2643"/>
      <c r="C1638" s="2643"/>
      <c r="D1638" s="2643"/>
      <c r="E1638" s="2643"/>
      <c r="F1638" s="2643"/>
      <c r="G1638" s="2643"/>
      <c r="H1638" s="2643"/>
      <c r="I1638" s="2643"/>
      <c r="J1638" s="2643"/>
      <c r="K1638" s="2644"/>
      <c r="L1638" s="2645"/>
      <c r="M1638" s="2645"/>
      <c r="N1638" s="2645"/>
      <c r="O1638" s="2646"/>
      <c r="P1638" s="2646"/>
      <c r="Q1638" s="2646"/>
      <c r="R1638" s="2646"/>
      <c r="S1638" s="2646"/>
      <c r="T1638" s="2646"/>
      <c r="U1638" s="2643"/>
      <c r="V1638" s="2643"/>
      <c r="W1638" s="2646"/>
    </row>
    <row r="1639" spans="1:23">
      <c r="A1639" s="2643"/>
      <c r="B1639" s="2643"/>
      <c r="C1639" s="2643"/>
      <c r="D1639" s="2643"/>
      <c r="E1639" s="2643"/>
      <c r="F1639" s="2643"/>
      <c r="G1639" s="2643"/>
      <c r="H1639" s="2643"/>
      <c r="I1639" s="2643"/>
      <c r="J1639" s="2643"/>
      <c r="K1639" s="2644"/>
      <c r="L1639" s="2645"/>
      <c r="M1639" s="2645"/>
      <c r="N1639" s="2645"/>
      <c r="O1639" s="2646"/>
      <c r="P1639" s="2646"/>
      <c r="Q1639" s="2646"/>
      <c r="R1639" s="2646"/>
      <c r="S1639" s="2646"/>
      <c r="T1639" s="2646"/>
      <c r="U1639" s="2643"/>
      <c r="V1639" s="2643"/>
      <c r="W1639" s="2646"/>
    </row>
    <row r="1640" spans="1:23">
      <c r="A1640" s="2643"/>
      <c r="B1640" s="2643"/>
      <c r="C1640" s="2643"/>
      <c r="D1640" s="2643"/>
      <c r="E1640" s="2643"/>
      <c r="F1640" s="2643"/>
      <c r="G1640" s="2643"/>
      <c r="H1640" s="2643"/>
      <c r="I1640" s="2643"/>
      <c r="J1640" s="2643"/>
      <c r="K1640" s="2644"/>
      <c r="L1640" s="2645"/>
      <c r="M1640" s="2645"/>
      <c r="N1640" s="2645"/>
      <c r="O1640" s="2646"/>
      <c r="P1640" s="2646"/>
      <c r="Q1640" s="2646"/>
      <c r="R1640" s="2646"/>
      <c r="S1640" s="2646"/>
      <c r="T1640" s="2646"/>
      <c r="U1640" s="2643"/>
      <c r="V1640" s="2643"/>
      <c r="W1640" s="2646"/>
    </row>
    <row r="1641" spans="1:23">
      <c r="A1641" s="2643"/>
      <c r="B1641" s="2643"/>
      <c r="C1641" s="2643"/>
      <c r="D1641" s="2643"/>
      <c r="E1641" s="2643"/>
      <c r="F1641" s="2643"/>
      <c r="G1641" s="2643"/>
      <c r="H1641" s="2643"/>
      <c r="I1641" s="2643"/>
      <c r="J1641" s="2643"/>
      <c r="K1641" s="2644"/>
      <c r="L1641" s="2645"/>
      <c r="M1641" s="2645"/>
      <c r="N1641" s="2645"/>
      <c r="O1641" s="2646"/>
      <c r="P1641" s="2646"/>
      <c r="Q1641" s="2646"/>
      <c r="R1641" s="2646"/>
      <c r="S1641" s="2646"/>
      <c r="T1641" s="2646"/>
      <c r="U1641" s="2643"/>
      <c r="V1641" s="2643"/>
      <c r="W1641" s="2646"/>
    </row>
    <row r="1642" spans="1:23">
      <c r="A1642" s="2643"/>
      <c r="B1642" s="2643"/>
      <c r="C1642" s="2643"/>
      <c r="D1642" s="2643"/>
      <c r="E1642" s="2643"/>
      <c r="F1642" s="2643"/>
      <c r="G1642" s="2643"/>
      <c r="H1642" s="2643"/>
      <c r="I1642" s="2643"/>
      <c r="J1642" s="2643"/>
      <c r="K1642" s="2644"/>
      <c r="L1642" s="2645"/>
      <c r="M1642" s="2645"/>
      <c r="N1642" s="2645"/>
      <c r="O1642" s="2646"/>
      <c r="P1642" s="2646"/>
      <c r="Q1642" s="2646"/>
      <c r="R1642" s="2646"/>
      <c r="S1642" s="2646"/>
      <c r="T1642" s="2646"/>
      <c r="U1642" s="2643"/>
      <c r="V1642" s="2643"/>
      <c r="W1642" s="2646"/>
    </row>
    <row r="1643" spans="1:23">
      <c r="A1643" s="2643"/>
      <c r="B1643" s="2643"/>
      <c r="C1643" s="2643"/>
      <c r="D1643" s="2643"/>
      <c r="E1643" s="2643"/>
      <c r="F1643" s="2643"/>
      <c r="G1643" s="2643"/>
      <c r="H1643" s="2643"/>
      <c r="I1643" s="2643"/>
      <c r="J1643" s="2643"/>
      <c r="K1643" s="2644"/>
      <c r="L1643" s="2645"/>
      <c r="M1643" s="2645"/>
      <c r="N1643" s="2645"/>
      <c r="O1643" s="2646"/>
      <c r="P1643" s="2646"/>
      <c r="Q1643" s="2646"/>
      <c r="R1643" s="2646"/>
      <c r="S1643" s="2646"/>
      <c r="T1643" s="2646"/>
      <c r="U1643" s="2643"/>
      <c r="V1643" s="2643"/>
      <c r="W1643" s="2646"/>
    </row>
    <row r="1644" spans="1:23">
      <c r="A1644" s="2643"/>
      <c r="B1644" s="2643"/>
      <c r="C1644" s="2643"/>
      <c r="D1644" s="2643"/>
      <c r="E1644" s="2643"/>
      <c r="F1644" s="2643"/>
      <c r="G1644" s="2643"/>
      <c r="H1644" s="2643"/>
      <c r="I1644" s="2643"/>
      <c r="J1644" s="2643"/>
      <c r="K1644" s="2644"/>
      <c r="L1644" s="2645"/>
      <c r="M1644" s="2645"/>
      <c r="N1644" s="2645"/>
      <c r="O1644" s="2646"/>
      <c r="P1644" s="2646"/>
      <c r="Q1644" s="2646"/>
      <c r="R1644" s="2646"/>
      <c r="S1644" s="2646"/>
      <c r="T1644" s="2646"/>
      <c r="U1644" s="2643"/>
      <c r="V1644" s="2643"/>
      <c r="W1644" s="2646"/>
    </row>
    <row r="1645" spans="1:23">
      <c r="A1645" s="2643"/>
      <c r="B1645" s="2643"/>
      <c r="C1645" s="2643"/>
      <c r="D1645" s="2643"/>
      <c r="E1645" s="2643"/>
      <c r="F1645" s="2643"/>
      <c r="G1645" s="2643"/>
      <c r="H1645" s="2643"/>
      <c r="I1645" s="2643"/>
      <c r="J1645" s="2643"/>
      <c r="K1645" s="2644"/>
      <c r="L1645" s="2645"/>
      <c r="M1645" s="2645"/>
      <c r="N1645" s="2645"/>
      <c r="O1645" s="2646"/>
      <c r="P1645" s="2646"/>
      <c r="Q1645" s="2646"/>
      <c r="R1645" s="2646"/>
      <c r="S1645" s="2646"/>
      <c r="T1645" s="2646"/>
      <c r="U1645" s="2643"/>
      <c r="V1645" s="2643"/>
      <c r="W1645" s="2646"/>
    </row>
    <row r="1646" spans="1:23">
      <c r="A1646" s="2643"/>
      <c r="B1646" s="2643"/>
      <c r="C1646" s="2643"/>
      <c r="D1646" s="2643"/>
      <c r="E1646" s="2643"/>
      <c r="F1646" s="2643"/>
      <c r="G1646" s="2643"/>
      <c r="H1646" s="2643"/>
      <c r="I1646" s="2643"/>
      <c r="J1646" s="2643"/>
      <c r="K1646" s="2644"/>
      <c r="L1646" s="2645"/>
      <c r="M1646" s="2645"/>
      <c r="N1646" s="2645"/>
      <c r="O1646" s="2646"/>
      <c r="P1646" s="2646"/>
      <c r="Q1646" s="2646"/>
      <c r="R1646" s="2646"/>
      <c r="S1646" s="2646"/>
      <c r="T1646" s="2646"/>
      <c r="U1646" s="2643"/>
      <c r="V1646" s="2643"/>
      <c r="W1646" s="2646"/>
    </row>
    <row r="1647" spans="1:23">
      <c r="A1647" s="2643"/>
      <c r="B1647" s="2643"/>
      <c r="C1647" s="2643"/>
      <c r="D1647" s="2643"/>
      <c r="E1647" s="2643"/>
      <c r="F1647" s="2643"/>
      <c r="G1647" s="2643"/>
      <c r="H1647" s="2643"/>
      <c r="I1647" s="2643"/>
      <c r="J1647" s="2643"/>
      <c r="K1647" s="2644"/>
      <c r="L1647" s="2645"/>
      <c r="M1647" s="2645"/>
      <c r="N1647" s="2645"/>
      <c r="O1647" s="2646"/>
      <c r="P1647" s="2646"/>
      <c r="Q1647" s="2646"/>
      <c r="R1647" s="2646"/>
      <c r="S1647" s="2646"/>
      <c r="T1647" s="2646"/>
      <c r="U1647" s="2643"/>
      <c r="V1647" s="2643"/>
      <c r="W1647" s="2646"/>
    </row>
    <row r="1648" spans="1:23">
      <c r="A1648" s="2643"/>
      <c r="B1648" s="2643"/>
      <c r="C1648" s="2643"/>
      <c r="D1648" s="2643"/>
      <c r="E1648" s="2643"/>
      <c r="F1648" s="2643"/>
      <c r="G1648" s="2643"/>
      <c r="H1648" s="2643"/>
      <c r="I1648" s="2643"/>
      <c r="J1648" s="2643"/>
      <c r="K1648" s="2644"/>
      <c r="L1648" s="2645"/>
      <c r="M1648" s="2645"/>
      <c r="N1648" s="2645"/>
      <c r="O1648" s="2646"/>
      <c r="P1648" s="2646"/>
      <c r="Q1648" s="2646"/>
      <c r="R1648" s="2646"/>
      <c r="S1648" s="2646"/>
      <c r="T1648" s="2646"/>
      <c r="U1648" s="2643"/>
      <c r="V1648" s="2643"/>
      <c r="W1648" s="2646"/>
    </row>
    <row r="1649" spans="1:23">
      <c r="A1649" s="2643"/>
      <c r="B1649" s="2643"/>
      <c r="C1649" s="2643"/>
      <c r="D1649" s="2643"/>
      <c r="E1649" s="2643"/>
      <c r="F1649" s="2643"/>
      <c r="G1649" s="2643"/>
      <c r="H1649" s="2643"/>
      <c r="I1649" s="2643"/>
      <c r="J1649" s="2643"/>
      <c r="K1649" s="2644"/>
      <c r="L1649" s="2645"/>
      <c r="M1649" s="2645"/>
      <c r="N1649" s="2645"/>
      <c r="O1649" s="2646"/>
      <c r="P1649" s="2646"/>
      <c r="Q1649" s="2646"/>
      <c r="R1649" s="2646"/>
      <c r="S1649" s="2646"/>
      <c r="T1649" s="2646"/>
      <c r="U1649" s="2643"/>
      <c r="V1649" s="2643"/>
      <c r="W1649" s="2646"/>
    </row>
    <row r="1650" spans="1:23">
      <c r="A1650" s="2643"/>
      <c r="B1650" s="2643"/>
      <c r="C1650" s="2643"/>
      <c r="D1650" s="2643"/>
      <c r="E1650" s="2643"/>
      <c r="F1650" s="2643"/>
      <c r="G1650" s="2643"/>
      <c r="H1650" s="2643"/>
      <c r="I1650" s="2643"/>
      <c r="J1650" s="2643"/>
      <c r="K1650" s="2644"/>
      <c r="L1650" s="2645"/>
      <c r="M1650" s="2645"/>
      <c r="N1650" s="2645"/>
      <c r="O1650" s="2646"/>
      <c r="P1650" s="2646"/>
      <c r="Q1650" s="2646"/>
      <c r="R1650" s="2646"/>
      <c r="S1650" s="2646"/>
      <c r="T1650" s="2646"/>
      <c r="U1650" s="2643"/>
      <c r="V1650" s="2643"/>
      <c r="W1650" s="2646"/>
    </row>
    <row r="1651" spans="1:23">
      <c r="A1651" s="2643"/>
      <c r="B1651" s="2643"/>
      <c r="C1651" s="2643"/>
      <c r="D1651" s="2643"/>
      <c r="E1651" s="2643"/>
      <c r="F1651" s="2643"/>
      <c r="G1651" s="2643"/>
      <c r="H1651" s="2643"/>
      <c r="I1651" s="2643"/>
      <c r="J1651" s="2643"/>
      <c r="K1651" s="2644"/>
      <c r="L1651" s="2645"/>
      <c r="M1651" s="2645"/>
      <c r="N1651" s="2645"/>
      <c r="O1651" s="2646"/>
      <c r="P1651" s="2646"/>
      <c r="Q1651" s="2646"/>
      <c r="R1651" s="2646"/>
      <c r="S1651" s="2646"/>
      <c r="T1651" s="2646"/>
      <c r="U1651" s="2643"/>
      <c r="V1651" s="2643"/>
      <c r="W1651" s="2646"/>
    </row>
    <row r="1652" spans="1:23">
      <c r="A1652" s="2643"/>
      <c r="B1652" s="2643"/>
      <c r="C1652" s="2643"/>
      <c r="D1652" s="2643"/>
      <c r="E1652" s="2643"/>
      <c r="F1652" s="2643"/>
      <c r="G1652" s="2643"/>
      <c r="H1652" s="2643"/>
      <c r="I1652" s="2643"/>
      <c r="J1652" s="2643"/>
      <c r="K1652" s="2644"/>
      <c r="L1652" s="2645"/>
      <c r="M1652" s="2645"/>
      <c r="N1652" s="2645"/>
      <c r="O1652" s="2646"/>
      <c r="P1652" s="2646"/>
      <c r="Q1652" s="2646"/>
      <c r="R1652" s="2646"/>
      <c r="S1652" s="2646"/>
      <c r="T1652" s="2646"/>
      <c r="U1652" s="2643"/>
      <c r="V1652" s="2643"/>
      <c r="W1652" s="2646"/>
    </row>
    <row r="1653" spans="1:23">
      <c r="A1653" s="2643"/>
      <c r="B1653" s="2643"/>
      <c r="C1653" s="2643"/>
      <c r="D1653" s="2643"/>
      <c r="E1653" s="2643"/>
      <c r="F1653" s="2643"/>
      <c r="G1653" s="2643"/>
      <c r="H1653" s="2643"/>
      <c r="I1653" s="2643"/>
      <c r="J1653" s="2643"/>
      <c r="K1653" s="2644"/>
      <c r="L1653" s="2645"/>
      <c r="M1653" s="2645"/>
      <c r="N1653" s="2645"/>
      <c r="O1653" s="2646"/>
      <c r="P1653" s="2646"/>
      <c r="Q1653" s="2646"/>
      <c r="R1653" s="2646"/>
      <c r="S1653" s="2646"/>
      <c r="T1653" s="2646"/>
      <c r="U1653" s="2643"/>
      <c r="V1653" s="2643"/>
      <c r="W1653" s="2646"/>
    </row>
    <row r="1654" spans="1:23">
      <c r="A1654" s="2643"/>
      <c r="B1654" s="2643"/>
      <c r="C1654" s="2643"/>
      <c r="D1654" s="2643"/>
      <c r="E1654" s="2643"/>
      <c r="F1654" s="2643"/>
      <c r="G1654" s="2643"/>
      <c r="H1654" s="2643"/>
      <c r="I1654" s="2643"/>
      <c r="J1654" s="2643"/>
      <c r="K1654" s="2644"/>
      <c r="L1654" s="2645"/>
      <c r="M1654" s="2645"/>
      <c r="N1654" s="2645"/>
      <c r="O1654" s="2646"/>
      <c r="P1654" s="2646"/>
      <c r="Q1654" s="2646"/>
      <c r="R1654" s="2646"/>
      <c r="S1654" s="2646"/>
      <c r="T1654" s="2646"/>
      <c r="U1654" s="2643"/>
      <c r="V1654" s="2643"/>
      <c r="W1654" s="2646"/>
    </row>
    <row r="1655" spans="1:23">
      <c r="A1655" s="2643"/>
      <c r="B1655" s="2643"/>
      <c r="C1655" s="2643"/>
      <c r="D1655" s="2643"/>
      <c r="E1655" s="2643"/>
      <c r="F1655" s="2643"/>
      <c r="G1655" s="2643"/>
      <c r="H1655" s="2643"/>
      <c r="I1655" s="2643"/>
      <c r="J1655" s="2643"/>
      <c r="K1655" s="2644"/>
      <c r="L1655" s="2645"/>
      <c r="M1655" s="2645"/>
      <c r="N1655" s="2645"/>
      <c r="O1655" s="2646"/>
      <c r="P1655" s="2646"/>
      <c r="Q1655" s="2646"/>
      <c r="R1655" s="2646"/>
      <c r="S1655" s="2646"/>
      <c r="T1655" s="2646"/>
      <c r="U1655" s="2643"/>
      <c r="V1655" s="2643"/>
      <c r="W1655" s="2646"/>
    </row>
    <row r="1656" spans="1:23">
      <c r="A1656" s="2643"/>
      <c r="B1656" s="2643"/>
      <c r="C1656" s="2643"/>
      <c r="D1656" s="2643"/>
      <c r="E1656" s="2643"/>
      <c r="F1656" s="2643"/>
      <c r="G1656" s="2643"/>
      <c r="H1656" s="2643"/>
      <c r="I1656" s="2643"/>
      <c r="J1656" s="2643"/>
      <c r="K1656" s="2644"/>
      <c r="L1656" s="2645"/>
      <c r="M1656" s="2645"/>
      <c r="N1656" s="2645"/>
      <c r="O1656" s="2646"/>
      <c r="P1656" s="2646"/>
      <c r="Q1656" s="2646"/>
      <c r="R1656" s="2646"/>
      <c r="S1656" s="2646"/>
      <c r="T1656" s="2646"/>
      <c r="U1656" s="2643"/>
      <c r="V1656" s="2643"/>
      <c r="W1656" s="2646"/>
    </row>
    <row r="1657" spans="1:23">
      <c r="A1657" s="2643"/>
      <c r="B1657" s="2643"/>
      <c r="C1657" s="2643"/>
      <c r="D1657" s="2643"/>
      <c r="E1657" s="2643"/>
      <c r="F1657" s="2643"/>
      <c r="G1657" s="2643"/>
      <c r="H1657" s="2643"/>
      <c r="I1657" s="2643"/>
      <c r="J1657" s="2643"/>
      <c r="K1657" s="2644"/>
      <c r="L1657" s="2645"/>
      <c r="M1657" s="2645"/>
      <c r="N1657" s="2645"/>
      <c r="O1657" s="2646"/>
      <c r="P1657" s="2646"/>
      <c r="Q1657" s="2646"/>
      <c r="R1657" s="2646"/>
      <c r="S1657" s="2646"/>
      <c r="T1657" s="2646"/>
      <c r="U1657" s="2643"/>
      <c r="V1657" s="2643"/>
      <c r="W1657" s="2646"/>
    </row>
    <row r="1658" spans="1:23">
      <c r="A1658" s="2643"/>
      <c r="B1658" s="2643"/>
      <c r="C1658" s="2643"/>
      <c r="D1658" s="2643"/>
      <c r="E1658" s="2643"/>
      <c r="F1658" s="2643"/>
      <c r="G1658" s="2643"/>
      <c r="H1658" s="2643"/>
      <c r="I1658" s="2643"/>
      <c r="J1658" s="2643"/>
      <c r="K1658" s="2644"/>
      <c r="L1658" s="2645"/>
      <c r="M1658" s="2645"/>
      <c r="N1658" s="2645"/>
      <c r="O1658" s="2646"/>
      <c r="P1658" s="2646"/>
      <c r="Q1658" s="2646"/>
      <c r="R1658" s="2646"/>
      <c r="S1658" s="2646"/>
      <c r="T1658" s="2646"/>
      <c r="U1658" s="2643"/>
      <c r="V1658" s="2643"/>
      <c r="W1658" s="2646"/>
    </row>
    <row r="1659" spans="1:23">
      <c r="A1659" s="2643"/>
      <c r="B1659" s="2643"/>
      <c r="C1659" s="2643"/>
      <c r="D1659" s="2643"/>
      <c r="E1659" s="2643"/>
      <c r="F1659" s="2643"/>
      <c r="G1659" s="2643"/>
      <c r="H1659" s="2643"/>
      <c r="I1659" s="2643"/>
      <c r="J1659" s="2643"/>
      <c r="K1659" s="2644"/>
      <c r="L1659" s="2645"/>
      <c r="M1659" s="2645"/>
      <c r="N1659" s="2645"/>
      <c r="O1659" s="2646"/>
      <c r="P1659" s="2646"/>
      <c r="Q1659" s="2646"/>
      <c r="R1659" s="2646"/>
      <c r="S1659" s="2646"/>
      <c r="T1659" s="2646"/>
      <c r="U1659" s="2643"/>
      <c r="V1659" s="2643"/>
      <c r="W1659" s="2646"/>
    </row>
    <row r="1660" spans="1:23">
      <c r="A1660" s="2643"/>
      <c r="B1660" s="2643"/>
      <c r="C1660" s="2643"/>
      <c r="D1660" s="2643"/>
      <c r="E1660" s="2643"/>
      <c r="F1660" s="2643"/>
      <c r="G1660" s="2643"/>
      <c r="H1660" s="2643"/>
      <c r="I1660" s="2643"/>
      <c r="J1660" s="2643"/>
      <c r="K1660" s="2644"/>
      <c r="L1660" s="2645"/>
      <c r="M1660" s="2645"/>
      <c r="N1660" s="2645"/>
      <c r="O1660" s="2646"/>
      <c r="P1660" s="2646"/>
      <c r="Q1660" s="2646"/>
      <c r="R1660" s="2646"/>
      <c r="S1660" s="2646"/>
      <c r="T1660" s="2646"/>
      <c r="U1660" s="2643"/>
      <c r="V1660" s="2643"/>
      <c r="W1660" s="2646"/>
    </row>
    <row r="1661" spans="1:23">
      <c r="A1661" s="2643"/>
      <c r="B1661" s="2643"/>
      <c r="C1661" s="2643"/>
      <c r="D1661" s="2643"/>
      <c r="E1661" s="2643"/>
      <c r="F1661" s="2643"/>
      <c r="G1661" s="2643"/>
      <c r="H1661" s="2643"/>
      <c r="I1661" s="2643"/>
      <c r="J1661" s="2643"/>
      <c r="K1661" s="2644"/>
      <c r="L1661" s="2645"/>
      <c r="M1661" s="2645"/>
      <c r="N1661" s="2645"/>
      <c r="O1661" s="2646"/>
      <c r="P1661" s="2646"/>
      <c r="Q1661" s="2646"/>
      <c r="R1661" s="2646"/>
      <c r="S1661" s="2646"/>
      <c r="T1661" s="2646"/>
      <c r="U1661" s="2643"/>
      <c r="V1661" s="2643"/>
      <c r="W1661" s="2646"/>
    </row>
    <row r="1662" spans="1:23">
      <c r="A1662" s="2643"/>
      <c r="B1662" s="2643"/>
      <c r="C1662" s="2643"/>
      <c r="D1662" s="2643"/>
      <c r="E1662" s="2643"/>
      <c r="F1662" s="2643"/>
      <c r="G1662" s="2643"/>
      <c r="H1662" s="2643"/>
      <c r="I1662" s="2643"/>
      <c r="J1662" s="2643"/>
      <c r="K1662" s="2644"/>
      <c r="L1662" s="2645"/>
      <c r="M1662" s="2645"/>
      <c r="N1662" s="2645"/>
      <c r="O1662" s="2646"/>
      <c r="P1662" s="2646"/>
      <c r="Q1662" s="2646"/>
      <c r="R1662" s="2646"/>
      <c r="S1662" s="2646"/>
      <c r="T1662" s="2646"/>
      <c r="U1662" s="2643"/>
      <c r="V1662" s="2643"/>
      <c r="W1662" s="2646"/>
    </row>
    <row r="1663" spans="1:23">
      <c r="A1663" s="2643"/>
      <c r="B1663" s="2643"/>
      <c r="C1663" s="2643"/>
      <c r="D1663" s="2643"/>
      <c r="E1663" s="2643"/>
      <c r="F1663" s="2643"/>
      <c r="G1663" s="2643"/>
      <c r="H1663" s="2643"/>
      <c r="I1663" s="2643"/>
      <c r="J1663" s="2643"/>
      <c r="K1663" s="2644"/>
      <c r="L1663" s="2645"/>
      <c r="M1663" s="2645"/>
      <c r="N1663" s="2645"/>
      <c r="O1663" s="2646"/>
      <c r="P1663" s="2646"/>
      <c r="Q1663" s="2646"/>
      <c r="R1663" s="2646"/>
      <c r="S1663" s="2646"/>
      <c r="T1663" s="2646"/>
      <c r="U1663" s="2643"/>
      <c r="V1663" s="2643"/>
      <c r="W1663" s="2646"/>
    </row>
    <row r="1664" spans="1:23">
      <c r="A1664" s="2643"/>
      <c r="B1664" s="2643"/>
      <c r="C1664" s="2643"/>
      <c r="D1664" s="2643"/>
      <c r="E1664" s="2643"/>
      <c r="F1664" s="2643"/>
      <c r="G1664" s="2643"/>
      <c r="H1664" s="2643"/>
      <c r="I1664" s="2643"/>
      <c r="J1664" s="2643"/>
      <c r="K1664" s="2644"/>
      <c r="L1664" s="2645"/>
      <c r="M1664" s="2645"/>
      <c r="N1664" s="2645"/>
      <c r="O1664" s="2646"/>
      <c r="P1664" s="2646"/>
      <c r="Q1664" s="2646"/>
      <c r="R1664" s="2646"/>
      <c r="S1664" s="2646"/>
      <c r="T1664" s="2646"/>
      <c r="U1664" s="2643"/>
      <c r="V1664" s="2643"/>
      <c r="W1664" s="2646"/>
    </row>
    <row r="1665" spans="1:23">
      <c r="A1665" s="2643"/>
      <c r="B1665" s="2643"/>
      <c r="C1665" s="2643"/>
      <c r="D1665" s="2643"/>
      <c r="E1665" s="2643"/>
      <c r="F1665" s="2643"/>
      <c r="G1665" s="2643"/>
      <c r="H1665" s="2643"/>
      <c r="I1665" s="2643"/>
      <c r="J1665" s="2643"/>
      <c r="K1665" s="2644"/>
      <c r="L1665" s="2645"/>
      <c r="M1665" s="2645"/>
      <c r="N1665" s="2645"/>
      <c r="O1665" s="2646"/>
      <c r="P1665" s="2646"/>
      <c r="Q1665" s="2646"/>
      <c r="R1665" s="2646"/>
      <c r="S1665" s="2646"/>
      <c r="T1665" s="2646"/>
      <c r="U1665" s="2643"/>
      <c r="V1665" s="2643"/>
      <c r="W1665" s="2646"/>
    </row>
    <row r="1666" spans="1:23">
      <c r="A1666" s="2643"/>
      <c r="B1666" s="2643"/>
      <c r="C1666" s="2643"/>
      <c r="D1666" s="2643"/>
      <c r="E1666" s="2643"/>
      <c r="F1666" s="2643"/>
      <c r="G1666" s="2643"/>
      <c r="H1666" s="2643"/>
      <c r="I1666" s="2643"/>
      <c r="J1666" s="2643"/>
      <c r="K1666" s="2644"/>
      <c r="L1666" s="2645"/>
      <c r="M1666" s="2645"/>
      <c r="N1666" s="2645"/>
      <c r="O1666" s="2646"/>
      <c r="P1666" s="2646"/>
      <c r="Q1666" s="2646"/>
      <c r="R1666" s="2646"/>
      <c r="S1666" s="2646"/>
      <c r="T1666" s="2646"/>
      <c r="U1666" s="2643"/>
      <c r="V1666" s="2643"/>
      <c r="W1666" s="2646"/>
    </row>
    <row r="1667" spans="1:23">
      <c r="A1667" s="2643"/>
      <c r="B1667" s="2643"/>
      <c r="C1667" s="2643"/>
      <c r="D1667" s="2643"/>
      <c r="E1667" s="2643"/>
      <c r="F1667" s="2643"/>
      <c r="G1667" s="2643"/>
      <c r="H1667" s="2643"/>
      <c r="I1667" s="2643"/>
      <c r="J1667" s="2643"/>
      <c r="K1667" s="2644"/>
      <c r="L1667" s="2645"/>
      <c r="M1667" s="2645"/>
      <c r="N1667" s="2645"/>
      <c r="O1667" s="2646"/>
      <c r="P1667" s="2646"/>
      <c r="Q1667" s="2646"/>
      <c r="R1667" s="2646"/>
      <c r="S1667" s="2646"/>
      <c r="T1667" s="2646"/>
      <c r="U1667" s="2643"/>
      <c r="V1667" s="2643"/>
      <c r="W1667" s="2646"/>
    </row>
    <row r="1668" spans="1:23">
      <c r="A1668" s="2643"/>
      <c r="B1668" s="2643"/>
      <c r="C1668" s="2643"/>
      <c r="D1668" s="2643"/>
      <c r="E1668" s="2643"/>
      <c r="F1668" s="2643"/>
      <c r="G1668" s="2643"/>
      <c r="H1668" s="2643"/>
      <c r="I1668" s="2643"/>
      <c r="J1668" s="2643"/>
      <c r="K1668" s="2644"/>
      <c r="L1668" s="2645"/>
      <c r="M1668" s="2645"/>
      <c r="N1668" s="2645"/>
      <c r="O1668" s="2646"/>
      <c r="P1668" s="2646"/>
      <c r="Q1668" s="2646"/>
      <c r="R1668" s="2646"/>
      <c r="S1668" s="2646"/>
      <c r="T1668" s="2646"/>
      <c r="U1668" s="2643"/>
      <c r="V1668" s="2643"/>
      <c r="W1668" s="2646"/>
    </row>
    <row r="1669" spans="1:23">
      <c r="A1669" s="2643"/>
      <c r="B1669" s="2643"/>
      <c r="C1669" s="2643"/>
      <c r="D1669" s="2643"/>
      <c r="E1669" s="2643"/>
      <c r="F1669" s="2643"/>
      <c r="G1669" s="2643"/>
      <c r="H1669" s="2643"/>
      <c r="I1669" s="2643"/>
      <c r="J1669" s="2643"/>
      <c r="K1669" s="2644"/>
      <c r="L1669" s="2645"/>
      <c r="M1669" s="2645"/>
      <c r="N1669" s="2645"/>
      <c r="O1669" s="2646"/>
      <c r="P1669" s="2646"/>
      <c r="Q1669" s="2646"/>
      <c r="R1669" s="2646"/>
      <c r="S1669" s="2646"/>
      <c r="T1669" s="2646"/>
      <c r="U1669" s="2643"/>
      <c r="V1669" s="2643"/>
      <c r="W1669" s="2646"/>
    </row>
    <row r="1670" spans="1:23">
      <c r="A1670" s="2643"/>
      <c r="B1670" s="2643"/>
      <c r="C1670" s="2643"/>
      <c r="D1670" s="2643"/>
      <c r="E1670" s="2643"/>
      <c r="F1670" s="2643"/>
      <c r="G1670" s="2643"/>
      <c r="H1670" s="2643"/>
      <c r="I1670" s="2643"/>
      <c r="J1670" s="2643"/>
      <c r="K1670" s="2644"/>
      <c r="L1670" s="2645"/>
      <c r="M1670" s="2645"/>
      <c r="N1670" s="2645"/>
      <c r="O1670" s="2646"/>
      <c r="P1670" s="2646"/>
      <c r="Q1670" s="2646"/>
      <c r="R1670" s="2646"/>
      <c r="S1670" s="2646"/>
      <c r="T1670" s="2646"/>
      <c r="U1670" s="2643"/>
      <c r="V1670" s="2643"/>
      <c r="W1670" s="2646"/>
    </row>
    <row r="1671" spans="1:23">
      <c r="A1671" s="2643"/>
      <c r="B1671" s="2643"/>
      <c r="C1671" s="2643"/>
      <c r="D1671" s="2643"/>
      <c r="E1671" s="2643"/>
      <c r="F1671" s="2643"/>
      <c r="G1671" s="2643"/>
      <c r="H1671" s="2643"/>
      <c r="I1671" s="2643"/>
      <c r="J1671" s="2643"/>
      <c r="K1671" s="2644"/>
      <c r="L1671" s="2645"/>
      <c r="M1671" s="2645"/>
      <c r="N1671" s="2645"/>
      <c r="O1671" s="2646"/>
      <c r="P1671" s="2646"/>
      <c r="Q1671" s="2646"/>
      <c r="R1671" s="2646"/>
      <c r="S1671" s="2646"/>
      <c r="T1671" s="2646"/>
      <c r="U1671" s="2643"/>
      <c r="V1671" s="2643"/>
      <c r="W1671" s="2646"/>
    </row>
    <row r="1672" spans="1:23">
      <c r="A1672" s="2643"/>
      <c r="B1672" s="2643"/>
      <c r="C1672" s="2643"/>
      <c r="D1672" s="2643"/>
      <c r="E1672" s="2643"/>
      <c r="F1672" s="2643"/>
      <c r="G1672" s="2643"/>
      <c r="H1672" s="2643"/>
      <c r="I1672" s="2643"/>
      <c r="J1672" s="2643"/>
      <c r="K1672" s="2644"/>
      <c r="L1672" s="2645"/>
      <c r="M1672" s="2645"/>
      <c r="N1672" s="2645"/>
      <c r="O1672" s="2646"/>
      <c r="P1672" s="2646"/>
      <c r="Q1672" s="2646"/>
      <c r="R1672" s="2646"/>
      <c r="S1672" s="2646"/>
      <c r="T1672" s="2646"/>
      <c r="U1672" s="2643"/>
      <c r="V1672" s="2643"/>
      <c r="W1672" s="2646"/>
    </row>
    <row r="1673" spans="1:23">
      <c r="A1673" s="2643"/>
      <c r="B1673" s="2643"/>
      <c r="C1673" s="2643"/>
      <c r="D1673" s="2643"/>
      <c r="E1673" s="2643"/>
      <c r="F1673" s="2643"/>
      <c r="G1673" s="2643"/>
      <c r="H1673" s="2643"/>
      <c r="I1673" s="2643"/>
      <c r="J1673" s="2643"/>
      <c r="K1673" s="2644"/>
      <c r="L1673" s="2645"/>
      <c r="M1673" s="2645"/>
      <c r="N1673" s="2645"/>
      <c r="O1673" s="2646"/>
      <c r="P1673" s="2646"/>
      <c r="Q1673" s="2646"/>
      <c r="R1673" s="2646"/>
      <c r="S1673" s="2646"/>
      <c r="T1673" s="2646"/>
      <c r="U1673" s="2643"/>
      <c r="V1673" s="2643"/>
      <c r="W1673" s="2646"/>
    </row>
    <row r="1674" spans="1:23">
      <c r="A1674" s="2643"/>
      <c r="B1674" s="2643"/>
      <c r="C1674" s="2643"/>
      <c r="D1674" s="2643"/>
      <c r="E1674" s="2643"/>
      <c r="F1674" s="2643"/>
      <c r="G1674" s="2643"/>
      <c r="H1674" s="2643"/>
      <c r="I1674" s="2643"/>
      <c r="J1674" s="2643"/>
      <c r="K1674" s="2644"/>
      <c r="L1674" s="2645"/>
      <c r="M1674" s="2645"/>
      <c r="N1674" s="2645"/>
      <c r="O1674" s="2646"/>
      <c r="P1674" s="2646"/>
      <c r="Q1674" s="2646"/>
      <c r="R1674" s="2646"/>
      <c r="S1674" s="2646"/>
      <c r="T1674" s="2646"/>
      <c r="U1674" s="2643"/>
      <c r="V1674" s="2643"/>
      <c r="W1674" s="2646"/>
    </row>
    <row r="1675" spans="1:23">
      <c r="A1675" s="2643"/>
      <c r="B1675" s="2643"/>
      <c r="C1675" s="2643"/>
      <c r="D1675" s="2643"/>
      <c r="E1675" s="2643"/>
      <c r="F1675" s="2643"/>
      <c r="G1675" s="2643"/>
      <c r="H1675" s="2643"/>
      <c r="I1675" s="2643"/>
      <c r="J1675" s="2643"/>
      <c r="K1675" s="2644"/>
      <c r="L1675" s="2645"/>
      <c r="M1675" s="2645"/>
      <c r="N1675" s="2645"/>
      <c r="O1675" s="2646"/>
      <c r="P1675" s="2646"/>
      <c r="Q1675" s="2646"/>
      <c r="R1675" s="2646"/>
      <c r="S1675" s="2646"/>
      <c r="T1675" s="2646"/>
      <c r="U1675" s="2643"/>
      <c r="V1675" s="2643"/>
      <c r="W1675" s="2646"/>
    </row>
    <row r="1676" spans="1:23">
      <c r="A1676" s="2643"/>
      <c r="B1676" s="2643"/>
      <c r="C1676" s="2643"/>
      <c r="D1676" s="2643"/>
      <c r="E1676" s="2643"/>
      <c r="F1676" s="2643"/>
      <c r="G1676" s="2643"/>
      <c r="H1676" s="2643"/>
      <c r="I1676" s="2643"/>
      <c r="J1676" s="2643"/>
      <c r="K1676" s="2644"/>
      <c r="L1676" s="2645"/>
      <c r="M1676" s="2645"/>
      <c r="N1676" s="2645"/>
      <c r="O1676" s="2646"/>
      <c r="P1676" s="2646"/>
      <c r="Q1676" s="2646"/>
      <c r="R1676" s="2646"/>
      <c r="S1676" s="2646"/>
      <c r="T1676" s="2646"/>
      <c r="U1676" s="2643"/>
      <c r="V1676" s="2643"/>
      <c r="W1676" s="2646"/>
    </row>
    <row r="1677" spans="1:23">
      <c r="A1677" s="2643"/>
      <c r="B1677" s="2643"/>
      <c r="C1677" s="2643"/>
      <c r="D1677" s="2643"/>
      <c r="E1677" s="2643"/>
      <c r="F1677" s="2643"/>
      <c r="G1677" s="2643"/>
      <c r="H1677" s="2643"/>
      <c r="I1677" s="2643"/>
      <c r="J1677" s="2643"/>
      <c r="K1677" s="2644"/>
      <c r="L1677" s="2645"/>
      <c r="M1677" s="2645"/>
      <c r="N1677" s="2645"/>
      <c r="O1677" s="2646"/>
      <c r="P1677" s="2646"/>
      <c r="Q1677" s="2646"/>
      <c r="R1677" s="2646"/>
      <c r="S1677" s="2646"/>
      <c r="T1677" s="2646"/>
      <c r="U1677" s="2643"/>
      <c r="V1677" s="2643"/>
      <c r="W1677" s="2646"/>
    </row>
    <row r="1678" spans="1:23">
      <c r="A1678" s="2643"/>
      <c r="B1678" s="2643"/>
      <c r="C1678" s="2643"/>
      <c r="D1678" s="2643"/>
      <c r="E1678" s="2643"/>
      <c r="F1678" s="2643"/>
      <c r="G1678" s="2643"/>
      <c r="H1678" s="2643"/>
      <c r="I1678" s="2643"/>
      <c r="J1678" s="2643"/>
      <c r="K1678" s="2644"/>
      <c r="L1678" s="2645"/>
      <c r="M1678" s="2645"/>
      <c r="N1678" s="2645"/>
      <c r="O1678" s="2646"/>
      <c r="P1678" s="2646"/>
      <c r="Q1678" s="2646"/>
      <c r="R1678" s="2646"/>
      <c r="S1678" s="2646"/>
      <c r="T1678" s="2646"/>
      <c r="U1678" s="2643"/>
      <c r="V1678" s="2643"/>
      <c r="W1678" s="2646"/>
    </row>
    <row r="1679" spans="1:23">
      <c r="A1679" s="2643"/>
      <c r="B1679" s="2643"/>
      <c r="C1679" s="2643"/>
      <c r="D1679" s="2643"/>
      <c r="E1679" s="2643"/>
      <c r="F1679" s="2643"/>
      <c r="G1679" s="2643"/>
      <c r="H1679" s="2643"/>
      <c r="I1679" s="2643"/>
      <c r="J1679" s="2643"/>
      <c r="K1679" s="2644"/>
      <c r="L1679" s="2645"/>
      <c r="M1679" s="2645"/>
      <c r="N1679" s="2645"/>
      <c r="O1679" s="2646"/>
      <c r="P1679" s="2646"/>
      <c r="Q1679" s="2646"/>
      <c r="R1679" s="2646"/>
      <c r="S1679" s="2646"/>
      <c r="T1679" s="2646"/>
      <c r="U1679" s="2643"/>
      <c r="V1679" s="2643"/>
      <c r="W1679" s="2646"/>
    </row>
    <row r="1680" spans="1:23">
      <c r="A1680" s="2643"/>
      <c r="B1680" s="2643"/>
      <c r="C1680" s="2643"/>
      <c r="D1680" s="2643"/>
      <c r="E1680" s="2643"/>
      <c r="F1680" s="2643"/>
      <c r="G1680" s="2643"/>
      <c r="H1680" s="2643"/>
      <c r="I1680" s="2643"/>
      <c r="J1680" s="2643"/>
      <c r="K1680" s="2644"/>
      <c r="L1680" s="2645"/>
      <c r="M1680" s="2645"/>
      <c r="N1680" s="2645"/>
      <c r="O1680" s="2646"/>
      <c r="P1680" s="2646"/>
      <c r="Q1680" s="2646"/>
      <c r="R1680" s="2646"/>
      <c r="S1680" s="2646"/>
      <c r="T1680" s="2646"/>
      <c r="U1680" s="2643"/>
      <c r="V1680" s="2643"/>
      <c r="W1680" s="2646"/>
    </row>
    <row r="1681" spans="1:23">
      <c r="A1681" s="2643"/>
      <c r="B1681" s="2643"/>
      <c r="C1681" s="2643"/>
      <c r="D1681" s="2643"/>
      <c r="E1681" s="2643"/>
      <c r="F1681" s="2643"/>
      <c r="G1681" s="2643"/>
      <c r="H1681" s="2643"/>
      <c r="I1681" s="2643"/>
      <c r="J1681" s="2643"/>
      <c r="K1681" s="2644"/>
      <c r="L1681" s="2645"/>
      <c r="M1681" s="2645"/>
      <c r="N1681" s="2645"/>
      <c r="O1681" s="2646"/>
      <c r="P1681" s="2646"/>
      <c r="Q1681" s="2646"/>
      <c r="R1681" s="2646"/>
      <c r="S1681" s="2646"/>
      <c r="T1681" s="2646"/>
      <c r="U1681" s="2643"/>
      <c r="V1681" s="2643"/>
      <c r="W1681" s="2646"/>
    </row>
    <row r="1682" spans="1:23">
      <c r="A1682" s="2643"/>
      <c r="B1682" s="2643"/>
      <c r="C1682" s="2643"/>
      <c r="D1682" s="2643"/>
      <c r="E1682" s="2643"/>
      <c r="F1682" s="2643"/>
      <c r="G1682" s="2643"/>
      <c r="H1682" s="2643"/>
      <c r="I1682" s="2643"/>
      <c r="J1682" s="2643"/>
      <c r="K1682" s="2644"/>
      <c r="L1682" s="2645"/>
      <c r="M1682" s="2645"/>
      <c r="N1682" s="2645"/>
      <c r="O1682" s="2646"/>
      <c r="P1682" s="2646"/>
      <c r="Q1682" s="2646"/>
      <c r="R1682" s="2646"/>
      <c r="S1682" s="2646"/>
      <c r="T1682" s="2646"/>
      <c r="U1682" s="2643"/>
      <c r="V1682" s="2643"/>
      <c r="W1682" s="2646"/>
    </row>
    <row r="1683" spans="1:23">
      <c r="A1683" s="2643"/>
      <c r="B1683" s="2643"/>
      <c r="C1683" s="2643"/>
      <c r="D1683" s="2643"/>
      <c r="E1683" s="2643"/>
      <c r="F1683" s="2643"/>
      <c r="G1683" s="2643"/>
      <c r="H1683" s="2643"/>
      <c r="I1683" s="2643"/>
      <c r="J1683" s="2643"/>
      <c r="K1683" s="2644"/>
      <c r="L1683" s="2645"/>
      <c r="M1683" s="2645"/>
      <c r="N1683" s="2645"/>
      <c r="O1683" s="2646"/>
      <c r="P1683" s="2646"/>
      <c r="Q1683" s="2646"/>
      <c r="R1683" s="2646"/>
      <c r="S1683" s="2646"/>
      <c r="T1683" s="2646"/>
      <c r="U1683" s="2643"/>
      <c r="V1683" s="2643"/>
      <c r="W1683" s="2646"/>
    </row>
    <row r="1684" spans="1:23">
      <c r="A1684" s="2643"/>
      <c r="B1684" s="2643"/>
      <c r="C1684" s="2643"/>
      <c r="D1684" s="2643"/>
      <c r="E1684" s="2643"/>
      <c r="F1684" s="2643"/>
      <c r="G1684" s="2643"/>
      <c r="H1684" s="2643"/>
      <c r="I1684" s="2643"/>
      <c r="J1684" s="2643"/>
      <c r="K1684" s="2644"/>
      <c r="L1684" s="2645"/>
      <c r="M1684" s="2645"/>
      <c r="N1684" s="2645"/>
      <c r="O1684" s="2646"/>
      <c r="P1684" s="2646"/>
      <c r="Q1684" s="2646"/>
      <c r="R1684" s="2646"/>
      <c r="S1684" s="2646"/>
      <c r="T1684" s="2646"/>
      <c r="U1684" s="2643"/>
      <c r="V1684" s="2643"/>
      <c r="W1684" s="2646"/>
    </row>
    <row r="1685" spans="1:23">
      <c r="A1685" s="2643"/>
      <c r="B1685" s="2643"/>
      <c r="C1685" s="2643"/>
      <c r="D1685" s="2643"/>
      <c r="E1685" s="2643"/>
      <c r="F1685" s="2643"/>
      <c r="G1685" s="2643"/>
      <c r="H1685" s="2643"/>
      <c r="I1685" s="2643"/>
      <c r="J1685" s="2643"/>
      <c r="K1685" s="2644"/>
      <c r="L1685" s="2645"/>
      <c r="M1685" s="2645"/>
      <c r="N1685" s="2645"/>
      <c r="O1685" s="2646"/>
      <c r="P1685" s="2646"/>
      <c r="Q1685" s="2646"/>
      <c r="R1685" s="2646"/>
      <c r="S1685" s="2646"/>
      <c r="T1685" s="2646"/>
      <c r="U1685" s="2643"/>
      <c r="V1685" s="2643"/>
      <c r="W1685" s="2646"/>
    </row>
    <row r="1686" spans="1:23">
      <c r="A1686" s="2643"/>
      <c r="B1686" s="2643"/>
      <c r="C1686" s="2643"/>
      <c r="D1686" s="2643"/>
      <c r="E1686" s="2643"/>
      <c r="F1686" s="2643"/>
      <c r="G1686" s="2643"/>
      <c r="H1686" s="2643"/>
      <c r="I1686" s="2643"/>
      <c r="J1686" s="2643"/>
      <c r="K1686" s="2644"/>
      <c r="L1686" s="2645"/>
      <c r="M1686" s="2645"/>
      <c r="N1686" s="2645"/>
      <c r="O1686" s="2646"/>
      <c r="P1686" s="2646"/>
      <c r="Q1686" s="2646"/>
      <c r="R1686" s="2646"/>
      <c r="S1686" s="2646"/>
      <c r="T1686" s="2646"/>
      <c r="U1686" s="2643"/>
      <c r="V1686" s="2643"/>
      <c r="W1686" s="2646"/>
    </row>
    <row r="1687" spans="1:23">
      <c r="A1687" s="2643"/>
      <c r="B1687" s="2643"/>
      <c r="C1687" s="2643"/>
      <c r="D1687" s="2643"/>
      <c r="E1687" s="2643"/>
      <c r="F1687" s="2643"/>
      <c r="G1687" s="2643"/>
      <c r="H1687" s="2643"/>
      <c r="I1687" s="2643"/>
      <c r="J1687" s="2643"/>
      <c r="K1687" s="2644"/>
      <c r="L1687" s="2645"/>
      <c r="M1687" s="2645"/>
      <c r="N1687" s="2645"/>
      <c r="O1687" s="2646"/>
      <c r="P1687" s="2646"/>
      <c r="Q1687" s="2646"/>
      <c r="R1687" s="2646"/>
      <c r="S1687" s="2646"/>
      <c r="T1687" s="2646"/>
      <c r="U1687" s="2643"/>
      <c r="V1687" s="2643"/>
      <c r="W1687" s="2646"/>
    </row>
    <row r="1688" spans="1:23">
      <c r="A1688" s="2643"/>
      <c r="B1688" s="2643"/>
      <c r="C1688" s="2643"/>
      <c r="D1688" s="2643"/>
      <c r="E1688" s="2643"/>
      <c r="F1688" s="2643"/>
      <c r="G1688" s="2643"/>
      <c r="H1688" s="2643"/>
      <c r="I1688" s="2643"/>
      <c r="J1688" s="2643"/>
      <c r="K1688" s="2644"/>
      <c r="L1688" s="2645"/>
      <c r="M1688" s="2645"/>
      <c r="N1688" s="2645"/>
      <c r="O1688" s="2646"/>
      <c r="P1688" s="2646"/>
      <c r="Q1688" s="2646"/>
      <c r="R1688" s="2646"/>
      <c r="S1688" s="2646"/>
      <c r="T1688" s="2646"/>
      <c r="U1688" s="2643"/>
      <c r="V1688" s="2643"/>
      <c r="W1688" s="2646"/>
    </row>
    <row r="1689" spans="1:23">
      <c r="A1689" s="2643"/>
      <c r="B1689" s="2643"/>
      <c r="C1689" s="2643"/>
      <c r="D1689" s="2643"/>
      <c r="E1689" s="2643"/>
      <c r="F1689" s="2643"/>
      <c r="G1689" s="2643"/>
      <c r="H1689" s="2643"/>
      <c r="I1689" s="2643"/>
      <c r="J1689" s="2643"/>
      <c r="K1689" s="2644"/>
      <c r="L1689" s="2645"/>
      <c r="M1689" s="2645"/>
      <c r="N1689" s="2645"/>
      <c r="O1689" s="2646"/>
      <c r="P1689" s="2646"/>
      <c r="Q1689" s="2646"/>
      <c r="R1689" s="2646"/>
      <c r="S1689" s="2646"/>
      <c r="T1689" s="2646"/>
      <c r="U1689" s="2643"/>
      <c r="V1689" s="2643"/>
      <c r="W1689" s="2646"/>
    </row>
    <row r="1690" spans="1:23">
      <c r="A1690" s="2643"/>
      <c r="B1690" s="2643"/>
      <c r="C1690" s="2643"/>
      <c r="D1690" s="2643"/>
      <c r="E1690" s="2643"/>
      <c r="F1690" s="2643"/>
      <c r="G1690" s="2643"/>
      <c r="H1690" s="2643"/>
      <c r="I1690" s="2643"/>
      <c r="J1690" s="2643"/>
      <c r="K1690" s="2644"/>
      <c r="L1690" s="2645"/>
      <c r="M1690" s="2645"/>
      <c r="N1690" s="2645"/>
      <c r="O1690" s="2646"/>
      <c r="P1690" s="2646"/>
      <c r="Q1690" s="2646"/>
      <c r="R1690" s="2646"/>
      <c r="S1690" s="2646"/>
      <c r="T1690" s="2646"/>
      <c r="U1690" s="2643"/>
      <c r="V1690" s="2643"/>
      <c r="W1690" s="2646"/>
    </row>
    <row r="1691" spans="1:23">
      <c r="A1691" s="2643"/>
      <c r="B1691" s="2643"/>
      <c r="C1691" s="2643"/>
      <c r="D1691" s="2643"/>
      <c r="E1691" s="2643"/>
      <c r="F1691" s="2643"/>
      <c r="G1691" s="2643"/>
      <c r="H1691" s="2643"/>
      <c r="I1691" s="2643"/>
      <c r="J1691" s="2643"/>
      <c r="K1691" s="2644"/>
      <c r="L1691" s="2645"/>
      <c r="M1691" s="2645"/>
      <c r="N1691" s="2645"/>
      <c r="O1691" s="2646"/>
      <c r="P1691" s="2646"/>
      <c r="Q1691" s="2646"/>
      <c r="R1691" s="2646"/>
      <c r="S1691" s="2646"/>
      <c r="T1691" s="2646"/>
      <c r="U1691" s="2643"/>
      <c r="V1691" s="2643"/>
      <c r="W1691" s="2646"/>
    </row>
    <row r="1692" spans="1:23">
      <c r="A1692" s="2643"/>
      <c r="B1692" s="2643"/>
      <c r="C1692" s="2643"/>
      <c r="D1692" s="2643"/>
      <c r="E1692" s="2643"/>
      <c r="F1692" s="2643"/>
      <c r="G1692" s="2643"/>
      <c r="H1692" s="2643"/>
      <c r="I1692" s="2643"/>
      <c r="J1692" s="2643"/>
      <c r="K1692" s="2644"/>
      <c r="L1692" s="2645"/>
      <c r="M1692" s="2645"/>
      <c r="N1692" s="2645"/>
      <c r="O1692" s="2646"/>
      <c r="P1692" s="2646"/>
      <c r="Q1692" s="2646"/>
      <c r="R1692" s="2646"/>
      <c r="S1692" s="2646"/>
      <c r="T1692" s="2646"/>
      <c r="U1692" s="2643"/>
      <c r="V1692" s="2643"/>
      <c r="W1692" s="2646"/>
    </row>
    <row r="1693" spans="1:23">
      <c r="A1693" s="2643"/>
      <c r="B1693" s="2643"/>
      <c r="C1693" s="2643"/>
      <c r="D1693" s="2643"/>
      <c r="E1693" s="2643"/>
      <c r="F1693" s="2643"/>
      <c r="G1693" s="2643"/>
      <c r="H1693" s="2643"/>
      <c r="I1693" s="2643"/>
      <c r="J1693" s="2643"/>
      <c r="K1693" s="2644"/>
      <c r="L1693" s="2645"/>
      <c r="M1693" s="2645"/>
      <c r="N1693" s="2645"/>
      <c r="O1693" s="2646"/>
      <c r="P1693" s="2646"/>
      <c r="Q1693" s="2646"/>
      <c r="R1693" s="2646"/>
      <c r="S1693" s="2646"/>
      <c r="T1693" s="2646"/>
      <c r="U1693" s="2643"/>
      <c r="V1693" s="2643"/>
      <c r="W1693" s="2646"/>
    </row>
    <row r="1694" spans="1:23">
      <c r="A1694" s="2643"/>
      <c r="B1694" s="2643"/>
      <c r="C1694" s="2643"/>
      <c r="D1694" s="2643"/>
      <c r="E1694" s="2643"/>
      <c r="F1694" s="2643"/>
      <c r="G1694" s="2643"/>
      <c r="H1694" s="2643"/>
      <c r="I1694" s="2643"/>
      <c r="J1694" s="2643"/>
      <c r="K1694" s="2644"/>
      <c r="L1694" s="2645"/>
      <c r="M1694" s="2645"/>
      <c r="N1694" s="2645"/>
      <c r="O1694" s="2646"/>
      <c r="P1694" s="2646"/>
      <c r="Q1694" s="2646"/>
      <c r="R1694" s="2646"/>
      <c r="S1694" s="2646"/>
      <c r="T1694" s="2646"/>
      <c r="U1694" s="2643"/>
      <c r="V1694" s="2643"/>
      <c r="W1694" s="2646"/>
    </row>
    <row r="1695" spans="1:23">
      <c r="A1695" s="2643"/>
      <c r="B1695" s="2643"/>
      <c r="C1695" s="2643"/>
      <c r="D1695" s="2643"/>
      <c r="E1695" s="2643"/>
      <c r="F1695" s="2643"/>
      <c r="G1695" s="2643"/>
      <c r="H1695" s="2643"/>
      <c r="I1695" s="2643"/>
      <c r="J1695" s="2643"/>
      <c r="K1695" s="2644"/>
      <c r="L1695" s="2645"/>
      <c r="M1695" s="2645"/>
      <c r="N1695" s="2645"/>
      <c r="O1695" s="2646"/>
      <c r="P1695" s="2646"/>
      <c r="Q1695" s="2646"/>
      <c r="R1695" s="2646"/>
      <c r="S1695" s="2646"/>
      <c r="T1695" s="2646"/>
      <c r="U1695" s="2643"/>
      <c r="V1695" s="2643"/>
      <c r="W1695" s="2646"/>
    </row>
    <row r="1696" spans="1:23">
      <c r="A1696" s="2643"/>
      <c r="B1696" s="2643"/>
      <c r="C1696" s="2643"/>
      <c r="D1696" s="2643"/>
      <c r="E1696" s="2643"/>
      <c r="F1696" s="2643"/>
      <c r="G1696" s="2643"/>
      <c r="H1696" s="2643"/>
      <c r="I1696" s="2643"/>
      <c r="J1696" s="2643"/>
      <c r="K1696" s="2644"/>
      <c r="L1696" s="2645"/>
      <c r="M1696" s="2645"/>
      <c r="N1696" s="2645"/>
      <c r="O1696" s="2646"/>
      <c r="P1696" s="2646"/>
      <c r="Q1696" s="2646"/>
      <c r="R1696" s="2646"/>
      <c r="S1696" s="2646"/>
      <c r="T1696" s="2646"/>
      <c r="U1696" s="2643"/>
      <c r="V1696" s="2643"/>
      <c r="W1696" s="2646"/>
    </row>
    <row r="1697" spans="1:23">
      <c r="A1697" s="2643"/>
      <c r="B1697" s="2643"/>
      <c r="C1697" s="2643"/>
      <c r="D1697" s="2643"/>
      <c r="E1697" s="2643"/>
      <c r="F1697" s="2643"/>
      <c r="G1697" s="2643"/>
      <c r="H1697" s="2643"/>
      <c r="I1697" s="2643"/>
      <c r="J1697" s="2643"/>
      <c r="K1697" s="2644"/>
      <c r="L1697" s="2645"/>
      <c r="M1697" s="2645"/>
      <c r="N1697" s="2645"/>
      <c r="O1697" s="2646"/>
      <c r="P1697" s="2646"/>
      <c r="Q1697" s="2646"/>
      <c r="R1697" s="2646"/>
      <c r="S1697" s="2646"/>
      <c r="T1697" s="2646"/>
      <c r="U1697" s="2643"/>
      <c r="V1697" s="2643"/>
      <c r="W1697" s="2646"/>
    </row>
    <row r="1698" spans="1:23">
      <c r="A1698" s="2643"/>
      <c r="B1698" s="2643"/>
      <c r="C1698" s="2643"/>
      <c r="D1698" s="2643"/>
      <c r="E1698" s="2643"/>
      <c r="F1698" s="2643"/>
      <c r="G1698" s="2643"/>
      <c r="H1698" s="2643"/>
      <c r="I1698" s="2643"/>
      <c r="J1698" s="2643"/>
      <c r="K1698" s="2644"/>
      <c r="L1698" s="2645"/>
      <c r="M1698" s="2645"/>
      <c r="N1698" s="2645"/>
      <c r="O1698" s="2646"/>
      <c r="P1698" s="2646"/>
      <c r="Q1698" s="2646"/>
      <c r="R1698" s="2646"/>
      <c r="S1698" s="2646"/>
      <c r="T1698" s="2646"/>
      <c r="U1698" s="2643"/>
      <c r="V1698" s="2643"/>
      <c r="W1698" s="2646"/>
    </row>
    <row r="1699" spans="1:23">
      <c r="A1699" s="2643"/>
      <c r="B1699" s="2643"/>
      <c r="C1699" s="2643"/>
      <c r="D1699" s="2643"/>
      <c r="E1699" s="2643"/>
      <c r="F1699" s="2643"/>
      <c r="G1699" s="2643"/>
      <c r="H1699" s="2643"/>
      <c r="I1699" s="2643"/>
      <c r="J1699" s="2643"/>
      <c r="K1699" s="2644"/>
      <c r="L1699" s="2645"/>
      <c r="M1699" s="2645"/>
      <c r="N1699" s="2645"/>
      <c r="O1699" s="2646"/>
      <c r="P1699" s="2646"/>
      <c r="Q1699" s="2646"/>
      <c r="R1699" s="2646"/>
      <c r="S1699" s="2646"/>
      <c r="T1699" s="2646"/>
      <c r="U1699" s="2643"/>
      <c r="V1699" s="2643"/>
      <c r="W1699" s="2646"/>
    </row>
    <row r="1700" spans="1:23">
      <c r="A1700" s="2643"/>
      <c r="B1700" s="2643"/>
      <c r="C1700" s="2643"/>
      <c r="D1700" s="2643"/>
      <c r="E1700" s="2643"/>
      <c r="F1700" s="2643"/>
      <c r="G1700" s="2643"/>
      <c r="H1700" s="2643"/>
      <c r="I1700" s="2643"/>
      <c r="J1700" s="2643"/>
      <c r="K1700" s="2644"/>
      <c r="L1700" s="2645"/>
      <c r="M1700" s="2645"/>
      <c r="N1700" s="2645"/>
      <c r="O1700" s="2646"/>
      <c r="P1700" s="2646"/>
      <c r="Q1700" s="2646"/>
      <c r="R1700" s="2646"/>
      <c r="S1700" s="2646"/>
      <c r="T1700" s="2646"/>
      <c r="U1700" s="2643"/>
      <c r="V1700" s="2643"/>
      <c r="W1700" s="2646"/>
    </row>
    <row r="1701" spans="1:23">
      <c r="A1701" s="2643"/>
      <c r="B1701" s="2643"/>
      <c r="C1701" s="2643"/>
      <c r="D1701" s="2643"/>
      <c r="E1701" s="2643"/>
      <c r="F1701" s="2643"/>
      <c r="G1701" s="2643"/>
      <c r="H1701" s="2643"/>
      <c r="I1701" s="2643"/>
      <c r="J1701" s="2643"/>
      <c r="K1701" s="2644"/>
      <c r="L1701" s="2645"/>
      <c r="M1701" s="2645"/>
      <c r="N1701" s="2645"/>
      <c r="O1701" s="2646"/>
      <c r="P1701" s="2646"/>
      <c r="Q1701" s="2646"/>
      <c r="R1701" s="2646"/>
      <c r="S1701" s="2646"/>
      <c r="T1701" s="2646"/>
      <c r="U1701" s="2643"/>
      <c r="V1701" s="2643"/>
      <c r="W1701" s="2646"/>
    </row>
    <row r="1702" spans="1:23">
      <c r="A1702" s="2643"/>
      <c r="B1702" s="2643"/>
      <c r="C1702" s="2643"/>
      <c r="D1702" s="2643"/>
      <c r="E1702" s="2643"/>
      <c r="F1702" s="2643"/>
      <c r="G1702" s="2643"/>
      <c r="H1702" s="2643"/>
      <c r="I1702" s="2643"/>
      <c r="J1702" s="2643"/>
      <c r="K1702" s="2644"/>
      <c r="L1702" s="2645"/>
      <c r="M1702" s="2645"/>
      <c r="N1702" s="2645"/>
      <c r="O1702" s="2646"/>
      <c r="P1702" s="2646"/>
      <c r="Q1702" s="2646"/>
      <c r="R1702" s="2646"/>
      <c r="S1702" s="2646"/>
      <c r="T1702" s="2646"/>
      <c r="U1702" s="2643"/>
      <c r="V1702" s="2643"/>
      <c r="W1702" s="2646"/>
    </row>
    <row r="1703" spans="1:23">
      <c r="A1703" s="2643"/>
      <c r="B1703" s="2643"/>
      <c r="C1703" s="2643"/>
      <c r="D1703" s="2643"/>
      <c r="E1703" s="2643"/>
      <c r="F1703" s="2643"/>
      <c r="G1703" s="2643"/>
      <c r="H1703" s="2643"/>
      <c r="I1703" s="2643"/>
      <c r="J1703" s="2643"/>
      <c r="K1703" s="2644"/>
      <c r="L1703" s="2645"/>
      <c r="M1703" s="2645"/>
      <c r="N1703" s="2645"/>
      <c r="O1703" s="2646"/>
      <c r="P1703" s="2646"/>
      <c r="Q1703" s="2646"/>
      <c r="R1703" s="2646"/>
      <c r="S1703" s="2646"/>
      <c r="T1703" s="2646"/>
      <c r="U1703" s="2643"/>
      <c r="V1703" s="2643"/>
      <c r="W1703" s="2646"/>
    </row>
    <row r="1704" spans="1:23">
      <c r="A1704" s="2643"/>
      <c r="B1704" s="2643"/>
      <c r="C1704" s="2643"/>
      <c r="D1704" s="2643"/>
      <c r="E1704" s="2643"/>
      <c r="F1704" s="2643"/>
      <c r="G1704" s="2643"/>
      <c r="H1704" s="2643"/>
      <c r="I1704" s="2643"/>
      <c r="J1704" s="2643"/>
      <c r="K1704" s="2644"/>
      <c r="L1704" s="2645"/>
      <c r="M1704" s="2645"/>
      <c r="N1704" s="2645"/>
      <c r="O1704" s="2646"/>
      <c r="P1704" s="2646"/>
      <c r="Q1704" s="2646"/>
      <c r="R1704" s="2646"/>
      <c r="S1704" s="2646"/>
      <c r="T1704" s="2646"/>
      <c r="U1704" s="2643"/>
      <c r="V1704" s="2643"/>
      <c r="W1704" s="2646"/>
    </row>
    <row r="1705" spans="1:23">
      <c r="A1705" s="2643"/>
      <c r="B1705" s="2643"/>
      <c r="C1705" s="2643"/>
      <c r="D1705" s="2643"/>
      <c r="E1705" s="2643"/>
      <c r="F1705" s="2643"/>
      <c r="G1705" s="2643"/>
      <c r="H1705" s="2643"/>
      <c r="I1705" s="2643"/>
      <c r="J1705" s="2643"/>
      <c r="K1705" s="2644"/>
      <c r="L1705" s="2645"/>
      <c r="M1705" s="2645"/>
      <c r="N1705" s="2645"/>
      <c r="O1705" s="2646"/>
      <c r="P1705" s="2646"/>
      <c r="Q1705" s="2646"/>
      <c r="R1705" s="2646"/>
      <c r="S1705" s="2646"/>
      <c r="T1705" s="2646"/>
      <c r="U1705" s="2643"/>
      <c r="V1705" s="2643"/>
      <c r="W1705" s="2646"/>
    </row>
    <row r="1706" spans="1:23">
      <c r="A1706" s="2643"/>
      <c r="B1706" s="2643"/>
      <c r="C1706" s="2643"/>
      <c r="D1706" s="2643"/>
      <c r="E1706" s="2643"/>
      <c r="F1706" s="2643"/>
      <c r="G1706" s="2643"/>
      <c r="H1706" s="2643"/>
      <c r="I1706" s="2643"/>
      <c r="J1706" s="2643"/>
      <c r="K1706" s="2644"/>
      <c r="L1706" s="2645"/>
      <c r="M1706" s="2645"/>
      <c r="N1706" s="2645"/>
      <c r="O1706" s="2646"/>
      <c r="P1706" s="2646"/>
      <c r="Q1706" s="2646"/>
      <c r="R1706" s="2646"/>
      <c r="S1706" s="2646"/>
      <c r="T1706" s="2646"/>
      <c r="U1706" s="2643"/>
      <c r="V1706" s="2643"/>
      <c r="W1706" s="2646"/>
    </row>
    <row r="1707" spans="1:23">
      <c r="A1707" s="2643"/>
      <c r="B1707" s="2643"/>
      <c r="C1707" s="2643"/>
      <c r="D1707" s="2643"/>
      <c r="E1707" s="2643"/>
      <c r="F1707" s="2643"/>
      <c r="G1707" s="2643"/>
      <c r="H1707" s="2643"/>
      <c r="I1707" s="2643"/>
      <c r="J1707" s="2643"/>
      <c r="K1707" s="2644"/>
      <c r="L1707" s="2645"/>
      <c r="M1707" s="2645"/>
      <c r="N1707" s="2645"/>
      <c r="O1707" s="2646"/>
      <c r="P1707" s="2646"/>
      <c r="Q1707" s="2646"/>
      <c r="R1707" s="2646"/>
      <c r="S1707" s="2646"/>
      <c r="T1707" s="2646"/>
      <c r="U1707" s="2643"/>
      <c r="V1707" s="2643"/>
      <c r="W1707" s="2646"/>
    </row>
    <row r="1708" spans="1:23">
      <c r="A1708" s="2643"/>
      <c r="B1708" s="2643"/>
      <c r="C1708" s="2643"/>
      <c r="D1708" s="2643"/>
      <c r="E1708" s="2643"/>
      <c r="F1708" s="2643"/>
      <c r="G1708" s="2643"/>
      <c r="H1708" s="2643"/>
      <c r="I1708" s="2643"/>
      <c r="J1708" s="2643"/>
      <c r="K1708" s="2644"/>
      <c r="L1708" s="2645"/>
      <c r="M1708" s="2645"/>
      <c r="N1708" s="2645"/>
      <c r="O1708" s="2646"/>
      <c r="P1708" s="2646"/>
      <c r="Q1708" s="2646"/>
      <c r="R1708" s="2646"/>
      <c r="S1708" s="2646"/>
      <c r="T1708" s="2646"/>
      <c r="U1708" s="2643"/>
      <c r="V1708" s="2643"/>
      <c r="W1708" s="2646"/>
    </row>
    <row r="1709" spans="1:23">
      <c r="A1709" s="2643"/>
      <c r="B1709" s="2643"/>
      <c r="C1709" s="2643"/>
      <c r="D1709" s="2643"/>
      <c r="E1709" s="2643"/>
      <c r="F1709" s="2643"/>
      <c r="G1709" s="2643"/>
      <c r="H1709" s="2643"/>
      <c r="I1709" s="2643"/>
      <c r="J1709" s="2643"/>
      <c r="K1709" s="2644"/>
      <c r="L1709" s="2645"/>
      <c r="M1709" s="2645"/>
      <c r="N1709" s="2645"/>
      <c r="O1709" s="2646"/>
      <c r="P1709" s="2646"/>
      <c r="Q1709" s="2646"/>
      <c r="R1709" s="2646"/>
      <c r="S1709" s="2646"/>
      <c r="T1709" s="2646"/>
      <c r="U1709" s="2643"/>
      <c r="V1709" s="2643"/>
      <c r="W1709" s="2646"/>
    </row>
    <row r="1710" spans="1:23">
      <c r="A1710" s="2643"/>
      <c r="B1710" s="2643"/>
      <c r="C1710" s="2643"/>
      <c r="D1710" s="2643"/>
      <c r="E1710" s="2643"/>
      <c r="F1710" s="2643"/>
      <c r="G1710" s="2643"/>
      <c r="H1710" s="2643"/>
      <c r="I1710" s="2643"/>
      <c r="J1710" s="2643"/>
      <c r="K1710" s="2644"/>
      <c r="L1710" s="2645"/>
      <c r="M1710" s="2645"/>
      <c r="N1710" s="2645"/>
      <c r="O1710" s="2646"/>
      <c r="P1710" s="2646"/>
      <c r="Q1710" s="2646"/>
      <c r="R1710" s="2646"/>
      <c r="S1710" s="2646"/>
      <c r="T1710" s="2646"/>
      <c r="U1710" s="2643"/>
      <c r="V1710" s="2643"/>
      <c r="W1710" s="2646"/>
    </row>
    <row r="1711" spans="1:23">
      <c r="A1711" s="2643"/>
      <c r="B1711" s="2643"/>
      <c r="C1711" s="2643"/>
      <c r="D1711" s="2643"/>
      <c r="E1711" s="2643"/>
      <c r="F1711" s="2643"/>
      <c r="G1711" s="2643"/>
      <c r="H1711" s="2643"/>
      <c r="I1711" s="2643"/>
      <c r="J1711" s="2643"/>
      <c r="K1711" s="2644"/>
      <c r="L1711" s="2645"/>
      <c r="M1711" s="2645"/>
      <c r="N1711" s="2645"/>
      <c r="O1711" s="2646"/>
      <c r="P1711" s="2646"/>
      <c r="Q1711" s="2646"/>
      <c r="R1711" s="2646"/>
      <c r="S1711" s="2646"/>
      <c r="T1711" s="2646"/>
      <c r="U1711" s="2643"/>
      <c r="V1711" s="2643"/>
      <c r="W1711" s="2646"/>
    </row>
    <row r="1712" spans="1:23">
      <c r="A1712" s="2643"/>
      <c r="B1712" s="2643"/>
      <c r="C1712" s="2643"/>
      <c r="D1712" s="2643"/>
      <c r="E1712" s="2643"/>
      <c r="F1712" s="2643"/>
      <c r="G1712" s="2643"/>
      <c r="H1712" s="2643"/>
      <c r="I1712" s="2643"/>
      <c r="J1712" s="2643"/>
      <c r="K1712" s="2644"/>
      <c r="L1712" s="2645"/>
      <c r="M1712" s="2645"/>
      <c r="N1712" s="2645"/>
      <c r="O1712" s="2646"/>
      <c r="P1712" s="2646"/>
      <c r="Q1712" s="2646"/>
      <c r="R1712" s="2646"/>
      <c r="S1712" s="2646"/>
      <c r="T1712" s="2646"/>
      <c r="U1712" s="2643"/>
      <c r="V1712" s="2643"/>
      <c r="W1712" s="2646"/>
    </row>
    <row r="1713" spans="1:23">
      <c r="A1713" s="2643"/>
      <c r="B1713" s="2643"/>
      <c r="C1713" s="2643"/>
      <c r="D1713" s="2643"/>
      <c r="E1713" s="2643"/>
      <c r="F1713" s="2643"/>
      <c r="G1713" s="2643"/>
      <c r="H1713" s="2643"/>
      <c r="I1713" s="2643"/>
      <c r="J1713" s="2643"/>
      <c r="K1713" s="2644"/>
      <c r="L1713" s="2645"/>
      <c r="M1713" s="2645"/>
      <c r="N1713" s="2645"/>
      <c r="O1713" s="2646"/>
      <c r="P1713" s="2646"/>
      <c r="Q1713" s="2646"/>
      <c r="R1713" s="2646"/>
      <c r="S1713" s="2646"/>
      <c r="T1713" s="2646"/>
      <c r="U1713" s="2643"/>
      <c r="V1713" s="2643"/>
      <c r="W1713" s="2646"/>
    </row>
    <row r="1714" spans="1:23">
      <c r="A1714" s="2643"/>
      <c r="B1714" s="2643"/>
      <c r="C1714" s="2643"/>
      <c r="D1714" s="2643"/>
      <c r="E1714" s="2643"/>
      <c r="F1714" s="2643"/>
      <c r="G1714" s="2643"/>
      <c r="H1714" s="2643"/>
      <c r="I1714" s="2643"/>
      <c r="J1714" s="2643"/>
      <c r="K1714" s="2644"/>
      <c r="L1714" s="2645"/>
      <c r="M1714" s="2645"/>
      <c r="N1714" s="2645"/>
      <c r="O1714" s="2646"/>
      <c r="P1714" s="2646"/>
      <c r="Q1714" s="2646"/>
      <c r="R1714" s="2646"/>
      <c r="S1714" s="2646"/>
      <c r="T1714" s="2646"/>
      <c r="U1714" s="2643"/>
      <c r="V1714" s="2643"/>
      <c r="W1714" s="2646"/>
    </row>
    <row r="1715" spans="1:23">
      <c r="A1715" s="2643"/>
      <c r="B1715" s="2643"/>
      <c r="C1715" s="2643"/>
      <c r="D1715" s="2643"/>
      <c r="E1715" s="2643"/>
      <c r="F1715" s="2643"/>
      <c r="G1715" s="2643"/>
      <c r="H1715" s="2643"/>
      <c r="I1715" s="2643"/>
      <c r="J1715" s="2643"/>
      <c r="K1715" s="2644"/>
      <c r="L1715" s="2645"/>
      <c r="M1715" s="2645"/>
      <c r="N1715" s="2645"/>
      <c r="O1715" s="2646"/>
      <c r="P1715" s="2646"/>
      <c r="Q1715" s="2646"/>
      <c r="R1715" s="2646"/>
      <c r="S1715" s="2646"/>
      <c r="T1715" s="2646"/>
      <c r="U1715" s="2643"/>
      <c r="V1715" s="2643"/>
      <c r="W1715" s="2646"/>
    </row>
    <row r="1716" spans="1:23">
      <c r="A1716" s="2643"/>
      <c r="B1716" s="2643"/>
      <c r="C1716" s="2643"/>
      <c r="D1716" s="2643"/>
      <c r="E1716" s="2643"/>
      <c r="F1716" s="2643"/>
      <c r="G1716" s="2643"/>
      <c r="H1716" s="2643"/>
      <c r="I1716" s="2643"/>
      <c r="J1716" s="2643"/>
      <c r="K1716" s="2644"/>
      <c r="L1716" s="2645"/>
      <c r="M1716" s="2645"/>
      <c r="N1716" s="2645"/>
      <c r="O1716" s="2646"/>
      <c r="P1716" s="2646"/>
      <c r="Q1716" s="2646"/>
      <c r="R1716" s="2646"/>
      <c r="S1716" s="2646"/>
      <c r="T1716" s="2646"/>
      <c r="U1716" s="2643"/>
      <c r="V1716" s="2643"/>
      <c r="W1716" s="2646"/>
    </row>
    <row r="1717" spans="1:23">
      <c r="A1717" s="2643"/>
      <c r="B1717" s="2643"/>
      <c r="C1717" s="2643"/>
      <c r="D1717" s="2643"/>
      <c r="E1717" s="2643"/>
      <c r="F1717" s="2643"/>
      <c r="G1717" s="2643"/>
      <c r="H1717" s="2643"/>
      <c r="I1717" s="2643"/>
      <c r="J1717" s="2643"/>
      <c r="K1717" s="2644"/>
      <c r="L1717" s="2645"/>
      <c r="M1717" s="2645"/>
      <c r="N1717" s="2645"/>
      <c r="O1717" s="2646"/>
      <c r="P1717" s="2646"/>
      <c r="Q1717" s="2646"/>
      <c r="R1717" s="2646"/>
      <c r="S1717" s="2646"/>
      <c r="T1717" s="2646"/>
      <c r="U1717" s="2643"/>
      <c r="V1717" s="2643"/>
      <c r="W1717" s="2646"/>
    </row>
    <row r="1718" spans="1:23">
      <c r="A1718" s="2643"/>
      <c r="B1718" s="2643"/>
      <c r="C1718" s="2643"/>
      <c r="D1718" s="2643"/>
      <c r="E1718" s="2643"/>
      <c r="F1718" s="2643"/>
      <c r="G1718" s="2643"/>
      <c r="H1718" s="2643"/>
      <c r="I1718" s="2643"/>
      <c r="J1718" s="2643"/>
      <c r="K1718" s="2644"/>
      <c r="L1718" s="2645"/>
      <c r="M1718" s="2645"/>
      <c r="N1718" s="2645"/>
      <c r="O1718" s="2646"/>
      <c r="P1718" s="2646"/>
      <c r="Q1718" s="2646"/>
      <c r="R1718" s="2646"/>
      <c r="S1718" s="2646"/>
      <c r="T1718" s="2646"/>
      <c r="U1718" s="2643"/>
      <c r="V1718" s="2643"/>
      <c r="W1718" s="2646"/>
    </row>
    <row r="1719" spans="1:23">
      <c r="A1719" s="2643"/>
      <c r="B1719" s="2643"/>
      <c r="C1719" s="2643"/>
      <c r="D1719" s="2643"/>
      <c r="E1719" s="2643"/>
      <c r="F1719" s="2643"/>
      <c r="G1719" s="2643"/>
      <c r="H1719" s="2643"/>
      <c r="I1719" s="2643"/>
      <c r="J1719" s="2643"/>
      <c r="K1719" s="2644"/>
      <c r="L1719" s="2645"/>
      <c r="M1719" s="2645"/>
      <c r="N1719" s="2645"/>
      <c r="O1719" s="2646"/>
      <c r="P1719" s="2646"/>
      <c r="Q1719" s="2646"/>
      <c r="R1719" s="2646"/>
      <c r="S1719" s="2646"/>
      <c r="T1719" s="2646"/>
      <c r="U1719" s="2643"/>
      <c r="V1719" s="2643"/>
      <c r="W1719" s="2646"/>
    </row>
    <row r="1720" spans="1:23">
      <c r="A1720" s="2643"/>
      <c r="B1720" s="2643"/>
      <c r="C1720" s="2643"/>
      <c r="D1720" s="2643"/>
      <c r="E1720" s="2643"/>
      <c r="F1720" s="2643"/>
      <c r="G1720" s="2643"/>
      <c r="H1720" s="2643"/>
      <c r="I1720" s="2643"/>
      <c r="J1720" s="2643"/>
      <c r="K1720" s="2644"/>
      <c r="L1720" s="2645"/>
      <c r="M1720" s="2645"/>
      <c r="N1720" s="2645"/>
      <c r="O1720" s="2646"/>
      <c r="P1720" s="2646"/>
      <c r="Q1720" s="2646"/>
      <c r="R1720" s="2646"/>
      <c r="S1720" s="2646"/>
      <c r="T1720" s="2646"/>
      <c r="U1720" s="2643"/>
      <c r="V1720" s="2643"/>
      <c r="W1720" s="2646"/>
    </row>
    <row r="1721" spans="1:23">
      <c r="A1721" s="2643"/>
      <c r="B1721" s="2643"/>
      <c r="C1721" s="2643"/>
      <c r="D1721" s="2643"/>
      <c r="E1721" s="2643"/>
      <c r="F1721" s="2643"/>
      <c r="G1721" s="2643"/>
      <c r="H1721" s="2643"/>
      <c r="I1721" s="2643"/>
      <c r="J1721" s="2643"/>
      <c r="K1721" s="2644"/>
      <c r="L1721" s="2645"/>
      <c r="M1721" s="2645"/>
      <c r="N1721" s="2645"/>
      <c r="O1721" s="2646"/>
      <c r="P1721" s="2646"/>
      <c r="Q1721" s="2646"/>
      <c r="R1721" s="2646"/>
      <c r="S1721" s="2646"/>
      <c r="T1721" s="2646"/>
      <c r="U1721" s="2643"/>
      <c r="V1721" s="2643"/>
      <c r="W1721" s="2646"/>
    </row>
    <row r="1722" spans="1:23">
      <c r="A1722" s="2643"/>
      <c r="B1722" s="2643"/>
      <c r="C1722" s="2643"/>
      <c r="D1722" s="2643"/>
      <c r="E1722" s="2643"/>
      <c r="F1722" s="2643"/>
      <c r="G1722" s="2643"/>
      <c r="H1722" s="2643"/>
      <c r="I1722" s="2643"/>
      <c r="J1722" s="2643"/>
      <c r="K1722" s="2644"/>
      <c r="L1722" s="2645"/>
      <c r="M1722" s="2645"/>
      <c r="N1722" s="2645"/>
      <c r="O1722" s="2646"/>
      <c r="P1722" s="2646"/>
      <c r="Q1722" s="2646"/>
      <c r="R1722" s="2646"/>
      <c r="S1722" s="2646"/>
      <c r="T1722" s="2646"/>
      <c r="U1722" s="2643"/>
      <c r="V1722" s="2643"/>
      <c r="W1722" s="2646"/>
    </row>
    <row r="1723" spans="1:23">
      <c r="A1723" s="2643"/>
      <c r="B1723" s="2643"/>
      <c r="C1723" s="2643"/>
      <c r="D1723" s="2643"/>
      <c r="E1723" s="2643"/>
      <c r="F1723" s="2643"/>
      <c r="G1723" s="2643"/>
      <c r="H1723" s="2643"/>
      <c r="I1723" s="2643"/>
      <c r="J1723" s="2643"/>
      <c r="K1723" s="2644"/>
      <c r="L1723" s="2645"/>
      <c r="M1723" s="2645"/>
      <c r="N1723" s="2645"/>
      <c r="O1723" s="2646"/>
      <c r="P1723" s="2646"/>
      <c r="Q1723" s="2646"/>
      <c r="R1723" s="2646"/>
      <c r="S1723" s="2646"/>
      <c r="T1723" s="2646"/>
      <c r="U1723" s="2643"/>
      <c r="V1723" s="2643"/>
      <c r="W1723" s="2646"/>
    </row>
    <row r="1724" spans="1:23">
      <c r="A1724" s="2643"/>
      <c r="B1724" s="2643"/>
      <c r="C1724" s="2643"/>
      <c r="D1724" s="2643"/>
      <c r="E1724" s="2643"/>
      <c r="F1724" s="2643"/>
      <c r="G1724" s="2643"/>
      <c r="H1724" s="2643"/>
      <c r="I1724" s="2643"/>
      <c r="J1724" s="2643"/>
      <c r="K1724" s="2644"/>
      <c r="L1724" s="2645"/>
      <c r="M1724" s="2645"/>
      <c r="N1724" s="2645"/>
      <c r="O1724" s="2646"/>
      <c r="P1724" s="2646"/>
      <c r="Q1724" s="2646"/>
      <c r="R1724" s="2646"/>
      <c r="S1724" s="2646"/>
      <c r="T1724" s="2646"/>
      <c r="U1724" s="2643"/>
      <c r="V1724" s="2643"/>
      <c r="W1724" s="2646"/>
    </row>
    <row r="1725" spans="1:23">
      <c r="A1725" s="2643"/>
      <c r="B1725" s="2643"/>
      <c r="C1725" s="2643"/>
      <c r="D1725" s="2643"/>
      <c r="E1725" s="2643"/>
      <c r="F1725" s="2643"/>
      <c r="G1725" s="2643"/>
      <c r="H1725" s="2643"/>
      <c r="I1725" s="2643"/>
      <c r="J1725" s="2643"/>
      <c r="K1725" s="2644"/>
      <c r="L1725" s="2645"/>
      <c r="M1725" s="2645"/>
      <c r="N1725" s="2645"/>
      <c r="O1725" s="2646"/>
      <c r="P1725" s="2646"/>
      <c r="Q1725" s="2646"/>
      <c r="R1725" s="2646"/>
      <c r="S1725" s="2646"/>
      <c r="T1725" s="2646"/>
      <c r="U1725" s="2643"/>
      <c r="V1725" s="2643"/>
      <c r="W1725" s="2646"/>
    </row>
    <row r="1726" spans="1:23">
      <c r="A1726" s="2643"/>
      <c r="B1726" s="2643"/>
      <c r="C1726" s="2643"/>
      <c r="D1726" s="2643"/>
      <c r="E1726" s="2643"/>
      <c r="F1726" s="2643"/>
      <c r="G1726" s="2643"/>
      <c r="H1726" s="2643"/>
      <c r="I1726" s="2643"/>
      <c r="J1726" s="2643"/>
      <c r="K1726" s="2644"/>
      <c r="L1726" s="2645"/>
      <c r="M1726" s="2645"/>
      <c r="N1726" s="2645"/>
      <c r="O1726" s="2646"/>
      <c r="P1726" s="2646"/>
      <c r="Q1726" s="2646"/>
      <c r="R1726" s="2646"/>
      <c r="S1726" s="2646"/>
      <c r="T1726" s="2646"/>
      <c r="U1726" s="2643"/>
      <c r="V1726" s="2643"/>
      <c r="W1726" s="2646"/>
    </row>
    <row r="1727" spans="1:23">
      <c r="A1727" s="2643"/>
      <c r="B1727" s="2643"/>
      <c r="C1727" s="2643"/>
      <c r="D1727" s="2643"/>
      <c r="E1727" s="2643"/>
      <c r="F1727" s="2643"/>
      <c r="G1727" s="2643"/>
      <c r="H1727" s="2643"/>
      <c r="I1727" s="2643"/>
      <c r="J1727" s="2643"/>
      <c r="K1727" s="2644"/>
      <c r="L1727" s="2645"/>
      <c r="M1727" s="2645"/>
      <c r="N1727" s="2645"/>
      <c r="O1727" s="2646"/>
      <c r="P1727" s="2646"/>
      <c r="Q1727" s="2646"/>
      <c r="R1727" s="2646"/>
      <c r="S1727" s="2646"/>
      <c r="T1727" s="2646"/>
      <c r="U1727" s="2643"/>
      <c r="V1727" s="2643"/>
      <c r="W1727" s="2646"/>
    </row>
    <row r="1728" spans="1:23">
      <c r="A1728" s="2643"/>
      <c r="B1728" s="2643"/>
      <c r="C1728" s="2643"/>
      <c r="D1728" s="2643"/>
      <c r="E1728" s="2643"/>
      <c r="F1728" s="2643"/>
      <c r="G1728" s="2643"/>
      <c r="H1728" s="2643"/>
      <c r="I1728" s="2643"/>
      <c r="J1728" s="2643"/>
      <c r="K1728" s="2644"/>
      <c r="L1728" s="2645"/>
      <c r="M1728" s="2645"/>
      <c r="N1728" s="2645"/>
      <c r="O1728" s="2646"/>
      <c r="P1728" s="2646"/>
      <c r="Q1728" s="2646"/>
      <c r="R1728" s="2646"/>
      <c r="S1728" s="2646"/>
      <c r="T1728" s="2646"/>
      <c r="U1728" s="2643"/>
      <c r="V1728" s="2643"/>
      <c r="W1728" s="2646"/>
    </row>
    <row r="1729" spans="1:23">
      <c r="A1729" s="2643"/>
      <c r="B1729" s="2643"/>
      <c r="C1729" s="2643"/>
      <c r="D1729" s="2643"/>
      <c r="E1729" s="2643"/>
      <c r="F1729" s="2643"/>
      <c r="G1729" s="2643"/>
      <c r="H1729" s="2643"/>
      <c r="I1729" s="2643"/>
      <c r="J1729" s="2643"/>
      <c r="K1729" s="2644"/>
      <c r="L1729" s="2645"/>
      <c r="M1729" s="2645"/>
      <c r="N1729" s="2645"/>
      <c r="O1729" s="2646"/>
      <c r="P1729" s="2646"/>
      <c r="Q1729" s="2646"/>
      <c r="R1729" s="2646"/>
      <c r="S1729" s="2646"/>
      <c r="T1729" s="2646"/>
      <c r="U1729" s="2643"/>
      <c r="V1729" s="2643"/>
      <c r="W1729" s="2646"/>
    </row>
    <row r="1730" spans="1:23">
      <c r="A1730" s="2643"/>
      <c r="B1730" s="2643"/>
      <c r="C1730" s="2643"/>
      <c r="D1730" s="2643"/>
      <c r="E1730" s="2643"/>
      <c r="F1730" s="2643"/>
      <c r="G1730" s="2643"/>
      <c r="H1730" s="2643"/>
      <c r="I1730" s="2643"/>
      <c r="J1730" s="2643"/>
      <c r="K1730" s="2644"/>
      <c r="L1730" s="2645"/>
      <c r="M1730" s="2645"/>
      <c r="N1730" s="2645"/>
      <c r="O1730" s="2646"/>
      <c r="P1730" s="2646"/>
      <c r="Q1730" s="2646"/>
      <c r="R1730" s="2646"/>
      <c r="S1730" s="2646"/>
      <c r="T1730" s="2646"/>
      <c r="U1730" s="2643"/>
      <c r="V1730" s="2643"/>
      <c r="W1730" s="2646"/>
    </row>
    <row r="1731" spans="1:23">
      <c r="A1731" s="2643"/>
      <c r="B1731" s="2643"/>
      <c r="C1731" s="2643"/>
      <c r="D1731" s="2643"/>
      <c r="E1731" s="2643"/>
      <c r="F1731" s="2643"/>
      <c r="G1731" s="2643"/>
      <c r="H1731" s="2643"/>
      <c r="I1731" s="2643"/>
      <c r="J1731" s="2643"/>
      <c r="K1731" s="2644"/>
      <c r="L1731" s="2645"/>
      <c r="M1731" s="2645"/>
      <c r="N1731" s="2645"/>
      <c r="O1731" s="2646"/>
      <c r="P1731" s="2646"/>
      <c r="Q1731" s="2646"/>
      <c r="R1731" s="2646"/>
      <c r="S1731" s="2646"/>
      <c r="T1731" s="2646"/>
      <c r="U1731" s="2643"/>
      <c r="V1731" s="2643"/>
      <c r="W1731" s="2646"/>
    </row>
    <row r="1732" spans="1:23">
      <c r="A1732" s="2643"/>
      <c r="B1732" s="2643"/>
      <c r="C1732" s="2643"/>
      <c r="D1732" s="2643"/>
      <c r="E1732" s="2643"/>
      <c r="F1732" s="2643"/>
      <c r="G1732" s="2643"/>
      <c r="H1732" s="2643"/>
      <c r="I1732" s="2643"/>
      <c r="J1732" s="2643"/>
      <c r="K1732" s="2644"/>
      <c r="L1732" s="2645"/>
      <c r="M1732" s="2645"/>
      <c r="N1732" s="2645"/>
      <c r="O1732" s="2646"/>
      <c r="P1732" s="2646"/>
      <c r="Q1732" s="2646"/>
      <c r="R1732" s="2646"/>
      <c r="S1732" s="2646"/>
      <c r="T1732" s="2646"/>
      <c r="U1732" s="2643"/>
      <c r="V1732" s="2643"/>
      <c r="W1732" s="2646"/>
    </row>
    <row r="1733" spans="1:23">
      <c r="A1733" s="2643"/>
      <c r="B1733" s="2643"/>
      <c r="C1733" s="2643"/>
      <c r="D1733" s="2643"/>
      <c r="E1733" s="2643"/>
      <c r="F1733" s="2643"/>
      <c r="G1733" s="2643"/>
      <c r="H1733" s="2643"/>
      <c r="I1733" s="2643"/>
      <c r="J1733" s="2643"/>
      <c r="K1733" s="2644"/>
      <c r="L1733" s="2645"/>
      <c r="M1733" s="2645"/>
      <c r="N1733" s="2645"/>
      <c r="O1733" s="2646"/>
      <c r="P1733" s="2646"/>
      <c r="Q1733" s="2646"/>
      <c r="R1733" s="2646"/>
      <c r="S1733" s="2646"/>
      <c r="T1733" s="2646"/>
      <c r="U1733" s="2643"/>
      <c r="V1733" s="2643"/>
      <c r="W1733" s="2646"/>
    </row>
    <row r="1734" spans="1:23">
      <c r="A1734" s="2643"/>
      <c r="B1734" s="2643"/>
      <c r="C1734" s="2643"/>
      <c r="D1734" s="2643"/>
      <c r="E1734" s="2643"/>
      <c r="F1734" s="2643"/>
      <c r="G1734" s="2643"/>
      <c r="H1734" s="2643"/>
      <c r="I1734" s="2643"/>
      <c r="J1734" s="2643"/>
      <c r="K1734" s="2644"/>
      <c r="L1734" s="2645"/>
      <c r="M1734" s="2645"/>
      <c r="N1734" s="2645"/>
      <c r="O1734" s="2646"/>
      <c r="P1734" s="2646"/>
      <c r="Q1734" s="2646"/>
      <c r="R1734" s="2646"/>
      <c r="S1734" s="2646"/>
      <c r="T1734" s="2646"/>
      <c r="U1734" s="2643"/>
      <c r="V1734" s="2643"/>
      <c r="W1734" s="2646"/>
    </row>
    <row r="1735" spans="1:23">
      <c r="A1735" s="2643"/>
      <c r="B1735" s="2643"/>
      <c r="C1735" s="2643"/>
      <c r="D1735" s="2643"/>
      <c r="E1735" s="2643"/>
      <c r="F1735" s="2643"/>
      <c r="G1735" s="2643"/>
      <c r="H1735" s="2643"/>
      <c r="I1735" s="2643"/>
      <c r="J1735" s="2643"/>
      <c r="K1735" s="2644"/>
      <c r="L1735" s="2645"/>
      <c r="M1735" s="2645"/>
      <c r="N1735" s="2645"/>
      <c r="O1735" s="2646"/>
      <c r="P1735" s="2646"/>
      <c r="Q1735" s="2646"/>
      <c r="R1735" s="2646"/>
      <c r="S1735" s="2646"/>
      <c r="T1735" s="2646"/>
      <c r="U1735" s="2643"/>
      <c r="V1735" s="2643"/>
      <c r="W1735" s="2646"/>
    </row>
    <row r="1736" spans="1:23">
      <c r="A1736" s="2643"/>
      <c r="B1736" s="2643"/>
      <c r="C1736" s="2643"/>
      <c r="D1736" s="2643"/>
      <c r="E1736" s="2643"/>
      <c r="F1736" s="2643"/>
      <c r="G1736" s="2643"/>
      <c r="H1736" s="2643"/>
      <c r="I1736" s="2643"/>
      <c r="J1736" s="2643"/>
      <c r="K1736" s="2644"/>
      <c r="L1736" s="2645"/>
      <c r="M1736" s="2645"/>
      <c r="N1736" s="2645"/>
      <c r="O1736" s="2646"/>
      <c r="P1736" s="2646"/>
      <c r="Q1736" s="2646"/>
      <c r="R1736" s="2646"/>
      <c r="S1736" s="2646"/>
      <c r="T1736" s="2646"/>
      <c r="U1736" s="2643"/>
      <c r="V1736" s="2643"/>
      <c r="W1736" s="2646"/>
    </row>
    <row r="1737" spans="1:23">
      <c r="A1737" s="2643"/>
      <c r="B1737" s="2643"/>
      <c r="C1737" s="2643"/>
      <c r="D1737" s="2643"/>
      <c r="E1737" s="2643"/>
      <c r="F1737" s="2643"/>
      <c r="G1737" s="2643"/>
      <c r="H1737" s="2643"/>
      <c r="I1737" s="2643"/>
      <c r="J1737" s="2643"/>
      <c r="K1737" s="2644"/>
      <c r="L1737" s="2645"/>
      <c r="M1737" s="2645"/>
      <c r="N1737" s="2645"/>
      <c r="O1737" s="2646"/>
      <c r="P1737" s="2646"/>
      <c r="Q1737" s="2646"/>
      <c r="R1737" s="2646"/>
      <c r="S1737" s="2646"/>
      <c r="T1737" s="2646"/>
      <c r="U1737" s="2643"/>
      <c r="V1737" s="2643"/>
      <c r="W1737" s="2646"/>
    </row>
    <row r="1738" spans="1:23">
      <c r="A1738" s="2643"/>
      <c r="B1738" s="2643"/>
      <c r="C1738" s="2643"/>
      <c r="D1738" s="2643"/>
      <c r="E1738" s="2643"/>
      <c r="F1738" s="2643"/>
      <c r="G1738" s="2643"/>
      <c r="H1738" s="2643"/>
      <c r="I1738" s="2643"/>
      <c r="J1738" s="2643"/>
      <c r="K1738" s="2644"/>
      <c r="L1738" s="2645"/>
      <c r="M1738" s="2645"/>
      <c r="N1738" s="2645"/>
      <c r="O1738" s="2646"/>
      <c r="P1738" s="2646"/>
      <c r="Q1738" s="2646"/>
      <c r="R1738" s="2646"/>
      <c r="S1738" s="2646"/>
      <c r="T1738" s="2646"/>
      <c r="U1738" s="2643"/>
      <c r="V1738" s="2643"/>
      <c r="W1738" s="2646"/>
    </row>
    <row r="1739" spans="1:23">
      <c r="A1739" s="2643"/>
      <c r="B1739" s="2643"/>
      <c r="C1739" s="2643"/>
      <c r="D1739" s="2643"/>
      <c r="E1739" s="2643"/>
      <c r="F1739" s="2643"/>
      <c r="G1739" s="2643"/>
      <c r="H1739" s="2643"/>
      <c r="I1739" s="2643"/>
      <c r="J1739" s="2643"/>
      <c r="K1739" s="2644"/>
      <c r="L1739" s="2645"/>
      <c r="M1739" s="2645"/>
      <c r="N1739" s="2645"/>
      <c r="O1739" s="2646"/>
      <c r="P1739" s="2646"/>
      <c r="Q1739" s="2646"/>
      <c r="R1739" s="2646"/>
      <c r="S1739" s="2646"/>
      <c r="T1739" s="2646"/>
      <c r="U1739" s="2643"/>
      <c r="V1739" s="2643"/>
      <c r="W1739" s="2646"/>
    </row>
    <row r="1740" spans="1:23">
      <c r="A1740" s="2643"/>
      <c r="B1740" s="2643"/>
      <c r="C1740" s="2643"/>
      <c r="D1740" s="2643"/>
      <c r="E1740" s="2643"/>
      <c r="F1740" s="2643"/>
      <c r="G1740" s="2643"/>
      <c r="H1740" s="2643"/>
      <c r="I1740" s="2643"/>
      <c r="J1740" s="2643"/>
      <c r="K1740" s="2644"/>
      <c r="L1740" s="2645"/>
      <c r="M1740" s="2645"/>
      <c r="N1740" s="2645"/>
      <c r="O1740" s="2646"/>
      <c r="P1740" s="2646"/>
      <c r="Q1740" s="2646"/>
      <c r="R1740" s="2646"/>
      <c r="S1740" s="2646"/>
      <c r="T1740" s="2646"/>
      <c r="U1740" s="2643"/>
      <c r="V1740" s="2643"/>
      <c r="W1740" s="2646"/>
    </row>
    <row r="1741" spans="1:23">
      <c r="A1741" s="2643"/>
      <c r="B1741" s="2643"/>
      <c r="C1741" s="2643"/>
      <c r="D1741" s="2643"/>
      <c r="E1741" s="2643"/>
      <c r="F1741" s="2643"/>
      <c r="G1741" s="2643"/>
      <c r="H1741" s="2643"/>
      <c r="I1741" s="2643"/>
      <c r="J1741" s="2643"/>
      <c r="K1741" s="2644"/>
      <c r="L1741" s="2645"/>
      <c r="M1741" s="2645"/>
      <c r="N1741" s="2645"/>
      <c r="O1741" s="2646"/>
      <c r="P1741" s="2646"/>
      <c r="Q1741" s="2646"/>
      <c r="R1741" s="2646"/>
      <c r="S1741" s="2646"/>
      <c r="T1741" s="2646"/>
      <c r="U1741" s="2643"/>
      <c r="V1741" s="2643"/>
      <c r="W1741" s="2646"/>
    </row>
    <row r="1742" spans="1:23">
      <c r="A1742" s="2643"/>
      <c r="B1742" s="2643"/>
      <c r="C1742" s="2643"/>
      <c r="D1742" s="2643"/>
      <c r="E1742" s="2643"/>
      <c r="F1742" s="2643"/>
      <c r="G1742" s="2643"/>
      <c r="H1742" s="2643"/>
      <c r="I1742" s="2643"/>
      <c r="J1742" s="2643"/>
      <c r="K1742" s="2644"/>
      <c r="L1742" s="2645"/>
      <c r="M1742" s="2645"/>
      <c r="N1742" s="2645"/>
      <c r="O1742" s="2646"/>
      <c r="P1742" s="2646"/>
      <c r="Q1742" s="2646"/>
      <c r="R1742" s="2646"/>
      <c r="S1742" s="2646"/>
      <c r="T1742" s="2646"/>
      <c r="U1742" s="2643"/>
      <c r="V1742" s="2643"/>
      <c r="W1742" s="2646"/>
    </row>
    <row r="1743" spans="1:23">
      <c r="A1743" s="2643"/>
      <c r="B1743" s="2643"/>
      <c r="C1743" s="2643"/>
      <c r="D1743" s="2643"/>
      <c r="E1743" s="2643"/>
      <c r="F1743" s="2643"/>
      <c r="G1743" s="2643"/>
      <c r="H1743" s="2643"/>
      <c r="I1743" s="2643"/>
      <c r="J1743" s="2643"/>
      <c r="K1743" s="2644"/>
      <c r="L1743" s="2645"/>
      <c r="M1743" s="2645"/>
      <c r="N1743" s="2645"/>
      <c r="O1743" s="2646"/>
      <c r="P1743" s="2646"/>
      <c r="Q1743" s="2646"/>
      <c r="R1743" s="2646"/>
      <c r="S1743" s="2646"/>
      <c r="T1743" s="2646"/>
      <c r="U1743" s="2643"/>
      <c r="V1743" s="2643"/>
      <c r="W1743" s="2646"/>
    </row>
    <row r="1744" spans="1:23">
      <c r="A1744" s="2643"/>
      <c r="B1744" s="2643"/>
      <c r="C1744" s="2643"/>
      <c r="D1744" s="2643"/>
      <c r="E1744" s="2643"/>
      <c r="F1744" s="2643"/>
      <c r="G1744" s="2643"/>
      <c r="H1744" s="2643"/>
      <c r="I1744" s="2643"/>
      <c r="J1744" s="2643"/>
      <c r="K1744" s="2644"/>
      <c r="L1744" s="2645"/>
      <c r="M1744" s="2645"/>
      <c r="N1744" s="2645"/>
      <c r="O1744" s="2646"/>
      <c r="P1744" s="2646"/>
      <c r="Q1744" s="2646"/>
      <c r="R1744" s="2646"/>
      <c r="S1744" s="2646"/>
      <c r="T1744" s="2646"/>
      <c r="U1744" s="2643"/>
      <c r="V1744" s="2643"/>
      <c r="W1744" s="2646"/>
    </row>
    <row r="1745" spans="1:23">
      <c r="A1745" s="2643"/>
      <c r="B1745" s="2643"/>
      <c r="C1745" s="2643"/>
      <c r="D1745" s="2643"/>
      <c r="E1745" s="2643"/>
      <c r="F1745" s="2643"/>
      <c r="G1745" s="2643"/>
      <c r="H1745" s="2643"/>
      <c r="I1745" s="2643"/>
      <c r="J1745" s="2643"/>
      <c r="K1745" s="2644"/>
      <c r="L1745" s="2645"/>
      <c r="M1745" s="2645"/>
      <c r="N1745" s="2645"/>
      <c r="O1745" s="2646"/>
      <c r="P1745" s="2646"/>
      <c r="Q1745" s="2646"/>
      <c r="R1745" s="2646"/>
      <c r="S1745" s="2646"/>
      <c r="T1745" s="2646"/>
      <c r="U1745" s="2643"/>
      <c r="V1745" s="2643"/>
      <c r="W1745" s="2646"/>
    </row>
    <row r="1746" spans="1:23">
      <c r="A1746" s="2643"/>
      <c r="B1746" s="2643"/>
      <c r="C1746" s="2643"/>
      <c r="D1746" s="2643"/>
      <c r="E1746" s="2643"/>
      <c r="F1746" s="2643"/>
      <c r="G1746" s="2643"/>
      <c r="H1746" s="2643"/>
      <c r="I1746" s="2643"/>
      <c r="J1746" s="2643"/>
      <c r="K1746" s="2644"/>
      <c r="L1746" s="2645"/>
      <c r="M1746" s="2645"/>
      <c r="N1746" s="2645"/>
      <c r="O1746" s="2646"/>
      <c r="P1746" s="2646"/>
      <c r="Q1746" s="2646"/>
      <c r="R1746" s="2646"/>
      <c r="S1746" s="2646"/>
      <c r="T1746" s="2646"/>
      <c r="U1746" s="2643"/>
      <c r="V1746" s="2643"/>
      <c r="W1746" s="2646"/>
    </row>
    <row r="1747" spans="1:23">
      <c r="A1747" s="2643"/>
      <c r="B1747" s="2643"/>
      <c r="C1747" s="2643"/>
      <c r="D1747" s="2643"/>
      <c r="E1747" s="2643"/>
      <c r="F1747" s="2643"/>
      <c r="G1747" s="2643"/>
      <c r="H1747" s="2643"/>
      <c r="I1747" s="2643"/>
      <c r="J1747" s="2643"/>
      <c r="K1747" s="2644"/>
      <c r="L1747" s="2645"/>
      <c r="M1747" s="2645"/>
      <c r="N1747" s="2645"/>
      <c r="O1747" s="2646"/>
      <c r="P1747" s="2646"/>
      <c r="Q1747" s="2646"/>
      <c r="R1747" s="2646"/>
      <c r="S1747" s="2646"/>
      <c r="T1747" s="2646"/>
      <c r="U1747" s="2643"/>
      <c r="V1747" s="2643"/>
      <c r="W1747" s="2646"/>
    </row>
    <row r="1748" spans="1:23">
      <c r="A1748" s="2643"/>
      <c r="B1748" s="2643"/>
      <c r="C1748" s="2643"/>
      <c r="D1748" s="2643"/>
      <c r="E1748" s="2643"/>
      <c r="F1748" s="2643"/>
      <c r="G1748" s="2643"/>
      <c r="H1748" s="2643"/>
      <c r="I1748" s="2643"/>
      <c r="J1748" s="2643"/>
      <c r="K1748" s="2644"/>
      <c r="L1748" s="2645"/>
      <c r="M1748" s="2645"/>
      <c r="N1748" s="2645"/>
      <c r="O1748" s="2646"/>
      <c r="P1748" s="2646"/>
      <c r="Q1748" s="2646"/>
      <c r="R1748" s="2646"/>
      <c r="S1748" s="2646"/>
      <c r="T1748" s="2646"/>
      <c r="U1748" s="2643"/>
      <c r="V1748" s="2643"/>
      <c r="W1748" s="2646"/>
    </row>
    <row r="1749" spans="1:23">
      <c r="A1749" s="2643"/>
      <c r="B1749" s="2643"/>
      <c r="C1749" s="2643"/>
      <c r="D1749" s="2643"/>
      <c r="E1749" s="2643"/>
      <c r="F1749" s="2643"/>
      <c r="G1749" s="2643"/>
      <c r="H1749" s="2643"/>
      <c r="I1749" s="2643"/>
      <c r="J1749" s="2643"/>
      <c r="K1749" s="2644"/>
      <c r="L1749" s="2645"/>
      <c r="M1749" s="2645"/>
      <c r="N1749" s="2645"/>
      <c r="O1749" s="2646"/>
      <c r="P1749" s="2646"/>
      <c r="Q1749" s="2646"/>
      <c r="R1749" s="2646"/>
      <c r="S1749" s="2646"/>
      <c r="T1749" s="2646"/>
      <c r="U1749" s="2643"/>
      <c r="V1749" s="2643"/>
      <c r="W1749" s="2646"/>
    </row>
    <row r="1750" spans="1:23">
      <c r="A1750" s="2643"/>
      <c r="B1750" s="2643"/>
      <c r="C1750" s="2643"/>
      <c r="D1750" s="2643"/>
      <c r="E1750" s="2643"/>
      <c r="F1750" s="2643"/>
      <c r="G1750" s="2643"/>
      <c r="H1750" s="2643"/>
      <c r="I1750" s="2643"/>
      <c r="J1750" s="2643"/>
      <c r="K1750" s="2644"/>
      <c r="L1750" s="2645"/>
      <c r="M1750" s="2645"/>
      <c r="N1750" s="2645"/>
      <c r="O1750" s="2646"/>
      <c r="P1750" s="2646"/>
      <c r="Q1750" s="2646"/>
      <c r="R1750" s="2646"/>
      <c r="S1750" s="2646"/>
      <c r="T1750" s="2646"/>
      <c r="U1750" s="2643"/>
      <c r="V1750" s="2643"/>
      <c r="W1750" s="2646"/>
    </row>
    <row r="1751" spans="1:23">
      <c r="A1751" s="2643"/>
      <c r="B1751" s="2643"/>
      <c r="C1751" s="2643"/>
      <c r="D1751" s="2643"/>
      <c r="E1751" s="2643"/>
      <c r="F1751" s="2643"/>
      <c r="G1751" s="2643"/>
      <c r="H1751" s="2643"/>
      <c r="I1751" s="2643"/>
      <c r="J1751" s="2643"/>
      <c r="K1751" s="2644"/>
      <c r="L1751" s="2645"/>
      <c r="M1751" s="2645"/>
      <c r="N1751" s="2645"/>
      <c r="O1751" s="2646"/>
      <c r="P1751" s="2646"/>
      <c r="Q1751" s="2646"/>
      <c r="R1751" s="2646"/>
      <c r="S1751" s="2646"/>
      <c r="T1751" s="2646"/>
      <c r="U1751" s="2643"/>
      <c r="V1751" s="2643"/>
      <c r="W1751" s="2646"/>
    </row>
    <row r="1752" spans="1:23">
      <c r="A1752" s="2643"/>
      <c r="B1752" s="2643"/>
      <c r="C1752" s="2643"/>
      <c r="D1752" s="2643"/>
      <c r="E1752" s="2643"/>
      <c r="F1752" s="2643"/>
      <c r="G1752" s="2643"/>
      <c r="H1752" s="2643"/>
      <c r="I1752" s="2643"/>
      <c r="J1752" s="2643"/>
      <c r="K1752" s="2644"/>
      <c r="L1752" s="2645"/>
      <c r="M1752" s="2645"/>
      <c r="N1752" s="2645"/>
      <c r="O1752" s="2646"/>
      <c r="P1752" s="2646"/>
      <c r="Q1752" s="2646"/>
      <c r="R1752" s="2646"/>
      <c r="S1752" s="2646"/>
      <c r="T1752" s="2646"/>
      <c r="U1752" s="2643"/>
      <c r="V1752" s="2643"/>
      <c r="W1752" s="2646"/>
    </row>
    <row r="1753" spans="1:23">
      <c r="A1753" s="2643"/>
      <c r="B1753" s="2643"/>
      <c r="C1753" s="2643"/>
      <c r="D1753" s="2643"/>
      <c r="E1753" s="2643"/>
      <c r="F1753" s="2643"/>
      <c r="G1753" s="2643"/>
      <c r="H1753" s="2643"/>
      <c r="I1753" s="2643"/>
      <c r="J1753" s="2643"/>
      <c r="K1753" s="2644"/>
      <c r="L1753" s="2645"/>
      <c r="M1753" s="2645"/>
      <c r="N1753" s="2645"/>
      <c r="O1753" s="2646"/>
      <c r="P1753" s="2646"/>
      <c r="Q1753" s="2646"/>
      <c r="R1753" s="2646"/>
      <c r="S1753" s="2646"/>
      <c r="T1753" s="2646"/>
      <c r="U1753" s="2643"/>
      <c r="V1753" s="2643"/>
      <c r="W1753" s="2646"/>
    </row>
    <row r="1754" spans="1:23">
      <c r="A1754" s="2643"/>
      <c r="B1754" s="2643"/>
      <c r="C1754" s="2643"/>
      <c r="D1754" s="2643"/>
      <c r="E1754" s="2643"/>
      <c r="F1754" s="2643"/>
      <c r="G1754" s="2643"/>
      <c r="H1754" s="2643"/>
      <c r="I1754" s="2643"/>
      <c r="J1754" s="2643"/>
      <c r="K1754" s="2644"/>
      <c r="L1754" s="2645"/>
      <c r="M1754" s="2645"/>
      <c r="N1754" s="2645"/>
      <c r="O1754" s="2646"/>
      <c r="P1754" s="2646"/>
      <c r="Q1754" s="2646"/>
      <c r="R1754" s="2646"/>
      <c r="S1754" s="2646"/>
      <c r="T1754" s="2646"/>
      <c r="U1754" s="2643"/>
      <c r="V1754" s="2643"/>
      <c r="W1754" s="2646"/>
    </row>
    <row r="1755" spans="1:23">
      <c r="A1755" s="2643"/>
      <c r="B1755" s="2643"/>
      <c r="C1755" s="2643"/>
      <c r="D1755" s="2643"/>
      <c r="E1755" s="2643"/>
      <c r="F1755" s="2643"/>
      <c r="G1755" s="2643"/>
      <c r="H1755" s="2643"/>
      <c r="I1755" s="2643"/>
      <c r="J1755" s="2643"/>
      <c r="K1755" s="2644"/>
      <c r="L1755" s="2645"/>
      <c r="M1755" s="2645"/>
      <c r="N1755" s="2645"/>
      <c r="O1755" s="2646"/>
      <c r="P1755" s="2646"/>
      <c r="Q1755" s="2646"/>
      <c r="R1755" s="2646"/>
      <c r="S1755" s="2646"/>
      <c r="T1755" s="2646"/>
      <c r="U1755" s="2643"/>
      <c r="V1755" s="2643"/>
      <c r="W1755" s="2646"/>
    </row>
    <row r="1756" spans="1:23">
      <c r="A1756" s="2643"/>
      <c r="B1756" s="2643"/>
      <c r="C1756" s="2643"/>
      <c r="D1756" s="2643"/>
      <c r="E1756" s="2643"/>
      <c r="F1756" s="2643"/>
      <c r="G1756" s="2643"/>
      <c r="H1756" s="2643"/>
      <c r="I1756" s="2643"/>
      <c r="J1756" s="2643"/>
      <c r="K1756" s="2644"/>
      <c r="L1756" s="2645"/>
      <c r="M1756" s="2645"/>
      <c r="N1756" s="2645"/>
      <c r="O1756" s="2646"/>
      <c r="P1756" s="2646"/>
      <c r="Q1756" s="2646"/>
      <c r="R1756" s="2646"/>
      <c r="S1756" s="2646"/>
      <c r="T1756" s="2646"/>
      <c r="U1756" s="2643"/>
      <c r="V1756" s="2643"/>
      <c r="W1756" s="2646"/>
    </row>
    <row r="1757" spans="1:23">
      <c r="A1757" s="2643"/>
      <c r="B1757" s="2643"/>
      <c r="C1757" s="2643"/>
      <c r="D1757" s="2643"/>
      <c r="E1757" s="2643"/>
      <c r="F1757" s="2643"/>
      <c r="G1757" s="2643"/>
      <c r="H1757" s="2643"/>
      <c r="I1757" s="2643"/>
      <c r="J1757" s="2643"/>
      <c r="K1757" s="2644"/>
      <c r="L1757" s="2645"/>
      <c r="M1757" s="2645"/>
      <c r="N1757" s="2645"/>
      <c r="O1757" s="2646"/>
      <c r="P1757" s="2646"/>
      <c r="Q1757" s="2646"/>
      <c r="R1757" s="2646"/>
      <c r="S1757" s="2646"/>
      <c r="T1757" s="2646"/>
      <c r="U1757" s="2643"/>
      <c r="V1757" s="2643"/>
      <c r="W1757" s="2646"/>
    </row>
    <row r="1758" spans="1:23">
      <c r="A1758" s="2643"/>
      <c r="B1758" s="2643"/>
      <c r="C1758" s="2643"/>
      <c r="D1758" s="2643"/>
      <c r="E1758" s="2643"/>
      <c r="F1758" s="2643"/>
      <c r="G1758" s="2643"/>
      <c r="H1758" s="2643"/>
      <c r="I1758" s="2643"/>
      <c r="J1758" s="2643"/>
      <c r="K1758" s="2644"/>
      <c r="L1758" s="2645"/>
      <c r="M1758" s="2645"/>
      <c r="N1758" s="2645"/>
      <c r="O1758" s="2646"/>
      <c r="P1758" s="2646"/>
      <c r="Q1758" s="2646"/>
      <c r="R1758" s="2646"/>
      <c r="S1758" s="2646"/>
      <c r="T1758" s="2646"/>
      <c r="U1758" s="2643"/>
      <c r="V1758" s="2643"/>
      <c r="W1758" s="2646"/>
    </row>
    <row r="1759" spans="1:23">
      <c r="A1759" s="2643"/>
      <c r="B1759" s="2643"/>
      <c r="C1759" s="2643"/>
      <c r="D1759" s="2643"/>
      <c r="E1759" s="2643"/>
      <c r="F1759" s="2643"/>
      <c r="G1759" s="2643"/>
      <c r="H1759" s="2643"/>
      <c r="I1759" s="2643"/>
      <c r="J1759" s="2643"/>
      <c r="K1759" s="2644"/>
      <c r="L1759" s="2645"/>
      <c r="M1759" s="2645"/>
      <c r="N1759" s="2645"/>
      <c r="O1759" s="2646"/>
      <c r="P1759" s="2646"/>
      <c r="Q1759" s="2646"/>
      <c r="R1759" s="2646"/>
      <c r="S1759" s="2646"/>
      <c r="T1759" s="2646"/>
      <c r="U1759" s="2643"/>
      <c r="V1759" s="2643"/>
      <c r="W1759" s="2646"/>
    </row>
    <row r="1760" spans="1:23">
      <c r="A1760" s="2643"/>
      <c r="B1760" s="2643"/>
      <c r="C1760" s="2643"/>
      <c r="D1760" s="2643"/>
      <c r="E1760" s="2643"/>
      <c r="F1760" s="2643"/>
      <c r="G1760" s="2643"/>
      <c r="H1760" s="2643"/>
      <c r="I1760" s="2643"/>
      <c r="J1760" s="2643"/>
      <c r="K1760" s="2644"/>
      <c r="L1760" s="2645"/>
      <c r="M1760" s="2645"/>
      <c r="N1760" s="2645"/>
      <c r="O1760" s="2646"/>
      <c r="P1760" s="2646"/>
      <c r="Q1760" s="2646"/>
      <c r="R1760" s="2646"/>
      <c r="S1760" s="2646"/>
      <c r="T1760" s="2646"/>
      <c r="U1760" s="2643"/>
      <c r="V1760" s="2643"/>
      <c r="W1760" s="2646"/>
    </row>
    <row r="1761" spans="1:23">
      <c r="A1761" s="2643"/>
      <c r="B1761" s="2643"/>
      <c r="C1761" s="2643"/>
      <c r="D1761" s="2643"/>
      <c r="E1761" s="2643"/>
      <c r="F1761" s="2643"/>
      <c r="G1761" s="2643"/>
      <c r="H1761" s="2643"/>
      <c r="I1761" s="2643"/>
      <c r="J1761" s="2643"/>
      <c r="K1761" s="2644"/>
      <c r="L1761" s="2645"/>
      <c r="M1761" s="2645"/>
      <c r="N1761" s="2645"/>
      <c r="O1761" s="2646"/>
      <c r="P1761" s="2646"/>
      <c r="Q1761" s="2646"/>
      <c r="R1761" s="2646"/>
      <c r="S1761" s="2646"/>
      <c r="T1761" s="2646"/>
      <c r="U1761" s="2643"/>
      <c r="V1761" s="2643"/>
      <c r="W1761" s="2646"/>
    </row>
    <row r="1762" spans="1:23">
      <c r="A1762" s="2643"/>
      <c r="B1762" s="2643"/>
      <c r="C1762" s="2643"/>
      <c r="D1762" s="2643"/>
      <c r="E1762" s="2643"/>
      <c r="F1762" s="2643"/>
      <c r="G1762" s="2643"/>
      <c r="H1762" s="2643"/>
      <c r="I1762" s="2643"/>
      <c r="J1762" s="2643"/>
      <c r="K1762" s="2644"/>
      <c r="L1762" s="2645"/>
      <c r="M1762" s="2645"/>
      <c r="N1762" s="2645"/>
      <c r="O1762" s="2646"/>
      <c r="P1762" s="2646"/>
      <c r="Q1762" s="2646"/>
      <c r="R1762" s="2646"/>
      <c r="S1762" s="2646"/>
      <c r="T1762" s="2646"/>
      <c r="U1762" s="2643"/>
      <c r="V1762" s="2643"/>
      <c r="W1762" s="2646"/>
    </row>
    <row r="1763" spans="1:23">
      <c r="A1763" s="2643"/>
      <c r="B1763" s="2643"/>
      <c r="C1763" s="2643"/>
      <c r="D1763" s="2643"/>
      <c r="E1763" s="2643"/>
      <c r="F1763" s="2643"/>
      <c r="G1763" s="2643"/>
      <c r="H1763" s="2643"/>
      <c r="I1763" s="2643"/>
      <c r="J1763" s="2643"/>
      <c r="K1763" s="2644"/>
      <c r="L1763" s="2645"/>
      <c r="M1763" s="2645"/>
      <c r="N1763" s="2645"/>
      <c r="O1763" s="2646"/>
      <c r="P1763" s="2646"/>
      <c r="Q1763" s="2646"/>
      <c r="R1763" s="2646"/>
      <c r="S1763" s="2646"/>
      <c r="T1763" s="2646"/>
      <c r="U1763" s="2643"/>
      <c r="V1763" s="2643"/>
      <c r="W1763" s="2646"/>
    </row>
    <row r="1764" spans="1:23">
      <c r="A1764" s="2643"/>
      <c r="B1764" s="2643"/>
      <c r="C1764" s="2643"/>
      <c r="D1764" s="2643"/>
      <c r="E1764" s="2643"/>
      <c r="F1764" s="2643"/>
      <c r="G1764" s="2643"/>
      <c r="H1764" s="2643"/>
      <c r="I1764" s="2643"/>
      <c r="J1764" s="2643"/>
      <c r="K1764" s="2644"/>
      <c r="L1764" s="2645"/>
      <c r="M1764" s="2645"/>
      <c r="N1764" s="2645"/>
      <c r="O1764" s="2646"/>
      <c r="P1764" s="2646"/>
      <c r="Q1764" s="2646"/>
      <c r="R1764" s="2646"/>
      <c r="S1764" s="2646"/>
      <c r="T1764" s="2646"/>
      <c r="U1764" s="2643"/>
      <c r="V1764" s="2643"/>
      <c r="W1764" s="2646"/>
    </row>
    <row r="1765" spans="1:23">
      <c r="A1765" s="2643"/>
      <c r="B1765" s="2643"/>
      <c r="C1765" s="2643"/>
      <c r="D1765" s="2643"/>
      <c r="E1765" s="2643"/>
      <c r="F1765" s="2643"/>
      <c r="G1765" s="2643"/>
      <c r="H1765" s="2643"/>
      <c r="I1765" s="2643"/>
      <c r="J1765" s="2643"/>
      <c r="K1765" s="2644"/>
      <c r="L1765" s="2645"/>
      <c r="M1765" s="2645"/>
      <c r="N1765" s="2645"/>
      <c r="O1765" s="2646"/>
      <c r="P1765" s="2646"/>
      <c r="Q1765" s="2646"/>
      <c r="R1765" s="2646"/>
      <c r="S1765" s="2646"/>
      <c r="T1765" s="2646"/>
      <c r="U1765" s="2643"/>
      <c r="V1765" s="2643"/>
      <c r="W1765" s="2646"/>
    </row>
    <row r="1766" spans="1:23">
      <c r="A1766" s="2643"/>
      <c r="B1766" s="2643"/>
      <c r="C1766" s="2643"/>
      <c r="D1766" s="2643"/>
      <c r="E1766" s="2643"/>
      <c r="F1766" s="2643"/>
      <c r="G1766" s="2643"/>
      <c r="H1766" s="2643"/>
      <c r="I1766" s="2643"/>
      <c r="J1766" s="2643"/>
      <c r="K1766" s="2644"/>
      <c r="L1766" s="2645"/>
      <c r="M1766" s="2645"/>
      <c r="N1766" s="2645"/>
      <c r="O1766" s="2646"/>
      <c r="P1766" s="2646"/>
      <c r="Q1766" s="2646"/>
      <c r="R1766" s="2646"/>
      <c r="S1766" s="2646"/>
      <c r="T1766" s="2646"/>
      <c r="U1766" s="2643"/>
      <c r="V1766" s="2643"/>
      <c r="W1766" s="2646"/>
    </row>
    <row r="1767" spans="1:23">
      <c r="A1767" s="2643"/>
      <c r="B1767" s="2643"/>
      <c r="C1767" s="2643"/>
      <c r="D1767" s="2643"/>
      <c r="E1767" s="2643"/>
      <c r="F1767" s="2643"/>
      <c r="G1767" s="2643"/>
      <c r="H1767" s="2643"/>
      <c r="I1767" s="2643"/>
      <c r="J1767" s="2643"/>
      <c r="K1767" s="2644"/>
      <c r="L1767" s="2645"/>
      <c r="M1767" s="2645"/>
      <c r="N1767" s="2645"/>
      <c r="O1767" s="2646"/>
      <c r="P1767" s="2646"/>
      <c r="Q1767" s="2646"/>
      <c r="R1767" s="2646"/>
      <c r="S1767" s="2646"/>
      <c r="T1767" s="2646"/>
      <c r="U1767" s="2643"/>
      <c r="V1767" s="2643"/>
      <c r="W1767" s="2646"/>
    </row>
    <row r="1768" spans="1:23">
      <c r="A1768" s="2643"/>
      <c r="B1768" s="2643"/>
      <c r="C1768" s="2643"/>
      <c r="D1768" s="2643"/>
      <c r="E1768" s="2643"/>
      <c r="F1768" s="2643"/>
      <c r="G1768" s="2643"/>
      <c r="H1768" s="2643"/>
      <c r="I1768" s="2643"/>
      <c r="J1768" s="2643"/>
      <c r="K1768" s="2644"/>
      <c r="L1768" s="2645"/>
      <c r="M1768" s="2645"/>
      <c r="N1768" s="2645"/>
      <c r="O1768" s="2646"/>
      <c r="P1768" s="2646"/>
      <c r="Q1768" s="2646"/>
      <c r="R1768" s="2646"/>
      <c r="S1768" s="2646"/>
      <c r="T1768" s="2646"/>
      <c r="U1768" s="2643"/>
      <c r="V1768" s="2643"/>
      <c r="W1768" s="2646"/>
    </row>
    <row r="1769" spans="1:23">
      <c r="A1769" s="2643"/>
      <c r="B1769" s="2643"/>
      <c r="C1769" s="2643"/>
      <c r="D1769" s="2643"/>
      <c r="E1769" s="2643"/>
      <c r="F1769" s="2643"/>
      <c r="G1769" s="2643"/>
      <c r="H1769" s="2643"/>
      <c r="I1769" s="2643"/>
      <c r="J1769" s="2643"/>
      <c r="K1769" s="2644"/>
      <c r="L1769" s="2645"/>
      <c r="M1769" s="2645"/>
      <c r="N1769" s="2645"/>
      <c r="O1769" s="2646"/>
      <c r="P1769" s="2646"/>
      <c r="Q1769" s="2646"/>
      <c r="R1769" s="2646"/>
      <c r="S1769" s="2646"/>
      <c r="T1769" s="2646"/>
      <c r="U1769" s="2643"/>
      <c r="V1769" s="2643"/>
      <c r="W1769" s="2646"/>
    </row>
    <row r="1770" spans="1:23">
      <c r="A1770" s="2643"/>
      <c r="B1770" s="2643"/>
      <c r="C1770" s="2643"/>
      <c r="D1770" s="2643"/>
      <c r="E1770" s="2643"/>
      <c r="F1770" s="2643"/>
      <c r="G1770" s="2643"/>
      <c r="H1770" s="2643"/>
      <c r="I1770" s="2643"/>
      <c r="J1770" s="2643"/>
      <c r="K1770" s="2644"/>
      <c r="L1770" s="2645"/>
      <c r="M1770" s="2645"/>
      <c r="N1770" s="2645"/>
      <c r="O1770" s="2646"/>
      <c r="P1770" s="2646"/>
      <c r="Q1770" s="2646"/>
      <c r="R1770" s="2646"/>
      <c r="S1770" s="2646"/>
      <c r="T1770" s="2646"/>
      <c r="U1770" s="2643"/>
      <c r="V1770" s="2643"/>
      <c r="W1770" s="2646"/>
    </row>
    <row r="1771" spans="1:23">
      <c r="A1771" s="2643"/>
      <c r="B1771" s="2643"/>
      <c r="C1771" s="2643"/>
      <c r="D1771" s="2643"/>
      <c r="E1771" s="2643"/>
      <c r="F1771" s="2643"/>
      <c r="G1771" s="2643"/>
      <c r="H1771" s="2643"/>
      <c r="I1771" s="2643"/>
      <c r="J1771" s="2643"/>
      <c r="K1771" s="2644"/>
      <c r="L1771" s="2645"/>
      <c r="M1771" s="2645"/>
      <c r="N1771" s="2645"/>
      <c r="O1771" s="2646"/>
      <c r="P1771" s="2646"/>
      <c r="Q1771" s="2646"/>
      <c r="R1771" s="2646"/>
      <c r="S1771" s="2646"/>
      <c r="T1771" s="2646"/>
      <c r="U1771" s="2643"/>
      <c r="V1771" s="2643"/>
      <c r="W1771" s="2646"/>
    </row>
    <row r="1772" spans="1:23">
      <c r="A1772" s="2643"/>
      <c r="B1772" s="2643"/>
      <c r="C1772" s="2643"/>
      <c r="D1772" s="2643"/>
      <c r="E1772" s="2643"/>
      <c r="F1772" s="2643"/>
      <c r="G1772" s="2643"/>
      <c r="H1772" s="2643"/>
      <c r="I1772" s="2643"/>
      <c r="J1772" s="2643"/>
      <c r="K1772" s="2644"/>
      <c r="L1772" s="2645"/>
      <c r="M1772" s="2645"/>
      <c r="N1772" s="2645"/>
      <c r="O1772" s="2646"/>
      <c r="P1772" s="2646"/>
      <c r="Q1772" s="2646"/>
      <c r="R1772" s="2646"/>
      <c r="S1772" s="2646"/>
      <c r="T1772" s="2646"/>
      <c r="U1772" s="2643"/>
      <c r="V1772" s="2643"/>
      <c r="W1772" s="2646"/>
    </row>
    <row r="1773" spans="1:23">
      <c r="A1773" s="2643"/>
      <c r="B1773" s="2643"/>
      <c r="C1773" s="2643"/>
      <c r="D1773" s="2643"/>
      <c r="E1773" s="2643"/>
      <c r="F1773" s="2643"/>
      <c r="G1773" s="2643"/>
      <c r="H1773" s="2643"/>
      <c r="I1773" s="2643"/>
      <c r="J1773" s="2643"/>
      <c r="K1773" s="2644"/>
      <c r="L1773" s="2645"/>
      <c r="M1773" s="2645"/>
      <c r="N1773" s="2645"/>
      <c r="O1773" s="2646"/>
      <c r="P1773" s="2646"/>
      <c r="Q1773" s="2646"/>
      <c r="R1773" s="2646"/>
      <c r="S1773" s="2646"/>
      <c r="T1773" s="2646"/>
      <c r="U1773" s="2643"/>
      <c r="V1773" s="2643"/>
      <c r="W1773" s="2646"/>
    </row>
    <row r="1774" spans="1:23">
      <c r="A1774" s="2643"/>
      <c r="B1774" s="2643"/>
      <c r="C1774" s="2643"/>
      <c r="D1774" s="2643"/>
      <c r="E1774" s="2643"/>
      <c r="F1774" s="2643"/>
      <c r="G1774" s="2643"/>
      <c r="H1774" s="2643"/>
      <c r="I1774" s="2643"/>
      <c r="J1774" s="2643"/>
      <c r="K1774" s="2644"/>
      <c r="L1774" s="2645"/>
      <c r="M1774" s="2645"/>
      <c r="N1774" s="2645"/>
      <c r="O1774" s="2646"/>
      <c r="P1774" s="2646"/>
      <c r="Q1774" s="2646"/>
      <c r="R1774" s="2646"/>
      <c r="S1774" s="2646"/>
      <c r="T1774" s="2646"/>
      <c r="U1774" s="2643"/>
      <c r="V1774" s="2643"/>
      <c r="W1774" s="2646"/>
    </row>
    <row r="1775" spans="1:23">
      <c r="A1775" s="2643"/>
      <c r="B1775" s="2643"/>
      <c r="C1775" s="2643"/>
      <c r="D1775" s="2643"/>
      <c r="E1775" s="2643"/>
      <c r="F1775" s="2643"/>
      <c r="G1775" s="2643"/>
      <c r="H1775" s="2643"/>
      <c r="I1775" s="2643"/>
      <c r="J1775" s="2643"/>
      <c r="K1775" s="2644"/>
      <c r="L1775" s="2645"/>
      <c r="M1775" s="2645"/>
      <c r="N1775" s="2645"/>
      <c r="O1775" s="2646"/>
      <c r="P1775" s="2646"/>
      <c r="Q1775" s="2646"/>
      <c r="R1775" s="2646"/>
      <c r="S1775" s="2646"/>
      <c r="T1775" s="2646"/>
      <c r="U1775" s="2643"/>
      <c r="V1775" s="2643"/>
      <c r="W1775" s="2646"/>
    </row>
    <row r="1776" spans="1:23">
      <c r="A1776" s="2643"/>
      <c r="B1776" s="2643"/>
      <c r="C1776" s="2643"/>
      <c r="D1776" s="2643"/>
      <c r="E1776" s="2643"/>
      <c r="F1776" s="2643"/>
      <c r="G1776" s="2643"/>
      <c r="H1776" s="2643"/>
      <c r="I1776" s="2643"/>
      <c r="J1776" s="2643"/>
      <c r="K1776" s="2644"/>
      <c r="L1776" s="2645"/>
      <c r="M1776" s="2645"/>
      <c r="N1776" s="2645"/>
      <c r="O1776" s="2646"/>
      <c r="P1776" s="2646"/>
      <c r="Q1776" s="2646"/>
      <c r="R1776" s="2646"/>
      <c r="S1776" s="2646"/>
      <c r="T1776" s="2646"/>
      <c r="U1776" s="2643"/>
      <c r="V1776" s="2643"/>
      <c r="W1776" s="2646"/>
    </row>
    <row r="1777" spans="1:23">
      <c r="A1777" s="2643"/>
      <c r="B1777" s="2643"/>
      <c r="C1777" s="2643"/>
      <c r="D1777" s="2643"/>
      <c r="E1777" s="2643"/>
      <c r="F1777" s="2643"/>
      <c r="G1777" s="2643"/>
      <c r="H1777" s="2643"/>
      <c r="I1777" s="2643"/>
      <c r="J1777" s="2643"/>
      <c r="K1777" s="2644"/>
      <c r="L1777" s="2645"/>
      <c r="M1777" s="2645"/>
      <c r="N1777" s="2645"/>
      <c r="O1777" s="2646"/>
      <c r="P1777" s="2646"/>
      <c r="Q1777" s="2646"/>
      <c r="R1777" s="2646"/>
      <c r="S1777" s="2646"/>
      <c r="T1777" s="2646"/>
      <c r="U1777" s="2643"/>
      <c r="V1777" s="2643"/>
      <c r="W1777" s="2646"/>
    </row>
    <row r="1778" spans="1:23">
      <c r="A1778" s="2643"/>
      <c r="B1778" s="2643"/>
      <c r="C1778" s="2643"/>
      <c r="D1778" s="2643"/>
      <c r="E1778" s="2643"/>
      <c r="F1778" s="2643"/>
      <c r="G1778" s="2643"/>
      <c r="H1778" s="2643"/>
      <c r="I1778" s="2643"/>
      <c r="J1778" s="2643"/>
      <c r="K1778" s="2644"/>
      <c r="L1778" s="2645"/>
      <c r="M1778" s="2645"/>
      <c r="N1778" s="2645"/>
      <c r="O1778" s="2646"/>
      <c r="P1778" s="2646"/>
      <c r="Q1778" s="2646"/>
      <c r="R1778" s="2646"/>
      <c r="S1778" s="2646"/>
      <c r="T1778" s="2646"/>
      <c r="U1778" s="2643"/>
      <c r="V1778" s="2643"/>
      <c r="W1778" s="2646"/>
    </row>
    <row r="1779" spans="1:23">
      <c r="A1779" s="2643"/>
      <c r="B1779" s="2643"/>
      <c r="C1779" s="2643"/>
      <c r="D1779" s="2643"/>
      <c r="E1779" s="2643"/>
      <c r="F1779" s="2643"/>
      <c r="G1779" s="2643"/>
      <c r="H1779" s="2643"/>
      <c r="I1779" s="2643"/>
      <c r="J1779" s="2643"/>
      <c r="K1779" s="2644"/>
      <c r="L1779" s="2645"/>
      <c r="M1779" s="2645"/>
      <c r="N1779" s="2645"/>
      <c r="O1779" s="2646"/>
      <c r="P1779" s="2646"/>
      <c r="Q1779" s="2646"/>
      <c r="R1779" s="2646"/>
      <c r="S1779" s="2646"/>
      <c r="T1779" s="2646"/>
      <c r="U1779" s="2643"/>
      <c r="V1779" s="2643"/>
      <c r="W1779" s="2646"/>
    </row>
    <row r="1780" spans="1:23">
      <c r="A1780" s="2643"/>
      <c r="B1780" s="2643"/>
      <c r="C1780" s="2643"/>
      <c r="D1780" s="2643"/>
      <c r="E1780" s="2643"/>
      <c r="F1780" s="2643"/>
      <c r="G1780" s="2643"/>
      <c r="H1780" s="2643"/>
      <c r="I1780" s="2643"/>
      <c r="J1780" s="2643"/>
      <c r="K1780" s="2644"/>
      <c r="L1780" s="2645"/>
      <c r="M1780" s="2645"/>
      <c r="N1780" s="2645"/>
      <c r="O1780" s="2646"/>
      <c r="P1780" s="2646"/>
      <c r="Q1780" s="2646"/>
      <c r="R1780" s="2646"/>
      <c r="S1780" s="2646"/>
      <c r="T1780" s="2646"/>
      <c r="U1780" s="2643"/>
      <c r="V1780" s="2643"/>
      <c r="W1780" s="2646"/>
    </row>
    <row r="1781" spans="1:23">
      <c r="A1781" s="2643"/>
      <c r="B1781" s="2643"/>
      <c r="C1781" s="2643"/>
      <c r="D1781" s="2643"/>
      <c r="E1781" s="2643"/>
      <c r="F1781" s="2643"/>
      <c r="G1781" s="2643"/>
      <c r="H1781" s="2643"/>
      <c r="I1781" s="2643"/>
      <c r="J1781" s="2643"/>
      <c r="K1781" s="2644"/>
      <c r="L1781" s="2645"/>
      <c r="M1781" s="2645"/>
      <c r="N1781" s="2645"/>
      <c r="O1781" s="2646"/>
      <c r="P1781" s="2646"/>
      <c r="Q1781" s="2646"/>
      <c r="R1781" s="2646"/>
      <c r="S1781" s="2646"/>
      <c r="T1781" s="2646"/>
      <c r="U1781" s="2643"/>
      <c r="V1781" s="2643"/>
      <c r="W1781" s="2646"/>
    </row>
    <row r="1782" spans="1:23">
      <c r="A1782" s="2643"/>
      <c r="B1782" s="2643"/>
      <c r="C1782" s="2643"/>
      <c r="D1782" s="2643"/>
      <c r="E1782" s="2643"/>
      <c r="F1782" s="2643"/>
      <c r="G1782" s="2643"/>
      <c r="H1782" s="2643"/>
      <c r="I1782" s="2643"/>
      <c r="J1782" s="2643"/>
      <c r="K1782" s="2644"/>
      <c r="L1782" s="2645"/>
      <c r="M1782" s="2645"/>
      <c r="N1782" s="2645"/>
      <c r="O1782" s="2646"/>
      <c r="P1782" s="2646"/>
      <c r="Q1782" s="2646"/>
      <c r="R1782" s="2646"/>
      <c r="S1782" s="2646"/>
      <c r="T1782" s="2646"/>
      <c r="U1782" s="2643"/>
      <c r="V1782" s="2643"/>
      <c r="W1782" s="2646"/>
    </row>
    <row r="1783" spans="1:23">
      <c r="A1783" s="2643"/>
      <c r="B1783" s="2643"/>
      <c r="C1783" s="2643"/>
      <c r="D1783" s="2643"/>
      <c r="E1783" s="2643"/>
      <c r="F1783" s="2643"/>
      <c r="G1783" s="2643"/>
      <c r="H1783" s="2643"/>
      <c r="I1783" s="2643"/>
      <c r="J1783" s="2643"/>
      <c r="K1783" s="2644"/>
      <c r="L1783" s="2645"/>
      <c r="M1783" s="2645"/>
      <c r="N1783" s="2645"/>
      <c r="O1783" s="2646"/>
      <c r="P1783" s="2646"/>
      <c r="Q1783" s="2646"/>
      <c r="R1783" s="2646"/>
      <c r="S1783" s="2646"/>
      <c r="T1783" s="2646"/>
      <c r="U1783" s="2643"/>
      <c r="V1783" s="2643"/>
      <c r="W1783" s="2646"/>
    </row>
    <row r="1784" spans="1:23">
      <c r="A1784" s="2643"/>
      <c r="B1784" s="2643"/>
      <c r="C1784" s="2643"/>
      <c r="D1784" s="2643"/>
      <c r="E1784" s="2643"/>
      <c r="F1784" s="2643"/>
      <c r="G1784" s="2643"/>
      <c r="H1784" s="2643"/>
      <c r="I1784" s="2643"/>
      <c r="J1784" s="2643"/>
      <c r="K1784" s="2644"/>
      <c r="L1784" s="2645"/>
      <c r="M1784" s="2645"/>
      <c r="N1784" s="2645"/>
      <c r="O1784" s="2646"/>
      <c r="P1784" s="2646"/>
      <c r="Q1784" s="2646"/>
      <c r="R1784" s="2646"/>
      <c r="S1784" s="2646"/>
      <c r="T1784" s="2646"/>
      <c r="U1784" s="2643"/>
      <c r="V1784" s="2643"/>
      <c r="W1784" s="2646"/>
    </row>
    <row r="1785" spans="1:23">
      <c r="A1785" s="2643"/>
      <c r="B1785" s="2643"/>
      <c r="C1785" s="2643"/>
      <c r="D1785" s="2643"/>
      <c r="E1785" s="2643"/>
      <c r="F1785" s="2643"/>
      <c r="G1785" s="2643"/>
      <c r="H1785" s="2643"/>
      <c r="I1785" s="2643"/>
      <c r="J1785" s="2643"/>
      <c r="K1785" s="2644"/>
      <c r="L1785" s="2645"/>
      <c r="M1785" s="2645"/>
      <c r="N1785" s="2645"/>
      <c r="O1785" s="2646"/>
      <c r="P1785" s="2646"/>
      <c r="Q1785" s="2646"/>
      <c r="R1785" s="2646"/>
      <c r="S1785" s="2646"/>
      <c r="T1785" s="2646"/>
      <c r="U1785" s="2643"/>
      <c r="V1785" s="2643"/>
      <c r="W1785" s="2646"/>
    </row>
    <row r="1786" spans="1:23">
      <c r="A1786" s="2643"/>
      <c r="B1786" s="2643"/>
      <c r="C1786" s="2643"/>
      <c r="D1786" s="2643"/>
      <c r="E1786" s="2643"/>
      <c r="F1786" s="2643"/>
      <c r="G1786" s="2643"/>
      <c r="H1786" s="2643"/>
      <c r="I1786" s="2643"/>
      <c r="J1786" s="2643"/>
      <c r="K1786" s="2644"/>
      <c r="L1786" s="2645"/>
      <c r="M1786" s="2645"/>
      <c r="N1786" s="2645"/>
      <c r="O1786" s="2646"/>
      <c r="P1786" s="2646"/>
      <c r="Q1786" s="2646"/>
      <c r="R1786" s="2646"/>
      <c r="S1786" s="2646"/>
      <c r="T1786" s="2646"/>
      <c r="U1786" s="2643"/>
      <c r="V1786" s="2643"/>
      <c r="W1786" s="2646"/>
    </row>
    <row r="1787" spans="1:23">
      <c r="A1787" s="2643"/>
      <c r="B1787" s="2643"/>
      <c r="C1787" s="2643"/>
      <c r="D1787" s="2643"/>
      <c r="E1787" s="2643"/>
      <c r="F1787" s="2643"/>
      <c r="G1787" s="2643"/>
      <c r="H1787" s="2643"/>
      <c r="I1787" s="2643"/>
      <c r="J1787" s="2643"/>
      <c r="K1787" s="2644"/>
      <c r="L1787" s="2645"/>
      <c r="M1787" s="2645"/>
      <c r="N1787" s="2645"/>
      <c r="O1787" s="2646"/>
      <c r="P1787" s="2646"/>
      <c r="Q1787" s="2646"/>
      <c r="R1787" s="2646"/>
      <c r="S1787" s="2646"/>
      <c r="T1787" s="2646"/>
      <c r="U1787" s="2643"/>
      <c r="V1787" s="2643"/>
      <c r="W1787" s="2646"/>
    </row>
    <row r="1788" spans="1:23">
      <c r="A1788" s="2643"/>
      <c r="B1788" s="2643"/>
      <c r="C1788" s="2643"/>
      <c r="D1788" s="2643"/>
      <c r="E1788" s="2643"/>
      <c r="F1788" s="2643"/>
      <c r="G1788" s="2643"/>
      <c r="H1788" s="2643"/>
      <c r="I1788" s="2643"/>
      <c r="J1788" s="2643"/>
      <c r="K1788" s="2644"/>
      <c r="L1788" s="2645"/>
      <c r="M1788" s="2645"/>
      <c r="N1788" s="2645"/>
      <c r="O1788" s="2646"/>
      <c r="P1788" s="2646"/>
      <c r="Q1788" s="2646"/>
      <c r="R1788" s="2646"/>
      <c r="S1788" s="2646"/>
      <c r="T1788" s="2646"/>
      <c r="U1788" s="2643"/>
      <c r="V1788" s="2643"/>
      <c r="W1788" s="2646"/>
    </row>
    <row r="1789" spans="1:23">
      <c r="A1789" s="2643"/>
      <c r="B1789" s="2643"/>
      <c r="C1789" s="2643"/>
      <c r="D1789" s="2643"/>
      <c r="E1789" s="2643"/>
      <c r="F1789" s="2643"/>
      <c r="G1789" s="2643"/>
      <c r="H1789" s="2643"/>
      <c r="I1789" s="2643"/>
      <c r="J1789" s="2643"/>
      <c r="K1789" s="2644"/>
      <c r="L1789" s="2645"/>
      <c r="M1789" s="2645"/>
      <c r="N1789" s="2645"/>
      <c r="O1789" s="2646"/>
      <c r="P1789" s="2646"/>
      <c r="Q1789" s="2646"/>
      <c r="R1789" s="2646"/>
      <c r="S1789" s="2646"/>
      <c r="T1789" s="2646"/>
      <c r="U1789" s="2643"/>
      <c r="V1789" s="2643"/>
      <c r="W1789" s="2646"/>
    </row>
    <row r="1790" spans="1:23">
      <c r="A1790" s="2643"/>
      <c r="B1790" s="2643"/>
      <c r="C1790" s="2643"/>
      <c r="D1790" s="2643"/>
      <c r="E1790" s="2643"/>
      <c r="F1790" s="2643"/>
      <c r="G1790" s="2643"/>
      <c r="H1790" s="2643"/>
      <c r="I1790" s="2643"/>
      <c r="J1790" s="2643"/>
      <c r="K1790" s="2644"/>
      <c r="L1790" s="2645"/>
      <c r="M1790" s="2645"/>
      <c r="N1790" s="2645"/>
      <c r="O1790" s="2646"/>
      <c r="P1790" s="2646"/>
      <c r="Q1790" s="2646"/>
      <c r="R1790" s="2646"/>
      <c r="S1790" s="2646"/>
      <c r="T1790" s="2646"/>
      <c r="U1790" s="2643"/>
      <c r="V1790" s="2643"/>
      <c r="W1790" s="2646"/>
    </row>
    <row r="1791" spans="1:23">
      <c r="A1791" s="2643"/>
      <c r="B1791" s="2643"/>
      <c r="C1791" s="2643"/>
      <c r="D1791" s="2643"/>
      <c r="E1791" s="2643"/>
      <c r="F1791" s="2643"/>
      <c r="G1791" s="2643"/>
      <c r="H1791" s="2643"/>
      <c r="I1791" s="2643"/>
      <c r="J1791" s="2643"/>
      <c r="K1791" s="2644"/>
      <c r="L1791" s="2645"/>
      <c r="M1791" s="2645"/>
      <c r="N1791" s="2645"/>
      <c r="O1791" s="2646"/>
      <c r="P1791" s="2646"/>
      <c r="Q1791" s="2646"/>
      <c r="R1791" s="2646"/>
      <c r="S1791" s="2646"/>
      <c r="T1791" s="2646"/>
      <c r="U1791" s="2643"/>
      <c r="V1791" s="2643"/>
      <c r="W1791" s="2646"/>
    </row>
    <row r="1792" spans="1:23">
      <c r="A1792" s="2643"/>
      <c r="B1792" s="2643"/>
      <c r="C1792" s="2643"/>
      <c r="D1792" s="2643"/>
      <c r="E1792" s="2643"/>
      <c r="F1792" s="2643"/>
      <c r="G1792" s="2643"/>
      <c r="H1792" s="2643"/>
      <c r="I1792" s="2643"/>
      <c r="J1792" s="2643"/>
      <c r="K1792" s="2644"/>
      <c r="L1792" s="2645"/>
      <c r="M1792" s="2645"/>
      <c r="N1792" s="2645"/>
      <c r="O1792" s="2646"/>
      <c r="P1792" s="2646"/>
      <c r="Q1792" s="2646"/>
      <c r="R1792" s="2646"/>
      <c r="S1792" s="2646"/>
      <c r="T1792" s="2646"/>
      <c r="U1792" s="2643"/>
      <c r="V1792" s="2643"/>
      <c r="W1792" s="2646"/>
    </row>
    <row r="1793" spans="1:23">
      <c r="A1793" s="2643"/>
      <c r="B1793" s="2643"/>
      <c r="C1793" s="2643"/>
      <c r="D1793" s="2643"/>
      <c r="E1793" s="2643"/>
      <c r="F1793" s="2643"/>
      <c r="G1793" s="2643"/>
      <c r="H1793" s="2643"/>
      <c r="I1793" s="2643"/>
      <c r="J1793" s="2643"/>
      <c r="K1793" s="2644"/>
      <c r="L1793" s="2645"/>
      <c r="M1793" s="2645"/>
      <c r="N1793" s="2645"/>
      <c r="O1793" s="2646"/>
      <c r="P1793" s="2646"/>
      <c r="Q1793" s="2646"/>
      <c r="R1793" s="2646"/>
      <c r="S1793" s="2646"/>
      <c r="T1793" s="2646"/>
      <c r="U1793" s="2643"/>
      <c r="V1793" s="2643"/>
      <c r="W1793" s="2646"/>
    </row>
    <row r="1794" spans="1:23">
      <c r="A1794" s="2643"/>
      <c r="B1794" s="2643"/>
      <c r="C1794" s="2643"/>
      <c r="D1794" s="2643"/>
      <c r="E1794" s="2643"/>
      <c r="F1794" s="2643"/>
      <c r="G1794" s="2643"/>
      <c r="H1794" s="2643"/>
      <c r="I1794" s="2643"/>
      <c r="J1794" s="2643"/>
      <c r="K1794" s="2644"/>
      <c r="L1794" s="2645"/>
      <c r="M1794" s="2645"/>
      <c r="N1794" s="2645"/>
      <c r="O1794" s="2646"/>
      <c r="P1794" s="2646"/>
      <c r="Q1794" s="2646"/>
      <c r="R1794" s="2646"/>
      <c r="S1794" s="2646"/>
      <c r="T1794" s="2646"/>
      <c r="U1794" s="2643"/>
      <c r="V1794" s="2643"/>
      <c r="W1794" s="2646"/>
    </row>
    <row r="1795" spans="1:23">
      <c r="A1795" s="2643"/>
      <c r="B1795" s="2643"/>
      <c r="C1795" s="2643"/>
      <c r="D1795" s="2643"/>
      <c r="E1795" s="2643"/>
      <c r="F1795" s="2643"/>
      <c r="G1795" s="2643"/>
      <c r="H1795" s="2643"/>
      <c r="I1795" s="2643"/>
      <c r="J1795" s="2643"/>
      <c r="K1795" s="2644"/>
      <c r="L1795" s="2645"/>
      <c r="M1795" s="2645"/>
      <c r="N1795" s="2645"/>
      <c r="O1795" s="2646"/>
      <c r="P1795" s="2646"/>
      <c r="Q1795" s="2646"/>
      <c r="R1795" s="2646"/>
      <c r="S1795" s="2646"/>
      <c r="T1795" s="2646"/>
      <c r="U1795" s="2643"/>
      <c r="V1795" s="2643"/>
      <c r="W1795" s="2646"/>
    </row>
    <row r="1796" spans="1:23">
      <c r="A1796" s="2643"/>
      <c r="B1796" s="2643"/>
      <c r="C1796" s="2643"/>
      <c r="D1796" s="2643"/>
      <c r="E1796" s="2643"/>
      <c r="F1796" s="2643"/>
      <c r="G1796" s="2643"/>
      <c r="H1796" s="2643"/>
      <c r="I1796" s="2643"/>
      <c r="J1796" s="2643"/>
      <c r="K1796" s="2644"/>
      <c r="L1796" s="2645"/>
      <c r="M1796" s="2645"/>
      <c r="N1796" s="2645"/>
      <c r="O1796" s="2646"/>
      <c r="P1796" s="2646"/>
      <c r="Q1796" s="2646"/>
      <c r="R1796" s="2646"/>
      <c r="S1796" s="2646"/>
      <c r="T1796" s="2646"/>
      <c r="U1796" s="2643"/>
      <c r="V1796" s="2643"/>
      <c r="W1796" s="2646"/>
    </row>
    <row r="1797" spans="1:23">
      <c r="A1797" s="2643"/>
      <c r="B1797" s="2643"/>
      <c r="C1797" s="2643"/>
      <c r="D1797" s="2643"/>
      <c r="E1797" s="2643"/>
      <c r="F1797" s="2643"/>
      <c r="G1797" s="2643"/>
      <c r="H1797" s="2643"/>
      <c r="I1797" s="2643"/>
      <c r="J1797" s="2643"/>
      <c r="K1797" s="2644"/>
      <c r="L1797" s="2645"/>
      <c r="M1797" s="2645"/>
      <c r="N1797" s="2645"/>
      <c r="O1797" s="2646"/>
      <c r="P1797" s="2646"/>
      <c r="Q1797" s="2646"/>
      <c r="R1797" s="2646"/>
      <c r="S1797" s="2646"/>
      <c r="T1797" s="2646"/>
      <c r="U1797" s="2643"/>
      <c r="V1797" s="2643"/>
      <c r="W1797" s="2646"/>
    </row>
    <row r="1798" spans="1:23">
      <c r="A1798" s="2643"/>
      <c r="B1798" s="2643"/>
      <c r="C1798" s="2643"/>
      <c r="D1798" s="2643"/>
      <c r="E1798" s="2643"/>
      <c r="F1798" s="2643"/>
      <c r="G1798" s="2643"/>
      <c r="H1798" s="2643"/>
      <c r="I1798" s="2643"/>
      <c r="J1798" s="2643"/>
      <c r="K1798" s="2644"/>
      <c r="L1798" s="2645"/>
      <c r="M1798" s="2645"/>
      <c r="N1798" s="2645"/>
      <c r="O1798" s="2646"/>
      <c r="P1798" s="2646"/>
      <c r="Q1798" s="2646"/>
      <c r="R1798" s="2646"/>
      <c r="S1798" s="2646"/>
      <c r="T1798" s="2646"/>
      <c r="U1798" s="2643"/>
      <c r="V1798" s="2643"/>
      <c r="W1798" s="2646"/>
    </row>
    <row r="1799" spans="1:23">
      <c r="A1799" s="2643"/>
      <c r="B1799" s="2643"/>
      <c r="C1799" s="2643"/>
      <c r="D1799" s="2643"/>
      <c r="E1799" s="2643"/>
      <c r="F1799" s="2643"/>
      <c r="G1799" s="2643"/>
      <c r="H1799" s="2643"/>
      <c r="I1799" s="2643"/>
      <c r="J1799" s="2643"/>
      <c r="K1799" s="2644"/>
      <c r="L1799" s="2645"/>
      <c r="M1799" s="2645"/>
      <c r="N1799" s="2645"/>
      <c r="O1799" s="2646"/>
      <c r="P1799" s="2646"/>
      <c r="Q1799" s="2646"/>
      <c r="R1799" s="2646"/>
      <c r="S1799" s="2646"/>
      <c r="T1799" s="2646"/>
      <c r="U1799" s="2643"/>
      <c r="V1799" s="2643"/>
      <c r="W1799" s="2646"/>
    </row>
    <row r="1800" spans="1:23">
      <c r="A1800" s="2643"/>
      <c r="B1800" s="2643"/>
      <c r="C1800" s="2643"/>
      <c r="D1800" s="2643"/>
      <c r="E1800" s="2643"/>
      <c r="F1800" s="2643"/>
      <c r="G1800" s="2643"/>
      <c r="H1800" s="2643"/>
      <c r="I1800" s="2643"/>
      <c r="J1800" s="2643"/>
      <c r="K1800" s="2644"/>
      <c r="L1800" s="2645"/>
      <c r="M1800" s="2645"/>
      <c r="N1800" s="2645"/>
      <c r="O1800" s="2646"/>
      <c r="P1800" s="2646"/>
      <c r="Q1800" s="2646"/>
      <c r="R1800" s="2646"/>
      <c r="S1800" s="2646"/>
      <c r="T1800" s="2646"/>
      <c r="U1800" s="2643"/>
      <c r="V1800" s="2643"/>
      <c r="W1800" s="2646"/>
    </row>
    <row r="1801" spans="1:23">
      <c r="A1801" s="2643"/>
      <c r="B1801" s="2643"/>
      <c r="C1801" s="2643"/>
      <c r="D1801" s="2643"/>
      <c r="E1801" s="2643"/>
      <c r="F1801" s="2643"/>
      <c r="G1801" s="2643"/>
      <c r="H1801" s="2643"/>
      <c r="I1801" s="2643"/>
      <c r="J1801" s="2643"/>
      <c r="K1801" s="2644"/>
      <c r="L1801" s="2645"/>
      <c r="M1801" s="2645"/>
      <c r="N1801" s="2645"/>
      <c r="O1801" s="2646"/>
      <c r="P1801" s="2646"/>
      <c r="Q1801" s="2646"/>
      <c r="R1801" s="2646"/>
      <c r="S1801" s="2646"/>
      <c r="T1801" s="2646"/>
      <c r="U1801" s="2643"/>
      <c r="V1801" s="2643"/>
      <c r="W1801" s="2646"/>
    </row>
    <row r="1802" spans="1:23">
      <c r="A1802" s="2643"/>
      <c r="B1802" s="2643"/>
      <c r="C1802" s="2643"/>
      <c r="D1802" s="2643"/>
      <c r="E1802" s="2643"/>
      <c r="F1802" s="2643"/>
      <c r="G1802" s="2643"/>
      <c r="H1802" s="2643"/>
      <c r="I1802" s="2643"/>
      <c r="J1802" s="2643"/>
      <c r="K1802" s="2644"/>
      <c r="L1802" s="2645"/>
      <c r="M1802" s="2645"/>
      <c r="N1802" s="2645"/>
      <c r="O1802" s="2646"/>
      <c r="P1802" s="2646"/>
      <c r="Q1802" s="2646"/>
      <c r="R1802" s="2646"/>
      <c r="S1802" s="2646"/>
      <c r="T1802" s="2646"/>
      <c r="U1802" s="2643"/>
      <c r="V1802" s="2643"/>
      <c r="W1802" s="2646"/>
    </row>
    <row r="1803" spans="1:23">
      <c r="A1803" s="2643"/>
      <c r="B1803" s="2643"/>
      <c r="C1803" s="2643"/>
      <c r="D1803" s="2643"/>
      <c r="E1803" s="2643"/>
      <c r="F1803" s="2643"/>
      <c r="G1803" s="2643"/>
      <c r="H1803" s="2643"/>
      <c r="I1803" s="2643"/>
      <c r="J1803" s="2643"/>
      <c r="K1803" s="2644"/>
      <c r="L1803" s="2645"/>
      <c r="M1803" s="2645"/>
      <c r="N1803" s="2645"/>
      <c r="O1803" s="2646"/>
      <c r="P1803" s="2646"/>
      <c r="Q1803" s="2646"/>
      <c r="R1803" s="2646"/>
      <c r="S1803" s="2646"/>
      <c r="T1803" s="2646"/>
      <c r="U1803" s="2643"/>
      <c r="V1803" s="2643"/>
      <c r="W1803" s="2646"/>
    </row>
    <row r="1804" spans="1:23">
      <c r="A1804" s="2643"/>
      <c r="B1804" s="2643"/>
      <c r="C1804" s="2643"/>
      <c r="D1804" s="2643"/>
      <c r="E1804" s="2643"/>
      <c r="F1804" s="2643"/>
      <c r="G1804" s="2643"/>
      <c r="H1804" s="2643"/>
      <c r="I1804" s="2643"/>
      <c r="J1804" s="2643"/>
      <c r="K1804" s="2644"/>
      <c r="L1804" s="2645"/>
      <c r="M1804" s="2645"/>
      <c r="N1804" s="2645"/>
      <c r="O1804" s="2646"/>
      <c r="P1804" s="2646"/>
      <c r="Q1804" s="2646"/>
      <c r="R1804" s="2646"/>
      <c r="S1804" s="2646"/>
      <c r="T1804" s="2646"/>
      <c r="U1804" s="2643"/>
      <c r="V1804" s="2643"/>
      <c r="W1804" s="2646"/>
    </row>
    <row r="1805" spans="1:23">
      <c r="A1805" s="2643"/>
      <c r="B1805" s="2643"/>
      <c r="C1805" s="2643"/>
      <c r="D1805" s="2643"/>
      <c r="E1805" s="2643"/>
      <c r="F1805" s="2643"/>
      <c r="G1805" s="2643"/>
      <c r="H1805" s="2643"/>
      <c r="I1805" s="2643"/>
      <c r="J1805" s="2643"/>
      <c r="K1805" s="2644"/>
      <c r="L1805" s="2645"/>
      <c r="M1805" s="2645"/>
      <c r="N1805" s="2645"/>
      <c r="O1805" s="2646"/>
      <c r="P1805" s="2646"/>
      <c r="Q1805" s="2646"/>
      <c r="R1805" s="2646"/>
      <c r="S1805" s="2646"/>
      <c r="T1805" s="2646"/>
      <c r="U1805" s="2643"/>
      <c r="V1805" s="2643"/>
      <c r="W1805" s="2646"/>
    </row>
    <row r="1806" spans="1:23">
      <c r="A1806" s="2643"/>
      <c r="B1806" s="2643"/>
      <c r="C1806" s="2643"/>
      <c r="D1806" s="2643"/>
      <c r="E1806" s="2643"/>
      <c r="F1806" s="2643"/>
      <c r="G1806" s="2643"/>
      <c r="H1806" s="2643"/>
      <c r="I1806" s="2643"/>
      <c r="J1806" s="2643"/>
      <c r="K1806" s="2644"/>
      <c r="L1806" s="2645"/>
      <c r="M1806" s="2645"/>
      <c r="N1806" s="2645"/>
      <c r="O1806" s="2646"/>
      <c r="P1806" s="2646"/>
      <c r="Q1806" s="2646"/>
      <c r="R1806" s="2646"/>
      <c r="S1806" s="2646"/>
      <c r="T1806" s="2646"/>
      <c r="U1806" s="2643"/>
      <c r="V1806" s="2643"/>
      <c r="W1806" s="2646"/>
    </row>
    <row r="1807" spans="1:23">
      <c r="A1807" s="2643"/>
      <c r="B1807" s="2643"/>
      <c r="C1807" s="2643"/>
      <c r="D1807" s="2643"/>
      <c r="E1807" s="2643"/>
      <c r="F1807" s="2643"/>
      <c r="G1807" s="2643"/>
      <c r="H1807" s="2643"/>
      <c r="I1807" s="2643"/>
      <c r="J1807" s="2643"/>
      <c r="K1807" s="2644"/>
      <c r="L1807" s="2645"/>
      <c r="M1807" s="2645"/>
      <c r="N1807" s="2645"/>
      <c r="O1807" s="2646"/>
      <c r="P1807" s="2646"/>
      <c r="Q1807" s="2646"/>
      <c r="R1807" s="2646"/>
      <c r="S1807" s="2646"/>
      <c r="T1807" s="2646"/>
      <c r="U1807" s="2643"/>
      <c r="V1807" s="2643"/>
      <c r="W1807" s="2646"/>
    </row>
    <row r="1808" spans="1:23">
      <c r="A1808" s="2643"/>
      <c r="B1808" s="2643"/>
      <c r="C1808" s="2643"/>
      <c r="D1808" s="2643"/>
      <c r="E1808" s="2643"/>
      <c r="F1808" s="2643"/>
      <c r="G1808" s="2643"/>
      <c r="H1808" s="2643"/>
      <c r="I1808" s="2643"/>
      <c r="J1808" s="2643"/>
      <c r="K1808" s="2644"/>
      <c r="L1808" s="2645"/>
      <c r="M1808" s="2645"/>
      <c r="N1808" s="2645"/>
      <c r="O1808" s="2646"/>
      <c r="P1808" s="2646"/>
      <c r="Q1808" s="2646"/>
      <c r="R1808" s="2646"/>
      <c r="S1808" s="2646"/>
      <c r="T1808" s="2646"/>
      <c r="U1808" s="2643"/>
      <c r="V1808" s="2643"/>
      <c r="W1808" s="2646"/>
    </row>
    <row r="1809" spans="1:23">
      <c r="A1809" s="2643"/>
      <c r="B1809" s="2643"/>
      <c r="C1809" s="2643"/>
      <c r="D1809" s="2643"/>
      <c r="E1809" s="2643"/>
      <c r="F1809" s="2643"/>
      <c r="G1809" s="2643"/>
      <c r="H1809" s="2643"/>
      <c r="I1809" s="2643"/>
      <c r="J1809" s="2643"/>
      <c r="K1809" s="2644"/>
      <c r="L1809" s="2645"/>
      <c r="M1809" s="2645"/>
      <c r="N1809" s="2645"/>
      <c r="O1809" s="2646"/>
      <c r="P1809" s="2646"/>
      <c r="Q1809" s="2646"/>
      <c r="R1809" s="2646"/>
      <c r="S1809" s="2646"/>
      <c r="T1809" s="2646"/>
      <c r="U1809" s="2643"/>
      <c r="V1809" s="2643"/>
      <c r="W1809" s="2646"/>
    </row>
    <row r="1810" spans="1:23">
      <c r="A1810" s="2643"/>
      <c r="B1810" s="2643"/>
      <c r="C1810" s="2643"/>
      <c r="D1810" s="2643"/>
      <c r="E1810" s="2643"/>
      <c r="F1810" s="2643"/>
      <c r="G1810" s="2643"/>
      <c r="H1810" s="2643"/>
      <c r="I1810" s="2643"/>
      <c r="J1810" s="2643"/>
      <c r="K1810" s="2644"/>
      <c r="L1810" s="2645"/>
      <c r="M1810" s="2645"/>
      <c r="N1810" s="2645"/>
      <c r="O1810" s="2646"/>
      <c r="P1810" s="2646"/>
      <c r="Q1810" s="2646"/>
      <c r="R1810" s="2646"/>
      <c r="S1810" s="2646"/>
      <c r="T1810" s="2646"/>
      <c r="U1810" s="2643"/>
      <c r="V1810" s="2643"/>
      <c r="W1810" s="2646"/>
    </row>
    <row r="1811" spans="1:23">
      <c r="A1811" s="2643"/>
      <c r="B1811" s="2643"/>
      <c r="C1811" s="2643"/>
      <c r="D1811" s="2643"/>
      <c r="E1811" s="2643"/>
      <c r="F1811" s="2643"/>
      <c r="G1811" s="2643"/>
      <c r="H1811" s="2643"/>
      <c r="I1811" s="2643"/>
      <c r="J1811" s="2643"/>
      <c r="K1811" s="2644"/>
      <c r="L1811" s="2645"/>
      <c r="M1811" s="2645"/>
      <c r="N1811" s="2645"/>
      <c r="O1811" s="2646"/>
      <c r="P1811" s="2646"/>
      <c r="Q1811" s="2646"/>
      <c r="R1811" s="2646"/>
      <c r="S1811" s="2646"/>
      <c r="T1811" s="2646"/>
      <c r="U1811" s="2643"/>
      <c r="V1811" s="2643"/>
      <c r="W1811" s="2646"/>
    </row>
    <row r="1812" spans="1:23">
      <c r="A1812" s="2643"/>
      <c r="B1812" s="2643"/>
      <c r="C1812" s="2643"/>
      <c r="D1812" s="2643"/>
      <c r="E1812" s="2643"/>
      <c r="F1812" s="2643"/>
      <c r="G1812" s="2643"/>
      <c r="H1812" s="2643"/>
      <c r="I1812" s="2643"/>
      <c r="J1812" s="2643"/>
      <c r="K1812" s="2644"/>
      <c r="L1812" s="2645"/>
      <c r="M1812" s="2645"/>
      <c r="N1812" s="2645"/>
      <c r="O1812" s="2646"/>
      <c r="P1812" s="2646"/>
      <c r="Q1812" s="2646"/>
      <c r="R1812" s="2646"/>
      <c r="S1812" s="2646"/>
      <c r="T1812" s="2646"/>
      <c r="U1812" s="2643"/>
      <c r="V1812" s="2643"/>
      <c r="W1812" s="2646"/>
    </row>
    <row r="1813" spans="1:23">
      <c r="A1813" s="2643"/>
      <c r="B1813" s="2643"/>
      <c r="C1813" s="2643"/>
      <c r="D1813" s="2643"/>
      <c r="E1813" s="2643"/>
      <c r="F1813" s="2643"/>
      <c r="G1813" s="2643"/>
      <c r="H1813" s="2643"/>
      <c r="I1813" s="2643"/>
      <c r="J1813" s="2643"/>
      <c r="K1813" s="2644"/>
      <c r="L1813" s="2645"/>
      <c r="M1813" s="2645"/>
      <c r="N1813" s="2645"/>
      <c r="O1813" s="2646"/>
      <c r="P1813" s="2646"/>
      <c r="Q1813" s="2646"/>
      <c r="R1813" s="2646"/>
      <c r="S1813" s="2646"/>
      <c r="T1813" s="2646"/>
      <c r="U1813" s="2643"/>
      <c r="V1813" s="2643"/>
      <c r="W1813" s="2646"/>
    </row>
    <row r="1814" spans="1:23">
      <c r="A1814" s="2643"/>
      <c r="B1814" s="2643"/>
      <c r="C1814" s="2643"/>
      <c r="D1814" s="2643"/>
      <c r="E1814" s="2643"/>
      <c r="F1814" s="2643"/>
      <c r="G1814" s="2643"/>
      <c r="H1814" s="2643"/>
      <c r="I1814" s="2643"/>
      <c r="J1814" s="2643"/>
      <c r="K1814" s="2644"/>
      <c r="L1814" s="2645"/>
      <c r="M1814" s="2645"/>
      <c r="N1814" s="2645"/>
      <c r="O1814" s="2646"/>
      <c r="P1814" s="2646"/>
      <c r="Q1814" s="2646"/>
      <c r="R1814" s="2646"/>
      <c r="S1814" s="2646"/>
      <c r="T1814" s="2646"/>
      <c r="U1814" s="2643"/>
      <c r="V1814" s="2643"/>
      <c r="W1814" s="2646"/>
    </row>
    <row r="1815" spans="1:23">
      <c r="A1815" s="2643"/>
      <c r="B1815" s="2643"/>
      <c r="C1815" s="2643"/>
      <c r="D1815" s="2643"/>
      <c r="E1815" s="2643"/>
      <c r="F1815" s="2643"/>
      <c r="G1815" s="2643"/>
      <c r="H1815" s="2643"/>
      <c r="I1815" s="2643"/>
      <c r="J1815" s="2643"/>
      <c r="K1815" s="2644"/>
      <c r="L1815" s="2645"/>
      <c r="M1815" s="2645"/>
      <c r="N1815" s="2645"/>
      <c r="O1815" s="2646"/>
      <c r="P1815" s="2646"/>
      <c r="Q1815" s="2646"/>
      <c r="R1815" s="2646"/>
      <c r="S1815" s="2646"/>
      <c r="T1815" s="2646"/>
      <c r="U1815" s="2643"/>
      <c r="V1815" s="2643"/>
      <c r="W1815" s="2646"/>
    </row>
    <row r="1816" spans="1:23">
      <c r="A1816" s="2643"/>
      <c r="B1816" s="2643"/>
      <c r="C1816" s="2643"/>
      <c r="D1816" s="2643"/>
      <c r="E1816" s="2643"/>
      <c r="F1816" s="2643"/>
      <c r="G1816" s="2643"/>
      <c r="H1816" s="2643"/>
      <c r="I1816" s="2643"/>
      <c r="J1816" s="2643"/>
      <c r="K1816" s="2644"/>
      <c r="L1816" s="2645"/>
      <c r="M1816" s="2645"/>
      <c r="N1816" s="2645"/>
      <c r="O1816" s="2646"/>
      <c r="P1816" s="2646"/>
      <c r="Q1816" s="2646"/>
      <c r="R1816" s="2646"/>
      <c r="S1816" s="2646"/>
      <c r="T1816" s="2646"/>
      <c r="U1816" s="2643"/>
      <c r="V1816" s="2643"/>
      <c r="W1816" s="2646"/>
    </row>
    <row r="1817" spans="1:23">
      <c r="A1817" s="2643"/>
      <c r="B1817" s="2643"/>
      <c r="C1817" s="2643"/>
      <c r="D1817" s="2643"/>
      <c r="E1817" s="2643"/>
      <c r="F1817" s="2643"/>
      <c r="G1817" s="2643"/>
      <c r="H1817" s="2643"/>
      <c r="I1817" s="2643"/>
      <c r="J1817" s="2643"/>
      <c r="K1817" s="2644"/>
      <c r="L1817" s="2645"/>
      <c r="M1817" s="2645"/>
      <c r="N1817" s="2645"/>
      <c r="O1817" s="2646"/>
      <c r="P1817" s="2646"/>
      <c r="Q1817" s="2646"/>
      <c r="R1817" s="2646"/>
      <c r="S1817" s="2646"/>
      <c r="T1817" s="2646"/>
      <c r="U1817" s="2643"/>
      <c r="V1817" s="2643"/>
      <c r="W1817" s="2646"/>
    </row>
    <row r="1818" spans="1:23">
      <c r="A1818" s="2643"/>
      <c r="B1818" s="2643"/>
      <c r="C1818" s="2643"/>
      <c r="D1818" s="2643"/>
      <c r="E1818" s="2643"/>
      <c r="F1818" s="2643"/>
      <c r="G1818" s="2643"/>
      <c r="H1818" s="2643"/>
      <c r="I1818" s="2643"/>
      <c r="J1818" s="2643"/>
      <c r="K1818" s="2644"/>
      <c r="L1818" s="2645"/>
      <c r="M1818" s="2645"/>
      <c r="N1818" s="2645"/>
      <c r="O1818" s="2646"/>
      <c r="P1818" s="2646"/>
      <c r="Q1818" s="2646"/>
      <c r="R1818" s="2646"/>
      <c r="S1818" s="2646"/>
      <c r="T1818" s="2646"/>
      <c r="U1818" s="2643"/>
      <c r="V1818" s="2643"/>
      <c r="W1818" s="2646"/>
    </row>
    <row r="1819" spans="1:23">
      <c r="A1819" s="2643"/>
      <c r="B1819" s="2643"/>
      <c r="C1819" s="2643"/>
      <c r="D1819" s="2643"/>
      <c r="E1819" s="2643"/>
      <c r="F1819" s="2643"/>
      <c r="G1819" s="2643"/>
      <c r="H1819" s="2643"/>
      <c r="I1819" s="2643"/>
      <c r="J1819" s="2643"/>
      <c r="K1819" s="2644"/>
      <c r="L1819" s="2645"/>
      <c r="M1819" s="2645"/>
      <c r="N1819" s="2645"/>
      <c r="O1819" s="2646"/>
      <c r="P1819" s="2646"/>
      <c r="Q1819" s="2646"/>
      <c r="R1819" s="2646"/>
      <c r="S1819" s="2646"/>
      <c r="T1819" s="2646"/>
      <c r="U1819" s="2643"/>
      <c r="V1819" s="2643"/>
      <c r="W1819" s="2646"/>
    </row>
    <row r="1820" spans="1:23">
      <c r="A1820" s="2643"/>
      <c r="B1820" s="2643"/>
      <c r="C1820" s="2643"/>
      <c r="D1820" s="2643"/>
      <c r="E1820" s="2643"/>
      <c r="F1820" s="2643"/>
      <c r="G1820" s="2643"/>
      <c r="H1820" s="2643"/>
      <c r="I1820" s="2643"/>
      <c r="J1820" s="2643"/>
      <c r="K1820" s="2644"/>
      <c r="L1820" s="2645"/>
      <c r="M1820" s="2645"/>
      <c r="N1820" s="2645"/>
      <c r="O1820" s="2646"/>
      <c r="P1820" s="2646"/>
      <c r="Q1820" s="2646"/>
      <c r="R1820" s="2646"/>
      <c r="S1820" s="2646"/>
      <c r="T1820" s="2646"/>
      <c r="U1820" s="2643"/>
      <c r="V1820" s="2643"/>
      <c r="W1820" s="2646"/>
    </row>
    <row r="1821" spans="1:23">
      <c r="A1821" s="2643"/>
      <c r="B1821" s="2643"/>
      <c r="C1821" s="2643"/>
      <c r="D1821" s="2643"/>
      <c r="E1821" s="2643"/>
      <c r="F1821" s="2643"/>
      <c r="G1821" s="2643"/>
      <c r="H1821" s="2643"/>
      <c r="I1821" s="2643"/>
      <c r="J1821" s="2643"/>
      <c r="K1821" s="2644"/>
      <c r="L1821" s="2645"/>
      <c r="M1821" s="2645"/>
      <c r="N1821" s="2645"/>
      <c r="O1821" s="2646"/>
      <c r="P1821" s="2646"/>
      <c r="Q1821" s="2646"/>
      <c r="R1821" s="2646"/>
      <c r="S1821" s="2646"/>
      <c r="T1821" s="2646"/>
      <c r="U1821" s="2643"/>
      <c r="V1821" s="2643"/>
      <c r="W1821" s="2646"/>
    </row>
    <row r="1822" spans="1:23">
      <c r="A1822" s="2643"/>
      <c r="B1822" s="2643"/>
      <c r="C1822" s="2643"/>
      <c r="D1822" s="2643"/>
      <c r="E1822" s="2643"/>
      <c r="F1822" s="2643"/>
      <c r="G1822" s="2643"/>
      <c r="H1822" s="2643"/>
      <c r="I1822" s="2643"/>
      <c r="J1822" s="2643"/>
      <c r="K1822" s="2644"/>
      <c r="L1822" s="2645"/>
      <c r="M1822" s="2645"/>
      <c r="N1822" s="2645"/>
      <c r="O1822" s="2646"/>
      <c r="P1822" s="2646"/>
      <c r="Q1822" s="2646"/>
      <c r="R1822" s="2646"/>
      <c r="S1822" s="2646"/>
      <c r="T1822" s="2646"/>
      <c r="U1822" s="2643"/>
      <c r="V1822" s="2643"/>
      <c r="W1822" s="2646"/>
    </row>
    <row r="1823" spans="1:23">
      <c r="A1823" s="2643"/>
      <c r="B1823" s="2643"/>
      <c r="C1823" s="2643"/>
      <c r="D1823" s="2643"/>
      <c r="E1823" s="2643"/>
      <c r="F1823" s="2643"/>
      <c r="G1823" s="2643"/>
      <c r="H1823" s="2643"/>
      <c r="I1823" s="2643"/>
      <c r="J1823" s="2643"/>
      <c r="K1823" s="2644"/>
      <c r="L1823" s="2645"/>
      <c r="M1823" s="2645"/>
      <c r="N1823" s="2645"/>
      <c r="O1823" s="2646"/>
      <c r="P1823" s="2646"/>
      <c r="Q1823" s="2646"/>
      <c r="R1823" s="2646"/>
      <c r="S1823" s="2646"/>
      <c r="T1823" s="2646"/>
      <c r="U1823" s="2643"/>
      <c r="V1823" s="2643"/>
      <c r="W1823" s="2646"/>
    </row>
    <row r="1824" spans="1:23">
      <c r="A1824" s="2643"/>
      <c r="B1824" s="2643"/>
      <c r="C1824" s="2643"/>
      <c r="D1824" s="2643"/>
      <c r="E1824" s="2643"/>
      <c r="F1824" s="2643"/>
      <c r="G1824" s="2643"/>
      <c r="H1824" s="2643"/>
      <c r="I1824" s="2643"/>
      <c r="J1824" s="2643"/>
      <c r="K1824" s="2644"/>
      <c r="L1824" s="2645"/>
      <c r="M1824" s="2645"/>
      <c r="N1824" s="2645"/>
      <c r="O1824" s="2646"/>
      <c r="P1824" s="2646"/>
      <c r="Q1824" s="2646"/>
      <c r="R1824" s="2646"/>
      <c r="S1824" s="2646"/>
      <c r="T1824" s="2646"/>
      <c r="U1824" s="2643"/>
      <c r="V1824" s="2643"/>
      <c r="W1824" s="2646"/>
    </row>
    <row r="1825" spans="1:23">
      <c r="A1825" s="2643"/>
      <c r="B1825" s="2643"/>
      <c r="C1825" s="2643"/>
      <c r="D1825" s="2643"/>
      <c r="E1825" s="2643"/>
      <c r="F1825" s="2643"/>
      <c r="G1825" s="2643"/>
      <c r="H1825" s="2643"/>
      <c r="I1825" s="2643"/>
      <c r="J1825" s="2643"/>
      <c r="K1825" s="2644"/>
      <c r="L1825" s="2645"/>
      <c r="M1825" s="2645"/>
      <c r="N1825" s="2645"/>
      <c r="O1825" s="2646"/>
      <c r="P1825" s="2646"/>
      <c r="Q1825" s="2646"/>
      <c r="R1825" s="2646"/>
      <c r="S1825" s="2646"/>
      <c r="T1825" s="2646"/>
      <c r="U1825" s="2643"/>
      <c r="V1825" s="2643"/>
      <c r="W1825" s="2646"/>
    </row>
    <row r="1826" spans="1:23">
      <c r="A1826" s="2643"/>
      <c r="B1826" s="2643"/>
      <c r="C1826" s="2643"/>
      <c r="D1826" s="2643"/>
      <c r="E1826" s="2643"/>
      <c r="F1826" s="2643"/>
      <c r="G1826" s="2643"/>
      <c r="H1826" s="2643"/>
      <c r="I1826" s="2643"/>
      <c r="J1826" s="2643"/>
      <c r="K1826" s="2644"/>
      <c r="L1826" s="2645"/>
      <c r="M1826" s="2645"/>
      <c r="N1826" s="2645"/>
      <c r="O1826" s="2646"/>
      <c r="P1826" s="2646"/>
      <c r="Q1826" s="2646"/>
      <c r="R1826" s="2646"/>
      <c r="S1826" s="2646"/>
      <c r="T1826" s="2646"/>
      <c r="U1826" s="2643"/>
      <c r="V1826" s="2643"/>
      <c r="W1826" s="2646"/>
    </row>
    <row r="1827" spans="1:23">
      <c r="A1827" s="2643"/>
      <c r="B1827" s="2643"/>
      <c r="C1827" s="2643"/>
      <c r="D1827" s="2643"/>
      <c r="E1827" s="2643"/>
      <c r="F1827" s="2643"/>
      <c r="G1827" s="2643"/>
      <c r="H1827" s="2643"/>
      <c r="I1827" s="2643"/>
      <c r="J1827" s="2643"/>
      <c r="K1827" s="2644"/>
      <c r="L1827" s="2645"/>
      <c r="M1827" s="2645"/>
      <c r="N1827" s="2645"/>
      <c r="O1827" s="2646"/>
      <c r="P1827" s="2646"/>
      <c r="Q1827" s="2646"/>
      <c r="R1827" s="2646"/>
      <c r="S1827" s="2646"/>
      <c r="T1827" s="2646"/>
      <c r="U1827" s="2643"/>
      <c r="V1827" s="2643"/>
      <c r="W1827" s="2646"/>
    </row>
    <row r="1828" spans="1:23">
      <c r="A1828" s="2643"/>
      <c r="B1828" s="2643"/>
      <c r="C1828" s="2643"/>
      <c r="D1828" s="2643"/>
      <c r="E1828" s="2643"/>
      <c r="F1828" s="2643"/>
      <c r="G1828" s="2643"/>
      <c r="H1828" s="2643"/>
      <c r="I1828" s="2643"/>
      <c r="J1828" s="2643"/>
      <c r="K1828" s="2644"/>
      <c r="L1828" s="2645"/>
      <c r="M1828" s="2645"/>
      <c r="N1828" s="2645"/>
      <c r="O1828" s="2646"/>
      <c r="P1828" s="2646"/>
      <c r="Q1828" s="2646"/>
      <c r="R1828" s="2646"/>
      <c r="S1828" s="2646"/>
      <c r="T1828" s="2646"/>
      <c r="U1828" s="2643"/>
      <c r="V1828" s="2643"/>
      <c r="W1828" s="2646"/>
    </row>
    <row r="1829" spans="1:23">
      <c r="A1829" s="2643"/>
      <c r="B1829" s="2643"/>
      <c r="C1829" s="2643"/>
      <c r="D1829" s="2643"/>
      <c r="E1829" s="2643"/>
      <c r="F1829" s="2643"/>
      <c r="G1829" s="2643"/>
      <c r="H1829" s="2643"/>
      <c r="I1829" s="2643"/>
      <c r="J1829" s="2643"/>
      <c r="K1829" s="2644"/>
      <c r="L1829" s="2645"/>
      <c r="M1829" s="2645"/>
      <c r="N1829" s="2645"/>
      <c r="O1829" s="2646"/>
      <c r="P1829" s="2646"/>
      <c r="Q1829" s="2646"/>
      <c r="R1829" s="2646"/>
      <c r="S1829" s="2646"/>
      <c r="T1829" s="2646"/>
      <c r="U1829" s="2643"/>
      <c r="V1829" s="2643"/>
      <c r="W1829" s="2646"/>
    </row>
    <row r="1830" spans="1:23">
      <c r="A1830" s="2643"/>
      <c r="B1830" s="2643"/>
      <c r="C1830" s="2643"/>
      <c r="D1830" s="2643"/>
      <c r="E1830" s="2643"/>
      <c r="F1830" s="2643"/>
      <c r="G1830" s="2643"/>
      <c r="H1830" s="2643"/>
      <c r="I1830" s="2643"/>
      <c r="J1830" s="2643"/>
      <c r="K1830" s="2644"/>
      <c r="L1830" s="2645"/>
      <c r="M1830" s="2645"/>
      <c r="N1830" s="2645"/>
      <c r="O1830" s="2646"/>
      <c r="P1830" s="2646"/>
      <c r="Q1830" s="2646"/>
      <c r="R1830" s="2646"/>
      <c r="S1830" s="2646"/>
      <c r="T1830" s="2646"/>
      <c r="U1830" s="2643"/>
      <c r="V1830" s="2643"/>
      <c r="W1830" s="2646"/>
    </row>
    <row r="1831" spans="1:23">
      <c r="A1831" s="2643"/>
      <c r="B1831" s="2643"/>
      <c r="C1831" s="2643"/>
      <c r="D1831" s="2643"/>
      <c r="E1831" s="2643"/>
      <c r="F1831" s="2643"/>
      <c r="G1831" s="2643"/>
      <c r="H1831" s="2643"/>
      <c r="I1831" s="2643"/>
      <c r="J1831" s="2643"/>
      <c r="K1831" s="2644"/>
      <c r="L1831" s="2645"/>
      <c r="M1831" s="2645"/>
      <c r="N1831" s="2645"/>
      <c r="O1831" s="2646"/>
      <c r="P1831" s="2646"/>
      <c r="Q1831" s="2646"/>
      <c r="R1831" s="2646"/>
      <c r="S1831" s="2646"/>
      <c r="T1831" s="2646"/>
      <c r="U1831" s="2643"/>
      <c r="V1831" s="2643"/>
      <c r="W1831" s="2646"/>
    </row>
    <row r="1832" spans="1:23">
      <c r="A1832" s="2643"/>
      <c r="B1832" s="2643"/>
      <c r="C1832" s="2643"/>
      <c r="D1832" s="2643"/>
      <c r="E1832" s="2643"/>
      <c r="F1832" s="2643"/>
      <c r="G1832" s="2643"/>
      <c r="H1832" s="2643"/>
      <c r="I1832" s="2643"/>
      <c r="J1832" s="2643"/>
      <c r="K1832" s="2644"/>
      <c r="L1832" s="2645"/>
      <c r="M1832" s="2645"/>
      <c r="N1832" s="2645"/>
      <c r="O1832" s="2646"/>
      <c r="P1832" s="2646"/>
      <c r="Q1832" s="2646"/>
      <c r="R1832" s="2646"/>
      <c r="S1832" s="2646"/>
      <c r="T1832" s="2646"/>
      <c r="U1832" s="2643"/>
      <c r="V1832" s="2643"/>
      <c r="W1832" s="2646"/>
    </row>
    <row r="1833" spans="1:23">
      <c r="A1833" s="2643"/>
      <c r="B1833" s="2643"/>
      <c r="C1833" s="2643"/>
      <c r="D1833" s="2643"/>
      <c r="E1833" s="2643"/>
      <c r="F1833" s="2643"/>
      <c r="G1833" s="2643"/>
      <c r="H1833" s="2643"/>
      <c r="I1833" s="2643"/>
      <c r="J1833" s="2643"/>
      <c r="K1833" s="2644"/>
      <c r="L1833" s="2645"/>
      <c r="M1833" s="2645"/>
      <c r="N1833" s="2645"/>
      <c r="O1833" s="2646"/>
      <c r="P1833" s="2646"/>
      <c r="Q1833" s="2646"/>
      <c r="R1833" s="2646"/>
      <c r="S1833" s="2646"/>
      <c r="T1833" s="2646"/>
      <c r="U1833" s="2643"/>
      <c r="V1833" s="2643"/>
      <c r="W1833" s="2646"/>
    </row>
    <row r="1834" spans="1:23">
      <c r="A1834" s="2643"/>
      <c r="B1834" s="2643"/>
      <c r="C1834" s="2643"/>
      <c r="D1834" s="2643"/>
      <c r="E1834" s="2643"/>
      <c r="F1834" s="2643"/>
      <c r="G1834" s="2643"/>
      <c r="H1834" s="2643"/>
      <c r="I1834" s="2643"/>
      <c r="J1834" s="2643"/>
      <c r="K1834" s="2644"/>
      <c r="L1834" s="2645"/>
      <c r="M1834" s="2645"/>
      <c r="N1834" s="2645"/>
      <c r="O1834" s="2646"/>
      <c r="P1834" s="2646"/>
      <c r="Q1834" s="2646"/>
      <c r="R1834" s="2646"/>
      <c r="S1834" s="2646"/>
      <c r="T1834" s="2646"/>
      <c r="U1834" s="2643"/>
      <c r="V1834" s="2643"/>
      <c r="W1834" s="2646"/>
    </row>
    <row r="1835" spans="1:23">
      <c r="A1835" s="2643"/>
      <c r="B1835" s="2643"/>
      <c r="C1835" s="2643"/>
      <c r="D1835" s="2643"/>
      <c r="E1835" s="2643"/>
      <c r="F1835" s="2643"/>
      <c r="G1835" s="2643"/>
      <c r="H1835" s="2643"/>
      <c r="I1835" s="2643"/>
      <c r="J1835" s="2643"/>
      <c r="K1835" s="2644"/>
      <c r="L1835" s="2645"/>
      <c r="M1835" s="2645"/>
      <c r="N1835" s="2645"/>
      <c r="O1835" s="2646"/>
      <c r="P1835" s="2646"/>
      <c r="Q1835" s="2646"/>
      <c r="R1835" s="2646"/>
      <c r="S1835" s="2646"/>
      <c r="T1835" s="2646"/>
      <c r="U1835" s="2643"/>
      <c r="V1835" s="2643"/>
      <c r="W1835" s="2646"/>
    </row>
    <row r="1836" spans="1:23">
      <c r="A1836" s="2643"/>
      <c r="B1836" s="2643"/>
      <c r="C1836" s="2643"/>
      <c r="D1836" s="2643"/>
      <c r="E1836" s="2643"/>
      <c r="F1836" s="2643"/>
      <c r="G1836" s="2643"/>
      <c r="H1836" s="2643"/>
      <c r="I1836" s="2643"/>
      <c r="J1836" s="2643"/>
      <c r="K1836" s="2644"/>
      <c r="L1836" s="2645"/>
      <c r="M1836" s="2645"/>
      <c r="N1836" s="2645"/>
      <c r="O1836" s="2646"/>
      <c r="P1836" s="2646"/>
      <c r="Q1836" s="2646"/>
      <c r="R1836" s="2646"/>
      <c r="S1836" s="2646"/>
      <c r="T1836" s="2646"/>
      <c r="U1836" s="2643"/>
      <c r="V1836" s="2643"/>
      <c r="W1836" s="2646"/>
    </row>
    <row r="1837" spans="1:23">
      <c r="A1837" s="2643"/>
      <c r="B1837" s="2643"/>
      <c r="C1837" s="2643"/>
      <c r="D1837" s="2643"/>
      <c r="E1837" s="2643"/>
      <c r="F1837" s="2643"/>
      <c r="G1837" s="2643"/>
      <c r="H1837" s="2643"/>
      <c r="I1837" s="2643"/>
      <c r="J1837" s="2643"/>
      <c r="K1837" s="2644"/>
      <c r="L1837" s="2645"/>
      <c r="M1837" s="2645"/>
      <c r="N1837" s="2645"/>
      <c r="O1837" s="2646"/>
      <c r="P1837" s="2646"/>
      <c r="Q1837" s="2646"/>
      <c r="R1837" s="2646"/>
      <c r="S1837" s="2646"/>
      <c r="T1837" s="2646"/>
      <c r="U1837" s="2643"/>
      <c r="V1837" s="2643"/>
      <c r="W1837" s="2646"/>
    </row>
    <row r="1838" spans="1:23">
      <c r="A1838" s="2643"/>
      <c r="B1838" s="2643"/>
      <c r="C1838" s="2643"/>
      <c r="D1838" s="2643"/>
      <c r="E1838" s="2643"/>
      <c r="F1838" s="2643"/>
      <c r="G1838" s="2643"/>
      <c r="H1838" s="2643"/>
      <c r="I1838" s="2643"/>
      <c r="J1838" s="2643"/>
      <c r="K1838" s="2644"/>
      <c r="L1838" s="2645"/>
      <c r="M1838" s="2645"/>
      <c r="N1838" s="2645"/>
      <c r="O1838" s="2646"/>
      <c r="P1838" s="2646"/>
      <c r="Q1838" s="2646"/>
      <c r="R1838" s="2646"/>
      <c r="S1838" s="2646"/>
      <c r="T1838" s="2646"/>
      <c r="U1838" s="2643"/>
      <c r="V1838" s="2643"/>
      <c r="W1838" s="2646"/>
    </row>
    <row r="1839" spans="1:23">
      <c r="A1839" s="2643"/>
      <c r="B1839" s="2643"/>
      <c r="C1839" s="2643"/>
      <c r="D1839" s="2643"/>
      <c r="E1839" s="2643"/>
      <c r="F1839" s="2643"/>
      <c r="G1839" s="2643"/>
      <c r="H1839" s="2643"/>
      <c r="I1839" s="2643"/>
      <c r="J1839" s="2643"/>
      <c r="K1839" s="2644"/>
      <c r="L1839" s="2645"/>
      <c r="M1839" s="2645"/>
      <c r="N1839" s="2645"/>
      <c r="O1839" s="2646"/>
      <c r="P1839" s="2646"/>
      <c r="Q1839" s="2646"/>
      <c r="R1839" s="2646"/>
      <c r="S1839" s="2646"/>
      <c r="T1839" s="2646"/>
      <c r="U1839" s="2643"/>
      <c r="V1839" s="2643"/>
      <c r="W1839" s="2646"/>
    </row>
    <row r="1840" spans="1:23">
      <c r="A1840" s="2643"/>
      <c r="B1840" s="2643"/>
      <c r="C1840" s="2643"/>
      <c r="D1840" s="2643"/>
      <c r="E1840" s="2643"/>
      <c r="F1840" s="2643"/>
      <c r="G1840" s="2643"/>
      <c r="H1840" s="2643"/>
      <c r="I1840" s="2643"/>
      <c r="J1840" s="2643"/>
      <c r="K1840" s="2644"/>
      <c r="L1840" s="2645"/>
      <c r="M1840" s="2645"/>
      <c r="N1840" s="2645"/>
      <c r="O1840" s="2646"/>
      <c r="P1840" s="2646"/>
      <c r="Q1840" s="2646"/>
      <c r="R1840" s="2646"/>
      <c r="S1840" s="2646"/>
      <c r="T1840" s="2646"/>
      <c r="U1840" s="2643"/>
      <c r="V1840" s="2643"/>
      <c r="W1840" s="2646"/>
    </row>
    <row r="1841" spans="1:23">
      <c r="A1841" s="2643"/>
      <c r="B1841" s="2643"/>
      <c r="C1841" s="2643"/>
      <c r="D1841" s="2643"/>
      <c r="E1841" s="2643"/>
      <c r="F1841" s="2643"/>
      <c r="G1841" s="2643"/>
      <c r="H1841" s="2643"/>
      <c r="I1841" s="2643"/>
      <c r="J1841" s="2643"/>
      <c r="K1841" s="2644"/>
      <c r="L1841" s="2645"/>
      <c r="M1841" s="2645"/>
      <c r="N1841" s="2645"/>
      <c r="O1841" s="2646"/>
      <c r="P1841" s="2646"/>
      <c r="Q1841" s="2646"/>
      <c r="R1841" s="2646"/>
      <c r="S1841" s="2646"/>
      <c r="T1841" s="2646"/>
      <c r="U1841" s="2643"/>
      <c r="V1841" s="2643"/>
      <c r="W1841" s="2646"/>
    </row>
    <row r="1842" spans="1:23">
      <c r="A1842" s="2643"/>
      <c r="B1842" s="2643"/>
      <c r="C1842" s="2643"/>
      <c r="D1842" s="2643"/>
      <c r="E1842" s="2643"/>
      <c r="F1842" s="2643"/>
      <c r="G1842" s="2643"/>
      <c r="H1842" s="2643"/>
      <c r="I1842" s="2643"/>
      <c r="J1842" s="2643"/>
      <c r="K1842" s="2644"/>
      <c r="L1842" s="2645"/>
      <c r="M1842" s="2645"/>
      <c r="N1842" s="2645"/>
      <c r="O1842" s="2646"/>
      <c r="P1842" s="2646"/>
      <c r="Q1842" s="2646"/>
      <c r="R1842" s="2646"/>
      <c r="S1842" s="2646"/>
      <c r="T1842" s="2646"/>
      <c r="U1842" s="2643"/>
      <c r="V1842" s="2643"/>
      <c r="W1842" s="2646"/>
    </row>
    <row r="1843" spans="1:23">
      <c r="A1843" s="2643"/>
      <c r="B1843" s="2643"/>
      <c r="C1843" s="2643"/>
      <c r="D1843" s="2643"/>
      <c r="E1843" s="2643"/>
      <c r="F1843" s="2643"/>
      <c r="G1843" s="2643"/>
      <c r="H1843" s="2643"/>
      <c r="I1843" s="2643"/>
      <c r="J1843" s="2643"/>
      <c r="K1843" s="2644"/>
      <c r="L1843" s="2645"/>
      <c r="M1843" s="2645"/>
      <c r="N1843" s="2645"/>
      <c r="O1843" s="2646"/>
      <c r="P1843" s="2646"/>
      <c r="Q1843" s="2646"/>
      <c r="R1843" s="2646"/>
      <c r="S1843" s="2646"/>
      <c r="T1843" s="2646"/>
      <c r="U1843" s="2643"/>
      <c r="V1843" s="2643"/>
      <c r="W1843" s="2646"/>
    </row>
    <row r="1844" spans="1:23">
      <c r="A1844" s="2643"/>
      <c r="B1844" s="2643"/>
      <c r="C1844" s="2643"/>
      <c r="D1844" s="2643"/>
      <c r="E1844" s="2643"/>
      <c r="F1844" s="2643"/>
      <c r="G1844" s="2643"/>
      <c r="H1844" s="2643"/>
      <c r="I1844" s="2643"/>
      <c r="J1844" s="2643"/>
      <c r="K1844" s="2644"/>
      <c r="L1844" s="2645"/>
      <c r="M1844" s="2645"/>
      <c r="N1844" s="2645"/>
      <c r="O1844" s="2646"/>
      <c r="P1844" s="2646"/>
      <c r="Q1844" s="2646"/>
      <c r="R1844" s="2646"/>
      <c r="S1844" s="2646"/>
      <c r="T1844" s="2646"/>
      <c r="U1844" s="2643"/>
      <c r="V1844" s="2643"/>
      <c r="W1844" s="2646"/>
    </row>
    <row r="1845" spans="1:23">
      <c r="A1845" s="2643"/>
      <c r="B1845" s="2643"/>
      <c r="C1845" s="2643"/>
      <c r="D1845" s="2643"/>
      <c r="E1845" s="2643"/>
      <c r="F1845" s="2643"/>
      <c r="G1845" s="2643"/>
      <c r="H1845" s="2643"/>
      <c r="I1845" s="2643"/>
      <c r="J1845" s="2643"/>
      <c r="K1845" s="2644"/>
      <c r="L1845" s="2645"/>
      <c r="M1845" s="2645"/>
      <c r="N1845" s="2645"/>
      <c r="O1845" s="2646"/>
      <c r="P1845" s="2646"/>
      <c r="Q1845" s="2646"/>
      <c r="R1845" s="2646"/>
      <c r="S1845" s="2646"/>
      <c r="T1845" s="2646"/>
      <c r="U1845" s="2643"/>
      <c r="V1845" s="2643"/>
      <c r="W1845" s="2646"/>
    </row>
    <row r="1846" spans="1:23">
      <c r="A1846" s="2643"/>
      <c r="B1846" s="2643"/>
      <c r="C1846" s="2643"/>
      <c r="D1846" s="2643"/>
      <c r="E1846" s="2643"/>
      <c r="F1846" s="2643"/>
      <c r="G1846" s="2643"/>
      <c r="H1846" s="2643"/>
      <c r="I1846" s="2643"/>
      <c r="J1846" s="2643"/>
      <c r="K1846" s="2644"/>
      <c r="L1846" s="2645"/>
      <c r="M1846" s="2645"/>
      <c r="N1846" s="2645"/>
      <c r="O1846" s="2646"/>
      <c r="P1846" s="2646"/>
      <c r="Q1846" s="2646"/>
      <c r="R1846" s="2646"/>
      <c r="S1846" s="2646"/>
      <c r="T1846" s="2646"/>
      <c r="U1846" s="2643"/>
      <c r="V1846" s="2643"/>
      <c r="W1846" s="2646"/>
    </row>
    <row r="1847" spans="1:23">
      <c r="A1847" s="2643"/>
      <c r="B1847" s="2643"/>
      <c r="C1847" s="2643"/>
      <c r="D1847" s="2643"/>
      <c r="E1847" s="2643"/>
      <c r="F1847" s="2643"/>
      <c r="G1847" s="2643"/>
      <c r="H1847" s="2643"/>
      <c r="I1847" s="2643"/>
      <c r="J1847" s="2643"/>
      <c r="K1847" s="2644"/>
      <c r="L1847" s="2645"/>
      <c r="M1847" s="2645"/>
      <c r="N1847" s="2645"/>
      <c r="O1847" s="2646"/>
      <c r="P1847" s="2646"/>
      <c r="Q1847" s="2646"/>
      <c r="R1847" s="2646"/>
      <c r="S1847" s="2646"/>
      <c r="T1847" s="2646"/>
      <c r="U1847" s="2643"/>
      <c r="V1847" s="2643"/>
      <c r="W1847" s="2646"/>
    </row>
    <row r="1848" spans="1:23">
      <c r="A1848" s="2643"/>
      <c r="B1848" s="2643"/>
      <c r="C1848" s="2643"/>
      <c r="D1848" s="2643"/>
      <c r="E1848" s="2643"/>
      <c r="F1848" s="2643"/>
      <c r="G1848" s="2643"/>
      <c r="H1848" s="2643"/>
      <c r="I1848" s="2643"/>
      <c r="J1848" s="2643"/>
      <c r="K1848" s="2644"/>
      <c r="L1848" s="2645"/>
      <c r="M1848" s="2645"/>
      <c r="N1848" s="2645"/>
      <c r="O1848" s="2646"/>
      <c r="P1848" s="2646"/>
      <c r="Q1848" s="2646"/>
      <c r="R1848" s="2646"/>
      <c r="S1848" s="2646"/>
      <c r="T1848" s="2646"/>
      <c r="U1848" s="2643"/>
      <c r="V1848" s="2643"/>
      <c r="W1848" s="2646"/>
    </row>
    <row r="1849" spans="1:23">
      <c r="A1849" s="2643"/>
      <c r="B1849" s="2643"/>
      <c r="C1849" s="2643"/>
      <c r="D1849" s="2643"/>
      <c r="E1849" s="2643"/>
      <c r="F1849" s="2643"/>
      <c r="G1849" s="2643"/>
      <c r="H1849" s="2643"/>
      <c r="I1849" s="2643"/>
      <c r="J1849" s="2643"/>
      <c r="K1849" s="2644"/>
      <c r="L1849" s="2645"/>
      <c r="M1849" s="2645"/>
      <c r="N1849" s="2645"/>
      <c r="O1849" s="2646"/>
      <c r="P1849" s="2646"/>
      <c r="Q1849" s="2646"/>
      <c r="R1849" s="2646"/>
      <c r="S1849" s="2646"/>
      <c r="T1849" s="2646"/>
      <c r="U1849" s="2643"/>
      <c r="V1849" s="2643"/>
      <c r="W1849" s="2646"/>
    </row>
    <row r="1850" spans="1:23">
      <c r="A1850" s="2643"/>
      <c r="B1850" s="2643"/>
      <c r="C1850" s="2643"/>
      <c r="D1850" s="2643"/>
      <c r="E1850" s="2643"/>
      <c r="F1850" s="2643"/>
      <c r="G1850" s="2643"/>
      <c r="H1850" s="2643"/>
      <c r="I1850" s="2643"/>
      <c r="J1850" s="2643"/>
      <c r="K1850" s="2644"/>
      <c r="L1850" s="2645"/>
      <c r="M1850" s="2645"/>
      <c r="N1850" s="2645"/>
      <c r="O1850" s="2646"/>
      <c r="P1850" s="2646"/>
      <c r="Q1850" s="2646"/>
      <c r="R1850" s="2646"/>
      <c r="S1850" s="2646"/>
      <c r="T1850" s="2646"/>
      <c r="U1850" s="2643"/>
      <c r="V1850" s="2643"/>
      <c r="W1850" s="2646"/>
    </row>
    <row r="1851" spans="1:23">
      <c r="A1851" s="2643"/>
      <c r="B1851" s="2643"/>
      <c r="C1851" s="2643"/>
      <c r="D1851" s="2643"/>
      <c r="E1851" s="2643"/>
      <c r="F1851" s="2643"/>
      <c r="G1851" s="2643"/>
      <c r="H1851" s="2643"/>
      <c r="I1851" s="2643"/>
      <c r="J1851" s="2643"/>
      <c r="K1851" s="2644"/>
      <c r="L1851" s="2645"/>
      <c r="M1851" s="2645"/>
      <c r="N1851" s="2645"/>
      <c r="O1851" s="2646"/>
      <c r="P1851" s="2646"/>
      <c r="Q1851" s="2646"/>
      <c r="R1851" s="2646"/>
      <c r="S1851" s="2646"/>
      <c r="T1851" s="2646"/>
      <c r="U1851" s="2643"/>
      <c r="V1851" s="2643"/>
      <c r="W1851" s="2646"/>
    </row>
    <row r="1852" spans="1:23">
      <c r="A1852" s="2643"/>
      <c r="B1852" s="2643"/>
      <c r="C1852" s="2643"/>
      <c r="D1852" s="2643"/>
      <c r="E1852" s="2643"/>
      <c r="F1852" s="2643"/>
      <c r="G1852" s="2643"/>
      <c r="H1852" s="2643"/>
      <c r="I1852" s="2643"/>
      <c r="J1852" s="2643"/>
      <c r="K1852" s="2644"/>
      <c r="L1852" s="2645"/>
      <c r="M1852" s="2645"/>
      <c r="N1852" s="2645"/>
      <c r="O1852" s="2646"/>
      <c r="P1852" s="2646"/>
      <c r="Q1852" s="2646"/>
      <c r="R1852" s="2646"/>
      <c r="S1852" s="2646"/>
      <c r="T1852" s="2646"/>
      <c r="U1852" s="2643"/>
      <c r="V1852" s="2643"/>
      <c r="W1852" s="2646"/>
    </row>
    <row r="1853" spans="1:23">
      <c r="A1853" s="2643"/>
      <c r="B1853" s="2643"/>
      <c r="C1853" s="2643"/>
      <c r="D1853" s="2643"/>
      <c r="E1853" s="2643"/>
      <c r="F1853" s="2643"/>
      <c r="G1853" s="2643"/>
      <c r="H1853" s="2643"/>
      <c r="I1853" s="2643"/>
      <c r="J1853" s="2643"/>
      <c r="K1853" s="2644"/>
      <c r="L1853" s="2645"/>
      <c r="M1853" s="2645"/>
      <c r="N1853" s="2645"/>
      <c r="O1853" s="2646"/>
      <c r="P1853" s="2646"/>
      <c r="Q1853" s="2646"/>
      <c r="R1853" s="2646"/>
      <c r="S1853" s="2646"/>
      <c r="T1853" s="2646"/>
      <c r="U1853" s="2643"/>
      <c r="V1853" s="2643"/>
      <c r="W1853" s="2646"/>
    </row>
    <row r="1854" spans="1:23">
      <c r="A1854" s="2643"/>
      <c r="B1854" s="2643"/>
      <c r="C1854" s="2643"/>
      <c r="D1854" s="2643"/>
      <c r="E1854" s="2643"/>
      <c r="F1854" s="2643"/>
      <c r="G1854" s="2643"/>
      <c r="H1854" s="2643"/>
      <c r="I1854" s="2643"/>
      <c r="J1854" s="2643"/>
      <c r="K1854" s="2644"/>
      <c r="L1854" s="2645"/>
      <c r="M1854" s="2645"/>
      <c r="N1854" s="2645"/>
      <c r="O1854" s="2646"/>
      <c r="P1854" s="2646"/>
      <c r="Q1854" s="2646"/>
      <c r="R1854" s="2646"/>
      <c r="S1854" s="2646"/>
      <c r="T1854" s="2646"/>
      <c r="U1854" s="2643"/>
      <c r="V1854" s="2643"/>
      <c r="W1854" s="2646"/>
    </row>
    <row r="1855" spans="1:23">
      <c r="A1855" s="2643"/>
      <c r="B1855" s="2643"/>
      <c r="C1855" s="2643"/>
      <c r="D1855" s="2643"/>
      <c r="E1855" s="2643"/>
      <c r="F1855" s="2643"/>
      <c r="G1855" s="2643"/>
      <c r="H1855" s="2643"/>
      <c r="I1855" s="2643"/>
      <c r="J1855" s="2643"/>
      <c r="K1855" s="2644"/>
      <c r="L1855" s="2645"/>
      <c r="M1855" s="2645"/>
      <c r="N1855" s="2645"/>
      <c r="O1855" s="2646"/>
      <c r="P1855" s="2646"/>
      <c r="Q1855" s="2646"/>
      <c r="R1855" s="2646"/>
      <c r="S1855" s="2646"/>
      <c r="T1855" s="2646"/>
      <c r="U1855" s="2643"/>
      <c r="V1855" s="2643"/>
      <c r="W1855" s="2646"/>
    </row>
    <row r="1856" spans="1:23">
      <c r="A1856" s="2643"/>
      <c r="B1856" s="2643"/>
      <c r="C1856" s="2643"/>
      <c r="D1856" s="2643"/>
      <c r="E1856" s="2643"/>
      <c r="F1856" s="2643"/>
      <c r="G1856" s="2643"/>
      <c r="H1856" s="2643"/>
      <c r="I1856" s="2643"/>
      <c r="J1856" s="2643"/>
      <c r="K1856" s="2644"/>
      <c r="L1856" s="2645"/>
      <c r="M1856" s="2645"/>
      <c r="N1856" s="2645"/>
      <c r="O1856" s="2646"/>
      <c r="P1856" s="2646"/>
      <c r="Q1856" s="2646"/>
      <c r="R1856" s="2646"/>
      <c r="S1856" s="2646"/>
      <c r="T1856" s="2646"/>
      <c r="U1856" s="2643"/>
      <c r="V1856" s="2643"/>
      <c r="W1856" s="2646"/>
    </row>
    <row r="1857" spans="1:23">
      <c r="A1857" s="2643"/>
      <c r="B1857" s="2643"/>
      <c r="C1857" s="2643"/>
      <c r="D1857" s="2643"/>
      <c r="E1857" s="2643"/>
      <c r="F1857" s="2643"/>
      <c r="G1857" s="2643"/>
      <c r="H1857" s="2643"/>
      <c r="I1857" s="2643"/>
      <c r="J1857" s="2643"/>
      <c r="K1857" s="2644"/>
      <c r="L1857" s="2645"/>
      <c r="M1857" s="2645"/>
      <c r="N1857" s="2645"/>
      <c r="O1857" s="2646"/>
      <c r="P1857" s="2646"/>
      <c r="Q1857" s="2646"/>
      <c r="R1857" s="2646"/>
      <c r="S1857" s="2646"/>
      <c r="T1857" s="2646"/>
      <c r="U1857" s="2643"/>
      <c r="V1857" s="2643"/>
      <c r="W1857" s="2646"/>
    </row>
    <row r="1858" spans="1:23">
      <c r="A1858" s="2643"/>
      <c r="B1858" s="2643"/>
      <c r="C1858" s="2643"/>
      <c r="D1858" s="2643"/>
      <c r="E1858" s="2643"/>
      <c r="F1858" s="2643"/>
      <c r="G1858" s="2643"/>
      <c r="H1858" s="2643"/>
      <c r="I1858" s="2643"/>
      <c r="J1858" s="2643"/>
      <c r="K1858" s="2644"/>
      <c r="L1858" s="2645"/>
      <c r="M1858" s="2645"/>
      <c r="N1858" s="2645"/>
      <c r="O1858" s="2646"/>
      <c r="P1858" s="2646"/>
      <c r="Q1858" s="2646"/>
      <c r="R1858" s="2646"/>
      <c r="S1858" s="2646"/>
      <c r="T1858" s="2646"/>
      <c r="U1858" s="2643"/>
      <c r="V1858" s="2643"/>
      <c r="W1858" s="2646"/>
    </row>
    <row r="1859" spans="1:23">
      <c r="A1859" s="2643"/>
      <c r="B1859" s="2643"/>
      <c r="C1859" s="2643"/>
      <c r="D1859" s="2643"/>
      <c r="E1859" s="2643"/>
      <c r="F1859" s="2643"/>
      <c r="G1859" s="2643"/>
      <c r="H1859" s="2643"/>
      <c r="I1859" s="2643"/>
      <c r="J1859" s="2643"/>
      <c r="K1859" s="2644"/>
      <c r="L1859" s="2645"/>
      <c r="M1859" s="2645"/>
      <c r="N1859" s="2645"/>
      <c r="O1859" s="2646"/>
      <c r="P1859" s="2646"/>
      <c r="Q1859" s="2646"/>
      <c r="R1859" s="2646"/>
      <c r="S1859" s="2646"/>
      <c r="T1859" s="2646"/>
      <c r="U1859" s="2643"/>
      <c r="V1859" s="2643"/>
      <c r="W1859" s="2646"/>
    </row>
    <row r="1860" spans="1:23">
      <c r="A1860" s="2643"/>
      <c r="B1860" s="2643"/>
      <c r="C1860" s="2643"/>
      <c r="D1860" s="2643"/>
      <c r="E1860" s="2643"/>
      <c r="F1860" s="2643"/>
      <c r="G1860" s="2643"/>
      <c r="H1860" s="2643"/>
      <c r="I1860" s="2643"/>
      <c r="J1860" s="2643"/>
      <c r="K1860" s="2644"/>
      <c r="L1860" s="2645"/>
      <c r="M1860" s="2645"/>
      <c r="N1860" s="2645"/>
      <c r="O1860" s="2646"/>
      <c r="P1860" s="2646"/>
      <c r="Q1860" s="2646"/>
      <c r="R1860" s="2646"/>
      <c r="S1860" s="2646"/>
      <c r="T1860" s="2646"/>
      <c r="U1860" s="2643"/>
      <c r="V1860" s="2643"/>
      <c r="W1860" s="2646"/>
    </row>
    <row r="1861" spans="1:23">
      <c r="A1861" s="2643"/>
      <c r="B1861" s="2643"/>
      <c r="C1861" s="2643"/>
      <c r="D1861" s="2643"/>
      <c r="E1861" s="2643"/>
      <c r="F1861" s="2643"/>
      <c r="G1861" s="2643"/>
      <c r="H1861" s="2643"/>
      <c r="I1861" s="2643"/>
      <c r="J1861" s="2643"/>
      <c r="K1861" s="2644"/>
      <c r="L1861" s="2645"/>
      <c r="M1861" s="2645"/>
      <c r="N1861" s="2645"/>
      <c r="O1861" s="2646"/>
      <c r="P1861" s="2646"/>
      <c r="Q1861" s="2646"/>
      <c r="R1861" s="2646"/>
      <c r="S1861" s="2646"/>
      <c r="T1861" s="2646"/>
      <c r="U1861" s="2643"/>
      <c r="V1861" s="2643"/>
      <c r="W1861" s="2646"/>
    </row>
    <row r="1862" spans="1:23">
      <c r="A1862" s="2643"/>
      <c r="B1862" s="2643"/>
      <c r="C1862" s="2643"/>
      <c r="D1862" s="2643"/>
      <c r="E1862" s="2643"/>
      <c r="F1862" s="2643"/>
      <c r="G1862" s="2643"/>
      <c r="H1862" s="2643"/>
      <c r="I1862" s="2643"/>
      <c r="J1862" s="2643"/>
      <c r="K1862" s="2644"/>
      <c r="L1862" s="2645"/>
      <c r="M1862" s="2645"/>
      <c r="N1862" s="2645"/>
      <c r="O1862" s="2646"/>
      <c r="P1862" s="2646"/>
      <c r="Q1862" s="2646"/>
      <c r="R1862" s="2646"/>
      <c r="S1862" s="2646"/>
      <c r="T1862" s="2646"/>
      <c r="U1862" s="2643"/>
      <c r="V1862" s="2643"/>
      <c r="W1862" s="2646"/>
    </row>
    <row r="1863" spans="1:23">
      <c r="A1863" s="2643"/>
      <c r="B1863" s="2643"/>
      <c r="C1863" s="2643"/>
      <c r="D1863" s="2643"/>
      <c r="E1863" s="2643"/>
      <c r="F1863" s="2643"/>
      <c r="G1863" s="2643"/>
      <c r="H1863" s="2643"/>
      <c r="I1863" s="2643"/>
      <c r="J1863" s="2643"/>
      <c r="K1863" s="2644"/>
      <c r="L1863" s="2645"/>
      <c r="M1863" s="2645"/>
      <c r="N1863" s="2645"/>
      <c r="O1863" s="2646"/>
      <c r="P1863" s="2646"/>
      <c r="Q1863" s="2646"/>
      <c r="R1863" s="2646"/>
      <c r="S1863" s="2646"/>
      <c r="T1863" s="2646"/>
      <c r="U1863" s="2643"/>
      <c r="V1863" s="2643"/>
      <c r="W1863" s="2646"/>
    </row>
    <row r="1864" spans="1:23">
      <c r="A1864" s="2643"/>
      <c r="B1864" s="2643"/>
      <c r="C1864" s="2643"/>
      <c r="D1864" s="2643"/>
      <c r="E1864" s="2643"/>
      <c r="F1864" s="2643"/>
      <c r="G1864" s="2643"/>
      <c r="H1864" s="2643"/>
      <c r="I1864" s="2643"/>
      <c r="J1864" s="2643"/>
      <c r="K1864" s="2644"/>
      <c r="L1864" s="2645"/>
      <c r="M1864" s="2645"/>
      <c r="N1864" s="2645"/>
      <c r="O1864" s="2646"/>
      <c r="P1864" s="2646"/>
      <c r="Q1864" s="2646"/>
      <c r="R1864" s="2646"/>
      <c r="S1864" s="2646"/>
      <c r="T1864" s="2646"/>
      <c r="U1864" s="2643"/>
      <c r="V1864" s="2643"/>
      <c r="W1864" s="2646"/>
    </row>
    <row r="1865" spans="1:23">
      <c r="A1865" s="2643"/>
      <c r="B1865" s="2643"/>
      <c r="C1865" s="2643"/>
      <c r="D1865" s="2643"/>
      <c r="E1865" s="2643"/>
      <c r="F1865" s="2643"/>
      <c r="G1865" s="2643"/>
      <c r="H1865" s="2643"/>
      <c r="I1865" s="2643"/>
      <c r="J1865" s="2643"/>
      <c r="K1865" s="2644"/>
      <c r="L1865" s="2645"/>
      <c r="M1865" s="2645"/>
      <c r="N1865" s="2645"/>
      <c r="O1865" s="2646"/>
      <c r="P1865" s="2646"/>
      <c r="Q1865" s="2646"/>
      <c r="R1865" s="2646"/>
      <c r="S1865" s="2646"/>
      <c r="T1865" s="2646"/>
      <c r="U1865" s="2643"/>
      <c r="V1865" s="2643"/>
      <c r="W1865" s="2646"/>
    </row>
    <row r="1866" spans="1:23">
      <c r="A1866" s="2643"/>
      <c r="B1866" s="2643"/>
      <c r="C1866" s="2643"/>
      <c r="D1866" s="2643"/>
      <c r="E1866" s="2643"/>
      <c r="F1866" s="2643"/>
      <c r="G1866" s="2643"/>
      <c r="H1866" s="2643"/>
      <c r="I1866" s="2643"/>
      <c r="J1866" s="2643"/>
      <c r="K1866" s="2644"/>
      <c r="L1866" s="2645"/>
      <c r="M1866" s="2645"/>
      <c r="N1866" s="2645"/>
      <c r="O1866" s="2646"/>
      <c r="P1866" s="2646"/>
      <c r="Q1866" s="2646"/>
      <c r="R1866" s="2646"/>
      <c r="S1866" s="2646"/>
      <c r="T1866" s="2646"/>
      <c r="U1866" s="2643"/>
      <c r="V1866" s="2643"/>
      <c r="W1866" s="2646"/>
    </row>
    <row r="1867" spans="1:23">
      <c r="A1867" s="2643"/>
      <c r="B1867" s="2643"/>
      <c r="C1867" s="2643"/>
      <c r="D1867" s="2643"/>
      <c r="E1867" s="2643"/>
      <c r="F1867" s="2643"/>
      <c r="G1867" s="2643"/>
      <c r="H1867" s="2643"/>
      <c r="I1867" s="2643"/>
      <c r="J1867" s="2643"/>
      <c r="K1867" s="2644"/>
      <c r="L1867" s="2645"/>
      <c r="M1867" s="2645"/>
      <c r="N1867" s="2645"/>
      <c r="O1867" s="2646"/>
      <c r="P1867" s="2646"/>
      <c r="Q1867" s="2646"/>
      <c r="R1867" s="2646"/>
      <c r="S1867" s="2646"/>
      <c r="T1867" s="2646"/>
      <c r="U1867" s="2643"/>
      <c r="V1867" s="2643"/>
      <c r="W1867" s="2646"/>
    </row>
    <row r="1868" spans="1:23">
      <c r="A1868" s="2643"/>
      <c r="B1868" s="2643"/>
      <c r="C1868" s="2643"/>
      <c r="D1868" s="2643"/>
      <c r="E1868" s="2643"/>
      <c r="F1868" s="2643"/>
      <c r="G1868" s="2643"/>
      <c r="H1868" s="2643"/>
      <c r="I1868" s="2643"/>
      <c r="J1868" s="2643"/>
      <c r="K1868" s="2644"/>
      <c r="L1868" s="2645"/>
      <c r="M1868" s="2645"/>
      <c r="N1868" s="2645"/>
      <c r="O1868" s="2646"/>
      <c r="P1868" s="2646"/>
      <c r="Q1868" s="2646"/>
      <c r="R1868" s="2646"/>
      <c r="S1868" s="2646"/>
      <c r="T1868" s="2646"/>
      <c r="U1868" s="2643"/>
      <c r="V1868" s="2643"/>
      <c r="W1868" s="2646"/>
    </row>
    <row r="1869" spans="1:23">
      <c r="A1869" s="2643"/>
      <c r="B1869" s="2643"/>
      <c r="C1869" s="2643"/>
      <c r="D1869" s="2643"/>
      <c r="E1869" s="2643"/>
      <c r="F1869" s="2643"/>
      <c r="G1869" s="2643"/>
      <c r="H1869" s="2643"/>
      <c r="I1869" s="2643"/>
      <c r="J1869" s="2643"/>
      <c r="K1869" s="2644"/>
      <c r="L1869" s="2645"/>
      <c r="M1869" s="2645"/>
      <c r="N1869" s="2645"/>
      <c r="O1869" s="2646"/>
      <c r="P1869" s="2646"/>
      <c r="Q1869" s="2646"/>
      <c r="R1869" s="2646"/>
      <c r="S1869" s="2646"/>
      <c r="T1869" s="2646"/>
      <c r="U1869" s="2643"/>
      <c r="V1869" s="2643"/>
      <c r="W1869" s="2646"/>
    </row>
    <row r="1870" spans="1:23">
      <c r="A1870" s="2643"/>
      <c r="B1870" s="2643"/>
      <c r="C1870" s="2643"/>
      <c r="D1870" s="2643"/>
      <c r="E1870" s="2643"/>
      <c r="F1870" s="2643"/>
      <c r="G1870" s="2643"/>
      <c r="H1870" s="2643"/>
      <c r="I1870" s="2643"/>
      <c r="J1870" s="2643"/>
      <c r="K1870" s="2644"/>
      <c r="L1870" s="2645"/>
      <c r="M1870" s="2645"/>
      <c r="N1870" s="2645"/>
      <c r="O1870" s="2646"/>
      <c r="P1870" s="2646"/>
      <c r="Q1870" s="2646"/>
      <c r="R1870" s="2646"/>
      <c r="S1870" s="2646"/>
      <c r="T1870" s="2646"/>
      <c r="U1870" s="2643"/>
      <c r="V1870" s="2643"/>
      <c r="W1870" s="2646"/>
    </row>
    <row r="1871" spans="1:23">
      <c r="A1871" s="2643"/>
      <c r="B1871" s="2643"/>
      <c r="C1871" s="2643"/>
      <c r="D1871" s="2643"/>
      <c r="E1871" s="2643"/>
      <c r="F1871" s="2643"/>
      <c r="G1871" s="2643"/>
      <c r="H1871" s="2643"/>
      <c r="I1871" s="2643"/>
      <c r="J1871" s="2643"/>
      <c r="K1871" s="2644"/>
      <c r="L1871" s="2645"/>
      <c r="M1871" s="2645"/>
      <c r="N1871" s="2645"/>
      <c r="O1871" s="2646"/>
      <c r="P1871" s="2646"/>
      <c r="Q1871" s="2646"/>
      <c r="R1871" s="2646"/>
      <c r="S1871" s="2646"/>
      <c r="T1871" s="2646"/>
      <c r="U1871" s="2643"/>
      <c r="V1871" s="2643"/>
      <c r="W1871" s="2646"/>
    </row>
    <row r="1872" spans="1:23">
      <c r="A1872" s="2643"/>
      <c r="B1872" s="2643"/>
      <c r="C1872" s="2643"/>
      <c r="D1872" s="2643"/>
      <c r="E1872" s="2643"/>
      <c r="F1872" s="2643"/>
      <c r="G1872" s="2643"/>
      <c r="H1872" s="2643"/>
      <c r="I1872" s="2643"/>
      <c r="J1872" s="2643"/>
      <c r="K1872" s="2644"/>
      <c r="L1872" s="2645"/>
      <c r="M1872" s="2645"/>
      <c r="N1872" s="2645"/>
      <c r="O1872" s="2646"/>
      <c r="P1872" s="2646"/>
      <c r="Q1872" s="2646"/>
      <c r="R1872" s="2646"/>
      <c r="S1872" s="2646"/>
      <c r="T1872" s="2646"/>
      <c r="U1872" s="2643"/>
      <c r="V1872" s="2643"/>
      <c r="W1872" s="2646"/>
    </row>
    <row r="1873" spans="1:23">
      <c r="A1873" s="2643"/>
      <c r="B1873" s="2643"/>
      <c r="C1873" s="2643"/>
      <c r="D1873" s="2643"/>
      <c r="E1873" s="2643"/>
      <c r="F1873" s="2643"/>
      <c r="G1873" s="2643"/>
      <c r="H1873" s="2643"/>
      <c r="I1873" s="2643"/>
      <c r="J1873" s="2643"/>
      <c r="K1873" s="2644"/>
      <c r="L1873" s="2645"/>
      <c r="M1873" s="2645"/>
      <c r="N1873" s="2645"/>
      <c r="O1873" s="2646"/>
      <c r="P1873" s="2646"/>
      <c r="Q1873" s="2646"/>
      <c r="R1873" s="2646"/>
      <c r="S1873" s="2646"/>
      <c r="T1873" s="2646"/>
      <c r="U1873" s="2643"/>
      <c r="V1873" s="2643"/>
      <c r="W1873" s="2646"/>
    </row>
    <row r="1874" spans="1:23">
      <c r="A1874" s="2643"/>
      <c r="B1874" s="2643"/>
      <c r="C1874" s="2643"/>
      <c r="D1874" s="2643"/>
      <c r="E1874" s="2643"/>
      <c r="F1874" s="2643"/>
      <c r="G1874" s="2643"/>
      <c r="H1874" s="2643"/>
      <c r="I1874" s="2643"/>
      <c r="J1874" s="2643"/>
      <c r="K1874" s="2644"/>
      <c r="L1874" s="2645"/>
      <c r="M1874" s="2645"/>
      <c r="N1874" s="2645"/>
      <c r="O1874" s="2646"/>
      <c r="P1874" s="2646"/>
      <c r="Q1874" s="2646"/>
      <c r="R1874" s="2646"/>
      <c r="S1874" s="2646"/>
      <c r="T1874" s="2646"/>
      <c r="U1874" s="2643"/>
      <c r="V1874" s="2643"/>
      <c r="W1874" s="2646"/>
    </row>
    <row r="1875" spans="1:23">
      <c r="A1875" s="2643"/>
      <c r="B1875" s="2643"/>
      <c r="C1875" s="2643"/>
      <c r="D1875" s="2643"/>
      <c r="E1875" s="2643"/>
      <c r="F1875" s="2643"/>
      <c r="G1875" s="2643"/>
      <c r="H1875" s="2643"/>
      <c r="I1875" s="2643"/>
      <c r="J1875" s="2643"/>
      <c r="K1875" s="2644"/>
      <c r="L1875" s="2645"/>
      <c r="M1875" s="2645"/>
      <c r="N1875" s="2645"/>
      <c r="O1875" s="2646"/>
      <c r="P1875" s="2646"/>
      <c r="Q1875" s="2646"/>
      <c r="R1875" s="2646"/>
      <c r="S1875" s="2646"/>
      <c r="T1875" s="2646"/>
      <c r="U1875" s="2643"/>
      <c r="V1875" s="2643"/>
      <c r="W1875" s="2646"/>
    </row>
    <row r="1876" spans="1:23">
      <c r="A1876" s="2643"/>
      <c r="B1876" s="2643"/>
      <c r="C1876" s="2643"/>
      <c r="D1876" s="2643"/>
      <c r="E1876" s="2643"/>
      <c r="F1876" s="2643"/>
      <c r="G1876" s="2643"/>
      <c r="H1876" s="2643"/>
      <c r="I1876" s="2643"/>
      <c r="J1876" s="2643"/>
      <c r="K1876" s="2644"/>
      <c r="L1876" s="2645"/>
      <c r="M1876" s="2645"/>
      <c r="N1876" s="2645"/>
      <c r="O1876" s="2646"/>
      <c r="P1876" s="2646"/>
      <c r="Q1876" s="2646"/>
      <c r="R1876" s="2646"/>
      <c r="S1876" s="2646"/>
      <c r="T1876" s="2646"/>
      <c r="U1876" s="2643"/>
      <c r="V1876" s="2643"/>
      <c r="W1876" s="2646"/>
    </row>
    <row r="1877" spans="1:23">
      <c r="A1877" s="2643"/>
      <c r="B1877" s="2643"/>
      <c r="C1877" s="2643"/>
      <c r="D1877" s="2643"/>
      <c r="E1877" s="2643"/>
      <c r="F1877" s="2643"/>
      <c r="G1877" s="2643"/>
      <c r="H1877" s="2643"/>
      <c r="I1877" s="2643"/>
      <c r="J1877" s="2643"/>
      <c r="K1877" s="2644"/>
      <c r="L1877" s="2645"/>
      <c r="M1877" s="2645"/>
      <c r="N1877" s="2645"/>
      <c r="O1877" s="2646"/>
      <c r="P1877" s="2646"/>
      <c r="Q1877" s="2646"/>
      <c r="R1877" s="2646"/>
      <c r="S1877" s="2646"/>
      <c r="T1877" s="2646"/>
      <c r="U1877" s="2643"/>
      <c r="V1877" s="2643"/>
      <c r="W1877" s="2646"/>
    </row>
    <row r="1878" spans="1:23">
      <c r="A1878" s="2643"/>
      <c r="B1878" s="2643"/>
      <c r="C1878" s="2643"/>
      <c r="D1878" s="2643"/>
      <c r="E1878" s="2643"/>
      <c r="F1878" s="2643"/>
      <c r="G1878" s="2643"/>
      <c r="H1878" s="2643"/>
      <c r="I1878" s="2643"/>
      <c r="J1878" s="2643"/>
      <c r="K1878" s="2644"/>
      <c r="L1878" s="2645"/>
      <c r="M1878" s="2645"/>
      <c r="N1878" s="2645"/>
      <c r="O1878" s="2646"/>
      <c r="P1878" s="2646"/>
      <c r="Q1878" s="2646"/>
      <c r="R1878" s="2646"/>
      <c r="S1878" s="2646"/>
      <c r="T1878" s="2646"/>
      <c r="U1878" s="2643"/>
      <c r="V1878" s="2643"/>
      <c r="W1878" s="2646"/>
    </row>
    <row r="1879" spans="1:23">
      <c r="A1879" s="2643"/>
      <c r="B1879" s="2643"/>
      <c r="C1879" s="2643"/>
      <c r="D1879" s="2643"/>
      <c r="E1879" s="2643"/>
      <c r="F1879" s="2643"/>
      <c r="G1879" s="2643"/>
      <c r="H1879" s="2643"/>
      <c r="I1879" s="2643"/>
      <c r="J1879" s="2643"/>
      <c r="K1879" s="2644"/>
      <c r="L1879" s="2645"/>
      <c r="M1879" s="2645"/>
      <c r="N1879" s="2645"/>
      <c r="O1879" s="2646"/>
      <c r="P1879" s="2646"/>
      <c r="Q1879" s="2646"/>
      <c r="R1879" s="2646"/>
      <c r="S1879" s="2646"/>
      <c r="T1879" s="2646"/>
      <c r="U1879" s="2643"/>
      <c r="V1879" s="2643"/>
      <c r="W1879" s="2646"/>
    </row>
    <row r="1880" spans="1:23">
      <c r="A1880" s="2643"/>
      <c r="B1880" s="2643"/>
      <c r="C1880" s="2643"/>
      <c r="D1880" s="2643"/>
      <c r="E1880" s="2643"/>
      <c r="F1880" s="2643"/>
      <c r="G1880" s="2643"/>
      <c r="H1880" s="2643"/>
      <c r="I1880" s="2643"/>
      <c r="J1880" s="2643"/>
      <c r="K1880" s="2644"/>
      <c r="L1880" s="2645"/>
      <c r="M1880" s="2645"/>
      <c r="N1880" s="2645"/>
      <c r="O1880" s="2646"/>
      <c r="P1880" s="2646"/>
      <c r="Q1880" s="2646"/>
      <c r="R1880" s="2646"/>
      <c r="S1880" s="2646"/>
      <c r="T1880" s="2646"/>
      <c r="U1880" s="2643"/>
      <c r="V1880" s="2643"/>
      <c r="W1880" s="2646"/>
    </row>
    <row r="1881" spans="1:23">
      <c r="A1881" s="2643"/>
      <c r="B1881" s="2643"/>
      <c r="C1881" s="2643"/>
      <c r="D1881" s="2643"/>
      <c r="E1881" s="2643"/>
      <c r="F1881" s="2643"/>
      <c r="G1881" s="2643"/>
      <c r="H1881" s="2643"/>
      <c r="I1881" s="2643"/>
      <c r="J1881" s="2643"/>
      <c r="K1881" s="2644"/>
      <c r="L1881" s="2645"/>
      <c r="M1881" s="2645"/>
      <c r="N1881" s="2645"/>
      <c r="O1881" s="2646"/>
      <c r="P1881" s="2646"/>
      <c r="Q1881" s="2646"/>
      <c r="R1881" s="2646"/>
      <c r="S1881" s="2646"/>
      <c r="T1881" s="2646"/>
      <c r="U1881" s="2643"/>
      <c r="V1881" s="2643"/>
      <c r="W1881" s="2646"/>
    </row>
    <row r="1882" spans="1:23">
      <c r="A1882" s="2643"/>
      <c r="B1882" s="2643"/>
      <c r="C1882" s="2643"/>
      <c r="D1882" s="2643"/>
      <c r="E1882" s="2643"/>
      <c r="F1882" s="2643"/>
      <c r="G1882" s="2643"/>
      <c r="H1882" s="2643"/>
      <c r="I1882" s="2643"/>
      <c r="J1882" s="2643"/>
      <c r="K1882" s="2644"/>
      <c r="L1882" s="2645"/>
      <c r="M1882" s="2645"/>
      <c r="N1882" s="2645"/>
      <c r="O1882" s="2646"/>
      <c r="P1882" s="2646"/>
      <c r="Q1882" s="2646"/>
      <c r="R1882" s="2646"/>
      <c r="S1882" s="2646"/>
      <c r="T1882" s="2646"/>
      <c r="U1882" s="2643"/>
      <c r="V1882" s="2643"/>
      <c r="W1882" s="2646"/>
    </row>
    <row r="1883" spans="1:23">
      <c r="A1883" s="2643"/>
      <c r="B1883" s="2643"/>
      <c r="C1883" s="2643"/>
      <c r="D1883" s="2643"/>
      <c r="E1883" s="2643"/>
      <c r="F1883" s="2643"/>
      <c r="G1883" s="2643"/>
      <c r="H1883" s="2643"/>
      <c r="I1883" s="2643"/>
      <c r="J1883" s="2643"/>
      <c r="K1883" s="2644"/>
      <c r="L1883" s="2645"/>
      <c r="M1883" s="2645"/>
      <c r="N1883" s="2645"/>
      <c r="O1883" s="2646"/>
      <c r="P1883" s="2646"/>
      <c r="Q1883" s="2646"/>
      <c r="R1883" s="2646"/>
      <c r="S1883" s="2646"/>
      <c r="T1883" s="2646"/>
      <c r="U1883" s="2643"/>
      <c r="V1883" s="2643"/>
      <c r="W1883" s="2646"/>
    </row>
    <row r="1884" spans="1:23">
      <c r="A1884" s="2643"/>
      <c r="B1884" s="2643"/>
      <c r="C1884" s="2643"/>
      <c r="D1884" s="2643"/>
      <c r="E1884" s="2643"/>
      <c r="F1884" s="2643"/>
      <c r="G1884" s="2643"/>
      <c r="H1884" s="2643"/>
      <c r="I1884" s="2643"/>
      <c r="J1884" s="2643"/>
      <c r="K1884" s="2644"/>
      <c r="L1884" s="2645"/>
      <c r="M1884" s="2645"/>
      <c r="N1884" s="2645"/>
      <c r="O1884" s="2646"/>
      <c r="P1884" s="2646"/>
      <c r="Q1884" s="2646"/>
      <c r="R1884" s="2646"/>
      <c r="S1884" s="2646"/>
      <c r="T1884" s="2646"/>
      <c r="U1884" s="2643"/>
      <c r="V1884" s="2643"/>
      <c r="W1884" s="2646"/>
    </row>
    <row r="1885" spans="1:23">
      <c r="A1885" s="2643"/>
      <c r="B1885" s="2643"/>
      <c r="C1885" s="2643"/>
      <c r="D1885" s="2643"/>
      <c r="E1885" s="2643"/>
      <c r="F1885" s="2643"/>
      <c r="G1885" s="2643"/>
      <c r="H1885" s="2643"/>
      <c r="I1885" s="2643"/>
      <c r="J1885" s="2643"/>
      <c r="K1885" s="2644"/>
      <c r="L1885" s="2645"/>
      <c r="M1885" s="2645"/>
      <c r="N1885" s="2645"/>
      <c r="O1885" s="2646"/>
      <c r="P1885" s="2646"/>
      <c r="Q1885" s="2646"/>
      <c r="R1885" s="2646"/>
      <c r="S1885" s="2646"/>
      <c r="T1885" s="2646"/>
      <c r="U1885" s="2643"/>
      <c r="V1885" s="2643"/>
      <c r="W1885" s="2646"/>
    </row>
    <row r="1886" spans="1:23">
      <c r="A1886" s="2643"/>
      <c r="B1886" s="2643"/>
      <c r="C1886" s="2643"/>
      <c r="D1886" s="2643"/>
      <c r="E1886" s="2643"/>
      <c r="F1886" s="2643"/>
      <c r="G1886" s="2643"/>
      <c r="H1886" s="2643"/>
      <c r="I1886" s="2643"/>
      <c r="J1886" s="2643"/>
      <c r="K1886" s="2644"/>
      <c r="L1886" s="2645"/>
      <c r="M1886" s="2645"/>
      <c r="N1886" s="2645"/>
      <c r="O1886" s="2646"/>
      <c r="P1886" s="2646"/>
      <c r="Q1886" s="2646"/>
      <c r="R1886" s="2646"/>
      <c r="S1886" s="2646"/>
      <c r="T1886" s="2646"/>
      <c r="U1886" s="2643"/>
      <c r="V1886" s="2643"/>
      <c r="W1886" s="2646"/>
    </row>
    <row r="1887" spans="1:23">
      <c r="A1887" s="2643"/>
      <c r="B1887" s="2643"/>
      <c r="C1887" s="2643"/>
      <c r="D1887" s="2643"/>
      <c r="E1887" s="2643"/>
      <c r="F1887" s="2643"/>
      <c r="G1887" s="2643"/>
      <c r="H1887" s="2643"/>
      <c r="I1887" s="2643"/>
      <c r="J1887" s="2643"/>
      <c r="K1887" s="2644"/>
      <c r="L1887" s="2645"/>
      <c r="M1887" s="2645"/>
      <c r="N1887" s="2645"/>
      <c r="O1887" s="2646"/>
      <c r="P1887" s="2646"/>
      <c r="Q1887" s="2646"/>
      <c r="R1887" s="2646"/>
      <c r="S1887" s="2646"/>
      <c r="T1887" s="2646"/>
      <c r="U1887" s="2643"/>
      <c r="V1887" s="2643"/>
      <c r="W1887" s="2646"/>
    </row>
    <row r="1888" spans="1:23">
      <c r="A1888" s="2643"/>
      <c r="B1888" s="2643"/>
      <c r="C1888" s="2643"/>
      <c r="D1888" s="2643"/>
      <c r="E1888" s="2643"/>
      <c r="F1888" s="2643"/>
      <c r="G1888" s="2643"/>
      <c r="H1888" s="2643"/>
      <c r="I1888" s="2643"/>
      <c r="J1888" s="2643"/>
      <c r="K1888" s="2644"/>
      <c r="L1888" s="2645"/>
      <c r="M1888" s="2645"/>
      <c r="N1888" s="2645"/>
      <c r="O1888" s="2646"/>
      <c r="P1888" s="2646"/>
      <c r="Q1888" s="2646"/>
      <c r="R1888" s="2646"/>
      <c r="S1888" s="2646"/>
      <c r="T1888" s="2646"/>
      <c r="U1888" s="2643"/>
      <c r="V1888" s="2643"/>
      <c r="W1888" s="2646"/>
    </row>
    <row r="1889" spans="1:23">
      <c r="A1889" s="2643"/>
      <c r="B1889" s="2643"/>
      <c r="C1889" s="2643"/>
      <c r="D1889" s="2643"/>
      <c r="E1889" s="2643"/>
      <c r="F1889" s="2643"/>
      <c r="G1889" s="2643"/>
      <c r="H1889" s="2643"/>
      <c r="I1889" s="2643"/>
      <c r="J1889" s="2643"/>
      <c r="K1889" s="2644"/>
      <c r="L1889" s="2645"/>
      <c r="M1889" s="2645"/>
      <c r="N1889" s="2645"/>
      <c r="O1889" s="2646"/>
      <c r="P1889" s="2646"/>
      <c r="Q1889" s="2646"/>
      <c r="R1889" s="2646"/>
      <c r="S1889" s="2646"/>
      <c r="T1889" s="2646"/>
      <c r="U1889" s="2643"/>
      <c r="V1889" s="2643"/>
      <c r="W1889" s="2646"/>
    </row>
    <row r="1890" spans="1:23">
      <c r="A1890" s="2643"/>
      <c r="B1890" s="2643"/>
      <c r="C1890" s="2643"/>
      <c r="D1890" s="2643"/>
      <c r="E1890" s="2643"/>
      <c r="F1890" s="2643"/>
      <c r="G1890" s="2643"/>
      <c r="H1890" s="2643"/>
      <c r="I1890" s="2643"/>
      <c r="J1890" s="2643"/>
      <c r="K1890" s="2644"/>
      <c r="L1890" s="2645"/>
      <c r="M1890" s="2645"/>
      <c r="N1890" s="2645"/>
      <c r="O1890" s="2646"/>
      <c r="P1890" s="2646"/>
      <c r="Q1890" s="2646"/>
      <c r="R1890" s="2646"/>
      <c r="S1890" s="2646"/>
      <c r="T1890" s="2646"/>
      <c r="U1890" s="2643"/>
      <c r="V1890" s="2643"/>
      <c r="W1890" s="2646"/>
    </row>
    <row r="1891" spans="1:23">
      <c r="A1891" s="2643"/>
      <c r="B1891" s="2643"/>
      <c r="C1891" s="2643"/>
      <c r="D1891" s="2643"/>
      <c r="E1891" s="2643"/>
      <c r="F1891" s="2643"/>
      <c r="G1891" s="2643"/>
      <c r="H1891" s="2643"/>
      <c r="I1891" s="2643"/>
      <c r="J1891" s="2643"/>
      <c r="K1891" s="2644"/>
      <c r="L1891" s="2645"/>
      <c r="M1891" s="2645"/>
      <c r="N1891" s="2645"/>
      <c r="O1891" s="2646"/>
      <c r="P1891" s="2646"/>
      <c r="Q1891" s="2646"/>
      <c r="R1891" s="2646"/>
      <c r="S1891" s="2646"/>
      <c r="T1891" s="2646"/>
      <c r="U1891" s="2643"/>
      <c r="V1891" s="2643"/>
      <c r="W1891" s="2646"/>
    </row>
    <row r="1892" spans="1:23">
      <c r="A1892" s="2643"/>
      <c r="B1892" s="2643"/>
      <c r="C1892" s="2643"/>
      <c r="D1892" s="2643"/>
      <c r="E1892" s="2643"/>
      <c r="F1892" s="2643"/>
      <c r="G1892" s="2643"/>
      <c r="H1892" s="2643"/>
      <c r="I1892" s="2643"/>
      <c r="J1892" s="2643"/>
      <c r="K1892" s="2644"/>
      <c r="L1892" s="2645"/>
      <c r="M1892" s="2645"/>
      <c r="N1892" s="2645"/>
      <c r="O1892" s="2646"/>
      <c r="P1892" s="2646"/>
      <c r="Q1892" s="2646"/>
      <c r="R1892" s="2646"/>
      <c r="S1892" s="2646"/>
      <c r="T1892" s="2646"/>
      <c r="U1892" s="2643"/>
      <c r="V1892" s="2643"/>
      <c r="W1892" s="2646"/>
    </row>
    <row r="1893" spans="1:23">
      <c r="A1893" s="2643"/>
      <c r="B1893" s="2643"/>
      <c r="C1893" s="2643"/>
      <c r="D1893" s="2643"/>
      <c r="E1893" s="2643"/>
      <c r="F1893" s="2643"/>
      <c r="G1893" s="2643"/>
      <c r="H1893" s="2643"/>
      <c r="I1893" s="2643"/>
      <c r="J1893" s="2643"/>
      <c r="K1893" s="2644"/>
      <c r="L1893" s="2645"/>
      <c r="M1893" s="2645"/>
      <c r="N1893" s="2645"/>
      <c r="O1893" s="2646"/>
      <c r="P1893" s="2646"/>
      <c r="Q1893" s="2646"/>
      <c r="R1893" s="2646"/>
      <c r="S1893" s="2646"/>
      <c r="T1893" s="2646"/>
      <c r="U1893" s="2643"/>
      <c r="V1893" s="2643"/>
      <c r="W1893" s="2646"/>
    </row>
    <row r="1894" spans="1:23">
      <c r="A1894" s="2643"/>
      <c r="B1894" s="2643"/>
      <c r="C1894" s="2643"/>
      <c r="D1894" s="2643"/>
      <c r="E1894" s="2643"/>
      <c r="F1894" s="2643"/>
      <c r="G1894" s="2643"/>
      <c r="H1894" s="2643"/>
      <c r="I1894" s="2643"/>
      <c r="J1894" s="2643"/>
      <c r="K1894" s="2644"/>
      <c r="L1894" s="2645"/>
      <c r="M1894" s="2645"/>
      <c r="N1894" s="2645"/>
      <c r="O1894" s="2646"/>
      <c r="P1894" s="2646"/>
      <c r="Q1894" s="2646"/>
      <c r="R1894" s="2646"/>
      <c r="S1894" s="2646"/>
      <c r="T1894" s="2646"/>
      <c r="U1894" s="2643"/>
      <c r="V1894" s="2643"/>
      <c r="W1894" s="2646"/>
    </row>
    <row r="1895" spans="1:23">
      <c r="A1895" s="2643"/>
      <c r="B1895" s="2643"/>
      <c r="C1895" s="2643"/>
      <c r="D1895" s="2643"/>
      <c r="E1895" s="2643"/>
      <c r="F1895" s="2643"/>
      <c r="G1895" s="2643"/>
      <c r="H1895" s="2643"/>
      <c r="I1895" s="2643"/>
      <c r="J1895" s="2643"/>
      <c r="K1895" s="2644"/>
      <c r="L1895" s="2645"/>
      <c r="M1895" s="2645"/>
      <c r="N1895" s="2645"/>
      <c r="O1895" s="2646"/>
      <c r="P1895" s="2646"/>
      <c r="Q1895" s="2646"/>
      <c r="R1895" s="2646"/>
      <c r="S1895" s="2646"/>
      <c r="T1895" s="2646"/>
      <c r="U1895" s="2643"/>
      <c r="V1895" s="2643"/>
      <c r="W1895" s="2646"/>
    </row>
    <row r="1896" spans="1:23">
      <c r="A1896" s="2643"/>
      <c r="B1896" s="2643"/>
      <c r="C1896" s="2643"/>
      <c r="D1896" s="2643"/>
      <c r="E1896" s="2643"/>
      <c r="F1896" s="2643"/>
      <c r="G1896" s="2643"/>
      <c r="H1896" s="2643"/>
      <c r="I1896" s="2643"/>
      <c r="J1896" s="2643"/>
      <c r="K1896" s="2644"/>
      <c r="L1896" s="2645"/>
      <c r="M1896" s="2645"/>
      <c r="N1896" s="2645"/>
      <c r="O1896" s="2646"/>
      <c r="P1896" s="2646"/>
      <c r="Q1896" s="2646"/>
      <c r="R1896" s="2646"/>
      <c r="S1896" s="2646"/>
      <c r="T1896" s="2646"/>
      <c r="U1896" s="2643"/>
      <c r="V1896" s="2643"/>
      <c r="W1896" s="2646"/>
    </row>
    <row r="1897" spans="1:23">
      <c r="A1897" s="2643"/>
      <c r="B1897" s="2643"/>
      <c r="C1897" s="2643"/>
      <c r="D1897" s="2643"/>
      <c r="E1897" s="2643"/>
      <c r="F1897" s="2643"/>
      <c r="G1897" s="2643"/>
      <c r="H1897" s="2643"/>
      <c r="I1897" s="2643"/>
      <c r="J1897" s="2643"/>
      <c r="K1897" s="2644"/>
      <c r="L1897" s="2645"/>
      <c r="M1897" s="2645"/>
      <c r="N1897" s="2645"/>
      <c r="O1897" s="2646"/>
      <c r="P1897" s="2646"/>
      <c r="Q1897" s="2646"/>
      <c r="R1897" s="2646"/>
      <c r="S1897" s="2646"/>
      <c r="T1897" s="2646"/>
      <c r="U1897" s="2643"/>
      <c r="V1897" s="2643"/>
      <c r="W1897" s="2646"/>
    </row>
    <row r="1898" spans="1:23">
      <c r="A1898" s="2643"/>
      <c r="B1898" s="2643"/>
      <c r="C1898" s="2643"/>
      <c r="D1898" s="2643"/>
      <c r="E1898" s="2643"/>
      <c r="F1898" s="2643"/>
      <c r="G1898" s="2643"/>
      <c r="H1898" s="2643"/>
      <c r="I1898" s="2643"/>
      <c r="J1898" s="2643"/>
      <c r="K1898" s="2644"/>
      <c r="L1898" s="2645"/>
      <c r="M1898" s="2645"/>
      <c r="N1898" s="2645"/>
      <c r="O1898" s="2646"/>
      <c r="P1898" s="2646"/>
      <c r="Q1898" s="2646"/>
      <c r="R1898" s="2646"/>
      <c r="S1898" s="2646"/>
      <c r="T1898" s="2646"/>
      <c r="U1898" s="2643"/>
      <c r="V1898" s="2643"/>
      <c r="W1898" s="2646"/>
    </row>
    <row r="1899" spans="1:23">
      <c r="A1899" s="2643"/>
      <c r="B1899" s="2643"/>
      <c r="C1899" s="2643"/>
      <c r="D1899" s="2643"/>
      <c r="E1899" s="2643"/>
      <c r="F1899" s="2643"/>
      <c r="G1899" s="2643"/>
      <c r="H1899" s="2643"/>
      <c r="I1899" s="2643"/>
      <c r="J1899" s="2643"/>
      <c r="K1899" s="2644"/>
      <c r="L1899" s="2645"/>
      <c r="M1899" s="2645"/>
      <c r="N1899" s="2645"/>
      <c r="O1899" s="2646"/>
      <c r="P1899" s="2646"/>
      <c r="Q1899" s="2646"/>
      <c r="R1899" s="2646"/>
      <c r="S1899" s="2646"/>
      <c r="T1899" s="2646"/>
      <c r="U1899" s="2643"/>
      <c r="V1899" s="2643"/>
      <c r="W1899" s="2646"/>
    </row>
    <row r="1900" spans="1:23">
      <c r="A1900" s="2643"/>
      <c r="B1900" s="2643"/>
      <c r="C1900" s="2643"/>
      <c r="D1900" s="2643"/>
      <c r="E1900" s="2643"/>
      <c r="F1900" s="2643"/>
      <c r="G1900" s="2643"/>
      <c r="H1900" s="2643"/>
      <c r="I1900" s="2643"/>
      <c r="J1900" s="2643"/>
      <c r="K1900" s="2644"/>
      <c r="L1900" s="2645"/>
      <c r="M1900" s="2645"/>
      <c r="N1900" s="2645"/>
      <c r="O1900" s="2646"/>
      <c r="P1900" s="2646"/>
      <c r="Q1900" s="2646"/>
      <c r="R1900" s="2646"/>
      <c r="S1900" s="2646"/>
      <c r="T1900" s="2646"/>
      <c r="U1900" s="2643"/>
      <c r="V1900" s="2643"/>
      <c r="W1900" s="2646"/>
    </row>
    <row r="1901" spans="1:23">
      <c r="A1901" s="2643"/>
      <c r="B1901" s="2643"/>
      <c r="C1901" s="2643"/>
      <c r="D1901" s="2643"/>
      <c r="E1901" s="2643"/>
      <c r="F1901" s="2643"/>
      <c r="G1901" s="2643"/>
      <c r="H1901" s="2643"/>
      <c r="I1901" s="2643"/>
      <c r="J1901" s="2643"/>
      <c r="K1901" s="2644"/>
      <c r="L1901" s="2645"/>
      <c r="M1901" s="2645"/>
      <c r="N1901" s="2645"/>
      <c r="O1901" s="2646"/>
      <c r="P1901" s="2646"/>
      <c r="Q1901" s="2646"/>
      <c r="R1901" s="2646"/>
      <c r="S1901" s="2646"/>
      <c r="T1901" s="2646"/>
      <c r="U1901" s="2643"/>
      <c r="V1901" s="2643"/>
      <c r="W1901" s="2646"/>
    </row>
    <row r="1902" spans="1:23">
      <c r="A1902" s="2643"/>
      <c r="B1902" s="2643"/>
      <c r="C1902" s="2643"/>
      <c r="D1902" s="2643"/>
      <c r="E1902" s="2643"/>
      <c r="F1902" s="2643"/>
      <c r="G1902" s="2643"/>
      <c r="H1902" s="2643"/>
      <c r="I1902" s="2643"/>
      <c r="J1902" s="2643"/>
      <c r="K1902" s="2644"/>
      <c r="L1902" s="2645"/>
      <c r="M1902" s="2645"/>
      <c r="N1902" s="2645"/>
      <c r="O1902" s="2646"/>
      <c r="P1902" s="2646"/>
      <c r="Q1902" s="2646"/>
      <c r="R1902" s="2646"/>
      <c r="S1902" s="2646"/>
      <c r="T1902" s="2646"/>
      <c r="U1902" s="2643"/>
      <c r="V1902" s="2643"/>
      <c r="W1902" s="2646"/>
    </row>
    <row r="1903" spans="1:23">
      <c r="A1903" s="2643"/>
      <c r="B1903" s="2643"/>
      <c r="C1903" s="2643"/>
      <c r="D1903" s="2643"/>
      <c r="E1903" s="2643"/>
      <c r="F1903" s="2643"/>
      <c r="G1903" s="2643"/>
      <c r="H1903" s="2643"/>
      <c r="I1903" s="2643"/>
      <c r="J1903" s="2643"/>
      <c r="K1903" s="2644"/>
      <c r="L1903" s="2645"/>
      <c r="M1903" s="2645"/>
      <c r="N1903" s="2645"/>
      <c r="O1903" s="2646"/>
      <c r="P1903" s="2646"/>
      <c r="Q1903" s="2646"/>
      <c r="R1903" s="2646"/>
      <c r="S1903" s="2646"/>
      <c r="T1903" s="2646"/>
      <c r="U1903" s="2643"/>
      <c r="V1903" s="2643"/>
      <c r="W1903" s="2646"/>
    </row>
    <row r="1904" spans="1:23">
      <c r="A1904" s="2643"/>
      <c r="B1904" s="2643"/>
      <c r="C1904" s="2643"/>
      <c r="D1904" s="2643"/>
      <c r="E1904" s="2643"/>
      <c r="F1904" s="2643"/>
      <c r="G1904" s="2643"/>
      <c r="H1904" s="2643"/>
      <c r="I1904" s="2643"/>
      <c r="J1904" s="2643"/>
      <c r="K1904" s="2644"/>
      <c r="L1904" s="2645"/>
      <c r="M1904" s="2645"/>
      <c r="N1904" s="2645"/>
      <c r="O1904" s="2646"/>
      <c r="P1904" s="2646"/>
      <c r="Q1904" s="2646"/>
      <c r="R1904" s="2646"/>
      <c r="S1904" s="2646"/>
      <c r="T1904" s="2646"/>
      <c r="U1904" s="2643"/>
      <c r="V1904" s="2643"/>
      <c r="W1904" s="2646"/>
    </row>
    <row r="1905" spans="1:23">
      <c r="A1905" s="2643"/>
      <c r="B1905" s="2643"/>
      <c r="C1905" s="2643"/>
      <c r="D1905" s="2643"/>
      <c r="E1905" s="2643"/>
      <c r="F1905" s="2643"/>
      <c r="G1905" s="2643"/>
      <c r="H1905" s="2643"/>
      <c r="I1905" s="2643"/>
      <c r="J1905" s="2643"/>
      <c r="K1905" s="2644"/>
      <c r="L1905" s="2645"/>
      <c r="M1905" s="2645"/>
      <c r="N1905" s="2645"/>
      <c r="O1905" s="2646"/>
      <c r="P1905" s="2646"/>
      <c r="Q1905" s="2646"/>
      <c r="R1905" s="2646"/>
      <c r="S1905" s="2646"/>
      <c r="T1905" s="2646"/>
      <c r="U1905" s="2643"/>
      <c r="V1905" s="2643"/>
      <c r="W1905" s="2646"/>
    </row>
    <row r="1906" spans="1:23">
      <c r="A1906" s="2643"/>
      <c r="B1906" s="2643"/>
      <c r="C1906" s="2643"/>
      <c r="D1906" s="2643"/>
      <c r="E1906" s="2643"/>
      <c r="F1906" s="2643"/>
      <c r="G1906" s="2643"/>
      <c r="H1906" s="2643"/>
      <c r="I1906" s="2643"/>
      <c r="J1906" s="2643"/>
      <c r="K1906" s="2644"/>
      <c r="L1906" s="2645"/>
      <c r="M1906" s="2645"/>
      <c r="N1906" s="2645"/>
      <c r="O1906" s="2646"/>
      <c r="P1906" s="2646"/>
      <c r="Q1906" s="2646"/>
      <c r="R1906" s="2646"/>
      <c r="S1906" s="2646"/>
      <c r="T1906" s="2646"/>
      <c r="U1906" s="2643"/>
      <c r="V1906" s="2643"/>
      <c r="W1906" s="2646"/>
    </row>
    <row r="1907" spans="1:23">
      <c r="A1907" s="2643"/>
      <c r="B1907" s="2643"/>
      <c r="C1907" s="2643"/>
      <c r="D1907" s="2643"/>
      <c r="E1907" s="2643"/>
      <c r="F1907" s="2643"/>
      <c r="G1907" s="2643"/>
      <c r="H1907" s="2643"/>
      <c r="I1907" s="2643"/>
      <c r="J1907" s="2643"/>
      <c r="K1907" s="2644"/>
      <c r="L1907" s="2645"/>
      <c r="M1907" s="2645"/>
      <c r="N1907" s="2645"/>
      <c r="O1907" s="2646"/>
      <c r="P1907" s="2646"/>
      <c r="Q1907" s="2646"/>
      <c r="R1907" s="2646"/>
      <c r="S1907" s="2646"/>
      <c r="T1907" s="2646"/>
      <c r="U1907" s="2643"/>
      <c r="V1907" s="2643"/>
      <c r="W1907" s="2646"/>
    </row>
    <row r="1908" spans="1:23">
      <c r="A1908" s="2643"/>
      <c r="B1908" s="2643"/>
      <c r="C1908" s="2643"/>
      <c r="D1908" s="2643"/>
      <c r="E1908" s="2643"/>
      <c r="F1908" s="2643"/>
      <c r="G1908" s="2643"/>
      <c r="H1908" s="2643"/>
      <c r="I1908" s="2643"/>
      <c r="J1908" s="2643"/>
      <c r="K1908" s="2644"/>
      <c r="L1908" s="2645"/>
      <c r="M1908" s="2645"/>
      <c r="N1908" s="2645"/>
      <c r="O1908" s="2646"/>
      <c r="P1908" s="2646"/>
      <c r="Q1908" s="2646"/>
      <c r="R1908" s="2646"/>
      <c r="S1908" s="2646"/>
      <c r="T1908" s="2646"/>
      <c r="U1908" s="2643"/>
      <c r="V1908" s="2643"/>
      <c r="W1908" s="2646"/>
    </row>
    <row r="1909" spans="1:23">
      <c r="A1909" s="2643"/>
      <c r="B1909" s="2643"/>
      <c r="C1909" s="2643"/>
      <c r="D1909" s="2643"/>
      <c r="E1909" s="2643"/>
      <c r="F1909" s="2643"/>
      <c r="G1909" s="2643"/>
      <c r="H1909" s="2643"/>
      <c r="I1909" s="2643"/>
      <c r="J1909" s="2643"/>
      <c r="K1909" s="2644"/>
      <c r="L1909" s="2645"/>
      <c r="M1909" s="2645"/>
      <c r="N1909" s="2645"/>
      <c r="O1909" s="2646"/>
      <c r="P1909" s="2646"/>
      <c r="Q1909" s="2646"/>
      <c r="R1909" s="2646"/>
      <c r="S1909" s="2646"/>
      <c r="T1909" s="2646"/>
      <c r="U1909" s="2643"/>
      <c r="V1909" s="2643"/>
      <c r="W1909" s="2646"/>
    </row>
    <row r="1910" spans="1:23">
      <c r="A1910" s="2643"/>
      <c r="B1910" s="2643"/>
      <c r="C1910" s="2643"/>
      <c r="D1910" s="2643"/>
      <c r="E1910" s="2643"/>
      <c r="F1910" s="2643"/>
      <c r="G1910" s="2643"/>
      <c r="H1910" s="2643"/>
      <c r="I1910" s="2643"/>
      <c r="J1910" s="2643"/>
      <c r="K1910" s="2644"/>
      <c r="L1910" s="2645"/>
      <c r="M1910" s="2645"/>
      <c r="N1910" s="2645"/>
      <c r="O1910" s="2646"/>
      <c r="P1910" s="2646"/>
      <c r="Q1910" s="2646"/>
      <c r="R1910" s="2646"/>
      <c r="S1910" s="2646"/>
      <c r="T1910" s="2646"/>
      <c r="U1910" s="2643"/>
      <c r="V1910" s="2643"/>
      <c r="W1910" s="2646"/>
    </row>
    <row r="1911" spans="1:23">
      <c r="A1911" s="2643"/>
      <c r="B1911" s="2643"/>
      <c r="C1911" s="2643"/>
      <c r="D1911" s="2643"/>
      <c r="E1911" s="2643"/>
      <c r="F1911" s="2643"/>
      <c r="G1911" s="2643"/>
      <c r="H1911" s="2643"/>
      <c r="I1911" s="2643"/>
      <c r="J1911" s="2643"/>
      <c r="K1911" s="2644"/>
      <c r="L1911" s="2645"/>
      <c r="M1911" s="2645"/>
      <c r="N1911" s="2645"/>
      <c r="O1911" s="2646"/>
      <c r="P1911" s="2646"/>
      <c r="Q1911" s="2646"/>
      <c r="R1911" s="2646"/>
      <c r="S1911" s="2646"/>
      <c r="T1911" s="2646"/>
      <c r="U1911" s="2643"/>
      <c r="V1911" s="2643"/>
      <c r="W1911" s="2646"/>
    </row>
    <row r="1912" spans="1:23">
      <c r="A1912" s="2643"/>
      <c r="B1912" s="2643"/>
      <c r="C1912" s="2643"/>
      <c r="D1912" s="2643"/>
      <c r="E1912" s="2643"/>
      <c r="F1912" s="2643"/>
      <c r="G1912" s="2643"/>
      <c r="H1912" s="2643"/>
      <c r="I1912" s="2643"/>
      <c r="J1912" s="2643"/>
      <c r="K1912" s="2644"/>
      <c r="L1912" s="2645"/>
      <c r="M1912" s="2645"/>
      <c r="N1912" s="2645"/>
      <c r="O1912" s="2646"/>
      <c r="P1912" s="2646"/>
      <c r="Q1912" s="2646"/>
      <c r="R1912" s="2646"/>
      <c r="S1912" s="2646"/>
      <c r="T1912" s="2646"/>
      <c r="U1912" s="2643"/>
      <c r="V1912" s="2643"/>
      <c r="W1912" s="2646"/>
    </row>
    <row r="1913" spans="1:23">
      <c r="A1913" s="2643"/>
      <c r="B1913" s="2643"/>
      <c r="C1913" s="2643"/>
      <c r="D1913" s="2643"/>
      <c r="E1913" s="2643"/>
      <c r="F1913" s="2643"/>
      <c r="G1913" s="2643"/>
      <c r="H1913" s="2643"/>
      <c r="I1913" s="2643"/>
      <c r="J1913" s="2643"/>
      <c r="K1913" s="2644"/>
      <c r="L1913" s="2645"/>
      <c r="M1913" s="2645"/>
      <c r="N1913" s="2645"/>
      <c r="O1913" s="2646"/>
      <c r="P1913" s="2646"/>
      <c r="Q1913" s="2646"/>
      <c r="R1913" s="2646"/>
      <c r="S1913" s="2646"/>
      <c r="T1913" s="2646"/>
      <c r="U1913" s="2643"/>
      <c r="V1913" s="2643"/>
      <c r="W1913" s="2646"/>
    </row>
    <row r="1914" spans="1:23">
      <c r="A1914" s="2643"/>
      <c r="B1914" s="2643"/>
      <c r="C1914" s="2643"/>
      <c r="D1914" s="2643"/>
      <c r="E1914" s="2643"/>
      <c r="F1914" s="2643"/>
      <c r="G1914" s="2643"/>
      <c r="H1914" s="2643"/>
      <c r="I1914" s="2643"/>
      <c r="J1914" s="2643"/>
      <c r="K1914" s="2644"/>
      <c r="L1914" s="2645"/>
      <c r="M1914" s="2645"/>
      <c r="N1914" s="2645"/>
      <c r="O1914" s="2646"/>
      <c r="P1914" s="2646"/>
      <c r="Q1914" s="2646"/>
      <c r="R1914" s="2646"/>
      <c r="S1914" s="2646"/>
      <c r="T1914" s="2646"/>
      <c r="U1914" s="2643"/>
      <c r="V1914" s="2643"/>
      <c r="W1914" s="2646"/>
    </row>
    <row r="1915" spans="1:23">
      <c r="A1915" s="2643"/>
      <c r="B1915" s="2643"/>
      <c r="C1915" s="2643"/>
      <c r="D1915" s="2643"/>
      <c r="E1915" s="2643"/>
      <c r="F1915" s="2643"/>
      <c r="G1915" s="2643"/>
      <c r="H1915" s="2643"/>
      <c r="I1915" s="2643"/>
      <c r="J1915" s="2643"/>
      <c r="K1915" s="2644"/>
      <c r="L1915" s="2645"/>
      <c r="M1915" s="2645"/>
      <c r="N1915" s="2645"/>
      <c r="O1915" s="2646"/>
      <c r="P1915" s="2646"/>
      <c r="Q1915" s="2646"/>
      <c r="R1915" s="2646"/>
      <c r="S1915" s="2646"/>
      <c r="T1915" s="2646"/>
      <c r="U1915" s="2643"/>
      <c r="V1915" s="2643"/>
      <c r="W1915" s="2646"/>
    </row>
    <row r="1916" spans="1:23">
      <c r="A1916" s="2643"/>
      <c r="B1916" s="2643"/>
      <c r="C1916" s="2643"/>
      <c r="D1916" s="2643"/>
      <c r="E1916" s="2643"/>
      <c r="F1916" s="2643"/>
      <c r="G1916" s="2643"/>
      <c r="H1916" s="2643"/>
      <c r="I1916" s="2643"/>
      <c r="J1916" s="2643"/>
      <c r="K1916" s="2644"/>
      <c r="L1916" s="2645"/>
      <c r="M1916" s="2645"/>
      <c r="N1916" s="2645"/>
      <c r="O1916" s="2646"/>
      <c r="P1916" s="2646"/>
      <c r="Q1916" s="2646"/>
      <c r="R1916" s="2646"/>
      <c r="S1916" s="2646"/>
      <c r="T1916" s="2646"/>
      <c r="U1916" s="2643"/>
      <c r="V1916" s="2643"/>
      <c r="W1916" s="2646"/>
    </row>
    <row r="1917" spans="1:23">
      <c r="A1917" s="2643"/>
      <c r="B1917" s="2643"/>
      <c r="C1917" s="2643"/>
      <c r="D1917" s="2643"/>
      <c r="E1917" s="2643"/>
      <c r="F1917" s="2643"/>
      <c r="G1917" s="2643"/>
      <c r="H1917" s="2643"/>
      <c r="I1917" s="2643"/>
      <c r="J1917" s="2643"/>
      <c r="K1917" s="2644"/>
      <c r="L1917" s="2645"/>
      <c r="M1917" s="2645"/>
      <c r="N1917" s="2645"/>
      <c r="O1917" s="2646"/>
      <c r="P1917" s="2646"/>
      <c r="Q1917" s="2646"/>
      <c r="R1917" s="2646"/>
      <c r="S1917" s="2646"/>
      <c r="T1917" s="2646"/>
      <c r="U1917" s="2643"/>
      <c r="V1917" s="2643"/>
      <c r="W1917" s="2646"/>
    </row>
    <row r="1918" spans="1:23">
      <c r="A1918" s="2643"/>
      <c r="B1918" s="2643"/>
      <c r="C1918" s="2643"/>
      <c r="D1918" s="2643"/>
      <c r="E1918" s="2643"/>
      <c r="F1918" s="2643"/>
      <c r="G1918" s="2643"/>
      <c r="H1918" s="2643"/>
      <c r="I1918" s="2643"/>
      <c r="J1918" s="2643"/>
      <c r="K1918" s="2644"/>
      <c r="L1918" s="2645"/>
      <c r="M1918" s="2645"/>
      <c r="N1918" s="2645"/>
      <c r="O1918" s="2646"/>
      <c r="P1918" s="2646"/>
      <c r="Q1918" s="2646"/>
      <c r="R1918" s="2646"/>
      <c r="S1918" s="2646"/>
      <c r="T1918" s="2646"/>
      <c r="U1918" s="2643"/>
      <c r="V1918" s="2643"/>
      <c r="W1918" s="2646"/>
    </row>
    <row r="1919" spans="1:23">
      <c r="A1919" s="2643"/>
      <c r="B1919" s="2643"/>
      <c r="C1919" s="2643"/>
      <c r="D1919" s="2643"/>
      <c r="E1919" s="2643"/>
      <c r="F1919" s="2643"/>
      <c r="G1919" s="2643"/>
      <c r="H1919" s="2643"/>
      <c r="I1919" s="2643"/>
      <c r="J1919" s="2643"/>
      <c r="K1919" s="2644"/>
      <c r="L1919" s="2645"/>
      <c r="M1919" s="2645"/>
      <c r="N1919" s="2645"/>
      <c r="O1919" s="2646"/>
      <c r="P1919" s="2646"/>
      <c r="Q1919" s="2646"/>
      <c r="R1919" s="2646"/>
      <c r="S1919" s="2646"/>
      <c r="T1919" s="2646"/>
      <c r="U1919" s="2643"/>
      <c r="V1919" s="2643"/>
      <c r="W1919" s="2646"/>
    </row>
    <row r="1920" spans="1:23">
      <c r="A1920" s="2643"/>
      <c r="B1920" s="2643"/>
      <c r="C1920" s="2643"/>
      <c r="D1920" s="2643"/>
      <c r="E1920" s="2643"/>
      <c r="F1920" s="2643"/>
      <c r="G1920" s="2643"/>
      <c r="H1920" s="2643"/>
      <c r="I1920" s="2643"/>
      <c r="J1920" s="2643"/>
      <c r="K1920" s="2644"/>
      <c r="L1920" s="2645"/>
      <c r="M1920" s="2645"/>
      <c r="N1920" s="2645"/>
      <c r="O1920" s="2646"/>
      <c r="P1920" s="2646"/>
      <c r="Q1920" s="2646"/>
      <c r="R1920" s="2646"/>
      <c r="S1920" s="2646"/>
      <c r="T1920" s="2646"/>
      <c r="U1920" s="2643"/>
      <c r="V1920" s="2643"/>
      <c r="W1920" s="2646"/>
    </row>
    <row r="1921" spans="1:23">
      <c r="A1921" s="2643"/>
      <c r="B1921" s="2643"/>
      <c r="C1921" s="2643"/>
      <c r="D1921" s="2643"/>
      <c r="E1921" s="2643"/>
      <c r="F1921" s="2643"/>
      <c r="G1921" s="2643"/>
      <c r="H1921" s="2643"/>
      <c r="I1921" s="2643"/>
      <c r="J1921" s="2643"/>
      <c r="K1921" s="2644"/>
      <c r="L1921" s="2645"/>
      <c r="M1921" s="2645"/>
      <c r="N1921" s="2645"/>
      <c r="O1921" s="2646"/>
      <c r="P1921" s="2646"/>
      <c r="Q1921" s="2646"/>
      <c r="R1921" s="2646"/>
      <c r="S1921" s="2646"/>
      <c r="T1921" s="2646"/>
      <c r="U1921" s="2643"/>
      <c r="V1921" s="2643"/>
      <c r="W1921" s="2646"/>
    </row>
    <row r="1922" spans="1:23">
      <c r="A1922" s="2643"/>
      <c r="B1922" s="2643"/>
      <c r="C1922" s="2643"/>
      <c r="D1922" s="2643"/>
      <c r="E1922" s="2643"/>
      <c r="F1922" s="2643"/>
      <c r="G1922" s="2643"/>
      <c r="H1922" s="2643"/>
      <c r="I1922" s="2643"/>
      <c r="J1922" s="2643"/>
      <c r="K1922" s="2644"/>
      <c r="L1922" s="2645"/>
      <c r="M1922" s="2645"/>
      <c r="N1922" s="2645"/>
      <c r="O1922" s="2646"/>
      <c r="P1922" s="2646"/>
      <c r="Q1922" s="2646"/>
      <c r="R1922" s="2646"/>
      <c r="S1922" s="2646"/>
      <c r="T1922" s="2646"/>
      <c r="U1922" s="2643"/>
      <c r="V1922" s="2643"/>
      <c r="W1922" s="2646"/>
    </row>
    <row r="1923" spans="1:23">
      <c r="A1923" s="2643"/>
      <c r="B1923" s="2643"/>
      <c r="C1923" s="2643"/>
      <c r="D1923" s="2643"/>
      <c r="E1923" s="2643"/>
      <c r="F1923" s="2643"/>
      <c r="G1923" s="2643"/>
      <c r="H1923" s="2643"/>
      <c r="I1923" s="2643"/>
      <c r="J1923" s="2643"/>
      <c r="K1923" s="2644"/>
      <c r="L1923" s="2645"/>
      <c r="M1923" s="2645"/>
      <c r="N1923" s="2645"/>
      <c r="O1923" s="2646"/>
      <c r="P1923" s="2646"/>
      <c r="Q1923" s="2646"/>
      <c r="R1923" s="2646"/>
      <c r="S1923" s="2646"/>
      <c r="T1923" s="2646"/>
      <c r="U1923" s="2643"/>
      <c r="V1923" s="2643"/>
      <c r="W1923" s="2646"/>
    </row>
    <row r="1924" spans="1:23">
      <c r="A1924" s="2643"/>
      <c r="B1924" s="2643"/>
      <c r="C1924" s="2643"/>
      <c r="D1924" s="2643"/>
      <c r="E1924" s="2643"/>
      <c r="F1924" s="2643"/>
      <c r="G1924" s="2643"/>
      <c r="H1924" s="2643"/>
      <c r="I1924" s="2643"/>
      <c r="J1924" s="2643"/>
      <c r="K1924" s="2644"/>
      <c r="L1924" s="2645"/>
      <c r="M1924" s="2645"/>
      <c r="N1924" s="2645"/>
      <c r="O1924" s="2646"/>
      <c r="P1924" s="2646"/>
      <c r="Q1924" s="2646"/>
      <c r="R1924" s="2646"/>
      <c r="S1924" s="2646"/>
      <c r="T1924" s="2646"/>
      <c r="U1924" s="2643"/>
      <c r="V1924" s="2643"/>
      <c r="W1924" s="2646"/>
    </row>
    <row r="1925" spans="1:23">
      <c r="A1925" s="2643"/>
      <c r="B1925" s="2643"/>
      <c r="C1925" s="2643"/>
      <c r="D1925" s="2643"/>
      <c r="E1925" s="2643"/>
      <c r="F1925" s="2643"/>
      <c r="G1925" s="2643"/>
      <c r="H1925" s="2643"/>
      <c r="I1925" s="2643"/>
      <c r="J1925" s="2643"/>
      <c r="K1925" s="2644"/>
      <c r="L1925" s="2645"/>
      <c r="M1925" s="2645"/>
      <c r="N1925" s="2645"/>
      <c r="O1925" s="2646"/>
      <c r="P1925" s="2646"/>
      <c r="Q1925" s="2646"/>
      <c r="R1925" s="2646"/>
      <c r="S1925" s="2646"/>
      <c r="T1925" s="2646"/>
      <c r="U1925" s="2643"/>
      <c r="V1925" s="2643"/>
      <c r="W1925" s="2646"/>
    </row>
    <row r="1926" spans="1:23">
      <c r="A1926" s="2643"/>
      <c r="B1926" s="2643"/>
      <c r="C1926" s="2643"/>
      <c r="D1926" s="2643"/>
      <c r="E1926" s="2643"/>
      <c r="F1926" s="2643"/>
      <c r="G1926" s="2643"/>
      <c r="H1926" s="2643"/>
      <c r="I1926" s="2643"/>
      <c r="J1926" s="2643"/>
      <c r="K1926" s="2644"/>
      <c r="L1926" s="2645"/>
      <c r="M1926" s="2645"/>
      <c r="N1926" s="2645"/>
      <c r="O1926" s="2646"/>
      <c r="P1926" s="2646"/>
      <c r="Q1926" s="2646"/>
      <c r="R1926" s="2646"/>
      <c r="S1926" s="2646"/>
      <c r="T1926" s="2646"/>
      <c r="U1926" s="2643"/>
      <c r="V1926" s="2643"/>
      <c r="W1926" s="2646"/>
    </row>
    <row r="1927" spans="1:23">
      <c r="A1927" s="2643"/>
      <c r="B1927" s="2643"/>
      <c r="C1927" s="2643"/>
      <c r="D1927" s="2643"/>
      <c r="E1927" s="2643"/>
      <c r="F1927" s="2643"/>
      <c r="G1927" s="2643"/>
      <c r="H1927" s="2643"/>
      <c r="I1927" s="2643"/>
      <c r="J1927" s="2643"/>
      <c r="K1927" s="2644"/>
      <c r="L1927" s="2645"/>
      <c r="M1927" s="2645"/>
      <c r="N1927" s="2645"/>
      <c r="O1927" s="2646"/>
      <c r="P1927" s="2646"/>
      <c r="Q1927" s="2646"/>
      <c r="R1927" s="2646"/>
      <c r="S1927" s="2646"/>
      <c r="T1927" s="2646"/>
      <c r="U1927" s="2643"/>
      <c r="V1927" s="2643"/>
      <c r="W1927" s="2646"/>
    </row>
    <row r="1928" spans="1:23">
      <c r="A1928" s="2643"/>
      <c r="B1928" s="2643"/>
      <c r="C1928" s="2643"/>
      <c r="D1928" s="2643"/>
      <c r="E1928" s="2643"/>
      <c r="F1928" s="2643"/>
      <c r="G1928" s="2643"/>
      <c r="H1928" s="2643"/>
      <c r="I1928" s="2643"/>
      <c r="J1928" s="2643"/>
      <c r="K1928" s="2644"/>
      <c r="L1928" s="2645"/>
      <c r="M1928" s="2645"/>
      <c r="N1928" s="2645"/>
      <c r="O1928" s="2646"/>
      <c r="P1928" s="2646"/>
      <c r="Q1928" s="2646"/>
      <c r="R1928" s="2646"/>
      <c r="S1928" s="2646"/>
      <c r="T1928" s="2646"/>
      <c r="U1928" s="2643"/>
      <c r="V1928" s="2643"/>
      <c r="W1928" s="2646"/>
    </row>
    <row r="1929" spans="1:23">
      <c r="A1929" s="2643"/>
      <c r="B1929" s="2643"/>
      <c r="C1929" s="2643"/>
      <c r="D1929" s="2643"/>
      <c r="E1929" s="2643"/>
      <c r="F1929" s="2643"/>
      <c r="G1929" s="2643"/>
      <c r="H1929" s="2643"/>
      <c r="I1929" s="2643"/>
      <c r="J1929" s="2643"/>
      <c r="K1929" s="2644"/>
      <c r="L1929" s="2645"/>
      <c r="M1929" s="2645"/>
      <c r="N1929" s="2645"/>
      <c r="O1929" s="2646"/>
      <c r="P1929" s="2646"/>
      <c r="Q1929" s="2646"/>
      <c r="R1929" s="2646"/>
      <c r="S1929" s="2646"/>
      <c r="T1929" s="2646"/>
      <c r="U1929" s="2643"/>
      <c r="V1929" s="2643"/>
      <c r="W1929" s="2646"/>
    </row>
    <row r="1930" spans="1:23">
      <c r="A1930" s="2643"/>
      <c r="B1930" s="2643"/>
      <c r="C1930" s="2643"/>
      <c r="D1930" s="2643"/>
      <c r="E1930" s="2643"/>
      <c r="F1930" s="2643"/>
      <c r="G1930" s="2643"/>
      <c r="H1930" s="2643"/>
      <c r="I1930" s="2643"/>
      <c r="J1930" s="2643"/>
      <c r="K1930" s="2644"/>
      <c r="L1930" s="2645"/>
      <c r="M1930" s="2645"/>
      <c r="N1930" s="2645"/>
      <c r="O1930" s="2646"/>
      <c r="P1930" s="2646"/>
      <c r="Q1930" s="2646"/>
      <c r="R1930" s="2646"/>
      <c r="S1930" s="2646"/>
      <c r="T1930" s="2646"/>
      <c r="U1930" s="2643"/>
      <c r="V1930" s="2643"/>
      <c r="W1930" s="2646"/>
    </row>
    <row r="1931" spans="1:23">
      <c r="A1931" s="2643"/>
      <c r="B1931" s="2643"/>
      <c r="C1931" s="2643"/>
      <c r="D1931" s="2643"/>
      <c r="E1931" s="2643"/>
      <c r="F1931" s="2643"/>
      <c r="G1931" s="2643"/>
      <c r="H1931" s="2643"/>
      <c r="I1931" s="2643"/>
      <c r="J1931" s="2643"/>
      <c r="K1931" s="2644"/>
      <c r="L1931" s="2645"/>
      <c r="M1931" s="2645"/>
      <c r="N1931" s="2645"/>
      <c r="O1931" s="2646"/>
      <c r="P1931" s="2646"/>
      <c r="Q1931" s="2646"/>
      <c r="R1931" s="2646"/>
      <c r="S1931" s="2646"/>
      <c r="T1931" s="2646"/>
      <c r="U1931" s="2643"/>
      <c r="V1931" s="2643"/>
      <c r="W1931" s="2646"/>
    </row>
    <row r="1932" spans="1:23">
      <c r="A1932" s="2643"/>
      <c r="B1932" s="2643"/>
      <c r="C1932" s="2643"/>
      <c r="D1932" s="2643"/>
      <c r="E1932" s="2643"/>
      <c r="F1932" s="2643"/>
      <c r="G1932" s="2643"/>
      <c r="H1932" s="2643"/>
      <c r="I1932" s="2643"/>
      <c r="J1932" s="2643"/>
      <c r="K1932" s="2644"/>
      <c r="L1932" s="2645"/>
      <c r="M1932" s="2645"/>
      <c r="N1932" s="2645"/>
      <c r="O1932" s="2646"/>
      <c r="P1932" s="2646"/>
      <c r="Q1932" s="2646"/>
      <c r="R1932" s="2646"/>
      <c r="S1932" s="2646"/>
      <c r="T1932" s="2646"/>
      <c r="U1932" s="2643"/>
      <c r="V1932" s="2643"/>
      <c r="W1932" s="2646"/>
    </row>
    <row r="1933" spans="1:23">
      <c r="A1933" s="2643"/>
      <c r="B1933" s="2643"/>
      <c r="C1933" s="2643"/>
      <c r="D1933" s="2643"/>
      <c r="E1933" s="2643"/>
      <c r="F1933" s="2643"/>
      <c r="G1933" s="2643"/>
      <c r="H1933" s="2643"/>
      <c r="I1933" s="2643"/>
      <c r="J1933" s="2643"/>
      <c r="K1933" s="2644"/>
      <c r="L1933" s="2645"/>
      <c r="M1933" s="2645"/>
      <c r="N1933" s="2645"/>
      <c r="O1933" s="2646"/>
      <c r="P1933" s="2646"/>
      <c r="Q1933" s="2646"/>
      <c r="R1933" s="2646"/>
      <c r="S1933" s="2646"/>
      <c r="T1933" s="2646"/>
      <c r="U1933" s="2643"/>
      <c r="V1933" s="2643"/>
      <c r="W1933" s="2646"/>
    </row>
    <row r="1934" spans="1:23">
      <c r="A1934" s="2643"/>
      <c r="B1934" s="2643"/>
      <c r="C1934" s="2643"/>
      <c r="D1934" s="2643"/>
      <c r="E1934" s="2643"/>
      <c r="F1934" s="2643"/>
      <c r="G1934" s="2643"/>
      <c r="H1934" s="2643"/>
      <c r="I1934" s="2643"/>
      <c r="J1934" s="2643"/>
      <c r="K1934" s="2644"/>
      <c r="L1934" s="2645"/>
      <c r="M1934" s="2645"/>
      <c r="N1934" s="2645"/>
      <c r="O1934" s="2646"/>
      <c r="P1934" s="2646"/>
      <c r="Q1934" s="2646"/>
      <c r="R1934" s="2646"/>
      <c r="S1934" s="2646"/>
      <c r="T1934" s="2646"/>
      <c r="U1934" s="2643"/>
      <c r="V1934" s="2643"/>
      <c r="W1934" s="2646"/>
    </row>
    <row r="1935" spans="1:23">
      <c r="A1935" s="2643"/>
      <c r="B1935" s="2643"/>
      <c r="C1935" s="2643"/>
      <c r="D1935" s="2643"/>
      <c r="E1935" s="2643"/>
      <c r="F1935" s="2643"/>
      <c r="G1935" s="2643"/>
      <c r="H1935" s="2643"/>
      <c r="I1935" s="2643"/>
      <c r="J1935" s="2643"/>
      <c r="K1935" s="2644"/>
      <c r="L1935" s="2645"/>
      <c r="M1935" s="2645"/>
      <c r="N1935" s="2645"/>
      <c r="O1935" s="2646"/>
      <c r="P1935" s="2646"/>
      <c r="Q1935" s="2646"/>
      <c r="R1935" s="2646"/>
      <c r="S1935" s="2646"/>
      <c r="T1935" s="2646"/>
      <c r="U1935" s="2643"/>
      <c r="V1935" s="2643"/>
      <c r="W1935" s="2646"/>
    </row>
    <row r="1936" spans="1:23">
      <c r="A1936" s="2643"/>
      <c r="B1936" s="2643"/>
      <c r="C1936" s="2643"/>
      <c r="D1936" s="2643"/>
      <c r="E1936" s="2643"/>
      <c r="F1936" s="2643"/>
      <c r="G1936" s="2643"/>
      <c r="H1936" s="2643"/>
      <c r="I1936" s="2643"/>
      <c r="J1936" s="2643"/>
      <c r="K1936" s="2644"/>
      <c r="L1936" s="2645"/>
      <c r="M1936" s="2645"/>
      <c r="N1936" s="2645"/>
      <c r="O1936" s="2646"/>
      <c r="P1936" s="2646"/>
      <c r="Q1936" s="2646"/>
      <c r="R1936" s="2646"/>
      <c r="S1936" s="2646"/>
      <c r="T1936" s="2646"/>
      <c r="U1936" s="2643"/>
      <c r="V1936" s="2643"/>
      <c r="W1936" s="2646"/>
    </row>
    <row r="1937" spans="1:23">
      <c r="A1937" s="2643"/>
      <c r="B1937" s="2643"/>
      <c r="C1937" s="2643"/>
      <c r="D1937" s="2643"/>
      <c r="E1937" s="2643"/>
      <c r="F1937" s="2643"/>
      <c r="G1937" s="2643"/>
      <c r="H1937" s="2643"/>
      <c r="I1937" s="2643"/>
      <c r="J1937" s="2643"/>
      <c r="K1937" s="2644"/>
      <c r="L1937" s="2645"/>
      <c r="M1937" s="2645"/>
      <c r="N1937" s="2645"/>
      <c r="O1937" s="2646"/>
      <c r="P1937" s="2646"/>
      <c r="Q1937" s="2646"/>
      <c r="R1937" s="2646"/>
      <c r="S1937" s="2646"/>
      <c r="T1937" s="2646"/>
      <c r="U1937" s="2643"/>
      <c r="V1937" s="2643"/>
      <c r="W1937" s="2646"/>
    </row>
    <row r="1938" spans="1:23">
      <c r="A1938" s="2643"/>
      <c r="B1938" s="2643"/>
      <c r="C1938" s="2643"/>
      <c r="D1938" s="2643"/>
      <c r="E1938" s="2643"/>
      <c r="F1938" s="2643"/>
      <c r="G1938" s="2643"/>
      <c r="H1938" s="2643"/>
      <c r="I1938" s="2643"/>
      <c r="J1938" s="2643"/>
      <c r="K1938" s="2644"/>
      <c r="L1938" s="2645"/>
      <c r="M1938" s="2645"/>
      <c r="N1938" s="2645"/>
      <c r="O1938" s="2646"/>
      <c r="P1938" s="2646"/>
      <c r="Q1938" s="2646"/>
      <c r="R1938" s="2646"/>
      <c r="S1938" s="2646"/>
      <c r="T1938" s="2646"/>
      <c r="U1938" s="2643"/>
      <c r="V1938" s="2643"/>
      <c r="W1938" s="2646"/>
    </row>
    <row r="1939" spans="1:23">
      <c r="A1939" s="2643"/>
      <c r="B1939" s="2643"/>
      <c r="C1939" s="2643"/>
      <c r="D1939" s="2643"/>
      <c r="E1939" s="2643"/>
      <c r="F1939" s="2643"/>
      <c r="G1939" s="2643"/>
      <c r="H1939" s="2643"/>
      <c r="I1939" s="2643"/>
      <c r="J1939" s="2643"/>
      <c r="K1939" s="2644"/>
      <c r="L1939" s="2645"/>
      <c r="M1939" s="2645"/>
      <c r="N1939" s="2645"/>
      <c r="O1939" s="2646"/>
      <c r="P1939" s="2646"/>
      <c r="Q1939" s="2646"/>
      <c r="R1939" s="2646"/>
      <c r="S1939" s="2646"/>
      <c r="T1939" s="2646"/>
      <c r="U1939" s="2643"/>
      <c r="V1939" s="2643"/>
      <c r="W1939" s="2646"/>
    </row>
    <row r="1940" spans="1:23">
      <c r="A1940" s="2643"/>
      <c r="B1940" s="2643"/>
      <c r="C1940" s="2643"/>
      <c r="D1940" s="2643"/>
      <c r="E1940" s="2643"/>
      <c r="F1940" s="2643"/>
      <c r="G1940" s="2643"/>
      <c r="H1940" s="2643"/>
      <c r="I1940" s="2643"/>
      <c r="J1940" s="2643"/>
      <c r="K1940" s="2644"/>
      <c r="L1940" s="2645"/>
      <c r="M1940" s="2645"/>
      <c r="N1940" s="2645"/>
      <c r="O1940" s="2646"/>
      <c r="P1940" s="2646"/>
      <c r="Q1940" s="2646"/>
      <c r="R1940" s="2646"/>
      <c r="S1940" s="2646"/>
      <c r="T1940" s="2646"/>
      <c r="U1940" s="2643"/>
      <c r="V1940" s="2643"/>
      <c r="W1940" s="2646"/>
    </row>
    <row r="1941" spans="1:23">
      <c r="A1941" s="2643"/>
      <c r="B1941" s="2643"/>
      <c r="C1941" s="2643"/>
      <c r="D1941" s="2643"/>
      <c r="E1941" s="2643"/>
      <c r="F1941" s="2643"/>
      <c r="G1941" s="2643"/>
      <c r="H1941" s="2643"/>
      <c r="I1941" s="2643"/>
      <c r="J1941" s="2643"/>
      <c r="K1941" s="2644"/>
      <c r="L1941" s="2645"/>
      <c r="M1941" s="2645"/>
      <c r="N1941" s="2645"/>
      <c r="O1941" s="2646"/>
      <c r="P1941" s="2646"/>
      <c r="Q1941" s="2646"/>
      <c r="R1941" s="2646"/>
      <c r="S1941" s="2646"/>
      <c r="T1941" s="2646"/>
      <c r="U1941" s="2643"/>
      <c r="V1941" s="2643"/>
      <c r="W1941" s="2646"/>
    </row>
    <row r="1942" spans="1:23">
      <c r="A1942" s="2643"/>
      <c r="B1942" s="2643"/>
      <c r="C1942" s="2643"/>
      <c r="D1942" s="2643"/>
      <c r="E1942" s="2643"/>
      <c r="F1942" s="2643"/>
      <c r="G1942" s="2643"/>
      <c r="H1942" s="2643"/>
      <c r="I1942" s="2643"/>
      <c r="J1942" s="2643"/>
      <c r="K1942" s="2644"/>
      <c r="L1942" s="2645"/>
      <c r="M1942" s="2645"/>
      <c r="N1942" s="2645"/>
      <c r="O1942" s="2646"/>
      <c r="P1942" s="2646"/>
      <c r="Q1942" s="2646"/>
      <c r="R1942" s="2646"/>
      <c r="S1942" s="2646"/>
      <c r="T1942" s="2646"/>
      <c r="U1942" s="2643"/>
      <c r="V1942" s="2643"/>
      <c r="W1942" s="2646"/>
    </row>
    <row r="1943" spans="1:23">
      <c r="A1943" s="2643"/>
      <c r="B1943" s="2643"/>
      <c r="C1943" s="2643"/>
      <c r="D1943" s="2643"/>
      <c r="E1943" s="2643"/>
      <c r="F1943" s="2643"/>
      <c r="G1943" s="2643"/>
      <c r="H1943" s="2643"/>
      <c r="I1943" s="2643"/>
      <c r="J1943" s="2643"/>
      <c r="K1943" s="2644"/>
      <c r="L1943" s="2645"/>
      <c r="M1943" s="2645"/>
      <c r="N1943" s="2645"/>
      <c r="O1943" s="2646"/>
      <c r="P1943" s="2646"/>
      <c r="Q1943" s="2646"/>
      <c r="R1943" s="2646"/>
      <c r="S1943" s="2646"/>
      <c r="T1943" s="2646"/>
      <c r="U1943" s="2643"/>
      <c r="V1943" s="2643"/>
      <c r="W1943" s="2646"/>
    </row>
    <row r="1944" spans="1:23">
      <c r="A1944" s="2643"/>
      <c r="B1944" s="2643"/>
      <c r="C1944" s="2643"/>
      <c r="D1944" s="2643"/>
      <c r="E1944" s="2643"/>
      <c r="F1944" s="2643"/>
      <c r="G1944" s="2643"/>
      <c r="H1944" s="2643"/>
      <c r="I1944" s="2643"/>
      <c r="J1944" s="2643"/>
      <c r="K1944" s="2644"/>
      <c r="L1944" s="2645"/>
      <c r="M1944" s="2645"/>
      <c r="N1944" s="2645"/>
      <c r="O1944" s="2646"/>
      <c r="P1944" s="2646"/>
      <c r="Q1944" s="2646"/>
      <c r="R1944" s="2646"/>
      <c r="S1944" s="2646"/>
      <c r="T1944" s="2646"/>
      <c r="U1944" s="2643"/>
      <c r="V1944" s="2643"/>
      <c r="W1944" s="2646"/>
    </row>
    <row r="1945" spans="1:23">
      <c r="A1945" s="2643"/>
      <c r="B1945" s="2643"/>
      <c r="C1945" s="2643"/>
      <c r="D1945" s="2643"/>
      <c r="E1945" s="2643"/>
      <c r="F1945" s="2643"/>
      <c r="G1945" s="2643"/>
      <c r="H1945" s="2643"/>
      <c r="I1945" s="2643"/>
      <c r="J1945" s="2643"/>
      <c r="K1945" s="2644"/>
      <c r="L1945" s="2645"/>
      <c r="M1945" s="2645"/>
      <c r="N1945" s="2645"/>
      <c r="O1945" s="2646"/>
      <c r="P1945" s="2646"/>
      <c r="Q1945" s="2646"/>
      <c r="R1945" s="2646"/>
      <c r="S1945" s="2646"/>
      <c r="T1945" s="2646"/>
      <c r="U1945" s="2643"/>
      <c r="V1945" s="2643"/>
      <c r="W1945" s="2646"/>
    </row>
    <row r="1946" spans="1:23">
      <c r="A1946" s="2643"/>
      <c r="B1946" s="2643"/>
      <c r="C1946" s="2643"/>
      <c r="D1946" s="2643"/>
      <c r="E1946" s="2643"/>
      <c r="F1946" s="2643"/>
      <c r="G1946" s="2643"/>
      <c r="H1946" s="2643"/>
      <c r="I1946" s="2643"/>
      <c r="J1946" s="2643"/>
      <c r="K1946" s="2644"/>
      <c r="L1946" s="2645"/>
      <c r="M1946" s="2645"/>
      <c r="N1946" s="2645"/>
      <c r="O1946" s="2646"/>
      <c r="P1946" s="2646"/>
      <c r="Q1946" s="2646"/>
      <c r="R1946" s="2646"/>
      <c r="S1946" s="2646"/>
      <c r="T1946" s="2646"/>
      <c r="U1946" s="2643"/>
      <c r="V1946" s="2643"/>
      <c r="W1946" s="2646"/>
    </row>
    <row r="1947" spans="1:23">
      <c r="A1947" s="2643"/>
      <c r="B1947" s="2643"/>
      <c r="C1947" s="2643"/>
      <c r="D1947" s="2643"/>
      <c r="E1947" s="2643"/>
      <c r="F1947" s="2643"/>
      <c r="G1947" s="2643"/>
      <c r="H1947" s="2643"/>
      <c r="I1947" s="2643"/>
      <c r="J1947" s="2643"/>
      <c r="K1947" s="2644"/>
      <c r="L1947" s="2645"/>
      <c r="M1947" s="2645"/>
      <c r="N1947" s="2645"/>
      <c r="O1947" s="2646"/>
      <c r="P1947" s="2646"/>
      <c r="Q1947" s="2646"/>
      <c r="R1947" s="2646"/>
      <c r="S1947" s="2646"/>
      <c r="T1947" s="2646"/>
      <c r="U1947" s="2643"/>
      <c r="V1947" s="2643"/>
      <c r="W1947" s="2646"/>
    </row>
    <row r="1948" spans="1:23">
      <c r="A1948" s="2643"/>
      <c r="B1948" s="2643"/>
      <c r="C1948" s="2643"/>
      <c r="D1948" s="2643"/>
      <c r="E1948" s="2643"/>
      <c r="F1948" s="2643"/>
      <c r="G1948" s="2643"/>
      <c r="H1948" s="2643"/>
      <c r="I1948" s="2643"/>
      <c r="J1948" s="2643"/>
      <c r="K1948" s="2644"/>
      <c r="L1948" s="2645"/>
      <c r="M1948" s="2645"/>
      <c r="N1948" s="2645"/>
      <c r="O1948" s="2646"/>
      <c r="P1948" s="2646"/>
      <c r="Q1948" s="2646"/>
      <c r="R1948" s="2646"/>
      <c r="S1948" s="2646"/>
      <c r="T1948" s="2646"/>
      <c r="U1948" s="2643"/>
      <c r="V1948" s="2643"/>
      <c r="W1948" s="2646"/>
    </row>
    <row r="1949" spans="1:23">
      <c r="A1949" s="2643"/>
      <c r="B1949" s="2643"/>
      <c r="C1949" s="2643"/>
      <c r="D1949" s="2643"/>
      <c r="E1949" s="2643"/>
      <c r="F1949" s="2643"/>
      <c r="G1949" s="2643"/>
      <c r="H1949" s="2643"/>
      <c r="I1949" s="2643"/>
      <c r="J1949" s="2643"/>
      <c r="K1949" s="2644"/>
      <c r="L1949" s="2645"/>
      <c r="M1949" s="2645"/>
      <c r="N1949" s="2645"/>
      <c r="O1949" s="2646"/>
      <c r="P1949" s="2646"/>
      <c r="Q1949" s="2646"/>
      <c r="R1949" s="2646"/>
      <c r="S1949" s="2646"/>
      <c r="T1949" s="2646"/>
      <c r="U1949" s="2643"/>
      <c r="V1949" s="2643"/>
      <c r="W1949" s="2646"/>
    </row>
    <row r="1950" spans="1:23">
      <c r="A1950" s="2643"/>
      <c r="B1950" s="2643"/>
      <c r="C1950" s="2643"/>
      <c r="D1950" s="2643"/>
      <c r="E1950" s="2643"/>
      <c r="F1950" s="2643"/>
      <c r="G1950" s="2643"/>
      <c r="H1950" s="2643"/>
      <c r="I1950" s="2643"/>
      <c r="J1950" s="2643"/>
      <c r="K1950" s="2644"/>
      <c r="L1950" s="2645"/>
      <c r="M1950" s="2645"/>
      <c r="N1950" s="2645"/>
      <c r="O1950" s="2646"/>
      <c r="P1950" s="2646"/>
      <c r="Q1950" s="2646"/>
      <c r="R1950" s="2646"/>
      <c r="S1950" s="2646"/>
      <c r="T1950" s="2646"/>
      <c r="U1950" s="2643"/>
      <c r="V1950" s="2643"/>
      <c r="W1950" s="2646"/>
    </row>
    <row r="1951" spans="1:23">
      <c r="A1951" s="2643"/>
      <c r="B1951" s="2643"/>
      <c r="C1951" s="2643"/>
      <c r="D1951" s="2643"/>
      <c r="E1951" s="2643"/>
      <c r="F1951" s="2643"/>
      <c r="G1951" s="2643"/>
      <c r="H1951" s="2643"/>
      <c r="I1951" s="2643"/>
      <c r="J1951" s="2643"/>
      <c r="K1951" s="2644"/>
      <c r="L1951" s="2645"/>
      <c r="M1951" s="2645"/>
      <c r="N1951" s="2645"/>
      <c r="O1951" s="2646"/>
      <c r="P1951" s="2646"/>
      <c r="Q1951" s="2646"/>
      <c r="R1951" s="2646"/>
      <c r="S1951" s="2646"/>
      <c r="T1951" s="2646"/>
      <c r="U1951" s="2643"/>
      <c r="V1951" s="2643"/>
      <c r="W1951" s="2646"/>
    </row>
    <row r="1952" spans="1:23">
      <c r="A1952" s="2643"/>
      <c r="B1952" s="2643"/>
      <c r="C1952" s="2643"/>
      <c r="D1952" s="2643"/>
      <c r="E1952" s="2643"/>
      <c r="F1952" s="2643"/>
      <c r="G1952" s="2643"/>
      <c r="H1952" s="2643"/>
      <c r="I1952" s="2643"/>
      <c r="J1952" s="2643"/>
      <c r="K1952" s="2644"/>
      <c r="L1952" s="2645"/>
      <c r="M1952" s="2645"/>
      <c r="N1952" s="2645"/>
      <c r="O1952" s="2646"/>
      <c r="P1952" s="2646"/>
      <c r="Q1952" s="2646"/>
      <c r="R1952" s="2646"/>
      <c r="S1952" s="2646"/>
      <c r="T1952" s="2646"/>
      <c r="U1952" s="2643"/>
      <c r="V1952" s="2643"/>
      <c r="W1952" s="2646"/>
    </row>
    <row r="1953" spans="1:23">
      <c r="A1953" s="2643"/>
      <c r="B1953" s="2643"/>
      <c r="C1953" s="2643"/>
      <c r="D1953" s="2643"/>
      <c r="E1953" s="2643"/>
      <c r="F1953" s="2643"/>
      <c r="G1953" s="2643"/>
      <c r="H1953" s="2643"/>
      <c r="I1953" s="2643"/>
      <c r="J1953" s="2643"/>
      <c r="K1953" s="2644"/>
      <c r="L1953" s="2645"/>
      <c r="M1953" s="2645"/>
      <c r="N1953" s="2645"/>
      <c r="O1953" s="2646"/>
      <c r="P1953" s="2646"/>
      <c r="Q1953" s="2646"/>
      <c r="R1953" s="2646"/>
      <c r="S1953" s="2646"/>
      <c r="T1953" s="2646"/>
      <c r="U1953" s="2643"/>
      <c r="V1953" s="2643"/>
      <c r="W1953" s="2646"/>
    </row>
    <row r="1954" spans="1:23">
      <c r="A1954" s="2643"/>
      <c r="B1954" s="2643"/>
      <c r="C1954" s="2643"/>
      <c r="D1954" s="2643"/>
      <c r="E1954" s="2643"/>
      <c r="F1954" s="2643"/>
      <c r="G1954" s="2643"/>
      <c r="H1954" s="2643"/>
      <c r="I1954" s="2643"/>
      <c r="J1954" s="2643"/>
      <c r="K1954" s="2644"/>
      <c r="L1954" s="2645"/>
      <c r="M1954" s="2645"/>
      <c r="N1954" s="2645"/>
      <c r="O1954" s="2646"/>
      <c r="P1954" s="2646"/>
      <c r="Q1954" s="2646"/>
      <c r="R1954" s="2646"/>
      <c r="S1954" s="2646"/>
      <c r="T1954" s="2646"/>
      <c r="U1954" s="2643"/>
      <c r="V1954" s="2643"/>
      <c r="W1954" s="2646"/>
    </row>
    <row r="1955" spans="1:23">
      <c r="A1955" s="2643"/>
      <c r="B1955" s="2643"/>
      <c r="C1955" s="2643"/>
      <c r="D1955" s="2643"/>
      <c r="E1955" s="2643"/>
      <c r="F1955" s="2643"/>
      <c r="G1955" s="2643"/>
      <c r="H1955" s="2643"/>
      <c r="I1955" s="2643"/>
      <c r="J1955" s="2643"/>
      <c r="K1955" s="2644"/>
      <c r="L1955" s="2645"/>
      <c r="M1955" s="2645"/>
      <c r="N1955" s="2645"/>
      <c r="O1955" s="2646"/>
      <c r="P1955" s="2646"/>
      <c r="Q1955" s="2646"/>
      <c r="R1955" s="2646"/>
      <c r="S1955" s="2646"/>
      <c r="T1955" s="2646"/>
      <c r="U1955" s="2643"/>
      <c r="V1955" s="2643"/>
      <c r="W1955" s="2646"/>
    </row>
    <row r="1956" spans="1:23">
      <c r="A1956" s="2643"/>
      <c r="B1956" s="2643"/>
      <c r="C1956" s="2643"/>
      <c r="D1956" s="2643"/>
      <c r="E1956" s="2643"/>
      <c r="F1956" s="2643"/>
      <c r="G1956" s="2643"/>
      <c r="H1956" s="2643"/>
      <c r="I1956" s="2643"/>
      <c r="J1956" s="2643"/>
      <c r="K1956" s="2644"/>
      <c r="L1956" s="2645"/>
      <c r="M1956" s="2645"/>
      <c r="N1956" s="2645"/>
      <c r="O1956" s="2646"/>
      <c r="P1956" s="2646"/>
      <c r="Q1956" s="2646"/>
      <c r="R1956" s="2646"/>
      <c r="S1956" s="2646"/>
      <c r="T1956" s="2646"/>
      <c r="U1956" s="2643"/>
      <c r="V1956" s="2643"/>
      <c r="W1956" s="2646"/>
    </row>
    <row r="1957" spans="1:23">
      <c r="A1957" s="2643"/>
      <c r="B1957" s="2643"/>
      <c r="C1957" s="2643"/>
      <c r="D1957" s="2643"/>
      <c r="E1957" s="2643"/>
      <c r="F1957" s="2643"/>
      <c r="G1957" s="2643"/>
      <c r="H1957" s="2643"/>
      <c r="I1957" s="2643"/>
      <c r="J1957" s="2643"/>
      <c r="K1957" s="2644"/>
      <c r="L1957" s="2645"/>
      <c r="M1957" s="2645"/>
      <c r="N1957" s="2645"/>
      <c r="O1957" s="2646"/>
      <c r="P1957" s="2646"/>
      <c r="Q1957" s="2646"/>
      <c r="R1957" s="2646"/>
      <c r="S1957" s="2646"/>
      <c r="T1957" s="2646"/>
      <c r="U1957" s="2643"/>
      <c r="V1957" s="2643"/>
      <c r="W1957" s="2646"/>
    </row>
    <row r="1958" spans="1:23">
      <c r="A1958" s="2643"/>
      <c r="B1958" s="2643"/>
      <c r="C1958" s="2643"/>
      <c r="D1958" s="2643"/>
      <c r="E1958" s="2643"/>
      <c r="F1958" s="2643"/>
      <c r="G1958" s="2643"/>
      <c r="H1958" s="2643"/>
      <c r="I1958" s="2643"/>
      <c r="J1958" s="2643"/>
      <c r="K1958" s="2644"/>
      <c r="L1958" s="2645"/>
      <c r="M1958" s="2645"/>
      <c r="N1958" s="2645"/>
      <c r="O1958" s="2646"/>
      <c r="P1958" s="2646"/>
      <c r="Q1958" s="2646"/>
      <c r="R1958" s="2646"/>
      <c r="S1958" s="2646"/>
      <c r="T1958" s="2646"/>
      <c r="U1958" s="2643"/>
      <c r="V1958" s="2643"/>
      <c r="W1958" s="2646"/>
    </row>
    <row r="1959" spans="1:23">
      <c r="A1959" s="2643"/>
      <c r="B1959" s="2643"/>
      <c r="C1959" s="2643"/>
      <c r="D1959" s="2643"/>
      <c r="E1959" s="2643"/>
      <c r="F1959" s="2643"/>
      <c r="G1959" s="2643"/>
      <c r="H1959" s="2643"/>
      <c r="I1959" s="2643"/>
      <c r="J1959" s="2643"/>
      <c r="K1959" s="2644"/>
      <c r="L1959" s="2645"/>
      <c r="M1959" s="2645"/>
      <c r="N1959" s="2645"/>
      <c r="O1959" s="2646"/>
      <c r="P1959" s="2646"/>
      <c r="Q1959" s="2646"/>
      <c r="R1959" s="2646"/>
      <c r="S1959" s="2646"/>
      <c r="T1959" s="2646"/>
      <c r="U1959" s="2643"/>
      <c r="V1959" s="2643"/>
      <c r="W1959" s="2646"/>
    </row>
    <row r="1960" spans="1:23">
      <c r="A1960" s="2643"/>
      <c r="B1960" s="2643"/>
      <c r="C1960" s="2643"/>
      <c r="D1960" s="2643"/>
      <c r="E1960" s="2643"/>
      <c r="F1960" s="2643"/>
      <c r="G1960" s="2643"/>
      <c r="H1960" s="2643"/>
      <c r="I1960" s="2643"/>
      <c r="J1960" s="2643"/>
      <c r="K1960" s="2644"/>
      <c r="L1960" s="2645"/>
      <c r="M1960" s="2645"/>
      <c r="N1960" s="2645"/>
      <c r="O1960" s="2646"/>
      <c r="P1960" s="2646"/>
      <c r="Q1960" s="2646"/>
      <c r="R1960" s="2646"/>
      <c r="S1960" s="2646"/>
      <c r="T1960" s="2646"/>
      <c r="U1960" s="2643"/>
      <c r="V1960" s="2643"/>
      <c r="W1960" s="2646"/>
    </row>
    <row r="1961" spans="1:23">
      <c r="A1961" s="2643"/>
      <c r="B1961" s="2643"/>
      <c r="C1961" s="2643"/>
      <c r="D1961" s="2643"/>
      <c r="E1961" s="2643"/>
      <c r="F1961" s="2643"/>
      <c r="G1961" s="2643"/>
      <c r="H1961" s="2643"/>
      <c r="I1961" s="2643"/>
      <c r="J1961" s="2643"/>
      <c r="K1961" s="2644"/>
      <c r="L1961" s="2645"/>
      <c r="M1961" s="2645"/>
      <c r="N1961" s="2645"/>
      <c r="O1961" s="2646"/>
      <c r="P1961" s="2646"/>
      <c r="Q1961" s="2646"/>
      <c r="R1961" s="2646"/>
      <c r="S1961" s="2646"/>
      <c r="T1961" s="2646"/>
      <c r="U1961" s="2643"/>
      <c r="V1961" s="2643"/>
      <c r="W1961" s="2646"/>
    </row>
    <row r="1962" spans="1:23">
      <c r="A1962" s="2643"/>
      <c r="B1962" s="2643"/>
      <c r="C1962" s="2643"/>
      <c r="D1962" s="2643"/>
      <c r="E1962" s="2643"/>
      <c r="F1962" s="2643"/>
      <c r="G1962" s="2643"/>
      <c r="H1962" s="2643"/>
      <c r="I1962" s="2643"/>
      <c r="J1962" s="2643"/>
      <c r="K1962" s="2644"/>
      <c r="L1962" s="2645"/>
      <c r="M1962" s="2645"/>
      <c r="N1962" s="2645"/>
      <c r="O1962" s="2646"/>
      <c r="P1962" s="2646"/>
      <c r="Q1962" s="2646"/>
      <c r="R1962" s="2646"/>
      <c r="S1962" s="2646"/>
      <c r="T1962" s="2646"/>
      <c r="U1962" s="2643"/>
      <c r="V1962" s="2643"/>
      <c r="W1962" s="2646"/>
    </row>
    <row r="1963" spans="1:23">
      <c r="A1963" s="2643"/>
      <c r="B1963" s="2643"/>
      <c r="C1963" s="2643"/>
      <c r="D1963" s="2643"/>
      <c r="E1963" s="2643"/>
      <c r="F1963" s="2643"/>
      <c r="G1963" s="2643"/>
      <c r="H1963" s="2643"/>
      <c r="I1963" s="2643"/>
      <c r="J1963" s="2643"/>
      <c r="K1963" s="2644"/>
      <c r="L1963" s="2645"/>
      <c r="M1963" s="2645"/>
      <c r="N1963" s="2645"/>
      <c r="O1963" s="2646"/>
      <c r="P1963" s="2646"/>
      <c r="Q1963" s="2646"/>
      <c r="R1963" s="2646"/>
      <c r="S1963" s="2646"/>
      <c r="T1963" s="2646"/>
      <c r="U1963" s="2643"/>
      <c r="V1963" s="2643"/>
      <c r="W1963" s="2646"/>
    </row>
    <row r="1964" spans="1:23">
      <c r="A1964" s="2643"/>
      <c r="B1964" s="2643"/>
      <c r="C1964" s="2643"/>
      <c r="D1964" s="2643"/>
      <c r="E1964" s="2643"/>
      <c r="F1964" s="2643"/>
      <c r="G1964" s="2643"/>
      <c r="H1964" s="2643"/>
      <c r="I1964" s="2643"/>
      <c r="J1964" s="2643"/>
      <c r="K1964" s="2644"/>
      <c r="L1964" s="2645"/>
      <c r="M1964" s="2645"/>
      <c r="N1964" s="2645"/>
      <c r="O1964" s="2646"/>
      <c r="P1964" s="2646"/>
      <c r="Q1964" s="2646"/>
      <c r="R1964" s="2646"/>
      <c r="S1964" s="2646"/>
      <c r="T1964" s="2646"/>
      <c r="U1964" s="2643"/>
      <c r="V1964" s="2643"/>
      <c r="W1964" s="2646"/>
    </row>
    <row r="1965" spans="1:23">
      <c r="A1965" s="2643"/>
      <c r="B1965" s="2643"/>
      <c r="C1965" s="2643"/>
      <c r="D1965" s="2643"/>
      <c r="E1965" s="2643"/>
      <c r="F1965" s="2643"/>
      <c r="G1965" s="2643"/>
      <c r="H1965" s="2643"/>
      <c r="I1965" s="2643"/>
      <c r="J1965" s="2643"/>
      <c r="K1965" s="2644"/>
      <c r="L1965" s="2645"/>
      <c r="M1965" s="2645"/>
      <c r="N1965" s="2645"/>
      <c r="O1965" s="2646"/>
      <c r="P1965" s="2646"/>
      <c r="Q1965" s="2646"/>
      <c r="R1965" s="2646"/>
      <c r="S1965" s="2646"/>
      <c r="T1965" s="2646"/>
      <c r="U1965" s="2643"/>
      <c r="V1965" s="2643"/>
      <c r="W1965" s="2646"/>
    </row>
    <row r="1966" spans="1:23">
      <c r="A1966" s="2643"/>
      <c r="B1966" s="2643"/>
      <c r="C1966" s="2643"/>
      <c r="D1966" s="2643"/>
      <c r="E1966" s="2643"/>
      <c r="F1966" s="2643"/>
      <c r="G1966" s="2643"/>
      <c r="H1966" s="2643"/>
      <c r="I1966" s="2643"/>
      <c r="J1966" s="2643"/>
      <c r="K1966" s="2644"/>
      <c r="L1966" s="2645"/>
      <c r="M1966" s="2645"/>
      <c r="N1966" s="2645"/>
      <c r="O1966" s="2646"/>
      <c r="P1966" s="2646"/>
      <c r="Q1966" s="2646"/>
      <c r="R1966" s="2646"/>
      <c r="S1966" s="2646"/>
      <c r="T1966" s="2646"/>
      <c r="U1966" s="2643"/>
      <c r="V1966" s="2643"/>
      <c r="W1966" s="2646"/>
    </row>
    <row r="1967" spans="1:23">
      <c r="A1967" s="2643"/>
      <c r="B1967" s="2643"/>
      <c r="C1967" s="2643"/>
      <c r="D1967" s="2643"/>
      <c r="E1967" s="2643"/>
      <c r="F1967" s="2643"/>
      <c r="G1967" s="2643"/>
      <c r="H1967" s="2643"/>
      <c r="I1967" s="2643"/>
      <c r="J1967" s="2643"/>
      <c r="K1967" s="2644"/>
      <c r="L1967" s="2645"/>
      <c r="M1967" s="2645"/>
      <c r="N1967" s="2645"/>
      <c r="O1967" s="2646"/>
      <c r="P1967" s="2646"/>
      <c r="Q1967" s="2646"/>
      <c r="R1967" s="2646"/>
      <c r="S1967" s="2646"/>
      <c r="T1967" s="2646"/>
      <c r="U1967" s="2643"/>
      <c r="V1967" s="2643"/>
      <c r="W1967" s="2646"/>
    </row>
    <row r="1968" spans="1:23">
      <c r="A1968" s="2643"/>
      <c r="B1968" s="2643"/>
      <c r="C1968" s="2643"/>
      <c r="D1968" s="2643"/>
      <c r="E1968" s="2643"/>
      <c r="F1968" s="2643"/>
      <c r="G1968" s="2643"/>
      <c r="H1968" s="2643"/>
      <c r="I1968" s="2643"/>
      <c r="J1968" s="2643"/>
      <c r="K1968" s="2644"/>
      <c r="L1968" s="2645"/>
      <c r="M1968" s="2645"/>
      <c r="N1968" s="2645"/>
      <c r="O1968" s="2646"/>
      <c r="P1968" s="2646"/>
      <c r="Q1968" s="2646"/>
      <c r="R1968" s="2646"/>
      <c r="S1968" s="2646"/>
      <c r="T1968" s="2646"/>
      <c r="U1968" s="2643"/>
      <c r="V1968" s="2643"/>
      <c r="W1968" s="2646"/>
    </row>
    <row r="1969" spans="1:23">
      <c r="A1969" s="2643"/>
      <c r="B1969" s="2643"/>
      <c r="C1969" s="2643"/>
      <c r="D1969" s="2643"/>
      <c r="E1969" s="2643"/>
      <c r="F1969" s="2643"/>
      <c r="G1969" s="2643"/>
      <c r="H1969" s="2643"/>
      <c r="I1969" s="2643"/>
      <c r="J1969" s="2643"/>
      <c r="K1969" s="2644"/>
      <c r="L1969" s="2645"/>
      <c r="M1969" s="2645"/>
      <c r="N1969" s="2645"/>
      <c r="O1969" s="2646"/>
      <c r="P1969" s="2646"/>
      <c r="Q1969" s="2646"/>
      <c r="R1969" s="2646"/>
      <c r="S1969" s="2646"/>
      <c r="T1969" s="2646"/>
      <c r="U1969" s="2643"/>
      <c r="V1969" s="2643"/>
      <c r="W1969" s="2646"/>
    </row>
    <row r="1970" spans="1:23">
      <c r="A1970" s="2643"/>
      <c r="B1970" s="2643"/>
      <c r="C1970" s="2643"/>
      <c r="D1970" s="2643"/>
      <c r="E1970" s="2643"/>
      <c r="F1970" s="2643"/>
      <c r="G1970" s="2643"/>
      <c r="H1970" s="2643"/>
      <c r="I1970" s="2643"/>
      <c r="J1970" s="2643"/>
      <c r="K1970" s="2644"/>
      <c r="L1970" s="2645"/>
      <c r="M1970" s="2645"/>
      <c r="N1970" s="2645"/>
      <c r="O1970" s="2646"/>
      <c r="P1970" s="2646"/>
      <c r="Q1970" s="2646"/>
      <c r="R1970" s="2646"/>
      <c r="S1970" s="2646"/>
      <c r="T1970" s="2646"/>
      <c r="U1970" s="2643"/>
      <c r="V1970" s="2643"/>
      <c r="W1970" s="2646"/>
    </row>
    <row r="1971" spans="1:23">
      <c r="A1971" s="2643"/>
      <c r="B1971" s="2643"/>
      <c r="C1971" s="2643"/>
      <c r="D1971" s="2643"/>
      <c r="E1971" s="2643"/>
      <c r="F1971" s="2643"/>
      <c r="G1971" s="2643"/>
      <c r="H1971" s="2643"/>
      <c r="I1971" s="2643"/>
      <c r="J1971" s="2643"/>
      <c r="K1971" s="2644"/>
      <c r="L1971" s="2645"/>
      <c r="M1971" s="2645"/>
      <c r="N1971" s="2645"/>
      <c r="O1971" s="2646"/>
      <c r="P1971" s="2646"/>
      <c r="Q1971" s="2646"/>
      <c r="R1971" s="2646"/>
      <c r="S1971" s="2646"/>
      <c r="T1971" s="2646"/>
      <c r="U1971" s="2643"/>
      <c r="V1971" s="2643"/>
      <c r="W1971" s="2646"/>
    </row>
    <row r="1972" spans="1:23">
      <c r="A1972" s="2643"/>
      <c r="B1972" s="2643"/>
      <c r="C1972" s="2643"/>
      <c r="D1972" s="2643"/>
      <c r="E1972" s="2643"/>
      <c r="F1972" s="2643"/>
      <c r="G1972" s="2643"/>
      <c r="H1972" s="2643"/>
      <c r="I1972" s="2643"/>
      <c r="J1972" s="2643"/>
      <c r="K1972" s="2644"/>
      <c r="L1972" s="2645"/>
      <c r="M1972" s="2645"/>
      <c r="N1972" s="2645"/>
      <c r="O1972" s="2646"/>
      <c r="P1972" s="2646"/>
      <c r="Q1972" s="2646"/>
      <c r="R1972" s="2646"/>
      <c r="S1972" s="2646"/>
      <c r="T1972" s="2646"/>
      <c r="U1972" s="2643"/>
      <c r="V1972" s="2643"/>
      <c r="W1972" s="2646"/>
    </row>
    <row r="1973" spans="1:23">
      <c r="A1973" s="2643"/>
      <c r="B1973" s="2643"/>
      <c r="C1973" s="2643"/>
      <c r="D1973" s="2643"/>
      <c r="E1973" s="2643"/>
      <c r="F1973" s="2643"/>
      <c r="G1973" s="2643"/>
      <c r="H1973" s="2643"/>
      <c r="I1973" s="2643"/>
      <c r="J1973" s="2643"/>
      <c r="K1973" s="2644"/>
      <c r="L1973" s="2645"/>
      <c r="M1973" s="2645"/>
      <c r="N1973" s="2645"/>
      <c r="O1973" s="2646"/>
      <c r="P1973" s="2646"/>
      <c r="Q1973" s="2646"/>
      <c r="R1973" s="2646"/>
      <c r="S1973" s="2646"/>
      <c r="T1973" s="2646"/>
      <c r="U1973" s="2643"/>
      <c r="V1973" s="2643"/>
      <c r="W1973" s="2646"/>
    </row>
    <row r="1974" spans="1:23">
      <c r="A1974" s="2643"/>
      <c r="B1974" s="2643"/>
      <c r="C1974" s="2643"/>
      <c r="D1974" s="2643"/>
      <c r="E1974" s="2643"/>
      <c r="F1974" s="2643"/>
      <c r="G1974" s="2643"/>
      <c r="H1974" s="2643"/>
      <c r="I1974" s="2643"/>
      <c r="J1974" s="2643"/>
      <c r="K1974" s="2644"/>
      <c r="L1974" s="2645"/>
      <c r="M1974" s="2645"/>
      <c r="N1974" s="2645"/>
      <c r="O1974" s="2646"/>
      <c r="P1974" s="2646"/>
      <c r="Q1974" s="2646"/>
      <c r="R1974" s="2646"/>
      <c r="S1974" s="2646"/>
      <c r="T1974" s="2646"/>
      <c r="U1974" s="2643"/>
      <c r="V1974" s="2643"/>
      <c r="W1974" s="2646"/>
    </row>
    <row r="1975" spans="1:23">
      <c r="A1975" s="2643"/>
      <c r="B1975" s="2643"/>
      <c r="C1975" s="2643"/>
      <c r="D1975" s="2643"/>
      <c r="E1975" s="2643"/>
      <c r="F1975" s="2643"/>
      <c r="G1975" s="2643"/>
      <c r="H1975" s="2643"/>
      <c r="I1975" s="2643"/>
      <c r="J1975" s="2643"/>
      <c r="K1975" s="2644"/>
      <c r="L1975" s="2645"/>
      <c r="M1975" s="2645"/>
      <c r="N1975" s="2645"/>
      <c r="O1975" s="2646"/>
      <c r="P1975" s="2646"/>
      <c r="Q1975" s="2646"/>
      <c r="R1975" s="2646"/>
      <c r="S1975" s="2646"/>
      <c r="T1975" s="2646"/>
      <c r="U1975" s="2643"/>
      <c r="V1975" s="2643"/>
      <c r="W1975" s="2646"/>
    </row>
    <row r="1976" spans="1:23">
      <c r="A1976" s="2643"/>
      <c r="B1976" s="2643"/>
      <c r="C1976" s="2643"/>
      <c r="D1976" s="2643"/>
      <c r="E1976" s="2643"/>
      <c r="F1976" s="2643"/>
      <c r="G1976" s="2643"/>
      <c r="H1976" s="2643"/>
      <c r="I1976" s="2643"/>
      <c r="J1976" s="2643"/>
      <c r="K1976" s="2644"/>
      <c r="L1976" s="2645"/>
      <c r="M1976" s="2645"/>
      <c r="N1976" s="2645"/>
      <c r="O1976" s="2646"/>
      <c r="P1976" s="2646"/>
      <c r="Q1976" s="2646"/>
      <c r="R1976" s="2646"/>
      <c r="S1976" s="2646"/>
      <c r="T1976" s="2646"/>
      <c r="U1976" s="2643"/>
      <c r="V1976" s="2643"/>
      <c r="W1976" s="2646"/>
    </row>
    <row r="1977" spans="1:23">
      <c r="A1977" s="2643"/>
      <c r="B1977" s="2643"/>
      <c r="C1977" s="2643"/>
      <c r="D1977" s="2643"/>
      <c r="E1977" s="2643"/>
      <c r="F1977" s="2643"/>
      <c r="G1977" s="2643"/>
      <c r="H1977" s="2643"/>
      <c r="I1977" s="2643"/>
      <c r="J1977" s="2643"/>
      <c r="K1977" s="2644"/>
      <c r="L1977" s="2645"/>
      <c r="M1977" s="2645"/>
      <c r="N1977" s="2645"/>
      <c r="O1977" s="2646"/>
      <c r="P1977" s="2646"/>
      <c r="Q1977" s="2646"/>
      <c r="R1977" s="2646"/>
      <c r="S1977" s="2646"/>
      <c r="T1977" s="2646"/>
      <c r="U1977" s="2643"/>
      <c r="V1977" s="2643"/>
      <c r="W1977" s="2646"/>
    </row>
    <row r="1978" spans="1:23">
      <c r="A1978" s="2643"/>
      <c r="B1978" s="2643"/>
      <c r="C1978" s="2643"/>
      <c r="D1978" s="2643"/>
      <c r="E1978" s="2643"/>
      <c r="F1978" s="2643"/>
      <c r="G1978" s="2643"/>
      <c r="H1978" s="2643"/>
      <c r="I1978" s="2643"/>
      <c r="J1978" s="2643"/>
      <c r="K1978" s="2644"/>
      <c r="L1978" s="2645"/>
      <c r="M1978" s="2645"/>
      <c r="N1978" s="2645"/>
      <c r="O1978" s="2646"/>
      <c r="P1978" s="2646"/>
      <c r="Q1978" s="2646"/>
      <c r="R1978" s="2646"/>
      <c r="S1978" s="2646"/>
      <c r="T1978" s="2646"/>
      <c r="U1978" s="2643"/>
      <c r="V1978" s="2643"/>
      <c r="W1978" s="2646"/>
    </row>
    <row r="1979" spans="1:23">
      <c r="A1979" s="2643"/>
      <c r="B1979" s="2643"/>
      <c r="C1979" s="2643"/>
      <c r="D1979" s="2643"/>
      <c r="E1979" s="2643"/>
      <c r="F1979" s="2643"/>
      <c r="G1979" s="2643"/>
      <c r="H1979" s="2643"/>
      <c r="I1979" s="2643"/>
      <c r="J1979" s="2643"/>
      <c r="K1979" s="2644"/>
      <c r="L1979" s="2645"/>
      <c r="M1979" s="2645"/>
      <c r="N1979" s="2645"/>
      <c r="O1979" s="2646"/>
      <c r="P1979" s="2646"/>
      <c r="Q1979" s="2646"/>
      <c r="R1979" s="2646"/>
      <c r="S1979" s="2646"/>
      <c r="T1979" s="2646"/>
      <c r="U1979" s="2643"/>
      <c r="V1979" s="2643"/>
      <c r="W1979" s="2646"/>
    </row>
    <row r="1980" spans="1:23">
      <c r="A1980" s="2643"/>
      <c r="B1980" s="2643"/>
      <c r="C1980" s="2643"/>
      <c r="D1980" s="2643"/>
      <c r="E1980" s="2643"/>
      <c r="F1980" s="2643"/>
      <c r="G1980" s="2643"/>
      <c r="H1980" s="2643"/>
      <c r="I1980" s="2643"/>
      <c r="J1980" s="2643"/>
      <c r="K1980" s="2644"/>
      <c r="L1980" s="2645"/>
      <c r="M1980" s="2645"/>
      <c r="N1980" s="2645"/>
      <c r="O1980" s="2646"/>
      <c r="P1980" s="2646"/>
      <c r="Q1980" s="2646"/>
      <c r="R1980" s="2646"/>
      <c r="S1980" s="2646"/>
      <c r="T1980" s="2646"/>
      <c r="U1980" s="2643"/>
      <c r="V1980" s="2643"/>
      <c r="W1980" s="2646"/>
    </row>
    <row r="1981" spans="1:23">
      <c r="A1981" s="2643"/>
      <c r="B1981" s="2643"/>
      <c r="C1981" s="2643"/>
      <c r="D1981" s="2643"/>
      <c r="E1981" s="2643"/>
      <c r="F1981" s="2643"/>
      <c r="G1981" s="2643"/>
      <c r="H1981" s="2643"/>
      <c r="I1981" s="2643"/>
      <c r="J1981" s="2643"/>
      <c r="K1981" s="2644"/>
      <c r="L1981" s="2645"/>
      <c r="M1981" s="2645"/>
      <c r="N1981" s="2645"/>
      <c r="O1981" s="2646"/>
      <c r="P1981" s="2646"/>
      <c r="Q1981" s="2646"/>
      <c r="R1981" s="2646"/>
      <c r="S1981" s="2646"/>
      <c r="T1981" s="2646"/>
      <c r="U1981" s="2643"/>
      <c r="V1981" s="2643"/>
      <c r="W1981" s="2646"/>
    </row>
    <row r="1982" spans="1:23">
      <c r="A1982" s="2643"/>
      <c r="B1982" s="2643"/>
      <c r="C1982" s="2643"/>
      <c r="D1982" s="2643"/>
      <c r="E1982" s="2643"/>
      <c r="F1982" s="2643"/>
      <c r="G1982" s="2643"/>
      <c r="H1982" s="2643"/>
      <c r="I1982" s="2643"/>
      <c r="J1982" s="2643"/>
      <c r="K1982" s="2644"/>
      <c r="L1982" s="2645"/>
      <c r="M1982" s="2645"/>
      <c r="N1982" s="2645"/>
      <c r="O1982" s="2646"/>
      <c r="P1982" s="2646"/>
      <c r="Q1982" s="2646"/>
      <c r="R1982" s="2646"/>
      <c r="S1982" s="2646"/>
      <c r="T1982" s="2646"/>
      <c r="U1982" s="2643"/>
      <c r="V1982" s="2643"/>
      <c r="W1982" s="2646"/>
    </row>
    <row r="1983" spans="1:23">
      <c r="A1983" s="2643"/>
      <c r="B1983" s="2643"/>
      <c r="C1983" s="2643"/>
      <c r="D1983" s="2643"/>
      <c r="E1983" s="2643"/>
      <c r="F1983" s="2643"/>
      <c r="G1983" s="2643"/>
      <c r="H1983" s="2643"/>
      <c r="I1983" s="2643"/>
      <c r="J1983" s="2643"/>
      <c r="K1983" s="2644"/>
      <c r="L1983" s="2645"/>
      <c r="M1983" s="2645"/>
      <c r="N1983" s="2645"/>
      <c r="O1983" s="2646"/>
      <c r="P1983" s="2646"/>
      <c r="Q1983" s="2646"/>
      <c r="R1983" s="2646"/>
      <c r="S1983" s="2646"/>
      <c r="T1983" s="2646"/>
      <c r="U1983" s="2643"/>
      <c r="V1983" s="2643"/>
      <c r="W1983" s="2646"/>
    </row>
    <row r="1984" spans="1:23">
      <c r="A1984" s="2643"/>
      <c r="B1984" s="2643"/>
      <c r="C1984" s="2643"/>
      <c r="D1984" s="2643"/>
      <c r="E1984" s="2643"/>
      <c r="F1984" s="2643"/>
      <c r="G1984" s="2643"/>
      <c r="H1984" s="2643"/>
      <c r="I1984" s="2643"/>
      <c r="J1984" s="2643"/>
      <c r="K1984" s="2644"/>
      <c r="L1984" s="2645"/>
      <c r="M1984" s="2645"/>
      <c r="N1984" s="2645"/>
      <c r="O1984" s="2646"/>
      <c r="P1984" s="2646"/>
      <c r="Q1984" s="2646"/>
      <c r="R1984" s="2646"/>
      <c r="S1984" s="2646"/>
      <c r="T1984" s="2646"/>
      <c r="U1984" s="2643"/>
      <c r="V1984" s="2643"/>
      <c r="W1984" s="2646"/>
    </row>
    <row r="1985" spans="1:23">
      <c r="A1985" s="2643"/>
      <c r="B1985" s="2643"/>
      <c r="C1985" s="2643"/>
      <c r="D1985" s="2643"/>
      <c r="E1985" s="2643"/>
      <c r="F1985" s="2643"/>
      <c r="G1985" s="2643"/>
      <c r="H1985" s="2643"/>
      <c r="I1985" s="2643"/>
      <c r="J1985" s="2643"/>
      <c r="K1985" s="2644"/>
      <c r="L1985" s="2645"/>
      <c r="M1985" s="2645"/>
      <c r="N1985" s="2645"/>
      <c r="O1985" s="2646"/>
      <c r="P1985" s="2646"/>
      <c r="Q1985" s="2646"/>
      <c r="R1985" s="2646"/>
      <c r="S1985" s="2646"/>
      <c r="T1985" s="2646"/>
      <c r="U1985" s="2643"/>
      <c r="V1985" s="2643"/>
      <c r="W1985" s="2646"/>
    </row>
    <row r="1986" spans="1:23">
      <c r="A1986" s="2643"/>
      <c r="B1986" s="2643"/>
      <c r="C1986" s="2643"/>
      <c r="D1986" s="2643"/>
      <c r="E1986" s="2643"/>
      <c r="F1986" s="2643"/>
      <c r="G1986" s="2643"/>
      <c r="H1986" s="2643"/>
      <c r="I1986" s="2643"/>
      <c r="J1986" s="2643"/>
      <c r="K1986" s="2644"/>
      <c r="L1986" s="2645"/>
      <c r="M1986" s="2645"/>
      <c r="N1986" s="2645"/>
      <c r="O1986" s="2646"/>
      <c r="P1986" s="2646"/>
      <c r="Q1986" s="2646"/>
      <c r="R1986" s="2646"/>
      <c r="S1986" s="2646"/>
      <c r="T1986" s="2646"/>
      <c r="U1986" s="2643"/>
      <c r="V1986" s="2643"/>
      <c r="W1986" s="2646"/>
    </row>
    <row r="1987" spans="1:23">
      <c r="A1987" s="2643"/>
      <c r="B1987" s="2643"/>
      <c r="C1987" s="2643"/>
      <c r="D1987" s="2643"/>
      <c r="E1987" s="2643"/>
      <c r="F1987" s="2643"/>
      <c r="G1987" s="2643"/>
      <c r="H1987" s="2643"/>
      <c r="I1987" s="2643"/>
      <c r="J1987" s="2643"/>
      <c r="K1987" s="2644"/>
      <c r="L1987" s="2645"/>
      <c r="M1987" s="2645"/>
      <c r="N1987" s="2645"/>
      <c r="O1987" s="2646"/>
      <c r="P1987" s="2646"/>
      <c r="Q1987" s="2646"/>
      <c r="R1987" s="2646"/>
      <c r="S1987" s="2646"/>
      <c r="T1987" s="2646"/>
      <c r="U1987" s="2643"/>
      <c r="V1987" s="2643"/>
      <c r="W1987" s="2646"/>
    </row>
    <row r="1988" spans="1:23">
      <c r="A1988" s="2643"/>
      <c r="B1988" s="2643"/>
      <c r="C1988" s="2643"/>
      <c r="D1988" s="2643"/>
      <c r="E1988" s="2643"/>
      <c r="F1988" s="2643"/>
      <c r="G1988" s="2643"/>
      <c r="H1988" s="2643"/>
      <c r="I1988" s="2643"/>
      <c r="J1988" s="2643"/>
      <c r="K1988" s="2644"/>
      <c r="L1988" s="2645"/>
      <c r="M1988" s="2645"/>
      <c r="N1988" s="2645"/>
      <c r="O1988" s="2646"/>
      <c r="P1988" s="2646"/>
      <c r="Q1988" s="2646"/>
      <c r="R1988" s="2646"/>
      <c r="S1988" s="2646"/>
      <c r="T1988" s="2646"/>
      <c r="U1988" s="2643"/>
      <c r="V1988" s="2643"/>
      <c r="W1988" s="2646"/>
    </row>
    <row r="1989" spans="1:23">
      <c r="A1989" s="2643"/>
      <c r="B1989" s="2643"/>
      <c r="C1989" s="2643"/>
      <c r="D1989" s="2643"/>
      <c r="E1989" s="2643"/>
      <c r="F1989" s="2643"/>
      <c r="G1989" s="2643"/>
      <c r="H1989" s="2643"/>
      <c r="I1989" s="2643"/>
      <c r="J1989" s="2643"/>
      <c r="K1989" s="2644"/>
      <c r="L1989" s="2645"/>
      <c r="M1989" s="2645"/>
      <c r="N1989" s="2645"/>
      <c r="O1989" s="2646"/>
      <c r="P1989" s="2646"/>
      <c r="Q1989" s="2646"/>
      <c r="R1989" s="2646"/>
      <c r="S1989" s="2646"/>
      <c r="T1989" s="2646"/>
      <c r="U1989" s="2643"/>
      <c r="V1989" s="2643"/>
      <c r="W1989" s="2646"/>
    </row>
    <row r="1990" spans="1:23">
      <c r="A1990" s="2643"/>
      <c r="B1990" s="2643"/>
      <c r="C1990" s="2643"/>
      <c r="D1990" s="2643"/>
      <c r="E1990" s="2643"/>
      <c r="F1990" s="2643"/>
      <c r="G1990" s="2643"/>
      <c r="H1990" s="2643"/>
      <c r="I1990" s="2643"/>
      <c r="J1990" s="2643"/>
      <c r="K1990" s="2644"/>
      <c r="L1990" s="2645"/>
      <c r="M1990" s="2645"/>
      <c r="N1990" s="2645"/>
      <c r="O1990" s="2646"/>
      <c r="P1990" s="2646"/>
      <c r="Q1990" s="2646"/>
      <c r="R1990" s="2646"/>
      <c r="S1990" s="2646"/>
      <c r="T1990" s="2646"/>
      <c r="U1990" s="2643"/>
      <c r="V1990" s="2643"/>
      <c r="W1990" s="2646"/>
    </row>
    <row r="1991" spans="1:23">
      <c r="A1991" s="2643"/>
      <c r="B1991" s="2643"/>
      <c r="C1991" s="2643"/>
      <c r="D1991" s="2643"/>
      <c r="E1991" s="2643"/>
      <c r="F1991" s="2643"/>
      <c r="G1991" s="2643"/>
      <c r="H1991" s="2643"/>
      <c r="I1991" s="2643"/>
      <c r="J1991" s="2643"/>
      <c r="K1991" s="2644"/>
      <c r="L1991" s="2645"/>
      <c r="M1991" s="2645"/>
      <c r="N1991" s="2645"/>
      <c r="O1991" s="2646"/>
      <c r="P1991" s="2646"/>
      <c r="Q1991" s="2646"/>
      <c r="R1991" s="2646"/>
      <c r="S1991" s="2646"/>
      <c r="T1991" s="2646"/>
      <c r="U1991" s="2643"/>
      <c r="V1991" s="2643"/>
      <c r="W1991" s="2646"/>
    </row>
    <row r="1992" spans="1:23">
      <c r="A1992" s="2643"/>
      <c r="B1992" s="2643"/>
      <c r="C1992" s="2643"/>
      <c r="D1992" s="2643"/>
      <c r="E1992" s="2643"/>
      <c r="F1992" s="2643"/>
      <c r="G1992" s="2643"/>
      <c r="H1992" s="2643"/>
      <c r="I1992" s="2643"/>
      <c r="J1992" s="2643"/>
      <c r="K1992" s="2644"/>
      <c r="L1992" s="2645"/>
      <c r="M1992" s="2645"/>
      <c r="N1992" s="2645"/>
      <c r="O1992" s="2646"/>
      <c r="P1992" s="2646"/>
      <c r="Q1992" s="2646"/>
      <c r="R1992" s="2646"/>
      <c r="S1992" s="2646"/>
      <c r="T1992" s="2646"/>
      <c r="U1992" s="2643"/>
      <c r="V1992" s="2643"/>
      <c r="W1992" s="2646"/>
    </row>
    <row r="1993" spans="1:23">
      <c r="A1993" s="2643"/>
      <c r="B1993" s="2643"/>
      <c r="C1993" s="2643"/>
      <c r="D1993" s="2643"/>
      <c r="E1993" s="2643"/>
      <c r="F1993" s="2643"/>
      <c r="G1993" s="2643"/>
      <c r="H1993" s="2643"/>
      <c r="I1993" s="2643"/>
      <c r="J1993" s="2643"/>
      <c r="K1993" s="2644"/>
      <c r="L1993" s="2645"/>
      <c r="M1993" s="2645"/>
      <c r="N1993" s="2645"/>
      <c r="O1993" s="2646"/>
      <c r="P1993" s="2646"/>
      <c r="Q1993" s="2646"/>
      <c r="R1993" s="2646"/>
      <c r="S1993" s="2646"/>
      <c r="T1993" s="2646"/>
      <c r="U1993" s="2643"/>
      <c r="V1993" s="2643"/>
      <c r="W1993" s="2646"/>
    </row>
    <row r="1994" spans="1:23">
      <c r="A1994" s="2643"/>
      <c r="B1994" s="2643"/>
      <c r="C1994" s="2643"/>
      <c r="D1994" s="2643"/>
      <c r="E1994" s="2643"/>
      <c r="F1994" s="2643"/>
      <c r="G1994" s="2643"/>
      <c r="H1994" s="2643"/>
      <c r="I1994" s="2643"/>
      <c r="J1994" s="2643"/>
      <c r="K1994" s="2644"/>
      <c r="L1994" s="2645"/>
      <c r="M1994" s="2645"/>
      <c r="N1994" s="2645"/>
      <c r="O1994" s="2646"/>
      <c r="P1994" s="2646"/>
      <c r="Q1994" s="2646"/>
      <c r="R1994" s="2646"/>
      <c r="S1994" s="2646"/>
      <c r="T1994" s="2646"/>
      <c r="U1994" s="2643"/>
      <c r="V1994" s="2643"/>
      <c r="W1994" s="2646"/>
    </row>
    <row r="1995" spans="1:23">
      <c r="A1995" s="2643"/>
      <c r="B1995" s="2643"/>
      <c r="C1995" s="2643"/>
      <c r="D1995" s="2643"/>
      <c r="E1995" s="2643"/>
      <c r="F1995" s="2643"/>
      <c r="G1995" s="2643"/>
      <c r="H1995" s="2643"/>
      <c r="I1995" s="2643"/>
      <c r="J1995" s="2643"/>
      <c r="K1995" s="2644"/>
      <c r="L1995" s="2645"/>
      <c r="M1995" s="2645"/>
      <c r="N1995" s="2645"/>
      <c r="O1995" s="2646"/>
      <c r="P1995" s="2646"/>
      <c r="Q1995" s="2646"/>
      <c r="R1995" s="2646"/>
      <c r="S1995" s="2646"/>
      <c r="T1995" s="2646"/>
      <c r="U1995" s="2643"/>
      <c r="V1995" s="2643"/>
      <c r="W1995" s="2646"/>
    </row>
    <row r="1996" spans="1:23">
      <c r="A1996" s="2643"/>
      <c r="B1996" s="2643"/>
      <c r="C1996" s="2643"/>
      <c r="D1996" s="2643"/>
      <c r="E1996" s="2643"/>
      <c r="F1996" s="2643"/>
      <c r="G1996" s="2643"/>
      <c r="H1996" s="2643"/>
      <c r="I1996" s="2643"/>
      <c r="J1996" s="2643"/>
      <c r="K1996" s="2644"/>
      <c r="L1996" s="2645"/>
      <c r="M1996" s="2645"/>
      <c r="N1996" s="2645"/>
      <c r="O1996" s="2646"/>
      <c r="P1996" s="2646"/>
      <c r="Q1996" s="2646"/>
      <c r="R1996" s="2646"/>
      <c r="S1996" s="2646"/>
      <c r="T1996" s="2646"/>
      <c r="U1996" s="2643"/>
      <c r="V1996" s="2643"/>
      <c r="W1996" s="2646"/>
    </row>
    <row r="1997" spans="1:23">
      <c r="A1997" s="2643"/>
      <c r="B1997" s="2643"/>
      <c r="C1997" s="2643"/>
      <c r="D1997" s="2643"/>
      <c r="E1997" s="2643"/>
      <c r="F1997" s="2643"/>
      <c r="G1997" s="2643"/>
      <c r="H1997" s="2643"/>
      <c r="I1997" s="2643"/>
      <c r="J1997" s="2643"/>
      <c r="K1997" s="2644"/>
      <c r="L1997" s="2645"/>
      <c r="M1997" s="2645"/>
      <c r="N1997" s="2645"/>
      <c r="O1997" s="2646"/>
      <c r="P1997" s="2646"/>
      <c r="Q1997" s="2646"/>
      <c r="R1997" s="2646"/>
      <c r="S1997" s="2646"/>
      <c r="T1997" s="2646"/>
      <c r="U1997" s="2643"/>
      <c r="V1997" s="2643"/>
      <c r="W1997" s="2646"/>
    </row>
    <row r="1998" spans="1:23">
      <c r="A1998" s="2643"/>
      <c r="B1998" s="2643"/>
      <c r="C1998" s="2643"/>
      <c r="D1998" s="2643"/>
      <c r="E1998" s="2643"/>
      <c r="F1998" s="2643"/>
      <c r="G1998" s="2643"/>
      <c r="H1998" s="2643"/>
      <c r="I1998" s="2643"/>
      <c r="J1998" s="2643"/>
      <c r="K1998" s="2644"/>
      <c r="L1998" s="2645"/>
      <c r="M1998" s="2645"/>
      <c r="N1998" s="2645"/>
      <c r="O1998" s="2646"/>
      <c r="P1998" s="2646"/>
      <c r="Q1998" s="2646"/>
      <c r="R1998" s="2646"/>
      <c r="S1998" s="2646"/>
      <c r="T1998" s="2646"/>
      <c r="U1998" s="2643"/>
      <c r="V1998" s="2643"/>
      <c r="W1998" s="2646"/>
    </row>
    <row r="1999" spans="1:23">
      <c r="A1999" s="2643"/>
      <c r="B1999" s="2643"/>
      <c r="C1999" s="2643"/>
      <c r="D1999" s="2643"/>
      <c r="E1999" s="2643"/>
      <c r="F1999" s="2643"/>
      <c r="G1999" s="2643"/>
      <c r="H1999" s="2643"/>
      <c r="I1999" s="2643"/>
      <c r="J1999" s="2643"/>
      <c r="K1999" s="2644"/>
      <c r="L1999" s="2645"/>
      <c r="M1999" s="2645"/>
      <c r="N1999" s="2645"/>
      <c r="O1999" s="2646"/>
      <c r="P1999" s="2646"/>
      <c r="Q1999" s="2646"/>
      <c r="R1999" s="2646"/>
      <c r="S1999" s="2646"/>
      <c r="T1999" s="2646"/>
      <c r="U1999" s="2643"/>
      <c r="V1999" s="2643"/>
      <c r="W1999" s="2646"/>
    </row>
    <row r="2000" spans="1:23">
      <c r="A2000" s="2643"/>
      <c r="B2000" s="2643"/>
      <c r="C2000" s="2643"/>
      <c r="D2000" s="2643"/>
      <c r="E2000" s="2643"/>
      <c r="F2000" s="2643"/>
      <c r="G2000" s="2643"/>
      <c r="H2000" s="2643"/>
      <c r="I2000" s="2643"/>
      <c r="J2000" s="2643"/>
      <c r="K2000" s="2644"/>
      <c r="L2000" s="2645"/>
      <c r="M2000" s="2645"/>
      <c r="N2000" s="2645"/>
      <c r="O2000" s="2646"/>
      <c r="P2000" s="2646"/>
      <c r="Q2000" s="2646"/>
      <c r="R2000" s="2646"/>
      <c r="S2000" s="2646"/>
      <c r="T2000" s="2646"/>
      <c r="U2000" s="2643"/>
      <c r="V2000" s="2643"/>
      <c r="W2000" s="2646"/>
    </row>
    <row r="2001" spans="1:23">
      <c r="A2001" s="2643"/>
      <c r="B2001" s="2643"/>
      <c r="C2001" s="2643"/>
      <c r="D2001" s="2643"/>
      <c r="E2001" s="2643"/>
      <c r="F2001" s="2643"/>
      <c r="G2001" s="2643"/>
      <c r="H2001" s="2643"/>
      <c r="I2001" s="2643"/>
      <c r="J2001" s="2643"/>
      <c r="K2001" s="2644"/>
      <c r="L2001" s="2645"/>
      <c r="M2001" s="2645"/>
      <c r="N2001" s="2645"/>
      <c r="O2001" s="2646"/>
      <c r="P2001" s="2646"/>
      <c r="Q2001" s="2646"/>
      <c r="R2001" s="2646"/>
      <c r="S2001" s="2646"/>
      <c r="T2001" s="2646"/>
      <c r="U2001" s="2643"/>
      <c r="V2001" s="2643"/>
      <c r="W2001" s="2646"/>
    </row>
    <row r="2002" spans="1:23">
      <c r="A2002" s="2643"/>
      <c r="B2002" s="2643"/>
      <c r="C2002" s="2643"/>
      <c r="D2002" s="2643"/>
      <c r="E2002" s="2643"/>
      <c r="F2002" s="2643"/>
      <c r="G2002" s="2643"/>
      <c r="H2002" s="2643"/>
      <c r="I2002" s="2643"/>
      <c r="J2002" s="2643"/>
      <c r="K2002" s="2644"/>
      <c r="L2002" s="2645"/>
      <c r="M2002" s="2645"/>
      <c r="N2002" s="2645"/>
      <c r="O2002" s="2646"/>
      <c r="P2002" s="2646"/>
      <c r="Q2002" s="2646"/>
      <c r="R2002" s="2646"/>
      <c r="S2002" s="2646"/>
      <c r="T2002" s="2646"/>
      <c r="U2002" s="2643"/>
      <c r="V2002" s="2643"/>
      <c r="W2002" s="2646"/>
    </row>
    <row r="2003" spans="1:23">
      <c r="A2003" s="2643"/>
      <c r="B2003" s="2643"/>
      <c r="C2003" s="2643"/>
      <c r="D2003" s="2643"/>
      <c r="E2003" s="2643"/>
      <c r="F2003" s="2643"/>
      <c r="G2003" s="2643"/>
      <c r="H2003" s="2643"/>
      <c r="I2003" s="2643"/>
      <c r="J2003" s="2643"/>
      <c r="K2003" s="2644"/>
      <c r="L2003" s="2645"/>
      <c r="M2003" s="2645"/>
      <c r="N2003" s="2645"/>
      <c r="O2003" s="2646"/>
      <c r="P2003" s="2646"/>
      <c r="Q2003" s="2646"/>
      <c r="R2003" s="2646"/>
      <c r="S2003" s="2646"/>
      <c r="T2003" s="2646"/>
      <c r="U2003" s="2643"/>
      <c r="V2003" s="2643"/>
      <c r="W2003" s="2646"/>
    </row>
    <row r="2004" spans="1:23">
      <c r="A2004" s="2643"/>
      <c r="B2004" s="2643"/>
      <c r="C2004" s="2643"/>
      <c r="D2004" s="2643"/>
      <c r="E2004" s="2643"/>
      <c r="F2004" s="2643"/>
      <c r="G2004" s="2643"/>
      <c r="H2004" s="2643"/>
      <c r="I2004" s="2643"/>
      <c r="J2004" s="2643"/>
      <c r="K2004" s="2644"/>
      <c r="L2004" s="2645"/>
      <c r="M2004" s="2645"/>
      <c r="N2004" s="2645"/>
      <c r="O2004" s="2646"/>
      <c r="P2004" s="2646"/>
      <c r="Q2004" s="2646"/>
      <c r="R2004" s="2646"/>
      <c r="S2004" s="2646"/>
      <c r="T2004" s="2646"/>
      <c r="U2004" s="2643"/>
      <c r="V2004" s="2643"/>
      <c r="W2004" s="2646"/>
    </row>
    <row r="2005" spans="1:23">
      <c r="A2005" s="2643"/>
      <c r="B2005" s="2643"/>
      <c r="C2005" s="2643"/>
      <c r="D2005" s="2643"/>
      <c r="E2005" s="2643"/>
      <c r="F2005" s="2643"/>
      <c r="G2005" s="2643"/>
      <c r="H2005" s="2643"/>
      <c r="I2005" s="2643"/>
      <c r="J2005" s="2643"/>
      <c r="K2005" s="2644"/>
      <c r="L2005" s="2645"/>
      <c r="M2005" s="2645"/>
      <c r="N2005" s="2645"/>
      <c r="O2005" s="2646"/>
      <c r="P2005" s="2646"/>
      <c r="Q2005" s="2646"/>
      <c r="R2005" s="2646"/>
      <c r="S2005" s="2646"/>
      <c r="T2005" s="2646"/>
      <c r="U2005" s="2643"/>
      <c r="V2005" s="2643"/>
      <c r="W2005" s="2646"/>
    </row>
    <row r="2006" spans="1:23">
      <c r="A2006" s="2643"/>
      <c r="B2006" s="2643"/>
      <c r="C2006" s="2643"/>
      <c r="D2006" s="2643"/>
      <c r="E2006" s="2643"/>
      <c r="F2006" s="2643"/>
      <c r="G2006" s="2643"/>
      <c r="H2006" s="2643"/>
      <c r="I2006" s="2643"/>
      <c r="J2006" s="2643"/>
      <c r="K2006" s="2644"/>
      <c r="L2006" s="2645"/>
      <c r="M2006" s="2645"/>
      <c r="N2006" s="2645"/>
      <c r="O2006" s="2646"/>
      <c r="P2006" s="2646"/>
      <c r="Q2006" s="2646"/>
      <c r="R2006" s="2646"/>
      <c r="S2006" s="2646"/>
      <c r="T2006" s="2646"/>
      <c r="U2006" s="2643"/>
      <c r="V2006" s="2643"/>
      <c r="W2006" s="2646"/>
    </row>
    <row r="2007" spans="1:23">
      <c r="A2007" s="2643"/>
      <c r="B2007" s="2643"/>
      <c r="C2007" s="2643"/>
      <c r="D2007" s="2643"/>
      <c r="E2007" s="2643"/>
      <c r="F2007" s="2643"/>
      <c r="G2007" s="2643"/>
      <c r="H2007" s="2643"/>
      <c r="I2007" s="2643"/>
      <c r="J2007" s="2643"/>
      <c r="K2007" s="2644"/>
      <c r="L2007" s="2645"/>
      <c r="M2007" s="2645"/>
      <c r="N2007" s="2645"/>
      <c r="O2007" s="2646"/>
      <c r="P2007" s="2646"/>
      <c r="Q2007" s="2646"/>
      <c r="R2007" s="2646"/>
      <c r="S2007" s="2646"/>
      <c r="T2007" s="2646"/>
      <c r="U2007" s="2643"/>
      <c r="V2007" s="2643"/>
      <c r="W2007" s="2646"/>
    </row>
    <row r="2008" spans="1:23">
      <c r="A2008" s="2643"/>
      <c r="B2008" s="2643"/>
      <c r="C2008" s="2643"/>
      <c r="D2008" s="2643"/>
      <c r="E2008" s="2643"/>
      <c r="F2008" s="2643"/>
      <c r="G2008" s="2643"/>
      <c r="H2008" s="2643"/>
      <c r="I2008" s="2643"/>
      <c r="J2008" s="2643"/>
      <c r="K2008" s="2644"/>
      <c r="L2008" s="2645"/>
      <c r="M2008" s="2645"/>
      <c r="N2008" s="2645"/>
      <c r="O2008" s="2646"/>
      <c r="P2008" s="2646"/>
      <c r="Q2008" s="2646"/>
      <c r="R2008" s="2646"/>
      <c r="S2008" s="2646"/>
      <c r="T2008" s="2646"/>
      <c r="U2008" s="2643"/>
      <c r="V2008" s="2643"/>
      <c r="W2008" s="2646"/>
    </row>
    <row r="2009" spans="1:23">
      <c r="A2009" s="2643"/>
      <c r="B2009" s="2643"/>
      <c r="C2009" s="2643"/>
      <c r="D2009" s="2643"/>
      <c r="E2009" s="2643"/>
      <c r="F2009" s="2643"/>
      <c r="G2009" s="2643"/>
      <c r="H2009" s="2643"/>
      <c r="I2009" s="2643"/>
      <c r="J2009" s="2643"/>
      <c r="K2009" s="2644"/>
      <c r="L2009" s="2645"/>
      <c r="M2009" s="2645"/>
      <c r="N2009" s="2645"/>
      <c r="O2009" s="2646"/>
      <c r="P2009" s="2646"/>
      <c r="Q2009" s="2646"/>
      <c r="R2009" s="2646"/>
      <c r="S2009" s="2646"/>
      <c r="T2009" s="2646"/>
      <c r="U2009" s="2643"/>
      <c r="V2009" s="2643"/>
      <c r="W2009" s="2646"/>
    </row>
    <row r="2010" spans="1:23">
      <c r="A2010" s="2643"/>
      <c r="B2010" s="2643"/>
      <c r="C2010" s="2643"/>
      <c r="D2010" s="2643"/>
      <c r="E2010" s="2643"/>
      <c r="F2010" s="2643"/>
      <c r="G2010" s="2643"/>
      <c r="H2010" s="2643"/>
      <c r="I2010" s="2643"/>
      <c r="J2010" s="2643"/>
      <c r="K2010" s="2644"/>
      <c r="L2010" s="2645"/>
      <c r="M2010" s="2645"/>
      <c r="N2010" s="2645"/>
      <c r="O2010" s="2646"/>
      <c r="P2010" s="2646"/>
      <c r="Q2010" s="2646"/>
      <c r="R2010" s="2646"/>
      <c r="S2010" s="2646"/>
      <c r="T2010" s="2646"/>
      <c r="U2010" s="2643"/>
      <c r="V2010" s="2643"/>
      <c r="W2010" s="2646"/>
    </row>
    <row r="2011" spans="1:23">
      <c r="A2011" s="2643"/>
      <c r="B2011" s="2643"/>
      <c r="C2011" s="2643"/>
      <c r="D2011" s="2643"/>
      <c r="E2011" s="2643"/>
      <c r="F2011" s="2643"/>
      <c r="G2011" s="2643"/>
      <c r="H2011" s="2643"/>
      <c r="I2011" s="2643"/>
      <c r="J2011" s="2643"/>
      <c r="K2011" s="2644"/>
      <c r="L2011" s="2645"/>
      <c r="M2011" s="2645"/>
      <c r="N2011" s="2645"/>
      <c r="O2011" s="2646"/>
      <c r="P2011" s="2646"/>
      <c r="Q2011" s="2646"/>
      <c r="R2011" s="2646"/>
      <c r="S2011" s="2646"/>
      <c r="T2011" s="2646"/>
      <c r="U2011" s="2643"/>
      <c r="V2011" s="2643"/>
      <c r="W2011" s="2646"/>
    </row>
    <row r="2012" spans="1:23">
      <c r="A2012" s="2643"/>
      <c r="B2012" s="2643"/>
      <c r="C2012" s="2643"/>
      <c r="D2012" s="2643"/>
      <c r="E2012" s="2643"/>
      <c r="F2012" s="2643"/>
      <c r="G2012" s="2643"/>
      <c r="H2012" s="2643"/>
      <c r="I2012" s="2643"/>
      <c r="J2012" s="2643"/>
      <c r="K2012" s="2644"/>
      <c r="L2012" s="2645"/>
      <c r="M2012" s="2645"/>
      <c r="N2012" s="2645"/>
      <c r="O2012" s="2646"/>
      <c r="P2012" s="2646"/>
      <c r="Q2012" s="2646"/>
      <c r="R2012" s="2646"/>
      <c r="S2012" s="2646"/>
      <c r="T2012" s="2646"/>
      <c r="U2012" s="2643"/>
      <c r="V2012" s="2643"/>
      <c r="W2012" s="2646"/>
    </row>
    <row r="2013" spans="1:23">
      <c r="A2013" s="2643"/>
      <c r="B2013" s="2643"/>
      <c r="C2013" s="2643"/>
      <c r="D2013" s="2643"/>
      <c r="E2013" s="2643"/>
      <c r="F2013" s="2643"/>
      <c r="G2013" s="2643"/>
      <c r="H2013" s="2643"/>
      <c r="I2013" s="2643"/>
      <c r="J2013" s="2643"/>
      <c r="K2013" s="2644"/>
      <c r="L2013" s="2645"/>
      <c r="M2013" s="2645"/>
      <c r="N2013" s="2645"/>
      <c r="O2013" s="2646"/>
      <c r="P2013" s="2646"/>
      <c r="Q2013" s="2646"/>
      <c r="R2013" s="2646"/>
      <c r="S2013" s="2646"/>
      <c r="T2013" s="2646"/>
      <c r="U2013" s="2643"/>
      <c r="V2013" s="2643"/>
      <c r="W2013" s="2646"/>
    </row>
    <row r="2014" spans="1:23">
      <c r="A2014" s="2643"/>
      <c r="B2014" s="2643"/>
      <c r="C2014" s="2643"/>
      <c r="D2014" s="2643"/>
      <c r="E2014" s="2643"/>
      <c r="F2014" s="2643"/>
      <c r="G2014" s="2643"/>
      <c r="H2014" s="2643"/>
      <c r="I2014" s="2643"/>
      <c r="J2014" s="2643"/>
      <c r="K2014" s="2644"/>
      <c r="L2014" s="2645"/>
      <c r="M2014" s="2645"/>
      <c r="N2014" s="2645"/>
      <c r="O2014" s="2646"/>
      <c r="P2014" s="2646"/>
      <c r="Q2014" s="2646"/>
      <c r="R2014" s="2646"/>
      <c r="S2014" s="2646"/>
      <c r="T2014" s="2646"/>
      <c r="U2014" s="2643"/>
      <c r="V2014" s="2643"/>
      <c r="W2014" s="2646"/>
    </row>
    <row r="2015" spans="1:23">
      <c r="A2015" s="2643"/>
      <c r="B2015" s="2643"/>
      <c r="C2015" s="2643"/>
      <c r="D2015" s="2643"/>
      <c r="E2015" s="2643"/>
      <c r="F2015" s="2643"/>
      <c r="G2015" s="2643"/>
      <c r="H2015" s="2643"/>
      <c r="I2015" s="2643"/>
      <c r="J2015" s="2643"/>
      <c r="K2015" s="2644"/>
      <c r="L2015" s="2645"/>
      <c r="M2015" s="2645"/>
      <c r="N2015" s="2645"/>
      <c r="O2015" s="2646"/>
      <c r="P2015" s="2646"/>
      <c r="Q2015" s="2646"/>
      <c r="R2015" s="2646"/>
      <c r="S2015" s="2646"/>
      <c r="T2015" s="2646"/>
      <c r="U2015" s="2643"/>
      <c r="V2015" s="2643"/>
      <c r="W2015" s="2646"/>
    </row>
    <row r="2016" spans="1:23">
      <c r="A2016" s="2643"/>
      <c r="B2016" s="2643"/>
      <c r="C2016" s="2643"/>
      <c r="D2016" s="2643"/>
      <c r="E2016" s="2643"/>
      <c r="F2016" s="2643"/>
      <c r="G2016" s="2643"/>
      <c r="H2016" s="2643"/>
      <c r="I2016" s="2643"/>
      <c r="J2016" s="2643"/>
      <c r="K2016" s="2644"/>
      <c r="L2016" s="2645"/>
      <c r="M2016" s="2645"/>
      <c r="N2016" s="2645"/>
      <c r="O2016" s="2646"/>
      <c r="P2016" s="2646"/>
      <c r="Q2016" s="2646"/>
      <c r="R2016" s="2646"/>
      <c r="S2016" s="2646"/>
      <c r="T2016" s="2646"/>
      <c r="U2016" s="2643"/>
      <c r="V2016" s="2643"/>
      <c r="W2016" s="2646"/>
    </row>
    <row r="2017" spans="1:23">
      <c r="A2017" s="2643"/>
      <c r="B2017" s="2643"/>
      <c r="C2017" s="2643"/>
      <c r="D2017" s="2643"/>
      <c r="E2017" s="2643"/>
      <c r="F2017" s="2643"/>
      <c r="G2017" s="2643"/>
      <c r="H2017" s="2643"/>
      <c r="I2017" s="2643"/>
      <c r="J2017" s="2643"/>
      <c r="K2017" s="2644"/>
      <c r="L2017" s="2645"/>
      <c r="M2017" s="2645"/>
      <c r="N2017" s="2645"/>
      <c r="O2017" s="2646"/>
      <c r="P2017" s="2646"/>
      <c r="Q2017" s="2646"/>
      <c r="R2017" s="2646"/>
      <c r="S2017" s="2646"/>
      <c r="T2017" s="2646"/>
      <c r="U2017" s="2643"/>
      <c r="V2017" s="2643"/>
      <c r="W2017" s="2646"/>
    </row>
    <row r="2018" spans="1:23">
      <c r="A2018" s="2643"/>
      <c r="B2018" s="2643"/>
      <c r="C2018" s="2643"/>
      <c r="D2018" s="2643"/>
      <c r="E2018" s="2643"/>
      <c r="F2018" s="2643"/>
      <c r="G2018" s="2643"/>
      <c r="H2018" s="2643"/>
      <c r="I2018" s="2643"/>
      <c r="J2018" s="2643"/>
      <c r="K2018" s="2644"/>
      <c r="L2018" s="2645"/>
      <c r="M2018" s="2645"/>
      <c r="N2018" s="2645"/>
      <c r="O2018" s="2646"/>
      <c r="P2018" s="2646"/>
      <c r="Q2018" s="2646"/>
      <c r="R2018" s="2646"/>
      <c r="S2018" s="2646"/>
      <c r="T2018" s="2646"/>
      <c r="U2018" s="2643"/>
      <c r="V2018" s="2643"/>
      <c r="W2018" s="2646"/>
    </row>
    <row r="2019" spans="1:23">
      <c r="A2019" s="2643"/>
      <c r="B2019" s="2643"/>
      <c r="C2019" s="2643"/>
      <c r="D2019" s="2643"/>
      <c r="E2019" s="2643"/>
      <c r="F2019" s="2643"/>
      <c r="G2019" s="2643"/>
      <c r="H2019" s="2643"/>
      <c r="I2019" s="2643"/>
      <c r="J2019" s="2643"/>
      <c r="K2019" s="2644"/>
      <c r="L2019" s="2645"/>
      <c r="M2019" s="2645"/>
      <c r="N2019" s="2645"/>
      <c r="O2019" s="2646"/>
      <c r="P2019" s="2646"/>
      <c r="Q2019" s="2646"/>
      <c r="R2019" s="2646"/>
      <c r="S2019" s="2646"/>
      <c r="T2019" s="2646"/>
      <c r="U2019" s="2643"/>
      <c r="V2019" s="2643"/>
      <c r="W2019" s="2646"/>
    </row>
    <row r="2020" spans="1:23">
      <c r="A2020" s="2643"/>
      <c r="B2020" s="2643"/>
      <c r="C2020" s="2643"/>
      <c r="D2020" s="2643"/>
      <c r="E2020" s="2643"/>
      <c r="F2020" s="2643"/>
      <c r="G2020" s="2643"/>
      <c r="H2020" s="2643"/>
      <c r="I2020" s="2643"/>
      <c r="J2020" s="2643"/>
      <c r="K2020" s="2644"/>
      <c r="L2020" s="2645"/>
      <c r="M2020" s="2645"/>
      <c r="N2020" s="2645"/>
      <c r="O2020" s="2646"/>
      <c r="P2020" s="2646"/>
      <c r="Q2020" s="2646"/>
      <c r="R2020" s="2646"/>
      <c r="S2020" s="2646"/>
      <c r="T2020" s="2646"/>
      <c r="U2020" s="2643"/>
      <c r="V2020" s="2643"/>
      <c r="W2020" s="2646"/>
    </row>
    <row r="2021" spans="1:23">
      <c r="A2021" s="2643"/>
      <c r="B2021" s="2643"/>
      <c r="C2021" s="2643"/>
      <c r="D2021" s="2643"/>
      <c r="E2021" s="2643"/>
      <c r="F2021" s="2643"/>
      <c r="G2021" s="2643"/>
      <c r="H2021" s="2643"/>
      <c r="I2021" s="2643"/>
      <c r="J2021" s="2643"/>
      <c r="K2021" s="2644"/>
      <c r="L2021" s="2645"/>
      <c r="M2021" s="2645"/>
      <c r="N2021" s="2645"/>
      <c r="O2021" s="2646"/>
      <c r="P2021" s="2646"/>
      <c r="Q2021" s="2646"/>
      <c r="R2021" s="2646"/>
      <c r="S2021" s="2646"/>
      <c r="T2021" s="2646"/>
      <c r="U2021" s="2643"/>
      <c r="V2021" s="2643"/>
      <c r="W2021" s="2646"/>
    </row>
    <row r="2022" spans="1:23">
      <c r="A2022" s="2643"/>
      <c r="B2022" s="2643"/>
      <c r="C2022" s="2643"/>
      <c r="D2022" s="2643"/>
      <c r="E2022" s="2643"/>
      <c r="F2022" s="2643"/>
      <c r="G2022" s="2643"/>
      <c r="H2022" s="2643"/>
      <c r="I2022" s="2643"/>
      <c r="J2022" s="2643"/>
      <c r="K2022" s="2644"/>
      <c r="L2022" s="2645"/>
      <c r="M2022" s="2645"/>
      <c r="N2022" s="2645"/>
      <c r="O2022" s="2646"/>
      <c r="P2022" s="2646"/>
      <c r="Q2022" s="2646"/>
      <c r="R2022" s="2646"/>
      <c r="S2022" s="2646"/>
      <c r="T2022" s="2646"/>
      <c r="U2022" s="2643"/>
      <c r="V2022" s="2643"/>
      <c r="W2022" s="2646"/>
    </row>
    <row r="2023" spans="1:23">
      <c r="A2023" s="2643"/>
      <c r="B2023" s="2643"/>
      <c r="C2023" s="2643"/>
      <c r="D2023" s="2643"/>
      <c r="E2023" s="2643"/>
      <c r="F2023" s="2643"/>
      <c r="G2023" s="2643"/>
      <c r="H2023" s="2643"/>
      <c r="I2023" s="2643"/>
      <c r="J2023" s="2643"/>
      <c r="K2023" s="2644"/>
      <c r="L2023" s="2645"/>
      <c r="M2023" s="2645"/>
      <c r="N2023" s="2645"/>
      <c r="O2023" s="2646"/>
      <c r="P2023" s="2646"/>
      <c r="Q2023" s="2646"/>
      <c r="R2023" s="2646"/>
      <c r="S2023" s="2646"/>
      <c r="T2023" s="2646"/>
      <c r="U2023" s="2643"/>
      <c r="V2023" s="2643"/>
      <c r="W2023" s="2646"/>
    </row>
    <row r="2024" spans="1:23">
      <c r="A2024" s="2643"/>
      <c r="B2024" s="2643"/>
      <c r="C2024" s="2643"/>
      <c r="D2024" s="2643"/>
      <c r="E2024" s="2643"/>
      <c r="F2024" s="2643"/>
      <c r="G2024" s="2643"/>
      <c r="H2024" s="2643"/>
      <c r="I2024" s="2643"/>
      <c r="J2024" s="2643"/>
      <c r="K2024" s="2644"/>
      <c r="L2024" s="2645"/>
      <c r="M2024" s="2645"/>
      <c r="N2024" s="2645"/>
      <c r="O2024" s="2646"/>
      <c r="P2024" s="2646"/>
      <c r="Q2024" s="2646"/>
      <c r="R2024" s="2646"/>
      <c r="S2024" s="2646"/>
      <c r="T2024" s="2646"/>
      <c r="U2024" s="2643"/>
      <c r="V2024" s="2643"/>
      <c r="W2024" s="2646"/>
    </row>
    <row r="2025" spans="1:23">
      <c r="A2025" s="2643"/>
      <c r="B2025" s="2643"/>
      <c r="C2025" s="2643"/>
      <c r="D2025" s="2643"/>
      <c r="E2025" s="2643"/>
      <c r="F2025" s="2643"/>
      <c r="G2025" s="2643"/>
      <c r="H2025" s="2643"/>
      <c r="I2025" s="2643"/>
      <c r="J2025" s="2643"/>
      <c r="K2025" s="2644"/>
      <c r="L2025" s="2645"/>
      <c r="M2025" s="2645"/>
      <c r="N2025" s="2645"/>
      <c r="O2025" s="2646"/>
      <c r="P2025" s="2646"/>
      <c r="Q2025" s="2646"/>
      <c r="R2025" s="2646"/>
      <c r="S2025" s="2646"/>
      <c r="T2025" s="2646"/>
      <c r="U2025" s="2643"/>
      <c r="V2025" s="2643"/>
      <c r="W2025" s="2646"/>
    </row>
    <row r="2026" spans="1:23">
      <c r="A2026" s="2643"/>
      <c r="B2026" s="2643"/>
      <c r="C2026" s="2643"/>
      <c r="D2026" s="2643"/>
      <c r="E2026" s="2643"/>
      <c r="F2026" s="2643"/>
      <c r="G2026" s="2643"/>
      <c r="H2026" s="2643"/>
      <c r="I2026" s="2643"/>
      <c r="J2026" s="2643"/>
      <c r="K2026" s="2644"/>
      <c r="L2026" s="2645"/>
      <c r="M2026" s="2645"/>
      <c r="N2026" s="2645"/>
      <c r="O2026" s="2646"/>
      <c r="P2026" s="2646"/>
      <c r="Q2026" s="2646"/>
      <c r="R2026" s="2646"/>
      <c r="S2026" s="2646"/>
      <c r="T2026" s="2646"/>
      <c r="U2026" s="2643"/>
      <c r="V2026" s="2643"/>
      <c r="W2026" s="2646"/>
    </row>
    <row r="2027" spans="1:23">
      <c r="A2027" s="2643"/>
      <c r="B2027" s="2643"/>
      <c r="C2027" s="2643"/>
      <c r="D2027" s="2643"/>
      <c r="E2027" s="2643"/>
      <c r="F2027" s="2643"/>
      <c r="G2027" s="2643"/>
      <c r="H2027" s="2643"/>
      <c r="I2027" s="2643"/>
      <c r="J2027" s="2643"/>
      <c r="K2027" s="2644"/>
      <c r="L2027" s="2645"/>
      <c r="M2027" s="2645"/>
      <c r="N2027" s="2645"/>
      <c r="O2027" s="2646"/>
      <c r="P2027" s="2646"/>
      <c r="Q2027" s="2646"/>
      <c r="R2027" s="2646"/>
      <c r="S2027" s="2646"/>
      <c r="T2027" s="2646"/>
      <c r="U2027" s="2643"/>
      <c r="V2027" s="2643"/>
      <c r="W2027" s="2646"/>
    </row>
    <row r="2028" spans="1:23">
      <c r="A2028" s="2643"/>
      <c r="B2028" s="2643"/>
      <c r="C2028" s="2643"/>
      <c r="D2028" s="2643"/>
      <c r="E2028" s="2643"/>
      <c r="F2028" s="2643"/>
      <c r="G2028" s="2643"/>
      <c r="H2028" s="2643"/>
      <c r="I2028" s="2643"/>
      <c r="J2028" s="2643"/>
      <c r="K2028" s="2644"/>
      <c r="L2028" s="2645"/>
      <c r="M2028" s="2645"/>
      <c r="N2028" s="2645"/>
      <c r="O2028" s="2646"/>
      <c r="P2028" s="2646"/>
      <c r="Q2028" s="2646"/>
      <c r="R2028" s="2646"/>
      <c r="S2028" s="2646"/>
      <c r="T2028" s="2646"/>
      <c r="U2028" s="2643"/>
      <c r="V2028" s="2643"/>
      <c r="W2028" s="2646"/>
    </row>
    <row r="2029" spans="1:23">
      <c r="A2029" s="2643"/>
      <c r="B2029" s="2643"/>
      <c r="C2029" s="2643"/>
      <c r="D2029" s="2643"/>
      <c r="E2029" s="2643"/>
      <c r="F2029" s="2643"/>
      <c r="G2029" s="2643"/>
      <c r="H2029" s="2643"/>
      <c r="I2029" s="2643"/>
      <c r="J2029" s="2643"/>
      <c r="K2029" s="2644"/>
      <c r="L2029" s="2645"/>
      <c r="M2029" s="2645"/>
      <c r="N2029" s="2645"/>
      <c r="O2029" s="2646"/>
      <c r="P2029" s="2646"/>
      <c r="Q2029" s="2646"/>
      <c r="R2029" s="2646"/>
      <c r="S2029" s="2646"/>
      <c r="T2029" s="2646"/>
      <c r="U2029" s="2643"/>
      <c r="V2029" s="2643"/>
      <c r="W2029" s="2646"/>
    </row>
    <row r="2030" spans="1:23">
      <c r="A2030" s="2643"/>
      <c r="B2030" s="2643"/>
      <c r="C2030" s="2643"/>
      <c r="D2030" s="2643"/>
      <c r="E2030" s="2643"/>
      <c r="F2030" s="2643"/>
      <c r="G2030" s="2643"/>
      <c r="H2030" s="2643"/>
      <c r="I2030" s="2643"/>
      <c r="J2030" s="2643"/>
      <c r="K2030" s="2644"/>
      <c r="L2030" s="2645"/>
      <c r="M2030" s="2645"/>
      <c r="N2030" s="2645"/>
      <c r="O2030" s="2646"/>
      <c r="P2030" s="2646"/>
      <c r="Q2030" s="2646"/>
      <c r="R2030" s="2646"/>
      <c r="S2030" s="2646"/>
      <c r="T2030" s="2646"/>
      <c r="U2030" s="2643"/>
      <c r="V2030" s="2643"/>
      <c r="W2030" s="2646"/>
    </row>
    <row r="2031" spans="1:23">
      <c r="A2031" s="2643"/>
      <c r="B2031" s="2643"/>
      <c r="C2031" s="2643"/>
      <c r="D2031" s="2643"/>
      <c r="E2031" s="2643"/>
      <c r="F2031" s="2643"/>
      <c r="G2031" s="2643"/>
      <c r="H2031" s="2643"/>
      <c r="I2031" s="2643"/>
      <c r="J2031" s="2643"/>
      <c r="K2031" s="2644"/>
      <c r="L2031" s="2645"/>
      <c r="M2031" s="2645"/>
      <c r="N2031" s="2645"/>
      <c r="O2031" s="2646"/>
      <c r="P2031" s="2646"/>
      <c r="Q2031" s="2646"/>
      <c r="R2031" s="2646"/>
      <c r="S2031" s="2646"/>
      <c r="T2031" s="2646"/>
      <c r="U2031" s="2643"/>
      <c r="V2031" s="2643"/>
      <c r="W2031" s="2646"/>
    </row>
    <row r="2032" spans="1:23">
      <c r="A2032" s="2643"/>
      <c r="B2032" s="2643"/>
      <c r="C2032" s="2643"/>
      <c r="D2032" s="2643"/>
      <c r="E2032" s="2643"/>
      <c r="F2032" s="2643"/>
      <c r="G2032" s="2643"/>
      <c r="H2032" s="2643"/>
      <c r="I2032" s="2643"/>
      <c r="J2032" s="2643"/>
      <c r="K2032" s="2644"/>
      <c r="L2032" s="2645"/>
      <c r="M2032" s="2645"/>
      <c r="N2032" s="2645"/>
      <c r="O2032" s="2646"/>
      <c r="P2032" s="2646"/>
      <c r="Q2032" s="2646"/>
      <c r="R2032" s="2646"/>
      <c r="S2032" s="2646"/>
      <c r="T2032" s="2646"/>
      <c r="U2032" s="2643"/>
      <c r="V2032" s="2643"/>
      <c r="W2032" s="2646"/>
    </row>
    <row r="2033" spans="1:23">
      <c r="A2033" s="2643"/>
      <c r="B2033" s="2643"/>
      <c r="C2033" s="2643"/>
      <c r="D2033" s="2643"/>
      <c r="E2033" s="2643"/>
      <c r="F2033" s="2643"/>
      <c r="G2033" s="2643"/>
      <c r="H2033" s="2643"/>
      <c r="I2033" s="2643"/>
      <c r="J2033" s="2643"/>
      <c r="K2033" s="2644"/>
      <c r="L2033" s="2645"/>
      <c r="M2033" s="2645"/>
      <c r="N2033" s="2645"/>
      <c r="O2033" s="2646"/>
      <c r="P2033" s="2646"/>
      <c r="Q2033" s="2646"/>
      <c r="R2033" s="2646"/>
      <c r="S2033" s="2646"/>
      <c r="T2033" s="2646"/>
      <c r="U2033" s="2643"/>
      <c r="V2033" s="2643"/>
      <c r="W2033" s="2646"/>
    </row>
    <row r="2034" spans="1:23">
      <c r="A2034" s="2643"/>
      <c r="B2034" s="2643"/>
      <c r="C2034" s="2643"/>
      <c r="D2034" s="2643"/>
      <c r="E2034" s="2643"/>
      <c r="F2034" s="2643"/>
      <c r="G2034" s="2643"/>
      <c r="H2034" s="2643"/>
      <c r="I2034" s="2643"/>
      <c r="J2034" s="2643"/>
      <c r="K2034" s="2644"/>
      <c r="L2034" s="2645"/>
      <c r="M2034" s="2645"/>
      <c r="N2034" s="2645"/>
      <c r="O2034" s="2646"/>
      <c r="P2034" s="2646"/>
      <c r="Q2034" s="2646"/>
      <c r="R2034" s="2646"/>
      <c r="S2034" s="2646"/>
      <c r="T2034" s="2646"/>
      <c r="U2034" s="2643"/>
      <c r="V2034" s="2643"/>
      <c r="W2034" s="2646"/>
    </row>
    <row r="2035" spans="1:23">
      <c r="A2035" s="2643"/>
      <c r="B2035" s="2643"/>
      <c r="C2035" s="2643"/>
      <c r="D2035" s="2643"/>
      <c r="E2035" s="2643"/>
      <c r="F2035" s="2643"/>
      <c r="G2035" s="2643"/>
      <c r="H2035" s="2643"/>
      <c r="I2035" s="2643"/>
      <c r="J2035" s="2643"/>
      <c r="K2035" s="2644"/>
      <c r="L2035" s="2645"/>
      <c r="M2035" s="2645"/>
      <c r="N2035" s="2645"/>
      <c r="O2035" s="2646"/>
      <c r="P2035" s="2646"/>
      <c r="Q2035" s="2646"/>
      <c r="R2035" s="2646"/>
      <c r="S2035" s="2646"/>
      <c r="T2035" s="2646"/>
      <c r="U2035" s="2643"/>
      <c r="V2035" s="2643"/>
      <c r="W2035" s="2646"/>
    </row>
    <row r="2036" spans="1:23">
      <c r="A2036" s="2643"/>
      <c r="B2036" s="2643"/>
      <c r="C2036" s="2643"/>
      <c r="D2036" s="2643"/>
      <c r="E2036" s="2643"/>
      <c r="F2036" s="2643"/>
      <c r="G2036" s="2643"/>
      <c r="H2036" s="2643"/>
      <c r="I2036" s="2643"/>
      <c r="J2036" s="2643"/>
      <c r="K2036" s="2644"/>
      <c r="L2036" s="2645"/>
      <c r="M2036" s="2645"/>
      <c r="N2036" s="2645"/>
      <c r="O2036" s="2646"/>
      <c r="P2036" s="2646"/>
      <c r="Q2036" s="2646"/>
      <c r="R2036" s="2646"/>
      <c r="S2036" s="2646"/>
      <c r="T2036" s="2646"/>
      <c r="U2036" s="2643"/>
      <c r="V2036" s="2643"/>
      <c r="W2036" s="2646"/>
    </row>
    <row r="2037" spans="1:23">
      <c r="A2037" s="2643"/>
      <c r="B2037" s="2643"/>
      <c r="C2037" s="2643"/>
      <c r="D2037" s="2643"/>
      <c r="E2037" s="2643"/>
      <c r="F2037" s="2643"/>
      <c r="G2037" s="2643"/>
      <c r="H2037" s="2643"/>
      <c r="I2037" s="2643"/>
      <c r="J2037" s="2643"/>
      <c r="K2037" s="2644"/>
      <c r="L2037" s="2645"/>
      <c r="M2037" s="2645"/>
      <c r="N2037" s="2645"/>
      <c r="O2037" s="2646"/>
      <c r="P2037" s="2646"/>
      <c r="Q2037" s="2646"/>
      <c r="R2037" s="2646"/>
      <c r="S2037" s="2646"/>
      <c r="T2037" s="2646"/>
      <c r="U2037" s="2643"/>
      <c r="V2037" s="2643"/>
      <c r="W2037" s="2646"/>
    </row>
    <row r="2038" spans="1:23">
      <c r="A2038" s="2643"/>
      <c r="B2038" s="2643"/>
      <c r="C2038" s="2643"/>
      <c r="D2038" s="2643"/>
      <c r="E2038" s="2643"/>
      <c r="F2038" s="2643"/>
      <c r="G2038" s="2643"/>
      <c r="H2038" s="2643"/>
      <c r="I2038" s="2643"/>
      <c r="J2038" s="2643"/>
      <c r="K2038" s="2644"/>
      <c r="L2038" s="2645"/>
      <c r="M2038" s="2645"/>
      <c r="N2038" s="2645"/>
      <c r="O2038" s="2646"/>
      <c r="P2038" s="2646"/>
      <c r="Q2038" s="2646"/>
      <c r="R2038" s="2646"/>
      <c r="S2038" s="2646"/>
      <c r="T2038" s="2646"/>
      <c r="U2038" s="2643"/>
      <c r="V2038" s="2643"/>
      <c r="W2038" s="2646"/>
    </row>
    <row r="2039" spans="1:23">
      <c r="A2039" s="2643"/>
      <c r="B2039" s="2643"/>
      <c r="C2039" s="2643"/>
      <c r="D2039" s="2643"/>
      <c r="E2039" s="2643"/>
      <c r="F2039" s="2643"/>
      <c r="G2039" s="2643"/>
      <c r="H2039" s="2643"/>
      <c r="I2039" s="2643"/>
      <c r="J2039" s="2643"/>
      <c r="K2039" s="2644"/>
      <c r="L2039" s="2645"/>
      <c r="M2039" s="2645"/>
      <c r="N2039" s="2645"/>
      <c r="O2039" s="2646"/>
      <c r="P2039" s="2646"/>
      <c r="Q2039" s="2646"/>
      <c r="R2039" s="2646"/>
      <c r="S2039" s="2646"/>
      <c r="T2039" s="2646"/>
      <c r="U2039" s="2643"/>
      <c r="V2039" s="2643"/>
      <c r="W2039" s="2646"/>
    </row>
    <row r="2040" spans="1:23">
      <c r="A2040" s="2643"/>
      <c r="B2040" s="2643"/>
      <c r="C2040" s="2643"/>
      <c r="D2040" s="2643"/>
      <c r="E2040" s="2643"/>
      <c r="F2040" s="2643"/>
      <c r="G2040" s="2643"/>
      <c r="H2040" s="2643"/>
      <c r="I2040" s="2643"/>
      <c r="J2040" s="2643"/>
      <c r="K2040" s="2644"/>
      <c r="L2040" s="2645"/>
      <c r="M2040" s="2645"/>
      <c r="N2040" s="2645"/>
      <c r="O2040" s="2646"/>
      <c r="P2040" s="2646"/>
      <c r="Q2040" s="2646"/>
      <c r="R2040" s="2646"/>
      <c r="S2040" s="2646"/>
      <c r="T2040" s="2646"/>
      <c r="U2040" s="2643"/>
      <c r="V2040" s="2643"/>
      <c r="W2040" s="2646"/>
    </row>
    <row r="2041" spans="1:23">
      <c r="A2041" s="2643"/>
      <c r="B2041" s="2643"/>
      <c r="C2041" s="2643"/>
      <c r="D2041" s="2643"/>
      <c r="E2041" s="2643"/>
      <c r="F2041" s="2643"/>
      <c r="G2041" s="2643"/>
      <c r="H2041" s="2643"/>
      <c r="I2041" s="2643"/>
      <c r="J2041" s="2643"/>
      <c r="K2041" s="2644"/>
      <c r="L2041" s="2645"/>
      <c r="M2041" s="2645"/>
      <c r="N2041" s="2645"/>
      <c r="O2041" s="2646"/>
      <c r="P2041" s="2646"/>
      <c r="Q2041" s="2646"/>
      <c r="R2041" s="2646"/>
      <c r="S2041" s="2646"/>
      <c r="T2041" s="2646"/>
      <c r="U2041" s="2643"/>
      <c r="V2041" s="2643"/>
      <c r="W2041" s="2646"/>
    </row>
    <row r="2042" spans="1:23">
      <c r="A2042" s="2643"/>
      <c r="B2042" s="2643"/>
      <c r="C2042" s="2643"/>
      <c r="D2042" s="2643"/>
      <c r="E2042" s="2643"/>
      <c r="F2042" s="2643"/>
      <c r="G2042" s="2643"/>
      <c r="H2042" s="2643"/>
      <c r="I2042" s="2643"/>
      <c r="J2042" s="2643"/>
      <c r="K2042" s="2644"/>
      <c r="L2042" s="2645"/>
      <c r="M2042" s="2645"/>
      <c r="N2042" s="2645"/>
      <c r="O2042" s="2646"/>
      <c r="P2042" s="2646"/>
      <c r="Q2042" s="2646"/>
      <c r="R2042" s="2646"/>
      <c r="S2042" s="2646"/>
      <c r="T2042" s="2646"/>
      <c r="U2042" s="2643"/>
      <c r="V2042" s="2643"/>
      <c r="W2042" s="2646"/>
    </row>
    <row r="2043" spans="1:23">
      <c r="A2043" s="2643"/>
      <c r="B2043" s="2643"/>
      <c r="C2043" s="2643"/>
      <c r="D2043" s="2643"/>
      <c r="E2043" s="2643"/>
      <c r="F2043" s="2643"/>
      <c r="G2043" s="2643"/>
      <c r="H2043" s="2643"/>
      <c r="I2043" s="2643"/>
      <c r="J2043" s="2643"/>
      <c r="K2043" s="2644"/>
      <c r="L2043" s="2645"/>
      <c r="M2043" s="2645"/>
      <c r="N2043" s="2645"/>
      <c r="O2043" s="2646"/>
      <c r="P2043" s="2646"/>
      <c r="Q2043" s="2646"/>
      <c r="R2043" s="2646"/>
      <c r="S2043" s="2646"/>
      <c r="T2043" s="2646"/>
      <c r="U2043" s="2643"/>
      <c r="V2043" s="2643"/>
      <c r="W2043" s="2646"/>
    </row>
    <row r="2044" spans="1:23">
      <c r="A2044" s="2643"/>
      <c r="B2044" s="2643"/>
      <c r="C2044" s="2643"/>
      <c r="D2044" s="2643"/>
      <c r="E2044" s="2643"/>
      <c r="F2044" s="2643"/>
      <c r="G2044" s="2643"/>
      <c r="H2044" s="2643"/>
      <c r="I2044" s="2643"/>
      <c r="J2044" s="2643"/>
      <c r="K2044" s="2644"/>
      <c r="L2044" s="2645"/>
      <c r="M2044" s="2645"/>
      <c r="N2044" s="2645"/>
      <c r="O2044" s="2646"/>
      <c r="P2044" s="2646"/>
      <c r="Q2044" s="2646"/>
      <c r="R2044" s="2646"/>
      <c r="S2044" s="2646"/>
      <c r="T2044" s="2646"/>
      <c r="U2044" s="2643"/>
      <c r="V2044" s="2643"/>
      <c r="W2044" s="2646"/>
    </row>
    <row r="2045" spans="1:23">
      <c r="A2045" s="2643"/>
      <c r="B2045" s="2643"/>
      <c r="C2045" s="2643"/>
      <c r="D2045" s="2643"/>
      <c r="E2045" s="2643"/>
      <c r="F2045" s="2643"/>
      <c r="G2045" s="2643"/>
      <c r="H2045" s="2643"/>
      <c r="I2045" s="2643"/>
      <c r="J2045" s="2643"/>
      <c r="K2045" s="2644"/>
      <c r="L2045" s="2645"/>
      <c r="M2045" s="2645"/>
      <c r="N2045" s="2645"/>
      <c r="O2045" s="2646"/>
      <c r="P2045" s="2646"/>
      <c r="Q2045" s="2646"/>
      <c r="R2045" s="2646"/>
      <c r="S2045" s="2646"/>
      <c r="T2045" s="2646"/>
      <c r="U2045" s="2643"/>
      <c r="V2045" s="2643"/>
      <c r="W2045" s="2646"/>
    </row>
    <row r="2046" spans="1:23">
      <c r="A2046" s="2643"/>
      <c r="B2046" s="2643"/>
      <c r="C2046" s="2643"/>
      <c r="D2046" s="2643"/>
      <c r="E2046" s="2643"/>
      <c r="F2046" s="2643"/>
      <c r="G2046" s="2643"/>
      <c r="H2046" s="2643"/>
      <c r="I2046" s="2643"/>
      <c r="J2046" s="2643"/>
      <c r="K2046" s="2644"/>
      <c r="L2046" s="2645"/>
      <c r="M2046" s="2645"/>
      <c r="N2046" s="2645"/>
      <c r="O2046" s="2646"/>
      <c r="P2046" s="2646"/>
      <c r="Q2046" s="2646"/>
      <c r="R2046" s="2646"/>
      <c r="S2046" s="2646"/>
      <c r="T2046" s="2646"/>
      <c r="U2046" s="2643"/>
      <c r="V2046" s="2643"/>
      <c r="W2046" s="2646"/>
    </row>
    <row r="2047" spans="1:23">
      <c r="A2047" s="2643"/>
      <c r="B2047" s="2643"/>
      <c r="C2047" s="2643"/>
      <c r="D2047" s="2643"/>
      <c r="E2047" s="2643"/>
      <c r="F2047" s="2643"/>
      <c r="G2047" s="2643"/>
      <c r="H2047" s="2643"/>
      <c r="I2047" s="2643"/>
      <c r="J2047" s="2643"/>
      <c r="K2047" s="2644"/>
      <c r="L2047" s="2645"/>
      <c r="M2047" s="2645"/>
      <c r="N2047" s="2645"/>
      <c r="O2047" s="2646"/>
      <c r="P2047" s="2646"/>
      <c r="Q2047" s="2646"/>
      <c r="R2047" s="2646"/>
      <c r="S2047" s="2646"/>
      <c r="T2047" s="2646"/>
      <c r="U2047" s="2643"/>
      <c r="V2047" s="2643"/>
      <c r="W2047" s="2646"/>
    </row>
    <row r="2048" spans="1:23">
      <c r="A2048" s="2643"/>
      <c r="B2048" s="2643"/>
      <c r="C2048" s="2643"/>
      <c r="D2048" s="2643"/>
      <c r="E2048" s="2643"/>
      <c r="F2048" s="2643"/>
      <c r="G2048" s="2643"/>
      <c r="H2048" s="2643"/>
      <c r="I2048" s="2643"/>
      <c r="J2048" s="2643"/>
      <c r="K2048" s="2644"/>
      <c r="L2048" s="2645"/>
      <c r="M2048" s="2645"/>
      <c r="N2048" s="2645"/>
      <c r="O2048" s="2646"/>
      <c r="P2048" s="2646"/>
      <c r="Q2048" s="2646"/>
      <c r="R2048" s="2646"/>
      <c r="S2048" s="2646"/>
      <c r="T2048" s="2646"/>
      <c r="U2048" s="2643"/>
      <c r="V2048" s="2643"/>
      <c r="W2048" s="2646"/>
    </row>
    <row r="2049" spans="1:23">
      <c r="A2049" s="2643"/>
      <c r="B2049" s="2643"/>
      <c r="C2049" s="2643"/>
      <c r="D2049" s="2643"/>
      <c r="E2049" s="2643"/>
      <c r="F2049" s="2643"/>
      <c r="G2049" s="2643"/>
      <c r="H2049" s="2643"/>
      <c r="I2049" s="2643"/>
      <c r="J2049" s="2643"/>
      <c r="K2049" s="2644"/>
      <c r="L2049" s="2645"/>
      <c r="M2049" s="2645"/>
      <c r="N2049" s="2645"/>
      <c r="O2049" s="2646"/>
      <c r="P2049" s="2646"/>
      <c r="Q2049" s="2646"/>
      <c r="R2049" s="2646"/>
      <c r="S2049" s="2646"/>
      <c r="T2049" s="2646"/>
      <c r="U2049" s="2643"/>
      <c r="V2049" s="2643"/>
      <c r="W2049" s="2646"/>
    </row>
    <row r="2050" spans="1:23">
      <c r="A2050" s="2643"/>
      <c r="B2050" s="2643"/>
      <c r="C2050" s="2643"/>
      <c r="D2050" s="2643"/>
      <c r="E2050" s="2643"/>
      <c r="F2050" s="2643"/>
      <c r="G2050" s="2643"/>
      <c r="H2050" s="2643"/>
      <c r="I2050" s="2643"/>
      <c r="J2050" s="2643"/>
      <c r="K2050" s="2644"/>
      <c r="L2050" s="2645"/>
      <c r="M2050" s="2645"/>
      <c r="N2050" s="2645"/>
      <c r="O2050" s="2646"/>
      <c r="P2050" s="2646"/>
      <c r="Q2050" s="2646"/>
      <c r="R2050" s="2646"/>
      <c r="S2050" s="2646"/>
      <c r="T2050" s="2646"/>
      <c r="U2050" s="2643"/>
      <c r="V2050" s="2643"/>
      <c r="W2050" s="2646"/>
    </row>
    <row r="2051" spans="1:23">
      <c r="A2051" s="2643"/>
      <c r="B2051" s="2643"/>
      <c r="C2051" s="2643"/>
      <c r="D2051" s="2643"/>
      <c r="E2051" s="2643"/>
      <c r="F2051" s="2643"/>
      <c r="G2051" s="2643"/>
      <c r="H2051" s="2643"/>
      <c r="I2051" s="2643"/>
      <c r="J2051" s="2643"/>
      <c r="K2051" s="2644"/>
      <c r="L2051" s="2645"/>
      <c r="M2051" s="2645"/>
      <c r="N2051" s="2645"/>
      <c r="O2051" s="2646"/>
      <c r="P2051" s="2646"/>
      <c r="Q2051" s="2646"/>
      <c r="R2051" s="2646"/>
      <c r="S2051" s="2646"/>
      <c r="T2051" s="2646"/>
      <c r="U2051" s="2643"/>
      <c r="V2051" s="2643"/>
      <c r="W2051" s="2646"/>
    </row>
    <row r="2052" spans="1:23">
      <c r="A2052" s="2643"/>
      <c r="B2052" s="2643"/>
      <c r="C2052" s="2643"/>
      <c r="D2052" s="2643"/>
      <c r="E2052" s="2643"/>
      <c r="F2052" s="2643"/>
      <c r="G2052" s="2643"/>
      <c r="H2052" s="2643"/>
      <c r="I2052" s="2643"/>
      <c r="J2052" s="2643"/>
      <c r="K2052" s="2644"/>
      <c r="L2052" s="2645"/>
      <c r="M2052" s="2645"/>
      <c r="N2052" s="2645"/>
      <c r="O2052" s="2646"/>
      <c r="P2052" s="2646"/>
      <c r="Q2052" s="2646"/>
      <c r="R2052" s="2646"/>
      <c r="S2052" s="2646"/>
      <c r="T2052" s="2646"/>
      <c r="U2052" s="2643"/>
      <c r="V2052" s="2643"/>
      <c r="W2052" s="2646"/>
    </row>
    <row r="2053" spans="1:23">
      <c r="A2053" s="2643"/>
      <c r="B2053" s="2643"/>
      <c r="C2053" s="2643"/>
      <c r="D2053" s="2643"/>
      <c r="E2053" s="2643"/>
      <c r="F2053" s="2643"/>
      <c r="G2053" s="2643"/>
      <c r="H2053" s="2643"/>
      <c r="I2053" s="2643"/>
      <c r="J2053" s="2643"/>
      <c r="K2053" s="2644"/>
      <c r="L2053" s="2645"/>
      <c r="M2053" s="2645"/>
      <c r="N2053" s="2645"/>
      <c r="O2053" s="2646"/>
      <c r="P2053" s="2646"/>
      <c r="Q2053" s="2646"/>
      <c r="R2053" s="2646"/>
      <c r="S2053" s="2646"/>
      <c r="T2053" s="2646"/>
      <c r="U2053" s="2643"/>
      <c r="V2053" s="2643"/>
      <c r="W2053" s="2646"/>
    </row>
    <row r="2054" spans="1:23">
      <c r="A2054" s="2643"/>
      <c r="B2054" s="2643"/>
      <c r="C2054" s="2643"/>
      <c r="D2054" s="2643"/>
      <c r="E2054" s="2643"/>
      <c r="F2054" s="2643"/>
      <c r="G2054" s="2643"/>
      <c r="H2054" s="2643"/>
      <c r="I2054" s="2643"/>
      <c r="J2054" s="2643"/>
      <c r="K2054" s="2644"/>
      <c r="L2054" s="2645"/>
      <c r="M2054" s="2645"/>
      <c r="N2054" s="2645"/>
      <c r="O2054" s="2646"/>
      <c r="P2054" s="2646"/>
      <c r="Q2054" s="2646"/>
      <c r="R2054" s="2646"/>
      <c r="S2054" s="2646"/>
      <c r="T2054" s="2646"/>
      <c r="U2054" s="2643"/>
      <c r="V2054" s="2643"/>
      <c r="W2054" s="2646"/>
    </row>
    <row r="2055" spans="1:23">
      <c r="A2055" s="2643"/>
      <c r="B2055" s="2643"/>
      <c r="C2055" s="2643"/>
      <c r="D2055" s="2643"/>
      <c r="E2055" s="2643"/>
      <c r="F2055" s="2643"/>
      <c r="G2055" s="2643"/>
      <c r="H2055" s="2643"/>
      <c r="I2055" s="2643"/>
      <c r="J2055" s="2643"/>
      <c r="K2055" s="2644"/>
      <c r="L2055" s="2645"/>
      <c r="M2055" s="2645"/>
      <c r="N2055" s="2645"/>
      <c r="O2055" s="2646"/>
      <c r="P2055" s="2646"/>
      <c r="Q2055" s="2646"/>
      <c r="R2055" s="2646"/>
      <c r="S2055" s="2646"/>
      <c r="T2055" s="2646"/>
      <c r="U2055" s="2643"/>
      <c r="V2055" s="2643"/>
      <c r="W2055" s="2646"/>
    </row>
    <row r="2056" spans="1:23">
      <c r="A2056" s="2643"/>
      <c r="B2056" s="2643"/>
      <c r="C2056" s="2643"/>
      <c r="D2056" s="2643"/>
      <c r="E2056" s="2643"/>
      <c r="F2056" s="2643"/>
      <c r="G2056" s="2643"/>
      <c r="H2056" s="2643"/>
      <c r="I2056" s="2643"/>
      <c r="J2056" s="2643"/>
      <c r="K2056" s="2644"/>
      <c r="L2056" s="2645"/>
      <c r="M2056" s="2645"/>
      <c r="N2056" s="2645"/>
      <c r="O2056" s="2646"/>
      <c r="P2056" s="2646"/>
      <c r="Q2056" s="2646"/>
      <c r="R2056" s="2646"/>
      <c r="S2056" s="2646"/>
      <c r="T2056" s="2646"/>
      <c r="U2056" s="2643"/>
      <c r="V2056" s="2643"/>
      <c r="W2056" s="2646"/>
    </row>
    <row r="2057" spans="1:23">
      <c r="A2057" s="2643"/>
      <c r="B2057" s="2643"/>
      <c r="C2057" s="2643"/>
      <c r="D2057" s="2643"/>
      <c r="E2057" s="2643"/>
      <c r="F2057" s="2643"/>
      <c r="G2057" s="2643"/>
      <c r="H2057" s="2643"/>
      <c r="I2057" s="2643"/>
      <c r="J2057" s="2643"/>
      <c r="K2057" s="2644"/>
      <c r="L2057" s="2645"/>
      <c r="M2057" s="2645"/>
      <c r="N2057" s="2645"/>
      <c r="O2057" s="2646"/>
      <c r="P2057" s="2646"/>
      <c r="Q2057" s="2646"/>
      <c r="R2057" s="2646"/>
      <c r="S2057" s="2646"/>
      <c r="T2057" s="2646"/>
      <c r="U2057" s="2643"/>
      <c r="V2057" s="2643"/>
      <c r="W2057" s="2646"/>
    </row>
    <row r="2058" spans="1:23">
      <c r="A2058" s="2643"/>
      <c r="B2058" s="2643"/>
      <c r="C2058" s="2643"/>
      <c r="D2058" s="2643"/>
      <c r="E2058" s="2643"/>
      <c r="F2058" s="2643"/>
      <c r="G2058" s="2643"/>
      <c r="H2058" s="2643"/>
      <c r="I2058" s="2643"/>
      <c r="J2058" s="2643"/>
      <c r="K2058" s="2644"/>
      <c r="L2058" s="2645"/>
      <c r="M2058" s="2645"/>
      <c r="N2058" s="2645"/>
      <c r="O2058" s="2646"/>
      <c r="P2058" s="2646"/>
      <c r="Q2058" s="2646"/>
      <c r="R2058" s="2646"/>
      <c r="S2058" s="2646"/>
      <c r="T2058" s="2646"/>
      <c r="U2058" s="2643"/>
      <c r="V2058" s="2643"/>
      <c r="W2058" s="2646"/>
    </row>
    <row r="2059" spans="1:23">
      <c r="A2059" s="2643"/>
      <c r="B2059" s="2643"/>
      <c r="C2059" s="2643"/>
      <c r="D2059" s="2643"/>
      <c r="E2059" s="2643"/>
      <c r="F2059" s="2643"/>
      <c r="G2059" s="2643"/>
      <c r="H2059" s="2643"/>
      <c r="I2059" s="2643"/>
      <c r="J2059" s="2643"/>
      <c r="K2059" s="2644"/>
      <c r="L2059" s="2645"/>
      <c r="M2059" s="2645"/>
      <c r="N2059" s="2645"/>
      <c r="O2059" s="2646"/>
      <c r="P2059" s="2646"/>
      <c r="Q2059" s="2646"/>
      <c r="R2059" s="2646"/>
      <c r="S2059" s="2646"/>
      <c r="T2059" s="2646"/>
      <c r="U2059" s="2643"/>
      <c r="V2059" s="2643"/>
      <c r="W2059" s="2646"/>
    </row>
    <row r="2060" spans="1:23">
      <c r="A2060" s="2643"/>
      <c r="B2060" s="2643"/>
      <c r="C2060" s="2643"/>
      <c r="D2060" s="2643"/>
      <c r="E2060" s="2643"/>
      <c r="F2060" s="2643"/>
      <c r="G2060" s="2643"/>
      <c r="H2060" s="2643"/>
      <c r="I2060" s="2643"/>
      <c r="J2060" s="2643"/>
      <c r="K2060" s="2644"/>
      <c r="L2060" s="2645"/>
      <c r="M2060" s="2645"/>
      <c r="N2060" s="2645"/>
      <c r="O2060" s="2646"/>
      <c r="P2060" s="2646"/>
      <c r="Q2060" s="2646"/>
      <c r="R2060" s="2646"/>
      <c r="S2060" s="2646"/>
      <c r="T2060" s="2646"/>
      <c r="U2060" s="2643"/>
      <c r="V2060" s="2643"/>
      <c r="W2060" s="2646"/>
    </row>
    <row r="2061" spans="1:23">
      <c r="A2061" s="2643"/>
      <c r="B2061" s="2643"/>
      <c r="C2061" s="2643"/>
      <c r="D2061" s="2643"/>
      <c r="E2061" s="2643"/>
      <c r="F2061" s="2643"/>
      <c r="G2061" s="2643"/>
      <c r="H2061" s="2643"/>
      <c r="I2061" s="2643"/>
      <c r="J2061" s="2643"/>
      <c r="K2061" s="2644"/>
      <c r="L2061" s="2645"/>
      <c r="M2061" s="2645"/>
      <c r="N2061" s="2645"/>
      <c r="O2061" s="2646"/>
      <c r="P2061" s="2646"/>
      <c r="Q2061" s="2646"/>
      <c r="R2061" s="2646"/>
      <c r="S2061" s="2646"/>
      <c r="T2061" s="2646"/>
      <c r="U2061" s="2643"/>
      <c r="V2061" s="2643"/>
      <c r="W2061" s="2646"/>
    </row>
    <row r="2062" spans="1:23">
      <c r="A2062" s="2643"/>
      <c r="B2062" s="2643"/>
      <c r="C2062" s="2643"/>
      <c r="D2062" s="2643"/>
      <c r="E2062" s="2643"/>
      <c r="F2062" s="2643"/>
      <c r="G2062" s="2643"/>
      <c r="H2062" s="2643"/>
      <c r="I2062" s="2643"/>
      <c r="J2062" s="2643"/>
      <c r="K2062" s="2644"/>
      <c r="L2062" s="2645"/>
      <c r="M2062" s="2645"/>
      <c r="N2062" s="2645"/>
      <c r="O2062" s="2646"/>
      <c r="P2062" s="2646"/>
      <c r="Q2062" s="2646"/>
      <c r="R2062" s="2646"/>
      <c r="S2062" s="2646"/>
      <c r="T2062" s="2646"/>
      <c r="U2062" s="2643"/>
      <c r="V2062" s="2643"/>
      <c r="W2062" s="2646"/>
    </row>
    <row r="2063" spans="1:23">
      <c r="A2063" s="2643"/>
      <c r="B2063" s="2643"/>
      <c r="C2063" s="2643"/>
      <c r="D2063" s="2643"/>
      <c r="E2063" s="2643"/>
      <c r="F2063" s="2643"/>
      <c r="G2063" s="2643"/>
      <c r="H2063" s="2643"/>
      <c r="I2063" s="2643"/>
      <c r="J2063" s="2643"/>
      <c r="K2063" s="2644"/>
      <c r="L2063" s="2645"/>
      <c r="M2063" s="2645"/>
      <c r="N2063" s="2645"/>
      <c r="O2063" s="2646"/>
      <c r="P2063" s="2646"/>
      <c r="Q2063" s="2646"/>
      <c r="R2063" s="2646"/>
      <c r="S2063" s="2646"/>
      <c r="T2063" s="2646"/>
      <c r="U2063" s="2643"/>
      <c r="V2063" s="2643"/>
      <c r="W2063" s="2646"/>
    </row>
    <row r="2064" spans="1:23">
      <c r="A2064" s="2643"/>
      <c r="B2064" s="2643"/>
      <c r="C2064" s="2643"/>
      <c r="D2064" s="2643"/>
      <c r="E2064" s="2643"/>
      <c r="F2064" s="2643"/>
      <c r="G2064" s="2643"/>
      <c r="H2064" s="2643"/>
      <c r="I2064" s="2643"/>
      <c r="J2064" s="2643"/>
      <c r="K2064" s="2644"/>
      <c r="L2064" s="2645"/>
      <c r="M2064" s="2645"/>
      <c r="N2064" s="2645"/>
      <c r="O2064" s="2646"/>
      <c r="P2064" s="2646"/>
      <c r="Q2064" s="2646"/>
      <c r="R2064" s="2646"/>
      <c r="S2064" s="2646"/>
      <c r="T2064" s="2646"/>
      <c r="U2064" s="2643"/>
      <c r="V2064" s="2643"/>
      <c r="W2064" s="2646"/>
    </row>
    <row r="2065" spans="1:23">
      <c r="A2065" s="2643"/>
      <c r="B2065" s="2643"/>
      <c r="C2065" s="2643"/>
      <c r="D2065" s="2643"/>
      <c r="E2065" s="2643"/>
      <c r="F2065" s="2643"/>
      <c r="G2065" s="2643"/>
      <c r="H2065" s="2643"/>
      <c r="I2065" s="2643"/>
      <c r="J2065" s="2643"/>
      <c r="K2065" s="2644"/>
      <c r="L2065" s="2645"/>
      <c r="M2065" s="2645"/>
      <c r="N2065" s="2645"/>
      <c r="O2065" s="2646"/>
      <c r="P2065" s="2646"/>
      <c r="Q2065" s="2646"/>
      <c r="R2065" s="2646"/>
      <c r="S2065" s="2646"/>
      <c r="T2065" s="2646"/>
      <c r="U2065" s="2643"/>
      <c r="V2065" s="2643"/>
      <c r="W2065" s="2646"/>
    </row>
    <row r="2066" spans="1:23">
      <c r="A2066" s="2643"/>
      <c r="B2066" s="2643"/>
      <c r="C2066" s="2643"/>
      <c r="D2066" s="2643"/>
      <c r="E2066" s="2643"/>
      <c r="F2066" s="2643"/>
      <c r="G2066" s="2643"/>
      <c r="H2066" s="2643"/>
      <c r="I2066" s="2643"/>
      <c r="J2066" s="2643"/>
      <c r="K2066" s="2644"/>
      <c r="L2066" s="2645"/>
      <c r="M2066" s="2645"/>
      <c r="N2066" s="2645"/>
      <c r="O2066" s="2646"/>
      <c r="P2066" s="2646"/>
      <c r="Q2066" s="2646"/>
      <c r="R2066" s="2646"/>
      <c r="S2066" s="2646"/>
      <c r="T2066" s="2646"/>
      <c r="U2066" s="2643"/>
      <c r="V2066" s="2643"/>
      <c r="W2066" s="2646"/>
    </row>
    <row r="2067" spans="1:23">
      <c r="A2067" s="2643"/>
      <c r="B2067" s="2643"/>
      <c r="C2067" s="2643"/>
      <c r="D2067" s="2643"/>
      <c r="E2067" s="2643"/>
      <c r="F2067" s="2643"/>
      <c r="G2067" s="2643"/>
      <c r="H2067" s="2643"/>
      <c r="I2067" s="2643"/>
      <c r="J2067" s="2643"/>
      <c r="K2067" s="2644"/>
      <c r="L2067" s="2645"/>
      <c r="M2067" s="2645"/>
      <c r="N2067" s="2645"/>
      <c r="O2067" s="2646"/>
      <c r="P2067" s="2646"/>
      <c r="Q2067" s="2646"/>
      <c r="R2067" s="2646"/>
      <c r="S2067" s="2646"/>
      <c r="T2067" s="2646"/>
      <c r="U2067" s="2643"/>
      <c r="V2067" s="2643"/>
      <c r="W2067" s="2646"/>
    </row>
    <row r="2068" spans="1:23">
      <c r="A2068" s="2643"/>
      <c r="B2068" s="2643"/>
      <c r="C2068" s="2643"/>
      <c r="D2068" s="2643"/>
      <c r="E2068" s="2643"/>
      <c r="F2068" s="2643"/>
      <c r="G2068" s="2643"/>
      <c r="H2068" s="2643"/>
      <c r="I2068" s="2643"/>
      <c r="J2068" s="2643"/>
      <c r="K2068" s="2644"/>
      <c r="L2068" s="2645"/>
      <c r="M2068" s="2645"/>
      <c r="N2068" s="2645"/>
      <c r="O2068" s="2646"/>
      <c r="P2068" s="2646"/>
      <c r="Q2068" s="2646"/>
      <c r="R2068" s="2646"/>
      <c r="S2068" s="2646"/>
      <c r="T2068" s="2646"/>
      <c r="U2068" s="2643"/>
      <c r="V2068" s="2643"/>
      <c r="W2068" s="2646"/>
    </row>
    <row r="2069" spans="1:23">
      <c r="A2069" s="2643"/>
      <c r="B2069" s="2643"/>
      <c r="C2069" s="2643"/>
      <c r="D2069" s="2643"/>
      <c r="E2069" s="2643"/>
      <c r="F2069" s="2643"/>
      <c r="G2069" s="2643"/>
      <c r="H2069" s="2643"/>
      <c r="I2069" s="2643"/>
      <c r="J2069" s="2643"/>
      <c r="K2069" s="2644"/>
      <c r="L2069" s="2645"/>
      <c r="M2069" s="2645"/>
      <c r="N2069" s="2645"/>
      <c r="O2069" s="2646"/>
      <c r="P2069" s="2646"/>
      <c r="Q2069" s="2646"/>
      <c r="R2069" s="2646"/>
      <c r="S2069" s="2646"/>
      <c r="T2069" s="2646"/>
      <c r="U2069" s="2643"/>
      <c r="V2069" s="2643"/>
      <c r="W2069" s="2646"/>
    </row>
    <row r="2070" spans="1:23">
      <c r="A2070" s="2643"/>
      <c r="B2070" s="2643"/>
      <c r="C2070" s="2643"/>
      <c r="D2070" s="2643"/>
      <c r="E2070" s="2643"/>
      <c r="F2070" s="2643"/>
      <c r="G2070" s="2643"/>
      <c r="H2070" s="2643"/>
      <c r="I2070" s="2643"/>
      <c r="J2070" s="2643"/>
      <c r="K2070" s="2644"/>
      <c r="L2070" s="2645"/>
      <c r="M2070" s="2645"/>
      <c r="N2070" s="2645"/>
      <c r="O2070" s="2646"/>
      <c r="P2070" s="2646"/>
      <c r="Q2070" s="2646"/>
      <c r="R2070" s="2646"/>
      <c r="S2070" s="2646"/>
      <c r="T2070" s="2646"/>
      <c r="U2070" s="2643"/>
      <c r="V2070" s="2643"/>
      <c r="W2070" s="2646"/>
    </row>
    <row r="2071" spans="1:23">
      <c r="A2071" s="2643"/>
      <c r="B2071" s="2643"/>
      <c r="C2071" s="2643"/>
      <c r="D2071" s="2643"/>
      <c r="E2071" s="2643"/>
      <c r="F2071" s="2643"/>
      <c r="G2071" s="2643"/>
      <c r="H2071" s="2643"/>
      <c r="I2071" s="2643"/>
      <c r="J2071" s="2643"/>
      <c r="K2071" s="2644"/>
      <c r="L2071" s="2645"/>
      <c r="M2071" s="2645"/>
      <c r="N2071" s="2645"/>
      <c r="O2071" s="2646"/>
      <c r="P2071" s="2646"/>
      <c r="Q2071" s="2646"/>
      <c r="R2071" s="2646"/>
      <c r="S2071" s="2646"/>
      <c r="T2071" s="2646"/>
      <c r="U2071" s="2643"/>
      <c r="V2071" s="2643"/>
      <c r="W2071" s="2646"/>
    </row>
    <row r="2072" spans="1:23">
      <c r="A2072" s="2643"/>
      <c r="B2072" s="2643"/>
      <c r="C2072" s="2643"/>
      <c r="D2072" s="2643"/>
      <c r="E2072" s="2643"/>
      <c r="F2072" s="2643"/>
      <c r="G2072" s="2643"/>
      <c r="H2072" s="2643"/>
      <c r="I2072" s="2643"/>
      <c r="J2072" s="2643"/>
      <c r="K2072" s="2644"/>
      <c r="L2072" s="2645"/>
      <c r="M2072" s="2645"/>
      <c r="N2072" s="2645"/>
      <c r="O2072" s="2646"/>
      <c r="P2072" s="2646"/>
      <c r="Q2072" s="2646"/>
      <c r="R2072" s="2646"/>
      <c r="S2072" s="2646"/>
      <c r="T2072" s="2646"/>
      <c r="U2072" s="2643"/>
      <c r="V2072" s="2643"/>
      <c r="W2072" s="2646"/>
    </row>
    <row r="2073" spans="1:23">
      <c r="A2073" s="2643"/>
      <c r="B2073" s="2643"/>
      <c r="C2073" s="2643"/>
      <c r="D2073" s="2643"/>
      <c r="E2073" s="2643"/>
      <c r="F2073" s="2643"/>
      <c r="G2073" s="2643"/>
      <c r="H2073" s="2643"/>
      <c r="I2073" s="2643"/>
      <c r="J2073" s="2643"/>
      <c r="K2073" s="2644"/>
      <c r="L2073" s="2645"/>
      <c r="M2073" s="2645"/>
      <c r="N2073" s="2645"/>
      <c r="O2073" s="2646"/>
      <c r="P2073" s="2646"/>
      <c r="Q2073" s="2646"/>
      <c r="R2073" s="2646"/>
      <c r="S2073" s="2646"/>
      <c r="T2073" s="2646"/>
      <c r="U2073" s="2643"/>
      <c r="V2073" s="2643"/>
      <c r="W2073" s="2646"/>
    </row>
    <row r="2074" spans="1:23">
      <c r="A2074" s="2643"/>
      <c r="B2074" s="2643"/>
      <c r="C2074" s="2643"/>
      <c r="D2074" s="2643"/>
      <c r="E2074" s="2643"/>
      <c r="F2074" s="2643"/>
      <c r="G2074" s="2643"/>
      <c r="H2074" s="2643"/>
      <c r="I2074" s="2643"/>
      <c r="J2074" s="2643"/>
      <c r="K2074" s="2644"/>
      <c r="L2074" s="2645"/>
      <c r="M2074" s="2645"/>
      <c r="N2074" s="2645"/>
      <c r="O2074" s="2646"/>
      <c r="P2074" s="2646"/>
      <c r="Q2074" s="2646"/>
      <c r="R2074" s="2646"/>
      <c r="S2074" s="2646"/>
      <c r="T2074" s="2646"/>
      <c r="U2074" s="2643"/>
      <c r="V2074" s="2643"/>
      <c r="W2074" s="2646"/>
    </row>
    <row r="2075" spans="1:23">
      <c r="A2075" s="2643"/>
      <c r="B2075" s="2643"/>
      <c r="C2075" s="2643"/>
      <c r="D2075" s="2643"/>
      <c r="E2075" s="2643"/>
      <c r="F2075" s="2643"/>
      <c r="G2075" s="2643"/>
      <c r="H2075" s="2643"/>
      <c r="I2075" s="2643"/>
      <c r="J2075" s="2643"/>
      <c r="K2075" s="2644"/>
      <c r="L2075" s="2645"/>
      <c r="M2075" s="2645"/>
      <c r="N2075" s="2645"/>
      <c r="O2075" s="2646"/>
      <c r="P2075" s="2646"/>
      <c r="Q2075" s="2646"/>
      <c r="R2075" s="2646"/>
      <c r="S2075" s="2646"/>
      <c r="T2075" s="2646"/>
      <c r="U2075" s="2643"/>
      <c r="V2075" s="2643"/>
      <c r="W2075" s="2646"/>
    </row>
    <row r="2076" spans="1:23">
      <c r="A2076" s="2643"/>
      <c r="B2076" s="2643"/>
      <c r="C2076" s="2643"/>
      <c r="D2076" s="2643"/>
      <c r="E2076" s="2643"/>
      <c r="F2076" s="2643"/>
      <c r="G2076" s="2643"/>
      <c r="H2076" s="2643"/>
      <c r="I2076" s="2643"/>
      <c r="J2076" s="2643"/>
      <c r="K2076" s="2644"/>
      <c r="L2076" s="2645"/>
      <c r="M2076" s="2645"/>
      <c r="N2076" s="2645"/>
      <c r="O2076" s="2646"/>
      <c r="P2076" s="2646"/>
      <c r="Q2076" s="2646"/>
      <c r="R2076" s="2646"/>
      <c r="S2076" s="2646"/>
      <c r="T2076" s="2646"/>
      <c r="U2076" s="2643"/>
      <c r="V2076" s="2643"/>
      <c r="W2076" s="2646"/>
    </row>
    <row r="2077" spans="1:23">
      <c r="A2077" s="2643"/>
      <c r="B2077" s="2643"/>
      <c r="C2077" s="2643"/>
      <c r="D2077" s="2643"/>
      <c r="E2077" s="2643"/>
      <c r="F2077" s="2643"/>
      <c r="G2077" s="2643"/>
      <c r="H2077" s="2643"/>
      <c r="I2077" s="2643"/>
      <c r="J2077" s="2643"/>
      <c r="K2077" s="2644"/>
      <c r="L2077" s="2645"/>
      <c r="M2077" s="2645"/>
      <c r="N2077" s="2645"/>
      <c r="O2077" s="2646"/>
      <c r="P2077" s="2646"/>
      <c r="Q2077" s="2646"/>
      <c r="R2077" s="2646"/>
      <c r="S2077" s="2646"/>
      <c r="T2077" s="2646"/>
      <c r="U2077" s="2643"/>
      <c r="V2077" s="2643"/>
      <c r="W2077" s="2646"/>
    </row>
    <row r="2078" spans="1:23">
      <c r="A2078" s="2643"/>
      <c r="B2078" s="2643"/>
      <c r="C2078" s="2643"/>
      <c r="D2078" s="2643"/>
      <c r="E2078" s="2643"/>
      <c r="F2078" s="2643"/>
      <c r="G2078" s="2643"/>
      <c r="H2078" s="2643"/>
      <c r="I2078" s="2643"/>
      <c r="J2078" s="2643"/>
      <c r="K2078" s="2644"/>
      <c r="L2078" s="2645"/>
      <c r="M2078" s="2645"/>
      <c r="N2078" s="2645"/>
      <c r="O2078" s="2646"/>
      <c r="P2078" s="2646"/>
      <c r="Q2078" s="2646"/>
      <c r="R2078" s="2646"/>
      <c r="S2078" s="2646"/>
      <c r="T2078" s="2646"/>
      <c r="U2078" s="2643"/>
      <c r="V2078" s="2643"/>
      <c r="W2078" s="2646"/>
    </row>
    <row r="2079" spans="1:23">
      <c r="A2079" s="2643"/>
      <c r="B2079" s="2643"/>
      <c r="C2079" s="2643"/>
      <c r="D2079" s="2643"/>
      <c r="E2079" s="2643"/>
      <c r="F2079" s="2643"/>
      <c r="G2079" s="2643"/>
      <c r="H2079" s="2643"/>
      <c r="I2079" s="2643"/>
      <c r="J2079" s="2643"/>
      <c r="K2079" s="2644"/>
      <c r="L2079" s="2645"/>
      <c r="M2079" s="2645"/>
      <c r="N2079" s="2645"/>
      <c r="O2079" s="2646"/>
      <c r="P2079" s="2646"/>
      <c r="Q2079" s="2646"/>
      <c r="R2079" s="2646"/>
      <c r="S2079" s="2646"/>
      <c r="T2079" s="2646"/>
      <c r="U2079" s="2643"/>
      <c r="V2079" s="2643"/>
      <c r="W2079" s="2646"/>
    </row>
    <row r="2080" spans="1:23">
      <c r="A2080" s="2643"/>
      <c r="B2080" s="2643"/>
      <c r="C2080" s="2643"/>
      <c r="D2080" s="2643"/>
      <c r="E2080" s="2643"/>
      <c r="F2080" s="2643"/>
      <c r="G2080" s="2643"/>
      <c r="H2080" s="2643"/>
      <c r="I2080" s="2643"/>
      <c r="J2080" s="2643"/>
      <c r="K2080" s="2644"/>
      <c r="L2080" s="2645"/>
      <c r="M2080" s="2645"/>
      <c r="N2080" s="2645"/>
      <c r="O2080" s="2646"/>
      <c r="P2080" s="2646"/>
      <c r="Q2080" s="2646"/>
      <c r="R2080" s="2646"/>
      <c r="S2080" s="2646"/>
      <c r="T2080" s="2646"/>
      <c r="U2080" s="2643"/>
      <c r="V2080" s="2643"/>
      <c r="W2080" s="2646"/>
    </row>
    <row r="2081" spans="1:23">
      <c r="A2081" s="2643"/>
      <c r="B2081" s="2643"/>
      <c r="C2081" s="2643"/>
      <c r="D2081" s="2643"/>
      <c r="E2081" s="2643"/>
      <c r="F2081" s="2643"/>
      <c r="G2081" s="2643"/>
      <c r="H2081" s="2643"/>
      <c r="I2081" s="2643"/>
      <c r="J2081" s="2643"/>
      <c r="K2081" s="2644"/>
      <c r="L2081" s="2645"/>
      <c r="M2081" s="2645"/>
      <c r="N2081" s="2645"/>
      <c r="O2081" s="2646"/>
      <c r="P2081" s="2646"/>
      <c r="Q2081" s="2646"/>
      <c r="R2081" s="2646"/>
      <c r="S2081" s="2646"/>
      <c r="T2081" s="2646"/>
      <c r="U2081" s="2643"/>
      <c r="V2081" s="2643"/>
      <c r="W2081" s="2646"/>
    </row>
    <row r="2082" spans="1:23">
      <c r="A2082" s="2643"/>
      <c r="B2082" s="2643"/>
      <c r="C2082" s="2643"/>
      <c r="D2082" s="2643"/>
      <c r="E2082" s="2643"/>
      <c r="F2082" s="2643"/>
      <c r="G2082" s="2643"/>
      <c r="H2082" s="2643"/>
      <c r="I2082" s="2643"/>
      <c r="J2082" s="2643"/>
      <c r="K2082" s="2644"/>
      <c r="L2082" s="2645"/>
      <c r="M2082" s="2645"/>
      <c r="N2082" s="2645"/>
      <c r="O2082" s="2646"/>
      <c r="P2082" s="2646"/>
      <c r="Q2082" s="2646"/>
      <c r="R2082" s="2646"/>
      <c r="S2082" s="2646"/>
      <c r="T2082" s="2646"/>
      <c r="U2082" s="2643"/>
      <c r="V2082" s="2643"/>
      <c r="W2082" s="2646"/>
    </row>
    <row r="2083" spans="1:23">
      <c r="A2083" s="2643"/>
      <c r="B2083" s="2643"/>
      <c r="C2083" s="2643"/>
      <c r="D2083" s="2643"/>
      <c r="E2083" s="2643"/>
      <c r="F2083" s="2643"/>
      <c r="G2083" s="2643"/>
      <c r="H2083" s="2643"/>
      <c r="I2083" s="2643"/>
      <c r="J2083" s="2643"/>
      <c r="K2083" s="2644"/>
      <c r="L2083" s="2645"/>
      <c r="M2083" s="2645"/>
      <c r="N2083" s="2645"/>
      <c r="O2083" s="2646"/>
      <c r="P2083" s="2646"/>
      <c r="Q2083" s="2646"/>
      <c r="R2083" s="2646"/>
      <c r="S2083" s="2646"/>
      <c r="T2083" s="2646"/>
      <c r="U2083" s="2643"/>
      <c r="V2083" s="2643"/>
      <c r="W2083" s="2646"/>
    </row>
    <row r="2084" spans="1:23">
      <c r="A2084" s="2643"/>
      <c r="B2084" s="2643"/>
      <c r="C2084" s="2643"/>
      <c r="D2084" s="2643"/>
      <c r="E2084" s="2643"/>
      <c r="F2084" s="2643"/>
      <c r="G2084" s="2643"/>
      <c r="H2084" s="2643"/>
      <c r="I2084" s="2643"/>
      <c r="J2084" s="2643"/>
      <c r="K2084" s="2644"/>
      <c r="L2084" s="2645"/>
      <c r="M2084" s="2645"/>
      <c r="N2084" s="2645"/>
      <c r="O2084" s="2646"/>
      <c r="P2084" s="2646"/>
      <c r="Q2084" s="2646"/>
      <c r="R2084" s="2646"/>
      <c r="S2084" s="2646"/>
      <c r="T2084" s="2646"/>
      <c r="U2084" s="2643"/>
      <c r="V2084" s="2643"/>
      <c r="W2084" s="2646"/>
    </row>
    <row r="2085" spans="1:23">
      <c r="A2085" s="2643"/>
      <c r="B2085" s="2643"/>
      <c r="C2085" s="2643"/>
      <c r="D2085" s="2643"/>
      <c r="E2085" s="2643"/>
      <c r="F2085" s="2643"/>
      <c r="G2085" s="2643"/>
      <c r="H2085" s="2643"/>
      <c r="I2085" s="2643"/>
      <c r="J2085" s="2643"/>
      <c r="K2085" s="2644"/>
      <c r="L2085" s="2645"/>
      <c r="M2085" s="2645"/>
      <c r="N2085" s="2645"/>
      <c r="O2085" s="2646"/>
      <c r="P2085" s="2646"/>
      <c r="Q2085" s="2646"/>
      <c r="R2085" s="2646"/>
      <c r="S2085" s="2646"/>
      <c r="T2085" s="2646"/>
      <c r="U2085" s="2643"/>
      <c r="V2085" s="2643"/>
      <c r="W2085" s="2646"/>
    </row>
    <row r="2086" spans="1:23">
      <c r="A2086" s="2643"/>
      <c r="B2086" s="2643"/>
      <c r="C2086" s="2643"/>
      <c r="D2086" s="2643"/>
      <c r="E2086" s="2643"/>
      <c r="F2086" s="2643"/>
      <c r="G2086" s="2643"/>
      <c r="H2086" s="2643"/>
      <c r="I2086" s="2643"/>
      <c r="J2086" s="2643"/>
      <c r="K2086" s="2644"/>
      <c r="L2086" s="2645"/>
      <c r="M2086" s="2645"/>
      <c r="N2086" s="2645"/>
      <c r="O2086" s="2646"/>
      <c r="P2086" s="2646"/>
      <c r="Q2086" s="2646"/>
      <c r="R2086" s="2646"/>
      <c r="S2086" s="2646"/>
      <c r="T2086" s="2646"/>
      <c r="U2086" s="2643"/>
      <c r="V2086" s="2643"/>
      <c r="W2086" s="2646"/>
    </row>
    <row r="2087" spans="1:23">
      <c r="A2087" s="2643"/>
      <c r="B2087" s="2643"/>
      <c r="C2087" s="2643"/>
      <c r="D2087" s="2643"/>
      <c r="E2087" s="2643"/>
      <c r="F2087" s="2643"/>
      <c r="G2087" s="2643"/>
      <c r="H2087" s="2643"/>
      <c r="I2087" s="2643"/>
      <c r="J2087" s="2643"/>
      <c r="K2087" s="2644"/>
      <c r="L2087" s="2645"/>
      <c r="M2087" s="2645"/>
      <c r="N2087" s="2645"/>
      <c r="O2087" s="2646"/>
      <c r="P2087" s="2646"/>
      <c r="Q2087" s="2646"/>
      <c r="R2087" s="2646"/>
      <c r="S2087" s="2646"/>
      <c r="T2087" s="2646"/>
      <c r="U2087" s="2643"/>
      <c r="V2087" s="2643"/>
      <c r="W2087" s="2646"/>
    </row>
    <row r="2088" spans="1:23">
      <c r="A2088" s="2643"/>
      <c r="B2088" s="2643"/>
      <c r="C2088" s="2643"/>
      <c r="D2088" s="2643"/>
      <c r="E2088" s="2643"/>
      <c r="F2088" s="2643"/>
      <c r="G2088" s="2643"/>
      <c r="H2088" s="2643"/>
      <c r="I2088" s="2643"/>
      <c r="J2088" s="2643"/>
      <c r="K2088" s="2644"/>
      <c r="L2088" s="2645"/>
      <c r="M2088" s="2645"/>
      <c r="N2088" s="2645"/>
      <c r="O2088" s="2646"/>
      <c r="P2088" s="2646"/>
      <c r="Q2088" s="2646"/>
      <c r="R2088" s="2646"/>
      <c r="S2088" s="2646"/>
      <c r="T2088" s="2646"/>
      <c r="U2088" s="2643"/>
      <c r="V2088" s="2643"/>
      <c r="W2088" s="2646"/>
    </row>
    <row r="2089" spans="1:23">
      <c r="A2089" s="2643"/>
      <c r="B2089" s="2643"/>
      <c r="C2089" s="2643"/>
      <c r="D2089" s="2643"/>
      <c r="E2089" s="2643"/>
      <c r="F2089" s="2643"/>
      <c r="G2089" s="2643"/>
      <c r="H2089" s="2643"/>
      <c r="I2089" s="2643"/>
      <c r="J2089" s="2643"/>
      <c r="K2089" s="2644"/>
      <c r="L2089" s="2645"/>
      <c r="M2089" s="2645"/>
      <c r="N2089" s="2645"/>
      <c r="O2089" s="2646"/>
      <c r="P2089" s="2646"/>
      <c r="Q2089" s="2646"/>
      <c r="R2089" s="2646"/>
      <c r="S2089" s="2646"/>
      <c r="T2089" s="2646"/>
      <c r="U2089" s="2643"/>
      <c r="V2089" s="2643"/>
      <c r="W2089" s="2646"/>
    </row>
    <row r="2090" spans="1:23">
      <c r="A2090" s="2643"/>
      <c r="B2090" s="2643"/>
      <c r="C2090" s="2643"/>
      <c r="D2090" s="2643"/>
      <c r="E2090" s="2643"/>
      <c r="F2090" s="2643"/>
      <c r="G2090" s="2643"/>
      <c r="H2090" s="2643"/>
      <c r="I2090" s="2643"/>
      <c r="J2090" s="2643"/>
      <c r="K2090" s="2644"/>
      <c r="L2090" s="2645"/>
      <c r="M2090" s="2645"/>
      <c r="N2090" s="2645"/>
      <c r="O2090" s="2646"/>
      <c r="P2090" s="2646"/>
      <c r="Q2090" s="2646"/>
      <c r="R2090" s="2646"/>
      <c r="S2090" s="2646"/>
      <c r="T2090" s="2646"/>
      <c r="U2090" s="2643"/>
      <c r="V2090" s="2643"/>
      <c r="W2090" s="2646"/>
    </row>
    <row r="2091" spans="1:23">
      <c r="A2091" s="2643"/>
      <c r="B2091" s="2643"/>
      <c r="C2091" s="2643"/>
      <c r="D2091" s="2643"/>
      <c r="E2091" s="2643"/>
      <c r="F2091" s="2643"/>
      <c r="G2091" s="2643"/>
      <c r="H2091" s="2643"/>
      <c r="I2091" s="2643"/>
      <c r="J2091" s="2643"/>
      <c r="K2091" s="2644"/>
      <c r="L2091" s="2645"/>
      <c r="M2091" s="2645"/>
      <c r="N2091" s="2645"/>
      <c r="O2091" s="2646"/>
      <c r="P2091" s="2646"/>
      <c r="Q2091" s="2646"/>
      <c r="R2091" s="2646"/>
      <c r="S2091" s="2646"/>
      <c r="T2091" s="2646"/>
      <c r="U2091" s="2643"/>
      <c r="V2091" s="2643"/>
      <c r="W2091" s="2646"/>
    </row>
    <row r="2092" spans="1:23">
      <c r="A2092" s="2643"/>
      <c r="B2092" s="2643"/>
      <c r="C2092" s="2643"/>
      <c r="D2092" s="2643"/>
      <c r="E2092" s="2643"/>
      <c r="F2092" s="2643"/>
      <c r="G2092" s="2643"/>
      <c r="H2092" s="2643"/>
      <c r="I2092" s="2643"/>
      <c r="J2092" s="2643"/>
      <c r="K2092" s="2644"/>
      <c r="L2092" s="2645"/>
      <c r="M2092" s="2645"/>
      <c r="N2092" s="2645"/>
      <c r="O2092" s="2646"/>
      <c r="P2092" s="2646"/>
      <c r="Q2092" s="2646"/>
      <c r="R2092" s="2646"/>
      <c r="S2092" s="2646"/>
      <c r="T2092" s="2646"/>
      <c r="U2092" s="2643"/>
      <c r="V2092" s="2643"/>
      <c r="W2092" s="2646"/>
    </row>
    <row r="2093" spans="1:23">
      <c r="A2093" s="2643"/>
      <c r="B2093" s="2643"/>
      <c r="C2093" s="2643"/>
      <c r="D2093" s="2643"/>
      <c r="E2093" s="2643"/>
      <c r="F2093" s="2643"/>
      <c r="G2093" s="2643"/>
      <c r="H2093" s="2643"/>
      <c r="I2093" s="2643"/>
      <c r="J2093" s="2643"/>
      <c r="K2093" s="2644"/>
      <c r="L2093" s="2645"/>
      <c r="M2093" s="2645"/>
      <c r="N2093" s="2645"/>
      <c r="O2093" s="2646"/>
      <c r="P2093" s="2646"/>
      <c r="Q2093" s="2646"/>
      <c r="R2093" s="2646"/>
      <c r="S2093" s="2646"/>
      <c r="T2093" s="2646"/>
      <c r="U2093" s="2643"/>
      <c r="V2093" s="2643"/>
      <c r="W2093" s="2646"/>
    </row>
    <row r="2094" spans="1:23">
      <c r="A2094" s="2643"/>
      <c r="B2094" s="2643"/>
      <c r="C2094" s="2643"/>
      <c r="D2094" s="2643"/>
      <c r="E2094" s="2643"/>
      <c r="F2094" s="2643"/>
      <c r="G2094" s="2643"/>
      <c r="H2094" s="2643"/>
      <c r="I2094" s="2643"/>
      <c r="J2094" s="2643"/>
      <c r="K2094" s="2644"/>
      <c r="L2094" s="2645"/>
      <c r="M2094" s="2645"/>
      <c r="N2094" s="2645"/>
      <c r="O2094" s="2646"/>
      <c r="P2094" s="2646"/>
      <c r="Q2094" s="2646"/>
      <c r="R2094" s="2646"/>
      <c r="S2094" s="2646"/>
      <c r="T2094" s="2646"/>
      <c r="U2094" s="2643"/>
      <c r="V2094" s="2643"/>
      <c r="W2094" s="2646"/>
    </row>
    <row r="2095" spans="1:23">
      <c r="A2095" s="2643"/>
      <c r="B2095" s="2643"/>
      <c r="C2095" s="2643"/>
      <c r="D2095" s="2643"/>
      <c r="E2095" s="2643"/>
      <c r="F2095" s="2643"/>
      <c r="G2095" s="2643"/>
      <c r="H2095" s="2643"/>
      <c r="I2095" s="2643"/>
      <c r="J2095" s="2643"/>
      <c r="K2095" s="2644"/>
      <c r="L2095" s="2645"/>
      <c r="M2095" s="2645"/>
      <c r="N2095" s="2645"/>
      <c r="O2095" s="2646"/>
      <c r="P2095" s="2646"/>
      <c r="Q2095" s="2646"/>
      <c r="R2095" s="2646"/>
      <c r="S2095" s="2646"/>
      <c r="T2095" s="2646"/>
      <c r="U2095" s="2643"/>
      <c r="V2095" s="2643"/>
      <c r="W2095" s="2646"/>
    </row>
    <row r="2096" spans="1:23">
      <c r="A2096" s="2643"/>
      <c r="B2096" s="2643"/>
      <c r="C2096" s="2643"/>
      <c r="D2096" s="2643"/>
      <c r="E2096" s="2643"/>
      <c r="F2096" s="2643"/>
      <c r="G2096" s="2643"/>
      <c r="H2096" s="2643"/>
      <c r="I2096" s="2643"/>
      <c r="J2096" s="2643"/>
      <c r="K2096" s="2644"/>
      <c r="L2096" s="2645"/>
      <c r="M2096" s="2645"/>
      <c r="N2096" s="2645"/>
      <c r="O2096" s="2646"/>
      <c r="P2096" s="2646"/>
      <c r="Q2096" s="2646"/>
      <c r="R2096" s="2646"/>
      <c r="S2096" s="2646"/>
      <c r="T2096" s="2646"/>
      <c r="U2096" s="2643"/>
      <c r="V2096" s="2643"/>
      <c r="W2096" s="2646"/>
    </row>
    <row r="2097" spans="1:23">
      <c r="A2097" s="2643"/>
      <c r="B2097" s="2643"/>
      <c r="C2097" s="2643"/>
      <c r="D2097" s="2643"/>
      <c r="E2097" s="2643"/>
      <c r="F2097" s="2643"/>
      <c r="G2097" s="2643"/>
      <c r="H2097" s="2643"/>
      <c r="I2097" s="2643"/>
      <c r="J2097" s="2643"/>
      <c r="K2097" s="2644"/>
      <c r="L2097" s="2645"/>
      <c r="M2097" s="2645"/>
      <c r="N2097" s="2645"/>
      <c r="O2097" s="2646"/>
      <c r="P2097" s="2646"/>
      <c r="Q2097" s="2646"/>
      <c r="R2097" s="2646"/>
      <c r="S2097" s="2646"/>
      <c r="T2097" s="2646"/>
      <c r="U2097" s="2643"/>
      <c r="V2097" s="2643"/>
      <c r="W2097" s="2646"/>
    </row>
    <row r="2098" spans="1:23">
      <c r="A2098" s="2643"/>
      <c r="B2098" s="2643"/>
      <c r="C2098" s="2643"/>
      <c r="D2098" s="2643"/>
      <c r="E2098" s="2643"/>
      <c r="F2098" s="2643"/>
      <c r="G2098" s="2643"/>
      <c r="H2098" s="2643"/>
      <c r="I2098" s="2643"/>
      <c r="J2098" s="2643"/>
      <c r="K2098" s="2644"/>
      <c r="L2098" s="2645"/>
      <c r="M2098" s="2645"/>
      <c r="N2098" s="2645"/>
      <c r="O2098" s="2646"/>
      <c r="P2098" s="2646"/>
      <c r="Q2098" s="2646"/>
      <c r="R2098" s="2646"/>
      <c r="S2098" s="2646"/>
      <c r="T2098" s="2646"/>
      <c r="U2098" s="2643"/>
      <c r="V2098" s="2643"/>
      <c r="W2098" s="2646"/>
    </row>
    <row r="2099" spans="1:23">
      <c r="A2099" s="2643"/>
      <c r="B2099" s="2643"/>
      <c r="C2099" s="2643"/>
      <c r="D2099" s="2643"/>
      <c r="E2099" s="2643"/>
      <c r="F2099" s="2643"/>
      <c r="G2099" s="2643"/>
      <c r="H2099" s="2643"/>
      <c r="I2099" s="2643"/>
      <c r="J2099" s="2643"/>
      <c r="K2099" s="2644"/>
      <c r="L2099" s="2645"/>
      <c r="M2099" s="2645"/>
      <c r="N2099" s="2645"/>
      <c r="O2099" s="2646"/>
      <c r="P2099" s="2646"/>
      <c r="Q2099" s="2646"/>
      <c r="R2099" s="2646"/>
      <c r="S2099" s="2646"/>
      <c r="T2099" s="2646"/>
      <c r="U2099" s="2643"/>
      <c r="V2099" s="2643"/>
      <c r="W2099" s="2646"/>
    </row>
    <row r="2100" spans="1:23">
      <c r="A2100" s="2643"/>
      <c r="B2100" s="2643"/>
      <c r="C2100" s="2643"/>
      <c r="D2100" s="2643"/>
      <c r="E2100" s="2643"/>
      <c r="F2100" s="2643"/>
      <c r="G2100" s="2643"/>
      <c r="H2100" s="2643"/>
      <c r="I2100" s="2643"/>
      <c r="J2100" s="2643"/>
      <c r="K2100" s="2644"/>
      <c r="L2100" s="2645"/>
      <c r="M2100" s="2645"/>
      <c r="N2100" s="2645"/>
      <c r="O2100" s="2646"/>
      <c r="P2100" s="2646"/>
      <c r="Q2100" s="2646"/>
      <c r="R2100" s="2646"/>
      <c r="S2100" s="2646"/>
      <c r="T2100" s="2646"/>
      <c r="U2100" s="2643"/>
      <c r="V2100" s="2643"/>
      <c r="W2100" s="2646"/>
    </row>
    <row r="2101" spans="1:23">
      <c r="A2101" s="2643"/>
      <c r="B2101" s="2643"/>
      <c r="C2101" s="2643"/>
      <c r="D2101" s="2643"/>
      <c r="E2101" s="2643"/>
      <c r="F2101" s="2643"/>
      <c r="G2101" s="2643"/>
      <c r="H2101" s="2643"/>
      <c r="I2101" s="2643"/>
      <c r="J2101" s="2643"/>
      <c r="K2101" s="2644"/>
      <c r="L2101" s="2645"/>
      <c r="M2101" s="2645"/>
      <c r="N2101" s="2645"/>
      <c r="O2101" s="2646"/>
      <c r="P2101" s="2646"/>
      <c r="Q2101" s="2646"/>
      <c r="R2101" s="2646"/>
      <c r="S2101" s="2646"/>
      <c r="T2101" s="2646"/>
      <c r="U2101" s="2643"/>
      <c r="V2101" s="2643"/>
      <c r="W2101" s="2646"/>
    </row>
    <row r="2102" spans="1:23">
      <c r="A2102" s="2643"/>
      <c r="B2102" s="2643"/>
      <c r="C2102" s="2643"/>
      <c r="D2102" s="2643"/>
      <c r="E2102" s="2643"/>
      <c r="F2102" s="2643"/>
      <c r="G2102" s="2643"/>
      <c r="H2102" s="2643"/>
      <c r="I2102" s="2643"/>
      <c r="J2102" s="2643"/>
      <c r="K2102" s="2644"/>
      <c r="L2102" s="2645"/>
      <c r="M2102" s="2645"/>
      <c r="N2102" s="2645"/>
      <c r="O2102" s="2646"/>
      <c r="P2102" s="2646"/>
      <c r="Q2102" s="2646"/>
      <c r="R2102" s="2646"/>
      <c r="S2102" s="2646"/>
      <c r="T2102" s="2646"/>
      <c r="U2102" s="2643"/>
      <c r="V2102" s="2643"/>
      <c r="W2102" s="2646"/>
    </row>
    <row r="2103" spans="1:23">
      <c r="A2103" s="2643"/>
      <c r="B2103" s="2643"/>
      <c r="C2103" s="2643"/>
      <c r="D2103" s="2643"/>
      <c r="E2103" s="2643"/>
      <c r="F2103" s="2643"/>
      <c r="G2103" s="2643"/>
      <c r="H2103" s="2643"/>
      <c r="I2103" s="2643"/>
      <c r="J2103" s="2643"/>
      <c r="K2103" s="2644"/>
      <c r="L2103" s="2645"/>
      <c r="M2103" s="2645"/>
      <c r="N2103" s="2645"/>
      <c r="O2103" s="2646"/>
      <c r="P2103" s="2646"/>
      <c r="Q2103" s="2646"/>
      <c r="R2103" s="2646"/>
      <c r="S2103" s="2646"/>
      <c r="T2103" s="2646"/>
      <c r="U2103" s="2643"/>
      <c r="V2103" s="2643"/>
      <c r="W2103" s="2646"/>
    </row>
    <row r="2104" spans="1:23">
      <c r="A2104" s="2643"/>
      <c r="B2104" s="2643"/>
      <c r="C2104" s="2643"/>
      <c r="D2104" s="2643"/>
      <c r="E2104" s="2643"/>
      <c r="F2104" s="2643"/>
      <c r="G2104" s="2643"/>
      <c r="H2104" s="2643"/>
      <c r="I2104" s="2643"/>
      <c r="J2104" s="2643"/>
      <c r="K2104" s="2644"/>
      <c r="L2104" s="2645"/>
      <c r="M2104" s="2645"/>
      <c r="N2104" s="2645"/>
      <c r="O2104" s="2646"/>
      <c r="P2104" s="2646"/>
      <c r="Q2104" s="2646"/>
      <c r="R2104" s="2646"/>
      <c r="S2104" s="2646"/>
      <c r="T2104" s="2646"/>
      <c r="U2104" s="2643"/>
      <c r="V2104" s="2643"/>
      <c r="W2104" s="2646"/>
    </row>
    <row r="2105" spans="1:23">
      <c r="A2105" s="2643"/>
      <c r="B2105" s="2643"/>
      <c r="C2105" s="2643"/>
      <c r="D2105" s="2643"/>
      <c r="E2105" s="2643"/>
      <c r="F2105" s="2643"/>
      <c r="G2105" s="2643"/>
      <c r="H2105" s="2643"/>
      <c r="I2105" s="2643"/>
      <c r="J2105" s="2643"/>
      <c r="K2105" s="2644"/>
      <c r="L2105" s="2645"/>
      <c r="M2105" s="2645"/>
      <c r="N2105" s="2645"/>
      <c r="O2105" s="2646"/>
      <c r="P2105" s="2646"/>
      <c r="Q2105" s="2646"/>
      <c r="R2105" s="2646"/>
      <c r="S2105" s="2646"/>
      <c r="T2105" s="2646"/>
      <c r="U2105" s="2643"/>
      <c r="V2105" s="2643"/>
      <c r="W2105" s="2646"/>
    </row>
    <row r="2106" spans="1:23">
      <c r="A2106" s="2643"/>
      <c r="B2106" s="2643"/>
      <c r="C2106" s="2643"/>
      <c r="D2106" s="2643"/>
      <c r="E2106" s="2643"/>
      <c r="F2106" s="2643"/>
      <c r="G2106" s="2643"/>
      <c r="H2106" s="2643"/>
      <c r="I2106" s="2643"/>
      <c r="J2106" s="2643"/>
      <c r="K2106" s="2644"/>
      <c r="L2106" s="2645"/>
      <c r="M2106" s="2645"/>
      <c r="N2106" s="2645"/>
      <c r="O2106" s="2646"/>
      <c r="P2106" s="2646"/>
      <c r="Q2106" s="2646"/>
      <c r="R2106" s="2646"/>
      <c r="S2106" s="2646"/>
      <c r="T2106" s="2646"/>
      <c r="U2106" s="2643"/>
      <c r="V2106" s="2643"/>
      <c r="W2106" s="2646"/>
    </row>
    <row r="2107" spans="1:23">
      <c r="A2107" s="2643"/>
      <c r="B2107" s="2643"/>
      <c r="C2107" s="2643"/>
      <c r="D2107" s="2643"/>
      <c r="E2107" s="2643"/>
      <c r="F2107" s="2643"/>
      <c r="G2107" s="2643"/>
      <c r="H2107" s="2643"/>
      <c r="I2107" s="2643"/>
      <c r="J2107" s="2643"/>
      <c r="K2107" s="2644"/>
      <c r="L2107" s="2645"/>
      <c r="M2107" s="2645"/>
      <c r="N2107" s="2645"/>
      <c r="O2107" s="2646"/>
      <c r="P2107" s="2646"/>
      <c r="Q2107" s="2646"/>
      <c r="R2107" s="2646"/>
      <c r="S2107" s="2646"/>
      <c r="T2107" s="2646"/>
      <c r="U2107" s="2643"/>
      <c r="V2107" s="2643"/>
      <c r="W2107" s="2646"/>
    </row>
    <row r="2108" spans="1:23">
      <c r="A2108" s="2643"/>
      <c r="B2108" s="2643"/>
      <c r="C2108" s="2643"/>
      <c r="D2108" s="2643"/>
      <c r="E2108" s="2643"/>
      <c r="F2108" s="2643"/>
      <c r="G2108" s="2643"/>
      <c r="H2108" s="2643"/>
      <c r="I2108" s="2643"/>
      <c r="J2108" s="2643"/>
      <c r="K2108" s="2644"/>
      <c r="L2108" s="2645"/>
      <c r="M2108" s="2645"/>
      <c r="N2108" s="2645"/>
      <c r="O2108" s="2646"/>
      <c r="P2108" s="2646"/>
      <c r="Q2108" s="2646"/>
      <c r="R2108" s="2646"/>
      <c r="S2108" s="2646"/>
      <c r="T2108" s="2646"/>
      <c r="U2108" s="2643"/>
      <c r="V2108" s="2643"/>
      <c r="W2108" s="2646"/>
    </row>
    <row r="2109" spans="1:23">
      <c r="A2109" s="2643"/>
      <c r="B2109" s="2643"/>
      <c r="C2109" s="2643"/>
      <c r="D2109" s="2643"/>
      <c r="E2109" s="2643"/>
      <c r="F2109" s="2643"/>
      <c r="G2109" s="2643"/>
      <c r="H2109" s="2643"/>
      <c r="I2109" s="2643"/>
      <c r="J2109" s="2643"/>
      <c r="K2109" s="2644"/>
      <c r="L2109" s="2645"/>
      <c r="M2109" s="2645"/>
      <c r="N2109" s="2645"/>
      <c r="O2109" s="2646"/>
      <c r="P2109" s="2646"/>
      <c r="Q2109" s="2646"/>
      <c r="R2109" s="2646"/>
      <c r="S2109" s="2646"/>
      <c r="T2109" s="2646"/>
      <c r="U2109" s="2643"/>
      <c r="V2109" s="2643"/>
      <c r="W2109" s="2646"/>
    </row>
    <row r="2110" spans="1:23">
      <c r="A2110" s="2643"/>
      <c r="B2110" s="2643"/>
      <c r="C2110" s="2643"/>
      <c r="D2110" s="2643"/>
      <c r="E2110" s="2643"/>
      <c r="F2110" s="2643"/>
      <c r="G2110" s="2643"/>
      <c r="H2110" s="2643"/>
      <c r="I2110" s="2643"/>
      <c r="J2110" s="2643"/>
      <c r="K2110" s="2644"/>
      <c r="L2110" s="2645"/>
      <c r="M2110" s="2645"/>
      <c r="N2110" s="2645"/>
      <c r="O2110" s="2646"/>
      <c r="P2110" s="2646"/>
      <c r="Q2110" s="2646"/>
      <c r="R2110" s="2646"/>
      <c r="S2110" s="2646"/>
      <c r="T2110" s="2646"/>
      <c r="U2110" s="2643"/>
      <c r="V2110" s="2643"/>
      <c r="W2110" s="2646"/>
    </row>
    <row r="2111" spans="1:23">
      <c r="A2111" s="2643"/>
      <c r="B2111" s="2643"/>
      <c r="C2111" s="2643"/>
      <c r="D2111" s="2643"/>
      <c r="E2111" s="2643"/>
      <c r="F2111" s="2643"/>
      <c r="G2111" s="2643"/>
      <c r="H2111" s="2643"/>
      <c r="I2111" s="2643"/>
      <c r="J2111" s="2643"/>
      <c r="K2111" s="2644"/>
      <c r="L2111" s="2645"/>
      <c r="M2111" s="2645"/>
      <c r="N2111" s="2645"/>
      <c r="O2111" s="2646"/>
      <c r="P2111" s="2646"/>
      <c r="Q2111" s="2646"/>
      <c r="R2111" s="2646"/>
      <c r="S2111" s="2646"/>
      <c r="T2111" s="2646"/>
      <c r="U2111" s="2643"/>
      <c r="V2111" s="2643"/>
      <c r="W2111" s="2646"/>
    </row>
    <row r="2112" spans="1:23">
      <c r="A2112" s="2643"/>
      <c r="B2112" s="2643"/>
      <c r="C2112" s="2643"/>
      <c r="D2112" s="2643"/>
      <c r="E2112" s="2643"/>
      <c r="F2112" s="2643"/>
      <c r="G2112" s="2643"/>
      <c r="H2112" s="2643"/>
      <c r="I2112" s="2643"/>
      <c r="J2112" s="2643"/>
      <c r="K2112" s="2644"/>
      <c r="L2112" s="2645"/>
      <c r="M2112" s="2645"/>
      <c r="N2112" s="2645"/>
      <c r="O2112" s="2646"/>
      <c r="P2112" s="2646"/>
      <c r="Q2112" s="2646"/>
      <c r="R2112" s="2646"/>
      <c r="S2112" s="2646"/>
      <c r="T2112" s="2646"/>
      <c r="U2112" s="2643"/>
      <c r="V2112" s="2643"/>
      <c r="W2112" s="2646"/>
    </row>
    <row r="2113" spans="1:23">
      <c r="A2113" s="2643"/>
      <c r="B2113" s="2643"/>
      <c r="C2113" s="2643"/>
      <c r="D2113" s="2643"/>
      <c r="E2113" s="2643"/>
      <c r="F2113" s="2643"/>
      <c r="G2113" s="2643"/>
      <c r="H2113" s="2643"/>
      <c r="I2113" s="2643"/>
      <c r="J2113" s="2643"/>
      <c r="K2113" s="2644"/>
      <c r="L2113" s="2645"/>
      <c r="M2113" s="2645"/>
      <c r="N2113" s="2645"/>
      <c r="O2113" s="2646"/>
      <c r="P2113" s="2646"/>
      <c r="Q2113" s="2646"/>
      <c r="R2113" s="2646"/>
      <c r="S2113" s="2646"/>
      <c r="T2113" s="2646"/>
      <c r="U2113" s="2643"/>
      <c r="V2113" s="2643"/>
      <c r="W2113" s="2646"/>
    </row>
    <row r="2114" spans="1:23">
      <c r="A2114" s="2643"/>
      <c r="B2114" s="2643"/>
      <c r="C2114" s="2643"/>
      <c r="D2114" s="2643"/>
      <c r="E2114" s="2643"/>
      <c r="F2114" s="2643"/>
      <c r="G2114" s="2643"/>
      <c r="H2114" s="2643"/>
      <c r="I2114" s="2643"/>
      <c r="J2114" s="2643"/>
      <c r="K2114" s="2644"/>
      <c r="L2114" s="2645"/>
      <c r="M2114" s="2645"/>
      <c r="N2114" s="2645"/>
      <c r="O2114" s="2646"/>
      <c r="P2114" s="2646"/>
      <c r="Q2114" s="2646"/>
      <c r="R2114" s="2646"/>
      <c r="S2114" s="2646"/>
      <c r="T2114" s="2646"/>
      <c r="U2114" s="2643"/>
      <c r="V2114" s="2643"/>
      <c r="W2114" s="2646"/>
    </row>
    <row r="2115" spans="1:23">
      <c r="A2115" s="2643"/>
      <c r="B2115" s="2643"/>
      <c r="C2115" s="2643"/>
      <c r="D2115" s="2643"/>
      <c r="E2115" s="2643"/>
      <c r="F2115" s="2643"/>
      <c r="G2115" s="2643"/>
      <c r="H2115" s="2643"/>
      <c r="I2115" s="2643"/>
      <c r="J2115" s="2643"/>
      <c r="K2115" s="2644"/>
      <c r="L2115" s="2645"/>
      <c r="M2115" s="2645"/>
      <c r="N2115" s="2645"/>
      <c r="O2115" s="2646"/>
      <c r="P2115" s="2646"/>
      <c r="Q2115" s="2646"/>
      <c r="R2115" s="2646"/>
      <c r="S2115" s="2646"/>
      <c r="T2115" s="2646"/>
      <c r="U2115" s="2643"/>
      <c r="V2115" s="2643"/>
      <c r="W2115" s="2646"/>
    </row>
    <row r="2116" spans="1:23">
      <c r="A2116" s="2643"/>
      <c r="B2116" s="2643"/>
      <c r="C2116" s="2643"/>
      <c r="D2116" s="2643"/>
      <c r="E2116" s="2643"/>
      <c r="F2116" s="2643"/>
      <c r="G2116" s="2643"/>
      <c r="H2116" s="2643"/>
      <c r="I2116" s="2643"/>
      <c r="J2116" s="2643"/>
      <c r="K2116" s="2644"/>
      <c r="L2116" s="2645"/>
      <c r="M2116" s="2645"/>
      <c r="N2116" s="2645"/>
      <c r="O2116" s="2646"/>
      <c r="P2116" s="2646"/>
      <c r="Q2116" s="2646"/>
      <c r="R2116" s="2646"/>
      <c r="S2116" s="2646"/>
      <c r="T2116" s="2646"/>
      <c r="U2116" s="2643"/>
      <c r="V2116" s="2643"/>
      <c r="W2116" s="2646"/>
    </row>
    <row r="2117" spans="1:23">
      <c r="A2117" s="2643"/>
      <c r="B2117" s="2643"/>
      <c r="C2117" s="2643"/>
      <c r="D2117" s="2643"/>
      <c r="E2117" s="2643"/>
      <c r="F2117" s="2643"/>
      <c r="G2117" s="2643"/>
      <c r="H2117" s="2643"/>
      <c r="I2117" s="2643"/>
      <c r="J2117" s="2643"/>
      <c r="K2117" s="2644"/>
      <c r="L2117" s="2645"/>
      <c r="M2117" s="2645"/>
      <c r="N2117" s="2645"/>
      <c r="O2117" s="2646"/>
      <c r="P2117" s="2646"/>
      <c r="Q2117" s="2646"/>
      <c r="R2117" s="2646"/>
      <c r="S2117" s="2646"/>
      <c r="T2117" s="2646"/>
      <c r="U2117" s="2643"/>
      <c r="V2117" s="2643"/>
      <c r="W2117" s="2646"/>
    </row>
    <row r="2118" spans="1:23">
      <c r="A2118" s="2643"/>
      <c r="B2118" s="2643"/>
      <c r="C2118" s="2643"/>
      <c r="D2118" s="2643"/>
      <c r="E2118" s="2643"/>
      <c r="F2118" s="2643"/>
      <c r="G2118" s="2643"/>
      <c r="H2118" s="2643"/>
      <c r="I2118" s="2643"/>
      <c r="J2118" s="2643"/>
      <c r="K2118" s="2644"/>
      <c r="L2118" s="2645"/>
      <c r="M2118" s="2645"/>
      <c r="N2118" s="2645"/>
      <c r="O2118" s="2646"/>
      <c r="P2118" s="2646"/>
      <c r="Q2118" s="2646"/>
      <c r="R2118" s="2646"/>
      <c r="S2118" s="2646"/>
      <c r="T2118" s="2646"/>
      <c r="U2118" s="2643"/>
      <c r="V2118" s="2643"/>
      <c r="W2118" s="2646"/>
    </row>
    <row r="2119" spans="1:23">
      <c r="A2119" s="2643"/>
      <c r="B2119" s="2643"/>
      <c r="C2119" s="2643"/>
      <c r="D2119" s="2643"/>
      <c r="E2119" s="2643"/>
      <c r="F2119" s="2643"/>
      <c r="G2119" s="2643"/>
      <c r="H2119" s="2643"/>
      <c r="I2119" s="2643"/>
      <c r="J2119" s="2643"/>
      <c r="K2119" s="2644"/>
      <c r="L2119" s="2645"/>
      <c r="M2119" s="2645"/>
      <c r="N2119" s="2645"/>
      <c r="O2119" s="2646"/>
      <c r="P2119" s="2646"/>
      <c r="Q2119" s="2646"/>
      <c r="R2119" s="2646"/>
      <c r="S2119" s="2646"/>
      <c r="T2119" s="2646"/>
      <c r="U2119" s="2643"/>
      <c r="V2119" s="2643"/>
      <c r="W2119" s="2646"/>
    </row>
    <row r="2120" spans="1:23">
      <c r="A2120" s="2643"/>
      <c r="B2120" s="2643"/>
      <c r="C2120" s="2643"/>
      <c r="D2120" s="2643"/>
      <c r="E2120" s="2643"/>
      <c r="F2120" s="2643"/>
      <c r="G2120" s="2643"/>
      <c r="H2120" s="2643"/>
      <c r="I2120" s="2643"/>
      <c r="J2120" s="2643"/>
      <c r="K2120" s="2644"/>
      <c r="L2120" s="2645"/>
      <c r="M2120" s="2645"/>
      <c r="N2120" s="2645"/>
      <c r="O2120" s="2646"/>
      <c r="P2120" s="2646"/>
      <c r="Q2120" s="2646"/>
      <c r="R2120" s="2646"/>
      <c r="S2120" s="2646"/>
      <c r="T2120" s="2646"/>
      <c r="U2120" s="2643"/>
      <c r="V2120" s="2643"/>
      <c r="W2120" s="2646"/>
    </row>
    <row r="2121" spans="1:23">
      <c r="A2121" s="2643"/>
      <c r="B2121" s="2643"/>
      <c r="C2121" s="2643"/>
      <c r="D2121" s="2643"/>
      <c r="E2121" s="2643"/>
      <c r="F2121" s="2643"/>
      <c r="G2121" s="2643"/>
      <c r="H2121" s="2643"/>
      <c r="I2121" s="2643"/>
      <c r="J2121" s="2643"/>
      <c r="K2121" s="2644"/>
      <c r="L2121" s="2645"/>
      <c r="M2121" s="2645"/>
      <c r="N2121" s="2645"/>
      <c r="O2121" s="2646"/>
      <c r="P2121" s="2646"/>
      <c r="Q2121" s="2646"/>
      <c r="R2121" s="2646"/>
      <c r="S2121" s="2646"/>
      <c r="T2121" s="2646"/>
      <c r="U2121" s="2643"/>
      <c r="V2121" s="2643"/>
      <c r="W2121" s="2646"/>
    </row>
    <row r="2122" spans="1:23">
      <c r="A2122" s="2643"/>
      <c r="B2122" s="2643"/>
      <c r="C2122" s="2643"/>
      <c r="D2122" s="2643"/>
      <c r="E2122" s="2643"/>
      <c r="F2122" s="2643"/>
      <c r="G2122" s="2643"/>
      <c r="H2122" s="2643"/>
      <c r="I2122" s="2643"/>
      <c r="J2122" s="2643"/>
      <c r="K2122" s="2644"/>
      <c r="L2122" s="2645"/>
      <c r="M2122" s="2645"/>
      <c r="N2122" s="2645"/>
      <c r="O2122" s="2646"/>
      <c r="P2122" s="2646"/>
      <c r="Q2122" s="2646"/>
      <c r="R2122" s="2646"/>
      <c r="S2122" s="2646"/>
      <c r="T2122" s="2646"/>
      <c r="U2122" s="2643"/>
      <c r="V2122" s="2643"/>
      <c r="W2122" s="2646"/>
    </row>
    <row r="2123" spans="1:23">
      <c r="A2123" s="2643"/>
      <c r="B2123" s="2643"/>
      <c r="C2123" s="2643"/>
      <c r="D2123" s="2643"/>
      <c r="E2123" s="2643"/>
      <c r="F2123" s="2643"/>
      <c r="G2123" s="2643"/>
      <c r="H2123" s="2643"/>
      <c r="I2123" s="2643"/>
      <c r="J2123" s="2643"/>
      <c r="K2123" s="2644"/>
      <c r="L2123" s="2645"/>
      <c r="M2123" s="2645"/>
      <c r="N2123" s="2645"/>
      <c r="O2123" s="2646"/>
      <c r="P2123" s="2646"/>
      <c r="Q2123" s="2646"/>
      <c r="R2123" s="2646"/>
      <c r="S2123" s="2646"/>
      <c r="T2123" s="2646"/>
      <c r="U2123" s="2643"/>
      <c r="V2123" s="2643"/>
      <c r="W2123" s="2646"/>
    </row>
    <row r="2124" spans="1:23">
      <c r="A2124" s="2643"/>
      <c r="B2124" s="2643"/>
      <c r="C2124" s="2643"/>
      <c r="D2124" s="2643"/>
      <c r="E2124" s="2643"/>
      <c r="F2124" s="2643"/>
      <c r="G2124" s="2643"/>
      <c r="H2124" s="2643"/>
      <c r="I2124" s="2643"/>
      <c r="J2124" s="2643"/>
      <c r="K2124" s="2644"/>
      <c r="L2124" s="2645"/>
      <c r="M2124" s="2645"/>
      <c r="N2124" s="2645"/>
      <c r="O2124" s="2646"/>
      <c r="P2124" s="2646"/>
      <c r="Q2124" s="2646"/>
      <c r="R2124" s="2646"/>
      <c r="S2124" s="2646"/>
      <c r="T2124" s="2646"/>
      <c r="U2124" s="2643"/>
      <c r="V2124" s="2643"/>
      <c r="W2124" s="2646"/>
    </row>
    <row r="2125" spans="1:23">
      <c r="A2125" s="2643"/>
      <c r="B2125" s="2643"/>
      <c r="C2125" s="2643"/>
      <c r="D2125" s="2643"/>
      <c r="E2125" s="2643"/>
      <c r="F2125" s="2643"/>
      <c r="G2125" s="2643"/>
      <c r="H2125" s="2643"/>
      <c r="I2125" s="2643"/>
      <c r="J2125" s="2643"/>
      <c r="K2125" s="2644"/>
      <c r="L2125" s="2645"/>
      <c r="M2125" s="2645"/>
      <c r="N2125" s="2645"/>
      <c r="O2125" s="2646"/>
      <c r="P2125" s="2646"/>
      <c r="Q2125" s="2646"/>
      <c r="R2125" s="2646"/>
      <c r="S2125" s="2646"/>
      <c r="T2125" s="2646"/>
      <c r="U2125" s="2643"/>
      <c r="V2125" s="2643"/>
      <c r="W2125" s="2646"/>
    </row>
    <row r="2126" spans="1:23">
      <c r="A2126" s="2643"/>
      <c r="B2126" s="2643"/>
      <c r="C2126" s="2643"/>
      <c r="D2126" s="2643"/>
      <c r="E2126" s="2643"/>
      <c r="F2126" s="2643"/>
      <c r="G2126" s="2643"/>
      <c r="H2126" s="2643"/>
      <c r="I2126" s="2643"/>
      <c r="J2126" s="2643"/>
      <c r="K2126" s="2644"/>
      <c r="L2126" s="2645"/>
      <c r="M2126" s="2645"/>
      <c r="N2126" s="2645"/>
      <c r="O2126" s="2646"/>
      <c r="P2126" s="2646"/>
      <c r="Q2126" s="2646"/>
      <c r="R2126" s="2646"/>
      <c r="S2126" s="2646"/>
      <c r="T2126" s="2646"/>
      <c r="U2126" s="2643"/>
      <c r="V2126" s="2643"/>
      <c r="W2126" s="2646"/>
    </row>
    <row r="2127" spans="1:23">
      <c r="A2127" s="2643"/>
      <c r="B2127" s="2643"/>
      <c r="C2127" s="2643"/>
      <c r="D2127" s="2643"/>
      <c r="E2127" s="2643"/>
      <c r="F2127" s="2643"/>
      <c r="G2127" s="2643"/>
      <c r="H2127" s="2643"/>
      <c r="I2127" s="2643"/>
      <c r="J2127" s="2643"/>
      <c r="K2127" s="2644"/>
      <c r="L2127" s="2645"/>
      <c r="M2127" s="2645"/>
      <c r="N2127" s="2645"/>
      <c r="O2127" s="2646"/>
      <c r="P2127" s="2646"/>
      <c r="Q2127" s="2646"/>
      <c r="R2127" s="2646"/>
      <c r="S2127" s="2646"/>
      <c r="T2127" s="2646"/>
      <c r="U2127" s="2643"/>
      <c r="V2127" s="2643"/>
      <c r="W2127" s="2646"/>
    </row>
    <row r="2128" spans="1:23">
      <c r="A2128" s="2643"/>
      <c r="B2128" s="2643"/>
      <c r="C2128" s="2643"/>
      <c r="D2128" s="2643"/>
      <c r="E2128" s="2643"/>
      <c r="F2128" s="2643"/>
      <c r="G2128" s="2643"/>
      <c r="H2128" s="2643"/>
      <c r="I2128" s="2643"/>
      <c r="J2128" s="2643"/>
      <c r="K2128" s="2644"/>
      <c r="L2128" s="2645"/>
      <c r="M2128" s="2645"/>
      <c r="N2128" s="2645"/>
      <c r="O2128" s="2646"/>
      <c r="P2128" s="2646"/>
      <c r="Q2128" s="2646"/>
      <c r="R2128" s="2646"/>
      <c r="S2128" s="2646"/>
      <c r="T2128" s="2646"/>
      <c r="U2128" s="2643"/>
      <c r="V2128" s="2643"/>
      <c r="W2128" s="2646"/>
    </row>
    <row r="2129" spans="1:23">
      <c r="A2129" s="2643"/>
      <c r="B2129" s="2643"/>
      <c r="C2129" s="2643"/>
      <c r="D2129" s="2643"/>
      <c r="E2129" s="2643"/>
      <c r="F2129" s="2643"/>
      <c r="G2129" s="2643"/>
      <c r="H2129" s="2643"/>
      <c r="I2129" s="2643"/>
      <c r="J2129" s="2643"/>
      <c r="K2129" s="2644"/>
      <c r="L2129" s="2645"/>
      <c r="M2129" s="2645"/>
      <c r="N2129" s="2645"/>
      <c r="O2129" s="2646"/>
      <c r="P2129" s="2646"/>
      <c r="Q2129" s="2646"/>
      <c r="R2129" s="2646"/>
      <c r="S2129" s="2646"/>
      <c r="T2129" s="2646"/>
      <c r="U2129" s="2643"/>
      <c r="V2129" s="2643"/>
      <c r="W2129" s="2646"/>
    </row>
    <row r="2130" spans="1:23">
      <c r="A2130" s="2643"/>
      <c r="B2130" s="2643"/>
      <c r="C2130" s="2643"/>
      <c r="D2130" s="2643"/>
      <c r="E2130" s="2643"/>
      <c r="F2130" s="2643"/>
      <c r="G2130" s="2643"/>
      <c r="H2130" s="2643"/>
      <c r="I2130" s="2643"/>
      <c r="J2130" s="2643"/>
      <c r="K2130" s="2644"/>
      <c r="L2130" s="2645"/>
      <c r="M2130" s="2645"/>
      <c r="N2130" s="2645"/>
      <c r="O2130" s="2646"/>
      <c r="P2130" s="2646"/>
      <c r="Q2130" s="2646"/>
      <c r="R2130" s="2646"/>
      <c r="S2130" s="2646"/>
      <c r="T2130" s="2646"/>
      <c r="U2130" s="2643"/>
      <c r="V2130" s="2643"/>
      <c r="W2130" s="2646"/>
    </row>
    <row r="2131" spans="1:23">
      <c r="A2131" s="2643"/>
      <c r="B2131" s="2643"/>
      <c r="C2131" s="2643"/>
      <c r="D2131" s="2643"/>
      <c r="E2131" s="2643"/>
      <c r="F2131" s="2643"/>
      <c r="G2131" s="2643"/>
      <c r="H2131" s="2643"/>
      <c r="I2131" s="2643"/>
      <c r="J2131" s="2643"/>
      <c r="K2131" s="2644"/>
      <c r="L2131" s="2645"/>
      <c r="M2131" s="2645"/>
      <c r="N2131" s="2645"/>
      <c r="O2131" s="2646"/>
      <c r="P2131" s="2646"/>
      <c r="Q2131" s="2646"/>
      <c r="R2131" s="2646"/>
      <c r="S2131" s="2646"/>
      <c r="T2131" s="2646"/>
      <c r="U2131" s="2643"/>
      <c r="V2131" s="2643"/>
      <c r="W2131" s="2646"/>
    </row>
    <row r="2132" spans="1:23">
      <c r="A2132" s="2643"/>
      <c r="B2132" s="2643"/>
      <c r="C2132" s="2643"/>
      <c r="D2132" s="2643"/>
      <c r="E2132" s="2643"/>
      <c r="F2132" s="2643"/>
      <c r="G2132" s="2643"/>
      <c r="H2132" s="2643"/>
      <c r="I2132" s="2643"/>
      <c r="J2132" s="2643"/>
      <c r="K2132" s="2644"/>
      <c r="L2132" s="2645"/>
      <c r="M2132" s="2645"/>
      <c r="N2132" s="2645"/>
      <c r="O2132" s="2646"/>
      <c r="P2132" s="2646"/>
      <c r="Q2132" s="2646"/>
      <c r="R2132" s="2646"/>
      <c r="S2132" s="2646"/>
      <c r="T2132" s="2646"/>
      <c r="U2132" s="2643"/>
      <c r="V2132" s="2643"/>
      <c r="W2132" s="2646"/>
    </row>
    <row r="2133" spans="1:23">
      <c r="A2133" s="2643"/>
      <c r="B2133" s="2643"/>
      <c r="C2133" s="2643"/>
      <c r="D2133" s="2643"/>
      <c r="E2133" s="2643"/>
      <c r="F2133" s="2643"/>
      <c r="G2133" s="2643"/>
      <c r="H2133" s="2643"/>
      <c r="I2133" s="2643"/>
      <c r="J2133" s="2643"/>
      <c r="K2133" s="2644"/>
      <c r="L2133" s="2645"/>
      <c r="M2133" s="2645"/>
      <c r="N2133" s="2645"/>
      <c r="O2133" s="2646"/>
      <c r="P2133" s="2646"/>
      <c r="Q2133" s="2646"/>
      <c r="R2133" s="2646"/>
      <c r="S2133" s="2646"/>
      <c r="T2133" s="2646"/>
      <c r="U2133" s="2643"/>
      <c r="V2133" s="2643"/>
      <c r="W2133" s="2646"/>
    </row>
    <row r="2134" spans="1:23">
      <c r="A2134" s="2643"/>
      <c r="B2134" s="2643"/>
      <c r="C2134" s="2643"/>
      <c r="D2134" s="2643"/>
      <c r="E2134" s="2643"/>
      <c r="F2134" s="2643"/>
      <c r="G2134" s="2643"/>
      <c r="H2134" s="2643"/>
      <c r="I2134" s="2643"/>
      <c r="J2134" s="2643"/>
      <c r="K2134" s="2644"/>
      <c r="L2134" s="2645"/>
      <c r="M2134" s="2645"/>
      <c r="N2134" s="2645"/>
      <c r="O2134" s="2646"/>
      <c r="P2134" s="2646"/>
      <c r="Q2134" s="2646"/>
      <c r="R2134" s="2646"/>
      <c r="S2134" s="2646"/>
      <c r="T2134" s="2646"/>
      <c r="U2134" s="2643"/>
      <c r="V2134" s="2643"/>
      <c r="W2134" s="2646"/>
    </row>
    <row r="2135" spans="1:23">
      <c r="A2135" s="2643"/>
      <c r="B2135" s="2643"/>
      <c r="C2135" s="2643"/>
      <c r="D2135" s="2643"/>
      <c r="E2135" s="2643"/>
      <c r="F2135" s="2643"/>
      <c r="G2135" s="2643"/>
      <c r="H2135" s="2643"/>
      <c r="I2135" s="2643"/>
      <c r="J2135" s="2643"/>
      <c r="K2135" s="2644"/>
      <c r="L2135" s="2645"/>
      <c r="M2135" s="2645"/>
      <c r="N2135" s="2645"/>
      <c r="O2135" s="2646"/>
      <c r="P2135" s="2646"/>
      <c r="Q2135" s="2646"/>
      <c r="R2135" s="2646"/>
      <c r="S2135" s="2646"/>
      <c r="T2135" s="2646"/>
      <c r="U2135" s="2643"/>
      <c r="V2135" s="2643"/>
      <c r="W2135" s="2646"/>
    </row>
    <row r="2136" spans="1:23">
      <c r="A2136" s="2643"/>
      <c r="B2136" s="2643"/>
      <c r="C2136" s="2643"/>
      <c r="D2136" s="2643"/>
      <c r="E2136" s="2643"/>
      <c r="F2136" s="2643"/>
      <c r="G2136" s="2643"/>
      <c r="H2136" s="2643"/>
      <c r="I2136" s="2643"/>
      <c r="J2136" s="2643"/>
      <c r="K2136" s="2644"/>
      <c r="L2136" s="2645"/>
      <c r="M2136" s="2645"/>
      <c r="N2136" s="2645"/>
      <c r="O2136" s="2646"/>
      <c r="P2136" s="2646"/>
      <c r="Q2136" s="2646"/>
      <c r="R2136" s="2646"/>
      <c r="S2136" s="2646"/>
      <c r="T2136" s="2646"/>
      <c r="U2136" s="2643"/>
      <c r="V2136" s="2643"/>
      <c r="W2136" s="2646"/>
    </row>
    <row r="2137" spans="1:23">
      <c r="A2137" s="2643"/>
      <c r="B2137" s="2643"/>
      <c r="C2137" s="2643"/>
      <c r="D2137" s="2643"/>
      <c r="E2137" s="2643"/>
      <c r="F2137" s="2643"/>
      <c r="G2137" s="2643"/>
      <c r="H2137" s="2643"/>
      <c r="I2137" s="2643"/>
      <c r="J2137" s="2643"/>
      <c r="K2137" s="2644"/>
      <c r="L2137" s="2645"/>
      <c r="M2137" s="2645"/>
      <c r="N2137" s="2645"/>
      <c r="O2137" s="2646"/>
      <c r="P2137" s="2646"/>
      <c r="Q2137" s="2646"/>
      <c r="R2137" s="2646"/>
      <c r="S2137" s="2646"/>
      <c r="T2137" s="2646"/>
      <c r="U2137" s="2643"/>
      <c r="V2137" s="2643"/>
      <c r="W2137" s="2646"/>
    </row>
    <row r="2138" spans="1:23">
      <c r="A2138" s="2643"/>
      <c r="B2138" s="2643"/>
      <c r="C2138" s="2643"/>
      <c r="D2138" s="2643"/>
      <c r="E2138" s="2643"/>
      <c r="F2138" s="2643"/>
      <c r="G2138" s="2643"/>
      <c r="H2138" s="2643"/>
      <c r="I2138" s="2643"/>
      <c r="J2138" s="2643"/>
      <c r="K2138" s="2644"/>
      <c r="L2138" s="2645"/>
      <c r="M2138" s="2645"/>
      <c r="N2138" s="2645"/>
      <c r="O2138" s="2646"/>
      <c r="P2138" s="2646"/>
      <c r="Q2138" s="2646"/>
      <c r="R2138" s="2646"/>
      <c r="S2138" s="2646"/>
      <c r="T2138" s="2646"/>
      <c r="U2138" s="2643"/>
      <c r="V2138" s="2643"/>
      <c r="W2138" s="2646"/>
    </row>
    <row r="2139" spans="1:23">
      <c r="A2139" s="2643"/>
      <c r="B2139" s="2643"/>
      <c r="C2139" s="2643"/>
      <c r="D2139" s="2643"/>
      <c r="E2139" s="2643"/>
      <c r="F2139" s="2643"/>
      <c r="G2139" s="2643"/>
      <c r="H2139" s="2643"/>
      <c r="I2139" s="2643"/>
      <c r="J2139" s="2643"/>
      <c r="K2139" s="2644"/>
      <c r="L2139" s="2645"/>
      <c r="M2139" s="2645"/>
      <c r="N2139" s="2645"/>
      <c r="O2139" s="2646"/>
      <c r="P2139" s="2646"/>
      <c r="Q2139" s="2646"/>
      <c r="R2139" s="2646"/>
      <c r="S2139" s="2646"/>
      <c r="T2139" s="2646"/>
      <c r="U2139" s="2643"/>
      <c r="V2139" s="2643"/>
      <c r="W2139" s="2646"/>
    </row>
    <row r="2140" spans="1:23">
      <c r="A2140" s="2643"/>
      <c r="B2140" s="2643"/>
      <c r="C2140" s="2643"/>
      <c r="D2140" s="2643"/>
      <c r="E2140" s="2643"/>
      <c r="F2140" s="2643"/>
      <c r="G2140" s="2643"/>
      <c r="H2140" s="2643"/>
      <c r="I2140" s="2643"/>
      <c r="J2140" s="2643"/>
      <c r="K2140" s="2644"/>
      <c r="L2140" s="2645"/>
      <c r="M2140" s="2645"/>
      <c r="N2140" s="2645"/>
      <c r="O2140" s="2646"/>
      <c r="P2140" s="2646"/>
      <c r="Q2140" s="2646"/>
      <c r="R2140" s="2646"/>
      <c r="S2140" s="2646"/>
      <c r="T2140" s="2646"/>
      <c r="U2140" s="2643"/>
      <c r="V2140" s="2643"/>
      <c r="W2140" s="2646"/>
    </row>
    <row r="2141" spans="1:23">
      <c r="A2141" s="2643"/>
      <c r="B2141" s="2643"/>
      <c r="C2141" s="2643"/>
      <c r="D2141" s="2643"/>
      <c r="E2141" s="2643"/>
      <c r="F2141" s="2643"/>
      <c r="G2141" s="2643"/>
      <c r="H2141" s="2643"/>
      <c r="I2141" s="2643"/>
      <c r="J2141" s="2643"/>
      <c r="K2141" s="2644"/>
      <c r="L2141" s="2645"/>
      <c r="M2141" s="2645"/>
      <c r="N2141" s="2645"/>
      <c r="O2141" s="2646"/>
      <c r="P2141" s="2646"/>
      <c r="Q2141" s="2646"/>
      <c r="R2141" s="2646"/>
      <c r="S2141" s="2646"/>
      <c r="T2141" s="2646"/>
      <c r="U2141" s="2643"/>
      <c r="V2141" s="2643"/>
      <c r="W2141" s="2646"/>
    </row>
    <row r="2142" spans="1:23">
      <c r="A2142" s="2643"/>
      <c r="B2142" s="2643"/>
      <c r="C2142" s="2643"/>
      <c r="D2142" s="2643"/>
      <c r="E2142" s="2643"/>
      <c r="F2142" s="2643"/>
      <c r="G2142" s="2643"/>
      <c r="H2142" s="2643"/>
      <c r="I2142" s="2643"/>
      <c r="J2142" s="2643"/>
      <c r="K2142" s="2644"/>
      <c r="L2142" s="2645"/>
      <c r="M2142" s="2645"/>
      <c r="N2142" s="2645"/>
      <c r="O2142" s="2646"/>
      <c r="P2142" s="2646"/>
      <c r="Q2142" s="2646"/>
      <c r="R2142" s="2646"/>
      <c r="S2142" s="2646"/>
      <c r="T2142" s="2646"/>
      <c r="U2142" s="2643"/>
      <c r="V2142" s="2643"/>
      <c r="W2142" s="2646"/>
    </row>
    <row r="2143" spans="1:23">
      <c r="A2143" s="2643"/>
      <c r="B2143" s="2643"/>
      <c r="C2143" s="2643"/>
      <c r="D2143" s="2643"/>
      <c r="E2143" s="2643"/>
      <c r="F2143" s="2643"/>
      <c r="G2143" s="2643"/>
      <c r="H2143" s="2643"/>
      <c r="I2143" s="2643"/>
      <c r="J2143" s="2643"/>
      <c r="K2143" s="2644"/>
      <c r="L2143" s="2645"/>
      <c r="M2143" s="2645"/>
      <c r="N2143" s="2645"/>
      <c r="O2143" s="2646"/>
      <c r="P2143" s="2646"/>
      <c r="Q2143" s="2646"/>
      <c r="R2143" s="2646"/>
      <c r="S2143" s="2646"/>
      <c r="T2143" s="2646"/>
      <c r="U2143" s="2643"/>
      <c r="V2143" s="2643"/>
      <c r="W2143" s="2646"/>
    </row>
    <row r="2144" spans="1:23">
      <c r="A2144" s="2643"/>
      <c r="B2144" s="2643"/>
      <c r="C2144" s="2643"/>
      <c r="D2144" s="2643"/>
      <c r="E2144" s="2643"/>
      <c r="F2144" s="2643"/>
      <c r="G2144" s="2643"/>
      <c r="H2144" s="2643"/>
      <c r="I2144" s="2643"/>
      <c r="J2144" s="2643"/>
      <c r="K2144" s="2644"/>
      <c r="L2144" s="2645"/>
      <c r="M2144" s="2645"/>
      <c r="N2144" s="2645"/>
      <c r="O2144" s="2646"/>
      <c r="P2144" s="2646"/>
      <c r="Q2144" s="2646"/>
      <c r="R2144" s="2646"/>
      <c r="S2144" s="2646"/>
      <c r="T2144" s="2646"/>
      <c r="U2144" s="2643"/>
      <c r="V2144" s="2643"/>
      <c r="W2144" s="2646"/>
    </row>
    <row r="2145" spans="1:23">
      <c r="A2145" s="2643"/>
      <c r="B2145" s="2643"/>
      <c r="C2145" s="2643"/>
      <c r="D2145" s="2643"/>
      <c r="E2145" s="2643"/>
      <c r="F2145" s="2643"/>
      <c r="G2145" s="2643"/>
      <c r="H2145" s="2643"/>
      <c r="I2145" s="2643"/>
      <c r="J2145" s="2643"/>
      <c r="K2145" s="2644"/>
      <c r="L2145" s="2645"/>
      <c r="M2145" s="2645"/>
      <c r="N2145" s="2645"/>
      <c r="O2145" s="2646"/>
      <c r="P2145" s="2646"/>
      <c r="Q2145" s="2646"/>
      <c r="R2145" s="2646"/>
      <c r="S2145" s="2646"/>
      <c r="T2145" s="2646"/>
      <c r="U2145" s="2643"/>
      <c r="V2145" s="2643"/>
      <c r="W2145" s="2646"/>
    </row>
    <row r="2146" spans="1:23">
      <c r="A2146" s="2643"/>
      <c r="B2146" s="2643"/>
      <c r="C2146" s="2643"/>
      <c r="D2146" s="2643"/>
      <c r="E2146" s="2643"/>
      <c r="F2146" s="2643"/>
      <c r="G2146" s="2643"/>
      <c r="H2146" s="2643"/>
      <c r="I2146" s="2643"/>
      <c r="J2146" s="2643"/>
      <c r="K2146" s="2644"/>
      <c r="L2146" s="2645"/>
      <c r="M2146" s="2645"/>
      <c r="N2146" s="2645"/>
      <c r="O2146" s="2646"/>
      <c r="P2146" s="2646"/>
      <c r="Q2146" s="2646"/>
      <c r="R2146" s="2646"/>
      <c r="S2146" s="2646"/>
      <c r="T2146" s="2646"/>
      <c r="U2146" s="2643"/>
      <c r="V2146" s="2643"/>
      <c r="W2146" s="2646"/>
    </row>
    <row r="2147" spans="1:23">
      <c r="A2147" s="2643"/>
      <c r="B2147" s="2643"/>
      <c r="C2147" s="2643"/>
      <c r="D2147" s="2643"/>
      <c r="E2147" s="2643"/>
      <c r="F2147" s="2643"/>
      <c r="G2147" s="2643"/>
      <c r="H2147" s="2643"/>
      <c r="I2147" s="2643"/>
      <c r="J2147" s="2643"/>
      <c r="K2147" s="2644"/>
      <c r="L2147" s="2645"/>
      <c r="M2147" s="2645"/>
      <c r="N2147" s="2645"/>
      <c r="O2147" s="2646"/>
      <c r="P2147" s="2646"/>
      <c r="Q2147" s="2646"/>
      <c r="R2147" s="2646"/>
      <c r="S2147" s="2646"/>
      <c r="T2147" s="2646"/>
      <c r="U2147" s="2643"/>
      <c r="V2147" s="2643"/>
      <c r="W2147" s="2646"/>
    </row>
    <row r="2148" spans="1:23">
      <c r="A2148" s="2643"/>
      <c r="B2148" s="2643"/>
      <c r="C2148" s="2643"/>
      <c r="D2148" s="2643"/>
      <c r="E2148" s="2643"/>
      <c r="F2148" s="2643"/>
      <c r="G2148" s="2643"/>
      <c r="H2148" s="2643"/>
      <c r="I2148" s="2643"/>
      <c r="J2148" s="2643"/>
      <c r="K2148" s="2644"/>
      <c r="L2148" s="2645"/>
      <c r="M2148" s="2645"/>
      <c r="N2148" s="2645"/>
      <c r="O2148" s="2646"/>
      <c r="P2148" s="2646"/>
      <c r="Q2148" s="2646"/>
      <c r="R2148" s="2646"/>
      <c r="S2148" s="2646"/>
      <c r="T2148" s="2646"/>
      <c r="U2148" s="2643"/>
      <c r="V2148" s="2643"/>
      <c r="W2148" s="2646"/>
    </row>
    <row r="2149" spans="1:23">
      <c r="A2149" s="2643"/>
      <c r="B2149" s="2643"/>
      <c r="C2149" s="2643"/>
      <c r="D2149" s="2643"/>
      <c r="E2149" s="2643"/>
      <c r="F2149" s="2643"/>
      <c r="G2149" s="2643"/>
      <c r="H2149" s="2643"/>
      <c r="I2149" s="2643"/>
      <c r="J2149" s="2643"/>
      <c r="K2149" s="2644"/>
      <c r="L2149" s="2645"/>
      <c r="M2149" s="2645"/>
      <c r="N2149" s="2645"/>
      <c r="O2149" s="2646"/>
      <c r="P2149" s="2646"/>
      <c r="Q2149" s="2646"/>
      <c r="R2149" s="2646"/>
      <c r="S2149" s="2646"/>
      <c r="T2149" s="2646"/>
      <c r="U2149" s="2643"/>
      <c r="V2149" s="2643"/>
      <c r="W2149" s="2646"/>
    </row>
    <row r="2150" spans="1:23">
      <c r="A2150" s="2643"/>
      <c r="B2150" s="2643"/>
      <c r="C2150" s="2643"/>
      <c r="D2150" s="2643"/>
      <c r="E2150" s="2643"/>
      <c r="F2150" s="2643"/>
      <c r="G2150" s="2643"/>
      <c r="H2150" s="2643"/>
      <c r="I2150" s="2643"/>
      <c r="J2150" s="2643"/>
      <c r="K2150" s="2644"/>
      <c r="L2150" s="2645"/>
      <c r="M2150" s="2645"/>
      <c r="N2150" s="2645"/>
      <c r="O2150" s="2646"/>
      <c r="P2150" s="2646"/>
      <c r="Q2150" s="2646"/>
      <c r="R2150" s="2646"/>
      <c r="S2150" s="2646"/>
      <c r="T2150" s="2646"/>
      <c r="U2150" s="2643"/>
      <c r="V2150" s="2643"/>
      <c r="W2150" s="2646"/>
    </row>
    <row r="2151" spans="1:23">
      <c r="A2151" s="2643"/>
      <c r="B2151" s="2643"/>
      <c r="C2151" s="2643"/>
      <c r="D2151" s="2643"/>
      <c r="E2151" s="2643"/>
      <c r="F2151" s="2643"/>
      <c r="G2151" s="2643"/>
      <c r="H2151" s="2643"/>
      <c r="I2151" s="2643"/>
      <c r="J2151" s="2643"/>
      <c r="K2151" s="2644"/>
      <c r="L2151" s="2645"/>
      <c r="M2151" s="2645"/>
      <c r="N2151" s="2645"/>
      <c r="O2151" s="2646"/>
      <c r="P2151" s="2646"/>
      <c r="Q2151" s="2646"/>
      <c r="R2151" s="2646"/>
      <c r="S2151" s="2646"/>
      <c r="T2151" s="2646"/>
      <c r="U2151" s="2643"/>
      <c r="V2151" s="2643"/>
      <c r="W2151" s="2646"/>
    </row>
    <row r="2152" spans="1:23">
      <c r="A2152" s="2643"/>
      <c r="B2152" s="2643"/>
      <c r="C2152" s="2643"/>
      <c r="D2152" s="2643"/>
      <c r="E2152" s="2643"/>
      <c r="F2152" s="2643"/>
      <c r="G2152" s="2643"/>
      <c r="H2152" s="2643"/>
      <c r="I2152" s="2643"/>
      <c r="J2152" s="2643"/>
      <c r="K2152" s="2644"/>
      <c r="L2152" s="2645"/>
      <c r="M2152" s="2645"/>
      <c r="N2152" s="2645"/>
      <c r="O2152" s="2646"/>
      <c r="P2152" s="2646"/>
      <c r="Q2152" s="2646"/>
      <c r="R2152" s="2646"/>
      <c r="S2152" s="2646"/>
      <c r="T2152" s="2646"/>
      <c r="U2152" s="2643"/>
      <c r="V2152" s="2643"/>
      <c r="W2152" s="2646"/>
    </row>
    <row r="2153" spans="1:23">
      <c r="A2153" s="2643"/>
      <c r="B2153" s="2643"/>
      <c r="C2153" s="2643"/>
      <c r="D2153" s="2643"/>
      <c r="E2153" s="2643"/>
      <c r="F2153" s="2643"/>
      <c r="G2153" s="2643"/>
      <c r="H2153" s="2643"/>
      <c r="I2153" s="2643"/>
      <c r="J2153" s="2643"/>
      <c r="K2153" s="2644"/>
      <c r="L2153" s="2645"/>
      <c r="M2153" s="2645"/>
      <c r="N2153" s="2645"/>
      <c r="O2153" s="2646"/>
      <c r="P2153" s="2646"/>
      <c r="Q2153" s="2646"/>
      <c r="R2153" s="2646"/>
      <c r="S2153" s="2646"/>
      <c r="T2153" s="2646"/>
      <c r="U2153" s="2643"/>
      <c r="V2153" s="2643"/>
      <c r="W2153" s="2646"/>
    </row>
    <row r="2154" spans="1:23">
      <c r="A2154" s="2643"/>
      <c r="B2154" s="2643"/>
      <c r="C2154" s="2643"/>
      <c r="D2154" s="2643"/>
      <c r="E2154" s="2643"/>
      <c r="F2154" s="2643"/>
      <c r="G2154" s="2643"/>
      <c r="H2154" s="2643"/>
      <c r="I2154" s="2643"/>
      <c r="J2154" s="2643"/>
      <c r="K2154" s="2644"/>
      <c r="L2154" s="2645"/>
      <c r="M2154" s="2645"/>
      <c r="N2154" s="2645"/>
      <c r="O2154" s="2646"/>
      <c r="P2154" s="2646"/>
      <c r="Q2154" s="2646"/>
      <c r="R2154" s="2646"/>
      <c r="S2154" s="2646"/>
      <c r="T2154" s="2646"/>
      <c r="U2154" s="2643"/>
      <c r="V2154" s="2643"/>
      <c r="W2154" s="2646"/>
    </row>
    <row r="2155" spans="1:23">
      <c r="A2155" s="2643"/>
      <c r="B2155" s="2643"/>
      <c r="C2155" s="2643"/>
      <c r="D2155" s="2643"/>
      <c r="E2155" s="2643"/>
      <c r="F2155" s="2643"/>
      <c r="G2155" s="2643"/>
      <c r="H2155" s="2643"/>
      <c r="I2155" s="2643"/>
      <c r="J2155" s="2643"/>
      <c r="K2155" s="2644"/>
      <c r="L2155" s="2645"/>
      <c r="M2155" s="2645"/>
      <c r="N2155" s="2645"/>
      <c r="O2155" s="2646"/>
      <c r="P2155" s="2646"/>
      <c r="Q2155" s="2646"/>
      <c r="R2155" s="2646"/>
      <c r="S2155" s="2646"/>
      <c r="T2155" s="2646"/>
      <c r="U2155" s="2643"/>
      <c r="V2155" s="2643"/>
      <c r="W2155" s="2646"/>
    </row>
    <row r="2156" spans="1:23">
      <c r="A2156" s="2643"/>
      <c r="B2156" s="2643"/>
      <c r="C2156" s="2643"/>
      <c r="D2156" s="2643"/>
      <c r="E2156" s="2643"/>
      <c r="F2156" s="2643"/>
      <c r="G2156" s="2643"/>
      <c r="H2156" s="2643"/>
      <c r="I2156" s="2643"/>
      <c r="J2156" s="2643"/>
      <c r="K2156" s="2644"/>
      <c r="L2156" s="2645"/>
      <c r="M2156" s="2645"/>
      <c r="N2156" s="2645"/>
      <c r="O2156" s="2646"/>
      <c r="P2156" s="2646"/>
      <c r="Q2156" s="2646"/>
      <c r="R2156" s="2646"/>
      <c r="S2156" s="2646"/>
      <c r="T2156" s="2646"/>
      <c r="U2156" s="2643"/>
      <c r="V2156" s="2643"/>
      <c r="W2156" s="2646"/>
    </row>
    <row r="2157" spans="1:23">
      <c r="A2157" s="2643"/>
      <c r="B2157" s="2643"/>
      <c r="C2157" s="2643"/>
      <c r="D2157" s="2643"/>
      <c r="E2157" s="2643"/>
      <c r="F2157" s="2643"/>
      <c r="G2157" s="2643"/>
      <c r="H2157" s="2643"/>
      <c r="I2157" s="2643"/>
      <c r="J2157" s="2643"/>
      <c r="K2157" s="2644"/>
      <c r="L2157" s="2645"/>
      <c r="M2157" s="2645"/>
      <c r="N2157" s="2645"/>
      <c r="O2157" s="2646"/>
      <c r="P2157" s="2646"/>
      <c r="Q2157" s="2646"/>
      <c r="R2157" s="2646"/>
      <c r="S2157" s="2646"/>
      <c r="T2157" s="2646"/>
      <c r="U2157" s="2643"/>
      <c r="V2157" s="2643"/>
      <c r="W2157" s="2646"/>
    </row>
    <row r="2158" spans="1:23">
      <c r="A2158" s="2643"/>
      <c r="B2158" s="2643"/>
      <c r="C2158" s="2643"/>
      <c r="D2158" s="2643"/>
      <c r="E2158" s="2643"/>
      <c r="F2158" s="2643"/>
      <c r="G2158" s="2643"/>
      <c r="H2158" s="2643"/>
      <c r="I2158" s="2643"/>
      <c r="J2158" s="2643"/>
      <c r="K2158" s="2644"/>
      <c r="L2158" s="2645"/>
      <c r="M2158" s="2645"/>
      <c r="N2158" s="2645"/>
      <c r="O2158" s="2646"/>
      <c r="P2158" s="2646"/>
      <c r="Q2158" s="2646"/>
      <c r="R2158" s="2646"/>
      <c r="S2158" s="2646"/>
      <c r="T2158" s="2646"/>
      <c r="U2158" s="2643"/>
      <c r="V2158" s="2643"/>
      <c r="W2158" s="2646"/>
    </row>
    <row r="2159" spans="1:23">
      <c r="A2159" s="2643"/>
      <c r="B2159" s="2643"/>
      <c r="C2159" s="2643"/>
      <c r="D2159" s="2643"/>
      <c r="E2159" s="2643"/>
      <c r="F2159" s="2643"/>
      <c r="G2159" s="2643"/>
      <c r="H2159" s="2643"/>
      <c r="I2159" s="2643"/>
      <c r="J2159" s="2643"/>
      <c r="K2159" s="2644"/>
      <c r="L2159" s="2645"/>
      <c r="M2159" s="2645"/>
      <c r="N2159" s="2645"/>
      <c r="O2159" s="2646"/>
      <c r="P2159" s="2646"/>
      <c r="Q2159" s="2646"/>
      <c r="R2159" s="2646"/>
      <c r="S2159" s="2646"/>
      <c r="T2159" s="2646"/>
      <c r="U2159" s="2643"/>
      <c r="V2159" s="2643"/>
      <c r="W2159" s="2646"/>
    </row>
    <row r="2160" spans="1:23">
      <c r="A2160" s="2643"/>
      <c r="B2160" s="2643"/>
      <c r="C2160" s="2643"/>
      <c r="D2160" s="2643"/>
      <c r="E2160" s="2643"/>
      <c r="F2160" s="2643"/>
      <c r="G2160" s="2643"/>
      <c r="H2160" s="2643"/>
      <c r="I2160" s="2643"/>
      <c r="J2160" s="2643"/>
      <c r="K2160" s="2644"/>
      <c r="L2160" s="2645"/>
      <c r="M2160" s="2645"/>
      <c r="N2160" s="2645"/>
      <c r="O2160" s="2646"/>
      <c r="P2160" s="2646"/>
      <c r="Q2160" s="2646"/>
      <c r="R2160" s="2646"/>
      <c r="S2160" s="2646"/>
      <c r="T2160" s="2646"/>
      <c r="U2160" s="2643"/>
      <c r="V2160" s="2643"/>
      <c r="W2160" s="2646"/>
    </row>
    <row r="2161" spans="1:23">
      <c r="A2161" s="2643"/>
      <c r="B2161" s="2643"/>
      <c r="C2161" s="2643"/>
      <c r="D2161" s="2643"/>
      <c r="E2161" s="2643"/>
      <c r="F2161" s="2643"/>
      <c r="G2161" s="2643"/>
      <c r="H2161" s="2643"/>
      <c r="I2161" s="2643"/>
      <c r="J2161" s="2643"/>
      <c r="K2161" s="2644"/>
      <c r="L2161" s="2645"/>
      <c r="M2161" s="2645"/>
      <c r="N2161" s="2645"/>
      <c r="O2161" s="2646"/>
      <c r="P2161" s="2646"/>
      <c r="Q2161" s="2646"/>
      <c r="R2161" s="2646"/>
      <c r="S2161" s="2646"/>
      <c r="T2161" s="2646"/>
      <c r="U2161" s="2643"/>
      <c r="V2161" s="2643"/>
      <c r="W2161" s="2646"/>
    </row>
    <row r="2162" spans="1:23">
      <c r="A2162" s="2643"/>
      <c r="B2162" s="2643"/>
      <c r="C2162" s="2643"/>
      <c r="D2162" s="2643"/>
      <c r="E2162" s="2643"/>
      <c r="F2162" s="2643"/>
      <c r="G2162" s="2643"/>
      <c r="H2162" s="2643"/>
      <c r="I2162" s="2643"/>
      <c r="J2162" s="2643"/>
      <c r="K2162" s="2644"/>
      <c r="L2162" s="2645"/>
      <c r="M2162" s="2645"/>
      <c r="N2162" s="2645"/>
      <c r="O2162" s="2646"/>
      <c r="P2162" s="2646"/>
      <c r="Q2162" s="2646"/>
      <c r="R2162" s="2646"/>
      <c r="S2162" s="2646"/>
      <c r="T2162" s="2646"/>
      <c r="U2162" s="2643"/>
      <c r="V2162" s="2643"/>
      <c r="W2162" s="2646"/>
    </row>
    <row r="2163" spans="1:23">
      <c r="A2163" s="2643"/>
      <c r="B2163" s="2643"/>
      <c r="C2163" s="2643"/>
      <c r="D2163" s="2643"/>
      <c r="E2163" s="2643"/>
      <c r="F2163" s="2643"/>
      <c r="G2163" s="2643"/>
      <c r="H2163" s="2643"/>
      <c r="I2163" s="2643"/>
      <c r="J2163" s="2643"/>
      <c r="K2163" s="2644"/>
      <c r="L2163" s="2645"/>
      <c r="M2163" s="2645"/>
      <c r="N2163" s="2645"/>
      <c r="O2163" s="2646"/>
      <c r="P2163" s="2646"/>
      <c r="Q2163" s="2646"/>
      <c r="R2163" s="2646"/>
      <c r="S2163" s="2646"/>
      <c r="T2163" s="2646"/>
      <c r="U2163" s="2643"/>
      <c r="V2163" s="2643"/>
      <c r="W2163" s="2646"/>
    </row>
    <row r="2164" spans="1:23">
      <c r="A2164" s="2643"/>
      <c r="B2164" s="2643"/>
      <c r="C2164" s="2643"/>
      <c r="D2164" s="2643"/>
      <c r="E2164" s="2643"/>
      <c r="F2164" s="2643"/>
      <c r="G2164" s="2643"/>
      <c r="H2164" s="2643"/>
      <c r="I2164" s="2643"/>
      <c r="J2164" s="2643"/>
      <c r="K2164" s="2644"/>
      <c r="L2164" s="2645"/>
      <c r="M2164" s="2645"/>
      <c r="N2164" s="2645"/>
      <c r="O2164" s="2646"/>
      <c r="P2164" s="2646"/>
      <c r="Q2164" s="2646"/>
      <c r="R2164" s="2646"/>
      <c r="S2164" s="2646"/>
      <c r="T2164" s="2646"/>
      <c r="U2164" s="2643"/>
      <c r="V2164" s="2643"/>
      <c r="W2164" s="2646"/>
    </row>
    <row r="2165" spans="1:23">
      <c r="A2165" s="2643"/>
      <c r="B2165" s="2643"/>
      <c r="C2165" s="2643"/>
      <c r="D2165" s="2643"/>
      <c r="E2165" s="2643"/>
      <c r="F2165" s="2643"/>
      <c r="G2165" s="2643"/>
      <c r="H2165" s="2643"/>
      <c r="I2165" s="2643"/>
      <c r="J2165" s="2643"/>
      <c r="K2165" s="2644"/>
      <c r="L2165" s="2645"/>
      <c r="M2165" s="2645"/>
      <c r="N2165" s="2645"/>
      <c r="O2165" s="2646"/>
      <c r="P2165" s="2646"/>
      <c r="Q2165" s="2646"/>
      <c r="R2165" s="2646"/>
      <c r="S2165" s="2646"/>
      <c r="T2165" s="2646"/>
      <c r="U2165" s="2643"/>
      <c r="V2165" s="2643"/>
      <c r="W2165" s="2646"/>
    </row>
    <row r="2166" spans="1:23">
      <c r="A2166" s="2643"/>
      <c r="B2166" s="2643"/>
      <c r="C2166" s="2643"/>
      <c r="D2166" s="2643"/>
      <c r="E2166" s="2643"/>
      <c r="F2166" s="2643"/>
      <c r="G2166" s="2643"/>
      <c r="H2166" s="2643"/>
      <c r="I2166" s="2643"/>
      <c r="J2166" s="2643"/>
      <c r="K2166" s="2644"/>
      <c r="L2166" s="2645"/>
      <c r="M2166" s="2645"/>
      <c r="N2166" s="2645"/>
      <c r="O2166" s="2646"/>
      <c r="P2166" s="2646"/>
      <c r="Q2166" s="2646"/>
      <c r="R2166" s="2646"/>
      <c r="S2166" s="2646"/>
      <c r="T2166" s="2646"/>
      <c r="U2166" s="2643"/>
      <c r="V2166" s="2643"/>
      <c r="W2166" s="2646"/>
    </row>
    <row r="2167" spans="1:23">
      <c r="A2167" s="2643"/>
      <c r="B2167" s="2643"/>
      <c r="C2167" s="2643"/>
      <c r="D2167" s="2643"/>
      <c r="E2167" s="2643"/>
      <c r="F2167" s="2643"/>
      <c r="G2167" s="2643"/>
      <c r="H2167" s="2643"/>
      <c r="I2167" s="2643"/>
      <c r="J2167" s="2643"/>
      <c r="K2167" s="2644"/>
      <c r="L2167" s="2645"/>
      <c r="M2167" s="2645"/>
      <c r="N2167" s="2645"/>
      <c r="O2167" s="2646"/>
      <c r="P2167" s="2646"/>
      <c r="Q2167" s="2646"/>
      <c r="R2167" s="2646"/>
      <c r="S2167" s="2646"/>
      <c r="T2167" s="2646"/>
      <c r="U2167" s="2643"/>
      <c r="V2167" s="2643"/>
      <c r="W2167" s="2646"/>
    </row>
    <row r="2168" spans="1:23">
      <c r="A2168" s="2643"/>
      <c r="B2168" s="2643"/>
      <c r="C2168" s="2643"/>
      <c r="D2168" s="2643"/>
      <c r="E2168" s="2643"/>
      <c r="F2168" s="2643"/>
      <c r="G2168" s="2643"/>
      <c r="H2168" s="2643"/>
      <c r="I2168" s="2643"/>
      <c r="J2168" s="2643"/>
      <c r="K2168" s="2644"/>
      <c r="L2168" s="2645"/>
      <c r="M2168" s="2645"/>
      <c r="N2168" s="2645"/>
      <c r="O2168" s="2646"/>
      <c r="P2168" s="2646"/>
      <c r="Q2168" s="2646"/>
      <c r="R2168" s="2646"/>
      <c r="S2168" s="2646"/>
      <c r="T2168" s="2646"/>
      <c r="U2168" s="2643"/>
      <c r="V2168" s="2643"/>
      <c r="W2168" s="2646"/>
    </row>
    <row r="2169" spans="1:23">
      <c r="A2169" s="2643"/>
      <c r="B2169" s="2643"/>
      <c r="C2169" s="2643"/>
      <c r="D2169" s="2643"/>
      <c r="E2169" s="2643"/>
      <c r="F2169" s="2643"/>
      <c r="G2169" s="2643"/>
      <c r="H2169" s="2643"/>
      <c r="I2169" s="2643"/>
      <c r="J2169" s="2643"/>
      <c r="K2169" s="2644"/>
      <c r="L2169" s="2645"/>
      <c r="M2169" s="2645"/>
      <c r="N2169" s="2645"/>
      <c r="O2169" s="2646"/>
      <c r="P2169" s="2646"/>
      <c r="Q2169" s="2646"/>
      <c r="R2169" s="2646"/>
      <c r="S2169" s="2646"/>
      <c r="T2169" s="2646"/>
      <c r="U2169" s="2643"/>
      <c r="V2169" s="2643"/>
      <c r="W2169" s="2646"/>
    </row>
    <row r="2170" spans="1:23">
      <c r="A2170" s="2643"/>
      <c r="B2170" s="2643"/>
      <c r="C2170" s="2643"/>
      <c r="D2170" s="2643"/>
      <c r="E2170" s="2643"/>
      <c r="F2170" s="2643"/>
      <c r="G2170" s="2643"/>
      <c r="H2170" s="2643"/>
      <c r="I2170" s="2643"/>
      <c r="J2170" s="2643"/>
      <c r="K2170" s="2644"/>
      <c r="L2170" s="2645"/>
      <c r="M2170" s="2645"/>
      <c r="N2170" s="2645"/>
      <c r="O2170" s="2646"/>
      <c r="P2170" s="2646"/>
      <c r="Q2170" s="2646"/>
      <c r="R2170" s="2646"/>
      <c r="S2170" s="2646"/>
      <c r="T2170" s="2646"/>
      <c r="U2170" s="2643"/>
      <c r="V2170" s="2643"/>
      <c r="W2170" s="2646"/>
    </row>
    <row r="2171" spans="1:23">
      <c r="A2171" s="2643"/>
      <c r="B2171" s="2643"/>
      <c r="C2171" s="2643"/>
      <c r="D2171" s="2643"/>
      <c r="E2171" s="2643"/>
      <c r="F2171" s="2643"/>
      <c r="G2171" s="2643"/>
      <c r="H2171" s="2643"/>
      <c r="I2171" s="2643"/>
      <c r="J2171" s="2643"/>
      <c r="K2171" s="2644"/>
      <c r="L2171" s="2645"/>
      <c r="M2171" s="2645"/>
      <c r="N2171" s="2645"/>
      <c r="O2171" s="2646"/>
      <c r="P2171" s="2646"/>
      <c r="Q2171" s="2646"/>
      <c r="R2171" s="2646"/>
      <c r="S2171" s="2646"/>
      <c r="T2171" s="2646"/>
      <c r="U2171" s="2643"/>
      <c r="V2171" s="2643"/>
      <c r="W2171" s="2646"/>
    </row>
    <row r="2172" spans="1:23">
      <c r="A2172" s="2643"/>
      <c r="B2172" s="2643"/>
      <c r="C2172" s="2643"/>
      <c r="D2172" s="2643"/>
      <c r="E2172" s="2643"/>
      <c r="F2172" s="2643"/>
      <c r="G2172" s="2643"/>
      <c r="H2172" s="2643"/>
      <c r="I2172" s="2643"/>
      <c r="J2172" s="2643"/>
      <c r="K2172" s="2644"/>
      <c r="L2172" s="2645"/>
      <c r="M2172" s="2645"/>
      <c r="N2172" s="2645"/>
      <c r="O2172" s="2646"/>
      <c r="P2172" s="2646"/>
      <c r="Q2172" s="2646"/>
      <c r="R2172" s="2646"/>
      <c r="S2172" s="2646"/>
      <c r="T2172" s="2646"/>
      <c r="U2172" s="2643"/>
      <c r="V2172" s="2643"/>
      <c r="W2172" s="2646"/>
    </row>
    <row r="2173" spans="1:23">
      <c r="A2173" s="2643"/>
      <c r="B2173" s="2643"/>
      <c r="C2173" s="2643"/>
      <c r="D2173" s="2643"/>
      <c r="E2173" s="2643"/>
      <c r="F2173" s="2643"/>
      <c r="G2173" s="2643"/>
      <c r="H2173" s="2643"/>
      <c r="I2173" s="2643"/>
      <c r="J2173" s="2643"/>
      <c r="K2173" s="2644"/>
      <c r="L2173" s="2645"/>
      <c r="M2173" s="2645"/>
      <c r="N2173" s="2645"/>
      <c r="O2173" s="2646"/>
      <c r="P2173" s="2646"/>
      <c r="Q2173" s="2646"/>
      <c r="R2173" s="2646"/>
      <c r="S2173" s="2646"/>
      <c r="T2173" s="2646"/>
      <c r="U2173" s="2643"/>
      <c r="V2173" s="2643"/>
      <c r="W2173" s="2646"/>
    </row>
    <row r="2174" spans="1:23">
      <c r="A2174" s="2643"/>
      <c r="B2174" s="2643"/>
      <c r="C2174" s="2643"/>
      <c r="D2174" s="2643"/>
      <c r="E2174" s="2643"/>
      <c r="F2174" s="2643"/>
      <c r="G2174" s="2643"/>
      <c r="H2174" s="2643"/>
      <c r="I2174" s="2643"/>
      <c r="J2174" s="2643"/>
      <c r="K2174" s="2644"/>
      <c r="L2174" s="2645"/>
      <c r="M2174" s="2645"/>
      <c r="N2174" s="2645"/>
      <c r="O2174" s="2646"/>
      <c r="P2174" s="2646"/>
      <c r="Q2174" s="2646"/>
      <c r="R2174" s="2646"/>
      <c r="S2174" s="2646"/>
      <c r="T2174" s="2646"/>
      <c r="U2174" s="2643"/>
      <c r="V2174" s="2643"/>
      <c r="W2174" s="2646"/>
    </row>
    <row r="2175" spans="1:23">
      <c r="A2175" s="2643"/>
      <c r="B2175" s="2643"/>
      <c r="C2175" s="2643"/>
      <c r="D2175" s="2643"/>
      <c r="E2175" s="2643"/>
      <c r="F2175" s="2643"/>
      <c r="G2175" s="2643"/>
      <c r="H2175" s="2643"/>
      <c r="I2175" s="2643"/>
      <c r="J2175" s="2643"/>
      <c r="K2175" s="2644"/>
      <c r="L2175" s="2645"/>
      <c r="M2175" s="2645"/>
      <c r="N2175" s="2645"/>
      <c r="O2175" s="2646"/>
      <c r="P2175" s="2646"/>
      <c r="Q2175" s="2646"/>
      <c r="R2175" s="2646"/>
      <c r="S2175" s="2646"/>
      <c r="T2175" s="2646"/>
      <c r="U2175" s="2643"/>
      <c r="V2175" s="2643"/>
      <c r="W2175" s="2646"/>
    </row>
    <row r="2176" spans="1:23">
      <c r="A2176" s="2643"/>
      <c r="B2176" s="2643"/>
      <c r="C2176" s="2643"/>
      <c r="D2176" s="2643"/>
      <c r="E2176" s="2643"/>
      <c r="F2176" s="2643"/>
      <c r="G2176" s="2643"/>
      <c r="H2176" s="2643"/>
      <c r="I2176" s="2643"/>
      <c r="J2176" s="2643"/>
      <c r="K2176" s="2644"/>
      <c r="L2176" s="2645"/>
      <c r="M2176" s="2645"/>
      <c r="N2176" s="2645"/>
      <c r="O2176" s="2646"/>
      <c r="P2176" s="2646"/>
      <c r="Q2176" s="2646"/>
      <c r="R2176" s="2646"/>
      <c r="S2176" s="2646"/>
      <c r="T2176" s="2646"/>
      <c r="U2176" s="2643"/>
      <c r="V2176" s="2643"/>
      <c r="W2176" s="2646"/>
    </row>
    <row r="2177" spans="1:23">
      <c r="A2177" s="2643"/>
      <c r="B2177" s="2643"/>
      <c r="C2177" s="2643"/>
      <c r="D2177" s="2643"/>
      <c r="E2177" s="2643"/>
      <c r="F2177" s="2643"/>
      <c r="G2177" s="2643"/>
      <c r="H2177" s="2643"/>
      <c r="I2177" s="2643"/>
      <c r="J2177" s="2643"/>
      <c r="K2177" s="2644"/>
      <c r="L2177" s="2645"/>
      <c r="M2177" s="2645"/>
      <c r="N2177" s="2645"/>
      <c r="O2177" s="2646"/>
      <c r="P2177" s="2646"/>
      <c r="Q2177" s="2646"/>
      <c r="R2177" s="2646"/>
      <c r="S2177" s="2646"/>
      <c r="T2177" s="2646"/>
      <c r="U2177" s="2643"/>
      <c r="V2177" s="2643"/>
      <c r="W2177" s="2646"/>
    </row>
    <row r="2178" spans="1:23">
      <c r="A2178" s="2643"/>
      <c r="B2178" s="2643"/>
      <c r="C2178" s="2643"/>
      <c r="D2178" s="2643"/>
      <c r="E2178" s="2643"/>
      <c r="F2178" s="2643"/>
      <c r="G2178" s="2643"/>
      <c r="H2178" s="2643"/>
      <c r="I2178" s="2643"/>
      <c r="J2178" s="2643"/>
      <c r="K2178" s="2644"/>
      <c r="L2178" s="2645"/>
      <c r="M2178" s="2645"/>
      <c r="N2178" s="2645"/>
      <c r="O2178" s="2646"/>
      <c r="P2178" s="2646"/>
      <c r="Q2178" s="2646"/>
      <c r="R2178" s="2646"/>
      <c r="S2178" s="2646"/>
      <c r="T2178" s="2646"/>
      <c r="U2178" s="2643"/>
      <c r="V2178" s="2643"/>
      <c r="W2178" s="2646"/>
    </row>
    <row r="2179" spans="1:23">
      <c r="A2179" s="2643"/>
      <c r="B2179" s="2643"/>
      <c r="C2179" s="2643"/>
      <c r="D2179" s="2643"/>
      <c r="E2179" s="2643"/>
      <c r="F2179" s="2643"/>
      <c r="G2179" s="2643"/>
      <c r="H2179" s="2643"/>
      <c r="I2179" s="2643"/>
      <c r="J2179" s="2643"/>
      <c r="K2179" s="2644"/>
      <c r="L2179" s="2645"/>
      <c r="M2179" s="2645"/>
      <c r="N2179" s="2645"/>
      <c r="O2179" s="2646"/>
      <c r="P2179" s="2646"/>
      <c r="Q2179" s="2646"/>
      <c r="R2179" s="2646"/>
      <c r="S2179" s="2646"/>
      <c r="T2179" s="2646"/>
      <c r="U2179" s="2643"/>
      <c r="V2179" s="2643"/>
      <c r="W2179" s="2646"/>
    </row>
    <row r="2180" spans="1:23">
      <c r="A2180" s="2643"/>
      <c r="B2180" s="2643"/>
      <c r="C2180" s="2643"/>
      <c r="D2180" s="2643"/>
      <c r="E2180" s="2643"/>
      <c r="F2180" s="2643"/>
      <c r="G2180" s="2643"/>
      <c r="H2180" s="2643"/>
      <c r="I2180" s="2643"/>
      <c r="J2180" s="2643"/>
      <c r="K2180" s="2644"/>
      <c r="L2180" s="2645"/>
      <c r="M2180" s="2645"/>
      <c r="N2180" s="2645"/>
      <c r="O2180" s="2646"/>
      <c r="P2180" s="2646"/>
      <c r="Q2180" s="2646"/>
      <c r="R2180" s="2646"/>
      <c r="S2180" s="2646"/>
      <c r="T2180" s="2646"/>
      <c r="U2180" s="2643"/>
      <c r="V2180" s="2643"/>
      <c r="W2180" s="2646"/>
    </row>
    <row r="2181" spans="1:23">
      <c r="A2181" s="2643"/>
      <c r="B2181" s="2643"/>
      <c r="C2181" s="2643"/>
      <c r="D2181" s="2643"/>
      <c r="E2181" s="2643"/>
      <c r="F2181" s="2643"/>
      <c r="G2181" s="2643"/>
      <c r="H2181" s="2643"/>
      <c r="I2181" s="2643"/>
      <c r="J2181" s="2643"/>
      <c r="K2181" s="2644"/>
      <c r="L2181" s="2645"/>
      <c r="M2181" s="2645"/>
      <c r="N2181" s="2645"/>
      <c r="O2181" s="2646"/>
      <c r="P2181" s="2646"/>
      <c r="Q2181" s="2646"/>
      <c r="R2181" s="2646"/>
      <c r="S2181" s="2646"/>
      <c r="T2181" s="2646"/>
      <c r="U2181" s="2643"/>
      <c r="V2181" s="2643"/>
      <c r="W2181" s="2646"/>
    </row>
    <row r="2182" spans="1:23">
      <c r="A2182" s="2643"/>
      <c r="B2182" s="2643"/>
      <c r="C2182" s="2643"/>
      <c r="D2182" s="2643"/>
      <c r="E2182" s="2643"/>
      <c r="F2182" s="2643"/>
      <c r="G2182" s="2643"/>
      <c r="H2182" s="2643"/>
      <c r="I2182" s="2643"/>
      <c r="J2182" s="2643"/>
      <c r="K2182" s="2644"/>
      <c r="L2182" s="2645"/>
      <c r="M2182" s="2645"/>
      <c r="N2182" s="2645"/>
      <c r="O2182" s="2646"/>
      <c r="P2182" s="2646"/>
      <c r="Q2182" s="2646"/>
      <c r="R2182" s="2646"/>
      <c r="S2182" s="2646"/>
      <c r="T2182" s="2646"/>
      <c r="U2182" s="2643"/>
      <c r="V2182" s="2643"/>
      <c r="W2182" s="2646"/>
    </row>
    <row r="2183" spans="1:23">
      <c r="A2183" s="2643"/>
      <c r="B2183" s="2643"/>
      <c r="C2183" s="2643"/>
      <c r="D2183" s="2643"/>
      <c r="E2183" s="2643"/>
      <c r="F2183" s="2643"/>
      <c r="G2183" s="2643"/>
      <c r="H2183" s="2643"/>
      <c r="I2183" s="2643"/>
      <c r="J2183" s="2643"/>
      <c r="K2183" s="2644"/>
      <c r="L2183" s="2645"/>
      <c r="M2183" s="2645"/>
      <c r="N2183" s="2645"/>
      <c r="O2183" s="2646"/>
      <c r="P2183" s="2646"/>
      <c r="Q2183" s="2646"/>
      <c r="R2183" s="2646"/>
      <c r="S2183" s="2646"/>
      <c r="T2183" s="2646"/>
      <c r="U2183" s="2643"/>
      <c r="V2183" s="2643"/>
      <c r="W2183" s="2646"/>
    </row>
    <row r="2184" spans="1:23">
      <c r="A2184" s="2643"/>
      <c r="B2184" s="2643"/>
      <c r="C2184" s="2643"/>
      <c r="D2184" s="2643"/>
      <c r="E2184" s="2643"/>
      <c r="F2184" s="2643"/>
      <c r="G2184" s="2643"/>
      <c r="H2184" s="2643"/>
      <c r="I2184" s="2643"/>
      <c r="J2184" s="2643"/>
      <c r="K2184" s="2644"/>
      <c r="L2184" s="2645"/>
      <c r="M2184" s="2645"/>
      <c r="N2184" s="2645"/>
      <c r="O2184" s="2646"/>
      <c r="P2184" s="2646"/>
      <c r="Q2184" s="2646"/>
      <c r="R2184" s="2646"/>
      <c r="S2184" s="2646"/>
      <c r="T2184" s="2646"/>
      <c r="U2184" s="2643"/>
      <c r="V2184" s="2643"/>
      <c r="W2184" s="2646"/>
    </row>
    <row r="2185" spans="1:23">
      <c r="A2185" s="2643"/>
      <c r="B2185" s="2643"/>
      <c r="C2185" s="2643"/>
      <c r="D2185" s="2643"/>
      <c r="E2185" s="2643"/>
      <c r="F2185" s="2643"/>
      <c r="G2185" s="2643"/>
      <c r="H2185" s="2643"/>
      <c r="I2185" s="2643"/>
      <c r="J2185" s="2643"/>
      <c r="K2185" s="2644"/>
      <c r="L2185" s="2645"/>
      <c r="M2185" s="2645"/>
      <c r="N2185" s="2645"/>
      <c r="O2185" s="2646"/>
      <c r="P2185" s="2646"/>
      <c r="Q2185" s="2646"/>
      <c r="R2185" s="2646"/>
      <c r="S2185" s="2646"/>
      <c r="T2185" s="2646"/>
      <c r="U2185" s="2643"/>
      <c r="V2185" s="2643"/>
      <c r="W2185" s="2646"/>
    </row>
    <row r="2186" spans="1:23">
      <c r="A2186" s="2643"/>
      <c r="B2186" s="2643"/>
      <c r="C2186" s="2643"/>
      <c r="D2186" s="2643"/>
      <c r="E2186" s="2643"/>
      <c r="F2186" s="2643"/>
      <c r="G2186" s="2643"/>
      <c r="H2186" s="2643"/>
      <c r="I2186" s="2643"/>
      <c r="J2186" s="2643"/>
      <c r="K2186" s="2644"/>
      <c r="L2186" s="2645"/>
      <c r="M2186" s="2645"/>
      <c r="N2186" s="2645"/>
      <c r="O2186" s="2646"/>
      <c r="P2186" s="2646"/>
      <c r="Q2186" s="2646"/>
      <c r="R2186" s="2646"/>
      <c r="S2186" s="2646"/>
      <c r="T2186" s="2646"/>
      <c r="U2186" s="2643"/>
      <c r="V2186" s="2643"/>
      <c r="W2186" s="2646"/>
    </row>
    <row r="2187" spans="1:23">
      <c r="A2187" s="2643"/>
      <c r="B2187" s="2643"/>
      <c r="C2187" s="2643"/>
      <c r="D2187" s="2643"/>
      <c r="E2187" s="2643"/>
      <c r="F2187" s="2643"/>
      <c r="G2187" s="2643"/>
      <c r="H2187" s="2643"/>
      <c r="I2187" s="2643"/>
      <c r="J2187" s="2643"/>
      <c r="K2187" s="2644"/>
      <c r="L2187" s="2645"/>
      <c r="M2187" s="2645"/>
      <c r="N2187" s="2645"/>
      <c r="O2187" s="2646"/>
      <c r="P2187" s="2646"/>
      <c r="Q2187" s="2646"/>
      <c r="R2187" s="2646"/>
      <c r="S2187" s="2646"/>
      <c r="T2187" s="2646"/>
      <c r="U2187" s="2643"/>
      <c r="V2187" s="2643"/>
      <c r="W2187" s="2646"/>
    </row>
    <row r="2188" spans="1:23">
      <c r="A2188" s="2643"/>
      <c r="B2188" s="2643"/>
      <c r="C2188" s="2643"/>
      <c r="D2188" s="2643"/>
      <c r="E2188" s="2643"/>
      <c r="F2188" s="2643"/>
      <c r="G2188" s="2643"/>
      <c r="H2188" s="2643"/>
      <c r="I2188" s="2643"/>
      <c r="J2188" s="2643"/>
      <c r="K2188" s="2644"/>
      <c r="L2188" s="2645"/>
      <c r="M2188" s="2645"/>
      <c r="N2188" s="2645"/>
      <c r="O2188" s="2646"/>
      <c r="P2188" s="2646"/>
      <c r="Q2188" s="2646"/>
      <c r="R2188" s="2646"/>
      <c r="S2188" s="2646"/>
      <c r="T2188" s="2646"/>
      <c r="U2188" s="2643"/>
      <c r="V2188" s="2643"/>
      <c r="W2188" s="2646"/>
    </row>
    <row r="2189" spans="1:23">
      <c r="A2189" s="2643"/>
      <c r="B2189" s="2643"/>
      <c r="C2189" s="2643"/>
      <c r="D2189" s="2643"/>
      <c r="E2189" s="2643"/>
      <c r="F2189" s="2643"/>
      <c r="G2189" s="2643"/>
      <c r="H2189" s="2643"/>
      <c r="I2189" s="2643"/>
      <c r="J2189" s="2643"/>
      <c r="K2189" s="2644"/>
      <c r="L2189" s="2645"/>
      <c r="M2189" s="2645"/>
      <c r="N2189" s="2645"/>
      <c r="O2189" s="2646"/>
      <c r="P2189" s="2646"/>
      <c r="Q2189" s="2646"/>
      <c r="R2189" s="2646"/>
      <c r="S2189" s="2646"/>
      <c r="T2189" s="2646"/>
      <c r="U2189" s="2643"/>
      <c r="V2189" s="2643"/>
      <c r="W2189" s="2646"/>
    </row>
    <row r="2190" spans="1:23">
      <c r="A2190" s="2643"/>
      <c r="B2190" s="2643"/>
      <c r="C2190" s="2643"/>
      <c r="D2190" s="2643"/>
      <c r="E2190" s="2643"/>
      <c r="F2190" s="2643"/>
      <c r="G2190" s="2643"/>
      <c r="H2190" s="2643"/>
      <c r="I2190" s="2643"/>
      <c r="J2190" s="2643"/>
      <c r="K2190" s="2644"/>
      <c r="L2190" s="2645"/>
      <c r="M2190" s="2645"/>
      <c r="N2190" s="2645"/>
      <c r="O2190" s="2646"/>
      <c r="P2190" s="2646"/>
      <c r="Q2190" s="2646"/>
      <c r="R2190" s="2646"/>
      <c r="S2190" s="2646"/>
      <c r="T2190" s="2646"/>
      <c r="U2190" s="2643"/>
      <c r="V2190" s="2643"/>
      <c r="W2190" s="2646"/>
    </row>
    <row r="2191" spans="1:23">
      <c r="A2191" s="2643"/>
      <c r="B2191" s="2643"/>
      <c r="C2191" s="2643"/>
      <c r="D2191" s="2643"/>
      <c r="E2191" s="2643"/>
      <c r="F2191" s="2643"/>
      <c r="G2191" s="2643"/>
      <c r="H2191" s="2643"/>
      <c r="I2191" s="2643"/>
      <c r="J2191" s="2643"/>
      <c r="K2191" s="2644"/>
      <c r="L2191" s="2645"/>
      <c r="M2191" s="2645"/>
      <c r="N2191" s="2645"/>
      <c r="O2191" s="2646"/>
      <c r="P2191" s="2646"/>
      <c r="Q2191" s="2646"/>
      <c r="R2191" s="2646"/>
      <c r="S2191" s="2646"/>
      <c r="T2191" s="2646"/>
      <c r="U2191" s="2643"/>
      <c r="V2191" s="2643"/>
      <c r="W2191" s="2646"/>
    </row>
    <row r="2192" spans="1:23">
      <c r="A2192" s="2643"/>
      <c r="B2192" s="2643"/>
      <c r="C2192" s="2643"/>
      <c r="D2192" s="2643"/>
      <c r="E2192" s="2643"/>
      <c r="F2192" s="2643"/>
      <c r="G2192" s="2643"/>
      <c r="H2192" s="2643"/>
      <c r="I2192" s="2643"/>
      <c r="J2192" s="2643"/>
      <c r="K2192" s="2644"/>
      <c r="L2192" s="2645"/>
      <c r="M2192" s="2645"/>
      <c r="N2192" s="2645"/>
      <c r="O2192" s="2646"/>
      <c r="P2192" s="2646"/>
      <c r="Q2192" s="2646"/>
      <c r="R2192" s="2646"/>
      <c r="S2192" s="2646"/>
      <c r="T2192" s="2646"/>
      <c r="U2192" s="2643"/>
      <c r="V2192" s="2643"/>
      <c r="W2192" s="2646"/>
    </row>
    <row r="2193" spans="1:23">
      <c r="A2193" s="2643"/>
      <c r="B2193" s="2643"/>
      <c r="C2193" s="2643"/>
      <c r="D2193" s="2643"/>
      <c r="E2193" s="2643"/>
      <c r="F2193" s="2643"/>
      <c r="G2193" s="2643"/>
      <c r="H2193" s="2643"/>
      <c r="I2193" s="2643"/>
      <c r="J2193" s="2643"/>
      <c r="K2193" s="2644"/>
      <c r="L2193" s="2645"/>
      <c r="M2193" s="2645"/>
      <c r="N2193" s="2645"/>
      <c r="O2193" s="2646"/>
      <c r="P2193" s="2646"/>
      <c r="Q2193" s="2646"/>
      <c r="R2193" s="2646"/>
      <c r="S2193" s="2646"/>
      <c r="T2193" s="2646"/>
      <c r="U2193" s="2643"/>
      <c r="V2193" s="2643"/>
      <c r="W2193" s="2646"/>
    </row>
    <row r="2194" spans="1:23">
      <c r="A2194" s="2643"/>
      <c r="B2194" s="2643"/>
      <c r="C2194" s="2643"/>
      <c r="D2194" s="2643"/>
      <c r="E2194" s="2643"/>
      <c r="F2194" s="2643"/>
      <c r="G2194" s="2643"/>
      <c r="H2194" s="2643"/>
      <c r="I2194" s="2643"/>
      <c r="J2194" s="2643"/>
      <c r="K2194" s="2644"/>
      <c r="L2194" s="2645"/>
      <c r="M2194" s="2645"/>
      <c r="N2194" s="2645"/>
      <c r="O2194" s="2646"/>
      <c r="P2194" s="2646"/>
      <c r="Q2194" s="2646"/>
      <c r="R2194" s="2646"/>
      <c r="S2194" s="2646"/>
      <c r="T2194" s="2646"/>
      <c r="U2194" s="2643"/>
      <c r="V2194" s="2643"/>
      <c r="W2194" s="2646"/>
    </row>
    <row r="2195" spans="1:23">
      <c r="A2195" s="2643"/>
      <c r="B2195" s="2643"/>
      <c r="C2195" s="2643"/>
      <c r="D2195" s="2643"/>
      <c r="E2195" s="2643"/>
      <c r="F2195" s="2643"/>
      <c r="G2195" s="2643"/>
      <c r="H2195" s="2643"/>
      <c r="I2195" s="2643"/>
      <c r="J2195" s="2643"/>
      <c r="K2195" s="2644"/>
      <c r="L2195" s="2645"/>
      <c r="M2195" s="2645"/>
      <c r="N2195" s="2645"/>
      <c r="O2195" s="2646"/>
      <c r="P2195" s="2646"/>
      <c r="Q2195" s="2646"/>
      <c r="R2195" s="2646"/>
      <c r="S2195" s="2646"/>
      <c r="T2195" s="2646"/>
      <c r="U2195" s="2643"/>
      <c r="V2195" s="2643"/>
      <c r="W2195" s="2646"/>
    </row>
    <row r="2196" spans="1:23">
      <c r="A2196" s="2643"/>
      <c r="B2196" s="2643"/>
      <c r="C2196" s="2643"/>
      <c r="D2196" s="2643"/>
      <c r="E2196" s="2643"/>
      <c r="F2196" s="2643"/>
      <c r="G2196" s="2643"/>
      <c r="H2196" s="2643"/>
      <c r="I2196" s="2643"/>
      <c r="J2196" s="2643"/>
      <c r="K2196" s="2644"/>
      <c r="L2196" s="2645"/>
      <c r="M2196" s="2645"/>
      <c r="N2196" s="2645"/>
      <c r="O2196" s="2646"/>
      <c r="P2196" s="2646"/>
      <c r="Q2196" s="2646"/>
      <c r="R2196" s="2646"/>
      <c r="S2196" s="2646"/>
      <c r="T2196" s="2646"/>
      <c r="U2196" s="2643"/>
      <c r="V2196" s="2643"/>
      <c r="W2196" s="2646"/>
    </row>
    <row r="2197" spans="1:23">
      <c r="A2197" s="2643"/>
      <c r="B2197" s="2643"/>
      <c r="C2197" s="2643"/>
      <c r="D2197" s="2643"/>
      <c r="E2197" s="2643"/>
      <c r="F2197" s="2643"/>
      <c r="G2197" s="2643"/>
      <c r="H2197" s="2643"/>
      <c r="I2197" s="2643"/>
      <c r="J2197" s="2643"/>
      <c r="K2197" s="2644"/>
      <c r="L2197" s="2645"/>
      <c r="M2197" s="2645"/>
      <c r="N2197" s="2645"/>
      <c r="O2197" s="2646"/>
      <c r="P2197" s="2646"/>
      <c r="Q2197" s="2646"/>
      <c r="R2197" s="2646"/>
      <c r="S2197" s="2646"/>
      <c r="T2197" s="2646"/>
      <c r="U2197" s="2643"/>
      <c r="V2197" s="2643"/>
      <c r="W2197" s="2646"/>
    </row>
    <row r="2198" spans="1:23">
      <c r="A2198" s="2643"/>
      <c r="B2198" s="2643"/>
      <c r="C2198" s="2643"/>
      <c r="D2198" s="2643"/>
      <c r="E2198" s="2643"/>
      <c r="F2198" s="2643"/>
      <c r="G2198" s="2643"/>
      <c r="H2198" s="2643"/>
      <c r="I2198" s="2643"/>
      <c r="J2198" s="2643"/>
      <c r="K2198" s="2644"/>
      <c r="L2198" s="2645"/>
      <c r="M2198" s="2645"/>
      <c r="N2198" s="2645"/>
      <c r="O2198" s="2646"/>
      <c r="P2198" s="2646"/>
      <c r="Q2198" s="2646"/>
      <c r="R2198" s="2646"/>
      <c r="S2198" s="2646"/>
      <c r="T2198" s="2646"/>
      <c r="U2198" s="2643"/>
      <c r="V2198" s="2643"/>
      <c r="W2198" s="2646"/>
    </row>
    <row r="2199" spans="1:23">
      <c r="A2199" s="2643"/>
      <c r="B2199" s="2643"/>
      <c r="C2199" s="2643"/>
      <c r="D2199" s="2643"/>
      <c r="E2199" s="2643"/>
      <c r="F2199" s="2643"/>
      <c r="G2199" s="2643"/>
      <c r="H2199" s="2643"/>
      <c r="I2199" s="2643"/>
      <c r="J2199" s="2643"/>
      <c r="K2199" s="2644"/>
      <c r="L2199" s="2645"/>
      <c r="M2199" s="2645"/>
      <c r="N2199" s="2645"/>
      <c r="O2199" s="2646"/>
      <c r="P2199" s="2646"/>
      <c r="Q2199" s="2646"/>
      <c r="R2199" s="2646"/>
      <c r="S2199" s="2646"/>
      <c r="T2199" s="2646"/>
      <c r="U2199" s="2643"/>
      <c r="V2199" s="2643"/>
      <c r="W2199" s="2646"/>
    </row>
    <row r="2200" spans="1:23">
      <c r="A2200" s="2643"/>
      <c r="B2200" s="2643"/>
      <c r="C2200" s="2643"/>
      <c r="D2200" s="2643"/>
      <c r="E2200" s="2643"/>
      <c r="F2200" s="2643"/>
      <c r="G2200" s="2643"/>
      <c r="H2200" s="2643"/>
      <c r="I2200" s="2643"/>
      <c r="J2200" s="2643"/>
      <c r="K2200" s="2644"/>
      <c r="L2200" s="2645"/>
      <c r="M2200" s="2645"/>
      <c r="N2200" s="2645"/>
      <c r="O2200" s="2646"/>
      <c r="P2200" s="2646"/>
      <c r="Q2200" s="2646"/>
      <c r="R2200" s="2646"/>
      <c r="S2200" s="2646"/>
      <c r="T2200" s="2646"/>
      <c r="U2200" s="2643"/>
      <c r="V2200" s="2643"/>
      <c r="W2200" s="2646"/>
    </row>
    <row r="2201" spans="1:23">
      <c r="A2201" s="2643"/>
      <c r="B2201" s="2643"/>
      <c r="C2201" s="2643"/>
      <c r="D2201" s="2643"/>
      <c r="E2201" s="2643"/>
      <c r="F2201" s="2643"/>
      <c r="G2201" s="2643"/>
      <c r="H2201" s="2643"/>
      <c r="I2201" s="2643"/>
      <c r="J2201" s="2643"/>
      <c r="K2201" s="2644"/>
      <c r="L2201" s="2645"/>
      <c r="M2201" s="2645"/>
      <c r="N2201" s="2645"/>
      <c r="O2201" s="2646"/>
      <c r="P2201" s="2646"/>
      <c r="Q2201" s="2646"/>
      <c r="R2201" s="2646"/>
      <c r="S2201" s="2646"/>
      <c r="T2201" s="2646"/>
      <c r="U2201" s="2643"/>
      <c r="V2201" s="2643"/>
      <c r="W2201" s="2646"/>
    </row>
    <row r="2202" spans="1:23">
      <c r="A2202" s="2643"/>
      <c r="B2202" s="2643"/>
      <c r="C2202" s="2643"/>
      <c r="D2202" s="2643"/>
      <c r="E2202" s="2643"/>
      <c r="F2202" s="2643"/>
      <c r="G2202" s="2643"/>
      <c r="H2202" s="2643"/>
      <c r="I2202" s="2643"/>
      <c r="J2202" s="2643"/>
      <c r="K2202" s="2644"/>
      <c r="L2202" s="2645"/>
      <c r="M2202" s="2645"/>
      <c r="N2202" s="2645"/>
      <c r="O2202" s="2646"/>
      <c r="P2202" s="2646"/>
      <c r="Q2202" s="2646"/>
      <c r="R2202" s="2646"/>
      <c r="S2202" s="2646"/>
      <c r="T2202" s="2646"/>
      <c r="U2202" s="2643"/>
      <c r="V2202" s="2643"/>
      <c r="W2202" s="2646"/>
    </row>
    <row r="2203" spans="1:23">
      <c r="A2203" s="2643"/>
      <c r="B2203" s="2643"/>
      <c r="C2203" s="2643"/>
      <c r="D2203" s="2643"/>
      <c r="E2203" s="2643"/>
      <c r="F2203" s="2643"/>
      <c r="G2203" s="2643"/>
      <c r="H2203" s="2643"/>
      <c r="I2203" s="2643"/>
      <c r="J2203" s="2643"/>
      <c r="K2203" s="2644"/>
      <c r="L2203" s="2645"/>
      <c r="M2203" s="2645"/>
      <c r="N2203" s="2645"/>
      <c r="O2203" s="2646"/>
      <c r="P2203" s="2646"/>
      <c r="Q2203" s="2646"/>
      <c r="R2203" s="2646"/>
      <c r="S2203" s="2646"/>
      <c r="T2203" s="2646"/>
      <c r="U2203" s="2643"/>
      <c r="V2203" s="2643"/>
      <c r="W2203" s="2646"/>
    </row>
    <row r="2204" spans="1:23">
      <c r="A2204" s="2643"/>
      <c r="B2204" s="2643"/>
      <c r="C2204" s="2643"/>
      <c r="D2204" s="2643"/>
      <c r="E2204" s="2643"/>
      <c r="F2204" s="2643"/>
      <c r="G2204" s="2643"/>
      <c r="H2204" s="2643"/>
      <c r="I2204" s="2643"/>
      <c r="J2204" s="2643"/>
      <c r="K2204" s="2644"/>
      <c r="L2204" s="2645"/>
      <c r="M2204" s="2645"/>
      <c r="N2204" s="2645"/>
      <c r="O2204" s="2646"/>
      <c r="P2204" s="2646"/>
      <c r="Q2204" s="2646"/>
      <c r="R2204" s="2646"/>
      <c r="S2204" s="2646"/>
      <c r="T2204" s="2646"/>
      <c r="U2204" s="2643"/>
      <c r="V2204" s="2643"/>
      <c r="W2204" s="2646"/>
    </row>
    <row r="2205" spans="1:23">
      <c r="A2205" s="2643"/>
      <c r="B2205" s="2643"/>
      <c r="C2205" s="2643"/>
      <c r="D2205" s="2643"/>
      <c r="E2205" s="2643"/>
      <c r="F2205" s="2643"/>
      <c r="G2205" s="2643"/>
      <c r="H2205" s="2643"/>
      <c r="I2205" s="2643"/>
      <c r="J2205" s="2643"/>
      <c r="K2205" s="2644"/>
      <c r="L2205" s="2645"/>
      <c r="M2205" s="2645"/>
      <c r="N2205" s="2645"/>
      <c r="O2205" s="2646"/>
      <c r="P2205" s="2646"/>
      <c r="Q2205" s="2646"/>
      <c r="R2205" s="2646"/>
      <c r="S2205" s="2646"/>
      <c r="T2205" s="2646"/>
      <c r="U2205" s="2643"/>
      <c r="V2205" s="2643"/>
      <c r="W2205" s="2646"/>
    </row>
    <row r="2206" spans="1:23">
      <c r="A2206" s="2643"/>
      <c r="B2206" s="2643"/>
      <c r="C2206" s="2643"/>
      <c r="D2206" s="2643"/>
      <c r="E2206" s="2643"/>
      <c r="F2206" s="2643"/>
      <c r="G2206" s="2643"/>
      <c r="H2206" s="2643"/>
      <c r="I2206" s="2643"/>
      <c r="J2206" s="2643"/>
      <c r="K2206" s="2644"/>
      <c r="L2206" s="2645"/>
      <c r="M2206" s="2645"/>
      <c r="N2206" s="2645"/>
      <c r="O2206" s="2646"/>
      <c r="P2206" s="2646"/>
      <c r="Q2206" s="2646"/>
      <c r="R2206" s="2646"/>
      <c r="S2206" s="2646"/>
      <c r="T2206" s="2646"/>
      <c r="U2206" s="2643"/>
      <c r="V2206" s="2643"/>
      <c r="W2206" s="2646"/>
    </row>
    <row r="2207" spans="1:23">
      <c r="A2207" s="2643"/>
      <c r="B2207" s="2643"/>
      <c r="C2207" s="2643"/>
      <c r="D2207" s="2643"/>
      <c r="E2207" s="2643"/>
      <c r="F2207" s="2643"/>
      <c r="G2207" s="2643"/>
      <c r="H2207" s="2643"/>
      <c r="I2207" s="2643"/>
      <c r="J2207" s="2643"/>
      <c r="K2207" s="2644"/>
      <c r="L2207" s="2645"/>
      <c r="M2207" s="2645"/>
      <c r="N2207" s="2645"/>
      <c r="O2207" s="2646"/>
      <c r="P2207" s="2646"/>
      <c r="Q2207" s="2646"/>
      <c r="R2207" s="2646"/>
      <c r="S2207" s="2646"/>
      <c r="T2207" s="2646"/>
      <c r="U2207" s="2643"/>
      <c r="V2207" s="2643"/>
      <c r="W2207" s="2646"/>
    </row>
    <row r="2208" spans="1:23">
      <c r="A2208" s="2643"/>
      <c r="B2208" s="2643"/>
      <c r="C2208" s="2643"/>
      <c r="D2208" s="2643"/>
      <c r="E2208" s="2643"/>
      <c r="F2208" s="2643"/>
      <c r="G2208" s="2643"/>
      <c r="H2208" s="2643"/>
      <c r="I2208" s="2643"/>
      <c r="J2208" s="2643"/>
      <c r="K2208" s="2644"/>
      <c r="L2208" s="2645"/>
      <c r="M2208" s="2645"/>
      <c r="N2208" s="2645"/>
      <c r="O2208" s="2646"/>
      <c r="P2208" s="2646"/>
      <c r="Q2208" s="2646"/>
      <c r="R2208" s="2646"/>
      <c r="S2208" s="2646"/>
      <c r="T2208" s="2646"/>
      <c r="U2208" s="2643"/>
      <c r="V2208" s="2643"/>
      <c r="W2208" s="2646"/>
    </row>
    <row r="2209" spans="1:23">
      <c r="A2209" s="2643"/>
      <c r="B2209" s="2643"/>
      <c r="C2209" s="2643"/>
      <c r="D2209" s="2643"/>
      <c r="E2209" s="2643"/>
      <c r="F2209" s="2643"/>
      <c r="G2209" s="2643"/>
      <c r="H2209" s="2643"/>
      <c r="I2209" s="2643"/>
      <c r="J2209" s="2643"/>
      <c r="K2209" s="2644"/>
      <c r="L2209" s="2645"/>
      <c r="M2209" s="2645"/>
      <c r="N2209" s="2645"/>
      <c r="O2209" s="2646"/>
      <c r="P2209" s="2646"/>
      <c r="Q2209" s="2646"/>
      <c r="R2209" s="2646"/>
      <c r="S2209" s="2646"/>
      <c r="T2209" s="2646"/>
      <c r="U2209" s="2643"/>
      <c r="V2209" s="2643"/>
      <c r="W2209" s="2646"/>
    </row>
    <row r="2210" spans="1:23">
      <c r="A2210" s="2643"/>
      <c r="B2210" s="2643"/>
      <c r="C2210" s="2643"/>
      <c r="D2210" s="2643"/>
      <c r="E2210" s="2643"/>
      <c r="F2210" s="2643"/>
      <c r="G2210" s="2643"/>
      <c r="H2210" s="2643"/>
      <c r="I2210" s="2643"/>
      <c r="J2210" s="2643"/>
      <c r="K2210" s="2644"/>
      <c r="L2210" s="2645"/>
      <c r="M2210" s="2645"/>
      <c r="N2210" s="2645"/>
      <c r="O2210" s="2646"/>
      <c r="P2210" s="2646"/>
      <c r="Q2210" s="2646"/>
      <c r="R2210" s="2646"/>
      <c r="S2210" s="2646"/>
      <c r="T2210" s="2646"/>
      <c r="U2210" s="2643"/>
      <c r="V2210" s="2643"/>
      <c r="W2210" s="2646"/>
    </row>
    <row r="2211" spans="1:23">
      <c r="A2211" s="2643"/>
      <c r="B2211" s="2643"/>
      <c r="C2211" s="2643"/>
      <c r="D2211" s="2643"/>
      <c r="E2211" s="2643"/>
      <c r="F2211" s="2643"/>
      <c r="G2211" s="2643"/>
      <c r="H2211" s="2643"/>
      <c r="I2211" s="2643"/>
      <c r="J2211" s="2643"/>
      <c r="K2211" s="2644"/>
      <c r="L2211" s="2645"/>
      <c r="M2211" s="2645"/>
      <c r="N2211" s="2645"/>
      <c r="O2211" s="2646"/>
      <c r="P2211" s="2646"/>
      <c r="Q2211" s="2646"/>
      <c r="R2211" s="2646"/>
      <c r="S2211" s="2646"/>
      <c r="T2211" s="2646"/>
      <c r="U2211" s="2643"/>
      <c r="V2211" s="2643"/>
      <c r="W2211" s="2646"/>
    </row>
    <row r="2212" spans="1:23">
      <c r="A2212" s="2643"/>
      <c r="B2212" s="2643"/>
      <c r="C2212" s="2643"/>
      <c r="D2212" s="2643"/>
      <c r="E2212" s="2643"/>
      <c r="F2212" s="2643"/>
      <c r="G2212" s="2643"/>
      <c r="H2212" s="2643"/>
      <c r="I2212" s="2643"/>
      <c r="J2212" s="2643"/>
      <c r="K2212" s="2644"/>
      <c r="L2212" s="2645"/>
      <c r="M2212" s="2645"/>
      <c r="N2212" s="2645"/>
      <c r="O2212" s="2646"/>
      <c r="P2212" s="2646"/>
      <c r="Q2212" s="2646"/>
      <c r="R2212" s="2646"/>
      <c r="S2212" s="2646"/>
      <c r="T2212" s="2646"/>
      <c r="U2212" s="2643"/>
      <c r="V2212" s="2643"/>
      <c r="W2212" s="2646"/>
    </row>
    <row r="2213" spans="1:23">
      <c r="A2213" s="2643"/>
      <c r="B2213" s="2643"/>
      <c r="C2213" s="2643"/>
      <c r="D2213" s="2643"/>
      <c r="E2213" s="2643"/>
      <c r="F2213" s="2643"/>
      <c r="G2213" s="2643"/>
      <c r="H2213" s="2643"/>
      <c r="I2213" s="2643"/>
      <c r="J2213" s="2643"/>
      <c r="K2213" s="2644"/>
      <c r="L2213" s="2645"/>
      <c r="M2213" s="2645"/>
      <c r="N2213" s="2645"/>
      <c r="O2213" s="2646"/>
      <c r="P2213" s="2646"/>
      <c r="Q2213" s="2646"/>
      <c r="R2213" s="2646"/>
      <c r="S2213" s="2646"/>
      <c r="T2213" s="2646"/>
      <c r="U2213" s="2643"/>
      <c r="V2213" s="2643"/>
      <c r="W2213" s="2646"/>
    </row>
    <row r="2214" spans="1:23">
      <c r="A2214" s="2643"/>
      <c r="B2214" s="2643"/>
      <c r="C2214" s="2643"/>
      <c r="D2214" s="2643"/>
      <c r="E2214" s="2643"/>
      <c r="F2214" s="2643"/>
      <c r="G2214" s="2643"/>
      <c r="H2214" s="2643"/>
      <c r="I2214" s="2643"/>
      <c r="J2214" s="2643"/>
      <c r="K2214" s="2644"/>
      <c r="L2214" s="2645"/>
      <c r="M2214" s="2645"/>
      <c r="N2214" s="2645"/>
      <c r="O2214" s="2646"/>
      <c r="P2214" s="2646"/>
      <c r="Q2214" s="2646"/>
      <c r="R2214" s="2646"/>
      <c r="S2214" s="2646"/>
      <c r="T2214" s="2646"/>
      <c r="U2214" s="2643"/>
      <c r="V2214" s="2643"/>
      <c r="W2214" s="2646"/>
    </row>
    <row r="2215" spans="1:23">
      <c r="A2215" s="2643"/>
      <c r="B2215" s="2643"/>
      <c r="C2215" s="2643"/>
      <c r="D2215" s="2643"/>
      <c r="E2215" s="2643"/>
      <c r="F2215" s="2643"/>
      <c r="G2215" s="2643"/>
      <c r="H2215" s="2643"/>
      <c r="I2215" s="2643"/>
      <c r="J2215" s="2643"/>
      <c r="K2215" s="2644"/>
      <c r="L2215" s="2645"/>
      <c r="M2215" s="2645"/>
      <c r="N2215" s="2645"/>
      <c r="O2215" s="2646"/>
      <c r="P2215" s="2646"/>
      <c r="Q2215" s="2646"/>
      <c r="R2215" s="2646"/>
      <c r="S2215" s="2646"/>
      <c r="T2215" s="2646"/>
      <c r="U2215" s="2643"/>
      <c r="V2215" s="2643"/>
      <c r="W2215" s="2646"/>
    </row>
    <row r="2216" spans="1:23">
      <c r="A2216" s="2643"/>
      <c r="B2216" s="2643"/>
      <c r="C2216" s="2643"/>
      <c r="D2216" s="2643"/>
      <c r="E2216" s="2643"/>
      <c r="F2216" s="2643"/>
      <c r="G2216" s="2643"/>
      <c r="H2216" s="2643"/>
      <c r="I2216" s="2643"/>
      <c r="J2216" s="2643"/>
      <c r="K2216" s="2644"/>
      <c r="L2216" s="2645"/>
      <c r="M2216" s="2645"/>
      <c r="N2216" s="2645"/>
      <c r="O2216" s="2646"/>
      <c r="P2216" s="2646"/>
      <c r="Q2216" s="2646"/>
      <c r="R2216" s="2646"/>
      <c r="S2216" s="2646"/>
      <c r="T2216" s="2646"/>
      <c r="U2216" s="2643"/>
      <c r="V2216" s="2643"/>
      <c r="W2216" s="2646"/>
    </row>
    <row r="2217" spans="1:23">
      <c r="A2217" s="2643"/>
      <c r="B2217" s="2643"/>
      <c r="C2217" s="2643"/>
      <c r="D2217" s="2643"/>
      <c r="E2217" s="2643"/>
      <c r="F2217" s="2643"/>
      <c r="G2217" s="2643"/>
      <c r="H2217" s="2643"/>
      <c r="I2217" s="2643"/>
      <c r="J2217" s="2643"/>
      <c r="K2217" s="2644"/>
      <c r="L2217" s="2645"/>
      <c r="M2217" s="2645"/>
      <c r="N2217" s="2645"/>
      <c r="O2217" s="2646"/>
      <c r="P2217" s="2646"/>
      <c r="Q2217" s="2646"/>
      <c r="R2217" s="2646"/>
      <c r="S2217" s="2646"/>
      <c r="T2217" s="2646"/>
      <c r="U2217" s="2643"/>
      <c r="V2217" s="2643"/>
      <c r="W2217" s="2646"/>
    </row>
    <row r="2218" spans="1:23">
      <c r="A2218" s="2643"/>
      <c r="B2218" s="2643"/>
      <c r="C2218" s="2643"/>
      <c r="D2218" s="2643"/>
      <c r="E2218" s="2643"/>
      <c r="F2218" s="2643"/>
      <c r="G2218" s="2643"/>
      <c r="H2218" s="2643"/>
      <c r="I2218" s="2643"/>
      <c r="J2218" s="2643"/>
      <c r="K2218" s="2644"/>
      <c r="L2218" s="2645"/>
      <c r="M2218" s="2645"/>
      <c r="N2218" s="2645"/>
      <c r="O2218" s="2646"/>
      <c r="P2218" s="2646"/>
      <c r="Q2218" s="2646"/>
      <c r="R2218" s="2646"/>
      <c r="S2218" s="2646"/>
      <c r="T2218" s="2646"/>
      <c r="U2218" s="2643"/>
      <c r="V2218" s="2643"/>
      <c r="W2218" s="2646"/>
    </row>
    <row r="2219" spans="1:23">
      <c r="A2219" s="2643"/>
      <c r="B2219" s="2643"/>
      <c r="C2219" s="2643"/>
      <c r="D2219" s="2643"/>
      <c r="E2219" s="2643"/>
      <c r="F2219" s="2643"/>
      <c r="G2219" s="2643"/>
      <c r="H2219" s="2643"/>
      <c r="I2219" s="2643"/>
      <c r="J2219" s="2643"/>
      <c r="K2219" s="2644"/>
      <c r="L2219" s="2645"/>
      <c r="M2219" s="2645"/>
      <c r="N2219" s="2645"/>
      <c r="O2219" s="2646"/>
      <c r="P2219" s="2646"/>
      <c r="Q2219" s="2646"/>
      <c r="R2219" s="2646"/>
      <c r="S2219" s="2646"/>
      <c r="T2219" s="2646"/>
      <c r="U2219" s="2643"/>
      <c r="V2219" s="2643"/>
      <c r="W2219" s="2646"/>
    </row>
    <row r="2220" spans="1:23">
      <c r="A2220" s="2643"/>
      <c r="B2220" s="2643"/>
      <c r="C2220" s="2643"/>
      <c r="D2220" s="2643"/>
      <c r="E2220" s="2643"/>
      <c r="F2220" s="2643"/>
      <c r="G2220" s="2643"/>
      <c r="H2220" s="2643"/>
      <c r="I2220" s="2643"/>
      <c r="J2220" s="2643"/>
      <c r="K2220" s="2644"/>
      <c r="L2220" s="2645"/>
      <c r="M2220" s="2645"/>
      <c r="N2220" s="2645"/>
      <c r="O2220" s="2646"/>
      <c r="P2220" s="2646"/>
      <c r="Q2220" s="2646"/>
      <c r="R2220" s="2646"/>
      <c r="S2220" s="2646"/>
      <c r="T2220" s="2646"/>
      <c r="U2220" s="2643"/>
      <c r="V2220" s="2643"/>
      <c r="W2220" s="2646"/>
    </row>
    <row r="2221" spans="1:23">
      <c r="A2221" s="2643"/>
      <c r="B2221" s="2643"/>
      <c r="C2221" s="2643"/>
      <c r="D2221" s="2643"/>
      <c r="E2221" s="2643"/>
      <c r="F2221" s="2643"/>
      <c r="G2221" s="2643"/>
      <c r="H2221" s="2643"/>
      <c r="I2221" s="2643"/>
      <c r="J2221" s="2643"/>
      <c r="K2221" s="2644"/>
      <c r="L2221" s="2645"/>
      <c r="M2221" s="2645"/>
      <c r="N2221" s="2645"/>
      <c r="O2221" s="2646"/>
      <c r="P2221" s="2646"/>
      <c r="Q2221" s="2646"/>
      <c r="R2221" s="2646"/>
      <c r="S2221" s="2646"/>
      <c r="T2221" s="2646"/>
      <c r="U2221" s="2643"/>
      <c r="V2221" s="2643"/>
      <c r="W2221" s="2646"/>
    </row>
    <row r="2222" spans="1:23">
      <c r="A2222" s="2643"/>
      <c r="B2222" s="2643"/>
      <c r="C2222" s="2643"/>
      <c r="D2222" s="2643"/>
      <c r="E2222" s="2643"/>
      <c r="F2222" s="2643"/>
      <c r="G2222" s="2643"/>
      <c r="H2222" s="2643"/>
      <c r="I2222" s="2643"/>
      <c r="J2222" s="2643"/>
      <c r="K2222" s="2644"/>
      <c r="L2222" s="2645"/>
      <c r="M2222" s="2645"/>
      <c r="N2222" s="2645"/>
      <c r="O2222" s="2646"/>
      <c r="P2222" s="2646"/>
      <c r="Q2222" s="2646"/>
      <c r="R2222" s="2646"/>
      <c r="S2222" s="2646"/>
      <c r="T2222" s="2646"/>
      <c r="U2222" s="2643"/>
      <c r="V2222" s="2643"/>
      <c r="W2222" s="2646"/>
    </row>
    <row r="2223" spans="1:23">
      <c r="A2223" s="2643"/>
      <c r="B2223" s="2643"/>
      <c r="C2223" s="2643"/>
      <c r="D2223" s="2643"/>
      <c r="E2223" s="2643"/>
      <c r="F2223" s="2643"/>
      <c r="G2223" s="2643"/>
      <c r="H2223" s="2643"/>
      <c r="I2223" s="2643"/>
      <c r="J2223" s="2643"/>
      <c r="K2223" s="2644"/>
      <c r="L2223" s="2645"/>
      <c r="M2223" s="2645"/>
      <c r="N2223" s="2645"/>
      <c r="O2223" s="2646"/>
      <c r="P2223" s="2646"/>
      <c r="Q2223" s="2646"/>
      <c r="R2223" s="2646"/>
      <c r="S2223" s="2646"/>
      <c r="T2223" s="2646"/>
      <c r="U2223" s="2643"/>
      <c r="V2223" s="2643"/>
      <c r="W2223" s="2646"/>
    </row>
    <row r="2224" spans="1:23">
      <c r="A2224" s="2643"/>
      <c r="B2224" s="2643"/>
      <c r="C2224" s="2643"/>
      <c r="D2224" s="2643"/>
      <c r="E2224" s="2643"/>
      <c r="F2224" s="2643"/>
      <c r="G2224" s="2643"/>
      <c r="H2224" s="2643"/>
      <c r="I2224" s="2643"/>
      <c r="J2224" s="2643"/>
      <c r="K2224" s="2644"/>
      <c r="L2224" s="2645"/>
      <c r="M2224" s="2645"/>
      <c r="N2224" s="2645"/>
      <c r="O2224" s="2646"/>
      <c r="P2224" s="2646"/>
      <c r="Q2224" s="2646"/>
      <c r="R2224" s="2646"/>
      <c r="S2224" s="2646"/>
      <c r="T2224" s="2646"/>
      <c r="U2224" s="2643"/>
      <c r="V2224" s="2643"/>
      <c r="W2224" s="2646"/>
    </row>
    <row r="2225" spans="1:23">
      <c r="A2225" s="2643"/>
      <c r="B2225" s="2643"/>
      <c r="C2225" s="2643"/>
      <c r="D2225" s="2643"/>
      <c r="E2225" s="2643"/>
      <c r="F2225" s="2643"/>
      <c r="G2225" s="2643"/>
      <c r="H2225" s="2643"/>
      <c r="I2225" s="2643"/>
      <c r="J2225" s="2643"/>
      <c r="K2225" s="2644"/>
      <c r="L2225" s="2645"/>
      <c r="M2225" s="2645"/>
      <c r="N2225" s="2645"/>
      <c r="O2225" s="2646"/>
      <c r="P2225" s="2646"/>
      <c r="Q2225" s="2646"/>
      <c r="R2225" s="2646"/>
      <c r="S2225" s="2646"/>
      <c r="T2225" s="2646"/>
      <c r="U2225" s="2643"/>
      <c r="V2225" s="2643"/>
      <c r="W2225" s="2646"/>
    </row>
    <row r="2226" spans="1:23">
      <c r="A2226" s="2643"/>
      <c r="B2226" s="2643"/>
      <c r="C2226" s="2643"/>
      <c r="D2226" s="2643"/>
      <c r="E2226" s="2643"/>
      <c r="F2226" s="2643"/>
      <c r="G2226" s="2643"/>
      <c r="H2226" s="2643"/>
      <c r="I2226" s="2643"/>
      <c r="J2226" s="2643"/>
      <c r="K2226" s="2644"/>
      <c r="L2226" s="2645"/>
      <c r="M2226" s="2645"/>
      <c r="N2226" s="2645"/>
      <c r="O2226" s="2646"/>
      <c r="P2226" s="2646"/>
      <c r="Q2226" s="2646"/>
      <c r="R2226" s="2646"/>
      <c r="S2226" s="2646"/>
      <c r="T2226" s="2646"/>
      <c r="U2226" s="2643"/>
      <c r="V2226" s="2643"/>
      <c r="W2226" s="2646"/>
    </row>
    <row r="2227" spans="1:23">
      <c r="A2227" s="2643"/>
      <c r="B2227" s="2643"/>
      <c r="C2227" s="2643"/>
      <c r="D2227" s="2643"/>
      <c r="E2227" s="2643"/>
      <c r="F2227" s="2643"/>
      <c r="G2227" s="2643"/>
      <c r="H2227" s="2643"/>
      <c r="I2227" s="2643"/>
      <c r="J2227" s="2643"/>
      <c r="K2227" s="2644"/>
      <c r="L2227" s="2645"/>
      <c r="M2227" s="2645"/>
      <c r="N2227" s="2645"/>
      <c r="O2227" s="2646"/>
      <c r="P2227" s="2646"/>
      <c r="Q2227" s="2646"/>
      <c r="R2227" s="2646"/>
      <c r="S2227" s="2646"/>
      <c r="T2227" s="2646"/>
      <c r="U2227" s="2643"/>
      <c r="V2227" s="2643"/>
      <c r="W2227" s="2646"/>
    </row>
    <row r="2228" spans="1:23">
      <c r="A2228" s="2643"/>
      <c r="B2228" s="2643"/>
      <c r="C2228" s="2643"/>
      <c r="D2228" s="2643"/>
      <c r="E2228" s="2643"/>
      <c r="F2228" s="2643"/>
      <c r="G2228" s="2643"/>
      <c r="H2228" s="2643"/>
      <c r="I2228" s="2643"/>
      <c r="J2228" s="2643"/>
      <c r="K2228" s="2644"/>
      <c r="L2228" s="2645"/>
      <c r="M2228" s="2645"/>
      <c r="N2228" s="2645"/>
      <c r="O2228" s="2646"/>
      <c r="P2228" s="2646"/>
      <c r="Q2228" s="2646"/>
      <c r="R2228" s="2646"/>
      <c r="S2228" s="2646"/>
      <c r="T2228" s="2646"/>
      <c r="U2228" s="2643"/>
      <c r="V2228" s="2643"/>
      <c r="W2228" s="2646"/>
    </row>
    <row r="2229" spans="1:23">
      <c r="A2229" s="2643"/>
      <c r="B2229" s="2643"/>
      <c r="C2229" s="2643"/>
      <c r="D2229" s="2643"/>
      <c r="E2229" s="2643"/>
      <c r="F2229" s="2643"/>
      <c r="G2229" s="2643"/>
      <c r="H2229" s="2643"/>
      <c r="I2229" s="2643"/>
      <c r="J2229" s="2643"/>
      <c r="K2229" s="2644"/>
      <c r="L2229" s="2645"/>
      <c r="M2229" s="2645"/>
      <c r="N2229" s="2645"/>
      <c r="O2229" s="2646"/>
      <c r="P2229" s="2646"/>
      <c r="Q2229" s="2646"/>
      <c r="R2229" s="2646"/>
      <c r="S2229" s="2646"/>
      <c r="T2229" s="2646"/>
      <c r="U2229" s="2643"/>
      <c r="V2229" s="2643"/>
      <c r="W2229" s="2646"/>
    </row>
    <row r="2230" spans="1:23">
      <c r="A2230" s="2643"/>
      <c r="B2230" s="2643"/>
      <c r="C2230" s="2643"/>
      <c r="D2230" s="2643"/>
      <c r="E2230" s="2643"/>
      <c r="F2230" s="2643"/>
      <c r="G2230" s="2643"/>
      <c r="H2230" s="2643"/>
      <c r="I2230" s="2643"/>
      <c r="J2230" s="2643"/>
      <c r="K2230" s="2644"/>
      <c r="L2230" s="2645"/>
      <c r="M2230" s="2645"/>
      <c r="N2230" s="2645"/>
      <c r="O2230" s="2646"/>
      <c r="P2230" s="2646"/>
      <c r="Q2230" s="2646"/>
      <c r="R2230" s="2646"/>
      <c r="S2230" s="2646"/>
      <c r="T2230" s="2646"/>
      <c r="U2230" s="2643"/>
      <c r="V2230" s="2643"/>
      <c r="W2230" s="2646"/>
    </row>
    <row r="2231" spans="1:23">
      <c r="A2231" s="2643"/>
      <c r="B2231" s="2643"/>
      <c r="C2231" s="2643"/>
      <c r="D2231" s="2643"/>
      <c r="E2231" s="2643"/>
      <c r="F2231" s="2643"/>
      <c r="G2231" s="2643"/>
      <c r="H2231" s="2643"/>
      <c r="I2231" s="2643"/>
      <c r="J2231" s="2643"/>
      <c r="K2231" s="2644"/>
      <c r="L2231" s="2645"/>
      <c r="M2231" s="2645"/>
      <c r="N2231" s="2645"/>
      <c r="O2231" s="2646"/>
      <c r="P2231" s="2646"/>
      <c r="Q2231" s="2646"/>
      <c r="R2231" s="2646"/>
      <c r="S2231" s="2646"/>
      <c r="T2231" s="2646"/>
      <c r="U2231" s="2643"/>
      <c r="V2231" s="2643"/>
      <c r="W2231" s="2646"/>
    </row>
    <row r="2232" spans="1:23">
      <c r="A2232" s="2643"/>
      <c r="B2232" s="2643"/>
      <c r="C2232" s="2643"/>
      <c r="D2232" s="2643"/>
      <c r="E2232" s="2643"/>
      <c r="F2232" s="2643"/>
      <c r="G2232" s="2643"/>
      <c r="H2232" s="2643"/>
      <c r="I2232" s="2643"/>
      <c r="J2232" s="2643"/>
      <c r="K2232" s="2644"/>
      <c r="L2232" s="2645"/>
      <c r="M2232" s="2645"/>
      <c r="N2232" s="2645"/>
      <c r="O2232" s="2646"/>
      <c r="P2232" s="2646"/>
      <c r="Q2232" s="2646"/>
      <c r="R2232" s="2646"/>
      <c r="S2232" s="2646"/>
      <c r="T2232" s="2646"/>
      <c r="U2232" s="2643"/>
      <c r="V2232" s="2643"/>
      <c r="W2232" s="2646"/>
    </row>
    <row r="2233" spans="1:23">
      <c r="A2233" s="2643"/>
      <c r="B2233" s="2643"/>
      <c r="C2233" s="2643"/>
      <c r="D2233" s="2643"/>
      <c r="E2233" s="2643"/>
      <c r="F2233" s="2643"/>
      <c r="G2233" s="2643"/>
      <c r="H2233" s="2643"/>
      <c r="I2233" s="2643"/>
      <c r="J2233" s="2643"/>
      <c r="K2233" s="2644"/>
      <c r="L2233" s="2645"/>
      <c r="M2233" s="2645"/>
      <c r="N2233" s="2645"/>
      <c r="O2233" s="2646"/>
      <c r="P2233" s="2646"/>
      <c r="Q2233" s="2646"/>
      <c r="R2233" s="2646"/>
      <c r="S2233" s="2646"/>
      <c r="T2233" s="2646"/>
      <c r="U2233" s="2643"/>
      <c r="V2233" s="2643"/>
      <c r="W2233" s="2646"/>
    </row>
    <row r="2234" spans="1:23">
      <c r="A2234" s="2643"/>
      <c r="B2234" s="2643"/>
      <c r="C2234" s="2643"/>
      <c r="D2234" s="2643"/>
      <c r="E2234" s="2643"/>
      <c r="F2234" s="2643"/>
      <c r="G2234" s="2643"/>
      <c r="H2234" s="2643"/>
      <c r="I2234" s="2643"/>
      <c r="J2234" s="2643"/>
      <c r="K2234" s="2644"/>
      <c r="L2234" s="2645"/>
      <c r="M2234" s="2645"/>
      <c r="N2234" s="2645"/>
      <c r="O2234" s="2646"/>
      <c r="P2234" s="2646"/>
      <c r="Q2234" s="2646"/>
      <c r="R2234" s="2646"/>
      <c r="S2234" s="2646"/>
      <c r="T2234" s="2646"/>
      <c r="U2234" s="2643"/>
      <c r="V2234" s="2643"/>
      <c r="W2234" s="2646"/>
    </row>
    <row r="2235" spans="1:23">
      <c r="A2235" s="2643"/>
      <c r="B2235" s="2643"/>
      <c r="C2235" s="2643"/>
      <c r="D2235" s="2643"/>
      <c r="E2235" s="2643"/>
      <c r="F2235" s="2643"/>
      <c r="G2235" s="2643"/>
      <c r="H2235" s="2643"/>
      <c r="I2235" s="2643"/>
      <c r="J2235" s="2643"/>
      <c r="K2235" s="2644"/>
      <c r="L2235" s="2645"/>
      <c r="M2235" s="2645"/>
      <c r="N2235" s="2645"/>
      <c r="O2235" s="2646"/>
      <c r="P2235" s="2646"/>
      <c r="Q2235" s="2646"/>
      <c r="R2235" s="2646"/>
      <c r="S2235" s="2646"/>
      <c r="T2235" s="2646"/>
      <c r="U2235" s="2643"/>
      <c r="V2235" s="2643"/>
      <c r="W2235" s="2646"/>
    </row>
    <row r="2236" spans="1:23">
      <c r="A2236" s="2643"/>
      <c r="B2236" s="2643"/>
      <c r="C2236" s="2643"/>
      <c r="D2236" s="2643"/>
      <c r="E2236" s="2643"/>
      <c r="F2236" s="2643"/>
      <c r="G2236" s="2643"/>
      <c r="H2236" s="2643"/>
      <c r="I2236" s="2643"/>
      <c r="J2236" s="2643"/>
      <c r="K2236" s="2644"/>
      <c r="L2236" s="2645"/>
      <c r="M2236" s="2645"/>
      <c r="N2236" s="2645"/>
      <c r="O2236" s="2646"/>
      <c r="P2236" s="2646"/>
      <c r="Q2236" s="2646"/>
      <c r="R2236" s="2646"/>
      <c r="S2236" s="2646"/>
      <c r="T2236" s="2646"/>
      <c r="U2236" s="2643"/>
      <c r="V2236" s="2643"/>
      <c r="W2236" s="2646"/>
    </row>
    <row r="2237" spans="1:23">
      <c r="A2237" s="2643"/>
      <c r="B2237" s="2643"/>
      <c r="C2237" s="2643"/>
      <c r="D2237" s="2643"/>
      <c r="E2237" s="2643"/>
      <c r="F2237" s="2643"/>
      <c r="G2237" s="2643"/>
      <c r="H2237" s="2643"/>
      <c r="I2237" s="2643"/>
      <c r="J2237" s="2643"/>
      <c r="K2237" s="2644"/>
      <c r="L2237" s="2645"/>
      <c r="M2237" s="2645"/>
      <c r="N2237" s="2645"/>
      <c r="O2237" s="2646"/>
      <c r="P2237" s="2646"/>
      <c r="Q2237" s="2646"/>
      <c r="R2237" s="2646"/>
      <c r="S2237" s="2646"/>
      <c r="T2237" s="2646"/>
      <c r="U2237" s="2643"/>
      <c r="V2237" s="2643"/>
      <c r="W2237" s="2646"/>
    </row>
    <row r="2238" spans="1:23">
      <c r="A2238" s="2643"/>
      <c r="B2238" s="2643"/>
      <c r="C2238" s="2643"/>
      <c r="D2238" s="2643"/>
      <c r="E2238" s="2643"/>
      <c r="F2238" s="2643"/>
      <c r="G2238" s="2643"/>
      <c r="H2238" s="2643"/>
      <c r="I2238" s="2643"/>
      <c r="J2238" s="2643"/>
      <c r="K2238" s="2644"/>
      <c r="L2238" s="2645"/>
      <c r="M2238" s="2645"/>
      <c r="N2238" s="2645"/>
      <c r="O2238" s="2646"/>
      <c r="P2238" s="2646"/>
      <c r="Q2238" s="2646"/>
      <c r="R2238" s="2646"/>
      <c r="S2238" s="2646"/>
      <c r="T2238" s="2646"/>
      <c r="U2238" s="2643"/>
      <c r="V2238" s="2643"/>
      <c r="W2238" s="2646"/>
    </row>
    <row r="2239" spans="1:23">
      <c r="A2239" s="2643"/>
      <c r="B2239" s="2643"/>
      <c r="C2239" s="2643"/>
      <c r="D2239" s="2643"/>
      <c r="E2239" s="2643"/>
      <c r="F2239" s="2643"/>
      <c r="G2239" s="2643"/>
      <c r="H2239" s="2643"/>
      <c r="I2239" s="2643"/>
      <c r="J2239" s="2643"/>
      <c r="K2239" s="2644"/>
      <c r="L2239" s="2645"/>
      <c r="M2239" s="2645"/>
      <c r="N2239" s="2645"/>
      <c r="O2239" s="2646"/>
      <c r="P2239" s="2646"/>
      <c r="Q2239" s="2646"/>
      <c r="R2239" s="2646"/>
      <c r="S2239" s="2646"/>
      <c r="T2239" s="2646"/>
      <c r="U2239" s="2643"/>
      <c r="V2239" s="2643"/>
      <c r="W2239" s="2646"/>
    </row>
    <row r="2240" spans="1:23">
      <c r="A2240" s="2643"/>
      <c r="B2240" s="2643"/>
      <c r="C2240" s="2643"/>
      <c r="D2240" s="2643"/>
      <c r="E2240" s="2643"/>
      <c r="F2240" s="2643"/>
      <c r="G2240" s="2643"/>
      <c r="H2240" s="2643"/>
      <c r="I2240" s="2643"/>
      <c r="J2240" s="2643"/>
      <c r="K2240" s="2644"/>
      <c r="L2240" s="2645"/>
      <c r="M2240" s="2645"/>
      <c r="N2240" s="2645"/>
      <c r="O2240" s="2646"/>
      <c r="P2240" s="2646"/>
      <c r="Q2240" s="2646"/>
      <c r="R2240" s="2646"/>
      <c r="S2240" s="2646"/>
      <c r="T2240" s="2646"/>
      <c r="U2240" s="2643"/>
      <c r="V2240" s="2643"/>
      <c r="W2240" s="2646"/>
    </row>
    <row r="2241" spans="1:23">
      <c r="A2241" s="2643"/>
      <c r="B2241" s="2643"/>
      <c r="C2241" s="2643"/>
      <c r="D2241" s="2643"/>
      <c r="E2241" s="2643"/>
      <c r="F2241" s="2643"/>
      <c r="G2241" s="2643"/>
      <c r="H2241" s="2643"/>
      <c r="I2241" s="2643"/>
      <c r="J2241" s="2643"/>
      <c r="K2241" s="2644"/>
      <c r="L2241" s="2645"/>
      <c r="M2241" s="2645"/>
      <c r="N2241" s="2645"/>
      <c r="O2241" s="2646"/>
      <c r="P2241" s="2646"/>
      <c r="Q2241" s="2646"/>
      <c r="R2241" s="2646"/>
      <c r="S2241" s="2646"/>
      <c r="T2241" s="2646"/>
      <c r="U2241" s="2643"/>
      <c r="V2241" s="2643"/>
      <c r="W2241" s="2646"/>
    </row>
    <row r="2242" spans="1:23">
      <c r="A2242" s="2643"/>
      <c r="B2242" s="2643"/>
      <c r="C2242" s="2643"/>
      <c r="D2242" s="2643"/>
      <c r="E2242" s="2643"/>
      <c r="F2242" s="2643"/>
      <c r="G2242" s="2643"/>
      <c r="H2242" s="2643"/>
      <c r="I2242" s="2643"/>
      <c r="J2242" s="2643"/>
      <c r="K2242" s="2644"/>
      <c r="L2242" s="2645"/>
      <c r="M2242" s="2645"/>
      <c r="N2242" s="2645"/>
      <c r="O2242" s="2646"/>
      <c r="P2242" s="2646"/>
      <c r="Q2242" s="2646"/>
      <c r="R2242" s="2646"/>
      <c r="S2242" s="2646"/>
      <c r="T2242" s="2646"/>
      <c r="U2242" s="2643"/>
      <c r="V2242" s="2643"/>
      <c r="W2242" s="2646"/>
    </row>
    <row r="2243" spans="1:23">
      <c r="A2243" s="2643"/>
      <c r="B2243" s="2643"/>
      <c r="C2243" s="2643"/>
      <c r="D2243" s="2643"/>
      <c r="E2243" s="2643"/>
      <c r="F2243" s="2643"/>
      <c r="G2243" s="2643"/>
      <c r="H2243" s="2643"/>
      <c r="I2243" s="2643"/>
      <c r="J2243" s="2643"/>
      <c r="K2243" s="2644"/>
      <c r="L2243" s="2645"/>
      <c r="M2243" s="2645"/>
      <c r="N2243" s="2645"/>
      <c r="O2243" s="2646"/>
      <c r="P2243" s="2646"/>
      <c r="Q2243" s="2646"/>
      <c r="R2243" s="2646"/>
      <c r="S2243" s="2646"/>
      <c r="T2243" s="2646"/>
      <c r="U2243" s="2643"/>
      <c r="V2243" s="2643"/>
      <c r="W2243" s="2646"/>
    </row>
    <row r="2244" spans="1:23">
      <c r="A2244" s="2643"/>
      <c r="B2244" s="2643"/>
      <c r="C2244" s="2643"/>
      <c r="D2244" s="2643"/>
      <c r="E2244" s="2643"/>
      <c r="F2244" s="2643"/>
      <c r="G2244" s="2643"/>
      <c r="H2244" s="2643"/>
      <c r="I2244" s="2643"/>
      <c r="J2244" s="2643"/>
      <c r="K2244" s="2644"/>
      <c r="L2244" s="2645"/>
      <c r="M2244" s="2645"/>
      <c r="N2244" s="2645"/>
      <c r="O2244" s="2646"/>
      <c r="P2244" s="2646"/>
      <c r="Q2244" s="2646"/>
      <c r="R2244" s="2646"/>
      <c r="S2244" s="2646"/>
      <c r="T2244" s="2646"/>
      <c r="U2244" s="2643"/>
      <c r="V2244" s="2643"/>
      <c r="W2244" s="2646"/>
    </row>
    <row r="2245" spans="1:23">
      <c r="A2245" s="2643"/>
      <c r="B2245" s="2643"/>
      <c r="C2245" s="2643"/>
      <c r="D2245" s="2643"/>
      <c r="E2245" s="2643"/>
      <c r="F2245" s="2643"/>
      <c r="G2245" s="2643"/>
      <c r="H2245" s="2643"/>
      <c r="I2245" s="2643"/>
      <c r="J2245" s="2643"/>
      <c r="K2245" s="2644"/>
      <c r="L2245" s="2645"/>
      <c r="M2245" s="2645"/>
      <c r="N2245" s="2645"/>
      <c r="O2245" s="2646"/>
      <c r="P2245" s="2646"/>
      <c r="Q2245" s="2646"/>
      <c r="R2245" s="2646"/>
      <c r="S2245" s="2646"/>
      <c r="T2245" s="2646"/>
      <c r="U2245" s="2643"/>
      <c r="V2245" s="2643"/>
      <c r="W2245" s="2646"/>
    </row>
    <row r="2246" spans="1:23">
      <c r="A2246" s="2643"/>
      <c r="B2246" s="2643"/>
      <c r="C2246" s="2643"/>
      <c r="D2246" s="2643"/>
      <c r="E2246" s="2643"/>
      <c r="F2246" s="2643"/>
      <c r="G2246" s="2643"/>
      <c r="H2246" s="2643"/>
      <c r="I2246" s="2643"/>
      <c r="J2246" s="2643"/>
      <c r="K2246" s="2644"/>
      <c r="L2246" s="2645"/>
      <c r="M2246" s="2645"/>
      <c r="N2246" s="2645"/>
      <c r="O2246" s="2646"/>
      <c r="P2246" s="2646"/>
      <c r="Q2246" s="2646"/>
      <c r="R2246" s="2646"/>
      <c r="S2246" s="2646"/>
      <c r="T2246" s="2646"/>
      <c r="U2246" s="2643"/>
      <c r="V2246" s="2643"/>
      <c r="W2246" s="2646"/>
    </row>
    <row r="2247" spans="1:23">
      <c r="A2247" s="2643"/>
      <c r="B2247" s="2643"/>
      <c r="C2247" s="2643"/>
      <c r="D2247" s="2643"/>
      <c r="E2247" s="2643"/>
      <c r="F2247" s="2643"/>
      <c r="G2247" s="2643"/>
      <c r="H2247" s="2643"/>
      <c r="I2247" s="2643"/>
      <c r="J2247" s="2643"/>
      <c r="K2247" s="2644"/>
      <c r="L2247" s="2645"/>
      <c r="M2247" s="2645"/>
      <c r="N2247" s="2645"/>
      <c r="O2247" s="2646"/>
      <c r="P2247" s="2646"/>
      <c r="Q2247" s="2646"/>
      <c r="R2247" s="2646"/>
      <c r="S2247" s="2646"/>
      <c r="T2247" s="2646"/>
      <c r="U2247" s="2643"/>
      <c r="V2247" s="2643"/>
      <c r="W2247" s="2646"/>
    </row>
    <row r="2248" spans="1:23">
      <c r="A2248" s="2643"/>
      <c r="B2248" s="2643"/>
      <c r="C2248" s="2643"/>
      <c r="D2248" s="2643"/>
      <c r="E2248" s="2643"/>
      <c r="F2248" s="2643"/>
      <c r="G2248" s="2643"/>
      <c r="H2248" s="2643"/>
      <c r="I2248" s="2643"/>
      <c r="J2248" s="2643"/>
      <c r="K2248" s="2644"/>
      <c r="L2248" s="2645"/>
      <c r="M2248" s="2645"/>
      <c r="N2248" s="2645"/>
      <c r="O2248" s="2646"/>
      <c r="P2248" s="2646"/>
      <c r="Q2248" s="2646"/>
      <c r="R2248" s="2646"/>
      <c r="S2248" s="2646"/>
      <c r="T2248" s="2646"/>
      <c r="U2248" s="2643"/>
      <c r="V2248" s="2643"/>
      <c r="W2248" s="2646"/>
    </row>
    <row r="2249" spans="1:23">
      <c r="A2249" s="2643"/>
      <c r="B2249" s="2643"/>
      <c r="C2249" s="2643"/>
      <c r="D2249" s="2643"/>
      <c r="E2249" s="2643"/>
      <c r="F2249" s="2643"/>
      <c r="G2249" s="2643"/>
      <c r="H2249" s="2643"/>
      <c r="I2249" s="2643"/>
      <c r="J2249" s="2643"/>
      <c r="K2249" s="2644"/>
      <c r="L2249" s="2645"/>
      <c r="M2249" s="2645"/>
      <c r="N2249" s="2645"/>
      <c r="O2249" s="2646"/>
      <c r="P2249" s="2646"/>
      <c r="Q2249" s="2646"/>
      <c r="R2249" s="2646"/>
      <c r="S2249" s="2646"/>
      <c r="T2249" s="2646"/>
      <c r="U2249" s="2643"/>
      <c r="V2249" s="2643"/>
      <c r="W2249" s="2646"/>
    </row>
    <row r="2250" spans="1:23">
      <c r="A2250" s="2643"/>
      <c r="B2250" s="2643"/>
      <c r="C2250" s="2643"/>
      <c r="D2250" s="2643"/>
      <c r="E2250" s="2643"/>
      <c r="F2250" s="2643"/>
      <c r="G2250" s="2643"/>
      <c r="H2250" s="2643"/>
      <c r="I2250" s="2643"/>
      <c r="J2250" s="2643"/>
      <c r="K2250" s="2644"/>
      <c r="L2250" s="2645"/>
      <c r="M2250" s="2645"/>
      <c r="N2250" s="2645"/>
      <c r="O2250" s="2646"/>
      <c r="P2250" s="2646"/>
      <c r="Q2250" s="2646"/>
      <c r="R2250" s="2646"/>
      <c r="S2250" s="2646"/>
      <c r="T2250" s="2646"/>
      <c r="U2250" s="2643"/>
      <c r="V2250" s="2643"/>
      <c r="W2250" s="2646"/>
    </row>
    <row r="2251" spans="1:23">
      <c r="A2251" s="2643"/>
      <c r="B2251" s="2643"/>
      <c r="C2251" s="2643"/>
      <c r="D2251" s="2643"/>
      <c r="E2251" s="2643"/>
      <c r="F2251" s="2643"/>
      <c r="G2251" s="2643"/>
      <c r="H2251" s="2643"/>
      <c r="I2251" s="2643"/>
      <c r="J2251" s="2643"/>
      <c r="K2251" s="2644"/>
      <c r="L2251" s="2645"/>
      <c r="M2251" s="2645"/>
      <c r="N2251" s="2645"/>
      <c r="O2251" s="2646"/>
      <c r="P2251" s="2646"/>
      <c r="Q2251" s="2646"/>
      <c r="R2251" s="2646"/>
      <c r="S2251" s="2646"/>
      <c r="T2251" s="2646"/>
      <c r="U2251" s="2643"/>
      <c r="V2251" s="2643"/>
      <c r="W2251" s="2646"/>
    </row>
    <row r="2252" spans="1:23">
      <c r="A2252" s="2643"/>
      <c r="B2252" s="2643"/>
      <c r="C2252" s="2643"/>
      <c r="D2252" s="2643"/>
      <c r="E2252" s="2643"/>
      <c r="F2252" s="2643"/>
      <c r="G2252" s="2643"/>
      <c r="H2252" s="2643"/>
      <c r="I2252" s="2643"/>
      <c r="J2252" s="2643"/>
      <c r="K2252" s="2644"/>
      <c r="L2252" s="2645"/>
      <c r="M2252" s="2645"/>
      <c r="N2252" s="2645"/>
      <c r="O2252" s="2646"/>
      <c r="P2252" s="2646"/>
      <c r="Q2252" s="2646"/>
      <c r="R2252" s="2646"/>
      <c r="S2252" s="2646"/>
      <c r="T2252" s="2646"/>
      <c r="U2252" s="2643"/>
      <c r="V2252" s="2643"/>
      <c r="W2252" s="2646"/>
    </row>
    <row r="2253" spans="1:23">
      <c r="A2253" s="2643"/>
      <c r="B2253" s="2643"/>
      <c r="C2253" s="2643"/>
      <c r="D2253" s="2643"/>
      <c r="E2253" s="2643"/>
      <c r="F2253" s="2643"/>
      <c r="G2253" s="2643"/>
      <c r="H2253" s="2643"/>
      <c r="I2253" s="2643"/>
      <c r="J2253" s="2643"/>
      <c r="K2253" s="2644"/>
      <c r="L2253" s="2645"/>
      <c r="M2253" s="2645"/>
      <c r="N2253" s="2645"/>
      <c r="O2253" s="2646"/>
      <c r="P2253" s="2646"/>
      <c r="Q2253" s="2646"/>
      <c r="R2253" s="2646"/>
      <c r="S2253" s="2646"/>
      <c r="T2253" s="2646"/>
      <c r="U2253" s="2643"/>
      <c r="V2253" s="2643"/>
      <c r="W2253" s="2646"/>
    </row>
    <row r="2254" spans="1:23">
      <c r="A2254" s="2643"/>
      <c r="B2254" s="2643"/>
      <c r="C2254" s="2643"/>
      <c r="D2254" s="2643"/>
      <c r="E2254" s="2643"/>
      <c r="F2254" s="2643"/>
      <c r="G2254" s="2643"/>
      <c r="H2254" s="2643"/>
      <c r="I2254" s="2643"/>
      <c r="J2254" s="2643"/>
      <c r="K2254" s="2644"/>
      <c r="L2254" s="2645"/>
      <c r="M2254" s="2645"/>
      <c r="N2254" s="2645"/>
      <c r="O2254" s="2646"/>
      <c r="P2254" s="2646"/>
      <c r="Q2254" s="2646"/>
      <c r="R2254" s="2646"/>
      <c r="S2254" s="2646"/>
      <c r="T2254" s="2646"/>
      <c r="U2254" s="2643"/>
      <c r="V2254" s="2643"/>
      <c r="W2254" s="2646"/>
    </row>
    <row r="2255" spans="1:23">
      <c r="A2255" s="2643"/>
      <c r="B2255" s="2643"/>
      <c r="C2255" s="2643"/>
      <c r="D2255" s="2643"/>
      <c r="E2255" s="2643"/>
      <c r="F2255" s="2643"/>
      <c r="G2255" s="2643"/>
      <c r="H2255" s="2643"/>
      <c r="I2255" s="2643"/>
      <c r="J2255" s="2643"/>
      <c r="K2255" s="2644"/>
      <c r="L2255" s="2645"/>
      <c r="M2255" s="2645"/>
      <c r="N2255" s="2645"/>
      <c r="O2255" s="2646"/>
      <c r="P2255" s="2646"/>
      <c r="Q2255" s="2646"/>
      <c r="R2255" s="2646"/>
      <c r="S2255" s="2646"/>
      <c r="T2255" s="2646"/>
      <c r="U2255" s="2643"/>
      <c r="V2255" s="2643"/>
      <c r="W2255" s="2646"/>
    </row>
    <row r="2256" spans="1:23">
      <c r="A2256" s="2643"/>
      <c r="B2256" s="2643"/>
      <c r="C2256" s="2643"/>
      <c r="D2256" s="2643"/>
      <c r="E2256" s="2643"/>
      <c r="F2256" s="2643"/>
      <c r="G2256" s="2643"/>
      <c r="H2256" s="2643"/>
      <c r="I2256" s="2643"/>
      <c r="J2256" s="2643"/>
      <c r="K2256" s="2644"/>
      <c r="L2256" s="2645"/>
      <c r="M2256" s="2645"/>
      <c r="N2256" s="2645"/>
      <c r="O2256" s="2646"/>
      <c r="P2256" s="2646"/>
      <c r="Q2256" s="2646"/>
      <c r="R2256" s="2646"/>
      <c r="S2256" s="2646"/>
      <c r="T2256" s="2646"/>
      <c r="U2256" s="2643"/>
      <c r="V2256" s="2643"/>
      <c r="W2256" s="2646"/>
    </row>
    <row r="2257" spans="1:23">
      <c r="A2257" s="2643"/>
      <c r="B2257" s="2643"/>
      <c r="C2257" s="2643"/>
      <c r="D2257" s="2643"/>
      <c r="E2257" s="2643"/>
      <c r="F2257" s="2643"/>
      <c r="G2257" s="2643"/>
      <c r="H2257" s="2643"/>
      <c r="I2257" s="2643"/>
      <c r="J2257" s="2643"/>
      <c r="K2257" s="2644"/>
      <c r="L2257" s="2645"/>
      <c r="M2257" s="2645"/>
      <c r="N2257" s="2645"/>
      <c r="O2257" s="2646"/>
      <c r="P2257" s="2646"/>
      <c r="Q2257" s="2646"/>
      <c r="R2257" s="2646"/>
      <c r="S2257" s="2646"/>
      <c r="T2257" s="2646"/>
      <c r="U2257" s="2643"/>
      <c r="V2257" s="2643"/>
      <c r="W2257" s="2646"/>
    </row>
    <row r="2258" spans="1:23">
      <c r="A2258" s="2643"/>
      <c r="B2258" s="2643"/>
      <c r="C2258" s="2643"/>
      <c r="D2258" s="2643"/>
      <c r="E2258" s="2643"/>
      <c r="F2258" s="2643"/>
      <c r="G2258" s="2643"/>
      <c r="H2258" s="2643"/>
      <c r="I2258" s="2643"/>
      <c r="J2258" s="2643"/>
      <c r="K2258" s="2644"/>
      <c r="L2258" s="2645"/>
      <c r="M2258" s="2645"/>
      <c r="N2258" s="2645"/>
      <c r="O2258" s="2646"/>
      <c r="P2258" s="2646"/>
      <c r="Q2258" s="2646"/>
      <c r="R2258" s="2646"/>
      <c r="S2258" s="2646"/>
      <c r="T2258" s="2646"/>
      <c r="U2258" s="2643"/>
      <c r="V2258" s="2643"/>
      <c r="W2258" s="2646"/>
    </row>
    <row r="2259" spans="1:23">
      <c r="A2259" s="2643"/>
      <c r="B2259" s="2643"/>
      <c r="C2259" s="2643"/>
      <c r="D2259" s="2643"/>
      <c r="E2259" s="2643"/>
      <c r="F2259" s="2643"/>
      <c r="G2259" s="2643"/>
      <c r="H2259" s="2643"/>
      <c r="I2259" s="2643"/>
      <c r="J2259" s="2643"/>
      <c r="K2259" s="2644"/>
      <c r="L2259" s="2645"/>
      <c r="M2259" s="2645"/>
      <c r="N2259" s="2645"/>
      <c r="O2259" s="2646"/>
      <c r="P2259" s="2646"/>
      <c r="Q2259" s="2646"/>
      <c r="R2259" s="2646"/>
      <c r="S2259" s="2646"/>
      <c r="T2259" s="2646"/>
      <c r="U2259" s="2643"/>
      <c r="V2259" s="2643"/>
      <c r="W2259" s="2646"/>
    </row>
    <row r="2260" spans="1:23">
      <c r="A2260" s="2643"/>
      <c r="B2260" s="2643"/>
      <c r="C2260" s="2643"/>
      <c r="D2260" s="2643"/>
      <c r="E2260" s="2643"/>
      <c r="F2260" s="2643"/>
      <c r="G2260" s="2643"/>
      <c r="H2260" s="2643"/>
      <c r="I2260" s="2643"/>
      <c r="J2260" s="2643"/>
      <c r="K2260" s="2644"/>
      <c r="L2260" s="2645"/>
      <c r="M2260" s="2645"/>
      <c r="N2260" s="2645"/>
      <c r="O2260" s="2646"/>
      <c r="P2260" s="2646"/>
      <c r="Q2260" s="2646"/>
      <c r="R2260" s="2646"/>
      <c r="S2260" s="2646"/>
      <c r="T2260" s="2646"/>
      <c r="U2260" s="2643"/>
      <c r="V2260" s="2643"/>
      <c r="W2260" s="2646"/>
    </row>
    <row r="2261" spans="1:23">
      <c r="A2261" s="2643"/>
      <c r="B2261" s="2643"/>
      <c r="C2261" s="2643"/>
      <c r="D2261" s="2643"/>
      <c r="E2261" s="2643"/>
      <c r="F2261" s="2643"/>
      <c r="G2261" s="2643"/>
      <c r="H2261" s="2643"/>
      <c r="I2261" s="2643"/>
      <c r="J2261" s="2643"/>
      <c r="K2261" s="2644"/>
      <c r="L2261" s="2645"/>
      <c r="M2261" s="2645"/>
      <c r="N2261" s="2645"/>
      <c r="O2261" s="2646"/>
      <c r="P2261" s="2646"/>
      <c r="Q2261" s="2646"/>
      <c r="R2261" s="2646"/>
      <c r="S2261" s="2646"/>
      <c r="T2261" s="2646"/>
      <c r="U2261" s="2643"/>
      <c r="V2261" s="2643"/>
      <c r="W2261" s="2646"/>
    </row>
    <row r="2262" spans="1:23">
      <c r="A2262" s="2643"/>
      <c r="B2262" s="2643"/>
      <c r="C2262" s="2643"/>
      <c r="D2262" s="2643"/>
      <c r="E2262" s="2643"/>
      <c r="F2262" s="2643"/>
      <c r="G2262" s="2643"/>
      <c r="H2262" s="2643"/>
      <c r="I2262" s="2643"/>
      <c r="J2262" s="2643"/>
      <c r="K2262" s="2644"/>
      <c r="L2262" s="2645"/>
      <c r="M2262" s="2645"/>
      <c r="N2262" s="2645"/>
      <c r="O2262" s="2646"/>
      <c r="P2262" s="2646"/>
      <c r="Q2262" s="2646"/>
      <c r="R2262" s="2646"/>
      <c r="S2262" s="2646"/>
      <c r="T2262" s="2646"/>
      <c r="U2262" s="2643"/>
      <c r="V2262" s="2643"/>
      <c r="W2262" s="2646"/>
    </row>
    <row r="2263" spans="1:23">
      <c r="A2263" s="2643"/>
      <c r="B2263" s="2643"/>
      <c r="C2263" s="2643"/>
      <c r="D2263" s="2643"/>
      <c r="E2263" s="2643"/>
      <c r="F2263" s="2643"/>
      <c r="G2263" s="2643"/>
      <c r="H2263" s="2643"/>
      <c r="I2263" s="2643"/>
      <c r="J2263" s="2643"/>
      <c r="K2263" s="2644"/>
      <c r="L2263" s="2645"/>
      <c r="M2263" s="2645"/>
      <c r="N2263" s="2645"/>
      <c r="O2263" s="2646"/>
      <c r="P2263" s="2646"/>
      <c r="Q2263" s="2646"/>
      <c r="R2263" s="2646"/>
      <c r="S2263" s="2646"/>
      <c r="T2263" s="2646"/>
      <c r="U2263" s="2643"/>
      <c r="V2263" s="2643"/>
      <c r="W2263" s="2646"/>
    </row>
    <row r="2264" spans="1:23">
      <c r="A2264" s="2643"/>
      <c r="B2264" s="2643"/>
      <c r="C2264" s="2643"/>
      <c r="D2264" s="2643"/>
      <c r="E2264" s="2643"/>
      <c r="F2264" s="2643"/>
      <c r="G2264" s="2643"/>
      <c r="H2264" s="2643"/>
      <c r="I2264" s="2643"/>
      <c r="J2264" s="2643"/>
      <c r="K2264" s="2644"/>
      <c r="L2264" s="2645"/>
      <c r="M2264" s="2645"/>
      <c r="N2264" s="2645"/>
      <c r="O2264" s="2646"/>
      <c r="P2264" s="2646"/>
      <c r="Q2264" s="2646"/>
      <c r="R2264" s="2646"/>
      <c r="S2264" s="2646"/>
      <c r="T2264" s="2646"/>
      <c r="U2264" s="2643"/>
      <c r="V2264" s="2643"/>
      <c r="W2264" s="2646"/>
    </row>
    <row r="2265" spans="1:23">
      <c r="A2265" s="2643"/>
      <c r="B2265" s="2643"/>
      <c r="C2265" s="2643"/>
      <c r="D2265" s="2643"/>
      <c r="E2265" s="2643"/>
      <c r="F2265" s="2643"/>
      <c r="G2265" s="2643"/>
      <c r="H2265" s="2643"/>
      <c r="I2265" s="2643"/>
      <c r="J2265" s="2643"/>
      <c r="K2265" s="2644"/>
      <c r="L2265" s="2645"/>
      <c r="M2265" s="2645"/>
      <c r="N2265" s="2645"/>
      <c r="O2265" s="2646"/>
      <c r="P2265" s="2646"/>
      <c r="Q2265" s="2646"/>
      <c r="R2265" s="2646"/>
      <c r="S2265" s="2646"/>
      <c r="T2265" s="2646"/>
      <c r="U2265" s="2643"/>
      <c r="V2265" s="2643"/>
      <c r="W2265" s="2646"/>
    </row>
    <row r="2266" spans="1:23">
      <c r="A2266" s="2643"/>
      <c r="B2266" s="2643"/>
      <c r="C2266" s="2643"/>
      <c r="D2266" s="2643"/>
      <c r="E2266" s="2643"/>
      <c r="F2266" s="2643"/>
      <c r="G2266" s="2643"/>
      <c r="H2266" s="2643"/>
      <c r="I2266" s="2643"/>
      <c r="J2266" s="2643"/>
      <c r="K2266" s="2644"/>
      <c r="L2266" s="2645"/>
      <c r="M2266" s="2645"/>
      <c r="N2266" s="2645"/>
      <c r="O2266" s="2646"/>
      <c r="P2266" s="2646"/>
      <c r="Q2266" s="2646"/>
      <c r="R2266" s="2646"/>
      <c r="S2266" s="2646"/>
      <c r="T2266" s="2646"/>
      <c r="U2266" s="2643"/>
      <c r="V2266" s="2643"/>
      <c r="W2266" s="2646"/>
    </row>
    <row r="2267" spans="1:23">
      <c r="A2267" s="2643"/>
      <c r="B2267" s="2643"/>
      <c r="C2267" s="2643"/>
      <c r="D2267" s="2643"/>
      <c r="E2267" s="2643"/>
      <c r="F2267" s="2643"/>
      <c r="G2267" s="2643"/>
      <c r="H2267" s="2643"/>
      <c r="I2267" s="2643"/>
      <c r="J2267" s="2643"/>
      <c r="K2267" s="2644"/>
      <c r="L2267" s="2645"/>
      <c r="M2267" s="2645"/>
      <c r="N2267" s="2645"/>
      <c r="O2267" s="2646"/>
      <c r="P2267" s="2646"/>
      <c r="Q2267" s="2646"/>
      <c r="R2267" s="2646"/>
      <c r="S2267" s="2646"/>
      <c r="T2267" s="2646"/>
      <c r="U2267" s="2643"/>
      <c r="V2267" s="2643"/>
      <c r="W2267" s="2646"/>
    </row>
    <row r="2268" spans="1:23">
      <c r="A2268" s="2643"/>
      <c r="B2268" s="2643"/>
      <c r="C2268" s="2643"/>
      <c r="D2268" s="2643"/>
      <c r="E2268" s="2643"/>
      <c r="F2268" s="2643"/>
      <c r="G2268" s="2643"/>
      <c r="H2268" s="2643"/>
      <c r="I2268" s="2643"/>
      <c r="J2268" s="2643"/>
      <c r="K2268" s="2644"/>
      <c r="L2268" s="2645"/>
      <c r="M2268" s="2645"/>
      <c r="N2268" s="2645"/>
      <c r="O2268" s="2646"/>
      <c r="P2268" s="2646"/>
      <c r="Q2268" s="2646"/>
      <c r="R2268" s="2646"/>
      <c r="S2268" s="2646"/>
      <c r="T2268" s="2646"/>
      <c r="U2268" s="2643"/>
      <c r="V2268" s="2643"/>
      <c r="W2268" s="2646"/>
    </row>
    <row r="2269" spans="1:23">
      <c r="A2269" s="2643"/>
      <c r="B2269" s="2643"/>
      <c r="C2269" s="2643"/>
      <c r="D2269" s="2643"/>
      <c r="E2269" s="2643"/>
      <c r="F2269" s="2643"/>
      <c r="G2269" s="2643"/>
      <c r="H2269" s="2643"/>
      <c r="I2269" s="2643"/>
      <c r="J2269" s="2643"/>
      <c r="K2269" s="2644"/>
      <c r="L2269" s="2645"/>
      <c r="M2269" s="2645"/>
      <c r="N2269" s="2645"/>
      <c r="O2269" s="2646"/>
      <c r="P2269" s="2646"/>
      <c r="Q2269" s="2646"/>
      <c r="R2269" s="2646"/>
      <c r="S2269" s="2646"/>
      <c r="T2269" s="2646"/>
      <c r="U2269" s="2643"/>
      <c r="V2269" s="2643"/>
      <c r="W2269" s="2646"/>
    </row>
    <row r="2270" spans="1:23">
      <c r="A2270" s="2643"/>
      <c r="B2270" s="2643"/>
      <c r="C2270" s="2643"/>
      <c r="D2270" s="2643"/>
      <c r="E2270" s="2643"/>
      <c r="F2270" s="2643"/>
      <c r="G2270" s="2643"/>
      <c r="H2270" s="2643"/>
      <c r="I2270" s="2643"/>
      <c r="J2270" s="2643"/>
      <c r="K2270" s="2644"/>
      <c r="L2270" s="2645"/>
      <c r="M2270" s="2645"/>
      <c r="N2270" s="2645"/>
      <c r="O2270" s="2646"/>
      <c r="P2270" s="2646"/>
      <c r="Q2270" s="2646"/>
      <c r="R2270" s="2646"/>
      <c r="S2270" s="2646"/>
      <c r="T2270" s="2646"/>
      <c r="U2270" s="2643"/>
      <c r="V2270" s="2643"/>
      <c r="W2270" s="2646"/>
    </row>
    <row r="2271" spans="1:23">
      <c r="A2271" s="2643"/>
      <c r="B2271" s="2643"/>
      <c r="C2271" s="2643"/>
      <c r="D2271" s="2643"/>
      <c r="E2271" s="2643"/>
      <c r="F2271" s="2643"/>
      <c r="G2271" s="2643"/>
      <c r="H2271" s="2643"/>
      <c r="I2271" s="2643"/>
      <c r="J2271" s="2643"/>
      <c r="K2271" s="2644"/>
      <c r="L2271" s="2645"/>
      <c r="M2271" s="2645"/>
      <c r="N2271" s="2645"/>
      <c r="O2271" s="2646"/>
      <c r="P2271" s="2646"/>
      <c r="Q2271" s="2646"/>
      <c r="R2271" s="2646"/>
      <c r="S2271" s="2646"/>
      <c r="T2271" s="2646"/>
      <c r="U2271" s="2643"/>
      <c r="V2271" s="2643"/>
      <c r="W2271" s="2646"/>
    </row>
    <row r="2272" spans="1:23">
      <c r="A2272" s="2643"/>
      <c r="B2272" s="2643"/>
      <c r="C2272" s="2643"/>
      <c r="D2272" s="2643"/>
      <c r="E2272" s="2643"/>
      <c r="F2272" s="2643"/>
      <c r="G2272" s="2643"/>
      <c r="H2272" s="2643"/>
      <c r="I2272" s="2643"/>
      <c r="J2272" s="2643"/>
      <c r="K2272" s="2644"/>
      <c r="L2272" s="2645"/>
      <c r="M2272" s="2645"/>
      <c r="N2272" s="2645"/>
      <c r="O2272" s="2646"/>
      <c r="P2272" s="2646"/>
      <c r="Q2272" s="2646"/>
      <c r="R2272" s="2646"/>
      <c r="S2272" s="2646"/>
      <c r="T2272" s="2646"/>
      <c r="U2272" s="2643"/>
      <c r="V2272" s="2643"/>
      <c r="W2272" s="2646"/>
    </row>
    <row r="2273" spans="1:23">
      <c r="A2273" s="2643"/>
      <c r="B2273" s="2643"/>
      <c r="C2273" s="2643"/>
      <c r="D2273" s="2643"/>
      <c r="E2273" s="2643"/>
      <c r="F2273" s="2643"/>
      <c r="G2273" s="2643"/>
      <c r="H2273" s="2643"/>
      <c r="I2273" s="2643"/>
      <c r="J2273" s="2643"/>
      <c r="K2273" s="2644"/>
      <c r="L2273" s="2645"/>
      <c r="M2273" s="2645"/>
      <c r="N2273" s="2645"/>
      <c r="O2273" s="2646"/>
      <c r="P2273" s="2646"/>
      <c r="Q2273" s="2646"/>
      <c r="R2273" s="2646"/>
      <c r="S2273" s="2646"/>
      <c r="T2273" s="2646"/>
      <c r="U2273" s="2643"/>
      <c r="V2273" s="2643"/>
      <c r="W2273" s="2646"/>
    </row>
    <row r="2274" spans="1:23">
      <c r="A2274" s="2643"/>
      <c r="B2274" s="2643"/>
      <c r="C2274" s="2643"/>
      <c r="D2274" s="2643"/>
      <c r="E2274" s="2643"/>
      <c r="F2274" s="2643"/>
      <c r="G2274" s="2643"/>
      <c r="H2274" s="2643"/>
      <c r="I2274" s="2643"/>
      <c r="J2274" s="2643"/>
      <c r="K2274" s="2644"/>
      <c r="L2274" s="2645"/>
      <c r="M2274" s="2645"/>
      <c r="N2274" s="2645"/>
      <c r="O2274" s="2646"/>
      <c r="P2274" s="2646"/>
      <c r="Q2274" s="2646"/>
      <c r="R2274" s="2646"/>
      <c r="S2274" s="2646"/>
      <c r="T2274" s="2646"/>
      <c r="U2274" s="2643"/>
      <c r="V2274" s="2643"/>
      <c r="W2274" s="2646"/>
    </row>
    <row r="2275" spans="1:23">
      <c r="A2275" s="2643"/>
      <c r="B2275" s="2643"/>
      <c r="C2275" s="2643"/>
      <c r="D2275" s="2643"/>
      <c r="E2275" s="2643"/>
      <c r="F2275" s="2643"/>
      <c r="G2275" s="2643"/>
      <c r="H2275" s="2643"/>
      <c r="I2275" s="2643"/>
      <c r="J2275" s="2643"/>
      <c r="K2275" s="2644"/>
      <c r="L2275" s="2645"/>
      <c r="M2275" s="2645"/>
      <c r="N2275" s="2645"/>
      <c r="O2275" s="2646"/>
      <c r="P2275" s="2646"/>
      <c r="Q2275" s="2646"/>
      <c r="R2275" s="2646"/>
      <c r="S2275" s="2646"/>
      <c r="T2275" s="2646"/>
      <c r="U2275" s="2643"/>
      <c r="V2275" s="2643"/>
      <c r="W2275" s="2646"/>
    </row>
    <row r="2276" spans="1:23">
      <c r="A2276" s="2643"/>
      <c r="B2276" s="2643"/>
      <c r="C2276" s="2643"/>
      <c r="D2276" s="2643"/>
      <c r="E2276" s="2643"/>
      <c r="F2276" s="2643"/>
      <c r="G2276" s="2643"/>
      <c r="H2276" s="2643"/>
      <c r="I2276" s="2643"/>
      <c r="J2276" s="2643"/>
      <c r="K2276" s="2644"/>
      <c r="L2276" s="2645"/>
      <c r="M2276" s="2645"/>
      <c r="N2276" s="2645"/>
      <c r="O2276" s="2646"/>
      <c r="P2276" s="2646"/>
      <c r="Q2276" s="2646"/>
      <c r="R2276" s="2646"/>
      <c r="S2276" s="2646"/>
      <c r="T2276" s="2646"/>
      <c r="U2276" s="2643"/>
      <c r="V2276" s="2643"/>
      <c r="W2276" s="2646"/>
    </row>
    <row r="2277" spans="1:23">
      <c r="A2277" s="2643"/>
      <c r="B2277" s="2643"/>
      <c r="C2277" s="2643"/>
      <c r="D2277" s="2643"/>
      <c r="E2277" s="2643"/>
      <c r="F2277" s="2643"/>
      <c r="G2277" s="2643"/>
      <c r="H2277" s="2643"/>
      <c r="I2277" s="2643"/>
      <c r="J2277" s="2643"/>
      <c r="K2277" s="2644"/>
      <c r="L2277" s="2645"/>
      <c r="M2277" s="2645"/>
      <c r="N2277" s="2645"/>
      <c r="O2277" s="2646"/>
      <c r="P2277" s="2646"/>
      <c r="Q2277" s="2646"/>
      <c r="R2277" s="2646"/>
      <c r="S2277" s="2646"/>
      <c r="T2277" s="2646"/>
      <c r="U2277" s="2643"/>
      <c r="V2277" s="2643"/>
      <c r="W2277" s="2646"/>
    </row>
    <row r="2278" spans="1:23">
      <c r="A2278" s="2643"/>
      <c r="B2278" s="2643"/>
      <c r="C2278" s="2643"/>
      <c r="D2278" s="2643"/>
      <c r="E2278" s="2643"/>
      <c r="F2278" s="2643"/>
      <c r="G2278" s="2643"/>
      <c r="H2278" s="2643"/>
      <c r="I2278" s="2643"/>
      <c r="J2278" s="2643"/>
      <c r="K2278" s="2644"/>
      <c r="L2278" s="2645"/>
      <c r="M2278" s="2645"/>
      <c r="N2278" s="2645"/>
      <c r="O2278" s="2646"/>
      <c r="P2278" s="2646"/>
      <c r="Q2278" s="2646"/>
      <c r="R2278" s="2646"/>
      <c r="S2278" s="2646"/>
      <c r="T2278" s="2646"/>
      <c r="U2278" s="2643"/>
      <c r="V2278" s="2643"/>
      <c r="W2278" s="2646"/>
    </row>
    <row r="2279" spans="1:23">
      <c r="A2279" s="2643"/>
      <c r="B2279" s="2643"/>
      <c r="C2279" s="2643"/>
      <c r="D2279" s="2643"/>
      <c r="E2279" s="2643"/>
      <c r="F2279" s="2643"/>
      <c r="G2279" s="2643"/>
      <c r="H2279" s="2643"/>
      <c r="I2279" s="2643"/>
      <c r="J2279" s="2643"/>
      <c r="K2279" s="2644"/>
      <c r="L2279" s="2645"/>
      <c r="M2279" s="2645"/>
      <c r="N2279" s="2645"/>
      <c r="O2279" s="2646"/>
      <c r="P2279" s="2646"/>
      <c r="Q2279" s="2646"/>
      <c r="R2279" s="2646"/>
      <c r="S2279" s="2646"/>
      <c r="T2279" s="2646"/>
      <c r="U2279" s="2643"/>
      <c r="V2279" s="2643"/>
      <c r="W2279" s="2646"/>
    </row>
    <row r="2280" spans="1:23">
      <c r="A2280" s="2643"/>
      <c r="B2280" s="2643"/>
      <c r="C2280" s="2643"/>
      <c r="D2280" s="2643"/>
      <c r="E2280" s="2643"/>
      <c r="F2280" s="2643"/>
      <c r="G2280" s="2643"/>
      <c r="H2280" s="2643"/>
      <c r="I2280" s="2643"/>
      <c r="J2280" s="2643"/>
      <c r="K2280" s="2644"/>
      <c r="L2280" s="2645"/>
      <c r="M2280" s="2645"/>
      <c r="N2280" s="2645"/>
      <c r="O2280" s="2646"/>
      <c r="P2280" s="2646"/>
      <c r="Q2280" s="2646"/>
      <c r="R2280" s="2646"/>
      <c r="S2280" s="2646"/>
      <c r="T2280" s="2646"/>
      <c r="U2280" s="2643"/>
      <c r="V2280" s="2643"/>
      <c r="W2280" s="2646"/>
    </row>
    <row r="2281" spans="1:23">
      <c r="A2281" s="2643"/>
      <c r="B2281" s="2643"/>
      <c r="C2281" s="2643"/>
      <c r="D2281" s="2643"/>
      <c r="E2281" s="2643"/>
      <c r="F2281" s="2643"/>
      <c r="G2281" s="2643"/>
      <c r="H2281" s="2643"/>
      <c r="I2281" s="2643"/>
      <c r="J2281" s="2643"/>
      <c r="K2281" s="2644"/>
      <c r="L2281" s="2645"/>
      <c r="M2281" s="2645"/>
      <c r="N2281" s="2645"/>
      <c r="O2281" s="2646"/>
      <c r="P2281" s="2646"/>
      <c r="Q2281" s="2646"/>
      <c r="R2281" s="2646"/>
      <c r="S2281" s="2646"/>
      <c r="T2281" s="2646"/>
      <c r="U2281" s="2643"/>
      <c r="V2281" s="2643"/>
      <c r="W2281" s="2646"/>
    </row>
    <row r="2282" spans="1:23">
      <c r="A2282" s="2643"/>
      <c r="B2282" s="2643"/>
      <c r="C2282" s="2643"/>
      <c r="D2282" s="2643"/>
      <c r="E2282" s="2643"/>
      <c r="F2282" s="2643"/>
      <c r="G2282" s="2643"/>
      <c r="H2282" s="2643"/>
      <c r="I2282" s="2643"/>
      <c r="J2282" s="2643"/>
      <c r="K2282" s="2644"/>
      <c r="L2282" s="2645"/>
      <c r="M2282" s="2645"/>
      <c r="N2282" s="2645"/>
      <c r="O2282" s="2646"/>
      <c r="P2282" s="2646"/>
      <c r="Q2282" s="2646"/>
      <c r="R2282" s="2646"/>
      <c r="S2282" s="2646"/>
      <c r="T2282" s="2646"/>
      <c r="U2282" s="2643"/>
      <c r="V2282" s="2643"/>
      <c r="W2282" s="2646"/>
    </row>
    <row r="2283" spans="1:23">
      <c r="A2283" s="2643"/>
      <c r="B2283" s="2643"/>
      <c r="C2283" s="2643"/>
      <c r="D2283" s="2643"/>
      <c r="E2283" s="2643"/>
      <c r="F2283" s="2643"/>
      <c r="G2283" s="2643"/>
      <c r="H2283" s="2643"/>
      <c r="I2283" s="2643"/>
      <c r="J2283" s="2643"/>
      <c r="K2283" s="2644"/>
      <c r="L2283" s="2645"/>
      <c r="M2283" s="2645"/>
      <c r="N2283" s="2645"/>
      <c r="O2283" s="2646"/>
      <c r="P2283" s="2646"/>
      <c r="Q2283" s="2646"/>
      <c r="R2283" s="2646"/>
      <c r="S2283" s="2646"/>
      <c r="T2283" s="2646"/>
      <c r="U2283" s="2643"/>
      <c r="V2283" s="2643"/>
      <c r="W2283" s="2646"/>
    </row>
    <row r="2284" spans="1:23">
      <c r="A2284" s="2643"/>
      <c r="B2284" s="2643"/>
      <c r="C2284" s="2643"/>
      <c r="D2284" s="2643"/>
      <c r="E2284" s="2643"/>
      <c r="F2284" s="2643"/>
      <c r="G2284" s="2643"/>
      <c r="H2284" s="2643"/>
      <c r="I2284" s="2643"/>
      <c r="J2284" s="2643"/>
      <c r="K2284" s="2644"/>
      <c r="L2284" s="2645"/>
      <c r="M2284" s="2645"/>
      <c r="N2284" s="2645"/>
      <c r="O2284" s="2646"/>
      <c r="P2284" s="2646"/>
      <c r="Q2284" s="2646"/>
      <c r="R2284" s="2646"/>
      <c r="S2284" s="2646"/>
      <c r="T2284" s="2646"/>
      <c r="U2284" s="2643"/>
      <c r="V2284" s="2643"/>
      <c r="W2284" s="2646"/>
    </row>
    <row r="2285" spans="1:23">
      <c r="A2285" s="2643"/>
      <c r="B2285" s="2643"/>
      <c r="C2285" s="2643"/>
      <c r="D2285" s="2643"/>
      <c r="E2285" s="2643"/>
      <c r="F2285" s="2643"/>
      <c r="G2285" s="2643"/>
      <c r="H2285" s="2643"/>
      <c r="I2285" s="2643"/>
      <c r="J2285" s="2643"/>
      <c r="K2285" s="2644"/>
      <c r="L2285" s="2645"/>
      <c r="M2285" s="2645"/>
      <c r="N2285" s="2645"/>
      <c r="O2285" s="2646"/>
      <c r="P2285" s="2646"/>
      <c r="Q2285" s="2646"/>
      <c r="R2285" s="2646"/>
      <c r="S2285" s="2646"/>
      <c r="T2285" s="2646"/>
      <c r="U2285" s="2643"/>
      <c r="V2285" s="2643"/>
      <c r="W2285" s="2646"/>
    </row>
    <row r="2286" spans="1:23">
      <c r="A2286" s="2643"/>
      <c r="B2286" s="2643"/>
      <c r="C2286" s="2643"/>
      <c r="D2286" s="2643"/>
      <c r="E2286" s="2643"/>
      <c r="F2286" s="2643"/>
      <c r="G2286" s="2643"/>
      <c r="H2286" s="2643"/>
      <c r="I2286" s="2643"/>
      <c r="J2286" s="2643"/>
      <c r="K2286" s="2644"/>
      <c r="L2286" s="2645"/>
      <c r="M2286" s="2645"/>
      <c r="N2286" s="2645"/>
      <c r="O2286" s="2646"/>
      <c r="P2286" s="2646"/>
      <c r="Q2286" s="2646"/>
      <c r="R2286" s="2646"/>
      <c r="S2286" s="2646"/>
      <c r="T2286" s="2646"/>
      <c r="U2286" s="2643"/>
      <c r="V2286" s="2643"/>
      <c r="W2286" s="2646"/>
    </row>
    <row r="2287" spans="1:23">
      <c r="A2287" s="2643"/>
      <c r="B2287" s="2643"/>
      <c r="C2287" s="2643"/>
      <c r="D2287" s="2643"/>
      <c r="E2287" s="2643"/>
      <c r="F2287" s="2643"/>
      <c r="G2287" s="2643"/>
      <c r="H2287" s="2643"/>
      <c r="I2287" s="2643"/>
      <c r="J2287" s="2643"/>
      <c r="K2287" s="2644"/>
      <c r="L2287" s="2645"/>
      <c r="M2287" s="2645"/>
      <c r="N2287" s="2645"/>
      <c r="O2287" s="2646"/>
      <c r="P2287" s="2646"/>
      <c r="Q2287" s="2646"/>
      <c r="R2287" s="2646"/>
      <c r="S2287" s="2646"/>
      <c r="T2287" s="2646"/>
      <c r="U2287" s="2643"/>
      <c r="V2287" s="2643"/>
      <c r="W2287" s="2646"/>
    </row>
    <row r="2288" spans="1:23">
      <c r="A2288" s="2643"/>
      <c r="B2288" s="2643"/>
      <c r="C2288" s="2643"/>
      <c r="D2288" s="2643"/>
      <c r="E2288" s="2643"/>
      <c r="F2288" s="2643"/>
      <c r="G2288" s="2643"/>
      <c r="H2288" s="2643"/>
      <c r="I2288" s="2643"/>
      <c r="J2288" s="2643"/>
      <c r="K2288" s="2644"/>
      <c r="L2288" s="2645"/>
      <c r="M2288" s="2645"/>
      <c r="N2288" s="2645"/>
      <c r="O2288" s="2646"/>
      <c r="P2288" s="2646"/>
      <c r="Q2288" s="2646"/>
      <c r="R2288" s="2646"/>
      <c r="S2288" s="2646"/>
      <c r="T2288" s="2646"/>
      <c r="U2288" s="2643"/>
      <c r="V2288" s="2643"/>
      <c r="W2288" s="2646"/>
    </row>
    <row r="2289" spans="1:23">
      <c r="A2289" s="2643"/>
      <c r="B2289" s="2643"/>
      <c r="C2289" s="2643"/>
      <c r="D2289" s="2643"/>
      <c r="E2289" s="2643"/>
      <c r="F2289" s="2643"/>
      <c r="G2289" s="2643"/>
      <c r="H2289" s="2643"/>
      <c r="I2289" s="2643"/>
      <c r="J2289" s="2643"/>
      <c r="K2289" s="2644"/>
      <c r="L2289" s="2645"/>
      <c r="M2289" s="2645"/>
      <c r="N2289" s="2645"/>
      <c r="O2289" s="2646"/>
      <c r="P2289" s="2646"/>
      <c r="Q2289" s="2646"/>
      <c r="R2289" s="2646"/>
      <c r="S2289" s="2646"/>
      <c r="T2289" s="2646"/>
      <c r="U2289" s="2643"/>
      <c r="V2289" s="2643"/>
      <c r="W2289" s="2646"/>
    </row>
    <row r="2290" spans="1:23">
      <c r="A2290" s="2643"/>
      <c r="B2290" s="2643"/>
      <c r="C2290" s="2643"/>
      <c r="D2290" s="2643"/>
      <c r="E2290" s="2643"/>
      <c r="F2290" s="2643"/>
      <c r="G2290" s="2643"/>
      <c r="H2290" s="2643"/>
      <c r="I2290" s="2643"/>
      <c r="J2290" s="2643"/>
      <c r="K2290" s="2644"/>
      <c r="L2290" s="2645"/>
      <c r="M2290" s="2645"/>
      <c r="N2290" s="2645"/>
      <c r="O2290" s="2646"/>
      <c r="P2290" s="2646"/>
      <c r="Q2290" s="2646"/>
      <c r="R2290" s="2646"/>
      <c r="S2290" s="2646"/>
      <c r="T2290" s="2646"/>
      <c r="U2290" s="2643"/>
      <c r="V2290" s="2643"/>
      <c r="W2290" s="2646"/>
    </row>
    <row r="2291" spans="1:23">
      <c r="A2291" s="2643"/>
      <c r="B2291" s="2643"/>
      <c r="C2291" s="2643"/>
      <c r="D2291" s="2643"/>
      <c r="E2291" s="2643"/>
      <c r="F2291" s="2643"/>
      <c r="G2291" s="2643"/>
      <c r="H2291" s="2643"/>
      <c r="I2291" s="2643"/>
      <c r="J2291" s="2643"/>
      <c r="K2291" s="2644"/>
      <c r="L2291" s="2645"/>
      <c r="M2291" s="2645"/>
      <c r="N2291" s="2645"/>
      <c r="O2291" s="2646"/>
      <c r="P2291" s="2646"/>
      <c r="Q2291" s="2646"/>
      <c r="R2291" s="2646"/>
      <c r="S2291" s="2646"/>
      <c r="T2291" s="2646"/>
      <c r="U2291" s="2643"/>
      <c r="V2291" s="2643"/>
      <c r="W2291" s="2646"/>
    </row>
    <row r="2292" spans="1:23">
      <c r="A2292" s="2643"/>
      <c r="B2292" s="2643"/>
      <c r="C2292" s="2643"/>
      <c r="D2292" s="2643"/>
      <c r="E2292" s="2643"/>
      <c r="F2292" s="2643"/>
      <c r="G2292" s="2643"/>
      <c r="H2292" s="2643"/>
      <c r="I2292" s="2643"/>
      <c r="J2292" s="2643"/>
      <c r="K2292" s="2644"/>
      <c r="L2292" s="2645"/>
      <c r="M2292" s="2645"/>
      <c r="N2292" s="2645"/>
      <c r="O2292" s="2646"/>
      <c r="P2292" s="2646"/>
      <c r="Q2292" s="2646"/>
      <c r="R2292" s="2646"/>
      <c r="S2292" s="2646"/>
      <c r="T2292" s="2646"/>
      <c r="U2292" s="2643"/>
      <c r="V2292" s="2643"/>
      <c r="W2292" s="2646"/>
    </row>
    <row r="2293" spans="1:23">
      <c r="A2293" s="2643"/>
      <c r="B2293" s="2643"/>
      <c r="C2293" s="2643"/>
      <c r="D2293" s="2643"/>
      <c r="E2293" s="2643"/>
      <c r="F2293" s="2643"/>
      <c r="G2293" s="2643"/>
      <c r="H2293" s="2643"/>
      <c r="I2293" s="2643"/>
      <c r="J2293" s="2643"/>
      <c r="K2293" s="2644"/>
      <c r="L2293" s="2645"/>
      <c r="M2293" s="2645"/>
      <c r="N2293" s="2645"/>
      <c r="O2293" s="2646"/>
      <c r="P2293" s="2646"/>
      <c r="Q2293" s="2646"/>
      <c r="R2293" s="2646"/>
      <c r="S2293" s="2646"/>
      <c r="T2293" s="2646"/>
      <c r="U2293" s="2643"/>
      <c r="V2293" s="2643"/>
      <c r="W2293" s="2646"/>
    </row>
    <row r="2294" spans="1:23">
      <c r="A2294" s="2643"/>
      <c r="B2294" s="2643"/>
      <c r="C2294" s="2643"/>
      <c r="D2294" s="2643"/>
      <c r="E2294" s="2643"/>
      <c r="F2294" s="2643"/>
      <c r="G2294" s="2643"/>
      <c r="H2294" s="2643"/>
      <c r="I2294" s="2643"/>
      <c r="J2294" s="2643"/>
      <c r="K2294" s="2644"/>
      <c r="L2294" s="2645"/>
      <c r="M2294" s="2645"/>
      <c r="N2294" s="2645"/>
      <c r="O2294" s="2646"/>
      <c r="P2294" s="2646"/>
      <c r="Q2294" s="2646"/>
      <c r="R2294" s="2646"/>
      <c r="S2294" s="2646"/>
      <c r="T2294" s="2646"/>
      <c r="U2294" s="2643"/>
      <c r="V2294" s="2643"/>
      <c r="W2294" s="2646"/>
    </row>
    <row r="2295" spans="1:23">
      <c r="A2295" s="2643"/>
      <c r="B2295" s="2643"/>
      <c r="C2295" s="2643"/>
      <c r="D2295" s="2643"/>
      <c r="E2295" s="2643"/>
      <c r="F2295" s="2643"/>
      <c r="G2295" s="2643"/>
      <c r="H2295" s="2643"/>
      <c r="I2295" s="2643"/>
      <c r="J2295" s="2643"/>
      <c r="K2295" s="2644"/>
      <c r="L2295" s="2645"/>
      <c r="M2295" s="2645"/>
      <c r="N2295" s="2645"/>
      <c r="O2295" s="2646"/>
      <c r="P2295" s="2646"/>
      <c r="Q2295" s="2646"/>
      <c r="R2295" s="2646"/>
      <c r="S2295" s="2646"/>
      <c r="T2295" s="2646"/>
      <c r="U2295" s="2643"/>
      <c r="V2295" s="2643"/>
      <c r="W2295" s="2646"/>
    </row>
    <row r="2296" spans="1:23">
      <c r="A2296" s="2643"/>
      <c r="B2296" s="2643"/>
      <c r="C2296" s="2643"/>
      <c r="D2296" s="2643"/>
      <c r="E2296" s="2643"/>
      <c r="F2296" s="2643"/>
      <c r="G2296" s="2643"/>
      <c r="H2296" s="2643"/>
      <c r="I2296" s="2643"/>
      <c r="J2296" s="2643"/>
      <c r="K2296" s="2644"/>
      <c r="L2296" s="2645"/>
      <c r="M2296" s="2645"/>
      <c r="N2296" s="2645"/>
      <c r="O2296" s="2646"/>
      <c r="P2296" s="2646"/>
      <c r="Q2296" s="2646"/>
      <c r="R2296" s="2646"/>
      <c r="S2296" s="2646"/>
      <c r="T2296" s="2646"/>
      <c r="U2296" s="2643"/>
      <c r="V2296" s="2643"/>
      <c r="W2296" s="2646"/>
    </row>
    <row r="2297" spans="1:23">
      <c r="A2297" s="2643"/>
      <c r="B2297" s="2643"/>
      <c r="C2297" s="2643"/>
      <c r="D2297" s="2643"/>
      <c r="E2297" s="2643"/>
      <c r="F2297" s="2643"/>
      <c r="G2297" s="2643"/>
      <c r="H2297" s="2643"/>
      <c r="I2297" s="2643"/>
      <c r="J2297" s="2643"/>
      <c r="K2297" s="2644"/>
      <c r="L2297" s="2645"/>
      <c r="M2297" s="2645"/>
      <c r="N2297" s="2645"/>
      <c r="O2297" s="2646"/>
      <c r="P2297" s="2646"/>
      <c r="Q2297" s="2646"/>
      <c r="R2297" s="2646"/>
      <c r="S2297" s="2646"/>
      <c r="T2297" s="2646"/>
      <c r="U2297" s="2643"/>
      <c r="V2297" s="2643"/>
      <c r="W2297" s="2646"/>
    </row>
    <row r="2298" spans="1:23">
      <c r="A2298" s="2643"/>
      <c r="B2298" s="2643"/>
      <c r="C2298" s="2643"/>
      <c r="D2298" s="2643"/>
      <c r="E2298" s="2643"/>
      <c r="F2298" s="2643"/>
      <c r="G2298" s="2643"/>
      <c r="H2298" s="2643"/>
      <c r="I2298" s="2643"/>
      <c r="J2298" s="2643"/>
      <c r="K2298" s="2644"/>
      <c r="L2298" s="2645"/>
      <c r="M2298" s="2645"/>
      <c r="N2298" s="2645"/>
      <c r="O2298" s="2646"/>
      <c r="P2298" s="2646"/>
      <c r="Q2298" s="2646"/>
      <c r="R2298" s="2646"/>
      <c r="S2298" s="2646"/>
      <c r="T2298" s="2646"/>
      <c r="U2298" s="2643"/>
      <c r="V2298" s="2643"/>
      <c r="W2298" s="2646"/>
    </row>
    <row r="2299" spans="1:23">
      <c r="A2299" s="2643"/>
      <c r="B2299" s="2643"/>
      <c r="C2299" s="2643"/>
      <c r="D2299" s="2643"/>
      <c r="E2299" s="2643"/>
      <c r="F2299" s="2643"/>
      <c r="G2299" s="2643"/>
      <c r="H2299" s="2643"/>
      <c r="I2299" s="2643"/>
      <c r="J2299" s="2643"/>
      <c r="K2299" s="2644"/>
      <c r="L2299" s="2645"/>
      <c r="M2299" s="2645"/>
      <c r="N2299" s="2645"/>
      <c r="O2299" s="2646"/>
      <c r="P2299" s="2646"/>
      <c r="Q2299" s="2646"/>
      <c r="R2299" s="2646"/>
      <c r="S2299" s="2646"/>
      <c r="T2299" s="2646"/>
      <c r="U2299" s="2643"/>
      <c r="V2299" s="2643"/>
      <c r="W2299" s="2646"/>
    </row>
    <row r="2300" spans="1:23">
      <c r="A2300" s="2643"/>
      <c r="B2300" s="2643"/>
      <c r="C2300" s="2643"/>
      <c r="D2300" s="2643"/>
      <c r="E2300" s="2643"/>
      <c r="F2300" s="2643"/>
      <c r="G2300" s="2643"/>
      <c r="H2300" s="2643"/>
      <c r="I2300" s="2643"/>
      <c r="J2300" s="2643"/>
      <c r="K2300" s="2644"/>
      <c r="L2300" s="2645"/>
      <c r="M2300" s="2645"/>
      <c r="N2300" s="2645"/>
      <c r="O2300" s="2646"/>
      <c r="P2300" s="2646"/>
      <c r="Q2300" s="2646"/>
      <c r="R2300" s="2646"/>
      <c r="S2300" s="2646"/>
      <c r="T2300" s="2646"/>
      <c r="U2300" s="2643"/>
      <c r="V2300" s="2643"/>
      <c r="W2300" s="2646"/>
    </row>
    <row r="2301" spans="1:23">
      <c r="A2301" s="2643"/>
      <c r="B2301" s="2643"/>
      <c r="C2301" s="2643"/>
      <c r="D2301" s="2643"/>
      <c r="E2301" s="2643"/>
      <c r="F2301" s="2643"/>
      <c r="G2301" s="2643"/>
      <c r="H2301" s="2643"/>
      <c r="I2301" s="2643"/>
      <c r="J2301" s="2643"/>
      <c r="K2301" s="2644"/>
      <c r="L2301" s="2645"/>
      <c r="M2301" s="2645"/>
      <c r="N2301" s="2645"/>
      <c r="O2301" s="2646"/>
      <c r="P2301" s="2646"/>
      <c r="Q2301" s="2646"/>
      <c r="R2301" s="2646"/>
      <c r="S2301" s="2646"/>
      <c r="T2301" s="2646"/>
      <c r="U2301" s="2643"/>
      <c r="V2301" s="2643"/>
      <c r="W2301" s="2646"/>
    </row>
    <row r="2302" spans="1:23">
      <c r="A2302" s="2643"/>
      <c r="B2302" s="2643"/>
      <c r="C2302" s="2643"/>
      <c r="D2302" s="2643"/>
      <c r="E2302" s="2643"/>
      <c r="F2302" s="2643"/>
      <c r="G2302" s="2643"/>
      <c r="H2302" s="2643"/>
      <c r="I2302" s="2643"/>
      <c r="J2302" s="2643"/>
      <c r="K2302" s="2644"/>
      <c r="L2302" s="2645"/>
      <c r="M2302" s="2645"/>
      <c r="N2302" s="2645"/>
      <c r="O2302" s="2646"/>
      <c r="P2302" s="2646"/>
      <c r="Q2302" s="2646"/>
      <c r="R2302" s="2646"/>
      <c r="S2302" s="2646"/>
      <c r="T2302" s="2646"/>
      <c r="U2302" s="2643"/>
      <c r="V2302" s="2643"/>
      <c r="W2302" s="2646"/>
    </row>
    <row r="2303" spans="1:23">
      <c r="A2303" s="2643"/>
      <c r="B2303" s="2643"/>
      <c r="C2303" s="2643"/>
      <c r="D2303" s="2643"/>
      <c r="E2303" s="2643"/>
      <c r="F2303" s="2643"/>
      <c r="G2303" s="2643"/>
      <c r="H2303" s="2643"/>
      <c r="I2303" s="2643"/>
      <c r="J2303" s="2643"/>
      <c r="K2303" s="2644"/>
      <c r="L2303" s="2645"/>
      <c r="M2303" s="2645"/>
      <c r="N2303" s="2645"/>
      <c r="O2303" s="2646"/>
      <c r="P2303" s="2646"/>
      <c r="Q2303" s="2646"/>
      <c r="R2303" s="2646"/>
      <c r="S2303" s="2646"/>
      <c r="T2303" s="2646"/>
      <c r="U2303" s="2643"/>
      <c r="V2303" s="2643"/>
      <c r="W2303" s="2646"/>
    </row>
    <row r="2304" spans="1:23">
      <c r="A2304" s="2643"/>
      <c r="B2304" s="2643"/>
      <c r="C2304" s="2643"/>
      <c r="D2304" s="2643"/>
      <c r="E2304" s="2643"/>
      <c r="F2304" s="2643"/>
      <c r="G2304" s="2643"/>
      <c r="H2304" s="2643"/>
      <c r="I2304" s="2643"/>
      <c r="J2304" s="2643"/>
      <c r="K2304" s="2644"/>
      <c r="L2304" s="2645"/>
      <c r="M2304" s="2645"/>
      <c r="N2304" s="2645"/>
      <c r="O2304" s="2646"/>
      <c r="P2304" s="2646"/>
      <c r="Q2304" s="2646"/>
      <c r="R2304" s="2646"/>
      <c r="S2304" s="2646"/>
      <c r="T2304" s="2646"/>
      <c r="U2304" s="2643"/>
      <c r="V2304" s="2643"/>
      <c r="W2304" s="2646"/>
    </row>
    <row r="2305" spans="1:23">
      <c r="A2305" s="2643"/>
      <c r="B2305" s="2643"/>
      <c r="C2305" s="2643"/>
      <c r="D2305" s="2643"/>
      <c r="E2305" s="2643"/>
      <c r="F2305" s="2643"/>
      <c r="G2305" s="2643"/>
      <c r="H2305" s="2643"/>
      <c r="I2305" s="2643"/>
      <c r="J2305" s="2643"/>
      <c r="K2305" s="2644"/>
      <c r="L2305" s="2645"/>
      <c r="M2305" s="2645"/>
      <c r="N2305" s="2645"/>
      <c r="O2305" s="2646"/>
      <c r="P2305" s="2646"/>
      <c r="Q2305" s="2646"/>
      <c r="R2305" s="2646"/>
      <c r="S2305" s="2646"/>
      <c r="T2305" s="2646"/>
      <c r="U2305" s="2643"/>
      <c r="V2305" s="2643"/>
      <c r="W2305" s="2646"/>
    </row>
    <row r="2306" spans="1:23">
      <c r="A2306" s="2643"/>
      <c r="B2306" s="2643"/>
      <c r="C2306" s="2643"/>
      <c r="D2306" s="2643"/>
      <c r="E2306" s="2643"/>
      <c r="F2306" s="2643"/>
      <c r="G2306" s="2643"/>
      <c r="H2306" s="2643"/>
      <c r="I2306" s="2643"/>
      <c r="J2306" s="2643"/>
      <c r="K2306" s="2644"/>
      <c r="L2306" s="2645"/>
      <c r="M2306" s="2645"/>
      <c r="N2306" s="2645"/>
      <c r="O2306" s="2646"/>
      <c r="P2306" s="2646"/>
      <c r="Q2306" s="2646"/>
      <c r="R2306" s="2646"/>
      <c r="S2306" s="2646"/>
      <c r="T2306" s="2646"/>
      <c r="U2306" s="2643"/>
      <c r="V2306" s="2643"/>
      <c r="W2306" s="2646"/>
    </row>
    <row r="2307" spans="1:23">
      <c r="A2307" s="2643"/>
      <c r="B2307" s="2643"/>
      <c r="C2307" s="2643"/>
      <c r="D2307" s="2643"/>
      <c r="E2307" s="2643"/>
      <c r="F2307" s="2643"/>
      <c r="G2307" s="2643"/>
      <c r="H2307" s="2643"/>
      <c r="I2307" s="2643"/>
      <c r="J2307" s="2643"/>
      <c r="K2307" s="2644"/>
      <c r="L2307" s="2645"/>
      <c r="M2307" s="2645"/>
      <c r="N2307" s="2645"/>
      <c r="O2307" s="2646"/>
      <c r="P2307" s="2646"/>
      <c r="Q2307" s="2646"/>
      <c r="R2307" s="2646"/>
      <c r="S2307" s="2646"/>
      <c r="T2307" s="2646"/>
      <c r="U2307" s="2643"/>
      <c r="V2307" s="2643"/>
      <c r="W2307" s="2646"/>
    </row>
    <row r="2308" spans="1:23">
      <c r="A2308" s="2643"/>
      <c r="B2308" s="2643"/>
      <c r="C2308" s="2643"/>
      <c r="D2308" s="2643"/>
      <c r="E2308" s="2643"/>
      <c r="F2308" s="2643"/>
      <c r="G2308" s="2643"/>
      <c r="H2308" s="2643"/>
      <c r="I2308" s="2643"/>
      <c r="J2308" s="2643"/>
      <c r="K2308" s="2644"/>
      <c r="L2308" s="2645"/>
      <c r="M2308" s="2645"/>
      <c r="N2308" s="2645"/>
      <c r="O2308" s="2646"/>
      <c r="P2308" s="2646"/>
      <c r="Q2308" s="2646"/>
      <c r="R2308" s="2646"/>
      <c r="S2308" s="2646"/>
      <c r="T2308" s="2646"/>
      <c r="U2308" s="2643"/>
      <c r="V2308" s="2643"/>
      <c r="W2308" s="2646"/>
    </row>
    <row r="2309" spans="1:23">
      <c r="A2309" s="2643"/>
      <c r="B2309" s="2643"/>
      <c r="C2309" s="2643"/>
      <c r="D2309" s="2643"/>
      <c r="E2309" s="2643"/>
      <c r="F2309" s="2643"/>
      <c r="G2309" s="2643"/>
      <c r="H2309" s="2643"/>
      <c r="I2309" s="2643"/>
      <c r="J2309" s="2643"/>
      <c r="K2309" s="2644"/>
      <c r="L2309" s="2645"/>
      <c r="M2309" s="2645"/>
      <c r="N2309" s="2645"/>
      <c r="O2309" s="2646"/>
      <c r="P2309" s="2646"/>
      <c r="Q2309" s="2646"/>
      <c r="R2309" s="2646"/>
      <c r="S2309" s="2646"/>
      <c r="T2309" s="2646"/>
      <c r="U2309" s="2643"/>
      <c r="V2309" s="2643"/>
      <c r="W2309" s="2646"/>
    </row>
    <row r="2310" spans="1:23">
      <c r="A2310" s="2643"/>
      <c r="B2310" s="2643"/>
      <c r="C2310" s="2643"/>
      <c r="D2310" s="2643"/>
      <c r="E2310" s="2643"/>
      <c r="F2310" s="2643"/>
      <c r="G2310" s="2643"/>
      <c r="H2310" s="2643"/>
      <c r="I2310" s="2643"/>
      <c r="J2310" s="2643"/>
      <c r="K2310" s="2644"/>
      <c r="L2310" s="2645"/>
      <c r="M2310" s="2645"/>
      <c r="N2310" s="2645"/>
      <c r="O2310" s="2646"/>
      <c r="P2310" s="2646"/>
      <c r="Q2310" s="2646"/>
      <c r="R2310" s="2646"/>
      <c r="S2310" s="2646"/>
      <c r="T2310" s="2646"/>
      <c r="U2310" s="2643"/>
      <c r="V2310" s="2643"/>
      <c r="W2310" s="2646"/>
    </row>
    <row r="2311" spans="1:23">
      <c r="A2311" s="2643"/>
      <c r="B2311" s="2643"/>
      <c r="C2311" s="2643"/>
      <c r="D2311" s="2643"/>
      <c r="E2311" s="2643"/>
      <c r="F2311" s="2643"/>
      <c r="G2311" s="2643"/>
      <c r="H2311" s="2643"/>
      <c r="I2311" s="2643"/>
      <c r="J2311" s="2643"/>
      <c r="K2311" s="2644"/>
      <c r="L2311" s="2645"/>
      <c r="M2311" s="2645"/>
      <c r="N2311" s="2645"/>
      <c r="O2311" s="2646"/>
      <c r="P2311" s="2646"/>
      <c r="Q2311" s="2646"/>
      <c r="R2311" s="2646"/>
      <c r="S2311" s="2646"/>
      <c r="T2311" s="2646"/>
      <c r="U2311" s="2643"/>
      <c r="V2311" s="2643"/>
      <c r="W2311" s="2646"/>
    </row>
    <row r="2312" spans="1:23">
      <c r="A2312" s="2643"/>
      <c r="B2312" s="2643"/>
      <c r="C2312" s="2643"/>
      <c r="D2312" s="2643"/>
      <c r="E2312" s="2643"/>
      <c r="F2312" s="2643"/>
      <c r="G2312" s="2643"/>
      <c r="H2312" s="2643"/>
      <c r="I2312" s="2643"/>
      <c r="J2312" s="2643"/>
      <c r="K2312" s="2644"/>
      <c r="L2312" s="2645"/>
      <c r="M2312" s="2645"/>
      <c r="N2312" s="2645"/>
      <c r="O2312" s="2646"/>
      <c r="P2312" s="2646"/>
      <c r="Q2312" s="2646"/>
      <c r="R2312" s="2646"/>
      <c r="S2312" s="2646"/>
      <c r="T2312" s="2646"/>
      <c r="U2312" s="2643"/>
      <c r="V2312" s="2643"/>
      <c r="W2312" s="2646"/>
    </row>
    <row r="2313" spans="1:23">
      <c r="A2313" s="2643"/>
      <c r="B2313" s="2643"/>
      <c r="C2313" s="2643"/>
      <c r="D2313" s="2643"/>
      <c r="E2313" s="2643"/>
      <c r="F2313" s="2643"/>
      <c r="G2313" s="2643"/>
      <c r="H2313" s="2643"/>
      <c r="I2313" s="2643"/>
      <c r="J2313" s="2643"/>
      <c r="K2313" s="2644"/>
      <c r="L2313" s="2645"/>
      <c r="M2313" s="2645"/>
      <c r="N2313" s="2645"/>
      <c r="O2313" s="2646"/>
      <c r="P2313" s="2646"/>
      <c r="Q2313" s="2646"/>
      <c r="R2313" s="2646"/>
      <c r="S2313" s="2646"/>
      <c r="T2313" s="2646"/>
      <c r="U2313" s="2643"/>
      <c r="V2313" s="2643"/>
      <c r="W2313" s="2646"/>
    </row>
    <row r="2314" spans="1:23">
      <c r="A2314" s="2643"/>
      <c r="B2314" s="2643"/>
      <c r="C2314" s="2643"/>
      <c r="D2314" s="2643"/>
      <c r="E2314" s="2643"/>
      <c r="F2314" s="2643"/>
      <c r="G2314" s="2643"/>
      <c r="H2314" s="2643"/>
      <c r="I2314" s="2643"/>
      <c r="J2314" s="2643"/>
      <c r="K2314" s="2644"/>
      <c r="L2314" s="2645"/>
      <c r="M2314" s="2645"/>
      <c r="N2314" s="2645"/>
      <c r="O2314" s="2646"/>
      <c r="P2314" s="2646"/>
      <c r="Q2314" s="2646"/>
      <c r="R2314" s="2646"/>
      <c r="S2314" s="2646"/>
      <c r="T2314" s="2646"/>
      <c r="U2314" s="2643"/>
      <c r="V2314" s="2643"/>
      <c r="W2314" s="2646"/>
    </row>
    <row r="2315" spans="1:23">
      <c r="A2315" s="2643"/>
      <c r="B2315" s="2643"/>
      <c r="C2315" s="2643"/>
      <c r="D2315" s="2643"/>
      <c r="E2315" s="2643"/>
      <c r="F2315" s="2643"/>
      <c r="G2315" s="2643"/>
      <c r="H2315" s="2643"/>
      <c r="I2315" s="2643"/>
      <c r="J2315" s="2643"/>
      <c r="K2315" s="2644"/>
      <c r="L2315" s="2645"/>
      <c r="M2315" s="2645"/>
      <c r="N2315" s="2645"/>
      <c r="O2315" s="2646"/>
      <c r="P2315" s="2646"/>
      <c r="Q2315" s="2646"/>
      <c r="R2315" s="2646"/>
      <c r="S2315" s="2646"/>
      <c r="T2315" s="2646"/>
      <c r="U2315" s="2643"/>
      <c r="V2315" s="2643"/>
      <c r="W2315" s="2646"/>
    </row>
    <row r="2316" spans="1:23">
      <c r="A2316" s="2643"/>
      <c r="B2316" s="2643"/>
      <c r="C2316" s="2643"/>
      <c r="D2316" s="2643"/>
      <c r="E2316" s="2643"/>
      <c r="F2316" s="2643"/>
      <c r="G2316" s="2643"/>
      <c r="H2316" s="2643"/>
      <c r="I2316" s="2643"/>
      <c r="J2316" s="2643"/>
      <c r="K2316" s="2644"/>
      <c r="L2316" s="2645"/>
      <c r="M2316" s="2645"/>
      <c r="N2316" s="2645"/>
      <c r="O2316" s="2646"/>
      <c r="P2316" s="2646"/>
      <c r="Q2316" s="2646"/>
      <c r="R2316" s="2646"/>
      <c r="S2316" s="2646"/>
      <c r="T2316" s="2646"/>
      <c r="U2316" s="2643"/>
      <c r="V2316" s="2643"/>
      <c r="W2316" s="2646"/>
    </row>
    <row r="2317" spans="1:23">
      <c r="A2317" s="2643"/>
      <c r="B2317" s="2643"/>
      <c r="C2317" s="2643"/>
      <c r="D2317" s="2643"/>
      <c r="E2317" s="2643"/>
      <c r="F2317" s="2643"/>
      <c r="G2317" s="2643"/>
      <c r="H2317" s="2643"/>
      <c r="I2317" s="2643"/>
      <c r="J2317" s="2643"/>
      <c r="K2317" s="2644"/>
      <c r="L2317" s="2645"/>
      <c r="M2317" s="2645"/>
      <c r="N2317" s="2645"/>
      <c r="O2317" s="2646"/>
      <c r="P2317" s="2646"/>
      <c r="Q2317" s="2646"/>
      <c r="R2317" s="2646"/>
      <c r="S2317" s="2646"/>
      <c r="T2317" s="2646"/>
      <c r="U2317" s="2643"/>
      <c r="V2317" s="2643"/>
      <c r="W2317" s="2646"/>
    </row>
    <row r="2318" spans="1:23">
      <c r="A2318" s="2643"/>
      <c r="B2318" s="2643"/>
      <c r="C2318" s="2643"/>
      <c r="D2318" s="2643"/>
      <c r="E2318" s="2643"/>
      <c r="F2318" s="2643"/>
      <c r="G2318" s="2643"/>
      <c r="H2318" s="2643"/>
      <c r="I2318" s="2643"/>
      <c r="J2318" s="2643"/>
      <c r="K2318" s="2644"/>
      <c r="L2318" s="2645"/>
      <c r="M2318" s="2645"/>
      <c r="N2318" s="2645"/>
      <c r="O2318" s="2646"/>
      <c r="P2318" s="2646"/>
      <c r="Q2318" s="2646"/>
      <c r="R2318" s="2646"/>
      <c r="S2318" s="2646"/>
      <c r="T2318" s="2646"/>
      <c r="U2318" s="2643"/>
      <c r="V2318" s="2643"/>
      <c r="W2318" s="2646"/>
    </row>
    <row r="2319" spans="1:23">
      <c r="A2319" s="2643"/>
      <c r="B2319" s="2643"/>
      <c r="C2319" s="2643"/>
      <c r="D2319" s="2643"/>
      <c r="E2319" s="2643"/>
      <c r="F2319" s="2643"/>
      <c r="G2319" s="2643"/>
      <c r="H2319" s="2643"/>
      <c r="I2319" s="2643"/>
      <c r="J2319" s="2643"/>
      <c r="K2319" s="2644"/>
      <c r="L2319" s="2645"/>
      <c r="M2319" s="2645"/>
      <c r="N2319" s="2645"/>
      <c r="O2319" s="2646"/>
      <c r="P2319" s="2646"/>
      <c r="Q2319" s="2646"/>
      <c r="R2319" s="2646"/>
      <c r="S2319" s="2646"/>
      <c r="T2319" s="2646"/>
      <c r="U2319" s="2643"/>
      <c r="V2319" s="2643"/>
      <c r="W2319" s="2646"/>
    </row>
    <row r="2320" spans="1:23">
      <c r="A2320" s="2643"/>
      <c r="B2320" s="2643"/>
      <c r="C2320" s="2643"/>
      <c r="D2320" s="2643"/>
      <c r="E2320" s="2643"/>
      <c r="F2320" s="2643"/>
      <c r="G2320" s="2643"/>
      <c r="H2320" s="2643"/>
      <c r="I2320" s="2643"/>
      <c r="J2320" s="2643"/>
      <c r="K2320" s="2644"/>
      <c r="L2320" s="2645"/>
      <c r="M2320" s="2645"/>
      <c r="N2320" s="2645"/>
      <c r="O2320" s="2646"/>
      <c r="P2320" s="2646"/>
      <c r="Q2320" s="2646"/>
      <c r="R2320" s="2646"/>
      <c r="S2320" s="2646"/>
      <c r="T2320" s="2646"/>
      <c r="U2320" s="2643"/>
      <c r="V2320" s="2643"/>
      <c r="W2320" s="2646"/>
    </row>
    <row r="2321" spans="1:23">
      <c r="A2321" s="2643"/>
      <c r="B2321" s="2643"/>
      <c r="C2321" s="2643"/>
      <c r="D2321" s="2643"/>
      <c r="E2321" s="2643"/>
      <c r="F2321" s="2643"/>
      <c r="G2321" s="2643"/>
      <c r="H2321" s="2643"/>
      <c r="I2321" s="2643"/>
      <c r="J2321" s="2643"/>
      <c r="K2321" s="2644"/>
      <c r="L2321" s="2645"/>
      <c r="M2321" s="2645"/>
      <c r="N2321" s="2645"/>
      <c r="O2321" s="2646"/>
      <c r="P2321" s="2646"/>
      <c r="Q2321" s="2646"/>
      <c r="R2321" s="2646"/>
      <c r="S2321" s="2646"/>
      <c r="T2321" s="2646"/>
      <c r="U2321" s="2643"/>
      <c r="V2321" s="2643"/>
      <c r="W2321" s="2646"/>
    </row>
    <row r="2322" spans="1:23">
      <c r="A2322" s="2643"/>
      <c r="B2322" s="2643"/>
      <c r="C2322" s="2643"/>
      <c r="D2322" s="2643"/>
      <c r="E2322" s="2643"/>
      <c r="F2322" s="2643"/>
      <c r="G2322" s="2643"/>
      <c r="H2322" s="2643"/>
      <c r="I2322" s="2643"/>
      <c r="J2322" s="2643"/>
      <c r="K2322" s="2644"/>
      <c r="L2322" s="2645"/>
      <c r="M2322" s="2645"/>
      <c r="N2322" s="2645"/>
      <c r="O2322" s="2646"/>
      <c r="P2322" s="2646"/>
      <c r="Q2322" s="2646"/>
      <c r="R2322" s="2646"/>
      <c r="S2322" s="2646"/>
      <c r="T2322" s="2646"/>
      <c r="U2322" s="2643"/>
      <c r="V2322" s="2643"/>
      <c r="W2322" s="2646"/>
    </row>
    <row r="2323" spans="1:23">
      <c r="A2323" s="2643"/>
      <c r="B2323" s="2643"/>
      <c r="C2323" s="2643"/>
      <c r="D2323" s="2643"/>
      <c r="E2323" s="2643"/>
      <c r="F2323" s="2643"/>
      <c r="G2323" s="2643"/>
      <c r="H2323" s="2643"/>
      <c r="I2323" s="2643"/>
      <c r="J2323" s="2643"/>
      <c r="K2323" s="2644"/>
      <c r="L2323" s="2645"/>
      <c r="M2323" s="2645"/>
      <c r="N2323" s="2645"/>
      <c r="O2323" s="2646"/>
      <c r="P2323" s="2646"/>
      <c r="Q2323" s="2646"/>
      <c r="R2323" s="2646"/>
      <c r="S2323" s="2646"/>
      <c r="T2323" s="2646"/>
      <c r="U2323" s="2643"/>
      <c r="V2323" s="2643"/>
      <c r="W2323" s="2646"/>
    </row>
    <row r="2324" spans="1:23">
      <c r="A2324" s="2643"/>
      <c r="B2324" s="2643"/>
      <c r="C2324" s="2643"/>
      <c r="D2324" s="2643"/>
      <c r="E2324" s="2643"/>
      <c r="F2324" s="2643"/>
      <c r="G2324" s="2643"/>
      <c r="H2324" s="2643"/>
      <c r="I2324" s="2643"/>
      <c r="J2324" s="2643"/>
      <c r="K2324" s="2644"/>
      <c r="L2324" s="2645"/>
      <c r="M2324" s="2645"/>
      <c r="N2324" s="2645"/>
      <c r="O2324" s="2646"/>
      <c r="P2324" s="2646"/>
      <c r="Q2324" s="2646"/>
      <c r="R2324" s="2646"/>
      <c r="S2324" s="2646"/>
      <c r="T2324" s="2646"/>
      <c r="U2324" s="2643"/>
      <c r="V2324" s="2643"/>
      <c r="W2324" s="2646"/>
    </row>
    <row r="2325" spans="1:23">
      <c r="A2325" s="2643"/>
      <c r="B2325" s="2643"/>
      <c r="C2325" s="2643"/>
      <c r="D2325" s="2643"/>
      <c r="E2325" s="2643"/>
      <c r="F2325" s="2643"/>
      <c r="G2325" s="2643"/>
      <c r="H2325" s="2643"/>
      <c r="I2325" s="2643"/>
      <c r="J2325" s="2643"/>
      <c r="K2325" s="2644"/>
      <c r="L2325" s="2645"/>
      <c r="M2325" s="2645"/>
      <c r="N2325" s="2645"/>
      <c r="O2325" s="2646"/>
      <c r="P2325" s="2646"/>
      <c r="Q2325" s="2646"/>
      <c r="R2325" s="2646"/>
      <c r="S2325" s="2646"/>
      <c r="T2325" s="2646"/>
      <c r="U2325" s="2643"/>
      <c r="V2325" s="2643"/>
      <c r="W2325" s="2646"/>
    </row>
    <row r="2326" spans="1:23">
      <c r="A2326" s="2643"/>
      <c r="B2326" s="2643"/>
      <c r="C2326" s="2643"/>
      <c r="D2326" s="2643"/>
      <c r="E2326" s="2643"/>
      <c r="F2326" s="2643"/>
      <c r="G2326" s="2643"/>
      <c r="H2326" s="2643"/>
      <c r="I2326" s="2643"/>
      <c r="J2326" s="2643"/>
      <c r="K2326" s="2644"/>
      <c r="L2326" s="2645"/>
      <c r="M2326" s="2645"/>
      <c r="N2326" s="2645"/>
      <c r="O2326" s="2646"/>
      <c r="P2326" s="2646"/>
      <c r="Q2326" s="2646"/>
      <c r="R2326" s="2646"/>
      <c r="S2326" s="2646"/>
      <c r="T2326" s="2646"/>
      <c r="U2326" s="2643"/>
      <c r="V2326" s="2643"/>
      <c r="W2326" s="2646"/>
    </row>
    <row r="2327" spans="1:23">
      <c r="A2327" s="2643"/>
      <c r="B2327" s="2643"/>
      <c r="C2327" s="2643"/>
      <c r="D2327" s="2643"/>
      <c r="E2327" s="2643"/>
      <c r="F2327" s="2643"/>
      <c r="G2327" s="2643"/>
      <c r="H2327" s="2643"/>
      <c r="I2327" s="2643"/>
      <c r="J2327" s="2643"/>
      <c r="K2327" s="2644"/>
      <c r="L2327" s="2645"/>
      <c r="M2327" s="2645"/>
      <c r="N2327" s="2645"/>
      <c r="O2327" s="2646"/>
      <c r="P2327" s="2646"/>
      <c r="Q2327" s="2646"/>
      <c r="R2327" s="2646"/>
      <c r="S2327" s="2646"/>
      <c r="T2327" s="2646"/>
      <c r="U2327" s="2643"/>
      <c r="V2327" s="2643"/>
      <c r="W2327" s="2646"/>
    </row>
    <row r="2328" spans="1:23">
      <c r="A2328" s="2643"/>
      <c r="B2328" s="2643"/>
      <c r="C2328" s="2643"/>
      <c r="D2328" s="2643"/>
      <c r="E2328" s="2643"/>
      <c r="F2328" s="2643"/>
      <c r="G2328" s="2643"/>
      <c r="H2328" s="2643"/>
      <c r="I2328" s="2643"/>
      <c r="J2328" s="2643"/>
      <c r="K2328" s="2644"/>
      <c r="L2328" s="2645"/>
      <c r="M2328" s="2645"/>
      <c r="N2328" s="2645"/>
      <c r="O2328" s="2646"/>
      <c r="P2328" s="2646"/>
      <c r="Q2328" s="2646"/>
      <c r="R2328" s="2646"/>
      <c r="S2328" s="2646"/>
      <c r="T2328" s="2646"/>
      <c r="U2328" s="2643"/>
      <c r="V2328" s="2643"/>
      <c r="W2328" s="2646"/>
    </row>
    <row r="2329" spans="1:23">
      <c r="A2329" s="2643"/>
      <c r="B2329" s="2643"/>
      <c r="C2329" s="2643"/>
      <c r="D2329" s="2643"/>
      <c r="E2329" s="2643"/>
      <c r="F2329" s="2643"/>
      <c r="G2329" s="2643"/>
      <c r="H2329" s="2643"/>
      <c r="I2329" s="2643"/>
      <c r="J2329" s="2643"/>
      <c r="K2329" s="2644"/>
      <c r="L2329" s="2645"/>
      <c r="M2329" s="2645"/>
      <c r="N2329" s="2645"/>
      <c r="O2329" s="2646"/>
      <c r="P2329" s="2646"/>
      <c r="Q2329" s="2646"/>
      <c r="R2329" s="2646"/>
      <c r="S2329" s="2646"/>
      <c r="T2329" s="2646"/>
      <c r="U2329" s="2643"/>
      <c r="V2329" s="2643"/>
      <c r="W2329" s="2646"/>
    </row>
    <row r="2330" spans="1:23">
      <c r="A2330" s="2643"/>
      <c r="B2330" s="2643"/>
      <c r="C2330" s="2643"/>
      <c r="D2330" s="2643"/>
      <c r="E2330" s="2643"/>
      <c r="F2330" s="2643"/>
      <c r="G2330" s="2643"/>
      <c r="H2330" s="2643"/>
      <c r="I2330" s="2643"/>
      <c r="J2330" s="2643"/>
      <c r="K2330" s="2644"/>
      <c r="L2330" s="2645"/>
      <c r="M2330" s="2645"/>
      <c r="N2330" s="2645"/>
      <c r="O2330" s="2646"/>
      <c r="P2330" s="2646"/>
      <c r="Q2330" s="2646"/>
      <c r="R2330" s="2646"/>
      <c r="S2330" s="2646"/>
      <c r="T2330" s="2646"/>
      <c r="U2330" s="2643"/>
      <c r="V2330" s="2643"/>
      <c r="W2330" s="2646"/>
    </row>
    <row r="2331" spans="1:23">
      <c r="A2331" s="2643"/>
      <c r="B2331" s="2643"/>
      <c r="C2331" s="2643"/>
      <c r="D2331" s="2643"/>
      <c r="E2331" s="2643"/>
      <c r="F2331" s="2643"/>
      <c r="G2331" s="2643"/>
      <c r="H2331" s="2643"/>
      <c r="I2331" s="2643"/>
      <c r="J2331" s="2643"/>
      <c r="K2331" s="2644"/>
      <c r="L2331" s="2645"/>
      <c r="M2331" s="2645"/>
      <c r="N2331" s="2645"/>
      <c r="O2331" s="2646"/>
      <c r="P2331" s="2646"/>
      <c r="Q2331" s="2646"/>
      <c r="R2331" s="2646"/>
      <c r="S2331" s="2646"/>
      <c r="T2331" s="2646"/>
      <c r="U2331" s="2643"/>
      <c r="V2331" s="2643"/>
      <c r="W2331" s="2646"/>
    </row>
    <row r="2332" spans="1:23">
      <c r="A2332" s="2643"/>
      <c r="B2332" s="2643"/>
      <c r="C2332" s="2643"/>
      <c r="D2332" s="2643"/>
      <c r="E2332" s="2643"/>
      <c r="F2332" s="2643"/>
      <c r="G2332" s="2643"/>
      <c r="H2332" s="2643"/>
      <c r="I2332" s="2643"/>
      <c r="J2332" s="2643"/>
      <c r="K2332" s="2644"/>
      <c r="L2332" s="2645"/>
      <c r="M2332" s="2645"/>
      <c r="N2332" s="2645"/>
      <c r="O2332" s="2646"/>
      <c r="P2332" s="2646"/>
      <c r="Q2332" s="2646"/>
      <c r="R2332" s="2646"/>
      <c r="S2332" s="2646"/>
      <c r="T2332" s="2646"/>
      <c r="U2332" s="2643"/>
      <c r="V2332" s="2643"/>
      <c r="W2332" s="2646"/>
    </row>
    <row r="2333" spans="1:23">
      <c r="A2333" s="2643"/>
      <c r="B2333" s="2643"/>
      <c r="C2333" s="2643"/>
      <c r="D2333" s="2643"/>
      <c r="E2333" s="2643"/>
      <c r="F2333" s="2643"/>
      <c r="G2333" s="2643"/>
      <c r="H2333" s="2643"/>
      <c r="I2333" s="2643"/>
      <c r="J2333" s="2643"/>
      <c r="K2333" s="2644"/>
      <c r="L2333" s="2645"/>
      <c r="M2333" s="2645"/>
      <c r="N2333" s="2645"/>
      <c r="O2333" s="2646"/>
      <c r="P2333" s="2646"/>
      <c r="Q2333" s="2646"/>
      <c r="R2333" s="2646"/>
      <c r="S2333" s="2646"/>
      <c r="T2333" s="2646"/>
      <c r="U2333" s="2643"/>
      <c r="V2333" s="2643"/>
      <c r="W2333" s="2646"/>
    </row>
    <row r="2334" spans="1:23">
      <c r="A2334" s="2643"/>
      <c r="B2334" s="2643"/>
      <c r="C2334" s="2643"/>
      <c r="D2334" s="2643"/>
      <c r="E2334" s="2643"/>
      <c r="F2334" s="2643"/>
      <c r="G2334" s="2643"/>
      <c r="H2334" s="2643"/>
      <c r="I2334" s="2643"/>
      <c r="J2334" s="2643"/>
      <c r="K2334" s="2644"/>
      <c r="L2334" s="2645"/>
      <c r="M2334" s="2645"/>
      <c r="N2334" s="2645"/>
      <c r="O2334" s="2646"/>
      <c r="P2334" s="2646"/>
      <c r="Q2334" s="2646"/>
      <c r="R2334" s="2646"/>
      <c r="S2334" s="2646"/>
      <c r="T2334" s="2646"/>
      <c r="U2334" s="2643"/>
      <c r="V2334" s="2643"/>
      <c r="W2334" s="2646"/>
    </row>
    <row r="2335" spans="1:23">
      <c r="A2335" s="2643"/>
      <c r="B2335" s="2643"/>
      <c r="C2335" s="2643"/>
      <c r="D2335" s="2643"/>
      <c r="E2335" s="2643"/>
      <c r="F2335" s="2643"/>
      <c r="G2335" s="2643"/>
      <c r="H2335" s="2643"/>
      <c r="I2335" s="2643"/>
      <c r="J2335" s="2643"/>
      <c r="K2335" s="2644"/>
      <c r="L2335" s="2645"/>
      <c r="M2335" s="2645"/>
      <c r="N2335" s="2645"/>
      <c r="O2335" s="2646"/>
      <c r="P2335" s="2646"/>
      <c r="Q2335" s="2646"/>
      <c r="R2335" s="2646"/>
      <c r="S2335" s="2646"/>
      <c r="T2335" s="2646"/>
      <c r="U2335" s="2643"/>
      <c r="V2335" s="2643"/>
      <c r="W2335" s="2646"/>
    </row>
    <row r="2336" spans="1:23">
      <c r="A2336" s="2643"/>
      <c r="B2336" s="2643"/>
      <c r="C2336" s="2643"/>
      <c r="D2336" s="2643"/>
      <c r="E2336" s="2643"/>
      <c r="F2336" s="2643"/>
      <c r="G2336" s="2643"/>
      <c r="H2336" s="2643"/>
      <c r="I2336" s="2643"/>
      <c r="J2336" s="2643"/>
      <c r="K2336" s="2644"/>
      <c r="L2336" s="2645"/>
      <c r="M2336" s="2645"/>
      <c r="N2336" s="2645"/>
      <c r="O2336" s="2646"/>
      <c r="P2336" s="2646"/>
      <c r="Q2336" s="2646"/>
      <c r="R2336" s="2646"/>
      <c r="S2336" s="2646"/>
      <c r="T2336" s="2646"/>
      <c r="U2336" s="2643"/>
      <c r="V2336" s="2643"/>
      <c r="W2336" s="2646"/>
    </row>
    <row r="2337" spans="1:23">
      <c r="A2337" s="2643"/>
      <c r="B2337" s="2643"/>
      <c r="C2337" s="2643"/>
      <c r="D2337" s="2643"/>
      <c r="E2337" s="2643"/>
      <c r="F2337" s="2643"/>
      <c r="G2337" s="2643"/>
      <c r="H2337" s="2643"/>
      <c r="I2337" s="2643"/>
      <c r="J2337" s="2643"/>
      <c r="K2337" s="2644"/>
      <c r="L2337" s="2645"/>
      <c r="M2337" s="2645"/>
      <c r="N2337" s="2645"/>
      <c r="O2337" s="2646"/>
      <c r="P2337" s="2646"/>
      <c r="Q2337" s="2646"/>
      <c r="R2337" s="2646"/>
      <c r="S2337" s="2646"/>
      <c r="T2337" s="2646"/>
      <c r="U2337" s="2643"/>
      <c r="V2337" s="2643"/>
      <c r="W2337" s="2646"/>
    </row>
    <row r="2338" spans="1:23">
      <c r="A2338" s="2643"/>
      <c r="B2338" s="2643"/>
      <c r="C2338" s="2643"/>
      <c r="D2338" s="2643"/>
      <c r="E2338" s="2643"/>
      <c r="F2338" s="2643"/>
      <c r="G2338" s="2643"/>
      <c r="H2338" s="2643"/>
      <c r="I2338" s="2643"/>
      <c r="J2338" s="2643"/>
      <c r="K2338" s="2644"/>
      <c r="L2338" s="2645"/>
      <c r="M2338" s="2645"/>
      <c r="N2338" s="2645"/>
      <c r="O2338" s="2646"/>
      <c r="P2338" s="2646"/>
      <c r="Q2338" s="2646"/>
      <c r="R2338" s="2646"/>
      <c r="S2338" s="2646"/>
      <c r="T2338" s="2646"/>
      <c r="U2338" s="2643"/>
      <c r="V2338" s="2643"/>
      <c r="W2338" s="2646"/>
    </row>
    <row r="2339" spans="1:23">
      <c r="A2339" s="2643"/>
      <c r="B2339" s="2643"/>
      <c r="C2339" s="2643"/>
      <c r="D2339" s="2643"/>
      <c r="E2339" s="2643"/>
      <c r="F2339" s="2643"/>
      <c r="G2339" s="2643"/>
      <c r="H2339" s="2643"/>
      <c r="I2339" s="2643"/>
      <c r="J2339" s="2643"/>
      <c r="K2339" s="2644"/>
      <c r="L2339" s="2645"/>
      <c r="M2339" s="2645"/>
      <c r="N2339" s="2645"/>
      <c r="O2339" s="2646"/>
      <c r="P2339" s="2646"/>
      <c r="Q2339" s="2646"/>
      <c r="R2339" s="2646"/>
      <c r="S2339" s="2646"/>
      <c r="T2339" s="2646"/>
      <c r="U2339" s="2643"/>
      <c r="V2339" s="2643"/>
      <c r="W2339" s="2646"/>
    </row>
    <row r="2340" spans="1:23">
      <c r="A2340" s="2643"/>
      <c r="B2340" s="2643"/>
      <c r="C2340" s="2643"/>
      <c r="D2340" s="2643"/>
      <c r="E2340" s="2643"/>
      <c r="F2340" s="2643"/>
      <c r="G2340" s="2643"/>
      <c r="H2340" s="2643"/>
      <c r="I2340" s="2643"/>
      <c r="J2340" s="2643"/>
      <c r="K2340" s="2644"/>
      <c r="L2340" s="2645"/>
      <c r="M2340" s="2645"/>
      <c r="N2340" s="2645"/>
      <c r="O2340" s="2646"/>
      <c r="P2340" s="2646"/>
      <c r="Q2340" s="2646"/>
      <c r="R2340" s="2646"/>
      <c r="S2340" s="2646"/>
      <c r="T2340" s="2646"/>
      <c r="U2340" s="2643"/>
      <c r="V2340" s="2643"/>
      <c r="W2340" s="2646"/>
    </row>
    <row r="2341" spans="1:23">
      <c r="A2341" s="2643"/>
      <c r="B2341" s="2643"/>
      <c r="C2341" s="2643"/>
      <c r="D2341" s="2643"/>
      <c r="E2341" s="2643"/>
      <c r="F2341" s="2643"/>
      <c r="G2341" s="2643"/>
      <c r="H2341" s="2643"/>
      <c r="I2341" s="2643"/>
      <c r="J2341" s="2643"/>
      <c r="K2341" s="2644"/>
      <c r="L2341" s="2645"/>
      <c r="M2341" s="2645"/>
      <c r="N2341" s="2645"/>
      <c r="O2341" s="2646"/>
      <c r="P2341" s="2646"/>
      <c r="Q2341" s="2646"/>
      <c r="R2341" s="2646"/>
      <c r="S2341" s="2646"/>
      <c r="T2341" s="2646"/>
      <c r="U2341" s="2643"/>
      <c r="V2341" s="2643"/>
      <c r="W2341" s="2646"/>
    </row>
    <row r="2342" spans="1:23">
      <c r="A2342" s="2643"/>
      <c r="B2342" s="2643"/>
      <c r="C2342" s="2643"/>
      <c r="D2342" s="2643"/>
      <c r="E2342" s="2643"/>
      <c r="F2342" s="2643"/>
      <c r="G2342" s="2643"/>
      <c r="H2342" s="2643"/>
      <c r="I2342" s="2643"/>
      <c r="J2342" s="2643"/>
      <c r="K2342" s="2644"/>
      <c r="L2342" s="2645"/>
      <c r="M2342" s="2645"/>
      <c r="N2342" s="2645"/>
      <c r="O2342" s="2646"/>
      <c r="P2342" s="2646"/>
      <c r="Q2342" s="2646"/>
      <c r="R2342" s="2646"/>
      <c r="S2342" s="2646"/>
      <c r="T2342" s="2646"/>
      <c r="U2342" s="2643"/>
      <c r="V2342" s="2643"/>
      <c r="W2342" s="2646"/>
    </row>
    <row r="2343" spans="1:23">
      <c r="A2343" s="2643"/>
      <c r="B2343" s="2643"/>
      <c r="C2343" s="2643"/>
      <c r="D2343" s="2643"/>
      <c r="E2343" s="2643"/>
      <c r="F2343" s="2643"/>
      <c r="G2343" s="2643"/>
      <c r="H2343" s="2643"/>
      <c r="I2343" s="2643"/>
      <c r="J2343" s="2643"/>
      <c r="K2343" s="2644"/>
      <c r="L2343" s="2645"/>
      <c r="M2343" s="2645"/>
      <c r="N2343" s="2645"/>
      <c r="O2343" s="2646"/>
      <c r="P2343" s="2646"/>
      <c r="Q2343" s="2646"/>
      <c r="R2343" s="2646"/>
      <c r="S2343" s="2646"/>
      <c r="T2343" s="2646"/>
      <c r="U2343" s="2643"/>
      <c r="V2343" s="2643"/>
      <c r="W2343" s="2646"/>
    </row>
    <row r="2344" spans="1:23">
      <c r="A2344" s="2643"/>
      <c r="B2344" s="2643"/>
      <c r="C2344" s="2643"/>
      <c r="D2344" s="2643"/>
      <c r="E2344" s="2643"/>
      <c r="F2344" s="2643"/>
      <c r="G2344" s="2643"/>
      <c r="H2344" s="2643"/>
      <c r="I2344" s="2643"/>
      <c r="J2344" s="2643"/>
      <c r="K2344" s="2644"/>
      <c r="L2344" s="2645"/>
      <c r="M2344" s="2645"/>
      <c r="N2344" s="2645"/>
      <c r="O2344" s="2646"/>
      <c r="P2344" s="2646"/>
      <c r="Q2344" s="2646"/>
      <c r="R2344" s="2646"/>
      <c r="S2344" s="2646"/>
      <c r="T2344" s="2646"/>
      <c r="U2344" s="2643"/>
      <c r="V2344" s="2643"/>
      <c r="W2344" s="2646"/>
    </row>
    <row r="2345" spans="1:23">
      <c r="A2345" s="2643"/>
      <c r="B2345" s="2643"/>
      <c r="C2345" s="2643"/>
      <c r="D2345" s="2643"/>
      <c r="E2345" s="2643"/>
      <c r="F2345" s="2643"/>
      <c r="G2345" s="2643"/>
      <c r="H2345" s="2643"/>
      <c r="I2345" s="2643"/>
      <c r="J2345" s="2643"/>
      <c r="K2345" s="2644"/>
      <c r="L2345" s="2645"/>
      <c r="M2345" s="2645"/>
      <c r="N2345" s="2645"/>
      <c r="O2345" s="2646"/>
      <c r="P2345" s="2646"/>
      <c r="Q2345" s="2646"/>
      <c r="R2345" s="2646"/>
      <c r="S2345" s="2646"/>
      <c r="T2345" s="2646"/>
      <c r="U2345" s="2643"/>
      <c r="V2345" s="2643"/>
      <c r="W2345" s="2646"/>
    </row>
    <row r="2346" spans="1:23">
      <c r="A2346" s="2643"/>
      <c r="B2346" s="2643"/>
      <c r="C2346" s="2643"/>
      <c r="D2346" s="2643"/>
      <c r="E2346" s="2643"/>
      <c r="F2346" s="2643"/>
      <c r="G2346" s="2643"/>
      <c r="H2346" s="2643"/>
      <c r="I2346" s="2643"/>
      <c r="J2346" s="2643"/>
      <c r="K2346" s="2644"/>
      <c r="L2346" s="2645"/>
      <c r="M2346" s="2645"/>
      <c r="N2346" s="2645"/>
      <c r="O2346" s="2646"/>
      <c r="P2346" s="2646"/>
      <c r="Q2346" s="2646"/>
      <c r="R2346" s="2646"/>
      <c r="S2346" s="2646"/>
      <c r="T2346" s="2646"/>
      <c r="U2346" s="2643"/>
      <c r="V2346" s="2643"/>
      <c r="W2346" s="2646"/>
    </row>
    <row r="2347" spans="1:23">
      <c r="A2347" s="2643"/>
      <c r="B2347" s="2643"/>
      <c r="C2347" s="2643"/>
      <c r="D2347" s="2643"/>
      <c r="E2347" s="2643"/>
      <c r="F2347" s="2643"/>
      <c r="G2347" s="2643"/>
      <c r="H2347" s="2643"/>
      <c r="I2347" s="2643"/>
      <c r="J2347" s="2643"/>
      <c r="K2347" s="2644"/>
      <c r="L2347" s="2645"/>
      <c r="M2347" s="2645"/>
      <c r="N2347" s="2645"/>
      <c r="O2347" s="2646"/>
      <c r="P2347" s="2646"/>
      <c r="Q2347" s="2646"/>
      <c r="R2347" s="2646"/>
      <c r="S2347" s="2646"/>
      <c r="T2347" s="2646"/>
      <c r="U2347" s="2643"/>
      <c r="V2347" s="2643"/>
      <c r="W2347" s="2646"/>
    </row>
    <row r="2348" spans="1:23">
      <c r="A2348" s="2643"/>
      <c r="B2348" s="2643"/>
      <c r="C2348" s="2643"/>
      <c r="D2348" s="2643"/>
      <c r="E2348" s="2643"/>
      <c r="F2348" s="2643"/>
      <c r="G2348" s="2643"/>
      <c r="H2348" s="2643"/>
      <c r="I2348" s="2643"/>
      <c r="J2348" s="2643"/>
      <c r="K2348" s="2644"/>
      <c r="L2348" s="2645"/>
      <c r="M2348" s="2645"/>
      <c r="N2348" s="2645"/>
      <c r="O2348" s="2646"/>
      <c r="P2348" s="2646"/>
      <c r="Q2348" s="2646"/>
      <c r="R2348" s="2646"/>
      <c r="S2348" s="2646"/>
      <c r="T2348" s="2646"/>
      <c r="U2348" s="2643"/>
      <c r="V2348" s="2643"/>
      <c r="W2348" s="2646"/>
    </row>
    <row r="2349" spans="1:23">
      <c r="A2349" s="2643"/>
      <c r="B2349" s="2643"/>
      <c r="C2349" s="2643"/>
      <c r="D2349" s="2643"/>
      <c r="E2349" s="2643"/>
      <c r="F2349" s="2643"/>
      <c r="G2349" s="2643"/>
      <c r="H2349" s="2643"/>
      <c r="I2349" s="2643"/>
      <c r="J2349" s="2643"/>
      <c r="K2349" s="2644"/>
      <c r="L2349" s="2645"/>
      <c r="M2349" s="2645"/>
      <c r="N2349" s="2645"/>
      <c r="O2349" s="2646"/>
      <c r="P2349" s="2646"/>
      <c r="Q2349" s="2646"/>
      <c r="R2349" s="2646"/>
      <c r="S2349" s="2646"/>
      <c r="T2349" s="2646"/>
      <c r="U2349" s="2643"/>
      <c r="V2349" s="2643"/>
      <c r="W2349" s="2646"/>
    </row>
    <row r="2350" spans="1:23">
      <c r="A2350" s="2643"/>
      <c r="B2350" s="2643"/>
      <c r="C2350" s="2643"/>
      <c r="D2350" s="2643"/>
      <c r="E2350" s="2643"/>
      <c r="F2350" s="2643"/>
      <c r="G2350" s="2643"/>
      <c r="H2350" s="2643"/>
      <c r="I2350" s="2643"/>
      <c r="J2350" s="2643"/>
      <c r="K2350" s="2644"/>
      <c r="L2350" s="2645"/>
      <c r="M2350" s="2645"/>
      <c r="N2350" s="2645"/>
      <c r="O2350" s="2646"/>
      <c r="P2350" s="2646"/>
      <c r="Q2350" s="2646"/>
      <c r="R2350" s="2646"/>
      <c r="S2350" s="2646"/>
      <c r="T2350" s="2646"/>
      <c r="U2350" s="2643"/>
      <c r="V2350" s="2643"/>
      <c r="W2350" s="2646"/>
    </row>
    <row r="2351" spans="1:23">
      <c r="A2351" s="2643"/>
      <c r="B2351" s="2643"/>
      <c r="C2351" s="2643"/>
      <c r="D2351" s="2643"/>
      <c r="E2351" s="2643"/>
      <c r="F2351" s="2643"/>
      <c r="G2351" s="2643"/>
      <c r="H2351" s="2643"/>
      <c r="I2351" s="2643"/>
      <c r="J2351" s="2643"/>
      <c r="K2351" s="2644"/>
      <c r="L2351" s="2645"/>
      <c r="M2351" s="2645"/>
      <c r="N2351" s="2645"/>
      <c r="O2351" s="2646"/>
      <c r="P2351" s="2646"/>
      <c r="Q2351" s="2646"/>
      <c r="R2351" s="2646"/>
      <c r="S2351" s="2646"/>
      <c r="T2351" s="2646"/>
      <c r="U2351" s="2643"/>
      <c r="V2351" s="2643"/>
      <c r="W2351" s="2646"/>
    </row>
    <row r="2352" spans="1:23">
      <c r="A2352" s="2643"/>
      <c r="B2352" s="2643"/>
      <c r="C2352" s="2643"/>
      <c r="D2352" s="2643"/>
      <c r="E2352" s="2643"/>
      <c r="F2352" s="2643"/>
      <c r="G2352" s="2643"/>
      <c r="H2352" s="2643"/>
      <c r="I2352" s="2643"/>
      <c r="J2352" s="2643"/>
      <c r="K2352" s="2644"/>
      <c r="L2352" s="2645"/>
      <c r="M2352" s="2645"/>
      <c r="N2352" s="2645"/>
      <c r="O2352" s="2646"/>
      <c r="P2352" s="2646"/>
      <c r="Q2352" s="2646"/>
      <c r="R2352" s="2646"/>
      <c r="S2352" s="2646"/>
      <c r="T2352" s="2646"/>
      <c r="U2352" s="2643"/>
      <c r="V2352" s="2643"/>
      <c r="W2352" s="2646"/>
    </row>
    <row r="2353" spans="1:23">
      <c r="A2353" s="2643"/>
      <c r="B2353" s="2643"/>
      <c r="C2353" s="2643"/>
      <c r="D2353" s="2643"/>
      <c r="E2353" s="2643"/>
      <c r="F2353" s="2643"/>
      <c r="G2353" s="2643"/>
      <c r="H2353" s="2643"/>
      <c r="I2353" s="2643"/>
      <c r="J2353" s="2643"/>
      <c r="K2353" s="2644"/>
      <c r="L2353" s="2645"/>
      <c r="M2353" s="2645"/>
      <c r="N2353" s="2645"/>
      <c r="O2353" s="2646"/>
      <c r="P2353" s="2646"/>
      <c r="Q2353" s="2646"/>
      <c r="R2353" s="2646"/>
      <c r="S2353" s="2646"/>
      <c r="T2353" s="2646"/>
      <c r="U2353" s="2643"/>
      <c r="V2353" s="2643"/>
      <c r="W2353" s="2646"/>
    </row>
    <row r="2354" spans="1:23">
      <c r="A2354" s="2643"/>
      <c r="B2354" s="2643"/>
      <c r="C2354" s="2643"/>
      <c r="D2354" s="2643"/>
      <c r="E2354" s="2643"/>
      <c r="F2354" s="2643"/>
      <c r="G2354" s="2643"/>
      <c r="H2354" s="2643"/>
      <c r="I2354" s="2643"/>
      <c r="J2354" s="2643"/>
      <c r="K2354" s="2644"/>
      <c r="L2354" s="2645"/>
      <c r="M2354" s="2645"/>
      <c r="N2354" s="2645"/>
      <c r="O2354" s="2646"/>
      <c r="P2354" s="2646"/>
      <c r="Q2354" s="2646"/>
      <c r="R2354" s="2646"/>
      <c r="S2354" s="2646"/>
      <c r="T2354" s="2646"/>
      <c r="U2354" s="2643"/>
      <c r="V2354" s="2643"/>
      <c r="W2354" s="2646"/>
    </row>
    <row r="2355" spans="1:23">
      <c r="A2355" s="2643"/>
      <c r="B2355" s="2643"/>
      <c r="C2355" s="2643"/>
      <c r="D2355" s="2643"/>
      <c r="E2355" s="2643"/>
      <c r="F2355" s="2643"/>
      <c r="G2355" s="2643"/>
      <c r="H2355" s="2643"/>
      <c r="I2355" s="2643"/>
      <c r="J2355" s="2643"/>
      <c r="K2355" s="2644"/>
      <c r="L2355" s="2645"/>
      <c r="M2355" s="2645"/>
      <c r="N2355" s="2645"/>
      <c r="O2355" s="2646"/>
      <c r="P2355" s="2646"/>
      <c r="Q2355" s="2646"/>
      <c r="R2355" s="2646"/>
      <c r="S2355" s="2646"/>
      <c r="T2355" s="2646"/>
      <c r="U2355" s="2643"/>
      <c r="V2355" s="2643"/>
      <c r="W2355" s="2646"/>
    </row>
    <row r="2356" spans="1:23">
      <c r="A2356" s="2643"/>
      <c r="B2356" s="2643"/>
      <c r="C2356" s="2643"/>
      <c r="D2356" s="2643"/>
      <c r="E2356" s="2643"/>
      <c r="F2356" s="2643"/>
      <c r="G2356" s="2643"/>
      <c r="H2356" s="2643"/>
      <c r="I2356" s="2643"/>
      <c r="J2356" s="2643"/>
      <c r="K2356" s="2644"/>
      <c r="L2356" s="2645"/>
      <c r="M2356" s="2645"/>
      <c r="N2356" s="2645"/>
      <c r="O2356" s="2646"/>
      <c r="P2356" s="2646"/>
      <c r="Q2356" s="2646"/>
      <c r="R2356" s="2646"/>
      <c r="S2356" s="2646"/>
      <c r="T2356" s="2646"/>
      <c r="U2356" s="2643"/>
      <c r="V2356" s="2643"/>
      <c r="W2356" s="2646"/>
    </row>
    <row r="2357" spans="1:23">
      <c r="A2357" s="2643"/>
      <c r="B2357" s="2643"/>
      <c r="C2357" s="2643"/>
      <c r="D2357" s="2643"/>
      <c r="E2357" s="2643"/>
      <c r="F2357" s="2643"/>
      <c r="G2357" s="2643"/>
      <c r="H2357" s="2643"/>
      <c r="I2357" s="2643"/>
      <c r="J2357" s="2643"/>
      <c r="K2357" s="2644"/>
      <c r="L2357" s="2645"/>
      <c r="M2357" s="2645"/>
      <c r="N2357" s="2645"/>
      <c r="O2357" s="2646"/>
      <c r="P2357" s="2646"/>
      <c r="Q2357" s="2646"/>
      <c r="R2357" s="2646"/>
      <c r="S2357" s="2646"/>
      <c r="T2357" s="2646"/>
      <c r="U2357" s="2643"/>
      <c r="V2357" s="2643"/>
      <c r="W2357" s="2646"/>
    </row>
    <row r="2358" spans="1:23">
      <c r="A2358" s="2643"/>
      <c r="B2358" s="2643"/>
      <c r="C2358" s="2643"/>
      <c r="D2358" s="2643"/>
      <c r="E2358" s="2643"/>
      <c r="F2358" s="2643"/>
      <c r="G2358" s="2643"/>
      <c r="H2358" s="2643"/>
      <c r="I2358" s="2643"/>
      <c r="J2358" s="2643"/>
      <c r="K2358" s="2644"/>
      <c r="L2358" s="2645"/>
      <c r="M2358" s="2645"/>
      <c r="N2358" s="2645"/>
      <c r="O2358" s="2646"/>
      <c r="P2358" s="2646"/>
      <c r="Q2358" s="2646"/>
      <c r="R2358" s="2646"/>
      <c r="S2358" s="2646"/>
      <c r="T2358" s="2646"/>
      <c r="U2358" s="2643"/>
      <c r="V2358" s="2643"/>
      <c r="W2358" s="2646"/>
    </row>
    <row r="2359" spans="1:23">
      <c r="A2359" s="2643"/>
      <c r="B2359" s="2643"/>
      <c r="C2359" s="2643"/>
      <c r="D2359" s="2643"/>
      <c r="E2359" s="2643"/>
      <c r="F2359" s="2643"/>
      <c r="G2359" s="2643"/>
      <c r="H2359" s="2643"/>
      <c r="I2359" s="2643"/>
      <c r="J2359" s="2643"/>
      <c r="K2359" s="2644"/>
      <c r="L2359" s="2645"/>
      <c r="M2359" s="2645"/>
      <c r="N2359" s="2645"/>
      <c r="O2359" s="2646"/>
      <c r="P2359" s="2646"/>
      <c r="Q2359" s="2646"/>
      <c r="R2359" s="2646"/>
      <c r="S2359" s="2646"/>
      <c r="T2359" s="2646"/>
      <c r="U2359" s="2643"/>
      <c r="V2359" s="2643"/>
      <c r="W2359" s="2646"/>
    </row>
    <row r="2360" spans="1:23">
      <c r="A2360" s="2643"/>
      <c r="B2360" s="2643"/>
      <c r="C2360" s="2643"/>
      <c r="D2360" s="2643"/>
      <c r="E2360" s="2643"/>
      <c r="F2360" s="2643"/>
      <c r="G2360" s="2643"/>
      <c r="H2360" s="2643"/>
      <c r="I2360" s="2643"/>
      <c r="J2360" s="2643"/>
      <c r="K2360" s="2644"/>
      <c r="L2360" s="2645"/>
      <c r="M2360" s="2645"/>
      <c r="N2360" s="2645"/>
      <c r="O2360" s="2646"/>
      <c r="P2360" s="2646"/>
      <c r="Q2360" s="2646"/>
      <c r="R2360" s="2646"/>
      <c r="S2360" s="2646"/>
      <c r="T2360" s="2646"/>
      <c r="U2360" s="2643"/>
      <c r="V2360" s="2643"/>
      <c r="W2360" s="2646"/>
    </row>
    <row r="2361" spans="1:23">
      <c r="A2361" s="2643"/>
      <c r="B2361" s="2643"/>
      <c r="C2361" s="2643"/>
      <c r="D2361" s="2643"/>
      <c r="E2361" s="2643"/>
      <c r="F2361" s="2643"/>
      <c r="G2361" s="2643"/>
      <c r="H2361" s="2643"/>
      <c r="I2361" s="2643"/>
      <c r="J2361" s="2643"/>
      <c r="K2361" s="2644"/>
      <c r="L2361" s="2645"/>
      <c r="M2361" s="2645"/>
      <c r="N2361" s="2645"/>
      <c r="O2361" s="2646"/>
      <c r="P2361" s="2646"/>
      <c r="Q2361" s="2646"/>
      <c r="R2361" s="2646"/>
      <c r="S2361" s="2646"/>
      <c r="T2361" s="2646"/>
      <c r="U2361" s="2643"/>
      <c r="V2361" s="2643"/>
      <c r="W2361" s="2646"/>
    </row>
    <row r="2362" spans="1:23">
      <c r="A2362" s="2643"/>
      <c r="B2362" s="2643"/>
      <c r="C2362" s="2643"/>
      <c r="D2362" s="2643"/>
      <c r="E2362" s="2643"/>
      <c r="F2362" s="2643"/>
      <c r="G2362" s="2643"/>
      <c r="H2362" s="2643"/>
      <c r="I2362" s="2643"/>
      <c r="J2362" s="2643"/>
      <c r="K2362" s="2644"/>
      <c r="L2362" s="2645"/>
      <c r="M2362" s="2645"/>
      <c r="N2362" s="2645"/>
      <c r="O2362" s="2646"/>
      <c r="P2362" s="2646"/>
      <c r="Q2362" s="2646"/>
      <c r="R2362" s="2646"/>
      <c r="S2362" s="2646"/>
      <c r="T2362" s="2646"/>
      <c r="U2362" s="2643"/>
      <c r="V2362" s="2643"/>
      <c r="W2362" s="2646"/>
    </row>
    <row r="2363" spans="1:23">
      <c r="A2363" s="2643"/>
      <c r="B2363" s="2643"/>
      <c r="C2363" s="2643"/>
      <c r="D2363" s="2643"/>
      <c r="E2363" s="2643"/>
      <c r="F2363" s="2643"/>
      <c r="G2363" s="2643"/>
      <c r="H2363" s="2643"/>
      <c r="I2363" s="2643"/>
      <c r="J2363" s="2643"/>
      <c r="K2363" s="2644"/>
      <c r="L2363" s="2645"/>
      <c r="M2363" s="2645"/>
      <c r="N2363" s="2645"/>
      <c r="O2363" s="2646"/>
      <c r="P2363" s="2646"/>
      <c r="Q2363" s="2646"/>
      <c r="R2363" s="2646"/>
      <c r="S2363" s="2646"/>
      <c r="T2363" s="2646"/>
      <c r="U2363" s="2643"/>
      <c r="V2363" s="2643"/>
      <c r="W2363" s="2646"/>
    </row>
    <row r="2364" spans="1:23">
      <c r="A2364" s="2643"/>
      <c r="B2364" s="2643"/>
      <c r="C2364" s="2643"/>
      <c r="D2364" s="2643"/>
      <c r="E2364" s="2643"/>
      <c r="F2364" s="2643"/>
      <c r="G2364" s="2643"/>
      <c r="H2364" s="2643"/>
      <c r="I2364" s="2643"/>
      <c r="J2364" s="2643"/>
      <c r="K2364" s="2644"/>
      <c r="L2364" s="2645"/>
      <c r="M2364" s="2645"/>
      <c r="N2364" s="2645"/>
      <c r="O2364" s="2646"/>
      <c r="P2364" s="2646"/>
      <c r="Q2364" s="2646"/>
      <c r="R2364" s="2646"/>
      <c r="S2364" s="2646"/>
      <c r="T2364" s="2646"/>
      <c r="U2364" s="2643"/>
      <c r="V2364" s="2643"/>
      <c r="W2364" s="2646"/>
    </row>
    <row r="2365" spans="1:23">
      <c r="A2365" s="2643"/>
      <c r="B2365" s="2643"/>
      <c r="C2365" s="2643"/>
      <c r="D2365" s="2643"/>
      <c r="E2365" s="2643"/>
      <c r="F2365" s="2643"/>
      <c r="G2365" s="2643"/>
      <c r="H2365" s="2643"/>
      <c r="I2365" s="2643"/>
      <c r="J2365" s="2643"/>
      <c r="K2365" s="2644"/>
      <c r="L2365" s="2645"/>
      <c r="M2365" s="2645"/>
      <c r="N2365" s="2645"/>
      <c r="O2365" s="2646"/>
      <c r="P2365" s="2646"/>
      <c r="Q2365" s="2646"/>
      <c r="R2365" s="2646"/>
      <c r="S2365" s="2646"/>
      <c r="T2365" s="2646"/>
      <c r="U2365" s="2643"/>
      <c r="V2365" s="2643"/>
      <c r="W2365" s="2646"/>
    </row>
    <row r="2366" spans="1:23">
      <c r="A2366" s="2643"/>
      <c r="B2366" s="2643"/>
      <c r="C2366" s="2643"/>
      <c r="D2366" s="2643"/>
      <c r="E2366" s="2643"/>
      <c r="F2366" s="2643"/>
      <c r="G2366" s="2643"/>
      <c r="H2366" s="2643"/>
      <c r="I2366" s="2643"/>
      <c r="J2366" s="2643"/>
      <c r="K2366" s="2644"/>
      <c r="L2366" s="2645"/>
      <c r="M2366" s="2645"/>
      <c r="N2366" s="2645"/>
      <c r="O2366" s="2646"/>
      <c r="P2366" s="2646"/>
      <c r="Q2366" s="2646"/>
      <c r="R2366" s="2646"/>
      <c r="S2366" s="2646"/>
      <c r="T2366" s="2646"/>
      <c r="U2366" s="2643"/>
      <c r="V2366" s="2643"/>
      <c r="W2366" s="2646"/>
    </row>
    <row r="2367" spans="1:23">
      <c r="A2367" s="2643"/>
      <c r="B2367" s="2643"/>
      <c r="C2367" s="2643"/>
      <c r="D2367" s="2643"/>
      <c r="E2367" s="2643"/>
      <c r="F2367" s="2643"/>
      <c r="G2367" s="2643"/>
      <c r="H2367" s="2643"/>
      <c r="I2367" s="2643"/>
      <c r="J2367" s="2643"/>
      <c r="K2367" s="2644"/>
      <c r="L2367" s="2645"/>
      <c r="M2367" s="2645"/>
      <c r="N2367" s="2645"/>
      <c r="O2367" s="2646"/>
      <c r="P2367" s="2646"/>
      <c r="Q2367" s="2646"/>
      <c r="R2367" s="2646"/>
      <c r="S2367" s="2646"/>
      <c r="T2367" s="2646"/>
      <c r="U2367" s="2643"/>
      <c r="V2367" s="2643"/>
      <c r="W2367" s="2646"/>
    </row>
    <row r="2368" spans="1:23">
      <c r="A2368" s="2643"/>
      <c r="B2368" s="2643"/>
      <c r="C2368" s="2643"/>
      <c r="D2368" s="2643"/>
      <c r="E2368" s="2643"/>
      <c r="F2368" s="2643"/>
      <c r="G2368" s="2643"/>
      <c r="H2368" s="2643"/>
      <c r="I2368" s="2643"/>
      <c r="J2368" s="2643"/>
      <c r="K2368" s="2644"/>
      <c r="L2368" s="2645"/>
      <c r="M2368" s="2645"/>
      <c r="N2368" s="2645"/>
      <c r="O2368" s="2646"/>
      <c r="P2368" s="2646"/>
      <c r="Q2368" s="2646"/>
      <c r="R2368" s="2646"/>
      <c r="S2368" s="2646"/>
      <c r="T2368" s="2646"/>
      <c r="U2368" s="2643"/>
      <c r="V2368" s="2643"/>
      <c r="W2368" s="2646"/>
    </row>
    <row r="2369" spans="1:23">
      <c r="A2369" s="2643"/>
      <c r="B2369" s="2643"/>
      <c r="C2369" s="2643"/>
      <c r="D2369" s="2643"/>
      <c r="E2369" s="2643"/>
      <c r="F2369" s="2643"/>
      <c r="G2369" s="2643"/>
      <c r="H2369" s="2643"/>
      <c r="I2369" s="2643"/>
      <c r="J2369" s="2643"/>
      <c r="K2369" s="2644"/>
      <c r="L2369" s="2645"/>
      <c r="M2369" s="2645"/>
      <c r="N2369" s="2645"/>
      <c r="O2369" s="2646"/>
      <c r="P2369" s="2646"/>
      <c r="Q2369" s="2646"/>
      <c r="R2369" s="2646"/>
      <c r="S2369" s="2646"/>
      <c r="T2369" s="2646"/>
      <c r="U2369" s="2643"/>
      <c r="V2369" s="2643"/>
      <c r="W2369" s="2646"/>
    </row>
    <row r="2370" spans="1:23">
      <c r="A2370" s="2643"/>
      <c r="B2370" s="2643"/>
      <c r="C2370" s="2643"/>
      <c r="D2370" s="2643"/>
      <c r="E2370" s="2643"/>
      <c r="F2370" s="2643"/>
      <c r="G2370" s="2643"/>
      <c r="H2370" s="2643"/>
      <c r="I2370" s="2643"/>
      <c r="J2370" s="2643"/>
      <c r="K2370" s="2644"/>
      <c r="L2370" s="2645"/>
      <c r="M2370" s="2645"/>
      <c r="N2370" s="2645"/>
      <c r="O2370" s="2646"/>
      <c r="P2370" s="2646"/>
      <c r="Q2370" s="2646"/>
      <c r="R2370" s="2646"/>
      <c r="S2370" s="2646"/>
      <c r="T2370" s="2646"/>
      <c r="U2370" s="2643"/>
      <c r="V2370" s="2643"/>
      <c r="W2370" s="2646"/>
    </row>
    <row r="2371" spans="1:23">
      <c r="A2371" s="2643"/>
      <c r="B2371" s="2643"/>
      <c r="C2371" s="2643"/>
      <c r="D2371" s="2643"/>
      <c r="E2371" s="2643"/>
      <c r="F2371" s="2643"/>
      <c r="G2371" s="2643"/>
      <c r="H2371" s="2643"/>
      <c r="I2371" s="2643"/>
      <c r="J2371" s="2643"/>
      <c r="K2371" s="2644"/>
      <c r="L2371" s="2645"/>
      <c r="M2371" s="2645"/>
      <c r="N2371" s="2645"/>
      <c r="O2371" s="2646"/>
      <c r="P2371" s="2646"/>
      <c r="Q2371" s="2646"/>
      <c r="R2371" s="2646"/>
      <c r="S2371" s="2646"/>
      <c r="T2371" s="2646"/>
      <c r="U2371" s="2643"/>
      <c r="V2371" s="2643"/>
      <c r="W2371" s="2646"/>
    </row>
    <row r="2372" spans="1:23">
      <c r="A2372" s="2643"/>
      <c r="B2372" s="2643"/>
      <c r="C2372" s="2643"/>
      <c r="D2372" s="2643"/>
      <c r="E2372" s="2643"/>
      <c r="F2372" s="2643"/>
      <c r="G2372" s="2643"/>
      <c r="H2372" s="2643"/>
      <c r="I2372" s="2643"/>
      <c r="J2372" s="2643"/>
      <c r="K2372" s="2644"/>
      <c r="L2372" s="2645"/>
      <c r="M2372" s="2645"/>
      <c r="N2372" s="2645"/>
      <c r="O2372" s="2646"/>
      <c r="P2372" s="2646"/>
      <c r="Q2372" s="2646"/>
      <c r="R2372" s="2646"/>
      <c r="S2372" s="2646"/>
      <c r="T2372" s="2646"/>
      <c r="U2372" s="2643"/>
      <c r="V2372" s="2643"/>
      <c r="W2372" s="2646"/>
    </row>
    <row r="2373" spans="1:23">
      <c r="A2373" s="2643"/>
      <c r="B2373" s="2643"/>
      <c r="C2373" s="2643"/>
      <c r="D2373" s="2643"/>
      <c r="E2373" s="2643"/>
      <c r="F2373" s="2643"/>
      <c r="G2373" s="2643"/>
      <c r="H2373" s="2643"/>
      <c r="I2373" s="2643"/>
      <c r="J2373" s="2643"/>
      <c r="K2373" s="2644"/>
      <c r="L2373" s="2645"/>
      <c r="M2373" s="2645"/>
      <c r="N2373" s="2645"/>
      <c r="O2373" s="2646"/>
      <c r="P2373" s="2646"/>
      <c r="Q2373" s="2646"/>
      <c r="R2373" s="2646"/>
      <c r="S2373" s="2646"/>
      <c r="T2373" s="2646"/>
      <c r="U2373" s="2643"/>
      <c r="V2373" s="2643"/>
      <c r="W2373" s="2646"/>
    </row>
    <row r="2374" spans="1:23">
      <c r="A2374" s="2643"/>
      <c r="B2374" s="2643"/>
      <c r="C2374" s="2643"/>
      <c r="D2374" s="2643"/>
      <c r="E2374" s="2643"/>
      <c r="F2374" s="2643"/>
      <c r="G2374" s="2643"/>
      <c r="H2374" s="2643"/>
      <c r="I2374" s="2643"/>
      <c r="J2374" s="2643"/>
      <c r="K2374" s="2644"/>
      <c r="L2374" s="2645"/>
      <c r="M2374" s="2645"/>
      <c r="N2374" s="2645"/>
      <c r="O2374" s="2646"/>
      <c r="P2374" s="2646"/>
      <c r="Q2374" s="2646"/>
      <c r="R2374" s="2646"/>
      <c r="S2374" s="2646"/>
      <c r="T2374" s="2646"/>
      <c r="U2374" s="2643"/>
      <c r="V2374" s="2643"/>
      <c r="W2374" s="2646"/>
    </row>
    <row r="2375" spans="1:23">
      <c r="A2375" s="2643"/>
      <c r="B2375" s="2643"/>
      <c r="C2375" s="2643"/>
      <c r="D2375" s="2643"/>
      <c r="E2375" s="2643"/>
      <c r="F2375" s="2643"/>
      <c r="G2375" s="2643"/>
      <c r="H2375" s="2643"/>
      <c r="I2375" s="2643"/>
      <c r="J2375" s="2643"/>
      <c r="K2375" s="2644"/>
      <c r="L2375" s="2645"/>
      <c r="M2375" s="2645"/>
      <c r="N2375" s="2645"/>
      <c r="O2375" s="2646"/>
      <c r="P2375" s="2646"/>
      <c r="Q2375" s="2646"/>
      <c r="R2375" s="2646"/>
      <c r="S2375" s="2646"/>
      <c r="T2375" s="2646"/>
      <c r="U2375" s="2643"/>
      <c r="V2375" s="2643"/>
      <c r="W2375" s="2646"/>
    </row>
    <row r="2376" spans="1:23">
      <c r="A2376" s="2643"/>
      <c r="B2376" s="2643"/>
      <c r="C2376" s="2643"/>
      <c r="D2376" s="2643"/>
      <c r="E2376" s="2643"/>
      <c r="F2376" s="2643"/>
      <c r="G2376" s="2643"/>
      <c r="H2376" s="2643"/>
      <c r="I2376" s="2643"/>
      <c r="J2376" s="2643"/>
      <c r="K2376" s="2644"/>
      <c r="L2376" s="2645"/>
      <c r="M2376" s="2645"/>
      <c r="N2376" s="2645"/>
      <c r="O2376" s="2646"/>
      <c r="P2376" s="2646"/>
      <c r="Q2376" s="2646"/>
      <c r="R2376" s="2646"/>
      <c r="S2376" s="2646"/>
      <c r="T2376" s="2646"/>
      <c r="U2376" s="2643"/>
      <c r="V2376" s="2643"/>
      <c r="W2376" s="2646"/>
    </row>
    <row r="2377" spans="1:23">
      <c r="A2377" s="2643"/>
      <c r="B2377" s="2643"/>
      <c r="C2377" s="2643"/>
      <c r="D2377" s="2643"/>
      <c r="E2377" s="2643"/>
      <c r="F2377" s="2643"/>
      <c r="G2377" s="2643"/>
      <c r="H2377" s="2643"/>
      <c r="I2377" s="2643"/>
      <c r="J2377" s="2643"/>
      <c r="K2377" s="2644"/>
      <c r="L2377" s="2645"/>
      <c r="M2377" s="2645"/>
      <c r="N2377" s="2645"/>
      <c r="O2377" s="2646"/>
      <c r="P2377" s="2646"/>
      <c r="Q2377" s="2646"/>
      <c r="R2377" s="2646"/>
      <c r="S2377" s="2646"/>
      <c r="T2377" s="2646"/>
      <c r="U2377" s="2643"/>
      <c r="V2377" s="2643"/>
      <c r="W2377" s="2646"/>
    </row>
    <row r="2378" spans="1:23">
      <c r="A2378" s="2643"/>
      <c r="B2378" s="2643"/>
      <c r="C2378" s="2643"/>
      <c r="D2378" s="2643"/>
      <c r="E2378" s="2643"/>
      <c r="F2378" s="2643"/>
      <c r="G2378" s="2643"/>
      <c r="H2378" s="2643"/>
      <c r="I2378" s="2643"/>
      <c r="J2378" s="2643"/>
      <c r="K2378" s="2644"/>
      <c r="L2378" s="2645"/>
      <c r="M2378" s="2645"/>
      <c r="N2378" s="2645"/>
      <c r="O2378" s="2646"/>
      <c r="P2378" s="2646"/>
      <c r="Q2378" s="2646"/>
      <c r="R2378" s="2646"/>
      <c r="S2378" s="2646"/>
      <c r="T2378" s="2646"/>
      <c r="U2378" s="2643"/>
      <c r="V2378" s="2643"/>
      <c r="W2378" s="2646"/>
    </row>
    <row r="2379" spans="1:23">
      <c r="A2379" s="2643"/>
      <c r="B2379" s="2643"/>
      <c r="C2379" s="2643"/>
      <c r="D2379" s="2643"/>
      <c r="E2379" s="2643"/>
      <c r="F2379" s="2643"/>
      <c r="G2379" s="2643"/>
      <c r="H2379" s="2643"/>
      <c r="I2379" s="2643"/>
      <c r="J2379" s="2643"/>
      <c r="K2379" s="2644"/>
      <c r="L2379" s="2645"/>
      <c r="M2379" s="2645"/>
      <c r="N2379" s="2645"/>
      <c r="O2379" s="2646"/>
      <c r="P2379" s="2646"/>
      <c r="Q2379" s="2646"/>
      <c r="R2379" s="2646"/>
      <c r="S2379" s="2646"/>
      <c r="T2379" s="2646"/>
      <c r="U2379" s="2643"/>
      <c r="V2379" s="2643"/>
      <c r="W2379" s="2646"/>
    </row>
    <row r="2380" spans="1:23">
      <c r="A2380" s="2643"/>
      <c r="B2380" s="2643"/>
      <c r="C2380" s="2643"/>
      <c r="D2380" s="2643"/>
      <c r="E2380" s="2643"/>
      <c r="F2380" s="2643"/>
      <c r="G2380" s="2643"/>
      <c r="H2380" s="2643"/>
      <c r="I2380" s="2643"/>
      <c r="J2380" s="2643"/>
      <c r="K2380" s="2644"/>
      <c r="L2380" s="2645"/>
      <c r="M2380" s="2645"/>
      <c r="N2380" s="2645"/>
      <c r="O2380" s="2646"/>
      <c r="P2380" s="2646"/>
      <c r="Q2380" s="2646"/>
      <c r="R2380" s="2646"/>
      <c r="S2380" s="2646"/>
      <c r="T2380" s="2646"/>
      <c r="U2380" s="2643"/>
      <c r="V2380" s="2643"/>
      <c r="W2380" s="2646"/>
    </row>
    <row r="2381" spans="1:23">
      <c r="A2381" s="2643"/>
      <c r="B2381" s="2643"/>
      <c r="C2381" s="2643"/>
      <c r="D2381" s="2643"/>
      <c r="E2381" s="2643"/>
      <c r="F2381" s="2643"/>
      <c r="G2381" s="2643"/>
      <c r="H2381" s="2643"/>
      <c r="I2381" s="2643"/>
      <c r="J2381" s="2643"/>
      <c r="K2381" s="2644"/>
      <c r="L2381" s="2645"/>
      <c r="M2381" s="2645"/>
      <c r="N2381" s="2645"/>
      <c r="O2381" s="2646"/>
      <c r="P2381" s="2646"/>
      <c r="Q2381" s="2646"/>
      <c r="R2381" s="2646"/>
      <c r="S2381" s="2646"/>
      <c r="T2381" s="2646"/>
      <c r="U2381" s="2643"/>
      <c r="V2381" s="2643"/>
      <c r="W2381" s="2646"/>
    </row>
    <row r="2382" spans="1:23">
      <c r="A2382" s="2643"/>
      <c r="B2382" s="2643"/>
      <c r="C2382" s="2643"/>
      <c r="D2382" s="2643"/>
      <c r="E2382" s="2643"/>
      <c r="F2382" s="2643"/>
      <c r="G2382" s="2643"/>
      <c r="H2382" s="2643"/>
      <c r="I2382" s="2643"/>
      <c r="J2382" s="2643"/>
      <c r="K2382" s="2644"/>
      <c r="L2382" s="2645"/>
      <c r="M2382" s="2645"/>
      <c r="N2382" s="2645"/>
      <c r="O2382" s="2646"/>
      <c r="P2382" s="2646"/>
      <c r="Q2382" s="2646"/>
      <c r="R2382" s="2646"/>
      <c r="S2382" s="2646"/>
      <c r="T2382" s="2646"/>
      <c r="U2382" s="2643"/>
      <c r="V2382" s="2643"/>
      <c r="W2382" s="2646"/>
    </row>
    <row r="2383" spans="1:23">
      <c r="A2383" s="2643"/>
      <c r="B2383" s="2643"/>
      <c r="C2383" s="2643"/>
      <c r="D2383" s="2643"/>
      <c r="E2383" s="2643"/>
      <c r="F2383" s="2643"/>
      <c r="G2383" s="2643"/>
      <c r="H2383" s="2643"/>
      <c r="I2383" s="2643"/>
      <c r="J2383" s="2643"/>
      <c r="K2383" s="2644"/>
      <c r="L2383" s="2645"/>
      <c r="M2383" s="2645"/>
      <c r="N2383" s="2645"/>
      <c r="O2383" s="2646"/>
      <c r="P2383" s="2646"/>
      <c r="Q2383" s="2646"/>
      <c r="R2383" s="2646"/>
      <c r="S2383" s="2646"/>
      <c r="T2383" s="2646"/>
      <c r="U2383" s="2643"/>
      <c r="V2383" s="2643"/>
      <c r="W2383" s="2646"/>
    </row>
    <row r="2384" spans="1:23">
      <c r="A2384" s="2643"/>
      <c r="B2384" s="2643"/>
      <c r="C2384" s="2643"/>
      <c r="D2384" s="2643"/>
      <c r="E2384" s="2643"/>
      <c r="F2384" s="2643"/>
      <c r="G2384" s="2643"/>
      <c r="H2384" s="2643"/>
      <c r="I2384" s="2643"/>
      <c r="J2384" s="2643"/>
      <c r="K2384" s="2644"/>
      <c r="L2384" s="2645"/>
      <c r="M2384" s="2645"/>
      <c r="N2384" s="2645"/>
      <c r="O2384" s="2646"/>
      <c r="P2384" s="2646"/>
      <c r="Q2384" s="2646"/>
      <c r="R2384" s="2646"/>
      <c r="S2384" s="2646"/>
      <c r="T2384" s="2646"/>
      <c r="U2384" s="2643"/>
      <c r="V2384" s="2643"/>
      <c r="W2384" s="2646"/>
    </row>
    <row r="2385" spans="1:23">
      <c r="A2385" s="2643"/>
      <c r="B2385" s="2643"/>
      <c r="C2385" s="2643"/>
      <c r="D2385" s="2643"/>
      <c r="E2385" s="2643"/>
      <c r="F2385" s="2643"/>
      <c r="G2385" s="2643"/>
      <c r="H2385" s="2643"/>
      <c r="I2385" s="2643"/>
      <c r="J2385" s="2643"/>
      <c r="K2385" s="2644"/>
      <c r="L2385" s="2645"/>
      <c r="M2385" s="2645"/>
      <c r="N2385" s="2645"/>
      <c r="O2385" s="2646"/>
      <c r="P2385" s="2646"/>
      <c r="Q2385" s="2646"/>
      <c r="R2385" s="2646"/>
      <c r="S2385" s="2646"/>
      <c r="T2385" s="2646"/>
      <c r="U2385" s="2643"/>
      <c r="V2385" s="2643"/>
      <c r="W2385" s="2646"/>
    </row>
    <row r="2386" spans="1:23">
      <c r="A2386" s="2643"/>
      <c r="B2386" s="2643"/>
      <c r="C2386" s="2643"/>
      <c r="D2386" s="2643"/>
      <c r="E2386" s="2643"/>
      <c r="F2386" s="2643"/>
      <c r="G2386" s="2643"/>
      <c r="H2386" s="2643"/>
      <c r="I2386" s="2643"/>
      <c r="J2386" s="2643"/>
      <c r="K2386" s="2644"/>
      <c r="L2386" s="2645"/>
      <c r="M2386" s="2645"/>
      <c r="N2386" s="2645"/>
      <c r="O2386" s="2646"/>
      <c r="P2386" s="2646"/>
      <c r="Q2386" s="2646"/>
      <c r="R2386" s="2646"/>
      <c r="S2386" s="2646"/>
      <c r="T2386" s="2646"/>
      <c r="U2386" s="2643"/>
      <c r="V2386" s="2643"/>
      <c r="W2386" s="2646"/>
    </row>
    <row r="2387" spans="1:23">
      <c r="A2387" s="2643"/>
      <c r="B2387" s="2643"/>
      <c r="C2387" s="2643"/>
      <c r="D2387" s="2643"/>
      <c r="E2387" s="2643"/>
      <c r="F2387" s="2643"/>
      <c r="G2387" s="2643"/>
      <c r="H2387" s="2643"/>
      <c r="I2387" s="2643"/>
      <c r="J2387" s="2643"/>
      <c r="K2387" s="2644"/>
      <c r="L2387" s="2645"/>
      <c r="M2387" s="2645"/>
      <c r="N2387" s="2645"/>
      <c r="O2387" s="2646"/>
      <c r="P2387" s="2646"/>
      <c r="Q2387" s="2646"/>
      <c r="R2387" s="2646"/>
      <c r="S2387" s="2646"/>
      <c r="T2387" s="2646"/>
      <c r="U2387" s="2643"/>
      <c r="V2387" s="2643"/>
      <c r="W2387" s="2646"/>
    </row>
    <row r="2388" spans="1:23">
      <c r="A2388" s="2643"/>
      <c r="B2388" s="2643"/>
      <c r="C2388" s="2643"/>
      <c r="D2388" s="2643"/>
      <c r="E2388" s="2643"/>
      <c r="F2388" s="2643"/>
      <c r="G2388" s="2643"/>
      <c r="H2388" s="2643"/>
      <c r="I2388" s="2643"/>
      <c r="J2388" s="2643"/>
      <c r="K2388" s="2644"/>
      <c r="L2388" s="2645"/>
      <c r="M2388" s="2645"/>
      <c r="N2388" s="2645"/>
      <c r="O2388" s="2646"/>
      <c r="P2388" s="2646"/>
      <c r="Q2388" s="2646"/>
      <c r="R2388" s="2646"/>
      <c r="S2388" s="2646"/>
      <c r="T2388" s="2646"/>
      <c r="U2388" s="2643"/>
      <c r="V2388" s="2643"/>
      <c r="W2388" s="2646"/>
    </row>
    <row r="2389" spans="1:23">
      <c r="A2389" s="2643"/>
      <c r="B2389" s="2643"/>
      <c r="C2389" s="2643"/>
      <c r="D2389" s="2643"/>
      <c r="E2389" s="2643"/>
      <c r="F2389" s="2643"/>
      <c r="G2389" s="2643"/>
      <c r="H2389" s="2643"/>
      <c r="I2389" s="2643"/>
      <c r="J2389" s="2643"/>
      <c r="K2389" s="2644"/>
      <c r="L2389" s="2645"/>
      <c r="M2389" s="2645"/>
      <c r="N2389" s="2645"/>
      <c r="O2389" s="2646"/>
      <c r="P2389" s="2646"/>
      <c r="Q2389" s="2646"/>
      <c r="R2389" s="2646"/>
      <c r="S2389" s="2646"/>
      <c r="T2389" s="2646"/>
      <c r="U2389" s="2643"/>
      <c r="V2389" s="2643"/>
      <c r="W2389" s="2646"/>
    </row>
    <row r="2390" spans="1:23">
      <c r="A2390" s="2643"/>
      <c r="B2390" s="2643"/>
      <c r="C2390" s="2643"/>
      <c r="D2390" s="2643"/>
      <c r="E2390" s="2643"/>
      <c r="F2390" s="2643"/>
      <c r="G2390" s="2643"/>
      <c r="H2390" s="2643"/>
      <c r="I2390" s="2643"/>
      <c r="J2390" s="2643"/>
      <c r="K2390" s="2644"/>
      <c r="L2390" s="2645"/>
      <c r="M2390" s="2645"/>
      <c r="N2390" s="2645"/>
      <c r="O2390" s="2646"/>
      <c r="P2390" s="2646"/>
      <c r="Q2390" s="2646"/>
      <c r="R2390" s="2646"/>
      <c r="S2390" s="2646"/>
      <c r="T2390" s="2646"/>
      <c r="U2390" s="2643"/>
      <c r="V2390" s="2643"/>
      <c r="W2390" s="2646"/>
    </row>
    <row r="2391" spans="1:23">
      <c r="A2391" s="2643"/>
      <c r="B2391" s="2643"/>
      <c r="C2391" s="2643"/>
      <c r="D2391" s="2643"/>
      <c r="E2391" s="2643"/>
      <c r="F2391" s="2643"/>
      <c r="G2391" s="2643"/>
      <c r="H2391" s="2643"/>
      <c r="I2391" s="2643"/>
      <c r="J2391" s="2643"/>
      <c r="K2391" s="2644"/>
      <c r="L2391" s="2645"/>
      <c r="M2391" s="2645"/>
      <c r="N2391" s="2645"/>
      <c r="O2391" s="2646"/>
      <c r="P2391" s="2646"/>
      <c r="Q2391" s="2646"/>
      <c r="R2391" s="2646"/>
      <c r="S2391" s="2646"/>
      <c r="T2391" s="2646"/>
      <c r="U2391" s="2643"/>
      <c r="V2391" s="2643"/>
      <c r="W2391" s="2646"/>
    </row>
    <row r="2392" spans="1:23">
      <c r="A2392" s="2643"/>
      <c r="B2392" s="2643"/>
      <c r="C2392" s="2643"/>
      <c r="D2392" s="2643"/>
      <c r="E2392" s="2643"/>
      <c r="F2392" s="2643"/>
      <c r="G2392" s="2643"/>
      <c r="H2392" s="2643"/>
      <c r="I2392" s="2643"/>
      <c r="J2392" s="2643"/>
      <c r="K2392" s="2644"/>
      <c r="L2392" s="2645"/>
      <c r="M2392" s="2645"/>
      <c r="N2392" s="2645"/>
      <c r="O2392" s="2646"/>
      <c r="P2392" s="2646"/>
      <c r="Q2392" s="2646"/>
      <c r="R2392" s="2646"/>
      <c r="S2392" s="2646"/>
      <c r="T2392" s="2646"/>
      <c r="U2392" s="2643"/>
      <c r="V2392" s="2643"/>
      <c r="W2392" s="2646"/>
    </row>
    <row r="2393" spans="1:23">
      <c r="A2393" s="2643"/>
      <c r="B2393" s="2643"/>
      <c r="C2393" s="2643"/>
      <c r="D2393" s="2643"/>
      <c r="E2393" s="2643"/>
      <c r="F2393" s="2643"/>
      <c r="G2393" s="2643"/>
      <c r="H2393" s="2643"/>
      <c r="I2393" s="2643"/>
      <c r="J2393" s="2643"/>
      <c r="K2393" s="2644"/>
      <c r="L2393" s="2645"/>
      <c r="M2393" s="2645"/>
      <c r="N2393" s="2645"/>
      <c r="O2393" s="2646"/>
      <c r="P2393" s="2646"/>
      <c r="Q2393" s="2646"/>
      <c r="R2393" s="2646"/>
      <c r="S2393" s="2646"/>
      <c r="T2393" s="2646"/>
      <c r="U2393" s="2643"/>
      <c r="V2393" s="2643"/>
      <c r="W2393" s="2646"/>
    </row>
    <row r="2394" spans="1:23">
      <c r="A2394" s="2643"/>
      <c r="B2394" s="2643"/>
      <c r="C2394" s="2643"/>
      <c r="D2394" s="2643"/>
      <c r="E2394" s="2643"/>
      <c r="F2394" s="2643"/>
      <c r="G2394" s="2643"/>
      <c r="H2394" s="2643"/>
      <c r="I2394" s="2643"/>
      <c r="J2394" s="2643"/>
      <c r="K2394" s="2644"/>
      <c r="L2394" s="2645"/>
      <c r="M2394" s="2645"/>
      <c r="N2394" s="2645"/>
      <c r="O2394" s="2646"/>
      <c r="P2394" s="2646"/>
      <c r="Q2394" s="2646"/>
      <c r="R2394" s="2646"/>
      <c r="S2394" s="2646"/>
      <c r="T2394" s="2646"/>
      <c r="U2394" s="2643"/>
      <c r="V2394" s="2643"/>
      <c r="W2394" s="2646"/>
    </row>
    <row r="2395" spans="1:23">
      <c r="A2395" s="2643"/>
      <c r="B2395" s="2643"/>
      <c r="C2395" s="2643"/>
      <c r="D2395" s="2643"/>
      <c r="E2395" s="2643"/>
      <c r="F2395" s="2643"/>
      <c r="G2395" s="2643"/>
      <c r="H2395" s="2643"/>
      <c r="I2395" s="2643"/>
      <c r="J2395" s="2643"/>
      <c r="K2395" s="2644"/>
      <c r="L2395" s="2645"/>
      <c r="M2395" s="2645"/>
      <c r="N2395" s="2645"/>
      <c r="O2395" s="2646"/>
      <c r="P2395" s="2646"/>
      <c r="Q2395" s="2646"/>
      <c r="R2395" s="2646"/>
      <c r="S2395" s="2646"/>
      <c r="T2395" s="2646"/>
      <c r="U2395" s="2643"/>
      <c r="V2395" s="2643"/>
      <c r="W2395" s="2646"/>
    </row>
    <row r="2396" spans="1:23">
      <c r="A2396" s="2643"/>
      <c r="B2396" s="2643"/>
      <c r="C2396" s="2643"/>
      <c r="D2396" s="2643"/>
      <c r="E2396" s="2643"/>
      <c r="F2396" s="2643"/>
      <c r="G2396" s="2643"/>
      <c r="H2396" s="2643"/>
      <c r="I2396" s="2643"/>
      <c r="J2396" s="2643"/>
      <c r="K2396" s="2644"/>
      <c r="L2396" s="2645"/>
      <c r="M2396" s="2645"/>
      <c r="N2396" s="2645"/>
      <c r="O2396" s="2646"/>
      <c r="P2396" s="2646"/>
      <c r="Q2396" s="2646"/>
      <c r="R2396" s="2646"/>
      <c r="S2396" s="2646"/>
      <c r="T2396" s="2646"/>
      <c r="U2396" s="2643"/>
      <c r="V2396" s="2643"/>
      <c r="W2396" s="2646"/>
    </row>
    <row r="2397" spans="1:23">
      <c r="A2397" s="2643"/>
      <c r="B2397" s="2643"/>
      <c r="C2397" s="2643"/>
      <c r="D2397" s="2643"/>
      <c r="E2397" s="2643"/>
      <c r="F2397" s="2643"/>
      <c r="G2397" s="2643"/>
      <c r="H2397" s="2643"/>
      <c r="I2397" s="2643"/>
      <c r="J2397" s="2643"/>
      <c r="K2397" s="2644"/>
      <c r="L2397" s="2645"/>
      <c r="M2397" s="2645"/>
      <c r="N2397" s="2645"/>
      <c r="O2397" s="2646"/>
      <c r="P2397" s="2646"/>
      <c r="Q2397" s="2646"/>
      <c r="R2397" s="2646"/>
      <c r="S2397" s="2646"/>
      <c r="T2397" s="2646"/>
      <c r="U2397" s="2643"/>
      <c r="V2397" s="2643"/>
      <c r="W2397" s="2646"/>
    </row>
    <row r="2398" spans="1:23">
      <c r="A2398" s="2643"/>
      <c r="B2398" s="2643"/>
      <c r="C2398" s="2643"/>
      <c r="D2398" s="2643"/>
      <c r="E2398" s="2643"/>
      <c r="F2398" s="2643"/>
      <c r="G2398" s="2643"/>
      <c r="H2398" s="2643"/>
      <c r="I2398" s="2643"/>
      <c r="J2398" s="2643"/>
      <c r="K2398" s="2644"/>
      <c r="L2398" s="2645"/>
      <c r="M2398" s="2645"/>
      <c r="N2398" s="2645"/>
      <c r="O2398" s="2646"/>
      <c r="P2398" s="2646"/>
      <c r="Q2398" s="2646"/>
      <c r="R2398" s="2646"/>
      <c r="S2398" s="2646"/>
      <c r="T2398" s="2646"/>
      <c r="U2398" s="2643"/>
      <c r="V2398" s="2643"/>
      <c r="W2398" s="2646"/>
    </row>
    <row r="2399" spans="1:23">
      <c r="A2399" s="2643"/>
      <c r="B2399" s="2643"/>
      <c r="C2399" s="2643"/>
      <c r="D2399" s="2643"/>
      <c r="E2399" s="2643"/>
      <c r="F2399" s="2643"/>
      <c r="G2399" s="2643"/>
      <c r="H2399" s="2643"/>
      <c r="I2399" s="2643"/>
      <c r="J2399" s="2643"/>
      <c r="K2399" s="2644"/>
      <c r="L2399" s="2645"/>
      <c r="M2399" s="2645"/>
      <c r="N2399" s="2645"/>
      <c r="O2399" s="2646"/>
      <c r="P2399" s="2646"/>
      <c r="Q2399" s="2646"/>
      <c r="R2399" s="2646"/>
      <c r="S2399" s="2646"/>
      <c r="T2399" s="2646"/>
      <c r="U2399" s="2643"/>
      <c r="V2399" s="2643"/>
      <c r="W2399" s="2646"/>
    </row>
    <row r="2400" spans="1:23">
      <c r="A2400" s="2643"/>
      <c r="B2400" s="2643"/>
      <c r="C2400" s="2643"/>
      <c r="D2400" s="2643"/>
      <c r="E2400" s="2643"/>
      <c r="F2400" s="2643"/>
      <c r="G2400" s="2643"/>
      <c r="H2400" s="2643"/>
      <c r="I2400" s="2643"/>
      <c r="J2400" s="2643"/>
      <c r="K2400" s="2644"/>
      <c r="L2400" s="2645"/>
      <c r="M2400" s="2645"/>
      <c r="N2400" s="2645"/>
      <c r="O2400" s="2646"/>
      <c r="P2400" s="2646"/>
      <c r="Q2400" s="2646"/>
      <c r="R2400" s="2646"/>
      <c r="S2400" s="2646"/>
      <c r="T2400" s="2646"/>
      <c r="U2400" s="2643"/>
      <c r="V2400" s="2643"/>
      <c r="W2400" s="2646"/>
    </row>
    <row r="2401" spans="1:23">
      <c r="A2401" s="2643"/>
      <c r="B2401" s="2643"/>
      <c r="C2401" s="2643"/>
      <c r="D2401" s="2643"/>
      <c r="E2401" s="2643"/>
      <c r="F2401" s="2643"/>
      <c r="G2401" s="2643"/>
      <c r="H2401" s="2643"/>
      <c r="I2401" s="2643"/>
      <c r="J2401" s="2643"/>
      <c r="K2401" s="2644"/>
      <c r="L2401" s="2645"/>
      <c r="M2401" s="2645"/>
      <c r="N2401" s="2645"/>
      <c r="O2401" s="2646"/>
      <c r="P2401" s="2646"/>
      <c r="Q2401" s="2646"/>
      <c r="R2401" s="2646"/>
      <c r="S2401" s="2646"/>
      <c r="T2401" s="2646"/>
      <c r="U2401" s="2643"/>
      <c r="V2401" s="2643"/>
      <c r="W2401" s="2646"/>
    </row>
    <row r="2402" spans="1:23">
      <c r="A2402" s="2643"/>
      <c r="B2402" s="2643"/>
      <c r="C2402" s="2643"/>
      <c r="D2402" s="2643"/>
      <c r="E2402" s="2643"/>
      <c r="F2402" s="2643"/>
      <c r="G2402" s="2643"/>
      <c r="H2402" s="2643"/>
      <c r="I2402" s="2643"/>
      <c r="J2402" s="2643"/>
      <c r="K2402" s="2644"/>
      <c r="L2402" s="2645"/>
      <c r="M2402" s="2645"/>
      <c r="N2402" s="2645"/>
      <c r="O2402" s="2646"/>
      <c r="P2402" s="2646"/>
      <c r="Q2402" s="2646"/>
      <c r="R2402" s="2646"/>
      <c r="S2402" s="2646"/>
      <c r="T2402" s="2646"/>
      <c r="U2402" s="2643"/>
      <c r="V2402" s="2643"/>
      <c r="W2402" s="2646"/>
    </row>
    <row r="2403" spans="1:23">
      <c r="A2403" s="2643"/>
      <c r="B2403" s="2643"/>
      <c r="C2403" s="2643"/>
      <c r="D2403" s="2643"/>
      <c r="E2403" s="2643"/>
      <c r="F2403" s="2643"/>
      <c r="G2403" s="2643"/>
      <c r="H2403" s="2643"/>
      <c r="I2403" s="2643"/>
      <c r="J2403" s="2643"/>
      <c r="K2403" s="2644"/>
      <c r="L2403" s="2645"/>
      <c r="M2403" s="2645"/>
      <c r="N2403" s="2645"/>
      <c r="O2403" s="2646"/>
      <c r="P2403" s="2646"/>
      <c r="Q2403" s="2646"/>
      <c r="R2403" s="2646"/>
      <c r="S2403" s="2646"/>
      <c r="T2403" s="2646"/>
      <c r="U2403" s="2643"/>
      <c r="V2403" s="2643"/>
      <c r="W2403" s="2646"/>
    </row>
    <row r="2404" spans="1:23">
      <c r="A2404" s="2643"/>
      <c r="B2404" s="2643"/>
      <c r="C2404" s="2643"/>
      <c r="D2404" s="2643"/>
      <c r="E2404" s="2643"/>
      <c r="F2404" s="2643"/>
      <c r="G2404" s="2643"/>
      <c r="H2404" s="2643"/>
      <c r="I2404" s="2643"/>
      <c r="J2404" s="2643"/>
      <c r="K2404" s="2644"/>
      <c r="L2404" s="2645"/>
      <c r="M2404" s="2645"/>
      <c r="N2404" s="2645"/>
      <c r="O2404" s="2646"/>
      <c r="P2404" s="2646"/>
      <c r="Q2404" s="2646"/>
      <c r="R2404" s="2646"/>
      <c r="S2404" s="2646"/>
      <c r="T2404" s="2646"/>
      <c r="U2404" s="2643"/>
      <c r="V2404" s="2643"/>
      <c r="W2404" s="2646"/>
    </row>
    <row r="2405" spans="1:23">
      <c r="A2405" s="2643"/>
      <c r="B2405" s="2643"/>
      <c r="C2405" s="2643"/>
      <c r="D2405" s="2643"/>
      <c r="E2405" s="2643"/>
      <c r="F2405" s="2643"/>
      <c r="G2405" s="2643"/>
      <c r="H2405" s="2643"/>
      <c r="I2405" s="2643"/>
      <c r="J2405" s="2643"/>
      <c r="K2405" s="2644"/>
      <c r="L2405" s="2645"/>
      <c r="M2405" s="2645"/>
      <c r="N2405" s="2645"/>
      <c r="O2405" s="2646"/>
      <c r="P2405" s="2646"/>
      <c r="Q2405" s="2646"/>
      <c r="R2405" s="2646"/>
      <c r="S2405" s="2646"/>
      <c r="T2405" s="2646"/>
      <c r="U2405" s="2643"/>
      <c r="V2405" s="2643"/>
      <c r="W2405" s="2646"/>
    </row>
    <row r="2406" spans="1:23">
      <c r="A2406" s="2643"/>
      <c r="B2406" s="2643"/>
      <c r="C2406" s="2643"/>
      <c r="D2406" s="2643"/>
      <c r="E2406" s="2643"/>
      <c r="F2406" s="2643"/>
      <c r="G2406" s="2643"/>
      <c r="H2406" s="2643"/>
      <c r="I2406" s="2643"/>
      <c r="J2406" s="2643"/>
      <c r="K2406" s="2644"/>
      <c r="L2406" s="2645"/>
      <c r="M2406" s="2645"/>
      <c r="N2406" s="2645"/>
      <c r="O2406" s="2646"/>
      <c r="P2406" s="2646"/>
      <c r="Q2406" s="2646"/>
      <c r="R2406" s="2646"/>
      <c r="S2406" s="2646"/>
      <c r="T2406" s="2646"/>
      <c r="U2406" s="2643"/>
      <c r="V2406" s="2643"/>
      <c r="W2406" s="2646"/>
    </row>
    <row r="2407" spans="1:23">
      <c r="A2407" s="2643"/>
      <c r="B2407" s="2643"/>
      <c r="C2407" s="2643"/>
      <c r="D2407" s="2643"/>
      <c r="E2407" s="2643"/>
      <c r="F2407" s="2643"/>
      <c r="G2407" s="2643"/>
      <c r="H2407" s="2643"/>
      <c r="I2407" s="2643"/>
      <c r="J2407" s="2643"/>
      <c r="K2407" s="2644"/>
      <c r="L2407" s="2645"/>
      <c r="M2407" s="2645"/>
      <c r="N2407" s="2645"/>
      <c r="O2407" s="2646"/>
      <c r="P2407" s="2646"/>
      <c r="Q2407" s="2646"/>
      <c r="R2407" s="2646"/>
      <c r="S2407" s="2646"/>
      <c r="T2407" s="2646"/>
      <c r="U2407" s="2643"/>
      <c r="V2407" s="2643"/>
      <c r="W2407" s="2646"/>
    </row>
    <row r="2408" spans="1:23">
      <c r="A2408" s="2643"/>
      <c r="B2408" s="2643"/>
      <c r="C2408" s="2643"/>
      <c r="D2408" s="2643"/>
      <c r="E2408" s="2643"/>
      <c r="F2408" s="2643"/>
      <c r="G2408" s="2643"/>
      <c r="H2408" s="2643"/>
      <c r="I2408" s="2643"/>
      <c r="J2408" s="2643"/>
      <c r="K2408" s="2644"/>
      <c r="L2408" s="2645"/>
      <c r="M2408" s="2645"/>
      <c r="N2408" s="2645"/>
      <c r="O2408" s="2646"/>
      <c r="P2408" s="2646"/>
      <c r="Q2408" s="2646"/>
      <c r="R2408" s="2646"/>
      <c r="S2408" s="2646"/>
      <c r="T2408" s="2646"/>
      <c r="U2408" s="2643"/>
      <c r="V2408" s="2643"/>
      <c r="W2408" s="2646"/>
    </row>
    <row r="2409" spans="1:23">
      <c r="A2409" s="2643"/>
      <c r="B2409" s="2643"/>
      <c r="C2409" s="2643"/>
      <c r="D2409" s="2643"/>
      <c r="E2409" s="2643"/>
      <c r="F2409" s="2643"/>
      <c r="G2409" s="2643"/>
      <c r="H2409" s="2643"/>
      <c r="I2409" s="2643"/>
      <c r="J2409" s="2643"/>
      <c r="K2409" s="2644"/>
      <c r="L2409" s="2645"/>
      <c r="M2409" s="2645"/>
      <c r="N2409" s="2645"/>
      <c r="O2409" s="2646"/>
      <c r="P2409" s="2646"/>
      <c r="Q2409" s="2646"/>
      <c r="R2409" s="2646"/>
      <c r="S2409" s="2646"/>
      <c r="T2409" s="2646"/>
      <c r="U2409" s="2643"/>
      <c r="V2409" s="2643"/>
      <c r="W2409" s="2646"/>
    </row>
    <row r="2410" spans="1:23">
      <c r="A2410" s="2643"/>
      <c r="B2410" s="2643"/>
      <c r="C2410" s="2643"/>
      <c r="D2410" s="2643"/>
      <c r="E2410" s="2643"/>
      <c r="F2410" s="2643"/>
      <c r="G2410" s="2643"/>
      <c r="H2410" s="2643"/>
      <c r="I2410" s="2643"/>
      <c r="J2410" s="2643"/>
      <c r="K2410" s="2644"/>
      <c r="L2410" s="2645"/>
      <c r="M2410" s="2645"/>
      <c r="N2410" s="2645"/>
      <c r="O2410" s="2646"/>
      <c r="P2410" s="2646"/>
      <c r="Q2410" s="2646"/>
      <c r="R2410" s="2646"/>
      <c r="S2410" s="2646"/>
      <c r="T2410" s="2646"/>
      <c r="U2410" s="2643"/>
      <c r="V2410" s="2643"/>
      <c r="W2410" s="2646"/>
    </row>
    <row r="2411" spans="1:23">
      <c r="A2411" s="2643"/>
      <c r="B2411" s="2643"/>
      <c r="C2411" s="2643"/>
      <c r="D2411" s="2643"/>
      <c r="E2411" s="2643"/>
      <c r="F2411" s="2643"/>
      <c r="G2411" s="2643"/>
      <c r="H2411" s="2643"/>
      <c r="I2411" s="2643"/>
      <c r="J2411" s="2643"/>
      <c r="K2411" s="2644"/>
      <c r="L2411" s="2645"/>
      <c r="M2411" s="2645"/>
      <c r="N2411" s="2645"/>
      <c r="O2411" s="2646"/>
      <c r="P2411" s="2646"/>
      <c r="Q2411" s="2646"/>
      <c r="R2411" s="2646"/>
      <c r="S2411" s="2646"/>
      <c r="T2411" s="2646"/>
      <c r="U2411" s="2643"/>
      <c r="V2411" s="2643"/>
      <c r="W2411" s="2646"/>
    </row>
    <row r="2412" spans="1:23">
      <c r="A2412" s="2643"/>
      <c r="B2412" s="2643"/>
      <c r="C2412" s="2643"/>
      <c r="D2412" s="2643"/>
      <c r="E2412" s="2643"/>
      <c r="F2412" s="2643"/>
      <c r="G2412" s="2643"/>
      <c r="H2412" s="2643"/>
      <c r="I2412" s="2643"/>
      <c r="J2412" s="2643"/>
      <c r="K2412" s="2644"/>
      <c r="L2412" s="2645"/>
      <c r="M2412" s="2645"/>
      <c r="N2412" s="2645"/>
      <c r="O2412" s="2646"/>
      <c r="P2412" s="2646"/>
      <c r="Q2412" s="2646"/>
      <c r="R2412" s="2646"/>
      <c r="S2412" s="2646"/>
      <c r="T2412" s="2646"/>
      <c r="U2412" s="2643"/>
      <c r="V2412" s="2643"/>
      <c r="W2412" s="2646"/>
    </row>
    <row r="2413" spans="1:23">
      <c r="A2413" s="2643"/>
      <c r="B2413" s="2643"/>
      <c r="C2413" s="2643"/>
      <c r="D2413" s="2643"/>
      <c r="E2413" s="2643"/>
      <c r="F2413" s="2643"/>
      <c r="G2413" s="2643"/>
      <c r="H2413" s="2643"/>
      <c r="I2413" s="2643"/>
      <c r="J2413" s="2643"/>
      <c r="K2413" s="2644"/>
      <c r="L2413" s="2645"/>
      <c r="M2413" s="2645"/>
      <c r="N2413" s="2645"/>
      <c r="O2413" s="2646"/>
      <c r="P2413" s="2646"/>
      <c r="Q2413" s="2646"/>
      <c r="R2413" s="2646"/>
      <c r="S2413" s="2646"/>
      <c r="T2413" s="2646"/>
      <c r="U2413" s="2643"/>
      <c r="V2413" s="2643"/>
      <c r="W2413" s="2646"/>
    </row>
    <row r="2414" spans="1:23">
      <c r="A2414" s="2643"/>
      <c r="B2414" s="2643"/>
      <c r="C2414" s="2643"/>
      <c r="D2414" s="2643"/>
      <c r="E2414" s="2643"/>
      <c r="F2414" s="2643"/>
      <c r="G2414" s="2643"/>
      <c r="H2414" s="2643"/>
      <c r="I2414" s="2643"/>
      <c r="J2414" s="2643"/>
      <c r="K2414" s="2644"/>
      <c r="L2414" s="2645"/>
      <c r="M2414" s="2645"/>
      <c r="N2414" s="2645"/>
      <c r="O2414" s="2646"/>
      <c r="P2414" s="2646"/>
      <c r="Q2414" s="2646"/>
      <c r="R2414" s="2646"/>
      <c r="S2414" s="2646"/>
      <c r="T2414" s="2646"/>
      <c r="U2414" s="2643"/>
      <c r="V2414" s="2643"/>
      <c r="W2414" s="2646"/>
    </row>
    <row r="2415" spans="1:23">
      <c r="A2415" s="2643"/>
      <c r="B2415" s="2643"/>
      <c r="C2415" s="2643"/>
      <c r="D2415" s="2643"/>
      <c r="E2415" s="2643"/>
      <c r="F2415" s="2643"/>
      <c r="G2415" s="2643"/>
      <c r="H2415" s="2643"/>
      <c r="I2415" s="2643"/>
      <c r="J2415" s="2643"/>
      <c r="K2415" s="2644"/>
      <c r="L2415" s="2645"/>
      <c r="M2415" s="2645"/>
      <c r="N2415" s="2645"/>
      <c r="O2415" s="2646"/>
      <c r="P2415" s="2646"/>
      <c r="Q2415" s="2646"/>
      <c r="R2415" s="2646"/>
      <c r="S2415" s="2646"/>
      <c r="T2415" s="2646"/>
      <c r="U2415" s="2643"/>
      <c r="V2415" s="2643"/>
      <c r="W2415" s="2646"/>
    </row>
    <row r="2416" spans="1:23">
      <c r="A2416" s="2643"/>
      <c r="B2416" s="2643"/>
      <c r="C2416" s="2643"/>
      <c r="D2416" s="2643"/>
      <c r="E2416" s="2643"/>
      <c r="F2416" s="2643"/>
      <c r="G2416" s="2643"/>
      <c r="H2416" s="2643"/>
      <c r="I2416" s="2643"/>
      <c r="J2416" s="2643"/>
      <c r="K2416" s="2644"/>
      <c r="L2416" s="2645"/>
      <c r="M2416" s="2645"/>
      <c r="N2416" s="2645"/>
      <c r="O2416" s="2646"/>
      <c r="P2416" s="2646"/>
      <c r="Q2416" s="2646"/>
      <c r="R2416" s="2646"/>
      <c r="S2416" s="2646"/>
      <c r="T2416" s="2646"/>
      <c r="U2416" s="2643"/>
      <c r="V2416" s="2643"/>
      <c r="W2416" s="2646"/>
    </row>
    <row r="2417" spans="1:23">
      <c r="A2417" s="2643"/>
      <c r="B2417" s="2643"/>
      <c r="C2417" s="2643"/>
      <c r="D2417" s="2643"/>
      <c r="E2417" s="2643"/>
      <c r="F2417" s="2643"/>
      <c r="G2417" s="2643"/>
      <c r="H2417" s="2643"/>
      <c r="I2417" s="2643"/>
      <c r="J2417" s="2643"/>
      <c r="K2417" s="2644"/>
      <c r="L2417" s="2645"/>
      <c r="M2417" s="2645"/>
      <c r="N2417" s="2645"/>
      <c r="O2417" s="2646"/>
      <c r="P2417" s="2646"/>
      <c r="Q2417" s="2646"/>
      <c r="R2417" s="2646"/>
      <c r="S2417" s="2646"/>
      <c r="T2417" s="2646"/>
      <c r="U2417" s="2643"/>
      <c r="V2417" s="2643"/>
      <c r="W2417" s="2646"/>
    </row>
    <row r="2418" spans="1:23">
      <c r="A2418" s="2643"/>
      <c r="B2418" s="2643"/>
      <c r="C2418" s="2643"/>
      <c r="D2418" s="2643"/>
      <c r="E2418" s="2643"/>
      <c r="F2418" s="2643"/>
      <c r="G2418" s="2643"/>
      <c r="H2418" s="2643"/>
      <c r="I2418" s="2643"/>
      <c r="J2418" s="2643"/>
      <c r="K2418" s="2644"/>
      <c r="L2418" s="2645"/>
      <c r="M2418" s="2645"/>
      <c r="N2418" s="2645"/>
      <c r="O2418" s="2646"/>
      <c r="P2418" s="2646"/>
      <c r="Q2418" s="2646"/>
      <c r="R2418" s="2646"/>
      <c r="S2418" s="2646"/>
      <c r="T2418" s="2646"/>
      <c r="U2418" s="2643"/>
      <c r="V2418" s="2643"/>
      <c r="W2418" s="2646"/>
    </row>
    <row r="2419" spans="1:23">
      <c r="A2419" s="2643"/>
      <c r="B2419" s="2643"/>
      <c r="C2419" s="2643"/>
      <c r="D2419" s="2643"/>
      <c r="E2419" s="2643"/>
      <c r="F2419" s="2643"/>
      <c r="G2419" s="2643"/>
      <c r="H2419" s="2643"/>
      <c r="I2419" s="2643"/>
      <c r="J2419" s="2643"/>
      <c r="K2419" s="2644"/>
      <c r="L2419" s="2645"/>
      <c r="M2419" s="2645"/>
      <c r="N2419" s="2645"/>
      <c r="O2419" s="2646"/>
      <c r="P2419" s="2646"/>
      <c r="Q2419" s="2646"/>
      <c r="R2419" s="2646"/>
      <c r="S2419" s="2646"/>
      <c r="T2419" s="2646"/>
      <c r="U2419" s="2643"/>
      <c r="V2419" s="2643"/>
      <c r="W2419" s="2646"/>
    </row>
    <row r="2420" spans="1:23">
      <c r="A2420" s="2643"/>
      <c r="B2420" s="2643"/>
      <c r="C2420" s="2643"/>
      <c r="D2420" s="2643"/>
      <c r="E2420" s="2643"/>
      <c r="F2420" s="2643"/>
      <c r="G2420" s="2643"/>
      <c r="H2420" s="2643"/>
      <c r="I2420" s="2643"/>
      <c r="J2420" s="2643"/>
      <c r="K2420" s="2644"/>
      <c r="L2420" s="2645"/>
      <c r="M2420" s="2645"/>
      <c r="N2420" s="2645"/>
      <c r="O2420" s="2646"/>
      <c r="P2420" s="2646"/>
      <c r="Q2420" s="2646"/>
      <c r="R2420" s="2646"/>
      <c r="S2420" s="2646"/>
      <c r="T2420" s="2646"/>
      <c r="U2420" s="2643"/>
      <c r="V2420" s="2643"/>
      <c r="W2420" s="2646"/>
    </row>
    <row r="2421" spans="1:23">
      <c r="A2421" s="2643"/>
      <c r="B2421" s="2643"/>
      <c r="C2421" s="2643"/>
      <c r="D2421" s="2643"/>
      <c r="E2421" s="2643"/>
      <c r="F2421" s="2643"/>
      <c r="G2421" s="2643"/>
      <c r="H2421" s="2643"/>
      <c r="I2421" s="2643"/>
      <c r="J2421" s="2643"/>
      <c r="K2421" s="2644"/>
      <c r="L2421" s="2645"/>
      <c r="M2421" s="2645"/>
      <c r="N2421" s="2645"/>
      <c r="O2421" s="2646"/>
      <c r="P2421" s="2646"/>
      <c r="Q2421" s="2646"/>
      <c r="R2421" s="2646"/>
      <c r="S2421" s="2646"/>
      <c r="T2421" s="2646"/>
      <c r="U2421" s="2643"/>
      <c r="V2421" s="2643"/>
      <c r="W2421" s="2646"/>
    </row>
    <row r="2422" spans="1:23">
      <c r="A2422" s="2643"/>
      <c r="B2422" s="2643"/>
      <c r="C2422" s="2643"/>
      <c r="D2422" s="2643"/>
      <c r="E2422" s="2643"/>
      <c r="F2422" s="2643"/>
      <c r="G2422" s="2643"/>
      <c r="H2422" s="2643"/>
      <c r="I2422" s="2643"/>
      <c r="J2422" s="2643"/>
      <c r="K2422" s="2644"/>
      <c r="L2422" s="2645"/>
      <c r="M2422" s="2645"/>
      <c r="N2422" s="2645"/>
      <c r="O2422" s="2646"/>
      <c r="P2422" s="2646"/>
      <c r="Q2422" s="2646"/>
      <c r="R2422" s="2646"/>
      <c r="S2422" s="2646"/>
      <c r="T2422" s="2646"/>
      <c r="U2422" s="2643"/>
      <c r="V2422" s="2643"/>
      <c r="W2422" s="2646"/>
    </row>
    <row r="2423" spans="1:23">
      <c r="A2423" s="2643"/>
      <c r="B2423" s="2643"/>
      <c r="C2423" s="2643"/>
      <c r="D2423" s="2643"/>
      <c r="E2423" s="2643"/>
      <c r="F2423" s="2643"/>
      <c r="G2423" s="2643"/>
      <c r="H2423" s="2643"/>
      <c r="I2423" s="2643"/>
      <c r="J2423" s="2643"/>
      <c r="K2423" s="2644"/>
      <c r="L2423" s="2645"/>
      <c r="M2423" s="2645"/>
      <c r="N2423" s="2645"/>
      <c r="O2423" s="2646"/>
      <c r="P2423" s="2646"/>
      <c r="Q2423" s="2646"/>
      <c r="R2423" s="2646"/>
      <c r="S2423" s="2646"/>
      <c r="T2423" s="2646"/>
      <c r="U2423" s="2643"/>
      <c r="V2423" s="2643"/>
      <c r="W2423" s="2646"/>
    </row>
    <row r="2424" spans="1:23">
      <c r="A2424" s="2643"/>
      <c r="B2424" s="2643"/>
      <c r="C2424" s="2643"/>
      <c r="D2424" s="2643"/>
      <c r="E2424" s="2643"/>
      <c r="F2424" s="2643"/>
      <c r="G2424" s="2643"/>
      <c r="H2424" s="2643"/>
      <c r="I2424" s="2643"/>
      <c r="J2424" s="2643"/>
      <c r="K2424" s="2644"/>
      <c r="L2424" s="2645"/>
      <c r="M2424" s="2645"/>
      <c r="N2424" s="2645"/>
      <c r="O2424" s="2646"/>
      <c r="P2424" s="2646"/>
      <c r="Q2424" s="2646"/>
      <c r="R2424" s="2646"/>
      <c r="S2424" s="2646"/>
      <c r="T2424" s="2646"/>
      <c r="U2424" s="2643"/>
      <c r="V2424" s="2643"/>
      <c r="W2424" s="2646"/>
    </row>
    <row r="2425" spans="1:23">
      <c r="A2425" s="2643"/>
      <c r="B2425" s="2643"/>
      <c r="C2425" s="2643"/>
      <c r="D2425" s="2643"/>
      <c r="E2425" s="2643"/>
      <c r="F2425" s="2643"/>
      <c r="G2425" s="2643"/>
      <c r="H2425" s="2643"/>
      <c r="I2425" s="2643"/>
      <c r="J2425" s="2643"/>
      <c r="K2425" s="2644"/>
      <c r="L2425" s="2645"/>
      <c r="M2425" s="2645"/>
      <c r="N2425" s="2645"/>
      <c r="O2425" s="2646"/>
      <c r="P2425" s="2646"/>
      <c r="Q2425" s="2646"/>
      <c r="R2425" s="2646"/>
      <c r="S2425" s="2646"/>
      <c r="T2425" s="2646"/>
      <c r="U2425" s="2643"/>
      <c r="V2425" s="2643"/>
      <c r="W2425" s="2646"/>
    </row>
    <row r="2426" spans="1:23">
      <c r="A2426" s="2643"/>
      <c r="B2426" s="2643"/>
      <c r="C2426" s="2643"/>
      <c r="D2426" s="2643"/>
      <c r="E2426" s="2643"/>
      <c r="F2426" s="2643"/>
      <c r="G2426" s="2643"/>
      <c r="H2426" s="2643"/>
      <c r="I2426" s="2643"/>
      <c r="J2426" s="2643"/>
      <c r="K2426" s="2644"/>
      <c r="L2426" s="2645"/>
      <c r="M2426" s="2645"/>
      <c r="N2426" s="2645"/>
      <c r="O2426" s="2646"/>
      <c r="P2426" s="2646"/>
      <c r="Q2426" s="2646"/>
      <c r="R2426" s="2646"/>
      <c r="S2426" s="2646"/>
      <c r="T2426" s="2646"/>
      <c r="U2426" s="2643"/>
      <c r="V2426" s="2643"/>
      <c r="W2426" s="2646"/>
    </row>
    <row r="2427" spans="1:23">
      <c r="A2427" s="2643"/>
      <c r="B2427" s="2643"/>
      <c r="C2427" s="2643"/>
      <c r="D2427" s="2643"/>
      <c r="E2427" s="2643"/>
      <c r="F2427" s="2643"/>
      <c r="G2427" s="2643"/>
      <c r="H2427" s="2643"/>
      <c r="I2427" s="2643"/>
      <c r="J2427" s="2643"/>
      <c r="K2427" s="2644"/>
      <c r="L2427" s="2645"/>
      <c r="M2427" s="2645"/>
      <c r="N2427" s="2645"/>
      <c r="O2427" s="2646"/>
      <c r="P2427" s="2646"/>
      <c r="Q2427" s="2646"/>
      <c r="R2427" s="2646"/>
      <c r="S2427" s="2646"/>
      <c r="T2427" s="2646"/>
      <c r="U2427" s="2643"/>
      <c r="V2427" s="2643"/>
      <c r="W2427" s="2646"/>
    </row>
    <row r="2428" spans="1:23">
      <c r="A2428" s="2643"/>
      <c r="B2428" s="2643"/>
      <c r="C2428" s="2643"/>
      <c r="D2428" s="2643"/>
      <c r="E2428" s="2643"/>
      <c r="F2428" s="2643"/>
      <c r="G2428" s="2643"/>
      <c r="H2428" s="2643"/>
      <c r="I2428" s="2643"/>
      <c r="J2428" s="2643"/>
      <c r="K2428" s="2644"/>
      <c r="L2428" s="2645"/>
      <c r="M2428" s="2645"/>
      <c r="N2428" s="2645"/>
      <c r="O2428" s="2646"/>
      <c r="P2428" s="2646"/>
      <c r="Q2428" s="2646"/>
      <c r="R2428" s="2646"/>
      <c r="S2428" s="2646"/>
      <c r="T2428" s="2646"/>
      <c r="U2428" s="2643"/>
      <c r="V2428" s="2643"/>
      <c r="W2428" s="2646"/>
    </row>
    <row r="2429" spans="1:23">
      <c r="A2429" s="2643"/>
      <c r="B2429" s="2643"/>
      <c r="C2429" s="2643"/>
      <c r="D2429" s="2643"/>
      <c r="E2429" s="2643"/>
      <c r="F2429" s="2643"/>
      <c r="G2429" s="2643"/>
      <c r="H2429" s="2643"/>
      <c r="I2429" s="2643"/>
      <c r="J2429" s="2643"/>
      <c r="K2429" s="2644"/>
      <c r="L2429" s="2645"/>
      <c r="M2429" s="2645"/>
      <c r="N2429" s="2645"/>
      <c r="O2429" s="2646"/>
      <c r="P2429" s="2646"/>
      <c r="Q2429" s="2646"/>
      <c r="R2429" s="2646"/>
      <c r="S2429" s="2646"/>
      <c r="T2429" s="2646"/>
      <c r="U2429" s="2643"/>
      <c r="V2429" s="2643"/>
      <c r="W2429" s="2646"/>
    </row>
    <row r="2430" spans="1:23">
      <c r="A2430" s="2643"/>
      <c r="B2430" s="2643"/>
      <c r="C2430" s="2643"/>
      <c r="D2430" s="2643"/>
      <c r="E2430" s="2643"/>
      <c r="F2430" s="2643"/>
      <c r="G2430" s="2643"/>
      <c r="H2430" s="2643"/>
      <c r="I2430" s="2643"/>
      <c r="J2430" s="2643"/>
      <c r="K2430" s="2644"/>
      <c r="L2430" s="2645"/>
      <c r="M2430" s="2645"/>
      <c r="N2430" s="2645"/>
      <c r="O2430" s="2646"/>
      <c r="P2430" s="2646"/>
      <c r="Q2430" s="2646"/>
      <c r="R2430" s="2646"/>
      <c r="S2430" s="2646"/>
      <c r="T2430" s="2646"/>
      <c r="U2430" s="2643"/>
      <c r="V2430" s="2643"/>
      <c r="W2430" s="2646"/>
    </row>
    <row r="2431" spans="1:23">
      <c r="A2431" s="2643"/>
      <c r="B2431" s="2643"/>
      <c r="C2431" s="2643"/>
      <c r="D2431" s="2643"/>
      <c r="E2431" s="2643"/>
      <c r="F2431" s="2643"/>
      <c r="G2431" s="2643"/>
      <c r="H2431" s="2643"/>
      <c r="I2431" s="2643"/>
      <c r="J2431" s="2643"/>
      <c r="K2431" s="2644"/>
      <c r="L2431" s="2645"/>
      <c r="M2431" s="2645"/>
      <c r="N2431" s="2645"/>
      <c r="O2431" s="2646"/>
      <c r="P2431" s="2646"/>
      <c r="Q2431" s="2646"/>
      <c r="R2431" s="2646"/>
      <c r="S2431" s="2646"/>
      <c r="T2431" s="2646"/>
      <c r="U2431" s="2643"/>
      <c r="V2431" s="2643"/>
      <c r="W2431" s="2646"/>
    </row>
    <row r="2432" spans="1:23">
      <c r="A2432" s="2643"/>
      <c r="B2432" s="2643"/>
      <c r="C2432" s="2643"/>
      <c r="D2432" s="2643"/>
      <c r="E2432" s="2643"/>
      <c r="F2432" s="2643"/>
      <c r="G2432" s="2643"/>
      <c r="H2432" s="2643"/>
      <c r="I2432" s="2643"/>
      <c r="J2432" s="2643"/>
      <c r="K2432" s="2644"/>
      <c r="L2432" s="2645"/>
      <c r="M2432" s="2645"/>
      <c r="N2432" s="2645"/>
      <c r="O2432" s="2646"/>
      <c r="P2432" s="2646"/>
      <c r="Q2432" s="2646"/>
      <c r="R2432" s="2646"/>
      <c r="S2432" s="2646"/>
      <c r="T2432" s="2646"/>
      <c r="U2432" s="2643"/>
      <c r="V2432" s="2643"/>
      <c r="W2432" s="2646"/>
    </row>
    <row r="2433" spans="1:23">
      <c r="A2433" s="2643"/>
      <c r="B2433" s="2643"/>
      <c r="C2433" s="2643"/>
      <c r="D2433" s="2643"/>
      <c r="E2433" s="2643"/>
      <c r="F2433" s="2643"/>
      <c r="G2433" s="2643"/>
      <c r="H2433" s="2643"/>
      <c r="I2433" s="2643"/>
      <c r="J2433" s="2643"/>
      <c r="K2433" s="2644"/>
      <c r="L2433" s="2645"/>
      <c r="M2433" s="2645"/>
      <c r="N2433" s="2645"/>
      <c r="O2433" s="2646"/>
      <c r="P2433" s="2646"/>
      <c r="Q2433" s="2646"/>
      <c r="R2433" s="2646"/>
      <c r="S2433" s="2646"/>
      <c r="T2433" s="2646"/>
      <c r="U2433" s="2643"/>
      <c r="V2433" s="2643"/>
      <c r="W2433" s="2646"/>
    </row>
    <row r="2434" spans="1:23">
      <c r="A2434" s="2643"/>
      <c r="B2434" s="2643"/>
      <c r="C2434" s="2643"/>
      <c r="D2434" s="2643"/>
      <c r="E2434" s="2643"/>
      <c r="F2434" s="2643"/>
      <c r="G2434" s="2643"/>
      <c r="H2434" s="2643"/>
      <c r="I2434" s="2643"/>
      <c r="J2434" s="2643"/>
      <c r="K2434" s="2644"/>
      <c r="L2434" s="2645"/>
      <c r="M2434" s="2645"/>
      <c r="N2434" s="2645"/>
      <c r="O2434" s="2646"/>
      <c r="P2434" s="2646"/>
      <c r="Q2434" s="2646"/>
      <c r="R2434" s="2646"/>
      <c r="S2434" s="2646"/>
      <c r="T2434" s="2646"/>
      <c r="U2434" s="2643"/>
      <c r="V2434" s="2643"/>
      <c r="W2434" s="2646"/>
    </row>
    <row r="2435" spans="1:23">
      <c r="A2435" s="2643"/>
      <c r="B2435" s="2643"/>
      <c r="C2435" s="2643"/>
      <c r="D2435" s="2643"/>
      <c r="E2435" s="2643"/>
      <c r="F2435" s="2643"/>
      <c r="G2435" s="2643"/>
      <c r="H2435" s="2643"/>
      <c r="I2435" s="2643"/>
      <c r="J2435" s="2643"/>
      <c r="K2435" s="2644"/>
      <c r="L2435" s="2645"/>
      <c r="M2435" s="2645"/>
      <c r="N2435" s="2645"/>
      <c r="O2435" s="2646"/>
      <c r="P2435" s="2646"/>
      <c r="Q2435" s="2646"/>
      <c r="R2435" s="2646"/>
      <c r="S2435" s="2646"/>
      <c r="T2435" s="2646"/>
      <c r="U2435" s="2643"/>
      <c r="V2435" s="2643"/>
      <c r="W2435" s="2646"/>
    </row>
    <row r="2436" spans="1:23">
      <c r="A2436" s="2643"/>
      <c r="B2436" s="2643"/>
      <c r="C2436" s="2643"/>
      <c r="D2436" s="2643"/>
      <c r="E2436" s="2643"/>
      <c r="F2436" s="2643"/>
      <c r="G2436" s="2643"/>
      <c r="H2436" s="2643"/>
      <c r="I2436" s="2643"/>
      <c r="J2436" s="2643"/>
      <c r="K2436" s="2644"/>
      <c r="L2436" s="2645"/>
      <c r="M2436" s="2645"/>
      <c r="N2436" s="2645"/>
      <c r="O2436" s="2646"/>
      <c r="P2436" s="2646"/>
      <c r="Q2436" s="2646"/>
      <c r="R2436" s="2646"/>
      <c r="S2436" s="2646"/>
      <c r="T2436" s="2646"/>
      <c r="U2436" s="2643"/>
      <c r="V2436" s="2643"/>
      <c r="W2436" s="2646"/>
    </row>
    <row r="2437" spans="1:23">
      <c r="A2437" s="2643"/>
      <c r="B2437" s="2643"/>
      <c r="C2437" s="2643"/>
      <c r="D2437" s="2643"/>
      <c r="E2437" s="2643"/>
      <c r="F2437" s="2643"/>
      <c r="G2437" s="2643"/>
      <c r="H2437" s="2643"/>
      <c r="I2437" s="2643"/>
      <c r="J2437" s="2643"/>
      <c r="K2437" s="2644"/>
      <c r="L2437" s="2645"/>
      <c r="M2437" s="2645"/>
      <c r="N2437" s="2645"/>
      <c r="O2437" s="2646"/>
      <c r="P2437" s="2646"/>
      <c r="Q2437" s="2646"/>
      <c r="R2437" s="2646"/>
      <c r="S2437" s="2646"/>
      <c r="T2437" s="2646"/>
      <c r="U2437" s="2643"/>
      <c r="V2437" s="2643"/>
      <c r="W2437" s="2646"/>
    </row>
    <row r="2438" spans="1:23">
      <c r="A2438" s="2643"/>
      <c r="B2438" s="2643"/>
      <c r="C2438" s="2643"/>
      <c r="D2438" s="2643"/>
      <c r="E2438" s="2643"/>
      <c r="F2438" s="2643"/>
      <c r="G2438" s="2643"/>
      <c r="H2438" s="2643"/>
      <c r="I2438" s="2643"/>
      <c r="J2438" s="2643"/>
      <c r="K2438" s="2644"/>
      <c r="L2438" s="2645"/>
      <c r="M2438" s="2645"/>
      <c r="N2438" s="2645"/>
      <c r="O2438" s="2646"/>
      <c r="P2438" s="2646"/>
      <c r="Q2438" s="2646"/>
      <c r="R2438" s="2646"/>
      <c r="S2438" s="2646"/>
      <c r="T2438" s="2646"/>
      <c r="U2438" s="2643"/>
      <c r="V2438" s="2643"/>
      <c r="W2438" s="2646"/>
    </row>
    <row r="2439" spans="1:23">
      <c r="A2439" s="2643"/>
      <c r="B2439" s="2643"/>
      <c r="C2439" s="2643"/>
      <c r="D2439" s="2643"/>
      <c r="E2439" s="2643"/>
      <c r="F2439" s="2643"/>
      <c r="G2439" s="2643"/>
      <c r="H2439" s="2643"/>
      <c r="I2439" s="2643"/>
      <c r="J2439" s="2643"/>
      <c r="K2439" s="2644"/>
      <c r="L2439" s="2645"/>
      <c r="M2439" s="2645"/>
      <c r="N2439" s="2645"/>
      <c r="O2439" s="2646"/>
      <c r="P2439" s="2646"/>
      <c r="Q2439" s="2646"/>
      <c r="R2439" s="2646"/>
      <c r="S2439" s="2646"/>
      <c r="T2439" s="2646"/>
      <c r="U2439" s="2643"/>
      <c r="V2439" s="2643"/>
      <c r="W2439" s="2646"/>
    </row>
    <row r="2440" spans="1:23">
      <c r="A2440" s="2643"/>
      <c r="B2440" s="2643"/>
      <c r="C2440" s="2643"/>
      <c r="D2440" s="2643"/>
      <c r="E2440" s="2643"/>
      <c r="F2440" s="2643"/>
      <c r="G2440" s="2643"/>
      <c r="H2440" s="2643"/>
      <c r="I2440" s="2643"/>
      <c r="J2440" s="2643"/>
      <c r="K2440" s="2644"/>
      <c r="L2440" s="2645"/>
      <c r="M2440" s="2645"/>
      <c r="N2440" s="2645"/>
      <c r="O2440" s="2646"/>
      <c r="P2440" s="2646"/>
      <c r="Q2440" s="2646"/>
      <c r="R2440" s="2646"/>
      <c r="S2440" s="2646"/>
      <c r="T2440" s="2646"/>
      <c r="U2440" s="2643"/>
      <c r="V2440" s="2643"/>
      <c r="W2440" s="2646"/>
    </row>
    <row r="2441" spans="1:23">
      <c r="A2441" s="2643"/>
      <c r="B2441" s="2643"/>
      <c r="C2441" s="2643"/>
      <c r="D2441" s="2643"/>
      <c r="E2441" s="2643"/>
      <c r="F2441" s="2643"/>
      <c r="G2441" s="2643"/>
      <c r="H2441" s="2643"/>
      <c r="I2441" s="2643"/>
      <c r="J2441" s="2643"/>
      <c r="K2441" s="2644"/>
      <c r="L2441" s="2645"/>
      <c r="M2441" s="2645"/>
      <c r="N2441" s="2645"/>
      <c r="O2441" s="2646"/>
      <c r="P2441" s="2646"/>
      <c r="Q2441" s="2646"/>
      <c r="R2441" s="2646"/>
      <c r="S2441" s="2646"/>
      <c r="T2441" s="2646"/>
      <c r="U2441" s="2643"/>
      <c r="V2441" s="2643"/>
      <c r="W2441" s="2646"/>
    </row>
    <row r="2442" spans="1:23">
      <c r="A2442" s="2643"/>
      <c r="B2442" s="2643"/>
      <c r="C2442" s="2643"/>
      <c r="D2442" s="2643"/>
      <c r="E2442" s="2643"/>
      <c r="F2442" s="2643"/>
      <c r="G2442" s="2643"/>
      <c r="H2442" s="2643"/>
      <c r="I2442" s="2643"/>
      <c r="J2442" s="2643"/>
      <c r="K2442" s="2644"/>
      <c r="L2442" s="2645"/>
      <c r="M2442" s="2645"/>
      <c r="N2442" s="2645"/>
      <c r="O2442" s="2646"/>
      <c r="P2442" s="2646"/>
      <c r="Q2442" s="2646"/>
      <c r="R2442" s="2646"/>
      <c r="S2442" s="2646"/>
      <c r="T2442" s="2646"/>
      <c r="U2442" s="2643"/>
      <c r="V2442" s="2643"/>
      <c r="W2442" s="2646"/>
    </row>
    <row r="2443" spans="1:23">
      <c r="A2443" s="2643"/>
      <c r="B2443" s="2643"/>
      <c r="C2443" s="2643"/>
      <c r="D2443" s="2643"/>
      <c r="E2443" s="2643"/>
      <c r="F2443" s="2643"/>
      <c r="G2443" s="2643"/>
      <c r="H2443" s="2643"/>
      <c r="I2443" s="2643"/>
      <c r="J2443" s="2643"/>
      <c r="K2443" s="2644"/>
      <c r="L2443" s="2645"/>
      <c r="M2443" s="2645"/>
      <c r="N2443" s="2645"/>
      <c r="O2443" s="2646"/>
      <c r="P2443" s="2646"/>
      <c r="Q2443" s="2646"/>
      <c r="R2443" s="2646"/>
      <c r="S2443" s="2646"/>
      <c r="T2443" s="2646"/>
      <c r="U2443" s="2643"/>
      <c r="V2443" s="2643"/>
      <c r="W2443" s="2646"/>
    </row>
    <row r="2444" spans="1:23">
      <c r="A2444" s="2643"/>
      <c r="B2444" s="2643"/>
      <c r="C2444" s="2643"/>
      <c r="D2444" s="2643"/>
      <c r="E2444" s="2643"/>
      <c r="F2444" s="2643"/>
      <c r="G2444" s="2643"/>
      <c r="H2444" s="2643"/>
      <c r="I2444" s="2643"/>
      <c r="J2444" s="2643"/>
      <c r="K2444" s="2644"/>
      <c r="L2444" s="2645"/>
      <c r="M2444" s="2645"/>
      <c r="N2444" s="2645"/>
      <c r="O2444" s="2646"/>
      <c r="P2444" s="2646"/>
      <c r="Q2444" s="2646"/>
      <c r="R2444" s="2646"/>
      <c r="S2444" s="2646"/>
      <c r="T2444" s="2646"/>
      <c r="U2444" s="2643"/>
      <c r="V2444" s="2643"/>
      <c r="W2444" s="2646"/>
    </row>
    <row r="2445" spans="1:23">
      <c r="A2445" s="2643"/>
      <c r="B2445" s="2643"/>
      <c r="C2445" s="2643"/>
      <c r="D2445" s="2643"/>
      <c r="E2445" s="2643"/>
      <c r="F2445" s="2643"/>
      <c r="G2445" s="2643"/>
      <c r="H2445" s="2643"/>
      <c r="I2445" s="2643"/>
      <c r="J2445" s="2643"/>
      <c r="K2445" s="2644"/>
      <c r="L2445" s="2645"/>
      <c r="M2445" s="2645"/>
      <c r="N2445" s="2645"/>
      <c r="O2445" s="2646"/>
      <c r="P2445" s="2646"/>
      <c r="Q2445" s="2646"/>
      <c r="R2445" s="2646"/>
      <c r="S2445" s="2646"/>
      <c r="T2445" s="2646"/>
      <c r="U2445" s="2643"/>
      <c r="V2445" s="2643"/>
      <c r="W2445" s="2646"/>
    </row>
    <row r="2446" spans="1:23">
      <c r="A2446" s="2643"/>
      <c r="B2446" s="2643"/>
      <c r="C2446" s="2643"/>
      <c r="D2446" s="2643"/>
      <c r="E2446" s="2643"/>
      <c r="F2446" s="2643"/>
      <c r="G2446" s="2643"/>
      <c r="H2446" s="2643"/>
      <c r="I2446" s="2643"/>
      <c r="J2446" s="2643"/>
      <c r="K2446" s="2644"/>
      <c r="L2446" s="2645"/>
      <c r="M2446" s="2645"/>
      <c r="N2446" s="2645"/>
      <c r="O2446" s="2646"/>
      <c r="P2446" s="2646"/>
      <c r="Q2446" s="2646"/>
      <c r="R2446" s="2646"/>
      <c r="S2446" s="2646"/>
      <c r="T2446" s="2646"/>
      <c r="U2446" s="2643"/>
      <c r="V2446" s="2643"/>
      <c r="W2446" s="2646"/>
    </row>
    <row r="2447" spans="1:23">
      <c r="A2447" s="2643"/>
      <c r="B2447" s="2643"/>
      <c r="C2447" s="2643"/>
      <c r="D2447" s="2643"/>
      <c r="E2447" s="2643"/>
      <c r="F2447" s="2643"/>
      <c r="G2447" s="2643"/>
      <c r="H2447" s="2643"/>
      <c r="I2447" s="2643"/>
      <c r="J2447" s="2643"/>
      <c r="K2447" s="2644"/>
      <c r="L2447" s="2645"/>
      <c r="M2447" s="2645"/>
      <c r="N2447" s="2645"/>
      <c r="O2447" s="2646"/>
      <c r="P2447" s="2646"/>
      <c r="Q2447" s="2646"/>
      <c r="R2447" s="2646"/>
      <c r="S2447" s="2646"/>
      <c r="T2447" s="2646"/>
      <c r="U2447" s="2643"/>
      <c r="V2447" s="2643"/>
      <c r="W2447" s="2646"/>
    </row>
    <row r="2448" spans="1:23">
      <c r="A2448" s="2643"/>
      <c r="B2448" s="2643"/>
      <c r="C2448" s="2643"/>
      <c r="D2448" s="2643"/>
      <c r="E2448" s="2643"/>
      <c r="F2448" s="2643"/>
      <c r="G2448" s="2643"/>
      <c r="H2448" s="2643"/>
      <c r="I2448" s="2643"/>
      <c r="J2448" s="2643"/>
      <c r="K2448" s="2644"/>
      <c r="L2448" s="2645"/>
      <c r="M2448" s="2645"/>
      <c r="N2448" s="2645"/>
      <c r="O2448" s="2646"/>
      <c r="P2448" s="2646"/>
      <c r="Q2448" s="2646"/>
      <c r="R2448" s="2646"/>
      <c r="S2448" s="2646"/>
      <c r="T2448" s="2646"/>
      <c r="U2448" s="2643"/>
      <c r="V2448" s="2643"/>
      <c r="W2448" s="2646"/>
    </row>
    <row r="2449" spans="1:23">
      <c r="A2449" s="2643"/>
      <c r="B2449" s="2643"/>
      <c r="C2449" s="2643"/>
      <c r="D2449" s="2643"/>
      <c r="E2449" s="2643"/>
      <c r="F2449" s="2643"/>
      <c r="G2449" s="2643"/>
      <c r="H2449" s="2643"/>
      <c r="I2449" s="2643"/>
      <c r="J2449" s="2643"/>
      <c r="K2449" s="2644"/>
      <c r="L2449" s="2645"/>
      <c r="M2449" s="2645"/>
      <c r="N2449" s="2645"/>
      <c r="O2449" s="2646"/>
      <c r="P2449" s="2646"/>
      <c r="Q2449" s="2646"/>
      <c r="R2449" s="2646"/>
      <c r="S2449" s="2646"/>
      <c r="T2449" s="2646"/>
      <c r="U2449" s="2643"/>
      <c r="V2449" s="2643"/>
      <c r="W2449" s="2646"/>
    </row>
    <row r="2450" spans="1:23">
      <c r="A2450" s="2643"/>
      <c r="B2450" s="2643"/>
      <c r="C2450" s="2643"/>
      <c r="D2450" s="2643"/>
      <c r="E2450" s="2643"/>
      <c r="F2450" s="2643"/>
      <c r="G2450" s="2643"/>
      <c r="H2450" s="2643"/>
      <c r="I2450" s="2643"/>
      <c r="J2450" s="2643"/>
      <c r="K2450" s="2644"/>
      <c r="L2450" s="2645"/>
      <c r="M2450" s="2645"/>
      <c r="N2450" s="2645"/>
      <c r="O2450" s="2646"/>
      <c r="P2450" s="2646"/>
      <c r="Q2450" s="2646"/>
      <c r="R2450" s="2646"/>
      <c r="S2450" s="2646"/>
      <c r="T2450" s="2646"/>
      <c r="U2450" s="2643"/>
      <c r="V2450" s="2643"/>
      <c r="W2450" s="2646"/>
    </row>
    <row r="2451" spans="1:23">
      <c r="A2451" s="2643"/>
      <c r="B2451" s="2643"/>
      <c r="C2451" s="2643"/>
      <c r="D2451" s="2643"/>
      <c r="E2451" s="2643"/>
      <c r="F2451" s="2643"/>
      <c r="G2451" s="2643"/>
      <c r="H2451" s="2643"/>
      <c r="I2451" s="2643"/>
      <c r="J2451" s="2643"/>
      <c r="K2451" s="2644"/>
      <c r="L2451" s="2645"/>
      <c r="M2451" s="2645"/>
      <c r="N2451" s="2645"/>
      <c r="O2451" s="2646"/>
      <c r="P2451" s="2646"/>
      <c r="Q2451" s="2646"/>
      <c r="R2451" s="2646"/>
      <c r="S2451" s="2646"/>
      <c r="T2451" s="2646"/>
      <c r="U2451" s="2643"/>
      <c r="V2451" s="2643"/>
      <c r="W2451" s="2646"/>
    </row>
    <row r="2452" spans="1:23">
      <c r="A2452" s="2643"/>
      <c r="B2452" s="2643"/>
      <c r="C2452" s="2643"/>
      <c r="D2452" s="2643"/>
      <c r="E2452" s="2643"/>
      <c r="F2452" s="2643"/>
      <c r="G2452" s="2643"/>
      <c r="H2452" s="2643"/>
      <c r="I2452" s="2643"/>
      <c r="J2452" s="2643"/>
      <c r="K2452" s="2644"/>
      <c r="L2452" s="2645"/>
      <c r="M2452" s="2645"/>
      <c r="N2452" s="2645"/>
      <c r="O2452" s="2646"/>
      <c r="P2452" s="2646"/>
      <c r="Q2452" s="2646"/>
      <c r="R2452" s="2646"/>
      <c r="S2452" s="2646"/>
      <c r="T2452" s="2646"/>
      <c r="U2452" s="2643"/>
      <c r="V2452" s="2643"/>
      <c r="W2452" s="2646"/>
    </row>
    <row r="2453" spans="1:23">
      <c r="A2453" s="2643"/>
      <c r="B2453" s="2643"/>
      <c r="C2453" s="2643"/>
      <c r="D2453" s="2643"/>
      <c r="E2453" s="2643"/>
      <c r="F2453" s="2643"/>
      <c r="G2453" s="2643"/>
      <c r="H2453" s="2643"/>
      <c r="I2453" s="2643"/>
      <c r="J2453" s="2643"/>
      <c r="K2453" s="2644"/>
      <c r="L2453" s="2645"/>
      <c r="M2453" s="2645"/>
      <c r="N2453" s="2645"/>
      <c r="O2453" s="2646"/>
      <c r="P2453" s="2646"/>
      <c r="Q2453" s="2646"/>
      <c r="R2453" s="2646"/>
      <c r="S2453" s="2646"/>
      <c r="T2453" s="2646"/>
      <c r="U2453" s="2643"/>
      <c r="V2453" s="2643"/>
      <c r="W2453" s="2646"/>
    </row>
    <row r="2454" spans="1:23">
      <c r="A2454" s="2643"/>
      <c r="B2454" s="2643"/>
      <c r="C2454" s="2643"/>
      <c r="D2454" s="2643"/>
      <c r="E2454" s="2643"/>
      <c r="F2454" s="2643"/>
      <c r="G2454" s="2643"/>
      <c r="H2454" s="2643"/>
      <c r="I2454" s="2643"/>
      <c r="J2454" s="2643"/>
      <c r="K2454" s="2644"/>
      <c r="L2454" s="2645"/>
      <c r="M2454" s="2645"/>
      <c r="N2454" s="2645"/>
      <c r="O2454" s="2646"/>
      <c r="P2454" s="2646"/>
      <c r="Q2454" s="2646"/>
      <c r="R2454" s="2646"/>
      <c r="S2454" s="2646"/>
      <c r="T2454" s="2646"/>
      <c r="U2454" s="2643"/>
      <c r="V2454" s="2643"/>
      <c r="W2454" s="2646"/>
    </row>
    <row r="2455" spans="1:23">
      <c r="A2455" s="2643"/>
      <c r="B2455" s="2643"/>
      <c r="C2455" s="2643"/>
      <c r="D2455" s="2643"/>
      <c r="E2455" s="2643"/>
      <c r="F2455" s="2643"/>
      <c r="G2455" s="2643"/>
      <c r="H2455" s="2643"/>
      <c r="I2455" s="2643"/>
      <c r="J2455" s="2643"/>
      <c r="K2455" s="2644"/>
      <c r="L2455" s="2645"/>
      <c r="M2455" s="2645"/>
      <c r="N2455" s="2645"/>
      <c r="O2455" s="2646"/>
      <c r="P2455" s="2646"/>
      <c r="Q2455" s="2646"/>
      <c r="R2455" s="2646"/>
      <c r="S2455" s="2646"/>
      <c r="T2455" s="2646"/>
      <c r="U2455" s="2643"/>
      <c r="V2455" s="2643"/>
      <c r="W2455" s="2646"/>
    </row>
    <row r="2456" spans="1:23">
      <c r="A2456" s="2643"/>
      <c r="B2456" s="2643"/>
      <c r="C2456" s="2643"/>
      <c r="D2456" s="2643"/>
      <c r="E2456" s="2643"/>
      <c r="F2456" s="2643"/>
      <c r="G2456" s="2643"/>
      <c r="H2456" s="2643"/>
      <c r="I2456" s="2643"/>
      <c r="J2456" s="2643"/>
      <c r="K2456" s="2644"/>
      <c r="L2456" s="2645"/>
      <c r="M2456" s="2645"/>
      <c r="N2456" s="2645"/>
      <c r="O2456" s="2646"/>
      <c r="P2456" s="2646"/>
      <c r="Q2456" s="2646"/>
      <c r="R2456" s="2646"/>
      <c r="S2456" s="2646"/>
      <c r="T2456" s="2646"/>
      <c r="U2456" s="2643"/>
      <c r="V2456" s="2643"/>
      <c r="W2456" s="2646"/>
    </row>
    <row r="2457" spans="1:23">
      <c r="A2457" s="2643"/>
      <c r="B2457" s="2643"/>
      <c r="C2457" s="2643"/>
      <c r="D2457" s="2643"/>
      <c r="E2457" s="2643"/>
      <c r="F2457" s="2643"/>
      <c r="G2457" s="2643"/>
      <c r="H2457" s="2643"/>
      <c r="I2457" s="2643"/>
      <c r="J2457" s="2643"/>
      <c r="K2457" s="2644"/>
      <c r="L2457" s="2645"/>
      <c r="M2457" s="2645"/>
      <c r="N2457" s="2645"/>
      <c r="O2457" s="2646"/>
      <c r="P2457" s="2646"/>
      <c r="Q2457" s="2646"/>
      <c r="R2457" s="2646"/>
      <c r="S2457" s="2646"/>
      <c r="T2457" s="2646"/>
      <c r="U2457" s="2643"/>
      <c r="V2457" s="2643"/>
      <c r="W2457" s="2646"/>
    </row>
    <row r="2458" spans="1:23">
      <c r="A2458" s="2643"/>
      <c r="B2458" s="2643"/>
      <c r="C2458" s="2643"/>
      <c r="D2458" s="2643"/>
      <c r="E2458" s="2643"/>
      <c r="F2458" s="2643"/>
      <c r="G2458" s="2643"/>
      <c r="H2458" s="2643"/>
      <c r="I2458" s="2643"/>
      <c r="J2458" s="2643"/>
      <c r="K2458" s="2644"/>
      <c r="L2458" s="2645"/>
      <c r="M2458" s="2645"/>
      <c r="N2458" s="2645"/>
      <c r="O2458" s="2646"/>
      <c r="P2458" s="2646"/>
      <c r="Q2458" s="2646"/>
      <c r="R2458" s="2646"/>
      <c r="S2458" s="2646"/>
      <c r="T2458" s="2646"/>
      <c r="U2458" s="2643"/>
      <c r="V2458" s="2643"/>
      <c r="W2458" s="2646"/>
    </row>
    <row r="2459" spans="1:23">
      <c r="A2459" s="2643"/>
      <c r="B2459" s="2643"/>
      <c r="C2459" s="2643"/>
      <c r="D2459" s="2643"/>
      <c r="E2459" s="2643"/>
      <c r="F2459" s="2643"/>
      <c r="G2459" s="2643"/>
      <c r="H2459" s="2643"/>
      <c r="I2459" s="2643"/>
      <c r="J2459" s="2643"/>
      <c r="K2459" s="2644"/>
      <c r="L2459" s="2645"/>
      <c r="M2459" s="2645"/>
      <c r="N2459" s="2645"/>
      <c r="O2459" s="2646"/>
      <c r="P2459" s="2646"/>
      <c r="Q2459" s="2646"/>
      <c r="R2459" s="2646"/>
      <c r="S2459" s="2646"/>
      <c r="T2459" s="2646"/>
      <c r="U2459" s="2643"/>
      <c r="V2459" s="2643"/>
      <c r="W2459" s="2646"/>
    </row>
    <row r="2460" spans="1:23">
      <c r="A2460" s="2643"/>
      <c r="B2460" s="2643"/>
      <c r="C2460" s="2643"/>
      <c r="D2460" s="2643"/>
      <c r="E2460" s="2643"/>
      <c r="F2460" s="2643"/>
      <c r="G2460" s="2643"/>
      <c r="H2460" s="2643"/>
      <c r="I2460" s="2643"/>
      <c r="J2460" s="2643"/>
      <c r="K2460" s="2644"/>
      <c r="L2460" s="2645"/>
      <c r="M2460" s="2645"/>
      <c r="N2460" s="2645"/>
      <c r="O2460" s="2646"/>
      <c r="P2460" s="2646"/>
      <c r="Q2460" s="2646"/>
      <c r="R2460" s="2646"/>
      <c r="S2460" s="2646"/>
      <c r="T2460" s="2646"/>
      <c r="U2460" s="2643"/>
      <c r="V2460" s="2643"/>
      <c r="W2460" s="2646"/>
    </row>
    <row r="2461" spans="1:23">
      <c r="A2461" s="2643"/>
      <c r="B2461" s="2643"/>
      <c r="C2461" s="2643"/>
      <c r="D2461" s="2643"/>
      <c r="E2461" s="2643"/>
      <c r="F2461" s="2643"/>
      <c r="G2461" s="2643"/>
      <c r="H2461" s="2643"/>
      <c r="I2461" s="2643"/>
      <c r="J2461" s="2643"/>
      <c r="K2461" s="2644"/>
      <c r="L2461" s="2645"/>
      <c r="M2461" s="2645"/>
      <c r="N2461" s="2645"/>
      <c r="O2461" s="2646"/>
      <c r="P2461" s="2646"/>
      <c r="Q2461" s="2646"/>
      <c r="R2461" s="2646"/>
      <c r="S2461" s="2646"/>
      <c r="T2461" s="2646"/>
      <c r="U2461" s="2643"/>
      <c r="V2461" s="2643"/>
      <c r="W2461" s="2646"/>
    </row>
    <row r="2462" spans="1:23">
      <c r="A2462" s="2643"/>
      <c r="B2462" s="2643"/>
      <c r="C2462" s="2643"/>
      <c r="D2462" s="2643"/>
      <c r="E2462" s="2643"/>
      <c r="F2462" s="2643"/>
      <c r="G2462" s="2643"/>
      <c r="H2462" s="2643"/>
      <c r="I2462" s="2643"/>
      <c r="J2462" s="2643"/>
      <c r="K2462" s="2644"/>
      <c r="L2462" s="2645"/>
      <c r="M2462" s="2645"/>
      <c r="N2462" s="2645"/>
      <c r="O2462" s="2646"/>
      <c r="P2462" s="2646"/>
      <c r="Q2462" s="2646"/>
      <c r="R2462" s="2646"/>
      <c r="S2462" s="2646"/>
      <c r="T2462" s="2646"/>
      <c r="U2462" s="2643"/>
      <c r="V2462" s="2643"/>
      <c r="W2462" s="2646"/>
    </row>
    <row r="2463" spans="1:23">
      <c r="A2463" s="2643"/>
      <c r="B2463" s="2643"/>
      <c r="C2463" s="2643"/>
      <c r="D2463" s="2643"/>
      <c r="E2463" s="2643"/>
      <c r="F2463" s="2643"/>
      <c r="G2463" s="2643"/>
      <c r="H2463" s="2643"/>
      <c r="I2463" s="2643"/>
      <c r="J2463" s="2643"/>
      <c r="K2463" s="2644"/>
      <c r="L2463" s="2645"/>
      <c r="M2463" s="2645"/>
      <c r="N2463" s="2645"/>
      <c r="O2463" s="2646"/>
      <c r="P2463" s="2646"/>
      <c r="Q2463" s="2646"/>
      <c r="R2463" s="2646"/>
      <c r="S2463" s="2646"/>
      <c r="T2463" s="2646"/>
      <c r="U2463" s="2643"/>
      <c r="V2463" s="2643"/>
      <c r="W2463" s="2646"/>
    </row>
    <row r="2464" spans="1:23">
      <c r="A2464" s="2643"/>
      <c r="B2464" s="2643"/>
      <c r="C2464" s="2643"/>
      <c r="D2464" s="2643"/>
      <c r="E2464" s="2643"/>
      <c r="F2464" s="2643"/>
      <c r="G2464" s="2643"/>
      <c r="H2464" s="2643"/>
      <c r="I2464" s="2643"/>
      <c r="J2464" s="2643"/>
      <c r="K2464" s="2644"/>
      <c r="L2464" s="2645"/>
      <c r="M2464" s="2645"/>
      <c r="N2464" s="2645"/>
      <c r="O2464" s="2646"/>
      <c r="P2464" s="2646"/>
      <c r="Q2464" s="2646"/>
      <c r="R2464" s="2646"/>
      <c r="S2464" s="2646"/>
      <c r="T2464" s="2646"/>
      <c r="U2464" s="2643"/>
      <c r="V2464" s="2643"/>
      <c r="W2464" s="2646"/>
    </row>
    <row r="2465" spans="1:23">
      <c r="A2465" s="2643"/>
      <c r="B2465" s="2643"/>
      <c r="C2465" s="2643"/>
      <c r="D2465" s="2643"/>
      <c r="E2465" s="2643"/>
      <c r="F2465" s="2643"/>
      <c r="G2465" s="2643"/>
      <c r="H2465" s="2643"/>
      <c r="I2465" s="2643"/>
      <c r="J2465" s="2643"/>
      <c r="K2465" s="2644"/>
      <c r="L2465" s="2645"/>
      <c r="M2465" s="2645"/>
      <c r="N2465" s="2645"/>
      <c r="O2465" s="2646"/>
      <c r="P2465" s="2646"/>
      <c r="Q2465" s="2646"/>
      <c r="R2465" s="2646"/>
      <c r="S2465" s="2646"/>
      <c r="T2465" s="2646"/>
      <c r="U2465" s="2643"/>
      <c r="V2465" s="2643"/>
      <c r="W2465" s="2646"/>
    </row>
    <row r="2466" spans="1:23">
      <c r="A2466" s="2643"/>
      <c r="B2466" s="2643"/>
      <c r="C2466" s="2643"/>
      <c r="D2466" s="2643"/>
      <c r="E2466" s="2643"/>
      <c r="F2466" s="2643"/>
      <c r="G2466" s="2643"/>
      <c r="H2466" s="2643"/>
      <c r="I2466" s="2643"/>
      <c r="J2466" s="2643"/>
      <c r="K2466" s="2644"/>
      <c r="L2466" s="2645"/>
      <c r="M2466" s="2645"/>
      <c r="N2466" s="2645"/>
      <c r="O2466" s="2646"/>
      <c r="P2466" s="2646"/>
      <c r="Q2466" s="2646"/>
      <c r="R2466" s="2646"/>
      <c r="S2466" s="2646"/>
      <c r="T2466" s="2646"/>
      <c r="U2466" s="2643"/>
      <c r="V2466" s="2643"/>
      <c r="W2466" s="2646"/>
    </row>
    <row r="2467" spans="1:23">
      <c r="A2467" s="2643"/>
      <c r="B2467" s="2643"/>
      <c r="C2467" s="2643"/>
      <c r="D2467" s="2643"/>
      <c r="E2467" s="2643"/>
      <c r="F2467" s="2643"/>
      <c r="G2467" s="2643"/>
      <c r="H2467" s="2643"/>
      <c r="I2467" s="2643"/>
      <c r="J2467" s="2643"/>
      <c r="K2467" s="2644"/>
      <c r="L2467" s="2645"/>
      <c r="M2467" s="2645"/>
      <c r="N2467" s="2645"/>
      <c r="O2467" s="2646"/>
      <c r="P2467" s="2646"/>
      <c r="Q2467" s="2646"/>
      <c r="R2467" s="2646"/>
      <c r="S2467" s="2646"/>
      <c r="T2467" s="2646"/>
      <c r="U2467" s="2643"/>
      <c r="V2467" s="2643"/>
      <c r="W2467" s="2646"/>
    </row>
    <row r="2468" spans="1:23">
      <c r="A2468" s="2643"/>
      <c r="B2468" s="2643"/>
      <c r="C2468" s="2643"/>
      <c r="D2468" s="2643"/>
      <c r="E2468" s="2643"/>
      <c r="F2468" s="2643"/>
      <c r="G2468" s="2643"/>
      <c r="H2468" s="2643"/>
      <c r="I2468" s="2643"/>
      <c r="J2468" s="2643"/>
      <c r="K2468" s="2644"/>
      <c r="L2468" s="2645"/>
      <c r="M2468" s="2645"/>
      <c r="N2468" s="2645"/>
      <c r="O2468" s="2646"/>
      <c r="P2468" s="2646"/>
      <c r="Q2468" s="2646"/>
      <c r="R2468" s="2646"/>
      <c r="S2468" s="2646"/>
      <c r="T2468" s="2646"/>
      <c r="U2468" s="2643"/>
      <c r="V2468" s="2643"/>
      <c r="W2468" s="2646"/>
    </row>
    <row r="2469" spans="1:23">
      <c r="A2469" s="2643"/>
      <c r="B2469" s="2643"/>
      <c r="C2469" s="2643"/>
      <c r="D2469" s="2643"/>
      <c r="E2469" s="2643"/>
      <c r="F2469" s="2643"/>
      <c r="G2469" s="2643"/>
      <c r="H2469" s="2643"/>
      <c r="I2469" s="2643"/>
      <c r="J2469" s="2643"/>
      <c r="K2469" s="2644"/>
      <c r="L2469" s="2645"/>
      <c r="M2469" s="2645"/>
      <c r="N2469" s="2645"/>
      <c r="O2469" s="2646"/>
      <c r="P2469" s="2646"/>
      <c r="Q2469" s="2646"/>
      <c r="R2469" s="2646"/>
      <c r="S2469" s="2646"/>
      <c r="T2469" s="2646"/>
      <c r="U2469" s="2643"/>
      <c r="V2469" s="2643"/>
      <c r="W2469" s="2646"/>
    </row>
    <row r="2470" spans="1:23">
      <c r="A2470" s="2643"/>
      <c r="B2470" s="2643"/>
      <c r="C2470" s="2643"/>
      <c r="D2470" s="2643"/>
      <c r="E2470" s="2643"/>
      <c r="F2470" s="2643"/>
      <c r="G2470" s="2643"/>
      <c r="H2470" s="2643"/>
      <c r="I2470" s="2643"/>
      <c r="J2470" s="2643"/>
      <c r="K2470" s="2644"/>
      <c r="L2470" s="2645"/>
      <c r="M2470" s="2645"/>
      <c r="N2470" s="2645"/>
      <c r="O2470" s="2646"/>
      <c r="P2470" s="2646"/>
      <c r="Q2470" s="2646"/>
      <c r="R2470" s="2646"/>
      <c r="S2470" s="2646"/>
      <c r="T2470" s="2646"/>
      <c r="U2470" s="2643"/>
      <c r="V2470" s="2643"/>
      <c r="W2470" s="2646"/>
    </row>
    <row r="2471" spans="1:23">
      <c r="A2471" s="2643"/>
      <c r="B2471" s="2643"/>
      <c r="C2471" s="2643"/>
      <c r="D2471" s="2643"/>
      <c r="E2471" s="2643"/>
      <c r="F2471" s="2643"/>
      <c r="G2471" s="2643"/>
      <c r="H2471" s="2643"/>
      <c r="I2471" s="2643"/>
      <c r="J2471" s="2643"/>
      <c r="K2471" s="2644"/>
      <c r="L2471" s="2645"/>
      <c r="M2471" s="2645"/>
      <c r="N2471" s="2645"/>
      <c r="O2471" s="2646"/>
      <c r="P2471" s="2646"/>
      <c r="Q2471" s="2646"/>
      <c r="R2471" s="2646"/>
      <c r="S2471" s="2646"/>
      <c r="T2471" s="2646"/>
      <c r="U2471" s="2643"/>
      <c r="V2471" s="2643"/>
      <c r="W2471" s="2646"/>
    </row>
    <row r="2472" spans="1:23">
      <c r="A2472" s="2643"/>
      <c r="B2472" s="2643"/>
      <c r="C2472" s="2643"/>
      <c r="D2472" s="2643"/>
      <c r="E2472" s="2643"/>
      <c r="F2472" s="2643"/>
      <c r="G2472" s="2643"/>
      <c r="H2472" s="2643"/>
      <c r="I2472" s="2643"/>
      <c r="J2472" s="2643"/>
      <c r="K2472" s="2644"/>
      <c r="L2472" s="2645"/>
      <c r="M2472" s="2645"/>
      <c r="N2472" s="2645"/>
      <c r="O2472" s="2646"/>
      <c r="P2472" s="2646"/>
      <c r="Q2472" s="2646"/>
      <c r="R2472" s="2646"/>
      <c r="S2472" s="2646"/>
      <c r="T2472" s="2646"/>
      <c r="U2472" s="2643"/>
      <c r="V2472" s="2643"/>
      <c r="W2472" s="2646"/>
    </row>
    <row r="2473" spans="1:23">
      <c r="A2473" s="2643"/>
      <c r="B2473" s="2643"/>
      <c r="C2473" s="2643"/>
      <c r="D2473" s="2643"/>
      <c r="E2473" s="2643"/>
      <c r="F2473" s="2643"/>
      <c r="G2473" s="2643"/>
      <c r="H2473" s="2643"/>
      <c r="I2473" s="2643"/>
      <c r="J2473" s="2643"/>
      <c r="K2473" s="2644"/>
      <c r="L2473" s="2645"/>
      <c r="M2473" s="2645"/>
      <c r="N2473" s="2645"/>
      <c r="O2473" s="2646"/>
      <c r="P2473" s="2646"/>
      <c r="Q2473" s="2646"/>
      <c r="R2473" s="2646"/>
      <c r="S2473" s="2646"/>
      <c r="T2473" s="2646"/>
      <c r="U2473" s="2643"/>
      <c r="V2473" s="2643"/>
      <c r="W2473" s="2646"/>
    </row>
    <row r="2474" spans="1:23">
      <c r="A2474" s="2643"/>
      <c r="B2474" s="2643"/>
      <c r="C2474" s="2643"/>
      <c r="D2474" s="2643"/>
      <c r="E2474" s="2643"/>
      <c r="F2474" s="2643"/>
      <c r="G2474" s="2643"/>
      <c r="H2474" s="2643"/>
      <c r="I2474" s="2643"/>
      <c r="J2474" s="2643"/>
      <c r="K2474" s="2644"/>
      <c r="L2474" s="2645"/>
      <c r="M2474" s="2645"/>
      <c r="N2474" s="2645"/>
      <c r="O2474" s="2646"/>
      <c r="P2474" s="2646"/>
      <c r="Q2474" s="2646"/>
      <c r="R2474" s="2646"/>
      <c r="S2474" s="2646"/>
      <c r="T2474" s="2646"/>
      <c r="U2474" s="2643"/>
      <c r="V2474" s="2643"/>
      <c r="W2474" s="2646"/>
    </row>
    <row r="2475" spans="1:23">
      <c r="A2475" s="2643"/>
      <c r="B2475" s="2643"/>
      <c r="C2475" s="2643"/>
      <c r="D2475" s="2643"/>
      <c r="E2475" s="2643"/>
      <c r="F2475" s="2643"/>
      <c r="G2475" s="2643"/>
      <c r="H2475" s="2643"/>
      <c r="I2475" s="2643"/>
      <c r="J2475" s="2643"/>
      <c r="K2475" s="2644"/>
      <c r="L2475" s="2645"/>
      <c r="M2475" s="2645"/>
      <c r="N2475" s="2645"/>
      <c r="O2475" s="2646"/>
      <c r="P2475" s="2646"/>
      <c r="Q2475" s="2646"/>
      <c r="R2475" s="2646"/>
      <c r="S2475" s="2646"/>
      <c r="T2475" s="2646"/>
      <c r="U2475" s="2643"/>
      <c r="V2475" s="2643"/>
      <c r="W2475" s="2646"/>
    </row>
    <row r="2476" spans="1:23">
      <c r="A2476" s="2643"/>
      <c r="B2476" s="2643"/>
      <c r="C2476" s="2643"/>
      <c r="D2476" s="2643"/>
      <c r="E2476" s="2643"/>
      <c r="F2476" s="2643"/>
      <c r="G2476" s="2643"/>
      <c r="H2476" s="2643"/>
      <c r="I2476" s="2643"/>
      <c r="J2476" s="2643"/>
      <c r="K2476" s="2644"/>
      <c r="L2476" s="2645"/>
      <c r="M2476" s="2645"/>
      <c r="N2476" s="2645"/>
      <c r="O2476" s="2646"/>
      <c r="P2476" s="2646"/>
      <c r="Q2476" s="2646"/>
      <c r="R2476" s="2646"/>
      <c r="S2476" s="2646"/>
      <c r="T2476" s="2646"/>
      <c r="U2476" s="2643"/>
      <c r="V2476" s="2643"/>
      <c r="W2476" s="2646"/>
    </row>
    <row r="2477" spans="1:23">
      <c r="A2477" s="2643"/>
      <c r="B2477" s="2643"/>
      <c r="C2477" s="2643"/>
      <c r="D2477" s="2643"/>
      <c r="E2477" s="2643"/>
      <c r="F2477" s="2643"/>
      <c r="G2477" s="2643"/>
      <c r="H2477" s="2643"/>
      <c r="I2477" s="2643"/>
      <c r="J2477" s="2643"/>
      <c r="K2477" s="2644"/>
      <c r="L2477" s="2645"/>
      <c r="M2477" s="2645"/>
      <c r="N2477" s="2645"/>
      <c r="O2477" s="2646"/>
      <c r="P2477" s="2646"/>
      <c r="Q2477" s="2646"/>
      <c r="R2477" s="2646"/>
      <c r="S2477" s="2646"/>
      <c r="T2477" s="2646"/>
      <c r="U2477" s="2643"/>
      <c r="V2477" s="2643"/>
      <c r="W2477" s="2646"/>
    </row>
    <row r="2478" spans="1:23">
      <c r="A2478" s="2643"/>
      <c r="B2478" s="2643"/>
      <c r="C2478" s="2643"/>
      <c r="D2478" s="2643"/>
      <c r="E2478" s="2643"/>
      <c r="F2478" s="2643"/>
      <c r="G2478" s="2643"/>
      <c r="H2478" s="2643"/>
      <c r="I2478" s="2643"/>
      <c r="J2478" s="2643"/>
      <c r="K2478" s="2644"/>
      <c r="L2478" s="2645"/>
      <c r="M2478" s="2645"/>
      <c r="N2478" s="2645"/>
      <c r="O2478" s="2646"/>
      <c r="P2478" s="2646"/>
      <c r="Q2478" s="2646"/>
      <c r="R2478" s="2646"/>
      <c r="S2478" s="2646"/>
      <c r="T2478" s="2646"/>
      <c r="U2478" s="2643"/>
      <c r="V2478" s="2643"/>
      <c r="W2478" s="2646"/>
    </row>
    <row r="2479" spans="1:23">
      <c r="A2479" s="2643"/>
      <c r="B2479" s="2643"/>
      <c r="C2479" s="2643"/>
      <c r="D2479" s="2643"/>
      <c r="E2479" s="2643"/>
      <c r="F2479" s="2643"/>
      <c r="G2479" s="2643"/>
      <c r="H2479" s="2643"/>
      <c r="I2479" s="2643"/>
      <c r="J2479" s="2643"/>
      <c r="K2479" s="2644"/>
      <c r="L2479" s="2645"/>
      <c r="M2479" s="2645"/>
      <c r="N2479" s="2645"/>
      <c r="O2479" s="2646"/>
      <c r="P2479" s="2646"/>
      <c r="Q2479" s="2646"/>
      <c r="R2479" s="2646"/>
      <c r="S2479" s="2646"/>
      <c r="T2479" s="2646"/>
      <c r="U2479" s="2643"/>
      <c r="V2479" s="2643"/>
      <c r="W2479" s="2646"/>
    </row>
    <row r="2480" spans="1:23">
      <c r="A2480" s="2643"/>
      <c r="B2480" s="2643"/>
      <c r="C2480" s="2643"/>
      <c r="D2480" s="2643"/>
      <c r="E2480" s="2643"/>
      <c r="F2480" s="2643"/>
      <c r="G2480" s="2643"/>
      <c r="H2480" s="2643"/>
      <c r="I2480" s="2643"/>
      <c r="J2480" s="2643"/>
      <c r="K2480" s="2644"/>
      <c r="L2480" s="2645"/>
      <c r="M2480" s="2645"/>
      <c r="N2480" s="2645"/>
      <c r="O2480" s="2646"/>
      <c r="P2480" s="2646"/>
      <c r="Q2480" s="2646"/>
      <c r="R2480" s="2646"/>
      <c r="S2480" s="2646"/>
      <c r="T2480" s="2646"/>
      <c r="U2480" s="2643"/>
      <c r="V2480" s="2643"/>
      <c r="W2480" s="2646"/>
    </row>
    <row r="2481" spans="1:23">
      <c r="A2481" s="2643"/>
      <c r="B2481" s="2643"/>
      <c r="C2481" s="2643"/>
      <c r="D2481" s="2643"/>
      <c r="E2481" s="2643"/>
      <c r="F2481" s="2643"/>
      <c r="G2481" s="2643"/>
      <c r="H2481" s="2643"/>
      <c r="I2481" s="2643"/>
      <c r="J2481" s="2643"/>
      <c r="K2481" s="2644"/>
      <c r="L2481" s="2645"/>
      <c r="M2481" s="2645"/>
      <c r="N2481" s="2645"/>
      <c r="O2481" s="2646"/>
      <c r="P2481" s="2646"/>
      <c r="Q2481" s="2646"/>
      <c r="R2481" s="2646"/>
      <c r="S2481" s="2646"/>
      <c r="T2481" s="2646"/>
      <c r="U2481" s="2643"/>
      <c r="V2481" s="2643"/>
      <c r="W2481" s="2646"/>
    </row>
    <row r="2482" spans="1:23">
      <c r="A2482" s="2643"/>
      <c r="B2482" s="2643"/>
      <c r="C2482" s="2643"/>
      <c r="D2482" s="2643"/>
      <c r="E2482" s="2643"/>
      <c r="F2482" s="2643"/>
      <c r="G2482" s="2643"/>
      <c r="H2482" s="2643"/>
      <c r="I2482" s="2643"/>
      <c r="J2482" s="2643"/>
      <c r="K2482" s="2644"/>
      <c r="L2482" s="2645"/>
      <c r="M2482" s="2645"/>
      <c r="N2482" s="2645"/>
      <c r="O2482" s="2646"/>
      <c r="P2482" s="2646"/>
      <c r="Q2482" s="2646"/>
      <c r="R2482" s="2646"/>
      <c r="S2482" s="2646"/>
      <c r="T2482" s="2646"/>
      <c r="U2482" s="2643"/>
      <c r="V2482" s="2643"/>
      <c r="W2482" s="2646"/>
    </row>
    <row r="2483" spans="1:23">
      <c r="A2483" s="2643"/>
      <c r="B2483" s="2643"/>
      <c r="C2483" s="2643"/>
      <c r="D2483" s="2643"/>
      <c r="E2483" s="2643"/>
      <c r="F2483" s="2643"/>
      <c r="G2483" s="2643"/>
      <c r="H2483" s="2643"/>
      <c r="I2483" s="2643"/>
      <c r="J2483" s="2643"/>
      <c r="K2483" s="2644"/>
      <c r="L2483" s="2645"/>
      <c r="M2483" s="2645"/>
      <c r="N2483" s="2645"/>
      <c r="O2483" s="2646"/>
      <c r="P2483" s="2646"/>
      <c r="Q2483" s="2646"/>
      <c r="R2483" s="2646"/>
      <c r="S2483" s="2646"/>
      <c r="T2483" s="2646"/>
      <c r="U2483" s="2643"/>
      <c r="V2483" s="2643"/>
      <c r="W2483" s="2646"/>
    </row>
    <row r="2484" spans="1:23">
      <c r="A2484" s="2643"/>
      <c r="B2484" s="2643"/>
      <c r="C2484" s="2643"/>
      <c r="D2484" s="2643"/>
      <c r="E2484" s="2643"/>
      <c r="F2484" s="2643"/>
      <c r="G2484" s="2643"/>
      <c r="H2484" s="2643"/>
      <c r="I2484" s="2643"/>
      <c r="J2484" s="2643"/>
      <c r="K2484" s="2644"/>
      <c r="L2484" s="2645"/>
      <c r="M2484" s="2645"/>
      <c r="N2484" s="2645"/>
      <c r="O2484" s="2646"/>
      <c r="P2484" s="2646"/>
      <c r="Q2484" s="2646"/>
      <c r="R2484" s="2646"/>
      <c r="S2484" s="2646"/>
      <c r="T2484" s="2646"/>
      <c r="U2484" s="2643"/>
      <c r="V2484" s="2643"/>
      <c r="W2484" s="2646"/>
    </row>
    <row r="2485" spans="1:23">
      <c r="A2485" s="2643"/>
      <c r="B2485" s="2643"/>
      <c r="C2485" s="2643"/>
      <c r="D2485" s="2643"/>
      <c r="E2485" s="2643"/>
      <c r="F2485" s="2643"/>
      <c r="G2485" s="2643"/>
      <c r="H2485" s="2643"/>
      <c r="I2485" s="2643"/>
      <c r="J2485" s="2643"/>
      <c r="K2485" s="2644"/>
      <c r="L2485" s="2645"/>
      <c r="M2485" s="2645"/>
      <c r="N2485" s="2645"/>
      <c r="O2485" s="2646"/>
      <c r="P2485" s="2646"/>
      <c r="Q2485" s="2646"/>
      <c r="R2485" s="2646"/>
      <c r="S2485" s="2646"/>
      <c r="T2485" s="2646"/>
      <c r="U2485" s="2643"/>
      <c r="V2485" s="2643"/>
      <c r="W2485" s="2646"/>
    </row>
    <row r="2486" spans="1:23">
      <c r="A2486" s="2643"/>
      <c r="B2486" s="2643"/>
      <c r="C2486" s="2643"/>
      <c r="D2486" s="2643"/>
      <c r="E2486" s="2643"/>
      <c r="F2486" s="2643"/>
      <c r="G2486" s="2643"/>
      <c r="H2486" s="2643"/>
      <c r="I2486" s="2643"/>
      <c r="J2486" s="2643"/>
      <c r="K2486" s="2644"/>
      <c r="L2486" s="2645"/>
      <c r="M2486" s="2645"/>
      <c r="N2486" s="2645"/>
      <c r="O2486" s="2646"/>
      <c r="P2486" s="2646"/>
      <c r="Q2486" s="2646"/>
      <c r="R2486" s="2646"/>
      <c r="S2486" s="2646"/>
      <c r="T2486" s="2646"/>
      <c r="U2486" s="2643"/>
      <c r="V2486" s="2643"/>
      <c r="W2486" s="2646"/>
    </row>
    <row r="2487" spans="1:23">
      <c r="A2487" s="2643"/>
      <c r="B2487" s="2643"/>
      <c r="C2487" s="2643"/>
      <c r="D2487" s="2643"/>
      <c r="E2487" s="2643"/>
      <c r="F2487" s="2643"/>
      <c r="G2487" s="2643"/>
      <c r="H2487" s="2643"/>
      <c r="I2487" s="2643"/>
      <c r="J2487" s="2643"/>
      <c r="K2487" s="2644"/>
      <c r="L2487" s="2645"/>
      <c r="M2487" s="2645"/>
      <c r="N2487" s="2645"/>
      <c r="O2487" s="2646"/>
      <c r="P2487" s="2646"/>
      <c r="Q2487" s="2646"/>
      <c r="R2487" s="2646"/>
      <c r="S2487" s="2646"/>
      <c r="T2487" s="2646"/>
      <c r="U2487" s="2643"/>
      <c r="V2487" s="2643"/>
      <c r="W2487" s="2646"/>
    </row>
    <row r="2488" spans="1:23">
      <c r="A2488" s="2643"/>
      <c r="B2488" s="2643"/>
      <c r="C2488" s="2643"/>
      <c r="D2488" s="2643"/>
      <c r="E2488" s="2643"/>
      <c r="F2488" s="2643"/>
      <c r="G2488" s="2643"/>
      <c r="H2488" s="2643"/>
      <c r="I2488" s="2643"/>
      <c r="J2488" s="2643"/>
      <c r="K2488" s="2644"/>
      <c r="L2488" s="2645"/>
      <c r="M2488" s="2645"/>
      <c r="N2488" s="2645"/>
      <c r="O2488" s="2646"/>
      <c r="P2488" s="2646"/>
      <c r="Q2488" s="2646"/>
      <c r="R2488" s="2646"/>
      <c r="S2488" s="2646"/>
      <c r="T2488" s="2646"/>
      <c r="U2488" s="2643"/>
      <c r="V2488" s="2643"/>
      <c r="W2488" s="2646"/>
    </row>
    <row r="2489" spans="1:23">
      <c r="A2489" s="2643"/>
      <c r="B2489" s="2643"/>
      <c r="C2489" s="2643"/>
      <c r="D2489" s="2643"/>
      <c r="E2489" s="2643"/>
      <c r="F2489" s="2643"/>
      <c r="G2489" s="2643"/>
      <c r="H2489" s="2643"/>
      <c r="I2489" s="2643"/>
      <c r="J2489" s="2643"/>
      <c r="K2489" s="2644"/>
      <c r="L2489" s="2645"/>
      <c r="M2489" s="2645"/>
      <c r="N2489" s="2645"/>
      <c r="O2489" s="2646"/>
      <c r="P2489" s="2646"/>
      <c r="Q2489" s="2646"/>
      <c r="R2489" s="2646"/>
      <c r="S2489" s="2646"/>
      <c r="T2489" s="2646"/>
      <c r="U2489" s="2643"/>
      <c r="V2489" s="2643"/>
      <c r="W2489" s="2646"/>
    </row>
    <row r="2490" spans="1:23">
      <c r="A2490" s="2643"/>
      <c r="B2490" s="2643"/>
      <c r="C2490" s="2643"/>
      <c r="D2490" s="2643"/>
      <c r="E2490" s="2643"/>
      <c r="F2490" s="2643"/>
      <c r="G2490" s="2643"/>
      <c r="H2490" s="2643"/>
      <c r="I2490" s="2643"/>
      <c r="J2490" s="2643"/>
      <c r="K2490" s="2644"/>
      <c r="L2490" s="2645"/>
      <c r="M2490" s="2645"/>
      <c r="N2490" s="2645"/>
      <c r="O2490" s="2646"/>
      <c r="P2490" s="2646"/>
      <c r="Q2490" s="2646"/>
      <c r="R2490" s="2646"/>
      <c r="S2490" s="2646"/>
      <c r="T2490" s="2646"/>
      <c r="U2490" s="2643"/>
      <c r="V2490" s="2643"/>
      <c r="W2490" s="2646"/>
    </row>
    <row r="2491" spans="1:23">
      <c r="A2491" s="2643"/>
      <c r="B2491" s="2643"/>
      <c r="C2491" s="2643"/>
      <c r="D2491" s="2643"/>
      <c r="E2491" s="2643"/>
      <c r="F2491" s="2643"/>
      <c r="G2491" s="2643"/>
      <c r="H2491" s="2643"/>
      <c r="I2491" s="2643"/>
      <c r="J2491" s="2643"/>
      <c r="K2491" s="2644"/>
      <c r="L2491" s="2645"/>
      <c r="M2491" s="2645"/>
      <c r="N2491" s="2645"/>
      <c r="O2491" s="2646"/>
      <c r="P2491" s="2646"/>
      <c r="Q2491" s="2646"/>
      <c r="R2491" s="2646"/>
      <c r="S2491" s="2646"/>
      <c r="T2491" s="2646"/>
      <c r="U2491" s="2643"/>
      <c r="V2491" s="2643"/>
      <c r="W2491" s="2646"/>
    </row>
    <row r="2492" spans="1:23">
      <c r="A2492" s="2643"/>
      <c r="B2492" s="2643"/>
      <c r="C2492" s="2643"/>
      <c r="D2492" s="2643"/>
      <c r="E2492" s="2643"/>
      <c r="F2492" s="2643"/>
      <c r="G2492" s="2643"/>
      <c r="H2492" s="2643"/>
      <c r="I2492" s="2643"/>
      <c r="J2492" s="2643"/>
      <c r="K2492" s="2644"/>
      <c r="L2492" s="2645"/>
      <c r="M2492" s="2645"/>
      <c r="N2492" s="2645"/>
      <c r="O2492" s="2646"/>
      <c r="P2492" s="2646"/>
      <c r="Q2492" s="2646"/>
      <c r="R2492" s="2646"/>
      <c r="S2492" s="2646"/>
      <c r="T2492" s="2646"/>
      <c r="U2492" s="2643"/>
      <c r="V2492" s="2643"/>
      <c r="W2492" s="2646"/>
    </row>
    <row r="2493" spans="1:23">
      <c r="A2493" s="2643"/>
      <c r="B2493" s="2643"/>
      <c r="C2493" s="2643"/>
      <c r="D2493" s="2643"/>
      <c r="E2493" s="2643"/>
      <c r="F2493" s="2643"/>
      <c r="G2493" s="2643"/>
      <c r="H2493" s="2643"/>
      <c r="I2493" s="2643"/>
      <c r="J2493" s="2643"/>
      <c r="K2493" s="2644"/>
      <c r="L2493" s="2645"/>
      <c r="M2493" s="2645"/>
      <c r="N2493" s="2645"/>
      <c r="O2493" s="2646"/>
      <c r="P2493" s="2646"/>
      <c r="Q2493" s="2646"/>
      <c r="R2493" s="2646"/>
      <c r="S2493" s="2646"/>
      <c r="T2493" s="2646"/>
      <c r="U2493" s="2643"/>
      <c r="V2493" s="2643"/>
      <c r="W2493" s="2646"/>
    </row>
    <row r="2494" spans="1:23">
      <c r="A2494" s="2643"/>
      <c r="B2494" s="2643"/>
      <c r="C2494" s="2643"/>
      <c r="D2494" s="2643"/>
      <c r="E2494" s="2643"/>
      <c r="F2494" s="2643"/>
      <c r="G2494" s="2643"/>
      <c r="H2494" s="2643"/>
      <c r="I2494" s="2643"/>
      <c r="J2494" s="2643"/>
      <c r="K2494" s="2644"/>
      <c r="L2494" s="2645"/>
      <c r="M2494" s="2645"/>
      <c r="N2494" s="2645"/>
      <c r="O2494" s="2646"/>
      <c r="P2494" s="2646"/>
      <c r="Q2494" s="2646"/>
      <c r="R2494" s="2646"/>
      <c r="S2494" s="2646"/>
      <c r="T2494" s="2646"/>
      <c r="U2494" s="2643"/>
      <c r="V2494" s="2643"/>
      <c r="W2494" s="2646"/>
    </row>
    <row r="2495" spans="1:23">
      <c r="A2495" s="2643"/>
      <c r="B2495" s="2643"/>
      <c r="C2495" s="2643"/>
      <c r="D2495" s="2643"/>
      <c r="E2495" s="2643"/>
      <c r="F2495" s="2643"/>
      <c r="G2495" s="2643"/>
      <c r="H2495" s="2643"/>
      <c r="I2495" s="2643"/>
      <c r="J2495" s="2643"/>
      <c r="K2495" s="2644"/>
      <c r="L2495" s="2645"/>
      <c r="M2495" s="2645"/>
      <c r="N2495" s="2645"/>
      <c r="O2495" s="2646"/>
      <c r="P2495" s="2646"/>
      <c r="Q2495" s="2646"/>
      <c r="R2495" s="2646"/>
      <c r="S2495" s="2646"/>
      <c r="T2495" s="2646"/>
      <c r="U2495" s="2643"/>
      <c r="V2495" s="2643"/>
      <c r="W2495" s="2646"/>
    </row>
    <row r="2496" spans="1:23">
      <c r="A2496" s="2643"/>
      <c r="B2496" s="2643"/>
      <c r="C2496" s="2643"/>
      <c r="D2496" s="2643"/>
      <c r="E2496" s="2643"/>
      <c r="F2496" s="2643"/>
      <c r="G2496" s="2643"/>
      <c r="H2496" s="2643"/>
      <c r="I2496" s="2643"/>
      <c r="J2496" s="2643"/>
      <c r="K2496" s="2644"/>
      <c r="L2496" s="2645"/>
      <c r="M2496" s="2645"/>
      <c r="N2496" s="2645"/>
      <c r="O2496" s="2646"/>
      <c r="P2496" s="2646"/>
      <c r="Q2496" s="2646"/>
      <c r="R2496" s="2646"/>
      <c r="S2496" s="2646"/>
      <c r="T2496" s="2646"/>
      <c r="U2496" s="2643"/>
      <c r="V2496" s="2643"/>
      <c r="W2496" s="2646"/>
    </row>
    <row r="2497" spans="1:23">
      <c r="A2497" s="2643"/>
      <c r="B2497" s="2643"/>
      <c r="C2497" s="2643"/>
      <c r="D2497" s="2643"/>
      <c r="E2497" s="2643"/>
      <c r="F2497" s="2643"/>
      <c r="G2497" s="2643"/>
      <c r="H2497" s="2643"/>
      <c r="I2497" s="2643"/>
      <c r="J2497" s="2643"/>
      <c r="K2497" s="2644"/>
      <c r="L2497" s="2645"/>
      <c r="M2497" s="2645"/>
      <c r="N2497" s="2645"/>
      <c r="O2497" s="2646"/>
      <c r="P2497" s="2646"/>
      <c r="Q2497" s="2646"/>
      <c r="R2497" s="2646"/>
      <c r="S2497" s="2646"/>
      <c r="T2497" s="2646"/>
      <c r="U2497" s="2643"/>
      <c r="V2497" s="2643"/>
      <c r="W2497" s="2646"/>
    </row>
    <row r="2498" spans="1:23">
      <c r="A2498" s="2643"/>
      <c r="B2498" s="2643"/>
      <c r="C2498" s="2643"/>
      <c r="D2498" s="2643"/>
      <c r="E2498" s="2643"/>
      <c r="F2498" s="2643"/>
      <c r="G2498" s="2643"/>
      <c r="H2498" s="2643"/>
      <c r="I2498" s="2643"/>
      <c r="J2498" s="2643"/>
      <c r="K2498" s="2644"/>
      <c r="L2498" s="2645"/>
      <c r="M2498" s="2645"/>
      <c r="N2498" s="2645"/>
      <c r="O2498" s="2646"/>
      <c r="P2498" s="2646"/>
      <c r="Q2498" s="2646"/>
      <c r="R2498" s="2646"/>
      <c r="S2498" s="2646"/>
      <c r="T2498" s="2646"/>
      <c r="U2498" s="2643"/>
      <c r="V2498" s="2643"/>
      <c r="W2498" s="2646"/>
    </row>
    <row r="2499" spans="1:23">
      <c r="A2499" s="2643"/>
      <c r="B2499" s="2643"/>
      <c r="C2499" s="2643"/>
      <c r="D2499" s="2643"/>
      <c r="E2499" s="2643"/>
      <c r="F2499" s="2643"/>
      <c r="G2499" s="2643"/>
      <c r="H2499" s="2643"/>
      <c r="I2499" s="2643"/>
      <c r="J2499" s="2643"/>
      <c r="K2499" s="2644"/>
      <c r="L2499" s="2645"/>
      <c r="M2499" s="2645"/>
      <c r="N2499" s="2645"/>
      <c r="O2499" s="2646"/>
      <c r="P2499" s="2646"/>
      <c r="Q2499" s="2646"/>
      <c r="R2499" s="2646"/>
      <c r="S2499" s="2646"/>
      <c r="T2499" s="2646"/>
      <c r="U2499" s="2643"/>
      <c r="V2499" s="2643"/>
      <c r="W2499" s="2646"/>
    </row>
    <row r="2500" spans="1:23">
      <c r="A2500" s="2643"/>
      <c r="B2500" s="2643"/>
      <c r="C2500" s="2643"/>
      <c r="D2500" s="2643"/>
      <c r="E2500" s="2643"/>
      <c r="F2500" s="2643"/>
      <c r="G2500" s="2643"/>
      <c r="H2500" s="2643"/>
      <c r="I2500" s="2643"/>
      <c r="J2500" s="2643"/>
      <c r="K2500" s="2644"/>
      <c r="L2500" s="2645"/>
      <c r="M2500" s="2645"/>
      <c r="N2500" s="2645"/>
      <c r="O2500" s="2646"/>
      <c r="P2500" s="2646"/>
      <c r="Q2500" s="2646"/>
      <c r="R2500" s="2646"/>
      <c r="S2500" s="2646"/>
      <c r="T2500" s="2646"/>
      <c r="U2500" s="2643"/>
      <c r="V2500" s="2643"/>
      <c r="W2500" s="2646"/>
    </row>
    <row r="2501" spans="1:23">
      <c r="A2501" s="2643"/>
      <c r="B2501" s="2643"/>
      <c r="C2501" s="2643"/>
      <c r="D2501" s="2643"/>
      <c r="E2501" s="2643"/>
      <c r="F2501" s="2643"/>
      <c r="G2501" s="2643"/>
      <c r="H2501" s="2643"/>
      <c r="I2501" s="2643"/>
      <c r="J2501" s="2643"/>
      <c r="K2501" s="2644"/>
      <c r="L2501" s="2645"/>
      <c r="M2501" s="2645"/>
      <c r="N2501" s="2645"/>
      <c r="O2501" s="2646"/>
      <c r="P2501" s="2646"/>
      <c r="Q2501" s="2646"/>
      <c r="R2501" s="2646"/>
      <c r="S2501" s="2646"/>
      <c r="T2501" s="2646"/>
      <c r="U2501" s="2643"/>
      <c r="V2501" s="2643"/>
      <c r="W2501" s="2646"/>
    </row>
    <row r="2502" spans="1:23">
      <c r="A2502" s="2643"/>
      <c r="B2502" s="2643"/>
      <c r="C2502" s="2643"/>
      <c r="D2502" s="2643"/>
      <c r="E2502" s="2643"/>
      <c r="F2502" s="2643"/>
      <c r="G2502" s="2643"/>
      <c r="H2502" s="2643"/>
      <c r="I2502" s="2643"/>
      <c r="J2502" s="2643"/>
      <c r="K2502" s="2644"/>
      <c r="L2502" s="2645"/>
      <c r="M2502" s="2645"/>
      <c r="N2502" s="2645"/>
      <c r="O2502" s="2646"/>
      <c r="P2502" s="2646"/>
      <c r="Q2502" s="2646"/>
      <c r="R2502" s="2646"/>
      <c r="S2502" s="2646"/>
      <c r="T2502" s="2646"/>
      <c r="U2502" s="2643"/>
      <c r="V2502" s="2643"/>
      <c r="W2502" s="2646"/>
    </row>
    <row r="2503" spans="1:23">
      <c r="A2503" s="2643"/>
      <c r="B2503" s="2643"/>
      <c r="C2503" s="2643"/>
      <c r="D2503" s="2643"/>
      <c r="E2503" s="2643"/>
      <c r="F2503" s="2643"/>
      <c r="G2503" s="2643"/>
      <c r="H2503" s="2643"/>
      <c r="I2503" s="2643"/>
      <c r="J2503" s="2643"/>
      <c r="K2503" s="2644"/>
      <c r="L2503" s="2645"/>
      <c r="M2503" s="2645"/>
      <c r="N2503" s="2645"/>
      <c r="O2503" s="2646"/>
      <c r="P2503" s="2646"/>
      <c r="Q2503" s="2646"/>
      <c r="R2503" s="2646"/>
      <c r="S2503" s="2646"/>
      <c r="T2503" s="2646"/>
      <c r="U2503" s="2643"/>
      <c r="V2503" s="2643"/>
      <c r="W2503" s="2646"/>
    </row>
    <row r="2504" spans="1:23">
      <c r="A2504" s="2643"/>
      <c r="B2504" s="2643"/>
      <c r="C2504" s="2643"/>
      <c r="D2504" s="2643"/>
      <c r="E2504" s="2643"/>
      <c r="F2504" s="2643"/>
      <c r="G2504" s="2643"/>
      <c r="H2504" s="2643"/>
      <c r="I2504" s="2643"/>
      <c r="J2504" s="2643"/>
      <c r="K2504" s="2644"/>
      <c r="L2504" s="2645"/>
      <c r="M2504" s="2645"/>
      <c r="N2504" s="2645"/>
      <c r="O2504" s="2646"/>
      <c r="P2504" s="2646"/>
      <c r="Q2504" s="2646"/>
      <c r="R2504" s="2646"/>
      <c r="S2504" s="2646"/>
      <c r="T2504" s="2646"/>
      <c r="U2504" s="2643"/>
      <c r="V2504" s="2643"/>
      <c r="W2504" s="2646"/>
    </row>
    <row r="2505" spans="1:23">
      <c r="A2505" s="2643"/>
      <c r="B2505" s="2643"/>
      <c r="C2505" s="2643"/>
      <c r="D2505" s="2643"/>
      <c r="E2505" s="2643"/>
      <c r="F2505" s="2643"/>
      <c r="G2505" s="2643"/>
      <c r="H2505" s="2643"/>
      <c r="I2505" s="2643"/>
      <c r="J2505" s="2643"/>
      <c r="K2505" s="2644"/>
      <c r="L2505" s="2645"/>
      <c r="M2505" s="2645"/>
      <c r="N2505" s="2645"/>
      <c r="O2505" s="2646"/>
      <c r="P2505" s="2646"/>
      <c r="Q2505" s="2646"/>
      <c r="R2505" s="2646"/>
      <c r="S2505" s="2646"/>
      <c r="T2505" s="2646"/>
      <c r="U2505" s="2643"/>
      <c r="V2505" s="2643"/>
      <c r="W2505" s="2646"/>
    </row>
    <row r="2506" spans="1:23">
      <c r="A2506" s="2643"/>
      <c r="B2506" s="2643"/>
      <c r="C2506" s="2643"/>
      <c r="D2506" s="2643"/>
      <c r="E2506" s="2643"/>
      <c r="F2506" s="2643"/>
      <c r="G2506" s="2643"/>
      <c r="H2506" s="2643"/>
      <c r="I2506" s="2643"/>
      <c r="J2506" s="2643"/>
      <c r="K2506" s="2644"/>
      <c r="L2506" s="2645"/>
      <c r="M2506" s="2645"/>
      <c r="N2506" s="2645"/>
      <c r="O2506" s="2646"/>
      <c r="P2506" s="2646"/>
      <c r="Q2506" s="2646"/>
      <c r="R2506" s="2646"/>
      <c r="S2506" s="2646"/>
      <c r="T2506" s="2646"/>
      <c r="U2506" s="2643"/>
      <c r="V2506" s="2643"/>
      <c r="W2506" s="2646"/>
    </row>
    <row r="2507" spans="1:23">
      <c r="A2507" s="2643"/>
      <c r="B2507" s="2643"/>
      <c r="C2507" s="2643"/>
      <c r="D2507" s="2643"/>
      <c r="E2507" s="2643"/>
      <c r="F2507" s="2643"/>
      <c r="G2507" s="2643"/>
      <c r="H2507" s="2643"/>
      <c r="I2507" s="2643"/>
      <c r="J2507" s="2643"/>
      <c r="K2507" s="2644"/>
      <c r="L2507" s="2645"/>
      <c r="M2507" s="2645"/>
      <c r="N2507" s="2645"/>
      <c r="O2507" s="2646"/>
      <c r="P2507" s="2646"/>
      <c r="Q2507" s="2646"/>
      <c r="R2507" s="2646"/>
      <c r="S2507" s="2646"/>
      <c r="T2507" s="2646"/>
      <c r="U2507" s="2643"/>
      <c r="V2507" s="2643"/>
      <c r="W2507" s="2646"/>
    </row>
    <row r="2508" spans="1:23">
      <c r="A2508" s="2643"/>
      <c r="B2508" s="2643"/>
      <c r="C2508" s="2643"/>
      <c r="D2508" s="2643"/>
      <c r="E2508" s="2643"/>
      <c r="F2508" s="2643"/>
      <c r="G2508" s="2643"/>
      <c r="H2508" s="2643"/>
      <c r="I2508" s="2643"/>
      <c r="J2508" s="2643"/>
      <c r="K2508" s="2644"/>
      <c r="L2508" s="2645"/>
      <c r="M2508" s="2645"/>
      <c r="N2508" s="2645"/>
      <c r="O2508" s="2646"/>
      <c r="P2508" s="2646"/>
      <c r="Q2508" s="2646"/>
      <c r="R2508" s="2646"/>
      <c r="S2508" s="2646"/>
      <c r="T2508" s="2646"/>
      <c r="U2508" s="2643"/>
      <c r="V2508" s="2643"/>
      <c r="W2508" s="2646"/>
    </row>
    <row r="2509" spans="1:23">
      <c r="A2509" s="2643"/>
      <c r="B2509" s="2643"/>
      <c r="C2509" s="2643"/>
      <c r="D2509" s="2643"/>
      <c r="E2509" s="2643"/>
      <c r="F2509" s="2643"/>
      <c r="G2509" s="2643"/>
      <c r="H2509" s="2643"/>
      <c r="I2509" s="2643"/>
      <c r="J2509" s="2643"/>
      <c r="K2509" s="2644"/>
      <c r="L2509" s="2645"/>
      <c r="M2509" s="2645"/>
      <c r="N2509" s="2645"/>
      <c r="O2509" s="2646"/>
      <c r="P2509" s="2646"/>
      <c r="Q2509" s="2646"/>
      <c r="R2509" s="2646"/>
      <c r="S2509" s="2646"/>
      <c r="T2509" s="2646"/>
      <c r="U2509" s="2643"/>
      <c r="V2509" s="2643"/>
      <c r="W2509" s="2646"/>
    </row>
    <row r="2510" spans="1:23">
      <c r="A2510" s="2643"/>
      <c r="B2510" s="2643"/>
      <c r="C2510" s="2643"/>
      <c r="D2510" s="2643"/>
      <c r="E2510" s="2643"/>
      <c r="F2510" s="2643"/>
      <c r="G2510" s="2643"/>
      <c r="H2510" s="2643"/>
      <c r="I2510" s="2643"/>
      <c r="J2510" s="2643"/>
      <c r="K2510" s="2644"/>
      <c r="L2510" s="2645"/>
      <c r="M2510" s="2645"/>
      <c r="N2510" s="2645"/>
      <c r="O2510" s="2646"/>
      <c r="P2510" s="2646"/>
      <c r="Q2510" s="2646"/>
      <c r="R2510" s="2646"/>
      <c r="S2510" s="2646"/>
      <c r="T2510" s="2646"/>
      <c r="U2510" s="2643"/>
      <c r="V2510" s="2643"/>
      <c r="W2510" s="2646"/>
    </row>
    <row r="2511" spans="1:23">
      <c r="A2511" s="2643"/>
      <c r="B2511" s="2643"/>
      <c r="C2511" s="2643"/>
      <c r="D2511" s="2643"/>
      <c r="E2511" s="2643"/>
      <c r="F2511" s="2643"/>
      <c r="G2511" s="2643"/>
      <c r="H2511" s="2643"/>
      <c r="I2511" s="2643"/>
      <c r="J2511" s="2643"/>
      <c r="K2511" s="2644"/>
      <c r="L2511" s="2645"/>
      <c r="M2511" s="2645"/>
      <c r="N2511" s="2645"/>
      <c r="O2511" s="2646"/>
      <c r="P2511" s="2646"/>
      <c r="Q2511" s="2646"/>
      <c r="R2511" s="2646"/>
      <c r="S2511" s="2646"/>
      <c r="T2511" s="2646"/>
      <c r="U2511" s="2643"/>
      <c r="V2511" s="2643"/>
      <c r="W2511" s="2646"/>
    </row>
    <row r="2512" spans="1:23">
      <c r="A2512" s="2643"/>
      <c r="B2512" s="2643"/>
      <c r="C2512" s="2643"/>
      <c r="D2512" s="2643"/>
      <c r="E2512" s="2643"/>
      <c r="F2512" s="2643"/>
      <c r="G2512" s="2643"/>
      <c r="H2512" s="2643"/>
      <c r="I2512" s="2643"/>
      <c r="J2512" s="2643"/>
      <c r="K2512" s="2644"/>
      <c r="L2512" s="2645"/>
      <c r="M2512" s="2645"/>
      <c r="N2512" s="2645"/>
      <c r="O2512" s="2646"/>
      <c r="P2512" s="2646"/>
      <c r="Q2512" s="2646"/>
      <c r="R2512" s="2646"/>
      <c r="S2512" s="2646"/>
      <c r="T2512" s="2646"/>
      <c r="U2512" s="2643"/>
      <c r="V2512" s="2643"/>
      <c r="W2512" s="2646"/>
    </row>
    <row r="2513" spans="1:23">
      <c r="A2513" s="2643"/>
      <c r="B2513" s="2643"/>
      <c r="C2513" s="2643"/>
      <c r="D2513" s="2643"/>
      <c r="E2513" s="2643"/>
      <c r="F2513" s="2643"/>
      <c r="G2513" s="2643"/>
      <c r="H2513" s="2643"/>
      <c r="I2513" s="2643"/>
      <c r="J2513" s="2643"/>
      <c r="K2513" s="2644"/>
      <c r="L2513" s="2645"/>
      <c r="M2513" s="2645"/>
      <c r="N2513" s="2645"/>
      <c r="O2513" s="2646"/>
      <c r="P2513" s="2646"/>
      <c r="Q2513" s="2646"/>
      <c r="R2513" s="2646"/>
      <c r="S2513" s="2646"/>
      <c r="T2513" s="2646"/>
      <c r="U2513" s="2643"/>
      <c r="V2513" s="2643"/>
      <c r="W2513" s="2646"/>
    </row>
    <row r="2514" spans="1:23">
      <c r="A2514" s="2643"/>
      <c r="B2514" s="2643"/>
      <c r="C2514" s="2643"/>
      <c r="D2514" s="2643"/>
      <c r="E2514" s="2643"/>
      <c r="F2514" s="2643"/>
      <c r="G2514" s="2643"/>
      <c r="H2514" s="2643"/>
      <c r="I2514" s="2643"/>
      <c r="J2514" s="2643"/>
      <c r="K2514" s="2644"/>
      <c r="L2514" s="2645"/>
      <c r="M2514" s="2645"/>
      <c r="N2514" s="2645"/>
      <c r="O2514" s="2646"/>
      <c r="P2514" s="2646"/>
      <c r="Q2514" s="2646"/>
      <c r="R2514" s="2646"/>
      <c r="S2514" s="2646"/>
      <c r="T2514" s="2646"/>
      <c r="U2514" s="2643"/>
      <c r="V2514" s="2643"/>
      <c r="W2514" s="2646"/>
    </row>
    <row r="2515" spans="1:23">
      <c r="A2515" s="2643"/>
      <c r="B2515" s="2643"/>
      <c r="C2515" s="2643"/>
      <c r="D2515" s="2643"/>
      <c r="E2515" s="2643"/>
      <c r="F2515" s="2643"/>
      <c r="G2515" s="2643"/>
      <c r="H2515" s="2643"/>
      <c r="I2515" s="2643"/>
      <c r="J2515" s="2643"/>
      <c r="K2515" s="2644"/>
      <c r="L2515" s="2645"/>
      <c r="M2515" s="2645"/>
      <c r="N2515" s="2645"/>
      <c r="O2515" s="2646"/>
      <c r="P2515" s="2646"/>
      <c r="Q2515" s="2646"/>
      <c r="R2515" s="2646"/>
      <c r="S2515" s="2646"/>
      <c r="T2515" s="2646"/>
      <c r="U2515" s="2643"/>
      <c r="V2515" s="2643"/>
      <c r="W2515" s="2646"/>
    </row>
    <row r="2516" spans="1:23">
      <c r="A2516" s="2643"/>
      <c r="B2516" s="2643"/>
      <c r="C2516" s="2643"/>
      <c r="D2516" s="2643"/>
      <c r="E2516" s="2643"/>
      <c r="F2516" s="2643"/>
      <c r="G2516" s="2643"/>
      <c r="H2516" s="2643"/>
      <c r="I2516" s="2643"/>
      <c r="J2516" s="2643"/>
      <c r="K2516" s="2644"/>
      <c r="L2516" s="2645"/>
      <c r="M2516" s="2645"/>
      <c r="N2516" s="2645"/>
      <c r="O2516" s="2646"/>
      <c r="P2516" s="2646"/>
      <c r="Q2516" s="2646"/>
      <c r="R2516" s="2646"/>
      <c r="S2516" s="2646"/>
      <c r="T2516" s="2646"/>
      <c r="U2516" s="2643"/>
      <c r="V2516" s="2643"/>
      <c r="W2516" s="2646"/>
    </row>
    <row r="2517" spans="1:23">
      <c r="A2517" s="2643"/>
      <c r="B2517" s="2643"/>
      <c r="C2517" s="2643"/>
      <c r="D2517" s="2643"/>
      <c r="E2517" s="2643"/>
      <c r="F2517" s="2643"/>
      <c r="G2517" s="2643"/>
      <c r="H2517" s="2643"/>
      <c r="I2517" s="2643"/>
      <c r="J2517" s="2643"/>
      <c r="K2517" s="2644"/>
      <c r="L2517" s="2645"/>
      <c r="M2517" s="2645"/>
      <c r="N2517" s="2645"/>
      <c r="O2517" s="2646"/>
      <c r="P2517" s="2646"/>
      <c r="Q2517" s="2646"/>
      <c r="R2517" s="2646"/>
      <c r="S2517" s="2646"/>
      <c r="T2517" s="2646"/>
      <c r="U2517" s="2643"/>
      <c r="V2517" s="2643"/>
      <c r="W2517" s="2646"/>
    </row>
    <row r="2518" spans="1:23">
      <c r="A2518" s="2643"/>
      <c r="B2518" s="2643"/>
      <c r="C2518" s="2643"/>
      <c r="D2518" s="2643"/>
      <c r="E2518" s="2643"/>
      <c r="F2518" s="2643"/>
      <c r="G2518" s="2643"/>
      <c r="H2518" s="2643"/>
      <c r="I2518" s="2643"/>
      <c r="J2518" s="2643"/>
      <c r="K2518" s="2644"/>
      <c r="L2518" s="2645"/>
      <c r="M2518" s="2645"/>
      <c r="N2518" s="2645"/>
      <c r="O2518" s="2646"/>
      <c r="P2518" s="2646"/>
      <c r="Q2518" s="2646"/>
      <c r="R2518" s="2646"/>
      <c r="S2518" s="2646"/>
      <c r="T2518" s="2646"/>
      <c r="U2518" s="2643"/>
      <c r="V2518" s="2643"/>
      <c r="W2518" s="2646"/>
    </row>
    <row r="2519" spans="1:23">
      <c r="A2519" s="2643"/>
      <c r="B2519" s="2643"/>
      <c r="C2519" s="2643"/>
      <c r="D2519" s="2643"/>
      <c r="E2519" s="2643"/>
      <c r="F2519" s="2643"/>
      <c r="G2519" s="2643"/>
      <c r="H2519" s="2643"/>
      <c r="I2519" s="2643"/>
      <c r="J2519" s="2643"/>
      <c r="K2519" s="2644"/>
      <c r="L2519" s="2645"/>
      <c r="M2519" s="2645"/>
      <c r="N2519" s="2645"/>
      <c r="O2519" s="2646"/>
      <c r="P2519" s="2646"/>
      <c r="Q2519" s="2646"/>
      <c r="R2519" s="2646"/>
      <c r="S2519" s="2646"/>
      <c r="T2519" s="2646"/>
      <c r="U2519" s="2643"/>
      <c r="V2519" s="2643"/>
      <c r="W2519" s="2646"/>
    </row>
    <row r="2520" spans="1:23">
      <c r="A2520" s="2643"/>
      <c r="B2520" s="2643"/>
      <c r="C2520" s="2643"/>
      <c r="D2520" s="2643"/>
      <c r="E2520" s="2643"/>
      <c r="F2520" s="2643"/>
      <c r="G2520" s="2643"/>
      <c r="H2520" s="2643"/>
      <c r="I2520" s="2643"/>
      <c r="J2520" s="2643"/>
      <c r="K2520" s="2644"/>
      <c r="L2520" s="2645"/>
      <c r="M2520" s="2645"/>
      <c r="N2520" s="2645"/>
      <c r="O2520" s="2646"/>
      <c r="P2520" s="2646"/>
      <c r="Q2520" s="2646"/>
      <c r="R2520" s="2646"/>
      <c r="S2520" s="2646"/>
      <c r="T2520" s="2646"/>
      <c r="U2520" s="2643"/>
      <c r="V2520" s="2643"/>
      <c r="W2520" s="2646"/>
    </row>
    <row r="2521" spans="1:23">
      <c r="A2521" s="2643"/>
      <c r="B2521" s="2643"/>
      <c r="C2521" s="2643"/>
      <c r="D2521" s="2643"/>
      <c r="E2521" s="2643"/>
      <c r="F2521" s="2643"/>
      <c r="G2521" s="2643"/>
      <c r="H2521" s="2643"/>
      <c r="I2521" s="2643"/>
      <c r="J2521" s="2643"/>
      <c r="K2521" s="2644"/>
      <c r="L2521" s="2645"/>
      <c r="M2521" s="2645"/>
      <c r="N2521" s="2645"/>
      <c r="O2521" s="2646"/>
      <c r="P2521" s="2646"/>
      <c r="Q2521" s="2646"/>
      <c r="R2521" s="2646"/>
      <c r="S2521" s="2646"/>
      <c r="T2521" s="2646"/>
      <c r="U2521" s="2643"/>
      <c r="V2521" s="2643"/>
      <c r="W2521" s="2646"/>
    </row>
    <row r="2522" spans="1:23">
      <c r="A2522" s="2643"/>
      <c r="B2522" s="2643"/>
      <c r="C2522" s="2643"/>
      <c r="D2522" s="2643"/>
      <c r="E2522" s="2643"/>
      <c r="F2522" s="2643"/>
      <c r="G2522" s="2643"/>
      <c r="H2522" s="2643"/>
      <c r="I2522" s="2643"/>
      <c r="J2522" s="2643"/>
      <c r="K2522" s="2644"/>
      <c r="L2522" s="2645"/>
      <c r="M2522" s="2645"/>
      <c r="N2522" s="2645"/>
      <c r="O2522" s="2646"/>
      <c r="P2522" s="2646"/>
      <c r="Q2522" s="2646"/>
      <c r="R2522" s="2646"/>
      <c r="S2522" s="2646"/>
      <c r="T2522" s="2646"/>
      <c r="U2522" s="2643"/>
      <c r="V2522" s="2643"/>
      <c r="W2522" s="2646"/>
    </row>
    <row r="2523" spans="1:23">
      <c r="A2523" s="2643"/>
      <c r="B2523" s="2643"/>
      <c r="C2523" s="2643"/>
      <c r="D2523" s="2643"/>
      <c r="E2523" s="2643"/>
      <c r="F2523" s="2643"/>
      <c r="G2523" s="2643"/>
      <c r="H2523" s="2643"/>
      <c r="I2523" s="2643"/>
      <c r="J2523" s="2643"/>
      <c r="K2523" s="2644"/>
      <c r="L2523" s="2645"/>
      <c r="M2523" s="2645"/>
      <c r="N2523" s="2645"/>
      <c r="O2523" s="2646"/>
      <c r="P2523" s="2646"/>
      <c r="Q2523" s="2646"/>
      <c r="R2523" s="2646"/>
      <c r="S2523" s="2646"/>
      <c r="T2523" s="2646"/>
      <c r="U2523" s="2643"/>
      <c r="V2523" s="2643"/>
      <c r="W2523" s="2646"/>
    </row>
    <row r="2524" spans="1:23">
      <c r="A2524" s="2643"/>
      <c r="B2524" s="2643"/>
      <c r="C2524" s="2643"/>
      <c r="D2524" s="2643"/>
      <c r="E2524" s="2643"/>
      <c r="F2524" s="2643"/>
      <c r="G2524" s="2643"/>
      <c r="H2524" s="2643"/>
      <c r="I2524" s="2643"/>
      <c r="J2524" s="2643"/>
      <c r="K2524" s="2644"/>
      <c r="L2524" s="2645"/>
      <c r="M2524" s="2645"/>
      <c r="N2524" s="2645"/>
      <c r="O2524" s="2646"/>
      <c r="P2524" s="2646"/>
      <c r="Q2524" s="2646"/>
      <c r="R2524" s="2646"/>
      <c r="S2524" s="2646"/>
      <c r="T2524" s="2646"/>
      <c r="U2524" s="2643"/>
      <c r="V2524" s="2643"/>
      <c r="W2524" s="2646"/>
    </row>
    <row r="2525" spans="1:23">
      <c r="A2525" s="2643"/>
      <c r="B2525" s="2643"/>
      <c r="C2525" s="2643"/>
      <c r="D2525" s="2643"/>
      <c r="E2525" s="2643"/>
      <c r="F2525" s="2643"/>
      <c r="G2525" s="2643"/>
      <c r="H2525" s="2643"/>
      <c r="I2525" s="2643"/>
      <c r="J2525" s="2643"/>
      <c r="K2525" s="2644"/>
      <c r="L2525" s="2645"/>
      <c r="M2525" s="2645"/>
      <c r="N2525" s="2645"/>
      <c r="O2525" s="2646"/>
      <c r="P2525" s="2646"/>
      <c r="Q2525" s="2646"/>
      <c r="R2525" s="2646"/>
      <c r="S2525" s="2646"/>
      <c r="T2525" s="2646"/>
      <c r="U2525" s="2643"/>
      <c r="V2525" s="2643"/>
      <c r="W2525" s="2646"/>
    </row>
    <row r="2526" spans="1:23">
      <c r="A2526" s="2643"/>
      <c r="B2526" s="2643"/>
      <c r="C2526" s="2643"/>
      <c r="D2526" s="2643"/>
      <c r="E2526" s="2643"/>
      <c r="F2526" s="2643"/>
      <c r="G2526" s="2643"/>
      <c r="H2526" s="2643"/>
      <c r="I2526" s="2643"/>
      <c r="J2526" s="2643"/>
      <c r="K2526" s="2644"/>
      <c r="L2526" s="2645"/>
      <c r="M2526" s="2645"/>
      <c r="N2526" s="2645"/>
      <c r="O2526" s="2646"/>
      <c r="P2526" s="2646"/>
      <c r="Q2526" s="2646"/>
      <c r="R2526" s="2646"/>
      <c r="S2526" s="2646"/>
      <c r="T2526" s="2646"/>
      <c r="U2526" s="2643"/>
      <c r="V2526" s="2643"/>
      <c r="W2526" s="2646"/>
    </row>
    <row r="2527" spans="1:23">
      <c r="A2527" s="2643"/>
      <c r="B2527" s="2643"/>
      <c r="C2527" s="2643"/>
      <c r="D2527" s="2643"/>
      <c r="E2527" s="2643"/>
      <c r="F2527" s="2643"/>
      <c r="G2527" s="2643"/>
      <c r="H2527" s="2643"/>
      <c r="I2527" s="2643"/>
      <c r="J2527" s="2643"/>
      <c r="K2527" s="2644"/>
      <c r="L2527" s="2645"/>
      <c r="M2527" s="2645"/>
      <c r="N2527" s="2645"/>
      <c r="O2527" s="2646"/>
      <c r="P2527" s="2646"/>
      <c r="Q2527" s="2646"/>
      <c r="R2527" s="2646"/>
      <c r="S2527" s="2646"/>
      <c r="T2527" s="2646"/>
      <c r="U2527" s="2643"/>
      <c r="V2527" s="2643"/>
      <c r="W2527" s="2646"/>
    </row>
    <row r="2528" spans="1:23">
      <c r="A2528" s="2643"/>
      <c r="B2528" s="2643"/>
      <c r="C2528" s="2643"/>
      <c r="D2528" s="2643"/>
      <c r="E2528" s="2643"/>
      <c r="F2528" s="2643"/>
      <c r="G2528" s="2643"/>
      <c r="H2528" s="2643"/>
      <c r="I2528" s="2643"/>
      <c r="J2528" s="2643"/>
      <c r="K2528" s="2644"/>
      <c r="L2528" s="2645"/>
      <c r="M2528" s="2645"/>
      <c r="N2528" s="2645"/>
      <c r="O2528" s="2646"/>
      <c r="P2528" s="2646"/>
      <c r="Q2528" s="2646"/>
      <c r="R2528" s="2646"/>
      <c r="S2528" s="2646"/>
      <c r="T2528" s="2646"/>
      <c r="U2528" s="2643"/>
      <c r="V2528" s="2643"/>
      <c r="W2528" s="2646"/>
    </row>
    <row r="2529" spans="1:23">
      <c r="A2529" s="2643"/>
      <c r="B2529" s="2643"/>
      <c r="C2529" s="2643"/>
      <c r="D2529" s="2643"/>
      <c r="E2529" s="2643"/>
      <c r="F2529" s="2643"/>
      <c r="G2529" s="2643"/>
      <c r="H2529" s="2643"/>
      <c r="I2529" s="2643"/>
      <c r="J2529" s="2643"/>
      <c r="K2529" s="2644"/>
      <c r="L2529" s="2645"/>
      <c r="M2529" s="2645"/>
      <c r="N2529" s="2645"/>
      <c r="O2529" s="2646"/>
      <c r="P2529" s="2646"/>
      <c r="Q2529" s="2646"/>
      <c r="R2529" s="2646"/>
      <c r="S2529" s="2646"/>
      <c r="T2529" s="2646"/>
      <c r="U2529" s="2643"/>
      <c r="V2529" s="2643"/>
      <c r="W2529" s="2646"/>
    </row>
    <row r="2530" spans="1:23">
      <c r="A2530" s="2643"/>
      <c r="B2530" s="2643"/>
      <c r="C2530" s="2643"/>
      <c r="D2530" s="2643"/>
      <c r="E2530" s="2643"/>
      <c r="F2530" s="2643"/>
      <c r="G2530" s="2643"/>
      <c r="H2530" s="2643"/>
      <c r="I2530" s="2643"/>
      <c r="J2530" s="2643"/>
      <c r="K2530" s="2644"/>
      <c r="L2530" s="2645"/>
      <c r="M2530" s="2645"/>
      <c r="N2530" s="2645"/>
      <c r="O2530" s="2646"/>
      <c r="P2530" s="2646"/>
      <c r="Q2530" s="2646"/>
      <c r="R2530" s="2646"/>
      <c r="S2530" s="2646"/>
      <c r="T2530" s="2646"/>
      <c r="U2530" s="2643"/>
      <c r="V2530" s="2643"/>
      <c r="W2530" s="2646"/>
    </row>
    <row r="2531" spans="1:23">
      <c r="A2531" s="2643"/>
      <c r="B2531" s="2643"/>
      <c r="C2531" s="2643"/>
      <c r="D2531" s="2643"/>
      <c r="E2531" s="2643"/>
      <c r="F2531" s="2643"/>
      <c r="G2531" s="2643"/>
      <c r="H2531" s="2643"/>
      <c r="I2531" s="2643"/>
      <c r="J2531" s="2643"/>
      <c r="K2531" s="2644"/>
      <c r="L2531" s="2645"/>
      <c r="M2531" s="2645"/>
      <c r="N2531" s="2645"/>
      <c r="O2531" s="2646"/>
      <c r="P2531" s="2646"/>
      <c r="Q2531" s="2646"/>
      <c r="R2531" s="2646"/>
      <c r="S2531" s="2646"/>
      <c r="T2531" s="2646"/>
      <c r="U2531" s="2643"/>
      <c r="V2531" s="2643"/>
      <c r="W2531" s="2646"/>
    </row>
    <row r="2532" spans="1:23">
      <c r="A2532" s="2643"/>
      <c r="B2532" s="2643"/>
      <c r="C2532" s="2643"/>
      <c r="D2532" s="2643"/>
      <c r="E2532" s="2643"/>
      <c r="F2532" s="2643"/>
      <c r="G2532" s="2643"/>
      <c r="H2532" s="2643"/>
      <c r="I2532" s="2643"/>
      <c r="J2532" s="2643"/>
      <c r="K2532" s="2644"/>
      <c r="L2532" s="2645"/>
      <c r="M2532" s="2645"/>
      <c r="N2532" s="2645"/>
      <c r="O2532" s="2646"/>
      <c r="P2532" s="2646"/>
      <c r="Q2532" s="2646"/>
      <c r="R2532" s="2646"/>
      <c r="S2532" s="2646"/>
      <c r="T2532" s="2646"/>
      <c r="U2532" s="2643"/>
      <c r="V2532" s="2643"/>
      <c r="W2532" s="2646"/>
    </row>
    <row r="2533" spans="1:23">
      <c r="A2533" s="2643"/>
      <c r="B2533" s="2643"/>
      <c r="C2533" s="2643"/>
      <c r="D2533" s="2643"/>
      <c r="E2533" s="2643"/>
      <c r="F2533" s="2643"/>
      <c r="G2533" s="2643"/>
      <c r="H2533" s="2643"/>
      <c r="I2533" s="2643"/>
      <c r="J2533" s="2643"/>
      <c r="K2533" s="2644"/>
      <c r="L2533" s="2645"/>
      <c r="M2533" s="2645"/>
      <c r="N2533" s="2645"/>
      <c r="O2533" s="2646"/>
      <c r="P2533" s="2646"/>
      <c r="Q2533" s="2646"/>
      <c r="R2533" s="2646"/>
      <c r="S2533" s="2646"/>
      <c r="T2533" s="2646"/>
      <c r="U2533" s="2643"/>
      <c r="V2533" s="2643"/>
      <c r="W2533" s="2646"/>
    </row>
    <row r="2534" spans="1:23">
      <c r="A2534" s="2643"/>
      <c r="B2534" s="2643"/>
      <c r="C2534" s="2643"/>
      <c r="D2534" s="2643"/>
      <c r="E2534" s="2643"/>
      <c r="F2534" s="2643"/>
      <c r="G2534" s="2643"/>
      <c r="H2534" s="2643"/>
      <c r="I2534" s="2643"/>
      <c r="J2534" s="2643"/>
      <c r="K2534" s="2644"/>
      <c r="L2534" s="2645"/>
      <c r="M2534" s="2645"/>
      <c r="N2534" s="2645"/>
      <c r="O2534" s="2646"/>
      <c r="P2534" s="2646"/>
      <c r="Q2534" s="2646"/>
      <c r="R2534" s="2646"/>
      <c r="S2534" s="2646"/>
      <c r="T2534" s="2646"/>
      <c r="U2534" s="2643"/>
      <c r="V2534" s="2643"/>
      <c r="W2534" s="2646"/>
    </row>
    <row r="2535" spans="1:23">
      <c r="A2535" s="2643"/>
      <c r="B2535" s="2643"/>
      <c r="C2535" s="2643"/>
      <c r="D2535" s="2643"/>
      <c r="E2535" s="2643"/>
      <c r="F2535" s="2643"/>
      <c r="G2535" s="2643"/>
      <c r="H2535" s="2643"/>
      <c r="I2535" s="2643"/>
      <c r="J2535" s="2643"/>
      <c r="K2535" s="2644"/>
      <c r="L2535" s="2645"/>
      <c r="M2535" s="2645"/>
      <c r="N2535" s="2645"/>
      <c r="O2535" s="2646"/>
      <c r="P2535" s="2646"/>
      <c r="Q2535" s="2646"/>
      <c r="R2535" s="2646"/>
      <c r="S2535" s="2646"/>
      <c r="T2535" s="2646"/>
      <c r="U2535" s="2643"/>
      <c r="V2535" s="2643"/>
      <c r="W2535" s="2646"/>
    </row>
    <row r="2536" spans="1:23">
      <c r="A2536" s="2643"/>
      <c r="B2536" s="2643"/>
      <c r="C2536" s="2643"/>
      <c r="D2536" s="2643"/>
      <c r="E2536" s="2643"/>
      <c r="F2536" s="2643"/>
      <c r="G2536" s="2643"/>
      <c r="H2536" s="2643"/>
      <c r="I2536" s="2643"/>
      <c r="J2536" s="2643"/>
      <c r="K2536" s="2644"/>
      <c r="L2536" s="2645"/>
      <c r="M2536" s="2645"/>
      <c r="N2536" s="2645"/>
      <c r="O2536" s="2646"/>
      <c r="P2536" s="2646"/>
      <c r="Q2536" s="2646"/>
      <c r="R2536" s="2646"/>
      <c r="S2536" s="2646"/>
      <c r="T2536" s="2646"/>
      <c r="U2536" s="2643"/>
      <c r="V2536" s="2643"/>
      <c r="W2536" s="2646"/>
    </row>
    <row r="2537" spans="1:23">
      <c r="A2537" s="2643"/>
      <c r="B2537" s="2643"/>
      <c r="C2537" s="2643"/>
      <c r="D2537" s="2643"/>
      <c r="E2537" s="2643"/>
      <c r="F2537" s="2643"/>
      <c r="G2537" s="2643"/>
      <c r="H2537" s="2643"/>
      <c r="I2537" s="2643"/>
      <c r="J2537" s="2643"/>
      <c r="K2537" s="2644"/>
      <c r="L2537" s="2645"/>
      <c r="M2537" s="2645"/>
      <c r="N2537" s="2645"/>
      <c r="O2537" s="2646"/>
      <c r="P2537" s="2646"/>
      <c r="Q2537" s="2646"/>
      <c r="R2537" s="2646"/>
      <c r="S2537" s="2646"/>
      <c r="T2537" s="2646"/>
      <c r="U2537" s="2643"/>
      <c r="V2537" s="2643"/>
      <c r="W2537" s="2646"/>
    </row>
    <row r="2538" spans="1:23">
      <c r="A2538" s="2643"/>
      <c r="B2538" s="2643"/>
      <c r="C2538" s="2643"/>
      <c r="D2538" s="2643"/>
      <c r="E2538" s="2643"/>
      <c r="F2538" s="2643"/>
      <c r="G2538" s="2643"/>
      <c r="H2538" s="2643"/>
      <c r="I2538" s="2643"/>
      <c r="J2538" s="2643"/>
      <c r="K2538" s="2644"/>
      <c r="L2538" s="2645"/>
      <c r="M2538" s="2645"/>
      <c r="N2538" s="2645"/>
      <c r="O2538" s="2646"/>
      <c r="P2538" s="2646"/>
      <c r="Q2538" s="2646"/>
      <c r="R2538" s="2646"/>
      <c r="S2538" s="2646"/>
      <c r="T2538" s="2646"/>
      <c r="U2538" s="2643"/>
      <c r="V2538" s="2643"/>
      <c r="W2538" s="2646"/>
    </row>
    <row r="2539" spans="1:23">
      <c r="A2539" s="2643"/>
      <c r="B2539" s="2643"/>
      <c r="C2539" s="2643"/>
      <c r="D2539" s="2643"/>
      <c r="E2539" s="2643"/>
      <c r="F2539" s="2643"/>
      <c r="G2539" s="2643"/>
      <c r="H2539" s="2643"/>
      <c r="I2539" s="2643"/>
      <c r="J2539" s="2643"/>
      <c r="K2539" s="2644"/>
      <c r="L2539" s="2645"/>
      <c r="M2539" s="2645"/>
      <c r="N2539" s="2645"/>
      <c r="O2539" s="2646"/>
      <c r="P2539" s="2646"/>
      <c r="Q2539" s="2646"/>
      <c r="R2539" s="2646"/>
      <c r="S2539" s="2646"/>
      <c r="T2539" s="2646"/>
      <c r="U2539" s="2643"/>
      <c r="V2539" s="2643"/>
      <c r="W2539" s="2646"/>
    </row>
    <row r="2540" spans="1:23">
      <c r="A2540" s="2643"/>
      <c r="B2540" s="2643"/>
      <c r="C2540" s="2643"/>
      <c r="D2540" s="2643"/>
      <c r="E2540" s="2643"/>
      <c r="F2540" s="2643"/>
      <c r="G2540" s="2643"/>
      <c r="H2540" s="2643"/>
      <c r="I2540" s="2643"/>
      <c r="J2540" s="2643"/>
      <c r="K2540" s="2644"/>
      <c r="L2540" s="2645"/>
      <c r="M2540" s="2645"/>
      <c r="N2540" s="2645"/>
      <c r="O2540" s="2646"/>
      <c r="P2540" s="2646"/>
      <c r="Q2540" s="2646"/>
      <c r="R2540" s="2646"/>
      <c r="S2540" s="2646"/>
      <c r="T2540" s="2646"/>
      <c r="U2540" s="2643"/>
      <c r="V2540" s="2643"/>
      <c r="W2540" s="2646"/>
    </row>
    <row r="2541" spans="1:23">
      <c r="A2541" s="2643"/>
      <c r="B2541" s="2643"/>
      <c r="C2541" s="2643"/>
      <c r="D2541" s="2643"/>
      <c r="E2541" s="2643"/>
      <c r="F2541" s="2643"/>
      <c r="G2541" s="2643"/>
      <c r="H2541" s="2643"/>
      <c r="I2541" s="2643"/>
      <c r="J2541" s="2643"/>
      <c r="K2541" s="2644"/>
      <c r="L2541" s="2645"/>
      <c r="M2541" s="2645"/>
      <c r="N2541" s="2645"/>
      <c r="O2541" s="2646"/>
      <c r="P2541" s="2646"/>
      <c r="Q2541" s="2646"/>
      <c r="R2541" s="2646"/>
      <c r="S2541" s="2646"/>
      <c r="T2541" s="2646"/>
      <c r="U2541" s="2643"/>
      <c r="V2541" s="2643"/>
      <c r="W2541" s="2646"/>
    </row>
    <row r="2542" spans="1:23">
      <c r="A2542" s="2643"/>
      <c r="B2542" s="2643"/>
      <c r="C2542" s="2643"/>
      <c r="D2542" s="2643"/>
      <c r="E2542" s="2643"/>
      <c r="F2542" s="2643"/>
      <c r="G2542" s="2643"/>
      <c r="H2542" s="2643"/>
      <c r="I2542" s="2643"/>
      <c r="J2542" s="2643"/>
      <c r="K2542" s="2644"/>
      <c r="L2542" s="2645"/>
      <c r="M2542" s="2645"/>
      <c r="N2542" s="2645"/>
      <c r="O2542" s="2646"/>
      <c r="P2542" s="2646"/>
      <c r="Q2542" s="2646"/>
      <c r="R2542" s="2646"/>
      <c r="S2542" s="2646"/>
      <c r="T2542" s="2646"/>
      <c r="U2542" s="2643"/>
      <c r="V2542" s="2643"/>
      <c r="W2542" s="2646"/>
    </row>
    <row r="2543" spans="1:23">
      <c r="A2543" s="2643"/>
      <c r="B2543" s="2643"/>
      <c r="C2543" s="2643"/>
      <c r="D2543" s="2643"/>
      <c r="E2543" s="2643"/>
      <c r="F2543" s="2643"/>
      <c r="G2543" s="2643"/>
      <c r="H2543" s="2643"/>
      <c r="I2543" s="2643"/>
      <c r="J2543" s="2643"/>
      <c r="K2543" s="2644"/>
      <c r="L2543" s="2645"/>
      <c r="M2543" s="2645"/>
      <c r="N2543" s="2645"/>
      <c r="O2543" s="2646"/>
      <c r="P2543" s="2646"/>
      <c r="Q2543" s="2646"/>
      <c r="R2543" s="2646"/>
      <c r="S2543" s="2646"/>
      <c r="T2543" s="2646"/>
      <c r="U2543" s="2643"/>
      <c r="V2543" s="2643"/>
      <c r="W2543" s="2646"/>
    </row>
    <row r="2544" spans="1:23">
      <c r="A2544" s="2643"/>
      <c r="B2544" s="2643"/>
      <c r="C2544" s="2643"/>
      <c r="D2544" s="2643"/>
      <c r="E2544" s="2643"/>
      <c r="F2544" s="2643"/>
      <c r="G2544" s="2643"/>
      <c r="H2544" s="2643"/>
      <c r="I2544" s="2643"/>
      <c r="J2544" s="2643"/>
      <c r="K2544" s="2644"/>
      <c r="L2544" s="2645"/>
      <c r="M2544" s="2645"/>
      <c r="N2544" s="2645"/>
      <c r="O2544" s="2646"/>
      <c r="P2544" s="2646"/>
      <c r="Q2544" s="2646"/>
      <c r="R2544" s="2646"/>
      <c r="S2544" s="2646"/>
      <c r="T2544" s="2646"/>
      <c r="U2544" s="2643"/>
      <c r="V2544" s="2643"/>
      <c r="W2544" s="2646"/>
    </row>
    <row r="2545" spans="1:23">
      <c r="A2545" s="2643"/>
      <c r="B2545" s="2643"/>
      <c r="C2545" s="2643"/>
      <c r="D2545" s="2643"/>
      <c r="E2545" s="2643"/>
      <c r="F2545" s="2643"/>
      <c r="G2545" s="2643"/>
      <c r="H2545" s="2643"/>
      <c r="I2545" s="2643"/>
      <c r="J2545" s="2643"/>
      <c r="K2545" s="2644"/>
      <c r="L2545" s="2645"/>
      <c r="M2545" s="2645"/>
      <c r="N2545" s="2645"/>
      <c r="O2545" s="2646"/>
      <c r="P2545" s="2646"/>
      <c r="Q2545" s="2646"/>
      <c r="R2545" s="2646"/>
      <c r="S2545" s="2646"/>
      <c r="T2545" s="2646"/>
      <c r="U2545" s="2643"/>
      <c r="V2545" s="2643"/>
      <c r="W2545" s="2646"/>
    </row>
    <row r="2546" spans="1:23">
      <c r="A2546" s="2643"/>
      <c r="B2546" s="2643"/>
      <c r="C2546" s="2643"/>
      <c r="D2546" s="2643"/>
      <c r="E2546" s="2643"/>
      <c r="F2546" s="2643"/>
      <c r="G2546" s="2643"/>
      <c r="H2546" s="2643"/>
      <c r="I2546" s="2643"/>
      <c r="J2546" s="2643"/>
      <c r="K2546" s="2644"/>
      <c r="L2546" s="2645"/>
      <c r="M2546" s="2645"/>
      <c r="N2546" s="2645"/>
      <c r="O2546" s="2646"/>
      <c r="P2546" s="2646"/>
      <c r="Q2546" s="2646"/>
      <c r="R2546" s="2646"/>
      <c r="S2546" s="2646"/>
      <c r="T2546" s="2646"/>
      <c r="U2546" s="2643"/>
      <c r="V2546" s="2643"/>
      <c r="W2546" s="2646"/>
    </row>
    <row r="2547" spans="1:23">
      <c r="A2547" s="2643"/>
      <c r="B2547" s="2643"/>
      <c r="C2547" s="2643"/>
      <c r="D2547" s="2643"/>
      <c r="E2547" s="2643"/>
      <c r="F2547" s="2643"/>
      <c r="G2547" s="2643"/>
      <c r="H2547" s="2643"/>
      <c r="I2547" s="2643"/>
      <c r="J2547" s="2643"/>
      <c r="K2547" s="2644"/>
      <c r="L2547" s="2645"/>
      <c r="M2547" s="2645"/>
      <c r="N2547" s="2645"/>
      <c r="O2547" s="2646"/>
      <c r="P2547" s="2646"/>
      <c r="Q2547" s="2646"/>
      <c r="R2547" s="2646"/>
      <c r="S2547" s="2646"/>
      <c r="T2547" s="2646"/>
      <c r="U2547" s="2643"/>
      <c r="V2547" s="2643"/>
      <c r="W2547" s="2646"/>
    </row>
    <row r="2548" spans="1:23">
      <c r="A2548" s="2643"/>
      <c r="B2548" s="2643"/>
      <c r="C2548" s="2643"/>
      <c r="D2548" s="2643"/>
      <c r="E2548" s="2643"/>
      <c r="F2548" s="2643"/>
      <c r="G2548" s="2643"/>
      <c r="H2548" s="2643"/>
      <c r="I2548" s="2643"/>
      <c r="J2548" s="2643"/>
      <c r="K2548" s="2644"/>
      <c r="L2548" s="2645"/>
      <c r="M2548" s="2645"/>
      <c r="N2548" s="2645"/>
      <c r="O2548" s="2646"/>
      <c r="P2548" s="2646"/>
      <c r="Q2548" s="2646"/>
      <c r="R2548" s="2646"/>
      <c r="S2548" s="2646"/>
      <c r="T2548" s="2646"/>
      <c r="U2548" s="2643"/>
      <c r="V2548" s="2643"/>
      <c r="W2548" s="2646"/>
    </row>
    <row r="2549" spans="1:23">
      <c r="A2549" s="2643"/>
      <c r="B2549" s="2643"/>
      <c r="C2549" s="2643"/>
      <c r="D2549" s="2643"/>
      <c r="E2549" s="2643"/>
      <c r="F2549" s="2643"/>
      <c r="G2549" s="2643"/>
      <c r="H2549" s="2643"/>
      <c r="I2549" s="2643"/>
      <c r="J2549" s="2643"/>
      <c r="K2549" s="2644"/>
      <c r="L2549" s="2645"/>
      <c r="M2549" s="2645"/>
      <c r="N2549" s="2645"/>
      <c r="O2549" s="2646"/>
      <c r="P2549" s="2646"/>
      <c r="Q2549" s="2646"/>
      <c r="R2549" s="2646"/>
      <c r="S2549" s="2646"/>
      <c r="T2549" s="2646"/>
      <c r="U2549" s="2643"/>
      <c r="V2549" s="2643"/>
      <c r="W2549" s="2646"/>
    </row>
    <row r="2550" spans="1:23">
      <c r="A2550" s="2643"/>
      <c r="B2550" s="2643"/>
      <c r="C2550" s="2643"/>
      <c r="D2550" s="2643"/>
      <c r="E2550" s="2643"/>
      <c r="F2550" s="2643"/>
      <c r="G2550" s="2643"/>
      <c r="H2550" s="2643"/>
      <c r="I2550" s="2643"/>
      <c r="J2550" s="2643"/>
      <c r="K2550" s="2644"/>
      <c r="L2550" s="2645"/>
      <c r="M2550" s="2645"/>
      <c r="N2550" s="2645"/>
      <c r="O2550" s="2646"/>
      <c r="P2550" s="2646"/>
      <c r="Q2550" s="2646"/>
      <c r="R2550" s="2646"/>
      <c r="S2550" s="2646"/>
      <c r="T2550" s="2646"/>
      <c r="U2550" s="2643"/>
      <c r="V2550" s="2643"/>
      <c r="W2550" s="2646"/>
    </row>
    <row r="2551" spans="1:23">
      <c r="A2551" s="2643"/>
      <c r="B2551" s="2643"/>
      <c r="C2551" s="2643"/>
      <c r="D2551" s="2643"/>
      <c r="E2551" s="2643"/>
      <c r="F2551" s="2643"/>
      <c r="G2551" s="2643"/>
      <c r="H2551" s="2643"/>
      <c r="I2551" s="2643"/>
      <c r="J2551" s="2643"/>
      <c r="K2551" s="2644"/>
      <c r="L2551" s="2645"/>
      <c r="M2551" s="2645"/>
      <c r="N2551" s="2645"/>
      <c r="O2551" s="2646"/>
      <c r="P2551" s="2646"/>
      <c r="Q2551" s="2646"/>
      <c r="R2551" s="2646"/>
      <c r="S2551" s="2646"/>
      <c r="T2551" s="2646"/>
      <c r="U2551" s="2643"/>
      <c r="V2551" s="2643"/>
      <c r="W2551" s="2646"/>
    </row>
    <row r="2552" spans="1:23">
      <c r="A2552" s="2643"/>
      <c r="B2552" s="2643"/>
      <c r="C2552" s="2643"/>
      <c r="D2552" s="2643"/>
      <c r="E2552" s="2643"/>
      <c r="F2552" s="2643"/>
      <c r="G2552" s="2643"/>
      <c r="H2552" s="2643"/>
      <c r="I2552" s="2643"/>
      <c r="J2552" s="2643"/>
      <c r="K2552" s="2644"/>
      <c r="L2552" s="2645"/>
      <c r="M2552" s="2645"/>
      <c r="N2552" s="2645"/>
      <c r="O2552" s="2646"/>
      <c r="P2552" s="2646"/>
      <c r="Q2552" s="2646"/>
      <c r="R2552" s="2646"/>
      <c r="S2552" s="2646"/>
      <c r="T2552" s="2646"/>
      <c r="U2552" s="2643"/>
      <c r="V2552" s="2643"/>
      <c r="W2552" s="2646"/>
    </row>
    <row r="2553" spans="1:23">
      <c r="A2553" s="2643"/>
      <c r="B2553" s="2643"/>
      <c r="C2553" s="2643"/>
      <c r="D2553" s="2643"/>
      <c r="E2553" s="2643"/>
      <c r="F2553" s="2643"/>
      <c r="G2553" s="2643"/>
      <c r="H2553" s="2643"/>
      <c r="I2553" s="2643"/>
      <c r="J2553" s="2643"/>
      <c r="K2553" s="2644"/>
      <c r="L2553" s="2645"/>
      <c r="M2553" s="2645"/>
      <c r="N2553" s="2645"/>
      <c r="O2553" s="2646"/>
      <c r="P2553" s="2646"/>
      <c r="Q2553" s="2646"/>
      <c r="R2553" s="2646"/>
      <c r="S2553" s="2646"/>
      <c r="T2553" s="2646"/>
      <c r="U2553" s="2643"/>
      <c r="V2553" s="2643"/>
      <c r="W2553" s="2646"/>
    </row>
    <row r="2554" spans="1:23">
      <c r="A2554" s="2643"/>
      <c r="B2554" s="2643"/>
      <c r="C2554" s="2643"/>
      <c r="D2554" s="2643"/>
      <c r="E2554" s="2643"/>
      <c r="F2554" s="2643"/>
      <c r="G2554" s="2643"/>
      <c r="H2554" s="2643"/>
      <c r="I2554" s="2643"/>
      <c r="J2554" s="2643"/>
      <c r="K2554" s="2644"/>
      <c r="L2554" s="2645"/>
      <c r="M2554" s="2645"/>
      <c r="N2554" s="2645"/>
      <c r="O2554" s="2646"/>
      <c r="P2554" s="2646"/>
      <c r="Q2554" s="2646"/>
      <c r="R2554" s="2646"/>
      <c r="S2554" s="2646"/>
      <c r="T2554" s="2646"/>
      <c r="U2554" s="2643"/>
      <c r="V2554" s="2643"/>
      <c r="W2554" s="2646"/>
    </row>
    <row r="2555" spans="1:23">
      <c r="A2555" s="2643"/>
      <c r="B2555" s="2643"/>
      <c r="C2555" s="2643"/>
      <c r="D2555" s="2643"/>
      <c r="E2555" s="2643"/>
      <c r="F2555" s="2643"/>
      <c r="G2555" s="2643"/>
      <c r="H2555" s="2643"/>
      <c r="I2555" s="2643"/>
      <c r="J2555" s="2643"/>
      <c r="K2555" s="2644"/>
      <c r="L2555" s="2645"/>
      <c r="M2555" s="2645"/>
      <c r="N2555" s="2645"/>
      <c r="O2555" s="2646"/>
      <c r="P2555" s="2646"/>
      <c r="Q2555" s="2646"/>
      <c r="R2555" s="2646"/>
      <c r="S2555" s="2646"/>
      <c r="T2555" s="2646"/>
      <c r="U2555" s="2643"/>
      <c r="V2555" s="2643"/>
      <c r="W2555" s="2646"/>
    </row>
    <row r="2556" spans="1:23">
      <c r="A2556" s="2643"/>
      <c r="B2556" s="2643"/>
      <c r="C2556" s="2643"/>
      <c r="D2556" s="2643"/>
      <c r="E2556" s="2643"/>
      <c r="F2556" s="2643"/>
      <c r="G2556" s="2643"/>
      <c r="H2556" s="2643"/>
      <c r="I2556" s="2643"/>
      <c r="J2556" s="2643"/>
      <c r="K2556" s="2644"/>
      <c r="L2556" s="2645"/>
      <c r="M2556" s="2645"/>
      <c r="N2556" s="2645"/>
      <c r="O2556" s="2646"/>
      <c r="P2556" s="2646"/>
      <c r="Q2556" s="2646"/>
      <c r="R2556" s="2646"/>
      <c r="S2556" s="2646"/>
      <c r="T2556" s="2646"/>
      <c r="U2556" s="2643"/>
      <c r="V2556" s="2643"/>
      <c r="W2556" s="2646"/>
    </row>
    <row r="2557" spans="1:23">
      <c r="A2557" s="2643"/>
      <c r="B2557" s="2643"/>
      <c r="C2557" s="2643"/>
      <c r="D2557" s="2643"/>
      <c r="E2557" s="2643"/>
      <c r="F2557" s="2643"/>
      <c r="G2557" s="2643"/>
      <c r="H2557" s="2643"/>
      <c r="I2557" s="2643"/>
      <c r="J2557" s="2643"/>
      <c r="K2557" s="2644"/>
      <c r="L2557" s="2645"/>
      <c r="M2557" s="2645"/>
      <c r="N2557" s="2645"/>
      <c r="O2557" s="2646"/>
      <c r="P2557" s="2646"/>
      <c r="Q2557" s="2646"/>
      <c r="R2557" s="2646"/>
      <c r="S2557" s="2646"/>
      <c r="T2557" s="2646"/>
      <c r="U2557" s="2643"/>
      <c r="V2557" s="2643"/>
      <c r="W2557" s="2646"/>
    </row>
    <row r="2558" spans="1:23">
      <c r="A2558" s="2643"/>
      <c r="B2558" s="2643"/>
      <c r="C2558" s="2643"/>
      <c r="D2558" s="2643"/>
      <c r="E2558" s="2643"/>
      <c r="F2558" s="2643"/>
      <c r="G2558" s="2643"/>
      <c r="H2558" s="2643"/>
      <c r="I2558" s="2643"/>
      <c r="J2558" s="2643"/>
      <c r="K2558" s="2644"/>
      <c r="L2558" s="2645"/>
      <c r="M2558" s="2645"/>
      <c r="N2558" s="2645"/>
      <c r="O2558" s="2646"/>
      <c r="P2558" s="2646"/>
      <c r="Q2558" s="2646"/>
      <c r="R2558" s="2646"/>
      <c r="S2558" s="2646"/>
      <c r="T2558" s="2646"/>
      <c r="U2558" s="2643"/>
      <c r="V2558" s="2643"/>
      <c r="W2558" s="2646"/>
    </row>
    <row r="2559" spans="1:23">
      <c r="A2559" s="2643"/>
      <c r="B2559" s="2643"/>
      <c r="C2559" s="2643"/>
      <c r="D2559" s="2643"/>
      <c r="E2559" s="2643"/>
      <c r="F2559" s="2643"/>
      <c r="G2559" s="2643"/>
      <c r="H2559" s="2643"/>
      <c r="I2559" s="2643"/>
      <c r="J2559" s="2643"/>
      <c r="K2559" s="2644"/>
      <c r="L2559" s="2645"/>
      <c r="M2559" s="2645"/>
      <c r="N2559" s="2645"/>
      <c r="O2559" s="2646"/>
      <c r="P2559" s="2646"/>
      <c r="Q2559" s="2646"/>
      <c r="R2559" s="2646"/>
      <c r="S2559" s="2646"/>
      <c r="T2559" s="2646"/>
      <c r="U2559" s="2643"/>
      <c r="V2559" s="2643"/>
      <c r="W2559" s="2646"/>
    </row>
    <row r="2560" spans="1:23">
      <c r="A2560" s="2643"/>
      <c r="B2560" s="2643"/>
      <c r="C2560" s="2643"/>
      <c r="D2560" s="2643"/>
      <c r="E2560" s="2643"/>
      <c r="F2560" s="2643"/>
      <c r="G2560" s="2643"/>
      <c r="H2560" s="2643"/>
      <c r="I2560" s="2643"/>
      <c r="J2560" s="2643"/>
      <c r="K2560" s="2644"/>
      <c r="L2560" s="2645"/>
      <c r="M2560" s="2645"/>
      <c r="N2560" s="2645"/>
      <c r="O2560" s="2646"/>
      <c r="P2560" s="2646"/>
      <c r="Q2560" s="2646"/>
      <c r="R2560" s="2646"/>
      <c r="S2560" s="2646"/>
      <c r="T2560" s="2646"/>
      <c r="U2560" s="2643"/>
      <c r="V2560" s="2643"/>
      <c r="W2560" s="2646"/>
    </row>
    <row r="2561" spans="1:23">
      <c r="A2561" s="2643"/>
      <c r="B2561" s="2643"/>
      <c r="C2561" s="2643"/>
      <c r="D2561" s="2643"/>
      <c r="E2561" s="2643"/>
      <c r="F2561" s="2643"/>
      <c r="G2561" s="2643"/>
      <c r="H2561" s="2643"/>
      <c r="I2561" s="2643"/>
      <c r="J2561" s="2643"/>
      <c r="K2561" s="2644"/>
      <c r="L2561" s="2645"/>
      <c r="M2561" s="2645"/>
      <c r="N2561" s="2645"/>
      <c r="O2561" s="2646"/>
      <c r="P2561" s="2646"/>
      <c r="Q2561" s="2646"/>
      <c r="R2561" s="2646"/>
      <c r="S2561" s="2646"/>
      <c r="T2561" s="2646"/>
      <c r="U2561" s="2643"/>
      <c r="V2561" s="2643"/>
      <c r="W2561" s="2646"/>
    </row>
    <row r="2562" spans="1:23">
      <c r="A2562" s="2643"/>
      <c r="B2562" s="2643"/>
      <c r="C2562" s="2643"/>
      <c r="D2562" s="2643"/>
      <c r="E2562" s="2643"/>
      <c r="F2562" s="2643"/>
      <c r="G2562" s="2643"/>
      <c r="H2562" s="2643"/>
      <c r="I2562" s="2643"/>
      <c r="J2562" s="2643"/>
      <c r="K2562" s="2644"/>
      <c r="L2562" s="2645"/>
      <c r="M2562" s="2645"/>
      <c r="N2562" s="2645"/>
      <c r="O2562" s="2646"/>
      <c r="P2562" s="2646"/>
      <c r="Q2562" s="2646"/>
      <c r="R2562" s="2646"/>
      <c r="S2562" s="2646"/>
      <c r="T2562" s="2646"/>
      <c r="U2562" s="2643"/>
      <c r="V2562" s="2643"/>
      <c r="W2562" s="2646"/>
    </row>
    <row r="2563" spans="1:23">
      <c r="A2563" s="2643"/>
      <c r="B2563" s="2643"/>
      <c r="C2563" s="2643"/>
      <c r="D2563" s="2643"/>
      <c r="E2563" s="2643"/>
      <c r="F2563" s="2643"/>
      <c r="G2563" s="2643"/>
      <c r="H2563" s="2643"/>
      <c r="I2563" s="2643"/>
      <c r="J2563" s="2643"/>
      <c r="K2563" s="2644"/>
      <c r="L2563" s="2645"/>
      <c r="M2563" s="2645"/>
      <c r="N2563" s="2645"/>
      <c r="O2563" s="2646"/>
      <c r="P2563" s="2646"/>
      <c r="Q2563" s="2646"/>
      <c r="R2563" s="2646"/>
      <c r="S2563" s="2646"/>
      <c r="T2563" s="2646"/>
      <c r="U2563" s="2643"/>
      <c r="V2563" s="2643"/>
      <c r="W2563" s="2646"/>
    </row>
    <row r="2564" spans="1:23">
      <c r="A2564" s="2643"/>
      <c r="B2564" s="2643"/>
      <c r="C2564" s="2643"/>
      <c r="D2564" s="2643"/>
      <c r="E2564" s="2643"/>
      <c r="F2564" s="2643"/>
      <c r="G2564" s="2643"/>
      <c r="H2564" s="2643"/>
      <c r="I2564" s="2643"/>
      <c r="J2564" s="2643"/>
      <c r="K2564" s="2644"/>
      <c r="L2564" s="2645"/>
      <c r="M2564" s="2645"/>
      <c r="N2564" s="2645"/>
      <c r="O2564" s="2646"/>
      <c r="P2564" s="2646"/>
      <c r="Q2564" s="2646"/>
      <c r="R2564" s="2646"/>
      <c r="S2564" s="2646"/>
      <c r="T2564" s="2646"/>
      <c r="U2564" s="2643"/>
      <c r="V2564" s="2643"/>
      <c r="W2564" s="2646"/>
    </row>
    <row r="2565" spans="1:23">
      <c r="A2565" s="2643"/>
      <c r="B2565" s="2643"/>
      <c r="C2565" s="2643"/>
      <c r="D2565" s="2643"/>
      <c r="E2565" s="2643"/>
      <c r="F2565" s="2643"/>
      <c r="G2565" s="2643"/>
      <c r="H2565" s="2643"/>
      <c r="I2565" s="2643"/>
      <c r="J2565" s="2643"/>
      <c r="K2565" s="2644"/>
      <c r="L2565" s="2645"/>
      <c r="M2565" s="2645"/>
      <c r="N2565" s="2645"/>
      <c r="O2565" s="2646"/>
      <c r="P2565" s="2646"/>
      <c r="Q2565" s="2646"/>
      <c r="R2565" s="2646"/>
      <c r="S2565" s="2646"/>
      <c r="T2565" s="2646"/>
      <c r="U2565" s="2643"/>
      <c r="V2565" s="2643"/>
      <c r="W2565" s="2646"/>
    </row>
    <row r="2566" spans="1:23">
      <c r="A2566" s="2643"/>
      <c r="B2566" s="2643"/>
      <c r="C2566" s="2643"/>
      <c r="D2566" s="2643"/>
      <c r="E2566" s="2643"/>
      <c r="F2566" s="2643"/>
      <c r="G2566" s="2643"/>
      <c r="H2566" s="2643"/>
      <c r="I2566" s="2643"/>
      <c r="J2566" s="2643"/>
      <c r="K2566" s="2644"/>
      <c r="L2566" s="2645"/>
      <c r="M2566" s="2645"/>
      <c r="N2566" s="2645"/>
      <c r="O2566" s="2646"/>
      <c r="P2566" s="2646"/>
      <c r="Q2566" s="2646"/>
      <c r="R2566" s="2646"/>
      <c r="S2566" s="2646"/>
      <c r="T2566" s="2646"/>
      <c r="U2566" s="2643"/>
      <c r="V2566" s="2643"/>
      <c r="W2566" s="2646"/>
    </row>
    <row r="2567" spans="1:23">
      <c r="A2567" s="2643"/>
      <c r="B2567" s="2643"/>
      <c r="C2567" s="2643"/>
      <c r="D2567" s="2643"/>
      <c r="E2567" s="2643"/>
      <c r="F2567" s="2643"/>
      <c r="G2567" s="2643"/>
      <c r="H2567" s="2643"/>
      <c r="I2567" s="2643"/>
      <c r="J2567" s="2643"/>
      <c r="K2567" s="2644"/>
      <c r="L2567" s="2645"/>
      <c r="M2567" s="2645"/>
      <c r="N2567" s="2645"/>
      <c r="O2567" s="2646"/>
      <c r="P2567" s="2646"/>
      <c r="Q2567" s="2646"/>
      <c r="R2567" s="2646"/>
      <c r="S2567" s="2646"/>
      <c r="T2567" s="2646"/>
      <c r="U2567" s="2643"/>
      <c r="V2567" s="2643"/>
      <c r="W2567" s="2646"/>
    </row>
    <row r="2568" spans="1:23">
      <c r="A2568" s="2643"/>
      <c r="B2568" s="2643"/>
      <c r="C2568" s="2643"/>
      <c r="D2568" s="2643"/>
      <c r="E2568" s="2643"/>
      <c r="F2568" s="2643"/>
      <c r="G2568" s="2643"/>
      <c r="H2568" s="2643"/>
      <c r="I2568" s="2643"/>
      <c r="J2568" s="2643"/>
      <c r="K2568" s="2644"/>
      <c r="L2568" s="2645"/>
      <c r="M2568" s="2645"/>
      <c r="N2568" s="2645"/>
      <c r="O2568" s="2646"/>
      <c r="P2568" s="2646"/>
      <c r="Q2568" s="2646"/>
      <c r="R2568" s="2646"/>
      <c r="S2568" s="2646"/>
      <c r="T2568" s="2646"/>
      <c r="U2568" s="2643"/>
      <c r="V2568" s="2643"/>
      <c r="W2568" s="2646"/>
    </row>
    <row r="2569" spans="1:23">
      <c r="A2569" s="2643"/>
      <c r="B2569" s="2643"/>
      <c r="C2569" s="2643"/>
      <c r="D2569" s="2643"/>
      <c r="E2569" s="2643"/>
      <c r="F2569" s="2643"/>
      <c r="G2569" s="2643"/>
      <c r="H2569" s="2643"/>
      <c r="I2569" s="2643"/>
      <c r="J2569" s="2643"/>
      <c r="K2569" s="2644"/>
      <c r="L2569" s="2645"/>
      <c r="M2569" s="2645"/>
      <c r="N2569" s="2645"/>
      <c r="O2569" s="2646"/>
      <c r="P2569" s="2646"/>
      <c r="Q2569" s="2646"/>
      <c r="R2569" s="2646"/>
      <c r="S2569" s="2646"/>
      <c r="T2569" s="2646"/>
      <c r="U2569" s="2643"/>
      <c r="V2569" s="2643"/>
      <c r="W2569" s="2646"/>
    </row>
    <row r="2570" spans="1:23">
      <c r="A2570" s="2643"/>
      <c r="B2570" s="2643"/>
      <c r="C2570" s="2643"/>
      <c r="D2570" s="2643"/>
      <c r="E2570" s="2643"/>
      <c r="F2570" s="2643"/>
      <c r="G2570" s="2643"/>
      <c r="H2570" s="2643"/>
      <c r="I2570" s="2643"/>
      <c r="J2570" s="2643"/>
      <c r="K2570" s="2644"/>
      <c r="L2570" s="2645"/>
      <c r="M2570" s="2645"/>
      <c r="N2570" s="2645"/>
      <c r="O2570" s="2646"/>
      <c r="P2570" s="2646"/>
      <c r="Q2570" s="2646"/>
      <c r="R2570" s="2646"/>
      <c r="S2570" s="2646"/>
      <c r="T2570" s="2646"/>
      <c r="U2570" s="2643"/>
      <c r="V2570" s="2643"/>
      <c r="W2570" s="2646"/>
    </row>
    <row r="2571" spans="1:23">
      <c r="A2571" s="2643"/>
      <c r="B2571" s="2643"/>
      <c r="C2571" s="2643"/>
      <c r="D2571" s="2643"/>
      <c r="E2571" s="2643"/>
      <c r="F2571" s="2643"/>
      <c r="G2571" s="2643"/>
      <c r="H2571" s="2643"/>
      <c r="I2571" s="2643"/>
      <c r="J2571" s="2643"/>
      <c r="K2571" s="2644"/>
      <c r="L2571" s="2645"/>
      <c r="M2571" s="2645"/>
      <c r="N2571" s="2645"/>
      <c r="O2571" s="2646"/>
      <c r="P2571" s="2646"/>
      <c r="Q2571" s="2646"/>
      <c r="R2571" s="2646"/>
      <c r="S2571" s="2646"/>
      <c r="T2571" s="2646"/>
      <c r="U2571" s="2643"/>
      <c r="V2571" s="2643"/>
      <c r="W2571" s="2646"/>
    </row>
    <row r="2572" spans="1:23">
      <c r="A2572" s="2643"/>
      <c r="B2572" s="2643"/>
      <c r="C2572" s="2643"/>
      <c r="D2572" s="2643"/>
      <c r="E2572" s="2643"/>
      <c r="F2572" s="2643"/>
      <c r="G2572" s="2643"/>
      <c r="H2572" s="2643"/>
      <c r="I2572" s="2643"/>
      <c r="J2572" s="2643"/>
      <c r="K2572" s="2644"/>
      <c r="L2572" s="2645"/>
      <c r="M2572" s="2645"/>
      <c r="N2572" s="2645"/>
      <c r="O2572" s="2646"/>
      <c r="P2572" s="2646"/>
      <c r="Q2572" s="2646"/>
      <c r="R2572" s="2646"/>
      <c r="S2572" s="2646"/>
      <c r="T2572" s="2646"/>
      <c r="U2572" s="2643"/>
      <c r="V2572" s="2643"/>
      <c r="W2572" s="2646"/>
    </row>
    <row r="2573" spans="1:23">
      <c r="A2573" s="2643"/>
      <c r="B2573" s="2643"/>
      <c r="C2573" s="2643"/>
      <c r="D2573" s="2643"/>
      <c r="E2573" s="2643"/>
      <c r="F2573" s="2643"/>
      <c r="G2573" s="2643"/>
      <c r="H2573" s="2643"/>
      <c r="I2573" s="2643"/>
      <c r="J2573" s="2643"/>
      <c r="K2573" s="2644"/>
      <c r="L2573" s="2645"/>
      <c r="M2573" s="2645"/>
      <c r="N2573" s="2645"/>
      <c r="O2573" s="2646"/>
      <c r="P2573" s="2646"/>
      <c r="Q2573" s="2646"/>
      <c r="R2573" s="2646"/>
      <c r="S2573" s="2646"/>
      <c r="T2573" s="2646"/>
      <c r="U2573" s="2643"/>
      <c r="V2573" s="2643"/>
      <c r="W2573" s="2646"/>
    </row>
    <row r="2574" spans="1:23">
      <c r="A2574" s="2643"/>
      <c r="B2574" s="2643"/>
      <c r="C2574" s="2643"/>
      <c r="D2574" s="2643"/>
      <c r="E2574" s="2643"/>
      <c r="F2574" s="2643"/>
      <c r="G2574" s="2643"/>
      <c r="H2574" s="2643"/>
      <c r="I2574" s="2643"/>
      <c r="J2574" s="2643"/>
      <c r="K2574" s="2644"/>
      <c r="L2574" s="2645"/>
      <c r="M2574" s="2645"/>
      <c r="N2574" s="2645"/>
      <c r="O2574" s="2646"/>
      <c r="P2574" s="2646"/>
      <c r="Q2574" s="2646"/>
      <c r="R2574" s="2646"/>
      <c r="S2574" s="2646"/>
      <c r="T2574" s="2646"/>
      <c r="U2574" s="2643"/>
      <c r="V2574" s="2643"/>
      <c r="W2574" s="2646"/>
    </row>
    <row r="2575" spans="1:23">
      <c r="A2575" s="2643"/>
      <c r="B2575" s="2643"/>
      <c r="C2575" s="2643"/>
      <c r="D2575" s="2643"/>
      <c r="E2575" s="2643"/>
      <c r="F2575" s="2643"/>
      <c r="G2575" s="2643"/>
      <c r="H2575" s="2643"/>
      <c r="I2575" s="2643"/>
      <c r="J2575" s="2643"/>
      <c r="K2575" s="2644"/>
      <c r="L2575" s="2645"/>
      <c r="M2575" s="2645"/>
      <c r="N2575" s="2645"/>
      <c r="O2575" s="2646"/>
      <c r="P2575" s="2646"/>
      <c r="Q2575" s="2646"/>
      <c r="R2575" s="2646"/>
      <c r="S2575" s="2646"/>
      <c r="T2575" s="2646"/>
      <c r="U2575" s="2643"/>
      <c r="V2575" s="2643"/>
      <c r="W2575" s="2646"/>
    </row>
    <row r="2576" spans="1:23">
      <c r="A2576" s="2643"/>
      <c r="B2576" s="2643"/>
      <c r="C2576" s="2643"/>
      <c r="D2576" s="2643"/>
      <c r="E2576" s="2643"/>
      <c r="F2576" s="2643"/>
      <c r="G2576" s="2643"/>
      <c r="H2576" s="2643"/>
      <c r="I2576" s="2643"/>
      <c r="J2576" s="2643"/>
      <c r="K2576" s="2644"/>
      <c r="L2576" s="2645"/>
      <c r="M2576" s="2645"/>
      <c r="N2576" s="2645"/>
      <c r="O2576" s="2646"/>
      <c r="P2576" s="2646"/>
      <c r="Q2576" s="2646"/>
      <c r="R2576" s="2646"/>
      <c r="S2576" s="2646"/>
      <c r="T2576" s="2646"/>
      <c r="U2576" s="2643"/>
      <c r="V2576" s="2643"/>
      <c r="W2576" s="2646"/>
    </row>
    <row r="2577" spans="1:23">
      <c r="A2577" s="2643"/>
      <c r="B2577" s="2643"/>
      <c r="C2577" s="2643"/>
      <c r="D2577" s="2643"/>
      <c r="E2577" s="2643"/>
      <c r="F2577" s="2643"/>
      <c r="G2577" s="2643"/>
      <c r="H2577" s="2643"/>
      <c r="I2577" s="2643"/>
      <c r="J2577" s="2643"/>
      <c r="K2577" s="2644"/>
      <c r="L2577" s="2645"/>
      <c r="M2577" s="2645"/>
      <c r="N2577" s="2645"/>
      <c r="O2577" s="2646"/>
      <c r="P2577" s="2646"/>
      <c r="Q2577" s="2646"/>
      <c r="R2577" s="2646"/>
      <c r="S2577" s="2646"/>
      <c r="T2577" s="2646"/>
      <c r="U2577" s="2643"/>
      <c r="V2577" s="2643"/>
      <c r="W2577" s="2646"/>
    </row>
    <row r="2578" spans="1:23">
      <c r="A2578" s="2643"/>
      <c r="B2578" s="2643"/>
      <c r="C2578" s="2643"/>
      <c r="D2578" s="2643"/>
      <c r="E2578" s="2643"/>
      <c r="F2578" s="2643"/>
      <c r="G2578" s="2643"/>
      <c r="H2578" s="2643"/>
      <c r="I2578" s="2643"/>
      <c r="J2578" s="2643"/>
      <c r="K2578" s="2644"/>
      <c r="L2578" s="2645"/>
      <c r="M2578" s="2645"/>
      <c r="N2578" s="2645"/>
      <c r="O2578" s="2646"/>
      <c r="P2578" s="2646"/>
      <c r="Q2578" s="2646"/>
      <c r="R2578" s="2646"/>
      <c r="S2578" s="2646"/>
      <c r="T2578" s="2646"/>
      <c r="U2578" s="2643"/>
      <c r="V2578" s="2643"/>
      <c r="W2578" s="2646"/>
    </row>
    <row r="2579" spans="1:23">
      <c r="A2579" s="2643"/>
      <c r="B2579" s="2643"/>
      <c r="C2579" s="2643"/>
      <c r="D2579" s="2643"/>
      <c r="E2579" s="2643"/>
      <c r="F2579" s="2643"/>
      <c r="G2579" s="2643"/>
      <c r="H2579" s="2643"/>
      <c r="I2579" s="2643"/>
      <c r="J2579" s="2643"/>
      <c r="K2579" s="2644"/>
      <c r="L2579" s="2645"/>
      <c r="M2579" s="2645"/>
      <c r="N2579" s="2645"/>
      <c r="O2579" s="2646"/>
      <c r="P2579" s="2646"/>
      <c r="Q2579" s="2646"/>
      <c r="R2579" s="2646"/>
      <c r="S2579" s="2646"/>
      <c r="T2579" s="2646"/>
      <c r="U2579" s="2643"/>
      <c r="V2579" s="2643"/>
      <c r="W2579" s="2646"/>
    </row>
    <row r="2580" spans="1:23">
      <c r="A2580" s="2643"/>
      <c r="B2580" s="2643"/>
      <c r="C2580" s="2643"/>
      <c r="D2580" s="2643"/>
      <c r="E2580" s="2643"/>
      <c r="F2580" s="2643"/>
      <c r="G2580" s="2643"/>
      <c r="H2580" s="2643"/>
      <c r="I2580" s="2643"/>
      <c r="J2580" s="2643"/>
      <c r="K2580" s="2644"/>
      <c r="L2580" s="2645"/>
      <c r="M2580" s="2645"/>
      <c r="N2580" s="2645"/>
      <c r="O2580" s="2646"/>
      <c r="P2580" s="2646"/>
      <c r="Q2580" s="2646"/>
      <c r="R2580" s="2646"/>
      <c r="S2580" s="2646"/>
      <c r="T2580" s="2646"/>
      <c r="U2580" s="2643"/>
      <c r="V2580" s="2643"/>
      <c r="W2580" s="2646"/>
    </row>
    <row r="2581" spans="1:23">
      <c r="A2581" s="2643"/>
      <c r="B2581" s="2643"/>
      <c r="C2581" s="2643"/>
      <c r="D2581" s="2643"/>
      <c r="E2581" s="2643"/>
      <c r="F2581" s="2643"/>
      <c r="G2581" s="2643"/>
      <c r="H2581" s="2643"/>
      <c r="I2581" s="2643"/>
      <c r="J2581" s="2643"/>
      <c r="K2581" s="2644"/>
      <c r="L2581" s="2645"/>
      <c r="M2581" s="2645"/>
      <c r="N2581" s="2645"/>
      <c r="O2581" s="2646"/>
      <c r="P2581" s="2646"/>
      <c r="Q2581" s="2646"/>
      <c r="R2581" s="2646"/>
      <c r="S2581" s="2646"/>
      <c r="T2581" s="2646"/>
      <c r="U2581" s="2643"/>
      <c r="V2581" s="2643"/>
      <c r="W2581" s="2646"/>
    </row>
    <row r="2582" spans="1:23">
      <c r="A2582" s="2643"/>
      <c r="B2582" s="2643"/>
      <c r="C2582" s="2643"/>
      <c r="D2582" s="2643"/>
      <c r="E2582" s="2643"/>
      <c r="F2582" s="2643"/>
      <c r="G2582" s="2643"/>
      <c r="H2582" s="2643"/>
      <c r="I2582" s="2643"/>
      <c r="J2582" s="2643"/>
      <c r="K2582" s="2644"/>
      <c r="L2582" s="2645"/>
      <c r="M2582" s="2645"/>
      <c r="N2582" s="2645"/>
      <c r="O2582" s="2646"/>
      <c r="P2582" s="2646"/>
      <c r="Q2582" s="2646"/>
      <c r="R2582" s="2646"/>
      <c r="S2582" s="2646"/>
      <c r="T2582" s="2646"/>
      <c r="U2582" s="2643"/>
      <c r="V2582" s="2643"/>
      <c r="W2582" s="2646"/>
    </row>
    <row r="2583" spans="1:23">
      <c r="A2583" s="2643"/>
      <c r="B2583" s="2643"/>
      <c r="C2583" s="2643"/>
      <c r="D2583" s="2643"/>
      <c r="E2583" s="2643"/>
      <c r="F2583" s="2643"/>
      <c r="G2583" s="2643"/>
      <c r="H2583" s="2643"/>
      <c r="I2583" s="2643"/>
      <c r="J2583" s="2643"/>
      <c r="K2583" s="2644"/>
      <c r="L2583" s="2645"/>
      <c r="M2583" s="2645"/>
      <c r="N2583" s="2645"/>
      <c r="O2583" s="2646"/>
      <c r="P2583" s="2646"/>
      <c r="Q2583" s="2646"/>
      <c r="R2583" s="2646"/>
      <c r="S2583" s="2646"/>
      <c r="T2583" s="2646"/>
      <c r="U2583" s="2643"/>
      <c r="V2583" s="2643"/>
      <c r="W2583" s="2646"/>
    </row>
    <row r="2584" spans="1:23">
      <c r="A2584" s="2643"/>
      <c r="B2584" s="2643"/>
      <c r="C2584" s="2643"/>
      <c r="D2584" s="2643"/>
      <c r="E2584" s="2643"/>
      <c r="F2584" s="2643"/>
      <c r="G2584" s="2643"/>
      <c r="H2584" s="2643"/>
      <c r="I2584" s="2643"/>
      <c r="J2584" s="2643"/>
      <c r="K2584" s="2644"/>
      <c r="L2584" s="2645"/>
      <c r="M2584" s="2645"/>
      <c r="N2584" s="2645"/>
      <c r="O2584" s="2646"/>
      <c r="P2584" s="2646"/>
      <c r="Q2584" s="2646"/>
      <c r="R2584" s="2646"/>
      <c r="S2584" s="2646"/>
      <c r="T2584" s="2646"/>
      <c r="U2584" s="2643"/>
      <c r="V2584" s="2643"/>
      <c r="W2584" s="2646"/>
    </row>
    <row r="2585" spans="1:23">
      <c r="A2585" s="2643"/>
      <c r="B2585" s="2643"/>
      <c r="C2585" s="2643"/>
      <c r="D2585" s="2643"/>
      <c r="E2585" s="2643"/>
      <c r="F2585" s="2643"/>
      <c r="G2585" s="2643"/>
      <c r="H2585" s="2643"/>
      <c r="I2585" s="2643"/>
      <c r="J2585" s="2643"/>
      <c r="K2585" s="2644"/>
      <c r="L2585" s="2645"/>
      <c r="M2585" s="2645"/>
      <c r="N2585" s="2645"/>
      <c r="O2585" s="2646"/>
      <c r="P2585" s="2646"/>
      <c r="Q2585" s="2646"/>
      <c r="R2585" s="2646"/>
      <c r="S2585" s="2646"/>
      <c r="T2585" s="2646"/>
      <c r="U2585" s="2643"/>
      <c r="V2585" s="2643"/>
      <c r="W2585" s="2646"/>
    </row>
    <row r="2586" spans="1:23">
      <c r="A2586" s="2643"/>
      <c r="B2586" s="2643"/>
      <c r="C2586" s="2643"/>
      <c r="D2586" s="2643"/>
      <c r="E2586" s="2643"/>
      <c r="F2586" s="2643"/>
      <c r="G2586" s="2643"/>
      <c r="H2586" s="2643"/>
      <c r="I2586" s="2643"/>
      <c r="J2586" s="2643"/>
      <c r="K2586" s="2644"/>
      <c r="L2586" s="2645"/>
      <c r="M2586" s="2645"/>
      <c r="N2586" s="2645"/>
      <c r="O2586" s="2646"/>
      <c r="P2586" s="2646"/>
      <c r="Q2586" s="2646"/>
      <c r="R2586" s="2646"/>
      <c r="S2586" s="2646"/>
      <c r="T2586" s="2646"/>
      <c r="U2586" s="2643"/>
      <c r="V2586" s="2643"/>
      <c r="W2586" s="2646"/>
    </row>
    <row r="2587" spans="1:23">
      <c r="A2587" s="2643"/>
      <c r="B2587" s="2643"/>
      <c r="C2587" s="2643"/>
      <c r="D2587" s="2643"/>
      <c r="E2587" s="2643"/>
      <c r="F2587" s="2643"/>
      <c r="G2587" s="2643"/>
      <c r="H2587" s="2643"/>
      <c r="I2587" s="2643"/>
      <c r="J2587" s="2643"/>
      <c r="K2587" s="2644"/>
      <c r="L2587" s="2645"/>
      <c r="M2587" s="2645"/>
      <c r="N2587" s="2645"/>
      <c r="O2587" s="2646"/>
      <c r="P2587" s="2646"/>
      <c r="Q2587" s="2646"/>
      <c r="R2587" s="2646"/>
      <c r="S2587" s="2646"/>
      <c r="T2587" s="2646"/>
      <c r="U2587" s="2643"/>
      <c r="V2587" s="2643"/>
      <c r="W2587" s="2646"/>
    </row>
    <row r="2588" spans="1:23">
      <c r="A2588" s="2643"/>
      <c r="B2588" s="2643"/>
      <c r="C2588" s="2643"/>
      <c r="D2588" s="2643"/>
      <c r="E2588" s="2643"/>
      <c r="F2588" s="2643"/>
      <c r="G2588" s="2643"/>
      <c r="H2588" s="2643"/>
      <c r="I2588" s="2643"/>
      <c r="J2588" s="2643"/>
      <c r="K2588" s="2644"/>
      <c r="L2588" s="2645"/>
      <c r="M2588" s="2645"/>
      <c r="N2588" s="2645"/>
      <c r="O2588" s="2646"/>
      <c r="P2588" s="2646"/>
      <c r="Q2588" s="2646"/>
      <c r="R2588" s="2646"/>
      <c r="S2588" s="2646"/>
      <c r="T2588" s="2646"/>
      <c r="U2588" s="2643"/>
      <c r="V2588" s="2643"/>
      <c r="W2588" s="2646"/>
    </row>
    <row r="2589" spans="1:23">
      <c r="A2589" s="2643"/>
      <c r="B2589" s="2643"/>
      <c r="C2589" s="2643"/>
      <c r="D2589" s="2643"/>
      <c r="E2589" s="2643"/>
      <c r="F2589" s="2643"/>
      <c r="G2589" s="2643"/>
      <c r="H2589" s="2643"/>
      <c r="I2589" s="2643"/>
      <c r="J2589" s="2643"/>
      <c r="K2589" s="2644"/>
      <c r="L2589" s="2645"/>
      <c r="M2589" s="2645"/>
      <c r="N2589" s="2645"/>
      <c r="O2589" s="2646"/>
      <c r="P2589" s="2646"/>
      <c r="Q2589" s="2646"/>
      <c r="R2589" s="2646"/>
      <c r="S2589" s="2646"/>
      <c r="T2589" s="2646"/>
      <c r="U2589" s="2643"/>
      <c r="V2589" s="2643"/>
      <c r="W2589" s="2646"/>
    </row>
    <row r="2590" spans="1:23">
      <c r="A2590" s="2643"/>
      <c r="B2590" s="2643"/>
      <c r="C2590" s="2643"/>
      <c r="D2590" s="2643"/>
      <c r="E2590" s="2643"/>
      <c r="F2590" s="2643"/>
      <c r="G2590" s="2643"/>
      <c r="H2590" s="2643"/>
      <c r="I2590" s="2643"/>
      <c r="J2590" s="2643"/>
      <c r="K2590" s="2644"/>
      <c r="L2590" s="2645"/>
      <c r="M2590" s="2645"/>
      <c r="N2590" s="2645"/>
      <c r="O2590" s="2646"/>
      <c r="P2590" s="2646"/>
      <c r="Q2590" s="2646"/>
      <c r="R2590" s="2646"/>
      <c r="S2590" s="2646"/>
      <c r="T2590" s="2646"/>
      <c r="U2590" s="2643"/>
      <c r="V2590" s="2643"/>
      <c r="W2590" s="2646"/>
    </row>
    <row r="2591" spans="1:23">
      <c r="A2591" s="2643"/>
      <c r="B2591" s="2643"/>
      <c r="C2591" s="2643"/>
      <c r="D2591" s="2643"/>
      <c r="E2591" s="2643"/>
      <c r="F2591" s="2643"/>
      <c r="G2591" s="2643"/>
      <c r="H2591" s="2643"/>
      <c r="I2591" s="2643"/>
      <c r="J2591" s="2643"/>
      <c r="K2591" s="2644"/>
      <c r="L2591" s="2645"/>
      <c r="M2591" s="2645"/>
      <c r="N2591" s="2645"/>
      <c r="O2591" s="2646"/>
      <c r="P2591" s="2646"/>
      <c r="Q2591" s="2646"/>
      <c r="R2591" s="2646"/>
      <c r="S2591" s="2646"/>
      <c r="T2591" s="2646"/>
      <c r="U2591" s="2643"/>
      <c r="V2591" s="2643"/>
      <c r="W2591" s="2646"/>
    </row>
    <row r="2592" spans="1:23">
      <c r="A2592" s="2643"/>
      <c r="B2592" s="2643"/>
      <c r="C2592" s="2643"/>
      <c r="D2592" s="2643"/>
      <c r="E2592" s="2643"/>
      <c r="F2592" s="2643"/>
      <c r="G2592" s="2643"/>
      <c r="H2592" s="2643"/>
      <c r="I2592" s="2643"/>
      <c r="J2592" s="2643"/>
      <c r="K2592" s="2644"/>
      <c r="L2592" s="2645"/>
      <c r="M2592" s="2645"/>
      <c r="N2592" s="2645"/>
      <c r="O2592" s="2646"/>
      <c r="P2592" s="2646"/>
      <c r="Q2592" s="2646"/>
      <c r="R2592" s="2646"/>
      <c r="S2592" s="2646"/>
      <c r="T2592" s="2646"/>
      <c r="U2592" s="2643"/>
      <c r="V2592" s="2643"/>
      <c r="W2592" s="2646"/>
    </row>
    <row r="2593" spans="1:23">
      <c r="A2593" s="2643"/>
      <c r="B2593" s="2643"/>
      <c r="C2593" s="2643"/>
      <c r="D2593" s="2643"/>
      <c r="E2593" s="2643"/>
      <c r="F2593" s="2643"/>
      <c r="G2593" s="2643"/>
      <c r="H2593" s="2643"/>
      <c r="I2593" s="2643"/>
      <c r="J2593" s="2643"/>
      <c r="K2593" s="2644"/>
      <c r="L2593" s="2645"/>
      <c r="M2593" s="2645"/>
      <c r="N2593" s="2645"/>
      <c r="O2593" s="2646"/>
      <c r="P2593" s="2646"/>
      <c r="Q2593" s="2646"/>
      <c r="R2593" s="2646"/>
      <c r="S2593" s="2646"/>
      <c r="T2593" s="2646"/>
      <c r="U2593" s="2643"/>
      <c r="V2593" s="2643"/>
      <c r="W2593" s="2646"/>
    </row>
    <row r="2594" spans="1:23">
      <c r="A2594" s="2643"/>
      <c r="B2594" s="2643"/>
      <c r="C2594" s="2643"/>
      <c r="D2594" s="2643"/>
      <c r="E2594" s="2643"/>
      <c r="F2594" s="2643"/>
      <c r="G2594" s="2643"/>
      <c r="H2594" s="2643"/>
      <c r="I2594" s="2643"/>
      <c r="J2594" s="2643"/>
      <c r="K2594" s="2644"/>
      <c r="L2594" s="2645"/>
      <c r="M2594" s="2645"/>
      <c r="N2594" s="2645"/>
      <c r="O2594" s="2646"/>
      <c r="P2594" s="2646"/>
      <c r="Q2594" s="2646"/>
      <c r="R2594" s="2646"/>
      <c r="S2594" s="2646"/>
      <c r="T2594" s="2646"/>
      <c r="U2594" s="2643"/>
      <c r="V2594" s="2643"/>
      <c r="W2594" s="2646"/>
    </row>
    <row r="2595" spans="1:23">
      <c r="A2595" s="2643"/>
      <c r="B2595" s="2643"/>
      <c r="C2595" s="2643"/>
      <c r="D2595" s="2643"/>
      <c r="E2595" s="2643"/>
      <c r="F2595" s="2643"/>
      <c r="G2595" s="2643"/>
      <c r="H2595" s="2643"/>
      <c r="I2595" s="2643"/>
      <c r="J2595" s="2643"/>
      <c r="K2595" s="2644"/>
      <c r="L2595" s="2645"/>
      <c r="M2595" s="2645"/>
      <c r="N2595" s="2645"/>
      <c r="O2595" s="2646"/>
      <c r="P2595" s="2646"/>
      <c r="Q2595" s="2646"/>
      <c r="R2595" s="2646"/>
      <c r="S2595" s="2646"/>
      <c r="T2595" s="2646"/>
      <c r="U2595" s="2643"/>
      <c r="V2595" s="2643"/>
      <c r="W2595" s="2646"/>
    </row>
    <row r="2596" spans="1:23">
      <c r="A2596" s="2643"/>
      <c r="B2596" s="2643"/>
      <c r="C2596" s="2643"/>
      <c r="D2596" s="2643"/>
      <c r="E2596" s="2643"/>
      <c r="F2596" s="2643"/>
      <c r="G2596" s="2643"/>
      <c r="H2596" s="2643"/>
      <c r="I2596" s="2643"/>
      <c r="J2596" s="2643"/>
      <c r="K2596" s="2644"/>
      <c r="L2596" s="2645"/>
      <c r="M2596" s="2645"/>
      <c r="N2596" s="2645"/>
      <c r="O2596" s="2646"/>
      <c r="P2596" s="2646"/>
      <c r="Q2596" s="2646"/>
      <c r="R2596" s="2646"/>
      <c r="S2596" s="2646"/>
      <c r="T2596" s="2646"/>
      <c r="U2596" s="2643"/>
      <c r="V2596" s="2643"/>
      <c r="W2596" s="2646"/>
    </row>
    <row r="2597" spans="1:23">
      <c r="A2597" s="2643"/>
      <c r="B2597" s="2643"/>
      <c r="C2597" s="2643"/>
      <c r="D2597" s="2643"/>
      <c r="E2597" s="2643"/>
      <c r="F2597" s="2643"/>
      <c r="G2597" s="2643"/>
      <c r="H2597" s="2643"/>
      <c r="I2597" s="2643"/>
      <c r="J2597" s="2643"/>
      <c r="K2597" s="2644"/>
      <c r="L2597" s="2645"/>
      <c r="M2597" s="2645"/>
      <c r="N2597" s="2645"/>
      <c r="O2597" s="2646"/>
      <c r="P2597" s="2646"/>
      <c r="Q2597" s="2646"/>
      <c r="R2597" s="2646"/>
      <c r="S2597" s="2646"/>
      <c r="T2597" s="2646"/>
      <c r="U2597" s="2643"/>
      <c r="V2597" s="2643"/>
      <c r="W2597" s="2646"/>
    </row>
    <row r="2598" spans="1:23">
      <c r="A2598" s="2643"/>
      <c r="B2598" s="2643"/>
      <c r="C2598" s="2643"/>
      <c r="D2598" s="2643"/>
      <c r="E2598" s="2643"/>
      <c r="F2598" s="2643"/>
      <c r="G2598" s="2643"/>
      <c r="H2598" s="2643"/>
      <c r="I2598" s="2643"/>
      <c r="J2598" s="2643"/>
      <c r="K2598" s="2644"/>
      <c r="L2598" s="2645"/>
      <c r="M2598" s="2645"/>
      <c r="N2598" s="2645"/>
      <c r="O2598" s="2646"/>
      <c r="P2598" s="2646"/>
      <c r="Q2598" s="2646"/>
      <c r="R2598" s="2646"/>
      <c r="S2598" s="2646"/>
      <c r="T2598" s="2646"/>
      <c r="U2598" s="2643"/>
      <c r="V2598" s="2643"/>
      <c r="W2598" s="2646"/>
    </row>
    <row r="2599" spans="1:23">
      <c r="A2599" s="2643"/>
      <c r="B2599" s="2643"/>
      <c r="C2599" s="2643"/>
      <c r="D2599" s="2643"/>
      <c r="E2599" s="2643"/>
      <c r="F2599" s="2643"/>
      <c r="G2599" s="2643"/>
      <c r="H2599" s="2643"/>
      <c r="I2599" s="2643"/>
      <c r="J2599" s="2643"/>
      <c r="K2599" s="2644"/>
      <c r="L2599" s="2645"/>
      <c r="M2599" s="2645"/>
      <c r="N2599" s="2645"/>
      <c r="O2599" s="2646"/>
      <c r="P2599" s="2646"/>
      <c r="Q2599" s="2646"/>
      <c r="R2599" s="2646"/>
      <c r="S2599" s="2646"/>
      <c r="T2599" s="2646"/>
      <c r="U2599" s="2643"/>
      <c r="V2599" s="2643"/>
      <c r="W2599" s="2646"/>
    </row>
    <row r="2600" spans="1:23">
      <c r="A2600" s="2643"/>
      <c r="B2600" s="2643"/>
      <c r="C2600" s="2643"/>
      <c r="D2600" s="2643"/>
      <c r="E2600" s="2643"/>
      <c r="F2600" s="2643"/>
      <c r="G2600" s="2643"/>
      <c r="H2600" s="2643"/>
      <c r="I2600" s="2643"/>
      <c r="J2600" s="2643"/>
      <c r="K2600" s="2644"/>
      <c r="L2600" s="2645"/>
      <c r="M2600" s="2645"/>
      <c r="N2600" s="2645"/>
      <c r="O2600" s="2646"/>
      <c r="P2600" s="2646"/>
      <c r="Q2600" s="2646"/>
      <c r="R2600" s="2646"/>
      <c r="S2600" s="2646"/>
      <c r="T2600" s="2646"/>
      <c r="U2600" s="2643"/>
      <c r="V2600" s="2643"/>
      <c r="W2600" s="2646"/>
    </row>
    <row r="2601" spans="1:23">
      <c r="A2601" s="2643"/>
      <c r="B2601" s="2643"/>
      <c r="C2601" s="2643"/>
      <c r="D2601" s="2643"/>
      <c r="E2601" s="2643"/>
      <c r="F2601" s="2643"/>
      <c r="G2601" s="2643"/>
      <c r="H2601" s="2643"/>
      <c r="I2601" s="2643"/>
      <c r="J2601" s="2643"/>
      <c r="K2601" s="2644"/>
      <c r="L2601" s="2645"/>
      <c r="M2601" s="2645"/>
      <c r="N2601" s="2645"/>
      <c r="O2601" s="2646"/>
      <c r="P2601" s="2646"/>
      <c r="Q2601" s="2646"/>
      <c r="R2601" s="2646"/>
      <c r="S2601" s="2646"/>
      <c r="T2601" s="2646"/>
      <c r="U2601" s="2643"/>
      <c r="V2601" s="2643"/>
      <c r="W2601" s="2646"/>
    </row>
    <row r="2602" spans="1:23">
      <c r="A2602" s="2643"/>
      <c r="B2602" s="2643"/>
      <c r="C2602" s="2643"/>
      <c r="D2602" s="2643"/>
      <c r="E2602" s="2643"/>
      <c r="F2602" s="2643"/>
      <c r="G2602" s="2643"/>
      <c r="H2602" s="2643"/>
      <c r="I2602" s="2643"/>
      <c r="J2602" s="2643"/>
      <c r="K2602" s="2644"/>
      <c r="L2602" s="2645"/>
      <c r="M2602" s="2645"/>
      <c r="N2602" s="2645"/>
      <c r="O2602" s="2646"/>
      <c r="P2602" s="2646"/>
      <c r="Q2602" s="2646"/>
      <c r="R2602" s="2646"/>
      <c r="S2602" s="2646"/>
      <c r="T2602" s="2646"/>
      <c r="U2602" s="2643"/>
      <c r="V2602" s="2643"/>
      <c r="W2602" s="2646"/>
    </row>
    <row r="2603" spans="1:23">
      <c r="A2603" s="2643"/>
      <c r="B2603" s="2643"/>
      <c r="C2603" s="2643"/>
      <c r="D2603" s="2643"/>
      <c r="E2603" s="2643"/>
      <c r="F2603" s="2643"/>
      <c r="G2603" s="2643"/>
      <c r="H2603" s="2643"/>
      <c r="I2603" s="2643"/>
      <c r="J2603" s="2643"/>
      <c r="K2603" s="2644"/>
      <c r="L2603" s="2645"/>
      <c r="M2603" s="2645"/>
      <c r="N2603" s="2645"/>
      <c r="O2603" s="2646"/>
      <c r="P2603" s="2646"/>
      <c r="Q2603" s="2646"/>
      <c r="R2603" s="2646"/>
      <c r="S2603" s="2646"/>
      <c r="T2603" s="2646"/>
      <c r="U2603" s="2643"/>
      <c r="V2603" s="2643"/>
      <c r="W2603" s="2646"/>
    </row>
    <row r="2604" spans="1:23">
      <c r="A2604" s="2643"/>
      <c r="B2604" s="2643"/>
      <c r="C2604" s="2643"/>
      <c r="D2604" s="2643"/>
      <c r="E2604" s="2643"/>
      <c r="F2604" s="2643"/>
      <c r="G2604" s="2643"/>
      <c r="H2604" s="2643"/>
      <c r="I2604" s="2643"/>
      <c r="J2604" s="2643"/>
      <c r="K2604" s="2644"/>
      <c r="L2604" s="2645"/>
      <c r="M2604" s="2645"/>
      <c r="N2604" s="2645"/>
      <c r="O2604" s="2646"/>
      <c r="P2604" s="2646"/>
      <c r="Q2604" s="2646"/>
      <c r="R2604" s="2646"/>
      <c r="S2604" s="2646"/>
      <c r="T2604" s="2646"/>
      <c r="U2604" s="2643"/>
      <c r="V2604" s="2643"/>
      <c r="W2604" s="2646"/>
    </row>
    <row r="2605" spans="1:23">
      <c r="A2605" s="2643"/>
      <c r="B2605" s="2643"/>
      <c r="C2605" s="2643"/>
      <c r="D2605" s="2643"/>
      <c r="E2605" s="2643"/>
      <c r="F2605" s="2643"/>
      <c r="G2605" s="2643"/>
      <c r="H2605" s="2643"/>
      <c r="I2605" s="2643"/>
      <c r="J2605" s="2643"/>
      <c r="K2605" s="2644"/>
      <c r="L2605" s="2645"/>
      <c r="M2605" s="2645"/>
      <c r="N2605" s="2645"/>
      <c r="O2605" s="2646"/>
      <c r="P2605" s="2646"/>
      <c r="Q2605" s="2646"/>
      <c r="R2605" s="2646"/>
      <c r="S2605" s="2646"/>
      <c r="T2605" s="2646"/>
      <c r="U2605" s="2643"/>
      <c r="V2605" s="2643"/>
      <c r="W2605" s="2646"/>
    </row>
    <row r="2606" spans="1:23">
      <c r="A2606" s="2643"/>
      <c r="B2606" s="2643"/>
      <c r="C2606" s="2643"/>
      <c r="D2606" s="2643"/>
      <c r="E2606" s="2643"/>
      <c r="F2606" s="2643"/>
      <c r="G2606" s="2643"/>
      <c r="H2606" s="2643"/>
      <c r="I2606" s="2643"/>
      <c r="J2606" s="2643"/>
      <c r="K2606" s="2644"/>
      <c r="L2606" s="2645"/>
      <c r="M2606" s="2645"/>
      <c r="N2606" s="2645"/>
      <c r="O2606" s="2646"/>
      <c r="P2606" s="2646"/>
      <c r="Q2606" s="2646"/>
      <c r="R2606" s="2646"/>
      <c r="S2606" s="2646"/>
      <c r="T2606" s="2646"/>
      <c r="U2606" s="2643"/>
      <c r="V2606" s="2643"/>
      <c r="W2606" s="2646"/>
    </row>
    <row r="2607" spans="1:23">
      <c r="A2607" s="2643"/>
      <c r="B2607" s="2643"/>
      <c r="C2607" s="2643"/>
      <c r="D2607" s="2643"/>
      <c r="E2607" s="2643"/>
      <c r="F2607" s="2643"/>
      <c r="G2607" s="2643"/>
      <c r="H2607" s="2643"/>
      <c r="I2607" s="2643"/>
      <c r="J2607" s="2643"/>
      <c r="K2607" s="2644"/>
      <c r="L2607" s="2645"/>
      <c r="M2607" s="2645"/>
      <c r="N2607" s="2645"/>
      <c r="O2607" s="2646"/>
      <c r="P2607" s="2646"/>
      <c r="Q2607" s="2646"/>
      <c r="R2607" s="2646"/>
      <c r="S2607" s="2646"/>
      <c r="T2607" s="2646"/>
      <c r="U2607" s="2643"/>
      <c r="V2607" s="2643"/>
      <c r="W2607" s="2646"/>
    </row>
    <row r="2608" spans="1:23">
      <c r="A2608" s="2643"/>
      <c r="B2608" s="2643"/>
      <c r="C2608" s="2643"/>
      <c r="D2608" s="2643"/>
      <c r="E2608" s="2643"/>
      <c r="F2608" s="2643"/>
      <c r="G2608" s="2643"/>
      <c r="H2608" s="2643"/>
      <c r="I2608" s="2643"/>
      <c r="J2608" s="2643"/>
      <c r="K2608" s="2644"/>
      <c r="L2608" s="2645"/>
      <c r="M2608" s="2645"/>
      <c r="N2608" s="2645"/>
      <c r="O2608" s="2646"/>
      <c r="P2608" s="2646"/>
      <c r="Q2608" s="2646"/>
      <c r="R2608" s="2646"/>
      <c r="S2608" s="2646"/>
      <c r="T2608" s="2646"/>
      <c r="U2608" s="2643"/>
      <c r="V2608" s="2643"/>
      <c r="W2608" s="2646"/>
    </row>
    <row r="2609" spans="1:23">
      <c r="A2609" s="2643"/>
      <c r="B2609" s="2643"/>
      <c r="C2609" s="2643"/>
      <c r="D2609" s="2643"/>
      <c r="E2609" s="2643"/>
      <c r="F2609" s="2643"/>
      <c r="G2609" s="2643"/>
      <c r="H2609" s="2643"/>
      <c r="I2609" s="2643"/>
      <c r="J2609" s="2643"/>
      <c r="K2609" s="2644"/>
      <c r="L2609" s="2645"/>
      <c r="M2609" s="2645"/>
      <c r="N2609" s="2645"/>
      <c r="O2609" s="2646"/>
      <c r="P2609" s="2646"/>
      <c r="Q2609" s="2646"/>
      <c r="R2609" s="2646"/>
      <c r="S2609" s="2646"/>
      <c r="T2609" s="2646"/>
      <c r="U2609" s="2643"/>
      <c r="V2609" s="2643"/>
      <c r="W2609" s="2646"/>
    </row>
    <row r="2610" spans="1:23">
      <c r="A2610" s="2643"/>
      <c r="B2610" s="2643"/>
      <c r="C2610" s="2643"/>
      <c r="D2610" s="2643"/>
      <c r="E2610" s="2643"/>
      <c r="F2610" s="2643"/>
      <c r="G2610" s="2643"/>
      <c r="H2610" s="2643"/>
      <c r="I2610" s="2643"/>
      <c r="J2610" s="2643"/>
      <c r="K2610" s="2644"/>
      <c r="L2610" s="2645"/>
      <c r="M2610" s="2645"/>
      <c r="N2610" s="2645"/>
      <c r="O2610" s="2646"/>
      <c r="P2610" s="2646"/>
      <c r="Q2610" s="2646"/>
      <c r="R2610" s="2646"/>
      <c r="S2610" s="2646"/>
      <c r="T2610" s="2646"/>
      <c r="U2610" s="2643"/>
      <c r="V2610" s="2643"/>
      <c r="W2610" s="2646"/>
    </row>
    <row r="2611" spans="1:23">
      <c r="A2611" s="2643"/>
      <c r="B2611" s="2643"/>
      <c r="C2611" s="2643"/>
      <c r="D2611" s="2643"/>
      <c r="E2611" s="2643"/>
      <c r="F2611" s="2643"/>
      <c r="G2611" s="2643"/>
      <c r="H2611" s="2643"/>
      <c r="I2611" s="2643"/>
      <c r="J2611" s="2643"/>
      <c r="K2611" s="2644"/>
      <c r="L2611" s="2645"/>
      <c r="M2611" s="2645"/>
      <c r="N2611" s="2645"/>
      <c r="O2611" s="2646"/>
      <c r="P2611" s="2646"/>
      <c r="Q2611" s="2646"/>
      <c r="R2611" s="2646"/>
      <c r="S2611" s="2646"/>
      <c r="T2611" s="2646"/>
      <c r="U2611" s="2643"/>
      <c r="V2611" s="2643"/>
      <c r="W2611" s="2646"/>
    </row>
    <row r="2612" spans="1:23">
      <c r="A2612" s="2643"/>
      <c r="B2612" s="2643"/>
      <c r="C2612" s="2643"/>
      <c r="D2612" s="2643"/>
      <c r="E2612" s="2643"/>
      <c r="F2612" s="2643"/>
      <c r="G2612" s="2643"/>
      <c r="H2612" s="2643"/>
      <c r="I2612" s="2643"/>
      <c r="J2612" s="2643"/>
      <c r="K2612" s="2644"/>
      <c r="L2612" s="2645"/>
      <c r="M2612" s="2645"/>
      <c r="N2612" s="2645"/>
      <c r="O2612" s="2646"/>
      <c r="P2612" s="2646"/>
      <c r="Q2612" s="2646"/>
      <c r="R2612" s="2646"/>
      <c r="S2612" s="2646"/>
      <c r="T2612" s="2646"/>
      <c r="U2612" s="2643"/>
      <c r="V2612" s="2643"/>
      <c r="W2612" s="2646"/>
    </row>
    <row r="2613" spans="1:23">
      <c r="A2613" s="2643"/>
      <c r="B2613" s="2643"/>
      <c r="C2613" s="2643"/>
      <c r="D2613" s="2643"/>
      <c r="E2613" s="2643"/>
      <c r="F2613" s="2643"/>
      <c r="G2613" s="2643"/>
      <c r="H2613" s="2643"/>
      <c r="I2613" s="2643"/>
      <c r="J2613" s="2643"/>
      <c r="K2613" s="2644"/>
      <c r="L2613" s="2645"/>
      <c r="M2613" s="2645"/>
      <c r="N2613" s="2645"/>
      <c r="O2613" s="2646"/>
      <c r="P2613" s="2646"/>
      <c r="Q2613" s="2646"/>
      <c r="R2613" s="2646"/>
      <c r="S2613" s="2646"/>
      <c r="T2613" s="2646"/>
      <c r="U2613" s="2643"/>
      <c r="V2613" s="2643"/>
      <c r="W2613" s="2646"/>
    </row>
    <row r="2614" spans="1:23">
      <c r="A2614" s="2643"/>
      <c r="B2614" s="2643"/>
      <c r="C2614" s="2643"/>
      <c r="D2614" s="2643"/>
      <c r="E2614" s="2643"/>
      <c r="F2614" s="2643"/>
      <c r="G2614" s="2643"/>
      <c r="H2614" s="2643"/>
      <c r="I2614" s="2643"/>
      <c r="J2614" s="2643"/>
      <c r="K2614" s="2644"/>
      <c r="L2614" s="2645"/>
      <c r="M2614" s="2645"/>
      <c r="N2614" s="2645"/>
      <c r="O2614" s="2646"/>
      <c r="P2614" s="2646"/>
      <c r="Q2614" s="2646"/>
      <c r="R2614" s="2646"/>
      <c r="S2614" s="2646"/>
      <c r="T2614" s="2646"/>
      <c r="U2614" s="2643"/>
      <c r="V2614" s="2643"/>
      <c r="W2614" s="2646"/>
    </row>
    <row r="2615" spans="1:23">
      <c r="A2615" s="2643"/>
      <c r="B2615" s="2643"/>
      <c r="C2615" s="2643"/>
      <c r="D2615" s="2643"/>
      <c r="E2615" s="2643"/>
      <c r="F2615" s="2643"/>
      <c r="G2615" s="2643"/>
      <c r="H2615" s="2643"/>
      <c r="I2615" s="2643"/>
      <c r="J2615" s="2643"/>
      <c r="K2615" s="2644"/>
      <c r="L2615" s="2645"/>
      <c r="M2615" s="2645"/>
      <c r="N2615" s="2645"/>
      <c r="O2615" s="2646"/>
      <c r="P2615" s="2646"/>
      <c r="Q2615" s="2646"/>
      <c r="R2615" s="2646"/>
      <c r="S2615" s="2646"/>
      <c r="T2615" s="2646"/>
      <c r="U2615" s="2643"/>
      <c r="V2615" s="2643"/>
      <c r="W2615" s="2646"/>
    </row>
    <row r="2616" spans="1:23">
      <c r="A2616" s="2643"/>
      <c r="B2616" s="2643"/>
      <c r="C2616" s="2643"/>
      <c r="D2616" s="2643"/>
      <c r="E2616" s="2643"/>
      <c r="F2616" s="2643"/>
      <c r="G2616" s="2643"/>
      <c r="H2616" s="2643"/>
      <c r="I2616" s="2643"/>
      <c r="J2616" s="2643"/>
      <c r="K2616" s="2644"/>
      <c r="L2616" s="2645"/>
      <c r="M2616" s="2645"/>
      <c r="N2616" s="2645"/>
      <c r="O2616" s="2646"/>
      <c r="P2616" s="2646"/>
      <c r="Q2616" s="2646"/>
      <c r="R2616" s="2646"/>
      <c r="S2616" s="2646"/>
      <c r="T2616" s="2646"/>
      <c r="U2616" s="2643"/>
      <c r="V2616" s="2643"/>
      <c r="W2616" s="2646"/>
    </row>
    <row r="2617" spans="1:23">
      <c r="A2617" s="2643"/>
      <c r="B2617" s="2643"/>
      <c r="C2617" s="2643"/>
      <c r="D2617" s="2643"/>
      <c r="E2617" s="2643"/>
      <c r="F2617" s="2643"/>
      <c r="G2617" s="2643"/>
      <c r="H2617" s="2643"/>
      <c r="I2617" s="2643"/>
      <c r="J2617" s="2643"/>
      <c r="K2617" s="2644"/>
      <c r="L2617" s="2645"/>
      <c r="M2617" s="2645"/>
      <c r="N2617" s="2645"/>
      <c r="O2617" s="2646"/>
      <c r="P2617" s="2646"/>
      <c r="Q2617" s="2646"/>
      <c r="R2617" s="2646"/>
      <c r="S2617" s="2646"/>
      <c r="T2617" s="2646"/>
      <c r="U2617" s="2643"/>
      <c r="V2617" s="2643"/>
      <c r="W2617" s="2646"/>
    </row>
    <row r="2618" spans="1:23">
      <c r="A2618" s="2643"/>
      <c r="B2618" s="2643"/>
      <c r="C2618" s="2643"/>
      <c r="D2618" s="2643"/>
      <c r="E2618" s="2643"/>
      <c r="F2618" s="2643"/>
      <c r="G2618" s="2643"/>
      <c r="H2618" s="2643"/>
      <c r="I2618" s="2643"/>
      <c r="J2618" s="2643"/>
      <c r="K2618" s="2644"/>
      <c r="L2618" s="2645"/>
      <c r="M2618" s="2645"/>
      <c r="N2618" s="2645"/>
      <c r="O2618" s="2646"/>
      <c r="P2618" s="2646"/>
      <c r="Q2618" s="2646"/>
      <c r="R2618" s="2646"/>
      <c r="S2618" s="2646"/>
      <c r="T2618" s="2646"/>
      <c r="U2618" s="2643"/>
      <c r="V2618" s="2643"/>
      <c r="W2618" s="2646"/>
    </row>
    <row r="2619" spans="1:23">
      <c r="A2619" s="2643"/>
      <c r="B2619" s="2643"/>
      <c r="C2619" s="2643"/>
      <c r="D2619" s="2643"/>
      <c r="E2619" s="2643"/>
      <c r="F2619" s="2643"/>
      <c r="G2619" s="2643"/>
      <c r="H2619" s="2643"/>
      <c r="I2619" s="2643"/>
      <c r="J2619" s="2643"/>
      <c r="K2619" s="2644"/>
      <c r="L2619" s="2645"/>
      <c r="M2619" s="2645"/>
      <c r="N2619" s="2645"/>
      <c r="O2619" s="2646"/>
      <c r="P2619" s="2646"/>
      <c r="Q2619" s="2646"/>
      <c r="R2619" s="2646"/>
      <c r="S2619" s="2646"/>
      <c r="T2619" s="2646"/>
      <c r="U2619" s="2643"/>
      <c r="V2619" s="2643"/>
      <c r="W2619" s="2646"/>
    </row>
    <row r="2620" spans="1:23">
      <c r="A2620" s="2643"/>
      <c r="B2620" s="2643"/>
      <c r="C2620" s="2643"/>
      <c r="D2620" s="2643"/>
      <c r="E2620" s="2643"/>
      <c r="F2620" s="2643"/>
      <c r="G2620" s="2643"/>
      <c r="H2620" s="2643"/>
      <c r="I2620" s="2643"/>
      <c r="J2620" s="2643"/>
      <c r="K2620" s="2644"/>
      <c r="L2620" s="2645"/>
      <c r="M2620" s="2645"/>
      <c r="N2620" s="2645"/>
      <c r="O2620" s="2646"/>
      <c r="P2620" s="2646"/>
      <c r="Q2620" s="2646"/>
      <c r="R2620" s="2646"/>
      <c r="S2620" s="2646"/>
      <c r="T2620" s="2646"/>
      <c r="U2620" s="2643"/>
      <c r="V2620" s="2643"/>
      <c r="W2620" s="2646"/>
    </row>
    <row r="2621" spans="1:23">
      <c r="A2621" s="2643"/>
      <c r="B2621" s="2643"/>
      <c r="C2621" s="2643"/>
      <c r="D2621" s="2643"/>
      <c r="E2621" s="2643"/>
      <c r="F2621" s="2643"/>
      <c r="G2621" s="2643"/>
      <c r="H2621" s="2643"/>
      <c r="I2621" s="2643"/>
      <c r="J2621" s="2643"/>
      <c r="K2621" s="2644"/>
      <c r="L2621" s="2645"/>
      <c r="M2621" s="2645"/>
      <c r="N2621" s="2645"/>
      <c r="O2621" s="2646"/>
      <c r="P2621" s="2646"/>
      <c r="Q2621" s="2646"/>
      <c r="R2621" s="2646"/>
      <c r="S2621" s="2646"/>
      <c r="T2621" s="2646"/>
      <c r="U2621" s="2643"/>
      <c r="V2621" s="2643"/>
      <c r="W2621" s="2646"/>
    </row>
    <row r="2622" spans="1:23">
      <c r="A2622" s="2643"/>
      <c r="B2622" s="2643"/>
      <c r="C2622" s="2643"/>
      <c r="D2622" s="2643"/>
      <c r="E2622" s="2643"/>
      <c r="F2622" s="2643"/>
      <c r="G2622" s="2643"/>
      <c r="H2622" s="2643"/>
      <c r="I2622" s="2643"/>
      <c r="J2622" s="2643"/>
      <c r="K2622" s="2644"/>
      <c r="L2622" s="2645"/>
      <c r="M2622" s="2645"/>
      <c r="N2622" s="2645"/>
      <c r="O2622" s="2646"/>
      <c r="P2622" s="2646"/>
      <c r="Q2622" s="2646"/>
      <c r="R2622" s="2646"/>
      <c r="S2622" s="2646"/>
      <c r="T2622" s="2646"/>
      <c r="U2622" s="2643"/>
      <c r="V2622" s="2643"/>
      <c r="W2622" s="2646"/>
    </row>
    <row r="2623" spans="1:23">
      <c r="A2623" s="2643"/>
      <c r="B2623" s="2643"/>
      <c r="C2623" s="2643"/>
      <c r="D2623" s="2643"/>
      <c r="E2623" s="2643"/>
      <c r="F2623" s="2643"/>
      <c r="G2623" s="2643"/>
      <c r="H2623" s="2643"/>
      <c r="I2623" s="2643"/>
      <c r="J2623" s="2643"/>
      <c r="K2623" s="2644"/>
      <c r="L2623" s="2645"/>
      <c r="M2623" s="2645"/>
      <c r="N2623" s="2645"/>
      <c r="O2623" s="2646"/>
      <c r="P2623" s="2646"/>
      <c r="Q2623" s="2646"/>
      <c r="R2623" s="2646"/>
      <c r="S2623" s="2646"/>
      <c r="T2623" s="2646"/>
      <c r="U2623" s="2643"/>
      <c r="V2623" s="2643"/>
      <c r="W2623" s="2646"/>
    </row>
    <row r="2624" spans="1:23">
      <c r="A2624" s="2643"/>
      <c r="B2624" s="2643"/>
      <c r="C2624" s="2643"/>
      <c r="D2624" s="2643"/>
      <c r="E2624" s="2643"/>
      <c r="F2624" s="2643"/>
      <c r="G2624" s="2643"/>
      <c r="H2624" s="2643"/>
      <c r="I2624" s="2643"/>
      <c r="J2624" s="2643"/>
      <c r="K2624" s="2644"/>
      <c r="L2624" s="2645"/>
      <c r="M2624" s="2645"/>
      <c r="N2624" s="2645"/>
      <c r="O2624" s="2646"/>
      <c r="P2624" s="2646"/>
      <c r="Q2624" s="2646"/>
      <c r="R2624" s="2646"/>
      <c r="S2624" s="2646"/>
      <c r="T2624" s="2646"/>
      <c r="U2624" s="2643"/>
      <c r="V2624" s="2643"/>
      <c r="W2624" s="2646"/>
    </row>
    <row r="2625" spans="1:23">
      <c r="A2625" s="2643"/>
      <c r="B2625" s="2643"/>
      <c r="C2625" s="2643"/>
      <c r="D2625" s="2643"/>
      <c r="E2625" s="2643"/>
      <c r="F2625" s="2643"/>
      <c r="G2625" s="2643"/>
      <c r="H2625" s="2643"/>
      <c r="I2625" s="2643"/>
      <c r="J2625" s="2643"/>
      <c r="K2625" s="2644"/>
      <c r="L2625" s="2645"/>
      <c r="M2625" s="2645"/>
      <c r="N2625" s="2645"/>
      <c r="O2625" s="2646"/>
      <c r="P2625" s="2646"/>
      <c r="Q2625" s="2646"/>
      <c r="R2625" s="2646"/>
      <c r="S2625" s="2646"/>
      <c r="T2625" s="2646"/>
      <c r="U2625" s="2643"/>
      <c r="V2625" s="2643"/>
      <c r="W2625" s="2646"/>
    </row>
    <row r="2626" spans="1:23">
      <c r="A2626" s="2643"/>
      <c r="B2626" s="2643"/>
      <c r="C2626" s="2643"/>
      <c r="D2626" s="2643"/>
      <c r="E2626" s="2643"/>
      <c r="F2626" s="2643"/>
      <c r="G2626" s="2643"/>
      <c r="H2626" s="2643"/>
      <c r="I2626" s="2643"/>
      <c r="J2626" s="2643"/>
      <c r="K2626" s="2644"/>
      <c r="L2626" s="2645"/>
      <c r="M2626" s="2645"/>
      <c r="N2626" s="2645"/>
      <c r="O2626" s="2646"/>
      <c r="P2626" s="2646"/>
      <c r="Q2626" s="2646"/>
      <c r="R2626" s="2646"/>
      <c r="S2626" s="2646"/>
      <c r="T2626" s="2646"/>
      <c r="U2626" s="2643"/>
      <c r="V2626" s="2643"/>
      <c r="W2626" s="2646"/>
    </row>
    <row r="2627" spans="1:23">
      <c r="A2627" s="2643"/>
      <c r="B2627" s="2643"/>
      <c r="C2627" s="2643"/>
      <c r="D2627" s="2643"/>
      <c r="E2627" s="2643"/>
      <c r="F2627" s="2643"/>
      <c r="G2627" s="2643"/>
      <c r="H2627" s="2643"/>
      <c r="I2627" s="2643"/>
      <c r="J2627" s="2643"/>
      <c r="K2627" s="2644"/>
      <c r="L2627" s="2645"/>
      <c r="M2627" s="2645"/>
      <c r="N2627" s="2645"/>
      <c r="O2627" s="2646"/>
      <c r="P2627" s="2646"/>
      <c r="Q2627" s="2646"/>
      <c r="R2627" s="2646"/>
      <c r="S2627" s="2646"/>
      <c r="T2627" s="2646"/>
      <c r="U2627" s="2643"/>
      <c r="V2627" s="2643"/>
      <c r="W2627" s="2646"/>
    </row>
    <row r="2628" spans="1:23">
      <c r="A2628" s="2643"/>
      <c r="B2628" s="2643"/>
      <c r="C2628" s="2643"/>
      <c r="D2628" s="2643"/>
      <c r="E2628" s="2643"/>
      <c r="F2628" s="2643"/>
      <c r="G2628" s="2643"/>
      <c r="H2628" s="2643"/>
      <c r="I2628" s="2643"/>
      <c r="J2628" s="2643"/>
      <c r="K2628" s="2644"/>
      <c r="L2628" s="2645"/>
      <c r="M2628" s="2645"/>
      <c r="N2628" s="2645"/>
      <c r="O2628" s="2646"/>
      <c r="P2628" s="2646"/>
      <c r="Q2628" s="2646"/>
      <c r="R2628" s="2646"/>
      <c r="S2628" s="2646"/>
      <c r="T2628" s="2646"/>
      <c r="U2628" s="2643"/>
      <c r="V2628" s="2643"/>
      <c r="W2628" s="2646"/>
    </row>
    <row r="2629" spans="1:23">
      <c r="A2629" s="2643"/>
      <c r="B2629" s="2643"/>
      <c r="C2629" s="2643"/>
      <c r="D2629" s="2643"/>
      <c r="E2629" s="2643"/>
      <c r="F2629" s="2643"/>
      <c r="G2629" s="2643"/>
      <c r="H2629" s="2643"/>
      <c r="I2629" s="2643"/>
      <c r="J2629" s="2643"/>
      <c r="K2629" s="2644"/>
      <c r="L2629" s="2645"/>
      <c r="M2629" s="2645"/>
      <c r="N2629" s="2645"/>
      <c r="O2629" s="2646"/>
      <c r="P2629" s="2646"/>
      <c r="Q2629" s="2646"/>
      <c r="R2629" s="2646"/>
      <c r="S2629" s="2646"/>
      <c r="T2629" s="2646"/>
      <c r="U2629" s="2643"/>
      <c r="V2629" s="2643"/>
      <c r="W2629" s="2646"/>
    </row>
    <row r="2630" spans="1:23">
      <c r="A2630" s="2643"/>
      <c r="B2630" s="2643"/>
      <c r="C2630" s="2643"/>
      <c r="D2630" s="2643"/>
      <c r="E2630" s="2643"/>
      <c r="F2630" s="2643"/>
      <c r="G2630" s="2643"/>
      <c r="H2630" s="2643"/>
      <c r="I2630" s="2643"/>
      <c r="J2630" s="2643"/>
      <c r="K2630" s="2644"/>
      <c r="L2630" s="2645"/>
      <c r="M2630" s="2645"/>
      <c r="N2630" s="2645"/>
      <c r="O2630" s="2646"/>
      <c r="P2630" s="2646"/>
      <c r="Q2630" s="2646"/>
      <c r="R2630" s="2646"/>
      <c r="S2630" s="2646"/>
      <c r="T2630" s="2646"/>
      <c r="U2630" s="2643"/>
      <c r="V2630" s="2643"/>
      <c r="W2630" s="2646"/>
    </row>
    <row r="2631" spans="1:23">
      <c r="A2631" s="2643"/>
      <c r="B2631" s="2643"/>
      <c r="C2631" s="2643"/>
      <c r="D2631" s="2643"/>
      <c r="E2631" s="2643"/>
      <c r="F2631" s="2643"/>
      <c r="G2631" s="2643"/>
      <c r="H2631" s="2643"/>
      <c r="I2631" s="2643"/>
      <c r="J2631" s="2643"/>
      <c r="K2631" s="2644"/>
      <c r="L2631" s="2645"/>
      <c r="M2631" s="2645"/>
      <c r="N2631" s="2645"/>
      <c r="O2631" s="2646"/>
      <c r="P2631" s="2646"/>
      <c r="Q2631" s="2646"/>
      <c r="R2631" s="2646"/>
      <c r="S2631" s="2646"/>
      <c r="T2631" s="2646"/>
      <c r="U2631" s="2643"/>
      <c r="V2631" s="2643"/>
      <c r="W2631" s="2646"/>
    </row>
    <row r="2632" spans="1:23">
      <c r="A2632" s="2643"/>
      <c r="B2632" s="2643"/>
      <c r="C2632" s="2643"/>
      <c r="D2632" s="2643"/>
      <c r="E2632" s="2643"/>
      <c r="F2632" s="2643"/>
      <c r="G2632" s="2643"/>
      <c r="H2632" s="2643"/>
      <c r="I2632" s="2643"/>
      <c r="J2632" s="2643"/>
      <c r="K2632" s="2644"/>
      <c r="L2632" s="2645"/>
      <c r="M2632" s="2645"/>
      <c r="N2632" s="2645"/>
      <c r="O2632" s="2646"/>
      <c r="P2632" s="2646"/>
      <c r="Q2632" s="2646"/>
      <c r="R2632" s="2646"/>
      <c r="S2632" s="2646"/>
      <c r="T2632" s="2646"/>
      <c r="U2632" s="2643"/>
      <c r="V2632" s="2643"/>
      <c r="W2632" s="2646"/>
    </row>
    <row r="2633" spans="1:23">
      <c r="A2633" s="2643"/>
      <c r="B2633" s="2643"/>
      <c r="C2633" s="2643"/>
      <c r="D2633" s="2643"/>
      <c r="E2633" s="2643"/>
      <c r="F2633" s="2643"/>
      <c r="G2633" s="2643"/>
      <c r="H2633" s="2643"/>
      <c r="I2633" s="2643"/>
      <c r="J2633" s="2643"/>
      <c r="K2633" s="2644"/>
      <c r="L2633" s="2645"/>
      <c r="M2633" s="2645"/>
      <c r="N2633" s="2645"/>
      <c r="O2633" s="2646"/>
      <c r="P2633" s="2646"/>
      <c r="Q2633" s="2646"/>
      <c r="R2633" s="2646"/>
      <c r="S2633" s="2646"/>
      <c r="T2633" s="2646"/>
      <c r="U2633" s="2643"/>
      <c r="V2633" s="2643"/>
      <c r="W2633" s="2646"/>
    </row>
    <row r="2634" spans="1:23">
      <c r="A2634" s="2643"/>
      <c r="B2634" s="2643"/>
      <c r="C2634" s="2643"/>
      <c r="D2634" s="2643"/>
      <c r="E2634" s="2643"/>
      <c r="F2634" s="2643"/>
      <c r="G2634" s="2643"/>
      <c r="H2634" s="2643"/>
      <c r="I2634" s="2643"/>
      <c r="J2634" s="2643"/>
      <c r="K2634" s="2644"/>
      <c r="L2634" s="2645"/>
      <c r="M2634" s="2645"/>
      <c r="N2634" s="2645"/>
      <c r="O2634" s="2646"/>
      <c r="P2634" s="2646"/>
      <c r="Q2634" s="2646"/>
      <c r="R2634" s="2646"/>
      <c r="S2634" s="2646"/>
      <c r="T2634" s="2646"/>
      <c r="U2634" s="2643"/>
      <c r="V2634" s="2643"/>
      <c r="W2634" s="2646"/>
    </row>
    <row r="2635" spans="1:23">
      <c r="A2635" s="2643"/>
      <c r="B2635" s="2643"/>
      <c r="C2635" s="2643"/>
      <c r="D2635" s="2643"/>
      <c r="E2635" s="2643"/>
      <c r="F2635" s="2643"/>
      <c r="G2635" s="2643"/>
      <c r="H2635" s="2643"/>
      <c r="I2635" s="2643"/>
      <c r="J2635" s="2643"/>
      <c r="K2635" s="2644"/>
      <c r="L2635" s="2645"/>
      <c r="M2635" s="2645"/>
      <c r="N2635" s="2645"/>
      <c r="O2635" s="2646"/>
      <c r="P2635" s="2646"/>
      <c r="Q2635" s="2646"/>
      <c r="R2635" s="2646"/>
      <c r="S2635" s="2646"/>
      <c r="T2635" s="2646"/>
      <c r="U2635" s="2643"/>
      <c r="V2635" s="2643"/>
      <c r="W2635" s="2646"/>
    </row>
    <row r="2636" spans="1:23">
      <c r="A2636" s="2643"/>
      <c r="B2636" s="2643"/>
      <c r="C2636" s="2643"/>
      <c r="D2636" s="2643"/>
      <c r="E2636" s="2643"/>
      <c r="F2636" s="2643"/>
      <c r="G2636" s="2643"/>
      <c r="H2636" s="2643"/>
      <c r="I2636" s="2643"/>
      <c r="J2636" s="2643"/>
      <c r="K2636" s="2644"/>
      <c r="L2636" s="2645"/>
      <c r="M2636" s="2645"/>
      <c r="N2636" s="2645"/>
      <c r="O2636" s="2646"/>
      <c r="P2636" s="2646"/>
      <c r="Q2636" s="2646"/>
      <c r="R2636" s="2646"/>
      <c r="S2636" s="2646"/>
      <c r="T2636" s="2646"/>
      <c r="U2636" s="2643"/>
      <c r="V2636" s="2643"/>
      <c r="W2636" s="2646"/>
    </row>
    <row r="2637" spans="1:23">
      <c r="A2637" s="2643"/>
      <c r="B2637" s="2643"/>
      <c r="C2637" s="2643"/>
      <c r="D2637" s="2643"/>
      <c r="E2637" s="2643"/>
      <c r="F2637" s="2643"/>
      <c r="G2637" s="2643"/>
      <c r="H2637" s="2643"/>
      <c r="I2637" s="2643"/>
      <c r="J2637" s="2643"/>
      <c r="K2637" s="2644"/>
      <c r="L2637" s="2645"/>
      <c r="M2637" s="2645"/>
      <c r="N2637" s="2645"/>
      <c r="O2637" s="2646"/>
      <c r="P2637" s="2646"/>
      <c r="Q2637" s="2646"/>
      <c r="R2637" s="2646"/>
      <c r="S2637" s="2646"/>
      <c r="T2637" s="2646"/>
      <c r="U2637" s="2643"/>
      <c r="V2637" s="2643"/>
      <c r="W2637" s="2646"/>
    </row>
    <row r="2638" spans="1:23">
      <c r="A2638" s="2643"/>
      <c r="B2638" s="2643"/>
      <c r="C2638" s="2643"/>
      <c r="D2638" s="2643"/>
      <c r="E2638" s="2643"/>
      <c r="F2638" s="2643"/>
      <c r="G2638" s="2643"/>
      <c r="H2638" s="2643"/>
      <c r="I2638" s="2643"/>
      <c r="J2638" s="2643"/>
      <c r="K2638" s="2644"/>
      <c r="L2638" s="2645"/>
      <c r="M2638" s="2645"/>
      <c r="N2638" s="2645"/>
      <c r="O2638" s="2646"/>
      <c r="P2638" s="2646"/>
      <c r="Q2638" s="2646"/>
      <c r="R2638" s="2646"/>
      <c r="S2638" s="2646"/>
      <c r="T2638" s="2646"/>
      <c r="U2638" s="2643"/>
      <c r="V2638" s="2643"/>
      <c r="W2638" s="2646"/>
    </row>
    <row r="2639" spans="1:23">
      <c r="A2639" s="2643"/>
      <c r="B2639" s="2643"/>
      <c r="C2639" s="2643"/>
      <c r="D2639" s="2643"/>
      <c r="E2639" s="2643"/>
      <c r="F2639" s="2643"/>
      <c r="G2639" s="2643"/>
      <c r="H2639" s="2643"/>
      <c r="I2639" s="2643"/>
      <c r="J2639" s="2643"/>
      <c r="K2639" s="2644"/>
      <c r="L2639" s="2645"/>
      <c r="M2639" s="2645"/>
      <c r="N2639" s="2645"/>
      <c r="O2639" s="2646"/>
      <c r="P2639" s="2646"/>
      <c r="Q2639" s="2646"/>
      <c r="R2639" s="2646"/>
      <c r="S2639" s="2646"/>
      <c r="T2639" s="2646"/>
      <c r="U2639" s="2643"/>
      <c r="V2639" s="2643"/>
      <c r="W2639" s="2646"/>
    </row>
    <row r="2640" spans="1:23">
      <c r="A2640" s="2643"/>
      <c r="B2640" s="2643"/>
      <c r="C2640" s="2643"/>
      <c r="D2640" s="2643"/>
      <c r="E2640" s="2643"/>
      <c r="F2640" s="2643"/>
      <c r="G2640" s="2643"/>
      <c r="H2640" s="2643"/>
      <c r="I2640" s="2643"/>
      <c r="J2640" s="2643"/>
      <c r="K2640" s="2644"/>
      <c r="L2640" s="2645"/>
      <c r="M2640" s="2645"/>
      <c r="N2640" s="2645"/>
      <c r="O2640" s="2646"/>
      <c r="P2640" s="2646"/>
      <c r="Q2640" s="2646"/>
      <c r="R2640" s="2646"/>
      <c r="S2640" s="2646"/>
      <c r="T2640" s="2646"/>
      <c r="U2640" s="2643"/>
      <c r="V2640" s="2643"/>
      <c r="W2640" s="2646"/>
    </row>
    <row r="2641" spans="1:23">
      <c r="A2641" s="2643"/>
      <c r="B2641" s="2643"/>
      <c r="C2641" s="2643"/>
      <c r="D2641" s="2643"/>
      <c r="E2641" s="2643"/>
      <c r="F2641" s="2643"/>
      <c r="G2641" s="2643"/>
      <c r="H2641" s="2643"/>
      <c r="I2641" s="2643"/>
      <c r="J2641" s="2643"/>
      <c r="K2641" s="2644"/>
      <c r="L2641" s="2645"/>
      <c r="M2641" s="2645"/>
      <c r="N2641" s="2645"/>
      <c r="O2641" s="2646"/>
      <c r="P2641" s="2646"/>
      <c r="Q2641" s="2646"/>
      <c r="R2641" s="2646"/>
      <c r="S2641" s="2646"/>
      <c r="T2641" s="2646"/>
      <c r="U2641" s="2643"/>
      <c r="V2641" s="2643"/>
      <c r="W2641" s="2646"/>
    </row>
    <row r="2642" spans="1:23">
      <c r="A2642" s="2643"/>
      <c r="B2642" s="2643"/>
      <c r="C2642" s="2643"/>
      <c r="D2642" s="2643"/>
      <c r="E2642" s="2643"/>
      <c r="F2642" s="2643"/>
      <c r="G2642" s="2643"/>
      <c r="H2642" s="2643"/>
      <c r="I2642" s="2643"/>
      <c r="J2642" s="2643"/>
      <c r="K2642" s="2644"/>
      <c r="L2642" s="2645"/>
      <c r="M2642" s="2645"/>
      <c r="N2642" s="2645"/>
      <c r="O2642" s="2646"/>
      <c r="P2642" s="2646"/>
      <c r="Q2642" s="2646"/>
      <c r="R2642" s="2646"/>
      <c r="S2642" s="2646"/>
      <c r="T2642" s="2646"/>
      <c r="U2642" s="2643"/>
      <c r="V2642" s="2643"/>
      <c r="W2642" s="2646"/>
    </row>
    <row r="2643" spans="1:23">
      <c r="A2643" s="2643"/>
      <c r="B2643" s="2643"/>
      <c r="C2643" s="2643"/>
      <c r="D2643" s="2643"/>
      <c r="E2643" s="2643"/>
      <c r="F2643" s="2643"/>
      <c r="G2643" s="2643"/>
      <c r="H2643" s="2643"/>
      <c r="I2643" s="2643"/>
      <c r="J2643" s="2643"/>
      <c r="K2643" s="2644"/>
      <c r="L2643" s="2645"/>
      <c r="M2643" s="2645"/>
      <c r="N2643" s="2645"/>
      <c r="O2643" s="2646"/>
      <c r="P2643" s="2646"/>
      <c r="Q2643" s="2646"/>
      <c r="R2643" s="2646"/>
      <c r="S2643" s="2646"/>
      <c r="T2643" s="2646"/>
      <c r="U2643" s="2643"/>
      <c r="V2643" s="2643"/>
      <c r="W2643" s="2646"/>
    </row>
    <row r="2644" spans="1:23">
      <c r="A2644" s="2643"/>
      <c r="B2644" s="2643"/>
      <c r="C2644" s="2643"/>
      <c r="D2644" s="2643"/>
      <c r="E2644" s="2643"/>
      <c r="F2644" s="2643"/>
      <c r="G2644" s="2643"/>
      <c r="H2644" s="2643"/>
      <c r="I2644" s="2643"/>
      <c r="J2644" s="2643"/>
      <c r="K2644" s="2644"/>
      <c r="L2644" s="2645"/>
      <c r="M2644" s="2645"/>
      <c r="N2644" s="2645"/>
      <c r="O2644" s="2646"/>
      <c r="P2644" s="2646"/>
      <c r="Q2644" s="2646"/>
      <c r="R2644" s="2646"/>
      <c r="S2644" s="2646"/>
      <c r="T2644" s="2646"/>
      <c r="U2644" s="2643"/>
      <c r="V2644" s="2643"/>
      <c r="W2644" s="2646"/>
    </row>
    <row r="2645" spans="1:23">
      <c r="A2645" s="2643"/>
      <c r="B2645" s="2643"/>
      <c r="C2645" s="2643"/>
      <c r="D2645" s="2643"/>
      <c r="E2645" s="2643"/>
      <c r="F2645" s="2643"/>
      <c r="G2645" s="2643"/>
      <c r="H2645" s="2643"/>
      <c r="I2645" s="2643"/>
      <c r="J2645" s="2643"/>
      <c r="K2645" s="2644"/>
      <c r="L2645" s="2645"/>
      <c r="M2645" s="2645"/>
      <c r="N2645" s="2645"/>
      <c r="O2645" s="2646"/>
      <c r="P2645" s="2646"/>
      <c r="Q2645" s="2646"/>
      <c r="R2645" s="2646"/>
      <c r="S2645" s="2646"/>
      <c r="T2645" s="2646"/>
      <c r="U2645" s="2643"/>
      <c r="V2645" s="2643"/>
      <c r="W2645" s="2646"/>
    </row>
    <row r="2646" spans="1:23">
      <c r="A2646" s="2643"/>
      <c r="B2646" s="2643"/>
      <c r="C2646" s="2643"/>
      <c r="D2646" s="2643"/>
      <c r="E2646" s="2643"/>
      <c r="F2646" s="2643"/>
      <c r="G2646" s="2643"/>
      <c r="H2646" s="2643"/>
      <c r="I2646" s="2643"/>
      <c r="J2646" s="2643"/>
      <c r="K2646" s="2644"/>
      <c r="L2646" s="2645"/>
      <c r="M2646" s="2645"/>
      <c r="N2646" s="2645"/>
      <c r="O2646" s="2646"/>
      <c r="P2646" s="2646"/>
      <c r="Q2646" s="2646"/>
      <c r="R2646" s="2646"/>
      <c r="S2646" s="2646"/>
      <c r="T2646" s="2646"/>
      <c r="U2646" s="2643"/>
      <c r="V2646" s="2643"/>
      <c r="W2646" s="2646"/>
    </row>
    <row r="2647" spans="1:23">
      <c r="A2647" s="2643"/>
      <c r="B2647" s="2643"/>
      <c r="C2647" s="2643"/>
      <c r="D2647" s="2643"/>
      <c r="E2647" s="2643"/>
      <c r="F2647" s="2643"/>
      <c r="G2647" s="2643"/>
      <c r="H2647" s="2643"/>
      <c r="I2647" s="2643"/>
      <c r="J2647" s="2643"/>
      <c r="K2647" s="2644"/>
      <c r="L2647" s="2645"/>
      <c r="M2647" s="2645"/>
      <c r="N2647" s="2645"/>
      <c r="O2647" s="2646"/>
      <c r="P2647" s="2646"/>
      <c r="Q2647" s="2646"/>
      <c r="R2647" s="2646"/>
      <c r="S2647" s="2646"/>
      <c r="T2647" s="2646"/>
      <c r="U2647" s="2643"/>
      <c r="V2647" s="2643"/>
      <c r="W2647" s="2646"/>
    </row>
    <row r="2648" spans="1:23">
      <c r="A2648" s="2643"/>
      <c r="B2648" s="2643"/>
      <c r="C2648" s="2643"/>
      <c r="D2648" s="2643"/>
      <c r="E2648" s="2643"/>
      <c r="F2648" s="2643"/>
      <c r="G2648" s="2643"/>
      <c r="H2648" s="2643"/>
      <c r="I2648" s="2643"/>
      <c r="J2648" s="2643"/>
      <c r="K2648" s="2644"/>
      <c r="L2648" s="2645"/>
      <c r="M2648" s="2645"/>
      <c r="N2648" s="2645"/>
      <c r="O2648" s="2646"/>
      <c r="P2648" s="2646"/>
      <c r="Q2648" s="2646"/>
      <c r="R2648" s="2646"/>
      <c r="S2648" s="2646"/>
      <c r="T2648" s="2646"/>
      <c r="U2648" s="2643"/>
      <c r="V2648" s="2643"/>
      <c r="W2648" s="2646"/>
    </row>
    <row r="2649" spans="1:23">
      <c r="A2649" s="2643"/>
      <c r="B2649" s="2643"/>
      <c r="C2649" s="2643"/>
      <c r="D2649" s="2643"/>
      <c r="E2649" s="2643"/>
      <c r="F2649" s="2643"/>
      <c r="G2649" s="2643"/>
      <c r="H2649" s="2643"/>
      <c r="I2649" s="2643"/>
      <c r="J2649" s="2643"/>
      <c r="K2649" s="2644"/>
      <c r="L2649" s="2645"/>
      <c r="M2649" s="2645"/>
      <c r="N2649" s="2645"/>
      <c r="O2649" s="2646"/>
      <c r="P2649" s="2646"/>
      <c r="Q2649" s="2646"/>
      <c r="R2649" s="2646"/>
      <c r="S2649" s="2646"/>
      <c r="T2649" s="2646"/>
      <c r="U2649" s="2643"/>
      <c r="V2649" s="2643"/>
      <c r="W2649" s="2646"/>
    </row>
    <row r="2650" spans="1:23">
      <c r="A2650" s="2643"/>
      <c r="B2650" s="2643"/>
      <c r="C2650" s="2643"/>
      <c r="D2650" s="2643"/>
      <c r="E2650" s="2643"/>
      <c r="F2650" s="2643"/>
      <c r="G2650" s="2643"/>
      <c r="H2650" s="2643"/>
      <c r="I2650" s="2643"/>
      <c r="J2650" s="2643"/>
      <c r="K2650" s="2644"/>
      <c r="L2650" s="2645"/>
      <c r="M2650" s="2645"/>
      <c r="N2650" s="2645"/>
      <c r="O2650" s="2646"/>
      <c r="P2650" s="2646"/>
      <c r="Q2650" s="2646"/>
      <c r="R2650" s="2646"/>
      <c r="S2650" s="2646"/>
      <c r="T2650" s="2646"/>
      <c r="U2650" s="2643"/>
      <c r="V2650" s="2643"/>
      <c r="W2650" s="2646"/>
    </row>
    <row r="2651" spans="1:23">
      <c r="A2651" s="2643"/>
      <c r="B2651" s="2643"/>
      <c r="C2651" s="2643"/>
      <c r="D2651" s="2643"/>
      <c r="E2651" s="2643"/>
      <c r="F2651" s="2643"/>
      <c r="G2651" s="2643"/>
      <c r="H2651" s="2643"/>
      <c r="I2651" s="2643"/>
      <c r="J2651" s="2643"/>
      <c r="K2651" s="2644"/>
      <c r="L2651" s="2645"/>
      <c r="M2651" s="2645"/>
      <c r="N2651" s="2645"/>
      <c r="O2651" s="2646"/>
      <c r="P2651" s="2646"/>
      <c r="Q2651" s="2646"/>
      <c r="R2651" s="2646"/>
      <c r="S2651" s="2646"/>
      <c r="T2651" s="2646"/>
      <c r="U2651" s="2643"/>
      <c r="V2651" s="2643"/>
      <c r="W2651" s="2646"/>
    </row>
    <row r="2652" spans="1:23">
      <c r="A2652" s="2643"/>
      <c r="B2652" s="2643"/>
      <c r="C2652" s="2643"/>
      <c r="D2652" s="2643"/>
      <c r="E2652" s="2643"/>
      <c r="F2652" s="2643"/>
      <c r="G2652" s="2643"/>
      <c r="H2652" s="2643"/>
      <c r="I2652" s="2643"/>
      <c r="J2652" s="2643"/>
      <c r="K2652" s="2644"/>
      <c r="L2652" s="2645"/>
      <c r="M2652" s="2645"/>
      <c r="N2652" s="2645"/>
      <c r="O2652" s="2646"/>
      <c r="P2652" s="2646"/>
      <c r="Q2652" s="2646"/>
      <c r="R2652" s="2646"/>
      <c r="S2652" s="2646"/>
      <c r="T2652" s="2646"/>
      <c r="U2652" s="2643"/>
      <c r="V2652" s="2643"/>
      <c r="W2652" s="2646"/>
    </row>
    <row r="2653" spans="1:23">
      <c r="A2653" s="2643"/>
      <c r="B2653" s="2643"/>
      <c r="C2653" s="2643"/>
      <c r="D2653" s="2643"/>
      <c r="E2653" s="2643"/>
      <c r="F2653" s="2643"/>
      <c r="G2653" s="2643"/>
      <c r="H2653" s="2643"/>
      <c r="I2653" s="2643"/>
      <c r="J2653" s="2643"/>
      <c r="K2653" s="2644"/>
      <c r="L2653" s="2645"/>
      <c r="M2653" s="2645"/>
      <c r="N2653" s="2645"/>
      <c r="O2653" s="2646"/>
      <c r="P2653" s="2646"/>
      <c r="Q2653" s="2646"/>
      <c r="R2653" s="2646"/>
      <c r="S2653" s="2646"/>
      <c r="T2653" s="2646"/>
      <c r="U2653" s="2643"/>
      <c r="V2653" s="2643"/>
      <c r="W2653" s="2646"/>
    </row>
    <row r="2654" spans="1:23">
      <c r="A2654" s="2643"/>
      <c r="B2654" s="2643"/>
      <c r="C2654" s="2643"/>
      <c r="D2654" s="2643"/>
      <c r="E2654" s="2643"/>
      <c r="F2654" s="2643"/>
      <c r="G2654" s="2643"/>
      <c r="H2654" s="2643"/>
      <c r="I2654" s="2643"/>
      <c r="J2654" s="2643"/>
      <c r="K2654" s="2644"/>
      <c r="L2654" s="2645"/>
      <c r="M2654" s="2645"/>
      <c r="N2654" s="2645"/>
      <c r="O2654" s="2646"/>
      <c r="P2654" s="2646"/>
      <c r="Q2654" s="2646"/>
      <c r="R2654" s="2646"/>
      <c r="S2654" s="2646"/>
      <c r="T2654" s="2646"/>
      <c r="U2654" s="2643"/>
      <c r="V2654" s="2643"/>
      <c r="W2654" s="2646"/>
    </row>
    <row r="2655" spans="1:23">
      <c r="A2655" s="2643"/>
      <c r="B2655" s="2643"/>
      <c r="C2655" s="2643"/>
      <c r="D2655" s="2643"/>
      <c r="E2655" s="2643"/>
      <c r="F2655" s="2643"/>
      <c r="G2655" s="2643"/>
      <c r="H2655" s="2643"/>
      <c r="I2655" s="2643"/>
      <c r="J2655" s="2643"/>
      <c r="K2655" s="2644"/>
      <c r="L2655" s="2645"/>
      <c r="M2655" s="2645"/>
      <c r="N2655" s="2645"/>
      <c r="O2655" s="2646"/>
      <c r="P2655" s="2646"/>
      <c r="Q2655" s="2646"/>
      <c r="R2655" s="2646"/>
      <c r="S2655" s="2646"/>
      <c r="T2655" s="2646"/>
      <c r="U2655" s="2643"/>
      <c r="V2655" s="2643"/>
      <c r="W2655" s="2646"/>
    </row>
    <row r="2656" spans="1:23">
      <c r="A2656" s="2643"/>
      <c r="B2656" s="2643"/>
      <c r="C2656" s="2643"/>
      <c r="D2656" s="2643"/>
      <c r="E2656" s="2643"/>
      <c r="F2656" s="2643"/>
      <c r="G2656" s="2643"/>
      <c r="H2656" s="2643"/>
      <c r="I2656" s="2643"/>
      <c r="J2656" s="2643"/>
      <c r="K2656" s="2644"/>
      <c r="L2656" s="2645"/>
      <c r="M2656" s="2645"/>
      <c r="N2656" s="2645"/>
      <c r="O2656" s="2646"/>
      <c r="P2656" s="2646"/>
      <c r="Q2656" s="2646"/>
      <c r="R2656" s="2646"/>
      <c r="S2656" s="2646"/>
      <c r="T2656" s="2646"/>
      <c r="U2656" s="2643"/>
      <c r="V2656" s="2643"/>
      <c r="W2656" s="2646"/>
    </row>
    <row r="2657" spans="1:23">
      <c r="A2657" s="2643"/>
      <c r="B2657" s="2643"/>
      <c r="C2657" s="2643"/>
      <c r="D2657" s="2643"/>
      <c r="E2657" s="2643"/>
      <c r="F2657" s="2643"/>
      <c r="G2657" s="2643"/>
      <c r="H2657" s="2643"/>
      <c r="I2657" s="2643"/>
      <c r="J2657" s="2643"/>
      <c r="K2657" s="2644"/>
      <c r="L2657" s="2645"/>
      <c r="M2657" s="2645"/>
      <c r="N2657" s="2645"/>
      <c r="O2657" s="2646"/>
      <c r="P2657" s="2646"/>
      <c r="Q2657" s="2646"/>
      <c r="R2657" s="2646"/>
      <c r="S2657" s="2646"/>
      <c r="T2657" s="2646"/>
      <c r="U2657" s="2643"/>
      <c r="V2657" s="2643"/>
      <c r="W2657" s="2646"/>
    </row>
    <row r="2658" spans="1:23">
      <c r="A2658" s="2643"/>
      <c r="B2658" s="2643"/>
      <c r="C2658" s="2643"/>
      <c r="D2658" s="2643"/>
      <c r="E2658" s="2643"/>
      <c r="F2658" s="2643"/>
      <c r="G2658" s="2643"/>
      <c r="H2658" s="2643"/>
      <c r="I2658" s="2643"/>
      <c r="J2658" s="2643"/>
      <c r="K2658" s="2644"/>
      <c r="L2658" s="2645"/>
      <c r="M2658" s="2645"/>
      <c r="N2658" s="2645"/>
      <c r="O2658" s="2646"/>
      <c r="P2658" s="2646"/>
      <c r="Q2658" s="2646"/>
      <c r="R2658" s="2646"/>
      <c r="S2658" s="2646"/>
      <c r="T2658" s="2646"/>
      <c r="U2658" s="2643"/>
      <c r="V2658" s="2643"/>
      <c r="W2658" s="2646"/>
    </row>
    <row r="2659" spans="1:23">
      <c r="A2659" s="2643"/>
      <c r="B2659" s="2643"/>
      <c r="C2659" s="2643"/>
      <c r="D2659" s="2643"/>
      <c r="E2659" s="2643"/>
      <c r="F2659" s="2643"/>
      <c r="G2659" s="2643"/>
      <c r="H2659" s="2643"/>
      <c r="I2659" s="2643"/>
      <c r="J2659" s="2643"/>
      <c r="K2659" s="2644"/>
      <c r="L2659" s="2645"/>
      <c r="M2659" s="2645"/>
      <c r="N2659" s="2645"/>
      <c r="O2659" s="2646"/>
      <c r="P2659" s="2646"/>
      <c r="Q2659" s="2646"/>
      <c r="R2659" s="2646"/>
      <c r="S2659" s="2646"/>
      <c r="T2659" s="2646"/>
      <c r="U2659" s="2643"/>
      <c r="V2659" s="2643"/>
      <c r="W2659" s="2646"/>
    </row>
    <row r="2660" spans="1:23">
      <c r="A2660" s="2643"/>
      <c r="B2660" s="2643"/>
      <c r="C2660" s="2643"/>
      <c r="D2660" s="2643"/>
      <c r="E2660" s="2643"/>
      <c r="F2660" s="2643"/>
      <c r="G2660" s="2643"/>
      <c r="H2660" s="2643"/>
      <c r="I2660" s="2643"/>
      <c r="J2660" s="2643"/>
      <c r="K2660" s="2644"/>
      <c r="L2660" s="2645"/>
      <c r="M2660" s="2645"/>
      <c r="N2660" s="2645"/>
      <c r="O2660" s="2646"/>
      <c r="P2660" s="2646"/>
      <c r="Q2660" s="2646"/>
      <c r="R2660" s="2646"/>
      <c r="S2660" s="2646"/>
      <c r="T2660" s="2646"/>
      <c r="U2660" s="2643"/>
      <c r="V2660" s="2643"/>
      <c r="W2660" s="2646"/>
    </row>
    <row r="2661" spans="1:23">
      <c r="A2661" s="2643"/>
      <c r="B2661" s="2643"/>
      <c r="C2661" s="2643"/>
      <c r="D2661" s="2643"/>
      <c r="E2661" s="2643"/>
      <c r="F2661" s="2643"/>
      <c r="G2661" s="2643"/>
      <c r="H2661" s="2643"/>
      <c r="I2661" s="2643"/>
      <c r="J2661" s="2643"/>
      <c r="K2661" s="2644"/>
      <c r="L2661" s="2645"/>
      <c r="M2661" s="2645"/>
      <c r="N2661" s="2645"/>
      <c r="O2661" s="2646"/>
      <c r="P2661" s="2646"/>
      <c r="Q2661" s="2646"/>
      <c r="R2661" s="2646"/>
      <c r="S2661" s="2646"/>
      <c r="T2661" s="2646"/>
      <c r="U2661" s="2643"/>
      <c r="V2661" s="2643"/>
      <c r="W2661" s="2646"/>
    </row>
    <row r="2662" spans="1:23">
      <c r="A2662" s="2643"/>
      <c r="B2662" s="2643"/>
      <c r="C2662" s="2643"/>
      <c r="D2662" s="2643"/>
      <c r="E2662" s="2643"/>
      <c r="F2662" s="2643"/>
      <c r="G2662" s="2643"/>
      <c r="H2662" s="2643"/>
      <c r="I2662" s="2643"/>
      <c r="J2662" s="2643"/>
      <c r="K2662" s="2644"/>
      <c r="L2662" s="2645"/>
      <c r="M2662" s="2645"/>
      <c r="N2662" s="2645"/>
      <c r="O2662" s="2646"/>
      <c r="P2662" s="2646"/>
      <c r="Q2662" s="2646"/>
      <c r="R2662" s="2646"/>
      <c r="S2662" s="2646"/>
      <c r="T2662" s="2646"/>
      <c r="U2662" s="2643"/>
      <c r="V2662" s="2643"/>
      <c r="W2662" s="2646"/>
    </row>
    <row r="2663" spans="1:23">
      <c r="A2663" s="2643"/>
      <c r="B2663" s="2643"/>
      <c r="C2663" s="2643"/>
      <c r="D2663" s="2643"/>
      <c r="E2663" s="2643"/>
      <c r="F2663" s="2643"/>
      <c r="G2663" s="2643"/>
      <c r="H2663" s="2643"/>
      <c r="I2663" s="2643"/>
      <c r="J2663" s="2643"/>
      <c r="K2663" s="2644"/>
      <c r="L2663" s="2645"/>
      <c r="M2663" s="2645"/>
      <c r="N2663" s="2645"/>
      <c r="O2663" s="2646"/>
      <c r="P2663" s="2646"/>
      <c r="Q2663" s="2646"/>
      <c r="R2663" s="2646"/>
      <c r="S2663" s="2646"/>
      <c r="T2663" s="2646"/>
      <c r="U2663" s="2643"/>
      <c r="V2663" s="2643"/>
      <c r="W2663" s="2646"/>
    </row>
    <row r="2664" spans="1:23">
      <c r="A2664" s="2643"/>
      <c r="B2664" s="2643"/>
      <c r="C2664" s="2643"/>
      <c r="D2664" s="2643"/>
      <c r="E2664" s="2643"/>
      <c r="F2664" s="2643"/>
      <c r="G2664" s="2643"/>
      <c r="H2664" s="2643"/>
      <c r="I2664" s="2643"/>
      <c r="J2664" s="2643"/>
      <c r="K2664" s="2644"/>
      <c r="L2664" s="2645"/>
      <c r="M2664" s="2645"/>
      <c r="N2664" s="2645"/>
      <c r="O2664" s="2646"/>
      <c r="P2664" s="2646"/>
      <c r="Q2664" s="2646"/>
      <c r="R2664" s="2646"/>
      <c r="S2664" s="2646"/>
      <c r="T2664" s="2646"/>
      <c r="U2664" s="2643"/>
      <c r="V2664" s="2643"/>
      <c r="W2664" s="2646"/>
    </row>
    <row r="2665" spans="1:23">
      <c r="A2665" s="2643"/>
      <c r="B2665" s="2643"/>
      <c r="C2665" s="2643"/>
      <c r="D2665" s="2643"/>
      <c r="E2665" s="2643"/>
      <c r="F2665" s="2643"/>
      <c r="G2665" s="2643"/>
      <c r="H2665" s="2643"/>
      <c r="I2665" s="2643"/>
      <c r="J2665" s="2643"/>
      <c r="K2665" s="2644"/>
      <c r="L2665" s="2645"/>
      <c r="M2665" s="2645"/>
      <c r="N2665" s="2645"/>
      <c r="O2665" s="2646"/>
      <c r="P2665" s="2646"/>
      <c r="Q2665" s="2646"/>
      <c r="R2665" s="2646"/>
      <c r="S2665" s="2646"/>
      <c r="T2665" s="2646"/>
      <c r="U2665" s="2643"/>
      <c r="V2665" s="2643"/>
      <c r="W2665" s="2646"/>
    </row>
    <row r="2666" spans="1:23">
      <c r="A2666" s="2643"/>
      <c r="B2666" s="2643"/>
      <c r="C2666" s="2643"/>
      <c r="D2666" s="2643"/>
      <c r="E2666" s="2643"/>
      <c r="F2666" s="2643"/>
      <c r="G2666" s="2643"/>
      <c r="H2666" s="2643"/>
      <c r="I2666" s="2643"/>
      <c r="J2666" s="2643"/>
      <c r="K2666" s="2644"/>
      <c r="L2666" s="2645"/>
      <c r="M2666" s="2645"/>
      <c r="N2666" s="2645"/>
      <c r="O2666" s="2646"/>
      <c r="P2666" s="2646"/>
      <c r="Q2666" s="2646"/>
      <c r="R2666" s="2646"/>
      <c r="S2666" s="2646"/>
      <c r="T2666" s="2646"/>
      <c r="U2666" s="2643"/>
      <c r="V2666" s="2643"/>
      <c r="W2666" s="2646"/>
    </row>
    <row r="2667" spans="1:23">
      <c r="A2667" s="2643"/>
      <c r="B2667" s="2643"/>
      <c r="C2667" s="2643"/>
      <c r="D2667" s="2643"/>
      <c r="E2667" s="2643"/>
      <c r="F2667" s="2643"/>
      <c r="G2667" s="2643"/>
      <c r="H2667" s="2643"/>
      <c r="I2667" s="2643"/>
      <c r="J2667" s="2643"/>
      <c r="K2667" s="2644"/>
      <c r="L2667" s="2645"/>
      <c r="M2667" s="2645"/>
      <c r="N2667" s="2645"/>
      <c r="O2667" s="2646"/>
      <c r="P2667" s="2646"/>
      <c r="Q2667" s="2646"/>
      <c r="R2667" s="2646"/>
      <c r="S2667" s="2646"/>
      <c r="T2667" s="2646"/>
      <c r="U2667" s="2643"/>
      <c r="V2667" s="2643"/>
      <c r="W2667" s="2646"/>
    </row>
    <row r="2668" spans="1:23">
      <c r="A2668" s="2643"/>
      <c r="B2668" s="2643"/>
      <c r="C2668" s="2643"/>
      <c r="D2668" s="2643"/>
      <c r="E2668" s="2643"/>
      <c r="F2668" s="2643"/>
      <c r="G2668" s="2643"/>
      <c r="H2668" s="2643"/>
      <c r="I2668" s="2643"/>
      <c r="J2668" s="2643"/>
      <c r="K2668" s="2644"/>
      <c r="L2668" s="2645"/>
      <c r="M2668" s="2645"/>
      <c r="N2668" s="2645"/>
      <c r="O2668" s="2646"/>
      <c r="P2668" s="2646"/>
      <c r="Q2668" s="2646"/>
      <c r="R2668" s="2646"/>
      <c r="S2668" s="2646"/>
      <c r="T2668" s="2646"/>
      <c r="U2668" s="2643"/>
      <c r="V2668" s="2643"/>
      <c r="W2668" s="2646"/>
    </row>
    <row r="2669" spans="1:23">
      <c r="A2669" s="2643"/>
      <c r="B2669" s="2643"/>
      <c r="C2669" s="2643"/>
      <c r="D2669" s="2643"/>
      <c r="E2669" s="2643"/>
      <c r="F2669" s="2643"/>
      <c r="G2669" s="2643"/>
      <c r="H2669" s="2643"/>
      <c r="I2669" s="2643"/>
      <c r="J2669" s="2643"/>
      <c r="K2669" s="2644"/>
      <c r="L2669" s="2645"/>
      <c r="M2669" s="2645"/>
      <c r="N2669" s="2645"/>
      <c r="O2669" s="2646"/>
      <c r="P2669" s="2646"/>
      <c r="Q2669" s="2646"/>
      <c r="R2669" s="2646"/>
      <c r="S2669" s="2646"/>
      <c r="T2669" s="2646"/>
      <c r="U2669" s="2643"/>
      <c r="V2669" s="2643"/>
      <c r="W2669" s="2646"/>
    </row>
    <row r="2670" spans="1:23">
      <c r="A2670" s="2643"/>
      <c r="B2670" s="2643"/>
      <c r="C2670" s="2643"/>
      <c r="D2670" s="2643"/>
      <c r="E2670" s="2643"/>
      <c r="F2670" s="2643"/>
      <c r="G2670" s="2643"/>
      <c r="H2670" s="2643"/>
      <c r="I2670" s="2643"/>
      <c r="J2670" s="2643"/>
      <c r="K2670" s="2644"/>
      <c r="L2670" s="2645"/>
      <c r="M2670" s="2645"/>
      <c r="N2670" s="2645"/>
      <c r="O2670" s="2646"/>
      <c r="P2670" s="2646"/>
      <c r="Q2670" s="2646"/>
      <c r="R2670" s="2646"/>
      <c r="S2670" s="2646"/>
      <c r="T2670" s="2646"/>
      <c r="U2670" s="2643"/>
      <c r="V2670" s="2643"/>
      <c r="W2670" s="2646"/>
    </row>
    <row r="2671" spans="1:23">
      <c r="A2671" s="2643"/>
      <c r="B2671" s="2643"/>
      <c r="C2671" s="2643"/>
      <c r="D2671" s="2643"/>
      <c r="E2671" s="2643"/>
      <c r="F2671" s="2643"/>
      <c r="G2671" s="2643"/>
      <c r="H2671" s="2643"/>
      <c r="I2671" s="2643"/>
      <c r="J2671" s="2643"/>
      <c r="K2671" s="2644"/>
      <c r="L2671" s="2645"/>
      <c r="M2671" s="2645"/>
      <c r="N2671" s="2645"/>
      <c r="O2671" s="2646"/>
      <c r="P2671" s="2646"/>
      <c r="Q2671" s="2646"/>
      <c r="R2671" s="2646"/>
      <c r="S2671" s="2646"/>
      <c r="T2671" s="2646"/>
      <c r="U2671" s="2643"/>
      <c r="V2671" s="2643"/>
      <c r="W2671" s="2646"/>
    </row>
    <row r="2672" spans="1:23">
      <c r="A2672" s="2643"/>
      <c r="B2672" s="2643"/>
      <c r="C2672" s="2643"/>
      <c r="D2672" s="2643"/>
      <c r="E2672" s="2643"/>
      <c r="F2672" s="2643"/>
      <c r="G2672" s="2643"/>
      <c r="H2672" s="2643"/>
      <c r="I2672" s="2643"/>
      <c r="J2672" s="2643"/>
      <c r="K2672" s="2644"/>
      <c r="L2672" s="2645"/>
      <c r="M2672" s="2645"/>
      <c r="N2672" s="2645"/>
      <c r="O2672" s="2646"/>
      <c r="P2672" s="2646"/>
      <c r="Q2672" s="2646"/>
      <c r="R2672" s="2646"/>
      <c r="S2672" s="2646"/>
      <c r="T2672" s="2646"/>
      <c r="U2672" s="2643"/>
      <c r="V2672" s="2643"/>
      <c r="W2672" s="2646"/>
    </row>
    <row r="2673" spans="1:23">
      <c r="A2673" s="2643"/>
      <c r="B2673" s="2643"/>
      <c r="C2673" s="2643"/>
      <c r="D2673" s="2643"/>
      <c r="E2673" s="2643"/>
      <c r="F2673" s="2643"/>
      <c r="G2673" s="2643"/>
      <c r="H2673" s="2643"/>
      <c r="I2673" s="2643"/>
      <c r="J2673" s="2643"/>
      <c r="K2673" s="2644"/>
      <c r="L2673" s="2645"/>
      <c r="M2673" s="2645"/>
      <c r="N2673" s="2645"/>
      <c r="O2673" s="2646"/>
      <c r="P2673" s="2646"/>
      <c r="Q2673" s="2646"/>
      <c r="R2673" s="2646"/>
      <c r="S2673" s="2646"/>
      <c r="T2673" s="2646"/>
      <c r="U2673" s="2643"/>
      <c r="V2673" s="2643"/>
      <c r="W2673" s="2646"/>
    </row>
    <row r="2674" spans="1:23">
      <c r="A2674" s="2643"/>
      <c r="B2674" s="2643"/>
      <c r="C2674" s="2643"/>
      <c r="D2674" s="2643"/>
      <c r="E2674" s="2643"/>
      <c r="F2674" s="2643"/>
      <c r="G2674" s="2643"/>
      <c r="H2674" s="2643"/>
      <c r="I2674" s="2643"/>
      <c r="J2674" s="2643"/>
      <c r="K2674" s="2644"/>
      <c r="L2674" s="2645"/>
      <c r="M2674" s="2645"/>
      <c r="N2674" s="2645"/>
      <c r="O2674" s="2646"/>
      <c r="P2674" s="2646"/>
      <c r="Q2674" s="2646"/>
      <c r="R2674" s="2646"/>
      <c r="S2674" s="2646"/>
      <c r="T2674" s="2646"/>
      <c r="U2674" s="2643"/>
      <c r="V2674" s="2643"/>
      <c r="W2674" s="2646"/>
    </row>
    <row r="2675" spans="1:23">
      <c r="A2675" s="2643"/>
      <c r="B2675" s="2643"/>
      <c r="C2675" s="2643"/>
      <c r="D2675" s="2643"/>
      <c r="E2675" s="2643"/>
      <c r="F2675" s="2643"/>
      <c r="G2675" s="2643"/>
      <c r="H2675" s="2643"/>
      <c r="I2675" s="2643"/>
      <c r="J2675" s="2643"/>
      <c r="K2675" s="2644"/>
      <c r="L2675" s="2645"/>
      <c r="M2675" s="2645"/>
      <c r="N2675" s="2645"/>
      <c r="O2675" s="2646"/>
      <c r="P2675" s="2646"/>
      <c r="Q2675" s="2646"/>
      <c r="R2675" s="2646"/>
      <c r="S2675" s="2646"/>
      <c r="T2675" s="2646"/>
      <c r="U2675" s="2643"/>
      <c r="V2675" s="2643"/>
      <c r="W2675" s="2646"/>
    </row>
    <row r="2676" spans="1:23">
      <c r="A2676" s="2643"/>
      <c r="B2676" s="2643"/>
      <c r="C2676" s="2643"/>
      <c r="D2676" s="2643"/>
      <c r="E2676" s="2643"/>
      <c r="F2676" s="2643"/>
      <c r="G2676" s="2643"/>
      <c r="H2676" s="2643"/>
      <c r="I2676" s="2643"/>
      <c r="J2676" s="2643"/>
      <c r="K2676" s="2644"/>
      <c r="L2676" s="2645"/>
      <c r="M2676" s="2645"/>
      <c r="N2676" s="2645"/>
      <c r="O2676" s="2646"/>
      <c r="P2676" s="2646"/>
      <c r="Q2676" s="2646"/>
      <c r="R2676" s="2646"/>
      <c r="S2676" s="2646"/>
      <c r="T2676" s="2646"/>
      <c r="U2676" s="2643"/>
      <c r="V2676" s="2643"/>
      <c r="W2676" s="2646"/>
    </row>
    <row r="2677" spans="1:23">
      <c r="A2677" s="2643"/>
      <c r="B2677" s="2643"/>
      <c r="C2677" s="2643"/>
      <c r="D2677" s="2643"/>
      <c r="E2677" s="2643"/>
      <c r="F2677" s="2643"/>
      <c r="G2677" s="2643"/>
      <c r="H2677" s="2643"/>
      <c r="I2677" s="2643"/>
      <c r="J2677" s="2643"/>
      <c r="K2677" s="2644"/>
      <c r="L2677" s="2645"/>
      <c r="M2677" s="2645"/>
      <c r="N2677" s="2645"/>
      <c r="O2677" s="2646"/>
      <c r="P2677" s="2646"/>
      <c r="Q2677" s="2646"/>
      <c r="R2677" s="2646"/>
      <c r="S2677" s="2646"/>
      <c r="T2677" s="2646"/>
      <c r="U2677" s="2643"/>
      <c r="V2677" s="2643"/>
      <c r="W2677" s="2646"/>
    </row>
    <row r="2678" spans="1:23">
      <c r="A2678" s="2643"/>
      <c r="B2678" s="2643"/>
      <c r="C2678" s="2643"/>
      <c r="D2678" s="2643"/>
      <c r="E2678" s="2643"/>
      <c r="F2678" s="2643"/>
      <c r="G2678" s="2643"/>
      <c r="H2678" s="2643"/>
      <c r="I2678" s="2643"/>
      <c r="J2678" s="2643"/>
      <c r="K2678" s="2644"/>
      <c r="L2678" s="2645"/>
      <c r="M2678" s="2645"/>
      <c r="N2678" s="2645"/>
      <c r="O2678" s="2646"/>
      <c r="P2678" s="2646"/>
      <c r="Q2678" s="2646"/>
      <c r="R2678" s="2646"/>
      <c r="S2678" s="2646"/>
      <c r="T2678" s="2646"/>
      <c r="U2678" s="2643"/>
      <c r="V2678" s="2643"/>
      <c r="W2678" s="2646"/>
    </row>
    <row r="2679" spans="1:23">
      <c r="A2679" s="2643"/>
      <c r="B2679" s="2643"/>
      <c r="C2679" s="2643"/>
      <c r="D2679" s="2643"/>
      <c r="E2679" s="2643"/>
      <c r="F2679" s="2643"/>
      <c r="G2679" s="2643"/>
      <c r="H2679" s="2643"/>
      <c r="I2679" s="2643"/>
      <c r="J2679" s="2643"/>
      <c r="K2679" s="2644"/>
      <c r="L2679" s="2645"/>
      <c r="M2679" s="2645"/>
      <c r="N2679" s="2645"/>
      <c r="O2679" s="2646"/>
      <c r="P2679" s="2646"/>
      <c r="Q2679" s="2646"/>
      <c r="R2679" s="2646"/>
      <c r="S2679" s="2646"/>
      <c r="T2679" s="2646"/>
      <c r="U2679" s="2643"/>
      <c r="V2679" s="2643"/>
      <c r="W2679" s="2646"/>
    </row>
    <row r="2680" spans="1:23">
      <c r="A2680" s="2643"/>
      <c r="B2680" s="2643"/>
      <c r="C2680" s="2643"/>
      <c r="D2680" s="2643"/>
      <c r="E2680" s="2643"/>
      <c r="F2680" s="2643"/>
      <c r="G2680" s="2643"/>
      <c r="H2680" s="2643"/>
      <c r="I2680" s="2643"/>
      <c r="J2680" s="2643"/>
      <c r="K2680" s="2644"/>
      <c r="L2680" s="2645"/>
      <c r="M2680" s="2645"/>
      <c r="N2680" s="2645"/>
      <c r="O2680" s="2646"/>
      <c r="P2680" s="2646"/>
      <c r="Q2680" s="2646"/>
      <c r="R2680" s="2646"/>
      <c r="S2680" s="2646"/>
      <c r="T2680" s="2646"/>
      <c r="U2680" s="2643"/>
      <c r="V2680" s="2643"/>
      <c r="W2680" s="2646"/>
    </row>
    <row r="2681" spans="1:23">
      <c r="A2681" s="2643"/>
      <c r="B2681" s="2643"/>
      <c r="C2681" s="2643"/>
      <c r="D2681" s="2643"/>
      <c r="E2681" s="2643"/>
      <c r="F2681" s="2643"/>
      <c r="G2681" s="2643"/>
      <c r="H2681" s="2643"/>
      <c r="I2681" s="2643"/>
      <c r="J2681" s="2643"/>
      <c r="K2681" s="2644"/>
      <c r="L2681" s="2645"/>
      <c r="M2681" s="2645"/>
      <c r="N2681" s="2645"/>
      <c r="O2681" s="2646"/>
      <c r="P2681" s="2646"/>
      <c r="Q2681" s="2646"/>
      <c r="R2681" s="2646"/>
      <c r="S2681" s="2646"/>
      <c r="T2681" s="2646"/>
      <c r="U2681" s="2643"/>
      <c r="V2681" s="2643"/>
      <c r="W2681" s="2646"/>
    </row>
    <row r="2682" spans="1:23">
      <c r="A2682" s="2643"/>
      <c r="B2682" s="2643"/>
      <c r="C2682" s="2643"/>
      <c r="D2682" s="2643"/>
      <c r="E2682" s="2643"/>
      <c r="F2682" s="2643"/>
      <c r="G2682" s="2643"/>
      <c r="H2682" s="2643"/>
      <c r="I2682" s="2643"/>
      <c r="J2682" s="2643"/>
      <c r="K2682" s="2644"/>
      <c r="L2682" s="2645"/>
      <c r="M2682" s="2645"/>
      <c r="N2682" s="2645"/>
      <c r="O2682" s="2646"/>
      <c r="P2682" s="2646"/>
      <c r="Q2682" s="2646"/>
      <c r="R2682" s="2646"/>
      <c r="S2682" s="2646"/>
      <c r="T2682" s="2646"/>
      <c r="U2682" s="2643"/>
      <c r="V2682" s="2643"/>
      <c r="W2682" s="2646"/>
    </row>
    <row r="2683" spans="1:23">
      <c r="A2683" s="2643"/>
      <c r="B2683" s="2643"/>
      <c r="C2683" s="2643"/>
      <c r="D2683" s="2643"/>
      <c r="E2683" s="2643"/>
      <c r="F2683" s="2643"/>
      <c r="G2683" s="2643"/>
      <c r="H2683" s="2643"/>
      <c r="I2683" s="2643"/>
      <c r="J2683" s="2643"/>
      <c r="K2683" s="2644"/>
      <c r="L2683" s="2645"/>
      <c r="M2683" s="2645"/>
      <c r="N2683" s="2645"/>
      <c r="O2683" s="2646"/>
      <c r="P2683" s="2646"/>
      <c r="Q2683" s="2646"/>
      <c r="R2683" s="2646"/>
      <c r="S2683" s="2646"/>
      <c r="T2683" s="2646"/>
      <c r="U2683" s="2643"/>
      <c r="V2683" s="2643"/>
      <c r="W2683" s="2646"/>
    </row>
    <row r="2684" spans="1:23">
      <c r="A2684" s="2643"/>
      <c r="B2684" s="2643"/>
      <c r="C2684" s="2643"/>
      <c r="D2684" s="2643"/>
      <c r="E2684" s="2643"/>
      <c r="F2684" s="2643"/>
      <c r="G2684" s="2643"/>
      <c r="H2684" s="2643"/>
      <c r="I2684" s="2643"/>
      <c r="J2684" s="2643"/>
      <c r="K2684" s="2644"/>
      <c r="L2684" s="2645"/>
      <c r="M2684" s="2645"/>
      <c r="N2684" s="2645"/>
      <c r="O2684" s="2646"/>
      <c r="P2684" s="2646"/>
      <c r="Q2684" s="2646"/>
      <c r="R2684" s="2646"/>
      <c r="S2684" s="2646"/>
      <c r="T2684" s="2646"/>
      <c r="U2684" s="2643"/>
      <c r="V2684" s="2643"/>
      <c r="W2684" s="2646"/>
    </row>
    <row r="2685" spans="1:23">
      <c r="A2685" s="2643"/>
      <c r="B2685" s="2643"/>
      <c r="C2685" s="2643"/>
      <c r="D2685" s="2643"/>
      <c r="E2685" s="2643"/>
      <c r="F2685" s="2643"/>
      <c r="G2685" s="2643"/>
      <c r="H2685" s="2643"/>
      <c r="I2685" s="2643"/>
      <c r="J2685" s="2643"/>
      <c r="K2685" s="2644"/>
      <c r="L2685" s="2645"/>
      <c r="M2685" s="2645"/>
      <c r="N2685" s="2645"/>
      <c r="O2685" s="2646"/>
      <c r="P2685" s="2646"/>
      <c r="Q2685" s="2646"/>
      <c r="R2685" s="2646"/>
      <c r="S2685" s="2646"/>
      <c r="T2685" s="2646"/>
      <c r="U2685" s="2643"/>
      <c r="V2685" s="2643"/>
      <c r="W2685" s="2646"/>
    </row>
    <row r="2686" spans="1:23">
      <c r="A2686" s="2643"/>
      <c r="B2686" s="2643"/>
      <c r="C2686" s="2643"/>
      <c r="D2686" s="2643"/>
      <c r="E2686" s="2643"/>
      <c r="F2686" s="2643"/>
      <c r="G2686" s="2643"/>
      <c r="H2686" s="2643"/>
      <c r="I2686" s="2643"/>
      <c r="J2686" s="2643"/>
      <c r="K2686" s="2644"/>
      <c r="L2686" s="2645"/>
      <c r="M2686" s="2645"/>
      <c r="N2686" s="2645"/>
      <c r="O2686" s="2646"/>
      <c r="P2686" s="2646"/>
      <c r="Q2686" s="2646"/>
      <c r="R2686" s="2646"/>
      <c r="S2686" s="2646"/>
      <c r="T2686" s="2646"/>
      <c r="U2686" s="2643"/>
      <c r="V2686" s="2643"/>
      <c r="W2686" s="2646"/>
    </row>
    <row r="2687" spans="1:23">
      <c r="A2687" s="2643"/>
      <c r="B2687" s="2643"/>
      <c r="C2687" s="2643"/>
      <c r="D2687" s="2643"/>
      <c r="E2687" s="2643"/>
      <c r="F2687" s="2643"/>
      <c r="G2687" s="2643"/>
      <c r="H2687" s="2643"/>
      <c r="I2687" s="2643"/>
      <c r="J2687" s="2643"/>
      <c r="K2687" s="2644"/>
      <c r="L2687" s="2645"/>
      <c r="M2687" s="2645"/>
      <c r="N2687" s="2645"/>
      <c r="O2687" s="2646"/>
      <c r="P2687" s="2646"/>
      <c r="Q2687" s="2646"/>
      <c r="R2687" s="2646"/>
      <c r="S2687" s="2646"/>
      <c r="T2687" s="2646"/>
      <c r="U2687" s="2643"/>
      <c r="V2687" s="2643"/>
      <c r="W2687" s="2646"/>
    </row>
    <row r="2688" spans="1:23">
      <c r="A2688" s="2643"/>
      <c r="B2688" s="2643"/>
      <c r="C2688" s="2643"/>
      <c r="D2688" s="2643"/>
      <c r="E2688" s="2643"/>
      <c r="F2688" s="2643"/>
      <c r="G2688" s="2643"/>
      <c r="H2688" s="2643"/>
      <c r="I2688" s="2643"/>
      <c r="J2688" s="2643"/>
      <c r="K2688" s="2644"/>
      <c r="L2688" s="2645"/>
      <c r="M2688" s="2645"/>
      <c r="N2688" s="2645"/>
      <c r="O2688" s="2646"/>
      <c r="P2688" s="2646"/>
      <c r="Q2688" s="2646"/>
      <c r="R2688" s="2646"/>
      <c r="S2688" s="2646"/>
      <c r="T2688" s="2646"/>
      <c r="U2688" s="2643"/>
      <c r="V2688" s="2643"/>
      <c r="W2688" s="2646"/>
    </row>
    <row r="2689" spans="1:23">
      <c r="A2689" s="2643"/>
      <c r="B2689" s="2643"/>
      <c r="C2689" s="2643"/>
      <c r="D2689" s="2643"/>
      <c r="E2689" s="2643"/>
      <c r="F2689" s="2643"/>
      <c r="G2689" s="2643"/>
      <c r="H2689" s="2643"/>
      <c r="I2689" s="2643"/>
      <c r="J2689" s="2643"/>
      <c r="K2689" s="2644"/>
      <c r="L2689" s="2645"/>
      <c r="M2689" s="2645"/>
      <c r="N2689" s="2645"/>
      <c r="O2689" s="2646"/>
      <c r="P2689" s="2646"/>
      <c r="Q2689" s="2646"/>
      <c r="R2689" s="2646"/>
      <c r="S2689" s="2646"/>
      <c r="T2689" s="2646"/>
      <c r="U2689" s="2643"/>
      <c r="V2689" s="2643"/>
      <c r="W2689" s="2646"/>
    </row>
    <row r="2690" spans="1:23">
      <c r="A2690" s="2643"/>
      <c r="B2690" s="2643"/>
      <c r="C2690" s="2643"/>
      <c r="D2690" s="2643"/>
      <c r="E2690" s="2643"/>
      <c r="F2690" s="2643"/>
      <c r="G2690" s="2643"/>
      <c r="H2690" s="2643"/>
      <c r="I2690" s="2643"/>
      <c r="J2690" s="2643"/>
      <c r="K2690" s="2644"/>
      <c r="L2690" s="2645"/>
      <c r="M2690" s="2645"/>
      <c r="N2690" s="2645"/>
      <c r="O2690" s="2646"/>
      <c r="P2690" s="2646"/>
      <c r="Q2690" s="2646"/>
      <c r="R2690" s="2646"/>
      <c r="S2690" s="2646"/>
      <c r="T2690" s="2646"/>
      <c r="U2690" s="2643"/>
      <c r="V2690" s="2643"/>
      <c r="W2690" s="2646"/>
    </row>
    <row r="2691" spans="1:23">
      <c r="A2691" s="2643"/>
      <c r="B2691" s="2643"/>
      <c r="C2691" s="2643"/>
      <c r="D2691" s="2643"/>
      <c r="E2691" s="2643"/>
      <c r="F2691" s="2643"/>
      <c r="G2691" s="2643"/>
      <c r="H2691" s="2643"/>
      <c r="I2691" s="2643"/>
      <c r="J2691" s="2643"/>
      <c r="K2691" s="2644"/>
      <c r="L2691" s="2645"/>
      <c r="M2691" s="2645"/>
      <c r="N2691" s="2645"/>
      <c r="O2691" s="2646"/>
      <c r="P2691" s="2646"/>
      <c r="Q2691" s="2646"/>
      <c r="R2691" s="2646"/>
      <c r="S2691" s="2646"/>
      <c r="T2691" s="2646"/>
      <c r="U2691" s="2643"/>
      <c r="V2691" s="2643"/>
      <c r="W2691" s="2646"/>
    </row>
    <row r="2692" spans="1:23">
      <c r="A2692" s="2643"/>
      <c r="B2692" s="2643"/>
      <c r="C2692" s="2643"/>
      <c r="D2692" s="2643"/>
      <c r="E2692" s="2643"/>
      <c r="F2692" s="2643"/>
      <c r="G2692" s="2643"/>
      <c r="H2692" s="2643"/>
      <c r="I2692" s="2643"/>
      <c r="J2692" s="2643"/>
      <c r="K2692" s="2644"/>
      <c r="L2692" s="2645"/>
      <c r="M2692" s="2645"/>
      <c r="N2692" s="2645"/>
      <c r="O2692" s="2646"/>
      <c r="P2692" s="2646"/>
      <c r="Q2692" s="2646"/>
      <c r="R2692" s="2646"/>
      <c r="S2692" s="2646"/>
      <c r="T2692" s="2646"/>
      <c r="U2692" s="2643"/>
      <c r="V2692" s="2643"/>
      <c r="W2692" s="2646"/>
    </row>
    <row r="2693" spans="1:23">
      <c r="A2693" s="2643"/>
      <c r="B2693" s="2643"/>
      <c r="C2693" s="2643"/>
      <c r="D2693" s="2643"/>
      <c r="E2693" s="2643"/>
      <c r="F2693" s="2643"/>
      <c r="G2693" s="2643"/>
      <c r="H2693" s="2643"/>
      <c r="I2693" s="2643"/>
      <c r="J2693" s="2643"/>
      <c r="K2693" s="2644"/>
      <c r="L2693" s="2645"/>
      <c r="M2693" s="2645"/>
      <c r="N2693" s="2645"/>
      <c r="O2693" s="2646"/>
      <c r="P2693" s="2646"/>
      <c r="Q2693" s="2646"/>
      <c r="R2693" s="2646"/>
      <c r="S2693" s="2646"/>
      <c r="T2693" s="2646"/>
      <c r="U2693" s="2643"/>
      <c r="V2693" s="2643"/>
      <c r="W2693" s="2646"/>
    </row>
    <row r="2694" spans="1:23">
      <c r="A2694" s="2643"/>
      <c r="B2694" s="2643"/>
      <c r="C2694" s="2643"/>
      <c r="D2694" s="2643"/>
      <c r="E2694" s="2643"/>
      <c r="F2694" s="2643"/>
      <c r="G2694" s="2643"/>
      <c r="H2694" s="2643"/>
      <c r="I2694" s="2643"/>
      <c r="J2694" s="2643"/>
      <c r="K2694" s="2644"/>
      <c r="L2694" s="2645"/>
      <c r="M2694" s="2645"/>
      <c r="N2694" s="2645"/>
      <c r="O2694" s="2646"/>
      <c r="P2694" s="2646"/>
      <c r="Q2694" s="2646"/>
      <c r="R2694" s="2646"/>
      <c r="S2694" s="2646"/>
      <c r="T2694" s="2646"/>
      <c r="U2694" s="2643"/>
      <c r="V2694" s="2643"/>
      <c r="W2694" s="2646"/>
    </row>
    <row r="2695" spans="1:23">
      <c r="A2695" s="2643"/>
      <c r="B2695" s="2643"/>
      <c r="C2695" s="2643"/>
      <c r="D2695" s="2643"/>
      <c r="E2695" s="2643"/>
      <c r="F2695" s="2643"/>
      <c r="G2695" s="2643"/>
      <c r="H2695" s="2643"/>
      <c r="I2695" s="2643"/>
      <c r="J2695" s="2643"/>
      <c r="K2695" s="2644"/>
      <c r="L2695" s="2645"/>
      <c r="M2695" s="2645"/>
      <c r="N2695" s="2645"/>
      <c r="O2695" s="2646"/>
      <c r="P2695" s="2646"/>
      <c r="Q2695" s="2646"/>
      <c r="R2695" s="2646"/>
      <c r="S2695" s="2646"/>
      <c r="T2695" s="2646"/>
      <c r="U2695" s="2643"/>
      <c r="V2695" s="2643"/>
      <c r="W2695" s="2646"/>
    </row>
    <row r="2696" spans="1:23">
      <c r="A2696" s="2643"/>
      <c r="B2696" s="2643"/>
      <c r="C2696" s="2643"/>
      <c r="D2696" s="2643"/>
      <c r="E2696" s="2643"/>
      <c r="F2696" s="2643"/>
      <c r="G2696" s="2643"/>
      <c r="H2696" s="2643"/>
      <c r="I2696" s="2643"/>
      <c r="J2696" s="2643"/>
      <c r="K2696" s="2644"/>
      <c r="L2696" s="2645"/>
      <c r="M2696" s="2645"/>
      <c r="N2696" s="2645"/>
      <c r="O2696" s="2646"/>
      <c r="P2696" s="2646"/>
      <c r="Q2696" s="2646"/>
      <c r="R2696" s="2646"/>
      <c r="S2696" s="2646"/>
      <c r="T2696" s="2646"/>
      <c r="U2696" s="2643"/>
      <c r="V2696" s="2643"/>
      <c r="W2696" s="2646"/>
    </row>
    <row r="2697" spans="1:23">
      <c r="A2697" s="2643"/>
      <c r="B2697" s="2643"/>
      <c r="C2697" s="2643"/>
      <c r="D2697" s="2643"/>
      <c r="E2697" s="2643"/>
      <c r="F2697" s="2643"/>
      <c r="G2697" s="2643"/>
      <c r="H2697" s="2643"/>
      <c r="I2697" s="2643"/>
      <c r="J2697" s="2643"/>
      <c r="K2697" s="2644"/>
      <c r="L2697" s="2645"/>
      <c r="M2697" s="2645"/>
      <c r="N2697" s="2645"/>
      <c r="O2697" s="2646"/>
      <c r="P2697" s="2646"/>
      <c r="Q2697" s="2646"/>
      <c r="R2697" s="2646"/>
      <c r="S2697" s="2646"/>
      <c r="T2697" s="2646"/>
      <c r="U2697" s="2643"/>
      <c r="V2697" s="2643"/>
      <c r="W2697" s="2646"/>
    </row>
    <row r="2698" spans="1:23">
      <c r="A2698" s="2643"/>
      <c r="B2698" s="2643"/>
      <c r="C2698" s="2643"/>
      <c r="D2698" s="2643"/>
      <c r="E2698" s="2643"/>
      <c r="F2698" s="2643"/>
      <c r="G2698" s="2643"/>
      <c r="H2698" s="2643"/>
      <c r="I2698" s="2643"/>
      <c r="J2698" s="2643"/>
      <c r="K2698" s="2644"/>
      <c r="L2698" s="2645"/>
      <c r="M2698" s="2645"/>
      <c r="N2698" s="2645"/>
      <c r="O2698" s="2646"/>
      <c r="P2698" s="2646"/>
      <c r="Q2698" s="2646"/>
      <c r="R2698" s="2646"/>
      <c r="S2698" s="2646"/>
      <c r="T2698" s="2646"/>
      <c r="U2698" s="2643"/>
      <c r="V2698" s="2643"/>
      <c r="W2698" s="2646"/>
    </row>
    <row r="2699" spans="1:23">
      <c r="A2699" s="2643"/>
      <c r="B2699" s="2643"/>
      <c r="C2699" s="2643"/>
      <c r="D2699" s="2643"/>
      <c r="E2699" s="2643"/>
      <c r="F2699" s="2643"/>
      <c r="G2699" s="2643"/>
      <c r="H2699" s="2643"/>
      <c r="I2699" s="2643"/>
      <c r="J2699" s="2643"/>
      <c r="K2699" s="2644"/>
      <c r="L2699" s="2645"/>
      <c r="M2699" s="2645"/>
      <c r="N2699" s="2645"/>
      <c r="O2699" s="2646"/>
      <c r="P2699" s="2646"/>
      <c r="Q2699" s="2646"/>
      <c r="R2699" s="2646"/>
      <c r="S2699" s="2646"/>
      <c r="T2699" s="2646"/>
      <c r="U2699" s="2643"/>
      <c r="V2699" s="2643"/>
      <c r="W2699" s="2646"/>
    </row>
    <row r="2700" spans="1:23">
      <c r="A2700" s="2643"/>
      <c r="B2700" s="2643"/>
      <c r="C2700" s="2643"/>
      <c r="D2700" s="2643"/>
      <c r="E2700" s="2643"/>
      <c r="F2700" s="2643"/>
      <c r="G2700" s="2643"/>
      <c r="H2700" s="2643"/>
      <c r="I2700" s="2643"/>
      <c r="J2700" s="2643"/>
      <c r="K2700" s="2644"/>
      <c r="L2700" s="2645"/>
      <c r="M2700" s="2645"/>
      <c r="N2700" s="2645"/>
      <c r="O2700" s="2646"/>
      <c r="P2700" s="2646"/>
      <c r="Q2700" s="2646"/>
      <c r="R2700" s="2646"/>
      <c r="S2700" s="2646"/>
      <c r="T2700" s="2646"/>
      <c r="U2700" s="2643"/>
      <c r="V2700" s="2643"/>
      <c r="W2700" s="2646"/>
    </row>
    <row r="2701" spans="1:23">
      <c r="A2701" s="2643"/>
      <c r="B2701" s="2643"/>
      <c r="C2701" s="2643"/>
      <c r="D2701" s="2643"/>
      <c r="E2701" s="2643"/>
      <c r="F2701" s="2643"/>
      <c r="G2701" s="2643"/>
      <c r="H2701" s="2643"/>
      <c r="I2701" s="2643"/>
      <c r="J2701" s="2643"/>
      <c r="K2701" s="2644"/>
      <c r="L2701" s="2645"/>
      <c r="M2701" s="2645"/>
      <c r="N2701" s="2645"/>
      <c r="O2701" s="2646"/>
      <c r="P2701" s="2646"/>
      <c r="Q2701" s="2646"/>
      <c r="R2701" s="2646"/>
      <c r="S2701" s="2646"/>
      <c r="T2701" s="2646"/>
      <c r="U2701" s="2643"/>
      <c r="V2701" s="2643"/>
      <c r="W2701" s="2646"/>
    </row>
    <row r="2702" spans="1:23">
      <c r="A2702" s="2643"/>
      <c r="B2702" s="2643"/>
      <c r="C2702" s="2643"/>
      <c r="D2702" s="2643"/>
      <c r="E2702" s="2643"/>
      <c r="F2702" s="2643"/>
      <c r="G2702" s="2643"/>
      <c r="H2702" s="2643"/>
      <c r="I2702" s="2643"/>
      <c r="J2702" s="2643"/>
      <c r="K2702" s="2644"/>
      <c r="L2702" s="2645"/>
      <c r="M2702" s="2645"/>
      <c r="N2702" s="2645"/>
      <c r="O2702" s="2646"/>
      <c r="P2702" s="2646"/>
      <c r="Q2702" s="2646"/>
      <c r="R2702" s="2646"/>
      <c r="S2702" s="2646"/>
      <c r="T2702" s="2646"/>
      <c r="U2702" s="2643"/>
      <c r="V2702" s="2643"/>
      <c r="W2702" s="2646"/>
    </row>
    <row r="2703" spans="1:23">
      <c r="A2703" s="2643"/>
      <c r="B2703" s="2643"/>
      <c r="C2703" s="2643"/>
      <c r="D2703" s="2643"/>
      <c r="E2703" s="2643"/>
      <c r="F2703" s="2643"/>
      <c r="G2703" s="2643"/>
      <c r="H2703" s="2643"/>
      <c r="I2703" s="2643"/>
      <c r="J2703" s="2643"/>
      <c r="K2703" s="2644"/>
      <c r="L2703" s="2645"/>
      <c r="M2703" s="2645"/>
      <c r="N2703" s="2645"/>
      <c r="O2703" s="2646"/>
      <c r="P2703" s="2646"/>
      <c r="Q2703" s="2646"/>
      <c r="R2703" s="2646"/>
      <c r="S2703" s="2646"/>
      <c r="T2703" s="2646"/>
      <c r="U2703" s="2643"/>
      <c r="V2703" s="2643"/>
      <c r="W2703" s="2646"/>
    </row>
    <row r="2704" spans="1:23">
      <c r="A2704" s="2643"/>
      <c r="B2704" s="2643"/>
      <c r="C2704" s="2643"/>
      <c r="D2704" s="2643"/>
      <c r="E2704" s="2643"/>
      <c r="F2704" s="2643"/>
      <c r="G2704" s="2643"/>
      <c r="H2704" s="2643"/>
      <c r="I2704" s="2643"/>
      <c r="J2704" s="2643"/>
      <c r="K2704" s="2644"/>
      <c r="L2704" s="2645"/>
      <c r="M2704" s="2645"/>
      <c r="N2704" s="2645"/>
      <c r="O2704" s="2646"/>
      <c r="P2704" s="2646"/>
      <c r="Q2704" s="2646"/>
      <c r="R2704" s="2646"/>
      <c r="S2704" s="2646"/>
      <c r="T2704" s="2646"/>
      <c r="U2704" s="2643"/>
      <c r="V2704" s="2643"/>
      <c r="W2704" s="2646"/>
    </row>
    <row r="2705" spans="1:23">
      <c r="A2705" s="2643"/>
      <c r="B2705" s="2643"/>
      <c r="C2705" s="2643"/>
      <c r="D2705" s="2643"/>
      <c r="E2705" s="2643"/>
      <c r="F2705" s="2643"/>
      <c r="G2705" s="2643"/>
      <c r="H2705" s="2643"/>
      <c r="I2705" s="2643"/>
      <c r="J2705" s="2643"/>
      <c r="K2705" s="2644"/>
      <c r="L2705" s="2645"/>
      <c r="M2705" s="2645"/>
      <c r="N2705" s="2645"/>
      <c r="O2705" s="2646"/>
      <c r="P2705" s="2646"/>
      <c r="Q2705" s="2646"/>
      <c r="R2705" s="2646"/>
      <c r="S2705" s="2646"/>
      <c r="T2705" s="2646"/>
      <c r="U2705" s="2643"/>
      <c r="V2705" s="2643"/>
      <c r="W2705" s="2646"/>
    </row>
    <row r="2706" spans="1:23">
      <c r="A2706" s="2643"/>
      <c r="B2706" s="2643"/>
      <c r="C2706" s="2643"/>
      <c r="D2706" s="2643"/>
      <c r="E2706" s="2643"/>
      <c r="F2706" s="2643"/>
      <c r="G2706" s="2643"/>
      <c r="H2706" s="2643"/>
      <c r="I2706" s="2643"/>
      <c r="J2706" s="2643"/>
      <c r="K2706" s="2644"/>
      <c r="L2706" s="2645"/>
      <c r="M2706" s="2645"/>
      <c r="N2706" s="2645"/>
      <c r="O2706" s="2646"/>
      <c r="P2706" s="2646"/>
      <c r="Q2706" s="2646"/>
      <c r="R2706" s="2646"/>
      <c r="S2706" s="2646"/>
      <c r="T2706" s="2646"/>
      <c r="U2706" s="2643"/>
      <c r="V2706" s="2643"/>
      <c r="W2706" s="2646"/>
    </row>
    <row r="2707" spans="1:23">
      <c r="A2707" s="2643"/>
      <c r="B2707" s="2643"/>
      <c r="C2707" s="2643"/>
      <c r="D2707" s="2643"/>
      <c r="E2707" s="2643"/>
      <c r="F2707" s="2643"/>
      <c r="G2707" s="2643"/>
      <c r="H2707" s="2643"/>
      <c r="I2707" s="2643"/>
      <c r="J2707" s="2643"/>
      <c r="K2707" s="2644"/>
      <c r="L2707" s="2645"/>
      <c r="M2707" s="2645"/>
      <c r="N2707" s="2645"/>
      <c r="O2707" s="2646"/>
      <c r="P2707" s="2646"/>
      <c r="Q2707" s="2646"/>
      <c r="R2707" s="2646"/>
      <c r="S2707" s="2646"/>
      <c r="T2707" s="2646"/>
      <c r="U2707" s="2643"/>
      <c r="V2707" s="2643"/>
      <c r="W2707" s="2646"/>
    </row>
    <row r="2708" spans="1:23">
      <c r="A2708" s="2643"/>
      <c r="B2708" s="2643"/>
      <c r="C2708" s="2643"/>
      <c r="D2708" s="2643"/>
      <c r="E2708" s="2643"/>
      <c r="F2708" s="2643"/>
      <c r="G2708" s="2643"/>
      <c r="H2708" s="2643"/>
      <c r="I2708" s="2643"/>
      <c r="J2708" s="2643"/>
      <c r="K2708" s="2644"/>
      <c r="L2708" s="2645"/>
      <c r="M2708" s="2645"/>
      <c r="N2708" s="2645"/>
      <c r="O2708" s="2646"/>
      <c r="P2708" s="2646"/>
      <c r="Q2708" s="2646"/>
      <c r="R2708" s="2646"/>
      <c r="S2708" s="2646"/>
      <c r="T2708" s="2646"/>
      <c r="U2708" s="2643"/>
      <c r="V2708" s="2643"/>
      <c r="W2708" s="2646"/>
    </row>
    <row r="2709" spans="1:23">
      <c r="A2709" s="2643"/>
      <c r="B2709" s="2643"/>
      <c r="C2709" s="2643"/>
      <c r="D2709" s="2643"/>
      <c r="E2709" s="2643"/>
      <c r="F2709" s="2643"/>
      <c r="G2709" s="2643"/>
      <c r="H2709" s="2643"/>
      <c r="I2709" s="2643"/>
      <c r="J2709" s="2643"/>
      <c r="K2709" s="2644"/>
      <c r="L2709" s="2645"/>
      <c r="M2709" s="2645"/>
      <c r="N2709" s="2645"/>
      <c r="O2709" s="2646"/>
      <c r="P2709" s="2646"/>
      <c r="Q2709" s="2646"/>
      <c r="R2709" s="2646"/>
      <c r="S2709" s="2646"/>
      <c r="T2709" s="2646"/>
      <c r="U2709" s="2643"/>
      <c r="V2709" s="2643"/>
      <c r="W2709" s="2646"/>
    </row>
    <row r="2710" spans="1:23">
      <c r="A2710" s="2643"/>
      <c r="B2710" s="2643"/>
      <c r="C2710" s="2643"/>
      <c r="D2710" s="2643"/>
      <c r="E2710" s="2643"/>
      <c r="F2710" s="2643"/>
      <c r="G2710" s="2643"/>
      <c r="H2710" s="2643"/>
      <c r="I2710" s="2643"/>
      <c r="J2710" s="2643"/>
      <c r="K2710" s="2644"/>
      <c r="L2710" s="2645"/>
      <c r="M2710" s="2645"/>
      <c r="N2710" s="2645"/>
      <c r="O2710" s="2646"/>
      <c r="P2710" s="2646"/>
      <c r="Q2710" s="2646"/>
      <c r="R2710" s="2646"/>
      <c r="S2710" s="2646"/>
      <c r="T2710" s="2646"/>
      <c r="U2710" s="2643"/>
      <c r="V2710" s="2643"/>
      <c r="W2710" s="2646"/>
    </row>
    <row r="2711" spans="1:23">
      <c r="A2711" s="2643"/>
      <c r="B2711" s="2643"/>
      <c r="C2711" s="2643"/>
      <c r="D2711" s="2643"/>
      <c r="E2711" s="2643"/>
      <c r="F2711" s="2643"/>
      <c r="G2711" s="2643"/>
      <c r="H2711" s="2643"/>
      <c r="I2711" s="2643"/>
      <c r="J2711" s="2643"/>
      <c r="K2711" s="2644"/>
      <c r="L2711" s="2645"/>
      <c r="M2711" s="2645"/>
      <c r="N2711" s="2645"/>
      <c r="O2711" s="2646"/>
      <c r="P2711" s="2646"/>
      <c r="Q2711" s="2646"/>
      <c r="R2711" s="2646"/>
      <c r="S2711" s="2646"/>
      <c r="T2711" s="2646"/>
      <c r="U2711" s="2643"/>
      <c r="V2711" s="2643"/>
      <c r="W2711" s="2646"/>
    </row>
    <row r="2712" spans="1:23">
      <c r="A2712" s="2643"/>
      <c r="B2712" s="2643"/>
      <c r="C2712" s="2643"/>
      <c r="D2712" s="2643"/>
      <c r="E2712" s="2643"/>
      <c r="F2712" s="2643"/>
      <c r="G2712" s="2643"/>
      <c r="H2712" s="2643"/>
      <c r="I2712" s="2643"/>
      <c r="J2712" s="2643"/>
      <c r="K2712" s="2644"/>
      <c r="L2712" s="2645"/>
      <c r="M2712" s="2645"/>
      <c r="N2712" s="2645"/>
      <c r="O2712" s="2646"/>
      <c r="P2712" s="2646"/>
      <c r="Q2712" s="2646"/>
      <c r="R2712" s="2646"/>
      <c r="S2712" s="2646"/>
      <c r="T2712" s="2646"/>
      <c r="U2712" s="2643"/>
      <c r="V2712" s="2643"/>
      <c r="W2712" s="2646"/>
    </row>
    <row r="2713" spans="1:23">
      <c r="A2713" s="2643"/>
      <c r="B2713" s="2643"/>
      <c r="C2713" s="2643"/>
      <c r="D2713" s="2643"/>
      <c r="E2713" s="2643"/>
      <c r="F2713" s="2643"/>
      <c r="G2713" s="2643"/>
      <c r="H2713" s="2643"/>
      <c r="I2713" s="2643"/>
      <c r="J2713" s="2643"/>
      <c r="K2713" s="2644"/>
      <c r="L2713" s="2645"/>
      <c r="M2713" s="2645"/>
      <c r="N2713" s="2645"/>
      <c r="O2713" s="2646"/>
      <c r="P2713" s="2646"/>
      <c r="Q2713" s="2646"/>
      <c r="R2713" s="2646"/>
      <c r="S2713" s="2646"/>
      <c r="T2713" s="2646"/>
      <c r="U2713" s="2643"/>
      <c r="V2713" s="2643"/>
      <c r="W2713" s="2646"/>
    </row>
    <row r="2714" spans="1:23">
      <c r="A2714" s="2643"/>
      <c r="B2714" s="2643"/>
      <c r="C2714" s="2643"/>
      <c r="D2714" s="2643"/>
      <c r="E2714" s="2643"/>
      <c r="F2714" s="2643"/>
      <c r="G2714" s="2643"/>
      <c r="H2714" s="2643"/>
      <c r="I2714" s="2643"/>
      <c r="J2714" s="2643"/>
      <c r="K2714" s="2644"/>
      <c r="L2714" s="2645"/>
      <c r="M2714" s="2645"/>
      <c r="N2714" s="2645"/>
      <c r="O2714" s="2646"/>
      <c r="P2714" s="2646"/>
      <c r="Q2714" s="2646"/>
      <c r="R2714" s="2646"/>
      <c r="S2714" s="2646"/>
      <c r="T2714" s="2646"/>
      <c r="U2714" s="2643"/>
      <c r="V2714" s="2643"/>
      <c r="W2714" s="2646"/>
    </row>
    <row r="2715" spans="1:23">
      <c r="A2715" s="2643"/>
      <c r="B2715" s="2643"/>
      <c r="C2715" s="2643"/>
      <c r="D2715" s="2643"/>
      <c r="E2715" s="2643"/>
      <c r="F2715" s="2643"/>
      <c r="G2715" s="2643"/>
      <c r="H2715" s="2643"/>
      <c r="I2715" s="2643"/>
      <c r="J2715" s="2643"/>
      <c r="K2715" s="2644"/>
      <c r="L2715" s="2645"/>
      <c r="M2715" s="2645"/>
      <c r="N2715" s="2645"/>
      <c r="O2715" s="2646"/>
      <c r="P2715" s="2646"/>
      <c r="Q2715" s="2646"/>
      <c r="R2715" s="2646"/>
      <c r="S2715" s="2646"/>
      <c r="T2715" s="2646"/>
      <c r="U2715" s="2643"/>
      <c r="V2715" s="2643"/>
      <c r="W2715" s="2646"/>
    </row>
    <row r="2716" spans="1:23">
      <c r="A2716" s="2643"/>
      <c r="B2716" s="2643"/>
      <c r="C2716" s="2643"/>
      <c r="D2716" s="2643"/>
      <c r="E2716" s="2643"/>
      <c r="F2716" s="2643"/>
      <c r="G2716" s="2643"/>
      <c r="H2716" s="2643"/>
      <c r="I2716" s="2643"/>
      <c r="J2716" s="2643"/>
      <c r="K2716" s="2644"/>
      <c r="L2716" s="2645"/>
      <c r="M2716" s="2645"/>
      <c r="N2716" s="2645"/>
      <c r="O2716" s="2646"/>
      <c r="P2716" s="2646"/>
      <c r="Q2716" s="2646"/>
      <c r="R2716" s="2646"/>
      <c r="S2716" s="2646"/>
      <c r="T2716" s="2646"/>
      <c r="U2716" s="2643"/>
      <c r="V2716" s="2643"/>
      <c r="W2716" s="2646"/>
    </row>
    <row r="2717" spans="1:23">
      <c r="A2717" s="2643"/>
      <c r="B2717" s="2643"/>
      <c r="C2717" s="2643"/>
      <c r="D2717" s="2643"/>
      <c r="E2717" s="2643"/>
      <c r="F2717" s="2643"/>
      <c r="G2717" s="2643"/>
      <c r="H2717" s="2643"/>
      <c r="I2717" s="2643"/>
      <c r="J2717" s="2643"/>
      <c r="K2717" s="2644"/>
      <c r="L2717" s="2645"/>
      <c r="M2717" s="2645"/>
      <c r="N2717" s="2645"/>
      <c r="O2717" s="2646"/>
      <c r="P2717" s="2646"/>
      <c r="Q2717" s="2646"/>
      <c r="R2717" s="2646"/>
      <c r="S2717" s="2646"/>
      <c r="T2717" s="2646"/>
      <c r="U2717" s="2643"/>
      <c r="V2717" s="2643"/>
      <c r="W2717" s="2646"/>
    </row>
    <row r="2718" spans="1:23">
      <c r="A2718" s="2643"/>
      <c r="B2718" s="2643"/>
      <c r="C2718" s="2643"/>
      <c r="D2718" s="2643"/>
      <c r="E2718" s="2643"/>
      <c r="F2718" s="2643"/>
      <c r="G2718" s="2643"/>
      <c r="H2718" s="2643"/>
      <c r="I2718" s="2643"/>
      <c r="J2718" s="2643"/>
      <c r="K2718" s="2644"/>
      <c r="L2718" s="2645"/>
      <c r="M2718" s="2645"/>
      <c r="N2718" s="2645"/>
      <c r="O2718" s="2646"/>
      <c r="P2718" s="2646"/>
      <c r="Q2718" s="2646"/>
      <c r="R2718" s="2646"/>
      <c r="S2718" s="2646"/>
      <c r="T2718" s="2646"/>
      <c r="U2718" s="2643"/>
      <c r="V2718" s="2643"/>
      <c r="W2718" s="2646"/>
    </row>
    <row r="2719" spans="1:23">
      <c r="A2719" s="2643"/>
      <c r="B2719" s="2643"/>
      <c r="C2719" s="2643"/>
      <c r="D2719" s="2643"/>
      <c r="E2719" s="2643"/>
      <c r="F2719" s="2643"/>
      <c r="G2719" s="2643"/>
      <c r="H2719" s="2643"/>
      <c r="I2719" s="2643"/>
      <c r="J2719" s="2643"/>
      <c r="K2719" s="2644"/>
      <c r="L2719" s="2645"/>
      <c r="M2719" s="2645"/>
      <c r="N2719" s="2645"/>
      <c r="O2719" s="2646"/>
      <c r="P2719" s="2646"/>
      <c r="Q2719" s="2646"/>
      <c r="R2719" s="2646"/>
      <c r="S2719" s="2646"/>
      <c r="T2719" s="2646"/>
      <c r="U2719" s="2643"/>
      <c r="V2719" s="2643"/>
      <c r="W2719" s="2646"/>
    </row>
    <row r="2720" spans="1:23">
      <c r="A2720" s="2643"/>
      <c r="B2720" s="2643"/>
      <c r="C2720" s="2643"/>
      <c r="D2720" s="2643"/>
      <c r="E2720" s="2643"/>
      <c r="F2720" s="2643"/>
      <c r="G2720" s="2643"/>
      <c r="H2720" s="2643"/>
      <c r="I2720" s="2643"/>
      <c r="J2720" s="2643"/>
      <c r="K2720" s="2644"/>
      <c r="L2720" s="2645"/>
      <c r="M2720" s="2645"/>
      <c r="N2720" s="2645"/>
      <c r="O2720" s="2646"/>
      <c r="P2720" s="2646"/>
      <c r="Q2720" s="2646"/>
      <c r="R2720" s="2646"/>
      <c r="S2720" s="2646"/>
      <c r="T2720" s="2646"/>
      <c r="U2720" s="2643"/>
      <c r="V2720" s="2643"/>
      <c r="W2720" s="2646"/>
    </row>
    <row r="2721" spans="1:23">
      <c r="A2721" s="2643"/>
      <c r="B2721" s="2643"/>
      <c r="C2721" s="2643"/>
      <c r="D2721" s="2643"/>
      <c r="E2721" s="2643"/>
      <c r="F2721" s="2643"/>
      <c r="G2721" s="2643"/>
      <c r="H2721" s="2643"/>
      <c r="I2721" s="2643"/>
      <c r="J2721" s="2643"/>
      <c r="K2721" s="2644"/>
      <c r="L2721" s="2645"/>
      <c r="M2721" s="2645"/>
      <c r="N2721" s="2645"/>
      <c r="O2721" s="2646"/>
      <c r="P2721" s="2646"/>
      <c r="Q2721" s="2646"/>
      <c r="R2721" s="2646"/>
      <c r="S2721" s="2646"/>
      <c r="T2721" s="2646"/>
      <c r="U2721" s="2643"/>
      <c r="V2721" s="2643"/>
      <c r="W2721" s="2646"/>
    </row>
    <row r="2722" spans="1:23">
      <c r="A2722" s="2643"/>
      <c r="B2722" s="2643"/>
      <c r="C2722" s="2643"/>
      <c r="D2722" s="2643"/>
      <c r="E2722" s="2643"/>
      <c r="F2722" s="2643"/>
      <c r="G2722" s="2643"/>
      <c r="H2722" s="2643"/>
      <c r="I2722" s="2643"/>
      <c r="J2722" s="2643"/>
      <c r="K2722" s="2644"/>
      <c r="L2722" s="2645"/>
      <c r="M2722" s="2645"/>
      <c r="N2722" s="2645"/>
      <c r="O2722" s="2646"/>
      <c r="P2722" s="2646"/>
      <c r="Q2722" s="2646"/>
      <c r="R2722" s="2646"/>
      <c r="S2722" s="2646"/>
      <c r="T2722" s="2646"/>
      <c r="U2722" s="2643"/>
      <c r="V2722" s="2643"/>
      <c r="W2722" s="2646"/>
    </row>
    <row r="2723" spans="1:23">
      <c r="A2723" s="2643"/>
      <c r="B2723" s="2643"/>
      <c r="C2723" s="2643"/>
      <c r="D2723" s="2643"/>
      <c r="E2723" s="2643"/>
      <c r="F2723" s="2643"/>
      <c r="G2723" s="2643"/>
      <c r="H2723" s="2643"/>
      <c r="I2723" s="2643"/>
      <c r="J2723" s="2643"/>
      <c r="K2723" s="2644"/>
      <c r="L2723" s="2645"/>
      <c r="M2723" s="2645"/>
      <c r="N2723" s="2645"/>
      <c r="O2723" s="2646"/>
      <c r="P2723" s="2646"/>
      <c r="Q2723" s="2646"/>
      <c r="R2723" s="2646"/>
      <c r="S2723" s="2646"/>
      <c r="T2723" s="2646"/>
      <c r="U2723" s="2643"/>
      <c r="V2723" s="2643"/>
      <c r="W2723" s="2646"/>
    </row>
    <row r="2724" spans="1:23">
      <c r="A2724" s="2643"/>
      <c r="B2724" s="2643"/>
      <c r="C2724" s="2643"/>
      <c r="D2724" s="2643"/>
      <c r="E2724" s="2643"/>
      <c r="F2724" s="2643"/>
      <c r="G2724" s="2643"/>
      <c r="H2724" s="2643"/>
      <c r="I2724" s="2643"/>
      <c r="J2724" s="2643"/>
      <c r="K2724" s="2644"/>
      <c r="L2724" s="2645"/>
      <c r="M2724" s="2645"/>
      <c r="N2724" s="2645"/>
      <c r="O2724" s="2646"/>
      <c r="P2724" s="2646"/>
      <c r="Q2724" s="2646"/>
      <c r="R2724" s="2646"/>
      <c r="S2724" s="2646"/>
      <c r="T2724" s="2646"/>
      <c r="U2724" s="2643"/>
      <c r="V2724" s="2643"/>
      <c r="W2724" s="2646"/>
    </row>
    <row r="2725" spans="1:23">
      <c r="A2725" s="2643"/>
      <c r="B2725" s="2643"/>
      <c r="C2725" s="2643"/>
      <c r="D2725" s="2643"/>
      <c r="E2725" s="2643"/>
      <c r="F2725" s="2643"/>
      <c r="G2725" s="2643"/>
      <c r="H2725" s="2643"/>
      <c r="I2725" s="2643"/>
      <c r="J2725" s="2643"/>
      <c r="K2725" s="2644"/>
      <c r="L2725" s="2645"/>
      <c r="M2725" s="2645"/>
      <c r="N2725" s="2645"/>
      <c r="O2725" s="2646"/>
      <c r="P2725" s="2646"/>
      <c r="Q2725" s="2646"/>
      <c r="R2725" s="2646"/>
      <c r="S2725" s="2646"/>
      <c r="T2725" s="2646"/>
      <c r="U2725" s="2643"/>
      <c r="V2725" s="2643"/>
      <c r="W2725" s="2646"/>
    </row>
    <row r="2726" spans="1:23">
      <c r="A2726" s="2643"/>
      <c r="B2726" s="2643"/>
      <c r="C2726" s="2643"/>
      <c r="D2726" s="2643"/>
      <c r="E2726" s="2643"/>
      <c r="F2726" s="2643"/>
      <c r="G2726" s="2643"/>
      <c r="H2726" s="2643"/>
      <c r="I2726" s="2643"/>
      <c r="J2726" s="2643"/>
      <c r="K2726" s="2644"/>
      <c r="L2726" s="2645"/>
      <c r="M2726" s="2645"/>
      <c r="N2726" s="2645"/>
      <c r="O2726" s="2646"/>
      <c r="P2726" s="2646"/>
      <c r="Q2726" s="2646"/>
      <c r="R2726" s="2646"/>
      <c r="S2726" s="2646"/>
      <c r="T2726" s="2646"/>
      <c r="U2726" s="2643"/>
      <c r="V2726" s="2643"/>
      <c r="W2726" s="2646"/>
    </row>
    <row r="2727" spans="1:23">
      <c r="A2727" s="2643"/>
      <c r="B2727" s="2643"/>
      <c r="C2727" s="2643"/>
      <c r="D2727" s="2643"/>
      <c r="E2727" s="2643"/>
      <c r="F2727" s="2643"/>
      <c r="G2727" s="2643"/>
      <c r="H2727" s="2643"/>
      <c r="I2727" s="2643"/>
      <c r="J2727" s="2643"/>
      <c r="K2727" s="2644"/>
      <c r="L2727" s="2645"/>
      <c r="M2727" s="2645"/>
      <c r="N2727" s="2645"/>
      <c r="O2727" s="2646"/>
      <c r="P2727" s="2646"/>
      <c r="Q2727" s="2646"/>
      <c r="R2727" s="2646"/>
      <c r="S2727" s="2646"/>
      <c r="T2727" s="2646"/>
      <c r="U2727" s="2643"/>
      <c r="V2727" s="2643"/>
      <c r="W2727" s="2646"/>
    </row>
    <row r="2728" spans="1:23">
      <c r="A2728" s="2643"/>
      <c r="B2728" s="2643"/>
      <c r="C2728" s="2643"/>
      <c r="D2728" s="2643"/>
      <c r="E2728" s="2643"/>
      <c r="F2728" s="2643"/>
      <c r="G2728" s="2643"/>
      <c r="H2728" s="2643"/>
      <c r="I2728" s="2643"/>
      <c r="J2728" s="2643"/>
      <c r="K2728" s="2644"/>
      <c r="L2728" s="2645"/>
      <c r="M2728" s="2645"/>
      <c r="N2728" s="2645"/>
      <c r="O2728" s="2646"/>
      <c r="P2728" s="2646"/>
      <c r="Q2728" s="2646"/>
      <c r="R2728" s="2646"/>
      <c r="S2728" s="2646"/>
      <c r="T2728" s="2646"/>
      <c r="U2728" s="2643"/>
      <c r="V2728" s="2643"/>
      <c r="W2728" s="2646"/>
    </row>
    <row r="2729" spans="1:23">
      <c r="A2729" s="2643"/>
      <c r="B2729" s="2643"/>
      <c r="C2729" s="2643"/>
      <c r="D2729" s="2643"/>
      <c r="E2729" s="2643"/>
      <c r="F2729" s="2643"/>
      <c r="G2729" s="2643"/>
      <c r="H2729" s="2643"/>
      <c r="I2729" s="2643"/>
      <c r="J2729" s="2643"/>
      <c r="K2729" s="2644"/>
      <c r="L2729" s="2645"/>
      <c r="M2729" s="2645"/>
      <c r="N2729" s="2645"/>
      <c r="O2729" s="2646"/>
      <c r="P2729" s="2646"/>
      <c r="Q2729" s="2646"/>
      <c r="R2729" s="2646"/>
      <c r="S2729" s="2646"/>
      <c r="T2729" s="2646"/>
      <c r="U2729" s="2643"/>
      <c r="V2729" s="2643"/>
      <c r="W2729" s="2646"/>
    </row>
    <row r="2730" spans="1:23">
      <c r="A2730" s="2643"/>
      <c r="B2730" s="2643"/>
      <c r="C2730" s="2643"/>
      <c r="D2730" s="2643"/>
      <c r="E2730" s="2643"/>
      <c r="F2730" s="2643"/>
      <c r="G2730" s="2643"/>
      <c r="H2730" s="2643"/>
      <c r="I2730" s="2643"/>
      <c r="J2730" s="2643"/>
      <c r="K2730" s="2644"/>
      <c r="L2730" s="2645"/>
      <c r="M2730" s="2645"/>
      <c r="N2730" s="2645"/>
      <c r="O2730" s="2646"/>
      <c r="P2730" s="2646"/>
      <c r="Q2730" s="2646"/>
      <c r="R2730" s="2646"/>
      <c r="S2730" s="2646"/>
      <c r="T2730" s="2646"/>
      <c r="U2730" s="2643"/>
      <c r="V2730" s="2643"/>
      <c r="W2730" s="2646"/>
    </row>
    <row r="2731" spans="1:23">
      <c r="A2731" s="2643"/>
      <c r="B2731" s="2643"/>
      <c r="C2731" s="2643"/>
      <c r="D2731" s="2643"/>
      <c r="E2731" s="2643"/>
      <c r="F2731" s="2643"/>
      <c r="G2731" s="2643"/>
      <c r="H2731" s="2643"/>
      <c r="I2731" s="2643"/>
      <c r="J2731" s="2643"/>
      <c r="K2731" s="2644"/>
      <c r="L2731" s="2645"/>
      <c r="M2731" s="2645"/>
      <c r="N2731" s="2645"/>
      <c r="O2731" s="2646"/>
      <c r="P2731" s="2646"/>
      <c r="Q2731" s="2646"/>
      <c r="R2731" s="2646"/>
      <c r="S2731" s="2646"/>
      <c r="T2731" s="2646"/>
      <c r="U2731" s="2643"/>
      <c r="V2731" s="2643"/>
      <c r="W2731" s="2646"/>
    </row>
    <row r="2732" spans="1:23">
      <c r="A2732" s="2643"/>
      <c r="B2732" s="2643"/>
      <c r="C2732" s="2643"/>
      <c r="D2732" s="2643"/>
      <c r="E2732" s="2643"/>
      <c r="F2732" s="2643"/>
      <c r="G2732" s="2643"/>
      <c r="H2732" s="2643"/>
      <c r="I2732" s="2643"/>
      <c r="J2732" s="2643"/>
      <c r="K2732" s="2644"/>
      <c r="L2732" s="2645"/>
      <c r="M2732" s="2645"/>
      <c r="N2732" s="2645"/>
      <c r="O2732" s="2646"/>
      <c r="P2732" s="2646"/>
      <c r="Q2732" s="2646"/>
      <c r="R2732" s="2646"/>
      <c r="S2732" s="2646"/>
      <c r="T2732" s="2646"/>
      <c r="U2732" s="2643"/>
      <c r="V2732" s="2643"/>
      <c r="W2732" s="2646"/>
    </row>
    <row r="2733" spans="1:23">
      <c r="A2733" s="2643"/>
      <c r="B2733" s="2643"/>
      <c r="C2733" s="2643"/>
      <c r="D2733" s="2643"/>
      <c r="E2733" s="2643"/>
      <c r="F2733" s="2643"/>
      <c r="G2733" s="2643"/>
      <c r="H2733" s="2643"/>
      <c r="I2733" s="2643"/>
      <c r="J2733" s="2643"/>
      <c r="K2733" s="2644"/>
      <c r="L2733" s="2645"/>
      <c r="M2733" s="2645"/>
      <c r="N2733" s="2645"/>
      <c r="O2733" s="2646"/>
      <c r="P2733" s="2646"/>
      <c r="Q2733" s="2646"/>
      <c r="R2733" s="2646"/>
      <c r="S2733" s="2646"/>
      <c r="T2733" s="2646"/>
      <c r="U2733" s="2643"/>
      <c r="V2733" s="2643"/>
      <c r="W2733" s="2646"/>
    </row>
    <row r="2734" spans="1:23">
      <c r="A2734" s="2643"/>
      <c r="B2734" s="2643"/>
      <c r="C2734" s="2643"/>
      <c r="D2734" s="2643"/>
      <c r="E2734" s="2643"/>
      <c r="F2734" s="2643"/>
      <c r="G2734" s="2643"/>
      <c r="H2734" s="2643"/>
      <c r="I2734" s="2643"/>
      <c r="J2734" s="2643"/>
      <c r="K2734" s="2644"/>
      <c r="L2734" s="2645"/>
      <c r="M2734" s="2645"/>
      <c r="N2734" s="2645"/>
      <c r="O2734" s="2646"/>
      <c r="P2734" s="2646"/>
      <c r="Q2734" s="2646"/>
      <c r="R2734" s="2646"/>
      <c r="S2734" s="2646"/>
      <c r="T2734" s="2646"/>
      <c r="U2734" s="2643"/>
      <c r="V2734" s="2643"/>
      <c r="W2734" s="2646"/>
    </row>
    <row r="2735" spans="1:23">
      <c r="A2735" s="2643"/>
      <c r="B2735" s="2643"/>
      <c r="C2735" s="2643"/>
      <c r="D2735" s="2643"/>
      <c r="E2735" s="2643"/>
      <c r="F2735" s="2643"/>
      <c r="G2735" s="2643"/>
      <c r="H2735" s="2643"/>
      <c r="I2735" s="2643"/>
      <c r="J2735" s="2643"/>
      <c r="K2735" s="2644"/>
      <c r="L2735" s="2645"/>
      <c r="M2735" s="2645"/>
      <c r="N2735" s="2645"/>
      <c r="O2735" s="2646"/>
      <c r="P2735" s="2646"/>
      <c r="Q2735" s="2646"/>
      <c r="R2735" s="2646"/>
      <c r="S2735" s="2646"/>
      <c r="T2735" s="2646"/>
      <c r="U2735" s="2643"/>
      <c r="V2735" s="2643"/>
      <c r="W2735" s="2646"/>
    </row>
    <row r="2736" spans="1:23">
      <c r="A2736" s="2643"/>
      <c r="B2736" s="2643"/>
      <c r="C2736" s="2643"/>
      <c r="D2736" s="2643"/>
      <c r="E2736" s="2643"/>
      <c r="F2736" s="2643"/>
      <c r="G2736" s="2643"/>
      <c r="H2736" s="2643"/>
      <c r="I2736" s="2643"/>
      <c r="J2736" s="2643"/>
      <c r="K2736" s="2644"/>
      <c r="L2736" s="2645"/>
      <c r="M2736" s="2645"/>
      <c r="N2736" s="2645"/>
      <c r="O2736" s="2646"/>
      <c r="P2736" s="2646"/>
      <c r="Q2736" s="2646"/>
      <c r="R2736" s="2646"/>
      <c r="S2736" s="2646"/>
      <c r="T2736" s="2646"/>
      <c r="U2736" s="2643"/>
      <c r="V2736" s="2643"/>
      <c r="W2736" s="2646"/>
    </row>
    <row r="2737" spans="1:23">
      <c r="A2737" s="2643"/>
      <c r="B2737" s="2643"/>
      <c r="C2737" s="2643"/>
      <c r="D2737" s="2643"/>
      <c r="E2737" s="2643"/>
      <c r="F2737" s="2643"/>
      <c r="G2737" s="2643"/>
      <c r="H2737" s="2643"/>
      <c r="I2737" s="2643"/>
      <c r="J2737" s="2643"/>
      <c r="K2737" s="2644"/>
      <c r="L2737" s="2645"/>
      <c r="M2737" s="2645"/>
      <c r="N2737" s="2645"/>
      <c r="O2737" s="2646"/>
      <c r="P2737" s="2646"/>
      <c r="Q2737" s="2646"/>
      <c r="R2737" s="2646"/>
      <c r="S2737" s="2646"/>
      <c r="T2737" s="2646"/>
      <c r="U2737" s="2643"/>
      <c r="V2737" s="2643"/>
      <c r="W2737" s="2646"/>
    </row>
    <row r="2738" spans="1:23">
      <c r="A2738" s="2643"/>
      <c r="B2738" s="2643"/>
      <c r="C2738" s="2643"/>
      <c r="D2738" s="2643"/>
      <c r="E2738" s="2643"/>
      <c r="F2738" s="2643"/>
      <c r="G2738" s="2643"/>
      <c r="H2738" s="2643"/>
      <c r="I2738" s="2643"/>
      <c r="J2738" s="2643"/>
      <c r="K2738" s="2644"/>
      <c r="L2738" s="2645"/>
      <c r="M2738" s="2645"/>
      <c r="N2738" s="2645"/>
      <c r="O2738" s="2646"/>
      <c r="P2738" s="2646"/>
      <c r="Q2738" s="2646"/>
      <c r="R2738" s="2646"/>
      <c r="S2738" s="2646"/>
      <c r="T2738" s="2646"/>
      <c r="U2738" s="2643"/>
      <c r="V2738" s="2643"/>
      <c r="W2738" s="2646"/>
    </row>
    <row r="2739" spans="1:23">
      <c r="A2739" s="2643"/>
      <c r="B2739" s="2643"/>
      <c r="C2739" s="2643"/>
      <c r="D2739" s="2643"/>
      <c r="E2739" s="2643"/>
      <c r="F2739" s="2643"/>
      <c r="G2739" s="2643"/>
      <c r="H2739" s="2643"/>
      <c r="I2739" s="2643"/>
      <c r="J2739" s="2643"/>
      <c r="K2739" s="2644"/>
      <c r="L2739" s="2645"/>
      <c r="M2739" s="2645"/>
      <c r="N2739" s="2645"/>
      <c r="O2739" s="2646"/>
      <c r="P2739" s="2646"/>
      <c r="Q2739" s="2646"/>
      <c r="R2739" s="2646"/>
      <c r="S2739" s="2646"/>
      <c r="T2739" s="2646"/>
      <c r="U2739" s="2643"/>
      <c r="V2739" s="2643"/>
      <c r="W2739" s="2646"/>
    </row>
    <row r="2740" spans="1:23">
      <c r="A2740" s="2643"/>
      <c r="B2740" s="2643"/>
      <c r="C2740" s="2643"/>
      <c r="D2740" s="2643"/>
      <c r="E2740" s="2643"/>
      <c r="F2740" s="2643"/>
      <c r="G2740" s="2643"/>
      <c r="H2740" s="2643"/>
      <c r="I2740" s="2643"/>
      <c r="J2740" s="2643"/>
      <c r="K2740" s="2644"/>
      <c r="L2740" s="2645"/>
      <c r="M2740" s="2645"/>
      <c r="N2740" s="2645"/>
      <c r="O2740" s="2646"/>
      <c r="P2740" s="2646"/>
      <c r="Q2740" s="2646"/>
      <c r="R2740" s="2646"/>
      <c r="S2740" s="2646"/>
      <c r="T2740" s="2646"/>
      <c r="U2740" s="2643"/>
      <c r="V2740" s="2643"/>
      <c r="W2740" s="2646"/>
    </row>
    <row r="2741" spans="1:23">
      <c r="A2741" s="2643"/>
      <c r="B2741" s="2643"/>
      <c r="C2741" s="2643"/>
      <c r="D2741" s="2643"/>
      <c r="E2741" s="2643"/>
      <c r="F2741" s="2643"/>
      <c r="G2741" s="2643"/>
      <c r="H2741" s="2643"/>
      <c r="I2741" s="2643"/>
      <c r="J2741" s="2643"/>
      <c r="K2741" s="2644"/>
      <c r="L2741" s="2645"/>
      <c r="M2741" s="2645"/>
      <c r="N2741" s="2645"/>
      <c r="O2741" s="2646"/>
      <c r="P2741" s="2646"/>
      <c r="Q2741" s="2646"/>
      <c r="R2741" s="2646"/>
      <c r="S2741" s="2646"/>
      <c r="T2741" s="2646"/>
      <c r="U2741" s="2643"/>
      <c r="V2741" s="2643"/>
      <c r="W2741" s="2646"/>
    </row>
    <row r="2742" spans="1:23">
      <c r="A2742" s="2643"/>
      <c r="B2742" s="2643"/>
      <c r="C2742" s="2643"/>
      <c r="D2742" s="2643"/>
      <c r="E2742" s="2643"/>
      <c r="F2742" s="2643"/>
      <c r="G2742" s="2643"/>
      <c r="H2742" s="2643"/>
      <c r="I2742" s="2643"/>
      <c r="J2742" s="2643"/>
      <c r="K2742" s="2644"/>
      <c r="L2742" s="2645"/>
      <c r="M2742" s="2645"/>
      <c r="N2742" s="2645"/>
      <c r="O2742" s="2646"/>
      <c r="P2742" s="2646"/>
      <c r="Q2742" s="2646"/>
      <c r="R2742" s="2646"/>
      <c r="S2742" s="2646"/>
      <c r="T2742" s="2646"/>
      <c r="U2742" s="2643"/>
      <c r="V2742" s="2643"/>
      <c r="W2742" s="2646"/>
    </row>
    <row r="2743" spans="1:23">
      <c r="A2743" s="2643"/>
      <c r="B2743" s="2643"/>
      <c r="C2743" s="2643"/>
      <c r="D2743" s="2643"/>
      <c r="E2743" s="2643"/>
      <c r="F2743" s="2643"/>
      <c r="G2743" s="2643"/>
      <c r="H2743" s="2643"/>
      <c r="I2743" s="2643"/>
      <c r="J2743" s="2643"/>
      <c r="K2743" s="2644"/>
      <c r="L2743" s="2645"/>
      <c r="M2743" s="2645"/>
      <c r="N2743" s="2645"/>
      <c r="O2743" s="2646"/>
      <c r="P2743" s="2646"/>
      <c r="Q2743" s="2646"/>
      <c r="R2743" s="2646"/>
      <c r="S2743" s="2646"/>
      <c r="T2743" s="2646"/>
      <c r="U2743" s="2643"/>
      <c r="V2743" s="2643"/>
      <c r="W2743" s="2646"/>
    </row>
    <row r="2744" spans="1:23">
      <c r="A2744" s="2643"/>
      <c r="B2744" s="2643"/>
      <c r="C2744" s="2643"/>
      <c r="D2744" s="2643"/>
      <c r="E2744" s="2643"/>
      <c r="F2744" s="2643"/>
      <c r="G2744" s="2643"/>
      <c r="H2744" s="2643"/>
      <c r="I2744" s="2643"/>
      <c r="J2744" s="2643"/>
      <c r="K2744" s="2644"/>
      <c r="L2744" s="2645"/>
      <c r="M2744" s="2645"/>
      <c r="N2744" s="2645"/>
      <c r="O2744" s="2646"/>
      <c r="P2744" s="2646"/>
      <c r="Q2744" s="2646"/>
      <c r="R2744" s="2646"/>
      <c r="S2744" s="2646"/>
      <c r="T2744" s="2646"/>
      <c r="U2744" s="2643"/>
      <c r="V2744" s="2643"/>
      <c r="W2744" s="2646"/>
    </row>
    <row r="2745" spans="1:23">
      <c r="A2745" s="2643"/>
      <c r="B2745" s="2643"/>
      <c r="C2745" s="2643"/>
      <c r="D2745" s="2643"/>
      <c r="E2745" s="2643"/>
      <c r="F2745" s="2643"/>
      <c r="G2745" s="2643"/>
      <c r="H2745" s="2643"/>
      <c r="I2745" s="2643"/>
      <c r="J2745" s="2643"/>
      <c r="K2745" s="2644"/>
      <c r="L2745" s="2645"/>
      <c r="M2745" s="2645"/>
      <c r="N2745" s="2645"/>
      <c r="O2745" s="2646"/>
      <c r="P2745" s="2646"/>
      <c r="Q2745" s="2646"/>
      <c r="R2745" s="2646"/>
      <c r="S2745" s="2646"/>
      <c r="T2745" s="2646"/>
      <c r="U2745" s="2643"/>
      <c r="V2745" s="2643"/>
      <c r="W2745" s="2646"/>
    </row>
    <row r="2746" spans="1:23">
      <c r="A2746" s="2643"/>
      <c r="B2746" s="2643"/>
      <c r="C2746" s="2643"/>
      <c r="D2746" s="2643"/>
      <c r="E2746" s="2643"/>
      <c r="F2746" s="2643"/>
      <c r="G2746" s="2643"/>
      <c r="H2746" s="2643"/>
      <c r="I2746" s="2643"/>
      <c r="J2746" s="2643"/>
      <c r="K2746" s="2644"/>
      <c r="L2746" s="2645"/>
      <c r="M2746" s="2645"/>
      <c r="N2746" s="2645"/>
      <c r="O2746" s="2646"/>
      <c r="P2746" s="2646"/>
      <c r="Q2746" s="2646"/>
      <c r="R2746" s="2646"/>
      <c r="S2746" s="2646"/>
      <c r="T2746" s="2646"/>
      <c r="U2746" s="2643"/>
      <c r="V2746" s="2643"/>
      <c r="W2746" s="2646"/>
    </row>
    <row r="2747" spans="1:23">
      <c r="A2747" s="2643"/>
      <c r="B2747" s="2643"/>
      <c r="C2747" s="2643"/>
      <c r="D2747" s="2643"/>
      <c r="E2747" s="2643"/>
      <c r="F2747" s="2643"/>
      <c r="G2747" s="2643"/>
      <c r="H2747" s="2643"/>
      <c r="I2747" s="2643"/>
      <c r="J2747" s="2643"/>
      <c r="K2747" s="2644"/>
      <c r="L2747" s="2645"/>
      <c r="M2747" s="2645"/>
      <c r="N2747" s="2645"/>
      <c r="O2747" s="2646"/>
      <c r="P2747" s="2646"/>
      <c r="Q2747" s="2646"/>
      <c r="R2747" s="2646"/>
      <c r="S2747" s="2646"/>
      <c r="T2747" s="2646"/>
      <c r="U2747" s="2643"/>
      <c r="V2747" s="2643"/>
      <c r="W2747" s="2646"/>
    </row>
    <row r="2748" spans="1:23">
      <c r="A2748" s="2643"/>
      <c r="B2748" s="2643"/>
      <c r="C2748" s="2643"/>
      <c r="D2748" s="2643"/>
      <c r="E2748" s="2643"/>
      <c r="F2748" s="2643"/>
      <c r="G2748" s="2643"/>
      <c r="H2748" s="2643"/>
      <c r="I2748" s="2643"/>
      <c r="J2748" s="2643"/>
      <c r="K2748" s="2644"/>
      <c r="L2748" s="2645"/>
      <c r="M2748" s="2645"/>
      <c r="N2748" s="2645"/>
      <c r="O2748" s="2646"/>
      <c r="P2748" s="2646"/>
      <c r="Q2748" s="2646"/>
      <c r="R2748" s="2646"/>
      <c r="S2748" s="2646"/>
      <c r="T2748" s="2646"/>
      <c r="U2748" s="2643"/>
      <c r="V2748" s="2643"/>
      <c r="W2748" s="2646"/>
    </row>
    <row r="2749" spans="1:23">
      <c r="A2749" s="2643"/>
      <c r="B2749" s="2643"/>
      <c r="C2749" s="2643"/>
      <c r="D2749" s="2643"/>
      <c r="E2749" s="2643"/>
      <c r="F2749" s="2643"/>
      <c r="G2749" s="2643"/>
      <c r="H2749" s="2643"/>
      <c r="I2749" s="2643"/>
      <c r="J2749" s="2643"/>
      <c r="K2749" s="2644"/>
      <c r="L2749" s="2645"/>
      <c r="M2749" s="2645"/>
      <c r="N2749" s="2645"/>
      <c r="O2749" s="2646"/>
      <c r="P2749" s="2646"/>
      <c r="Q2749" s="2646"/>
      <c r="R2749" s="2646"/>
      <c r="S2749" s="2646"/>
      <c r="T2749" s="2646"/>
      <c r="U2749" s="2643"/>
      <c r="V2749" s="2643"/>
      <c r="W2749" s="2646"/>
    </row>
    <row r="2750" spans="1:23">
      <c r="A2750" s="2643"/>
      <c r="B2750" s="2643"/>
      <c r="C2750" s="2643"/>
      <c r="D2750" s="2643"/>
      <c r="E2750" s="2643"/>
      <c r="F2750" s="2643"/>
      <c r="G2750" s="2643"/>
      <c r="H2750" s="2643"/>
      <c r="I2750" s="2643"/>
      <c r="J2750" s="2643"/>
      <c r="K2750" s="2644"/>
      <c r="L2750" s="2645"/>
      <c r="M2750" s="2645"/>
      <c r="N2750" s="2645"/>
      <c r="O2750" s="2646"/>
      <c r="P2750" s="2646"/>
      <c r="Q2750" s="2646"/>
      <c r="R2750" s="2646"/>
      <c r="S2750" s="2646"/>
      <c r="T2750" s="2646"/>
      <c r="U2750" s="2643"/>
      <c r="V2750" s="2643"/>
      <c r="W2750" s="2646"/>
    </row>
    <row r="2751" spans="1:23">
      <c r="A2751" s="2643"/>
      <c r="B2751" s="2643"/>
      <c r="C2751" s="2643"/>
      <c r="D2751" s="2643"/>
      <c r="E2751" s="2643"/>
      <c r="F2751" s="2643"/>
      <c r="G2751" s="2643"/>
      <c r="H2751" s="2643"/>
      <c r="I2751" s="2643"/>
      <c r="J2751" s="2643"/>
      <c r="K2751" s="2644"/>
      <c r="L2751" s="2645"/>
      <c r="M2751" s="2645"/>
      <c r="N2751" s="2645"/>
      <c r="O2751" s="2646"/>
      <c r="P2751" s="2646"/>
      <c r="Q2751" s="2646"/>
      <c r="R2751" s="2646"/>
      <c r="S2751" s="2646"/>
      <c r="T2751" s="2646"/>
      <c r="U2751" s="2643"/>
      <c r="V2751" s="2643"/>
      <c r="W2751" s="2646"/>
    </row>
    <row r="2752" spans="1:23">
      <c r="A2752" s="2643"/>
      <c r="B2752" s="2643"/>
      <c r="C2752" s="2643"/>
      <c r="D2752" s="2643"/>
      <c r="E2752" s="2643"/>
      <c r="F2752" s="2643"/>
      <c r="G2752" s="2643"/>
      <c r="H2752" s="2643"/>
      <c r="I2752" s="2643"/>
      <c r="J2752" s="2643"/>
      <c r="K2752" s="2644"/>
      <c r="L2752" s="2645"/>
      <c r="M2752" s="2645"/>
      <c r="N2752" s="2645"/>
      <c r="O2752" s="2646"/>
      <c r="P2752" s="2646"/>
      <c r="Q2752" s="2646"/>
      <c r="R2752" s="2646"/>
      <c r="S2752" s="2646"/>
      <c r="T2752" s="2646"/>
      <c r="U2752" s="2643"/>
      <c r="V2752" s="2643"/>
      <c r="W2752" s="2646"/>
    </row>
    <row r="2753" spans="1:23">
      <c r="A2753" s="2643"/>
      <c r="B2753" s="2643"/>
      <c r="C2753" s="2643"/>
      <c r="D2753" s="2643"/>
      <c r="E2753" s="2643"/>
      <c r="F2753" s="2643"/>
      <c r="G2753" s="2643"/>
      <c r="H2753" s="2643"/>
      <c r="I2753" s="2643"/>
      <c r="J2753" s="2643"/>
      <c r="K2753" s="2644"/>
      <c r="L2753" s="2645"/>
      <c r="M2753" s="2645"/>
      <c r="N2753" s="2645"/>
      <c r="O2753" s="2646"/>
      <c r="P2753" s="2646"/>
      <c r="Q2753" s="2646"/>
      <c r="R2753" s="2646"/>
      <c r="S2753" s="2646"/>
      <c r="T2753" s="2646"/>
      <c r="U2753" s="2643"/>
      <c r="V2753" s="2643"/>
      <c r="W2753" s="2646"/>
    </row>
    <row r="2754" spans="1:23">
      <c r="A2754" s="2643"/>
      <c r="B2754" s="2643"/>
      <c r="C2754" s="2643"/>
      <c r="D2754" s="2643"/>
      <c r="E2754" s="2643"/>
      <c r="F2754" s="2643"/>
      <c r="G2754" s="2643"/>
      <c r="H2754" s="2643"/>
      <c r="I2754" s="2643"/>
      <c r="J2754" s="2643"/>
      <c r="K2754" s="2644"/>
      <c r="L2754" s="2645"/>
      <c r="M2754" s="2645"/>
      <c r="N2754" s="2645"/>
      <c r="O2754" s="2646"/>
      <c r="P2754" s="2646"/>
      <c r="Q2754" s="2646"/>
      <c r="R2754" s="2646"/>
      <c r="S2754" s="2646"/>
      <c r="T2754" s="2646"/>
      <c r="U2754" s="2643"/>
      <c r="V2754" s="2643"/>
      <c r="W2754" s="2646"/>
    </row>
    <row r="2755" spans="1:23">
      <c r="A2755" s="2643"/>
      <c r="B2755" s="2643"/>
      <c r="C2755" s="2643"/>
      <c r="D2755" s="2643"/>
      <c r="E2755" s="2643"/>
      <c r="F2755" s="2643"/>
      <c r="G2755" s="2643"/>
      <c r="H2755" s="2643"/>
      <c r="I2755" s="2643"/>
      <c r="J2755" s="2643"/>
      <c r="K2755" s="2644"/>
      <c r="L2755" s="2645"/>
      <c r="M2755" s="2645"/>
      <c r="N2755" s="2645"/>
      <c r="O2755" s="2646"/>
      <c r="P2755" s="2646"/>
      <c r="Q2755" s="2646"/>
      <c r="R2755" s="2646"/>
      <c r="S2755" s="2646"/>
      <c r="T2755" s="2646"/>
      <c r="U2755" s="2643"/>
      <c r="V2755" s="2643"/>
      <c r="W2755" s="2646"/>
    </row>
    <row r="2756" spans="1:23">
      <c r="A2756" s="2643"/>
      <c r="B2756" s="2643"/>
      <c r="C2756" s="2643"/>
      <c r="D2756" s="2643"/>
      <c r="E2756" s="2643"/>
      <c r="F2756" s="2643"/>
      <c r="G2756" s="2643"/>
      <c r="H2756" s="2643"/>
      <c r="I2756" s="2643"/>
      <c r="J2756" s="2643"/>
      <c r="K2756" s="2644"/>
      <c r="L2756" s="2645"/>
      <c r="M2756" s="2645"/>
      <c r="N2756" s="2645"/>
      <c r="O2756" s="2646"/>
      <c r="P2756" s="2646"/>
      <c r="Q2756" s="2646"/>
      <c r="R2756" s="2646"/>
      <c r="S2756" s="2646"/>
      <c r="T2756" s="2646"/>
      <c r="U2756" s="2643"/>
      <c r="V2756" s="2643"/>
      <c r="W2756" s="2646"/>
    </row>
    <row r="2757" spans="1:23">
      <c r="A2757" s="2643"/>
      <c r="B2757" s="2643"/>
      <c r="C2757" s="2643"/>
      <c r="D2757" s="2643"/>
      <c r="E2757" s="2643"/>
      <c r="F2757" s="2643"/>
      <c r="G2757" s="2643"/>
      <c r="H2757" s="2643"/>
      <c r="I2757" s="2643"/>
      <c r="J2757" s="2643"/>
      <c r="K2757" s="2644"/>
      <c r="L2757" s="2645"/>
      <c r="M2757" s="2645"/>
      <c r="N2757" s="2645"/>
      <c r="O2757" s="2646"/>
      <c r="P2757" s="2646"/>
      <c r="Q2757" s="2646"/>
      <c r="R2757" s="2646"/>
      <c r="S2757" s="2646"/>
      <c r="T2757" s="2646"/>
      <c r="U2757" s="2643"/>
      <c r="V2757" s="2643"/>
      <c r="W2757" s="2646"/>
    </row>
    <row r="2758" spans="1:23">
      <c r="A2758" s="2643"/>
      <c r="B2758" s="2643"/>
      <c r="C2758" s="2643"/>
      <c r="D2758" s="2643"/>
      <c r="E2758" s="2643"/>
      <c r="F2758" s="2643"/>
      <c r="G2758" s="2643"/>
      <c r="H2758" s="2643"/>
      <c r="I2758" s="2643"/>
      <c r="J2758" s="2643"/>
      <c r="K2758" s="2644"/>
      <c r="L2758" s="2645"/>
      <c r="M2758" s="2645"/>
      <c r="N2758" s="2645"/>
      <c r="O2758" s="2646"/>
      <c r="P2758" s="2646"/>
      <c r="Q2758" s="2646"/>
      <c r="R2758" s="2646"/>
      <c r="S2758" s="2646"/>
      <c r="T2758" s="2646"/>
      <c r="U2758" s="2643"/>
      <c r="V2758" s="2643"/>
      <c r="W2758" s="2646"/>
    </row>
    <row r="2759" spans="1:23">
      <c r="A2759" s="2643"/>
      <c r="B2759" s="2643"/>
      <c r="C2759" s="2643"/>
      <c r="D2759" s="2643"/>
      <c r="E2759" s="2643"/>
      <c r="F2759" s="2643"/>
      <c r="G2759" s="2643"/>
      <c r="H2759" s="2643"/>
      <c r="I2759" s="2643"/>
      <c r="J2759" s="2643"/>
      <c r="K2759" s="2644"/>
      <c r="L2759" s="2645"/>
      <c r="M2759" s="2645"/>
      <c r="N2759" s="2645"/>
      <c r="O2759" s="2646"/>
      <c r="P2759" s="2646"/>
      <c r="Q2759" s="2646"/>
      <c r="R2759" s="2646"/>
      <c r="S2759" s="2646"/>
      <c r="T2759" s="2646"/>
      <c r="U2759" s="2643"/>
      <c r="V2759" s="2643"/>
      <c r="W2759" s="2646"/>
    </row>
    <row r="2760" spans="1:23">
      <c r="A2760" s="2643"/>
      <c r="B2760" s="2643"/>
      <c r="C2760" s="2643"/>
      <c r="D2760" s="2643"/>
      <c r="E2760" s="2643"/>
      <c r="F2760" s="2643"/>
      <c r="G2760" s="2643"/>
      <c r="H2760" s="2643"/>
      <c r="I2760" s="2643"/>
      <c r="J2760" s="2643"/>
      <c r="K2760" s="2644"/>
      <c r="L2760" s="2645"/>
      <c r="M2760" s="2645"/>
      <c r="N2760" s="2645"/>
      <c r="O2760" s="2646"/>
      <c r="P2760" s="2646"/>
      <c r="Q2760" s="2646"/>
      <c r="R2760" s="2646"/>
      <c r="S2760" s="2646"/>
      <c r="T2760" s="2646"/>
      <c r="U2760" s="2643"/>
      <c r="V2760" s="2643"/>
      <c r="W2760" s="2646"/>
    </row>
    <row r="2761" spans="1:23">
      <c r="A2761" s="2643"/>
      <c r="B2761" s="2643"/>
      <c r="C2761" s="2643"/>
      <c r="D2761" s="2643"/>
      <c r="E2761" s="2643"/>
      <c r="F2761" s="2643"/>
      <c r="G2761" s="2643"/>
      <c r="H2761" s="2643"/>
      <c r="I2761" s="2643"/>
      <c r="J2761" s="2643"/>
      <c r="K2761" s="2644"/>
      <c r="L2761" s="2645"/>
      <c r="M2761" s="2645"/>
      <c r="N2761" s="2645"/>
      <c r="O2761" s="2646"/>
      <c r="P2761" s="2646"/>
      <c r="Q2761" s="2646"/>
      <c r="R2761" s="2646"/>
      <c r="S2761" s="2646"/>
      <c r="T2761" s="2646"/>
      <c r="U2761" s="2643"/>
      <c r="V2761" s="2643"/>
      <c r="W2761" s="2646"/>
    </row>
    <row r="2762" spans="1:23">
      <c r="A2762" s="2643"/>
      <c r="B2762" s="2643"/>
      <c r="C2762" s="2643"/>
      <c r="D2762" s="2643"/>
      <c r="E2762" s="2643"/>
      <c r="F2762" s="2643"/>
      <c r="G2762" s="2643"/>
      <c r="H2762" s="2643"/>
      <c r="I2762" s="2643"/>
      <c r="J2762" s="2643"/>
      <c r="K2762" s="2644"/>
      <c r="L2762" s="2645"/>
      <c r="M2762" s="2645"/>
      <c r="N2762" s="2645"/>
      <c r="O2762" s="2646"/>
      <c r="P2762" s="2646"/>
      <c r="Q2762" s="2646"/>
      <c r="R2762" s="2646"/>
      <c r="S2762" s="2646"/>
      <c r="T2762" s="2646"/>
      <c r="U2762" s="2643"/>
      <c r="V2762" s="2643"/>
      <c r="W2762" s="2646"/>
    </row>
    <row r="2763" spans="1:23">
      <c r="A2763" s="2643"/>
      <c r="B2763" s="2643"/>
      <c r="C2763" s="2643"/>
      <c r="D2763" s="2643"/>
      <c r="E2763" s="2643"/>
      <c r="F2763" s="2643"/>
      <c r="G2763" s="2643"/>
      <c r="H2763" s="2643"/>
      <c r="I2763" s="2643"/>
      <c r="J2763" s="2643"/>
      <c r="K2763" s="2644"/>
      <c r="L2763" s="2645"/>
      <c r="M2763" s="2645"/>
      <c r="N2763" s="2645"/>
      <c r="O2763" s="2646"/>
      <c r="P2763" s="2646"/>
      <c r="Q2763" s="2646"/>
      <c r="R2763" s="2646"/>
      <c r="S2763" s="2646"/>
      <c r="T2763" s="2646"/>
      <c r="U2763" s="2643"/>
      <c r="V2763" s="2643"/>
      <c r="W2763" s="2646"/>
    </row>
    <row r="2764" spans="1:23">
      <c r="A2764" s="2643"/>
      <c r="B2764" s="2643"/>
      <c r="C2764" s="2643"/>
      <c r="D2764" s="2643"/>
      <c r="E2764" s="2643"/>
      <c r="F2764" s="2643"/>
      <c r="G2764" s="2643"/>
      <c r="H2764" s="2643"/>
      <c r="I2764" s="2643"/>
      <c r="J2764" s="2643"/>
      <c r="K2764" s="2644"/>
      <c r="L2764" s="2645"/>
      <c r="M2764" s="2645"/>
      <c r="N2764" s="2645"/>
      <c r="O2764" s="2646"/>
      <c r="P2764" s="2646"/>
      <c r="Q2764" s="2646"/>
      <c r="R2764" s="2646"/>
      <c r="S2764" s="2646"/>
      <c r="T2764" s="2646"/>
      <c r="U2764" s="2643"/>
      <c r="V2764" s="2643"/>
      <c r="W2764" s="2646"/>
    </row>
    <row r="2765" spans="1:23">
      <c r="A2765" s="2643"/>
      <c r="B2765" s="2643"/>
      <c r="C2765" s="2643"/>
      <c r="D2765" s="2643"/>
      <c r="E2765" s="2643"/>
      <c r="F2765" s="2643"/>
      <c r="G2765" s="2643"/>
      <c r="H2765" s="2643"/>
      <c r="I2765" s="2643"/>
      <c r="J2765" s="2643"/>
      <c r="K2765" s="2644"/>
      <c r="L2765" s="2645"/>
      <c r="M2765" s="2645"/>
      <c r="N2765" s="2645"/>
      <c r="O2765" s="2646"/>
      <c r="P2765" s="2646"/>
      <c r="Q2765" s="2646"/>
      <c r="R2765" s="2646"/>
      <c r="S2765" s="2646"/>
      <c r="T2765" s="2646"/>
      <c r="U2765" s="2643"/>
      <c r="V2765" s="2643"/>
      <c r="W2765" s="2646"/>
    </row>
    <row r="2766" spans="1:23">
      <c r="A2766" s="2643"/>
      <c r="B2766" s="2643"/>
      <c r="C2766" s="2643"/>
      <c r="D2766" s="2643"/>
      <c r="E2766" s="2643"/>
      <c r="F2766" s="2643"/>
      <c r="G2766" s="2643"/>
      <c r="H2766" s="2643"/>
      <c r="I2766" s="2643"/>
      <c r="J2766" s="2643"/>
      <c r="K2766" s="2644"/>
      <c r="L2766" s="2645"/>
      <c r="M2766" s="2645"/>
      <c r="N2766" s="2645"/>
      <c r="O2766" s="2646"/>
      <c r="P2766" s="2646"/>
      <c r="Q2766" s="2646"/>
      <c r="R2766" s="2646"/>
      <c r="S2766" s="2646"/>
      <c r="T2766" s="2646"/>
      <c r="U2766" s="2643"/>
      <c r="V2766" s="2643"/>
      <c r="W2766" s="2646"/>
    </row>
    <row r="2767" spans="1:23">
      <c r="A2767" s="2643"/>
      <c r="B2767" s="2643"/>
      <c r="C2767" s="2643"/>
      <c r="D2767" s="2643"/>
      <c r="E2767" s="2643"/>
      <c r="F2767" s="2643"/>
      <c r="G2767" s="2643"/>
      <c r="H2767" s="2643"/>
      <c r="I2767" s="2643"/>
      <c r="J2767" s="2643"/>
      <c r="K2767" s="2644"/>
      <c r="L2767" s="2645"/>
      <c r="M2767" s="2645"/>
      <c r="N2767" s="2645"/>
      <c r="O2767" s="2646"/>
      <c r="P2767" s="2646"/>
      <c r="Q2767" s="2646"/>
      <c r="R2767" s="2646"/>
      <c r="S2767" s="2646"/>
      <c r="T2767" s="2646"/>
      <c r="U2767" s="2643"/>
      <c r="V2767" s="2643"/>
      <c r="W2767" s="2646"/>
    </row>
    <row r="2768" spans="1:23">
      <c r="A2768" s="2643"/>
      <c r="B2768" s="2643"/>
      <c r="C2768" s="2643"/>
      <c r="D2768" s="2643"/>
      <c r="E2768" s="2643"/>
      <c r="F2768" s="2643"/>
      <c r="G2768" s="2643"/>
      <c r="H2768" s="2643"/>
      <c r="I2768" s="2643"/>
      <c r="J2768" s="2643"/>
      <c r="K2768" s="2644"/>
      <c r="L2768" s="2645"/>
      <c r="M2768" s="2645"/>
      <c r="N2768" s="2645"/>
      <c r="O2768" s="2646"/>
      <c r="P2768" s="2646"/>
      <c r="Q2768" s="2646"/>
      <c r="R2768" s="2646"/>
      <c r="S2768" s="2646"/>
      <c r="T2768" s="2646"/>
      <c r="U2768" s="2643"/>
      <c r="V2768" s="2643"/>
      <c r="W2768" s="2646"/>
    </row>
    <row r="2769" spans="1:23">
      <c r="A2769" s="2643"/>
      <c r="B2769" s="2643"/>
      <c r="C2769" s="2643"/>
      <c r="D2769" s="2643"/>
      <c r="E2769" s="2643"/>
      <c r="F2769" s="2643"/>
      <c r="G2769" s="2643"/>
      <c r="H2769" s="2643"/>
      <c r="I2769" s="2643"/>
      <c r="J2769" s="2643"/>
      <c r="K2769" s="2644"/>
      <c r="L2769" s="2645"/>
      <c r="M2769" s="2645"/>
      <c r="N2769" s="2645"/>
      <c r="O2769" s="2646"/>
      <c r="P2769" s="2646"/>
      <c r="Q2769" s="2646"/>
      <c r="R2769" s="2646"/>
      <c r="S2769" s="2646"/>
      <c r="T2769" s="2646"/>
      <c r="U2769" s="2643"/>
      <c r="V2769" s="2643"/>
      <c r="W2769" s="2646"/>
    </row>
    <row r="2770" spans="1:23">
      <c r="A2770" s="2643"/>
      <c r="B2770" s="2643"/>
      <c r="C2770" s="2643"/>
      <c r="D2770" s="2643"/>
      <c r="E2770" s="2643"/>
      <c r="F2770" s="2643"/>
      <c r="G2770" s="2643"/>
      <c r="H2770" s="2643"/>
      <c r="I2770" s="2643"/>
      <c r="J2770" s="2643"/>
      <c r="K2770" s="2644"/>
      <c r="L2770" s="2645"/>
      <c r="M2770" s="2645"/>
      <c r="N2770" s="2645"/>
      <c r="O2770" s="2646"/>
      <c r="P2770" s="2646"/>
      <c r="Q2770" s="2646"/>
      <c r="R2770" s="2646"/>
      <c r="S2770" s="2646"/>
      <c r="T2770" s="2646"/>
      <c r="U2770" s="2643"/>
      <c r="V2770" s="2643"/>
      <c r="W2770" s="2646"/>
    </row>
    <row r="2771" spans="1:23">
      <c r="A2771" s="2643"/>
      <c r="B2771" s="2643"/>
      <c r="C2771" s="2643"/>
      <c r="D2771" s="2643"/>
      <c r="E2771" s="2643"/>
      <c r="F2771" s="2643"/>
      <c r="G2771" s="2643"/>
      <c r="H2771" s="2643"/>
      <c r="I2771" s="2643"/>
      <c r="J2771" s="2643"/>
      <c r="K2771" s="2644"/>
      <c r="L2771" s="2645"/>
      <c r="M2771" s="2645"/>
      <c r="N2771" s="2645"/>
      <c r="O2771" s="2646"/>
      <c r="P2771" s="2646"/>
      <c r="Q2771" s="2646"/>
      <c r="R2771" s="2646"/>
      <c r="S2771" s="2646"/>
      <c r="T2771" s="2646"/>
      <c r="U2771" s="2643"/>
      <c r="V2771" s="2643"/>
      <c r="W2771" s="2646"/>
    </row>
    <row r="2772" spans="1:23">
      <c r="A2772" s="2643"/>
      <c r="B2772" s="2643"/>
      <c r="C2772" s="2643"/>
      <c r="D2772" s="2643"/>
      <c r="E2772" s="2643"/>
      <c r="F2772" s="2643"/>
      <c r="G2772" s="2643"/>
      <c r="H2772" s="2643"/>
      <c r="I2772" s="2643"/>
      <c r="J2772" s="2643"/>
      <c r="K2772" s="2644"/>
      <c r="L2772" s="2645"/>
      <c r="M2772" s="2645"/>
      <c r="N2772" s="2645"/>
      <c r="O2772" s="2646"/>
      <c r="P2772" s="2646"/>
      <c r="Q2772" s="2646"/>
      <c r="R2772" s="2646"/>
      <c r="S2772" s="2646"/>
      <c r="T2772" s="2646"/>
      <c r="U2772" s="2643"/>
      <c r="V2772" s="2643"/>
      <c r="W2772" s="2646"/>
    </row>
    <row r="2773" spans="1:23">
      <c r="A2773" s="2643"/>
      <c r="B2773" s="2643"/>
      <c r="C2773" s="2643"/>
      <c r="D2773" s="2643"/>
      <c r="E2773" s="2643"/>
      <c r="F2773" s="2643"/>
      <c r="G2773" s="2643"/>
      <c r="H2773" s="2643"/>
      <c r="I2773" s="2643"/>
      <c r="J2773" s="2643"/>
      <c r="K2773" s="2644"/>
      <c r="L2773" s="2645"/>
      <c r="M2773" s="2645"/>
      <c r="N2773" s="2645"/>
      <c r="O2773" s="2646"/>
      <c r="P2773" s="2646"/>
      <c r="Q2773" s="2646"/>
      <c r="R2773" s="2646"/>
      <c r="S2773" s="2646"/>
      <c r="T2773" s="2646"/>
      <c r="U2773" s="2643"/>
      <c r="V2773" s="2643"/>
      <c r="W2773" s="2646"/>
    </row>
    <row r="2774" spans="1:23">
      <c r="A2774" s="2643"/>
      <c r="B2774" s="2643"/>
      <c r="C2774" s="2643"/>
      <c r="D2774" s="2643"/>
      <c r="E2774" s="2643"/>
      <c r="F2774" s="2643"/>
      <c r="G2774" s="2643"/>
      <c r="H2774" s="2643"/>
      <c r="I2774" s="2643"/>
      <c r="J2774" s="2643"/>
      <c r="K2774" s="2644"/>
      <c r="L2774" s="2645"/>
      <c r="M2774" s="2645"/>
      <c r="N2774" s="2645"/>
      <c r="O2774" s="2646"/>
      <c r="P2774" s="2646"/>
      <c r="Q2774" s="2646"/>
      <c r="R2774" s="2646"/>
      <c r="S2774" s="2646"/>
      <c r="T2774" s="2646"/>
      <c r="U2774" s="2643"/>
      <c r="V2774" s="2643"/>
      <c r="W2774" s="2646"/>
    </row>
    <row r="2775" spans="1:23">
      <c r="A2775" s="2643"/>
      <c r="B2775" s="2643"/>
      <c r="C2775" s="2643"/>
      <c r="D2775" s="2643"/>
      <c r="E2775" s="2643"/>
      <c r="F2775" s="2643"/>
      <c r="G2775" s="2643"/>
      <c r="H2775" s="2643"/>
      <c r="I2775" s="2643"/>
      <c r="J2775" s="2643"/>
      <c r="K2775" s="2644"/>
      <c r="L2775" s="2645"/>
      <c r="M2775" s="2645"/>
      <c r="N2775" s="2645"/>
      <c r="O2775" s="2646"/>
      <c r="P2775" s="2646"/>
      <c r="Q2775" s="2646"/>
      <c r="R2775" s="2646"/>
      <c r="S2775" s="2646"/>
      <c r="T2775" s="2646"/>
      <c r="U2775" s="2643"/>
      <c r="V2775" s="2643"/>
      <c r="W2775" s="2646"/>
    </row>
    <row r="2776" spans="1:23">
      <c r="A2776" s="2643"/>
      <c r="B2776" s="2643"/>
      <c r="C2776" s="2643"/>
      <c r="D2776" s="2643"/>
      <c r="E2776" s="2643"/>
      <c r="F2776" s="2643"/>
      <c r="G2776" s="2643"/>
      <c r="H2776" s="2643"/>
      <c r="I2776" s="2643"/>
      <c r="J2776" s="2643"/>
      <c r="K2776" s="2644"/>
      <c r="L2776" s="2645"/>
      <c r="M2776" s="2645"/>
      <c r="N2776" s="2645"/>
      <c r="O2776" s="2646"/>
      <c r="P2776" s="2646"/>
      <c r="Q2776" s="2646"/>
      <c r="R2776" s="2646"/>
      <c r="S2776" s="2646"/>
      <c r="T2776" s="2646"/>
      <c r="U2776" s="2643"/>
      <c r="V2776" s="2643"/>
      <c r="W2776" s="2646"/>
    </row>
    <row r="2777" spans="1:23">
      <c r="A2777" s="2643"/>
      <c r="B2777" s="2643"/>
      <c r="C2777" s="2643"/>
      <c r="D2777" s="2643"/>
      <c r="E2777" s="2643"/>
      <c r="F2777" s="2643"/>
      <c r="G2777" s="2643"/>
      <c r="H2777" s="2643"/>
      <c r="I2777" s="2643"/>
      <c r="J2777" s="2643"/>
      <c r="K2777" s="2644"/>
      <c r="L2777" s="2645"/>
      <c r="M2777" s="2645"/>
      <c r="N2777" s="2645"/>
      <c r="O2777" s="2646"/>
      <c r="P2777" s="2646"/>
      <c r="Q2777" s="2646"/>
      <c r="R2777" s="2646"/>
      <c r="S2777" s="2646"/>
      <c r="T2777" s="2646"/>
      <c r="U2777" s="2643"/>
      <c r="V2777" s="2643"/>
      <c r="W2777" s="2646"/>
    </row>
    <row r="2778" spans="1:23">
      <c r="A2778" s="2643"/>
      <c r="B2778" s="2643"/>
      <c r="C2778" s="2643"/>
      <c r="D2778" s="2643"/>
      <c r="E2778" s="2643"/>
      <c r="F2778" s="2643"/>
      <c r="G2778" s="2643"/>
      <c r="H2778" s="2643"/>
      <c r="I2778" s="2643"/>
      <c r="J2778" s="2643"/>
      <c r="K2778" s="2644"/>
      <c r="L2778" s="2645"/>
      <c r="M2778" s="2645"/>
      <c r="N2778" s="2645"/>
      <c r="O2778" s="2646"/>
      <c r="P2778" s="2646"/>
      <c r="Q2778" s="2646"/>
      <c r="R2778" s="2646"/>
      <c r="S2778" s="2646"/>
      <c r="T2778" s="2646"/>
      <c r="U2778" s="2643"/>
      <c r="V2778" s="2643"/>
      <c r="W2778" s="2646"/>
    </row>
    <row r="2779" spans="1:23">
      <c r="A2779" s="2643"/>
      <c r="B2779" s="2643"/>
      <c r="C2779" s="2643"/>
      <c r="D2779" s="2643"/>
      <c r="E2779" s="2643"/>
      <c r="F2779" s="2643"/>
      <c r="G2779" s="2643"/>
      <c r="H2779" s="2643"/>
      <c r="I2779" s="2643"/>
      <c r="J2779" s="2643"/>
      <c r="K2779" s="2644"/>
      <c r="L2779" s="2645"/>
      <c r="M2779" s="2645"/>
      <c r="N2779" s="2645"/>
      <c r="O2779" s="2646"/>
      <c r="P2779" s="2646"/>
      <c r="Q2779" s="2646"/>
      <c r="R2779" s="2646"/>
      <c r="S2779" s="2646"/>
      <c r="T2779" s="2646"/>
      <c r="U2779" s="2643"/>
      <c r="V2779" s="2643"/>
      <c r="W2779" s="2646"/>
    </row>
    <row r="2780" spans="1:23">
      <c r="A2780" s="2643"/>
      <c r="B2780" s="2643"/>
      <c r="C2780" s="2643"/>
      <c r="D2780" s="2643"/>
      <c r="E2780" s="2643"/>
      <c r="F2780" s="2643"/>
      <c r="G2780" s="2643"/>
      <c r="H2780" s="2643"/>
      <c r="I2780" s="2643"/>
      <c r="J2780" s="2643"/>
      <c r="K2780" s="2644"/>
      <c r="L2780" s="2645"/>
      <c r="M2780" s="2645"/>
      <c r="N2780" s="2645"/>
      <c r="O2780" s="2646"/>
      <c r="P2780" s="2646"/>
      <c r="Q2780" s="2646"/>
      <c r="R2780" s="2646"/>
      <c r="S2780" s="2646"/>
      <c r="T2780" s="2646"/>
      <c r="U2780" s="2643"/>
      <c r="V2780" s="2643"/>
      <c r="W2780" s="2646"/>
    </row>
    <row r="2781" spans="1:23">
      <c r="A2781" s="2643"/>
      <c r="B2781" s="2643"/>
      <c r="C2781" s="2643"/>
      <c r="D2781" s="2643"/>
      <c r="E2781" s="2643"/>
      <c r="F2781" s="2643"/>
      <c r="G2781" s="2643"/>
      <c r="H2781" s="2643"/>
      <c r="I2781" s="2643"/>
      <c r="J2781" s="2643"/>
      <c r="K2781" s="2644"/>
      <c r="L2781" s="2645"/>
      <c r="M2781" s="2645"/>
      <c r="N2781" s="2645"/>
      <c r="O2781" s="2646"/>
      <c r="P2781" s="2646"/>
      <c r="Q2781" s="2646"/>
      <c r="R2781" s="2646"/>
      <c r="S2781" s="2646"/>
      <c r="T2781" s="2646"/>
      <c r="U2781" s="2643"/>
      <c r="V2781" s="2643"/>
      <c r="W2781" s="2646"/>
    </row>
    <row r="2782" spans="1:23">
      <c r="A2782" s="2643"/>
      <c r="B2782" s="2643"/>
      <c r="C2782" s="2643"/>
      <c r="D2782" s="2643"/>
      <c r="E2782" s="2643"/>
      <c r="F2782" s="2643"/>
      <c r="G2782" s="2643"/>
      <c r="H2782" s="2643"/>
      <c r="I2782" s="2643"/>
      <c r="J2782" s="2643"/>
      <c r="K2782" s="2644"/>
      <c r="L2782" s="2645"/>
      <c r="M2782" s="2645"/>
      <c r="N2782" s="2645"/>
      <c r="O2782" s="2646"/>
      <c r="P2782" s="2646"/>
      <c r="Q2782" s="2646"/>
      <c r="R2782" s="2646"/>
      <c r="S2782" s="2646"/>
      <c r="T2782" s="2646"/>
      <c r="U2782" s="2643"/>
      <c r="V2782" s="2643"/>
      <c r="W2782" s="2646"/>
    </row>
    <row r="2783" spans="1:23">
      <c r="A2783" s="2643"/>
      <c r="B2783" s="2643"/>
      <c r="C2783" s="2643"/>
      <c r="D2783" s="2643"/>
      <c r="E2783" s="2643"/>
      <c r="F2783" s="2643"/>
      <c r="G2783" s="2643"/>
      <c r="H2783" s="2643"/>
      <c r="I2783" s="2643"/>
      <c r="J2783" s="2643"/>
      <c r="K2783" s="2644"/>
      <c r="L2783" s="2645"/>
      <c r="M2783" s="2645"/>
      <c r="N2783" s="2645"/>
      <c r="O2783" s="2646"/>
      <c r="P2783" s="2646"/>
      <c r="Q2783" s="2646"/>
      <c r="R2783" s="2646"/>
      <c r="S2783" s="2646"/>
      <c r="T2783" s="2646"/>
      <c r="U2783" s="2643"/>
      <c r="V2783" s="2643"/>
      <c r="W2783" s="2646"/>
    </row>
    <row r="2784" spans="1:23">
      <c r="A2784" s="2643"/>
      <c r="B2784" s="2643"/>
      <c r="C2784" s="2643"/>
      <c r="D2784" s="2643"/>
      <c r="E2784" s="2643"/>
      <c r="F2784" s="2643"/>
      <c r="G2784" s="2643"/>
      <c r="H2784" s="2643"/>
      <c r="I2784" s="2643"/>
      <c r="J2784" s="2643"/>
      <c r="K2784" s="2644"/>
      <c r="L2784" s="2645"/>
      <c r="M2784" s="2645"/>
      <c r="N2784" s="2645"/>
      <c r="O2784" s="2646"/>
      <c r="P2784" s="2646"/>
      <c r="Q2784" s="2646"/>
      <c r="R2784" s="2646"/>
      <c r="S2784" s="2646"/>
      <c r="T2784" s="2646"/>
      <c r="U2784" s="2643"/>
      <c r="V2784" s="2643"/>
      <c r="W2784" s="2646"/>
    </row>
    <row r="2785" spans="1:23">
      <c r="A2785" s="2643"/>
      <c r="B2785" s="2643"/>
      <c r="C2785" s="2643"/>
      <c r="D2785" s="2643"/>
      <c r="E2785" s="2643"/>
      <c r="F2785" s="2643"/>
      <c r="G2785" s="2643"/>
      <c r="H2785" s="2643"/>
      <c r="I2785" s="2643"/>
      <c r="J2785" s="2643"/>
      <c r="K2785" s="2644"/>
      <c r="L2785" s="2645"/>
      <c r="M2785" s="2645"/>
      <c r="N2785" s="2645"/>
      <c r="O2785" s="2646"/>
      <c r="P2785" s="2646"/>
      <c r="Q2785" s="2646"/>
      <c r="R2785" s="2646"/>
      <c r="S2785" s="2646"/>
      <c r="T2785" s="2646"/>
      <c r="U2785" s="2643"/>
      <c r="V2785" s="2643"/>
      <c r="W2785" s="2646"/>
    </row>
    <row r="2786" spans="1:23">
      <c r="A2786" s="2643"/>
      <c r="B2786" s="2643"/>
      <c r="C2786" s="2643"/>
      <c r="D2786" s="2643"/>
      <c r="E2786" s="2643"/>
      <c r="F2786" s="2643"/>
      <c r="G2786" s="2643"/>
      <c r="H2786" s="2643"/>
      <c r="I2786" s="2643"/>
      <c r="J2786" s="2643"/>
      <c r="K2786" s="2644"/>
      <c r="L2786" s="2645"/>
      <c r="M2786" s="2645"/>
      <c r="N2786" s="2645"/>
      <c r="O2786" s="2646"/>
      <c r="P2786" s="2646"/>
      <c r="Q2786" s="2646"/>
      <c r="R2786" s="2646"/>
      <c r="S2786" s="2646"/>
      <c r="T2786" s="2646"/>
      <c r="U2786" s="2643"/>
      <c r="V2786" s="2643"/>
      <c r="W2786" s="2646"/>
    </row>
    <row r="2787" spans="1:23">
      <c r="A2787" s="2643"/>
      <c r="B2787" s="2643"/>
      <c r="C2787" s="2643"/>
      <c r="D2787" s="2643"/>
      <c r="E2787" s="2643"/>
      <c r="F2787" s="2643"/>
      <c r="G2787" s="2643"/>
      <c r="H2787" s="2643"/>
      <c r="I2787" s="2643"/>
      <c r="J2787" s="2643"/>
      <c r="K2787" s="2644"/>
      <c r="L2787" s="2645"/>
      <c r="M2787" s="2645"/>
      <c r="N2787" s="2645"/>
      <c r="O2787" s="2646"/>
      <c r="P2787" s="2646"/>
      <c r="Q2787" s="2646"/>
      <c r="R2787" s="2646"/>
      <c r="S2787" s="2646"/>
      <c r="T2787" s="2646"/>
      <c r="U2787" s="2643"/>
      <c r="V2787" s="2643"/>
      <c r="W2787" s="2646"/>
    </row>
    <row r="2788" spans="1:23">
      <c r="A2788" s="2643"/>
      <c r="B2788" s="2643"/>
      <c r="C2788" s="2643"/>
      <c r="D2788" s="2643"/>
      <c r="E2788" s="2643"/>
      <c r="F2788" s="2643"/>
      <c r="G2788" s="2643"/>
      <c r="H2788" s="2643"/>
      <c r="I2788" s="2643"/>
      <c r="J2788" s="2643"/>
      <c r="K2788" s="2644"/>
      <c r="L2788" s="2645"/>
      <c r="M2788" s="2645"/>
      <c r="N2788" s="2645"/>
      <c r="O2788" s="2646"/>
      <c r="P2788" s="2646"/>
      <c r="Q2788" s="2646"/>
      <c r="R2788" s="2646"/>
      <c r="S2788" s="2646"/>
      <c r="T2788" s="2646"/>
      <c r="U2788" s="2643"/>
      <c r="V2788" s="2643"/>
      <c r="W2788" s="2646"/>
    </row>
    <row r="2789" spans="1:23">
      <c r="A2789" s="2643"/>
      <c r="B2789" s="2643"/>
      <c r="C2789" s="2643"/>
      <c r="D2789" s="2643"/>
      <c r="E2789" s="2643"/>
      <c r="F2789" s="2643"/>
      <c r="G2789" s="2643"/>
      <c r="H2789" s="2643"/>
      <c r="I2789" s="2643"/>
      <c r="J2789" s="2643"/>
      <c r="K2789" s="2644"/>
      <c r="L2789" s="2645"/>
      <c r="M2789" s="2645"/>
      <c r="N2789" s="2645"/>
      <c r="O2789" s="2646"/>
      <c r="P2789" s="2646"/>
      <c r="Q2789" s="2646"/>
      <c r="R2789" s="2646"/>
      <c r="S2789" s="2646"/>
      <c r="T2789" s="2646"/>
      <c r="U2789" s="2643"/>
      <c r="V2789" s="2643"/>
      <c r="W2789" s="2646"/>
    </row>
    <row r="2790" spans="1:23">
      <c r="A2790" s="2643"/>
      <c r="B2790" s="2643"/>
      <c r="C2790" s="2643"/>
      <c r="D2790" s="2643"/>
      <c r="E2790" s="2643"/>
      <c r="F2790" s="2643"/>
      <c r="G2790" s="2643"/>
      <c r="H2790" s="2643"/>
      <c r="I2790" s="2643"/>
      <c r="J2790" s="2643"/>
      <c r="K2790" s="2644"/>
      <c r="L2790" s="2645"/>
      <c r="M2790" s="2645"/>
      <c r="N2790" s="2645"/>
      <c r="O2790" s="2646"/>
      <c r="P2790" s="2646"/>
      <c r="Q2790" s="2646"/>
      <c r="R2790" s="2646"/>
      <c r="S2790" s="2646"/>
      <c r="T2790" s="2646"/>
      <c r="U2790" s="2643"/>
      <c r="V2790" s="2643"/>
      <c r="W2790" s="2646"/>
    </row>
    <row r="2791" spans="1:23">
      <c r="A2791" s="2643"/>
      <c r="B2791" s="2643"/>
      <c r="C2791" s="2643"/>
      <c r="D2791" s="2643"/>
      <c r="E2791" s="2643"/>
      <c r="F2791" s="2643"/>
      <c r="G2791" s="2643"/>
      <c r="H2791" s="2643"/>
      <c r="I2791" s="2643"/>
      <c r="J2791" s="2643"/>
      <c r="K2791" s="2644"/>
      <c r="L2791" s="2645"/>
      <c r="M2791" s="2645"/>
      <c r="N2791" s="2645"/>
      <c r="O2791" s="2646"/>
      <c r="P2791" s="2646"/>
      <c r="Q2791" s="2646"/>
      <c r="R2791" s="2646"/>
      <c r="S2791" s="2646"/>
      <c r="T2791" s="2646"/>
      <c r="U2791" s="2643"/>
      <c r="V2791" s="2643"/>
      <c r="W2791" s="2646"/>
    </row>
    <row r="2792" spans="1:23">
      <c r="A2792" s="2643"/>
      <c r="B2792" s="2643"/>
      <c r="C2792" s="2643"/>
      <c r="D2792" s="2643"/>
      <c r="E2792" s="2643"/>
      <c r="F2792" s="2643"/>
      <c r="G2792" s="2643"/>
      <c r="H2792" s="2643"/>
      <c r="I2792" s="2643"/>
      <c r="J2792" s="2643"/>
      <c r="K2792" s="2644"/>
      <c r="L2792" s="2645"/>
      <c r="M2792" s="2645"/>
      <c r="N2792" s="2645"/>
      <c r="O2792" s="2646"/>
      <c r="P2792" s="2646"/>
      <c r="Q2792" s="2646"/>
      <c r="R2792" s="2646"/>
      <c r="S2792" s="2646"/>
      <c r="T2792" s="2646"/>
      <c r="U2792" s="2643"/>
      <c r="V2792" s="2643"/>
      <c r="W2792" s="2646"/>
    </row>
    <row r="2793" spans="1:23">
      <c r="A2793" s="2643"/>
      <c r="B2793" s="2643"/>
      <c r="C2793" s="2643"/>
      <c r="D2793" s="2643"/>
      <c r="E2793" s="2643"/>
      <c r="F2793" s="2643"/>
      <c r="G2793" s="2643"/>
      <c r="H2793" s="2643"/>
      <c r="I2793" s="2643"/>
      <c r="J2793" s="2643"/>
      <c r="K2793" s="2644"/>
      <c r="L2793" s="2645"/>
      <c r="M2793" s="2645"/>
      <c r="N2793" s="2645"/>
      <c r="O2793" s="2646"/>
      <c r="P2793" s="2646"/>
      <c r="Q2793" s="2646"/>
      <c r="R2793" s="2646"/>
      <c r="S2793" s="2646"/>
      <c r="T2793" s="2646"/>
      <c r="U2793" s="2643"/>
      <c r="V2793" s="2643"/>
      <c r="W2793" s="2646"/>
    </row>
    <row r="2794" spans="1:23">
      <c r="A2794" s="2643"/>
      <c r="B2794" s="2643"/>
      <c r="C2794" s="2643"/>
      <c r="D2794" s="2643"/>
      <c r="E2794" s="2643"/>
      <c r="F2794" s="2643"/>
      <c r="G2794" s="2643"/>
      <c r="H2794" s="2643"/>
      <c r="I2794" s="2643"/>
      <c r="J2794" s="2643"/>
      <c r="K2794" s="2644"/>
      <c r="L2794" s="2645"/>
      <c r="M2794" s="2645"/>
      <c r="N2794" s="2645"/>
      <c r="O2794" s="2646"/>
      <c r="P2794" s="2646"/>
      <c r="Q2794" s="2646"/>
      <c r="R2794" s="2646"/>
      <c r="S2794" s="2646"/>
      <c r="T2794" s="2646"/>
      <c r="U2794" s="2643"/>
      <c r="V2794" s="2643"/>
      <c r="W2794" s="2646"/>
    </row>
    <row r="2795" spans="1:23">
      <c r="A2795" s="2643"/>
      <c r="B2795" s="2643"/>
      <c r="C2795" s="2643"/>
      <c r="D2795" s="2643"/>
      <c r="E2795" s="2643"/>
      <c r="F2795" s="2643"/>
      <c r="G2795" s="2643"/>
      <c r="H2795" s="2643"/>
      <c r="I2795" s="2643"/>
      <c r="J2795" s="2643"/>
      <c r="K2795" s="2644"/>
      <c r="L2795" s="2645"/>
      <c r="M2795" s="2645"/>
      <c r="N2795" s="2645"/>
      <c r="O2795" s="2646"/>
      <c r="P2795" s="2646"/>
      <c r="Q2795" s="2646"/>
      <c r="R2795" s="2646"/>
      <c r="S2795" s="2646"/>
      <c r="T2795" s="2646"/>
      <c r="U2795" s="2643"/>
      <c r="V2795" s="2643"/>
      <c r="W2795" s="2646"/>
    </row>
    <row r="2796" spans="1:23">
      <c r="A2796" s="2643"/>
      <c r="B2796" s="2643"/>
      <c r="C2796" s="2643"/>
      <c r="D2796" s="2643"/>
      <c r="E2796" s="2643"/>
      <c r="F2796" s="2643"/>
      <c r="G2796" s="2643"/>
      <c r="H2796" s="2643"/>
      <c r="I2796" s="2643"/>
      <c r="J2796" s="2643"/>
      <c r="K2796" s="2644"/>
      <c r="L2796" s="2645"/>
      <c r="M2796" s="2645"/>
      <c r="N2796" s="2645"/>
      <c r="O2796" s="2646"/>
      <c r="P2796" s="2646"/>
      <c r="Q2796" s="2646"/>
      <c r="R2796" s="2646"/>
      <c r="S2796" s="2646"/>
      <c r="T2796" s="2646"/>
      <c r="U2796" s="2643"/>
      <c r="V2796" s="2643"/>
      <c r="W2796" s="2646"/>
    </row>
    <row r="2797" spans="1:23">
      <c r="A2797" s="2643"/>
      <c r="B2797" s="2643"/>
      <c r="C2797" s="2643"/>
      <c r="D2797" s="2643"/>
      <c r="E2797" s="2643"/>
      <c r="F2797" s="2643"/>
      <c r="G2797" s="2643"/>
      <c r="H2797" s="2643"/>
      <c r="I2797" s="2643"/>
      <c r="J2797" s="2643"/>
      <c r="K2797" s="2644"/>
      <c r="L2797" s="2645"/>
      <c r="M2797" s="2645"/>
      <c r="N2797" s="2645"/>
      <c r="O2797" s="2646"/>
      <c r="P2797" s="2646"/>
      <c r="Q2797" s="2646"/>
      <c r="R2797" s="2646"/>
      <c r="S2797" s="2646"/>
      <c r="T2797" s="2646"/>
      <c r="U2797" s="2643"/>
      <c r="V2797" s="2643"/>
      <c r="W2797" s="2646"/>
    </row>
    <row r="2798" spans="1:23">
      <c r="A2798" s="2643"/>
      <c r="B2798" s="2643"/>
      <c r="C2798" s="2643"/>
      <c r="D2798" s="2643"/>
      <c r="E2798" s="2643"/>
      <c r="F2798" s="2643"/>
      <c r="G2798" s="2643"/>
      <c r="H2798" s="2643"/>
      <c r="I2798" s="2643"/>
      <c r="J2798" s="2643"/>
      <c r="K2798" s="2644"/>
      <c r="L2798" s="2645"/>
      <c r="M2798" s="2645"/>
      <c r="N2798" s="2645"/>
      <c r="O2798" s="2646"/>
      <c r="P2798" s="2646"/>
      <c r="Q2798" s="2646"/>
      <c r="R2798" s="2646"/>
      <c r="S2798" s="2646"/>
      <c r="T2798" s="2646"/>
      <c r="U2798" s="2643"/>
      <c r="V2798" s="2643"/>
      <c r="W2798" s="2646"/>
    </row>
    <row r="2799" spans="1:23">
      <c r="A2799" s="2643"/>
      <c r="B2799" s="2643"/>
      <c r="C2799" s="2643"/>
      <c r="D2799" s="2643"/>
      <c r="E2799" s="2643"/>
      <c r="F2799" s="2643"/>
      <c r="G2799" s="2643"/>
      <c r="H2799" s="2643"/>
      <c r="I2799" s="2643"/>
      <c r="J2799" s="2643"/>
      <c r="K2799" s="2644"/>
      <c r="L2799" s="2645"/>
      <c r="M2799" s="2645"/>
      <c r="N2799" s="2645"/>
      <c r="O2799" s="2646"/>
      <c r="P2799" s="2646"/>
      <c r="Q2799" s="2646"/>
      <c r="R2799" s="2646"/>
      <c r="S2799" s="2646"/>
      <c r="T2799" s="2646"/>
      <c r="U2799" s="2643"/>
      <c r="V2799" s="2643"/>
      <c r="W2799" s="2646"/>
    </row>
    <row r="2800" spans="1:23">
      <c r="A2800" s="2643"/>
      <c r="B2800" s="2643"/>
      <c r="C2800" s="2643"/>
      <c r="D2800" s="2643"/>
      <c r="E2800" s="2643"/>
      <c r="F2800" s="2643"/>
      <c r="G2800" s="2643"/>
      <c r="H2800" s="2643"/>
      <c r="I2800" s="2643"/>
      <c r="J2800" s="2643"/>
      <c r="K2800" s="2644"/>
      <c r="L2800" s="2645"/>
      <c r="M2800" s="2645"/>
      <c r="N2800" s="2645"/>
      <c r="O2800" s="2646"/>
      <c r="P2800" s="2646"/>
      <c r="Q2800" s="2646"/>
      <c r="R2800" s="2646"/>
      <c r="S2800" s="2646"/>
      <c r="T2800" s="2646"/>
      <c r="U2800" s="2643"/>
      <c r="V2800" s="2643"/>
      <c r="W2800" s="2646"/>
    </row>
    <row r="2801" spans="1:23">
      <c r="A2801" s="2643"/>
      <c r="B2801" s="2643"/>
      <c r="C2801" s="2643"/>
      <c r="D2801" s="2643"/>
      <c r="E2801" s="2643"/>
      <c r="F2801" s="2643"/>
      <c r="G2801" s="2643"/>
      <c r="H2801" s="2643"/>
      <c r="I2801" s="2643"/>
      <c r="J2801" s="2643"/>
      <c r="K2801" s="2644"/>
      <c r="L2801" s="2645"/>
      <c r="M2801" s="2645"/>
      <c r="N2801" s="2645"/>
      <c r="O2801" s="2646"/>
      <c r="P2801" s="2646"/>
      <c r="Q2801" s="2646"/>
      <c r="R2801" s="2646"/>
      <c r="S2801" s="2646"/>
      <c r="T2801" s="2646"/>
      <c r="U2801" s="2643"/>
      <c r="V2801" s="2643"/>
      <c r="W2801" s="2646"/>
    </row>
    <row r="2802" spans="1:23">
      <c r="A2802" s="2643"/>
      <c r="B2802" s="2643"/>
      <c r="C2802" s="2643"/>
      <c r="D2802" s="2643"/>
      <c r="E2802" s="2643"/>
      <c r="F2802" s="2643"/>
      <c r="G2802" s="2643"/>
      <c r="H2802" s="2643"/>
      <c r="I2802" s="2643"/>
      <c r="J2802" s="2643"/>
      <c r="K2802" s="2644"/>
      <c r="L2802" s="2645"/>
      <c r="M2802" s="2645"/>
      <c r="N2802" s="2645"/>
      <c r="O2802" s="2646"/>
      <c r="P2802" s="2646"/>
      <c r="Q2802" s="2646"/>
      <c r="R2802" s="2646"/>
      <c r="S2802" s="2646"/>
      <c r="T2802" s="2646"/>
      <c r="U2802" s="2643"/>
      <c r="V2802" s="2643"/>
      <c r="W2802" s="2646"/>
    </row>
    <row r="2803" spans="1:23">
      <c r="A2803" s="2643"/>
      <c r="B2803" s="2643"/>
      <c r="C2803" s="2643"/>
      <c r="D2803" s="2643"/>
      <c r="E2803" s="2643"/>
      <c r="F2803" s="2643"/>
      <c r="G2803" s="2643"/>
      <c r="H2803" s="2643"/>
      <c r="I2803" s="2643"/>
      <c r="J2803" s="2643"/>
      <c r="K2803" s="2644"/>
      <c r="L2803" s="2645"/>
      <c r="M2803" s="2645"/>
      <c r="N2803" s="2645"/>
      <c r="O2803" s="2646"/>
      <c r="P2803" s="2646"/>
      <c r="Q2803" s="2646"/>
      <c r="R2803" s="2646"/>
      <c r="S2803" s="2646"/>
      <c r="T2803" s="2646"/>
      <c r="U2803" s="2643"/>
      <c r="V2803" s="2643"/>
      <c r="W2803" s="2646"/>
    </row>
    <row r="2804" spans="1:23">
      <c r="A2804" s="2643"/>
      <c r="B2804" s="2643"/>
      <c r="C2804" s="2643"/>
      <c r="D2804" s="2643"/>
      <c r="E2804" s="2643"/>
      <c r="F2804" s="2643"/>
      <c r="G2804" s="2643"/>
      <c r="H2804" s="2643"/>
      <c r="I2804" s="2643"/>
      <c r="J2804" s="2643"/>
      <c r="K2804" s="2644"/>
      <c r="L2804" s="2645"/>
      <c r="M2804" s="2645"/>
      <c r="N2804" s="2645"/>
      <c r="O2804" s="2646"/>
      <c r="P2804" s="2646"/>
      <c r="Q2804" s="2646"/>
      <c r="R2804" s="2646"/>
      <c r="S2804" s="2646"/>
      <c r="T2804" s="2646"/>
      <c r="U2804" s="2643"/>
      <c r="V2804" s="2643"/>
      <c r="W2804" s="2646"/>
    </row>
    <row r="2805" spans="1:23">
      <c r="A2805" s="2643"/>
      <c r="B2805" s="2643"/>
      <c r="C2805" s="2643"/>
      <c r="D2805" s="2643"/>
      <c r="E2805" s="2643"/>
      <c r="F2805" s="2643"/>
      <c r="G2805" s="2643"/>
      <c r="H2805" s="2643"/>
      <c r="I2805" s="2643"/>
      <c r="J2805" s="2643"/>
      <c r="K2805" s="2644"/>
      <c r="L2805" s="2645"/>
      <c r="M2805" s="2645"/>
      <c r="N2805" s="2645"/>
      <c r="O2805" s="2646"/>
      <c r="P2805" s="2646"/>
      <c r="Q2805" s="2646"/>
      <c r="R2805" s="2646"/>
      <c r="S2805" s="2646"/>
      <c r="T2805" s="2646"/>
      <c r="U2805" s="2643"/>
      <c r="V2805" s="2643"/>
      <c r="W2805" s="2646"/>
    </row>
    <row r="2806" spans="1:23">
      <c r="A2806" s="2643"/>
      <c r="B2806" s="2643"/>
      <c r="C2806" s="2643"/>
      <c r="D2806" s="2643"/>
      <c r="E2806" s="2643"/>
      <c r="F2806" s="2643"/>
      <c r="G2806" s="2643"/>
      <c r="H2806" s="2643"/>
      <c r="I2806" s="2643"/>
      <c r="J2806" s="2643"/>
      <c r="K2806" s="2644"/>
      <c r="L2806" s="2645"/>
      <c r="M2806" s="2645"/>
      <c r="N2806" s="2645"/>
      <c r="O2806" s="2646"/>
      <c r="P2806" s="2646"/>
      <c r="Q2806" s="2646"/>
      <c r="R2806" s="2646"/>
      <c r="S2806" s="2646"/>
      <c r="T2806" s="2646"/>
      <c r="U2806" s="2643"/>
      <c r="V2806" s="2643"/>
      <c r="W2806" s="2646"/>
    </row>
    <row r="2807" spans="1:23">
      <c r="A2807" s="2643"/>
      <c r="B2807" s="2643"/>
      <c r="C2807" s="2643"/>
      <c r="D2807" s="2643"/>
      <c r="E2807" s="2643"/>
      <c r="F2807" s="2643"/>
      <c r="G2807" s="2643"/>
      <c r="H2807" s="2643"/>
      <c r="I2807" s="2643"/>
      <c r="J2807" s="2643"/>
      <c r="K2807" s="2644"/>
      <c r="L2807" s="2645"/>
      <c r="M2807" s="2645"/>
      <c r="N2807" s="2645"/>
      <c r="O2807" s="2646"/>
      <c r="P2807" s="2646"/>
      <c r="Q2807" s="2646"/>
      <c r="R2807" s="2646"/>
      <c r="S2807" s="2646"/>
      <c r="T2807" s="2646"/>
      <c r="U2807" s="2643"/>
      <c r="V2807" s="2643"/>
      <c r="W2807" s="2646"/>
    </row>
    <row r="2808" spans="1:23">
      <c r="A2808" s="2643"/>
      <c r="B2808" s="2643"/>
      <c r="C2808" s="2643"/>
      <c r="D2808" s="2643"/>
      <c r="E2808" s="2643"/>
      <c r="F2808" s="2643"/>
      <c r="G2808" s="2643"/>
      <c r="H2808" s="2643"/>
      <c r="I2808" s="2643"/>
      <c r="J2808" s="2643"/>
      <c r="K2808" s="2644"/>
      <c r="L2808" s="2645"/>
      <c r="M2808" s="2645"/>
      <c r="N2808" s="2645"/>
      <c r="O2808" s="2646"/>
      <c r="P2808" s="2646"/>
      <c r="Q2808" s="2646"/>
      <c r="R2808" s="2646"/>
      <c r="S2808" s="2646"/>
      <c r="T2808" s="2646"/>
      <c r="U2808" s="2643"/>
      <c r="V2808" s="2643"/>
      <c r="W2808" s="2646"/>
    </row>
    <row r="2809" spans="1:23">
      <c r="A2809" s="2643"/>
      <c r="B2809" s="2643"/>
      <c r="C2809" s="2643"/>
      <c r="D2809" s="2643"/>
      <c r="E2809" s="2643"/>
      <c r="F2809" s="2643"/>
      <c r="G2809" s="2643"/>
      <c r="H2809" s="2643"/>
      <c r="I2809" s="2643"/>
      <c r="J2809" s="2643"/>
      <c r="K2809" s="2644"/>
      <c r="L2809" s="2645"/>
      <c r="M2809" s="2645"/>
      <c r="N2809" s="2645"/>
      <c r="O2809" s="2646"/>
      <c r="P2809" s="2646"/>
      <c r="Q2809" s="2646"/>
      <c r="R2809" s="2646"/>
      <c r="S2809" s="2646"/>
      <c r="T2809" s="2646"/>
      <c r="U2809" s="2643"/>
      <c r="V2809" s="2643"/>
      <c r="W2809" s="2646"/>
    </row>
    <row r="2810" spans="1:23">
      <c r="A2810" s="2643"/>
      <c r="B2810" s="2643"/>
      <c r="C2810" s="2643"/>
      <c r="D2810" s="2643"/>
      <c r="E2810" s="2643"/>
      <c r="F2810" s="2643"/>
      <c r="G2810" s="2643"/>
      <c r="H2810" s="2643"/>
      <c r="I2810" s="2643"/>
      <c r="J2810" s="2643"/>
      <c r="K2810" s="2644"/>
      <c r="L2810" s="2645"/>
      <c r="M2810" s="2645"/>
      <c r="N2810" s="2645"/>
      <c r="O2810" s="2646"/>
      <c r="P2810" s="2646"/>
      <c r="Q2810" s="2646"/>
      <c r="R2810" s="2646"/>
      <c r="S2810" s="2646"/>
      <c r="T2810" s="2646"/>
      <c r="U2810" s="2643"/>
      <c r="V2810" s="2643"/>
      <c r="W2810" s="2646"/>
    </row>
    <row r="2811" spans="1:23">
      <c r="A2811" s="2643"/>
      <c r="B2811" s="2643"/>
      <c r="C2811" s="2643"/>
      <c r="D2811" s="2643"/>
      <c r="E2811" s="2643"/>
      <c r="F2811" s="2643"/>
      <c r="G2811" s="2643"/>
      <c r="H2811" s="2643"/>
      <c r="I2811" s="2643"/>
      <c r="J2811" s="2643"/>
      <c r="K2811" s="2644"/>
      <c r="L2811" s="2645"/>
      <c r="M2811" s="2645"/>
      <c r="N2811" s="2645"/>
      <c r="O2811" s="2646"/>
      <c r="P2811" s="2646"/>
      <c r="Q2811" s="2646"/>
      <c r="R2811" s="2646"/>
      <c r="S2811" s="2646"/>
      <c r="T2811" s="2646"/>
      <c r="U2811" s="2643"/>
      <c r="V2811" s="2643"/>
      <c r="W2811" s="2646"/>
    </row>
    <row r="2812" spans="1:23">
      <c r="A2812" s="2643"/>
      <c r="B2812" s="2643"/>
      <c r="C2812" s="2643"/>
      <c r="D2812" s="2643"/>
      <c r="E2812" s="2643"/>
      <c r="F2812" s="2643"/>
      <c r="G2812" s="2643"/>
      <c r="H2812" s="2643"/>
      <c r="I2812" s="2643"/>
      <c r="J2812" s="2643"/>
      <c r="K2812" s="2644"/>
      <c r="L2812" s="2645"/>
      <c r="M2812" s="2645"/>
      <c r="N2812" s="2645"/>
      <c r="O2812" s="2646"/>
      <c r="P2812" s="2646"/>
      <c r="Q2812" s="2646"/>
      <c r="R2812" s="2646"/>
      <c r="S2812" s="2646"/>
      <c r="T2812" s="2646"/>
      <c r="U2812" s="2643"/>
      <c r="V2812" s="2643"/>
      <c r="W2812" s="2646"/>
    </row>
    <row r="2813" spans="1:23">
      <c r="A2813" s="2643"/>
      <c r="B2813" s="2643"/>
      <c r="C2813" s="2643"/>
      <c r="D2813" s="2643"/>
      <c r="E2813" s="2643"/>
      <c r="F2813" s="2643"/>
      <c r="G2813" s="2643"/>
      <c r="H2813" s="2643"/>
      <c r="I2813" s="2643"/>
      <c r="J2813" s="2643"/>
      <c r="K2813" s="2644"/>
      <c r="L2813" s="2645"/>
      <c r="M2813" s="2645"/>
      <c r="N2813" s="2645"/>
      <c r="O2813" s="2646"/>
      <c r="P2813" s="2646"/>
      <c r="Q2813" s="2646"/>
      <c r="R2813" s="2646"/>
      <c r="S2813" s="2646"/>
      <c r="T2813" s="2646"/>
      <c r="U2813" s="2643"/>
      <c r="V2813" s="2643"/>
      <c r="W2813" s="2646"/>
    </row>
    <row r="2814" spans="1:23">
      <c r="A2814" s="2643"/>
      <c r="B2814" s="2643"/>
      <c r="C2814" s="2643"/>
      <c r="D2814" s="2643"/>
      <c r="E2814" s="2643"/>
      <c r="F2814" s="2643"/>
      <c r="G2814" s="2643"/>
      <c r="H2814" s="2643"/>
      <c r="I2814" s="2643"/>
      <c r="J2814" s="2643"/>
      <c r="K2814" s="2644"/>
      <c r="L2814" s="2645"/>
      <c r="M2814" s="2645"/>
      <c r="N2814" s="2645"/>
      <c r="O2814" s="2646"/>
      <c r="P2814" s="2646"/>
      <c r="Q2814" s="2646"/>
      <c r="R2814" s="2646"/>
      <c r="S2814" s="2646"/>
      <c r="T2814" s="2646"/>
      <c r="U2814" s="2643"/>
      <c r="V2814" s="2643"/>
      <c r="W2814" s="2646"/>
    </row>
    <row r="2815" spans="1:23">
      <c r="A2815" s="2643"/>
      <c r="B2815" s="2643"/>
      <c r="C2815" s="2643"/>
      <c r="D2815" s="2643"/>
      <c r="E2815" s="2643"/>
      <c r="F2815" s="2643"/>
      <c r="G2815" s="2643"/>
      <c r="H2815" s="2643"/>
      <c r="I2815" s="2643"/>
      <c r="J2815" s="2643"/>
      <c r="K2815" s="2644"/>
      <c r="L2815" s="2645"/>
      <c r="M2815" s="2645"/>
      <c r="N2815" s="2645"/>
      <c r="O2815" s="2646"/>
      <c r="P2815" s="2646"/>
      <c r="Q2815" s="2646"/>
      <c r="R2815" s="2646"/>
      <c r="S2815" s="2646"/>
      <c r="T2815" s="2646"/>
      <c r="U2815" s="2643"/>
      <c r="V2815" s="2643"/>
      <c r="W2815" s="2646"/>
    </row>
    <row r="2816" spans="1:23">
      <c r="A2816" s="2643"/>
      <c r="B2816" s="2643"/>
      <c r="C2816" s="2643"/>
      <c r="D2816" s="2643"/>
      <c r="E2816" s="2643"/>
      <c r="F2816" s="2643"/>
      <c r="G2816" s="2643"/>
      <c r="H2816" s="2643"/>
      <c r="I2816" s="2643"/>
      <c r="J2816" s="2643"/>
      <c r="K2816" s="2644"/>
      <c r="L2816" s="2645"/>
      <c r="M2816" s="2645"/>
      <c r="N2816" s="2645"/>
      <c r="O2816" s="2646"/>
      <c r="P2816" s="2646"/>
      <c r="Q2816" s="2646"/>
      <c r="R2816" s="2646"/>
      <c r="S2816" s="2646"/>
      <c r="T2816" s="2646"/>
      <c r="U2816" s="2643"/>
      <c r="V2816" s="2643"/>
      <c r="W2816" s="2646"/>
    </row>
    <row r="2817" spans="1:23">
      <c r="A2817" s="2643"/>
      <c r="B2817" s="2643"/>
      <c r="C2817" s="2643"/>
      <c r="D2817" s="2643"/>
      <c r="E2817" s="2643"/>
      <c r="F2817" s="2643"/>
      <c r="G2817" s="2643"/>
      <c r="H2817" s="2643"/>
      <c r="I2817" s="2643"/>
      <c r="J2817" s="2643"/>
      <c r="K2817" s="2644"/>
      <c r="L2817" s="2645"/>
      <c r="M2817" s="2645"/>
      <c r="N2817" s="2645"/>
      <c r="O2817" s="2646"/>
      <c r="P2817" s="2646"/>
      <c r="Q2817" s="2646"/>
      <c r="R2817" s="2646"/>
      <c r="S2817" s="2646"/>
      <c r="T2817" s="2646"/>
      <c r="U2817" s="2643"/>
      <c r="V2817" s="2643"/>
      <c r="W2817" s="2646"/>
    </row>
    <row r="2818" spans="1:23">
      <c r="A2818" s="2643"/>
      <c r="B2818" s="2643"/>
      <c r="C2818" s="2643"/>
      <c r="D2818" s="2643"/>
      <c r="E2818" s="2643"/>
      <c r="F2818" s="2643"/>
      <c r="G2818" s="2643"/>
      <c r="H2818" s="2643"/>
      <c r="I2818" s="2643"/>
      <c r="J2818" s="2643"/>
      <c r="K2818" s="2644"/>
      <c r="L2818" s="2645"/>
      <c r="M2818" s="2645"/>
      <c r="N2818" s="2645"/>
      <c r="O2818" s="2646"/>
      <c r="P2818" s="2646"/>
      <c r="Q2818" s="2646"/>
      <c r="R2818" s="2646"/>
      <c r="S2818" s="2646"/>
      <c r="T2818" s="2646"/>
      <c r="U2818" s="2643"/>
      <c r="V2818" s="2643"/>
      <c r="W2818" s="2646"/>
    </row>
    <row r="2819" spans="1:23">
      <c r="A2819" s="2643"/>
      <c r="B2819" s="2643"/>
      <c r="C2819" s="2643"/>
      <c r="D2819" s="2643"/>
      <c r="E2819" s="2643"/>
      <c r="F2819" s="2643"/>
      <c r="G2819" s="2643"/>
      <c r="H2819" s="2643"/>
      <c r="I2819" s="2643"/>
      <c r="J2819" s="2643"/>
      <c r="K2819" s="2644"/>
      <c r="L2819" s="2645"/>
      <c r="M2819" s="2645"/>
      <c r="N2819" s="2645"/>
      <c r="O2819" s="2646"/>
      <c r="P2819" s="2646"/>
      <c r="Q2819" s="2646"/>
      <c r="R2819" s="2646"/>
      <c r="S2819" s="2646"/>
      <c r="T2819" s="2646"/>
      <c r="U2819" s="2643"/>
      <c r="V2819" s="2643"/>
      <c r="W2819" s="2646"/>
    </row>
    <row r="2820" spans="1:23">
      <c r="A2820" s="2643"/>
      <c r="B2820" s="2643"/>
      <c r="C2820" s="2643"/>
      <c r="D2820" s="2643"/>
      <c r="E2820" s="2643"/>
      <c r="F2820" s="2643"/>
      <c r="G2820" s="2643"/>
      <c r="H2820" s="2643"/>
      <c r="I2820" s="2643"/>
      <c r="J2820" s="2643"/>
      <c r="K2820" s="2644"/>
      <c r="L2820" s="2645"/>
      <c r="M2820" s="2645"/>
      <c r="N2820" s="2645"/>
      <c r="O2820" s="2646"/>
      <c r="P2820" s="2646"/>
      <c r="Q2820" s="2646"/>
      <c r="R2820" s="2646"/>
      <c r="S2820" s="2646"/>
      <c r="T2820" s="2646"/>
      <c r="U2820" s="2643"/>
      <c r="V2820" s="2643"/>
      <c r="W2820" s="2646"/>
    </row>
    <row r="2821" spans="1:23">
      <c r="A2821" s="2643"/>
      <c r="B2821" s="2643"/>
      <c r="C2821" s="2643"/>
      <c r="D2821" s="2643"/>
      <c r="E2821" s="2643"/>
      <c r="F2821" s="2643"/>
      <c r="G2821" s="2643"/>
      <c r="H2821" s="2643"/>
      <c r="I2821" s="2643"/>
      <c r="J2821" s="2643"/>
      <c r="K2821" s="2644"/>
      <c r="L2821" s="2645"/>
      <c r="M2821" s="2645"/>
      <c r="N2821" s="2645"/>
      <c r="O2821" s="2646"/>
      <c r="P2821" s="2646"/>
      <c r="Q2821" s="2646"/>
      <c r="R2821" s="2646"/>
      <c r="S2821" s="2646"/>
      <c r="T2821" s="2646"/>
      <c r="U2821" s="2643"/>
      <c r="V2821" s="2643"/>
      <c r="W2821" s="2646"/>
    </row>
    <row r="2822" spans="1:23">
      <c r="A2822" s="2643"/>
      <c r="B2822" s="2643"/>
      <c r="C2822" s="2643"/>
      <c r="D2822" s="2643"/>
      <c r="E2822" s="2643"/>
      <c r="F2822" s="2643"/>
      <c r="G2822" s="2643"/>
      <c r="H2822" s="2643"/>
      <c r="I2822" s="2643"/>
      <c r="J2822" s="2643"/>
      <c r="K2822" s="2644"/>
      <c r="L2822" s="2645"/>
      <c r="M2822" s="2645"/>
      <c r="N2822" s="2645"/>
      <c r="O2822" s="2646"/>
      <c r="P2822" s="2646"/>
      <c r="Q2822" s="2646"/>
      <c r="R2822" s="2646"/>
      <c r="S2822" s="2646"/>
      <c r="T2822" s="2646"/>
      <c r="U2822" s="2643"/>
      <c r="V2822" s="2643"/>
      <c r="W2822" s="2646"/>
    </row>
    <row r="2823" spans="1:23">
      <c r="A2823" s="2643"/>
      <c r="B2823" s="2643"/>
      <c r="C2823" s="2643"/>
      <c r="D2823" s="2643"/>
      <c r="E2823" s="2643"/>
      <c r="F2823" s="2643"/>
      <c r="G2823" s="2643"/>
      <c r="H2823" s="2643"/>
      <c r="I2823" s="2643"/>
      <c r="J2823" s="2643"/>
      <c r="K2823" s="2644"/>
      <c r="L2823" s="2645"/>
      <c r="M2823" s="2645"/>
      <c r="N2823" s="2645"/>
      <c r="O2823" s="2646"/>
      <c r="P2823" s="2646"/>
      <c r="Q2823" s="2646"/>
      <c r="R2823" s="2646"/>
      <c r="S2823" s="2646"/>
      <c r="T2823" s="2646"/>
      <c r="U2823" s="2643"/>
      <c r="V2823" s="2643"/>
      <c r="W2823" s="2646"/>
    </row>
    <row r="2824" spans="1:23">
      <c r="A2824" s="2643"/>
      <c r="B2824" s="2643"/>
      <c r="C2824" s="2643"/>
      <c r="D2824" s="2643"/>
      <c r="E2824" s="2643"/>
      <c r="F2824" s="2643"/>
      <c r="G2824" s="2643"/>
      <c r="H2824" s="2643"/>
      <c r="I2824" s="2643"/>
      <c r="J2824" s="2643"/>
      <c r="K2824" s="2644"/>
      <c r="L2824" s="2645"/>
      <c r="M2824" s="2645"/>
      <c r="N2824" s="2645"/>
      <c r="O2824" s="2646"/>
      <c r="P2824" s="2646"/>
      <c r="Q2824" s="2646"/>
      <c r="R2824" s="2646"/>
      <c r="S2824" s="2646"/>
      <c r="T2824" s="2646"/>
      <c r="U2824" s="2643"/>
      <c r="V2824" s="2643"/>
      <c r="W2824" s="2646"/>
    </row>
    <row r="2825" spans="1:23">
      <c r="A2825" s="2643"/>
      <c r="B2825" s="2643"/>
      <c r="C2825" s="2643"/>
      <c r="D2825" s="2643"/>
      <c r="E2825" s="2643"/>
      <c r="F2825" s="2643"/>
      <c r="G2825" s="2643"/>
      <c r="H2825" s="2643"/>
      <c r="I2825" s="2643"/>
      <c r="J2825" s="2643"/>
      <c r="K2825" s="2644"/>
      <c r="L2825" s="2645"/>
      <c r="M2825" s="2645"/>
      <c r="N2825" s="2645"/>
      <c r="O2825" s="2646"/>
      <c r="P2825" s="2646"/>
      <c r="Q2825" s="2646"/>
      <c r="R2825" s="2646"/>
      <c r="S2825" s="2646"/>
      <c r="T2825" s="2646"/>
      <c r="U2825" s="2643"/>
      <c r="V2825" s="2643"/>
      <c r="W2825" s="2646"/>
    </row>
    <row r="2826" spans="1:23">
      <c r="A2826" s="2643"/>
      <c r="B2826" s="2643"/>
      <c r="C2826" s="2643"/>
      <c r="D2826" s="2643"/>
      <c r="E2826" s="2643"/>
      <c r="F2826" s="2643"/>
      <c r="G2826" s="2643"/>
      <c r="H2826" s="2643"/>
      <c r="I2826" s="2643"/>
      <c r="J2826" s="2643"/>
      <c r="K2826" s="2644"/>
      <c r="L2826" s="2645"/>
      <c r="M2826" s="2645"/>
      <c r="N2826" s="2645"/>
      <c r="O2826" s="2646"/>
      <c r="P2826" s="2646"/>
      <c r="Q2826" s="2646"/>
      <c r="R2826" s="2646"/>
      <c r="S2826" s="2646"/>
      <c r="T2826" s="2646"/>
      <c r="U2826" s="2643"/>
      <c r="V2826" s="2643"/>
      <c r="W2826" s="2646"/>
    </row>
    <row r="2827" spans="1:23">
      <c r="A2827" s="2643"/>
      <c r="B2827" s="2643"/>
      <c r="C2827" s="2643"/>
      <c r="D2827" s="2643"/>
      <c r="E2827" s="2643"/>
      <c r="F2827" s="2643"/>
      <c r="G2827" s="2643"/>
      <c r="H2827" s="2643"/>
      <c r="I2827" s="2643"/>
      <c r="J2827" s="2643"/>
      <c r="K2827" s="2644"/>
      <c r="L2827" s="2645"/>
      <c r="M2827" s="2645"/>
      <c r="N2827" s="2645"/>
      <c r="O2827" s="2646"/>
      <c r="P2827" s="2646"/>
      <c r="Q2827" s="2646"/>
      <c r="R2827" s="2646"/>
      <c r="S2827" s="2646"/>
      <c r="T2827" s="2646"/>
      <c r="U2827" s="2643"/>
      <c r="V2827" s="2643"/>
      <c r="W2827" s="2646"/>
    </row>
    <row r="2828" spans="1:23">
      <c r="A2828" s="2643"/>
      <c r="B2828" s="2643"/>
      <c r="C2828" s="2643"/>
      <c r="D2828" s="2643"/>
      <c r="E2828" s="2643"/>
      <c r="F2828" s="2643"/>
      <c r="G2828" s="2643"/>
      <c r="H2828" s="2643"/>
      <c r="I2828" s="2643"/>
      <c r="J2828" s="2643"/>
      <c r="K2828" s="2644"/>
      <c r="L2828" s="2645"/>
      <c r="M2828" s="2645"/>
      <c r="N2828" s="2645"/>
      <c r="O2828" s="2646"/>
      <c r="P2828" s="2646"/>
      <c r="Q2828" s="2646"/>
      <c r="R2828" s="2646"/>
      <c r="S2828" s="2646"/>
      <c r="T2828" s="2646"/>
      <c r="U2828" s="2643"/>
      <c r="V2828" s="2643"/>
      <c r="W2828" s="2646"/>
    </row>
    <row r="2829" spans="1:23">
      <c r="A2829" s="2643"/>
      <c r="B2829" s="2643"/>
      <c r="C2829" s="2643"/>
      <c r="D2829" s="2643"/>
      <c r="E2829" s="2643"/>
      <c r="F2829" s="2643"/>
      <c r="G2829" s="2643"/>
      <c r="H2829" s="2643"/>
      <c r="I2829" s="2643"/>
      <c r="J2829" s="2643"/>
      <c r="K2829" s="2644"/>
      <c r="L2829" s="2645"/>
      <c r="M2829" s="2645"/>
      <c r="N2829" s="2645"/>
      <c r="O2829" s="2646"/>
      <c r="P2829" s="2646"/>
      <c r="Q2829" s="2646"/>
      <c r="R2829" s="2646"/>
      <c r="S2829" s="2646"/>
      <c r="T2829" s="2646"/>
      <c r="U2829" s="2643"/>
      <c r="V2829" s="2643"/>
      <c r="W2829" s="2646"/>
    </row>
    <row r="2830" spans="1:23">
      <c r="A2830" s="2643"/>
      <c r="B2830" s="2643"/>
      <c r="C2830" s="2643"/>
      <c r="D2830" s="2643"/>
      <c r="E2830" s="2643"/>
      <c r="F2830" s="2643"/>
      <c r="G2830" s="2643"/>
      <c r="H2830" s="2643"/>
      <c r="I2830" s="2643"/>
      <c r="J2830" s="2643"/>
      <c r="K2830" s="2644"/>
      <c r="L2830" s="2645"/>
      <c r="M2830" s="2645"/>
      <c r="N2830" s="2645"/>
      <c r="O2830" s="2646"/>
      <c r="P2830" s="2646"/>
      <c r="Q2830" s="2646"/>
      <c r="R2830" s="2646"/>
      <c r="S2830" s="2646"/>
      <c r="T2830" s="2646"/>
      <c r="U2830" s="2643"/>
      <c r="V2830" s="2643"/>
      <c r="W2830" s="2646"/>
    </row>
    <row r="2831" spans="1:23">
      <c r="A2831" s="2643"/>
      <c r="B2831" s="2643"/>
      <c r="C2831" s="2643"/>
      <c r="D2831" s="2643"/>
      <c r="E2831" s="2643"/>
      <c r="F2831" s="2643"/>
      <c r="G2831" s="2643"/>
      <c r="H2831" s="2643"/>
      <c r="I2831" s="2643"/>
      <c r="J2831" s="2643"/>
      <c r="K2831" s="2644"/>
      <c r="L2831" s="2645"/>
      <c r="M2831" s="2645"/>
      <c r="N2831" s="2645"/>
      <c r="O2831" s="2646"/>
      <c r="P2831" s="2646"/>
      <c r="Q2831" s="2646"/>
      <c r="R2831" s="2646"/>
      <c r="S2831" s="2646"/>
      <c r="T2831" s="2646"/>
      <c r="U2831" s="2643"/>
      <c r="V2831" s="2643"/>
      <c r="W2831" s="2646"/>
    </row>
    <row r="2832" spans="1:23">
      <c r="A2832" s="2643"/>
      <c r="B2832" s="2643"/>
      <c r="C2832" s="2643"/>
      <c r="D2832" s="2643"/>
      <c r="E2832" s="2643"/>
      <c r="F2832" s="2643"/>
      <c r="G2832" s="2643"/>
      <c r="H2832" s="2643"/>
      <c r="I2832" s="2643"/>
      <c r="J2832" s="2643"/>
      <c r="K2832" s="2644"/>
      <c r="L2832" s="2645"/>
      <c r="M2832" s="2645"/>
      <c r="N2832" s="2645"/>
      <c r="O2832" s="2646"/>
      <c r="P2832" s="2646"/>
      <c r="Q2832" s="2646"/>
      <c r="R2832" s="2646"/>
      <c r="S2832" s="2646"/>
      <c r="T2832" s="2646"/>
      <c r="U2832" s="2643"/>
      <c r="V2832" s="2643"/>
      <c r="W2832" s="2646"/>
    </row>
    <row r="2833" spans="1:23">
      <c r="A2833" s="2643"/>
      <c r="B2833" s="2643"/>
      <c r="C2833" s="2643"/>
      <c r="D2833" s="2643"/>
      <c r="E2833" s="2643"/>
      <c r="F2833" s="2643"/>
      <c r="G2833" s="2643"/>
      <c r="H2833" s="2643"/>
      <c r="I2833" s="2643"/>
      <c r="J2833" s="2643"/>
      <c r="K2833" s="2644"/>
      <c r="L2833" s="2645"/>
      <c r="M2833" s="2645"/>
      <c r="N2833" s="2645"/>
      <c r="O2833" s="2646"/>
      <c r="P2833" s="2646"/>
      <c r="Q2833" s="2646"/>
      <c r="R2833" s="2646"/>
      <c r="S2833" s="2646"/>
      <c r="T2833" s="2646"/>
      <c r="U2833" s="2643"/>
      <c r="V2833" s="2643"/>
      <c r="W2833" s="2646"/>
    </row>
    <row r="2834" spans="1:23">
      <c r="A2834" s="2643"/>
      <c r="B2834" s="2643"/>
      <c r="C2834" s="2643"/>
      <c r="D2834" s="2643"/>
      <c r="E2834" s="2643"/>
      <c r="F2834" s="2643"/>
      <c r="G2834" s="2643"/>
      <c r="H2834" s="2643"/>
      <c r="I2834" s="2643"/>
      <c r="J2834" s="2643"/>
      <c r="K2834" s="2644"/>
      <c r="L2834" s="2645"/>
      <c r="M2834" s="2645"/>
      <c r="N2834" s="2645"/>
      <c r="O2834" s="2646"/>
      <c r="P2834" s="2646"/>
      <c r="Q2834" s="2646"/>
      <c r="R2834" s="2646"/>
      <c r="S2834" s="2646"/>
      <c r="T2834" s="2646"/>
      <c r="U2834" s="2643"/>
      <c r="V2834" s="2643"/>
      <c r="W2834" s="2646"/>
    </row>
    <row r="2835" spans="1:23">
      <c r="A2835" s="2643"/>
      <c r="B2835" s="2643"/>
      <c r="C2835" s="2643"/>
      <c r="D2835" s="2643"/>
      <c r="E2835" s="2643"/>
      <c r="F2835" s="2643"/>
      <c r="G2835" s="2643"/>
      <c r="H2835" s="2643"/>
      <c r="I2835" s="2643"/>
      <c r="J2835" s="2643"/>
      <c r="K2835" s="2644"/>
      <c r="L2835" s="2645"/>
      <c r="M2835" s="2645"/>
      <c r="N2835" s="2645"/>
      <c r="O2835" s="2646"/>
      <c r="P2835" s="2646"/>
      <c r="Q2835" s="2646"/>
      <c r="R2835" s="2646"/>
      <c r="S2835" s="2646"/>
      <c r="T2835" s="2646"/>
      <c r="U2835" s="2643"/>
      <c r="V2835" s="2643"/>
      <c r="W2835" s="2646"/>
    </row>
    <row r="2836" spans="1:23">
      <c r="A2836" s="2643"/>
      <c r="B2836" s="2643"/>
      <c r="C2836" s="2643"/>
      <c r="D2836" s="2643"/>
      <c r="E2836" s="2643"/>
      <c r="F2836" s="2643"/>
      <c r="G2836" s="2643"/>
      <c r="H2836" s="2643"/>
      <c r="I2836" s="2643"/>
      <c r="J2836" s="2643"/>
      <c r="K2836" s="2644"/>
      <c r="L2836" s="2645"/>
      <c r="M2836" s="2645"/>
      <c r="N2836" s="2645"/>
      <c r="O2836" s="2646"/>
      <c r="P2836" s="2646"/>
      <c r="Q2836" s="2646"/>
      <c r="R2836" s="2646"/>
      <c r="S2836" s="2646"/>
      <c r="T2836" s="2646"/>
      <c r="U2836" s="2643"/>
      <c r="V2836" s="2643"/>
      <c r="W2836" s="2646"/>
    </row>
    <row r="2837" spans="1:23">
      <c r="A2837" s="2643"/>
      <c r="B2837" s="2643"/>
      <c r="C2837" s="2643"/>
      <c r="D2837" s="2643"/>
      <c r="E2837" s="2643"/>
      <c r="F2837" s="2643"/>
      <c r="G2837" s="2643"/>
      <c r="H2837" s="2643"/>
      <c r="I2837" s="2643"/>
      <c r="J2837" s="2643"/>
      <c r="K2837" s="2644"/>
      <c r="L2837" s="2645"/>
      <c r="M2837" s="2645"/>
      <c r="N2837" s="2645"/>
      <c r="O2837" s="2646"/>
      <c r="P2837" s="2646"/>
      <c r="Q2837" s="2646"/>
      <c r="R2837" s="2646"/>
      <c r="S2837" s="2646"/>
      <c r="T2837" s="2646"/>
      <c r="U2837" s="2643"/>
      <c r="V2837" s="2643"/>
      <c r="W2837" s="2646"/>
    </row>
    <row r="2838" spans="1:23">
      <c r="A2838" s="2643"/>
      <c r="B2838" s="2643"/>
      <c r="C2838" s="2643"/>
      <c r="D2838" s="2643"/>
      <c r="E2838" s="2643"/>
      <c r="F2838" s="2643"/>
      <c r="G2838" s="2643"/>
      <c r="H2838" s="2643"/>
      <c r="I2838" s="2643"/>
      <c r="J2838" s="2643"/>
      <c r="K2838" s="2644"/>
      <c r="L2838" s="2645"/>
      <c r="M2838" s="2645"/>
      <c r="N2838" s="2645"/>
      <c r="O2838" s="2646"/>
      <c r="P2838" s="2646"/>
      <c r="Q2838" s="2646"/>
      <c r="R2838" s="2646"/>
      <c r="S2838" s="2646"/>
      <c r="T2838" s="2646"/>
      <c r="U2838" s="2643"/>
      <c r="V2838" s="2643"/>
      <c r="W2838" s="2646"/>
    </row>
    <row r="2839" spans="1:23">
      <c r="A2839" s="2643"/>
      <c r="B2839" s="2643"/>
      <c r="C2839" s="2643"/>
      <c r="D2839" s="2643"/>
      <c r="E2839" s="2643"/>
      <c r="F2839" s="2643"/>
      <c r="G2839" s="2643"/>
      <c r="H2839" s="2643"/>
      <c r="I2839" s="2643"/>
      <c r="J2839" s="2643"/>
      <c r="K2839" s="2644"/>
      <c r="L2839" s="2645"/>
      <c r="M2839" s="2645"/>
      <c r="N2839" s="2645"/>
      <c r="O2839" s="2646"/>
      <c r="P2839" s="2646"/>
      <c r="Q2839" s="2646"/>
      <c r="R2839" s="2646"/>
      <c r="S2839" s="2646"/>
      <c r="T2839" s="2646"/>
      <c r="U2839" s="2643"/>
      <c r="V2839" s="2643"/>
      <c r="W2839" s="2646"/>
    </row>
    <row r="2840" spans="1:23">
      <c r="A2840" s="2643"/>
      <c r="B2840" s="2643"/>
      <c r="C2840" s="2643"/>
      <c r="D2840" s="2643"/>
      <c r="E2840" s="2643"/>
      <c r="F2840" s="2643"/>
      <c r="G2840" s="2643"/>
      <c r="H2840" s="2643"/>
      <c r="I2840" s="2643"/>
      <c r="J2840" s="2643"/>
      <c r="K2840" s="2644"/>
      <c r="L2840" s="2645"/>
      <c r="M2840" s="2645"/>
      <c r="N2840" s="2645"/>
      <c r="O2840" s="2646"/>
      <c r="P2840" s="2646"/>
      <c r="Q2840" s="2646"/>
      <c r="R2840" s="2646"/>
      <c r="S2840" s="2646"/>
      <c r="T2840" s="2646"/>
      <c r="U2840" s="2643"/>
      <c r="V2840" s="2643"/>
      <c r="W2840" s="2646"/>
    </row>
    <row r="2841" spans="1:23">
      <c r="A2841" s="2643"/>
      <c r="B2841" s="2643"/>
      <c r="C2841" s="2643"/>
      <c r="D2841" s="2643"/>
      <c r="E2841" s="2643"/>
      <c r="F2841" s="2643"/>
      <c r="G2841" s="2643"/>
      <c r="H2841" s="2643"/>
      <c r="I2841" s="2643"/>
      <c r="J2841" s="2643"/>
      <c r="K2841" s="2644"/>
      <c r="L2841" s="2645"/>
      <c r="M2841" s="2645"/>
      <c r="N2841" s="2645"/>
      <c r="O2841" s="2646"/>
      <c r="P2841" s="2646"/>
      <c r="Q2841" s="2646"/>
      <c r="R2841" s="2646"/>
      <c r="S2841" s="2646"/>
      <c r="T2841" s="2646"/>
      <c r="U2841" s="2643"/>
      <c r="V2841" s="2643"/>
      <c r="W2841" s="2646"/>
    </row>
    <row r="2842" spans="1:23">
      <c r="A2842" s="2643"/>
      <c r="B2842" s="2643"/>
      <c r="C2842" s="2643"/>
      <c r="D2842" s="2643"/>
      <c r="E2842" s="2643"/>
      <c r="F2842" s="2643"/>
      <c r="G2842" s="2643"/>
      <c r="H2842" s="2643"/>
      <c r="I2842" s="2643"/>
      <c r="J2842" s="2643"/>
      <c r="K2842" s="2644"/>
      <c r="L2842" s="2645"/>
      <c r="M2842" s="2645"/>
      <c r="N2842" s="2645"/>
      <c r="O2842" s="2646"/>
      <c r="P2842" s="2646"/>
      <c r="Q2842" s="2646"/>
      <c r="R2842" s="2646"/>
      <c r="S2842" s="2646"/>
      <c r="T2842" s="2646"/>
      <c r="U2842" s="2643"/>
      <c r="V2842" s="2643"/>
      <c r="W2842" s="2646"/>
    </row>
    <row r="2843" spans="1:23">
      <c r="A2843" s="2643"/>
      <c r="B2843" s="2643"/>
      <c r="C2843" s="2643"/>
      <c r="D2843" s="2643"/>
      <c r="E2843" s="2643"/>
      <c r="F2843" s="2643"/>
      <c r="G2843" s="2643"/>
      <c r="H2843" s="2643"/>
      <c r="I2843" s="2643"/>
      <c r="J2843" s="2643"/>
      <c r="K2843" s="2644"/>
      <c r="L2843" s="2645"/>
      <c r="M2843" s="2645"/>
      <c r="N2843" s="2645"/>
      <c r="O2843" s="2646"/>
      <c r="P2843" s="2646"/>
      <c r="Q2843" s="2646"/>
      <c r="R2843" s="2646"/>
      <c r="S2843" s="2646"/>
      <c r="T2843" s="2646"/>
      <c r="U2843" s="2643"/>
      <c r="V2843" s="2643"/>
      <c r="W2843" s="2646"/>
    </row>
    <row r="2844" spans="1:23">
      <c r="A2844" s="2643"/>
      <c r="B2844" s="2643"/>
      <c r="C2844" s="2643"/>
      <c r="D2844" s="2643"/>
      <c r="E2844" s="2643"/>
      <c r="F2844" s="2643"/>
      <c r="G2844" s="2643"/>
      <c r="H2844" s="2643"/>
      <c r="I2844" s="2643"/>
      <c r="J2844" s="2643"/>
      <c r="K2844" s="2644"/>
      <c r="L2844" s="2645"/>
      <c r="M2844" s="2645"/>
      <c r="N2844" s="2645"/>
      <c r="O2844" s="2646"/>
      <c r="P2844" s="2646"/>
      <c r="Q2844" s="2646"/>
      <c r="R2844" s="2646"/>
      <c r="S2844" s="2646"/>
      <c r="T2844" s="2646"/>
      <c r="U2844" s="2643"/>
      <c r="V2844" s="2643"/>
      <c r="W2844" s="2646"/>
    </row>
    <row r="2845" spans="1:23">
      <c r="A2845" s="2643"/>
      <c r="B2845" s="2643"/>
      <c r="C2845" s="2643"/>
      <c r="D2845" s="2643"/>
      <c r="E2845" s="2643"/>
      <c r="F2845" s="2643"/>
      <c r="G2845" s="2643"/>
      <c r="H2845" s="2643"/>
      <c r="I2845" s="2643"/>
      <c r="J2845" s="2643"/>
      <c r="K2845" s="2644"/>
      <c r="L2845" s="2645"/>
      <c r="M2845" s="2645"/>
      <c r="N2845" s="2645"/>
      <c r="O2845" s="2646"/>
      <c r="P2845" s="2646"/>
      <c r="Q2845" s="2646"/>
      <c r="R2845" s="2646"/>
      <c r="S2845" s="2646"/>
      <c r="T2845" s="2646"/>
      <c r="U2845" s="2643"/>
      <c r="V2845" s="2643"/>
      <c r="W2845" s="2646"/>
    </row>
    <row r="2846" spans="1:23">
      <c r="A2846" s="2643"/>
      <c r="B2846" s="2643"/>
      <c r="C2846" s="2643"/>
      <c r="D2846" s="2643"/>
      <c r="E2846" s="2643"/>
      <c r="F2846" s="2643"/>
      <c r="G2846" s="2643"/>
      <c r="H2846" s="2643"/>
      <c r="I2846" s="2643"/>
      <c r="J2846" s="2643"/>
      <c r="K2846" s="2644"/>
      <c r="L2846" s="2645"/>
      <c r="M2846" s="2645"/>
      <c r="N2846" s="2645"/>
      <c r="O2846" s="2646"/>
      <c r="P2846" s="2646"/>
      <c r="Q2846" s="2646"/>
      <c r="R2846" s="2646"/>
      <c r="S2846" s="2646"/>
      <c r="T2846" s="2646"/>
      <c r="U2846" s="2643"/>
      <c r="V2846" s="2643"/>
      <c r="W2846" s="2646"/>
    </row>
    <row r="2847" spans="1:23">
      <c r="A2847" s="2643"/>
      <c r="B2847" s="2643"/>
      <c r="C2847" s="2643"/>
      <c r="D2847" s="2643"/>
      <c r="E2847" s="2643"/>
      <c r="F2847" s="2643"/>
      <c r="G2847" s="2643"/>
      <c r="H2847" s="2643"/>
      <c r="I2847" s="2643"/>
      <c r="J2847" s="2643"/>
      <c r="K2847" s="2644"/>
      <c r="L2847" s="2645"/>
      <c r="M2847" s="2645"/>
      <c r="N2847" s="2645"/>
      <c r="O2847" s="2646"/>
      <c r="P2847" s="2646"/>
      <c r="Q2847" s="2646"/>
      <c r="R2847" s="2646"/>
      <c r="S2847" s="2646"/>
      <c r="T2847" s="2646"/>
      <c r="U2847" s="2643"/>
      <c r="V2847" s="2643"/>
      <c r="W2847" s="2646"/>
    </row>
    <row r="2848" spans="1:23">
      <c r="A2848" s="2643"/>
      <c r="B2848" s="2643"/>
      <c r="C2848" s="2643"/>
      <c r="D2848" s="2643"/>
      <c r="E2848" s="2643"/>
      <c r="F2848" s="2643"/>
      <c r="G2848" s="2643"/>
      <c r="H2848" s="2643"/>
      <c r="I2848" s="2643"/>
      <c r="J2848" s="2643"/>
      <c r="K2848" s="2644"/>
      <c r="L2848" s="2645"/>
      <c r="M2848" s="2645"/>
      <c r="N2848" s="2645"/>
      <c r="O2848" s="2646"/>
      <c r="P2848" s="2646"/>
      <c r="Q2848" s="2646"/>
      <c r="R2848" s="2646"/>
      <c r="S2848" s="2646"/>
      <c r="T2848" s="2646"/>
      <c r="U2848" s="2643"/>
      <c r="V2848" s="2643"/>
      <c r="W2848" s="2646"/>
    </row>
    <row r="2849" spans="1:23">
      <c r="A2849" s="2643"/>
      <c r="B2849" s="2643"/>
      <c r="C2849" s="2643"/>
      <c r="D2849" s="2643"/>
      <c r="E2849" s="2643"/>
      <c r="F2849" s="2643"/>
      <c r="G2849" s="2643"/>
      <c r="H2849" s="2643"/>
      <c r="I2849" s="2643"/>
      <c r="J2849" s="2643"/>
      <c r="K2849" s="2644"/>
      <c r="L2849" s="2645"/>
      <c r="M2849" s="2645"/>
      <c r="N2849" s="2645"/>
      <c r="O2849" s="2646"/>
      <c r="P2849" s="2646"/>
      <c r="Q2849" s="2646"/>
      <c r="R2849" s="2646"/>
      <c r="S2849" s="2646"/>
      <c r="T2849" s="2646"/>
      <c r="U2849" s="2643"/>
      <c r="V2849" s="2643"/>
      <c r="W2849" s="2646"/>
    </row>
    <row r="2850" spans="1:23">
      <c r="A2850" s="2643"/>
      <c r="B2850" s="2643"/>
      <c r="C2850" s="2643"/>
      <c r="D2850" s="2643"/>
      <c r="E2850" s="2643"/>
      <c r="F2850" s="2643"/>
      <c r="G2850" s="2643"/>
      <c r="H2850" s="2643"/>
      <c r="I2850" s="2643"/>
      <c r="J2850" s="2643"/>
      <c r="K2850" s="2644"/>
      <c r="L2850" s="2645"/>
      <c r="M2850" s="2645"/>
      <c r="N2850" s="2645"/>
      <c r="O2850" s="2646"/>
      <c r="P2850" s="2646"/>
      <c r="Q2850" s="2646"/>
      <c r="R2850" s="2646"/>
      <c r="S2850" s="2646"/>
      <c r="T2850" s="2646"/>
      <c r="U2850" s="2643"/>
      <c r="V2850" s="2643"/>
      <c r="W2850" s="2646"/>
    </row>
    <row r="2851" spans="1:23">
      <c r="A2851" s="2643"/>
      <c r="B2851" s="2643"/>
      <c r="C2851" s="2643"/>
      <c r="D2851" s="2643"/>
      <c r="E2851" s="2643"/>
      <c r="F2851" s="2643"/>
      <c r="G2851" s="2643"/>
      <c r="H2851" s="2643"/>
      <c r="I2851" s="2643"/>
      <c r="J2851" s="2643"/>
      <c r="K2851" s="2644"/>
      <c r="L2851" s="2645"/>
      <c r="M2851" s="2645"/>
      <c r="N2851" s="2645"/>
      <c r="O2851" s="2646"/>
      <c r="P2851" s="2646"/>
      <c r="Q2851" s="2646"/>
      <c r="R2851" s="2646"/>
      <c r="S2851" s="2646"/>
      <c r="T2851" s="2646"/>
      <c r="U2851" s="2643"/>
      <c r="V2851" s="2643"/>
      <c r="W2851" s="2646"/>
    </row>
    <row r="2852" spans="1:23">
      <c r="A2852" s="2643"/>
      <c r="B2852" s="2643"/>
      <c r="C2852" s="2643"/>
      <c r="D2852" s="2643"/>
      <c r="E2852" s="2643"/>
      <c r="F2852" s="2643"/>
      <c r="G2852" s="2643"/>
      <c r="H2852" s="2643"/>
      <c r="I2852" s="2643"/>
      <c r="J2852" s="2643"/>
      <c r="K2852" s="2644"/>
      <c r="L2852" s="2645"/>
      <c r="M2852" s="2645"/>
      <c r="N2852" s="2645"/>
      <c r="O2852" s="2646"/>
      <c r="P2852" s="2646"/>
      <c r="Q2852" s="2646"/>
      <c r="R2852" s="2646"/>
      <c r="S2852" s="2646"/>
      <c r="T2852" s="2646"/>
      <c r="U2852" s="2643"/>
      <c r="V2852" s="2643"/>
      <c r="W2852" s="2646"/>
    </row>
    <row r="2853" spans="1:23">
      <c r="A2853" s="2643"/>
      <c r="B2853" s="2643"/>
      <c r="C2853" s="2643"/>
      <c r="D2853" s="2643"/>
      <c r="E2853" s="2643"/>
      <c r="F2853" s="2643"/>
      <c r="G2853" s="2643"/>
      <c r="H2853" s="2643"/>
      <c r="I2853" s="2643"/>
      <c r="J2853" s="2643"/>
      <c r="K2853" s="2644"/>
      <c r="L2853" s="2645"/>
      <c r="M2853" s="2645"/>
      <c r="N2853" s="2645"/>
      <c r="O2853" s="2646"/>
      <c r="P2853" s="2646"/>
      <c r="Q2853" s="2646"/>
      <c r="R2853" s="2646"/>
      <c r="S2853" s="2646"/>
      <c r="T2853" s="2646"/>
      <c r="U2853" s="2643"/>
      <c r="V2853" s="2643"/>
      <c r="W2853" s="2646"/>
    </row>
    <row r="2854" spans="1:23">
      <c r="A2854" s="2643"/>
      <c r="B2854" s="2643"/>
      <c r="C2854" s="2643"/>
      <c r="D2854" s="2643"/>
      <c r="E2854" s="2643"/>
      <c r="F2854" s="2643"/>
      <c r="G2854" s="2643"/>
      <c r="H2854" s="2643"/>
      <c r="I2854" s="2643"/>
      <c r="J2854" s="2643"/>
      <c r="K2854" s="2644"/>
      <c r="L2854" s="2645"/>
      <c r="M2854" s="2645"/>
      <c r="N2854" s="2645"/>
      <c r="O2854" s="2646"/>
      <c r="P2854" s="2646"/>
      <c r="Q2854" s="2646"/>
      <c r="R2854" s="2646"/>
      <c r="S2854" s="2646"/>
      <c r="T2854" s="2646"/>
      <c r="U2854" s="2643"/>
      <c r="V2854" s="2643"/>
      <c r="W2854" s="2646"/>
    </row>
    <row r="2855" spans="1:23">
      <c r="A2855" s="2643"/>
      <c r="B2855" s="2643"/>
      <c r="C2855" s="2643"/>
      <c r="D2855" s="2643"/>
      <c r="E2855" s="2643"/>
      <c r="F2855" s="2643"/>
      <c r="G2855" s="2643"/>
      <c r="H2855" s="2643"/>
      <c r="I2855" s="2643"/>
      <c r="J2855" s="2643"/>
      <c r="K2855" s="2644"/>
      <c r="L2855" s="2645"/>
      <c r="M2855" s="2645"/>
      <c r="N2855" s="2645"/>
      <c r="O2855" s="2646"/>
      <c r="P2855" s="2646"/>
      <c r="Q2855" s="2646"/>
      <c r="R2855" s="2646"/>
      <c r="S2855" s="2646"/>
      <c r="T2855" s="2646"/>
      <c r="U2855" s="2643"/>
      <c r="V2855" s="2643"/>
      <c r="W2855" s="2646"/>
    </row>
    <row r="2856" spans="1:23">
      <c r="A2856" s="2643"/>
      <c r="B2856" s="2643"/>
      <c r="C2856" s="2643"/>
      <c r="D2856" s="2643"/>
      <c r="E2856" s="2643"/>
      <c r="F2856" s="2643"/>
      <c r="G2856" s="2643"/>
      <c r="H2856" s="2643"/>
      <c r="I2856" s="2643"/>
      <c r="J2856" s="2643"/>
      <c r="K2856" s="2644"/>
      <c r="L2856" s="2645"/>
      <c r="M2856" s="2645"/>
      <c r="N2856" s="2645"/>
      <c r="O2856" s="2646"/>
      <c r="P2856" s="2646"/>
      <c r="Q2856" s="2646"/>
      <c r="R2856" s="2646"/>
      <c r="S2856" s="2646"/>
      <c r="T2856" s="2646"/>
      <c r="U2856" s="2643"/>
      <c r="V2856" s="2643"/>
      <c r="W2856" s="2646"/>
    </row>
    <row r="2857" spans="1:23">
      <c r="A2857" s="2643"/>
      <c r="B2857" s="2643"/>
      <c r="C2857" s="2643"/>
      <c r="D2857" s="2643"/>
      <c r="E2857" s="2643"/>
      <c r="F2857" s="2643"/>
      <c r="G2857" s="2643"/>
      <c r="H2857" s="2643"/>
      <c r="I2857" s="2643"/>
      <c r="J2857" s="2643"/>
      <c r="K2857" s="2644"/>
      <c r="L2857" s="2645"/>
      <c r="M2857" s="2645"/>
      <c r="N2857" s="2645"/>
      <c r="O2857" s="2646"/>
      <c r="P2857" s="2646"/>
      <c r="Q2857" s="2646"/>
      <c r="R2857" s="2646"/>
      <c r="S2857" s="2646"/>
      <c r="T2857" s="2646"/>
      <c r="U2857" s="2643"/>
      <c r="V2857" s="2643"/>
      <c r="W2857" s="2646"/>
    </row>
    <row r="2858" spans="1:23">
      <c r="A2858" s="2643"/>
      <c r="B2858" s="2643"/>
      <c r="C2858" s="2643"/>
      <c r="D2858" s="2643"/>
      <c r="E2858" s="2643"/>
      <c r="F2858" s="2643"/>
      <c r="G2858" s="2643"/>
      <c r="H2858" s="2643"/>
      <c r="I2858" s="2643"/>
      <c r="J2858" s="2643"/>
      <c r="K2858" s="2644"/>
      <c r="L2858" s="2645"/>
      <c r="M2858" s="2645"/>
      <c r="N2858" s="2645"/>
      <c r="O2858" s="2646"/>
      <c r="P2858" s="2646"/>
      <c r="Q2858" s="2646"/>
      <c r="R2858" s="2646"/>
      <c r="S2858" s="2646"/>
      <c r="T2858" s="2646"/>
      <c r="U2858" s="2643"/>
      <c r="V2858" s="2643"/>
      <c r="W2858" s="2646"/>
    </row>
    <row r="2859" spans="1:23">
      <c r="A2859" s="2643"/>
      <c r="B2859" s="2643"/>
      <c r="C2859" s="2643"/>
      <c r="D2859" s="2643"/>
      <c r="E2859" s="2643"/>
      <c r="F2859" s="2643"/>
      <c r="G2859" s="2643"/>
      <c r="H2859" s="2643"/>
      <c r="I2859" s="2643"/>
      <c r="J2859" s="2643"/>
      <c r="K2859" s="2644"/>
      <c r="L2859" s="2645"/>
      <c r="M2859" s="2645"/>
      <c r="N2859" s="2645"/>
      <c r="O2859" s="2646"/>
      <c r="P2859" s="2646"/>
      <c r="Q2859" s="2646"/>
      <c r="R2859" s="2646"/>
      <c r="S2859" s="2646"/>
      <c r="T2859" s="2646"/>
      <c r="U2859" s="2643"/>
      <c r="V2859" s="2643"/>
      <c r="W2859" s="2646"/>
    </row>
    <row r="2860" spans="1:23">
      <c r="A2860" s="2643"/>
      <c r="B2860" s="2643"/>
      <c r="C2860" s="2643"/>
      <c r="D2860" s="2643"/>
      <c r="E2860" s="2643"/>
      <c r="F2860" s="2643"/>
      <c r="G2860" s="2643"/>
      <c r="H2860" s="2643"/>
      <c r="I2860" s="2643"/>
      <c r="J2860" s="2643"/>
      <c r="K2860" s="2644"/>
      <c r="L2860" s="2645"/>
      <c r="M2860" s="2645"/>
      <c r="N2860" s="2645"/>
      <c r="O2860" s="2646"/>
      <c r="P2860" s="2646"/>
      <c r="Q2860" s="2646"/>
      <c r="R2860" s="2646"/>
      <c r="S2860" s="2646"/>
      <c r="T2860" s="2646"/>
      <c r="U2860" s="2643"/>
      <c r="V2860" s="2643"/>
      <c r="W2860" s="2646"/>
    </row>
    <row r="2861" spans="1:23">
      <c r="A2861" s="2643"/>
      <c r="B2861" s="2643"/>
      <c r="C2861" s="2643"/>
      <c r="D2861" s="2643"/>
      <c r="E2861" s="2643"/>
      <c r="F2861" s="2643"/>
      <c r="G2861" s="2643"/>
      <c r="H2861" s="2643"/>
      <c r="I2861" s="2643"/>
      <c r="J2861" s="2643"/>
      <c r="K2861" s="2644"/>
      <c r="L2861" s="2645"/>
      <c r="M2861" s="2645"/>
      <c r="N2861" s="2645"/>
      <c r="O2861" s="2646"/>
      <c r="P2861" s="2646"/>
      <c r="Q2861" s="2646"/>
      <c r="R2861" s="2646"/>
      <c r="S2861" s="2646"/>
      <c r="T2861" s="2646"/>
      <c r="U2861" s="2643"/>
      <c r="V2861" s="2643"/>
      <c r="W2861" s="2646"/>
    </row>
    <row r="2862" spans="1:23">
      <c r="A2862" s="2643"/>
      <c r="B2862" s="2643"/>
      <c r="C2862" s="2643"/>
      <c r="D2862" s="2643"/>
      <c r="E2862" s="2643"/>
      <c r="F2862" s="2643"/>
      <c r="G2862" s="2643"/>
      <c r="H2862" s="2643"/>
      <c r="I2862" s="2643"/>
      <c r="J2862" s="2643"/>
      <c r="K2862" s="2644"/>
      <c r="L2862" s="2645"/>
      <c r="M2862" s="2645"/>
      <c r="N2862" s="2645"/>
      <c r="O2862" s="2646"/>
      <c r="P2862" s="2646"/>
      <c r="Q2862" s="2646"/>
      <c r="R2862" s="2646"/>
      <c r="S2862" s="2646"/>
      <c r="T2862" s="2646"/>
      <c r="U2862" s="2643"/>
      <c r="V2862" s="2643"/>
      <c r="W2862" s="2646"/>
    </row>
    <row r="2863" spans="1:23">
      <c r="A2863" s="2643"/>
      <c r="B2863" s="2643"/>
      <c r="C2863" s="2643"/>
      <c r="D2863" s="2643"/>
      <c r="E2863" s="2643"/>
      <c r="F2863" s="2643"/>
      <c r="G2863" s="2643"/>
      <c r="H2863" s="2643"/>
      <c r="I2863" s="2643"/>
      <c r="J2863" s="2643"/>
      <c r="K2863" s="2644"/>
      <c r="L2863" s="2645"/>
      <c r="M2863" s="2645"/>
      <c r="N2863" s="2645"/>
      <c r="O2863" s="2646"/>
      <c r="P2863" s="2646"/>
      <c r="Q2863" s="2646"/>
      <c r="R2863" s="2646"/>
      <c r="S2863" s="2646"/>
      <c r="T2863" s="2646"/>
      <c r="U2863" s="2643"/>
      <c r="V2863" s="2643"/>
      <c r="W2863" s="2646"/>
    </row>
    <row r="2864" spans="1:23">
      <c r="A2864" s="2643"/>
      <c r="B2864" s="2643"/>
      <c r="C2864" s="2643"/>
      <c r="D2864" s="2643"/>
      <c r="E2864" s="2643"/>
      <c r="F2864" s="2643"/>
      <c r="G2864" s="2643"/>
      <c r="H2864" s="2643"/>
      <c r="I2864" s="2643"/>
      <c r="J2864" s="2643"/>
      <c r="K2864" s="2644"/>
      <c r="L2864" s="2645"/>
      <c r="M2864" s="2645"/>
      <c r="N2864" s="2645"/>
      <c r="O2864" s="2646"/>
      <c r="P2864" s="2646"/>
      <c r="Q2864" s="2646"/>
      <c r="R2864" s="2646"/>
      <c r="S2864" s="2646"/>
      <c r="T2864" s="2646"/>
      <c r="U2864" s="2643"/>
      <c r="V2864" s="2643"/>
      <c r="W2864" s="2646"/>
    </row>
    <row r="2865" spans="1:23">
      <c r="A2865" s="2643"/>
      <c r="B2865" s="2643"/>
      <c r="C2865" s="2643"/>
      <c r="D2865" s="2643"/>
      <c r="E2865" s="2643"/>
      <c r="F2865" s="2643"/>
      <c r="G2865" s="2643"/>
      <c r="H2865" s="2643"/>
      <c r="I2865" s="2643"/>
      <c r="J2865" s="2643"/>
      <c r="K2865" s="2644"/>
      <c r="L2865" s="2645"/>
      <c r="M2865" s="2645"/>
      <c r="N2865" s="2645"/>
      <c r="O2865" s="2646"/>
      <c r="P2865" s="2646"/>
      <c r="Q2865" s="2646"/>
      <c r="R2865" s="2646"/>
      <c r="S2865" s="2646"/>
      <c r="T2865" s="2646"/>
      <c r="U2865" s="2643"/>
      <c r="V2865" s="2643"/>
      <c r="W2865" s="2646"/>
    </row>
    <row r="2866" spans="1:23">
      <c r="A2866" s="2643"/>
      <c r="B2866" s="2643"/>
      <c r="C2866" s="2643"/>
      <c r="D2866" s="2643"/>
      <c r="E2866" s="2643"/>
      <c r="F2866" s="2643"/>
      <c r="G2866" s="2643"/>
      <c r="H2866" s="2643"/>
      <c r="I2866" s="2643"/>
      <c r="J2866" s="2643"/>
      <c r="K2866" s="2644"/>
      <c r="L2866" s="2645"/>
      <c r="M2866" s="2645"/>
      <c r="N2866" s="2645"/>
      <c r="O2866" s="2646"/>
      <c r="P2866" s="2646"/>
      <c r="Q2866" s="2646"/>
      <c r="R2866" s="2646"/>
      <c r="S2866" s="2646"/>
      <c r="T2866" s="2646"/>
      <c r="U2866" s="2643"/>
      <c r="V2866" s="2643"/>
      <c r="W2866" s="2646"/>
    </row>
    <row r="2867" spans="1:23">
      <c r="A2867" s="2643"/>
      <c r="B2867" s="2643"/>
      <c r="C2867" s="2643"/>
      <c r="D2867" s="2643"/>
      <c r="E2867" s="2643"/>
      <c r="F2867" s="2643"/>
      <c r="G2867" s="2643"/>
      <c r="H2867" s="2643"/>
      <c r="I2867" s="2643"/>
      <c r="J2867" s="2643"/>
      <c r="K2867" s="2644"/>
      <c r="L2867" s="2645"/>
      <c r="M2867" s="2645"/>
      <c r="N2867" s="2645"/>
      <c r="O2867" s="2646"/>
      <c r="P2867" s="2646"/>
      <c r="Q2867" s="2646"/>
      <c r="R2867" s="2646"/>
      <c r="S2867" s="2646"/>
      <c r="T2867" s="2646"/>
      <c r="U2867" s="2643"/>
      <c r="V2867" s="2643"/>
      <c r="W2867" s="2646"/>
    </row>
    <row r="2868" spans="1:23">
      <c r="A2868" s="2643"/>
      <c r="B2868" s="2643"/>
      <c r="C2868" s="2643"/>
      <c r="D2868" s="2643"/>
      <c r="E2868" s="2643"/>
      <c r="F2868" s="2643"/>
      <c r="G2868" s="2643"/>
      <c r="H2868" s="2643"/>
      <c r="I2868" s="2643"/>
      <c r="J2868" s="2643"/>
      <c r="K2868" s="2644"/>
      <c r="L2868" s="2645"/>
      <c r="M2868" s="2645"/>
      <c r="N2868" s="2645"/>
      <c r="O2868" s="2646"/>
      <c r="P2868" s="2646"/>
      <c r="Q2868" s="2646"/>
      <c r="R2868" s="2646"/>
      <c r="S2868" s="2646"/>
      <c r="T2868" s="2646"/>
      <c r="U2868" s="2643"/>
      <c r="V2868" s="2643"/>
      <c r="W2868" s="2646"/>
    </row>
    <row r="2869" spans="1:23">
      <c r="A2869" s="2643"/>
      <c r="B2869" s="2643"/>
      <c r="C2869" s="2643"/>
      <c r="D2869" s="2643"/>
      <c r="E2869" s="2643"/>
      <c r="F2869" s="2643"/>
      <c r="G2869" s="2643"/>
      <c r="H2869" s="2643"/>
      <c r="I2869" s="2643"/>
      <c r="J2869" s="2643"/>
      <c r="K2869" s="2644"/>
      <c r="L2869" s="2645"/>
      <c r="M2869" s="2645"/>
      <c r="N2869" s="2645"/>
      <c r="O2869" s="2646"/>
      <c r="P2869" s="2646"/>
      <c r="Q2869" s="2646"/>
      <c r="R2869" s="2646"/>
      <c r="S2869" s="2646"/>
      <c r="T2869" s="2646"/>
      <c r="U2869" s="2643"/>
      <c r="V2869" s="2643"/>
      <c r="W2869" s="2646"/>
    </row>
    <row r="2870" spans="1:23">
      <c r="A2870" s="2643"/>
      <c r="B2870" s="2643"/>
      <c r="C2870" s="2643"/>
      <c r="D2870" s="2643"/>
      <c r="E2870" s="2643"/>
      <c r="F2870" s="2643"/>
      <c r="G2870" s="2643"/>
      <c r="H2870" s="2643"/>
      <c r="I2870" s="2643"/>
      <c r="J2870" s="2643"/>
      <c r="K2870" s="2644"/>
      <c r="L2870" s="2645"/>
      <c r="M2870" s="2645"/>
      <c r="N2870" s="2645"/>
      <c r="O2870" s="2646"/>
      <c r="P2870" s="2646"/>
      <c r="Q2870" s="2646"/>
      <c r="R2870" s="2646"/>
      <c r="S2870" s="2646"/>
      <c r="T2870" s="2646"/>
      <c r="U2870" s="2643"/>
      <c r="V2870" s="2643"/>
      <c r="W2870" s="2646"/>
    </row>
    <row r="2871" spans="1:23">
      <c r="A2871" s="2643"/>
      <c r="B2871" s="2643"/>
      <c r="C2871" s="2643"/>
      <c r="D2871" s="2643"/>
      <c r="E2871" s="2643"/>
      <c r="F2871" s="2643"/>
      <c r="G2871" s="2643"/>
      <c r="H2871" s="2643"/>
      <c r="I2871" s="2643"/>
      <c r="J2871" s="2643"/>
      <c r="K2871" s="2644"/>
      <c r="L2871" s="2645"/>
      <c r="M2871" s="2645"/>
      <c r="N2871" s="2645"/>
      <c r="O2871" s="2646"/>
      <c r="P2871" s="2646"/>
      <c r="Q2871" s="2646"/>
      <c r="R2871" s="2646"/>
      <c r="S2871" s="2646"/>
      <c r="T2871" s="2646"/>
      <c r="U2871" s="2643"/>
      <c r="V2871" s="2643"/>
      <c r="W2871" s="2646"/>
    </row>
    <row r="2872" spans="1:23">
      <c r="A2872" s="2643"/>
      <c r="B2872" s="2643"/>
      <c r="C2872" s="2643"/>
      <c r="D2872" s="2643"/>
      <c r="E2872" s="2643"/>
      <c r="F2872" s="2643"/>
      <c r="G2872" s="2643"/>
      <c r="H2872" s="2643"/>
      <c r="I2872" s="2643"/>
      <c r="J2872" s="2643"/>
      <c r="K2872" s="2644"/>
      <c r="L2872" s="2645"/>
      <c r="M2872" s="2645"/>
      <c r="N2872" s="2645"/>
      <c r="O2872" s="2646"/>
      <c r="P2872" s="2646"/>
      <c r="Q2872" s="2646"/>
      <c r="R2872" s="2646"/>
      <c r="S2872" s="2646"/>
      <c r="T2872" s="2646"/>
      <c r="U2872" s="2643"/>
      <c r="V2872" s="2643"/>
      <c r="W2872" s="2646"/>
    </row>
    <row r="2873" spans="1:23">
      <c r="A2873" s="2643"/>
      <c r="B2873" s="2643"/>
      <c r="C2873" s="2643"/>
      <c r="D2873" s="2643"/>
      <c r="E2873" s="2643"/>
      <c r="F2873" s="2643"/>
      <c r="G2873" s="2643"/>
      <c r="H2873" s="2643"/>
      <c r="I2873" s="2643"/>
      <c r="J2873" s="2643"/>
      <c r="K2873" s="2644"/>
      <c r="L2873" s="2645"/>
      <c r="M2873" s="2645"/>
      <c r="N2873" s="2645"/>
      <c r="O2873" s="2646"/>
      <c r="P2873" s="2646"/>
      <c r="Q2873" s="2646"/>
      <c r="R2873" s="2646"/>
      <c r="S2873" s="2646"/>
      <c r="T2873" s="2646"/>
      <c r="U2873" s="2643"/>
      <c r="V2873" s="2643"/>
      <c r="W2873" s="2646"/>
    </row>
    <row r="2874" spans="1:23">
      <c r="A2874" s="2643"/>
      <c r="B2874" s="2643"/>
      <c r="C2874" s="2643"/>
      <c r="D2874" s="2643"/>
      <c r="E2874" s="2643"/>
      <c r="F2874" s="2643"/>
      <c r="G2874" s="2643"/>
      <c r="H2874" s="2643"/>
      <c r="I2874" s="2643"/>
      <c r="J2874" s="2643"/>
      <c r="K2874" s="2644"/>
      <c r="L2874" s="2645"/>
      <c r="M2874" s="2645"/>
      <c r="N2874" s="2645"/>
      <c r="O2874" s="2646"/>
      <c r="P2874" s="2646"/>
      <c r="Q2874" s="2646"/>
      <c r="R2874" s="2646"/>
      <c r="S2874" s="2646"/>
      <c r="T2874" s="2646"/>
      <c r="U2874" s="2643"/>
      <c r="V2874" s="2643"/>
      <c r="W2874" s="2646"/>
    </row>
    <row r="2875" spans="1:23">
      <c r="A2875" s="2643"/>
      <c r="B2875" s="2643"/>
      <c r="C2875" s="2643"/>
      <c r="D2875" s="2643"/>
      <c r="E2875" s="2643"/>
      <c r="F2875" s="2643"/>
      <c r="G2875" s="2643"/>
      <c r="H2875" s="2643"/>
      <c r="I2875" s="2643"/>
      <c r="J2875" s="2643"/>
      <c r="K2875" s="2644"/>
      <c r="L2875" s="2645"/>
      <c r="M2875" s="2645"/>
      <c r="N2875" s="2645"/>
      <c r="O2875" s="2646"/>
      <c r="P2875" s="2646"/>
      <c r="Q2875" s="2646"/>
      <c r="R2875" s="2646"/>
      <c r="S2875" s="2646"/>
      <c r="T2875" s="2646"/>
      <c r="U2875" s="2643"/>
      <c r="V2875" s="2643"/>
      <c r="W2875" s="2646"/>
    </row>
    <row r="2876" spans="1:23">
      <c r="A2876" s="2643"/>
      <c r="B2876" s="2643"/>
      <c r="C2876" s="2643"/>
      <c r="D2876" s="2643"/>
      <c r="E2876" s="2643"/>
      <c r="F2876" s="2643"/>
      <c r="G2876" s="2643"/>
      <c r="H2876" s="2643"/>
      <c r="I2876" s="2643"/>
      <c r="J2876" s="2643"/>
      <c r="K2876" s="2644"/>
      <c r="L2876" s="2645"/>
      <c r="M2876" s="2645"/>
      <c r="N2876" s="2645"/>
      <c r="O2876" s="2646"/>
      <c r="P2876" s="2646"/>
      <c r="Q2876" s="2646"/>
      <c r="R2876" s="2646"/>
      <c r="S2876" s="2646"/>
      <c r="T2876" s="2646"/>
      <c r="U2876" s="2643"/>
      <c r="V2876" s="2643"/>
      <c r="W2876" s="2646"/>
    </row>
    <row r="2877" spans="1:23">
      <c r="A2877" s="2643"/>
      <c r="B2877" s="2643"/>
      <c r="C2877" s="2643"/>
      <c r="D2877" s="2643"/>
      <c r="E2877" s="2643"/>
      <c r="F2877" s="2643"/>
      <c r="G2877" s="2643"/>
      <c r="H2877" s="2643"/>
      <c r="I2877" s="2643"/>
      <c r="J2877" s="2643"/>
      <c r="K2877" s="2644"/>
      <c r="L2877" s="2645"/>
      <c r="M2877" s="2645"/>
      <c r="N2877" s="2645"/>
      <c r="O2877" s="2646"/>
      <c r="P2877" s="2646"/>
      <c r="Q2877" s="2646"/>
      <c r="R2877" s="2646"/>
      <c r="S2877" s="2646"/>
      <c r="T2877" s="2646"/>
      <c r="U2877" s="2643"/>
      <c r="V2877" s="2643"/>
      <c r="W2877" s="2646"/>
    </row>
    <row r="2878" spans="1:23">
      <c r="A2878" s="2643"/>
      <c r="B2878" s="2643"/>
      <c r="C2878" s="2643"/>
      <c r="D2878" s="2643"/>
      <c r="E2878" s="2643"/>
      <c r="F2878" s="2643"/>
      <c r="G2878" s="2643"/>
      <c r="H2878" s="2643"/>
      <c r="I2878" s="2643"/>
      <c r="J2878" s="2643"/>
      <c r="K2878" s="2644"/>
      <c r="L2878" s="2645"/>
      <c r="M2878" s="2645"/>
      <c r="N2878" s="2645"/>
      <c r="O2878" s="2646"/>
      <c r="P2878" s="2646"/>
      <c r="Q2878" s="2646"/>
      <c r="R2878" s="2646"/>
      <c r="S2878" s="2646"/>
      <c r="T2878" s="2646"/>
      <c r="U2878" s="2643"/>
      <c r="V2878" s="2643"/>
      <c r="W2878" s="2646"/>
    </row>
    <row r="2879" spans="1:23">
      <c r="A2879" s="2643"/>
      <c r="B2879" s="2643"/>
      <c r="C2879" s="2643"/>
      <c r="D2879" s="2643"/>
      <c r="E2879" s="2643"/>
      <c r="F2879" s="2643"/>
      <c r="G2879" s="2643"/>
      <c r="H2879" s="2643"/>
      <c r="I2879" s="2643"/>
      <c r="J2879" s="2643"/>
      <c r="K2879" s="2644"/>
      <c r="L2879" s="2645"/>
      <c r="M2879" s="2645"/>
      <c r="N2879" s="2645"/>
      <c r="O2879" s="2646"/>
      <c r="P2879" s="2646"/>
      <c r="Q2879" s="2646"/>
      <c r="R2879" s="2646"/>
      <c r="S2879" s="2646"/>
      <c r="T2879" s="2646"/>
      <c r="U2879" s="2643"/>
      <c r="V2879" s="2643"/>
      <c r="W2879" s="2646"/>
    </row>
    <row r="2880" spans="1:23">
      <c r="A2880" s="2643"/>
      <c r="B2880" s="2643"/>
      <c r="C2880" s="2643"/>
      <c r="D2880" s="2643"/>
      <c r="E2880" s="2643"/>
      <c r="F2880" s="2643"/>
      <c r="G2880" s="2643"/>
      <c r="H2880" s="2643"/>
      <c r="I2880" s="2643"/>
      <c r="J2880" s="2643"/>
      <c r="K2880" s="2644"/>
      <c r="L2880" s="2645"/>
      <c r="M2880" s="2645"/>
      <c r="N2880" s="2645"/>
      <c r="O2880" s="2646"/>
      <c r="P2880" s="2646"/>
      <c r="Q2880" s="2646"/>
      <c r="R2880" s="2646"/>
      <c r="S2880" s="2646"/>
      <c r="T2880" s="2646"/>
      <c r="U2880" s="2643"/>
      <c r="V2880" s="2643"/>
      <c r="W2880" s="2646"/>
    </row>
    <row r="2881" spans="1:23">
      <c r="A2881" s="2643"/>
      <c r="B2881" s="2643"/>
      <c r="C2881" s="2643"/>
      <c r="D2881" s="2643"/>
      <c r="E2881" s="2643"/>
      <c r="F2881" s="2643"/>
      <c r="G2881" s="2643"/>
      <c r="H2881" s="2643"/>
      <c r="I2881" s="2643"/>
      <c r="J2881" s="2643"/>
      <c r="K2881" s="2644"/>
      <c r="L2881" s="2645"/>
      <c r="M2881" s="2645"/>
      <c r="N2881" s="2645"/>
      <c r="O2881" s="2646"/>
      <c r="P2881" s="2646"/>
      <c r="Q2881" s="2646"/>
      <c r="R2881" s="2646"/>
      <c r="S2881" s="2646"/>
      <c r="T2881" s="2646"/>
      <c r="U2881" s="2643"/>
      <c r="V2881" s="2643"/>
      <c r="W2881" s="2646"/>
    </row>
    <row r="2882" spans="1:23">
      <c r="A2882" s="2643"/>
      <c r="B2882" s="2643"/>
      <c r="C2882" s="2643"/>
      <c r="D2882" s="2643"/>
      <c r="E2882" s="2643"/>
      <c r="F2882" s="2643"/>
      <c r="G2882" s="2643"/>
      <c r="H2882" s="2643"/>
      <c r="I2882" s="2643"/>
      <c r="J2882" s="2643"/>
      <c r="K2882" s="2644"/>
      <c r="L2882" s="2645"/>
      <c r="M2882" s="2645"/>
      <c r="N2882" s="2645"/>
      <c r="O2882" s="2646"/>
      <c r="P2882" s="2646"/>
      <c r="Q2882" s="2646"/>
      <c r="R2882" s="2646"/>
      <c r="S2882" s="2646"/>
      <c r="T2882" s="2646"/>
      <c r="U2882" s="2643"/>
      <c r="V2882" s="2643"/>
      <c r="W2882" s="2646"/>
    </row>
    <row r="2883" spans="1:23">
      <c r="A2883" s="2643"/>
      <c r="B2883" s="2643"/>
      <c r="C2883" s="2643"/>
      <c r="D2883" s="2643"/>
      <c r="E2883" s="2643"/>
      <c r="F2883" s="2643"/>
      <c r="G2883" s="2643"/>
      <c r="H2883" s="2643"/>
      <c r="I2883" s="2643"/>
      <c r="J2883" s="2643"/>
      <c r="K2883" s="2644"/>
      <c r="L2883" s="2645"/>
      <c r="M2883" s="2645"/>
      <c r="N2883" s="2645"/>
      <c r="O2883" s="2646"/>
      <c r="P2883" s="2646"/>
      <c r="Q2883" s="2646"/>
      <c r="R2883" s="2646"/>
      <c r="S2883" s="2646"/>
      <c r="T2883" s="2646"/>
      <c r="U2883" s="2643"/>
      <c r="V2883" s="2643"/>
      <c r="W2883" s="2646"/>
    </row>
    <row r="2884" spans="1:23">
      <c r="A2884" s="2643"/>
      <c r="B2884" s="2643"/>
      <c r="C2884" s="2643"/>
      <c r="D2884" s="2643"/>
      <c r="E2884" s="2643"/>
      <c r="F2884" s="2643"/>
      <c r="G2884" s="2643"/>
      <c r="H2884" s="2643"/>
      <c r="I2884" s="2643"/>
      <c r="J2884" s="2643"/>
      <c r="K2884" s="2644"/>
      <c r="L2884" s="2645"/>
      <c r="M2884" s="2645"/>
      <c r="N2884" s="2645"/>
      <c r="O2884" s="2646"/>
      <c r="P2884" s="2646"/>
      <c r="Q2884" s="2646"/>
      <c r="R2884" s="2646"/>
      <c r="S2884" s="2646"/>
      <c r="T2884" s="2646"/>
      <c r="U2884" s="2643"/>
      <c r="V2884" s="2643"/>
      <c r="W2884" s="2646"/>
    </row>
    <row r="2885" spans="1:23">
      <c r="A2885" s="2643"/>
      <c r="B2885" s="2643"/>
      <c r="C2885" s="2643"/>
      <c r="D2885" s="2643"/>
      <c r="E2885" s="2643"/>
      <c r="F2885" s="2643"/>
      <c r="G2885" s="2643"/>
      <c r="H2885" s="2643"/>
      <c r="I2885" s="2643"/>
      <c r="J2885" s="2643"/>
      <c r="K2885" s="2644"/>
      <c r="L2885" s="2645"/>
      <c r="M2885" s="2645"/>
      <c r="N2885" s="2645"/>
      <c r="O2885" s="2646"/>
      <c r="P2885" s="2646"/>
      <c r="Q2885" s="2646"/>
      <c r="R2885" s="2646"/>
      <c r="S2885" s="2646"/>
      <c r="T2885" s="2646"/>
      <c r="U2885" s="2643"/>
      <c r="V2885" s="2643"/>
      <c r="W2885" s="2646"/>
    </row>
    <row r="2886" spans="1:23">
      <c r="A2886" s="2643"/>
      <c r="B2886" s="2643"/>
      <c r="C2886" s="2643"/>
      <c r="D2886" s="2643"/>
      <c r="E2886" s="2643"/>
      <c r="F2886" s="2643"/>
      <c r="G2886" s="2643"/>
      <c r="H2886" s="2643"/>
      <c r="I2886" s="2643"/>
      <c r="J2886" s="2643"/>
      <c r="K2886" s="2644"/>
      <c r="L2886" s="2645"/>
      <c r="M2886" s="2645"/>
      <c r="N2886" s="2645"/>
      <c r="O2886" s="2646"/>
      <c r="P2886" s="2646"/>
      <c r="Q2886" s="2646"/>
      <c r="R2886" s="2646"/>
      <c r="S2886" s="2646"/>
      <c r="T2886" s="2646"/>
      <c r="U2886" s="2643"/>
      <c r="V2886" s="2643"/>
      <c r="W2886" s="2646"/>
    </row>
    <row r="2887" spans="1:23">
      <c r="A2887" s="2643"/>
      <c r="B2887" s="2643"/>
      <c r="C2887" s="2643"/>
      <c r="D2887" s="2643"/>
      <c r="E2887" s="2643"/>
      <c r="F2887" s="2643"/>
      <c r="G2887" s="2643"/>
      <c r="H2887" s="2643"/>
      <c r="I2887" s="2643"/>
      <c r="J2887" s="2643"/>
      <c r="K2887" s="2644"/>
      <c r="L2887" s="2645"/>
      <c r="M2887" s="2645"/>
      <c r="N2887" s="2645"/>
      <c r="O2887" s="2646"/>
      <c r="P2887" s="2646"/>
      <c r="Q2887" s="2646"/>
      <c r="R2887" s="2646"/>
      <c r="S2887" s="2646"/>
      <c r="T2887" s="2646"/>
      <c r="U2887" s="2643"/>
      <c r="V2887" s="2643"/>
      <c r="W2887" s="2646"/>
    </row>
    <row r="2888" spans="1:23">
      <c r="A2888" s="2643"/>
      <c r="B2888" s="2643"/>
      <c r="C2888" s="2643"/>
      <c r="D2888" s="2643"/>
      <c r="E2888" s="2643"/>
      <c r="F2888" s="2643"/>
      <c r="G2888" s="2643"/>
      <c r="H2888" s="2643"/>
      <c r="I2888" s="2643"/>
      <c r="J2888" s="2643"/>
      <c r="K2888" s="2644"/>
      <c r="L2888" s="2645"/>
      <c r="M2888" s="2645"/>
      <c r="N2888" s="2645"/>
      <c r="O2888" s="2646"/>
      <c r="P2888" s="2646"/>
      <c r="Q2888" s="2646"/>
      <c r="R2888" s="2646"/>
      <c r="S2888" s="2646"/>
      <c r="T2888" s="2646"/>
      <c r="U2888" s="2643"/>
      <c r="V2888" s="2643"/>
      <c r="W2888" s="2646"/>
    </row>
    <row r="2889" spans="1:23">
      <c r="A2889" s="2643"/>
      <c r="B2889" s="2643"/>
      <c r="C2889" s="2643"/>
      <c r="D2889" s="2643"/>
      <c r="E2889" s="2643"/>
      <c r="F2889" s="2643"/>
      <c r="G2889" s="2643"/>
      <c r="H2889" s="2643"/>
      <c r="I2889" s="2643"/>
      <c r="J2889" s="2643"/>
      <c r="K2889" s="2644"/>
      <c r="L2889" s="2645"/>
      <c r="M2889" s="2645"/>
      <c r="N2889" s="2645"/>
      <c r="O2889" s="2646"/>
      <c r="P2889" s="2646"/>
      <c r="Q2889" s="2646"/>
      <c r="R2889" s="2646"/>
      <c r="S2889" s="2646"/>
      <c r="T2889" s="2646"/>
      <c r="U2889" s="2643"/>
      <c r="V2889" s="2643"/>
      <c r="W2889" s="2646"/>
    </row>
    <row r="2890" spans="1:23">
      <c r="A2890" s="2643"/>
      <c r="B2890" s="2643"/>
      <c r="C2890" s="2643"/>
      <c r="D2890" s="2643"/>
      <c r="E2890" s="2643"/>
      <c r="F2890" s="2643"/>
      <c r="G2890" s="2643"/>
      <c r="H2890" s="2643"/>
      <c r="I2890" s="2643"/>
      <c r="J2890" s="2643"/>
      <c r="K2890" s="2644"/>
      <c r="L2890" s="2645"/>
      <c r="M2890" s="2645"/>
      <c r="N2890" s="2645"/>
      <c r="O2890" s="2646"/>
      <c r="P2890" s="2646"/>
      <c r="Q2890" s="2646"/>
      <c r="R2890" s="2646"/>
      <c r="S2890" s="2646"/>
      <c r="T2890" s="2646"/>
      <c r="U2890" s="2643"/>
      <c r="V2890" s="2643"/>
      <c r="W2890" s="2646"/>
    </row>
    <row r="2891" spans="1:23">
      <c r="A2891" s="2643"/>
      <c r="B2891" s="2643"/>
      <c r="C2891" s="2643"/>
      <c r="D2891" s="2643"/>
      <c r="E2891" s="2643"/>
      <c r="F2891" s="2643"/>
      <c r="G2891" s="2643"/>
      <c r="H2891" s="2643"/>
      <c r="I2891" s="2643"/>
      <c r="J2891" s="2643"/>
      <c r="K2891" s="2644"/>
      <c r="L2891" s="2645"/>
      <c r="M2891" s="2645"/>
      <c r="N2891" s="2645"/>
      <c r="O2891" s="2646"/>
      <c r="P2891" s="2646"/>
      <c r="Q2891" s="2646"/>
      <c r="R2891" s="2646"/>
      <c r="S2891" s="2646"/>
      <c r="T2891" s="2646"/>
      <c r="U2891" s="2643"/>
      <c r="V2891" s="2643"/>
      <c r="W2891" s="2646"/>
    </row>
    <row r="2892" spans="1:23">
      <c r="A2892" s="2643"/>
      <c r="B2892" s="2643"/>
      <c r="C2892" s="2643"/>
      <c r="D2892" s="2643"/>
      <c r="E2892" s="2643"/>
      <c r="F2892" s="2643"/>
      <c r="G2892" s="2643"/>
      <c r="H2892" s="2643"/>
      <c r="I2892" s="2643"/>
      <c r="J2892" s="2643"/>
      <c r="K2892" s="2644"/>
      <c r="L2892" s="2645"/>
      <c r="M2892" s="2645"/>
      <c r="N2892" s="2645"/>
      <c r="O2892" s="2646"/>
      <c r="P2892" s="2646"/>
      <c r="Q2892" s="2646"/>
      <c r="R2892" s="2646"/>
      <c r="S2892" s="2646"/>
      <c r="T2892" s="2646"/>
      <c r="U2892" s="2643"/>
      <c r="V2892" s="2643"/>
      <c r="W2892" s="2646"/>
    </row>
    <row r="2893" spans="1:23">
      <c r="A2893" s="2643"/>
      <c r="B2893" s="2643"/>
      <c r="C2893" s="2643"/>
      <c r="D2893" s="2643"/>
      <c r="E2893" s="2643"/>
      <c r="F2893" s="2643"/>
      <c r="G2893" s="2643"/>
      <c r="H2893" s="2643"/>
      <c r="I2893" s="2643"/>
      <c r="J2893" s="2643"/>
      <c r="K2893" s="2644"/>
      <c r="L2893" s="2645"/>
      <c r="M2893" s="2645"/>
      <c r="N2893" s="2645"/>
      <c r="O2893" s="2646"/>
      <c r="P2893" s="2646"/>
      <c r="Q2893" s="2646"/>
      <c r="R2893" s="2646"/>
      <c r="S2893" s="2646"/>
      <c r="T2893" s="2646"/>
      <c r="U2893" s="2643"/>
      <c r="V2893" s="2643"/>
      <c r="W2893" s="2646"/>
    </row>
    <row r="2894" spans="1:23">
      <c r="A2894" s="2643"/>
      <c r="B2894" s="2643"/>
      <c r="C2894" s="2643"/>
      <c r="D2894" s="2643"/>
      <c r="E2894" s="2643"/>
      <c r="F2894" s="2643"/>
      <c r="G2894" s="2643"/>
      <c r="H2894" s="2643"/>
      <c r="I2894" s="2643"/>
      <c r="J2894" s="2643"/>
      <c r="K2894" s="2644"/>
      <c r="L2894" s="2645"/>
      <c r="M2894" s="2645"/>
      <c r="N2894" s="2645"/>
      <c r="O2894" s="2646"/>
      <c r="P2894" s="2646"/>
      <c r="Q2894" s="2646"/>
      <c r="R2894" s="2646"/>
      <c r="S2894" s="2646"/>
      <c r="T2894" s="2646"/>
      <c r="U2894" s="2643"/>
      <c r="V2894" s="2643"/>
      <c r="W2894" s="2646"/>
    </row>
    <row r="2895" spans="1:23">
      <c r="A2895" s="2643"/>
      <c r="B2895" s="2643"/>
      <c r="C2895" s="2643"/>
      <c r="D2895" s="2643"/>
      <c r="E2895" s="2643"/>
      <c r="F2895" s="2643"/>
      <c r="G2895" s="2643"/>
      <c r="H2895" s="2643"/>
      <c r="I2895" s="2643"/>
      <c r="J2895" s="2643"/>
      <c r="K2895" s="2644"/>
      <c r="L2895" s="2645"/>
      <c r="M2895" s="2645"/>
      <c r="N2895" s="2645"/>
      <c r="O2895" s="2646"/>
      <c r="P2895" s="2646"/>
      <c r="Q2895" s="2646"/>
      <c r="R2895" s="2646"/>
      <c r="S2895" s="2646"/>
      <c r="T2895" s="2646"/>
      <c r="U2895" s="2643"/>
      <c r="V2895" s="2643"/>
      <c r="W2895" s="2646"/>
    </row>
    <row r="2896" spans="1:23">
      <c r="A2896" s="2643"/>
      <c r="B2896" s="2643"/>
      <c r="C2896" s="2643"/>
      <c r="D2896" s="2643"/>
      <c r="E2896" s="2643"/>
      <c r="F2896" s="2643"/>
      <c r="G2896" s="2643"/>
      <c r="H2896" s="2643"/>
      <c r="I2896" s="2643"/>
      <c r="J2896" s="2643"/>
      <c r="K2896" s="2644"/>
      <c r="L2896" s="2645"/>
      <c r="M2896" s="2645"/>
      <c r="N2896" s="2645"/>
      <c r="O2896" s="2646"/>
      <c r="P2896" s="2646"/>
      <c r="Q2896" s="2646"/>
      <c r="R2896" s="2646"/>
      <c r="S2896" s="2646"/>
      <c r="T2896" s="2646"/>
      <c r="U2896" s="2643"/>
      <c r="V2896" s="2643"/>
      <c r="W2896" s="2646"/>
    </row>
    <row r="2897" spans="1:23">
      <c r="A2897" s="2643"/>
      <c r="B2897" s="2643"/>
      <c r="C2897" s="2643"/>
      <c r="D2897" s="2643"/>
      <c r="E2897" s="2643"/>
      <c r="F2897" s="2643"/>
      <c r="G2897" s="2643"/>
      <c r="H2897" s="2643"/>
      <c r="I2897" s="2643"/>
      <c r="J2897" s="2643"/>
      <c r="K2897" s="2644"/>
      <c r="L2897" s="2645"/>
      <c r="M2897" s="2645"/>
      <c r="N2897" s="2645"/>
      <c r="O2897" s="2646"/>
      <c r="P2897" s="2646"/>
      <c r="Q2897" s="2646"/>
      <c r="R2897" s="2646"/>
      <c r="S2897" s="2646"/>
      <c r="T2897" s="2646"/>
      <c r="U2897" s="2643"/>
      <c r="V2897" s="2643"/>
      <c r="W2897" s="2646"/>
    </row>
    <row r="2898" spans="1:23">
      <c r="A2898" s="2643"/>
      <c r="B2898" s="2643"/>
      <c r="C2898" s="2643"/>
      <c r="D2898" s="2643"/>
      <c r="E2898" s="2643"/>
      <c r="F2898" s="2643"/>
      <c r="G2898" s="2643"/>
      <c r="H2898" s="2643"/>
      <c r="I2898" s="2643"/>
      <c r="J2898" s="2643"/>
      <c r="K2898" s="2644"/>
      <c r="L2898" s="2645"/>
      <c r="M2898" s="2645"/>
      <c r="N2898" s="2645"/>
      <c r="O2898" s="2646"/>
      <c r="P2898" s="2646"/>
      <c r="Q2898" s="2646"/>
      <c r="R2898" s="2646"/>
      <c r="S2898" s="2646"/>
      <c r="T2898" s="2646"/>
      <c r="U2898" s="2643"/>
      <c r="V2898" s="2643"/>
      <c r="W2898" s="2646"/>
    </row>
    <row r="2899" spans="1:23">
      <c r="A2899" s="2643"/>
      <c r="B2899" s="2643"/>
      <c r="C2899" s="2643"/>
      <c r="D2899" s="2643"/>
      <c r="E2899" s="2643"/>
      <c r="F2899" s="2643"/>
      <c r="G2899" s="2643"/>
      <c r="H2899" s="2643"/>
      <c r="I2899" s="2643"/>
      <c r="J2899" s="2643"/>
      <c r="K2899" s="2644"/>
      <c r="L2899" s="2645"/>
      <c r="M2899" s="2645"/>
      <c r="N2899" s="2645"/>
      <c r="O2899" s="2646"/>
      <c r="P2899" s="2646"/>
      <c r="Q2899" s="2646"/>
      <c r="R2899" s="2646"/>
      <c r="S2899" s="2646"/>
      <c r="T2899" s="2646"/>
      <c r="U2899" s="2643"/>
      <c r="V2899" s="2643"/>
      <c r="W2899" s="2646"/>
    </row>
    <row r="2900" spans="1:23">
      <c r="A2900" s="2643"/>
      <c r="B2900" s="2643"/>
      <c r="C2900" s="2643"/>
      <c r="D2900" s="2643"/>
      <c r="E2900" s="2643"/>
      <c r="F2900" s="2643"/>
      <c r="G2900" s="2643"/>
      <c r="H2900" s="2643"/>
      <c r="I2900" s="2643"/>
      <c r="J2900" s="2643"/>
      <c r="K2900" s="2644"/>
      <c r="L2900" s="2645"/>
      <c r="M2900" s="2645"/>
      <c r="N2900" s="2645"/>
      <c r="O2900" s="2646"/>
      <c r="P2900" s="2646"/>
      <c r="Q2900" s="2646"/>
      <c r="R2900" s="2646"/>
      <c r="S2900" s="2646"/>
      <c r="T2900" s="2646"/>
      <c r="U2900" s="2643"/>
      <c r="V2900" s="2643"/>
      <c r="W2900" s="2646"/>
    </row>
    <row r="2901" spans="1:23">
      <c r="A2901" s="2643"/>
      <c r="B2901" s="2643"/>
      <c r="C2901" s="2643"/>
      <c r="D2901" s="2643"/>
      <c r="E2901" s="2643"/>
      <c r="F2901" s="2643"/>
      <c r="G2901" s="2643"/>
      <c r="H2901" s="2643"/>
      <c r="I2901" s="2643"/>
      <c r="J2901" s="2643"/>
      <c r="K2901" s="2644"/>
      <c r="L2901" s="2645"/>
      <c r="M2901" s="2645"/>
      <c r="N2901" s="2645"/>
      <c r="O2901" s="2646"/>
      <c r="P2901" s="2646"/>
      <c r="Q2901" s="2646"/>
      <c r="R2901" s="2646"/>
      <c r="S2901" s="2646"/>
      <c r="T2901" s="2646"/>
      <c r="U2901" s="2643"/>
      <c r="V2901" s="2643"/>
      <c r="W2901" s="2646"/>
    </row>
    <row r="2902" spans="1:23">
      <c r="A2902" s="2643"/>
      <c r="B2902" s="2643"/>
      <c r="C2902" s="2643"/>
      <c r="D2902" s="2643"/>
      <c r="E2902" s="2643"/>
      <c r="F2902" s="2643"/>
      <c r="G2902" s="2643"/>
      <c r="H2902" s="2643"/>
      <c r="I2902" s="2643"/>
      <c r="J2902" s="2643"/>
      <c r="K2902" s="2644"/>
      <c r="L2902" s="2645"/>
      <c r="M2902" s="2645"/>
      <c r="N2902" s="2645"/>
      <c r="O2902" s="2646"/>
      <c r="P2902" s="2646"/>
      <c r="Q2902" s="2646"/>
      <c r="R2902" s="2646"/>
      <c r="S2902" s="2646"/>
      <c r="T2902" s="2646"/>
      <c r="U2902" s="2643"/>
      <c r="V2902" s="2643"/>
      <c r="W2902" s="2646"/>
    </row>
    <row r="2903" spans="1:23">
      <c r="A2903" s="2643"/>
      <c r="B2903" s="2643"/>
      <c r="C2903" s="2643"/>
      <c r="D2903" s="2643"/>
      <c r="E2903" s="2643"/>
      <c r="F2903" s="2643"/>
      <c r="G2903" s="2643"/>
      <c r="H2903" s="2643"/>
      <c r="I2903" s="2643"/>
      <c r="J2903" s="2643"/>
      <c r="K2903" s="2644"/>
      <c r="L2903" s="2645"/>
      <c r="M2903" s="2645"/>
      <c r="N2903" s="2645"/>
      <c r="O2903" s="2646"/>
      <c r="P2903" s="2646"/>
      <c r="Q2903" s="2646"/>
      <c r="R2903" s="2646"/>
      <c r="S2903" s="2646"/>
      <c r="T2903" s="2646"/>
      <c r="U2903" s="2643"/>
      <c r="V2903" s="2643"/>
      <c r="W2903" s="2646"/>
    </row>
    <row r="2904" spans="1:23">
      <c r="A2904" s="2643"/>
      <c r="B2904" s="2643"/>
      <c r="C2904" s="2643"/>
      <c r="D2904" s="2643"/>
      <c r="E2904" s="2643"/>
      <c r="F2904" s="2643"/>
      <c r="G2904" s="2643"/>
      <c r="H2904" s="2643"/>
      <c r="I2904" s="2643"/>
      <c r="J2904" s="2643"/>
      <c r="K2904" s="2644"/>
      <c r="L2904" s="2645"/>
      <c r="M2904" s="2645"/>
      <c r="N2904" s="2645"/>
      <c r="O2904" s="2646"/>
      <c r="P2904" s="2646"/>
      <c r="Q2904" s="2646"/>
      <c r="R2904" s="2646"/>
      <c r="S2904" s="2646"/>
      <c r="T2904" s="2646"/>
      <c r="U2904" s="2643"/>
      <c r="V2904" s="2643"/>
      <c r="W2904" s="2646"/>
    </row>
    <row r="2905" spans="1:23">
      <c r="A2905" s="2643"/>
      <c r="B2905" s="2643"/>
      <c r="C2905" s="2643"/>
      <c r="D2905" s="2643"/>
      <c r="E2905" s="2643"/>
      <c r="F2905" s="2643"/>
      <c r="G2905" s="2643"/>
      <c r="H2905" s="2643"/>
      <c r="I2905" s="2643"/>
      <c r="J2905" s="2643"/>
      <c r="K2905" s="2644"/>
      <c r="L2905" s="2645"/>
      <c r="M2905" s="2645"/>
      <c r="N2905" s="2645"/>
      <c r="O2905" s="2646"/>
      <c r="P2905" s="2646"/>
      <c r="Q2905" s="2646"/>
      <c r="R2905" s="2646"/>
      <c r="S2905" s="2646"/>
      <c r="T2905" s="2646"/>
      <c r="U2905" s="2643"/>
      <c r="V2905" s="2643"/>
      <c r="W2905" s="2646"/>
    </row>
    <row r="2906" spans="1:23">
      <c r="A2906" s="2643"/>
      <c r="B2906" s="2643"/>
      <c r="C2906" s="2643"/>
      <c r="D2906" s="2643"/>
      <c r="E2906" s="2643"/>
      <c r="F2906" s="2643"/>
      <c r="G2906" s="2643"/>
      <c r="H2906" s="2643"/>
      <c r="I2906" s="2643"/>
      <c r="J2906" s="2643"/>
      <c r="K2906" s="2644"/>
      <c r="L2906" s="2645"/>
      <c r="M2906" s="2645"/>
      <c r="N2906" s="2645"/>
      <c r="O2906" s="2646"/>
      <c r="P2906" s="2646"/>
      <c r="Q2906" s="2646"/>
      <c r="R2906" s="2646"/>
      <c r="S2906" s="2646"/>
      <c r="T2906" s="2646"/>
      <c r="U2906" s="2643"/>
      <c r="V2906" s="2643"/>
      <c r="W2906" s="2646"/>
    </row>
    <row r="2907" spans="1:23">
      <c r="A2907" s="2643"/>
      <c r="B2907" s="2643"/>
      <c r="C2907" s="2643"/>
      <c r="D2907" s="2643"/>
      <c r="E2907" s="2643"/>
      <c r="F2907" s="2643"/>
      <c r="G2907" s="2643"/>
      <c r="H2907" s="2643"/>
      <c r="I2907" s="2643"/>
      <c r="J2907" s="2643"/>
      <c r="K2907" s="2644"/>
      <c r="L2907" s="2645"/>
      <c r="M2907" s="2645"/>
      <c r="N2907" s="2645"/>
      <c r="O2907" s="2646"/>
      <c r="P2907" s="2646"/>
      <c r="Q2907" s="2646"/>
      <c r="R2907" s="2646"/>
      <c r="S2907" s="2646"/>
      <c r="T2907" s="2646"/>
      <c r="U2907" s="2643"/>
      <c r="V2907" s="2643"/>
      <c r="W2907" s="2646"/>
    </row>
    <row r="2908" spans="1:23">
      <c r="A2908" s="2643"/>
      <c r="B2908" s="2643"/>
      <c r="C2908" s="2643"/>
      <c r="D2908" s="2643"/>
      <c r="E2908" s="2643"/>
      <c r="F2908" s="2643"/>
      <c r="G2908" s="2643"/>
      <c r="H2908" s="2643"/>
      <c r="I2908" s="2643"/>
      <c r="J2908" s="2643"/>
      <c r="K2908" s="2644"/>
      <c r="L2908" s="2645"/>
      <c r="M2908" s="2645"/>
      <c r="N2908" s="2645"/>
      <c r="O2908" s="2646"/>
      <c r="P2908" s="2646"/>
      <c r="Q2908" s="2646"/>
      <c r="R2908" s="2646"/>
      <c r="S2908" s="2646"/>
      <c r="T2908" s="2646"/>
      <c r="U2908" s="2643"/>
      <c r="V2908" s="2643"/>
      <c r="W2908" s="2646"/>
    </row>
    <row r="2909" spans="1:23">
      <c r="A2909" s="2643"/>
      <c r="B2909" s="2643"/>
      <c r="C2909" s="2643"/>
      <c r="D2909" s="2643"/>
      <c r="E2909" s="2643"/>
      <c r="F2909" s="2643"/>
      <c r="G2909" s="2643"/>
      <c r="H2909" s="2643"/>
      <c r="I2909" s="2643"/>
      <c r="J2909" s="2643"/>
      <c r="K2909" s="2644"/>
      <c r="L2909" s="2645"/>
      <c r="M2909" s="2645"/>
      <c r="N2909" s="2645"/>
      <c r="O2909" s="2646"/>
      <c r="P2909" s="2646"/>
      <c r="Q2909" s="2646"/>
      <c r="R2909" s="2646"/>
      <c r="S2909" s="2646"/>
      <c r="T2909" s="2646"/>
      <c r="U2909" s="2643"/>
      <c r="V2909" s="2643"/>
      <c r="W2909" s="2646"/>
    </row>
    <row r="2910" spans="1:23">
      <c r="A2910" s="2643"/>
      <c r="B2910" s="2643"/>
      <c r="C2910" s="2643"/>
      <c r="D2910" s="2643"/>
      <c r="E2910" s="2643"/>
      <c r="F2910" s="2643"/>
      <c r="G2910" s="2643"/>
      <c r="H2910" s="2643"/>
      <c r="I2910" s="2643"/>
      <c r="J2910" s="2643"/>
      <c r="K2910" s="2644"/>
      <c r="L2910" s="2645"/>
      <c r="M2910" s="2645"/>
      <c r="N2910" s="2645"/>
      <c r="O2910" s="2646"/>
      <c r="P2910" s="2646"/>
      <c r="Q2910" s="2646"/>
      <c r="R2910" s="2646"/>
      <c r="S2910" s="2646"/>
      <c r="T2910" s="2646"/>
      <c r="U2910" s="2643"/>
      <c r="V2910" s="2643"/>
      <c r="W2910" s="2646"/>
    </row>
    <row r="2911" spans="1:23">
      <c r="A2911" s="2643"/>
      <c r="B2911" s="2643"/>
      <c r="C2911" s="2643"/>
      <c r="D2911" s="2643"/>
      <c r="E2911" s="2643"/>
      <c r="F2911" s="2643"/>
      <c r="G2911" s="2643"/>
      <c r="H2911" s="2643"/>
      <c r="I2911" s="2643"/>
      <c r="J2911" s="2643"/>
      <c r="K2911" s="2644"/>
      <c r="L2911" s="2645"/>
      <c r="M2911" s="2645"/>
      <c r="N2911" s="2645"/>
      <c r="O2911" s="2646"/>
      <c r="P2911" s="2646"/>
      <c r="Q2911" s="2646"/>
      <c r="R2911" s="2646"/>
      <c r="S2911" s="2646"/>
      <c r="T2911" s="2646"/>
      <c r="U2911" s="2643"/>
      <c r="V2911" s="2643"/>
      <c r="W2911" s="2646"/>
    </row>
    <row r="2912" spans="1:23">
      <c r="A2912" s="2643"/>
      <c r="B2912" s="2643"/>
      <c r="C2912" s="2643"/>
      <c r="D2912" s="2643"/>
      <c r="E2912" s="2643"/>
      <c r="F2912" s="2643"/>
      <c r="G2912" s="2643"/>
      <c r="H2912" s="2643"/>
      <c r="I2912" s="2643"/>
      <c r="J2912" s="2643"/>
      <c r="K2912" s="2644"/>
      <c r="L2912" s="2645"/>
      <c r="M2912" s="2645"/>
      <c r="N2912" s="2645"/>
      <c r="O2912" s="2646"/>
      <c r="P2912" s="2646"/>
      <c r="Q2912" s="2646"/>
      <c r="R2912" s="2646"/>
      <c r="S2912" s="2646"/>
      <c r="T2912" s="2646"/>
      <c r="U2912" s="2643"/>
      <c r="V2912" s="2643"/>
      <c r="W2912" s="2646"/>
    </row>
    <row r="2913" spans="1:23">
      <c r="A2913" s="2643"/>
      <c r="B2913" s="2643"/>
      <c r="C2913" s="2643"/>
      <c r="D2913" s="2643"/>
      <c r="E2913" s="2643"/>
      <c r="F2913" s="2643"/>
      <c r="G2913" s="2643"/>
      <c r="H2913" s="2643"/>
      <c r="I2913" s="2643"/>
      <c r="J2913" s="2643"/>
      <c r="K2913" s="2644"/>
      <c r="L2913" s="2645"/>
      <c r="M2913" s="2645"/>
      <c r="N2913" s="2645"/>
      <c r="O2913" s="2646"/>
      <c r="P2913" s="2646"/>
      <c r="Q2913" s="2646"/>
      <c r="R2913" s="2646"/>
      <c r="S2913" s="2646"/>
      <c r="T2913" s="2646"/>
      <c r="U2913" s="2643"/>
      <c r="V2913" s="2643"/>
      <c r="W2913" s="2646"/>
    </row>
    <row r="2914" spans="1:23">
      <c r="A2914" s="2643"/>
      <c r="B2914" s="2643"/>
      <c r="C2914" s="2643"/>
      <c r="D2914" s="2643"/>
      <c r="E2914" s="2643"/>
      <c r="F2914" s="2643"/>
      <c r="G2914" s="2643"/>
      <c r="H2914" s="2643"/>
      <c r="I2914" s="2643"/>
      <c r="J2914" s="2643"/>
      <c r="K2914" s="2644"/>
      <c r="L2914" s="2645"/>
      <c r="M2914" s="2645"/>
      <c r="N2914" s="2645"/>
      <c r="O2914" s="2646"/>
      <c r="P2914" s="2646"/>
      <c r="Q2914" s="2646"/>
      <c r="R2914" s="2646"/>
      <c r="S2914" s="2646"/>
      <c r="T2914" s="2646"/>
      <c r="U2914" s="2643"/>
      <c r="V2914" s="2643"/>
      <c r="W2914" s="2646"/>
    </row>
    <row r="2915" spans="1:23">
      <c r="A2915" s="2643"/>
      <c r="B2915" s="2643"/>
      <c r="C2915" s="2643"/>
      <c r="D2915" s="2643"/>
      <c r="E2915" s="2643"/>
      <c r="F2915" s="2643"/>
      <c r="G2915" s="2643"/>
      <c r="H2915" s="2643"/>
      <c r="I2915" s="2643"/>
      <c r="J2915" s="2643"/>
      <c r="K2915" s="2644"/>
      <c r="L2915" s="2645"/>
      <c r="M2915" s="2645"/>
      <c r="N2915" s="2645"/>
      <c r="O2915" s="2646"/>
      <c r="P2915" s="2646"/>
      <c r="Q2915" s="2646"/>
      <c r="R2915" s="2646"/>
      <c r="S2915" s="2646"/>
      <c r="T2915" s="2646"/>
      <c r="U2915" s="2643"/>
      <c r="V2915" s="2643"/>
      <c r="W2915" s="2646"/>
    </row>
    <row r="2916" spans="1:23">
      <c r="A2916" s="2643"/>
      <c r="B2916" s="2643"/>
      <c r="C2916" s="2643"/>
      <c r="D2916" s="2643"/>
      <c r="E2916" s="2643"/>
      <c r="F2916" s="2643"/>
      <c r="G2916" s="2643"/>
      <c r="H2916" s="2643"/>
      <c r="I2916" s="2643"/>
      <c r="J2916" s="2643"/>
      <c r="K2916" s="2644"/>
      <c r="L2916" s="2645"/>
      <c r="M2916" s="2645"/>
      <c r="N2916" s="2645"/>
      <c r="O2916" s="2646"/>
      <c r="P2916" s="2646"/>
      <c r="Q2916" s="2646"/>
      <c r="R2916" s="2646"/>
      <c r="S2916" s="2646"/>
      <c r="T2916" s="2646"/>
      <c r="U2916" s="2643"/>
      <c r="V2916" s="2643"/>
      <c r="W2916" s="2646"/>
    </row>
    <row r="2917" spans="1:23">
      <c r="A2917" s="2643"/>
      <c r="B2917" s="2643"/>
      <c r="C2917" s="2643"/>
      <c r="D2917" s="2643"/>
      <c r="E2917" s="2643"/>
      <c r="F2917" s="2643"/>
      <c r="G2917" s="2643"/>
      <c r="H2917" s="2643"/>
      <c r="I2917" s="2643"/>
      <c r="J2917" s="2643"/>
      <c r="K2917" s="2644"/>
      <c r="L2917" s="2645"/>
      <c r="M2917" s="2645"/>
      <c r="N2917" s="2645"/>
      <c r="O2917" s="2646"/>
      <c r="P2917" s="2646"/>
      <c r="Q2917" s="2646"/>
      <c r="R2917" s="2646"/>
      <c r="S2917" s="2646"/>
      <c r="T2917" s="2646"/>
      <c r="U2917" s="2643"/>
      <c r="V2917" s="2643"/>
      <c r="W2917" s="2646"/>
    </row>
    <row r="2918" spans="1:23">
      <c r="A2918" s="2643"/>
      <c r="B2918" s="2643"/>
      <c r="C2918" s="2643"/>
      <c r="D2918" s="2643"/>
      <c r="E2918" s="2643"/>
      <c r="F2918" s="2643"/>
      <c r="G2918" s="2643"/>
      <c r="H2918" s="2643"/>
      <c r="I2918" s="2643"/>
      <c r="J2918" s="2643"/>
      <c r="K2918" s="2644"/>
      <c r="L2918" s="2645"/>
      <c r="M2918" s="2645"/>
      <c r="N2918" s="2645"/>
      <c r="O2918" s="2646"/>
      <c r="P2918" s="2646"/>
      <c r="Q2918" s="2646"/>
      <c r="R2918" s="2646"/>
      <c r="S2918" s="2646"/>
      <c r="T2918" s="2646"/>
      <c r="U2918" s="2643"/>
      <c r="V2918" s="2643"/>
      <c r="W2918" s="2646"/>
    </row>
    <row r="2919" spans="1:23">
      <c r="A2919" s="2643"/>
      <c r="B2919" s="2643"/>
      <c r="C2919" s="2643"/>
      <c r="D2919" s="2643"/>
      <c r="E2919" s="2643"/>
      <c r="F2919" s="2643"/>
      <c r="G2919" s="2643"/>
      <c r="H2919" s="2643"/>
      <c r="I2919" s="2643"/>
      <c r="J2919" s="2643"/>
      <c r="K2919" s="2644"/>
      <c r="L2919" s="2645"/>
      <c r="M2919" s="2645"/>
      <c r="N2919" s="2645"/>
      <c r="O2919" s="2646"/>
      <c r="P2919" s="2646"/>
      <c r="Q2919" s="2646"/>
      <c r="R2919" s="2646"/>
      <c r="S2919" s="2646"/>
      <c r="T2919" s="2646"/>
      <c r="U2919" s="2643"/>
      <c r="V2919" s="2643"/>
      <c r="W2919" s="2646"/>
    </row>
    <row r="2920" spans="1:23">
      <c r="A2920" s="2643"/>
      <c r="B2920" s="2643"/>
      <c r="C2920" s="2643"/>
      <c r="D2920" s="2643"/>
      <c r="E2920" s="2643"/>
      <c r="F2920" s="2643"/>
      <c r="G2920" s="2643"/>
      <c r="H2920" s="2643"/>
      <c r="I2920" s="2643"/>
      <c r="J2920" s="2643"/>
      <c r="K2920" s="2644"/>
      <c r="L2920" s="2645"/>
      <c r="M2920" s="2645"/>
      <c r="N2920" s="2645"/>
      <c r="O2920" s="2646"/>
      <c r="P2920" s="2646"/>
      <c r="Q2920" s="2646"/>
      <c r="R2920" s="2646"/>
      <c r="S2920" s="2646"/>
      <c r="T2920" s="2646"/>
      <c r="U2920" s="2643"/>
      <c r="V2920" s="2643"/>
      <c r="W2920" s="2646"/>
    </row>
    <row r="2921" spans="1:23">
      <c r="A2921" s="2643"/>
      <c r="B2921" s="2643"/>
      <c r="C2921" s="2643"/>
      <c r="D2921" s="2643"/>
      <c r="E2921" s="2643"/>
      <c r="F2921" s="2643"/>
      <c r="G2921" s="2643"/>
      <c r="H2921" s="2643"/>
      <c r="I2921" s="2643"/>
      <c r="J2921" s="2643"/>
      <c r="K2921" s="2644"/>
      <c r="L2921" s="2645"/>
      <c r="M2921" s="2645"/>
      <c r="N2921" s="2645"/>
      <c r="O2921" s="2646"/>
      <c r="P2921" s="2646"/>
      <c r="Q2921" s="2646"/>
      <c r="R2921" s="2646"/>
      <c r="S2921" s="2646"/>
      <c r="T2921" s="2646"/>
      <c r="U2921" s="2643"/>
      <c r="V2921" s="2643"/>
      <c r="W2921" s="2646"/>
    </row>
    <row r="2922" spans="1:23">
      <c r="A2922" s="2643"/>
      <c r="B2922" s="2643"/>
      <c r="C2922" s="2643"/>
      <c r="D2922" s="2643"/>
      <c r="E2922" s="2643"/>
      <c r="F2922" s="2643"/>
      <c r="G2922" s="2643"/>
      <c r="H2922" s="2643"/>
      <c r="I2922" s="2643"/>
      <c r="J2922" s="2643"/>
      <c r="K2922" s="2644"/>
      <c r="L2922" s="2645"/>
      <c r="M2922" s="2645"/>
      <c r="N2922" s="2645"/>
      <c r="O2922" s="2646"/>
      <c r="P2922" s="2646"/>
      <c r="Q2922" s="2646"/>
      <c r="R2922" s="2646"/>
      <c r="S2922" s="2646"/>
      <c r="T2922" s="2646"/>
      <c r="U2922" s="2643"/>
      <c r="V2922" s="2643"/>
      <c r="W2922" s="2646"/>
    </row>
    <row r="2923" spans="1:23">
      <c r="A2923" s="2643"/>
      <c r="B2923" s="2643"/>
      <c r="C2923" s="2643"/>
      <c r="D2923" s="2643"/>
      <c r="E2923" s="2643"/>
      <c r="F2923" s="2643"/>
      <c r="G2923" s="2643"/>
      <c r="H2923" s="2643"/>
      <c r="I2923" s="2643"/>
      <c r="J2923" s="2643"/>
      <c r="K2923" s="2644"/>
      <c r="L2923" s="2645"/>
      <c r="M2923" s="2645"/>
      <c r="N2923" s="2645"/>
      <c r="O2923" s="2646"/>
      <c r="P2923" s="2646"/>
      <c r="Q2923" s="2646"/>
      <c r="R2923" s="2646"/>
      <c r="S2923" s="2646"/>
      <c r="T2923" s="2646"/>
      <c r="U2923" s="2643"/>
      <c r="V2923" s="2643"/>
      <c r="W2923" s="2646"/>
    </row>
    <row r="2924" spans="1:23">
      <c r="A2924" s="2643"/>
      <c r="B2924" s="2643"/>
      <c r="C2924" s="2643"/>
      <c r="D2924" s="2643"/>
      <c r="E2924" s="2643"/>
      <c r="F2924" s="2643"/>
      <c r="G2924" s="2643"/>
      <c r="H2924" s="2643"/>
      <c r="I2924" s="2643"/>
      <c r="J2924" s="2643"/>
      <c r="K2924" s="2644"/>
      <c r="L2924" s="2645"/>
      <c r="M2924" s="2645"/>
      <c r="N2924" s="2645"/>
      <c r="O2924" s="2646"/>
      <c r="P2924" s="2646"/>
      <c r="Q2924" s="2646"/>
      <c r="R2924" s="2646"/>
      <c r="S2924" s="2646"/>
      <c r="T2924" s="2646"/>
      <c r="U2924" s="2643"/>
      <c r="V2924" s="2643"/>
      <c r="W2924" s="2646"/>
    </row>
    <row r="2925" spans="1:23">
      <c r="A2925" s="2643"/>
      <c r="B2925" s="2643"/>
      <c r="C2925" s="2643"/>
      <c r="D2925" s="2643"/>
      <c r="E2925" s="2643"/>
      <c r="F2925" s="2643"/>
      <c r="G2925" s="2643"/>
      <c r="H2925" s="2643"/>
      <c r="I2925" s="2643"/>
      <c r="J2925" s="2643"/>
      <c r="K2925" s="2644"/>
      <c r="L2925" s="2645"/>
      <c r="M2925" s="2645"/>
      <c r="N2925" s="2645"/>
      <c r="O2925" s="2646"/>
      <c r="P2925" s="2646"/>
      <c r="Q2925" s="2646"/>
      <c r="R2925" s="2646"/>
      <c r="S2925" s="2646"/>
      <c r="T2925" s="2646"/>
      <c r="U2925" s="2643"/>
      <c r="V2925" s="2643"/>
      <c r="W2925" s="2646"/>
    </row>
    <row r="2926" spans="1:23">
      <c r="A2926" s="2643"/>
      <c r="B2926" s="2643"/>
      <c r="C2926" s="2643"/>
      <c r="D2926" s="2643"/>
      <c r="E2926" s="2643"/>
      <c r="F2926" s="2643"/>
      <c r="G2926" s="2643"/>
      <c r="H2926" s="2643"/>
      <c r="I2926" s="2643"/>
      <c r="J2926" s="2643"/>
      <c r="K2926" s="2644"/>
      <c r="L2926" s="2645"/>
      <c r="M2926" s="2645"/>
      <c r="N2926" s="2645"/>
      <c r="O2926" s="2646"/>
      <c r="P2926" s="2646"/>
      <c r="Q2926" s="2646"/>
      <c r="R2926" s="2646"/>
      <c r="S2926" s="2646"/>
      <c r="T2926" s="2646"/>
      <c r="U2926" s="2643"/>
      <c r="V2926" s="2643"/>
      <c r="W2926" s="2646"/>
    </row>
    <row r="2927" spans="1:23">
      <c r="A2927" s="2643"/>
      <c r="B2927" s="2643"/>
      <c r="C2927" s="2643"/>
      <c r="D2927" s="2643"/>
      <c r="E2927" s="2643"/>
      <c r="F2927" s="2643"/>
      <c r="G2927" s="2643"/>
      <c r="H2927" s="2643"/>
      <c r="I2927" s="2643"/>
      <c r="J2927" s="2643"/>
      <c r="K2927" s="2644"/>
      <c r="L2927" s="2645"/>
      <c r="M2927" s="2645"/>
      <c r="N2927" s="2645"/>
      <c r="O2927" s="2646"/>
      <c r="P2927" s="2646"/>
      <c r="Q2927" s="2646"/>
      <c r="R2927" s="2646"/>
      <c r="S2927" s="2646"/>
      <c r="T2927" s="2646"/>
      <c r="U2927" s="2643"/>
      <c r="V2927" s="2643"/>
      <c r="W2927" s="2646"/>
    </row>
    <row r="2928" spans="1:23">
      <c r="A2928" s="2643"/>
      <c r="B2928" s="2643"/>
      <c r="C2928" s="2643"/>
      <c r="D2928" s="2643"/>
      <c r="E2928" s="2643"/>
      <c r="F2928" s="2643"/>
      <c r="G2928" s="2643"/>
      <c r="H2928" s="2643"/>
      <c r="I2928" s="2643"/>
      <c r="J2928" s="2643"/>
      <c r="K2928" s="2644"/>
      <c r="L2928" s="2645"/>
      <c r="M2928" s="2645"/>
      <c r="N2928" s="2645"/>
      <c r="O2928" s="2646"/>
      <c r="P2928" s="2646"/>
      <c r="Q2928" s="2646"/>
      <c r="R2928" s="2646"/>
      <c r="S2928" s="2646"/>
      <c r="T2928" s="2646"/>
      <c r="U2928" s="2643"/>
      <c r="V2928" s="2643"/>
      <c r="W2928" s="2646"/>
    </row>
    <row r="2929" spans="1:23">
      <c r="A2929" s="2643"/>
      <c r="B2929" s="2643"/>
      <c r="C2929" s="2643"/>
      <c r="D2929" s="2643"/>
      <c r="E2929" s="2643"/>
      <c r="F2929" s="2643"/>
      <c r="G2929" s="2643"/>
      <c r="H2929" s="2643"/>
      <c r="I2929" s="2643"/>
      <c r="J2929" s="2643"/>
      <c r="K2929" s="2644"/>
      <c r="L2929" s="2645"/>
      <c r="M2929" s="2645"/>
      <c r="N2929" s="2645"/>
      <c r="O2929" s="2646"/>
      <c r="P2929" s="2646"/>
      <c r="Q2929" s="2646"/>
      <c r="R2929" s="2646"/>
      <c r="S2929" s="2646"/>
      <c r="T2929" s="2646"/>
      <c r="U2929" s="2643"/>
      <c r="V2929" s="2643"/>
      <c r="W2929" s="2646"/>
    </row>
    <row r="2930" spans="1:23">
      <c r="A2930" s="2643"/>
      <c r="B2930" s="2643"/>
      <c r="C2930" s="2643"/>
      <c r="D2930" s="2643"/>
      <c r="E2930" s="2643"/>
      <c r="F2930" s="2643"/>
      <c r="G2930" s="2643"/>
      <c r="H2930" s="2643"/>
      <c r="I2930" s="2643"/>
      <c r="J2930" s="2643"/>
      <c r="K2930" s="2644"/>
      <c r="L2930" s="2645"/>
      <c r="M2930" s="2645"/>
      <c r="N2930" s="2645"/>
      <c r="O2930" s="2646"/>
      <c r="P2930" s="2646"/>
      <c r="Q2930" s="2646"/>
      <c r="R2930" s="2646"/>
      <c r="S2930" s="2646"/>
      <c r="T2930" s="2646"/>
      <c r="U2930" s="2643"/>
      <c r="V2930" s="2643"/>
      <c r="W2930" s="2646"/>
    </row>
    <row r="2931" spans="1:23">
      <c r="A2931" s="2643"/>
      <c r="B2931" s="2643"/>
      <c r="C2931" s="2643"/>
      <c r="D2931" s="2643"/>
      <c r="E2931" s="2643"/>
      <c r="F2931" s="2643"/>
      <c r="G2931" s="2643"/>
      <c r="H2931" s="2643"/>
      <c r="I2931" s="2643"/>
      <c r="J2931" s="2643"/>
      <c r="K2931" s="2644"/>
      <c r="L2931" s="2645"/>
      <c r="M2931" s="2645"/>
      <c r="N2931" s="2645"/>
      <c r="O2931" s="2646"/>
      <c r="P2931" s="2646"/>
      <c r="Q2931" s="2646"/>
      <c r="R2931" s="2646"/>
      <c r="S2931" s="2646"/>
      <c r="T2931" s="2646"/>
      <c r="U2931" s="2643"/>
      <c r="V2931" s="2643"/>
      <c r="W2931" s="2646"/>
    </row>
    <row r="2932" spans="1:23">
      <c r="A2932" s="2643"/>
      <c r="B2932" s="2643"/>
      <c r="C2932" s="2643"/>
      <c r="D2932" s="2643"/>
      <c r="E2932" s="2643"/>
      <c r="F2932" s="2643"/>
      <c r="G2932" s="2643"/>
      <c r="H2932" s="2643"/>
      <c r="I2932" s="2643"/>
      <c r="J2932" s="2643"/>
      <c r="K2932" s="2644"/>
      <c r="L2932" s="2645"/>
      <c r="M2932" s="2645"/>
      <c r="N2932" s="2645"/>
      <c r="O2932" s="2646"/>
      <c r="P2932" s="2646"/>
      <c r="Q2932" s="2646"/>
      <c r="R2932" s="2646"/>
      <c r="S2932" s="2646"/>
      <c r="T2932" s="2646"/>
      <c r="U2932" s="2643"/>
      <c r="V2932" s="2643"/>
      <c r="W2932" s="2646"/>
    </row>
    <row r="2933" spans="1:23">
      <c r="A2933" s="2643"/>
      <c r="B2933" s="2643"/>
      <c r="C2933" s="2643"/>
      <c r="D2933" s="2643"/>
      <c r="E2933" s="2643"/>
      <c r="F2933" s="2643"/>
      <c r="G2933" s="2643"/>
      <c r="H2933" s="2643"/>
      <c r="I2933" s="2643"/>
      <c r="J2933" s="2643"/>
      <c r="K2933" s="2644"/>
      <c r="L2933" s="2645"/>
      <c r="M2933" s="2645"/>
      <c r="N2933" s="2645"/>
      <c r="O2933" s="2646"/>
      <c r="P2933" s="2646"/>
      <c r="Q2933" s="2646"/>
      <c r="R2933" s="2646"/>
      <c r="S2933" s="2646"/>
      <c r="T2933" s="2646"/>
      <c r="U2933" s="2643"/>
      <c r="V2933" s="2643"/>
      <c r="W2933" s="2646"/>
    </row>
    <row r="2934" spans="1:23">
      <c r="A2934" s="2643"/>
      <c r="B2934" s="2643"/>
      <c r="C2934" s="2643"/>
      <c r="D2934" s="2643"/>
      <c r="E2934" s="2643"/>
      <c r="F2934" s="2643"/>
      <c r="G2934" s="2643"/>
      <c r="H2934" s="2643"/>
      <c r="I2934" s="2643"/>
      <c r="J2934" s="2643"/>
      <c r="K2934" s="2644"/>
      <c r="L2934" s="2645"/>
      <c r="M2934" s="2645"/>
      <c r="N2934" s="2645"/>
      <c r="O2934" s="2646"/>
      <c r="P2934" s="2646"/>
      <c r="Q2934" s="2646"/>
      <c r="R2934" s="2646"/>
      <c r="S2934" s="2646"/>
      <c r="T2934" s="2646"/>
      <c r="U2934" s="2643"/>
      <c r="V2934" s="2643"/>
      <c r="W2934" s="2646"/>
    </row>
    <row r="2935" spans="1:23">
      <c r="A2935" s="2643"/>
      <c r="B2935" s="2643"/>
      <c r="C2935" s="2643"/>
      <c r="D2935" s="2643"/>
      <c r="E2935" s="2643"/>
      <c r="F2935" s="2643"/>
      <c r="G2935" s="2643"/>
      <c r="H2935" s="2643"/>
      <c r="I2935" s="2643"/>
      <c r="J2935" s="2643"/>
      <c r="K2935" s="2644"/>
      <c r="L2935" s="2645"/>
      <c r="M2935" s="2645"/>
      <c r="N2935" s="2645"/>
      <c r="O2935" s="2646"/>
      <c r="P2935" s="2646"/>
      <c r="Q2935" s="2646"/>
      <c r="R2935" s="2646"/>
      <c r="S2935" s="2646"/>
      <c r="T2935" s="2646"/>
      <c r="U2935" s="2643"/>
      <c r="V2935" s="2643"/>
      <c r="W2935" s="2646"/>
    </row>
    <row r="2936" spans="1:23">
      <c r="A2936" s="2643"/>
      <c r="B2936" s="2643"/>
      <c r="C2936" s="2643"/>
      <c r="D2936" s="2643"/>
      <c r="E2936" s="2643"/>
      <c r="F2936" s="2643"/>
      <c r="G2936" s="2643"/>
      <c r="H2936" s="2643"/>
      <c r="I2936" s="2643"/>
      <c r="J2936" s="2643"/>
      <c r="K2936" s="2644"/>
      <c r="L2936" s="2645"/>
      <c r="M2936" s="2645"/>
      <c r="N2936" s="2645"/>
      <c r="O2936" s="2646"/>
      <c r="P2936" s="2646"/>
      <c r="Q2936" s="2646"/>
      <c r="R2936" s="2646"/>
      <c r="S2936" s="2646"/>
      <c r="T2936" s="2646"/>
      <c r="U2936" s="2643"/>
      <c r="V2936" s="2643"/>
      <c r="W2936" s="2646"/>
    </row>
    <row r="2937" spans="1:23">
      <c r="A2937" s="2643"/>
      <c r="B2937" s="2643"/>
      <c r="C2937" s="2643"/>
      <c r="D2937" s="2643"/>
      <c r="E2937" s="2643"/>
      <c r="F2937" s="2643"/>
      <c r="G2937" s="2643"/>
      <c r="H2937" s="2643"/>
      <c r="I2937" s="2643"/>
      <c r="J2937" s="2643"/>
      <c r="K2937" s="2644"/>
      <c r="L2937" s="2645"/>
      <c r="M2937" s="2645"/>
      <c r="N2937" s="2645"/>
      <c r="O2937" s="2646"/>
      <c r="P2937" s="2646"/>
      <c r="Q2937" s="2646"/>
      <c r="R2937" s="2646"/>
      <c r="S2937" s="2646"/>
      <c r="T2937" s="2646"/>
      <c r="U2937" s="2643"/>
      <c r="V2937" s="2643"/>
      <c r="W2937" s="2646"/>
    </row>
    <row r="2938" spans="1:23">
      <c r="A2938" s="2643"/>
      <c r="B2938" s="2643"/>
      <c r="C2938" s="2643"/>
      <c r="D2938" s="2643"/>
      <c r="E2938" s="2643"/>
      <c r="F2938" s="2643"/>
      <c r="G2938" s="2643"/>
      <c r="H2938" s="2643"/>
      <c r="I2938" s="2643"/>
      <c r="J2938" s="2643"/>
      <c r="K2938" s="2644"/>
      <c r="L2938" s="2645"/>
      <c r="M2938" s="2645"/>
      <c r="N2938" s="2645"/>
      <c r="O2938" s="2646"/>
      <c r="P2938" s="2646"/>
      <c r="Q2938" s="2646"/>
      <c r="R2938" s="2646"/>
      <c r="S2938" s="2646"/>
      <c r="T2938" s="2646"/>
      <c r="U2938" s="2643"/>
      <c r="V2938" s="2643"/>
      <c r="W2938" s="2646"/>
    </row>
    <row r="2939" spans="1:23">
      <c r="A2939" s="2643"/>
      <c r="B2939" s="2643"/>
      <c r="C2939" s="2643"/>
      <c r="D2939" s="2643"/>
      <c r="E2939" s="2643"/>
      <c r="F2939" s="2643"/>
      <c r="G2939" s="2643"/>
      <c r="H2939" s="2643"/>
      <c r="I2939" s="2643"/>
      <c r="J2939" s="2643"/>
      <c r="K2939" s="2644"/>
      <c r="L2939" s="2645"/>
      <c r="M2939" s="2645"/>
      <c r="N2939" s="2645"/>
      <c r="O2939" s="2646"/>
      <c r="P2939" s="2646"/>
      <c r="Q2939" s="2646"/>
      <c r="R2939" s="2646"/>
      <c r="S2939" s="2646"/>
      <c r="T2939" s="2646"/>
      <c r="U2939" s="2643"/>
      <c r="V2939" s="2643"/>
      <c r="W2939" s="2646"/>
    </row>
    <row r="2940" spans="1:23">
      <c r="A2940" s="2643"/>
      <c r="B2940" s="2643"/>
      <c r="C2940" s="2643"/>
      <c r="D2940" s="2643"/>
      <c r="E2940" s="2643"/>
      <c r="F2940" s="2643"/>
      <c r="G2940" s="2643"/>
      <c r="H2940" s="2643"/>
      <c r="I2940" s="2643"/>
      <c r="J2940" s="2643"/>
      <c r="K2940" s="2644"/>
      <c r="L2940" s="2645"/>
      <c r="M2940" s="2645"/>
      <c r="N2940" s="2645"/>
      <c r="O2940" s="2646"/>
      <c r="P2940" s="2646"/>
      <c r="Q2940" s="2646"/>
      <c r="R2940" s="2646"/>
      <c r="S2940" s="2646"/>
      <c r="T2940" s="2646"/>
      <c r="U2940" s="2643"/>
      <c r="V2940" s="2643"/>
      <c r="W2940" s="2646"/>
    </row>
    <row r="2941" spans="1:23">
      <c r="A2941" s="2643"/>
      <c r="B2941" s="2643"/>
      <c r="C2941" s="2643"/>
      <c r="D2941" s="2643"/>
      <c r="E2941" s="2643"/>
      <c r="F2941" s="2643"/>
      <c r="G2941" s="2643"/>
      <c r="H2941" s="2643"/>
      <c r="I2941" s="2643"/>
      <c r="J2941" s="2643"/>
      <c r="K2941" s="2644"/>
      <c r="L2941" s="2645"/>
      <c r="M2941" s="2645"/>
      <c r="N2941" s="2645"/>
      <c r="O2941" s="2646"/>
      <c r="P2941" s="2646"/>
      <c r="Q2941" s="2646"/>
      <c r="R2941" s="2646"/>
      <c r="S2941" s="2646"/>
      <c r="T2941" s="2646"/>
      <c r="U2941" s="2643"/>
      <c r="V2941" s="2643"/>
      <c r="W2941" s="2646"/>
    </row>
    <row r="2942" spans="1:23">
      <c r="A2942" s="2643"/>
      <c r="B2942" s="2643"/>
      <c r="C2942" s="2643"/>
      <c r="D2942" s="2643"/>
      <c r="E2942" s="2643"/>
      <c r="F2942" s="2643"/>
      <c r="G2942" s="2643"/>
      <c r="H2942" s="2643"/>
      <c r="I2942" s="2643"/>
      <c r="J2942" s="2643"/>
      <c r="K2942" s="2644"/>
      <c r="L2942" s="2645"/>
      <c r="M2942" s="2645"/>
      <c r="N2942" s="2645"/>
      <c r="O2942" s="2646"/>
      <c r="P2942" s="2646"/>
      <c r="Q2942" s="2646"/>
      <c r="R2942" s="2646"/>
      <c r="S2942" s="2646"/>
      <c r="T2942" s="2646"/>
      <c r="U2942" s="2643"/>
      <c r="V2942" s="2643"/>
      <c r="W2942" s="2646"/>
    </row>
    <row r="2943" spans="1:23">
      <c r="A2943" s="2643"/>
      <c r="B2943" s="2643"/>
      <c r="C2943" s="2643"/>
      <c r="D2943" s="2643"/>
      <c r="E2943" s="2643"/>
      <c r="F2943" s="2643"/>
      <c r="G2943" s="2643"/>
      <c r="H2943" s="2643"/>
      <c r="I2943" s="2643"/>
      <c r="J2943" s="2643"/>
      <c r="K2943" s="2644"/>
      <c r="L2943" s="2645"/>
      <c r="M2943" s="2645"/>
      <c r="N2943" s="2645"/>
      <c r="O2943" s="2646"/>
      <c r="P2943" s="2646"/>
      <c r="Q2943" s="2646"/>
      <c r="R2943" s="2646"/>
      <c r="S2943" s="2646"/>
      <c r="T2943" s="2646"/>
      <c r="U2943" s="2643"/>
      <c r="V2943" s="2643"/>
      <c r="W2943" s="2646"/>
    </row>
    <row r="2944" spans="1:23">
      <c r="A2944" s="2643"/>
      <c r="B2944" s="2643"/>
      <c r="C2944" s="2643"/>
      <c r="D2944" s="2643"/>
      <c r="E2944" s="2643"/>
      <c r="F2944" s="2643"/>
      <c r="G2944" s="2643"/>
      <c r="H2944" s="2643"/>
      <c r="I2944" s="2643"/>
      <c r="J2944" s="2643"/>
      <c r="K2944" s="2644"/>
      <c r="L2944" s="2645"/>
      <c r="M2944" s="2645"/>
      <c r="N2944" s="2645"/>
      <c r="O2944" s="2646"/>
      <c r="P2944" s="2646"/>
      <c r="Q2944" s="2646"/>
      <c r="R2944" s="2646"/>
      <c r="S2944" s="2646"/>
      <c r="T2944" s="2646"/>
      <c r="U2944" s="2643"/>
      <c r="V2944" s="2643"/>
      <c r="W2944" s="2646"/>
    </row>
    <row r="2945" spans="1:23">
      <c r="A2945" s="2643"/>
      <c r="B2945" s="2643"/>
      <c r="C2945" s="2643"/>
      <c r="D2945" s="2643"/>
      <c r="E2945" s="2643"/>
      <c r="F2945" s="2643"/>
      <c r="G2945" s="2643"/>
      <c r="H2945" s="2643"/>
      <c r="I2945" s="2643"/>
      <c r="J2945" s="2643"/>
      <c r="K2945" s="2644"/>
      <c r="L2945" s="2645"/>
      <c r="M2945" s="2645"/>
      <c r="N2945" s="2645"/>
      <c r="O2945" s="2646"/>
      <c r="P2945" s="2646"/>
      <c r="Q2945" s="2646"/>
      <c r="R2945" s="2646"/>
      <c r="S2945" s="2646"/>
      <c r="T2945" s="2646"/>
      <c r="U2945" s="2643"/>
      <c r="V2945" s="2643"/>
      <c r="W2945" s="2646"/>
    </row>
    <row r="2946" spans="1:23">
      <c r="A2946" s="2643"/>
      <c r="B2946" s="2643"/>
      <c r="C2946" s="2643"/>
      <c r="D2946" s="2643"/>
      <c r="E2946" s="2643"/>
      <c r="F2946" s="2643"/>
      <c r="G2946" s="2643"/>
      <c r="H2946" s="2643"/>
      <c r="I2946" s="2643"/>
      <c r="J2946" s="2643"/>
      <c r="K2946" s="2644"/>
      <c r="L2946" s="2645"/>
      <c r="M2946" s="2645"/>
      <c r="N2946" s="2645"/>
      <c r="O2946" s="2646"/>
      <c r="P2946" s="2646"/>
      <c r="Q2946" s="2646"/>
      <c r="R2946" s="2646"/>
      <c r="S2946" s="2646"/>
      <c r="T2946" s="2646"/>
      <c r="U2946" s="2643"/>
      <c r="V2946" s="2643"/>
      <c r="W2946" s="2646"/>
    </row>
    <row r="2947" spans="1:23">
      <c r="A2947" s="2643"/>
      <c r="B2947" s="2643"/>
      <c r="C2947" s="2643"/>
      <c r="D2947" s="2643"/>
      <c r="E2947" s="2643"/>
      <c r="F2947" s="2643"/>
      <c r="G2947" s="2643"/>
      <c r="H2947" s="2643"/>
      <c r="I2947" s="2643"/>
      <c r="J2947" s="2643"/>
      <c r="K2947" s="2644"/>
      <c r="L2947" s="2645"/>
      <c r="M2947" s="2645"/>
      <c r="N2947" s="2645"/>
      <c r="O2947" s="2646"/>
      <c r="P2947" s="2646"/>
      <c r="Q2947" s="2646"/>
      <c r="R2947" s="2646"/>
      <c r="S2947" s="2646"/>
      <c r="T2947" s="2646"/>
      <c r="U2947" s="2643"/>
      <c r="V2947" s="2643"/>
      <c r="W2947" s="2646"/>
    </row>
    <row r="2948" spans="1:23">
      <c r="A2948" s="2643"/>
      <c r="B2948" s="2643"/>
      <c r="C2948" s="2643"/>
      <c r="D2948" s="2643"/>
      <c r="E2948" s="2643"/>
      <c r="F2948" s="2643"/>
      <c r="G2948" s="2643"/>
      <c r="H2948" s="2643"/>
      <c r="I2948" s="2643"/>
      <c r="J2948" s="2643"/>
      <c r="K2948" s="2644"/>
      <c r="L2948" s="2645"/>
      <c r="M2948" s="2645"/>
      <c r="N2948" s="2645"/>
      <c r="O2948" s="2646"/>
      <c r="P2948" s="2646"/>
      <c r="Q2948" s="2646"/>
      <c r="R2948" s="2646"/>
      <c r="S2948" s="2646"/>
      <c r="T2948" s="2646"/>
      <c r="U2948" s="2643"/>
      <c r="V2948" s="2643"/>
      <c r="W2948" s="2646"/>
    </row>
    <row r="2949" spans="1:23">
      <c r="A2949" s="2643"/>
      <c r="B2949" s="2643"/>
      <c r="C2949" s="2643"/>
      <c r="D2949" s="2643"/>
      <c r="E2949" s="2643"/>
      <c r="F2949" s="2643"/>
      <c r="G2949" s="2643"/>
      <c r="H2949" s="2643"/>
      <c r="I2949" s="2643"/>
      <c r="J2949" s="2643"/>
      <c r="K2949" s="2644"/>
      <c r="L2949" s="2645"/>
      <c r="M2949" s="2645"/>
      <c r="N2949" s="2645"/>
      <c r="O2949" s="2646"/>
      <c r="P2949" s="2646"/>
      <c r="Q2949" s="2646"/>
      <c r="R2949" s="2646"/>
      <c r="S2949" s="2646"/>
      <c r="T2949" s="2646"/>
      <c r="U2949" s="2643"/>
      <c r="V2949" s="2643"/>
      <c r="W2949" s="2646"/>
    </row>
    <row r="2950" spans="1:23">
      <c r="A2950" s="2643"/>
      <c r="B2950" s="2643"/>
      <c r="C2950" s="2643"/>
      <c r="D2950" s="2643"/>
      <c r="E2950" s="2643"/>
      <c r="F2950" s="2643"/>
      <c r="G2950" s="2643"/>
      <c r="H2950" s="2643"/>
      <c r="I2950" s="2643"/>
      <c r="J2950" s="2643"/>
      <c r="K2950" s="2644"/>
      <c r="L2950" s="2645"/>
      <c r="M2950" s="2645"/>
      <c r="N2950" s="2645"/>
      <c r="O2950" s="2646"/>
      <c r="P2950" s="2646"/>
      <c r="Q2950" s="2646"/>
      <c r="R2950" s="2646"/>
      <c r="S2950" s="2646"/>
      <c r="T2950" s="2646"/>
      <c r="U2950" s="2643"/>
      <c r="V2950" s="2643"/>
      <c r="W2950" s="2646"/>
    </row>
    <row r="2951" spans="1:23">
      <c r="A2951" s="2643"/>
      <c r="B2951" s="2643"/>
      <c r="C2951" s="2643"/>
      <c r="D2951" s="2643"/>
      <c r="E2951" s="2643"/>
      <c r="F2951" s="2643"/>
      <c r="G2951" s="2643"/>
      <c r="H2951" s="2643"/>
      <c r="I2951" s="2643"/>
      <c r="J2951" s="2643"/>
      <c r="K2951" s="2644"/>
      <c r="L2951" s="2645"/>
      <c r="M2951" s="2645"/>
      <c r="N2951" s="2645"/>
      <c r="O2951" s="2646"/>
      <c r="P2951" s="2646"/>
      <c r="Q2951" s="2646"/>
      <c r="R2951" s="2646"/>
      <c r="S2951" s="2646"/>
      <c r="T2951" s="2646"/>
      <c r="U2951" s="2643"/>
      <c r="V2951" s="2643"/>
      <c r="W2951" s="2646"/>
    </row>
    <row r="2952" spans="1:23">
      <c r="A2952" s="2643"/>
      <c r="B2952" s="2643"/>
      <c r="C2952" s="2643"/>
      <c r="D2952" s="2643"/>
      <c r="E2952" s="2643"/>
      <c r="F2952" s="2643"/>
      <c r="G2952" s="2643"/>
      <c r="H2952" s="2643"/>
      <c r="I2952" s="2643"/>
      <c r="J2952" s="2643"/>
      <c r="K2952" s="2644"/>
      <c r="L2952" s="2645"/>
      <c r="M2952" s="2645"/>
      <c r="N2952" s="2645"/>
      <c r="O2952" s="2646"/>
      <c r="P2952" s="2646"/>
      <c r="Q2952" s="2646"/>
      <c r="R2952" s="2646"/>
      <c r="S2952" s="2646"/>
      <c r="T2952" s="2646"/>
      <c r="U2952" s="2643"/>
      <c r="V2952" s="2643"/>
      <c r="W2952" s="2646"/>
    </row>
    <row r="2953" spans="1:23">
      <c r="A2953" s="2643"/>
      <c r="B2953" s="2643"/>
      <c r="C2953" s="2643"/>
      <c r="D2953" s="2643"/>
      <c r="E2953" s="2643"/>
      <c r="F2953" s="2643"/>
      <c r="G2953" s="2643"/>
      <c r="H2953" s="2643"/>
      <c r="I2953" s="2643"/>
      <c r="J2953" s="2643"/>
      <c r="K2953" s="2644"/>
      <c r="L2953" s="2645"/>
      <c r="M2953" s="2645"/>
      <c r="N2953" s="2645"/>
      <c r="O2953" s="2646"/>
      <c r="P2953" s="2646"/>
      <c r="Q2953" s="2646"/>
      <c r="R2953" s="2646"/>
      <c r="S2953" s="2646"/>
      <c r="T2953" s="2646"/>
      <c r="U2953" s="2643"/>
      <c r="V2953" s="2643"/>
      <c r="W2953" s="2646"/>
    </row>
    <row r="2954" spans="1:23">
      <c r="A2954" s="2643"/>
      <c r="B2954" s="2643"/>
      <c r="C2954" s="2643"/>
      <c r="D2954" s="2643"/>
      <c r="E2954" s="2643"/>
      <c r="F2954" s="2643"/>
      <c r="G2954" s="2643"/>
      <c r="H2954" s="2643"/>
      <c r="I2954" s="2643"/>
      <c r="J2954" s="2643"/>
      <c r="K2954" s="2644"/>
      <c r="L2954" s="2645"/>
      <c r="M2954" s="2645"/>
      <c r="N2954" s="2645"/>
      <c r="O2954" s="2646"/>
      <c r="P2954" s="2646"/>
      <c r="Q2954" s="2646"/>
      <c r="R2954" s="2646"/>
      <c r="S2954" s="2646"/>
      <c r="T2954" s="2646"/>
      <c r="U2954" s="2643"/>
      <c r="V2954" s="2643"/>
      <c r="W2954" s="2646"/>
    </row>
    <row r="2955" spans="1:23">
      <c r="A2955" s="2643"/>
      <c r="B2955" s="2643"/>
      <c r="C2955" s="2643"/>
      <c r="D2955" s="2643"/>
      <c r="E2955" s="2643"/>
      <c r="F2955" s="2643"/>
      <c r="G2955" s="2643"/>
      <c r="H2955" s="2643"/>
      <c r="I2955" s="2643"/>
      <c r="J2955" s="2643"/>
      <c r="K2955" s="2644"/>
      <c r="L2955" s="2645"/>
      <c r="M2955" s="2645"/>
      <c r="N2955" s="2645"/>
      <c r="O2955" s="2646"/>
      <c r="P2955" s="2646"/>
      <c r="Q2955" s="2646"/>
      <c r="R2955" s="2646"/>
      <c r="S2955" s="2646"/>
      <c r="T2955" s="2646"/>
      <c r="U2955" s="2643"/>
      <c r="V2955" s="2643"/>
      <c r="W2955" s="2646"/>
    </row>
    <row r="2956" spans="1:23">
      <c r="A2956" s="2643"/>
      <c r="B2956" s="2643"/>
      <c r="C2956" s="2643"/>
      <c r="D2956" s="2643"/>
      <c r="E2956" s="2643"/>
      <c r="F2956" s="2643"/>
      <c r="G2956" s="2643"/>
      <c r="H2956" s="2643"/>
      <c r="I2956" s="2643"/>
      <c r="J2956" s="2643"/>
      <c r="K2956" s="2644"/>
      <c r="L2956" s="2645"/>
      <c r="M2956" s="2645"/>
      <c r="N2956" s="2645"/>
      <c r="O2956" s="2646"/>
      <c r="P2956" s="2646"/>
      <c r="Q2956" s="2646"/>
      <c r="R2956" s="2646"/>
      <c r="S2956" s="2646"/>
      <c r="T2956" s="2646"/>
      <c r="U2956" s="2643"/>
      <c r="V2956" s="2643"/>
      <c r="W2956" s="2646"/>
    </row>
    <row r="2957" spans="1:23">
      <c r="A2957" s="2643"/>
      <c r="B2957" s="2643"/>
      <c r="C2957" s="2643"/>
      <c r="D2957" s="2643"/>
      <c r="E2957" s="2643"/>
      <c r="F2957" s="2643"/>
      <c r="G2957" s="2643"/>
      <c r="H2957" s="2643"/>
      <c r="I2957" s="2643"/>
      <c r="J2957" s="2643"/>
      <c r="K2957" s="2644"/>
      <c r="L2957" s="2645"/>
      <c r="M2957" s="2645"/>
      <c r="N2957" s="2645"/>
      <c r="O2957" s="2646"/>
      <c r="P2957" s="2646"/>
      <c r="Q2957" s="2646"/>
      <c r="R2957" s="2646"/>
      <c r="S2957" s="2646"/>
      <c r="T2957" s="2646"/>
      <c r="U2957" s="2643"/>
      <c r="V2957" s="2643"/>
      <c r="W2957" s="2646"/>
    </row>
    <row r="2958" spans="1:23">
      <c r="A2958" s="2643"/>
      <c r="B2958" s="2643"/>
      <c r="C2958" s="2643"/>
      <c r="D2958" s="2643"/>
      <c r="E2958" s="2643"/>
      <c r="F2958" s="2643"/>
      <c r="G2958" s="2643"/>
      <c r="H2958" s="2643"/>
      <c r="I2958" s="2643"/>
      <c r="J2958" s="2643"/>
      <c r="K2958" s="2644"/>
      <c r="L2958" s="2645"/>
      <c r="M2958" s="2645"/>
      <c r="N2958" s="2645"/>
      <c r="O2958" s="2646"/>
      <c r="P2958" s="2646"/>
      <c r="Q2958" s="2646"/>
      <c r="R2958" s="2646"/>
      <c r="S2958" s="2646"/>
      <c r="T2958" s="2646"/>
      <c r="U2958" s="2643"/>
      <c r="V2958" s="2643"/>
      <c r="W2958" s="2646"/>
    </row>
    <row r="2959" spans="1:23">
      <c r="A2959" s="2643"/>
      <c r="B2959" s="2643"/>
      <c r="C2959" s="2643"/>
      <c r="D2959" s="2643"/>
      <c r="E2959" s="2643"/>
      <c r="F2959" s="2643"/>
      <c r="G2959" s="2643"/>
      <c r="H2959" s="2643"/>
      <c r="I2959" s="2643"/>
      <c r="J2959" s="2643"/>
      <c r="K2959" s="2644"/>
      <c r="L2959" s="2645"/>
      <c r="M2959" s="2645"/>
      <c r="N2959" s="2645"/>
      <c r="O2959" s="2646"/>
      <c r="P2959" s="2646"/>
      <c r="Q2959" s="2646"/>
      <c r="R2959" s="2646"/>
      <c r="S2959" s="2646"/>
      <c r="T2959" s="2646"/>
      <c r="U2959" s="2643"/>
      <c r="V2959" s="2643"/>
      <c r="W2959" s="2646"/>
    </row>
    <row r="2960" spans="1:23">
      <c r="A2960" s="2643"/>
      <c r="B2960" s="2643"/>
      <c r="C2960" s="2643"/>
      <c r="D2960" s="2643"/>
      <c r="E2960" s="2643"/>
      <c r="F2960" s="2643"/>
      <c r="G2960" s="2643"/>
      <c r="H2960" s="2643"/>
      <c r="I2960" s="2643"/>
      <c r="J2960" s="2643"/>
      <c r="K2960" s="2644"/>
      <c r="L2960" s="2645"/>
      <c r="M2960" s="2645"/>
      <c r="N2960" s="2645"/>
      <c r="O2960" s="2646"/>
      <c r="P2960" s="2646"/>
      <c r="Q2960" s="2646"/>
      <c r="R2960" s="2646"/>
      <c r="S2960" s="2646"/>
      <c r="T2960" s="2646"/>
      <c r="U2960" s="2643"/>
      <c r="V2960" s="2643"/>
      <c r="W2960" s="2646"/>
    </row>
    <row r="2961" spans="1:23">
      <c r="A2961" s="2643"/>
      <c r="B2961" s="2643"/>
      <c r="C2961" s="2643"/>
      <c r="D2961" s="2643"/>
      <c r="E2961" s="2643"/>
      <c r="F2961" s="2643"/>
      <c r="G2961" s="2643"/>
      <c r="H2961" s="2643"/>
      <c r="I2961" s="2643"/>
      <c r="J2961" s="2643"/>
      <c r="K2961" s="2644"/>
      <c r="L2961" s="2645"/>
      <c r="M2961" s="2645"/>
      <c r="N2961" s="2645"/>
      <c r="O2961" s="2646"/>
      <c r="P2961" s="2646"/>
      <c r="Q2961" s="2646"/>
      <c r="R2961" s="2646"/>
      <c r="S2961" s="2646"/>
      <c r="T2961" s="2646"/>
      <c r="U2961" s="2643"/>
      <c r="V2961" s="2643"/>
      <c r="W2961" s="2646"/>
    </row>
    <row r="2962" spans="1:23">
      <c r="A2962" s="2643"/>
      <c r="B2962" s="2643"/>
      <c r="C2962" s="2643"/>
      <c r="D2962" s="2643"/>
      <c r="E2962" s="2643"/>
      <c r="F2962" s="2643"/>
      <c r="G2962" s="2643"/>
      <c r="H2962" s="2643"/>
      <c r="I2962" s="2643"/>
      <c r="J2962" s="2643"/>
      <c r="K2962" s="2644"/>
      <c r="L2962" s="2645"/>
      <c r="M2962" s="2645"/>
      <c r="N2962" s="2645"/>
      <c r="O2962" s="2646"/>
      <c r="P2962" s="2646"/>
      <c r="Q2962" s="2646"/>
      <c r="R2962" s="2646"/>
      <c r="S2962" s="2646"/>
      <c r="T2962" s="2646"/>
      <c r="U2962" s="2643"/>
      <c r="V2962" s="2643"/>
      <c r="W2962" s="2646"/>
    </row>
    <row r="2963" spans="1:23">
      <c r="A2963" s="2643"/>
      <c r="B2963" s="2643"/>
      <c r="C2963" s="2643"/>
      <c r="D2963" s="2643"/>
      <c r="E2963" s="2643"/>
      <c r="F2963" s="2643"/>
      <c r="G2963" s="2643"/>
      <c r="H2963" s="2643"/>
      <c r="I2963" s="2643"/>
      <c r="J2963" s="2643"/>
      <c r="K2963" s="2644"/>
      <c r="L2963" s="2645"/>
      <c r="M2963" s="2645"/>
      <c r="N2963" s="2645"/>
      <c r="O2963" s="2646"/>
      <c r="P2963" s="2646"/>
      <c r="Q2963" s="2646"/>
      <c r="R2963" s="2646"/>
      <c r="S2963" s="2646"/>
      <c r="T2963" s="2646"/>
      <c r="U2963" s="2643"/>
      <c r="V2963" s="2643"/>
      <c r="W2963" s="2646"/>
    </row>
    <row r="2964" spans="1:23">
      <c r="A2964" s="2643"/>
      <c r="B2964" s="2643"/>
      <c r="C2964" s="2643"/>
      <c r="D2964" s="2643"/>
      <c r="E2964" s="2643"/>
      <c r="F2964" s="2643"/>
      <c r="G2964" s="2643"/>
      <c r="H2964" s="2643"/>
      <c r="I2964" s="2643"/>
      <c r="J2964" s="2643"/>
      <c r="K2964" s="2644"/>
      <c r="L2964" s="2645"/>
      <c r="M2964" s="2645"/>
      <c r="N2964" s="2645"/>
      <c r="O2964" s="2646"/>
      <c r="P2964" s="2646"/>
      <c r="Q2964" s="2646"/>
      <c r="R2964" s="2646"/>
      <c r="S2964" s="2646"/>
      <c r="T2964" s="2646"/>
      <c r="U2964" s="2643"/>
      <c r="V2964" s="2643"/>
      <c r="W2964" s="2646"/>
    </row>
    <row r="2965" spans="1:23">
      <c r="A2965" s="2643"/>
      <c r="B2965" s="2643"/>
      <c r="C2965" s="2643"/>
      <c r="D2965" s="2643"/>
      <c r="E2965" s="2643"/>
      <c r="F2965" s="2643"/>
      <c r="G2965" s="2643"/>
      <c r="H2965" s="2643"/>
      <c r="I2965" s="2643"/>
      <c r="J2965" s="2643"/>
      <c r="K2965" s="2644"/>
      <c r="L2965" s="2645"/>
      <c r="M2965" s="2645"/>
      <c r="N2965" s="2645"/>
      <c r="O2965" s="2646"/>
      <c r="P2965" s="2646"/>
      <c r="Q2965" s="2646"/>
      <c r="R2965" s="2646"/>
      <c r="S2965" s="2646"/>
      <c r="T2965" s="2646"/>
      <c r="U2965" s="2643"/>
      <c r="V2965" s="2643"/>
      <c r="W2965" s="2646"/>
    </row>
    <row r="2966" spans="1:23">
      <c r="A2966" s="2643"/>
      <c r="B2966" s="2643"/>
      <c r="C2966" s="2643"/>
      <c r="D2966" s="2643"/>
      <c r="E2966" s="2643"/>
      <c r="F2966" s="2643"/>
      <c r="G2966" s="2643"/>
      <c r="H2966" s="2643"/>
      <c r="I2966" s="2643"/>
      <c r="J2966" s="2643"/>
      <c r="K2966" s="2644"/>
      <c r="L2966" s="2645"/>
      <c r="M2966" s="2645"/>
      <c r="N2966" s="2645"/>
      <c r="O2966" s="2646"/>
      <c r="P2966" s="2646"/>
      <c r="Q2966" s="2646"/>
      <c r="R2966" s="2646"/>
      <c r="S2966" s="2646"/>
      <c r="T2966" s="2646"/>
      <c r="U2966" s="2643"/>
      <c r="V2966" s="2643"/>
      <c r="W2966" s="2646"/>
    </row>
    <row r="2967" spans="1:23">
      <c r="A2967" s="2643"/>
      <c r="B2967" s="2643"/>
      <c r="C2967" s="2643"/>
      <c r="D2967" s="2643"/>
      <c r="E2967" s="2643"/>
      <c r="F2967" s="2643"/>
      <c r="G2967" s="2643"/>
      <c r="H2967" s="2643"/>
      <c r="I2967" s="2643"/>
      <c r="J2967" s="2643"/>
      <c r="K2967" s="2644"/>
      <c r="L2967" s="2645"/>
      <c r="M2967" s="2645"/>
      <c r="N2967" s="2645"/>
      <c r="O2967" s="2646"/>
      <c r="P2967" s="2646"/>
      <c r="Q2967" s="2646"/>
      <c r="R2967" s="2646"/>
      <c r="S2967" s="2646"/>
      <c r="T2967" s="2646"/>
      <c r="U2967" s="2643"/>
      <c r="V2967" s="2643"/>
      <c r="W2967" s="2646"/>
    </row>
    <row r="2968" spans="1:23">
      <c r="A2968" s="2643"/>
      <c r="B2968" s="2643"/>
      <c r="C2968" s="2643"/>
      <c r="D2968" s="2643"/>
      <c r="E2968" s="2643"/>
      <c r="F2968" s="2643"/>
      <c r="G2968" s="2643"/>
      <c r="H2968" s="2643"/>
      <c r="I2968" s="2643"/>
      <c r="J2968" s="2643"/>
      <c r="K2968" s="2644"/>
      <c r="L2968" s="2645"/>
      <c r="M2968" s="2645"/>
      <c r="N2968" s="2645"/>
      <c r="O2968" s="2646"/>
      <c r="P2968" s="2646"/>
      <c r="Q2968" s="2646"/>
      <c r="R2968" s="2646"/>
      <c r="S2968" s="2646"/>
      <c r="T2968" s="2646"/>
      <c r="U2968" s="2643"/>
      <c r="V2968" s="2643"/>
      <c r="W2968" s="2646"/>
    </row>
    <row r="2969" spans="1:23">
      <c r="A2969" s="2643"/>
      <c r="B2969" s="2643"/>
      <c r="C2969" s="2643"/>
      <c r="D2969" s="2643"/>
      <c r="E2969" s="2643"/>
      <c r="F2969" s="2643"/>
      <c r="G2969" s="2643"/>
      <c r="H2969" s="2643"/>
      <c r="I2969" s="2643"/>
      <c r="J2969" s="2643"/>
      <c r="K2969" s="2644"/>
      <c r="L2969" s="2645"/>
      <c r="M2969" s="2645"/>
      <c r="N2969" s="2645"/>
      <c r="O2969" s="2646"/>
      <c r="P2969" s="2646"/>
      <c r="Q2969" s="2646"/>
      <c r="R2969" s="2646"/>
      <c r="S2969" s="2646"/>
      <c r="T2969" s="2646"/>
      <c r="U2969" s="2643"/>
      <c r="V2969" s="2643"/>
      <c r="W2969" s="2646"/>
    </row>
    <row r="2970" spans="1:23">
      <c r="A2970" s="2643"/>
      <c r="B2970" s="2643"/>
      <c r="C2970" s="2643"/>
      <c r="D2970" s="2643"/>
      <c r="E2970" s="2643"/>
      <c r="F2970" s="2643"/>
      <c r="G2970" s="2643"/>
      <c r="H2970" s="2643"/>
      <c r="I2970" s="2643"/>
      <c r="J2970" s="2643"/>
      <c r="K2970" s="2644"/>
      <c r="L2970" s="2645"/>
      <c r="M2970" s="2645"/>
      <c r="N2970" s="2645"/>
      <c r="O2970" s="2646"/>
      <c r="P2970" s="2646"/>
      <c r="Q2970" s="2646"/>
      <c r="R2970" s="2646"/>
      <c r="S2970" s="2646"/>
      <c r="T2970" s="2646"/>
      <c r="U2970" s="2643"/>
      <c r="V2970" s="2643"/>
      <c r="W2970" s="2646"/>
    </row>
    <row r="2971" spans="1:23">
      <c r="A2971" s="2643"/>
      <c r="B2971" s="2643"/>
      <c r="C2971" s="2643"/>
      <c r="D2971" s="2643"/>
      <c r="E2971" s="2643"/>
      <c r="F2971" s="2643"/>
      <c r="G2971" s="2643"/>
      <c r="H2971" s="2643"/>
      <c r="I2971" s="2643"/>
      <c r="J2971" s="2643"/>
      <c r="K2971" s="2644"/>
      <c r="L2971" s="2645"/>
      <c r="M2971" s="2645"/>
      <c r="N2971" s="2645"/>
      <c r="O2971" s="2646"/>
      <c r="P2971" s="2646"/>
      <c r="Q2971" s="2646"/>
      <c r="R2971" s="2646"/>
      <c r="S2971" s="2646"/>
      <c r="T2971" s="2646"/>
      <c r="U2971" s="2643"/>
      <c r="V2971" s="2643"/>
      <c r="W2971" s="2646"/>
    </row>
    <row r="2972" spans="1:23">
      <c r="A2972" s="2643"/>
      <c r="B2972" s="2643"/>
      <c r="C2972" s="2643"/>
      <c r="D2972" s="2643"/>
      <c r="E2972" s="2643"/>
      <c r="F2972" s="2643"/>
      <c r="G2972" s="2643"/>
      <c r="H2972" s="2643"/>
      <c r="I2972" s="2643"/>
      <c r="J2972" s="2643"/>
      <c r="K2972" s="2644"/>
      <c r="L2972" s="2645"/>
      <c r="M2972" s="2645"/>
      <c r="N2972" s="2645"/>
      <c r="O2972" s="2646"/>
      <c r="P2972" s="2646"/>
      <c r="Q2972" s="2646"/>
      <c r="R2972" s="2646"/>
      <c r="S2972" s="2646"/>
      <c r="T2972" s="2646"/>
      <c r="U2972" s="2643"/>
      <c r="V2972" s="2643"/>
      <c r="W2972" s="2646"/>
    </row>
    <row r="2973" spans="1:23">
      <c r="A2973" s="2643"/>
      <c r="B2973" s="2643"/>
      <c r="C2973" s="2643"/>
      <c r="D2973" s="2643"/>
      <c r="E2973" s="2643"/>
      <c r="F2973" s="2643"/>
      <c r="G2973" s="2643"/>
      <c r="H2973" s="2643"/>
      <c r="I2973" s="2643"/>
      <c r="J2973" s="2643"/>
      <c r="K2973" s="2644"/>
      <c r="L2973" s="2645"/>
      <c r="M2973" s="2645"/>
      <c r="N2973" s="2645"/>
      <c r="O2973" s="2646"/>
      <c r="P2973" s="2646"/>
      <c r="Q2973" s="2646"/>
      <c r="R2973" s="2646"/>
      <c r="S2973" s="2646"/>
      <c r="T2973" s="2646"/>
      <c r="U2973" s="2643"/>
      <c r="V2973" s="2643"/>
      <c r="W2973" s="2646"/>
    </row>
    <row r="2974" spans="1:23">
      <c r="A2974" s="2643"/>
      <c r="B2974" s="2643"/>
      <c r="C2974" s="2643"/>
      <c r="D2974" s="2643"/>
      <c r="E2974" s="2643"/>
      <c r="F2974" s="2643"/>
      <c r="G2974" s="2643"/>
      <c r="H2974" s="2643"/>
      <c r="I2974" s="2643"/>
      <c r="J2974" s="2643"/>
      <c r="K2974" s="2644"/>
      <c r="L2974" s="2645"/>
      <c r="M2974" s="2645"/>
      <c r="N2974" s="2645"/>
      <c r="O2974" s="2646"/>
      <c r="P2974" s="2646"/>
      <c r="Q2974" s="2646"/>
      <c r="R2974" s="2646"/>
      <c r="S2974" s="2646"/>
      <c r="T2974" s="2646"/>
      <c r="U2974" s="2643"/>
      <c r="V2974" s="2643"/>
      <c r="W2974" s="2646"/>
    </row>
    <row r="2975" spans="1:23">
      <c r="A2975" s="2643"/>
      <c r="B2975" s="2643"/>
      <c r="C2975" s="2643"/>
      <c r="D2975" s="2643"/>
      <c r="E2975" s="2643"/>
      <c r="F2975" s="2643"/>
      <c r="G2975" s="2643"/>
      <c r="H2975" s="2643"/>
      <c r="I2975" s="2643"/>
      <c r="J2975" s="2643"/>
      <c r="K2975" s="2644"/>
      <c r="L2975" s="2645"/>
      <c r="M2975" s="2645"/>
      <c r="N2975" s="2645"/>
      <c r="O2975" s="2646"/>
      <c r="P2975" s="2646"/>
      <c r="Q2975" s="2646"/>
      <c r="R2975" s="2646"/>
      <c r="S2975" s="2646"/>
      <c r="T2975" s="2646"/>
      <c r="U2975" s="2643"/>
      <c r="V2975" s="2643"/>
      <c r="W2975" s="2646"/>
    </row>
    <row r="2976" spans="1:23">
      <c r="A2976" s="2643"/>
      <c r="B2976" s="2643"/>
      <c r="C2976" s="2643"/>
      <c r="D2976" s="2643"/>
      <c r="E2976" s="2643"/>
      <c r="F2976" s="2643"/>
      <c r="G2976" s="2643"/>
      <c r="H2976" s="2643"/>
      <c r="I2976" s="2643"/>
      <c r="J2976" s="2643"/>
      <c r="K2976" s="2644"/>
      <c r="L2976" s="2645"/>
      <c r="M2976" s="2645"/>
      <c r="N2976" s="2645"/>
      <c r="O2976" s="2646"/>
      <c r="P2976" s="2646"/>
      <c r="Q2976" s="2646"/>
      <c r="R2976" s="2646"/>
      <c r="S2976" s="2646"/>
      <c r="T2976" s="2646"/>
      <c r="U2976" s="2643"/>
      <c r="V2976" s="2643"/>
      <c r="W2976" s="2646"/>
    </row>
    <row r="2977" spans="1:23">
      <c r="A2977" s="2643"/>
      <c r="B2977" s="2643"/>
      <c r="C2977" s="2643"/>
      <c r="D2977" s="2643"/>
      <c r="E2977" s="2643"/>
      <c r="F2977" s="2643"/>
      <c r="G2977" s="2643"/>
      <c r="H2977" s="2643"/>
      <c r="I2977" s="2643"/>
      <c r="J2977" s="2643"/>
      <c r="K2977" s="2644"/>
      <c r="L2977" s="2645"/>
      <c r="M2977" s="2645"/>
      <c r="N2977" s="2645"/>
      <c r="O2977" s="2646"/>
      <c r="P2977" s="2646"/>
      <c r="Q2977" s="2646"/>
      <c r="R2977" s="2646"/>
      <c r="S2977" s="2646"/>
      <c r="T2977" s="2646"/>
      <c r="U2977" s="2643"/>
      <c r="V2977" s="2643"/>
      <c r="W2977" s="2646"/>
    </row>
    <row r="2978" spans="1:23">
      <c r="A2978" s="2643"/>
      <c r="B2978" s="2643"/>
      <c r="C2978" s="2643"/>
      <c r="D2978" s="2643"/>
      <c r="E2978" s="2643"/>
      <c r="F2978" s="2643"/>
      <c r="G2978" s="2643"/>
      <c r="H2978" s="2643"/>
      <c r="I2978" s="2643"/>
      <c r="J2978" s="2643"/>
      <c r="K2978" s="2644"/>
      <c r="L2978" s="2645"/>
      <c r="M2978" s="2645"/>
      <c r="N2978" s="2645"/>
      <c r="O2978" s="2646"/>
      <c r="P2978" s="2646"/>
      <c r="Q2978" s="2646"/>
      <c r="R2978" s="2646"/>
      <c r="S2978" s="2646"/>
      <c r="T2978" s="2646"/>
      <c r="U2978" s="2643"/>
      <c r="V2978" s="2643"/>
      <c r="W2978" s="2646"/>
    </row>
    <row r="2979" spans="1:23">
      <c r="A2979" s="2643"/>
      <c r="B2979" s="2643"/>
      <c r="C2979" s="2643"/>
      <c r="D2979" s="2643"/>
      <c r="E2979" s="2643"/>
      <c r="F2979" s="2643"/>
      <c r="G2979" s="2643"/>
      <c r="H2979" s="2643"/>
      <c r="I2979" s="2643"/>
      <c r="J2979" s="2643"/>
      <c r="K2979" s="2644"/>
      <c r="L2979" s="2645"/>
      <c r="M2979" s="2645"/>
      <c r="N2979" s="2645"/>
      <c r="O2979" s="2646"/>
      <c r="P2979" s="2646"/>
      <c r="Q2979" s="2646"/>
      <c r="R2979" s="2646"/>
      <c r="S2979" s="2646"/>
      <c r="T2979" s="2646"/>
      <c r="U2979" s="2643"/>
      <c r="V2979" s="2643"/>
      <c r="W2979" s="2646"/>
    </row>
    <row r="2980" spans="1:23">
      <c r="A2980" s="2643"/>
      <c r="B2980" s="2643"/>
      <c r="C2980" s="2643"/>
      <c r="D2980" s="2643"/>
      <c r="E2980" s="2643"/>
      <c r="F2980" s="2643"/>
      <c r="G2980" s="2643"/>
      <c r="H2980" s="2643"/>
      <c r="I2980" s="2643"/>
      <c r="J2980" s="2643"/>
      <c r="K2980" s="2644"/>
      <c r="L2980" s="2645"/>
      <c r="M2980" s="2645"/>
      <c r="N2980" s="2645"/>
      <c r="O2980" s="2646"/>
      <c r="P2980" s="2646"/>
      <c r="Q2980" s="2646"/>
      <c r="R2980" s="2646"/>
      <c r="S2980" s="2646"/>
      <c r="T2980" s="2646"/>
      <c r="U2980" s="2643"/>
      <c r="V2980" s="2643"/>
      <c r="W2980" s="2646"/>
    </row>
    <row r="2981" spans="1:23">
      <c r="A2981" s="2643"/>
      <c r="B2981" s="2643"/>
      <c r="C2981" s="2643"/>
      <c r="D2981" s="2643"/>
      <c r="E2981" s="2643"/>
      <c r="F2981" s="2643"/>
      <c r="G2981" s="2643"/>
      <c r="H2981" s="2643"/>
      <c r="I2981" s="2643"/>
      <c r="J2981" s="2643"/>
      <c r="K2981" s="2644"/>
      <c r="L2981" s="2645"/>
      <c r="M2981" s="2645"/>
      <c r="N2981" s="2645"/>
      <c r="O2981" s="2646"/>
      <c r="P2981" s="2646"/>
      <c r="Q2981" s="2646"/>
      <c r="R2981" s="2646"/>
      <c r="S2981" s="2646"/>
      <c r="T2981" s="2646"/>
      <c r="U2981" s="2643"/>
      <c r="V2981" s="2643"/>
      <c r="W2981" s="2646"/>
    </row>
    <row r="2982" spans="1:23">
      <c r="A2982" s="2643"/>
      <c r="B2982" s="2643"/>
      <c r="C2982" s="2643"/>
      <c r="D2982" s="2643"/>
      <c r="E2982" s="2643"/>
      <c r="F2982" s="2643"/>
      <c r="G2982" s="2643"/>
      <c r="H2982" s="2643"/>
      <c r="I2982" s="2643"/>
      <c r="J2982" s="2643"/>
      <c r="K2982" s="2644"/>
      <c r="L2982" s="2645"/>
      <c r="M2982" s="2645"/>
      <c r="N2982" s="2645"/>
      <c r="O2982" s="2646"/>
      <c r="P2982" s="2646"/>
      <c r="Q2982" s="2646"/>
      <c r="R2982" s="2646"/>
      <c r="S2982" s="2646"/>
      <c r="T2982" s="2646"/>
      <c r="U2982" s="2643"/>
      <c r="V2982" s="2643"/>
      <c r="W2982" s="2646"/>
    </row>
    <row r="2983" spans="1:23">
      <c r="A2983" s="2643"/>
      <c r="B2983" s="2643"/>
      <c r="C2983" s="2643"/>
      <c r="D2983" s="2643"/>
      <c r="E2983" s="2643"/>
      <c r="F2983" s="2643"/>
      <c r="G2983" s="2643"/>
      <c r="H2983" s="2643"/>
      <c r="I2983" s="2643"/>
      <c r="J2983" s="2643"/>
      <c r="K2983" s="2644"/>
      <c r="L2983" s="2645"/>
      <c r="M2983" s="2645"/>
      <c r="N2983" s="2645"/>
      <c r="O2983" s="2646"/>
      <c r="P2983" s="2646"/>
      <c r="Q2983" s="2646"/>
      <c r="R2983" s="2646"/>
      <c r="S2983" s="2646"/>
      <c r="T2983" s="2646"/>
      <c r="U2983" s="2643"/>
      <c r="V2983" s="2643"/>
      <c r="W2983" s="2646"/>
    </row>
    <row r="2984" spans="1:23">
      <c r="A2984" s="2643"/>
      <c r="B2984" s="2643"/>
      <c r="C2984" s="2643"/>
      <c r="D2984" s="2643"/>
      <c r="E2984" s="2643"/>
      <c r="F2984" s="2643"/>
      <c r="G2984" s="2643"/>
      <c r="H2984" s="2643"/>
      <c r="I2984" s="2643"/>
      <c r="J2984" s="2643"/>
      <c r="K2984" s="2644"/>
      <c r="L2984" s="2645"/>
      <c r="M2984" s="2645"/>
      <c r="N2984" s="2645"/>
      <c r="O2984" s="2646"/>
      <c r="P2984" s="2646"/>
      <c r="Q2984" s="2646"/>
      <c r="R2984" s="2646"/>
      <c r="S2984" s="2646"/>
      <c r="T2984" s="2646"/>
      <c r="U2984" s="2643"/>
      <c r="V2984" s="2643"/>
      <c r="W2984" s="2646"/>
    </row>
    <row r="2985" spans="1:23">
      <c r="A2985" s="2643"/>
      <c r="B2985" s="2643"/>
      <c r="C2985" s="2643"/>
      <c r="D2985" s="2643"/>
      <c r="E2985" s="2643"/>
      <c r="F2985" s="2643"/>
      <c r="G2985" s="2643"/>
      <c r="H2985" s="2643"/>
      <c r="I2985" s="2643"/>
      <c r="J2985" s="2643"/>
      <c r="K2985" s="2644"/>
      <c r="L2985" s="2645"/>
      <c r="M2985" s="2645"/>
      <c r="N2985" s="2645"/>
      <c r="O2985" s="2646"/>
      <c r="P2985" s="2646"/>
      <c r="Q2985" s="2646"/>
      <c r="R2985" s="2646"/>
      <c r="S2985" s="2646"/>
      <c r="T2985" s="2646"/>
      <c r="U2985" s="2643"/>
      <c r="V2985" s="2643"/>
      <c r="W2985" s="2646"/>
    </row>
    <row r="2986" spans="1:23">
      <c r="A2986" s="2643"/>
      <c r="B2986" s="2643"/>
      <c r="C2986" s="2643"/>
      <c r="D2986" s="2643"/>
      <c r="E2986" s="2643"/>
      <c r="F2986" s="2643"/>
      <c r="G2986" s="2643"/>
      <c r="H2986" s="2643"/>
      <c r="I2986" s="2643"/>
      <c r="J2986" s="2643"/>
      <c r="K2986" s="2644"/>
      <c r="L2986" s="2645"/>
      <c r="M2986" s="2645"/>
      <c r="N2986" s="2645"/>
      <c r="O2986" s="2646"/>
      <c r="P2986" s="2646"/>
      <c r="Q2986" s="2646"/>
      <c r="R2986" s="2646"/>
      <c r="S2986" s="2646"/>
      <c r="T2986" s="2646"/>
      <c r="U2986" s="2643"/>
      <c r="V2986" s="2643"/>
      <c r="W2986" s="2646"/>
    </row>
    <row r="2987" spans="1:23">
      <c r="A2987" s="2643"/>
      <c r="B2987" s="2643"/>
      <c r="C2987" s="2643"/>
      <c r="D2987" s="2643"/>
      <c r="E2987" s="2643"/>
      <c r="F2987" s="2643"/>
      <c r="G2987" s="2643"/>
      <c r="H2987" s="2643"/>
      <c r="I2987" s="2643"/>
      <c r="J2987" s="2643"/>
      <c r="K2987" s="2644"/>
      <c r="L2987" s="2645"/>
      <c r="M2987" s="2645"/>
      <c r="N2987" s="2645"/>
      <c r="O2987" s="2646"/>
      <c r="P2987" s="2646"/>
      <c r="Q2987" s="2646"/>
      <c r="R2987" s="2646"/>
      <c r="S2987" s="2646"/>
      <c r="T2987" s="2646"/>
      <c r="U2987" s="2643"/>
      <c r="V2987" s="2643"/>
      <c r="W2987" s="2646"/>
    </row>
    <row r="2988" spans="1:23">
      <c r="A2988" s="2643"/>
      <c r="B2988" s="2643"/>
      <c r="C2988" s="2643"/>
      <c r="D2988" s="2643"/>
      <c r="E2988" s="2643"/>
      <c r="F2988" s="2643"/>
      <c r="G2988" s="2643"/>
      <c r="H2988" s="2643"/>
      <c r="I2988" s="2643"/>
      <c r="J2988" s="2643"/>
      <c r="K2988" s="2644"/>
      <c r="L2988" s="2645"/>
      <c r="M2988" s="2645"/>
      <c r="N2988" s="2645"/>
      <c r="O2988" s="2646"/>
      <c r="P2988" s="2646"/>
      <c r="Q2988" s="2646"/>
      <c r="R2988" s="2646"/>
      <c r="S2988" s="2646"/>
      <c r="T2988" s="2646"/>
      <c r="U2988" s="2643"/>
      <c r="V2988" s="2643"/>
      <c r="W2988" s="2646"/>
    </row>
    <row r="2989" spans="1:23">
      <c r="A2989" s="2643"/>
      <c r="B2989" s="2643"/>
      <c r="C2989" s="2643"/>
      <c r="D2989" s="2643"/>
      <c r="E2989" s="2643"/>
      <c r="F2989" s="2643"/>
      <c r="G2989" s="2643"/>
      <c r="H2989" s="2643"/>
      <c r="I2989" s="2643"/>
      <c r="J2989" s="2643"/>
      <c r="K2989" s="2644"/>
      <c r="L2989" s="2645"/>
      <c r="M2989" s="2645"/>
      <c r="N2989" s="2645"/>
      <c r="O2989" s="2646"/>
      <c r="P2989" s="2646"/>
      <c r="Q2989" s="2646"/>
      <c r="R2989" s="2646"/>
      <c r="S2989" s="2646"/>
      <c r="T2989" s="2646"/>
      <c r="U2989" s="2643"/>
      <c r="V2989" s="2643"/>
      <c r="W2989" s="2646"/>
    </row>
    <row r="2990" spans="1:23">
      <c r="A2990" s="2643"/>
      <c r="B2990" s="2643"/>
      <c r="C2990" s="2643"/>
      <c r="D2990" s="2643"/>
      <c r="E2990" s="2643"/>
      <c r="F2990" s="2643"/>
      <c r="G2990" s="2643"/>
      <c r="H2990" s="2643"/>
      <c r="I2990" s="2643"/>
      <c r="J2990" s="2643"/>
      <c r="K2990" s="2644"/>
      <c r="L2990" s="2645"/>
      <c r="M2990" s="2645"/>
      <c r="N2990" s="2645"/>
      <c r="O2990" s="2646"/>
      <c r="P2990" s="2646"/>
      <c r="Q2990" s="2646"/>
      <c r="R2990" s="2646"/>
      <c r="S2990" s="2646"/>
      <c r="T2990" s="2646"/>
      <c r="U2990" s="2643"/>
      <c r="V2990" s="2643"/>
      <c r="W2990" s="2646"/>
    </row>
    <row r="2991" spans="1:23">
      <c r="A2991" s="2643"/>
      <c r="B2991" s="2643"/>
      <c r="C2991" s="2643"/>
      <c r="D2991" s="2643"/>
      <c r="E2991" s="2643"/>
      <c r="F2991" s="2643"/>
      <c r="G2991" s="2643"/>
      <c r="H2991" s="2643"/>
      <c r="I2991" s="2643"/>
      <c r="J2991" s="2643"/>
      <c r="K2991" s="2644"/>
      <c r="L2991" s="2645"/>
      <c r="M2991" s="2645"/>
      <c r="N2991" s="2645"/>
      <c r="O2991" s="2646"/>
      <c r="P2991" s="2646"/>
      <c r="Q2991" s="2646"/>
      <c r="R2991" s="2646"/>
      <c r="S2991" s="2646"/>
      <c r="T2991" s="2646"/>
      <c r="U2991" s="2643"/>
      <c r="V2991" s="2643"/>
      <c r="W2991" s="2646"/>
    </row>
    <row r="2992" spans="1:23">
      <c r="A2992" s="2643"/>
      <c r="B2992" s="2643"/>
      <c r="C2992" s="2643"/>
      <c r="D2992" s="2643"/>
      <c r="E2992" s="2643"/>
      <c r="F2992" s="2643"/>
      <c r="G2992" s="2643"/>
      <c r="H2992" s="2643"/>
      <c r="I2992" s="2643"/>
      <c r="J2992" s="2643"/>
      <c r="K2992" s="2644"/>
      <c r="L2992" s="2645"/>
      <c r="M2992" s="2645"/>
      <c r="N2992" s="2645"/>
      <c r="O2992" s="2646"/>
      <c r="P2992" s="2646"/>
      <c r="Q2992" s="2646"/>
      <c r="R2992" s="2646"/>
      <c r="S2992" s="2646"/>
      <c r="T2992" s="2646"/>
      <c r="U2992" s="2643"/>
      <c r="V2992" s="2643"/>
      <c r="W2992" s="2646"/>
    </row>
    <row r="2993" spans="1:23">
      <c r="A2993" s="2643"/>
      <c r="B2993" s="2643"/>
      <c r="C2993" s="2643"/>
      <c r="D2993" s="2643"/>
      <c r="E2993" s="2643"/>
      <c r="F2993" s="2643"/>
      <c r="G2993" s="2643"/>
      <c r="H2993" s="2643"/>
      <c r="I2993" s="2643"/>
      <c r="J2993" s="2643"/>
      <c r="K2993" s="2644"/>
      <c r="L2993" s="2645"/>
      <c r="M2993" s="2645"/>
      <c r="N2993" s="2645"/>
      <c r="O2993" s="2646"/>
      <c r="P2993" s="2646"/>
      <c r="Q2993" s="2646"/>
      <c r="R2993" s="2646"/>
      <c r="S2993" s="2646"/>
      <c r="T2993" s="2646"/>
      <c r="U2993" s="2643"/>
      <c r="V2993" s="2643"/>
      <c r="W2993" s="2646"/>
    </row>
    <row r="2994" spans="1:23">
      <c r="A2994" s="2643"/>
      <c r="B2994" s="2643"/>
      <c r="C2994" s="2643"/>
      <c r="D2994" s="2643"/>
      <c r="E2994" s="2643"/>
      <c r="F2994" s="2643"/>
      <c r="G2994" s="2643"/>
      <c r="H2994" s="2643"/>
      <c r="I2994" s="2643"/>
      <c r="J2994" s="2643"/>
      <c r="K2994" s="2644"/>
      <c r="L2994" s="2645"/>
      <c r="M2994" s="2645"/>
      <c r="N2994" s="2645"/>
      <c r="O2994" s="2646"/>
      <c r="P2994" s="2646"/>
      <c r="Q2994" s="2646"/>
      <c r="R2994" s="2646"/>
      <c r="S2994" s="2646"/>
      <c r="T2994" s="2646"/>
      <c r="U2994" s="2643"/>
      <c r="V2994" s="2643"/>
      <c r="W2994" s="2646"/>
    </row>
    <row r="2995" spans="1:23">
      <c r="A2995" s="2643"/>
      <c r="B2995" s="2643"/>
      <c r="C2995" s="2643"/>
      <c r="D2995" s="2643"/>
      <c r="E2995" s="2643"/>
      <c r="F2995" s="2643"/>
      <c r="G2995" s="2643"/>
      <c r="H2995" s="2643"/>
      <c r="I2995" s="2643"/>
      <c r="J2995" s="2643"/>
      <c r="K2995" s="2644"/>
      <c r="L2995" s="2645"/>
      <c r="M2995" s="2645"/>
      <c r="N2995" s="2645"/>
      <c r="O2995" s="2646"/>
      <c r="P2995" s="2646"/>
      <c r="Q2995" s="2646"/>
      <c r="R2995" s="2646"/>
      <c r="S2995" s="2646"/>
      <c r="T2995" s="2646"/>
      <c r="U2995" s="2643"/>
      <c r="V2995" s="2643"/>
      <c r="W2995" s="2646"/>
    </row>
    <row r="2996" spans="1:23">
      <c r="A2996" s="2643"/>
      <c r="B2996" s="2643"/>
      <c r="C2996" s="2643"/>
      <c r="D2996" s="2643"/>
      <c r="E2996" s="2643"/>
      <c r="F2996" s="2643"/>
      <c r="G2996" s="2643"/>
      <c r="H2996" s="2643"/>
      <c r="I2996" s="2643"/>
      <c r="J2996" s="2643"/>
      <c r="K2996" s="2644"/>
      <c r="L2996" s="2645"/>
      <c r="M2996" s="2645"/>
      <c r="N2996" s="2645"/>
      <c r="O2996" s="2646"/>
      <c r="P2996" s="2646"/>
      <c r="Q2996" s="2646"/>
      <c r="R2996" s="2646"/>
      <c r="S2996" s="2646"/>
      <c r="T2996" s="2646"/>
      <c r="U2996" s="2643"/>
      <c r="V2996" s="2643"/>
      <c r="W2996" s="2646"/>
    </row>
    <row r="2997" spans="1:23">
      <c r="A2997" s="2643"/>
      <c r="B2997" s="2643"/>
      <c r="C2997" s="2643"/>
      <c r="D2997" s="2643"/>
      <c r="E2997" s="2643"/>
      <c r="F2997" s="2643"/>
      <c r="G2997" s="2643"/>
      <c r="H2997" s="2643"/>
      <c r="I2997" s="2643"/>
      <c r="J2997" s="2643"/>
      <c r="K2997" s="2644"/>
      <c r="L2997" s="2645"/>
      <c r="M2997" s="2645"/>
      <c r="N2997" s="2645"/>
      <c r="O2997" s="2646"/>
      <c r="P2997" s="2646"/>
      <c r="Q2997" s="2646"/>
      <c r="R2997" s="2646"/>
      <c r="S2997" s="2646"/>
      <c r="T2997" s="2646"/>
      <c r="U2997" s="2643"/>
      <c r="V2997" s="2643"/>
      <c r="W2997" s="2646"/>
    </row>
    <row r="2998" spans="1:23">
      <c r="A2998" s="2643"/>
      <c r="B2998" s="2643"/>
      <c r="C2998" s="2643"/>
      <c r="D2998" s="2643"/>
      <c r="E2998" s="2643"/>
      <c r="F2998" s="2643"/>
      <c r="G2998" s="2643"/>
      <c r="H2998" s="2643"/>
      <c r="I2998" s="2643"/>
      <c r="J2998" s="2643"/>
      <c r="K2998" s="2644"/>
      <c r="L2998" s="2645"/>
      <c r="M2998" s="2645"/>
      <c r="N2998" s="2645"/>
      <c r="O2998" s="2646"/>
      <c r="P2998" s="2646"/>
      <c r="Q2998" s="2646"/>
      <c r="R2998" s="2646"/>
      <c r="S2998" s="2646"/>
      <c r="T2998" s="2646"/>
      <c r="U2998" s="2643"/>
      <c r="V2998" s="2643"/>
      <c r="W2998" s="2646"/>
    </row>
    <row r="2999" spans="1:23">
      <c r="A2999" s="2643"/>
      <c r="B2999" s="2643"/>
      <c r="C2999" s="2643"/>
      <c r="D2999" s="2643"/>
      <c r="E2999" s="2643"/>
      <c r="F2999" s="2643"/>
      <c r="G2999" s="2643"/>
      <c r="H2999" s="2643"/>
      <c r="I2999" s="2643"/>
      <c r="J2999" s="2643"/>
      <c r="K2999" s="2644"/>
      <c r="L2999" s="2645"/>
      <c r="M2999" s="2645"/>
      <c r="N2999" s="2645"/>
      <c r="O2999" s="2646"/>
      <c r="P2999" s="2646"/>
      <c r="Q2999" s="2646"/>
      <c r="R2999" s="2646"/>
      <c r="S2999" s="2646"/>
      <c r="T2999" s="2646"/>
      <c r="U2999" s="2643"/>
      <c r="V2999" s="2643"/>
      <c r="W2999" s="2646"/>
    </row>
    <row r="3000" spans="1:23">
      <c r="A3000" s="2643"/>
      <c r="B3000" s="2643"/>
      <c r="C3000" s="2643"/>
      <c r="D3000" s="2643"/>
      <c r="E3000" s="2643"/>
      <c r="F3000" s="2643"/>
      <c r="G3000" s="2643"/>
      <c r="H3000" s="2643"/>
      <c r="I3000" s="2643"/>
      <c r="J3000" s="2643"/>
      <c r="K3000" s="2644"/>
      <c r="L3000" s="2645"/>
      <c r="M3000" s="2645"/>
      <c r="N3000" s="2645"/>
      <c r="O3000" s="2646"/>
      <c r="P3000" s="2646"/>
      <c r="Q3000" s="2646"/>
      <c r="R3000" s="2646"/>
      <c r="S3000" s="2646"/>
      <c r="T3000" s="2646"/>
      <c r="U3000" s="2643"/>
      <c r="V3000" s="2643"/>
      <c r="W3000" s="2646"/>
    </row>
    <row r="3001" spans="1:23">
      <c r="A3001" s="2643"/>
      <c r="B3001" s="2643"/>
      <c r="C3001" s="2643"/>
      <c r="D3001" s="2643"/>
      <c r="E3001" s="2643"/>
      <c r="F3001" s="2643"/>
      <c r="G3001" s="2643"/>
      <c r="H3001" s="2643"/>
      <c r="I3001" s="2643"/>
      <c r="J3001" s="2643"/>
      <c r="K3001" s="2644"/>
      <c r="L3001" s="2645"/>
      <c r="M3001" s="2645"/>
      <c r="N3001" s="2645"/>
      <c r="O3001" s="2646"/>
      <c r="P3001" s="2646"/>
      <c r="Q3001" s="2646"/>
      <c r="R3001" s="2646"/>
      <c r="S3001" s="2646"/>
      <c r="T3001" s="2646"/>
      <c r="U3001" s="2643"/>
      <c r="V3001" s="2643"/>
      <c r="W3001" s="2646"/>
    </row>
    <row r="3002" spans="1:23">
      <c r="A3002" s="2643"/>
      <c r="B3002" s="2643"/>
      <c r="C3002" s="2643"/>
      <c r="D3002" s="2643"/>
      <c r="E3002" s="2643"/>
      <c r="F3002" s="2643"/>
      <c r="G3002" s="2643"/>
      <c r="H3002" s="2643"/>
      <c r="I3002" s="2643"/>
      <c r="J3002" s="2643"/>
      <c r="K3002" s="2644"/>
      <c r="L3002" s="2645"/>
      <c r="M3002" s="2645"/>
      <c r="N3002" s="2645"/>
      <c r="O3002" s="2646"/>
      <c r="P3002" s="2646"/>
      <c r="Q3002" s="2646"/>
      <c r="R3002" s="2646"/>
      <c r="S3002" s="2646"/>
      <c r="T3002" s="2646"/>
      <c r="U3002" s="2643"/>
      <c r="V3002" s="2643"/>
      <c r="W3002" s="2646"/>
    </row>
    <row r="3003" spans="1:23">
      <c r="A3003" s="2643"/>
      <c r="B3003" s="2643"/>
      <c r="C3003" s="2643"/>
      <c r="D3003" s="2643"/>
      <c r="E3003" s="2643"/>
      <c r="F3003" s="2643"/>
      <c r="G3003" s="2643"/>
      <c r="H3003" s="2643"/>
      <c r="I3003" s="2643"/>
      <c r="J3003" s="2643"/>
      <c r="K3003" s="2644"/>
      <c r="L3003" s="2645"/>
      <c r="M3003" s="2645"/>
      <c r="N3003" s="2645"/>
      <c r="O3003" s="2646"/>
      <c r="P3003" s="2646"/>
      <c r="Q3003" s="2646"/>
      <c r="R3003" s="2646"/>
      <c r="S3003" s="2646"/>
      <c r="T3003" s="2646"/>
      <c r="U3003" s="2643"/>
      <c r="V3003" s="2643"/>
      <c r="W3003" s="2646"/>
    </row>
    <row r="3004" spans="1:23">
      <c r="A3004" s="2643"/>
      <c r="B3004" s="2643"/>
      <c r="C3004" s="2643"/>
      <c r="D3004" s="2643"/>
      <c r="E3004" s="2643"/>
      <c r="F3004" s="2643"/>
      <c r="G3004" s="2643"/>
      <c r="H3004" s="2643"/>
      <c r="I3004" s="2643"/>
      <c r="J3004" s="2643"/>
      <c r="K3004" s="2644"/>
      <c r="L3004" s="2645"/>
      <c r="M3004" s="2645"/>
      <c r="N3004" s="2645"/>
      <c r="O3004" s="2646"/>
      <c r="P3004" s="2646"/>
      <c r="Q3004" s="2646"/>
      <c r="R3004" s="2646"/>
      <c r="S3004" s="2646"/>
      <c r="T3004" s="2646"/>
      <c r="U3004" s="2643"/>
      <c r="V3004" s="2643"/>
      <c r="W3004" s="2646"/>
    </row>
    <row r="3005" spans="1:23">
      <c r="A3005" s="2643"/>
      <c r="B3005" s="2643"/>
      <c r="C3005" s="2643"/>
      <c r="D3005" s="2643"/>
      <c r="E3005" s="2643"/>
      <c r="F3005" s="2643"/>
      <c r="G3005" s="2643"/>
      <c r="H3005" s="2643"/>
      <c r="I3005" s="2643"/>
      <c r="J3005" s="2643"/>
      <c r="K3005" s="2644"/>
      <c r="L3005" s="2645"/>
      <c r="M3005" s="2645"/>
      <c r="N3005" s="2645"/>
      <c r="O3005" s="2646"/>
      <c r="P3005" s="2646"/>
      <c r="Q3005" s="2646"/>
      <c r="R3005" s="2646"/>
      <c r="S3005" s="2646"/>
      <c r="T3005" s="2646"/>
      <c r="U3005" s="2643"/>
      <c r="V3005" s="2643"/>
      <c r="W3005" s="2646"/>
    </row>
    <row r="3006" spans="1:23">
      <c r="A3006" s="2643"/>
      <c r="B3006" s="2643"/>
      <c r="C3006" s="2643"/>
      <c r="D3006" s="2643"/>
      <c r="E3006" s="2643"/>
      <c r="F3006" s="2643"/>
      <c r="G3006" s="2643"/>
      <c r="H3006" s="2643"/>
      <c r="I3006" s="2643"/>
      <c r="J3006" s="2643"/>
      <c r="K3006" s="2644"/>
      <c r="L3006" s="2645"/>
      <c r="M3006" s="2645"/>
      <c r="N3006" s="2645"/>
      <c r="O3006" s="2646"/>
      <c r="P3006" s="2646"/>
      <c r="Q3006" s="2646"/>
      <c r="R3006" s="2646"/>
      <c r="S3006" s="2646"/>
      <c r="T3006" s="2646"/>
      <c r="U3006" s="2643"/>
      <c r="V3006" s="2643"/>
      <c r="W3006" s="2646"/>
    </row>
    <row r="3007" spans="1:23">
      <c r="A3007" s="2643"/>
      <c r="B3007" s="2643"/>
      <c r="C3007" s="2643"/>
      <c r="D3007" s="2643"/>
      <c r="E3007" s="2643"/>
      <c r="F3007" s="2643"/>
      <c r="G3007" s="2643"/>
      <c r="H3007" s="2643"/>
      <c r="I3007" s="2643"/>
      <c r="J3007" s="2643"/>
      <c r="K3007" s="2644"/>
      <c r="L3007" s="2645"/>
      <c r="M3007" s="2645"/>
      <c r="N3007" s="2645"/>
      <c r="O3007" s="2646"/>
      <c r="P3007" s="2646"/>
      <c r="Q3007" s="2646"/>
      <c r="R3007" s="2646"/>
      <c r="S3007" s="2646"/>
      <c r="T3007" s="2646"/>
      <c r="U3007" s="2643"/>
      <c r="V3007" s="2643"/>
      <c r="W3007" s="2646"/>
    </row>
    <row r="3008" spans="1:23">
      <c r="A3008" s="2643"/>
      <c r="B3008" s="2643"/>
      <c r="C3008" s="2643"/>
      <c r="D3008" s="2643"/>
      <c r="E3008" s="2643"/>
      <c r="F3008" s="2643"/>
      <c r="G3008" s="2643"/>
      <c r="H3008" s="2643"/>
      <c r="I3008" s="2643"/>
      <c r="J3008" s="2643"/>
      <c r="K3008" s="2644"/>
      <c r="L3008" s="2645"/>
      <c r="M3008" s="2645"/>
      <c r="N3008" s="2645"/>
      <c r="O3008" s="2646"/>
      <c r="P3008" s="2646"/>
      <c r="Q3008" s="2646"/>
      <c r="R3008" s="2646"/>
      <c r="S3008" s="2646"/>
      <c r="T3008" s="2646"/>
      <c r="U3008" s="2643"/>
      <c r="V3008" s="2643"/>
      <c r="W3008" s="2646"/>
    </row>
    <row r="3009" spans="1:23">
      <c r="A3009" s="2643"/>
      <c r="B3009" s="2643"/>
      <c r="C3009" s="2643"/>
      <c r="D3009" s="2643"/>
      <c r="E3009" s="2643"/>
      <c r="F3009" s="2643"/>
      <c r="G3009" s="2643"/>
      <c r="H3009" s="2643"/>
      <c r="I3009" s="2643"/>
      <c r="J3009" s="2643"/>
      <c r="K3009" s="2644"/>
      <c r="L3009" s="2645"/>
      <c r="M3009" s="2645"/>
      <c r="N3009" s="2645"/>
      <c r="O3009" s="2646"/>
      <c r="P3009" s="2646"/>
      <c r="Q3009" s="2646"/>
      <c r="R3009" s="2646"/>
      <c r="S3009" s="2646"/>
      <c r="T3009" s="2646"/>
      <c r="U3009" s="2643"/>
      <c r="V3009" s="2643"/>
      <c r="W3009" s="2646"/>
    </row>
    <row r="3010" spans="1:23">
      <c r="A3010" s="2643"/>
      <c r="B3010" s="2643"/>
      <c r="C3010" s="2643"/>
      <c r="D3010" s="2643"/>
      <c r="E3010" s="2643"/>
      <c r="F3010" s="2643"/>
      <c r="G3010" s="2643"/>
      <c r="H3010" s="2643"/>
      <c r="I3010" s="2643"/>
      <c r="J3010" s="2643"/>
      <c r="K3010" s="2644"/>
      <c r="L3010" s="2645"/>
      <c r="M3010" s="2645"/>
      <c r="N3010" s="2645"/>
      <c r="O3010" s="2646"/>
      <c r="P3010" s="2646"/>
      <c r="Q3010" s="2646"/>
      <c r="R3010" s="2646"/>
      <c r="S3010" s="2646"/>
      <c r="T3010" s="2646"/>
      <c r="U3010" s="2643"/>
      <c r="V3010" s="2643"/>
      <c r="W3010" s="2646"/>
    </row>
    <row r="3011" spans="1:23">
      <c r="A3011" s="2643"/>
      <c r="B3011" s="2643"/>
      <c r="C3011" s="2643"/>
      <c r="D3011" s="2643"/>
      <c r="E3011" s="2643"/>
      <c r="F3011" s="2643"/>
      <c r="G3011" s="2643"/>
      <c r="H3011" s="2643"/>
      <c r="I3011" s="2643"/>
      <c r="J3011" s="2643"/>
      <c r="K3011" s="2644"/>
      <c r="L3011" s="2645"/>
      <c r="M3011" s="2645"/>
      <c r="N3011" s="2645"/>
      <c r="O3011" s="2646"/>
      <c r="P3011" s="2646"/>
      <c r="Q3011" s="2646"/>
      <c r="R3011" s="2646"/>
      <c r="S3011" s="2646"/>
      <c r="T3011" s="2646"/>
      <c r="U3011" s="2643"/>
      <c r="V3011" s="2643"/>
      <c r="W3011" s="2646"/>
    </row>
    <row r="3012" spans="1:23">
      <c r="A3012" s="2643"/>
      <c r="B3012" s="2643"/>
      <c r="C3012" s="2643"/>
      <c r="D3012" s="2643"/>
      <c r="E3012" s="2643"/>
      <c r="F3012" s="2643"/>
      <c r="G3012" s="2643"/>
      <c r="H3012" s="2643"/>
      <c r="I3012" s="2643"/>
      <c r="J3012" s="2643"/>
      <c r="K3012" s="2644"/>
      <c r="L3012" s="2645"/>
      <c r="M3012" s="2645"/>
      <c r="N3012" s="2645"/>
      <c r="O3012" s="2646"/>
      <c r="P3012" s="2646"/>
      <c r="Q3012" s="2646"/>
      <c r="R3012" s="2646"/>
      <c r="S3012" s="2646"/>
      <c r="T3012" s="2646"/>
      <c r="U3012" s="2643"/>
      <c r="V3012" s="2643"/>
      <c r="W3012" s="2646"/>
    </row>
    <row r="3013" spans="1:23">
      <c r="A3013" s="2643"/>
      <c r="B3013" s="2643"/>
      <c r="C3013" s="2643"/>
      <c r="D3013" s="2643"/>
      <c r="E3013" s="2643"/>
      <c r="F3013" s="2643"/>
      <c r="G3013" s="2643"/>
      <c r="H3013" s="2643"/>
      <c r="I3013" s="2643"/>
      <c r="J3013" s="2643"/>
      <c r="K3013" s="2644"/>
      <c r="L3013" s="2645"/>
      <c r="M3013" s="2645"/>
      <c r="N3013" s="2645"/>
      <c r="O3013" s="2646"/>
      <c r="P3013" s="2646"/>
      <c r="Q3013" s="2646"/>
      <c r="R3013" s="2646"/>
      <c r="S3013" s="2646"/>
      <c r="T3013" s="2646"/>
      <c r="U3013" s="2643"/>
      <c r="V3013" s="2643"/>
      <c r="W3013" s="2646"/>
    </row>
    <row r="3014" spans="1:23">
      <c r="A3014" s="2643"/>
      <c r="B3014" s="2643"/>
      <c r="C3014" s="2643"/>
      <c r="D3014" s="2643"/>
      <c r="E3014" s="2643"/>
      <c r="F3014" s="2643"/>
      <c r="G3014" s="2643"/>
      <c r="H3014" s="2643"/>
      <c r="I3014" s="2643"/>
      <c r="J3014" s="2643"/>
      <c r="K3014" s="2644"/>
      <c r="L3014" s="2645"/>
      <c r="M3014" s="2645"/>
      <c r="N3014" s="2645"/>
      <c r="O3014" s="2646"/>
      <c r="P3014" s="2646"/>
      <c r="Q3014" s="2646"/>
      <c r="R3014" s="2646"/>
      <c r="S3014" s="2646"/>
      <c r="T3014" s="2646"/>
      <c r="U3014" s="2643"/>
      <c r="V3014" s="2643"/>
      <c r="W3014" s="2646"/>
    </row>
    <row r="3015" spans="1:23">
      <c r="A3015" s="2643"/>
      <c r="B3015" s="2643"/>
      <c r="C3015" s="2643"/>
      <c r="D3015" s="2643"/>
      <c r="E3015" s="2643"/>
      <c r="F3015" s="2643"/>
      <c r="G3015" s="2643"/>
      <c r="H3015" s="2643"/>
      <c r="I3015" s="2643"/>
      <c r="J3015" s="2643"/>
      <c r="K3015" s="2644"/>
      <c r="L3015" s="2645"/>
      <c r="M3015" s="2645"/>
      <c r="N3015" s="2645"/>
      <c r="O3015" s="2646"/>
      <c r="P3015" s="2646"/>
      <c r="Q3015" s="2646"/>
      <c r="R3015" s="2646"/>
      <c r="S3015" s="2646"/>
      <c r="T3015" s="2646"/>
      <c r="U3015" s="2643"/>
      <c r="V3015" s="2643"/>
      <c r="W3015" s="2646"/>
    </row>
    <row r="3016" spans="1:23">
      <c r="A3016" s="2643"/>
      <c r="B3016" s="2643"/>
      <c r="C3016" s="2643"/>
      <c r="D3016" s="2643"/>
      <c r="E3016" s="2643"/>
      <c r="F3016" s="2643"/>
      <c r="G3016" s="2643"/>
      <c r="H3016" s="2643"/>
      <c r="I3016" s="2643"/>
      <c r="J3016" s="2643"/>
      <c r="K3016" s="2644"/>
      <c r="L3016" s="2645"/>
      <c r="M3016" s="2645"/>
      <c r="N3016" s="2645"/>
      <c r="O3016" s="2646"/>
      <c r="P3016" s="2646"/>
      <c r="Q3016" s="2646"/>
      <c r="R3016" s="2646"/>
      <c r="S3016" s="2646"/>
      <c r="T3016" s="2646"/>
      <c r="U3016" s="2643"/>
      <c r="V3016" s="2643"/>
      <c r="W3016" s="2646"/>
    </row>
    <row r="3017" spans="1:23">
      <c r="A3017" s="2643"/>
      <c r="B3017" s="2643"/>
      <c r="C3017" s="2643"/>
      <c r="D3017" s="2643"/>
      <c r="E3017" s="2643"/>
      <c r="F3017" s="2643"/>
      <c r="G3017" s="2643"/>
      <c r="H3017" s="2643"/>
      <c r="I3017" s="2643"/>
      <c r="J3017" s="2643"/>
      <c r="K3017" s="2644"/>
      <c r="L3017" s="2645"/>
      <c r="M3017" s="2645"/>
      <c r="N3017" s="2645"/>
      <c r="O3017" s="2646"/>
      <c r="P3017" s="2646"/>
      <c r="Q3017" s="2646"/>
      <c r="R3017" s="2646"/>
      <c r="S3017" s="2646"/>
      <c r="T3017" s="2646"/>
      <c r="U3017" s="2643"/>
      <c r="V3017" s="2643"/>
      <c r="W3017" s="2646"/>
    </row>
    <row r="3018" spans="1:23">
      <c r="A3018" s="2643"/>
      <c r="B3018" s="2643"/>
      <c r="C3018" s="2643"/>
      <c r="D3018" s="2643"/>
      <c r="E3018" s="2643"/>
      <c r="F3018" s="2643"/>
      <c r="G3018" s="2643"/>
      <c r="H3018" s="2643"/>
      <c r="I3018" s="2643"/>
      <c r="J3018" s="2643"/>
      <c r="K3018" s="2644"/>
      <c r="L3018" s="2645"/>
      <c r="M3018" s="2645"/>
      <c r="N3018" s="2645"/>
      <c r="O3018" s="2646"/>
      <c r="P3018" s="2646"/>
      <c r="Q3018" s="2646"/>
      <c r="R3018" s="2646"/>
      <c r="S3018" s="2646"/>
      <c r="T3018" s="2646"/>
      <c r="U3018" s="2643"/>
      <c r="V3018" s="2643"/>
      <c r="W3018" s="2646"/>
    </row>
    <row r="3019" spans="1:23">
      <c r="A3019" s="2643"/>
      <c r="B3019" s="2643"/>
      <c r="C3019" s="2643"/>
      <c r="D3019" s="2643"/>
      <c r="E3019" s="2643"/>
      <c r="F3019" s="2643"/>
      <c r="G3019" s="2643"/>
      <c r="H3019" s="2643"/>
      <c r="I3019" s="2643"/>
      <c r="J3019" s="2643"/>
      <c r="K3019" s="2644"/>
      <c r="L3019" s="2645"/>
      <c r="M3019" s="2645"/>
      <c r="N3019" s="2645"/>
      <c r="O3019" s="2646"/>
      <c r="P3019" s="2646"/>
      <c r="Q3019" s="2646"/>
      <c r="R3019" s="2646"/>
      <c r="S3019" s="2646"/>
      <c r="T3019" s="2646"/>
      <c r="U3019" s="2643"/>
      <c r="V3019" s="2643"/>
      <c r="W3019" s="2646"/>
    </row>
    <row r="3020" spans="1:23">
      <c r="A3020" s="2643"/>
      <c r="B3020" s="2643"/>
      <c r="C3020" s="2643"/>
      <c r="D3020" s="2643"/>
      <c r="E3020" s="2643"/>
      <c r="F3020" s="2643"/>
      <c r="G3020" s="2643"/>
      <c r="H3020" s="2643"/>
      <c r="I3020" s="2643"/>
      <c r="J3020" s="2643"/>
      <c r="K3020" s="2644"/>
      <c r="L3020" s="2645"/>
      <c r="M3020" s="2645"/>
      <c r="N3020" s="2645"/>
      <c r="O3020" s="2646"/>
      <c r="P3020" s="2646"/>
      <c r="Q3020" s="2646"/>
      <c r="R3020" s="2646"/>
      <c r="S3020" s="2646"/>
      <c r="T3020" s="2646"/>
      <c r="U3020" s="2643"/>
      <c r="V3020" s="2643"/>
      <c r="W3020" s="2646"/>
    </row>
    <row r="3021" spans="1:23">
      <c r="A3021" s="2643"/>
      <c r="B3021" s="2643"/>
      <c r="C3021" s="2643"/>
      <c r="D3021" s="2643"/>
      <c r="E3021" s="2643"/>
      <c r="F3021" s="2643"/>
      <c r="G3021" s="2643"/>
      <c r="H3021" s="2643"/>
      <c r="I3021" s="2643"/>
      <c r="J3021" s="2643"/>
      <c r="K3021" s="2644"/>
      <c r="L3021" s="2645"/>
      <c r="M3021" s="2645"/>
      <c r="N3021" s="2645"/>
      <c r="O3021" s="2646"/>
      <c r="P3021" s="2646"/>
      <c r="Q3021" s="2646"/>
      <c r="R3021" s="2646"/>
      <c r="S3021" s="2646"/>
      <c r="T3021" s="2646"/>
      <c r="U3021" s="2643"/>
      <c r="V3021" s="2643"/>
      <c r="W3021" s="2646"/>
    </row>
    <row r="3022" spans="1:23">
      <c r="A3022" s="2643"/>
      <c r="B3022" s="2643"/>
      <c r="C3022" s="2643"/>
      <c r="D3022" s="2643"/>
      <c r="E3022" s="2643"/>
      <c r="F3022" s="2643"/>
      <c r="G3022" s="2643"/>
      <c r="H3022" s="2643"/>
      <c r="I3022" s="2643"/>
      <c r="J3022" s="2643"/>
      <c r="K3022" s="2644"/>
      <c r="L3022" s="2645"/>
      <c r="M3022" s="2645"/>
      <c r="N3022" s="2645"/>
      <c r="O3022" s="2646"/>
      <c r="P3022" s="2646"/>
      <c r="Q3022" s="2646"/>
      <c r="R3022" s="2646"/>
      <c r="S3022" s="2646"/>
      <c r="T3022" s="2646"/>
      <c r="U3022" s="2643"/>
      <c r="V3022" s="2643"/>
      <c r="W3022" s="2646"/>
    </row>
    <row r="3023" spans="1:23">
      <c r="A3023" s="2643"/>
      <c r="B3023" s="2643"/>
      <c r="C3023" s="2643"/>
      <c r="D3023" s="2643"/>
      <c r="E3023" s="2643"/>
      <c r="F3023" s="2643"/>
      <c r="G3023" s="2643"/>
      <c r="H3023" s="2643"/>
      <c r="I3023" s="2643"/>
      <c r="J3023" s="2643"/>
      <c r="K3023" s="2644"/>
      <c r="L3023" s="2645"/>
      <c r="M3023" s="2645"/>
      <c r="N3023" s="2645"/>
      <c r="O3023" s="2646"/>
      <c r="P3023" s="2646"/>
      <c r="Q3023" s="2646"/>
      <c r="R3023" s="2646"/>
      <c r="S3023" s="2646"/>
      <c r="T3023" s="2646"/>
      <c r="U3023" s="2643"/>
      <c r="V3023" s="2643"/>
      <c r="W3023" s="2646"/>
    </row>
    <row r="3024" spans="1:23">
      <c r="A3024" s="2643"/>
      <c r="B3024" s="2643"/>
      <c r="C3024" s="2643"/>
      <c r="D3024" s="2643"/>
      <c r="E3024" s="2643"/>
      <c r="F3024" s="2643"/>
      <c r="G3024" s="2643"/>
      <c r="H3024" s="2643"/>
      <c r="I3024" s="2643"/>
      <c r="J3024" s="2643"/>
      <c r="K3024" s="2644"/>
      <c r="L3024" s="2645"/>
      <c r="M3024" s="2645"/>
      <c r="N3024" s="2645"/>
      <c r="O3024" s="2646"/>
      <c r="P3024" s="2646"/>
      <c r="Q3024" s="2646"/>
      <c r="R3024" s="2646"/>
      <c r="S3024" s="2646"/>
      <c r="T3024" s="2646"/>
      <c r="U3024" s="2643"/>
      <c r="V3024" s="2643"/>
      <c r="W3024" s="2646"/>
    </row>
    <row r="3025" spans="1:23">
      <c r="A3025" s="2643"/>
      <c r="B3025" s="2643"/>
      <c r="C3025" s="2643"/>
      <c r="D3025" s="2643"/>
      <c r="E3025" s="2643"/>
      <c r="F3025" s="2643"/>
      <c r="G3025" s="2643"/>
      <c r="H3025" s="2643"/>
      <c r="I3025" s="2643"/>
      <c r="J3025" s="2643"/>
      <c r="K3025" s="2644"/>
      <c r="L3025" s="2645"/>
      <c r="M3025" s="2645"/>
      <c r="N3025" s="2645"/>
      <c r="O3025" s="2646"/>
      <c r="P3025" s="2646"/>
      <c r="Q3025" s="2646"/>
      <c r="R3025" s="2646"/>
      <c r="S3025" s="2646"/>
      <c r="T3025" s="2646"/>
      <c r="U3025" s="2643"/>
      <c r="V3025" s="2643"/>
      <c r="W3025" s="2646"/>
    </row>
    <row r="3026" spans="1:23">
      <c r="A3026" s="2643"/>
      <c r="B3026" s="2643"/>
      <c r="C3026" s="2643"/>
      <c r="D3026" s="2643"/>
      <c r="E3026" s="2643"/>
      <c r="F3026" s="2643"/>
      <c r="G3026" s="2643"/>
      <c r="H3026" s="2643"/>
      <c r="I3026" s="2643"/>
      <c r="J3026" s="2643"/>
      <c r="K3026" s="2644"/>
      <c r="L3026" s="2645"/>
      <c r="M3026" s="2645"/>
      <c r="N3026" s="2645"/>
      <c r="O3026" s="2646"/>
      <c r="P3026" s="2646"/>
      <c r="Q3026" s="2646"/>
      <c r="R3026" s="2646"/>
      <c r="S3026" s="2646"/>
      <c r="T3026" s="2646"/>
      <c r="U3026" s="2643"/>
      <c r="V3026" s="2643"/>
      <c r="W3026" s="2646"/>
    </row>
    <row r="3027" spans="1:23">
      <c r="A3027" s="2643"/>
      <c r="B3027" s="2643"/>
      <c r="C3027" s="2643"/>
      <c r="D3027" s="2643"/>
      <c r="E3027" s="2643"/>
      <c r="F3027" s="2643"/>
      <c r="G3027" s="2643"/>
      <c r="H3027" s="2643"/>
      <c r="I3027" s="2643"/>
      <c r="J3027" s="2643"/>
      <c r="K3027" s="2644"/>
      <c r="L3027" s="2645"/>
      <c r="M3027" s="2645"/>
      <c r="N3027" s="2645"/>
      <c r="O3027" s="2646"/>
      <c r="P3027" s="2646"/>
      <c r="Q3027" s="2646"/>
      <c r="R3027" s="2646"/>
      <c r="S3027" s="2646"/>
      <c r="T3027" s="2646"/>
      <c r="U3027" s="2643"/>
      <c r="V3027" s="2643"/>
      <c r="W3027" s="2646"/>
    </row>
    <row r="3028" spans="1:23">
      <c r="A3028" s="2643"/>
      <c r="B3028" s="2643"/>
      <c r="C3028" s="2643"/>
      <c r="D3028" s="2643"/>
      <c r="E3028" s="2643"/>
      <c r="F3028" s="2643"/>
      <c r="G3028" s="2643"/>
      <c r="H3028" s="2643"/>
      <c r="I3028" s="2643"/>
      <c r="J3028" s="2643"/>
      <c r="K3028" s="2644"/>
      <c r="L3028" s="2645"/>
      <c r="M3028" s="2645"/>
      <c r="N3028" s="2645"/>
      <c r="O3028" s="2646"/>
      <c r="P3028" s="2646"/>
      <c r="Q3028" s="2646"/>
      <c r="R3028" s="2646"/>
      <c r="S3028" s="2646"/>
      <c r="T3028" s="2646"/>
      <c r="U3028" s="2643"/>
      <c r="V3028" s="2643"/>
      <c r="W3028" s="2646"/>
    </row>
    <row r="3029" spans="1:23">
      <c r="A3029" s="2643"/>
      <c r="B3029" s="2643"/>
      <c r="C3029" s="2643"/>
      <c r="D3029" s="2643"/>
      <c r="E3029" s="2643"/>
      <c r="F3029" s="2643"/>
      <c r="G3029" s="2643"/>
      <c r="H3029" s="2643"/>
      <c r="I3029" s="2643"/>
      <c r="J3029" s="2643"/>
      <c r="K3029" s="2644"/>
      <c r="L3029" s="2645"/>
      <c r="M3029" s="2645"/>
      <c r="N3029" s="2645"/>
      <c r="O3029" s="2646"/>
      <c r="P3029" s="2646"/>
      <c r="Q3029" s="2646"/>
      <c r="R3029" s="2646"/>
      <c r="S3029" s="2646"/>
      <c r="T3029" s="2646"/>
      <c r="U3029" s="2643"/>
      <c r="V3029" s="2643"/>
      <c r="W3029" s="2646"/>
    </row>
    <row r="3030" spans="1:23">
      <c r="A3030" s="2643"/>
      <c r="B3030" s="2643"/>
      <c r="C3030" s="2643"/>
      <c r="D3030" s="2643"/>
      <c r="E3030" s="2643"/>
      <c r="F3030" s="2643"/>
      <c r="G3030" s="2643"/>
      <c r="H3030" s="2643"/>
      <c r="I3030" s="2643"/>
      <c r="J3030" s="2643"/>
      <c r="K3030" s="2644"/>
      <c r="L3030" s="2645"/>
      <c r="M3030" s="2645"/>
      <c r="N3030" s="2645"/>
      <c r="O3030" s="2646"/>
      <c r="P3030" s="2646"/>
      <c r="Q3030" s="2646"/>
      <c r="R3030" s="2646"/>
      <c r="S3030" s="2646"/>
      <c r="T3030" s="2646"/>
      <c r="U3030" s="2643"/>
      <c r="V3030" s="2643"/>
      <c r="W3030" s="2646"/>
    </row>
    <row r="3031" spans="1:23">
      <c r="A3031" s="2643"/>
      <c r="B3031" s="2643"/>
      <c r="C3031" s="2643"/>
      <c r="D3031" s="2643"/>
      <c r="E3031" s="2643"/>
      <c r="F3031" s="2643"/>
      <c r="G3031" s="2643"/>
      <c r="H3031" s="2643"/>
      <c r="I3031" s="2643"/>
      <c r="J3031" s="2643"/>
      <c r="K3031" s="2644"/>
      <c r="L3031" s="2645"/>
      <c r="M3031" s="2645"/>
      <c r="N3031" s="2645"/>
      <c r="O3031" s="2646"/>
      <c r="P3031" s="2646"/>
      <c r="Q3031" s="2646"/>
      <c r="R3031" s="2646"/>
      <c r="S3031" s="2646"/>
      <c r="T3031" s="2646"/>
      <c r="U3031" s="2643"/>
      <c r="V3031" s="2643"/>
      <c r="W3031" s="2646"/>
    </row>
    <row r="3032" spans="1:23">
      <c r="A3032" s="2643"/>
      <c r="B3032" s="2643"/>
      <c r="C3032" s="2643"/>
      <c r="D3032" s="2643"/>
      <c r="E3032" s="2643"/>
      <c r="F3032" s="2643"/>
      <c r="G3032" s="2643"/>
      <c r="H3032" s="2643"/>
      <c r="I3032" s="2643"/>
      <c r="J3032" s="2643"/>
      <c r="K3032" s="2644"/>
      <c r="L3032" s="2645"/>
      <c r="M3032" s="2645"/>
      <c r="N3032" s="2645"/>
      <c r="O3032" s="2646"/>
      <c r="P3032" s="2646"/>
      <c r="Q3032" s="2646"/>
      <c r="R3032" s="2646"/>
      <c r="S3032" s="2646"/>
      <c r="T3032" s="2646"/>
      <c r="U3032" s="2643"/>
      <c r="V3032" s="2643"/>
      <c r="W3032" s="2646"/>
    </row>
    <row r="3033" spans="1:23">
      <c r="A3033" s="2643"/>
      <c r="B3033" s="2643"/>
      <c r="C3033" s="2643"/>
      <c r="D3033" s="2643"/>
      <c r="E3033" s="2643"/>
      <c r="F3033" s="2643"/>
      <c r="G3033" s="2643"/>
      <c r="H3033" s="2643"/>
      <c r="I3033" s="2643"/>
      <c r="J3033" s="2643"/>
      <c r="K3033" s="2644"/>
      <c r="L3033" s="2645"/>
      <c r="M3033" s="2645"/>
      <c r="N3033" s="2645"/>
      <c r="O3033" s="2646"/>
      <c r="P3033" s="2646"/>
      <c r="Q3033" s="2646"/>
      <c r="R3033" s="2646"/>
      <c r="S3033" s="2646"/>
      <c r="T3033" s="2646"/>
      <c r="U3033" s="2643"/>
      <c r="V3033" s="2643"/>
      <c r="W3033" s="2646"/>
    </row>
    <row r="3034" spans="1:23">
      <c r="A3034" s="2643"/>
      <c r="B3034" s="2643"/>
      <c r="C3034" s="2643"/>
      <c r="D3034" s="2643"/>
      <c r="E3034" s="2643"/>
      <c r="F3034" s="2643"/>
      <c r="G3034" s="2643"/>
      <c r="H3034" s="2643"/>
      <c r="I3034" s="2643"/>
      <c r="J3034" s="2643"/>
      <c r="K3034" s="2644"/>
      <c r="L3034" s="2645"/>
      <c r="M3034" s="2645"/>
      <c r="N3034" s="2645"/>
      <c r="O3034" s="2646"/>
      <c r="P3034" s="2646"/>
      <c r="Q3034" s="2646"/>
      <c r="R3034" s="2646"/>
      <c r="S3034" s="2646"/>
      <c r="T3034" s="2646"/>
      <c r="U3034" s="2643"/>
      <c r="V3034" s="2643"/>
      <c r="W3034" s="2646"/>
    </row>
    <row r="3035" spans="1:23">
      <c r="A3035" s="2643"/>
      <c r="B3035" s="2643"/>
      <c r="C3035" s="2643"/>
      <c r="D3035" s="2643"/>
      <c r="E3035" s="2643"/>
      <c r="F3035" s="2643"/>
      <c r="G3035" s="2643"/>
      <c r="H3035" s="2643"/>
      <c r="I3035" s="2643"/>
      <c r="J3035" s="2643"/>
      <c r="K3035" s="2644"/>
      <c r="L3035" s="2645"/>
      <c r="M3035" s="2645"/>
      <c r="N3035" s="2645"/>
      <c r="O3035" s="2646"/>
      <c r="P3035" s="2646"/>
      <c r="Q3035" s="2646"/>
      <c r="R3035" s="2646"/>
      <c r="S3035" s="2646"/>
      <c r="T3035" s="2646"/>
      <c r="U3035" s="2643"/>
      <c r="V3035" s="2643"/>
      <c r="W3035" s="2646"/>
    </row>
    <row r="3036" spans="1:23">
      <c r="A3036" s="2643"/>
      <c r="B3036" s="2643"/>
      <c r="C3036" s="2643"/>
      <c r="D3036" s="2643"/>
      <c r="E3036" s="2643"/>
      <c r="F3036" s="2643"/>
      <c r="G3036" s="2643"/>
      <c r="H3036" s="2643"/>
      <c r="I3036" s="2643"/>
      <c r="J3036" s="2643"/>
      <c r="K3036" s="2644"/>
      <c r="L3036" s="2645"/>
      <c r="M3036" s="2645"/>
      <c r="N3036" s="2645"/>
      <c r="O3036" s="2646"/>
      <c r="P3036" s="2646"/>
      <c r="Q3036" s="2646"/>
      <c r="R3036" s="2646"/>
      <c r="S3036" s="2646"/>
      <c r="T3036" s="2646"/>
      <c r="U3036" s="2643"/>
      <c r="V3036" s="2643"/>
      <c r="W3036" s="2646"/>
    </row>
    <row r="3037" spans="1:23">
      <c r="A3037" s="2643"/>
      <c r="B3037" s="2643"/>
      <c r="C3037" s="2643"/>
      <c r="D3037" s="2643"/>
      <c r="E3037" s="2643"/>
      <c r="F3037" s="2643"/>
      <c r="G3037" s="2643"/>
      <c r="H3037" s="2643"/>
      <c r="I3037" s="2643"/>
      <c r="J3037" s="2643"/>
      <c r="K3037" s="2644"/>
      <c r="L3037" s="2645"/>
      <c r="M3037" s="2645"/>
      <c r="N3037" s="2645"/>
      <c r="O3037" s="2646"/>
      <c r="P3037" s="2646"/>
      <c r="Q3037" s="2646"/>
      <c r="R3037" s="2646"/>
      <c r="S3037" s="2646"/>
      <c r="T3037" s="2646"/>
      <c r="U3037" s="2643"/>
      <c r="V3037" s="2643"/>
      <c r="W3037" s="2646"/>
    </row>
    <row r="3038" spans="1:23">
      <c r="A3038" s="2643"/>
      <c r="B3038" s="2643"/>
      <c r="C3038" s="2643"/>
      <c r="D3038" s="2643"/>
      <c r="E3038" s="2643"/>
      <c r="F3038" s="2643"/>
      <c r="G3038" s="2643"/>
      <c r="H3038" s="2643"/>
      <c r="I3038" s="2643"/>
      <c r="J3038" s="2643"/>
      <c r="K3038" s="2644"/>
      <c r="L3038" s="2645"/>
      <c r="M3038" s="2645"/>
      <c r="N3038" s="2645"/>
      <c r="O3038" s="2646"/>
      <c r="P3038" s="2646"/>
      <c r="Q3038" s="2646"/>
      <c r="R3038" s="2646"/>
      <c r="S3038" s="2646"/>
      <c r="T3038" s="2646"/>
      <c r="U3038" s="2643"/>
      <c r="V3038" s="2643"/>
      <c r="W3038" s="2646"/>
    </row>
    <row r="3039" spans="1:23">
      <c r="A3039" s="2643"/>
      <c r="B3039" s="2643"/>
      <c r="C3039" s="2643"/>
      <c r="D3039" s="2643"/>
      <c r="E3039" s="2643"/>
      <c r="F3039" s="2643"/>
      <c r="G3039" s="2643"/>
      <c r="H3039" s="2643"/>
      <c r="I3039" s="2643"/>
      <c r="J3039" s="2643"/>
      <c r="K3039" s="2644"/>
      <c r="L3039" s="2645"/>
      <c r="M3039" s="2645"/>
      <c r="N3039" s="2645"/>
      <c r="O3039" s="2646"/>
      <c r="P3039" s="2646"/>
      <c r="Q3039" s="2646"/>
      <c r="R3039" s="2646"/>
      <c r="S3039" s="2646"/>
      <c r="T3039" s="2646"/>
      <c r="U3039" s="2643"/>
      <c r="V3039" s="2643"/>
      <c r="W3039" s="2646"/>
    </row>
    <row r="3040" spans="1:23">
      <c r="A3040" s="2643"/>
      <c r="B3040" s="2643"/>
      <c r="C3040" s="2643"/>
      <c r="D3040" s="2643"/>
      <c r="E3040" s="2643"/>
      <c r="F3040" s="2643"/>
      <c r="G3040" s="2643"/>
      <c r="H3040" s="2643"/>
      <c r="I3040" s="2643"/>
      <c r="J3040" s="2643"/>
      <c r="K3040" s="2644"/>
      <c r="L3040" s="2645"/>
      <c r="M3040" s="2645"/>
      <c r="N3040" s="2645"/>
      <c r="O3040" s="2646"/>
      <c r="P3040" s="2646"/>
      <c r="Q3040" s="2646"/>
      <c r="R3040" s="2646"/>
      <c r="S3040" s="2646"/>
      <c r="T3040" s="2646"/>
      <c r="U3040" s="2643"/>
      <c r="V3040" s="2643"/>
      <c r="W3040" s="2646"/>
    </row>
    <row r="3041" spans="1:23">
      <c r="A3041" s="2643"/>
      <c r="B3041" s="2643"/>
      <c r="C3041" s="2643"/>
      <c r="D3041" s="2643"/>
      <c r="E3041" s="2643"/>
      <c r="F3041" s="2643"/>
      <c r="G3041" s="2643"/>
      <c r="H3041" s="2643"/>
      <c r="I3041" s="2643"/>
      <c r="J3041" s="2643"/>
      <c r="K3041" s="2644"/>
      <c r="L3041" s="2645"/>
      <c r="M3041" s="2645"/>
      <c r="N3041" s="2645"/>
      <c r="O3041" s="2646"/>
      <c r="P3041" s="2646"/>
      <c r="Q3041" s="2646"/>
      <c r="R3041" s="2646"/>
      <c r="S3041" s="2646"/>
      <c r="T3041" s="2646"/>
      <c r="U3041" s="2643"/>
      <c r="V3041" s="2643"/>
      <c r="W3041" s="2646"/>
    </row>
    <row r="3042" spans="1:23">
      <c r="A3042" s="2643"/>
      <c r="B3042" s="2643"/>
      <c r="C3042" s="2643"/>
      <c r="D3042" s="2643"/>
      <c r="E3042" s="2643"/>
      <c r="F3042" s="2643"/>
      <c r="G3042" s="2643"/>
      <c r="H3042" s="2643"/>
      <c r="I3042" s="2643"/>
      <c r="J3042" s="2643"/>
      <c r="K3042" s="2644"/>
      <c r="L3042" s="2645"/>
      <c r="M3042" s="2645"/>
      <c r="N3042" s="2645"/>
      <c r="O3042" s="2646"/>
      <c r="P3042" s="2646"/>
      <c r="Q3042" s="2646"/>
      <c r="R3042" s="2646"/>
      <c r="S3042" s="2646"/>
      <c r="T3042" s="2646"/>
      <c r="U3042" s="2643"/>
      <c r="V3042" s="2643"/>
      <c r="W3042" s="2646"/>
    </row>
    <row r="3043" spans="1:23">
      <c r="A3043" s="2643"/>
      <c r="B3043" s="2643"/>
      <c r="C3043" s="2643"/>
      <c r="D3043" s="2643"/>
      <c r="E3043" s="2643"/>
      <c r="F3043" s="2643"/>
      <c r="G3043" s="2643"/>
      <c r="H3043" s="2643"/>
      <c r="I3043" s="2643"/>
      <c r="J3043" s="2643"/>
      <c r="K3043" s="2644"/>
      <c r="L3043" s="2645"/>
      <c r="M3043" s="2645"/>
      <c r="N3043" s="2645"/>
      <c r="O3043" s="2646"/>
      <c r="P3043" s="2646"/>
      <c r="Q3043" s="2646"/>
      <c r="R3043" s="2646"/>
      <c r="S3043" s="2646"/>
      <c r="T3043" s="2646"/>
      <c r="U3043" s="2643"/>
      <c r="V3043" s="2643"/>
      <c r="W3043" s="2646"/>
    </row>
    <row r="3044" spans="1:23">
      <c r="A3044" s="2643"/>
      <c r="B3044" s="2643"/>
      <c r="C3044" s="2643"/>
      <c r="D3044" s="2643"/>
      <c r="E3044" s="2643"/>
      <c r="F3044" s="2643"/>
      <c r="G3044" s="2643"/>
      <c r="H3044" s="2643"/>
      <c r="I3044" s="2643"/>
      <c r="J3044" s="2643"/>
      <c r="K3044" s="2644"/>
      <c r="L3044" s="2645"/>
      <c r="M3044" s="2645"/>
      <c r="N3044" s="2645"/>
      <c r="O3044" s="2646"/>
      <c r="P3044" s="2646"/>
      <c r="Q3044" s="2646"/>
      <c r="R3044" s="2646"/>
      <c r="S3044" s="2646"/>
      <c r="T3044" s="2646"/>
      <c r="U3044" s="2643"/>
      <c r="V3044" s="2643"/>
      <c r="W3044" s="2646"/>
    </row>
    <row r="3045" spans="1:23">
      <c r="A3045" s="2643"/>
      <c r="B3045" s="2643"/>
      <c r="C3045" s="2643"/>
      <c r="D3045" s="2643"/>
      <c r="E3045" s="2643"/>
      <c r="F3045" s="2643"/>
      <c r="G3045" s="2643"/>
      <c r="H3045" s="2643"/>
      <c r="I3045" s="2643"/>
      <c r="J3045" s="2643"/>
      <c r="K3045" s="2644"/>
      <c r="L3045" s="2645"/>
      <c r="M3045" s="2645"/>
      <c r="N3045" s="2645"/>
      <c r="O3045" s="2646"/>
      <c r="P3045" s="2646"/>
      <c r="Q3045" s="2646"/>
      <c r="R3045" s="2646"/>
      <c r="S3045" s="2646"/>
      <c r="T3045" s="2646"/>
      <c r="U3045" s="2643"/>
      <c r="V3045" s="2643"/>
      <c r="W3045" s="2646"/>
    </row>
    <row r="3046" spans="1:23">
      <c r="A3046" s="2643"/>
      <c r="B3046" s="2643"/>
      <c r="C3046" s="2643"/>
      <c r="D3046" s="2643"/>
      <c r="E3046" s="2643"/>
      <c r="F3046" s="2643"/>
      <c r="G3046" s="2643"/>
      <c r="H3046" s="2643"/>
      <c r="I3046" s="2643"/>
      <c r="J3046" s="2643"/>
      <c r="K3046" s="2644"/>
      <c r="L3046" s="2645"/>
      <c r="M3046" s="2645"/>
      <c r="N3046" s="2645"/>
      <c r="O3046" s="2646"/>
      <c r="P3046" s="2646"/>
      <c r="Q3046" s="2646"/>
      <c r="R3046" s="2646"/>
      <c r="S3046" s="2646"/>
      <c r="T3046" s="2646"/>
      <c r="U3046" s="2643"/>
      <c r="V3046" s="2643"/>
      <c r="W3046" s="2646"/>
    </row>
    <row r="3047" spans="1:23">
      <c r="A3047" s="2643"/>
      <c r="B3047" s="2643"/>
      <c r="C3047" s="2643"/>
      <c r="D3047" s="2643"/>
      <c r="E3047" s="2643"/>
      <c r="F3047" s="2643"/>
      <c r="G3047" s="2643"/>
      <c r="H3047" s="2643"/>
      <c r="I3047" s="2643"/>
      <c r="J3047" s="2643"/>
      <c r="K3047" s="2644"/>
      <c r="L3047" s="2645"/>
      <c r="M3047" s="2645"/>
      <c r="N3047" s="2645"/>
      <c r="O3047" s="2646"/>
      <c r="P3047" s="2646"/>
      <c r="Q3047" s="2646"/>
      <c r="R3047" s="2646"/>
      <c r="S3047" s="2646"/>
      <c r="T3047" s="2646"/>
      <c r="U3047" s="2643"/>
      <c r="V3047" s="2643"/>
      <c r="W3047" s="2646"/>
    </row>
    <row r="3048" spans="1:23">
      <c r="A3048" s="2643"/>
      <c r="B3048" s="2643"/>
      <c r="C3048" s="2643"/>
      <c r="D3048" s="2643"/>
      <c r="E3048" s="2643"/>
      <c r="F3048" s="2643"/>
      <c r="G3048" s="2643"/>
      <c r="H3048" s="2643"/>
      <c r="I3048" s="2643"/>
      <c r="J3048" s="2643"/>
      <c r="K3048" s="2644"/>
      <c r="L3048" s="2645"/>
      <c r="M3048" s="2645"/>
      <c r="N3048" s="2645"/>
      <c r="O3048" s="2646"/>
      <c r="P3048" s="2646"/>
      <c r="Q3048" s="2646"/>
      <c r="R3048" s="2646"/>
      <c r="S3048" s="2646"/>
      <c r="T3048" s="2646"/>
      <c r="U3048" s="2643"/>
      <c r="V3048" s="2643"/>
      <c r="W3048" s="2646"/>
    </row>
    <row r="3049" spans="1:23">
      <c r="A3049" s="2643"/>
      <c r="B3049" s="2643"/>
      <c r="C3049" s="2643"/>
      <c r="D3049" s="2643"/>
      <c r="E3049" s="2643"/>
      <c r="F3049" s="2643"/>
      <c r="G3049" s="2643"/>
      <c r="H3049" s="2643"/>
      <c r="I3049" s="2643"/>
      <c r="J3049" s="2643"/>
      <c r="K3049" s="2644"/>
      <c r="L3049" s="2645"/>
      <c r="M3049" s="2645"/>
      <c r="N3049" s="2645"/>
      <c r="O3049" s="2646"/>
      <c r="P3049" s="2646"/>
      <c r="Q3049" s="2646"/>
      <c r="R3049" s="2646"/>
      <c r="S3049" s="2646"/>
      <c r="T3049" s="2646"/>
      <c r="U3049" s="2643"/>
      <c r="V3049" s="2643"/>
      <c r="W3049" s="2646"/>
    </row>
    <row r="3050" spans="1:23">
      <c r="A3050" s="2643"/>
      <c r="B3050" s="2643"/>
      <c r="C3050" s="2643"/>
      <c r="D3050" s="2643"/>
      <c r="E3050" s="2643"/>
      <c r="F3050" s="2643"/>
      <c r="G3050" s="2643"/>
      <c r="H3050" s="2643"/>
      <c r="I3050" s="2643"/>
      <c r="J3050" s="2643"/>
      <c r="K3050" s="2644"/>
      <c r="L3050" s="2645"/>
      <c r="M3050" s="2645"/>
      <c r="N3050" s="2645"/>
      <c r="O3050" s="2646"/>
      <c r="P3050" s="2646"/>
      <c r="Q3050" s="2646"/>
      <c r="R3050" s="2646"/>
      <c r="S3050" s="2646"/>
      <c r="T3050" s="2646"/>
      <c r="U3050" s="2643"/>
      <c r="V3050" s="2643"/>
      <c r="W3050" s="2646"/>
    </row>
    <row r="3051" spans="1:23">
      <c r="A3051" s="2643"/>
      <c r="B3051" s="2643"/>
      <c r="C3051" s="2643"/>
      <c r="D3051" s="2643"/>
      <c r="E3051" s="2643"/>
      <c r="F3051" s="2643"/>
      <c r="G3051" s="2643"/>
      <c r="H3051" s="2643"/>
      <c r="I3051" s="2643"/>
      <c r="J3051" s="2643"/>
      <c r="K3051" s="2644"/>
      <c r="L3051" s="2645"/>
      <c r="M3051" s="2645"/>
      <c r="N3051" s="2645"/>
      <c r="O3051" s="2646"/>
      <c r="P3051" s="2646"/>
      <c r="Q3051" s="2646"/>
      <c r="R3051" s="2646"/>
      <c r="S3051" s="2646"/>
      <c r="T3051" s="2646"/>
      <c r="U3051" s="2643"/>
      <c r="V3051" s="2643"/>
      <c r="W3051" s="2646"/>
    </row>
    <row r="3052" spans="1:23">
      <c r="A3052" s="2643"/>
      <c r="B3052" s="2643"/>
      <c r="C3052" s="2643"/>
      <c r="D3052" s="2643"/>
      <c r="E3052" s="2643"/>
      <c r="F3052" s="2643"/>
      <c r="G3052" s="2643"/>
      <c r="H3052" s="2643"/>
      <c r="I3052" s="2643"/>
      <c r="J3052" s="2643"/>
      <c r="K3052" s="2644"/>
      <c r="L3052" s="2645"/>
      <c r="M3052" s="2645"/>
      <c r="N3052" s="2645"/>
      <c r="O3052" s="2646"/>
      <c r="P3052" s="2646"/>
      <c r="Q3052" s="2646"/>
      <c r="R3052" s="2646"/>
      <c r="S3052" s="2646"/>
      <c r="T3052" s="2646"/>
      <c r="U3052" s="2643"/>
      <c r="V3052" s="2643"/>
      <c r="W3052" s="2646"/>
    </row>
    <row r="3053" spans="1:23">
      <c r="A3053" s="2643"/>
      <c r="B3053" s="2643"/>
      <c r="C3053" s="2643"/>
      <c r="D3053" s="2643"/>
      <c r="E3053" s="2643"/>
      <c r="F3053" s="2643"/>
      <c r="G3053" s="2643"/>
      <c r="H3053" s="2643"/>
      <c r="I3053" s="2643"/>
      <c r="J3053" s="2643"/>
      <c r="K3053" s="2644"/>
      <c r="L3053" s="2645"/>
      <c r="M3053" s="2645"/>
      <c r="N3053" s="2645"/>
      <c r="O3053" s="2646"/>
      <c r="P3053" s="2646"/>
      <c r="Q3053" s="2646"/>
      <c r="R3053" s="2646"/>
      <c r="S3053" s="2646"/>
      <c r="T3053" s="2646"/>
      <c r="U3053" s="2643"/>
      <c r="V3053" s="2643"/>
      <c r="W3053" s="2646"/>
    </row>
    <row r="3054" spans="1:23">
      <c r="A3054" s="2643"/>
      <c r="B3054" s="2643"/>
      <c r="C3054" s="2643"/>
      <c r="D3054" s="2643"/>
      <c r="E3054" s="2643"/>
      <c r="F3054" s="2643"/>
      <c r="G3054" s="2643"/>
      <c r="H3054" s="2643"/>
      <c r="I3054" s="2643"/>
      <c r="J3054" s="2643"/>
      <c r="K3054" s="2644"/>
      <c r="L3054" s="2645"/>
      <c r="M3054" s="2645"/>
      <c r="N3054" s="2645"/>
      <c r="O3054" s="2646"/>
      <c r="P3054" s="2646"/>
      <c r="Q3054" s="2646"/>
      <c r="R3054" s="2646"/>
      <c r="S3054" s="2646"/>
      <c r="T3054" s="2646"/>
      <c r="U3054" s="2643"/>
      <c r="V3054" s="2643"/>
      <c r="W3054" s="2646"/>
    </row>
    <row r="3055" spans="1:23">
      <c r="A3055" s="2643"/>
      <c r="B3055" s="2643"/>
      <c r="C3055" s="2643"/>
      <c r="D3055" s="2643"/>
      <c r="E3055" s="2643"/>
      <c r="F3055" s="2643"/>
      <c r="G3055" s="2643"/>
      <c r="H3055" s="2643"/>
      <c r="I3055" s="2643"/>
      <c r="J3055" s="2643"/>
      <c r="K3055" s="2644"/>
      <c r="L3055" s="2645"/>
      <c r="M3055" s="2645"/>
      <c r="N3055" s="2645"/>
      <c r="O3055" s="2646"/>
      <c r="P3055" s="2646"/>
      <c r="Q3055" s="2646"/>
      <c r="R3055" s="2646"/>
      <c r="S3055" s="2646"/>
      <c r="T3055" s="2646"/>
      <c r="U3055" s="2643"/>
      <c r="V3055" s="2643"/>
      <c r="W3055" s="2646"/>
    </row>
    <row r="3056" spans="1:23">
      <c r="A3056" s="2643"/>
      <c r="B3056" s="2643"/>
      <c r="C3056" s="2643"/>
      <c r="D3056" s="2643"/>
      <c r="E3056" s="2643"/>
      <c r="F3056" s="2643"/>
      <c r="G3056" s="2643"/>
      <c r="H3056" s="2643"/>
      <c r="I3056" s="2643"/>
      <c r="J3056" s="2643"/>
      <c r="K3056" s="2644"/>
      <c r="L3056" s="2645"/>
      <c r="M3056" s="2645"/>
      <c r="N3056" s="2645"/>
      <c r="O3056" s="2646"/>
      <c r="P3056" s="2646"/>
      <c r="Q3056" s="2646"/>
      <c r="R3056" s="2646"/>
      <c r="S3056" s="2646"/>
      <c r="T3056" s="2646"/>
      <c r="U3056" s="2643"/>
      <c r="V3056" s="2643"/>
      <c r="W3056" s="2646"/>
    </row>
    <row r="3057" spans="1:23">
      <c r="A3057" s="2643"/>
      <c r="B3057" s="2643"/>
      <c r="C3057" s="2643"/>
      <c r="D3057" s="2643"/>
      <c r="E3057" s="2643"/>
      <c r="F3057" s="2643"/>
      <c r="G3057" s="2643"/>
      <c r="H3057" s="2643"/>
      <c r="I3057" s="2643"/>
      <c r="J3057" s="2643"/>
      <c r="K3057" s="2644"/>
      <c r="L3057" s="2645"/>
      <c r="M3057" s="2645"/>
      <c r="N3057" s="2645"/>
      <c r="O3057" s="2646"/>
      <c r="P3057" s="2646"/>
      <c r="Q3057" s="2646"/>
      <c r="R3057" s="2646"/>
      <c r="S3057" s="2646"/>
      <c r="T3057" s="2646"/>
      <c r="U3057" s="2643"/>
      <c r="V3057" s="2643"/>
      <c r="W3057" s="2646"/>
    </row>
    <row r="3058" spans="1:23">
      <c r="A3058" s="2643"/>
      <c r="B3058" s="2643"/>
      <c r="C3058" s="2643"/>
      <c r="D3058" s="2643"/>
      <c r="E3058" s="2643"/>
      <c r="F3058" s="2643"/>
      <c r="G3058" s="2643"/>
      <c r="H3058" s="2643"/>
      <c r="I3058" s="2643"/>
      <c r="J3058" s="2643"/>
      <c r="K3058" s="2644"/>
      <c r="L3058" s="2645"/>
      <c r="M3058" s="2645"/>
      <c r="N3058" s="2645"/>
      <c r="O3058" s="2646"/>
      <c r="P3058" s="2646"/>
      <c r="Q3058" s="2646"/>
      <c r="R3058" s="2646"/>
      <c r="S3058" s="2646"/>
      <c r="T3058" s="2646"/>
      <c r="U3058" s="2643"/>
      <c r="V3058" s="2643"/>
      <c r="W3058" s="2646"/>
    </row>
    <row r="3059" spans="1:23">
      <c r="A3059" s="2643"/>
      <c r="B3059" s="2643"/>
      <c r="C3059" s="2643"/>
      <c r="D3059" s="2643"/>
      <c r="E3059" s="2643"/>
      <c r="F3059" s="2643"/>
      <c r="G3059" s="2643"/>
      <c r="H3059" s="2643"/>
      <c r="I3059" s="2643"/>
      <c r="J3059" s="2643"/>
      <c r="K3059" s="2644"/>
      <c r="L3059" s="2645"/>
      <c r="M3059" s="2645"/>
      <c r="N3059" s="2645"/>
      <c r="O3059" s="2646"/>
      <c r="P3059" s="2646"/>
      <c r="Q3059" s="2646"/>
      <c r="R3059" s="2646"/>
      <c r="S3059" s="2646"/>
      <c r="T3059" s="2646"/>
      <c r="U3059" s="2643"/>
      <c r="V3059" s="2643"/>
      <c r="W3059" s="2646"/>
    </row>
    <row r="3060" spans="1:23">
      <c r="A3060" s="2643"/>
      <c r="B3060" s="2643"/>
      <c r="C3060" s="2643"/>
      <c r="D3060" s="2643"/>
      <c r="E3060" s="2643"/>
      <c r="F3060" s="2643"/>
      <c r="G3060" s="2643"/>
      <c r="H3060" s="2643"/>
      <c r="I3060" s="2643"/>
      <c r="J3060" s="2643"/>
      <c r="K3060" s="2644"/>
      <c r="L3060" s="2645"/>
      <c r="M3060" s="2645"/>
      <c r="N3060" s="2645"/>
      <c r="O3060" s="2646"/>
      <c r="P3060" s="2646"/>
      <c r="Q3060" s="2646"/>
      <c r="R3060" s="2646"/>
      <c r="S3060" s="2646"/>
      <c r="T3060" s="2646"/>
      <c r="U3060" s="2643"/>
      <c r="V3060" s="2643"/>
      <c r="W3060" s="2646"/>
    </row>
    <row r="3061" spans="1:23">
      <c r="A3061" s="2643"/>
      <c r="B3061" s="2643"/>
      <c r="C3061" s="2643"/>
      <c r="D3061" s="2643"/>
      <c r="E3061" s="2643"/>
      <c r="F3061" s="2643"/>
      <c r="G3061" s="2643"/>
      <c r="H3061" s="2643"/>
      <c r="I3061" s="2643"/>
      <c r="J3061" s="2643"/>
      <c r="K3061" s="2644"/>
      <c r="L3061" s="2645"/>
      <c r="M3061" s="2645"/>
      <c r="N3061" s="2645"/>
      <c r="O3061" s="2646"/>
      <c r="P3061" s="2646"/>
      <c r="Q3061" s="2646"/>
      <c r="R3061" s="2646"/>
      <c r="S3061" s="2646"/>
      <c r="T3061" s="2646"/>
      <c r="U3061" s="2643"/>
      <c r="V3061" s="2643"/>
      <c r="W3061" s="2646"/>
    </row>
    <row r="3062" spans="1:23">
      <c r="A3062" s="2643"/>
      <c r="B3062" s="2643"/>
      <c r="C3062" s="2643"/>
      <c r="D3062" s="2643"/>
      <c r="E3062" s="2643"/>
      <c r="F3062" s="2643"/>
      <c r="G3062" s="2643"/>
      <c r="H3062" s="2643"/>
      <c r="I3062" s="2643"/>
      <c r="J3062" s="2643"/>
      <c r="K3062" s="2644"/>
      <c r="L3062" s="2645"/>
      <c r="M3062" s="2645"/>
      <c r="N3062" s="2645"/>
      <c r="O3062" s="2646"/>
      <c r="P3062" s="2646"/>
      <c r="Q3062" s="2646"/>
      <c r="R3062" s="2646"/>
      <c r="S3062" s="2646"/>
      <c r="T3062" s="2646"/>
      <c r="U3062" s="2643"/>
      <c r="V3062" s="2643"/>
      <c r="W3062" s="2646"/>
    </row>
    <row r="3063" spans="1:23">
      <c r="A3063" s="2643"/>
      <c r="B3063" s="2643"/>
      <c r="C3063" s="2643"/>
      <c r="D3063" s="2643"/>
      <c r="E3063" s="2643"/>
      <c r="F3063" s="2643"/>
      <c r="G3063" s="2643"/>
      <c r="H3063" s="2643"/>
      <c r="I3063" s="2643"/>
      <c r="J3063" s="2643"/>
      <c r="K3063" s="2644"/>
      <c r="L3063" s="2645"/>
      <c r="M3063" s="2645"/>
      <c r="N3063" s="2645"/>
      <c r="O3063" s="2646"/>
      <c r="P3063" s="2646"/>
      <c r="Q3063" s="2646"/>
      <c r="R3063" s="2646"/>
      <c r="S3063" s="2646"/>
      <c r="T3063" s="2646"/>
      <c r="U3063" s="2643"/>
      <c r="V3063" s="2643"/>
      <c r="W3063" s="2646"/>
    </row>
    <row r="3064" spans="1:23">
      <c r="A3064" s="2643"/>
      <c r="B3064" s="2643"/>
      <c r="C3064" s="2643"/>
      <c r="D3064" s="2643"/>
      <c r="E3064" s="2643"/>
      <c r="F3064" s="2643"/>
      <c r="G3064" s="2643"/>
      <c r="H3064" s="2643"/>
      <c r="I3064" s="2643"/>
      <c r="J3064" s="2643"/>
      <c r="K3064" s="2644"/>
      <c r="L3064" s="2645"/>
      <c r="M3064" s="2645"/>
      <c r="N3064" s="2645"/>
      <c r="O3064" s="2646"/>
      <c r="P3064" s="2646"/>
      <c r="Q3064" s="2646"/>
      <c r="R3064" s="2646"/>
      <c r="S3064" s="2646"/>
      <c r="T3064" s="2646"/>
      <c r="U3064" s="2643"/>
      <c r="V3064" s="2643"/>
      <c r="W3064" s="2646"/>
    </row>
    <row r="3065" spans="1:23">
      <c r="A3065" s="2643"/>
      <c r="B3065" s="2643"/>
      <c r="C3065" s="2643"/>
      <c r="D3065" s="2643"/>
      <c r="E3065" s="2643"/>
      <c r="F3065" s="2643"/>
      <c r="G3065" s="2643"/>
      <c r="H3065" s="2643"/>
      <c r="I3065" s="2643"/>
      <c r="J3065" s="2643"/>
      <c r="K3065" s="2644"/>
      <c r="L3065" s="2645"/>
      <c r="M3065" s="2645"/>
      <c r="N3065" s="2645"/>
      <c r="O3065" s="2646"/>
      <c r="P3065" s="2646"/>
      <c r="Q3065" s="2646"/>
      <c r="R3065" s="2646"/>
      <c r="S3065" s="2646"/>
      <c r="T3065" s="2646"/>
      <c r="U3065" s="2643"/>
      <c r="V3065" s="2643"/>
      <c r="W3065" s="2646"/>
    </row>
    <row r="3066" spans="1:23">
      <c r="A3066" s="2643"/>
      <c r="B3066" s="2643"/>
      <c r="C3066" s="2643"/>
      <c r="D3066" s="2643"/>
      <c r="E3066" s="2643"/>
      <c r="F3066" s="2643"/>
      <c r="G3066" s="2643"/>
      <c r="H3066" s="2643"/>
      <c r="I3066" s="2643"/>
      <c r="J3066" s="2643"/>
      <c r="K3066" s="2644"/>
      <c r="L3066" s="2645"/>
      <c r="M3066" s="2645"/>
      <c r="N3066" s="2645"/>
      <c r="O3066" s="2646"/>
      <c r="P3066" s="2646"/>
      <c r="Q3066" s="2646"/>
      <c r="R3066" s="2646"/>
      <c r="S3066" s="2646"/>
      <c r="T3066" s="2646"/>
      <c r="U3066" s="2643"/>
      <c r="V3066" s="2643"/>
      <c r="W3066" s="2646"/>
    </row>
    <row r="3067" spans="1:23">
      <c r="A3067" s="2643"/>
      <c r="B3067" s="2643"/>
      <c r="C3067" s="2643"/>
      <c r="D3067" s="2643"/>
      <c r="E3067" s="2643"/>
      <c r="F3067" s="2643"/>
      <c r="G3067" s="2643"/>
      <c r="H3067" s="2643"/>
      <c r="I3067" s="2643"/>
      <c r="J3067" s="2643"/>
      <c r="K3067" s="2644"/>
      <c r="L3067" s="2645"/>
      <c r="M3067" s="2645"/>
      <c r="N3067" s="2645"/>
      <c r="O3067" s="2646"/>
      <c r="P3067" s="2646"/>
      <c r="Q3067" s="2646"/>
      <c r="R3067" s="2646"/>
      <c r="S3067" s="2646"/>
      <c r="T3067" s="2646"/>
      <c r="U3067" s="2643"/>
      <c r="V3067" s="2643"/>
      <c r="W3067" s="2646"/>
    </row>
    <row r="3068" spans="1:23">
      <c r="A3068" s="2643"/>
      <c r="B3068" s="2643"/>
      <c r="C3068" s="2643"/>
      <c r="D3068" s="2643"/>
      <c r="E3068" s="2643"/>
      <c r="F3068" s="2643"/>
      <c r="G3068" s="2643"/>
      <c r="H3068" s="2643"/>
      <c r="I3068" s="2643"/>
      <c r="J3068" s="2643"/>
      <c r="K3068" s="2644"/>
      <c r="L3068" s="2645"/>
      <c r="M3068" s="2645"/>
      <c r="N3068" s="2645"/>
      <c r="O3068" s="2646"/>
      <c r="P3068" s="2646"/>
      <c r="Q3068" s="2646"/>
      <c r="R3068" s="2646"/>
      <c r="S3068" s="2646"/>
      <c r="T3068" s="2646"/>
      <c r="U3068" s="2643"/>
      <c r="V3068" s="2643"/>
      <c r="W3068" s="2646"/>
    </row>
    <row r="3069" spans="1:23">
      <c r="A3069" s="2643"/>
      <c r="B3069" s="2643"/>
      <c r="C3069" s="2643"/>
      <c r="D3069" s="2643"/>
      <c r="E3069" s="2643"/>
      <c r="F3069" s="2643"/>
      <c r="G3069" s="2643"/>
      <c r="H3069" s="2643"/>
      <c r="I3069" s="2643"/>
      <c r="J3069" s="2643"/>
      <c r="K3069" s="2644"/>
      <c r="L3069" s="2645"/>
      <c r="M3069" s="2645"/>
      <c r="N3069" s="2645"/>
      <c r="O3069" s="2646"/>
      <c r="P3069" s="2646"/>
      <c r="Q3069" s="2646"/>
      <c r="R3069" s="2646"/>
      <c r="S3069" s="2646"/>
      <c r="T3069" s="2646"/>
      <c r="U3069" s="2643"/>
      <c r="V3069" s="2643"/>
      <c r="W3069" s="2646"/>
    </row>
    <row r="3070" spans="1:23">
      <c r="A3070" s="2643"/>
      <c r="B3070" s="2643"/>
      <c r="C3070" s="2643"/>
      <c r="D3070" s="2643"/>
      <c r="E3070" s="2643"/>
      <c r="F3070" s="2643"/>
      <c r="G3070" s="2643"/>
      <c r="H3070" s="2643"/>
      <c r="I3070" s="2643"/>
      <c r="J3070" s="2643"/>
      <c r="K3070" s="2644"/>
      <c r="L3070" s="2645"/>
      <c r="M3070" s="2645"/>
      <c r="N3070" s="2645"/>
      <c r="O3070" s="2646"/>
      <c r="P3070" s="2646"/>
      <c r="Q3070" s="2646"/>
      <c r="R3070" s="2646"/>
      <c r="S3070" s="2646"/>
      <c r="T3070" s="2646"/>
      <c r="U3070" s="2643"/>
      <c r="V3070" s="2643"/>
      <c r="W3070" s="2646"/>
    </row>
    <row r="3071" spans="1:23">
      <c r="A3071" s="2643"/>
      <c r="B3071" s="2643"/>
      <c r="C3071" s="2643"/>
      <c r="D3071" s="2643"/>
      <c r="E3071" s="2643"/>
      <c r="F3071" s="2643"/>
      <c r="G3071" s="2643"/>
      <c r="H3071" s="2643"/>
      <c r="I3071" s="2643"/>
      <c r="J3071" s="2643"/>
      <c r="K3071" s="2644"/>
      <c r="L3071" s="2645"/>
      <c r="M3071" s="2645"/>
      <c r="N3071" s="2645"/>
      <c r="O3071" s="2646"/>
      <c r="P3071" s="2646"/>
      <c r="Q3071" s="2646"/>
      <c r="R3071" s="2646"/>
      <c r="S3071" s="2646"/>
      <c r="T3071" s="2646"/>
      <c r="U3071" s="2643"/>
      <c r="V3071" s="2643"/>
      <c r="W3071" s="2646"/>
    </row>
    <row r="3072" spans="1:23">
      <c r="A3072" s="2643"/>
      <c r="B3072" s="2643"/>
      <c r="C3072" s="2643"/>
      <c r="D3072" s="2643"/>
      <c r="E3072" s="2643"/>
      <c r="F3072" s="2643"/>
      <c r="G3072" s="2643"/>
      <c r="H3072" s="2643"/>
      <c r="I3072" s="2643"/>
      <c r="J3072" s="2643"/>
      <c r="K3072" s="2644"/>
      <c r="L3072" s="2645"/>
      <c r="M3072" s="2645"/>
      <c r="N3072" s="2645"/>
      <c r="O3072" s="2646"/>
      <c r="P3072" s="2646"/>
      <c r="Q3072" s="2646"/>
      <c r="R3072" s="2646"/>
      <c r="S3072" s="2646"/>
      <c r="T3072" s="2646"/>
      <c r="U3072" s="2643"/>
      <c r="V3072" s="2643"/>
      <c r="W3072" s="2646"/>
    </row>
    <row r="3073" spans="1:23">
      <c r="A3073" s="2643"/>
      <c r="B3073" s="2643"/>
      <c r="C3073" s="2643"/>
      <c r="D3073" s="2643"/>
      <c r="E3073" s="2643"/>
      <c r="F3073" s="2643"/>
      <c r="G3073" s="2643"/>
      <c r="H3073" s="2643"/>
      <c r="I3073" s="2643"/>
      <c r="J3073" s="2643"/>
      <c r="K3073" s="2644"/>
      <c r="L3073" s="2645"/>
      <c r="M3073" s="2645"/>
      <c r="N3073" s="2645"/>
      <c r="O3073" s="2646"/>
      <c r="P3073" s="2646"/>
      <c r="Q3073" s="2646"/>
      <c r="R3073" s="2646"/>
      <c r="S3073" s="2646"/>
      <c r="T3073" s="2646"/>
      <c r="U3073" s="2643"/>
      <c r="V3073" s="2643"/>
      <c r="W3073" s="2646"/>
    </row>
    <row r="3074" spans="1:23">
      <c r="A3074" s="2643"/>
      <c r="B3074" s="2643"/>
      <c r="C3074" s="2643"/>
      <c r="D3074" s="2643"/>
      <c r="E3074" s="2643"/>
      <c r="F3074" s="2643"/>
      <c r="G3074" s="2643"/>
      <c r="H3074" s="2643"/>
      <c r="I3074" s="2643"/>
      <c r="J3074" s="2643"/>
      <c r="K3074" s="2644"/>
      <c r="L3074" s="2645"/>
      <c r="M3074" s="2645"/>
      <c r="N3074" s="2645"/>
      <c r="O3074" s="2646"/>
      <c r="P3074" s="2646"/>
      <c r="Q3074" s="2646"/>
      <c r="R3074" s="2646"/>
      <c r="S3074" s="2646"/>
      <c r="T3074" s="2646"/>
      <c r="U3074" s="2643"/>
      <c r="V3074" s="2643"/>
      <c r="W3074" s="2646"/>
    </row>
    <row r="3075" spans="1:23">
      <c r="A3075" s="2643"/>
      <c r="B3075" s="2643"/>
      <c r="C3075" s="2643"/>
      <c r="D3075" s="2643"/>
      <c r="E3075" s="2643"/>
      <c r="F3075" s="2643"/>
      <c r="G3075" s="2643"/>
      <c r="H3075" s="2643"/>
      <c r="I3075" s="2643"/>
      <c r="J3075" s="2643"/>
      <c r="K3075" s="2644"/>
      <c r="L3075" s="2645"/>
      <c r="M3075" s="2645"/>
      <c r="N3075" s="2645"/>
      <c r="O3075" s="2646"/>
      <c r="P3075" s="2646"/>
      <c r="Q3075" s="2646"/>
      <c r="R3075" s="2646"/>
      <c r="S3075" s="2646"/>
      <c r="T3075" s="2646"/>
      <c r="U3075" s="2643"/>
      <c r="V3075" s="2643"/>
      <c r="W3075" s="2646"/>
    </row>
    <row r="3076" spans="1:23">
      <c r="A3076" s="2643"/>
      <c r="B3076" s="2643"/>
      <c r="C3076" s="2643"/>
      <c r="D3076" s="2643"/>
      <c r="E3076" s="2643"/>
      <c r="F3076" s="2643"/>
      <c r="G3076" s="2643"/>
      <c r="H3076" s="2643"/>
      <c r="I3076" s="2643"/>
      <c r="J3076" s="2643"/>
      <c r="K3076" s="2644"/>
      <c r="L3076" s="2645"/>
      <c r="M3076" s="2645"/>
      <c r="N3076" s="2645"/>
      <c r="O3076" s="2646"/>
      <c r="P3076" s="2646"/>
      <c r="Q3076" s="2646"/>
      <c r="R3076" s="2646"/>
      <c r="S3076" s="2646"/>
      <c r="T3076" s="2646"/>
      <c r="U3076" s="2643"/>
      <c r="V3076" s="2643"/>
      <c r="W3076" s="2646"/>
    </row>
    <row r="3077" spans="1:23">
      <c r="A3077" s="2643"/>
      <c r="B3077" s="2643"/>
      <c r="C3077" s="2643"/>
      <c r="D3077" s="2643"/>
      <c r="E3077" s="2643"/>
      <c r="F3077" s="2643"/>
      <c r="G3077" s="2643"/>
      <c r="H3077" s="2643"/>
      <c r="I3077" s="2643"/>
      <c r="J3077" s="2643"/>
      <c r="K3077" s="2644"/>
      <c r="L3077" s="2645"/>
      <c r="M3077" s="2645"/>
      <c r="N3077" s="2645"/>
      <c r="O3077" s="2646"/>
      <c r="P3077" s="2646"/>
      <c r="Q3077" s="2646"/>
      <c r="R3077" s="2646"/>
      <c r="S3077" s="2646"/>
      <c r="T3077" s="2646"/>
      <c r="U3077" s="2643"/>
      <c r="V3077" s="2643"/>
      <c r="W3077" s="2646"/>
    </row>
    <row r="3078" spans="1:23">
      <c r="A3078" s="2643"/>
      <c r="B3078" s="2643"/>
      <c r="C3078" s="2643"/>
      <c r="D3078" s="2643"/>
      <c r="E3078" s="2643"/>
      <c r="F3078" s="2643"/>
      <c r="G3078" s="2643"/>
      <c r="H3078" s="2643"/>
      <c r="I3078" s="2643"/>
      <c r="J3078" s="2643"/>
      <c r="K3078" s="2644"/>
      <c r="L3078" s="2645"/>
      <c r="M3078" s="2645"/>
      <c r="N3078" s="2645"/>
      <c r="O3078" s="2646"/>
      <c r="P3078" s="2646"/>
      <c r="Q3078" s="2646"/>
      <c r="R3078" s="2646"/>
      <c r="S3078" s="2646"/>
      <c r="T3078" s="2646"/>
      <c r="U3078" s="2643"/>
      <c r="V3078" s="2643"/>
      <c r="W3078" s="2646"/>
    </row>
    <row r="3079" spans="1:23">
      <c r="A3079" s="2643"/>
      <c r="B3079" s="2643"/>
      <c r="C3079" s="2643"/>
      <c r="D3079" s="2643"/>
      <c r="E3079" s="2643"/>
      <c r="F3079" s="2643"/>
      <c r="G3079" s="2643"/>
      <c r="H3079" s="2643"/>
      <c r="I3079" s="2643"/>
      <c r="J3079" s="2643"/>
      <c r="K3079" s="2644"/>
      <c r="L3079" s="2645"/>
      <c r="M3079" s="2645"/>
      <c r="N3079" s="2645"/>
      <c r="O3079" s="2646"/>
      <c r="P3079" s="2646"/>
      <c r="Q3079" s="2646"/>
      <c r="R3079" s="2646"/>
      <c r="S3079" s="2646"/>
      <c r="T3079" s="2646"/>
      <c r="U3079" s="2643"/>
      <c r="V3079" s="2643"/>
      <c r="W3079" s="2646"/>
    </row>
    <row r="3080" spans="1:23">
      <c r="A3080" s="2643"/>
      <c r="B3080" s="2643"/>
      <c r="C3080" s="2643"/>
      <c r="D3080" s="2643"/>
      <c r="E3080" s="2643"/>
      <c r="F3080" s="2643"/>
      <c r="G3080" s="2643"/>
      <c r="H3080" s="2643"/>
      <c r="I3080" s="2643"/>
      <c r="J3080" s="2643"/>
      <c r="K3080" s="2644"/>
      <c r="L3080" s="2645"/>
      <c r="M3080" s="2645"/>
      <c r="N3080" s="2645"/>
      <c r="O3080" s="2646"/>
      <c r="P3080" s="2646"/>
      <c r="Q3080" s="2646"/>
      <c r="R3080" s="2646"/>
      <c r="S3080" s="2646"/>
      <c r="T3080" s="2646"/>
      <c r="U3080" s="2643"/>
      <c r="V3080" s="2643"/>
      <c r="W3080" s="2646"/>
    </row>
    <row r="3081" spans="1:23">
      <c r="A3081" s="2643"/>
      <c r="B3081" s="2643"/>
      <c r="C3081" s="2643"/>
      <c r="D3081" s="2643"/>
      <c r="E3081" s="2643"/>
      <c r="F3081" s="2643"/>
      <c r="G3081" s="2643"/>
      <c r="H3081" s="2643"/>
      <c r="I3081" s="2643"/>
      <c r="J3081" s="2643"/>
      <c r="K3081" s="2644"/>
      <c r="L3081" s="2645"/>
      <c r="M3081" s="2645"/>
      <c r="N3081" s="2645"/>
      <c r="O3081" s="2646"/>
      <c r="P3081" s="2646"/>
      <c r="Q3081" s="2646"/>
      <c r="R3081" s="2646"/>
      <c r="S3081" s="2646"/>
      <c r="T3081" s="2646"/>
      <c r="U3081" s="2643"/>
      <c r="V3081" s="2643"/>
      <c r="W3081" s="2646"/>
    </row>
    <row r="3082" spans="1:23">
      <c r="A3082" s="2643"/>
      <c r="B3082" s="2643"/>
      <c r="C3082" s="2643"/>
      <c r="D3082" s="2643"/>
      <c r="E3082" s="2643"/>
      <c r="F3082" s="2643"/>
      <c r="G3082" s="2643"/>
      <c r="H3082" s="2643"/>
      <c r="I3082" s="2643"/>
      <c r="J3082" s="2643"/>
      <c r="K3082" s="2644"/>
      <c r="L3082" s="2645"/>
      <c r="M3082" s="2645"/>
      <c r="N3082" s="2645"/>
      <c r="O3082" s="2646"/>
      <c r="P3082" s="2646"/>
      <c r="Q3082" s="2646"/>
      <c r="R3082" s="2646"/>
      <c r="S3082" s="2646"/>
      <c r="T3082" s="2646"/>
      <c r="U3082" s="2643"/>
      <c r="V3082" s="2643"/>
      <c r="W3082" s="2646"/>
    </row>
    <row r="3083" spans="1:23">
      <c r="A3083" s="2643"/>
      <c r="B3083" s="2643"/>
      <c r="C3083" s="2643"/>
      <c r="D3083" s="2643"/>
      <c r="E3083" s="2643"/>
      <c r="F3083" s="2643"/>
      <c r="G3083" s="2643"/>
      <c r="H3083" s="2643"/>
      <c r="I3083" s="2643"/>
      <c r="J3083" s="2643"/>
      <c r="K3083" s="2644"/>
      <c r="L3083" s="2645"/>
      <c r="M3083" s="2645"/>
      <c r="N3083" s="2645"/>
      <c r="O3083" s="2646"/>
      <c r="P3083" s="2646"/>
      <c r="Q3083" s="2646"/>
      <c r="R3083" s="2646"/>
      <c r="S3083" s="2646"/>
      <c r="T3083" s="2646"/>
      <c r="U3083" s="2643"/>
      <c r="V3083" s="2643"/>
      <c r="W3083" s="2646"/>
    </row>
    <row r="3084" spans="1:23">
      <c r="A3084" s="2643"/>
      <c r="B3084" s="2643"/>
      <c r="C3084" s="2643"/>
      <c r="D3084" s="2643"/>
      <c r="E3084" s="2643"/>
      <c r="F3084" s="2643"/>
      <c r="G3084" s="2643"/>
      <c r="H3084" s="2643"/>
      <c r="I3084" s="2643"/>
      <c r="J3084" s="2643"/>
      <c r="K3084" s="2644"/>
      <c r="L3084" s="2645"/>
      <c r="M3084" s="2645"/>
      <c r="N3084" s="2645"/>
      <c r="O3084" s="2646"/>
      <c r="P3084" s="2646"/>
      <c r="Q3084" s="2646"/>
      <c r="R3084" s="2646"/>
      <c r="S3084" s="2646"/>
      <c r="T3084" s="2646"/>
      <c r="U3084" s="2643"/>
      <c r="V3084" s="2643"/>
      <c r="W3084" s="2646"/>
    </row>
    <row r="3085" spans="1:23">
      <c r="A3085" s="2643"/>
      <c r="B3085" s="2643"/>
      <c r="C3085" s="2643"/>
      <c r="D3085" s="2643"/>
      <c r="E3085" s="2643"/>
      <c r="F3085" s="2643"/>
      <c r="G3085" s="2643"/>
      <c r="H3085" s="2643"/>
      <c r="I3085" s="2643"/>
      <c r="J3085" s="2643"/>
      <c r="K3085" s="2644"/>
      <c r="L3085" s="2645"/>
      <c r="M3085" s="2645"/>
      <c r="N3085" s="2645"/>
      <c r="O3085" s="2646"/>
      <c r="P3085" s="2646"/>
      <c r="Q3085" s="2646"/>
      <c r="R3085" s="2646"/>
      <c r="S3085" s="2646"/>
      <c r="T3085" s="2646"/>
      <c r="U3085" s="2643"/>
      <c r="V3085" s="2643"/>
      <c r="W3085" s="2646"/>
    </row>
    <row r="3086" spans="1:23">
      <c r="A3086" s="2643"/>
      <c r="B3086" s="2643"/>
      <c r="C3086" s="2643"/>
      <c r="D3086" s="2643"/>
      <c r="E3086" s="2643"/>
      <c r="F3086" s="2643"/>
      <c r="G3086" s="2643"/>
      <c r="H3086" s="2643"/>
      <c r="I3086" s="2643"/>
      <c r="J3086" s="2643"/>
      <c r="K3086" s="2644"/>
      <c r="L3086" s="2645"/>
      <c r="M3086" s="2645"/>
      <c r="N3086" s="2645"/>
      <c r="O3086" s="2646"/>
      <c r="P3086" s="2646"/>
      <c r="Q3086" s="2646"/>
      <c r="R3086" s="2646"/>
      <c r="S3086" s="2646"/>
      <c r="T3086" s="2646"/>
      <c r="U3086" s="2643"/>
      <c r="V3086" s="2643"/>
      <c r="W3086" s="2646"/>
    </row>
    <row r="3087" spans="1:23">
      <c r="A3087" s="2643"/>
      <c r="B3087" s="2643"/>
      <c r="C3087" s="2643"/>
      <c r="D3087" s="2643"/>
      <c r="E3087" s="2643"/>
      <c r="F3087" s="2643"/>
      <c r="G3087" s="2643"/>
      <c r="H3087" s="2643"/>
      <c r="I3087" s="2643"/>
      <c r="J3087" s="2643"/>
      <c r="K3087" s="2644"/>
      <c r="L3087" s="2645"/>
      <c r="M3087" s="2645"/>
      <c r="N3087" s="2645"/>
      <c r="O3087" s="2646"/>
      <c r="P3087" s="2646"/>
      <c r="Q3087" s="2646"/>
      <c r="R3087" s="2646"/>
      <c r="S3087" s="2646"/>
      <c r="T3087" s="2646"/>
      <c r="U3087" s="2643"/>
      <c r="V3087" s="2643"/>
      <c r="W3087" s="2646"/>
    </row>
    <row r="3088" spans="1:23">
      <c r="A3088" s="2643"/>
      <c r="B3088" s="2643"/>
      <c r="C3088" s="2643"/>
      <c r="D3088" s="2643"/>
      <c r="E3088" s="2643"/>
      <c r="F3088" s="2643"/>
      <c r="G3088" s="2643"/>
      <c r="H3088" s="2643"/>
      <c r="I3088" s="2643"/>
      <c r="J3088" s="2643"/>
      <c r="K3088" s="2644"/>
      <c r="L3088" s="2645"/>
      <c r="M3088" s="2645"/>
      <c r="N3088" s="2645"/>
      <c r="O3088" s="2646"/>
      <c r="P3088" s="2646"/>
      <c r="Q3088" s="2646"/>
      <c r="R3088" s="2646"/>
      <c r="S3088" s="2646"/>
      <c r="T3088" s="2646"/>
      <c r="U3088" s="2643"/>
      <c r="V3088" s="2643"/>
      <c r="W3088" s="2646"/>
    </row>
    <row r="3089" spans="1:23">
      <c r="A3089" s="2643"/>
      <c r="B3089" s="2643"/>
      <c r="C3089" s="2643"/>
      <c r="D3089" s="2643"/>
      <c r="E3089" s="2643"/>
      <c r="F3089" s="2643"/>
      <c r="G3089" s="2643"/>
      <c r="H3089" s="2643"/>
      <c r="I3089" s="2643"/>
      <c r="J3089" s="2643"/>
      <c r="K3089" s="2644"/>
      <c r="L3089" s="2645"/>
      <c r="M3089" s="2645"/>
      <c r="N3089" s="2645"/>
      <c r="O3089" s="2646"/>
      <c r="P3089" s="2646"/>
      <c r="Q3089" s="2646"/>
      <c r="R3089" s="2646"/>
      <c r="S3089" s="2646"/>
      <c r="T3089" s="2646"/>
      <c r="U3089" s="2643"/>
      <c r="V3089" s="2643"/>
      <c r="W3089" s="2646"/>
    </row>
    <row r="3090" spans="1:23">
      <c r="A3090" s="2643"/>
      <c r="B3090" s="2643"/>
      <c r="C3090" s="2643"/>
      <c r="D3090" s="2643"/>
      <c r="E3090" s="2643"/>
      <c r="F3090" s="2643"/>
      <c r="G3090" s="2643"/>
      <c r="H3090" s="2643"/>
      <c r="I3090" s="2643"/>
      <c r="J3090" s="2643"/>
      <c r="K3090" s="2644"/>
      <c r="L3090" s="2645"/>
      <c r="M3090" s="2645"/>
      <c r="N3090" s="2645"/>
      <c r="O3090" s="2646"/>
      <c r="P3090" s="2646"/>
      <c r="Q3090" s="2646"/>
      <c r="R3090" s="2646"/>
      <c r="S3090" s="2646"/>
      <c r="T3090" s="2646"/>
      <c r="U3090" s="2643"/>
      <c r="V3090" s="2643"/>
      <c r="W3090" s="2646"/>
    </row>
    <row r="3091" spans="1:23">
      <c r="A3091" s="2643"/>
      <c r="B3091" s="2643"/>
      <c r="C3091" s="2643"/>
      <c r="D3091" s="2643"/>
      <c r="E3091" s="2643"/>
      <c r="F3091" s="2643"/>
      <c r="G3091" s="2643"/>
      <c r="H3091" s="2643"/>
      <c r="I3091" s="2643"/>
      <c r="J3091" s="2643"/>
      <c r="K3091" s="2644"/>
      <c r="L3091" s="2645"/>
      <c r="M3091" s="2645"/>
      <c r="N3091" s="2645"/>
      <c r="O3091" s="2646"/>
      <c r="P3091" s="2646"/>
      <c r="Q3091" s="2646"/>
      <c r="R3091" s="2646"/>
      <c r="S3091" s="2646"/>
      <c r="T3091" s="2646"/>
      <c r="U3091" s="2643"/>
      <c r="V3091" s="2643"/>
      <c r="W3091" s="2646"/>
    </row>
    <row r="3092" spans="1:23">
      <c r="A3092" s="2643"/>
      <c r="B3092" s="2643"/>
      <c r="C3092" s="2643"/>
      <c r="D3092" s="2643"/>
      <c r="E3092" s="2643"/>
      <c r="F3092" s="2643"/>
      <c r="G3092" s="2643"/>
      <c r="H3092" s="2643"/>
      <c r="I3092" s="2643"/>
      <c r="J3092" s="2643"/>
      <c r="K3092" s="2644"/>
      <c r="L3092" s="2645"/>
      <c r="M3092" s="2645"/>
      <c r="N3092" s="2645"/>
      <c r="O3092" s="2646"/>
      <c r="P3092" s="2646"/>
      <c r="Q3092" s="2646"/>
      <c r="R3092" s="2646"/>
      <c r="S3092" s="2646"/>
      <c r="T3092" s="2646"/>
      <c r="U3092" s="2643"/>
      <c r="V3092" s="2643"/>
      <c r="W3092" s="2646"/>
    </row>
    <row r="3093" spans="1:23">
      <c r="A3093" s="2643"/>
      <c r="B3093" s="2643"/>
      <c r="C3093" s="2643"/>
      <c r="D3093" s="2643"/>
      <c r="E3093" s="2643"/>
      <c r="F3093" s="2643"/>
      <c r="G3093" s="2643"/>
      <c r="H3093" s="2643"/>
      <c r="I3093" s="2643"/>
      <c r="J3093" s="2643"/>
      <c r="K3093" s="2644"/>
      <c r="L3093" s="2645"/>
      <c r="M3093" s="2645"/>
      <c r="N3093" s="2645"/>
      <c r="O3093" s="2646"/>
      <c r="P3093" s="2646"/>
      <c r="Q3093" s="2646"/>
      <c r="R3093" s="2646"/>
      <c r="S3093" s="2646"/>
      <c r="T3093" s="2646"/>
      <c r="U3093" s="2643"/>
      <c r="V3093" s="2643"/>
      <c r="W3093" s="2646"/>
    </row>
    <row r="3094" spans="1:23">
      <c r="A3094" s="2643"/>
      <c r="B3094" s="2643"/>
      <c r="C3094" s="2643"/>
      <c r="D3094" s="2643"/>
      <c r="E3094" s="2643"/>
      <c r="F3094" s="2643"/>
      <c r="G3094" s="2643"/>
      <c r="H3094" s="2643"/>
      <c r="I3094" s="2643"/>
      <c r="J3094" s="2643"/>
      <c r="K3094" s="2644"/>
      <c r="L3094" s="2645"/>
      <c r="M3094" s="2645"/>
      <c r="N3094" s="2645"/>
      <c r="O3094" s="2646"/>
      <c r="P3094" s="2646"/>
      <c r="Q3094" s="2646"/>
      <c r="R3094" s="2646"/>
      <c r="S3094" s="2646"/>
      <c r="T3094" s="2646"/>
      <c r="U3094" s="2643"/>
      <c r="V3094" s="2643"/>
      <c r="W3094" s="2646"/>
    </row>
    <row r="3095" spans="1:23">
      <c r="A3095" s="2643"/>
      <c r="B3095" s="2643"/>
      <c r="C3095" s="2643"/>
      <c r="D3095" s="2643"/>
      <c r="E3095" s="2643"/>
      <c r="F3095" s="2643"/>
      <c r="G3095" s="2643"/>
      <c r="H3095" s="2643"/>
      <c r="I3095" s="2643"/>
      <c r="J3095" s="2643"/>
      <c r="K3095" s="2644"/>
      <c r="L3095" s="2645"/>
      <c r="M3095" s="2645"/>
      <c r="N3095" s="2645"/>
      <c r="O3095" s="2646"/>
      <c r="P3095" s="2646"/>
      <c r="Q3095" s="2646"/>
      <c r="R3095" s="2646"/>
      <c r="S3095" s="2646"/>
      <c r="T3095" s="2646"/>
      <c r="U3095" s="2643"/>
      <c r="V3095" s="2643"/>
      <c r="W3095" s="2646"/>
    </row>
    <row r="3096" spans="1:23">
      <c r="A3096" s="2643"/>
      <c r="B3096" s="2643"/>
      <c r="C3096" s="2643"/>
      <c r="D3096" s="2643"/>
      <c r="E3096" s="2643"/>
      <c r="F3096" s="2643"/>
      <c r="G3096" s="2643"/>
      <c r="H3096" s="2643"/>
      <c r="I3096" s="2643"/>
      <c r="J3096" s="2643"/>
      <c r="K3096" s="2644"/>
      <c r="L3096" s="2645"/>
      <c r="M3096" s="2645"/>
      <c r="N3096" s="2645"/>
      <c r="O3096" s="2646"/>
      <c r="P3096" s="2646"/>
      <c r="Q3096" s="2646"/>
      <c r="R3096" s="2646"/>
      <c r="S3096" s="2646"/>
      <c r="T3096" s="2646"/>
      <c r="U3096" s="2643"/>
      <c r="V3096" s="2643"/>
      <c r="W3096" s="2646"/>
    </row>
    <row r="3097" spans="1:23">
      <c r="A3097" s="2643"/>
      <c r="B3097" s="2643"/>
      <c r="C3097" s="2643"/>
      <c r="D3097" s="2643"/>
      <c r="E3097" s="2643"/>
      <c r="F3097" s="2643"/>
      <c r="G3097" s="2643"/>
      <c r="H3097" s="2643"/>
      <c r="I3097" s="2643"/>
      <c r="J3097" s="2643"/>
      <c r="K3097" s="2644"/>
      <c r="L3097" s="2645"/>
      <c r="M3097" s="2645"/>
      <c r="N3097" s="2645"/>
      <c r="O3097" s="2646"/>
      <c r="P3097" s="2646"/>
      <c r="Q3097" s="2646"/>
      <c r="R3097" s="2646"/>
      <c r="S3097" s="2646"/>
      <c r="T3097" s="2646"/>
      <c r="U3097" s="2643"/>
      <c r="V3097" s="2643"/>
      <c r="W3097" s="2646"/>
    </row>
    <row r="3098" spans="1:23">
      <c r="A3098" s="2643"/>
      <c r="B3098" s="2643"/>
      <c r="C3098" s="2643"/>
      <c r="D3098" s="2643"/>
      <c r="E3098" s="2643"/>
      <c r="F3098" s="2643"/>
      <c r="G3098" s="2643"/>
      <c r="H3098" s="2643"/>
      <c r="I3098" s="2643"/>
      <c r="J3098" s="2643"/>
      <c r="K3098" s="2644"/>
      <c r="L3098" s="2645"/>
      <c r="M3098" s="2645"/>
      <c r="N3098" s="2645"/>
      <c r="O3098" s="2646"/>
      <c r="P3098" s="2646"/>
      <c r="Q3098" s="2646"/>
      <c r="R3098" s="2646"/>
      <c r="S3098" s="2646"/>
      <c r="T3098" s="2646"/>
      <c r="U3098" s="2643"/>
      <c r="V3098" s="2643"/>
      <c r="W3098" s="2646"/>
    </row>
    <row r="3099" spans="1:23">
      <c r="A3099" s="2643"/>
      <c r="B3099" s="2643"/>
      <c r="C3099" s="2643"/>
      <c r="D3099" s="2643"/>
      <c r="E3099" s="2643"/>
      <c r="F3099" s="2643"/>
      <c r="G3099" s="2643"/>
      <c r="H3099" s="2643"/>
      <c r="I3099" s="2643"/>
      <c r="J3099" s="2643"/>
      <c r="K3099" s="2644"/>
      <c r="L3099" s="2645"/>
      <c r="M3099" s="2645"/>
      <c r="N3099" s="2645"/>
      <c r="O3099" s="2646"/>
      <c r="P3099" s="2646"/>
      <c r="Q3099" s="2646"/>
      <c r="R3099" s="2646"/>
      <c r="S3099" s="2646"/>
      <c r="T3099" s="2646"/>
      <c r="U3099" s="2643"/>
      <c r="V3099" s="2643"/>
      <c r="W3099" s="2646"/>
    </row>
    <row r="3100" spans="1:23">
      <c r="A3100" s="2643"/>
      <c r="B3100" s="2643"/>
      <c r="C3100" s="2643"/>
      <c r="D3100" s="2643"/>
      <c r="E3100" s="2643"/>
      <c r="F3100" s="2643"/>
      <c r="G3100" s="2643"/>
      <c r="H3100" s="2643"/>
      <c r="I3100" s="2643"/>
      <c r="J3100" s="2643"/>
      <c r="K3100" s="2644"/>
      <c r="L3100" s="2645"/>
      <c r="M3100" s="2645"/>
      <c r="N3100" s="2645"/>
      <c r="O3100" s="2646"/>
      <c r="P3100" s="2646"/>
      <c r="Q3100" s="2646"/>
      <c r="R3100" s="2646"/>
      <c r="S3100" s="2646"/>
      <c r="T3100" s="2646"/>
      <c r="U3100" s="2643"/>
      <c r="V3100" s="2643"/>
      <c r="W3100" s="2646"/>
    </row>
    <row r="3101" spans="1:23">
      <c r="A3101" s="2643"/>
      <c r="B3101" s="2643"/>
      <c r="C3101" s="2643"/>
      <c r="D3101" s="2643"/>
      <c r="E3101" s="2643"/>
      <c r="F3101" s="2643"/>
      <c r="G3101" s="2643"/>
      <c r="H3101" s="2643"/>
      <c r="I3101" s="2643"/>
      <c r="J3101" s="2643"/>
      <c r="K3101" s="2644"/>
      <c r="L3101" s="2645"/>
      <c r="M3101" s="2645"/>
      <c r="N3101" s="2645"/>
      <c r="O3101" s="2646"/>
      <c r="P3101" s="2646"/>
      <c r="Q3101" s="2646"/>
      <c r="R3101" s="2646"/>
      <c r="S3101" s="2646"/>
      <c r="T3101" s="2646"/>
      <c r="U3101" s="2643"/>
      <c r="V3101" s="2643"/>
      <c r="W3101" s="2646"/>
    </row>
    <row r="3102" spans="1:23">
      <c r="A3102" s="2643"/>
      <c r="B3102" s="2643"/>
      <c r="C3102" s="2643"/>
      <c r="D3102" s="2643"/>
      <c r="E3102" s="2643"/>
      <c r="F3102" s="2643"/>
      <c r="G3102" s="2643"/>
      <c r="H3102" s="2643"/>
      <c r="I3102" s="2643"/>
      <c r="J3102" s="2643"/>
      <c r="K3102" s="2644"/>
      <c r="L3102" s="2645"/>
      <c r="M3102" s="2645"/>
      <c r="N3102" s="2645"/>
      <c r="O3102" s="2646"/>
      <c r="P3102" s="2646"/>
      <c r="Q3102" s="2646"/>
      <c r="R3102" s="2646"/>
      <c r="S3102" s="2646"/>
      <c r="T3102" s="2646"/>
      <c r="U3102" s="2643"/>
      <c r="V3102" s="2643"/>
      <c r="W3102" s="2646"/>
    </row>
    <row r="3103" spans="1:23">
      <c r="A3103" s="2643"/>
      <c r="B3103" s="2643"/>
      <c r="C3103" s="2643"/>
      <c r="D3103" s="2643"/>
      <c r="E3103" s="2643"/>
      <c r="F3103" s="2643"/>
      <c r="G3103" s="2643"/>
      <c r="H3103" s="2643"/>
      <c r="I3103" s="2643"/>
      <c r="J3103" s="2643"/>
      <c r="K3103" s="2644"/>
      <c r="L3103" s="2645"/>
      <c r="M3103" s="2645"/>
      <c r="N3103" s="2645"/>
      <c r="O3103" s="2646"/>
      <c r="P3103" s="2646"/>
      <c r="Q3103" s="2646"/>
      <c r="R3103" s="2646"/>
      <c r="S3103" s="2646"/>
      <c r="T3103" s="2646"/>
      <c r="U3103" s="2643"/>
      <c r="V3103" s="2643"/>
      <c r="W3103" s="2646"/>
    </row>
    <row r="3104" spans="1:23">
      <c r="A3104" s="2643"/>
      <c r="B3104" s="2643"/>
      <c r="C3104" s="2643"/>
      <c r="D3104" s="2643"/>
      <c r="E3104" s="2643"/>
      <c r="F3104" s="2643"/>
      <c r="G3104" s="2643"/>
      <c r="H3104" s="2643"/>
      <c r="I3104" s="2643"/>
      <c r="J3104" s="2643"/>
      <c r="K3104" s="2644"/>
      <c r="L3104" s="2645"/>
      <c r="M3104" s="2645"/>
      <c r="N3104" s="2645"/>
      <c r="O3104" s="2646"/>
      <c r="P3104" s="2646"/>
      <c r="Q3104" s="2646"/>
      <c r="R3104" s="2646"/>
      <c r="S3104" s="2646"/>
      <c r="T3104" s="2646"/>
      <c r="U3104" s="2643"/>
      <c r="V3104" s="2643"/>
      <c r="W3104" s="2646"/>
    </row>
    <row r="3105" spans="1:23">
      <c r="A3105" s="2643"/>
      <c r="B3105" s="2643"/>
      <c r="C3105" s="2643"/>
      <c r="D3105" s="2643"/>
      <c r="E3105" s="2643"/>
      <c r="F3105" s="2643"/>
      <c r="G3105" s="2643"/>
      <c r="H3105" s="2643"/>
      <c r="I3105" s="2643"/>
      <c r="J3105" s="2643"/>
      <c r="K3105" s="2644"/>
      <c r="L3105" s="2645"/>
      <c r="M3105" s="2645"/>
      <c r="N3105" s="2645"/>
      <c r="O3105" s="2646"/>
      <c r="P3105" s="2646"/>
      <c r="Q3105" s="2646"/>
      <c r="R3105" s="2646"/>
      <c r="S3105" s="2646"/>
      <c r="T3105" s="2646"/>
      <c r="U3105" s="2643"/>
      <c r="V3105" s="2643"/>
      <c r="W3105" s="2646"/>
    </row>
    <row r="3106" spans="1:23">
      <c r="A3106" s="2643"/>
      <c r="B3106" s="2643"/>
      <c r="C3106" s="2643"/>
      <c r="D3106" s="2643"/>
      <c r="E3106" s="2643"/>
      <c r="F3106" s="2643"/>
      <c r="G3106" s="2643"/>
      <c r="H3106" s="2643"/>
      <c r="I3106" s="2643"/>
      <c r="J3106" s="2643"/>
      <c r="K3106" s="2644"/>
      <c r="L3106" s="2645"/>
      <c r="M3106" s="2645"/>
      <c r="N3106" s="2645"/>
      <c r="O3106" s="2646"/>
      <c r="P3106" s="2646"/>
      <c r="Q3106" s="2646"/>
      <c r="R3106" s="2646"/>
      <c r="S3106" s="2646"/>
      <c r="T3106" s="2646"/>
      <c r="U3106" s="2643"/>
      <c r="V3106" s="2643"/>
      <c r="W3106" s="2646"/>
    </row>
    <row r="3107" spans="1:23">
      <c r="A3107" s="2643"/>
      <c r="B3107" s="2643"/>
      <c r="C3107" s="2643"/>
      <c r="D3107" s="2643"/>
      <c r="E3107" s="2643"/>
      <c r="F3107" s="2643"/>
      <c r="G3107" s="2643"/>
      <c r="H3107" s="2643"/>
      <c r="I3107" s="2643"/>
      <c r="J3107" s="2643"/>
      <c r="K3107" s="2644"/>
      <c r="L3107" s="2645"/>
      <c r="M3107" s="2645"/>
      <c r="N3107" s="2645"/>
      <c r="O3107" s="2646"/>
      <c r="P3107" s="2646"/>
      <c r="Q3107" s="2646"/>
      <c r="R3107" s="2646"/>
      <c r="S3107" s="2646"/>
      <c r="T3107" s="2646"/>
      <c r="U3107" s="2643"/>
      <c r="V3107" s="2643"/>
      <c r="W3107" s="2646"/>
    </row>
    <row r="3108" spans="1:23">
      <c r="A3108" s="2643"/>
      <c r="B3108" s="2643"/>
      <c r="C3108" s="2643"/>
      <c r="D3108" s="2643"/>
      <c r="E3108" s="2643"/>
      <c r="F3108" s="2643"/>
      <c r="G3108" s="2643"/>
      <c r="H3108" s="2643"/>
      <c r="I3108" s="2643"/>
      <c r="J3108" s="2643"/>
      <c r="K3108" s="2644"/>
      <c r="L3108" s="2645"/>
      <c r="M3108" s="2645"/>
      <c r="N3108" s="2645"/>
      <c r="O3108" s="2646"/>
      <c r="P3108" s="2646"/>
      <c r="Q3108" s="2646"/>
      <c r="R3108" s="2646"/>
      <c r="S3108" s="2646"/>
      <c r="T3108" s="2646"/>
      <c r="U3108" s="2643"/>
      <c r="V3108" s="2643"/>
      <c r="W3108" s="2646"/>
    </row>
    <row r="3109" spans="1:23">
      <c r="A3109" s="2643"/>
      <c r="B3109" s="2643"/>
      <c r="C3109" s="2643"/>
      <c r="D3109" s="2643"/>
      <c r="E3109" s="2643"/>
      <c r="F3109" s="2643"/>
      <c r="G3109" s="2643"/>
      <c r="H3109" s="2643"/>
      <c r="I3109" s="2643"/>
      <c r="J3109" s="2643"/>
      <c r="K3109" s="2644"/>
      <c r="L3109" s="2645"/>
      <c r="M3109" s="2645"/>
      <c r="N3109" s="2645"/>
      <c r="O3109" s="2646"/>
      <c r="P3109" s="2646"/>
      <c r="Q3109" s="2646"/>
      <c r="R3109" s="2646"/>
      <c r="S3109" s="2646"/>
      <c r="T3109" s="2646"/>
      <c r="U3109" s="2643"/>
      <c r="V3109" s="2643"/>
      <c r="W3109" s="2646"/>
    </row>
    <row r="3110" spans="1:23">
      <c r="A3110" s="2643"/>
      <c r="B3110" s="2643"/>
      <c r="C3110" s="2643"/>
      <c r="D3110" s="2643"/>
      <c r="E3110" s="2643"/>
      <c r="F3110" s="2643"/>
      <c r="G3110" s="2643"/>
      <c r="H3110" s="2643"/>
      <c r="I3110" s="2643"/>
      <c r="J3110" s="2643"/>
      <c r="K3110" s="2644"/>
      <c r="L3110" s="2645"/>
      <c r="M3110" s="2645"/>
      <c r="N3110" s="2645"/>
      <c r="O3110" s="2646"/>
      <c r="P3110" s="2646"/>
      <c r="Q3110" s="2646"/>
      <c r="R3110" s="2646"/>
      <c r="S3110" s="2646"/>
      <c r="T3110" s="2646"/>
      <c r="U3110" s="2643"/>
      <c r="V3110" s="2643"/>
      <c r="W3110" s="2646"/>
    </row>
    <row r="3111" spans="1:23">
      <c r="A3111" s="2643"/>
      <c r="B3111" s="2643"/>
      <c r="C3111" s="2643"/>
      <c r="D3111" s="2643"/>
      <c r="E3111" s="2643"/>
      <c r="F3111" s="2643"/>
      <c r="G3111" s="2643"/>
      <c r="H3111" s="2643"/>
      <c r="I3111" s="2643"/>
      <c r="J3111" s="2643"/>
      <c r="K3111" s="2644"/>
      <c r="L3111" s="2645"/>
      <c r="M3111" s="2645"/>
      <c r="N3111" s="2645"/>
      <c r="O3111" s="2646"/>
      <c r="P3111" s="2646"/>
      <c r="Q3111" s="2646"/>
      <c r="R3111" s="2646"/>
      <c r="S3111" s="2646"/>
      <c r="T3111" s="2646"/>
      <c r="U3111" s="2643"/>
      <c r="V3111" s="2643"/>
      <c r="W3111" s="2646"/>
    </row>
    <row r="3112" spans="1:23">
      <c r="A3112" s="2643"/>
      <c r="B3112" s="2643"/>
      <c r="C3112" s="2643"/>
      <c r="D3112" s="2643"/>
      <c r="E3112" s="2643"/>
      <c r="F3112" s="2643"/>
      <c r="G3112" s="2643"/>
      <c r="H3112" s="2643"/>
      <c r="I3112" s="2643"/>
      <c r="J3112" s="2643"/>
      <c r="K3112" s="2644"/>
      <c r="L3112" s="2645"/>
      <c r="M3112" s="2645"/>
      <c r="N3112" s="2645"/>
      <c r="O3112" s="2646"/>
      <c r="P3112" s="2646"/>
      <c r="Q3112" s="2646"/>
      <c r="R3112" s="2646"/>
      <c r="S3112" s="2646"/>
      <c r="T3112" s="2646"/>
      <c r="U3112" s="2643"/>
      <c r="V3112" s="2643"/>
      <c r="W3112" s="2646"/>
    </row>
    <row r="3113" spans="1:23">
      <c r="A3113" s="2643"/>
      <c r="B3113" s="2643"/>
      <c r="C3113" s="2643"/>
      <c r="D3113" s="2643"/>
      <c r="E3113" s="2643"/>
      <c r="F3113" s="2643"/>
      <c r="G3113" s="2643"/>
      <c r="H3113" s="2643"/>
      <c r="I3113" s="2643"/>
      <c r="J3113" s="2643"/>
      <c r="K3113" s="2644"/>
      <c r="L3113" s="2645"/>
      <c r="M3113" s="2645"/>
      <c r="N3113" s="2645"/>
      <c r="O3113" s="2646"/>
      <c r="P3113" s="2646"/>
      <c r="Q3113" s="2646"/>
      <c r="R3113" s="2646"/>
      <c r="S3113" s="2646"/>
      <c r="T3113" s="2646"/>
      <c r="U3113" s="2643"/>
      <c r="V3113" s="2643"/>
      <c r="W3113" s="2646"/>
    </row>
    <row r="3114" spans="1:23">
      <c r="A3114" s="2643"/>
      <c r="B3114" s="2643"/>
      <c r="C3114" s="2643"/>
      <c r="D3114" s="2643"/>
      <c r="E3114" s="2643"/>
      <c r="F3114" s="2643"/>
      <c r="G3114" s="2643"/>
      <c r="H3114" s="2643"/>
      <c r="I3114" s="2643"/>
      <c r="J3114" s="2643"/>
      <c r="K3114" s="2644"/>
      <c r="L3114" s="2645"/>
      <c r="M3114" s="2645"/>
      <c r="N3114" s="2645"/>
      <c r="O3114" s="2646"/>
      <c r="P3114" s="2646"/>
      <c r="Q3114" s="2646"/>
      <c r="R3114" s="2646"/>
      <c r="S3114" s="2646"/>
      <c r="T3114" s="2646"/>
      <c r="U3114" s="2643"/>
      <c r="V3114" s="2643"/>
      <c r="W3114" s="2646"/>
    </row>
    <row r="3115" spans="1:23">
      <c r="A3115" s="2643"/>
      <c r="B3115" s="2643"/>
      <c r="C3115" s="2643"/>
      <c r="D3115" s="2643"/>
      <c r="E3115" s="2643"/>
      <c r="F3115" s="2643"/>
      <c r="G3115" s="2643"/>
      <c r="H3115" s="2643"/>
      <c r="I3115" s="2643"/>
      <c r="J3115" s="2643"/>
      <c r="K3115" s="2644"/>
      <c r="L3115" s="2645"/>
      <c r="M3115" s="2645"/>
      <c r="N3115" s="2645"/>
      <c r="O3115" s="2646"/>
      <c r="P3115" s="2646"/>
      <c r="Q3115" s="2646"/>
      <c r="R3115" s="2646"/>
      <c r="S3115" s="2646"/>
      <c r="T3115" s="2646"/>
      <c r="U3115" s="2643"/>
      <c r="V3115" s="2643"/>
      <c r="W3115" s="2646"/>
    </row>
    <row r="3116" spans="1:23">
      <c r="A3116" s="2643"/>
      <c r="B3116" s="2643"/>
      <c r="C3116" s="2643"/>
      <c r="D3116" s="2643"/>
      <c r="E3116" s="2643"/>
      <c r="F3116" s="2643"/>
      <c r="G3116" s="2643"/>
      <c r="H3116" s="2643"/>
      <c r="I3116" s="2643"/>
      <c r="J3116" s="2643"/>
      <c r="K3116" s="2644"/>
      <c r="L3116" s="2645"/>
      <c r="M3116" s="2645"/>
      <c r="N3116" s="2645"/>
      <c r="O3116" s="2646"/>
      <c r="P3116" s="2646"/>
      <c r="Q3116" s="2646"/>
      <c r="R3116" s="2646"/>
      <c r="S3116" s="2646"/>
      <c r="T3116" s="2646"/>
      <c r="U3116" s="2643"/>
      <c r="V3116" s="2643"/>
      <c r="W3116" s="2646"/>
    </row>
    <row r="3117" spans="1:23">
      <c r="A3117" s="2643"/>
      <c r="B3117" s="2643"/>
      <c r="C3117" s="2643"/>
      <c r="D3117" s="2643"/>
      <c r="E3117" s="2643"/>
      <c r="F3117" s="2643"/>
      <c r="G3117" s="2643"/>
      <c r="H3117" s="2643"/>
      <c r="I3117" s="2643"/>
      <c r="J3117" s="2643"/>
      <c r="K3117" s="2644"/>
      <c r="L3117" s="2645"/>
      <c r="M3117" s="2645"/>
      <c r="N3117" s="2645"/>
      <c r="O3117" s="2646"/>
      <c r="P3117" s="2646"/>
      <c r="Q3117" s="2646"/>
      <c r="R3117" s="2646"/>
      <c r="S3117" s="2646"/>
      <c r="T3117" s="2646"/>
      <c r="U3117" s="2643"/>
      <c r="V3117" s="2643"/>
      <c r="W3117" s="2646"/>
    </row>
    <row r="3118" spans="1:23">
      <c r="A3118" s="2643"/>
      <c r="B3118" s="2643"/>
      <c r="C3118" s="2643"/>
      <c r="D3118" s="2643"/>
      <c r="E3118" s="2643"/>
      <c r="F3118" s="2643"/>
      <c r="G3118" s="2643"/>
      <c r="H3118" s="2643"/>
      <c r="I3118" s="2643"/>
      <c r="J3118" s="2643"/>
      <c r="K3118" s="2644"/>
      <c r="L3118" s="2645"/>
      <c r="M3118" s="2645"/>
      <c r="N3118" s="2645"/>
      <c r="O3118" s="2646"/>
      <c r="P3118" s="2646"/>
      <c r="Q3118" s="2646"/>
      <c r="R3118" s="2646"/>
      <c r="S3118" s="2646"/>
      <c r="T3118" s="2646"/>
      <c r="U3118" s="2643"/>
      <c r="V3118" s="2643"/>
      <c r="W3118" s="2646"/>
    </row>
    <row r="3119" spans="1:23">
      <c r="A3119" s="2643"/>
      <c r="B3119" s="2643"/>
      <c r="C3119" s="2643"/>
      <c r="D3119" s="2643"/>
      <c r="E3119" s="2643"/>
      <c r="F3119" s="2643"/>
      <c r="G3119" s="2643"/>
      <c r="H3119" s="2643"/>
      <c r="I3119" s="2643"/>
      <c r="J3119" s="2643"/>
      <c r="K3119" s="2644"/>
      <c r="L3119" s="2645"/>
      <c r="M3119" s="2645"/>
      <c r="N3119" s="2645"/>
      <c r="O3119" s="2646"/>
      <c r="P3119" s="2646"/>
      <c r="Q3119" s="2646"/>
      <c r="R3119" s="2646"/>
      <c r="S3119" s="2646"/>
      <c r="T3119" s="2646"/>
      <c r="U3119" s="2643"/>
      <c r="V3119" s="2643"/>
      <c r="W3119" s="2646"/>
    </row>
    <row r="3120" spans="1:23">
      <c r="A3120" s="2643"/>
      <c r="B3120" s="2643"/>
      <c r="C3120" s="2643"/>
      <c r="D3120" s="2643"/>
      <c r="E3120" s="2643"/>
      <c r="F3120" s="2643"/>
      <c r="G3120" s="2643"/>
      <c r="H3120" s="2643"/>
      <c r="I3120" s="2643"/>
      <c r="J3120" s="2643"/>
      <c r="K3120" s="2644"/>
      <c r="L3120" s="2645"/>
      <c r="M3120" s="2645"/>
      <c r="N3120" s="2645"/>
      <c r="O3120" s="2646"/>
      <c r="P3120" s="2646"/>
      <c r="Q3120" s="2646"/>
      <c r="R3120" s="2646"/>
      <c r="S3120" s="2646"/>
      <c r="T3120" s="2646"/>
      <c r="U3120" s="2643"/>
      <c r="V3120" s="2643"/>
      <c r="W3120" s="2646"/>
    </row>
    <row r="3121" spans="1:23">
      <c r="A3121" s="2643"/>
      <c r="B3121" s="2643"/>
      <c r="C3121" s="2643"/>
      <c r="D3121" s="2643"/>
      <c r="E3121" s="2643"/>
      <c r="F3121" s="2643"/>
      <c r="G3121" s="2643"/>
      <c r="H3121" s="2643"/>
      <c r="I3121" s="2643"/>
      <c r="J3121" s="2643"/>
      <c r="K3121" s="2644"/>
      <c r="L3121" s="2645"/>
      <c r="M3121" s="2645"/>
      <c r="N3121" s="2645"/>
      <c r="O3121" s="2646"/>
      <c r="P3121" s="2646"/>
      <c r="Q3121" s="2646"/>
      <c r="R3121" s="2646"/>
      <c r="S3121" s="2646"/>
      <c r="T3121" s="2646"/>
      <c r="U3121" s="2643"/>
      <c r="V3121" s="2643"/>
      <c r="W3121" s="2646"/>
    </row>
    <row r="3122" spans="1:23">
      <c r="A3122" s="2643"/>
      <c r="B3122" s="2643"/>
      <c r="C3122" s="2643"/>
      <c r="D3122" s="2643"/>
      <c r="E3122" s="2643"/>
      <c r="F3122" s="2643"/>
      <c r="G3122" s="2643"/>
      <c r="H3122" s="2643"/>
      <c r="I3122" s="2643"/>
      <c r="J3122" s="2643"/>
      <c r="K3122" s="2644"/>
      <c r="L3122" s="2645"/>
      <c r="M3122" s="2645"/>
      <c r="N3122" s="2645"/>
      <c r="O3122" s="2646"/>
      <c r="P3122" s="2646"/>
      <c r="Q3122" s="2646"/>
      <c r="R3122" s="2646"/>
      <c r="S3122" s="2646"/>
      <c r="T3122" s="2646"/>
      <c r="U3122" s="2643"/>
      <c r="V3122" s="2643"/>
      <c r="W3122" s="2646"/>
    </row>
    <row r="3123" spans="1:23">
      <c r="A3123" s="2643"/>
      <c r="B3123" s="2643"/>
      <c r="C3123" s="2643"/>
      <c r="D3123" s="2643"/>
      <c r="E3123" s="2643"/>
      <c r="F3123" s="2643"/>
      <c r="G3123" s="2643"/>
      <c r="H3123" s="2643"/>
      <c r="I3123" s="2643"/>
      <c r="J3123" s="2643"/>
      <c r="K3123" s="2644"/>
      <c r="L3123" s="2645"/>
      <c r="M3123" s="2645"/>
      <c r="N3123" s="2645"/>
      <c r="O3123" s="2646"/>
      <c r="P3123" s="2646"/>
      <c r="Q3123" s="2646"/>
      <c r="R3123" s="2646"/>
      <c r="S3123" s="2646"/>
      <c r="T3123" s="2646"/>
      <c r="U3123" s="2643"/>
      <c r="V3123" s="2643"/>
      <c r="W3123" s="2646"/>
    </row>
    <row r="3124" spans="1:23">
      <c r="A3124" s="2643"/>
      <c r="B3124" s="2643"/>
      <c r="C3124" s="2643"/>
      <c r="D3124" s="2643"/>
      <c r="E3124" s="2643"/>
      <c r="F3124" s="2643"/>
      <c r="G3124" s="2643"/>
      <c r="H3124" s="2643"/>
      <c r="I3124" s="2643"/>
      <c r="J3124" s="2643"/>
      <c r="K3124" s="2644"/>
      <c r="L3124" s="2645"/>
      <c r="M3124" s="2645"/>
      <c r="N3124" s="2645"/>
      <c r="O3124" s="2646"/>
      <c r="P3124" s="2646"/>
      <c r="Q3124" s="2646"/>
      <c r="R3124" s="2646"/>
      <c r="S3124" s="2646"/>
      <c r="T3124" s="2646"/>
      <c r="U3124" s="2643"/>
      <c r="V3124" s="2643"/>
      <c r="W3124" s="2646"/>
    </row>
    <row r="3125" spans="1:23">
      <c r="A3125" s="2643"/>
      <c r="B3125" s="2643"/>
      <c r="C3125" s="2643"/>
      <c r="D3125" s="2643"/>
      <c r="E3125" s="2643"/>
      <c r="F3125" s="2643"/>
      <c r="G3125" s="2643"/>
      <c r="H3125" s="2643"/>
      <c r="I3125" s="2643"/>
      <c r="J3125" s="2643"/>
      <c r="K3125" s="2644"/>
      <c r="L3125" s="2645"/>
      <c r="M3125" s="2645"/>
      <c r="N3125" s="2645"/>
      <c r="O3125" s="2646"/>
      <c r="P3125" s="2646"/>
      <c r="Q3125" s="2646"/>
      <c r="R3125" s="2646"/>
      <c r="S3125" s="2646"/>
      <c r="T3125" s="2646"/>
      <c r="U3125" s="2643"/>
      <c r="V3125" s="2643"/>
      <c r="W3125" s="2646"/>
    </row>
    <row r="3126" spans="1:23">
      <c r="A3126" s="2643"/>
      <c r="B3126" s="2643"/>
      <c r="C3126" s="2643"/>
      <c r="D3126" s="2643"/>
      <c r="E3126" s="2643"/>
      <c r="F3126" s="2643"/>
      <c r="G3126" s="2643"/>
      <c r="H3126" s="2643"/>
      <c r="I3126" s="2643"/>
      <c r="J3126" s="2643"/>
      <c r="K3126" s="2644"/>
      <c r="L3126" s="2645"/>
      <c r="M3126" s="2645"/>
      <c r="N3126" s="2645"/>
      <c r="O3126" s="2646"/>
      <c r="P3126" s="2646"/>
      <c r="Q3126" s="2646"/>
      <c r="R3126" s="2646"/>
      <c r="S3126" s="2646"/>
      <c r="T3126" s="2646"/>
      <c r="U3126" s="2643"/>
      <c r="V3126" s="2643"/>
      <c r="W3126" s="2646"/>
    </row>
    <row r="3127" spans="1:23">
      <c r="A3127" s="2643"/>
      <c r="B3127" s="2643"/>
      <c r="C3127" s="2643"/>
      <c r="D3127" s="2643"/>
      <c r="E3127" s="2643"/>
      <c r="F3127" s="2643"/>
      <c r="G3127" s="2643"/>
      <c r="H3127" s="2643"/>
      <c r="I3127" s="2643"/>
      <c r="J3127" s="2643"/>
      <c r="K3127" s="2644"/>
      <c r="L3127" s="2645"/>
      <c r="M3127" s="2645"/>
      <c r="N3127" s="2645"/>
      <c r="O3127" s="2646"/>
      <c r="P3127" s="2646"/>
      <c r="Q3127" s="2646"/>
      <c r="R3127" s="2646"/>
      <c r="S3127" s="2646"/>
      <c r="T3127" s="2646"/>
      <c r="U3127" s="2643"/>
      <c r="V3127" s="2643"/>
      <c r="W3127" s="2646"/>
    </row>
    <row r="3128" spans="1:23">
      <c r="A3128" s="2643"/>
      <c r="B3128" s="2643"/>
      <c r="C3128" s="2643"/>
      <c r="D3128" s="2643"/>
      <c r="E3128" s="2643"/>
      <c r="F3128" s="2643"/>
      <c r="G3128" s="2643"/>
      <c r="H3128" s="2643"/>
      <c r="I3128" s="2643"/>
      <c r="J3128" s="2643"/>
      <c r="K3128" s="2644"/>
      <c r="L3128" s="2645"/>
      <c r="M3128" s="2645"/>
      <c r="N3128" s="2645"/>
      <c r="O3128" s="2646"/>
      <c r="P3128" s="2646"/>
      <c r="Q3128" s="2646"/>
      <c r="R3128" s="2646"/>
      <c r="S3128" s="2646"/>
      <c r="T3128" s="2646"/>
      <c r="U3128" s="2643"/>
      <c r="V3128" s="2643"/>
      <c r="W3128" s="2646"/>
    </row>
    <row r="3129" spans="1:23">
      <c r="A3129" s="2643"/>
      <c r="B3129" s="2643"/>
      <c r="C3129" s="2643"/>
      <c r="D3129" s="2643"/>
      <c r="E3129" s="2643"/>
      <c r="F3129" s="2643"/>
      <c r="G3129" s="2643"/>
      <c r="H3129" s="2643"/>
      <c r="I3129" s="2643"/>
      <c r="J3129" s="2643"/>
      <c r="K3129" s="2644"/>
      <c r="L3129" s="2645"/>
      <c r="M3129" s="2645"/>
      <c r="N3129" s="2645"/>
      <c r="O3129" s="2646"/>
      <c r="P3129" s="2646"/>
      <c r="Q3129" s="2646"/>
      <c r="R3129" s="2646"/>
      <c r="S3129" s="2646"/>
      <c r="T3129" s="2646"/>
      <c r="U3129" s="2643"/>
      <c r="V3129" s="2643"/>
      <c r="W3129" s="2646"/>
    </row>
    <row r="3130" spans="1:23">
      <c r="A3130" s="2643"/>
      <c r="B3130" s="2643"/>
      <c r="C3130" s="2643"/>
      <c r="D3130" s="2643"/>
      <c r="E3130" s="2643"/>
      <c r="F3130" s="2643"/>
      <c r="G3130" s="2643"/>
      <c r="H3130" s="2643"/>
      <c r="I3130" s="2643"/>
      <c r="J3130" s="2643"/>
      <c r="K3130" s="2644"/>
      <c r="L3130" s="2645"/>
      <c r="M3130" s="2645"/>
      <c r="N3130" s="2645"/>
      <c r="O3130" s="2646"/>
      <c r="P3130" s="2646"/>
      <c r="Q3130" s="2646"/>
      <c r="R3130" s="2646"/>
      <c r="S3130" s="2646"/>
      <c r="T3130" s="2646"/>
      <c r="U3130" s="2643"/>
      <c r="V3130" s="2643"/>
      <c r="W3130" s="2646"/>
    </row>
    <row r="3131" spans="1:23">
      <c r="A3131" s="2643"/>
      <c r="B3131" s="2643"/>
      <c r="C3131" s="2643"/>
      <c r="D3131" s="2643"/>
      <c r="E3131" s="2643"/>
      <c r="F3131" s="2643"/>
      <c r="G3131" s="2643"/>
      <c r="H3131" s="2643"/>
      <c r="I3131" s="2643"/>
      <c r="J3131" s="2643"/>
      <c r="K3131" s="2644"/>
      <c r="L3131" s="2645"/>
      <c r="M3131" s="2645"/>
      <c r="N3131" s="2645"/>
      <c r="O3131" s="2646"/>
      <c r="P3131" s="2646"/>
      <c r="Q3131" s="2646"/>
      <c r="R3131" s="2646"/>
      <c r="S3131" s="2646"/>
      <c r="T3131" s="2646"/>
      <c r="U3131" s="2643"/>
      <c r="V3131" s="2643"/>
      <c r="W3131" s="2646"/>
    </row>
    <row r="3132" spans="1:23">
      <c r="A3132" s="2643"/>
      <c r="B3132" s="2643"/>
      <c r="C3132" s="2643"/>
      <c r="D3132" s="2643"/>
      <c r="E3132" s="2643"/>
      <c r="F3132" s="2643"/>
      <c r="G3132" s="2643"/>
      <c r="H3132" s="2643"/>
      <c r="I3132" s="2643"/>
      <c r="J3132" s="2643"/>
      <c r="K3132" s="2644"/>
      <c r="L3132" s="2645"/>
      <c r="M3132" s="2645"/>
      <c r="N3132" s="2645"/>
      <c r="O3132" s="2646"/>
      <c r="P3132" s="2646"/>
      <c r="Q3132" s="2646"/>
      <c r="R3132" s="2646"/>
      <c r="S3132" s="2646"/>
      <c r="T3132" s="2646"/>
      <c r="U3132" s="2643"/>
      <c r="V3132" s="2643"/>
      <c r="W3132" s="2646"/>
    </row>
    <row r="3133" spans="1:23">
      <c r="A3133" s="2643"/>
      <c r="B3133" s="2643"/>
      <c r="C3133" s="2643"/>
      <c r="D3133" s="2643"/>
      <c r="E3133" s="2643"/>
      <c r="F3133" s="2643"/>
      <c r="G3133" s="2643"/>
      <c r="H3133" s="2643"/>
      <c r="I3133" s="2643"/>
      <c r="J3133" s="2643"/>
      <c r="K3133" s="2644"/>
      <c r="L3133" s="2645"/>
      <c r="M3133" s="2645"/>
      <c r="N3133" s="2645"/>
      <c r="O3133" s="2646"/>
      <c r="P3133" s="2646"/>
      <c r="Q3133" s="2646"/>
      <c r="R3133" s="2646"/>
      <c r="S3133" s="2646"/>
      <c r="T3133" s="2646"/>
      <c r="U3133" s="2643"/>
      <c r="V3133" s="2643"/>
      <c r="W3133" s="2646"/>
    </row>
    <row r="3134" spans="1:23">
      <c r="A3134" s="2643"/>
      <c r="B3134" s="2643"/>
      <c r="C3134" s="2643"/>
      <c r="D3134" s="2643"/>
      <c r="E3134" s="2643"/>
      <c r="F3134" s="2643"/>
      <c r="G3134" s="2643"/>
      <c r="H3134" s="2643"/>
      <c r="I3134" s="2643"/>
      <c r="J3134" s="2643"/>
      <c r="K3134" s="2644"/>
      <c r="L3134" s="2645"/>
      <c r="M3134" s="2645"/>
      <c r="N3134" s="2645"/>
      <c r="O3134" s="2646"/>
      <c r="P3134" s="2646"/>
      <c r="Q3134" s="2646"/>
      <c r="R3134" s="2646"/>
      <c r="S3134" s="2646"/>
      <c r="T3134" s="2646"/>
      <c r="U3134" s="2643"/>
      <c r="V3134" s="2643"/>
      <c r="W3134" s="2646"/>
    </row>
    <row r="3135" spans="1:23">
      <c r="A3135" s="2643"/>
      <c r="B3135" s="2643"/>
      <c r="C3135" s="2643"/>
      <c r="D3135" s="2643"/>
      <c r="E3135" s="2643"/>
      <c r="F3135" s="2643"/>
      <c r="G3135" s="2643"/>
      <c r="H3135" s="2643"/>
      <c r="I3135" s="2643"/>
      <c r="J3135" s="2643"/>
      <c r="K3135" s="2644"/>
      <c r="L3135" s="2645"/>
      <c r="M3135" s="2645"/>
      <c r="N3135" s="2645"/>
      <c r="O3135" s="2646"/>
      <c r="P3135" s="2646"/>
      <c r="Q3135" s="2646"/>
      <c r="R3135" s="2646"/>
      <c r="S3135" s="2646"/>
      <c r="T3135" s="2646"/>
      <c r="U3135" s="2643"/>
      <c r="V3135" s="2643"/>
      <c r="W3135" s="2646"/>
    </row>
    <row r="3136" spans="1:23">
      <c r="A3136" s="2643"/>
      <c r="B3136" s="2643"/>
      <c r="C3136" s="2643"/>
      <c r="D3136" s="2643"/>
      <c r="E3136" s="2643"/>
      <c r="F3136" s="2643"/>
      <c r="G3136" s="2643"/>
      <c r="H3136" s="2643"/>
      <c r="I3136" s="2643"/>
      <c r="J3136" s="2643"/>
      <c r="K3136" s="2644"/>
      <c r="L3136" s="2645"/>
      <c r="M3136" s="2645"/>
      <c r="N3136" s="2645"/>
      <c r="O3136" s="2646"/>
      <c r="P3136" s="2646"/>
      <c r="Q3136" s="2646"/>
      <c r="R3136" s="2646"/>
      <c r="S3136" s="2646"/>
      <c r="T3136" s="2646"/>
      <c r="U3136" s="2643"/>
      <c r="V3136" s="2643"/>
      <c r="W3136" s="2646"/>
    </row>
    <row r="3137" spans="1:23">
      <c r="A3137" s="2643"/>
      <c r="B3137" s="2643"/>
      <c r="C3137" s="2643"/>
      <c r="D3137" s="2643"/>
      <c r="E3137" s="2643"/>
      <c r="F3137" s="2643"/>
      <c r="G3137" s="2643"/>
      <c r="H3137" s="2643"/>
      <c r="I3137" s="2643"/>
      <c r="J3137" s="2643"/>
      <c r="K3137" s="2644"/>
      <c r="L3137" s="2645"/>
      <c r="M3137" s="2645"/>
      <c r="N3137" s="2645"/>
      <c r="O3137" s="2646"/>
      <c r="P3137" s="2646"/>
      <c r="Q3137" s="2646"/>
      <c r="R3137" s="2646"/>
      <c r="S3137" s="2646"/>
      <c r="T3137" s="2646"/>
      <c r="U3137" s="2643"/>
      <c r="V3137" s="2643"/>
      <c r="W3137" s="2646"/>
    </row>
    <row r="3138" spans="1:23">
      <c r="A3138" s="2643"/>
      <c r="B3138" s="2643"/>
      <c r="C3138" s="2643"/>
      <c r="D3138" s="2643"/>
      <c r="E3138" s="2643"/>
      <c r="F3138" s="2643"/>
      <c r="G3138" s="2643"/>
      <c r="H3138" s="2643"/>
      <c r="I3138" s="2643"/>
      <c r="J3138" s="2643"/>
      <c r="K3138" s="2644"/>
      <c r="L3138" s="2645"/>
      <c r="M3138" s="2645"/>
      <c r="N3138" s="2645"/>
      <c r="O3138" s="2646"/>
      <c r="P3138" s="2646"/>
      <c r="Q3138" s="2646"/>
      <c r="R3138" s="2646"/>
      <c r="S3138" s="2646"/>
      <c r="T3138" s="2646"/>
      <c r="U3138" s="2643"/>
      <c r="V3138" s="2643"/>
      <c r="W3138" s="2646"/>
    </row>
    <row r="3139" spans="1:23">
      <c r="A3139" s="2643"/>
      <c r="B3139" s="2643"/>
      <c r="C3139" s="2643"/>
      <c r="D3139" s="2643"/>
      <c r="E3139" s="2643"/>
      <c r="F3139" s="2643"/>
      <c r="G3139" s="2643"/>
      <c r="H3139" s="2643"/>
      <c r="I3139" s="2643"/>
      <c r="J3139" s="2643"/>
      <c r="K3139" s="2644"/>
      <c r="L3139" s="2645"/>
      <c r="M3139" s="2645"/>
      <c r="N3139" s="2645"/>
      <c r="O3139" s="2646"/>
      <c r="P3139" s="2646"/>
      <c r="Q3139" s="2646"/>
      <c r="R3139" s="2646"/>
      <c r="S3139" s="2646"/>
      <c r="T3139" s="2646"/>
      <c r="U3139" s="2643"/>
      <c r="V3139" s="2643"/>
      <c r="W3139" s="2646"/>
    </row>
    <row r="3140" spans="1:23">
      <c r="A3140" s="2643"/>
      <c r="B3140" s="2643"/>
      <c r="C3140" s="2643"/>
      <c r="D3140" s="2643"/>
      <c r="E3140" s="2643"/>
      <c r="F3140" s="2643"/>
      <c r="G3140" s="2643"/>
      <c r="H3140" s="2643"/>
      <c r="I3140" s="2643"/>
      <c r="J3140" s="2643"/>
      <c r="K3140" s="2644"/>
      <c r="L3140" s="2645"/>
      <c r="M3140" s="2645"/>
      <c r="N3140" s="2645"/>
      <c r="O3140" s="2646"/>
      <c r="P3140" s="2646"/>
      <c r="Q3140" s="2646"/>
      <c r="R3140" s="2646"/>
      <c r="S3140" s="2646"/>
      <c r="T3140" s="2646"/>
      <c r="U3140" s="2643"/>
      <c r="V3140" s="2643"/>
      <c r="W3140" s="2646"/>
    </row>
    <row r="3141" spans="1:23">
      <c r="A3141" s="2643"/>
      <c r="B3141" s="2643"/>
      <c r="C3141" s="2643"/>
      <c r="D3141" s="2643"/>
      <c r="E3141" s="2643"/>
      <c r="F3141" s="2643"/>
      <c r="G3141" s="2643"/>
      <c r="H3141" s="2643"/>
      <c r="I3141" s="2643"/>
      <c r="J3141" s="2643"/>
      <c r="K3141" s="2644"/>
      <c r="L3141" s="2645"/>
      <c r="M3141" s="2645"/>
      <c r="N3141" s="2645"/>
      <c r="O3141" s="2646"/>
      <c r="P3141" s="2646"/>
      <c r="Q3141" s="2646"/>
      <c r="R3141" s="2646"/>
      <c r="S3141" s="2646"/>
      <c r="T3141" s="2646"/>
      <c r="U3141" s="2643"/>
      <c r="V3141" s="2643"/>
      <c r="W3141" s="2646"/>
    </row>
    <row r="3142" spans="1:23">
      <c r="A3142" s="2643"/>
      <c r="B3142" s="2643"/>
      <c r="C3142" s="2643"/>
      <c r="D3142" s="2643"/>
      <c r="E3142" s="2643"/>
      <c r="F3142" s="2643"/>
      <c r="G3142" s="2643"/>
      <c r="H3142" s="2643"/>
      <c r="I3142" s="2643"/>
      <c r="J3142" s="2643"/>
      <c r="K3142" s="2644"/>
      <c r="L3142" s="2645"/>
      <c r="M3142" s="2645"/>
      <c r="N3142" s="2645"/>
      <c r="O3142" s="2646"/>
      <c r="P3142" s="2646"/>
      <c r="Q3142" s="2646"/>
      <c r="R3142" s="2646"/>
      <c r="S3142" s="2646"/>
      <c r="T3142" s="2646"/>
      <c r="U3142" s="2643"/>
      <c r="V3142" s="2643"/>
      <c r="W3142" s="2646"/>
    </row>
    <row r="3143" spans="1:23">
      <c r="A3143" s="2643"/>
      <c r="B3143" s="2643"/>
      <c r="C3143" s="2643"/>
      <c r="D3143" s="2643"/>
      <c r="E3143" s="2643"/>
      <c r="F3143" s="2643"/>
      <c r="G3143" s="2643"/>
      <c r="H3143" s="2643"/>
      <c r="I3143" s="2643"/>
      <c r="J3143" s="2643"/>
      <c r="K3143" s="2644"/>
      <c r="L3143" s="2645"/>
      <c r="M3143" s="2645"/>
      <c r="N3143" s="2645"/>
      <c r="O3143" s="2646"/>
      <c r="P3143" s="2646"/>
      <c r="Q3143" s="2646"/>
      <c r="R3143" s="2646"/>
      <c r="S3143" s="2646"/>
      <c r="T3143" s="2646"/>
      <c r="U3143" s="2643"/>
      <c r="V3143" s="2643"/>
      <c r="W3143" s="2646"/>
    </row>
    <row r="3144" spans="1:23">
      <c r="A3144" s="2643"/>
      <c r="B3144" s="2643"/>
      <c r="C3144" s="2643"/>
      <c r="D3144" s="2643"/>
      <c r="E3144" s="2643"/>
      <c r="F3144" s="2643"/>
      <c r="G3144" s="2643"/>
      <c r="H3144" s="2643"/>
      <c r="I3144" s="2643"/>
      <c r="J3144" s="2643"/>
      <c r="K3144" s="2644"/>
      <c r="L3144" s="2645"/>
      <c r="M3144" s="2645"/>
      <c r="N3144" s="2645"/>
      <c r="O3144" s="2646"/>
      <c r="P3144" s="2646"/>
      <c r="Q3144" s="2646"/>
      <c r="R3144" s="2646"/>
      <c r="S3144" s="2646"/>
      <c r="T3144" s="2646"/>
      <c r="U3144" s="2643"/>
      <c r="V3144" s="2643"/>
      <c r="W3144" s="2646"/>
    </row>
    <row r="3145" spans="1:23">
      <c r="A3145" s="2643"/>
      <c r="B3145" s="2643"/>
      <c r="C3145" s="2643"/>
      <c r="D3145" s="2643"/>
      <c r="E3145" s="2643"/>
      <c r="F3145" s="2643"/>
      <c r="G3145" s="2643"/>
      <c r="H3145" s="2643"/>
      <c r="I3145" s="2643"/>
      <c r="J3145" s="2643"/>
      <c r="K3145" s="2644"/>
      <c r="L3145" s="2645"/>
      <c r="M3145" s="2645"/>
      <c r="N3145" s="2645"/>
      <c r="O3145" s="2646"/>
      <c r="P3145" s="2646"/>
      <c r="Q3145" s="2646"/>
      <c r="R3145" s="2646"/>
      <c r="S3145" s="2646"/>
      <c r="T3145" s="2646"/>
      <c r="U3145" s="2643"/>
      <c r="V3145" s="2643"/>
      <c r="W3145" s="2646"/>
    </row>
    <row r="3146" spans="1:23">
      <c r="A3146" s="2643"/>
      <c r="B3146" s="2643"/>
      <c r="C3146" s="2643"/>
      <c r="D3146" s="2643"/>
      <c r="E3146" s="2643"/>
      <c r="F3146" s="2643"/>
      <c r="G3146" s="2643"/>
      <c r="H3146" s="2643"/>
      <c r="I3146" s="2643"/>
      <c r="J3146" s="2643"/>
      <c r="K3146" s="2644"/>
      <c r="L3146" s="2645"/>
      <c r="M3146" s="2645"/>
      <c r="N3146" s="2645"/>
      <c r="O3146" s="2646"/>
      <c r="P3146" s="2646"/>
      <c r="Q3146" s="2646"/>
      <c r="R3146" s="2646"/>
      <c r="S3146" s="2646"/>
      <c r="T3146" s="2646"/>
      <c r="U3146" s="2643"/>
      <c r="V3146" s="2643"/>
      <c r="W3146" s="2646"/>
    </row>
    <row r="3147" spans="1:23">
      <c r="A3147" s="2643"/>
      <c r="B3147" s="2643"/>
      <c r="C3147" s="2643"/>
      <c r="D3147" s="2643"/>
      <c r="E3147" s="2643"/>
      <c r="F3147" s="2643"/>
      <c r="G3147" s="2643"/>
      <c r="H3147" s="2643"/>
      <c r="I3147" s="2643"/>
      <c r="J3147" s="2643"/>
      <c r="K3147" s="2644"/>
      <c r="L3147" s="2645"/>
      <c r="M3147" s="2645"/>
      <c r="N3147" s="2645"/>
      <c r="O3147" s="2646"/>
      <c r="P3147" s="2646"/>
      <c r="Q3147" s="2646"/>
      <c r="R3147" s="2646"/>
      <c r="S3147" s="2646"/>
      <c r="T3147" s="2646"/>
      <c r="U3147" s="2643"/>
      <c r="V3147" s="2643"/>
      <c r="W3147" s="2646"/>
    </row>
    <row r="3148" spans="1:23">
      <c r="A3148" s="2643"/>
      <c r="B3148" s="2643"/>
      <c r="C3148" s="2643"/>
      <c r="D3148" s="2643"/>
      <c r="E3148" s="2643"/>
      <c r="F3148" s="2643"/>
      <c r="G3148" s="2643"/>
      <c r="H3148" s="2643"/>
      <c r="I3148" s="2643"/>
      <c r="J3148" s="2643"/>
      <c r="K3148" s="2644"/>
      <c r="L3148" s="2645"/>
      <c r="M3148" s="2645"/>
      <c r="N3148" s="2645"/>
      <c r="O3148" s="2646"/>
      <c r="P3148" s="2646"/>
      <c r="Q3148" s="2646"/>
      <c r="R3148" s="2646"/>
      <c r="S3148" s="2646"/>
      <c r="T3148" s="2646"/>
      <c r="U3148" s="2643"/>
      <c r="V3148" s="2643"/>
      <c r="W3148" s="2646"/>
    </row>
    <row r="3149" spans="1:23">
      <c r="A3149" s="2643"/>
      <c r="B3149" s="2643"/>
      <c r="C3149" s="2643"/>
      <c r="D3149" s="2643"/>
      <c r="E3149" s="2643"/>
      <c r="F3149" s="2643"/>
      <c r="G3149" s="2643"/>
      <c r="H3149" s="2643"/>
      <c r="I3149" s="2643"/>
      <c r="J3149" s="2643"/>
      <c r="K3149" s="2644"/>
      <c r="L3149" s="2645"/>
      <c r="M3149" s="2645"/>
      <c r="N3149" s="2645"/>
      <c r="O3149" s="2646"/>
      <c r="P3149" s="2646"/>
      <c r="Q3149" s="2646"/>
      <c r="R3149" s="2646"/>
      <c r="S3149" s="2646"/>
      <c r="T3149" s="2646"/>
      <c r="U3149" s="2643"/>
      <c r="V3149" s="2643"/>
      <c r="W3149" s="2646"/>
    </row>
    <row r="3150" spans="1:23">
      <c r="A3150" s="2643"/>
      <c r="B3150" s="2643"/>
      <c r="C3150" s="2643"/>
      <c r="D3150" s="2643"/>
      <c r="E3150" s="2643"/>
      <c r="F3150" s="2643"/>
      <c r="G3150" s="2643"/>
      <c r="H3150" s="2643"/>
      <c r="I3150" s="2643"/>
      <c r="J3150" s="2643"/>
      <c r="K3150" s="2644"/>
      <c r="L3150" s="2645"/>
      <c r="M3150" s="2645"/>
      <c r="N3150" s="2645"/>
      <c r="O3150" s="2646"/>
      <c r="P3150" s="2646"/>
      <c r="Q3150" s="2646"/>
      <c r="R3150" s="2646"/>
      <c r="S3150" s="2646"/>
      <c r="T3150" s="2646"/>
      <c r="U3150" s="2643"/>
      <c r="V3150" s="2643"/>
      <c r="W3150" s="2646"/>
    </row>
    <row r="3151" spans="1:23">
      <c r="A3151" s="2643"/>
      <c r="B3151" s="2643"/>
      <c r="C3151" s="2643"/>
      <c r="D3151" s="2643"/>
      <c r="E3151" s="2643"/>
      <c r="F3151" s="2643"/>
      <c r="G3151" s="2643"/>
      <c r="H3151" s="2643"/>
      <c r="I3151" s="2643"/>
      <c r="J3151" s="2643"/>
      <c r="K3151" s="2644"/>
      <c r="L3151" s="2645"/>
      <c r="M3151" s="2645"/>
      <c r="N3151" s="2645"/>
      <c r="O3151" s="2646"/>
      <c r="P3151" s="2646"/>
      <c r="Q3151" s="2646"/>
      <c r="R3151" s="2646"/>
      <c r="S3151" s="2646"/>
      <c r="T3151" s="2646"/>
      <c r="U3151" s="2643"/>
      <c r="V3151" s="2643"/>
      <c r="W3151" s="2646"/>
    </row>
    <row r="3152" spans="1:23">
      <c r="A3152" s="2643"/>
      <c r="B3152" s="2643"/>
      <c r="C3152" s="2643"/>
      <c r="D3152" s="2643"/>
      <c r="E3152" s="2643"/>
      <c r="F3152" s="2643"/>
      <c r="G3152" s="2643"/>
      <c r="H3152" s="2643"/>
      <c r="I3152" s="2643"/>
      <c r="J3152" s="2643"/>
      <c r="K3152" s="2644"/>
      <c r="L3152" s="2645"/>
      <c r="M3152" s="2645"/>
      <c r="N3152" s="2645"/>
      <c r="O3152" s="2646"/>
      <c r="P3152" s="2646"/>
      <c r="Q3152" s="2646"/>
      <c r="R3152" s="2646"/>
      <c r="S3152" s="2646"/>
      <c r="T3152" s="2646"/>
      <c r="U3152" s="2643"/>
      <c r="V3152" s="2643"/>
      <c r="W3152" s="2646"/>
    </row>
    <row r="3153" spans="1:23">
      <c r="A3153" s="2643"/>
      <c r="B3153" s="2643"/>
      <c r="C3153" s="2643"/>
      <c r="D3153" s="2643"/>
      <c r="E3153" s="2643"/>
      <c r="F3153" s="2643"/>
      <c r="G3153" s="2643"/>
      <c r="H3153" s="2643"/>
      <c r="I3153" s="2643"/>
      <c r="J3153" s="2643"/>
      <c r="K3153" s="2644"/>
      <c r="L3153" s="2645"/>
      <c r="M3153" s="2645"/>
      <c r="N3153" s="2645"/>
      <c r="O3153" s="2646"/>
      <c r="P3153" s="2646"/>
      <c r="Q3153" s="2646"/>
      <c r="R3153" s="2646"/>
      <c r="S3153" s="2646"/>
      <c r="T3153" s="2646"/>
      <c r="U3153" s="2643"/>
      <c r="V3153" s="2643"/>
      <c r="W3153" s="2646"/>
    </row>
    <row r="3154" spans="1:23">
      <c r="A3154" s="2643"/>
      <c r="B3154" s="2643"/>
      <c r="C3154" s="2643"/>
      <c r="D3154" s="2643"/>
      <c r="E3154" s="2643"/>
      <c r="F3154" s="2643"/>
      <c r="G3154" s="2643"/>
      <c r="H3154" s="2643"/>
      <c r="I3154" s="2643"/>
      <c r="J3154" s="2643"/>
      <c r="K3154" s="2644"/>
      <c r="L3154" s="2645"/>
      <c r="M3154" s="2645"/>
      <c r="N3154" s="2645"/>
      <c r="O3154" s="2646"/>
      <c r="P3154" s="2646"/>
      <c r="Q3154" s="2646"/>
      <c r="R3154" s="2646"/>
      <c r="S3154" s="2646"/>
      <c r="T3154" s="2646"/>
      <c r="U3154" s="2643"/>
      <c r="V3154" s="2643"/>
      <c r="W3154" s="2646"/>
    </row>
    <row r="3155" spans="1:23">
      <c r="A3155" s="2643"/>
      <c r="B3155" s="2643"/>
      <c r="C3155" s="2643"/>
      <c r="D3155" s="2643"/>
      <c r="E3155" s="2643"/>
      <c r="F3155" s="2643"/>
      <c r="G3155" s="2643"/>
      <c r="H3155" s="2643"/>
      <c r="I3155" s="2643"/>
      <c r="J3155" s="2643"/>
      <c r="K3155" s="2644"/>
      <c r="L3155" s="2645"/>
      <c r="M3155" s="2645"/>
      <c r="N3155" s="2645"/>
      <c r="O3155" s="2646"/>
      <c r="P3155" s="2646"/>
      <c r="Q3155" s="2646"/>
      <c r="R3155" s="2646"/>
      <c r="S3155" s="2646"/>
      <c r="T3155" s="2646"/>
      <c r="U3155" s="2643"/>
      <c r="V3155" s="2643"/>
      <c r="W3155" s="2646"/>
    </row>
    <row r="3156" spans="1:23">
      <c r="A3156" s="2643"/>
      <c r="B3156" s="2643"/>
      <c r="C3156" s="2643"/>
      <c r="D3156" s="2643"/>
      <c r="E3156" s="2643"/>
      <c r="F3156" s="2643"/>
      <c r="G3156" s="2643"/>
      <c r="H3156" s="2643"/>
      <c r="I3156" s="2643"/>
      <c r="J3156" s="2643"/>
      <c r="K3156" s="2644"/>
      <c r="L3156" s="2645"/>
      <c r="M3156" s="2645"/>
      <c r="N3156" s="2645"/>
      <c r="O3156" s="2646"/>
      <c r="P3156" s="2646"/>
      <c r="Q3156" s="2646"/>
      <c r="R3156" s="2646"/>
      <c r="S3156" s="2646"/>
      <c r="T3156" s="2646"/>
      <c r="U3156" s="2643"/>
      <c r="V3156" s="2643"/>
      <c r="W3156" s="2646"/>
    </row>
    <row r="3157" spans="1:23">
      <c r="A3157" s="2643"/>
      <c r="B3157" s="2643"/>
      <c r="C3157" s="2643"/>
      <c r="D3157" s="2643"/>
      <c r="E3157" s="2643"/>
      <c r="F3157" s="2643"/>
      <c r="G3157" s="2643"/>
      <c r="H3157" s="2643"/>
      <c r="I3157" s="2643"/>
      <c r="J3157" s="2643"/>
      <c r="K3157" s="2644"/>
      <c r="L3157" s="2645"/>
      <c r="M3157" s="2645"/>
      <c r="N3157" s="2645"/>
      <c r="O3157" s="2646"/>
      <c r="P3157" s="2646"/>
      <c r="Q3157" s="2646"/>
      <c r="R3157" s="2646"/>
      <c r="S3157" s="2646"/>
      <c r="T3157" s="2646"/>
      <c r="U3157" s="2643"/>
      <c r="V3157" s="2643"/>
      <c r="W3157" s="2646"/>
    </row>
    <row r="3158" spans="1:23">
      <c r="A3158" s="2643"/>
      <c r="B3158" s="2643"/>
      <c r="C3158" s="2643"/>
      <c r="D3158" s="2643"/>
      <c r="E3158" s="2643"/>
      <c r="F3158" s="2643"/>
      <c r="G3158" s="2643"/>
      <c r="H3158" s="2643"/>
      <c r="I3158" s="2643"/>
      <c r="J3158" s="2643"/>
      <c r="K3158" s="2644"/>
      <c r="L3158" s="2645"/>
      <c r="M3158" s="2645"/>
      <c r="N3158" s="2645"/>
      <c r="O3158" s="2646"/>
      <c r="P3158" s="2646"/>
      <c r="Q3158" s="2646"/>
      <c r="R3158" s="2646"/>
      <c r="S3158" s="2646"/>
      <c r="T3158" s="2646"/>
      <c r="U3158" s="2643"/>
      <c r="V3158" s="2643"/>
      <c r="W3158" s="2646"/>
    </row>
    <row r="3159" spans="1:23">
      <c r="A3159" s="2643"/>
      <c r="B3159" s="2643"/>
      <c r="C3159" s="2643"/>
      <c r="D3159" s="2643"/>
      <c r="E3159" s="2643"/>
      <c r="F3159" s="2643"/>
      <c r="G3159" s="2643"/>
      <c r="H3159" s="2643"/>
      <c r="I3159" s="2643"/>
      <c r="J3159" s="2643"/>
      <c r="K3159" s="2644"/>
      <c r="L3159" s="2645"/>
      <c r="M3159" s="2645"/>
      <c r="N3159" s="2645"/>
      <c r="O3159" s="2646"/>
      <c r="P3159" s="2646"/>
      <c r="Q3159" s="2646"/>
      <c r="R3159" s="2646"/>
      <c r="S3159" s="2646"/>
      <c r="T3159" s="2646"/>
      <c r="U3159" s="2643"/>
      <c r="V3159" s="2643"/>
      <c r="W3159" s="2646"/>
    </row>
    <row r="3160" spans="1:23">
      <c r="A3160" s="2643"/>
      <c r="B3160" s="2643"/>
      <c r="C3160" s="2643"/>
      <c r="D3160" s="2643"/>
      <c r="E3160" s="2643"/>
      <c r="F3160" s="2643"/>
      <c r="G3160" s="2643"/>
      <c r="H3160" s="2643"/>
      <c r="I3160" s="2643"/>
      <c r="J3160" s="2643"/>
      <c r="K3160" s="2644"/>
      <c r="L3160" s="2645"/>
      <c r="M3160" s="2645"/>
      <c r="N3160" s="2645"/>
      <c r="O3160" s="2646"/>
      <c r="P3160" s="2646"/>
      <c r="Q3160" s="2646"/>
      <c r="R3160" s="2646"/>
      <c r="S3160" s="2646"/>
      <c r="T3160" s="2646"/>
      <c r="U3160" s="2643"/>
      <c r="V3160" s="2643"/>
      <c r="W3160" s="2646"/>
    </row>
    <row r="3161" spans="1:23">
      <c r="A3161" s="2643"/>
      <c r="B3161" s="2643"/>
      <c r="C3161" s="2643"/>
      <c r="D3161" s="2643"/>
      <c r="E3161" s="2643"/>
      <c r="F3161" s="2643"/>
      <c r="G3161" s="2643"/>
      <c r="H3161" s="2643"/>
      <c r="I3161" s="2643"/>
      <c r="J3161" s="2643"/>
      <c r="K3161" s="2644"/>
      <c r="L3161" s="2645"/>
      <c r="M3161" s="2645"/>
      <c r="N3161" s="2645"/>
      <c r="O3161" s="2646"/>
      <c r="P3161" s="2646"/>
      <c r="Q3161" s="2646"/>
      <c r="R3161" s="2646"/>
      <c r="S3161" s="2646"/>
      <c r="T3161" s="2646"/>
      <c r="U3161" s="2643"/>
      <c r="V3161" s="2643"/>
      <c r="W3161" s="2646"/>
    </row>
    <row r="3162" spans="1:23">
      <c r="A3162" s="2643"/>
      <c r="B3162" s="2643"/>
      <c r="C3162" s="2643"/>
      <c r="D3162" s="2643"/>
      <c r="E3162" s="2643"/>
      <c r="F3162" s="2643"/>
      <c r="G3162" s="2643"/>
      <c r="H3162" s="2643"/>
      <c r="I3162" s="2643"/>
      <c r="J3162" s="2643"/>
      <c r="K3162" s="2644"/>
      <c r="L3162" s="2645"/>
      <c r="M3162" s="2645"/>
      <c r="N3162" s="2645"/>
      <c r="O3162" s="2646"/>
      <c r="P3162" s="2646"/>
      <c r="Q3162" s="2646"/>
      <c r="R3162" s="2646"/>
      <c r="S3162" s="2646"/>
      <c r="T3162" s="2646"/>
      <c r="U3162" s="2643"/>
      <c r="V3162" s="2643"/>
      <c r="W3162" s="2646"/>
    </row>
    <row r="3163" spans="1:23">
      <c r="A3163" s="2643"/>
      <c r="B3163" s="2643"/>
      <c r="C3163" s="2643"/>
      <c r="D3163" s="2643"/>
      <c r="E3163" s="2643"/>
      <c r="F3163" s="2643"/>
      <c r="G3163" s="2643"/>
      <c r="H3163" s="2643"/>
      <c r="I3163" s="2643"/>
      <c r="J3163" s="2643"/>
      <c r="K3163" s="2644"/>
      <c r="L3163" s="2645"/>
      <c r="M3163" s="2645"/>
      <c r="N3163" s="2645"/>
      <c r="O3163" s="2646"/>
      <c r="P3163" s="2646"/>
      <c r="Q3163" s="2646"/>
      <c r="R3163" s="2646"/>
      <c r="S3163" s="2646"/>
      <c r="T3163" s="2646"/>
      <c r="U3163" s="2643"/>
      <c r="V3163" s="2643"/>
      <c r="W3163" s="2646"/>
    </row>
    <row r="3164" spans="1:23">
      <c r="A3164" s="2643"/>
      <c r="B3164" s="2643"/>
      <c r="C3164" s="2643"/>
      <c r="D3164" s="2643"/>
      <c r="E3164" s="2643"/>
      <c r="F3164" s="2643"/>
      <c r="G3164" s="2643"/>
      <c r="H3164" s="2643"/>
      <c r="I3164" s="2643"/>
      <c r="J3164" s="2643"/>
      <c r="K3164" s="2644"/>
      <c r="L3164" s="2645"/>
      <c r="M3164" s="2645"/>
      <c r="N3164" s="2645"/>
      <c r="O3164" s="2646"/>
      <c r="P3164" s="2646"/>
      <c r="Q3164" s="2646"/>
      <c r="R3164" s="2646"/>
      <c r="S3164" s="2646"/>
      <c r="T3164" s="2646"/>
      <c r="U3164" s="2643"/>
      <c r="V3164" s="2643"/>
      <c r="W3164" s="2646"/>
    </row>
    <row r="3165" spans="1:23">
      <c r="A3165" s="2643"/>
      <c r="B3165" s="2643"/>
      <c r="C3165" s="2643"/>
      <c r="D3165" s="2643"/>
      <c r="E3165" s="2643"/>
      <c r="F3165" s="2643"/>
      <c r="G3165" s="2643"/>
      <c r="H3165" s="2643"/>
      <c r="I3165" s="2643"/>
      <c r="J3165" s="2643"/>
      <c r="K3165" s="2644"/>
      <c r="L3165" s="2645"/>
      <c r="M3165" s="2645"/>
      <c r="N3165" s="2645"/>
      <c r="O3165" s="2646"/>
      <c r="P3165" s="2646"/>
      <c r="Q3165" s="2646"/>
      <c r="R3165" s="2646"/>
      <c r="S3165" s="2646"/>
      <c r="T3165" s="2646"/>
      <c r="U3165" s="2643"/>
      <c r="V3165" s="2643"/>
      <c r="W3165" s="2646"/>
    </row>
    <row r="3166" spans="1:23">
      <c r="A3166" s="2643"/>
      <c r="B3166" s="2643"/>
      <c r="C3166" s="2643"/>
      <c r="D3166" s="2643"/>
      <c r="E3166" s="2643"/>
      <c r="F3166" s="2643"/>
      <c r="G3166" s="2643"/>
      <c r="H3166" s="2643"/>
      <c r="I3166" s="2643"/>
      <c r="J3166" s="2643"/>
      <c r="K3166" s="2644"/>
      <c r="L3166" s="2645"/>
      <c r="M3166" s="2645"/>
      <c r="N3166" s="2645"/>
      <c r="O3166" s="2646"/>
      <c r="P3166" s="2646"/>
      <c r="Q3166" s="2646"/>
      <c r="R3166" s="2646"/>
      <c r="S3166" s="2646"/>
      <c r="T3166" s="2646"/>
      <c r="U3166" s="2643"/>
      <c r="V3166" s="2643"/>
      <c r="W3166" s="2646"/>
    </row>
    <row r="3167" spans="1:23">
      <c r="A3167" s="2643"/>
      <c r="B3167" s="2643"/>
      <c r="C3167" s="2643"/>
      <c r="D3167" s="2643"/>
      <c r="E3167" s="2643"/>
      <c r="F3167" s="2643"/>
      <c r="G3167" s="2643"/>
      <c r="H3167" s="2643"/>
      <c r="I3167" s="2643"/>
      <c r="J3167" s="2643"/>
      <c r="K3167" s="2644"/>
      <c r="L3167" s="2645"/>
      <c r="M3167" s="2645"/>
      <c r="N3167" s="2645"/>
      <c r="O3167" s="2646"/>
      <c r="P3167" s="2646"/>
      <c r="Q3167" s="2646"/>
      <c r="R3167" s="2646"/>
      <c r="S3167" s="2646"/>
      <c r="T3167" s="2646"/>
      <c r="U3167" s="2643"/>
      <c r="V3167" s="2643"/>
      <c r="W3167" s="2646"/>
    </row>
    <row r="3168" spans="1:23">
      <c r="A3168" s="2643"/>
      <c r="B3168" s="2643"/>
      <c r="C3168" s="2643"/>
      <c r="D3168" s="2643"/>
      <c r="E3168" s="2643"/>
      <c r="F3168" s="2643"/>
      <c r="G3168" s="2643"/>
      <c r="H3168" s="2643"/>
      <c r="I3168" s="2643"/>
      <c r="J3168" s="2643"/>
      <c r="K3168" s="2644"/>
      <c r="L3168" s="2645"/>
      <c r="M3168" s="2645"/>
      <c r="N3168" s="2645"/>
      <c r="O3168" s="2646"/>
      <c r="P3168" s="2646"/>
      <c r="Q3168" s="2646"/>
      <c r="R3168" s="2646"/>
      <c r="S3168" s="2646"/>
      <c r="T3168" s="2646"/>
      <c r="U3168" s="2643"/>
      <c r="V3168" s="2643"/>
      <c r="W3168" s="2646"/>
    </row>
    <row r="3169" spans="1:23">
      <c r="A3169" s="2643"/>
      <c r="B3169" s="2643"/>
      <c r="C3169" s="2643"/>
      <c r="D3169" s="2643"/>
      <c r="E3169" s="2643"/>
      <c r="F3169" s="2643"/>
      <c r="G3169" s="2643"/>
      <c r="H3169" s="2643"/>
      <c r="I3169" s="2643"/>
      <c r="J3169" s="2643"/>
      <c r="K3169" s="2644"/>
      <c r="L3169" s="2645"/>
      <c r="M3169" s="2645"/>
      <c r="N3169" s="2645"/>
      <c r="O3169" s="2646"/>
      <c r="P3169" s="2646"/>
      <c r="Q3169" s="2646"/>
      <c r="R3169" s="2646"/>
      <c r="S3169" s="2646"/>
      <c r="T3169" s="2646"/>
      <c r="U3169" s="2643"/>
      <c r="V3169" s="2643"/>
      <c r="W3169" s="2646"/>
    </row>
    <row r="3170" spans="1:23">
      <c r="A3170" s="2643"/>
      <c r="B3170" s="2643"/>
      <c r="C3170" s="2643"/>
      <c r="D3170" s="2643"/>
      <c r="E3170" s="2643"/>
      <c r="F3170" s="2643"/>
      <c r="G3170" s="2643"/>
      <c r="H3170" s="2643"/>
      <c r="I3170" s="2643"/>
      <c r="J3170" s="2643"/>
      <c r="K3170" s="2644"/>
      <c r="L3170" s="2645"/>
      <c r="M3170" s="2645"/>
      <c r="N3170" s="2645"/>
      <c r="O3170" s="2646"/>
      <c r="P3170" s="2646"/>
      <c r="Q3170" s="2646"/>
      <c r="R3170" s="2646"/>
      <c r="S3170" s="2646"/>
      <c r="T3170" s="2646"/>
      <c r="U3170" s="2643"/>
      <c r="V3170" s="2643"/>
      <c r="W3170" s="2646"/>
    </row>
    <row r="3171" spans="1:23">
      <c r="A3171" s="2643"/>
      <c r="B3171" s="2643"/>
      <c r="C3171" s="2643"/>
      <c r="D3171" s="2643"/>
      <c r="E3171" s="2643"/>
      <c r="F3171" s="2643"/>
      <c r="G3171" s="2643"/>
      <c r="H3171" s="2643"/>
      <c r="I3171" s="2643"/>
      <c r="J3171" s="2643"/>
      <c r="K3171" s="2644"/>
      <c r="L3171" s="2645"/>
      <c r="M3171" s="2645"/>
      <c r="N3171" s="2645"/>
      <c r="O3171" s="2646"/>
      <c r="P3171" s="2646"/>
      <c r="Q3171" s="2646"/>
      <c r="R3171" s="2646"/>
      <c r="S3171" s="2646"/>
      <c r="T3171" s="2646"/>
      <c r="U3171" s="2643"/>
      <c r="V3171" s="2643"/>
      <c r="W3171" s="2646"/>
    </row>
    <row r="3172" spans="1:23">
      <c r="A3172" s="2643"/>
      <c r="B3172" s="2643"/>
      <c r="C3172" s="2643"/>
      <c r="D3172" s="2643"/>
      <c r="E3172" s="2643"/>
      <c r="F3172" s="2643"/>
      <c r="G3172" s="2643"/>
      <c r="H3172" s="2643"/>
      <c r="I3172" s="2643"/>
      <c r="J3172" s="2643"/>
      <c r="K3172" s="2644"/>
      <c r="L3172" s="2645"/>
      <c r="M3172" s="2645"/>
      <c r="N3172" s="2645"/>
      <c r="O3172" s="2646"/>
      <c r="P3172" s="2646"/>
      <c r="Q3172" s="2646"/>
      <c r="R3172" s="2646"/>
      <c r="S3172" s="2646"/>
      <c r="T3172" s="2646"/>
      <c r="U3172" s="2643"/>
      <c r="V3172" s="2643"/>
      <c r="W3172" s="2646"/>
    </row>
    <row r="3173" spans="1:23">
      <c r="A3173" s="2643"/>
      <c r="B3173" s="2643"/>
      <c r="C3173" s="2643"/>
      <c r="D3173" s="2643"/>
      <c r="E3173" s="2643"/>
      <c r="F3173" s="2643"/>
      <c r="G3173" s="2643"/>
      <c r="H3173" s="2643"/>
      <c r="I3173" s="2643"/>
      <c r="J3173" s="2643"/>
      <c r="K3173" s="2644"/>
      <c r="L3173" s="2645"/>
      <c r="M3173" s="2645"/>
      <c r="N3173" s="2645"/>
      <c r="O3173" s="2646"/>
      <c r="P3173" s="2646"/>
      <c r="Q3173" s="2646"/>
      <c r="R3173" s="2646"/>
      <c r="S3173" s="2646"/>
      <c r="T3173" s="2646"/>
      <c r="U3173" s="2643"/>
      <c r="V3173" s="2643"/>
      <c r="W3173" s="2646"/>
    </row>
    <row r="3174" spans="1:23">
      <c r="A3174" s="2643"/>
      <c r="B3174" s="2643"/>
      <c r="C3174" s="2643"/>
      <c r="D3174" s="2643"/>
      <c r="E3174" s="2643"/>
      <c r="F3174" s="2643"/>
      <c r="G3174" s="2643"/>
      <c r="H3174" s="2643"/>
      <c r="I3174" s="2643"/>
      <c r="J3174" s="2643"/>
      <c r="K3174" s="2644"/>
      <c r="L3174" s="2645"/>
      <c r="M3174" s="2645"/>
      <c r="N3174" s="2645"/>
      <c r="O3174" s="2646"/>
      <c r="P3174" s="2646"/>
      <c r="Q3174" s="2646"/>
      <c r="R3174" s="2646"/>
      <c r="S3174" s="2646"/>
      <c r="T3174" s="2646"/>
      <c r="U3174" s="2643"/>
      <c r="V3174" s="2643"/>
      <c r="W3174" s="2646"/>
    </row>
    <row r="3175" spans="1:23">
      <c r="A3175" s="2643"/>
      <c r="B3175" s="2643"/>
      <c r="C3175" s="2643"/>
      <c r="D3175" s="2643"/>
      <c r="E3175" s="2643"/>
      <c r="F3175" s="2643"/>
      <c r="G3175" s="2643"/>
      <c r="H3175" s="2643"/>
      <c r="I3175" s="2643"/>
      <c r="J3175" s="2643"/>
      <c r="K3175" s="2644"/>
      <c r="L3175" s="2645"/>
      <c r="M3175" s="2645"/>
      <c r="N3175" s="2645"/>
      <c r="O3175" s="2646"/>
      <c r="P3175" s="2646"/>
      <c r="Q3175" s="2646"/>
      <c r="R3175" s="2646"/>
      <c r="S3175" s="2646"/>
      <c r="T3175" s="2646"/>
      <c r="U3175" s="2643"/>
      <c r="V3175" s="2643"/>
      <c r="W3175" s="2646"/>
    </row>
    <row r="3176" spans="1:23">
      <c r="A3176" s="2643"/>
      <c r="B3176" s="2643"/>
      <c r="C3176" s="2643"/>
      <c r="D3176" s="2643"/>
      <c r="E3176" s="2643"/>
      <c r="F3176" s="2643"/>
      <c r="G3176" s="2643"/>
      <c r="H3176" s="2643"/>
      <c r="I3176" s="2643"/>
      <c r="J3176" s="2643"/>
      <c r="K3176" s="2644"/>
      <c r="L3176" s="2645"/>
      <c r="M3176" s="2645"/>
      <c r="N3176" s="2645"/>
      <c r="O3176" s="2646"/>
      <c r="P3176" s="2646"/>
      <c r="Q3176" s="2646"/>
      <c r="R3176" s="2646"/>
      <c r="S3176" s="2646"/>
      <c r="T3176" s="2646"/>
      <c r="U3176" s="2643"/>
      <c r="V3176" s="2643"/>
      <c r="W3176" s="2646"/>
    </row>
    <row r="3177" spans="1:23">
      <c r="A3177" s="2643"/>
      <c r="B3177" s="2643"/>
      <c r="C3177" s="2643"/>
      <c r="D3177" s="2643"/>
      <c r="E3177" s="2643"/>
      <c r="F3177" s="2643"/>
      <c r="G3177" s="2643"/>
      <c r="H3177" s="2643"/>
      <c r="I3177" s="2643"/>
      <c r="J3177" s="2643"/>
      <c r="K3177" s="2644"/>
      <c r="L3177" s="2645"/>
      <c r="M3177" s="2645"/>
      <c r="N3177" s="2645"/>
      <c r="O3177" s="2646"/>
      <c r="P3177" s="2646"/>
      <c r="Q3177" s="2646"/>
      <c r="R3177" s="2646"/>
      <c r="S3177" s="2646"/>
      <c r="T3177" s="2646"/>
      <c r="U3177" s="2643"/>
      <c r="V3177" s="2643"/>
      <c r="W3177" s="2646"/>
    </row>
    <row r="3178" spans="1:23">
      <c r="A3178" s="2643"/>
      <c r="B3178" s="2643"/>
      <c r="C3178" s="2643"/>
      <c r="D3178" s="2643"/>
      <c r="E3178" s="2643"/>
      <c r="F3178" s="2643"/>
      <c r="G3178" s="2643"/>
      <c r="H3178" s="2643"/>
      <c r="I3178" s="2643"/>
      <c r="J3178" s="2643"/>
      <c r="K3178" s="2644"/>
      <c r="L3178" s="2645"/>
      <c r="M3178" s="2645"/>
      <c r="N3178" s="2645"/>
      <c r="O3178" s="2646"/>
      <c r="P3178" s="2646"/>
      <c r="Q3178" s="2646"/>
      <c r="R3178" s="2646"/>
      <c r="S3178" s="2646"/>
      <c r="T3178" s="2646"/>
      <c r="U3178" s="2643"/>
      <c r="V3178" s="2643"/>
      <c r="W3178" s="2646"/>
    </row>
    <row r="3179" spans="1:23">
      <c r="A3179" s="2643"/>
      <c r="B3179" s="2643"/>
      <c r="C3179" s="2643"/>
      <c r="D3179" s="2643"/>
      <c r="E3179" s="2643"/>
      <c r="F3179" s="2643"/>
      <c r="G3179" s="2643"/>
      <c r="H3179" s="2643"/>
      <c r="I3179" s="2643"/>
      <c r="J3179" s="2643"/>
      <c r="K3179" s="2644"/>
      <c r="L3179" s="2645"/>
      <c r="M3179" s="2645"/>
      <c r="N3179" s="2645"/>
      <c r="O3179" s="2646"/>
      <c r="P3179" s="2646"/>
      <c r="Q3179" s="2646"/>
      <c r="R3179" s="2646"/>
      <c r="S3179" s="2646"/>
      <c r="T3179" s="2646"/>
      <c r="U3179" s="2643"/>
      <c r="V3179" s="2643"/>
      <c r="W3179" s="2646"/>
    </row>
    <row r="3180" spans="1:23">
      <c r="A3180" s="2643"/>
      <c r="B3180" s="2643"/>
      <c r="C3180" s="2643"/>
      <c r="D3180" s="2643"/>
      <c r="E3180" s="2643"/>
      <c r="F3180" s="2643"/>
      <c r="G3180" s="2643"/>
      <c r="H3180" s="2643"/>
      <c r="I3180" s="2643"/>
      <c r="J3180" s="2643"/>
      <c r="K3180" s="2644"/>
      <c r="L3180" s="2645"/>
      <c r="M3180" s="2645"/>
      <c r="N3180" s="2645"/>
      <c r="O3180" s="2646"/>
      <c r="P3180" s="2646"/>
      <c r="Q3180" s="2646"/>
      <c r="R3180" s="2646"/>
      <c r="S3180" s="2646"/>
      <c r="T3180" s="2646"/>
      <c r="U3180" s="2643"/>
      <c r="V3180" s="2643"/>
      <c r="W3180" s="2646"/>
    </row>
    <row r="3181" spans="1:23">
      <c r="A3181" s="2643"/>
      <c r="B3181" s="2643"/>
      <c r="C3181" s="2643"/>
      <c r="D3181" s="2643"/>
      <c r="E3181" s="2643"/>
      <c r="F3181" s="2643"/>
      <c r="G3181" s="2643"/>
      <c r="H3181" s="2643"/>
      <c r="I3181" s="2643"/>
      <c r="J3181" s="2643"/>
      <c r="K3181" s="2644"/>
      <c r="L3181" s="2645"/>
      <c r="M3181" s="2645"/>
      <c r="N3181" s="2645"/>
      <c r="O3181" s="2646"/>
      <c r="P3181" s="2646"/>
      <c r="Q3181" s="2646"/>
      <c r="R3181" s="2646"/>
      <c r="S3181" s="2646"/>
      <c r="T3181" s="2646"/>
      <c r="U3181" s="2643"/>
      <c r="V3181" s="2643"/>
      <c r="W3181" s="2646"/>
    </row>
    <row r="3182" spans="1:23">
      <c r="A3182" s="2643"/>
      <c r="B3182" s="2643"/>
      <c r="C3182" s="2643"/>
      <c r="D3182" s="2643"/>
      <c r="E3182" s="2643"/>
      <c r="F3182" s="2643"/>
      <c r="G3182" s="2643"/>
      <c r="H3182" s="2643"/>
      <c r="I3182" s="2643"/>
      <c r="J3182" s="2643"/>
      <c r="K3182" s="2644"/>
      <c r="L3182" s="2645"/>
      <c r="M3182" s="2645"/>
      <c r="N3182" s="2645"/>
      <c r="O3182" s="2646"/>
      <c r="P3182" s="2646"/>
      <c r="Q3182" s="2646"/>
      <c r="R3182" s="2646"/>
      <c r="S3182" s="2646"/>
      <c r="T3182" s="2646"/>
      <c r="U3182" s="2643"/>
      <c r="V3182" s="2643"/>
      <c r="W3182" s="2646"/>
    </row>
    <row r="3183" spans="1:23">
      <c r="A3183" s="2643"/>
      <c r="B3183" s="2643"/>
      <c r="C3183" s="2643"/>
      <c r="D3183" s="2643"/>
      <c r="E3183" s="2643"/>
      <c r="F3183" s="2643"/>
      <c r="G3183" s="2643"/>
      <c r="H3183" s="2643"/>
      <c r="I3183" s="2643"/>
      <c r="J3183" s="2643"/>
      <c r="K3183" s="2644"/>
      <c r="L3183" s="2645"/>
      <c r="M3183" s="2645"/>
      <c r="N3183" s="2645"/>
      <c r="O3183" s="2646"/>
      <c r="P3183" s="2646"/>
      <c r="Q3183" s="2646"/>
      <c r="R3183" s="2646"/>
      <c r="S3183" s="2646"/>
      <c r="T3183" s="2646"/>
      <c r="U3183" s="2643"/>
      <c r="V3183" s="2643"/>
      <c r="W3183" s="2646"/>
    </row>
    <row r="3184" spans="1:23">
      <c r="A3184" s="2643"/>
      <c r="B3184" s="2643"/>
      <c r="C3184" s="2643"/>
      <c r="D3184" s="2643"/>
      <c r="E3184" s="2643"/>
      <c r="F3184" s="2643"/>
      <c r="G3184" s="2643"/>
      <c r="H3184" s="2643"/>
      <c r="I3184" s="2643"/>
      <c r="J3184" s="2643"/>
      <c r="K3184" s="2644"/>
      <c r="L3184" s="2645"/>
      <c r="M3184" s="2645"/>
      <c r="N3184" s="2645"/>
      <c r="O3184" s="2646"/>
      <c r="P3184" s="2646"/>
      <c r="Q3184" s="2646"/>
      <c r="R3184" s="2646"/>
      <c r="S3184" s="2646"/>
      <c r="T3184" s="2646"/>
      <c r="U3184" s="2643"/>
      <c r="V3184" s="2643"/>
      <c r="W3184" s="2646"/>
    </row>
    <row r="3185" spans="1:23">
      <c r="A3185" s="2643"/>
      <c r="B3185" s="2643"/>
      <c r="C3185" s="2643"/>
      <c r="D3185" s="2643"/>
      <c r="E3185" s="2643"/>
      <c r="F3185" s="2643"/>
      <c r="G3185" s="2643"/>
      <c r="H3185" s="2643"/>
      <c r="I3185" s="2643"/>
      <c r="J3185" s="2643"/>
      <c r="K3185" s="2644"/>
      <c r="L3185" s="2645"/>
      <c r="M3185" s="2645"/>
      <c r="N3185" s="2645"/>
      <c r="O3185" s="2646"/>
      <c r="P3185" s="2646"/>
      <c r="Q3185" s="2646"/>
      <c r="R3185" s="2646"/>
      <c r="S3185" s="2646"/>
      <c r="T3185" s="2646"/>
      <c r="U3185" s="2643"/>
      <c r="V3185" s="2643"/>
      <c r="W3185" s="2646"/>
    </row>
    <row r="3186" spans="1:23">
      <c r="A3186" s="2643"/>
      <c r="B3186" s="2643"/>
      <c r="C3186" s="2643"/>
      <c r="D3186" s="2643"/>
      <c r="E3186" s="2643"/>
      <c r="F3186" s="2643"/>
      <c r="G3186" s="2643"/>
      <c r="H3186" s="2643"/>
      <c r="I3186" s="2643"/>
      <c r="J3186" s="2643"/>
      <c r="K3186" s="2644"/>
      <c r="L3186" s="2645"/>
      <c r="M3186" s="2645"/>
      <c r="N3186" s="2645"/>
      <c r="O3186" s="2646"/>
      <c r="P3186" s="2646"/>
      <c r="Q3186" s="2646"/>
      <c r="R3186" s="2646"/>
      <c r="S3186" s="2646"/>
      <c r="T3186" s="2646"/>
      <c r="U3186" s="2643"/>
      <c r="V3186" s="2643"/>
      <c r="W3186" s="2646"/>
    </row>
    <row r="3187" spans="1:23">
      <c r="A3187" s="2643"/>
      <c r="B3187" s="2643"/>
      <c r="C3187" s="2643"/>
      <c r="D3187" s="2643"/>
      <c r="E3187" s="2643"/>
      <c r="F3187" s="2643"/>
      <c r="G3187" s="2643"/>
      <c r="H3187" s="2643"/>
      <c r="I3187" s="2643"/>
      <c r="J3187" s="2643"/>
      <c r="K3187" s="2644"/>
      <c r="L3187" s="2645"/>
      <c r="M3187" s="2645"/>
      <c r="N3187" s="2645"/>
      <c r="O3187" s="2646"/>
      <c r="P3187" s="2646"/>
      <c r="Q3187" s="2646"/>
      <c r="R3187" s="2646"/>
      <c r="S3187" s="2646"/>
      <c r="T3187" s="2646"/>
      <c r="U3187" s="2643"/>
      <c r="V3187" s="2643"/>
      <c r="W3187" s="2646"/>
    </row>
    <row r="3188" spans="1:23">
      <c r="A3188" s="2643"/>
      <c r="B3188" s="2643"/>
      <c r="C3188" s="2643"/>
      <c r="D3188" s="2643"/>
      <c r="E3188" s="2643"/>
      <c r="F3188" s="2643"/>
      <c r="G3188" s="2643"/>
      <c r="H3188" s="2643"/>
      <c r="I3188" s="2643"/>
      <c r="J3188" s="2643"/>
      <c r="K3188" s="2644"/>
      <c r="L3188" s="2645"/>
      <c r="M3188" s="2645"/>
      <c r="N3188" s="2645"/>
      <c r="O3188" s="2646"/>
      <c r="P3188" s="2646"/>
      <c r="Q3188" s="2646"/>
      <c r="R3188" s="2646"/>
      <c r="S3188" s="2646"/>
      <c r="T3188" s="2646"/>
      <c r="U3188" s="2643"/>
      <c r="V3188" s="2643"/>
      <c r="W3188" s="2646"/>
    </row>
    <row r="3189" spans="1:23">
      <c r="A3189" s="2643"/>
      <c r="B3189" s="2643"/>
      <c r="C3189" s="2643"/>
      <c r="D3189" s="2643"/>
      <c r="E3189" s="2643"/>
      <c r="F3189" s="2643"/>
      <c r="G3189" s="2643"/>
      <c r="H3189" s="2643"/>
      <c r="I3189" s="2643"/>
      <c r="J3189" s="2643"/>
      <c r="K3189" s="2644"/>
      <c r="L3189" s="2645"/>
      <c r="M3189" s="2645"/>
      <c r="N3189" s="2645"/>
      <c r="O3189" s="2646"/>
      <c r="P3189" s="2646"/>
      <c r="Q3189" s="2646"/>
      <c r="R3189" s="2646"/>
      <c r="S3189" s="2646"/>
      <c r="T3189" s="2646"/>
      <c r="U3189" s="2643"/>
      <c r="V3189" s="2643"/>
      <c r="W3189" s="2646"/>
    </row>
    <row r="3190" spans="1:23">
      <c r="A3190" s="2643"/>
      <c r="B3190" s="2643"/>
      <c r="C3190" s="2643"/>
      <c r="D3190" s="2643"/>
      <c r="E3190" s="2643"/>
      <c r="F3190" s="2643"/>
      <c r="G3190" s="2643"/>
      <c r="H3190" s="2643"/>
      <c r="I3190" s="2643"/>
      <c r="J3190" s="2643"/>
      <c r="K3190" s="2644"/>
      <c r="L3190" s="2645"/>
      <c r="M3190" s="2645"/>
      <c r="N3190" s="2645"/>
      <c r="O3190" s="2646"/>
      <c r="P3190" s="2646"/>
      <c r="Q3190" s="2646"/>
      <c r="R3190" s="2646"/>
      <c r="S3190" s="2646"/>
      <c r="T3190" s="2646"/>
      <c r="U3190" s="2643"/>
      <c r="V3190" s="2643"/>
      <c r="W3190" s="2646"/>
    </row>
    <row r="3191" spans="1:23">
      <c r="A3191" s="2643"/>
      <c r="B3191" s="2643"/>
      <c r="C3191" s="2643"/>
      <c r="D3191" s="2643"/>
      <c r="E3191" s="2643"/>
      <c r="F3191" s="2643"/>
      <c r="G3191" s="2643"/>
      <c r="H3191" s="2643"/>
      <c r="I3191" s="2643"/>
      <c r="J3191" s="2643"/>
      <c r="K3191" s="2644"/>
      <c r="L3191" s="2645"/>
      <c r="M3191" s="2645"/>
      <c r="N3191" s="2645"/>
      <c r="O3191" s="2646"/>
      <c r="P3191" s="2646"/>
      <c r="Q3191" s="2646"/>
      <c r="R3191" s="2646"/>
      <c r="S3191" s="2646"/>
      <c r="T3191" s="2646"/>
      <c r="U3191" s="2643"/>
      <c r="V3191" s="2643"/>
      <c r="W3191" s="2646"/>
    </row>
    <row r="3192" spans="1:23">
      <c r="A3192" s="2643"/>
      <c r="B3192" s="2643"/>
      <c r="C3192" s="2643"/>
      <c r="D3192" s="2643"/>
      <c r="E3192" s="2643"/>
      <c r="F3192" s="2643"/>
      <c r="G3192" s="2643"/>
      <c r="H3192" s="2643"/>
      <c r="I3192" s="2643"/>
      <c r="J3192" s="2643"/>
      <c r="K3192" s="2644"/>
      <c r="L3192" s="2645"/>
      <c r="M3192" s="2645"/>
      <c r="N3192" s="2645"/>
      <c r="O3192" s="2646"/>
      <c r="P3192" s="2646"/>
      <c r="Q3192" s="2646"/>
      <c r="R3192" s="2646"/>
      <c r="S3192" s="2646"/>
      <c r="T3192" s="2646"/>
      <c r="U3192" s="2643"/>
      <c r="V3192" s="2643"/>
      <c r="W3192" s="2646"/>
    </row>
    <row r="3193" spans="1:23">
      <c r="A3193" s="2643"/>
      <c r="B3193" s="2643"/>
      <c r="C3193" s="2643"/>
      <c r="D3193" s="2643"/>
      <c r="E3193" s="2643"/>
      <c r="F3193" s="2643"/>
      <c r="G3193" s="2643"/>
      <c r="H3193" s="2643"/>
      <c r="I3193" s="2643"/>
      <c r="J3193" s="2643"/>
      <c r="K3193" s="2644"/>
      <c r="L3193" s="2645"/>
      <c r="M3193" s="2645"/>
      <c r="N3193" s="2645"/>
      <c r="O3193" s="2646"/>
      <c r="P3193" s="2646"/>
      <c r="Q3193" s="2646"/>
      <c r="R3193" s="2646"/>
      <c r="S3193" s="2646"/>
      <c r="T3193" s="2646"/>
      <c r="U3193" s="2643"/>
      <c r="V3193" s="2643"/>
      <c r="W3193" s="2646"/>
    </row>
    <row r="3194" spans="1:23">
      <c r="A3194" s="2643"/>
      <c r="B3194" s="2643"/>
      <c r="C3194" s="2643"/>
      <c r="D3194" s="2643"/>
      <c r="E3194" s="2643"/>
      <c r="F3194" s="2643"/>
      <c r="G3194" s="2643"/>
      <c r="H3194" s="2643"/>
      <c r="I3194" s="2643"/>
      <c r="J3194" s="2643"/>
      <c r="K3194" s="2644"/>
      <c r="L3194" s="2645"/>
      <c r="M3194" s="2645"/>
      <c r="N3194" s="2645"/>
      <c r="O3194" s="2646"/>
      <c r="P3194" s="2646"/>
      <c r="Q3194" s="2646"/>
      <c r="R3194" s="2646"/>
      <c r="S3194" s="2646"/>
      <c r="T3194" s="2646"/>
      <c r="U3194" s="2643"/>
      <c r="V3194" s="2643"/>
      <c r="W3194" s="2646"/>
    </row>
    <row r="3195" spans="1:23">
      <c r="A3195" s="2643"/>
      <c r="B3195" s="2643"/>
      <c r="C3195" s="2643"/>
      <c r="D3195" s="2643"/>
      <c r="E3195" s="2643"/>
      <c r="F3195" s="2643"/>
      <c r="G3195" s="2643"/>
      <c r="H3195" s="2643"/>
      <c r="I3195" s="2643"/>
      <c r="J3195" s="2643"/>
      <c r="K3195" s="2644"/>
      <c r="L3195" s="2645"/>
      <c r="M3195" s="2645"/>
      <c r="N3195" s="2645"/>
      <c r="O3195" s="2646"/>
      <c r="P3195" s="2646"/>
      <c r="Q3195" s="2646"/>
      <c r="R3195" s="2646"/>
      <c r="S3195" s="2646"/>
      <c r="T3195" s="2646"/>
      <c r="U3195" s="2643"/>
      <c r="V3195" s="2643"/>
      <c r="W3195" s="2646"/>
    </row>
  </sheetData>
  <mergeCells count="10">
    <mergeCell ref="B1:C1"/>
    <mergeCell ref="B7:C7"/>
    <mergeCell ref="B8:C8"/>
    <mergeCell ref="A10:G10"/>
    <mergeCell ref="A11:G11"/>
    <mergeCell ref="B6:C6"/>
    <mergeCell ref="B2:C2"/>
    <mergeCell ref="B3:C3"/>
    <mergeCell ref="B4:C4"/>
    <mergeCell ref="B5:C5"/>
  </mergeCells>
  <dataValidations count="10">
    <dataValidation type="list" sqref="V15:V3195">
      <formula1>$AI$14:$AI$17</formula1>
    </dataValidation>
    <dataValidation type="list" sqref="U15:U3195">
      <formula1>$AH$14:$AH$17</formula1>
    </dataValidation>
    <dataValidation type="list" sqref="J15:J3195">
      <formula1>$AG$14:$AG$94</formula1>
    </dataValidation>
    <dataValidation type="list" sqref="I15:I3195">
      <formula1>$AF$14:$AF$18</formula1>
    </dataValidation>
    <dataValidation type="list" sqref="H15:H3195">
      <formula1>$AE$14:$AE$28</formula1>
    </dataValidation>
    <dataValidation type="list" showErrorMessage="1" sqref="F15:F3195">
      <formula1>$AC$14:$AC$21</formula1>
    </dataValidation>
    <dataValidation type="decimal" allowBlank="1" showErrorMessage="1" errorTitle="İstenen Aralıkta Değil!" error="İstenen Aralık: Minimum=-9223372036854775808 Maksimum=50.0" sqref="K15:K3195">
      <formula1>-9223372036854770000</formula1>
      <formula2>50</formula2>
    </dataValidation>
    <dataValidation type="textLength" allowBlank="1" showErrorMessage="1" errorTitle="Metin uzunluğu istenen aralıkta değil!" error="İstenen Aralık: Minimum Uzunluk=0 karakter Maksimum Uzunluk=2147483647 karakter" sqref="L15:N3195">
      <formula1>0</formula1>
      <formula2>2147483647</formula2>
    </dataValidation>
    <dataValidation type="list" showErrorMessage="1" sqref="B15:B3195">
      <formula1>$AB$14:$AB$17</formula1>
    </dataValidation>
    <dataValidation type="list" sqref="G15:G3195">
      <formula1>$AD$14:$AD$17</formula1>
    </dataValidation>
  </dataValidation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J3364"/>
  <sheetViews>
    <sheetView zoomScale="80" zoomScaleNormal="80" workbookViewId="0">
      <selection activeCell="B3" sqref="B3:C3"/>
    </sheetView>
  </sheetViews>
  <sheetFormatPr defaultRowHeight="15"/>
  <cols>
    <col min="1" max="1" width="22" bestFit="1" customWidth="1"/>
    <col min="2" max="2" width="14" bestFit="1" customWidth="1"/>
    <col min="3" max="3" width="12.42578125" bestFit="1" customWidth="1"/>
    <col min="4" max="4" width="13.85546875" bestFit="1" customWidth="1"/>
    <col min="5" max="5" width="15.85546875" bestFit="1" customWidth="1"/>
    <col min="6" max="6" width="11.140625" bestFit="1" customWidth="1"/>
    <col min="7" max="7" width="19.28515625" customWidth="1"/>
    <col min="8" max="8" width="12.85546875" bestFit="1" customWidth="1"/>
    <col min="9" max="9" width="12.85546875" customWidth="1"/>
    <col min="10" max="10" width="20.85546875" customWidth="1"/>
    <col min="11" max="11" width="14" customWidth="1"/>
    <col min="12" max="12" width="23.5703125" bestFit="1" customWidth="1"/>
    <col min="13" max="13" width="24.5703125" bestFit="1" customWidth="1"/>
    <col min="14" max="14" width="20" bestFit="1" customWidth="1"/>
    <col min="15" max="15" width="21.7109375" bestFit="1" customWidth="1"/>
    <col min="16" max="16" width="24.5703125" bestFit="1" customWidth="1"/>
    <col min="17" max="17" width="26.28515625" bestFit="1" customWidth="1"/>
    <col min="18" max="18" width="12.140625" bestFit="1" customWidth="1"/>
    <col min="20" max="20" width="12.5703125" bestFit="1" customWidth="1"/>
    <col min="21" max="21" width="20.7109375" customWidth="1"/>
    <col min="22" max="22" width="24.85546875" bestFit="1" customWidth="1"/>
    <col min="28" max="28" width="16.85546875" hidden="1" customWidth="1"/>
    <col min="29" max="30" width="9.140625" hidden="1" customWidth="1"/>
    <col min="31" max="31" width="17.42578125" hidden="1" customWidth="1"/>
    <col min="32" max="32" width="32.85546875" hidden="1" customWidth="1"/>
    <col min="33" max="33" width="9.140625" hidden="1" customWidth="1"/>
    <col min="34" max="34" width="15.42578125" hidden="1" customWidth="1"/>
    <col min="35" max="36" width="9.140625" hidden="1" customWidth="1"/>
  </cols>
  <sheetData>
    <row r="1" spans="1:36" ht="33" customHeight="1">
      <c r="A1" s="2860" t="s">
        <v>29</v>
      </c>
      <c r="B1" s="2860"/>
      <c r="C1" s="2860"/>
      <c r="D1" s="614"/>
      <c r="E1" s="614"/>
      <c r="F1" s="614"/>
      <c r="G1" s="614"/>
      <c r="H1" s="614"/>
      <c r="I1" s="614"/>
      <c r="J1" s="614"/>
      <c r="K1" s="614"/>
      <c r="L1" s="616"/>
      <c r="M1" s="616"/>
      <c r="N1" s="616"/>
      <c r="O1" s="616"/>
      <c r="P1" s="616"/>
      <c r="Q1" s="616"/>
      <c r="R1" s="615"/>
      <c r="S1" s="1463"/>
      <c r="T1" s="1463"/>
      <c r="U1" s="1463"/>
      <c r="V1" s="1463"/>
    </row>
    <row r="2" spans="1:36">
      <c r="A2" s="2655" t="s">
        <v>30</v>
      </c>
      <c r="B2" s="2901" t="s">
        <v>682</v>
      </c>
      <c r="C2" s="2901"/>
      <c r="D2" s="262"/>
      <c r="E2" s="262"/>
      <c r="F2" s="262"/>
      <c r="G2" s="350"/>
      <c r="H2" s="350"/>
      <c r="I2" s="350"/>
      <c r="J2" s="350"/>
      <c r="K2" s="350"/>
      <c r="L2" s="616"/>
      <c r="M2" s="616"/>
      <c r="N2" s="616"/>
      <c r="O2" s="616"/>
      <c r="P2" s="616"/>
      <c r="Q2" s="616"/>
      <c r="R2" s="615"/>
      <c r="S2" s="1463"/>
      <c r="T2" s="1463"/>
      <c r="U2" s="1463"/>
      <c r="V2" s="1463"/>
    </row>
    <row r="3" spans="1:36" ht="61.5" customHeight="1">
      <c r="A3" s="2655" t="s">
        <v>31</v>
      </c>
      <c r="B3" s="2911" t="s">
        <v>683</v>
      </c>
      <c r="C3" s="2911"/>
      <c r="D3" s="183"/>
      <c r="E3" s="183"/>
      <c r="F3" s="183"/>
      <c r="G3" s="614"/>
      <c r="H3" s="614"/>
      <c r="I3" s="614"/>
      <c r="J3" s="614"/>
      <c r="K3" s="614"/>
      <c r="L3" s="616"/>
      <c r="M3" s="616"/>
      <c r="N3" s="616"/>
      <c r="O3" s="616"/>
      <c r="P3" s="616"/>
      <c r="Q3" s="616"/>
      <c r="R3" s="615"/>
      <c r="S3" s="1463"/>
      <c r="T3" s="1463"/>
      <c r="U3" s="1463"/>
      <c r="V3" s="1463"/>
    </row>
    <row r="4" spans="1:36">
      <c r="A4" s="2655" t="s">
        <v>32</v>
      </c>
      <c r="B4" s="2901"/>
      <c r="C4" s="2901"/>
      <c r="D4" s="262"/>
      <c r="E4" s="262"/>
      <c r="F4" s="262"/>
      <c r="G4" s="350"/>
      <c r="H4" s="350"/>
      <c r="I4" s="350"/>
      <c r="J4" s="350"/>
      <c r="K4" s="350"/>
      <c r="L4" s="616"/>
      <c r="M4" s="616"/>
      <c r="N4" s="616"/>
      <c r="O4" s="616"/>
      <c r="P4" s="616"/>
      <c r="Q4" s="616"/>
      <c r="R4" s="615"/>
      <c r="S4" s="1463"/>
      <c r="T4" s="1463"/>
      <c r="U4" s="1463"/>
      <c r="V4" s="1463"/>
    </row>
    <row r="5" spans="1:36">
      <c r="A5" s="2655" t="s">
        <v>33</v>
      </c>
      <c r="B5" s="3296"/>
      <c r="C5" s="3296"/>
      <c r="D5" s="515"/>
      <c r="E5" s="515"/>
      <c r="F5" s="515"/>
      <c r="G5" s="350"/>
      <c r="H5" s="614"/>
      <c r="I5" s="614"/>
      <c r="J5" s="614"/>
      <c r="K5" s="614"/>
      <c r="L5" s="614"/>
      <c r="M5" s="616"/>
      <c r="N5" s="616"/>
      <c r="O5" s="616"/>
      <c r="P5" s="616"/>
      <c r="Q5" s="616"/>
      <c r="R5" s="615"/>
      <c r="S5" s="1463"/>
      <c r="T5" s="1463"/>
      <c r="U5" s="1463"/>
      <c r="V5" s="1463"/>
    </row>
    <row r="6" spans="1:36">
      <c r="A6" s="2655" t="s">
        <v>34</v>
      </c>
      <c r="B6" s="3296"/>
      <c r="C6" s="3296"/>
      <c r="D6" s="515"/>
      <c r="E6" s="515"/>
      <c r="F6" s="515"/>
      <c r="G6" s="351" t="s">
        <v>4136</v>
      </c>
      <c r="H6" s="614"/>
      <c r="I6" s="614"/>
      <c r="J6" s="614"/>
      <c r="K6" s="614"/>
      <c r="L6" s="614"/>
      <c r="M6" s="616"/>
      <c r="N6" s="616"/>
      <c r="O6" s="616"/>
      <c r="P6" s="616"/>
      <c r="Q6" s="616"/>
      <c r="R6" s="615"/>
      <c r="S6" s="1463"/>
      <c r="T6" s="1463"/>
      <c r="U6" s="1463"/>
      <c r="V6" s="1463"/>
    </row>
    <row r="7" spans="1:36">
      <c r="A7" s="2655" t="s">
        <v>35</v>
      </c>
      <c r="B7" s="3296"/>
      <c r="C7" s="3296"/>
      <c r="D7" s="515"/>
      <c r="E7" s="515"/>
      <c r="F7" s="515"/>
      <c r="G7" s="351" t="s">
        <v>3318</v>
      </c>
      <c r="H7" s="614"/>
      <c r="I7" s="614"/>
      <c r="J7" s="614"/>
      <c r="K7" s="614"/>
      <c r="L7" s="614"/>
      <c r="M7" s="616"/>
      <c r="N7" s="616"/>
      <c r="O7" s="616"/>
      <c r="P7" s="616"/>
      <c r="Q7" s="616"/>
      <c r="R7" s="615"/>
      <c r="S7" s="1463"/>
      <c r="T7" s="1463"/>
      <c r="U7" s="1463"/>
      <c r="V7" s="1463"/>
    </row>
    <row r="8" spans="1:36">
      <c r="A8" s="2655" t="s">
        <v>36</v>
      </c>
      <c r="B8" s="2902"/>
      <c r="C8" s="2902"/>
      <c r="D8" s="351"/>
      <c r="E8" s="351"/>
      <c r="F8" s="351"/>
      <c r="G8" s="655"/>
      <c r="H8" s="614"/>
      <c r="I8" s="614"/>
      <c r="J8" s="614"/>
      <c r="K8" s="614"/>
      <c r="L8" s="614"/>
      <c r="M8" s="616"/>
      <c r="N8" s="616"/>
      <c r="O8" s="616"/>
      <c r="P8" s="616"/>
      <c r="Q8" s="616"/>
      <c r="R8" s="615"/>
      <c r="S8" s="1463"/>
      <c r="T8" s="1463"/>
      <c r="U8" s="1463"/>
      <c r="V8" s="1463"/>
    </row>
    <row r="9" spans="1:36" ht="16.5" thickBot="1">
      <c r="A9" s="2655" t="s">
        <v>198</v>
      </c>
      <c r="B9" s="3578"/>
      <c r="C9" s="3578"/>
      <c r="D9" s="353"/>
      <c r="E9" s="353"/>
      <c r="F9" s="353"/>
      <c r="G9" s="655"/>
      <c r="H9" s="352"/>
      <c r="I9" s="352"/>
      <c r="J9" s="352"/>
      <c r="K9" s="352"/>
      <c r="L9" s="616"/>
      <c r="M9" s="616"/>
      <c r="N9" s="616"/>
      <c r="O9" s="616"/>
      <c r="P9" s="616"/>
      <c r="Q9" s="616"/>
      <c r="R9" s="615"/>
      <c r="S9" s="1463"/>
      <c r="T9" s="1463"/>
      <c r="U9" s="1463"/>
      <c r="V9" s="1463"/>
    </row>
    <row r="10" spans="1:36" ht="15.75" thickBot="1">
      <c r="A10" s="350"/>
      <c r="B10" s="348"/>
      <c r="C10" s="347"/>
      <c r="D10" s="351"/>
      <c r="E10" s="351"/>
      <c r="F10" s="351"/>
      <c r="G10" s="3691" t="s">
        <v>3622</v>
      </c>
      <c r="H10" s="3692"/>
      <c r="I10" s="348"/>
      <c r="J10" s="348"/>
      <c r="K10" s="348"/>
      <c r="L10" s="616"/>
      <c r="M10" s="616"/>
      <c r="N10" s="616"/>
      <c r="O10" s="616"/>
      <c r="P10" s="616"/>
      <c r="Q10" s="616"/>
      <c r="R10" s="615"/>
      <c r="S10" s="1463"/>
      <c r="T10" s="3688" t="s">
        <v>4117</v>
      </c>
      <c r="U10" s="3689"/>
      <c r="V10" s="3690"/>
    </row>
    <row r="11" spans="1:36" ht="76.5">
      <c r="A11" s="2654" t="s">
        <v>684</v>
      </c>
      <c r="B11" s="656" t="s">
        <v>685</v>
      </c>
      <c r="C11" s="657" t="s">
        <v>686</v>
      </c>
      <c r="D11" s="2654" t="s">
        <v>687</v>
      </c>
      <c r="E11" s="2654" t="s">
        <v>4118</v>
      </c>
      <c r="F11" s="2654" t="s">
        <v>4119</v>
      </c>
      <c r="G11" s="2650" t="s">
        <v>688</v>
      </c>
      <c r="H11" s="2658" t="s">
        <v>2358</v>
      </c>
      <c r="I11" s="2654" t="s">
        <v>3994</v>
      </c>
      <c r="J11" s="2654" t="s">
        <v>3995</v>
      </c>
      <c r="K11" s="2654" t="s">
        <v>4120</v>
      </c>
      <c r="L11" s="576" t="s">
        <v>4121</v>
      </c>
      <c r="M11" s="576" t="s">
        <v>4122</v>
      </c>
      <c r="N11" s="576" t="s">
        <v>4123</v>
      </c>
      <c r="O11" s="576" t="s">
        <v>4124</v>
      </c>
      <c r="P11" s="576" t="s">
        <v>4125</v>
      </c>
      <c r="Q11" s="576" t="s">
        <v>4126</v>
      </c>
      <c r="R11" s="1263" t="s">
        <v>689</v>
      </c>
      <c r="S11" s="2647"/>
      <c r="T11" s="2654" t="s">
        <v>688</v>
      </c>
      <c r="U11" s="1973" t="s">
        <v>3316</v>
      </c>
      <c r="V11" s="1973" t="s">
        <v>3317</v>
      </c>
      <c r="AB11" t="s">
        <v>4127</v>
      </c>
      <c r="AC11" s="2656" t="s">
        <v>4007</v>
      </c>
      <c r="AD11" s="2656" t="s">
        <v>4008</v>
      </c>
      <c r="AE11" s="2656" t="s">
        <v>4009</v>
      </c>
      <c r="AF11" s="2656" t="s">
        <v>4010</v>
      </c>
      <c r="AG11" s="2656" t="s">
        <v>293</v>
      </c>
      <c r="AH11" s="2642" t="s">
        <v>4011</v>
      </c>
      <c r="AI11" s="2656" t="s">
        <v>4012</v>
      </c>
      <c r="AJ11" s="2656" t="s">
        <v>2169</v>
      </c>
    </row>
    <row r="12" spans="1:36">
      <c r="A12" s="1722"/>
      <c r="B12" s="2648"/>
      <c r="C12" s="659"/>
      <c r="D12" s="1722"/>
      <c r="E12" s="2648"/>
      <c r="F12" s="2648"/>
      <c r="G12" s="1722"/>
      <c r="H12" s="2648"/>
      <c r="I12" s="2643"/>
      <c r="J12" s="1975"/>
      <c r="K12" s="1975"/>
      <c r="L12" s="1974"/>
      <c r="M12" s="1976"/>
      <c r="N12" s="1976"/>
      <c r="O12" s="1976"/>
      <c r="P12" s="1976"/>
      <c r="Q12" s="1976"/>
      <c r="R12" s="1976"/>
      <c r="S12" s="2649"/>
      <c r="T12" s="1722"/>
      <c r="U12" s="1974"/>
      <c r="V12" s="1974"/>
      <c r="AB12" t="s">
        <v>4128</v>
      </c>
      <c r="AC12" s="2656" t="s">
        <v>4013</v>
      </c>
      <c r="AD12" s="2656" t="s">
        <v>691</v>
      </c>
      <c r="AE12" s="2656" t="s">
        <v>4014</v>
      </c>
      <c r="AF12" s="2656" t="s">
        <v>4132</v>
      </c>
      <c r="AG12" s="2656" t="s">
        <v>292</v>
      </c>
      <c r="AH12" s="2642" t="s">
        <v>4015</v>
      </c>
      <c r="AI12" s="2656" t="s">
        <v>4016</v>
      </c>
      <c r="AJ12" s="2656" t="s">
        <v>4017</v>
      </c>
    </row>
    <row r="13" spans="1:36">
      <c r="A13" s="1722"/>
      <c r="B13" s="2648"/>
      <c r="C13" s="659"/>
      <c r="D13" s="1722"/>
      <c r="E13" s="2648"/>
      <c r="F13" s="2648"/>
      <c r="G13" s="1722"/>
      <c r="H13" s="2648"/>
      <c r="I13" s="2643"/>
      <c r="J13" s="1975"/>
      <c r="K13" s="1975"/>
      <c r="L13" s="1974"/>
      <c r="M13" s="1976"/>
      <c r="N13" s="1976"/>
      <c r="O13" s="1976"/>
      <c r="P13" s="1976"/>
      <c r="Q13" s="1976"/>
      <c r="R13" s="1976"/>
      <c r="S13" s="2649"/>
      <c r="T13" s="1722"/>
      <c r="U13" s="1974"/>
      <c r="V13" s="1974"/>
      <c r="AB13" t="s">
        <v>4129</v>
      </c>
      <c r="AC13" s="2656" t="s">
        <v>4018</v>
      </c>
      <c r="AD13" s="2656" t="s">
        <v>695</v>
      </c>
      <c r="AE13" s="2656" t="s">
        <v>4019</v>
      </c>
      <c r="AF13" s="2656" t="s">
        <v>4020</v>
      </c>
      <c r="AG13" s="2656" t="s">
        <v>4021</v>
      </c>
      <c r="AH13" s="2642" t="s">
        <v>4022</v>
      </c>
      <c r="AI13" s="2656" t="s">
        <v>4023</v>
      </c>
      <c r="AJ13" s="2656" t="s">
        <v>4024</v>
      </c>
    </row>
    <row r="14" spans="1:36">
      <c r="A14" s="1722"/>
      <c r="B14" s="2648"/>
      <c r="C14" s="659"/>
      <c r="D14" s="1722"/>
      <c r="E14" s="2648"/>
      <c r="F14" s="2648"/>
      <c r="G14" s="1722"/>
      <c r="H14" s="2648"/>
      <c r="I14" s="2643"/>
      <c r="J14" s="1975"/>
      <c r="K14" s="1975"/>
      <c r="L14" s="1974"/>
      <c r="M14" s="1976"/>
      <c r="N14" s="1976"/>
      <c r="O14" s="1976"/>
      <c r="P14" s="1976"/>
      <c r="Q14" s="1976"/>
      <c r="R14" s="1976"/>
      <c r="S14" s="2649"/>
      <c r="T14" s="1722"/>
      <c r="U14" s="1974"/>
      <c r="V14" s="1974"/>
      <c r="AC14" s="2656" t="s">
        <v>4133</v>
      </c>
      <c r="AD14" s="2656" t="s">
        <v>4025</v>
      </c>
      <c r="AE14" s="2656" t="s">
        <v>265</v>
      </c>
      <c r="AF14" s="2656" t="s">
        <v>4026</v>
      </c>
      <c r="AG14" s="2656" t="s">
        <v>4027</v>
      </c>
      <c r="AH14" s="2642" t="s">
        <v>4028</v>
      </c>
      <c r="AI14" s="2656" t="s">
        <v>4029</v>
      </c>
      <c r="AJ14" s="2656" t="s">
        <v>4030</v>
      </c>
    </row>
    <row r="15" spans="1:36">
      <c r="A15" s="1722"/>
      <c r="B15" s="2648"/>
      <c r="C15" s="659"/>
      <c r="D15" s="1722"/>
      <c r="E15" s="2648"/>
      <c r="F15" s="2648"/>
      <c r="G15" s="1722"/>
      <c r="H15" s="2648"/>
      <c r="I15" s="2643"/>
      <c r="J15" s="1975"/>
      <c r="K15" s="1975"/>
      <c r="L15" s="1974"/>
      <c r="M15" s="1976"/>
      <c r="N15" s="1976"/>
      <c r="O15" s="1976"/>
      <c r="P15" s="1976"/>
      <c r="Q15" s="1976"/>
      <c r="R15" s="1976"/>
      <c r="S15" s="2649"/>
      <c r="T15" s="1722"/>
      <c r="U15" s="1974"/>
      <c r="V15" s="1974"/>
      <c r="AC15" s="2656"/>
      <c r="AD15" s="2656" t="s">
        <v>697</v>
      </c>
      <c r="AE15" s="2656"/>
      <c r="AF15" s="2656" t="s">
        <v>4031</v>
      </c>
      <c r="AG15" s="2656" t="s">
        <v>265</v>
      </c>
      <c r="AH15" s="2642" t="s">
        <v>4032</v>
      </c>
      <c r="AI15" s="2656"/>
      <c r="AJ15" s="2656"/>
    </row>
    <row r="16" spans="1:36">
      <c r="A16" s="1722"/>
      <c r="B16" s="2648"/>
      <c r="C16" s="659"/>
      <c r="D16" s="1722"/>
      <c r="E16" s="2648"/>
      <c r="F16" s="2648"/>
      <c r="G16" s="1722"/>
      <c r="H16" s="2648"/>
      <c r="I16" s="2643"/>
      <c r="J16" s="1975"/>
      <c r="K16" s="1975"/>
      <c r="L16" s="1974"/>
      <c r="M16" s="1976"/>
      <c r="N16" s="1976"/>
      <c r="O16" s="1976"/>
      <c r="P16" s="1976"/>
      <c r="Q16" s="1976"/>
      <c r="R16" s="1976"/>
      <c r="S16" s="2649"/>
      <c r="T16" s="1722"/>
      <c r="U16" s="1974"/>
      <c r="V16" s="1974"/>
      <c r="AC16" s="2656"/>
      <c r="AD16" s="2656" t="s">
        <v>694</v>
      </c>
      <c r="AE16" s="2656"/>
      <c r="AF16" s="2656" t="s">
        <v>4033</v>
      </c>
      <c r="AG16" s="2656"/>
      <c r="AH16" s="2642" t="s">
        <v>4034</v>
      </c>
      <c r="AI16" s="2656"/>
      <c r="AJ16" s="2656"/>
    </row>
    <row r="17" spans="1:36">
      <c r="A17" s="1722"/>
      <c r="B17" s="2648"/>
      <c r="C17" s="659"/>
      <c r="D17" s="1722"/>
      <c r="E17" s="2648"/>
      <c r="F17" s="2648"/>
      <c r="G17" s="1722"/>
      <c r="H17" s="2648"/>
      <c r="I17" s="2643"/>
      <c r="J17" s="1975"/>
      <c r="K17" s="1975"/>
      <c r="L17" s="1974"/>
      <c r="M17" s="1976"/>
      <c r="N17" s="1976"/>
      <c r="O17" s="1976"/>
      <c r="P17" s="1976"/>
      <c r="Q17" s="1976"/>
      <c r="R17" s="1976"/>
      <c r="S17" s="2649"/>
      <c r="T17" s="1722"/>
      <c r="U17" s="1974"/>
      <c r="V17" s="1974"/>
      <c r="AC17" s="2656"/>
      <c r="AD17" s="2656" t="s">
        <v>4035</v>
      </c>
      <c r="AE17" s="2656"/>
      <c r="AF17" s="2656" t="s">
        <v>4036</v>
      </c>
      <c r="AG17" s="2656"/>
      <c r="AH17" s="2642" t="s">
        <v>4037</v>
      </c>
      <c r="AI17" s="2656"/>
      <c r="AJ17" s="2656"/>
    </row>
    <row r="18" spans="1:36">
      <c r="A18" s="1722"/>
      <c r="B18" s="2648"/>
      <c r="C18" s="659"/>
      <c r="D18" s="1722"/>
      <c r="E18" s="2648"/>
      <c r="F18" s="2648"/>
      <c r="G18" s="1722"/>
      <c r="H18" s="2648"/>
      <c r="I18" s="2643"/>
      <c r="J18" s="1975"/>
      <c r="K18" s="1975"/>
      <c r="L18" s="1974"/>
      <c r="M18" s="1976"/>
      <c r="N18" s="1976"/>
      <c r="O18" s="1976"/>
      <c r="P18" s="1976"/>
      <c r="Q18" s="1976"/>
      <c r="R18" s="1976"/>
      <c r="S18" s="2649"/>
      <c r="T18" s="1722"/>
      <c r="U18" s="1974"/>
      <c r="V18" s="1974"/>
      <c r="AC18" s="2656"/>
      <c r="AD18" s="2656" t="s">
        <v>265</v>
      </c>
      <c r="AE18" s="2656"/>
      <c r="AF18" s="2656" t="s">
        <v>4038</v>
      </c>
      <c r="AG18" s="2656"/>
      <c r="AH18" s="2642" t="s">
        <v>4039</v>
      </c>
      <c r="AI18" s="2656"/>
      <c r="AJ18" s="2656"/>
    </row>
    <row r="19" spans="1:36">
      <c r="A19" s="1722"/>
      <c r="B19" s="2648"/>
      <c r="C19" s="659"/>
      <c r="D19" s="1722"/>
      <c r="E19" s="2648"/>
      <c r="F19" s="2648"/>
      <c r="G19" s="1722"/>
      <c r="H19" s="2648"/>
      <c r="I19" s="2643"/>
      <c r="J19" s="1975"/>
      <c r="K19" s="1975"/>
      <c r="L19" s="1974"/>
      <c r="M19" s="1976"/>
      <c r="N19" s="1976"/>
      <c r="O19" s="1976"/>
      <c r="P19" s="1976"/>
      <c r="Q19" s="1976"/>
      <c r="R19" s="1976"/>
      <c r="S19" s="2649"/>
      <c r="T19" s="1722"/>
      <c r="U19" s="1974"/>
      <c r="V19" s="1974"/>
      <c r="AC19" s="2656"/>
      <c r="AD19" s="2656"/>
      <c r="AE19" s="2656"/>
      <c r="AF19" s="2656" t="s">
        <v>4040</v>
      </c>
      <c r="AG19" s="2656"/>
      <c r="AH19" s="2642" t="s">
        <v>4041</v>
      </c>
      <c r="AI19" s="2656"/>
      <c r="AJ19" s="2656"/>
    </row>
    <row r="20" spans="1:36">
      <c r="A20" s="1722"/>
      <c r="B20" s="2648"/>
      <c r="C20" s="659"/>
      <c r="D20" s="1722"/>
      <c r="E20" s="2648"/>
      <c r="F20" s="2648"/>
      <c r="G20" s="1722"/>
      <c r="H20" s="2648"/>
      <c r="I20" s="2643"/>
      <c r="J20" s="1975"/>
      <c r="K20" s="1975"/>
      <c r="L20" s="1974"/>
      <c r="M20" s="1976"/>
      <c r="N20" s="1976"/>
      <c r="O20" s="1976"/>
      <c r="P20" s="1976"/>
      <c r="Q20" s="1976"/>
      <c r="R20" s="1976"/>
      <c r="S20" s="2649"/>
      <c r="T20" s="1722"/>
      <c r="U20" s="1974"/>
      <c r="V20" s="1974"/>
      <c r="AC20" s="2656"/>
      <c r="AD20" s="2656"/>
      <c r="AE20" s="2656"/>
      <c r="AF20" s="2656" t="s">
        <v>4042</v>
      </c>
      <c r="AG20" s="2656"/>
      <c r="AH20" s="2642" t="s">
        <v>4043</v>
      </c>
      <c r="AI20" s="2656"/>
      <c r="AJ20" s="2656"/>
    </row>
    <row r="21" spans="1:36">
      <c r="A21" s="1722"/>
      <c r="B21" s="2648"/>
      <c r="C21" s="659"/>
      <c r="D21" s="1722"/>
      <c r="E21" s="2648"/>
      <c r="F21" s="2648"/>
      <c r="G21" s="1722"/>
      <c r="H21" s="2648"/>
      <c r="I21" s="2643"/>
      <c r="J21" s="1975"/>
      <c r="K21" s="1975"/>
      <c r="L21" s="1974"/>
      <c r="M21" s="1976"/>
      <c r="N21" s="1976"/>
      <c r="O21" s="1976"/>
      <c r="P21" s="1976"/>
      <c r="Q21" s="1976"/>
      <c r="R21" s="1976"/>
      <c r="S21" s="2649"/>
      <c r="T21" s="1722"/>
      <c r="U21" s="1974"/>
      <c r="V21" s="1974"/>
      <c r="AC21" s="2656"/>
      <c r="AD21" s="2656"/>
      <c r="AE21" s="2656"/>
      <c r="AF21" s="2656" t="s">
        <v>4044</v>
      </c>
      <c r="AG21" s="2656"/>
      <c r="AH21" s="2642" t="s">
        <v>4045</v>
      </c>
      <c r="AI21" s="2656"/>
      <c r="AJ21" s="2656"/>
    </row>
    <row r="22" spans="1:36">
      <c r="A22" s="1722"/>
      <c r="B22" s="2648"/>
      <c r="C22" s="659"/>
      <c r="D22" s="1722"/>
      <c r="E22" s="2648"/>
      <c r="F22" s="2648"/>
      <c r="G22" s="1722"/>
      <c r="H22" s="2648"/>
      <c r="I22" s="2643"/>
      <c r="J22" s="1975"/>
      <c r="K22" s="1975"/>
      <c r="L22" s="1974"/>
      <c r="M22" s="1976"/>
      <c r="N22" s="1976"/>
      <c r="O22" s="1976"/>
      <c r="P22" s="1976"/>
      <c r="Q22" s="1976"/>
      <c r="R22" s="1976"/>
      <c r="S22" s="2649"/>
      <c r="T22" s="1722"/>
      <c r="U22" s="1974"/>
      <c r="V22" s="1974"/>
      <c r="AC22" s="2656"/>
      <c r="AD22" s="2656"/>
      <c r="AE22" s="2656"/>
      <c r="AF22" s="2656" t="s">
        <v>4046</v>
      </c>
      <c r="AG22" s="2656"/>
      <c r="AH22" s="2642" t="s">
        <v>4047</v>
      </c>
      <c r="AI22" s="2656"/>
      <c r="AJ22" s="2656"/>
    </row>
    <row r="23" spans="1:36">
      <c r="A23" s="1722"/>
      <c r="B23" s="2648"/>
      <c r="C23" s="659"/>
      <c r="D23" s="1722"/>
      <c r="E23" s="2648"/>
      <c r="F23" s="2648"/>
      <c r="G23" s="1722"/>
      <c r="H23" s="2648"/>
      <c r="I23" s="2643"/>
      <c r="J23" s="1975"/>
      <c r="K23" s="1975"/>
      <c r="L23" s="1974"/>
      <c r="M23" s="1976"/>
      <c r="N23" s="1976"/>
      <c r="O23" s="1976"/>
      <c r="P23" s="1976"/>
      <c r="Q23" s="1976"/>
      <c r="R23" s="1976"/>
      <c r="S23" s="2649"/>
      <c r="T23" s="1722"/>
      <c r="U23" s="1974"/>
      <c r="V23" s="1974"/>
      <c r="AC23" s="2656"/>
      <c r="AD23" s="2656"/>
      <c r="AE23" s="2656"/>
      <c r="AF23" s="2656" t="s">
        <v>4134</v>
      </c>
      <c r="AG23" s="2656"/>
      <c r="AH23" s="2642" t="s">
        <v>4048</v>
      </c>
      <c r="AI23" s="2656"/>
      <c r="AJ23" s="2656"/>
    </row>
    <row r="24" spans="1:36">
      <c r="A24" s="1722"/>
      <c r="B24" s="2648"/>
      <c r="C24" s="659"/>
      <c r="D24" s="1722"/>
      <c r="E24" s="2648"/>
      <c r="F24" s="2648"/>
      <c r="G24" s="1722"/>
      <c r="H24" s="2648"/>
      <c r="I24" s="2643"/>
      <c r="J24" s="1975"/>
      <c r="K24" s="1975"/>
      <c r="L24" s="1974"/>
      <c r="M24" s="1976"/>
      <c r="N24" s="1976"/>
      <c r="O24" s="1976"/>
      <c r="P24" s="1976"/>
      <c r="Q24" s="1976"/>
      <c r="R24" s="1976"/>
      <c r="S24" s="2649"/>
      <c r="T24" s="1722"/>
      <c r="U24" s="1974"/>
      <c r="V24" s="1974"/>
      <c r="AC24" s="2656"/>
      <c r="AD24" s="2656"/>
      <c r="AE24" s="2656"/>
      <c r="AF24" s="2656" t="s">
        <v>4135</v>
      </c>
      <c r="AG24" s="2656"/>
      <c r="AH24" s="2642" t="s">
        <v>4049</v>
      </c>
      <c r="AI24" s="2656"/>
      <c r="AJ24" s="2656"/>
    </row>
    <row r="25" spans="1:36">
      <c r="A25" s="1722"/>
      <c r="B25" s="2648"/>
      <c r="C25" s="659"/>
      <c r="D25" s="1722"/>
      <c r="E25" s="2648"/>
      <c r="F25" s="2648"/>
      <c r="G25" s="1722"/>
      <c r="H25" s="2648"/>
      <c r="I25" s="2643"/>
      <c r="J25" s="1975"/>
      <c r="K25" s="1975"/>
      <c r="L25" s="1974"/>
      <c r="M25" s="1976"/>
      <c r="N25" s="1976"/>
      <c r="O25" s="1976"/>
      <c r="P25" s="1976"/>
      <c r="Q25" s="1976"/>
      <c r="R25" s="1976"/>
      <c r="S25" s="2649"/>
      <c r="T25" s="1722"/>
      <c r="U25" s="1974"/>
      <c r="V25" s="1974"/>
      <c r="AC25" s="2656"/>
      <c r="AD25" s="2656"/>
      <c r="AE25" s="2656"/>
      <c r="AF25" s="2656" t="s">
        <v>265</v>
      </c>
      <c r="AG25" s="2656"/>
      <c r="AH25" s="2642" t="s">
        <v>4050</v>
      </c>
      <c r="AI25" s="2656"/>
      <c r="AJ25" s="2656"/>
    </row>
    <row r="26" spans="1:36">
      <c r="A26" s="1722"/>
      <c r="B26" s="2648"/>
      <c r="C26" s="659"/>
      <c r="D26" s="1722"/>
      <c r="E26" s="2648"/>
      <c r="F26" s="2648"/>
      <c r="G26" s="1722"/>
      <c r="H26" s="2648"/>
      <c r="I26" s="2643"/>
      <c r="J26" s="1975"/>
      <c r="K26" s="1975"/>
      <c r="L26" s="1974"/>
      <c r="M26" s="1976"/>
      <c r="N26" s="1976"/>
      <c r="O26" s="1976"/>
      <c r="P26" s="1976"/>
      <c r="Q26" s="1976"/>
      <c r="R26" s="1976"/>
      <c r="S26" s="2649"/>
      <c r="T26" s="1722"/>
      <c r="U26" s="1974"/>
      <c r="V26" s="1974"/>
      <c r="AC26" s="2656"/>
      <c r="AD26" s="2656"/>
      <c r="AE26" s="2656"/>
      <c r="AF26" s="2656"/>
      <c r="AG26" s="2656"/>
      <c r="AH26" s="2642" t="s">
        <v>4051</v>
      </c>
      <c r="AI26" s="2656"/>
      <c r="AJ26" s="2656"/>
    </row>
    <row r="27" spans="1:36">
      <c r="A27" s="1722"/>
      <c r="B27" s="2648"/>
      <c r="C27" s="659"/>
      <c r="D27" s="1722"/>
      <c r="E27" s="2648"/>
      <c r="F27" s="2648"/>
      <c r="G27" s="1722"/>
      <c r="H27" s="2648"/>
      <c r="I27" s="2643"/>
      <c r="J27" s="1975"/>
      <c r="K27" s="1975"/>
      <c r="L27" s="1974"/>
      <c r="M27" s="1976"/>
      <c r="N27" s="1976"/>
      <c r="O27" s="1976"/>
      <c r="P27" s="1976"/>
      <c r="Q27" s="1976"/>
      <c r="R27" s="1976"/>
      <c r="S27" s="2649"/>
      <c r="T27" s="1722"/>
      <c r="U27" s="1974"/>
      <c r="V27" s="1974"/>
      <c r="AC27" s="2656"/>
      <c r="AD27" s="2656"/>
      <c r="AE27" s="2656"/>
      <c r="AF27" s="2656"/>
      <c r="AG27" s="2656"/>
      <c r="AH27" s="2642" t="s">
        <v>4052</v>
      </c>
      <c r="AI27" s="2656"/>
      <c r="AJ27" s="2656"/>
    </row>
    <row r="28" spans="1:36">
      <c r="A28" s="1722"/>
      <c r="B28" s="2648"/>
      <c r="C28" s="659"/>
      <c r="D28" s="1722"/>
      <c r="E28" s="2648"/>
      <c r="F28" s="2648"/>
      <c r="G28" s="1722"/>
      <c r="H28" s="2648"/>
      <c r="I28" s="2643"/>
      <c r="J28" s="1975"/>
      <c r="K28" s="1975"/>
      <c r="L28" s="1974"/>
      <c r="M28" s="1976"/>
      <c r="N28" s="1976"/>
      <c r="O28" s="1976"/>
      <c r="P28" s="1976"/>
      <c r="Q28" s="1976"/>
      <c r="R28" s="1976"/>
      <c r="S28" s="2649"/>
      <c r="T28" s="1722"/>
      <c r="U28" s="1974"/>
      <c r="V28" s="1974"/>
      <c r="AC28" s="2656"/>
      <c r="AD28" s="2656"/>
      <c r="AE28" s="2656"/>
      <c r="AF28" s="2656"/>
      <c r="AG28" s="2656"/>
      <c r="AH28" s="2642" t="s">
        <v>4053</v>
      </c>
      <c r="AI28" s="2656"/>
      <c r="AJ28" s="2656"/>
    </row>
    <row r="29" spans="1:36">
      <c r="A29" s="1722"/>
      <c r="B29" s="2648"/>
      <c r="C29" s="659"/>
      <c r="D29" s="1722"/>
      <c r="E29" s="2648"/>
      <c r="F29" s="2648"/>
      <c r="G29" s="1722"/>
      <c r="H29" s="2648"/>
      <c r="I29" s="2643"/>
      <c r="J29" s="1975"/>
      <c r="K29" s="1975"/>
      <c r="L29" s="1974"/>
      <c r="M29" s="1976"/>
      <c r="N29" s="1976"/>
      <c r="O29" s="1976"/>
      <c r="P29" s="1976"/>
      <c r="Q29" s="1976"/>
      <c r="R29" s="1976"/>
      <c r="S29" s="2649"/>
      <c r="T29" s="1722"/>
      <c r="U29" s="1974"/>
      <c r="V29" s="1974"/>
      <c r="AC29" s="2656"/>
      <c r="AD29" s="2656"/>
      <c r="AE29" s="2656"/>
      <c r="AF29" s="2656"/>
      <c r="AG29" s="2656"/>
      <c r="AH29" s="2642" t="s">
        <v>4054</v>
      </c>
      <c r="AI29" s="2656"/>
      <c r="AJ29" s="2656"/>
    </row>
    <row r="30" spans="1:36">
      <c r="A30" s="1722"/>
      <c r="B30" s="2648"/>
      <c r="C30" s="659"/>
      <c r="D30" s="1722"/>
      <c r="E30" s="2648"/>
      <c r="F30" s="2648"/>
      <c r="G30" s="1722"/>
      <c r="H30" s="2648"/>
      <c r="I30" s="2643"/>
      <c r="J30" s="1975"/>
      <c r="K30" s="1975"/>
      <c r="L30" s="1974"/>
      <c r="M30" s="1976"/>
      <c r="N30" s="1976"/>
      <c r="O30" s="1976"/>
      <c r="P30" s="1976"/>
      <c r="Q30" s="1976"/>
      <c r="R30" s="1976"/>
      <c r="S30" s="2649"/>
      <c r="T30" s="1722"/>
      <c r="U30" s="1974"/>
      <c r="V30" s="1974"/>
      <c r="AC30" s="2656"/>
      <c r="AD30" s="2656"/>
      <c r="AE30" s="2656"/>
      <c r="AF30" s="2656"/>
      <c r="AG30" s="2656"/>
      <c r="AH30" s="2642" t="s">
        <v>4055</v>
      </c>
      <c r="AI30" s="2656"/>
      <c r="AJ30" s="2656"/>
    </row>
    <row r="31" spans="1:36">
      <c r="A31" s="1722"/>
      <c r="B31" s="2648"/>
      <c r="C31" s="659"/>
      <c r="D31" s="1722"/>
      <c r="E31" s="2648"/>
      <c r="F31" s="2648"/>
      <c r="G31" s="1722"/>
      <c r="H31" s="2648"/>
      <c r="I31" s="2643"/>
      <c r="J31" s="1975"/>
      <c r="K31" s="1975"/>
      <c r="L31" s="1974"/>
      <c r="M31" s="1976"/>
      <c r="N31" s="1976"/>
      <c r="O31" s="1976"/>
      <c r="P31" s="1976"/>
      <c r="Q31" s="1976"/>
      <c r="R31" s="1976"/>
      <c r="S31" s="2649"/>
      <c r="T31" s="1722"/>
      <c r="U31" s="1974"/>
      <c r="V31" s="1974"/>
      <c r="AC31" s="2656"/>
      <c r="AD31" s="2656"/>
      <c r="AE31" s="2656"/>
      <c r="AF31" s="2656"/>
      <c r="AG31" s="2656"/>
      <c r="AH31" s="2642" t="s">
        <v>4056</v>
      </c>
      <c r="AI31" s="2656"/>
      <c r="AJ31" s="2656"/>
    </row>
    <row r="32" spans="1:36">
      <c r="A32" s="1722"/>
      <c r="B32" s="2648"/>
      <c r="C32" s="659"/>
      <c r="D32" s="1722"/>
      <c r="E32" s="2648"/>
      <c r="F32" s="2648"/>
      <c r="G32" s="1722"/>
      <c r="H32" s="2648"/>
      <c r="I32" s="2643"/>
      <c r="J32" s="1975"/>
      <c r="K32" s="1975"/>
      <c r="L32" s="1974"/>
      <c r="M32" s="1976"/>
      <c r="N32" s="1976"/>
      <c r="O32" s="1976"/>
      <c r="P32" s="1976"/>
      <c r="Q32" s="1976"/>
      <c r="R32" s="1976"/>
      <c r="S32" s="2649"/>
      <c r="T32" s="1722"/>
      <c r="U32" s="1974"/>
      <c r="V32" s="1974"/>
      <c r="AC32" s="2656"/>
      <c r="AD32" s="2656"/>
      <c r="AE32" s="2656"/>
      <c r="AF32" s="2656"/>
      <c r="AG32" s="2656"/>
      <c r="AH32" s="2642" t="s">
        <v>4057</v>
      </c>
      <c r="AI32" s="2656"/>
      <c r="AJ32" s="2656"/>
    </row>
    <row r="33" spans="1:36">
      <c r="A33" s="1722"/>
      <c r="B33" s="2648"/>
      <c r="C33" s="659"/>
      <c r="D33" s="1722"/>
      <c r="E33" s="2648"/>
      <c r="F33" s="2648"/>
      <c r="G33" s="1722"/>
      <c r="H33" s="2648"/>
      <c r="I33" s="2643"/>
      <c r="J33" s="1975"/>
      <c r="K33" s="1975"/>
      <c r="L33" s="1974"/>
      <c r="M33" s="1976"/>
      <c r="N33" s="1976"/>
      <c r="O33" s="1976"/>
      <c r="P33" s="1976"/>
      <c r="Q33" s="1976"/>
      <c r="R33" s="1976"/>
      <c r="S33" s="2649"/>
      <c r="T33" s="1722"/>
      <c r="U33" s="1974"/>
      <c r="V33" s="1974"/>
      <c r="AC33" s="2656"/>
      <c r="AD33" s="2656"/>
      <c r="AE33" s="2656"/>
      <c r="AF33" s="2656"/>
      <c r="AG33" s="2656"/>
      <c r="AH33" s="2642" t="s">
        <v>4058</v>
      </c>
      <c r="AI33" s="2656"/>
      <c r="AJ33" s="2656"/>
    </row>
    <row r="34" spans="1:36">
      <c r="A34" s="1722"/>
      <c r="B34" s="2648"/>
      <c r="C34" s="659"/>
      <c r="D34" s="1722"/>
      <c r="E34" s="2648"/>
      <c r="F34" s="2648"/>
      <c r="G34" s="1722"/>
      <c r="H34" s="2648"/>
      <c r="I34" s="2643"/>
      <c r="J34" s="1975"/>
      <c r="K34" s="1975"/>
      <c r="L34" s="1974"/>
      <c r="M34" s="1976"/>
      <c r="N34" s="1976"/>
      <c r="O34" s="1976"/>
      <c r="P34" s="1976"/>
      <c r="Q34" s="1976"/>
      <c r="R34" s="1976"/>
      <c r="S34" s="2649"/>
      <c r="T34" s="1722"/>
      <c r="U34" s="1974"/>
      <c r="V34" s="1974"/>
      <c r="AC34" s="2656"/>
      <c r="AD34" s="2656"/>
      <c r="AE34" s="2656"/>
      <c r="AF34" s="2656"/>
      <c r="AG34" s="2656"/>
      <c r="AH34" s="2642" t="s">
        <v>4059</v>
      </c>
      <c r="AI34" s="2656"/>
      <c r="AJ34" s="2656"/>
    </row>
    <row r="35" spans="1:36">
      <c r="A35" s="1722"/>
      <c r="B35" s="2648"/>
      <c r="C35" s="659"/>
      <c r="D35" s="1722"/>
      <c r="E35" s="2648"/>
      <c r="F35" s="2648"/>
      <c r="G35" s="1722"/>
      <c r="H35" s="2648"/>
      <c r="I35" s="2643"/>
      <c r="J35" s="1975"/>
      <c r="K35" s="1975"/>
      <c r="L35" s="1974"/>
      <c r="M35" s="1976"/>
      <c r="N35" s="1976"/>
      <c r="O35" s="1976"/>
      <c r="P35" s="1976"/>
      <c r="Q35" s="1976"/>
      <c r="R35" s="1976"/>
      <c r="S35" s="2649"/>
      <c r="T35" s="1722"/>
      <c r="U35" s="1974"/>
      <c r="V35" s="1974"/>
      <c r="AC35" s="2656"/>
      <c r="AD35" s="2656"/>
      <c r="AE35" s="2656"/>
      <c r="AF35" s="2656"/>
      <c r="AG35" s="2656"/>
      <c r="AH35" s="2642" t="s">
        <v>4060</v>
      </c>
      <c r="AI35" s="2656"/>
      <c r="AJ35" s="2656"/>
    </row>
    <row r="36" spans="1:36">
      <c r="A36" s="1722"/>
      <c r="B36" s="2648"/>
      <c r="C36" s="659"/>
      <c r="D36" s="1722"/>
      <c r="E36" s="2648"/>
      <c r="F36" s="2648"/>
      <c r="G36" s="1722"/>
      <c r="H36" s="2648"/>
      <c r="I36" s="2643"/>
      <c r="J36" s="1975"/>
      <c r="K36" s="1975"/>
      <c r="L36" s="1974"/>
      <c r="M36" s="1976"/>
      <c r="N36" s="1976"/>
      <c r="O36" s="1976"/>
      <c r="P36" s="1976"/>
      <c r="Q36" s="1976"/>
      <c r="R36" s="1976"/>
      <c r="S36" s="2649"/>
      <c r="T36" s="1722"/>
      <c r="U36" s="1974"/>
      <c r="V36" s="1974"/>
      <c r="AC36" s="2656"/>
      <c r="AD36" s="2656"/>
      <c r="AE36" s="2656"/>
      <c r="AF36" s="2656"/>
      <c r="AG36" s="2656"/>
      <c r="AH36" s="2642" t="s">
        <v>4061</v>
      </c>
      <c r="AI36" s="2656"/>
      <c r="AJ36" s="2656"/>
    </row>
    <row r="37" spans="1:36">
      <c r="A37" s="1722"/>
      <c r="B37" s="2648"/>
      <c r="C37" s="659"/>
      <c r="D37" s="1722"/>
      <c r="E37" s="2648"/>
      <c r="F37" s="2648"/>
      <c r="G37" s="1722"/>
      <c r="H37" s="2648"/>
      <c r="I37" s="2643"/>
      <c r="J37" s="1975"/>
      <c r="K37" s="1975"/>
      <c r="L37" s="1974"/>
      <c r="M37" s="1976"/>
      <c r="N37" s="1976"/>
      <c r="O37" s="1976"/>
      <c r="P37" s="1976"/>
      <c r="Q37" s="1976"/>
      <c r="R37" s="1976"/>
      <c r="S37" s="2649"/>
      <c r="T37" s="1722"/>
      <c r="U37" s="1974"/>
      <c r="V37" s="1974"/>
      <c r="AC37" s="2656"/>
      <c r="AD37" s="2656"/>
      <c r="AE37" s="2656"/>
      <c r="AF37" s="2656"/>
      <c r="AG37" s="2656"/>
      <c r="AH37" s="2642" t="s">
        <v>4062</v>
      </c>
      <c r="AI37" s="2656"/>
      <c r="AJ37" s="2656"/>
    </row>
    <row r="38" spans="1:36">
      <c r="A38" s="1722"/>
      <c r="B38" s="2648"/>
      <c r="C38" s="659"/>
      <c r="D38" s="1722"/>
      <c r="E38" s="2648"/>
      <c r="F38" s="2648"/>
      <c r="G38" s="1722"/>
      <c r="H38" s="2648"/>
      <c r="I38" s="2643"/>
      <c r="J38" s="1975"/>
      <c r="K38" s="1975"/>
      <c r="L38" s="1974"/>
      <c r="M38" s="1976"/>
      <c r="N38" s="1976"/>
      <c r="O38" s="1976"/>
      <c r="P38" s="1976"/>
      <c r="Q38" s="1976"/>
      <c r="R38" s="1976"/>
      <c r="S38" s="2649"/>
      <c r="T38" s="1722"/>
      <c r="U38" s="1974"/>
      <c r="V38" s="1974"/>
      <c r="AC38" s="2656"/>
      <c r="AD38" s="2656"/>
      <c r="AE38" s="2656"/>
      <c r="AF38" s="2656"/>
      <c r="AG38" s="2656"/>
      <c r="AH38" s="2642" t="s">
        <v>4063</v>
      </c>
      <c r="AI38" s="2656"/>
      <c r="AJ38" s="2656"/>
    </row>
    <row r="39" spans="1:36">
      <c r="A39" s="1722"/>
      <c r="B39" s="2648"/>
      <c r="C39" s="659"/>
      <c r="D39" s="1722"/>
      <c r="E39" s="2648"/>
      <c r="F39" s="2648"/>
      <c r="G39" s="1722"/>
      <c r="H39" s="2648"/>
      <c r="I39" s="2643"/>
      <c r="J39" s="1975"/>
      <c r="K39" s="1975"/>
      <c r="L39" s="1974"/>
      <c r="M39" s="1976"/>
      <c r="N39" s="1976"/>
      <c r="O39" s="1976"/>
      <c r="P39" s="1976"/>
      <c r="Q39" s="1976"/>
      <c r="R39" s="1976"/>
      <c r="S39" s="2649"/>
      <c r="T39" s="1722"/>
      <c r="U39" s="1974"/>
      <c r="V39" s="1974"/>
      <c r="AC39" s="2656"/>
      <c r="AD39" s="2656"/>
      <c r="AE39" s="2656"/>
      <c r="AF39" s="2656"/>
      <c r="AG39" s="2656"/>
      <c r="AH39" s="2642" t="s">
        <v>4064</v>
      </c>
      <c r="AI39" s="2656"/>
      <c r="AJ39" s="2656"/>
    </row>
    <row r="40" spans="1:36">
      <c r="A40" s="1722"/>
      <c r="B40" s="2648"/>
      <c r="C40" s="659"/>
      <c r="D40" s="1722"/>
      <c r="E40" s="2648"/>
      <c r="F40" s="2648"/>
      <c r="G40" s="1722"/>
      <c r="H40" s="2648"/>
      <c r="I40" s="2643"/>
      <c r="J40" s="1975"/>
      <c r="K40" s="1975"/>
      <c r="L40" s="1974"/>
      <c r="M40" s="1976"/>
      <c r="N40" s="1976"/>
      <c r="O40" s="1976"/>
      <c r="P40" s="1976"/>
      <c r="Q40" s="1976"/>
      <c r="R40" s="1976"/>
      <c r="S40" s="2649"/>
      <c r="T40" s="1722"/>
      <c r="U40" s="1974"/>
      <c r="V40" s="1974"/>
      <c r="AC40" s="2656"/>
      <c r="AD40" s="2656"/>
      <c r="AE40" s="2656"/>
      <c r="AF40" s="2656"/>
      <c r="AG40" s="2656"/>
      <c r="AH40" s="2642" t="s">
        <v>4065</v>
      </c>
      <c r="AI40" s="2656"/>
      <c r="AJ40" s="2656"/>
    </row>
    <row r="41" spans="1:36">
      <c r="A41" s="1722"/>
      <c r="B41" s="2648"/>
      <c r="C41" s="659"/>
      <c r="D41" s="1722"/>
      <c r="E41" s="2648"/>
      <c r="F41" s="2648"/>
      <c r="G41" s="1722"/>
      <c r="H41" s="2648"/>
      <c r="I41" s="2643"/>
      <c r="J41" s="1975"/>
      <c r="K41" s="1975"/>
      <c r="L41" s="1974"/>
      <c r="M41" s="1976"/>
      <c r="N41" s="1976"/>
      <c r="O41" s="1976"/>
      <c r="P41" s="1976"/>
      <c r="Q41" s="1976"/>
      <c r="R41" s="1976"/>
      <c r="S41" s="2649"/>
      <c r="T41" s="1722"/>
      <c r="U41" s="1974"/>
      <c r="V41" s="1974"/>
      <c r="AC41" s="2656"/>
      <c r="AD41" s="2656"/>
      <c r="AE41" s="2656"/>
      <c r="AF41" s="2656"/>
      <c r="AG41" s="2656"/>
      <c r="AH41" s="2642" t="s">
        <v>4066</v>
      </c>
      <c r="AI41" s="2656"/>
      <c r="AJ41" s="2656"/>
    </row>
    <row r="42" spans="1:36">
      <c r="A42" s="1722"/>
      <c r="B42" s="2648"/>
      <c r="C42" s="659"/>
      <c r="D42" s="1722"/>
      <c r="E42" s="2648"/>
      <c r="F42" s="2648"/>
      <c r="G42" s="1722"/>
      <c r="H42" s="2648"/>
      <c r="I42" s="2643"/>
      <c r="J42" s="1975"/>
      <c r="K42" s="1975"/>
      <c r="L42" s="1974"/>
      <c r="M42" s="1976"/>
      <c r="N42" s="1976"/>
      <c r="O42" s="1976"/>
      <c r="P42" s="1976"/>
      <c r="Q42" s="1976"/>
      <c r="R42" s="1976"/>
      <c r="S42" s="2649"/>
      <c r="T42" s="1722"/>
      <c r="U42" s="1974"/>
      <c r="V42" s="1974"/>
      <c r="AC42" s="2656"/>
      <c r="AD42" s="2656"/>
      <c r="AE42" s="2656"/>
      <c r="AF42" s="2656"/>
      <c r="AG42" s="2656"/>
      <c r="AH42" s="2642" t="s">
        <v>4067</v>
      </c>
      <c r="AI42" s="2656"/>
      <c r="AJ42" s="2656"/>
    </row>
    <row r="43" spans="1:36">
      <c r="A43" s="1722"/>
      <c r="B43" s="2648"/>
      <c r="C43" s="659"/>
      <c r="D43" s="1722"/>
      <c r="E43" s="2648"/>
      <c r="F43" s="2648"/>
      <c r="G43" s="1722"/>
      <c r="H43" s="2648"/>
      <c r="I43" s="2643"/>
      <c r="J43" s="1975"/>
      <c r="K43" s="1975"/>
      <c r="L43" s="1974"/>
      <c r="M43" s="1976"/>
      <c r="N43" s="1976"/>
      <c r="O43" s="1976"/>
      <c r="P43" s="1976"/>
      <c r="Q43" s="1976"/>
      <c r="R43" s="1976"/>
      <c r="S43" s="2649"/>
      <c r="T43" s="1722"/>
      <c r="U43" s="1974"/>
      <c r="V43" s="1974"/>
      <c r="AC43" s="2656"/>
      <c r="AD43" s="2656"/>
      <c r="AE43" s="2656"/>
      <c r="AF43" s="2656"/>
      <c r="AG43" s="2656"/>
      <c r="AH43" s="2642" t="s">
        <v>4068</v>
      </c>
      <c r="AI43" s="2656"/>
      <c r="AJ43" s="2656"/>
    </row>
    <row r="44" spans="1:36">
      <c r="A44" s="1722"/>
      <c r="B44" s="2648"/>
      <c r="C44" s="659"/>
      <c r="D44" s="1722"/>
      <c r="E44" s="2648"/>
      <c r="F44" s="2648"/>
      <c r="G44" s="1722"/>
      <c r="H44" s="2648"/>
      <c r="I44" s="2643"/>
      <c r="J44" s="1975"/>
      <c r="K44" s="1975"/>
      <c r="L44" s="1974"/>
      <c r="M44" s="1976"/>
      <c r="N44" s="1976"/>
      <c r="O44" s="1976"/>
      <c r="P44" s="1976"/>
      <c r="Q44" s="1976"/>
      <c r="R44" s="1976"/>
      <c r="S44" s="2649"/>
      <c r="T44" s="1722"/>
      <c r="U44" s="1974"/>
      <c r="V44" s="1974"/>
      <c r="AC44" s="2656"/>
      <c r="AD44" s="2656"/>
      <c r="AE44" s="2656"/>
      <c r="AF44" s="2656"/>
      <c r="AG44" s="2656"/>
      <c r="AH44" s="2642" t="s">
        <v>4069</v>
      </c>
      <c r="AI44" s="2656"/>
      <c r="AJ44" s="2656"/>
    </row>
    <row r="45" spans="1:36">
      <c r="A45" s="1722"/>
      <c r="B45" s="2648"/>
      <c r="C45" s="659"/>
      <c r="D45" s="1722"/>
      <c r="E45" s="2648"/>
      <c r="F45" s="2648"/>
      <c r="G45" s="1722"/>
      <c r="H45" s="2648"/>
      <c r="I45" s="2643"/>
      <c r="J45" s="1975"/>
      <c r="K45" s="1975"/>
      <c r="L45" s="1974"/>
      <c r="M45" s="1976"/>
      <c r="N45" s="1976"/>
      <c r="O45" s="1976"/>
      <c r="P45" s="1976"/>
      <c r="Q45" s="1976"/>
      <c r="R45" s="1976"/>
      <c r="S45" s="2649"/>
      <c r="T45" s="1722"/>
      <c r="U45" s="1974"/>
      <c r="V45" s="1974"/>
      <c r="AC45" s="2656"/>
      <c r="AD45" s="2656"/>
      <c r="AE45" s="2656"/>
      <c r="AF45" s="2656"/>
      <c r="AG45" s="2656"/>
      <c r="AH45" s="2642" t="s">
        <v>4070</v>
      </c>
      <c r="AI45" s="2656"/>
      <c r="AJ45" s="2656"/>
    </row>
    <row r="46" spans="1:36">
      <c r="A46" s="1722"/>
      <c r="B46" s="2648"/>
      <c r="C46" s="659"/>
      <c r="D46" s="1722"/>
      <c r="E46" s="2648"/>
      <c r="F46" s="2648"/>
      <c r="G46" s="1722"/>
      <c r="H46" s="2648"/>
      <c r="I46" s="2643"/>
      <c r="J46" s="1975"/>
      <c r="K46" s="1975"/>
      <c r="L46" s="1974"/>
      <c r="M46" s="1976"/>
      <c r="N46" s="1976"/>
      <c r="O46" s="1976"/>
      <c r="P46" s="1976"/>
      <c r="Q46" s="1976"/>
      <c r="R46" s="1976"/>
      <c r="S46" s="2649"/>
      <c r="T46" s="1722"/>
      <c r="U46" s="1974"/>
      <c r="V46" s="1974"/>
      <c r="AC46" s="2656"/>
      <c r="AD46" s="2656"/>
      <c r="AE46" s="2656"/>
      <c r="AF46" s="2656"/>
      <c r="AG46" s="2656"/>
      <c r="AH46" s="2642" t="s">
        <v>4071</v>
      </c>
      <c r="AI46" s="2656"/>
      <c r="AJ46" s="2656"/>
    </row>
    <row r="47" spans="1:36">
      <c r="A47" s="1722"/>
      <c r="B47" s="2648"/>
      <c r="C47" s="659"/>
      <c r="D47" s="1722"/>
      <c r="E47" s="2648"/>
      <c r="F47" s="2648"/>
      <c r="G47" s="1722"/>
      <c r="H47" s="2648"/>
      <c r="I47" s="2643"/>
      <c r="J47" s="1975"/>
      <c r="K47" s="1975"/>
      <c r="L47" s="1974"/>
      <c r="M47" s="1976"/>
      <c r="N47" s="1976"/>
      <c r="O47" s="1976"/>
      <c r="P47" s="1976"/>
      <c r="Q47" s="1976"/>
      <c r="R47" s="1976"/>
      <c r="S47" s="2649"/>
      <c r="T47" s="1722"/>
      <c r="U47" s="1974"/>
      <c r="V47" s="1974"/>
      <c r="AC47" s="2656"/>
      <c r="AD47" s="2656"/>
      <c r="AE47" s="2656"/>
      <c r="AF47" s="2656"/>
      <c r="AG47" s="2656"/>
      <c r="AH47" s="2642" t="s">
        <v>4072</v>
      </c>
      <c r="AI47" s="2656"/>
      <c r="AJ47" s="2656"/>
    </row>
    <row r="48" spans="1:36">
      <c r="A48" s="1722"/>
      <c r="B48" s="2648"/>
      <c r="C48" s="659"/>
      <c r="D48" s="1722"/>
      <c r="E48" s="2648"/>
      <c r="F48" s="2648"/>
      <c r="G48" s="1722"/>
      <c r="H48" s="2648"/>
      <c r="I48" s="2643"/>
      <c r="J48" s="1975"/>
      <c r="K48" s="1975"/>
      <c r="L48" s="1974"/>
      <c r="M48" s="1976"/>
      <c r="N48" s="1976"/>
      <c r="O48" s="1976"/>
      <c r="P48" s="1976"/>
      <c r="Q48" s="1976"/>
      <c r="R48" s="1976"/>
      <c r="S48" s="2649"/>
      <c r="T48" s="1722"/>
      <c r="U48" s="1974"/>
      <c r="V48" s="1974"/>
      <c r="AC48" s="2656"/>
      <c r="AD48" s="2656"/>
      <c r="AE48" s="2656"/>
      <c r="AF48" s="2656"/>
      <c r="AG48" s="2656"/>
      <c r="AH48" s="2642" t="s">
        <v>4073</v>
      </c>
      <c r="AI48" s="2656"/>
      <c r="AJ48" s="2656"/>
    </row>
    <row r="49" spans="1:36">
      <c r="A49" s="1722"/>
      <c r="B49" s="2648"/>
      <c r="C49" s="659"/>
      <c r="D49" s="1722"/>
      <c r="E49" s="2648"/>
      <c r="F49" s="2648"/>
      <c r="G49" s="1722"/>
      <c r="H49" s="2648"/>
      <c r="I49" s="2643"/>
      <c r="J49" s="1975"/>
      <c r="K49" s="1975"/>
      <c r="L49" s="1974"/>
      <c r="M49" s="1976"/>
      <c r="N49" s="1976"/>
      <c r="O49" s="1976"/>
      <c r="P49" s="1976"/>
      <c r="Q49" s="1976"/>
      <c r="R49" s="1976"/>
      <c r="S49" s="2649"/>
      <c r="T49" s="1722"/>
      <c r="U49" s="1974"/>
      <c r="V49" s="1974"/>
      <c r="AC49" s="2656"/>
      <c r="AD49" s="2656"/>
      <c r="AE49" s="2656"/>
      <c r="AF49" s="2656"/>
      <c r="AG49" s="2656"/>
      <c r="AH49" s="2642" t="s">
        <v>4074</v>
      </c>
      <c r="AI49" s="2656"/>
      <c r="AJ49" s="2656"/>
    </row>
    <row r="50" spans="1:36">
      <c r="A50" s="1722"/>
      <c r="B50" s="2648"/>
      <c r="C50" s="659"/>
      <c r="D50" s="1722"/>
      <c r="E50" s="2648"/>
      <c r="F50" s="2648"/>
      <c r="G50" s="1722"/>
      <c r="H50" s="2648"/>
      <c r="I50" s="2643"/>
      <c r="J50" s="1975"/>
      <c r="K50" s="1975"/>
      <c r="L50" s="1974"/>
      <c r="M50" s="1976"/>
      <c r="N50" s="1976"/>
      <c r="O50" s="1976"/>
      <c r="P50" s="1976"/>
      <c r="Q50" s="1976"/>
      <c r="R50" s="1976"/>
      <c r="S50" s="2649"/>
      <c r="T50" s="1722"/>
      <c r="U50" s="1974"/>
      <c r="V50" s="1974"/>
      <c r="AC50" s="2656"/>
      <c r="AD50" s="2656"/>
      <c r="AE50" s="2656"/>
      <c r="AF50" s="2656"/>
      <c r="AG50" s="2656"/>
      <c r="AH50" s="2642" t="s">
        <v>4075</v>
      </c>
      <c r="AI50" s="2656"/>
      <c r="AJ50" s="2656"/>
    </row>
    <row r="51" spans="1:36">
      <c r="A51" s="1722"/>
      <c r="B51" s="2648"/>
      <c r="C51" s="659"/>
      <c r="D51" s="1722"/>
      <c r="E51" s="2648"/>
      <c r="F51" s="2648"/>
      <c r="G51" s="1722"/>
      <c r="H51" s="2648"/>
      <c r="I51" s="2643"/>
      <c r="J51" s="1975"/>
      <c r="K51" s="1975"/>
      <c r="L51" s="1974"/>
      <c r="M51" s="1976"/>
      <c r="N51" s="1976"/>
      <c r="O51" s="1976"/>
      <c r="P51" s="1976"/>
      <c r="Q51" s="1976"/>
      <c r="R51" s="1976"/>
      <c r="S51" s="2649"/>
      <c r="T51" s="1722"/>
      <c r="U51" s="1974"/>
      <c r="V51" s="1974"/>
      <c r="AC51" s="2656"/>
      <c r="AD51" s="2656"/>
      <c r="AE51" s="2656"/>
      <c r="AF51" s="2656"/>
      <c r="AG51" s="2656"/>
      <c r="AH51" s="2642" t="s">
        <v>4076</v>
      </c>
      <c r="AI51" s="2656"/>
      <c r="AJ51" s="2656"/>
    </row>
    <row r="52" spans="1:36">
      <c r="A52" s="1722"/>
      <c r="B52" s="2648"/>
      <c r="C52" s="659"/>
      <c r="D52" s="1722"/>
      <c r="E52" s="2648"/>
      <c r="F52" s="2648"/>
      <c r="G52" s="1722"/>
      <c r="H52" s="2648"/>
      <c r="I52" s="2643"/>
      <c r="J52" s="1975"/>
      <c r="K52" s="1975"/>
      <c r="L52" s="1974"/>
      <c r="M52" s="1976"/>
      <c r="N52" s="1976"/>
      <c r="O52" s="1976"/>
      <c r="P52" s="1976"/>
      <c r="Q52" s="1976"/>
      <c r="R52" s="1976"/>
      <c r="S52" s="2649"/>
      <c r="T52" s="1722"/>
      <c r="U52" s="1974"/>
      <c r="V52" s="1974"/>
      <c r="AC52" s="2656"/>
      <c r="AD52" s="2656"/>
      <c r="AE52" s="2656"/>
      <c r="AF52" s="2656"/>
      <c r="AG52" s="2656"/>
      <c r="AH52" s="2642" t="s">
        <v>4077</v>
      </c>
      <c r="AI52" s="2656"/>
      <c r="AJ52" s="2656"/>
    </row>
    <row r="53" spans="1:36">
      <c r="A53" s="1722"/>
      <c r="B53" s="2648"/>
      <c r="C53" s="659"/>
      <c r="D53" s="1722"/>
      <c r="E53" s="2648"/>
      <c r="F53" s="2648"/>
      <c r="G53" s="1722"/>
      <c r="H53" s="2648"/>
      <c r="I53" s="2643"/>
      <c r="J53" s="1975"/>
      <c r="K53" s="1975"/>
      <c r="L53" s="1974"/>
      <c r="M53" s="1976"/>
      <c r="N53" s="1976"/>
      <c r="O53" s="1976"/>
      <c r="P53" s="1976"/>
      <c r="Q53" s="1976"/>
      <c r="R53" s="1976"/>
      <c r="S53" s="2649"/>
      <c r="T53" s="1722"/>
      <c r="U53" s="1974"/>
      <c r="V53" s="1974"/>
      <c r="AC53" s="2656"/>
      <c r="AD53" s="2656"/>
      <c r="AE53" s="2656"/>
      <c r="AF53" s="2656"/>
      <c r="AG53" s="2656"/>
      <c r="AH53" s="2642" t="s">
        <v>4078</v>
      </c>
      <c r="AI53" s="2656"/>
      <c r="AJ53" s="2656"/>
    </row>
    <row r="54" spans="1:36">
      <c r="A54" s="1722"/>
      <c r="B54" s="2648"/>
      <c r="C54" s="659"/>
      <c r="D54" s="1722"/>
      <c r="E54" s="2648"/>
      <c r="F54" s="2648"/>
      <c r="G54" s="1722"/>
      <c r="H54" s="2648"/>
      <c r="I54" s="2643"/>
      <c r="J54" s="1975"/>
      <c r="K54" s="1975"/>
      <c r="L54" s="1974"/>
      <c r="M54" s="1976"/>
      <c r="N54" s="1976"/>
      <c r="O54" s="1976"/>
      <c r="P54" s="1976"/>
      <c r="Q54" s="1976"/>
      <c r="R54" s="1976"/>
      <c r="S54" s="2649"/>
      <c r="T54" s="1722"/>
      <c r="U54" s="1974"/>
      <c r="V54" s="1974"/>
      <c r="AC54" s="2656"/>
      <c r="AD54" s="2656"/>
      <c r="AE54" s="2656"/>
      <c r="AF54" s="2656"/>
      <c r="AG54" s="2656"/>
      <c r="AH54" s="2642" t="s">
        <v>4079</v>
      </c>
      <c r="AI54" s="2656"/>
      <c r="AJ54" s="2656"/>
    </row>
    <row r="55" spans="1:36">
      <c r="A55" s="1722"/>
      <c r="B55" s="2648"/>
      <c r="C55" s="659"/>
      <c r="D55" s="1722"/>
      <c r="E55" s="2648"/>
      <c r="F55" s="2648"/>
      <c r="G55" s="1722"/>
      <c r="H55" s="2648"/>
      <c r="I55" s="2643"/>
      <c r="J55" s="1975"/>
      <c r="K55" s="1975"/>
      <c r="L55" s="1974"/>
      <c r="M55" s="1976"/>
      <c r="N55" s="1976"/>
      <c r="O55" s="1976"/>
      <c r="P55" s="1976"/>
      <c r="Q55" s="1976"/>
      <c r="R55" s="1976"/>
      <c r="S55" s="2649"/>
      <c r="T55" s="1722"/>
      <c r="U55" s="1974"/>
      <c r="V55" s="1974"/>
      <c r="AC55" s="2656"/>
      <c r="AD55" s="2656"/>
      <c r="AE55" s="2656"/>
      <c r="AF55" s="2656"/>
      <c r="AG55" s="2656"/>
      <c r="AH55" s="2642" t="s">
        <v>4080</v>
      </c>
      <c r="AI55" s="2656"/>
      <c r="AJ55" s="2656"/>
    </row>
    <row r="56" spans="1:36">
      <c r="A56" s="1722"/>
      <c r="B56" s="2648"/>
      <c r="C56" s="659"/>
      <c r="D56" s="1722"/>
      <c r="E56" s="2648"/>
      <c r="F56" s="2648"/>
      <c r="G56" s="1722"/>
      <c r="H56" s="2648"/>
      <c r="I56" s="2643"/>
      <c r="J56" s="1975"/>
      <c r="K56" s="1975"/>
      <c r="L56" s="1974"/>
      <c r="M56" s="1976"/>
      <c r="N56" s="1976"/>
      <c r="O56" s="1976"/>
      <c r="P56" s="1976"/>
      <c r="Q56" s="1976"/>
      <c r="R56" s="1976"/>
      <c r="S56" s="2649"/>
      <c r="T56" s="1722"/>
      <c r="U56" s="1974"/>
      <c r="V56" s="1974"/>
      <c r="AC56" s="2656"/>
      <c r="AD56" s="2656"/>
      <c r="AE56" s="2656"/>
      <c r="AF56" s="2656"/>
      <c r="AG56" s="2656"/>
      <c r="AH56" s="2642" t="s">
        <v>4081</v>
      </c>
      <c r="AI56" s="2656"/>
      <c r="AJ56" s="2656"/>
    </row>
    <row r="57" spans="1:36">
      <c r="A57" s="1722"/>
      <c r="B57" s="2648"/>
      <c r="C57" s="659"/>
      <c r="D57" s="1722"/>
      <c r="E57" s="2648"/>
      <c r="F57" s="2648"/>
      <c r="G57" s="1722"/>
      <c r="H57" s="2648"/>
      <c r="I57" s="2643"/>
      <c r="J57" s="1975"/>
      <c r="K57" s="1975"/>
      <c r="L57" s="1974"/>
      <c r="M57" s="1976"/>
      <c r="N57" s="1976"/>
      <c r="O57" s="1976"/>
      <c r="P57" s="1976"/>
      <c r="Q57" s="1976"/>
      <c r="R57" s="1976"/>
      <c r="S57" s="2649"/>
      <c r="T57" s="1722"/>
      <c r="U57" s="1974"/>
      <c r="V57" s="1974"/>
      <c r="AC57" s="2656"/>
      <c r="AD57" s="2656"/>
      <c r="AE57" s="2656"/>
      <c r="AF57" s="2656"/>
      <c r="AG57" s="2656"/>
      <c r="AH57" s="2642" t="s">
        <v>4082</v>
      </c>
      <c r="AI57" s="2656"/>
      <c r="AJ57" s="2656"/>
    </row>
    <row r="58" spans="1:36">
      <c r="A58" s="1722"/>
      <c r="B58" s="2648"/>
      <c r="C58" s="659"/>
      <c r="D58" s="1722"/>
      <c r="E58" s="2648"/>
      <c r="F58" s="2648"/>
      <c r="G58" s="1722"/>
      <c r="H58" s="2648"/>
      <c r="I58" s="2643"/>
      <c r="J58" s="1975"/>
      <c r="K58" s="1975"/>
      <c r="L58" s="1974"/>
      <c r="M58" s="1976"/>
      <c r="N58" s="1976"/>
      <c r="O58" s="1976"/>
      <c r="P58" s="1976"/>
      <c r="Q58" s="1976"/>
      <c r="R58" s="1976"/>
      <c r="S58" s="2649"/>
      <c r="T58" s="1722"/>
      <c r="U58" s="1974"/>
      <c r="V58" s="1974"/>
      <c r="AC58" s="2656"/>
      <c r="AD58" s="2656"/>
      <c r="AE58" s="2656"/>
      <c r="AF58" s="2656"/>
      <c r="AG58" s="2656"/>
      <c r="AH58" s="2642" t="s">
        <v>4083</v>
      </c>
      <c r="AI58" s="2656"/>
      <c r="AJ58" s="2656"/>
    </row>
    <row r="59" spans="1:36">
      <c r="A59" s="1722"/>
      <c r="B59" s="2648"/>
      <c r="C59" s="659"/>
      <c r="D59" s="1722"/>
      <c r="E59" s="2648"/>
      <c r="F59" s="2648"/>
      <c r="G59" s="1722"/>
      <c r="H59" s="2648"/>
      <c r="I59" s="2643"/>
      <c r="J59" s="1975"/>
      <c r="K59" s="1975"/>
      <c r="L59" s="1974"/>
      <c r="M59" s="1976"/>
      <c r="N59" s="1976"/>
      <c r="O59" s="1976"/>
      <c r="P59" s="1976"/>
      <c r="Q59" s="1976"/>
      <c r="R59" s="1976"/>
      <c r="S59" s="2649"/>
      <c r="T59" s="1722"/>
      <c r="U59" s="1974"/>
      <c r="V59" s="1974"/>
      <c r="AC59" s="2656"/>
      <c r="AD59" s="2656"/>
      <c r="AE59" s="2656"/>
      <c r="AF59" s="2656"/>
      <c r="AG59" s="2656"/>
      <c r="AH59" s="2642" t="s">
        <v>4084</v>
      </c>
      <c r="AI59" s="2656"/>
      <c r="AJ59" s="2656"/>
    </row>
    <row r="60" spans="1:36">
      <c r="A60" s="1722"/>
      <c r="B60" s="2648"/>
      <c r="C60" s="659"/>
      <c r="D60" s="1722"/>
      <c r="E60" s="2648"/>
      <c r="F60" s="2648"/>
      <c r="G60" s="1722"/>
      <c r="H60" s="2648"/>
      <c r="I60" s="2643"/>
      <c r="J60" s="1975"/>
      <c r="K60" s="1975"/>
      <c r="L60" s="1974"/>
      <c r="M60" s="1976"/>
      <c r="N60" s="1976"/>
      <c r="O60" s="1976"/>
      <c r="P60" s="1976"/>
      <c r="Q60" s="1976"/>
      <c r="R60" s="1976"/>
      <c r="S60" s="2649"/>
      <c r="T60" s="1722"/>
      <c r="U60" s="1974"/>
      <c r="V60" s="1974"/>
      <c r="AC60" s="2656"/>
      <c r="AD60" s="2656"/>
      <c r="AE60" s="2656"/>
      <c r="AF60" s="2656"/>
      <c r="AG60" s="2656"/>
      <c r="AH60" s="2642" t="s">
        <v>4085</v>
      </c>
      <c r="AI60" s="2656"/>
      <c r="AJ60" s="2656"/>
    </row>
    <row r="61" spans="1:36">
      <c r="A61" s="1722"/>
      <c r="B61" s="2648"/>
      <c r="C61" s="659"/>
      <c r="D61" s="1722"/>
      <c r="E61" s="2648"/>
      <c r="F61" s="2648"/>
      <c r="G61" s="1722"/>
      <c r="H61" s="2648"/>
      <c r="I61" s="2643"/>
      <c r="J61" s="1975"/>
      <c r="K61" s="1975"/>
      <c r="L61" s="1974"/>
      <c r="M61" s="1976"/>
      <c r="N61" s="1976"/>
      <c r="O61" s="1976"/>
      <c r="P61" s="1976"/>
      <c r="Q61" s="1976"/>
      <c r="R61" s="1976"/>
      <c r="S61" s="2649"/>
      <c r="T61" s="1722"/>
      <c r="U61" s="1974"/>
      <c r="V61" s="1974"/>
      <c r="AC61" s="2656"/>
      <c r="AD61" s="2656"/>
      <c r="AE61" s="2656"/>
      <c r="AF61" s="2656"/>
      <c r="AG61" s="2656"/>
      <c r="AH61" s="2642" t="s">
        <v>4086</v>
      </c>
      <c r="AI61" s="2656"/>
      <c r="AJ61" s="2656"/>
    </row>
    <row r="62" spans="1:36">
      <c r="A62" s="1722"/>
      <c r="B62" s="2648"/>
      <c r="C62" s="659"/>
      <c r="D62" s="1722"/>
      <c r="E62" s="2648"/>
      <c r="F62" s="2648"/>
      <c r="G62" s="1722"/>
      <c r="H62" s="2648"/>
      <c r="I62" s="2643"/>
      <c r="J62" s="1975"/>
      <c r="K62" s="1975"/>
      <c r="L62" s="1974"/>
      <c r="M62" s="1976"/>
      <c r="N62" s="1976"/>
      <c r="O62" s="1976"/>
      <c r="P62" s="1976"/>
      <c r="Q62" s="1976"/>
      <c r="R62" s="1976"/>
      <c r="S62" s="2649"/>
      <c r="T62" s="1722"/>
      <c r="U62" s="1974"/>
      <c r="V62" s="1974"/>
      <c r="AC62" s="2656"/>
      <c r="AD62" s="2656"/>
      <c r="AE62" s="2656"/>
      <c r="AF62" s="2656"/>
      <c r="AG62" s="2656"/>
      <c r="AH62" s="2642" t="s">
        <v>4087</v>
      </c>
      <c r="AI62" s="2656"/>
      <c r="AJ62" s="2656"/>
    </row>
    <row r="63" spans="1:36">
      <c r="A63" s="1722"/>
      <c r="B63" s="2648"/>
      <c r="C63" s="659"/>
      <c r="D63" s="1722"/>
      <c r="E63" s="2648"/>
      <c r="F63" s="2648"/>
      <c r="G63" s="1722"/>
      <c r="H63" s="2648"/>
      <c r="I63" s="2643"/>
      <c r="J63" s="1975"/>
      <c r="K63" s="1975"/>
      <c r="L63" s="1974"/>
      <c r="M63" s="1976"/>
      <c r="N63" s="1976"/>
      <c r="O63" s="1976"/>
      <c r="P63" s="1976"/>
      <c r="Q63" s="1976"/>
      <c r="R63" s="1976"/>
      <c r="S63" s="2649"/>
      <c r="T63" s="1722"/>
      <c r="U63" s="1974"/>
      <c r="V63" s="1974"/>
      <c r="AC63" s="2656"/>
      <c r="AD63" s="2656"/>
      <c r="AE63" s="2656"/>
      <c r="AF63" s="2656"/>
      <c r="AG63" s="2656"/>
      <c r="AH63" s="2642" t="s">
        <v>4088</v>
      </c>
      <c r="AI63" s="2656"/>
      <c r="AJ63" s="2656"/>
    </row>
    <row r="64" spans="1:36">
      <c r="A64" s="1722"/>
      <c r="B64" s="2648"/>
      <c r="C64" s="659"/>
      <c r="D64" s="1722"/>
      <c r="E64" s="2648"/>
      <c r="F64" s="2648"/>
      <c r="G64" s="1722"/>
      <c r="H64" s="2648"/>
      <c r="I64" s="2643"/>
      <c r="J64" s="1975"/>
      <c r="K64" s="1975"/>
      <c r="L64" s="1974"/>
      <c r="M64" s="1976"/>
      <c r="N64" s="1976"/>
      <c r="O64" s="1976"/>
      <c r="P64" s="1976"/>
      <c r="Q64" s="1976"/>
      <c r="R64" s="1976"/>
      <c r="S64" s="2649"/>
      <c r="T64" s="1722"/>
      <c r="U64" s="1974"/>
      <c r="V64" s="1974"/>
      <c r="AC64" s="2656"/>
      <c r="AD64" s="2656"/>
      <c r="AE64" s="2656"/>
      <c r="AF64" s="2656"/>
      <c r="AG64" s="2656"/>
      <c r="AH64" s="2642" t="s">
        <v>4089</v>
      </c>
      <c r="AI64" s="2656"/>
      <c r="AJ64" s="2656"/>
    </row>
    <row r="65" spans="1:36">
      <c r="A65" s="1722"/>
      <c r="B65" s="2648"/>
      <c r="C65" s="659"/>
      <c r="D65" s="1722"/>
      <c r="E65" s="2648"/>
      <c r="F65" s="2648"/>
      <c r="G65" s="1722"/>
      <c r="H65" s="2648"/>
      <c r="I65" s="2643"/>
      <c r="J65" s="1975"/>
      <c r="K65" s="1975"/>
      <c r="L65" s="1974"/>
      <c r="M65" s="1976"/>
      <c r="N65" s="1976"/>
      <c r="O65" s="1976"/>
      <c r="P65" s="1976"/>
      <c r="Q65" s="1976"/>
      <c r="R65" s="1976"/>
      <c r="S65" s="2649"/>
      <c r="T65" s="1722"/>
      <c r="U65" s="1974"/>
      <c r="V65" s="1974"/>
      <c r="AC65" s="2656"/>
      <c r="AD65" s="2656"/>
      <c r="AE65" s="2656"/>
      <c r="AF65" s="2656"/>
      <c r="AG65" s="2656"/>
      <c r="AH65" s="2642" t="s">
        <v>4090</v>
      </c>
      <c r="AI65" s="2656"/>
      <c r="AJ65" s="2656"/>
    </row>
    <row r="66" spans="1:36">
      <c r="A66" s="1722"/>
      <c r="B66" s="2648"/>
      <c r="C66" s="659"/>
      <c r="D66" s="1722"/>
      <c r="E66" s="2648"/>
      <c r="F66" s="2648"/>
      <c r="G66" s="1722"/>
      <c r="H66" s="2648"/>
      <c r="I66" s="2643"/>
      <c r="J66" s="1975"/>
      <c r="K66" s="1975"/>
      <c r="L66" s="1974"/>
      <c r="M66" s="1976"/>
      <c r="N66" s="1976"/>
      <c r="O66" s="1976"/>
      <c r="P66" s="1976"/>
      <c r="Q66" s="1976"/>
      <c r="R66" s="1976"/>
      <c r="S66" s="2649"/>
      <c r="T66" s="1722"/>
      <c r="U66" s="1974"/>
      <c r="V66" s="1974"/>
      <c r="AC66" s="2656"/>
      <c r="AD66" s="2656"/>
      <c r="AE66" s="2656"/>
      <c r="AF66" s="2656"/>
      <c r="AG66" s="2656"/>
      <c r="AH66" s="2642" t="s">
        <v>4091</v>
      </c>
      <c r="AI66" s="2656"/>
      <c r="AJ66" s="2656"/>
    </row>
    <row r="67" spans="1:36">
      <c r="A67" s="1722"/>
      <c r="B67" s="2648"/>
      <c r="C67" s="659"/>
      <c r="D67" s="1722"/>
      <c r="E67" s="2648"/>
      <c r="F67" s="2648"/>
      <c r="G67" s="1722"/>
      <c r="H67" s="2648"/>
      <c r="I67" s="2643"/>
      <c r="J67" s="1975"/>
      <c r="K67" s="1975"/>
      <c r="L67" s="1974"/>
      <c r="M67" s="1976"/>
      <c r="N67" s="1976"/>
      <c r="O67" s="1976"/>
      <c r="P67" s="1976"/>
      <c r="Q67" s="1976"/>
      <c r="R67" s="1976"/>
      <c r="S67" s="2649"/>
      <c r="T67" s="1722"/>
      <c r="U67" s="1974"/>
      <c r="V67" s="1974"/>
      <c r="AC67" s="2656"/>
      <c r="AD67" s="2656"/>
      <c r="AE67" s="2656"/>
      <c r="AF67" s="2656"/>
      <c r="AG67" s="2656"/>
      <c r="AH67" s="2642" t="s">
        <v>4092</v>
      </c>
      <c r="AI67" s="2656"/>
      <c r="AJ67" s="2656"/>
    </row>
    <row r="68" spans="1:36">
      <c r="A68" s="1722"/>
      <c r="B68" s="2648"/>
      <c r="C68" s="659"/>
      <c r="D68" s="1722"/>
      <c r="E68" s="2648"/>
      <c r="F68" s="2648"/>
      <c r="G68" s="1722"/>
      <c r="H68" s="2648"/>
      <c r="I68" s="2643"/>
      <c r="J68" s="1975"/>
      <c r="K68" s="1975"/>
      <c r="L68" s="1974"/>
      <c r="M68" s="1976"/>
      <c r="N68" s="1976"/>
      <c r="O68" s="1976"/>
      <c r="P68" s="1976"/>
      <c r="Q68" s="1976"/>
      <c r="R68" s="1976"/>
      <c r="S68" s="2649"/>
      <c r="T68" s="1722"/>
      <c r="U68" s="1974"/>
      <c r="V68" s="1974"/>
      <c r="AC68" s="2656"/>
      <c r="AD68" s="2656"/>
      <c r="AE68" s="2656"/>
      <c r="AF68" s="2656"/>
      <c r="AG68" s="2656"/>
      <c r="AH68" s="2642" t="s">
        <v>4093</v>
      </c>
      <c r="AI68" s="2656"/>
      <c r="AJ68" s="2656"/>
    </row>
    <row r="69" spans="1:36">
      <c r="A69" s="1722"/>
      <c r="B69" s="2648"/>
      <c r="C69" s="659"/>
      <c r="D69" s="1722"/>
      <c r="E69" s="2648"/>
      <c r="F69" s="2648"/>
      <c r="G69" s="1722"/>
      <c r="H69" s="2648"/>
      <c r="I69" s="2643"/>
      <c r="J69" s="1975"/>
      <c r="K69" s="1975"/>
      <c r="L69" s="1974"/>
      <c r="M69" s="1976"/>
      <c r="N69" s="1976"/>
      <c r="O69" s="1976"/>
      <c r="P69" s="1976"/>
      <c r="Q69" s="1976"/>
      <c r="R69" s="1976"/>
      <c r="S69" s="2649"/>
      <c r="T69" s="1722"/>
      <c r="U69" s="1974"/>
      <c r="V69" s="1974"/>
      <c r="AC69" s="2656"/>
      <c r="AD69" s="2656"/>
      <c r="AE69" s="2656"/>
      <c r="AF69" s="2656"/>
      <c r="AG69" s="2656"/>
      <c r="AH69" s="2642" t="s">
        <v>4094</v>
      </c>
      <c r="AI69" s="2656"/>
      <c r="AJ69" s="2656"/>
    </row>
    <row r="70" spans="1:36">
      <c r="A70" s="1722"/>
      <c r="B70" s="2648"/>
      <c r="C70" s="659"/>
      <c r="D70" s="1722"/>
      <c r="E70" s="2648"/>
      <c r="F70" s="2648"/>
      <c r="G70" s="1722"/>
      <c r="H70" s="2648"/>
      <c r="I70" s="2643"/>
      <c r="J70" s="1975"/>
      <c r="K70" s="1975"/>
      <c r="L70" s="1974"/>
      <c r="M70" s="1976"/>
      <c r="N70" s="1976"/>
      <c r="O70" s="1976"/>
      <c r="P70" s="1976"/>
      <c r="Q70" s="1976"/>
      <c r="R70" s="1976"/>
      <c r="S70" s="2649"/>
      <c r="T70" s="1722"/>
      <c r="U70" s="1974"/>
      <c r="V70" s="1974"/>
      <c r="AC70" s="2656"/>
      <c r="AD70" s="2656"/>
      <c r="AE70" s="2656"/>
      <c r="AF70" s="2656"/>
      <c r="AG70" s="2656"/>
      <c r="AH70" s="2642" t="s">
        <v>4095</v>
      </c>
      <c r="AI70" s="2656"/>
      <c r="AJ70" s="2656"/>
    </row>
    <row r="71" spans="1:36">
      <c r="A71" s="1722"/>
      <c r="B71" s="2648"/>
      <c r="C71" s="659"/>
      <c r="D71" s="1722"/>
      <c r="E71" s="2648"/>
      <c r="F71" s="2648"/>
      <c r="G71" s="1722"/>
      <c r="H71" s="2648"/>
      <c r="I71" s="2643"/>
      <c r="J71" s="1975"/>
      <c r="K71" s="1975"/>
      <c r="L71" s="1974"/>
      <c r="M71" s="1976"/>
      <c r="N71" s="1976"/>
      <c r="O71" s="1976"/>
      <c r="P71" s="1976"/>
      <c r="Q71" s="1976"/>
      <c r="R71" s="1976"/>
      <c r="S71" s="2649"/>
      <c r="T71" s="1722"/>
      <c r="U71" s="1974"/>
      <c r="V71" s="1974"/>
      <c r="AC71" s="2656"/>
      <c r="AD71" s="2656"/>
      <c r="AE71" s="2656"/>
      <c r="AF71" s="2656"/>
      <c r="AG71" s="2656"/>
      <c r="AH71" s="2642" t="s">
        <v>4096</v>
      </c>
      <c r="AI71" s="2656"/>
      <c r="AJ71" s="2656"/>
    </row>
    <row r="72" spans="1:36">
      <c r="A72" s="1722"/>
      <c r="B72" s="2648"/>
      <c r="C72" s="659"/>
      <c r="D72" s="1722"/>
      <c r="E72" s="2648"/>
      <c r="F72" s="2648"/>
      <c r="G72" s="1722"/>
      <c r="H72" s="2648"/>
      <c r="I72" s="2643"/>
      <c r="J72" s="1975"/>
      <c r="K72" s="1975"/>
      <c r="L72" s="1974"/>
      <c r="M72" s="1976"/>
      <c r="N72" s="1976"/>
      <c r="O72" s="1976"/>
      <c r="P72" s="1976"/>
      <c r="Q72" s="1976"/>
      <c r="R72" s="1976"/>
      <c r="S72" s="2649"/>
      <c r="T72" s="1722"/>
      <c r="U72" s="1974"/>
      <c r="V72" s="1974"/>
      <c r="AC72" s="2656"/>
      <c r="AD72" s="2656"/>
      <c r="AE72" s="2656"/>
      <c r="AF72" s="2656"/>
      <c r="AG72" s="2656"/>
      <c r="AH72" s="2642" t="s">
        <v>4097</v>
      </c>
      <c r="AI72" s="2656"/>
      <c r="AJ72" s="2656"/>
    </row>
    <row r="73" spans="1:36">
      <c r="A73" s="1722"/>
      <c r="B73" s="2648"/>
      <c r="C73" s="659"/>
      <c r="D73" s="1722"/>
      <c r="E73" s="2648"/>
      <c r="F73" s="2648"/>
      <c r="G73" s="1722"/>
      <c r="H73" s="2648"/>
      <c r="I73" s="2643"/>
      <c r="J73" s="1975"/>
      <c r="K73" s="1975"/>
      <c r="L73" s="1974"/>
      <c r="M73" s="1976"/>
      <c r="N73" s="1976"/>
      <c r="O73" s="1976"/>
      <c r="P73" s="1976"/>
      <c r="Q73" s="1976"/>
      <c r="R73" s="1976"/>
      <c r="S73" s="2649"/>
      <c r="T73" s="1722"/>
      <c r="U73" s="1974"/>
      <c r="V73" s="1974"/>
      <c r="AC73" s="2656"/>
      <c r="AD73" s="2656"/>
      <c r="AE73" s="2656"/>
      <c r="AF73" s="2656"/>
      <c r="AG73" s="2656"/>
      <c r="AH73" s="2642" t="s">
        <v>4098</v>
      </c>
      <c r="AI73" s="2656"/>
      <c r="AJ73" s="2656"/>
    </row>
    <row r="74" spans="1:36">
      <c r="A74" s="1722"/>
      <c r="B74" s="2648"/>
      <c r="C74" s="659"/>
      <c r="D74" s="1722"/>
      <c r="E74" s="2648"/>
      <c r="F74" s="2648"/>
      <c r="G74" s="1722"/>
      <c r="H74" s="2648"/>
      <c r="I74" s="2643"/>
      <c r="J74" s="1975"/>
      <c r="K74" s="1975"/>
      <c r="L74" s="1974"/>
      <c r="M74" s="1976"/>
      <c r="N74" s="1976"/>
      <c r="O74" s="1976"/>
      <c r="P74" s="1976"/>
      <c r="Q74" s="1976"/>
      <c r="R74" s="1976"/>
      <c r="S74" s="2649"/>
      <c r="T74" s="1722"/>
      <c r="U74" s="1974"/>
      <c r="V74" s="1974"/>
      <c r="AC74" s="2656"/>
      <c r="AD74" s="2656"/>
      <c r="AE74" s="2656"/>
      <c r="AF74" s="2656"/>
      <c r="AG74" s="2656"/>
      <c r="AH74" s="2642" t="s">
        <v>4099</v>
      </c>
      <c r="AI74" s="2656"/>
      <c r="AJ74" s="2656"/>
    </row>
    <row r="75" spans="1:36">
      <c r="A75" s="1722"/>
      <c r="B75" s="2648"/>
      <c r="C75" s="659"/>
      <c r="D75" s="1722"/>
      <c r="E75" s="2648"/>
      <c r="F75" s="2648"/>
      <c r="G75" s="1722"/>
      <c r="H75" s="2648"/>
      <c r="I75" s="2643"/>
      <c r="J75" s="1975"/>
      <c r="K75" s="1975"/>
      <c r="L75" s="1974"/>
      <c r="M75" s="1976"/>
      <c r="N75" s="1976"/>
      <c r="O75" s="1976"/>
      <c r="P75" s="1976"/>
      <c r="Q75" s="1976"/>
      <c r="R75" s="1976"/>
      <c r="S75" s="2649"/>
      <c r="T75" s="1722"/>
      <c r="U75" s="1974"/>
      <c r="V75" s="1974"/>
      <c r="AC75" s="2656"/>
      <c r="AD75" s="2656"/>
      <c r="AE75" s="2656"/>
      <c r="AF75" s="2656"/>
      <c r="AG75" s="2656"/>
      <c r="AH75" s="2642" t="s">
        <v>4100</v>
      </c>
      <c r="AI75" s="2656"/>
      <c r="AJ75" s="2656"/>
    </row>
    <row r="76" spans="1:36">
      <c r="A76" s="1722"/>
      <c r="B76" s="2648"/>
      <c r="C76" s="659"/>
      <c r="D76" s="1722"/>
      <c r="E76" s="2648"/>
      <c r="F76" s="2648"/>
      <c r="G76" s="1722"/>
      <c r="H76" s="2648"/>
      <c r="I76" s="2643"/>
      <c r="J76" s="1975"/>
      <c r="K76" s="1975"/>
      <c r="L76" s="1974"/>
      <c r="M76" s="1976"/>
      <c r="N76" s="1976"/>
      <c r="O76" s="1976"/>
      <c r="P76" s="1976"/>
      <c r="Q76" s="1976"/>
      <c r="R76" s="1976"/>
      <c r="S76" s="2649"/>
      <c r="T76" s="1722"/>
      <c r="U76" s="1974"/>
      <c r="V76" s="1974"/>
      <c r="AC76" s="2656"/>
      <c r="AD76" s="2656"/>
      <c r="AE76" s="2656"/>
      <c r="AF76" s="2656"/>
      <c r="AG76" s="2656"/>
      <c r="AH76" s="2642" t="s">
        <v>4101</v>
      </c>
      <c r="AI76" s="2656"/>
      <c r="AJ76" s="2656"/>
    </row>
    <row r="77" spans="1:36">
      <c r="A77" s="1722"/>
      <c r="B77" s="2648"/>
      <c r="C77" s="659"/>
      <c r="D77" s="1722"/>
      <c r="E77" s="2648"/>
      <c r="F77" s="2648"/>
      <c r="G77" s="1722"/>
      <c r="H77" s="2648"/>
      <c r="I77" s="2643"/>
      <c r="J77" s="1975"/>
      <c r="K77" s="1975"/>
      <c r="L77" s="1974"/>
      <c r="M77" s="1976"/>
      <c r="N77" s="1976"/>
      <c r="O77" s="1976"/>
      <c r="P77" s="1976"/>
      <c r="Q77" s="1976"/>
      <c r="R77" s="1976"/>
      <c r="S77" s="2649"/>
      <c r="T77" s="1722"/>
      <c r="U77" s="1974"/>
      <c r="V77" s="1974"/>
      <c r="AC77" s="2656"/>
      <c r="AD77" s="2656"/>
      <c r="AE77" s="2656"/>
      <c r="AF77" s="2656"/>
      <c r="AG77" s="2656"/>
      <c r="AH77" s="2642" t="s">
        <v>4102</v>
      </c>
      <c r="AI77" s="2656"/>
      <c r="AJ77" s="2656"/>
    </row>
    <row r="78" spans="1:36">
      <c r="A78" s="1722"/>
      <c r="B78" s="2648"/>
      <c r="C78" s="659"/>
      <c r="D78" s="1722"/>
      <c r="E78" s="2648"/>
      <c r="F78" s="2648"/>
      <c r="G78" s="1722"/>
      <c r="H78" s="2648"/>
      <c r="I78" s="2643"/>
      <c r="J78" s="1975"/>
      <c r="K78" s="1975"/>
      <c r="L78" s="1974"/>
      <c r="M78" s="1976"/>
      <c r="N78" s="1976"/>
      <c r="O78" s="1976"/>
      <c r="P78" s="1976"/>
      <c r="Q78" s="1976"/>
      <c r="R78" s="1976"/>
      <c r="S78" s="2649"/>
      <c r="T78" s="1722"/>
      <c r="U78" s="1974"/>
      <c r="V78" s="1974"/>
      <c r="AC78" s="2656"/>
      <c r="AD78" s="2656"/>
      <c r="AE78" s="2656"/>
      <c r="AF78" s="2656"/>
      <c r="AG78" s="2656"/>
      <c r="AH78" s="2642" t="s">
        <v>4103</v>
      </c>
      <c r="AI78" s="2656"/>
      <c r="AJ78" s="2656"/>
    </row>
    <row r="79" spans="1:36">
      <c r="A79" s="1722"/>
      <c r="B79" s="2648"/>
      <c r="C79" s="659"/>
      <c r="D79" s="1722"/>
      <c r="E79" s="2648"/>
      <c r="F79" s="2648"/>
      <c r="G79" s="1722"/>
      <c r="H79" s="2648"/>
      <c r="I79" s="2643"/>
      <c r="J79" s="1975"/>
      <c r="K79" s="1975"/>
      <c r="L79" s="1974"/>
      <c r="M79" s="1976"/>
      <c r="N79" s="1976"/>
      <c r="O79" s="1976"/>
      <c r="P79" s="1976"/>
      <c r="Q79" s="1976"/>
      <c r="R79" s="1976"/>
      <c r="S79" s="2649"/>
      <c r="T79" s="1722"/>
      <c r="U79" s="1974"/>
      <c r="V79" s="1974"/>
      <c r="AC79" s="2656"/>
      <c r="AD79" s="2656"/>
      <c r="AE79" s="2656"/>
      <c r="AF79" s="2656"/>
      <c r="AG79" s="2656"/>
      <c r="AH79" s="2642" t="s">
        <v>4104</v>
      </c>
      <c r="AI79" s="2656"/>
      <c r="AJ79" s="2656"/>
    </row>
    <row r="80" spans="1:36">
      <c r="A80" s="1722"/>
      <c r="B80" s="2648"/>
      <c r="C80" s="659"/>
      <c r="D80" s="1722"/>
      <c r="E80" s="2648"/>
      <c r="F80" s="2648"/>
      <c r="G80" s="1722"/>
      <c r="H80" s="2648"/>
      <c r="I80" s="2643"/>
      <c r="J80" s="1975"/>
      <c r="K80" s="1975"/>
      <c r="L80" s="1974"/>
      <c r="M80" s="1976"/>
      <c r="N80" s="1976"/>
      <c r="O80" s="1976"/>
      <c r="P80" s="1976"/>
      <c r="Q80" s="1976"/>
      <c r="R80" s="1976"/>
      <c r="S80" s="2649"/>
      <c r="T80" s="1722"/>
      <c r="U80" s="1974"/>
      <c r="V80" s="1974"/>
      <c r="AC80" s="2656"/>
      <c r="AD80" s="2656"/>
      <c r="AE80" s="2656"/>
      <c r="AF80" s="2656"/>
      <c r="AG80" s="2656"/>
      <c r="AH80" s="2642" t="s">
        <v>4105</v>
      </c>
      <c r="AI80" s="2656"/>
      <c r="AJ80" s="2656"/>
    </row>
    <row r="81" spans="1:36">
      <c r="A81" s="1722"/>
      <c r="B81" s="2648"/>
      <c r="C81" s="659"/>
      <c r="D81" s="1722"/>
      <c r="E81" s="2648"/>
      <c r="F81" s="2648"/>
      <c r="G81" s="1722"/>
      <c r="H81" s="2648"/>
      <c r="I81" s="2643"/>
      <c r="J81" s="1975"/>
      <c r="K81" s="1975"/>
      <c r="L81" s="1974"/>
      <c r="M81" s="1976"/>
      <c r="N81" s="1976"/>
      <c r="O81" s="1976"/>
      <c r="P81" s="1976"/>
      <c r="Q81" s="1976"/>
      <c r="R81" s="1976"/>
      <c r="S81" s="2649"/>
      <c r="T81" s="1722"/>
      <c r="U81" s="1974"/>
      <c r="V81" s="1974"/>
      <c r="AC81" s="2656"/>
      <c r="AD81" s="2656"/>
      <c r="AE81" s="2656"/>
      <c r="AF81" s="2656"/>
      <c r="AG81" s="2656"/>
      <c r="AH81" s="2642" t="s">
        <v>4106</v>
      </c>
      <c r="AI81" s="2656"/>
      <c r="AJ81" s="2656"/>
    </row>
    <row r="82" spans="1:36">
      <c r="A82" s="1722"/>
      <c r="B82" s="2648"/>
      <c r="C82" s="659"/>
      <c r="D82" s="1722"/>
      <c r="E82" s="2648"/>
      <c r="F82" s="2648"/>
      <c r="G82" s="1722"/>
      <c r="H82" s="2648"/>
      <c r="I82" s="2643"/>
      <c r="J82" s="1975"/>
      <c r="K82" s="1975"/>
      <c r="L82" s="1974"/>
      <c r="M82" s="1976"/>
      <c r="N82" s="1976"/>
      <c r="O82" s="1976"/>
      <c r="P82" s="1976"/>
      <c r="Q82" s="1976"/>
      <c r="R82" s="1976"/>
      <c r="S82" s="2649"/>
      <c r="T82" s="1722"/>
      <c r="U82" s="1974"/>
      <c r="V82" s="1974"/>
      <c r="AC82" s="2656"/>
      <c r="AD82" s="2656"/>
      <c r="AE82" s="2656"/>
      <c r="AF82" s="2656"/>
      <c r="AG82" s="2656"/>
      <c r="AH82" s="2642" t="s">
        <v>4107</v>
      </c>
      <c r="AI82" s="2656"/>
      <c r="AJ82" s="2656"/>
    </row>
    <row r="83" spans="1:36">
      <c r="A83" s="1722"/>
      <c r="B83" s="2648"/>
      <c r="C83" s="659"/>
      <c r="D83" s="1722"/>
      <c r="E83" s="2648"/>
      <c r="F83" s="2648"/>
      <c r="G83" s="1722"/>
      <c r="H83" s="2648"/>
      <c r="I83" s="2643"/>
      <c r="J83" s="1975"/>
      <c r="K83" s="1975"/>
      <c r="L83" s="1974"/>
      <c r="M83" s="1976"/>
      <c r="N83" s="1976"/>
      <c r="O83" s="1976"/>
      <c r="P83" s="1976"/>
      <c r="Q83" s="1976"/>
      <c r="R83" s="1976"/>
      <c r="S83" s="2649"/>
      <c r="T83" s="1722"/>
      <c r="U83" s="1974"/>
      <c r="V83" s="1974"/>
      <c r="AC83" s="2656"/>
      <c r="AD83" s="2656"/>
      <c r="AE83" s="2656"/>
      <c r="AF83" s="2656"/>
      <c r="AG83" s="2656"/>
      <c r="AH83" s="2642" t="s">
        <v>4108</v>
      </c>
      <c r="AI83" s="2656"/>
      <c r="AJ83" s="2656"/>
    </row>
    <row r="84" spans="1:36">
      <c r="A84" s="1722"/>
      <c r="B84" s="2648"/>
      <c r="C84" s="659"/>
      <c r="D84" s="1722"/>
      <c r="E84" s="2648"/>
      <c r="F84" s="2648"/>
      <c r="G84" s="1722"/>
      <c r="H84" s="2648"/>
      <c r="I84" s="2643"/>
      <c r="J84" s="1975"/>
      <c r="K84" s="1975"/>
      <c r="L84" s="1974"/>
      <c r="M84" s="1976"/>
      <c r="N84" s="1976"/>
      <c r="O84" s="1976"/>
      <c r="P84" s="1976"/>
      <c r="Q84" s="1976"/>
      <c r="R84" s="1976"/>
      <c r="S84" s="2649"/>
      <c r="T84" s="1722"/>
      <c r="U84" s="1974"/>
      <c r="V84" s="1974"/>
      <c r="AC84" s="2656"/>
      <c r="AD84" s="2656"/>
      <c r="AE84" s="2656"/>
      <c r="AF84" s="2656"/>
      <c r="AG84" s="2656"/>
      <c r="AH84" s="2642" t="s">
        <v>4109</v>
      </c>
      <c r="AI84" s="2656"/>
      <c r="AJ84" s="2656"/>
    </row>
    <row r="85" spans="1:36">
      <c r="A85" s="1722"/>
      <c r="B85" s="2648"/>
      <c r="C85" s="659"/>
      <c r="D85" s="1722"/>
      <c r="E85" s="2648"/>
      <c r="F85" s="2648"/>
      <c r="G85" s="1722"/>
      <c r="H85" s="2648"/>
      <c r="I85" s="2643"/>
      <c r="J85" s="1975"/>
      <c r="K85" s="1975"/>
      <c r="L85" s="1974"/>
      <c r="M85" s="1976"/>
      <c r="N85" s="1976"/>
      <c r="O85" s="1976"/>
      <c r="P85" s="1976"/>
      <c r="Q85" s="1976"/>
      <c r="R85" s="1976"/>
      <c r="S85" s="2649"/>
      <c r="T85" s="1722"/>
      <c r="U85" s="1974"/>
      <c r="V85" s="1974"/>
      <c r="AC85" s="2656"/>
      <c r="AD85" s="2656"/>
      <c r="AE85" s="2656"/>
      <c r="AF85" s="2656"/>
      <c r="AG85" s="2656"/>
      <c r="AH85" s="2642" t="s">
        <v>4110</v>
      </c>
      <c r="AI85" s="2656"/>
      <c r="AJ85" s="2656"/>
    </row>
    <row r="86" spans="1:36">
      <c r="A86" s="1722"/>
      <c r="B86" s="2648"/>
      <c r="C86" s="659"/>
      <c r="D86" s="1722"/>
      <c r="E86" s="2648"/>
      <c r="F86" s="2648"/>
      <c r="G86" s="1722"/>
      <c r="H86" s="2648"/>
      <c r="I86" s="2643"/>
      <c r="J86" s="1975"/>
      <c r="K86" s="1975"/>
      <c r="L86" s="1974"/>
      <c r="M86" s="1976"/>
      <c r="N86" s="1976"/>
      <c r="O86" s="1976"/>
      <c r="P86" s="1976"/>
      <c r="Q86" s="1976"/>
      <c r="R86" s="1976"/>
      <c r="S86" s="2649"/>
      <c r="T86" s="1722"/>
      <c r="U86" s="1974"/>
      <c r="V86" s="1974"/>
      <c r="AC86" s="2656"/>
      <c r="AD86" s="2656"/>
      <c r="AE86" s="2656"/>
      <c r="AF86" s="2656"/>
      <c r="AG86" s="2656"/>
      <c r="AH86" s="2642" t="s">
        <v>4111</v>
      </c>
      <c r="AI86" s="2656"/>
      <c r="AJ86" s="2656"/>
    </row>
    <row r="87" spans="1:36">
      <c r="A87" s="1722"/>
      <c r="B87" s="2648"/>
      <c r="C87" s="659"/>
      <c r="D87" s="1722"/>
      <c r="E87" s="2648"/>
      <c r="F87" s="2648"/>
      <c r="G87" s="1722"/>
      <c r="H87" s="2648"/>
      <c r="I87" s="2643"/>
      <c r="J87" s="1975"/>
      <c r="K87" s="1975"/>
      <c r="L87" s="1974"/>
      <c r="M87" s="1976"/>
      <c r="N87" s="1976"/>
      <c r="O87" s="1976"/>
      <c r="P87" s="1976"/>
      <c r="Q87" s="1976"/>
      <c r="R87" s="1976"/>
      <c r="S87" s="2649"/>
      <c r="T87" s="1722"/>
      <c r="U87" s="1974"/>
      <c r="V87" s="1974"/>
      <c r="AC87" s="2656"/>
      <c r="AD87" s="2656"/>
      <c r="AE87" s="2656"/>
      <c r="AF87" s="2656"/>
      <c r="AG87" s="2656"/>
      <c r="AH87" s="2642" t="s">
        <v>4112</v>
      </c>
      <c r="AI87" s="2656"/>
      <c r="AJ87" s="2656"/>
    </row>
    <row r="88" spans="1:36">
      <c r="A88" s="1722"/>
      <c r="B88" s="2648"/>
      <c r="C88" s="659"/>
      <c r="D88" s="1722"/>
      <c r="E88" s="2648"/>
      <c r="F88" s="2648"/>
      <c r="G88" s="1722"/>
      <c r="H88" s="2648"/>
      <c r="I88" s="2643"/>
      <c r="J88" s="1975"/>
      <c r="K88" s="1975"/>
      <c r="L88" s="1974"/>
      <c r="M88" s="1976"/>
      <c r="N88" s="1976"/>
      <c r="O88" s="1976"/>
      <c r="P88" s="1976"/>
      <c r="Q88" s="1976"/>
      <c r="R88" s="1976"/>
      <c r="S88" s="2649"/>
      <c r="T88" s="1722"/>
      <c r="U88" s="1974"/>
      <c r="V88" s="1974"/>
      <c r="AC88" s="2656"/>
      <c r="AD88" s="2656"/>
      <c r="AE88" s="2656"/>
      <c r="AF88" s="2656"/>
      <c r="AG88" s="2656"/>
      <c r="AH88" s="2642" t="s">
        <v>4113</v>
      </c>
      <c r="AI88" s="2656"/>
      <c r="AJ88" s="2656"/>
    </row>
    <row r="89" spans="1:36">
      <c r="A89" s="1722"/>
      <c r="B89" s="2648"/>
      <c r="C89" s="659"/>
      <c r="D89" s="1722"/>
      <c r="E89" s="2648"/>
      <c r="F89" s="2648"/>
      <c r="G89" s="1722"/>
      <c r="H89" s="2648"/>
      <c r="I89" s="2643"/>
      <c r="J89" s="1975"/>
      <c r="K89" s="1975"/>
      <c r="L89" s="1974"/>
      <c r="M89" s="1976"/>
      <c r="N89" s="1976"/>
      <c r="O89" s="1976"/>
      <c r="P89" s="1976"/>
      <c r="Q89" s="1976"/>
      <c r="R89" s="1976"/>
      <c r="S89" s="2649"/>
      <c r="T89" s="1722"/>
      <c r="U89" s="1974"/>
      <c r="V89" s="1974"/>
      <c r="AC89" s="2656"/>
      <c r="AD89" s="2656"/>
      <c r="AE89" s="2656"/>
      <c r="AF89" s="2656"/>
      <c r="AG89" s="2656"/>
      <c r="AH89" s="2642" t="s">
        <v>4114</v>
      </c>
      <c r="AI89" s="2656"/>
      <c r="AJ89" s="2656"/>
    </row>
    <row r="90" spans="1:36">
      <c r="A90" s="1722"/>
      <c r="B90" s="2648"/>
      <c r="C90" s="659"/>
      <c r="D90" s="1722"/>
      <c r="E90" s="2648"/>
      <c r="F90" s="2648"/>
      <c r="G90" s="1722"/>
      <c r="H90" s="2648"/>
      <c r="I90" s="2643"/>
      <c r="J90" s="1975"/>
      <c r="K90" s="1975"/>
      <c r="L90" s="1974"/>
      <c r="M90" s="1976"/>
      <c r="N90" s="1976"/>
      <c r="O90" s="1976"/>
      <c r="P90" s="1976"/>
      <c r="Q90" s="1976"/>
      <c r="R90" s="1976"/>
      <c r="S90" s="2649"/>
      <c r="T90" s="1722"/>
      <c r="U90" s="1974"/>
      <c r="V90" s="1974"/>
      <c r="AC90" s="2656"/>
      <c r="AD90" s="2656"/>
      <c r="AE90" s="2656"/>
      <c r="AF90" s="2656"/>
      <c r="AG90" s="2656"/>
      <c r="AH90" s="2642" t="s">
        <v>4115</v>
      </c>
      <c r="AI90" s="2656"/>
      <c r="AJ90" s="2656"/>
    </row>
    <row r="91" spans="1:36">
      <c r="A91" s="1722"/>
      <c r="B91" s="2648"/>
      <c r="C91" s="659"/>
      <c r="D91" s="1722"/>
      <c r="E91" s="2648"/>
      <c r="F91" s="2648"/>
      <c r="G91" s="1722"/>
      <c r="H91" s="2648"/>
      <c r="I91" s="2643"/>
      <c r="J91" s="1975"/>
      <c r="K91" s="1975"/>
      <c r="L91" s="1974"/>
      <c r="M91" s="1976"/>
      <c r="N91" s="1976"/>
      <c r="O91" s="1976"/>
      <c r="P91" s="1976"/>
      <c r="Q91" s="1976"/>
      <c r="R91" s="1976"/>
      <c r="S91" s="2649"/>
      <c r="T91" s="1722"/>
      <c r="U91" s="1974"/>
      <c r="V91" s="1974"/>
      <c r="AC91" s="2656"/>
      <c r="AD91" s="2656"/>
      <c r="AE91" s="2656"/>
      <c r="AF91" s="2656"/>
      <c r="AG91" s="2656"/>
      <c r="AH91" s="2642" t="s">
        <v>4116</v>
      </c>
      <c r="AI91" s="2656"/>
      <c r="AJ91" s="2656"/>
    </row>
    <row r="92" spans="1:36">
      <c r="A92" s="1722"/>
      <c r="B92" s="2648"/>
      <c r="C92" s="659"/>
      <c r="D92" s="1722"/>
      <c r="E92" s="2648"/>
      <c r="F92" s="2648"/>
      <c r="G92" s="1722"/>
      <c r="H92" s="2648"/>
      <c r="I92" s="2643"/>
      <c r="J92" s="1975"/>
      <c r="K92" s="1975"/>
      <c r="L92" s="1974"/>
      <c r="M92" s="1976"/>
      <c r="N92" s="1976"/>
      <c r="O92" s="1976"/>
      <c r="P92" s="1976"/>
      <c r="Q92" s="1976"/>
      <c r="R92" s="1976"/>
      <c r="S92" s="2649"/>
      <c r="T92" s="1722"/>
      <c r="U92" s="1974"/>
      <c r="V92" s="1974"/>
    </row>
    <row r="93" spans="1:36">
      <c r="A93" s="1722"/>
      <c r="B93" s="2648"/>
      <c r="C93" s="659"/>
      <c r="D93" s="1722"/>
      <c r="E93" s="2648"/>
      <c r="F93" s="2648"/>
      <c r="G93" s="1722"/>
      <c r="H93" s="2648"/>
      <c r="I93" s="2643"/>
      <c r="J93" s="1975"/>
      <c r="K93" s="1975"/>
      <c r="L93" s="1974"/>
      <c r="M93" s="1976"/>
      <c r="N93" s="1976"/>
      <c r="O93" s="1976"/>
      <c r="P93" s="1976"/>
      <c r="Q93" s="1976"/>
      <c r="R93" s="1976"/>
      <c r="S93" s="2649"/>
      <c r="T93" s="1722"/>
      <c r="U93" s="1974"/>
      <c r="V93" s="1974"/>
    </row>
    <row r="94" spans="1:36">
      <c r="A94" s="1722"/>
      <c r="B94" s="2648"/>
      <c r="C94" s="659"/>
      <c r="D94" s="1722"/>
      <c r="E94" s="2648"/>
      <c r="F94" s="2648"/>
      <c r="G94" s="1722"/>
      <c r="H94" s="2648"/>
      <c r="I94" s="2643"/>
      <c r="J94" s="1975"/>
      <c r="K94" s="1975"/>
      <c r="L94" s="1974"/>
      <c r="M94" s="1976"/>
      <c r="N94" s="1976"/>
      <c r="O94" s="1976"/>
      <c r="P94" s="1976"/>
      <c r="Q94" s="1976"/>
      <c r="R94" s="1976"/>
      <c r="S94" s="2649"/>
      <c r="T94" s="1722"/>
      <c r="U94" s="1974"/>
      <c r="V94" s="1974"/>
    </row>
    <row r="95" spans="1:36">
      <c r="A95" s="1722"/>
      <c r="B95" s="2648"/>
      <c r="C95" s="659"/>
      <c r="D95" s="1722"/>
      <c r="E95" s="2648"/>
      <c r="F95" s="2648"/>
      <c r="G95" s="1722"/>
      <c r="H95" s="2648"/>
      <c r="I95" s="2643"/>
      <c r="J95" s="1975"/>
      <c r="K95" s="1975"/>
      <c r="L95" s="1974"/>
      <c r="M95" s="1976"/>
      <c r="N95" s="1976"/>
      <c r="O95" s="1976"/>
      <c r="P95" s="1976"/>
      <c r="Q95" s="1976"/>
      <c r="R95" s="1976"/>
      <c r="S95" s="2649"/>
      <c r="T95" s="1722"/>
      <c r="U95" s="1974"/>
      <c r="V95" s="1974"/>
    </row>
    <row r="96" spans="1:36">
      <c r="A96" s="1722"/>
      <c r="B96" s="2648"/>
      <c r="C96" s="659"/>
      <c r="D96" s="1722"/>
      <c r="E96" s="2648"/>
      <c r="F96" s="2648"/>
      <c r="G96" s="1722"/>
      <c r="H96" s="2648"/>
      <c r="I96" s="2643"/>
      <c r="J96" s="1975"/>
      <c r="K96" s="1975"/>
      <c r="L96" s="1974"/>
      <c r="M96" s="1976"/>
      <c r="N96" s="1976"/>
      <c r="O96" s="1976"/>
      <c r="P96" s="1976"/>
      <c r="Q96" s="1976"/>
      <c r="R96" s="1976"/>
      <c r="S96" s="2649"/>
      <c r="T96" s="1722"/>
      <c r="U96" s="1974"/>
      <c r="V96" s="1974"/>
    </row>
    <row r="97" spans="1:22">
      <c r="A97" s="1722"/>
      <c r="B97" s="2648"/>
      <c r="C97" s="659"/>
      <c r="D97" s="1722"/>
      <c r="E97" s="2648"/>
      <c r="F97" s="2648"/>
      <c r="G97" s="1722"/>
      <c r="H97" s="2648"/>
      <c r="I97" s="2643"/>
      <c r="J97" s="1975"/>
      <c r="K97" s="1975"/>
      <c r="L97" s="1974"/>
      <c r="M97" s="1976"/>
      <c r="N97" s="1976"/>
      <c r="O97" s="1976"/>
      <c r="P97" s="1976"/>
      <c r="Q97" s="1976"/>
      <c r="R97" s="1976"/>
      <c r="S97" s="2649"/>
      <c r="T97" s="1722"/>
      <c r="U97" s="1974"/>
      <c r="V97" s="1974"/>
    </row>
    <row r="98" spans="1:22">
      <c r="A98" s="1722"/>
      <c r="B98" s="2648"/>
      <c r="C98" s="659"/>
      <c r="D98" s="1722"/>
      <c r="E98" s="2648"/>
      <c r="F98" s="2648"/>
      <c r="G98" s="1722"/>
      <c r="H98" s="2648"/>
      <c r="I98" s="2643"/>
      <c r="J98" s="1975"/>
      <c r="K98" s="1975"/>
      <c r="L98" s="1974"/>
      <c r="M98" s="1976"/>
      <c r="N98" s="1976"/>
      <c r="O98" s="1976"/>
      <c r="P98" s="1976"/>
      <c r="Q98" s="1976"/>
      <c r="R98" s="1976"/>
      <c r="S98" s="2649"/>
      <c r="T98" s="1722"/>
      <c r="U98" s="1974"/>
      <c r="V98" s="1974"/>
    </row>
    <row r="99" spans="1:22">
      <c r="A99" s="1722"/>
      <c r="B99" s="2648"/>
      <c r="C99" s="659"/>
      <c r="D99" s="1722"/>
      <c r="E99" s="2648"/>
      <c r="F99" s="2648"/>
      <c r="G99" s="1722"/>
      <c r="H99" s="2648"/>
      <c r="I99" s="2643"/>
      <c r="J99" s="1975"/>
      <c r="K99" s="1975"/>
      <c r="L99" s="1974"/>
      <c r="M99" s="1976"/>
      <c r="N99" s="1976"/>
      <c r="O99" s="1976"/>
      <c r="P99" s="1976"/>
      <c r="Q99" s="1976"/>
      <c r="R99" s="1976"/>
      <c r="S99" s="2649"/>
      <c r="T99" s="1722"/>
      <c r="U99" s="1974"/>
      <c r="V99" s="1974"/>
    </row>
    <row r="100" spans="1:22">
      <c r="A100" s="1722"/>
      <c r="B100" s="2648"/>
      <c r="C100" s="659"/>
      <c r="D100" s="1722"/>
      <c r="E100" s="2648"/>
      <c r="F100" s="2648"/>
      <c r="G100" s="1722"/>
      <c r="H100" s="2648"/>
      <c r="I100" s="2643"/>
      <c r="J100" s="1975"/>
      <c r="K100" s="1975"/>
      <c r="L100" s="1974"/>
      <c r="M100" s="1976"/>
      <c r="N100" s="1976"/>
      <c r="O100" s="1976"/>
      <c r="P100" s="1976"/>
      <c r="Q100" s="1976"/>
      <c r="R100" s="1976"/>
      <c r="S100" s="2649"/>
      <c r="T100" s="1722"/>
      <c r="U100" s="1974"/>
      <c r="V100" s="1974"/>
    </row>
    <row r="101" spans="1:22">
      <c r="A101" s="1722"/>
      <c r="B101" s="2648"/>
      <c r="C101" s="659"/>
      <c r="D101" s="1722"/>
      <c r="E101" s="2648"/>
      <c r="F101" s="2648"/>
      <c r="G101" s="1722"/>
      <c r="H101" s="2648"/>
      <c r="I101" s="2643"/>
      <c r="J101" s="1975"/>
      <c r="K101" s="1975"/>
      <c r="L101" s="1974"/>
      <c r="M101" s="1976"/>
      <c r="N101" s="1976"/>
      <c r="O101" s="1976"/>
      <c r="P101" s="1976"/>
      <c r="Q101" s="1976"/>
      <c r="R101" s="1976"/>
      <c r="S101" s="2649"/>
      <c r="T101" s="1722"/>
      <c r="U101" s="1974"/>
      <c r="V101" s="1974"/>
    </row>
    <row r="102" spans="1:22">
      <c r="A102" s="1722"/>
      <c r="B102" s="2648"/>
      <c r="C102" s="659"/>
      <c r="D102" s="1722"/>
      <c r="E102" s="2648"/>
      <c r="F102" s="2648"/>
      <c r="G102" s="1722"/>
      <c r="H102" s="2648"/>
      <c r="I102" s="2643"/>
      <c r="J102" s="1975"/>
      <c r="K102" s="1975"/>
      <c r="L102" s="1974"/>
      <c r="M102" s="1976"/>
      <c r="N102" s="1976"/>
      <c r="O102" s="1976"/>
      <c r="P102" s="1976"/>
      <c r="Q102" s="1976"/>
      <c r="R102" s="1976"/>
      <c r="S102" s="2649"/>
      <c r="T102" s="1722"/>
      <c r="U102" s="1974"/>
      <c r="V102" s="1974"/>
    </row>
    <row r="103" spans="1:22">
      <c r="A103" s="1722"/>
      <c r="B103" s="2648"/>
      <c r="C103" s="659"/>
      <c r="D103" s="1722"/>
      <c r="E103" s="2648"/>
      <c r="F103" s="2648"/>
      <c r="G103" s="1722"/>
      <c r="H103" s="2648"/>
      <c r="I103" s="2643"/>
      <c r="J103" s="1975"/>
      <c r="K103" s="1975"/>
      <c r="L103" s="1974"/>
      <c r="M103" s="1976"/>
      <c r="N103" s="1976"/>
      <c r="O103" s="1976"/>
      <c r="P103" s="1976"/>
      <c r="Q103" s="1976"/>
      <c r="R103" s="1976"/>
      <c r="S103" s="2649"/>
      <c r="T103" s="1722"/>
      <c r="U103" s="1974"/>
      <c r="V103" s="1974"/>
    </row>
    <row r="104" spans="1:22">
      <c r="A104" s="1722"/>
      <c r="B104" s="2648"/>
      <c r="C104" s="659"/>
      <c r="D104" s="1722"/>
      <c r="E104" s="2648"/>
      <c r="F104" s="2648"/>
      <c r="G104" s="1722"/>
      <c r="H104" s="2648"/>
      <c r="I104" s="2643"/>
      <c r="J104" s="1975"/>
      <c r="K104" s="1975"/>
      <c r="L104" s="1974"/>
      <c r="M104" s="1976"/>
      <c r="N104" s="1976"/>
      <c r="O104" s="1976"/>
      <c r="P104" s="1976"/>
      <c r="Q104" s="1976"/>
      <c r="R104" s="1976"/>
      <c r="S104" s="2649"/>
      <c r="T104" s="1722"/>
      <c r="U104" s="1974"/>
      <c r="V104" s="1974"/>
    </row>
    <row r="105" spans="1:22">
      <c r="A105" s="1722"/>
      <c r="B105" s="2648"/>
      <c r="C105" s="659"/>
      <c r="D105" s="1722"/>
      <c r="E105" s="2648"/>
      <c r="F105" s="2648"/>
      <c r="G105" s="1722"/>
      <c r="H105" s="2648"/>
      <c r="I105" s="2643"/>
      <c r="J105" s="1975"/>
      <c r="K105" s="1975"/>
      <c r="L105" s="1974"/>
      <c r="M105" s="1976"/>
      <c r="N105" s="1976"/>
      <c r="O105" s="1976"/>
      <c r="P105" s="1976"/>
      <c r="Q105" s="1976"/>
      <c r="R105" s="1976"/>
      <c r="S105" s="2649"/>
      <c r="T105" s="1722"/>
      <c r="U105" s="1974"/>
      <c r="V105" s="1974"/>
    </row>
    <row r="106" spans="1:22">
      <c r="A106" s="1722"/>
      <c r="B106" s="2648"/>
      <c r="C106" s="659"/>
      <c r="D106" s="1722"/>
      <c r="E106" s="2648"/>
      <c r="F106" s="2648"/>
      <c r="G106" s="1722"/>
      <c r="H106" s="2648"/>
      <c r="I106" s="2643"/>
      <c r="J106" s="1975"/>
      <c r="K106" s="1975"/>
      <c r="L106" s="1974"/>
      <c r="M106" s="1976"/>
      <c r="N106" s="1976"/>
      <c r="O106" s="1976"/>
      <c r="P106" s="1976"/>
      <c r="Q106" s="1976"/>
      <c r="R106" s="1976"/>
      <c r="S106" s="2649"/>
      <c r="T106" s="1722"/>
      <c r="U106" s="1974"/>
      <c r="V106" s="1974"/>
    </row>
    <row r="107" spans="1:22">
      <c r="A107" s="1722"/>
      <c r="B107" s="2648"/>
      <c r="C107" s="659"/>
      <c r="D107" s="1722"/>
      <c r="E107" s="2648"/>
      <c r="F107" s="2648"/>
      <c r="G107" s="1722"/>
      <c r="H107" s="2648"/>
      <c r="I107" s="2643"/>
      <c r="J107" s="1975"/>
      <c r="K107" s="1975"/>
      <c r="L107" s="1974"/>
      <c r="M107" s="1976"/>
      <c r="N107" s="1976"/>
      <c r="O107" s="1976"/>
      <c r="P107" s="1976"/>
      <c r="Q107" s="1976"/>
      <c r="R107" s="1976"/>
      <c r="S107" s="2649"/>
      <c r="T107" s="1722"/>
      <c r="U107" s="1974"/>
      <c r="V107" s="1974"/>
    </row>
    <row r="108" spans="1:22">
      <c r="A108" s="1722"/>
      <c r="B108" s="2648"/>
      <c r="C108" s="659"/>
      <c r="D108" s="1722"/>
      <c r="E108" s="2648"/>
      <c r="F108" s="2648"/>
      <c r="G108" s="1722"/>
      <c r="H108" s="2648"/>
      <c r="I108" s="2643"/>
      <c r="J108" s="1975"/>
      <c r="K108" s="1975"/>
      <c r="L108" s="1974"/>
      <c r="M108" s="1976"/>
      <c r="N108" s="1976"/>
      <c r="O108" s="1976"/>
      <c r="P108" s="1976"/>
      <c r="Q108" s="1976"/>
      <c r="R108" s="1976"/>
      <c r="S108" s="2649"/>
      <c r="T108" s="1722"/>
      <c r="U108" s="1974"/>
      <c r="V108" s="1974"/>
    </row>
    <row r="109" spans="1:22">
      <c r="A109" s="1722"/>
      <c r="B109" s="2648"/>
      <c r="C109" s="659"/>
      <c r="D109" s="1722"/>
      <c r="E109" s="2648"/>
      <c r="F109" s="2648"/>
      <c r="G109" s="1722"/>
      <c r="H109" s="2648"/>
      <c r="I109" s="2643"/>
      <c r="J109" s="1975"/>
      <c r="K109" s="1975"/>
      <c r="L109" s="1974"/>
      <c r="M109" s="1976"/>
      <c r="N109" s="1976"/>
      <c r="O109" s="1976"/>
      <c r="P109" s="1976"/>
      <c r="Q109" s="1976"/>
      <c r="R109" s="1976"/>
      <c r="S109" s="2649"/>
      <c r="T109" s="1722"/>
      <c r="U109" s="1974"/>
      <c r="V109" s="1974"/>
    </row>
    <row r="110" spans="1:22">
      <c r="A110" s="1722"/>
      <c r="B110" s="2648"/>
      <c r="C110" s="659"/>
      <c r="D110" s="1722"/>
      <c r="E110" s="2648"/>
      <c r="F110" s="2648"/>
      <c r="G110" s="1722"/>
      <c r="H110" s="2648"/>
      <c r="I110" s="2643"/>
      <c r="J110" s="1975"/>
      <c r="K110" s="1975"/>
      <c r="L110" s="1974"/>
      <c r="M110" s="1976"/>
      <c r="N110" s="1976"/>
      <c r="O110" s="1976"/>
      <c r="P110" s="1976"/>
      <c r="Q110" s="1976"/>
      <c r="R110" s="1976"/>
      <c r="S110" s="2649"/>
      <c r="T110" s="1722"/>
      <c r="U110" s="1974"/>
      <c r="V110" s="1974"/>
    </row>
    <row r="111" spans="1:22">
      <c r="A111" s="1722"/>
      <c r="B111" s="2648"/>
      <c r="C111" s="659"/>
      <c r="D111" s="1722"/>
      <c r="E111" s="2648"/>
      <c r="F111" s="2648"/>
      <c r="G111" s="1722"/>
      <c r="H111" s="2648"/>
      <c r="I111" s="2643"/>
      <c r="J111" s="1975"/>
      <c r="K111" s="1975"/>
      <c r="L111" s="1974"/>
      <c r="M111" s="1976"/>
      <c r="N111" s="1976"/>
      <c r="O111" s="1976"/>
      <c r="P111" s="1976"/>
      <c r="Q111" s="1976"/>
      <c r="R111" s="1976"/>
      <c r="S111" s="2649"/>
      <c r="T111" s="1722"/>
      <c r="U111" s="1974"/>
      <c r="V111" s="1974"/>
    </row>
    <row r="112" spans="1:22">
      <c r="A112" s="1722"/>
      <c r="B112" s="2648"/>
      <c r="C112" s="659"/>
      <c r="D112" s="1722"/>
      <c r="E112" s="2648"/>
      <c r="F112" s="2648"/>
      <c r="G112" s="1722"/>
      <c r="H112" s="2648"/>
      <c r="I112" s="2643"/>
      <c r="J112" s="1975"/>
      <c r="K112" s="1975"/>
      <c r="L112" s="1974"/>
      <c r="M112" s="1976"/>
      <c r="N112" s="1976"/>
      <c r="O112" s="1976"/>
      <c r="P112" s="1976"/>
      <c r="Q112" s="1976"/>
      <c r="R112" s="1976"/>
      <c r="S112" s="2649"/>
      <c r="T112" s="1722"/>
      <c r="U112" s="1974"/>
      <c r="V112" s="1974"/>
    </row>
    <row r="113" spans="1:22">
      <c r="A113" s="1722"/>
      <c r="B113" s="2648"/>
      <c r="C113" s="659"/>
      <c r="D113" s="1722"/>
      <c r="E113" s="2648"/>
      <c r="F113" s="2648"/>
      <c r="G113" s="1722"/>
      <c r="H113" s="2648"/>
      <c r="I113" s="2643"/>
      <c r="J113" s="1975"/>
      <c r="K113" s="1975"/>
      <c r="L113" s="1974"/>
      <c r="M113" s="1976"/>
      <c r="N113" s="1976"/>
      <c r="O113" s="1976"/>
      <c r="P113" s="1976"/>
      <c r="Q113" s="1976"/>
      <c r="R113" s="1976"/>
      <c r="S113" s="2649"/>
      <c r="T113" s="1722"/>
      <c r="U113" s="1974"/>
      <c r="V113" s="1974"/>
    </row>
    <row r="114" spans="1:22">
      <c r="A114" s="1722"/>
      <c r="B114" s="2648"/>
      <c r="C114" s="659"/>
      <c r="D114" s="1722"/>
      <c r="E114" s="2648"/>
      <c r="F114" s="2648"/>
      <c r="G114" s="1722"/>
      <c r="H114" s="2648"/>
      <c r="I114" s="2643"/>
      <c r="J114" s="1975"/>
      <c r="K114" s="1975"/>
      <c r="L114" s="1974"/>
      <c r="M114" s="1976"/>
      <c r="N114" s="1976"/>
      <c r="O114" s="1976"/>
      <c r="P114" s="1976"/>
      <c r="Q114" s="1976"/>
      <c r="R114" s="1976"/>
      <c r="S114" s="2649"/>
      <c r="T114" s="1722"/>
      <c r="U114" s="1974"/>
      <c r="V114" s="1974"/>
    </row>
    <row r="115" spans="1:22">
      <c r="A115" s="1722"/>
      <c r="B115" s="2648"/>
      <c r="C115" s="659"/>
      <c r="D115" s="1722"/>
      <c r="E115" s="2648"/>
      <c r="F115" s="2648"/>
      <c r="G115" s="1722"/>
      <c r="H115" s="2648"/>
      <c r="I115" s="2643"/>
      <c r="J115" s="1975"/>
      <c r="K115" s="1975"/>
      <c r="L115" s="1974"/>
      <c r="M115" s="1976"/>
      <c r="N115" s="1976"/>
      <c r="O115" s="1976"/>
      <c r="P115" s="1976"/>
      <c r="Q115" s="1976"/>
      <c r="R115" s="1976"/>
      <c r="S115" s="2649"/>
      <c r="T115" s="1722"/>
      <c r="U115" s="1974"/>
      <c r="V115" s="1974"/>
    </row>
    <row r="116" spans="1:22">
      <c r="A116" s="1722"/>
      <c r="B116" s="2648"/>
      <c r="C116" s="659"/>
      <c r="D116" s="1722"/>
      <c r="E116" s="2648"/>
      <c r="F116" s="2648"/>
      <c r="G116" s="1722"/>
      <c r="H116" s="2648"/>
      <c r="I116" s="2643"/>
      <c r="J116" s="1975"/>
      <c r="K116" s="1975"/>
      <c r="L116" s="1974"/>
      <c r="M116" s="1976"/>
      <c r="N116" s="1976"/>
      <c r="O116" s="1976"/>
      <c r="P116" s="1976"/>
      <c r="Q116" s="1976"/>
      <c r="R116" s="1976"/>
      <c r="S116" s="2649"/>
      <c r="T116" s="1722"/>
      <c r="U116" s="1974"/>
      <c r="V116" s="1974"/>
    </row>
    <row r="117" spans="1:22">
      <c r="A117" s="1722"/>
      <c r="B117" s="2648"/>
      <c r="C117" s="659"/>
      <c r="D117" s="1722"/>
      <c r="E117" s="2648"/>
      <c r="F117" s="2648"/>
      <c r="G117" s="1722"/>
      <c r="H117" s="2648"/>
      <c r="I117" s="2643"/>
      <c r="J117" s="1975"/>
      <c r="K117" s="1975"/>
      <c r="L117" s="1974"/>
      <c r="M117" s="1976"/>
      <c r="N117" s="1976"/>
      <c r="O117" s="1976"/>
      <c r="P117" s="1976"/>
      <c r="Q117" s="1976"/>
      <c r="R117" s="1976"/>
      <c r="S117" s="2649"/>
      <c r="T117" s="1722"/>
      <c r="U117" s="1974"/>
      <c r="V117" s="1974"/>
    </row>
    <row r="118" spans="1:22">
      <c r="A118" s="1722"/>
      <c r="B118" s="2648"/>
      <c r="C118" s="659"/>
      <c r="D118" s="1722"/>
      <c r="E118" s="2648"/>
      <c r="F118" s="2648"/>
      <c r="G118" s="1722"/>
      <c r="H118" s="2648"/>
      <c r="I118" s="2643"/>
      <c r="J118" s="1975"/>
      <c r="K118" s="1975"/>
      <c r="L118" s="1974"/>
      <c r="M118" s="1976"/>
      <c r="N118" s="1976"/>
      <c r="O118" s="1976"/>
      <c r="P118" s="1976"/>
      <c r="Q118" s="1976"/>
      <c r="R118" s="1976"/>
      <c r="S118" s="2649"/>
      <c r="T118" s="1722"/>
      <c r="U118" s="1974"/>
      <c r="V118" s="1974"/>
    </row>
    <row r="119" spans="1:22">
      <c r="A119" s="1722"/>
      <c r="B119" s="2648"/>
      <c r="C119" s="659"/>
      <c r="D119" s="1722"/>
      <c r="E119" s="2648"/>
      <c r="F119" s="2648"/>
      <c r="G119" s="1722"/>
      <c r="H119" s="2648"/>
      <c r="I119" s="2643"/>
      <c r="J119" s="1975"/>
      <c r="K119" s="1975"/>
      <c r="L119" s="1974"/>
      <c r="M119" s="1976"/>
      <c r="N119" s="1976"/>
      <c r="O119" s="1976"/>
      <c r="P119" s="1976"/>
      <c r="Q119" s="1976"/>
      <c r="R119" s="1976"/>
      <c r="S119" s="2649"/>
      <c r="T119" s="1722"/>
      <c r="U119" s="1974"/>
      <c r="V119" s="1974"/>
    </row>
    <row r="120" spans="1:22">
      <c r="A120" s="1722"/>
      <c r="B120" s="2648"/>
      <c r="C120" s="659"/>
      <c r="D120" s="1722"/>
      <c r="E120" s="2648"/>
      <c r="F120" s="2648"/>
      <c r="G120" s="1722"/>
      <c r="H120" s="2648"/>
      <c r="I120" s="2643"/>
      <c r="J120" s="1975"/>
      <c r="K120" s="1975"/>
      <c r="L120" s="1974"/>
      <c r="M120" s="1976"/>
      <c r="N120" s="1976"/>
      <c r="O120" s="1976"/>
      <c r="P120" s="1976"/>
      <c r="Q120" s="1976"/>
      <c r="R120" s="1976"/>
      <c r="S120" s="2649"/>
      <c r="T120" s="1722"/>
      <c r="U120" s="1974"/>
      <c r="V120" s="1974"/>
    </row>
    <row r="121" spans="1:22">
      <c r="A121" s="1722"/>
      <c r="B121" s="2648"/>
      <c r="C121" s="659"/>
      <c r="D121" s="1722"/>
      <c r="E121" s="2648"/>
      <c r="F121" s="2648"/>
      <c r="G121" s="1722"/>
      <c r="H121" s="2648"/>
      <c r="I121" s="2643"/>
      <c r="J121" s="1975"/>
      <c r="K121" s="1975"/>
      <c r="L121" s="1974"/>
      <c r="M121" s="1976"/>
      <c r="N121" s="1976"/>
      <c r="O121" s="1976"/>
      <c r="P121" s="1976"/>
      <c r="Q121" s="1976"/>
      <c r="R121" s="1976"/>
      <c r="S121" s="2649"/>
      <c r="T121" s="1722"/>
      <c r="U121" s="1974"/>
      <c r="V121" s="1974"/>
    </row>
    <row r="122" spans="1:22">
      <c r="A122" s="1722"/>
      <c r="B122" s="2648"/>
      <c r="C122" s="659"/>
      <c r="D122" s="1722"/>
      <c r="E122" s="2648"/>
      <c r="F122" s="2648"/>
      <c r="G122" s="1722"/>
      <c r="H122" s="2648"/>
      <c r="I122" s="2643"/>
      <c r="J122" s="1975"/>
      <c r="K122" s="1975"/>
      <c r="L122" s="1974"/>
      <c r="M122" s="1976"/>
      <c r="N122" s="1976"/>
      <c r="O122" s="1976"/>
      <c r="P122" s="1976"/>
      <c r="Q122" s="1976"/>
      <c r="R122" s="1976"/>
      <c r="S122" s="2649"/>
      <c r="T122" s="1722"/>
      <c r="U122" s="1974"/>
      <c r="V122" s="1974"/>
    </row>
    <row r="123" spans="1:22">
      <c r="A123" s="1722"/>
      <c r="B123" s="2648"/>
      <c r="C123" s="659"/>
      <c r="D123" s="1722"/>
      <c r="E123" s="2648"/>
      <c r="F123" s="2648"/>
      <c r="G123" s="1722"/>
      <c r="H123" s="2648"/>
      <c r="I123" s="2643"/>
      <c r="J123" s="1975"/>
      <c r="K123" s="1975"/>
      <c r="L123" s="1974"/>
      <c r="M123" s="1976"/>
      <c r="N123" s="1976"/>
      <c r="O123" s="1976"/>
      <c r="P123" s="1976"/>
      <c r="Q123" s="1976"/>
      <c r="R123" s="1976"/>
      <c r="S123" s="2649"/>
      <c r="T123" s="1722"/>
      <c r="U123" s="1974"/>
      <c r="V123" s="1974"/>
    </row>
    <row r="124" spans="1:22">
      <c r="A124" s="1722"/>
      <c r="B124" s="2648"/>
      <c r="C124" s="659"/>
      <c r="D124" s="1722"/>
      <c r="E124" s="2648"/>
      <c r="F124" s="2648"/>
      <c r="G124" s="1722"/>
      <c r="H124" s="2648"/>
      <c r="I124" s="2643"/>
      <c r="J124" s="1975"/>
      <c r="K124" s="1975"/>
      <c r="L124" s="1974"/>
      <c r="M124" s="1976"/>
      <c r="N124" s="1976"/>
      <c r="O124" s="1976"/>
      <c r="P124" s="1976"/>
      <c r="Q124" s="1976"/>
      <c r="R124" s="1976"/>
      <c r="S124" s="2649"/>
      <c r="T124" s="1722"/>
      <c r="U124" s="1974"/>
      <c r="V124" s="1974"/>
    </row>
    <row r="125" spans="1:22">
      <c r="A125" s="1722"/>
      <c r="B125" s="2648"/>
      <c r="C125" s="659"/>
      <c r="D125" s="1722"/>
      <c r="E125" s="2648"/>
      <c r="F125" s="2648"/>
      <c r="G125" s="1722"/>
      <c r="H125" s="2648"/>
      <c r="I125" s="2643"/>
      <c r="J125" s="1975"/>
      <c r="K125" s="1975"/>
      <c r="L125" s="1974"/>
      <c r="M125" s="1976"/>
      <c r="N125" s="1976"/>
      <c r="O125" s="1976"/>
      <c r="P125" s="1976"/>
      <c r="Q125" s="1976"/>
      <c r="R125" s="1976"/>
      <c r="S125" s="2649"/>
      <c r="T125" s="1722"/>
      <c r="U125" s="1974"/>
      <c r="V125" s="1974"/>
    </row>
    <row r="126" spans="1:22">
      <c r="A126" s="1722"/>
      <c r="B126" s="2648"/>
      <c r="C126" s="659"/>
      <c r="D126" s="1722"/>
      <c r="E126" s="2648"/>
      <c r="F126" s="2648"/>
      <c r="G126" s="1722"/>
      <c r="H126" s="2648"/>
      <c r="I126" s="2643"/>
      <c r="J126" s="1975"/>
      <c r="K126" s="1975"/>
      <c r="L126" s="1974"/>
      <c r="M126" s="1976"/>
      <c r="N126" s="1976"/>
      <c r="O126" s="1976"/>
      <c r="P126" s="1976"/>
      <c r="Q126" s="1976"/>
      <c r="R126" s="1976"/>
      <c r="S126" s="2649"/>
      <c r="T126" s="1722"/>
      <c r="U126" s="1974"/>
      <c r="V126" s="1974"/>
    </row>
    <row r="127" spans="1:22">
      <c r="A127" s="1722"/>
      <c r="B127" s="2648"/>
      <c r="C127" s="659"/>
      <c r="D127" s="1722"/>
      <c r="E127" s="2648"/>
      <c r="F127" s="2648"/>
      <c r="G127" s="1722"/>
      <c r="H127" s="2648"/>
      <c r="I127" s="2643"/>
      <c r="J127" s="1975"/>
      <c r="K127" s="1975"/>
      <c r="L127" s="1974"/>
      <c r="M127" s="1976"/>
      <c r="N127" s="1976"/>
      <c r="O127" s="1976"/>
      <c r="P127" s="1976"/>
      <c r="Q127" s="1976"/>
      <c r="R127" s="1976"/>
      <c r="S127" s="2649"/>
      <c r="T127" s="1722"/>
      <c r="U127" s="1974"/>
      <c r="V127" s="1974"/>
    </row>
    <row r="128" spans="1:22">
      <c r="A128" s="1722"/>
      <c r="B128" s="2648"/>
      <c r="C128" s="659"/>
      <c r="D128" s="1722"/>
      <c r="E128" s="2648"/>
      <c r="F128" s="2648"/>
      <c r="G128" s="1722"/>
      <c r="H128" s="2648"/>
      <c r="I128" s="2643"/>
      <c r="J128" s="1975"/>
      <c r="K128" s="1975"/>
      <c r="L128" s="1974"/>
      <c r="M128" s="1976"/>
      <c r="N128" s="1976"/>
      <c r="O128" s="1976"/>
      <c r="P128" s="1976"/>
      <c r="Q128" s="1976"/>
      <c r="R128" s="1976"/>
      <c r="S128" s="2649"/>
      <c r="T128" s="1722"/>
      <c r="U128" s="1974"/>
      <c r="V128" s="1974"/>
    </row>
    <row r="129" spans="1:22">
      <c r="A129" s="1722"/>
      <c r="B129" s="2648"/>
      <c r="C129" s="659"/>
      <c r="D129" s="1722"/>
      <c r="E129" s="2648"/>
      <c r="F129" s="2648"/>
      <c r="G129" s="1722"/>
      <c r="H129" s="2648"/>
      <c r="I129" s="2643"/>
      <c r="J129" s="1975"/>
      <c r="K129" s="1975"/>
      <c r="L129" s="1974"/>
      <c r="M129" s="1976"/>
      <c r="N129" s="1976"/>
      <c r="O129" s="1976"/>
      <c r="P129" s="1976"/>
      <c r="Q129" s="1976"/>
      <c r="R129" s="1976"/>
      <c r="S129" s="2649"/>
      <c r="T129" s="1722"/>
      <c r="U129" s="1974"/>
      <c r="V129" s="1974"/>
    </row>
    <row r="130" spans="1:22">
      <c r="A130" s="1722"/>
      <c r="B130" s="2648"/>
      <c r="C130" s="659"/>
      <c r="D130" s="1722"/>
      <c r="E130" s="2648"/>
      <c r="F130" s="2648"/>
      <c r="G130" s="1722"/>
      <c r="H130" s="2648"/>
      <c r="I130" s="2643"/>
      <c r="J130" s="1975"/>
      <c r="K130" s="1975"/>
      <c r="L130" s="1974"/>
      <c r="M130" s="1976"/>
      <c r="N130" s="1976"/>
      <c r="O130" s="1976"/>
      <c r="P130" s="1976"/>
      <c r="Q130" s="1976"/>
      <c r="R130" s="1976"/>
      <c r="S130" s="2649"/>
      <c r="T130" s="1722"/>
      <c r="U130" s="1974"/>
      <c r="V130" s="1974"/>
    </row>
    <row r="131" spans="1:22">
      <c r="A131" s="1722"/>
      <c r="B131" s="2648"/>
      <c r="C131" s="659"/>
      <c r="D131" s="1722"/>
      <c r="E131" s="2648"/>
      <c r="F131" s="2648"/>
      <c r="G131" s="1722"/>
      <c r="H131" s="2648"/>
      <c r="I131" s="2643"/>
      <c r="J131" s="1975"/>
      <c r="K131" s="1975"/>
      <c r="L131" s="1974"/>
      <c r="M131" s="1976"/>
      <c r="N131" s="1976"/>
      <c r="O131" s="1976"/>
      <c r="P131" s="1976"/>
      <c r="Q131" s="1976"/>
      <c r="R131" s="1976"/>
      <c r="S131" s="2649"/>
      <c r="T131" s="1722"/>
      <c r="U131" s="1974"/>
      <c r="V131" s="1974"/>
    </row>
    <row r="132" spans="1:22">
      <c r="A132" s="1722"/>
      <c r="B132" s="2648"/>
      <c r="C132" s="659"/>
      <c r="D132" s="1722"/>
      <c r="E132" s="2648"/>
      <c r="F132" s="2648"/>
      <c r="G132" s="1722"/>
      <c r="H132" s="2648"/>
      <c r="I132" s="2643"/>
      <c r="J132" s="1975"/>
      <c r="K132" s="1975"/>
      <c r="L132" s="1974"/>
      <c r="M132" s="1976"/>
      <c r="N132" s="1976"/>
      <c r="O132" s="1976"/>
      <c r="P132" s="1976"/>
      <c r="Q132" s="1976"/>
      <c r="R132" s="1976"/>
      <c r="S132" s="2649"/>
      <c r="T132" s="1722"/>
      <c r="U132" s="1974"/>
      <c r="V132" s="1974"/>
    </row>
    <row r="133" spans="1:22">
      <c r="A133" s="1722"/>
      <c r="B133" s="2648"/>
      <c r="C133" s="659"/>
      <c r="D133" s="1722"/>
      <c r="E133" s="2648"/>
      <c r="F133" s="2648"/>
      <c r="G133" s="1722"/>
      <c r="H133" s="2648"/>
      <c r="I133" s="2643"/>
      <c r="J133" s="1975"/>
      <c r="K133" s="1975"/>
      <c r="L133" s="1974"/>
      <c r="M133" s="1976"/>
      <c r="N133" s="1976"/>
      <c r="O133" s="1976"/>
      <c r="P133" s="1976"/>
      <c r="Q133" s="1976"/>
      <c r="R133" s="1976"/>
      <c r="S133" s="2649"/>
      <c r="T133" s="1722"/>
      <c r="U133" s="1974"/>
      <c r="V133" s="1974"/>
    </row>
    <row r="134" spans="1:22">
      <c r="A134" s="1722"/>
      <c r="B134" s="2648"/>
      <c r="C134" s="659"/>
      <c r="D134" s="1722"/>
      <c r="E134" s="2648"/>
      <c r="F134" s="2648"/>
      <c r="G134" s="1722"/>
      <c r="H134" s="2648"/>
      <c r="I134" s="2643"/>
      <c r="J134" s="1975"/>
      <c r="K134" s="1975"/>
      <c r="L134" s="1974"/>
      <c r="M134" s="1976"/>
      <c r="N134" s="1976"/>
      <c r="O134" s="1976"/>
      <c r="P134" s="1976"/>
      <c r="Q134" s="1976"/>
      <c r="R134" s="1976"/>
      <c r="S134" s="2649"/>
      <c r="T134" s="1722"/>
      <c r="U134" s="1974"/>
      <c r="V134" s="1974"/>
    </row>
    <row r="135" spans="1:22">
      <c r="A135" s="1722"/>
      <c r="B135" s="2648"/>
      <c r="C135" s="659"/>
      <c r="D135" s="1722"/>
      <c r="E135" s="2648"/>
      <c r="F135" s="2648"/>
      <c r="G135" s="1722"/>
      <c r="H135" s="2648"/>
      <c r="I135" s="2643"/>
      <c r="J135" s="1975"/>
      <c r="K135" s="1975"/>
      <c r="L135" s="1974"/>
      <c r="M135" s="1976"/>
      <c r="N135" s="1976"/>
      <c r="O135" s="1976"/>
      <c r="P135" s="1976"/>
      <c r="Q135" s="1976"/>
      <c r="R135" s="1976"/>
      <c r="S135" s="2649"/>
      <c r="T135" s="1722"/>
      <c r="U135" s="1974"/>
      <c r="V135" s="1974"/>
    </row>
    <row r="136" spans="1:22">
      <c r="A136" s="1722"/>
      <c r="B136" s="2648"/>
      <c r="C136" s="659"/>
      <c r="D136" s="1722"/>
      <c r="E136" s="2648"/>
      <c r="F136" s="2648"/>
      <c r="G136" s="1722"/>
      <c r="H136" s="2648"/>
      <c r="I136" s="2643"/>
      <c r="J136" s="1975"/>
      <c r="K136" s="1975"/>
      <c r="L136" s="1974"/>
      <c r="M136" s="1976"/>
      <c r="N136" s="1976"/>
      <c r="O136" s="1976"/>
      <c r="P136" s="1976"/>
      <c r="Q136" s="1976"/>
      <c r="R136" s="1976"/>
      <c r="S136" s="2649"/>
      <c r="T136" s="1722"/>
      <c r="U136" s="1974"/>
      <c r="V136" s="1974"/>
    </row>
    <row r="137" spans="1:22">
      <c r="A137" s="1722"/>
      <c r="B137" s="2648"/>
      <c r="C137" s="659"/>
      <c r="D137" s="1722"/>
      <c r="E137" s="2648"/>
      <c r="F137" s="2648"/>
      <c r="G137" s="1722"/>
      <c r="H137" s="2648"/>
      <c r="I137" s="2643"/>
      <c r="J137" s="1975"/>
      <c r="K137" s="1975"/>
      <c r="L137" s="1974"/>
      <c r="M137" s="1976"/>
      <c r="N137" s="1976"/>
      <c r="O137" s="1976"/>
      <c r="P137" s="1976"/>
      <c r="Q137" s="1976"/>
      <c r="R137" s="1976"/>
      <c r="S137" s="2649"/>
      <c r="T137" s="1722"/>
      <c r="U137" s="1974"/>
      <c r="V137" s="1974"/>
    </row>
    <row r="138" spans="1:22">
      <c r="A138" s="1722"/>
      <c r="B138" s="2648"/>
      <c r="C138" s="659"/>
      <c r="D138" s="1722"/>
      <c r="E138" s="2648"/>
      <c r="F138" s="2648"/>
      <c r="G138" s="1722"/>
      <c r="H138" s="2648"/>
      <c r="I138" s="2643"/>
      <c r="J138" s="1975"/>
      <c r="K138" s="1975"/>
      <c r="L138" s="1974"/>
      <c r="M138" s="1976"/>
      <c r="N138" s="1976"/>
      <c r="O138" s="1976"/>
      <c r="P138" s="1976"/>
      <c r="Q138" s="1976"/>
      <c r="R138" s="1976"/>
      <c r="S138" s="2649"/>
      <c r="T138" s="1722"/>
      <c r="U138" s="1974"/>
      <c r="V138" s="1974"/>
    </row>
    <row r="139" spans="1:22">
      <c r="A139" s="1722"/>
      <c r="B139" s="2648"/>
      <c r="C139" s="659"/>
      <c r="D139" s="1722"/>
      <c r="E139" s="2648"/>
      <c r="F139" s="2648"/>
      <c r="G139" s="1722"/>
      <c r="H139" s="2648"/>
      <c r="I139" s="2643"/>
      <c r="J139" s="1975"/>
      <c r="K139" s="1975"/>
      <c r="L139" s="1974"/>
      <c r="M139" s="1976"/>
      <c r="N139" s="1976"/>
      <c r="O139" s="1976"/>
      <c r="P139" s="1976"/>
      <c r="Q139" s="1976"/>
      <c r="R139" s="1976"/>
      <c r="S139" s="2649"/>
      <c r="T139" s="1722"/>
      <c r="U139" s="1974"/>
      <c r="V139" s="1974"/>
    </row>
    <row r="140" spans="1:22">
      <c r="A140" s="1722"/>
      <c r="B140" s="2648"/>
      <c r="C140" s="659"/>
      <c r="D140" s="1722"/>
      <c r="E140" s="2648"/>
      <c r="F140" s="2648"/>
      <c r="G140" s="1722"/>
      <c r="H140" s="2648"/>
      <c r="I140" s="2643"/>
      <c r="J140" s="1975"/>
      <c r="K140" s="1975"/>
      <c r="L140" s="1974"/>
      <c r="M140" s="1976"/>
      <c r="N140" s="1976"/>
      <c r="O140" s="1976"/>
      <c r="P140" s="1976"/>
      <c r="Q140" s="1976"/>
      <c r="R140" s="1976"/>
      <c r="S140" s="2649"/>
      <c r="T140" s="1722"/>
      <c r="U140" s="1974"/>
      <c r="V140" s="1974"/>
    </row>
    <row r="141" spans="1:22">
      <c r="A141" s="1722"/>
      <c r="B141" s="2648"/>
      <c r="C141" s="659"/>
      <c r="D141" s="1722"/>
      <c r="E141" s="2648"/>
      <c r="F141" s="2648"/>
      <c r="G141" s="1722"/>
      <c r="H141" s="2648"/>
      <c r="I141" s="2643"/>
      <c r="J141" s="1975"/>
      <c r="K141" s="1975"/>
      <c r="L141" s="1974"/>
      <c r="M141" s="1976"/>
      <c r="N141" s="1976"/>
      <c r="O141" s="1976"/>
      <c r="P141" s="1976"/>
      <c r="Q141" s="1976"/>
      <c r="R141" s="1976"/>
      <c r="S141" s="2649"/>
      <c r="T141" s="1722"/>
      <c r="U141" s="1974"/>
      <c r="V141" s="1974"/>
    </row>
    <row r="142" spans="1:22">
      <c r="A142" s="1722"/>
      <c r="B142" s="2648"/>
      <c r="C142" s="659"/>
      <c r="D142" s="1722"/>
      <c r="E142" s="2648"/>
      <c r="F142" s="2648"/>
      <c r="G142" s="1722"/>
      <c r="H142" s="2648"/>
      <c r="I142" s="2643"/>
      <c r="J142" s="1975"/>
      <c r="K142" s="1975"/>
      <c r="L142" s="1974"/>
      <c r="M142" s="1976"/>
      <c r="N142" s="1976"/>
      <c r="O142" s="1976"/>
      <c r="P142" s="1976"/>
      <c r="Q142" s="1976"/>
      <c r="R142" s="1976"/>
      <c r="S142" s="2649"/>
      <c r="T142" s="1722"/>
      <c r="U142" s="1974"/>
      <c r="V142" s="1974"/>
    </row>
    <row r="143" spans="1:22">
      <c r="A143" s="1722"/>
      <c r="B143" s="2648"/>
      <c r="C143" s="659"/>
      <c r="D143" s="1722"/>
      <c r="E143" s="2648"/>
      <c r="F143" s="2648"/>
      <c r="G143" s="1722"/>
      <c r="H143" s="2648"/>
      <c r="I143" s="2643"/>
      <c r="J143" s="1975"/>
      <c r="K143" s="1975"/>
      <c r="L143" s="1974"/>
      <c r="M143" s="1976"/>
      <c r="N143" s="1976"/>
      <c r="O143" s="1976"/>
      <c r="P143" s="1976"/>
      <c r="Q143" s="1976"/>
      <c r="R143" s="1976"/>
      <c r="S143" s="2649"/>
      <c r="T143" s="1722"/>
      <c r="U143" s="1974"/>
      <c r="V143" s="1974"/>
    </row>
    <row r="144" spans="1:22">
      <c r="A144" s="1722"/>
      <c r="B144" s="2648"/>
      <c r="C144" s="659"/>
      <c r="D144" s="1722"/>
      <c r="E144" s="2648"/>
      <c r="F144" s="2648"/>
      <c r="G144" s="1722"/>
      <c r="H144" s="2648"/>
      <c r="I144" s="2643"/>
      <c r="J144" s="1975"/>
      <c r="K144" s="1975"/>
      <c r="L144" s="1974"/>
      <c r="M144" s="1976"/>
      <c r="N144" s="1976"/>
      <c r="O144" s="1976"/>
      <c r="P144" s="1976"/>
      <c r="Q144" s="1976"/>
      <c r="R144" s="1976"/>
      <c r="S144" s="2649"/>
      <c r="T144" s="1722"/>
      <c r="U144" s="1974"/>
      <c r="V144" s="1974"/>
    </row>
    <row r="145" spans="1:22">
      <c r="A145" s="1722"/>
      <c r="B145" s="2648"/>
      <c r="C145" s="659"/>
      <c r="D145" s="1722"/>
      <c r="E145" s="2648"/>
      <c r="F145" s="2648"/>
      <c r="G145" s="1722"/>
      <c r="H145" s="2648"/>
      <c r="I145" s="2643"/>
      <c r="J145" s="1975"/>
      <c r="K145" s="1975"/>
      <c r="L145" s="1974"/>
      <c r="M145" s="1976"/>
      <c r="N145" s="1976"/>
      <c r="O145" s="1976"/>
      <c r="P145" s="1976"/>
      <c r="Q145" s="1976"/>
      <c r="R145" s="1976"/>
      <c r="S145" s="2649"/>
      <c r="T145" s="1722"/>
      <c r="U145" s="1974"/>
      <c r="V145" s="1974"/>
    </row>
    <row r="146" spans="1:22">
      <c r="A146" s="1722"/>
      <c r="B146" s="2648"/>
      <c r="C146" s="659"/>
      <c r="D146" s="1722"/>
      <c r="E146" s="2648"/>
      <c r="F146" s="2648"/>
      <c r="G146" s="1722"/>
      <c r="H146" s="2648"/>
      <c r="I146" s="2643"/>
      <c r="J146" s="1975"/>
      <c r="K146" s="1975"/>
      <c r="L146" s="1974"/>
      <c r="M146" s="1976"/>
      <c r="N146" s="1976"/>
      <c r="O146" s="1976"/>
      <c r="P146" s="1976"/>
      <c r="Q146" s="1976"/>
      <c r="R146" s="1976"/>
      <c r="S146" s="2649"/>
      <c r="T146" s="1722"/>
      <c r="U146" s="1974"/>
      <c r="V146" s="1974"/>
    </row>
    <row r="147" spans="1:22">
      <c r="A147" s="1722"/>
      <c r="B147" s="2648"/>
      <c r="C147" s="659"/>
      <c r="D147" s="1722"/>
      <c r="E147" s="2648"/>
      <c r="F147" s="2648"/>
      <c r="G147" s="1722"/>
      <c r="H147" s="2648"/>
      <c r="I147" s="2643"/>
      <c r="J147" s="1975"/>
      <c r="K147" s="1975"/>
      <c r="L147" s="1974"/>
      <c r="M147" s="1976"/>
      <c r="N147" s="1976"/>
      <c r="O147" s="1976"/>
      <c r="P147" s="1976"/>
      <c r="Q147" s="1976"/>
      <c r="R147" s="1976"/>
      <c r="S147" s="2649"/>
      <c r="T147" s="1722"/>
      <c r="U147" s="1974"/>
      <c r="V147" s="1974"/>
    </row>
    <row r="148" spans="1:22">
      <c r="A148" s="1722"/>
      <c r="B148" s="2648"/>
      <c r="C148" s="659"/>
      <c r="D148" s="1722"/>
      <c r="E148" s="2648"/>
      <c r="F148" s="2648"/>
      <c r="G148" s="1722"/>
      <c r="H148" s="2648"/>
      <c r="I148" s="2643"/>
      <c r="J148" s="1975"/>
      <c r="K148" s="1975"/>
      <c r="L148" s="1974"/>
      <c r="M148" s="1976"/>
      <c r="N148" s="1976"/>
      <c r="O148" s="1976"/>
      <c r="P148" s="1976"/>
      <c r="Q148" s="1976"/>
      <c r="R148" s="1976"/>
      <c r="S148" s="2649"/>
      <c r="T148" s="1722"/>
      <c r="U148" s="1974"/>
      <c r="V148" s="1974"/>
    </row>
    <row r="149" spans="1:22">
      <c r="A149" s="1722"/>
      <c r="B149" s="2648"/>
      <c r="C149" s="659"/>
      <c r="D149" s="1722"/>
      <c r="E149" s="2648"/>
      <c r="F149" s="2648"/>
      <c r="G149" s="1722"/>
      <c r="H149" s="2648"/>
      <c r="I149" s="2643"/>
      <c r="J149" s="1975"/>
      <c r="K149" s="1975"/>
      <c r="L149" s="1974"/>
      <c r="M149" s="1976"/>
      <c r="N149" s="1976"/>
      <c r="O149" s="1976"/>
      <c r="P149" s="1976"/>
      <c r="Q149" s="1976"/>
      <c r="R149" s="1976"/>
      <c r="S149" s="2649"/>
      <c r="T149" s="1722"/>
      <c r="U149" s="1974"/>
      <c r="V149" s="1974"/>
    </row>
    <row r="150" spans="1:22">
      <c r="A150" s="1722"/>
      <c r="B150" s="2648"/>
      <c r="C150" s="659"/>
      <c r="D150" s="1722"/>
      <c r="E150" s="2648"/>
      <c r="F150" s="2648"/>
      <c r="G150" s="1722"/>
      <c r="H150" s="2648"/>
      <c r="I150" s="2643"/>
      <c r="J150" s="1975"/>
      <c r="K150" s="1975"/>
      <c r="L150" s="1974"/>
      <c r="M150" s="1976"/>
      <c r="N150" s="1976"/>
      <c r="O150" s="1976"/>
      <c r="P150" s="1976"/>
      <c r="Q150" s="1976"/>
      <c r="R150" s="1976"/>
      <c r="S150" s="2649"/>
      <c r="T150" s="1722"/>
      <c r="U150" s="1974"/>
      <c r="V150" s="1974"/>
    </row>
    <row r="151" spans="1:22">
      <c r="A151" s="1722"/>
      <c r="B151" s="2648"/>
      <c r="C151" s="659"/>
      <c r="D151" s="1722"/>
      <c r="E151" s="2648"/>
      <c r="F151" s="2648"/>
      <c r="G151" s="1722"/>
      <c r="H151" s="2648"/>
      <c r="I151" s="2643"/>
      <c r="J151" s="1975"/>
      <c r="K151" s="1975"/>
      <c r="L151" s="1974"/>
      <c r="M151" s="1976"/>
      <c r="N151" s="1976"/>
      <c r="O151" s="1976"/>
      <c r="P151" s="1976"/>
      <c r="Q151" s="1976"/>
      <c r="R151" s="1976"/>
      <c r="S151" s="2649"/>
      <c r="T151" s="1722"/>
      <c r="U151" s="1974"/>
      <c r="V151" s="1974"/>
    </row>
    <row r="152" spans="1:22">
      <c r="A152" s="1722"/>
      <c r="B152" s="2648"/>
      <c r="C152" s="659"/>
      <c r="D152" s="1722"/>
      <c r="E152" s="2648"/>
      <c r="F152" s="2648"/>
      <c r="G152" s="1722"/>
      <c r="H152" s="2648"/>
      <c r="I152" s="2643"/>
      <c r="J152" s="1975"/>
      <c r="K152" s="1975"/>
      <c r="L152" s="1974"/>
      <c r="M152" s="1976"/>
      <c r="N152" s="1976"/>
      <c r="O152" s="1976"/>
      <c r="P152" s="1976"/>
      <c r="Q152" s="1976"/>
      <c r="R152" s="1976"/>
      <c r="S152" s="2649"/>
      <c r="T152" s="1722"/>
      <c r="U152" s="1974"/>
      <c r="V152" s="1974"/>
    </row>
    <row r="153" spans="1:22">
      <c r="A153" s="1722"/>
      <c r="B153" s="2648"/>
      <c r="C153" s="659"/>
      <c r="D153" s="1722"/>
      <c r="E153" s="2648"/>
      <c r="F153" s="2648"/>
      <c r="G153" s="1722"/>
      <c r="H153" s="2648"/>
      <c r="I153" s="2643"/>
      <c r="J153" s="1975"/>
      <c r="K153" s="1975"/>
      <c r="L153" s="1974"/>
      <c r="M153" s="1976"/>
      <c r="N153" s="1976"/>
      <c r="O153" s="1976"/>
      <c r="P153" s="1976"/>
      <c r="Q153" s="1976"/>
      <c r="R153" s="1976"/>
      <c r="S153" s="2649"/>
      <c r="T153" s="1722"/>
      <c r="U153" s="1974"/>
      <c r="V153" s="1974"/>
    </row>
    <row r="154" spans="1:22">
      <c r="A154" s="1722"/>
      <c r="B154" s="2648"/>
      <c r="C154" s="659"/>
      <c r="D154" s="1722"/>
      <c r="E154" s="2648"/>
      <c r="F154" s="2648"/>
      <c r="G154" s="1722"/>
      <c r="H154" s="2648"/>
      <c r="I154" s="2643"/>
      <c r="J154" s="1975"/>
      <c r="K154" s="1975"/>
      <c r="L154" s="1974"/>
      <c r="M154" s="1976"/>
      <c r="N154" s="1976"/>
      <c r="O154" s="1976"/>
      <c r="P154" s="1976"/>
      <c r="Q154" s="1976"/>
      <c r="R154" s="1976"/>
      <c r="S154" s="2649"/>
      <c r="T154" s="1722"/>
      <c r="U154" s="1974"/>
      <c r="V154" s="1974"/>
    </row>
    <row r="155" spans="1:22">
      <c r="A155" s="1722"/>
      <c r="B155" s="2648"/>
      <c r="C155" s="659"/>
      <c r="D155" s="1722"/>
      <c r="E155" s="2648"/>
      <c r="F155" s="2648"/>
      <c r="G155" s="1722"/>
      <c r="H155" s="2648"/>
      <c r="I155" s="2643"/>
      <c r="J155" s="1975"/>
      <c r="K155" s="1975"/>
      <c r="L155" s="1974"/>
      <c r="M155" s="1976"/>
      <c r="N155" s="1976"/>
      <c r="O155" s="1976"/>
      <c r="P155" s="1976"/>
      <c r="Q155" s="1976"/>
      <c r="R155" s="1976"/>
      <c r="S155" s="2649"/>
      <c r="T155" s="1722"/>
      <c r="U155" s="1974"/>
      <c r="V155" s="1974"/>
    </row>
    <row r="156" spans="1:22">
      <c r="A156" s="1722"/>
      <c r="B156" s="2648"/>
      <c r="C156" s="659"/>
      <c r="D156" s="1722"/>
      <c r="E156" s="2648"/>
      <c r="F156" s="2648"/>
      <c r="G156" s="1722"/>
      <c r="H156" s="2648"/>
      <c r="I156" s="2643"/>
      <c r="J156" s="1975"/>
      <c r="K156" s="1975"/>
      <c r="L156" s="1974"/>
      <c r="M156" s="1976"/>
      <c r="N156" s="1976"/>
      <c r="O156" s="1976"/>
      <c r="P156" s="1976"/>
      <c r="Q156" s="1976"/>
      <c r="R156" s="1976"/>
      <c r="S156" s="2649"/>
      <c r="T156" s="1722"/>
      <c r="U156" s="1974"/>
      <c r="V156" s="1974"/>
    </row>
    <row r="157" spans="1:22">
      <c r="A157" s="1722"/>
      <c r="B157" s="2648"/>
      <c r="C157" s="659"/>
      <c r="D157" s="1722"/>
      <c r="E157" s="2648"/>
      <c r="F157" s="2648"/>
      <c r="G157" s="1722"/>
      <c r="H157" s="2648"/>
      <c r="I157" s="2643"/>
      <c r="J157" s="1975"/>
      <c r="K157" s="1975"/>
      <c r="L157" s="1974"/>
      <c r="M157" s="1976"/>
      <c r="N157" s="1976"/>
      <c r="O157" s="1976"/>
      <c r="P157" s="1976"/>
      <c r="Q157" s="1976"/>
      <c r="R157" s="1976"/>
      <c r="S157" s="2649"/>
      <c r="T157" s="1722"/>
      <c r="U157" s="1974"/>
      <c r="V157" s="1974"/>
    </row>
    <row r="158" spans="1:22">
      <c r="A158" s="1722"/>
      <c r="B158" s="2648"/>
      <c r="C158" s="659"/>
      <c r="D158" s="1722"/>
      <c r="E158" s="2648"/>
      <c r="F158" s="2648"/>
      <c r="G158" s="1722"/>
      <c r="H158" s="2648"/>
      <c r="I158" s="2643"/>
      <c r="J158" s="1975"/>
      <c r="K158" s="1975"/>
      <c r="L158" s="1974"/>
      <c r="M158" s="1976"/>
      <c r="N158" s="1976"/>
      <c r="O158" s="1976"/>
      <c r="P158" s="1976"/>
      <c r="Q158" s="1976"/>
      <c r="R158" s="1976"/>
      <c r="S158" s="2649"/>
      <c r="T158" s="1722"/>
      <c r="U158" s="1974"/>
      <c r="V158" s="1974"/>
    </row>
    <row r="159" spans="1:22">
      <c r="A159" s="1722"/>
      <c r="B159" s="2648"/>
      <c r="C159" s="659"/>
      <c r="D159" s="1722"/>
      <c r="E159" s="2648"/>
      <c r="F159" s="2648"/>
      <c r="G159" s="1722"/>
      <c r="H159" s="2648"/>
      <c r="I159" s="2643"/>
      <c r="J159" s="1975"/>
      <c r="K159" s="1975"/>
      <c r="L159" s="1974"/>
      <c r="M159" s="1976"/>
      <c r="N159" s="1976"/>
      <c r="O159" s="1976"/>
      <c r="P159" s="1976"/>
      <c r="Q159" s="1976"/>
      <c r="R159" s="1976"/>
      <c r="S159" s="2649"/>
      <c r="T159" s="1722"/>
      <c r="U159" s="1974"/>
      <c r="V159" s="1974"/>
    </row>
    <row r="160" spans="1:22">
      <c r="A160" s="1722"/>
      <c r="B160" s="2648"/>
      <c r="C160" s="659"/>
      <c r="D160" s="1722"/>
      <c r="E160" s="2648"/>
      <c r="F160" s="2648"/>
      <c r="G160" s="1722"/>
      <c r="H160" s="2648"/>
      <c r="I160" s="2643"/>
      <c r="J160" s="1975"/>
      <c r="K160" s="1975"/>
      <c r="L160" s="1974"/>
      <c r="M160" s="1976"/>
      <c r="N160" s="1976"/>
      <c r="O160" s="1976"/>
      <c r="P160" s="1976"/>
      <c r="Q160" s="1976"/>
      <c r="R160" s="1976"/>
      <c r="S160" s="2649"/>
      <c r="T160" s="1722"/>
      <c r="U160" s="1974"/>
      <c r="V160" s="1974"/>
    </row>
    <row r="161" spans="1:22">
      <c r="A161" s="1722"/>
      <c r="B161" s="2648"/>
      <c r="C161" s="659"/>
      <c r="D161" s="1722"/>
      <c r="E161" s="2648"/>
      <c r="F161" s="2648"/>
      <c r="G161" s="1722"/>
      <c r="H161" s="2648"/>
      <c r="I161" s="2643"/>
      <c r="J161" s="1975"/>
      <c r="K161" s="1975"/>
      <c r="L161" s="1974"/>
      <c r="M161" s="1976"/>
      <c r="N161" s="1976"/>
      <c r="O161" s="1976"/>
      <c r="P161" s="1976"/>
      <c r="Q161" s="1976"/>
      <c r="R161" s="1976"/>
      <c r="S161" s="2649"/>
      <c r="T161" s="1722"/>
      <c r="U161" s="1974"/>
      <c r="V161" s="1974"/>
    </row>
    <row r="162" spans="1:22">
      <c r="A162" s="1722"/>
      <c r="B162" s="2648"/>
      <c r="C162" s="659"/>
      <c r="D162" s="1722"/>
      <c r="E162" s="2648"/>
      <c r="F162" s="2648"/>
      <c r="G162" s="1722"/>
      <c r="H162" s="2648"/>
      <c r="I162" s="2643"/>
      <c r="J162" s="1975"/>
      <c r="K162" s="1975"/>
      <c r="L162" s="1974"/>
      <c r="M162" s="1976"/>
      <c r="N162" s="1976"/>
      <c r="O162" s="1976"/>
      <c r="P162" s="1976"/>
      <c r="Q162" s="1976"/>
      <c r="R162" s="1976"/>
      <c r="S162" s="2649"/>
      <c r="T162" s="1722"/>
      <c r="U162" s="1974"/>
      <c r="V162" s="1974"/>
    </row>
    <row r="163" spans="1:22">
      <c r="A163" s="1722"/>
      <c r="B163" s="2648"/>
      <c r="C163" s="659"/>
      <c r="D163" s="1722"/>
      <c r="E163" s="2648"/>
      <c r="F163" s="2648"/>
      <c r="G163" s="1722"/>
      <c r="H163" s="2648"/>
      <c r="I163" s="2643"/>
      <c r="J163" s="1975"/>
      <c r="K163" s="1975"/>
      <c r="L163" s="1974"/>
      <c r="M163" s="1976"/>
      <c r="N163" s="1976"/>
      <c r="O163" s="1976"/>
      <c r="P163" s="1976"/>
      <c r="Q163" s="1976"/>
      <c r="R163" s="1976"/>
      <c r="S163" s="2649"/>
      <c r="T163" s="1722"/>
      <c r="U163" s="1974"/>
      <c r="V163" s="1974"/>
    </row>
    <row r="164" spans="1:22">
      <c r="A164" s="1722"/>
      <c r="B164" s="2648"/>
      <c r="C164" s="659"/>
      <c r="D164" s="1722"/>
      <c r="E164" s="2648"/>
      <c r="F164" s="2648"/>
      <c r="G164" s="1722"/>
      <c r="H164" s="2648"/>
      <c r="I164" s="2643"/>
      <c r="J164" s="1975"/>
      <c r="K164" s="1975"/>
      <c r="L164" s="1974"/>
      <c r="M164" s="1976"/>
      <c r="N164" s="1976"/>
      <c r="O164" s="1976"/>
      <c r="P164" s="1976"/>
      <c r="Q164" s="1976"/>
      <c r="R164" s="1976"/>
      <c r="S164" s="2649"/>
      <c r="T164" s="1722"/>
      <c r="U164" s="1974"/>
      <c r="V164" s="1974"/>
    </row>
    <row r="165" spans="1:22">
      <c r="A165" s="1722"/>
      <c r="B165" s="2648"/>
      <c r="C165" s="659"/>
      <c r="D165" s="1722"/>
      <c r="E165" s="2648"/>
      <c r="F165" s="2648"/>
      <c r="G165" s="1722"/>
      <c r="H165" s="2648"/>
      <c r="I165" s="2643"/>
      <c r="J165" s="1975"/>
      <c r="K165" s="1975"/>
      <c r="L165" s="1974"/>
      <c r="M165" s="1976"/>
      <c r="N165" s="1976"/>
      <c r="O165" s="1976"/>
      <c r="P165" s="1976"/>
      <c r="Q165" s="1976"/>
      <c r="R165" s="1976"/>
      <c r="S165" s="2649"/>
      <c r="T165" s="1722"/>
      <c r="U165" s="1974"/>
      <c r="V165" s="1974"/>
    </row>
    <row r="166" spans="1:22">
      <c r="A166" s="1722"/>
      <c r="B166" s="2648"/>
      <c r="C166" s="659"/>
      <c r="D166" s="1722"/>
      <c r="E166" s="2648"/>
      <c r="F166" s="2648"/>
      <c r="G166" s="1722"/>
      <c r="H166" s="2648"/>
      <c r="I166" s="2643"/>
      <c r="J166" s="1975"/>
      <c r="K166" s="1975"/>
      <c r="L166" s="1974"/>
      <c r="M166" s="1976"/>
      <c r="N166" s="1976"/>
      <c r="O166" s="1976"/>
      <c r="P166" s="1976"/>
      <c r="Q166" s="1976"/>
      <c r="R166" s="1976"/>
      <c r="S166" s="2649"/>
      <c r="T166" s="1722"/>
      <c r="U166" s="1974"/>
      <c r="V166" s="1974"/>
    </row>
    <row r="167" spans="1:22">
      <c r="A167" s="1722"/>
      <c r="B167" s="2648"/>
      <c r="C167" s="659"/>
      <c r="D167" s="1722"/>
      <c r="E167" s="2648"/>
      <c r="F167" s="2648"/>
      <c r="G167" s="1722"/>
      <c r="H167" s="2648"/>
      <c r="I167" s="2643"/>
      <c r="J167" s="1975"/>
      <c r="K167" s="1975"/>
      <c r="L167" s="1974"/>
      <c r="M167" s="1976"/>
      <c r="N167" s="1976"/>
      <c r="O167" s="1976"/>
      <c r="P167" s="1976"/>
      <c r="Q167" s="1976"/>
      <c r="R167" s="1976"/>
      <c r="S167" s="2649"/>
      <c r="T167" s="1722"/>
      <c r="U167" s="1974"/>
      <c r="V167" s="1974"/>
    </row>
    <row r="168" spans="1:22">
      <c r="A168" s="1722"/>
      <c r="B168" s="2648"/>
      <c r="C168" s="659"/>
      <c r="D168" s="1722"/>
      <c r="E168" s="2648"/>
      <c r="F168" s="2648"/>
      <c r="G168" s="1722"/>
      <c r="H168" s="2648"/>
      <c r="I168" s="2643"/>
      <c r="J168" s="1975"/>
      <c r="K168" s="1975"/>
      <c r="L168" s="1974"/>
      <c r="M168" s="1976"/>
      <c r="N168" s="1976"/>
      <c r="O168" s="1976"/>
      <c r="P168" s="1976"/>
      <c r="Q168" s="1976"/>
      <c r="R168" s="1976"/>
      <c r="S168" s="2649"/>
      <c r="T168" s="1722"/>
      <c r="U168" s="1974"/>
      <c r="V168" s="1974"/>
    </row>
    <row r="169" spans="1:22">
      <c r="A169" s="1722"/>
      <c r="B169" s="2648"/>
      <c r="C169" s="659"/>
      <c r="D169" s="1722"/>
      <c r="E169" s="2648"/>
      <c r="F169" s="2648"/>
      <c r="G169" s="1722"/>
      <c r="H169" s="2648"/>
      <c r="I169" s="2643"/>
      <c r="J169" s="1975"/>
      <c r="K169" s="1975"/>
      <c r="L169" s="1974"/>
      <c r="M169" s="1976"/>
      <c r="N169" s="1976"/>
      <c r="O169" s="1976"/>
      <c r="P169" s="1976"/>
      <c r="Q169" s="1976"/>
      <c r="R169" s="1976"/>
      <c r="S169" s="2649"/>
      <c r="T169" s="1722"/>
      <c r="U169" s="1974"/>
      <c r="V169" s="1974"/>
    </row>
    <row r="170" spans="1:22">
      <c r="A170" s="1722"/>
      <c r="B170" s="2648"/>
      <c r="C170" s="659"/>
      <c r="D170" s="1722"/>
      <c r="E170" s="2648"/>
      <c r="F170" s="2648"/>
      <c r="G170" s="1722"/>
      <c r="H170" s="2648"/>
      <c r="I170" s="2643"/>
      <c r="J170" s="1975"/>
      <c r="K170" s="1975"/>
      <c r="L170" s="1974"/>
      <c r="M170" s="1976"/>
      <c r="N170" s="1976"/>
      <c r="O170" s="1976"/>
      <c r="P170" s="1976"/>
      <c r="Q170" s="1976"/>
      <c r="R170" s="1976"/>
      <c r="S170" s="2649"/>
      <c r="T170" s="1722"/>
      <c r="U170" s="1974"/>
      <c r="V170" s="1974"/>
    </row>
    <row r="171" spans="1:22">
      <c r="A171" s="1722"/>
      <c r="B171" s="2648"/>
      <c r="C171" s="659"/>
      <c r="D171" s="1722"/>
      <c r="E171" s="2648"/>
      <c r="F171" s="2648"/>
      <c r="G171" s="1722"/>
      <c r="H171" s="2648"/>
      <c r="I171" s="2643"/>
      <c r="J171" s="1975"/>
      <c r="K171" s="1975"/>
      <c r="L171" s="1974"/>
      <c r="M171" s="1976"/>
      <c r="N171" s="1976"/>
      <c r="O171" s="1976"/>
      <c r="P171" s="1976"/>
      <c r="Q171" s="1976"/>
      <c r="R171" s="1976"/>
      <c r="S171" s="2649"/>
      <c r="T171" s="1722"/>
      <c r="U171" s="1974"/>
      <c r="V171" s="1974"/>
    </row>
    <row r="172" spans="1:22">
      <c r="A172" s="1722"/>
      <c r="B172" s="2648"/>
      <c r="C172" s="659"/>
      <c r="D172" s="1722"/>
      <c r="E172" s="2648"/>
      <c r="F172" s="2648"/>
      <c r="G172" s="1722"/>
      <c r="H172" s="2648"/>
      <c r="I172" s="2643"/>
      <c r="J172" s="1975"/>
      <c r="K172" s="1975"/>
      <c r="L172" s="1974"/>
      <c r="M172" s="1976"/>
      <c r="N172" s="1976"/>
      <c r="O172" s="1976"/>
      <c r="P172" s="1976"/>
      <c r="Q172" s="1976"/>
      <c r="R172" s="1976"/>
      <c r="S172" s="2649"/>
      <c r="T172" s="1722"/>
      <c r="U172" s="1974"/>
      <c r="V172" s="1974"/>
    </row>
    <row r="173" spans="1:22">
      <c r="A173" s="1722"/>
      <c r="B173" s="2648"/>
      <c r="C173" s="659"/>
      <c r="D173" s="1722"/>
      <c r="E173" s="2648"/>
      <c r="F173" s="2648"/>
      <c r="G173" s="1722"/>
      <c r="H173" s="2648"/>
      <c r="I173" s="2643"/>
      <c r="J173" s="1975"/>
      <c r="K173" s="1975"/>
      <c r="L173" s="1974"/>
      <c r="M173" s="1976"/>
      <c r="N173" s="1976"/>
      <c r="O173" s="1976"/>
      <c r="P173" s="1976"/>
      <c r="Q173" s="1976"/>
      <c r="R173" s="1976"/>
      <c r="S173" s="2649"/>
      <c r="T173" s="1722"/>
      <c r="U173" s="1974"/>
      <c r="V173" s="1974"/>
    </row>
    <row r="174" spans="1:22">
      <c r="A174" s="1722"/>
      <c r="B174" s="2648"/>
      <c r="C174" s="659"/>
      <c r="D174" s="1722"/>
      <c r="E174" s="2648"/>
      <c r="F174" s="2648"/>
      <c r="G174" s="1722"/>
      <c r="H174" s="2648"/>
      <c r="I174" s="2643"/>
      <c r="J174" s="1975"/>
      <c r="K174" s="1975"/>
      <c r="L174" s="1974"/>
      <c r="M174" s="1976"/>
      <c r="N174" s="1976"/>
      <c r="O174" s="1976"/>
      <c r="P174" s="1976"/>
      <c r="Q174" s="1976"/>
      <c r="R174" s="1976"/>
      <c r="S174" s="2649"/>
      <c r="T174" s="1722"/>
      <c r="U174" s="1974"/>
      <c r="V174" s="1974"/>
    </row>
    <row r="175" spans="1:22">
      <c r="A175" s="1722"/>
      <c r="B175" s="2648"/>
      <c r="C175" s="659"/>
      <c r="D175" s="1722"/>
      <c r="E175" s="2648"/>
      <c r="F175" s="2648"/>
      <c r="G175" s="1722"/>
      <c r="H175" s="2648"/>
      <c r="I175" s="2643"/>
      <c r="J175" s="1975"/>
      <c r="K175" s="1975"/>
      <c r="L175" s="1974"/>
      <c r="M175" s="1976"/>
      <c r="N175" s="1976"/>
      <c r="O175" s="1976"/>
      <c r="P175" s="1976"/>
      <c r="Q175" s="1976"/>
      <c r="R175" s="1976"/>
      <c r="S175" s="2649"/>
      <c r="T175" s="1722"/>
      <c r="U175" s="1974"/>
      <c r="V175" s="1974"/>
    </row>
    <row r="176" spans="1:22">
      <c r="A176" s="1722"/>
      <c r="B176" s="2648"/>
      <c r="C176" s="659"/>
      <c r="D176" s="1722"/>
      <c r="E176" s="2648"/>
      <c r="F176" s="2648"/>
      <c r="G176" s="1722"/>
      <c r="H176" s="2648"/>
      <c r="I176" s="2643"/>
      <c r="J176" s="1975"/>
      <c r="K176" s="1975"/>
      <c r="L176" s="1974"/>
      <c r="M176" s="1976"/>
      <c r="N176" s="1976"/>
      <c r="O176" s="1976"/>
      <c r="P176" s="1976"/>
      <c r="Q176" s="1976"/>
      <c r="R176" s="1976"/>
      <c r="S176" s="2649"/>
      <c r="T176" s="1722"/>
      <c r="U176" s="1974"/>
      <c r="V176" s="1974"/>
    </row>
    <row r="177" spans="1:22">
      <c r="A177" s="1722"/>
      <c r="B177" s="2648"/>
      <c r="C177" s="659"/>
      <c r="D177" s="1722"/>
      <c r="E177" s="2648"/>
      <c r="F177" s="2648"/>
      <c r="G177" s="1722"/>
      <c r="H177" s="2648"/>
      <c r="I177" s="2643"/>
      <c r="J177" s="1975"/>
      <c r="K177" s="1975"/>
      <c r="L177" s="1974"/>
      <c r="M177" s="1976"/>
      <c r="N177" s="1976"/>
      <c r="O177" s="1976"/>
      <c r="P177" s="1976"/>
      <c r="Q177" s="1976"/>
      <c r="R177" s="1976"/>
      <c r="S177" s="2649"/>
      <c r="T177" s="1722"/>
      <c r="U177" s="1974"/>
      <c r="V177" s="1974"/>
    </row>
    <row r="178" spans="1:22">
      <c r="A178" s="1722"/>
      <c r="B178" s="2648"/>
      <c r="C178" s="659"/>
      <c r="D178" s="1722"/>
      <c r="E178" s="2648"/>
      <c r="F178" s="2648"/>
      <c r="G178" s="1722"/>
      <c r="H178" s="2648"/>
      <c r="I178" s="2643"/>
      <c r="J178" s="1975"/>
      <c r="K178" s="1975"/>
      <c r="L178" s="1974"/>
      <c r="M178" s="1976"/>
      <c r="N178" s="1976"/>
      <c r="O178" s="1976"/>
      <c r="P178" s="1976"/>
      <c r="Q178" s="1976"/>
      <c r="R178" s="1976"/>
      <c r="S178" s="2649"/>
      <c r="T178" s="1722"/>
      <c r="U178" s="1974"/>
      <c r="V178" s="1974"/>
    </row>
    <row r="179" spans="1:22">
      <c r="A179" s="1722"/>
      <c r="B179" s="2648"/>
      <c r="C179" s="659"/>
      <c r="D179" s="1722"/>
      <c r="E179" s="2648"/>
      <c r="F179" s="2648"/>
      <c r="G179" s="1722"/>
      <c r="H179" s="2648"/>
      <c r="I179" s="2643"/>
      <c r="J179" s="1975"/>
      <c r="K179" s="1975"/>
      <c r="L179" s="1974"/>
      <c r="M179" s="1976"/>
      <c r="N179" s="1976"/>
      <c r="O179" s="1976"/>
      <c r="P179" s="1976"/>
      <c r="Q179" s="1976"/>
      <c r="R179" s="1976"/>
      <c r="S179" s="2649"/>
      <c r="T179" s="1722"/>
      <c r="U179" s="1974"/>
      <c r="V179" s="1974"/>
    </row>
    <row r="180" spans="1:22">
      <c r="A180" s="1722"/>
      <c r="B180" s="2648"/>
      <c r="C180" s="659"/>
      <c r="D180" s="1722"/>
      <c r="E180" s="2648"/>
      <c r="F180" s="2648"/>
      <c r="G180" s="1722"/>
      <c r="H180" s="2648"/>
      <c r="I180" s="2643"/>
      <c r="J180" s="1975"/>
      <c r="K180" s="1975"/>
      <c r="L180" s="1974"/>
      <c r="M180" s="1976"/>
      <c r="N180" s="1976"/>
      <c r="O180" s="1976"/>
      <c r="P180" s="1976"/>
      <c r="Q180" s="1976"/>
      <c r="R180" s="1976"/>
      <c r="S180" s="2649"/>
      <c r="T180" s="1722"/>
      <c r="U180" s="1974"/>
      <c r="V180" s="1974"/>
    </row>
    <row r="181" spans="1:22">
      <c r="A181" s="1722"/>
      <c r="B181" s="2648"/>
      <c r="C181" s="659"/>
      <c r="D181" s="1722"/>
      <c r="E181" s="2648"/>
      <c r="F181" s="2648"/>
      <c r="G181" s="1722"/>
      <c r="H181" s="2648"/>
      <c r="I181" s="2643"/>
      <c r="J181" s="1975"/>
      <c r="K181" s="1975"/>
      <c r="L181" s="1974"/>
      <c r="M181" s="1976"/>
      <c r="N181" s="1976"/>
      <c r="O181" s="1976"/>
      <c r="P181" s="1976"/>
      <c r="Q181" s="1976"/>
      <c r="R181" s="1976"/>
      <c r="S181" s="2649"/>
      <c r="T181" s="1722"/>
      <c r="U181" s="1974"/>
      <c r="V181" s="1974"/>
    </row>
    <row r="182" spans="1:22">
      <c r="A182" s="1722"/>
      <c r="B182" s="2648"/>
      <c r="C182" s="659"/>
      <c r="D182" s="1722"/>
      <c r="E182" s="2648"/>
      <c r="F182" s="2648"/>
      <c r="G182" s="1722"/>
      <c r="H182" s="2648"/>
      <c r="I182" s="2643"/>
      <c r="J182" s="1975"/>
      <c r="K182" s="1975"/>
      <c r="L182" s="1974"/>
      <c r="M182" s="1976"/>
      <c r="N182" s="1976"/>
      <c r="O182" s="1976"/>
      <c r="P182" s="1976"/>
      <c r="Q182" s="1976"/>
      <c r="R182" s="1976"/>
      <c r="S182" s="2649"/>
      <c r="T182" s="1722"/>
      <c r="U182" s="1974"/>
      <c r="V182" s="1974"/>
    </row>
    <row r="183" spans="1:22">
      <c r="A183" s="1722"/>
      <c r="B183" s="2648"/>
      <c r="C183" s="659"/>
      <c r="D183" s="1722"/>
      <c r="E183" s="2648"/>
      <c r="F183" s="2648"/>
      <c r="G183" s="1722"/>
      <c r="H183" s="2648"/>
      <c r="I183" s="2643"/>
      <c r="J183" s="1975"/>
      <c r="K183" s="1975"/>
      <c r="L183" s="1974"/>
      <c r="M183" s="1976"/>
      <c r="N183" s="1976"/>
      <c r="O183" s="1976"/>
      <c r="P183" s="1976"/>
      <c r="Q183" s="1976"/>
      <c r="R183" s="1976"/>
      <c r="S183" s="2649"/>
      <c r="T183" s="1722"/>
      <c r="U183" s="1974"/>
      <c r="V183" s="1974"/>
    </row>
    <row r="184" spans="1:22">
      <c r="A184" s="1722"/>
      <c r="B184" s="2648"/>
      <c r="C184" s="659"/>
      <c r="D184" s="1722"/>
      <c r="E184" s="2648"/>
      <c r="F184" s="2648"/>
      <c r="G184" s="1722"/>
      <c r="H184" s="2648"/>
      <c r="I184" s="2643"/>
      <c r="J184" s="1975"/>
      <c r="K184" s="1975"/>
      <c r="L184" s="1974"/>
      <c r="M184" s="1976"/>
      <c r="N184" s="1976"/>
      <c r="O184" s="1976"/>
      <c r="P184" s="1976"/>
      <c r="Q184" s="1976"/>
      <c r="R184" s="1976"/>
      <c r="S184" s="2649"/>
      <c r="T184" s="1722"/>
      <c r="U184" s="1974"/>
      <c r="V184" s="1974"/>
    </row>
    <row r="185" spans="1:22">
      <c r="A185" s="1722"/>
      <c r="B185" s="2648"/>
      <c r="C185" s="659"/>
      <c r="D185" s="1722"/>
      <c r="E185" s="2648"/>
      <c r="F185" s="2648"/>
      <c r="G185" s="1722"/>
      <c r="H185" s="2648"/>
      <c r="I185" s="2643"/>
      <c r="J185" s="1975"/>
      <c r="K185" s="1975"/>
      <c r="L185" s="1974"/>
      <c r="M185" s="1976"/>
      <c r="N185" s="1976"/>
      <c r="O185" s="1976"/>
      <c r="P185" s="1976"/>
      <c r="Q185" s="1976"/>
      <c r="R185" s="1976"/>
      <c r="S185" s="2649"/>
      <c r="T185" s="1722"/>
      <c r="U185" s="1974"/>
      <c r="V185" s="1974"/>
    </row>
    <row r="186" spans="1:22">
      <c r="A186" s="1722"/>
      <c r="B186" s="2648"/>
      <c r="C186" s="659"/>
      <c r="D186" s="1722"/>
      <c r="E186" s="2648"/>
      <c r="F186" s="2648"/>
      <c r="G186" s="1722"/>
      <c r="H186" s="2648"/>
      <c r="I186" s="2643"/>
      <c r="J186" s="1975"/>
      <c r="K186" s="1975"/>
      <c r="L186" s="1974"/>
      <c r="M186" s="1976"/>
      <c r="N186" s="1976"/>
      <c r="O186" s="1976"/>
      <c r="P186" s="1976"/>
      <c r="Q186" s="1976"/>
      <c r="R186" s="1976"/>
      <c r="S186" s="2649"/>
      <c r="T186" s="1722"/>
      <c r="U186" s="1974"/>
      <c r="V186" s="1974"/>
    </row>
    <row r="187" spans="1:22">
      <c r="A187" s="1722"/>
      <c r="B187" s="2648"/>
      <c r="C187" s="659"/>
      <c r="D187" s="1722"/>
      <c r="E187" s="2648"/>
      <c r="F187" s="2648"/>
      <c r="G187" s="1722"/>
      <c r="H187" s="2648"/>
      <c r="I187" s="2643"/>
      <c r="J187" s="1975"/>
      <c r="K187" s="1975"/>
      <c r="L187" s="1974"/>
      <c r="M187" s="1976"/>
      <c r="N187" s="1976"/>
      <c r="O187" s="1976"/>
      <c r="P187" s="1976"/>
      <c r="Q187" s="1976"/>
      <c r="R187" s="1976"/>
      <c r="S187" s="2649"/>
      <c r="T187" s="1722"/>
      <c r="U187" s="1974"/>
      <c r="V187" s="1974"/>
    </row>
    <row r="188" spans="1:22">
      <c r="A188" s="1722"/>
      <c r="B188" s="2648"/>
      <c r="C188" s="659"/>
      <c r="D188" s="1722"/>
      <c r="E188" s="2648"/>
      <c r="F188" s="2648"/>
      <c r="G188" s="1722"/>
      <c r="H188" s="2648"/>
      <c r="I188" s="2643"/>
      <c r="J188" s="1975"/>
      <c r="K188" s="1975"/>
      <c r="L188" s="1974"/>
      <c r="M188" s="1976"/>
      <c r="N188" s="1976"/>
      <c r="O188" s="1976"/>
      <c r="P188" s="1976"/>
      <c r="Q188" s="1976"/>
      <c r="R188" s="1976"/>
      <c r="S188" s="2649"/>
      <c r="T188" s="1722"/>
      <c r="U188" s="1974"/>
      <c r="V188" s="1974"/>
    </row>
    <row r="189" spans="1:22">
      <c r="A189" s="1722"/>
      <c r="B189" s="2648"/>
      <c r="C189" s="659"/>
      <c r="D189" s="1722"/>
      <c r="E189" s="2648"/>
      <c r="F189" s="2648"/>
      <c r="G189" s="1722"/>
      <c r="H189" s="2648"/>
      <c r="I189" s="2643"/>
      <c r="J189" s="1975"/>
      <c r="K189" s="1975"/>
      <c r="L189" s="1974"/>
      <c r="M189" s="1976"/>
      <c r="N189" s="1976"/>
      <c r="O189" s="1976"/>
      <c r="P189" s="1976"/>
      <c r="Q189" s="1976"/>
      <c r="R189" s="1976"/>
      <c r="S189" s="2649"/>
      <c r="T189" s="1722"/>
      <c r="U189" s="1974"/>
      <c r="V189" s="1974"/>
    </row>
    <row r="190" spans="1:22">
      <c r="A190" s="1722"/>
      <c r="B190" s="2648"/>
      <c r="C190" s="659"/>
      <c r="D190" s="1722"/>
      <c r="E190" s="2648"/>
      <c r="F190" s="2648"/>
      <c r="G190" s="1722"/>
      <c r="H190" s="2648"/>
      <c r="I190" s="2643"/>
      <c r="J190" s="1975"/>
      <c r="K190" s="1975"/>
      <c r="L190" s="1974"/>
      <c r="M190" s="1976"/>
      <c r="N190" s="1976"/>
      <c r="O190" s="1976"/>
      <c r="P190" s="1976"/>
      <c r="Q190" s="1976"/>
      <c r="R190" s="1976"/>
      <c r="S190" s="2649"/>
      <c r="T190" s="1722"/>
      <c r="U190" s="1974"/>
      <c r="V190" s="1974"/>
    </row>
    <row r="191" spans="1:22">
      <c r="A191" s="1722"/>
      <c r="B191" s="2648"/>
      <c r="C191" s="659"/>
      <c r="D191" s="1722"/>
      <c r="E191" s="2648"/>
      <c r="F191" s="2648"/>
      <c r="G191" s="1722"/>
      <c r="H191" s="2648"/>
      <c r="I191" s="2643"/>
      <c r="J191" s="1975"/>
      <c r="K191" s="1975"/>
      <c r="L191" s="1974"/>
      <c r="M191" s="1976"/>
      <c r="N191" s="1976"/>
      <c r="O191" s="1976"/>
      <c r="P191" s="1976"/>
      <c r="Q191" s="1976"/>
      <c r="R191" s="1976"/>
      <c r="S191" s="2649"/>
      <c r="T191" s="1722"/>
      <c r="U191" s="1974"/>
      <c r="V191" s="1974"/>
    </row>
    <row r="192" spans="1:22">
      <c r="A192" s="1722"/>
      <c r="B192" s="2648"/>
      <c r="C192" s="659"/>
      <c r="D192" s="1722"/>
      <c r="E192" s="2648"/>
      <c r="F192" s="2648"/>
      <c r="G192" s="1722"/>
      <c r="H192" s="2648"/>
      <c r="I192" s="2643"/>
      <c r="J192" s="1975"/>
      <c r="K192" s="1975"/>
      <c r="L192" s="1974"/>
      <c r="M192" s="1976"/>
      <c r="N192" s="1976"/>
      <c r="O192" s="1976"/>
      <c r="P192" s="1976"/>
      <c r="Q192" s="1976"/>
      <c r="R192" s="1976"/>
      <c r="S192" s="2649"/>
      <c r="T192" s="1722"/>
      <c r="U192" s="1974"/>
      <c r="V192" s="1974"/>
    </row>
    <row r="193" spans="1:22">
      <c r="A193" s="1722"/>
      <c r="B193" s="2648"/>
      <c r="C193" s="659"/>
      <c r="D193" s="1722"/>
      <c r="E193" s="2648"/>
      <c r="F193" s="2648"/>
      <c r="G193" s="1722"/>
      <c r="H193" s="2648"/>
      <c r="I193" s="2643"/>
      <c r="J193" s="1975"/>
      <c r="K193" s="1975"/>
      <c r="L193" s="1974"/>
      <c r="M193" s="1976"/>
      <c r="N193" s="1976"/>
      <c r="O193" s="1976"/>
      <c r="P193" s="1976"/>
      <c r="Q193" s="1976"/>
      <c r="R193" s="1976"/>
      <c r="S193" s="2649"/>
      <c r="T193" s="1722"/>
      <c r="U193" s="1974"/>
      <c r="V193" s="1974"/>
    </row>
    <row r="194" spans="1:22">
      <c r="A194" s="1722"/>
      <c r="B194" s="2648"/>
      <c r="C194" s="659"/>
      <c r="D194" s="1722"/>
      <c r="E194" s="2648"/>
      <c r="F194" s="2648"/>
      <c r="G194" s="1722"/>
      <c r="H194" s="2648"/>
      <c r="I194" s="2643"/>
      <c r="J194" s="1975"/>
      <c r="K194" s="1975"/>
      <c r="L194" s="1974"/>
      <c r="M194" s="1976"/>
      <c r="N194" s="1976"/>
      <c r="O194" s="1976"/>
      <c r="P194" s="1976"/>
      <c r="Q194" s="1976"/>
      <c r="R194" s="1976"/>
      <c r="S194" s="2649"/>
      <c r="T194" s="1722"/>
      <c r="U194" s="1974"/>
      <c r="V194" s="1974"/>
    </row>
    <row r="195" spans="1:22">
      <c r="A195" s="1722"/>
      <c r="B195" s="2648"/>
      <c r="C195" s="659"/>
      <c r="D195" s="1722"/>
      <c r="E195" s="2648"/>
      <c r="F195" s="2648"/>
      <c r="G195" s="1722"/>
      <c r="H195" s="2648"/>
      <c r="I195" s="2643"/>
      <c r="J195" s="1975"/>
      <c r="K195" s="1975"/>
      <c r="L195" s="1974"/>
      <c r="M195" s="1976"/>
      <c r="N195" s="1976"/>
      <c r="O195" s="1976"/>
      <c r="P195" s="1976"/>
      <c r="Q195" s="1976"/>
      <c r="R195" s="1976"/>
      <c r="S195" s="2649"/>
      <c r="T195" s="1722"/>
      <c r="U195" s="1974"/>
      <c r="V195" s="1974"/>
    </row>
    <row r="196" spans="1:22">
      <c r="A196" s="1722"/>
      <c r="B196" s="2648"/>
      <c r="C196" s="659"/>
      <c r="D196" s="1722"/>
      <c r="E196" s="2648"/>
      <c r="F196" s="2648"/>
      <c r="G196" s="1722"/>
      <c r="H196" s="2648"/>
      <c r="I196" s="2643"/>
      <c r="J196" s="1975"/>
      <c r="K196" s="1975"/>
      <c r="L196" s="1974"/>
      <c r="M196" s="1976"/>
      <c r="N196" s="1976"/>
      <c r="O196" s="1976"/>
      <c r="P196" s="1976"/>
      <c r="Q196" s="1976"/>
      <c r="R196" s="1976"/>
      <c r="S196" s="2649"/>
      <c r="T196" s="1722"/>
      <c r="U196" s="1974"/>
      <c r="V196" s="1974"/>
    </row>
    <row r="197" spans="1:22">
      <c r="A197" s="1722"/>
      <c r="B197" s="2648"/>
      <c r="C197" s="659"/>
      <c r="D197" s="1722"/>
      <c r="E197" s="2648"/>
      <c r="F197" s="2648"/>
      <c r="G197" s="1722"/>
      <c r="H197" s="2648"/>
      <c r="I197" s="2643"/>
      <c r="J197" s="1975"/>
      <c r="K197" s="1975"/>
      <c r="L197" s="1974"/>
      <c r="M197" s="1976"/>
      <c r="N197" s="1976"/>
      <c r="O197" s="1976"/>
      <c r="P197" s="1976"/>
      <c r="Q197" s="1976"/>
      <c r="R197" s="1976"/>
      <c r="S197" s="2649"/>
      <c r="T197" s="1722"/>
      <c r="U197" s="1974"/>
      <c r="V197" s="1974"/>
    </row>
    <row r="198" spans="1:22">
      <c r="A198" s="1722"/>
      <c r="B198" s="2648"/>
      <c r="C198" s="659"/>
      <c r="D198" s="1722"/>
      <c r="E198" s="2648"/>
      <c r="F198" s="2648"/>
      <c r="G198" s="1722"/>
      <c r="H198" s="2648"/>
      <c r="I198" s="2643"/>
      <c r="J198" s="1975"/>
      <c r="K198" s="1975"/>
      <c r="L198" s="1974"/>
      <c r="M198" s="1976"/>
      <c r="N198" s="1976"/>
      <c r="O198" s="1976"/>
      <c r="P198" s="1976"/>
      <c r="Q198" s="1976"/>
      <c r="R198" s="1976"/>
      <c r="S198" s="2649"/>
      <c r="T198" s="1722"/>
      <c r="U198" s="1974"/>
      <c r="V198" s="1974"/>
    </row>
    <row r="199" spans="1:22">
      <c r="A199" s="1722"/>
      <c r="B199" s="2648"/>
      <c r="C199" s="659"/>
      <c r="D199" s="1722"/>
      <c r="E199" s="2648"/>
      <c r="F199" s="2648"/>
      <c r="G199" s="1722"/>
      <c r="H199" s="2648"/>
      <c r="I199" s="2643"/>
      <c r="J199" s="1975"/>
      <c r="K199" s="1975"/>
      <c r="L199" s="1974"/>
      <c r="M199" s="1976"/>
      <c r="N199" s="1976"/>
      <c r="O199" s="1976"/>
      <c r="P199" s="1976"/>
      <c r="Q199" s="1976"/>
      <c r="R199" s="1976"/>
      <c r="S199" s="2649"/>
      <c r="T199" s="1722"/>
      <c r="U199" s="1974"/>
      <c r="V199" s="1974"/>
    </row>
    <row r="200" spans="1:22">
      <c r="A200" s="1722"/>
      <c r="B200" s="2648"/>
      <c r="C200" s="659"/>
      <c r="D200" s="1722"/>
      <c r="E200" s="2648"/>
      <c r="F200" s="2648"/>
      <c r="G200" s="1722"/>
      <c r="H200" s="2648"/>
      <c r="I200" s="2643"/>
      <c r="J200" s="1975"/>
      <c r="K200" s="1975"/>
      <c r="L200" s="1974"/>
      <c r="M200" s="1976"/>
      <c r="N200" s="1976"/>
      <c r="O200" s="1976"/>
      <c r="P200" s="1976"/>
      <c r="Q200" s="1976"/>
      <c r="R200" s="1976"/>
      <c r="S200" s="2649"/>
      <c r="T200" s="1722"/>
      <c r="U200" s="1974"/>
      <c r="V200" s="1974"/>
    </row>
    <row r="201" spans="1:22">
      <c r="A201" s="1722"/>
      <c r="B201" s="2648"/>
      <c r="C201" s="659"/>
      <c r="D201" s="1722"/>
      <c r="E201" s="2648"/>
      <c r="F201" s="2648"/>
      <c r="G201" s="1722"/>
      <c r="H201" s="2648"/>
      <c r="I201" s="2643"/>
      <c r="J201" s="1975"/>
      <c r="K201" s="1975"/>
      <c r="L201" s="1974"/>
      <c r="M201" s="1976"/>
      <c r="N201" s="1976"/>
      <c r="O201" s="1976"/>
      <c r="P201" s="1976"/>
      <c r="Q201" s="1976"/>
      <c r="R201" s="1976"/>
      <c r="S201" s="2649"/>
      <c r="T201" s="1722"/>
      <c r="U201" s="1974"/>
      <c r="V201" s="1974"/>
    </row>
    <row r="202" spans="1:22">
      <c r="A202" s="1722"/>
      <c r="B202" s="2648"/>
      <c r="C202" s="659"/>
      <c r="D202" s="1722"/>
      <c r="E202" s="2648"/>
      <c r="F202" s="2648"/>
      <c r="G202" s="1722"/>
      <c r="H202" s="2648"/>
      <c r="I202" s="2643"/>
      <c r="J202" s="1975"/>
      <c r="K202" s="1975"/>
      <c r="L202" s="1974"/>
      <c r="M202" s="1976"/>
      <c r="N202" s="1976"/>
      <c r="O202" s="1976"/>
      <c r="P202" s="1976"/>
      <c r="Q202" s="1976"/>
      <c r="R202" s="1976"/>
      <c r="S202" s="2649"/>
      <c r="T202" s="1722"/>
      <c r="U202" s="1974"/>
      <c r="V202" s="1974"/>
    </row>
    <row r="203" spans="1:22">
      <c r="A203" s="1722"/>
      <c r="B203" s="2648"/>
      <c r="C203" s="659"/>
      <c r="D203" s="1722"/>
      <c r="E203" s="2648"/>
      <c r="F203" s="2648"/>
      <c r="G203" s="1722"/>
      <c r="H203" s="2648"/>
      <c r="I203" s="2643"/>
      <c r="J203" s="1975"/>
      <c r="K203" s="1975"/>
      <c r="L203" s="1974"/>
      <c r="M203" s="1976"/>
      <c r="N203" s="1976"/>
      <c r="O203" s="1976"/>
      <c r="P203" s="1976"/>
      <c r="Q203" s="1976"/>
      <c r="R203" s="1976"/>
      <c r="S203" s="2649"/>
      <c r="T203" s="1722"/>
      <c r="U203" s="1974"/>
      <c r="V203" s="1974"/>
    </row>
    <row r="204" spans="1:22">
      <c r="A204" s="1722"/>
      <c r="B204" s="2648"/>
      <c r="C204" s="659"/>
      <c r="D204" s="1722"/>
      <c r="E204" s="2648"/>
      <c r="F204" s="2648"/>
      <c r="G204" s="1722"/>
      <c r="H204" s="2648"/>
      <c r="I204" s="2643"/>
      <c r="J204" s="1975"/>
      <c r="K204" s="1975"/>
      <c r="L204" s="1974"/>
      <c r="M204" s="1976"/>
      <c r="N204" s="1976"/>
      <c r="O204" s="1976"/>
      <c r="P204" s="1976"/>
      <c r="Q204" s="1976"/>
      <c r="R204" s="1976"/>
      <c r="S204" s="2649"/>
      <c r="T204" s="1722"/>
      <c r="U204" s="1974"/>
      <c r="V204" s="1974"/>
    </row>
    <row r="205" spans="1:22">
      <c r="A205" s="1722"/>
      <c r="B205" s="2648"/>
      <c r="C205" s="659"/>
      <c r="D205" s="1722"/>
      <c r="E205" s="2648"/>
      <c r="F205" s="2648"/>
      <c r="G205" s="1722"/>
      <c r="H205" s="2648"/>
      <c r="I205" s="2643"/>
      <c r="J205" s="1975"/>
      <c r="K205" s="1975"/>
      <c r="L205" s="1974"/>
      <c r="M205" s="1976"/>
      <c r="N205" s="1976"/>
      <c r="O205" s="1976"/>
      <c r="P205" s="1976"/>
      <c r="Q205" s="1976"/>
      <c r="R205" s="1976"/>
      <c r="S205" s="2649"/>
      <c r="T205" s="1722"/>
      <c r="U205" s="1974"/>
      <c r="V205" s="1974"/>
    </row>
    <row r="206" spans="1:22">
      <c r="A206" s="1722"/>
      <c r="B206" s="2648"/>
      <c r="C206" s="659"/>
      <c r="D206" s="1722"/>
      <c r="E206" s="2648"/>
      <c r="F206" s="2648"/>
      <c r="G206" s="1722"/>
      <c r="H206" s="2648"/>
      <c r="I206" s="2643"/>
      <c r="J206" s="1975"/>
      <c r="K206" s="1975"/>
      <c r="L206" s="1974"/>
      <c r="M206" s="1976"/>
      <c r="N206" s="1976"/>
      <c r="O206" s="1976"/>
      <c r="P206" s="1976"/>
      <c r="Q206" s="1976"/>
      <c r="R206" s="1976"/>
      <c r="S206" s="2649"/>
      <c r="T206" s="1722"/>
      <c r="U206" s="1974"/>
      <c r="V206" s="1974"/>
    </row>
    <row r="207" spans="1:22">
      <c r="A207" s="1722"/>
      <c r="B207" s="2648"/>
      <c r="C207" s="659"/>
      <c r="D207" s="1722"/>
      <c r="E207" s="2648"/>
      <c r="F207" s="2648"/>
      <c r="G207" s="1722"/>
      <c r="H207" s="2648"/>
      <c r="I207" s="2643"/>
      <c r="J207" s="1975"/>
      <c r="K207" s="1975"/>
      <c r="L207" s="1974"/>
      <c r="M207" s="1976"/>
      <c r="N207" s="1976"/>
      <c r="O207" s="1976"/>
      <c r="P207" s="1976"/>
      <c r="Q207" s="1976"/>
      <c r="R207" s="1976"/>
      <c r="S207" s="2649"/>
      <c r="T207" s="1722"/>
      <c r="U207" s="1974"/>
      <c r="V207" s="1974"/>
    </row>
    <row r="208" spans="1:22">
      <c r="A208" s="1722"/>
      <c r="B208" s="2648"/>
      <c r="C208" s="659"/>
      <c r="D208" s="1722"/>
      <c r="E208" s="2648"/>
      <c r="F208" s="2648"/>
      <c r="G208" s="1722"/>
      <c r="H208" s="2648"/>
      <c r="I208" s="2643"/>
      <c r="J208" s="1975"/>
      <c r="K208" s="1975"/>
      <c r="L208" s="1974"/>
      <c r="M208" s="1976"/>
      <c r="N208" s="1976"/>
      <c r="O208" s="1976"/>
      <c r="P208" s="1976"/>
      <c r="Q208" s="1976"/>
      <c r="R208" s="1976"/>
      <c r="S208" s="2649"/>
      <c r="T208" s="1722"/>
      <c r="U208" s="1974"/>
      <c r="V208" s="1974"/>
    </row>
    <row r="209" spans="1:22">
      <c r="A209" s="1722"/>
      <c r="B209" s="2648"/>
      <c r="C209" s="659"/>
      <c r="D209" s="1722"/>
      <c r="E209" s="2648"/>
      <c r="F209" s="2648"/>
      <c r="G209" s="1722"/>
      <c r="H209" s="2648"/>
      <c r="I209" s="2643"/>
      <c r="J209" s="1975"/>
      <c r="K209" s="1975"/>
      <c r="L209" s="1974"/>
      <c r="M209" s="1976"/>
      <c r="N209" s="1976"/>
      <c r="O209" s="1976"/>
      <c r="P209" s="1976"/>
      <c r="Q209" s="1976"/>
      <c r="R209" s="1976"/>
      <c r="S209" s="2649"/>
      <c r="T209" s="1722"/>
      <c r="U209" s="1974"/>
      <c r="V209" s="1974"/>
    </row>
    <row r="210" spans="1:22">
      <c r="A210" s="1722"/>
      <c r="B210" s="2648"/>
      <c r="C210" s="659"/>
      <c r="D210" s="1722"/>
      <c r="E210" s="2648"/>
      <c r="F210" s="2648"/>
      <c r="G210" s="1722"/>
      <c r="H210" s="2648"/>
      <c r="I210" s="2643"/>
      <c r="J210" s="1975"/>
      <c r="K210" s="1975"/>
      <c r="L210" s="1974"/>
      <c r="M210" s="1976"/>
      <c r="N210" s="1976"/>
      <c r="O210" s="1976"/>
      <c r="P210" s="1976"/>
      <c r="Q210" s="1976"/>
      <c r="R210" s="1976"/>
      <c r="S210" s="2649"/>
      <c r="T210" s="1722"/>
      <c r="U210" s="1974"/>
      <c r="V210" s="1974"/>
    </row>
    <row r="211" spans="1:22">
      <c r="A211" s="1722"/>
      <c r="B211" s="2648"/>
      <c r="C211" s="659"/>
      <c r="D211" s="1722"/>
      <c r="E211" s="2648"/>
      <c r="F211" s="2648"/>
      <c r="G211" s="1722"/>
      <c r="H211" s="2648"/>
      <c r="I211" s="2643"/>
      <c r="J211" s="1975"/>
      <c r="K211" s="1975"/>
      <c r="L211" s="1974"/>
      <c r="M211" s="1976"/>
      <c r="N211" s="1976"/>
      <c r="O211" s="1976"/>
      <c r="P211" s="1976"/>
      <c r="Q211" s="1976"/>
      <c r="R211" s="1976"/>
      <c r="S211" s="2649"/>
      <c r="T211" s="1722"/>
      <c r="U211" s="1974"/>
      <c r="V211" s="1974"/>
    </row>
    <row r="212" spans="1:22">
      <c r="A212" s="1722"/>
      <c r="B212" s="2648"/>
      <c r="C212" s="659"/>
      <c r="D212" s="1722"/>
      <c r="E212" s="2648"/>
      <c r="F212" s="2648"/>
      <c r="G212" s="1722"/>
      <c r="H212" s="2648"/>
      <c r="I212" s="2643"/>
      <c r="J212" s="1975"/>
      <c r="K212" s="1975"/>
      <c r="L212" s="1974"/>
      <c r="M212" s="1976"/>
      <c r="N212" s="1976"/>
      <c r="O212" s="1976"/>
      <c r="P212" s="1976"/>
      <c r="Q212" s="1976"/>
      <c r="R212" s="1976"/>
      <c r="S212" s="2649"/>
      <c r="T212" s="1722"/>
      <c r="U212" s="1974"/>
      <c r="V212" s="1974"/>
    </row>
    <row r="213" spans="1:22">
      <c r="A213" s="1722"/>
      <c r="B213" s="2648"/>
      <c r="C213" s="659"/>
      <c r="D213" s="1722"/>
      <c r="E213" s="2648"/>
      <c r="F213" s="2648"/>
      <c r="G213" s="1722"/>
      <c r="H213" s="2648"/>
      <c r="I213" s="2643"/>
      <c r="J213" s="1975"/>
      <c r="K213" s="1975"/>
      <c r="L213" s="1974"/>
      <c r="M213" s="1976"/>
      <c r="N213" s="1976"/>
      <c r="O213" s="1976"/>
      <c r="P213" s="1976"/>
      <c r="Q213" s="1976"/>
      <c r="R213" s="1976"/>
      <c r="S213" s="2649"/>
      <c r="T213" s="1722"/>
      <c r="U213" s="1974"/>
      <c r="V213" s="1974"/>
    </row>
    <row r="214" spans="1:22">
      <c r="A214" s="1722"/>
      <c r="B214" s="2648"/>
      <c r="C214" s="659"/>
      <c r="D214" s="1722"/>
      <c r="E214" s="2648"/>
      <c r="F214" s="2648"/>
      <c r="G214" s="1722"/>
      <c r="H214" s="2648"/>
      <c r="I214" s="2643"/>
      <c r="J214" s="1975"/>
      <c r="K214" s="1975"/>
      <c r="L214" s="1974"/>
      <c r="M214" s="1976"/>
      <c r="N214" s="1976"/>
      <c r="O214" s="1976"/>
      <c r="P214" s="1976"/>
      <c r="Q214" s="1976"/>
      <c r="R214" s="1976"/>
      <c r="S214" s="2649"/>
      <c r="T214" s="1722"/>
      <c r="U214" s="1974"/>
      <c r="V214" s="1974"/>
    </row>
    <row r="215" spans="1:22">
      <c r="A215" s="1722"/>
      <c r="B215" s="2648"/>
      <c r="C215" s="659"/>
      <c r="D215" s="1722"/>
      <c r="E215" s="2648"/>
      <c r="F215" s="2648"/>
      <c r="G215" s="1722"/>
      <c r="H215" s="2648"/>
      <c r="I215" s="2643"/>
      <c r="J215" s="1975"/>
      <c r="K215" s="1975"/>
      <c r="L215" s="1974"/>
      <c r="M215" s="1976"/>
      <c r="N215" s="1976"/>
      <c r="O215" s="1976"/>
      <c r="P215" s="1976"/>
      <c r="Q215" s="1976"/>
      <c r="R215" s="1976"/>
      <c r="S215" s="2649"/>
      <c r="T215" s="1722"/>
      <c r="U215" s="1974"/>
      <c r="V215" s="1974"/>
    </row>
    <row r="216" spans="1:22">
      <c r="A216" s="1722"/>
      <c r="B216" s="2648"/>
      <c r="C216" s="659"/>
      <c r="D216" s="1722"/>
      <c r="E216" s="2648"/>
      <c r="F216" s="2648"/>
      <c r="G216" s="1722"/>
      <c r="H216" s="2648"/>
      <c r="I216" s="2643"/>
      <c r="J216" s="1975"/>
      <c r="K216" s="1975"/>
      <c r="L216" s="1974"/>
      <c r="M216" s="1976"/>
      <c r="N216" s="1976"/>
      <c r="O216" s="1976"/>
      <c r="P216" s="1976"/>
      <c r="Q216" s="1976"/>
      <c r="R216" s="1976"/>
      <c r="S216" s="2649"/>
      <c r="T216" s="1722"/>
      <c r="U216" s="1974"/>
      <c r="V216" s="1974"/>
    </row>
    <row r="217" spans="1:22">
      <c r="A217" s="1722"/>
      <c r="B217" s="2648"/>
      <c r="C217" s="659"/>
      <c r="D217" s="1722"/>
      <c r="E217" s="2648"/>
      <c r="F217" s="2648"/>
      <c r="G217" s="1722"/>
      <c r="H217" s="2648"/>
      <c r="I217" s="2643"/>
      <c r="J217" s="1975"/>
      <c r="K217" s="1975"/>
      <c r="L217" s="1974"/>
      <c r="M217" s="1976"/>
      <c r="N217" s="1976"/>
      <c r="O217" s="1976"/>
      <c r="P217" s="1976"/>
      <c r="Q217" s="1976"/>
      <c r="R217" s="1976"/>
      <c r="S217" s="2649"/>
      <c r="T217" s="1722"/>
      <c r="U217" s="1974"/>
      <c r="V217" s="1974"/>
    </row>
    <row r="218" spans="1:22">
      <c r="A218" s="1722"/>
      <c r="B218" s="2648"/>
      <c r="C218" s="659"/>
      <c r="D218" s="1722"/>
      <c r="E218" s="2648"/>
      <c r="F218" s="2648"/>
      <c r="G218" s="1722"/>
      <c r="H218" s="2648"/>
      <c r="I218" s="2643"/>
      <c r="J218" s="1975"/>
      <c r="K218" s="1975"/>
      <c r="L218" s="1974"/>
      <c r="M218" s="1976"/>
      <c r="N218" s="1976"/>
      <c r="O218" s="1976"/>
      <c r="P218" s="1976"/>
      <c r="Q218" s="1976"/>
      <c r="R218" s="1976"/>
      <c r="S218" s="2649"/>
      <c r="T218" s="1722"/>
      <c r="U218" s="1974"/>
      <c r="V218" s="1974"/>
    </row>
    <row r="219" spans="1:22">
      <c r="A219" s="1722"/>
      <c r="B219" s="2648"/>
      <c r="C219" s="659"/>
      <c r="D219" s="1722"/>
      <c r="E219" s="2648"/>
      <c r="F219" s="2648"/>
      <c r="G219" s="1722"/>
      <c r="H219" s="2648"/>
      <c r="I219" s="2643"/>
      <c r="J219" s="1975"/>
      <c r="K219" s="1975"/>
      <c r="L219" s="1974"/>
      <c r="M219" s="1976"/>
      <c r="N219" s="1976"/>
      <c r="O219" s="1976"/>
      <c r="P219" s="1976"/>
      <c r="Q219" s="1976"/>
      <c r="R219" s="1976"/>
      <c r="S219" s="2649"/>
      <c r="T219" s="1722"/>
      <c r="U219" s="1974"/>
      <c r="V219" s="1974"/>
    </row>
    <row r="220" spans="1:22">
      <c r="A220" s="1722"/>
      <c r="B220" s="2648"/>
      <c r="C220" s="659"/>
      <c r="D220" s="1722"/>
      <c r="E220" s="2648"/>
      <c r="F220" s="2648"/>
      <c r="G220" s="1722"/>
      <c r="H220" s="2648"/>
      <c r="I220" s="2643"/>
      <c r="J220" s="1975"/>
      <c r="K220" s="1975"/>
      <c r="L220" s="1974"/>
      <c r="M220" s="1976"/>
      <c r="N220" s="1976"/>
      <c r="O220" s="1976"/>
      <c r="P220" s="1976"/>
      <c r="Q220" s="1976"/>
      <c r="R220" s="1976"/>
      <c r="S220" s="2649"/>
      <c r="T220" s="1722"/>
      <c r="U220" s="1974"/>
      <c r="V220" s="1974"/>
    </row>
    <row r="221" spans="1:22">
      <c r="A221" s="1722"/>
      <c r="B221" s="2648"/>
      <c r="C221" s="659"/>
      <c r="D221" s="1722"/>
      <c r="E221" s="2648"/>
      <c r="F221" s="2648"/>
      <c r="G221" s="1722"/>
      <c r="H221" s="2648"/>
      <c r="I221" s="2643"/>
      <c r="J221" s="1975"/>
      <c r="K221" s="1975"/>
      <c r="L221" s="1974"/>
      <c r="M221" s="1976"/>
      <c r="N221" s="1976"/>
      <c r="O221" s="1976"/>
      <c r="P221" s="1976"/>
      <c r="Q221" s="1976"/>
      <c r="R221" s="1976"/>
      <c r="S221" s="2649"/>
      <c r="T221" s="1722"/>
      <c r="U221" s="1974"/>
      <c r="V221" s="1974"/>
    </row>
    <row r="222" spans="1:22">
      <c r="A222" s="1722"/>
      <c r="B222" s="2648"/>
      <c r="C222" s="659"/>
      <c r="D222" s="1722"/>
      <c r="E222" s="2648"/>
      <c r="F222" s="2648"/>
      <c r="G222" s="1722"/>
      <c r="H222" s="2648"/>
      <c r="I222" s="2643"/>
      <c r="J222" s="1975"/>
      <c r="K222" s="1975"/>
      <c r="L222" s="1974"/>
      <c r="M222" s="1976"/>
      <c r="N222" s="1976"/>
      <c r="O222" s="1976"/>
      <c r="P222" s="1976"/>
      <c r="Q222" s="1976"/>
      <c r="R222" s="1976"/>
      <c r="S222" s="2649"/>
      <c r="T222" s="1722"/>
      <c r="U222" s="1974"/>
      <c r="V222" s="1974"/>
    </row>
    <row r="223" spans="1:22">
      <c r="A223" s="1722"/>
      <c r="B223" s="2648"/>
      <c r="C223" s="659"/>
      <c r="D223" s="1722"/>
      <c r="E223" s="2648"/>
      <c r="F223" s="2648"/>
      <c r="G223" s="1722"/>
      <c r="H223" s="2648"/>
      <c r="I223" s="2643"/>
      <c r="J223" s="1975"/>
      <c r="K223" s="1975"/>
      <c r="L223" s="1974"/>
      <c r="M223" s="1976"/>
      <c r="N223" s="1976"/>
      <c r="O223" s="1976"/>
      <c r="P223" s="1976"/>
      <c r="Q223" s="1976"/>
      <c r="R223" s="1976"/>
      <c r="S223" s="2649"/>
      <c r="T223" s="1722"/>
      <c r="U223" s="1974"/>
      <c r="V223" s="1974"/>
    </row>
    <row r="224" spans="1:22">
      <c r="A224" s="1722"/>
      <c r="B224" s="2648"/>
      <c r="C224" s="659"/>
      <c r="D224" s="1722"/>
      <c r="E224" s="2648"/>
      <c r="F224" s="2648"/>
      <c r="G224" s="1722"/>
      <c r="H224" s="2648"/>
      <c r="I224" s="2643"/>
      <c r="J224" s="1975"/>
      <c r="K224" s="1975"/>
      <c r="L224" s="1974"/>
      <c r="M224" s="1976"/>
      <c r="N224" s="1976"/>
      <c r="O224" s="1976"/>
      <c r="P224" s="1976"/>
      <c r="Q224" s="1976"/>
      <c r="R224" s="1976"/>
      <c r="S224" s="2649"/>
      <c r="T224" s="1722"/>
      <c r="U224" s="1974"/>
      <c r="V224" s="1974"/>
    </row>
    <row r="225" spans="1:22">
      <c r="A225" s="1722"/>
      <c r="B225" s="2648"/>
      <c r="C225" s="659"/>
      <c r="D225" s="1722"/>
      <c r="E225" s="2648"/>
      <c r="F225" s="2648"/>
      <c r="G225" s="1722"/>
      <c r="H225" s="2648"/>
      <c r="I225" s="2643"/>
      <c r="J225" s="1975"/>
      <c r="K225" s="1975"/>
      <c r="L225" s="1974"/>
      <c r="M225" s="1976"/>
      <c r="N225" s="1976"/>
      <c r="O225" s="1976"/>
      <c r="P225" s="1976"/>
      <c r="Q225" s="1976"/>
      <c r="R225" s="1976"/>
      <c r="S225" s="2649"/>
      <c r="T225" s="1722"/>
      <c r="U225" s="1974"/>
      <c r="V225" s="1974"/>
    </row>
    <row r="226" spans="1:22">
      <c r="A226" s="1722"/>
      <c r="B226" s="2648"/>
      <c r="C226" s="659"/>
      <c r="D226" s="1722"/>
      <c r="E226" s="2648"/>
      <c r="F226" s="2648"/>
      <c r="G226" s="1722"/>
      <c r="H226" s="2648"/>
      <c r="I226" s="2643"/>
      <c r="J226" s="1975"/>
      <c r="K226" s="1975"/>
      <c r="L226" s="1974"/>
      <c r="M226" s="1976"/>
      <c r="N226" s="1976"/>
      <c r="O226" s="1976"/>
      <c r="P226" s="1976"/>
      <c r="Q226" s="1976"/>
      <c r="R226" s="1976"/>
      <c r="S226" s="2649"/>
      <c r="T226" s="1722"/>
      <c r="U226" s="1974"/>
      <c r="V226" s="1974"/>
    </row>
    <row r="227" spans="1:22">
      <c r="A227" s="1722"/>
      <c r="B227" s="2648"/>
      <c r="C227" s="659"/>
      <c r="D227" s="1722"/>
      <c r="E227" s="2648"/>
      <c r="F227" s="2648"/>
      <c r="G227" s="1722"/>
      <c r="H227" s="2648"/>
      <c r="I227" s="2643"/>
      <c r="J227" s="1975"/>
      <c r="K227" s="1975"/>
      <c r="L227" s="1974"/>
      <c r="M227" s="1976"/>
      <c r="N227" s="1976"/>
      <c r="O227" s="1976"/>
      <c r="P227" s="1976"/>
      <c r="Q227" s="1976"/>
      <c r="R227" s="1976"/>
      <c r="S227" s="2649"/>
      <c r="T227" s="1722"/>
      <c r="U227" s="1974"/>
      <c r="V227" s="1974"/>
    </row>
    <row r="228" spans="1:22">
      <c r="A228" s="1722"/>
      <c r="B228" s="2648"/>
      <c r="C228" s="659"/>
      <c r="D228" s="1722"/>
      <c r="E228" s="2648"/>
      <c r="F228" s="2648"/>
      <c r="G228" s="1722"/>
      <c r="H228" s="2648"/>
      <c r="I228" s="2643"/>
      <c r="J228" s="1975"/>
      <c r="K228" s="1975"/>
      <c r="L228" s="1974"/>
      <c r="M228" s="1976"/>
      <c r="N228" s="1976"/>
      <c r="O228" s="1976"/>
      <c r="P228" s="1976"/>
      <c r="Q228" s="1976"/>
      <c r="R228" s="1976"/>
      <c r="S228" s="2649"/>
      <c r="T228" s="1722"/>
      <c r="U228" s="1974"/>
      <c r="V228" s="1974"/>
    </row>
    <row r="229" spans="1:22">
      <c r="A229" s="1722"/>
      <c r="B229" s="2648"/>
      <c r="C229" s="659"/>
      <c r="D229" s="1722"/>
      <c r="E229" s="2648"/>
      <c r="F229" s="2648"/>
      <c r="G229" s="1722"/>
      <c r="H229" s="2648"/>
      <c r="I229" s="2643"/>
      <c r="J229" s="1975"/>
      <c r="K229" s="1975"/>
      <c r="L229" s="1974"/>
      <c r="M229" s="1976"/>
      <c r="N229" s="1976"/>
      <c r="O229" s="1976"/>
      <c r="P229" s="1976"/>
      <c r="Q229" s="1976"/>
      <c r="R229" s="1976"/>
      <c r="S229" s="2649"/>
      <c r="T229" s="1722"/>
      <c r="U229" s="1974"/>
      <c r="V229" s="1974"/>
    </row>
    <row r="230" spans="1:22">
      <c r="A230" s="1722"/>
      <c r="B230" s="2648"/>
      <c r="C230" s="659"/>
      <c r="D230" s="1722"/>
      <c r="E230" s="2648"/>
      <c r="F230" s="2648"/>
      <c r="G230" s="1722"/>
      <c r="H230" s="2648"/>
      <c r="I230" s="2643"/>
      <c r="J230" s="1975"/>
      <c r="K230" s="1975"/>
      <c r="L230" s="1974"/>
      <c r="M230" s="1976"/>
      <c r="N230" s="1976"/>
      <c r="O230" s="1976"/>
      <c r="P230" s="1976"/>
      <c r="Q230" s="1976"/>
      <c r="R230" s="1976"/>
      <c r="S230" s="2649"/>
      <c r="T230" s="1722"/>
      <c r="U230" s="1974"/>
      <c r="V230" s="1974"/>
    </row>
    <row r="231" spans="1:22">
      <c r="A231" s="1722"/>
      <c r="B231" s="2648"/>
      <c r="C231" s="659"/>
      <c r="D231" s="1722"/>
      <c r="E231" s="2648"/>
      <c r="F231" s="2648"/>
      <c r="G231" s="1722"/>
      <c r="H231" s="2648"/>
      <c r="I231" s="2643"/>
      <c r="J231" s="1975"/>
      <c r="K231" s="1975"/>
      <c r="L231" s="1974"/>
      <c r="M231" s="1976"/>
      <c r="N231" s="1976"/>
      <c r="O231" s="1976"/>
      <c r="P231" s="1976"/>
      <c r="Q231" s="1976"/>
      <c r="R231" s="1976"/>
      <c r="S231" s="2649"/>
      <c r="T231" s="1722"/>
      <c r="U231" s="1974"/>
      <c r="V231" s="1974"/>
    </row>
    <row r="232" spans="1:22">
      <c r="A232" s="1722"/>
      <c r="B232" s="2648"/>
      <c r="C232" s="659"/>
      <c r="D232" s="1722"/>
      <c r="E232" s="2648"/>
      <c r="F232" s="2648"/>
      <c r="G232" s="1722"/>
      <c r="H232" s="2648"/>
      <c r="I232" s="2643"/>
      <c r="J232" s="1975"/>
      <c r="K232" s="1975"/>
      <c r="L232" s="1974"/>
      <c r="M232" s="1976"/>
      <c r="N232" s="1976"/>
      <c r="O232" s="1976"/>
      <c r="P232" s="1976"/>
      <c r="Q232" s="1976"/>
      <c r="R232" s="1976"/>
      <c r="S232" s="2649"/>
      <c r="T232" s="1722"/>
      <c r="U232" s="1974"/>
      <c r="V232" s="1974"/>
    </row>
    <row r="233" spans="1:22">
      <c r="A233" s="1722"/>
      <c r="B233" s="2648"/>
      <c r="C233" s="659"/>
      <c r="D233" s="1722"/>
      <c r="E233" s="2648"/>
      <c r="F233" s="2648"/>
      <c r="G233" s="1722"/>
      <c r="H233" s="2648"/>
      <c r="I233" s="2643"/>
      <c r="J233" s="1975"/>
      <c r="K233" s="1975"/>
      <c r="L233" s="1974"/>
      <c r="M233" s="1976"/>
      <c r="N233" s="1976"/>
      <c r="O233" s="1976"/>
      <c r="P233" s="1976"/>
      <c r="Q233" s="1976"/>
      <c r="R233" s="1976"/>
      <c r="S233" s="2649"/>
      <c r="T233" s="1722"/>
      <c r="U233" s="1974"/>
      <c r="V233" s="1974"/>
    </row>
    <row r="234" spans="1:22">
      <c r="A234" s="1722"/>
      <c r="B234" s="2648"/>
      <c r="C234" s="659"/>
      <c r="D234" s="1722"/>
      <c r="E234" s="2648"/>
      <c r="F234" s="2648"/>
      <c r="G234" s="1722"/>
      <c r="H234" s="2648"/>
      <c r="I234" s="2643"/>
      <c r="J234" s="1975"/>
      <c r="K234" s="1975"/>
      <c r="L234" s="1974"/>
      <c r="M234" s="1976"/>
      <c r="N234" s="1976"/>
      <c r="O234" s="1976"/>
      <c r="P234" s="1976"/>
      <c r="Q234" s="1976"/>
      <c r="R234" s="1976"/>
      <c r="S234" s="2649"/>
      <c r="T234" s="1722"/>
      <c r="U234" s="1974"/>
      <c r="V234" s="1974"/>
    </row>
    <row r="235" spans="1:22">
      <c r="A235" s="1722"/>
      <c r="B235" s="2648"/>
      <c r="C235" s="659"/>
      <c r="D235" s="1722"/>
      <c r="E235" s="2648"/>
      <c r="F235" s="2648"/>
      <c r="G235" s="1722"/>
      <c r="H235" s="2648"/>
      <c r="I235" s="2643"/>
      <c r="J235" s="1975"/>
      <c r="K235" s="1975"/>
      <c r="L235" s="1974"/>
      <c r="M235" s="1976"/>
      <c r="N235" s="1976"/>
      <c r="O235" s="1976"/>
      <c r="P235" s="1976"/>
      <c r="Q235" s="1976"/>
      <c r="R235" s="1976"/>
      <c r="S235" s="2649"/>
      <c r="T235" s="1722"/>
      <c r="U235" s="1974"/>
      <c r="V235" s="1974"/>
    </row>
    <row r="236" spans="1:22">
      <c r="A236" s="1722"/>
      <c r="B236" s="2648"/>
      <c r="C236" s="659"/>
      <c r="D236" s="1722"/>
      <c r="E236" s="2648"/>
      <c r="F236" s="2648"/>
      <c r="G236" s="1722"/>
      <c r="H236" s="2648"/>
      <c r="I236" s="2643"/>
      <c r="J236" s="1975"/>
      <c r="K236" s="1975"/>
      <c r="L236" s="1974"/>
      <c r="M236" s="1976"/>
      <c r="N236" s="1976"/>
      <c r="O236" s="1976"/>
      <c r="P236" s="1976"/>
      <c r="Q236" s="1976"/>
      <c r="R236" s="1976"/>
      <c r="S236" s="2649"/>
      <c r="T236" s="1722"/>
      <c r="U236" s="1974"/>
      <c r="V236" s="1974"/>
    </row>
    <row r="237" spans="1:22">
      <c r="A237" s="1722"/>
      <c r="B237" s="2648"/>
      <c r="C237" s="659"/>
      <c r="D237" s="1722"/>
      <c r="E237" s="2648"/>
      <c r="F237" s="2648"/>
      <c r="G237" s="1722"/>
      <c r="H237" s="2648"/>
      <c r="I237" s="2643"/>
      <c r="J237" s="1975"/>
      <c r="K237" s="1975"/>
      <c r="L237" s="1974"/>
      <c r="M237" s="1976"/>
      <c r="N237" s="1976"/>
      <c r="O237" s="1976"/>
      <c r="P237" s="1976"/>
      <c r="Q237" s="1976"/>
      <c r="R237" s="1976"/>
      <c r="S237" s="2649"/>
      <c r="T237" s="1722"/>
      <c r="U237" s="1974"/>
      <c r="V237" s="1974"/>
    </row>
    <row r="238" spans="1:22">
      <c r="A238" s="1722"/>
      <c r="B238" s="2648"/>
      <c r="C238" s="659"/>
      <c r="D238" s="1722"/>
      <c r="E238" s="2648"/>
      <c r="F238" s="2648"/>
      <c r="G238" s="1722"/>
      <c r="H238" s="2648"/>
      <c r="I238" s="2643"/>
      <c r="J238" s="1975"/>
      <c r="K238" s="1975"/>
      <c r="L238" s="1974"/>
      <c r="M238" s="1976"/>
      <c r="N238" s="1976"/>
      <c r="O238" s="1976"/>
      <c r="P238" s="1976"/>
      <c r="Q238" s="1976"/>
      <c r="R238" s="1976"/>
      <c r="S238" s="2649"/>
      <c r="T238" s="1722"/>
      <c r="U238" s="1974"/>
      <c r="V238" s="1974"/>
    </row>
    <row r="239" spans="1:22">
      <c r="A239" s="1722"/>
      <c r="B239" s="2648"/>
      <c r="C239" s="659"/>
      <c r="D239" s="1722"/>
      <c r="E239" s="2648"/>
      <c r="F239" s="2648"/>
      <c r="G239" s="1722"/>
      <c r="H239" s="2648"/>
      <c r="I239" s="2643"/>
      <c r="J239" s="1975"/>
      <c r="K239" s="1975"/>
      <c r="L239" s="1974"/>
      <c r="M239" s="1976"/>
      <c r="N239" s="1976"/>
      <c r="O239" s="1976"/>
      <c r="P239" s="1976"/>
      <c r="Q239" s="1976"/>
      <c r="R239" s="1976"/>
      <c r="S239" s="2649"/>
      <c r="T239" s="1722"/>
      <c r="U239" s="1974"/>
      <c r="V239" s="1974"/>
    </row>
    <row r="240" spans="1:22">
      <c r="A240" s="1722"/>
      <c r="B240" s="2648"/>
      <c r="C240" s="659"/>
      <c r="D240" s="1722"/>
      <c r="E240" s="2648"/>
      <c r="F240" s="2648"/>
      <c r="G240" s="1722"/>
      <c r="H240" s="2648"/>
      <c r="I240" s="2643"/>
      <c r="J240" s="1975"/>
      <c r="K240" s="1975"/>
      <c r="L240" s="1974"/>
      <c r="M240" s="1976"/>
      <c r="N240" s="1976"/>
      <c r="O240" s="1976"/>
      <c r="P240" s="1976"/>
      <c r="Q240" s="1976"/>
      <c r="R240" s="1976"/>
      <c r="S240" s="2649"/>
      <c r="T240" s="1722"/>
      <c r="U240" s="1974"/>
      <c r="V240" s="1974"/>
    </row>
    <row r="241" spans="1:22">
      <c r="A241" s="1722"/>
      <c r="B241" s="2648"/>
      <c r="C241" s="659"/>
      <c r="D241" s="1722"/>
      <c r="E241" s="2648"/>
      <c r="F241" s="2648"/>
      <c r="G241" s="1722"/>
      <c r="H241" s="2648"/>
      <c r="I241" s="2643"/>
      <c r="J241" s="1975"/>
      <c r="K241" s="1975"/>
      <c r="L241" s="1974"/>
      <c r="M241" s="1976"/>
      <c r="N241" s="1976"/>
      <c r="O241" s="1976"/>
      <c r="P241" s="1976"/>
      <c r="Q241" s="1976"/>
      <c r="R241" s="1976"/>
      <c r="S241" s="2649"/>
      <c r="T241" s="1722"/>
      <c r="U241" s="1974"/>
      <c r="V241" s="1974"/>
    </row>
    <row r="242" spans="1:22">
      <c r="A242" s="1722"/>
      <c r="B242" s="2648"/>
      <c r="C242" s="659"/>
      <c r="D242" s="1722"/>
      <c r="E242" s="2648"/>
      <c r="F242" s="2648"/>
      <c r="G242" s="1722"/>
      <c r="H242" s="2648"/>
      <c r="I242" s="2643"/>
      <c r="J242" s="1975"/>
      <c r="K242" s="1975"/>
      <c r="L242" s="1974"/>
      <c r="M242" s="1976"/>
      <c r="N242" s="1976"/>
      <c r="O242" s="1976"/>
      <c r="P242" s="1976"/>
      <c r="Q242" s="1976"/>
      <c r="R242" s="1976"/>
      <c r="S242" s="2649"/>
      <c r="T242" s="1722"/>
      <c r="U242" s="1974"/>
      <c r="V242" s="1974"/>
    </row>
    <row r="243" spans="1:22">
      <c r="A243" s="1722"/>
      <c r="B243" s="2648"/>
      <c r="C243" s="659"/>
      <c r="D243" s="1722"/>
      <c r="E243" s="2648"/>
      <c r="F243" s="2648"/>
      <c r="G243" s="1722"/>
      <c r="H243" s="2648"/>
      <c r="I243" s="2643"/>
      <c r="J243" s="1975"/>
      <c r="K243" s="1975"/>
      <c r="L243" s="1974"/>
      <c r="M243" s="1976"/>
      <c r="N243" s="1976"/>
      <c r="O243" s="1976"/>
      <c r="P243" s="1976"/>
      <c r="Q243" s="1976"/>
      <c r="R243" s="1976"/>
      <c r="S243" s="2649"/>
      <c r="T243" s="1722"/>
      <c r="U243" s="1974"/>
      <c r="V243" s="1974"/>
    </row>
    <row r="244" spans="1:22">
      <c r="A244" s="1722"/>
      <c r="B244" s="2648"/>
      <c r="C244" s="659"/>
      <c r="D244" s="1722"/>
      <c r="E244" s="2648"/>
      <c r="F244" s="2648"/>
      <c r="G244" s="1722"/>
      <c r="H244" s="2648"/>
      <c r="I244" s="2643"/>
      <c r="J244" s="1975"/>
      <c r="K244" s="1975"/>
      <c r="L244" s="1974"/>
      <c r="M244" s="1976"/>
      <c r="N244" s="1976"/>
      <c r="O244" s="1976"/>
      <c r="P244" s="1976"/>
      <c r="Q244" s="1976"/>
      <c r="R244" s="1976"/>
      <c r="S244" s="2649"/>
      <c r="T244" s="1722"/>
      <c r="U244" s="1974"/>
      <c r="V244" s="1974"/>
    </row>
    <row r="245" spans="1:22">
      <c r="A245" s="1722"/>
      <c r="B245" s="2648"/>
      <c r="C245" s="659"/>
      <c r="D245" s="1722"/>
      <c r="E245" s="2648"/>
      <c r="F245" s="2648"/>
      <c r="G245" s="1722"/>
      <c r="H245" s="2648"/>
      <c r="I245" s="2643"/>
      <c r="J245" s="1975"/>
      <c r="K245" s="1975"/>
      <c r="L245" s="1974"/>
      <c r="M245" s="1976"/>
      <c r="N245" s="1976"/>
      <c r="O245" s="1976"/>
      <c r="P245" s="1976"/>
      <c r="Q245" s="1976"/>
      <c r="R245" s="1976"/>
      <c r="S245" s="2649"/>
      <c r="T245" s="1722"/>
      <c r="U245" s="1974"/>
      <c r="V245" s="1974"/>
    </row>
    <row r="246" spans="1:22">
      <c r="A246" s="1722"/>
      <c r="B246" s="2648"/>
      <c r="C246" s="659"/>
      <c r="D246" s="1722"/>
      <c r="E246" s="2648"/>
      <c r="F246" s="2648"/>
      <c r="G246" s="1722"/>
      <c r="H246" s="2648"/>
      <c r="I246" s="2643"/>
      <c r="J246" s="1975"/>
      <c r="K246" s="1975"/>
      <c r="L246" s="1974"/>
      <c r="M246" s="1976"/>
      <c r="N246" s="1976"/>
      <c r="O246" s="1976"/>
      <c r="P246" s="1976"/>
      <c r="Q246" s="1976"/>
      <c r="R246" s="1976"/>
      <c r="S246" s="2649"/>
      <c r="T246" s="1722"/>
      <c r="U246" s="1974"/>
      <c r="V246" s="1974"/>
    </row>
    <row r="247" spans="1:22">
      <c r="A247" s="1722"/>
      <c r="B247" s="2648"/>
      <c r="C247" s="659"/>
      <c r="D247" s="1722"/>
      <c r="E247" s="2648"/>
      <c r="F247" s="2648"/>
      <c r="G247" s="1722"/>
      <c r="H247" s="2648"/>
      <c r="I247" s="2643"/>
      <c r="J247" s="1975"/>
      <c r="K247" s="1975"/>
      <c r="L247" s="1974"/>
      <c r="M247" s="1976"/>
      <c r="N247" s="1976"/>
      <c r="O247" s="1976"/>
      <c r="P247" s="1976"/>
      <c r="Q247" s="1976"/>
      <c r="R247" s="1976"/>
      <c r="S247" s="2649"/>
      <c r="T247" s="1722"/>
      <c r="U247" s="1974"/>
      <c r="V247" s="1974"/>
    </row>
    <row r="248" spans="1:22">
      <c r="A248" s="1722"/>
      <c r="B248" s="2648"/>
      <c r="C248" s="659"/>
      <c r="D248" s="1722"/>
      <c r="E248" s="2648"/>
      <c r="F248" s="2648"/>
      <c r="G248" s="1722"/>
      <c r="H248" s="2648"/>
      <c r="I248" s="2643"/>
      <c r="J248" s="1975"/>
      <c r="K248" s="1975"/>
      <c r="L248" s="1974"/>
      <c r="M248" s="1976"/>
      <c r="N248" s="1976"/>
      <c r="O248" s="1976"/>
      <c r="P248" s="1976"/>
      <c r="Q248" s="1976"/>
      <c r="R248" s="1976"/>
      <c r="S248" s="2649"/>
      <c r="T248" s="1722"/>
      <c r="U248" s="1974"/>
      <c r="V248" s="1974"/>
    </row>
    <row r="249" spans="1:22">
      <c r="A249" s="1722"/>
      <c r="B249" s="2648"/>
      <c r="C249" s="659"/>
      <c r="D249" s="1722"/>
      <c r="E249" s="2648"/>
      <c r="F249" s="2648"/>
      <c r="G249" s="1722"/>
      <c r="H249" s="2648"/>
      <c r="I249" s="2643"/>
      <c r="J249" s="1975"/>
      <c r="K249" s="1975"/>
      <c r="L249" s="1974"/>
      <c r="M249" s="1976"/>
      <c r="N249" s="1976"/>
      <c r="O249" s="1976"/>
      <c r="P249" s="1976"/>
      <c r="Q249" s="1976"/>
      <c r="R249" s="1976"/>
      <c r="S249" s="2649"/>
      <c r="T249" s="1722"/>
      <c r="U249" s="1974"/>
      <c r="V249" s="1974"/>
    </row>
    <row r="250" spans="1:22">
      <c r="A250" s="1722"/>
      <c r="B250" s="2648"/>
      <c r="C250" s="659"/>
      <c r="D250" s="1722"/>
      <c r="E250" s="2648"/>
      <c r="F250" s="2648"/>
      <c r="G250" s="1722"/>
      <c r="H250" s="2648"/>
      <c r="I250" s="2643"/>
      <c r="J250" s="1975"/>
      <c r="K250" s="1975"/>
      <c r="L250" s="1974"/>
      <c r="M250" s="1976"/>
      <c r="N250" s="1976"/>
      <c r="O250" s="1976"/>
      <c r="P250" s="1976"/>
      <c r="Q250" s="1976"/>
      <c r="R250" s="1976"/>
      <c r="S250" s="2649"/>
      <c r="T250" s="1722"/>
      <c r="U250" s="1974"/>
      <c r="V250" s="1974"/>
    </row>
    <row r="251" spans="1:22">
      <c r="A251" s="1722"/>
      <c r="B251" s="2648"/>
      <c r="C251" s="659"/>
      <c r="D251" s="1722"/>
      <c r="E251" s="2648"/>
      <c r="F251" s="2648"/>
      <c r="G251" s="1722"/>
      <c r="H251" s="2648"/>
      <c r="I251" s="2643"/>
      <c r="J251" s="1975"/>
      <c r="K251" s="1975"/>
      <c r="L251" s="1974"/>
      <c r="M251" s="1976"/>
      <c r="N251" s="1976"/>
      <c r="O251" s="1976"/>
      <c r="P251" s="1976"/>
      <c r="Q251" s="1976"/>
      <c r="R251" s="1976"/>
      <c r="S251" s="2649"/>
      <c r="T251" s="1722"/>
      <c r="U251" s="1974"/>
      <c r="V251" s="1974"/>
    </row>
    <row r="252" spans="1:22">
      <c r="A252" s="1722"/>
      <c r="B252" s="2648"/>
      <c r="C252" s="659"/>
      <c r="D252" s="1722"/>
      <c r="E252" s="2648"/>
      <c r="F252" s="2648"/>
      <c r="G252" s="1722"/>
      <c r="H252" s="2648"/>
      <c r="I252" s="2643"/>
      <c r="J252" s="1975"/>
      <c r="K252" s="1975"/>
      <c r="L252" s="1974"/>
      <c r="M252" s="1976"/>
      <c r="N252" s="1976"/>
      <c r="O252" s="1976"/>
      <c r="P252" s="1976"/>
      <c r="Q252" s="1976"/>
      <c r="R252" s="1976"/>
      <c r="S252" s="2649"/>
      <c r="T252" s="1722"/>
      <c r="U252" s="1974"/>
      <c r="V252" s="1974"/>
    </row>
    <row r="253" spans="1:22">
      <c r="A253" s="1722"/>
      <c r="B253" s="2648"/>
      <c r="C253" s="659"/>
      <c r="D253" s="1722"/>
      <c r="E253" s="2648"/>
      <c r="F253" s="2648"/>
      <c r="G253" s="1722"/>
      <c r="H253" s="2648"/>
      <c r="I253" s="2643"/>
      <c r="J253" s="1975"/>
      <c r="K253" s="1975"/>
      <c r="L253" s="1974"/>
      <c r="M253" s="1976"/>
      <c r="N253" s="1976"/>
      <c r="O253" s="1976"/>
      <c r="P253" s="1976"/>
      <c r="Q253" s="1976"/>
      <c r="R253" s="1976"/>
      <c r="S253" s="2649"/>
      <c r="T253" s="1722"/>
      <c r="U253" s="1974"/>
      <c r="V253" s="1974"/>
    </row>
    <row r="254" spans="1:22">
      <c r="A254" s="1722"/>
      <c r="B254" s="2648"/>
      <c r="C254" s="659"/>
      <c r="D254" s="1722"/>
      <c r="E254" s="2648"/>
      <c r="F254" s="2648"/>
      <c r="G254" s="1722"/>
      <c r="H254" s="2648"/>
      <c r="I254" s="2643"/>
      <c r="J254" s="1975"/>
      <c r="K254" s="1975"/>
      <c r="L254" s="1974"/>
      <c r="M254" s="1976"/>
      <c r="N254" s="1976"/>
      <c r="O254" s="1976"/>
      <c r="P254" s="1976"/>
      <c r="Q254" s="1976"/>
      <c r="R254" s="1976"/>
      <c r="S254" s="2649"/>
      <c r="T254" s="1722"/>
      <c r="U254" s="1974"/>
      <c r="V254" s="1974"/>
    </row>
    <row r="255" spans="1:22">
      <c r="A255" s="1722"/>
      <c r="B255" s="2648"/>
      <c r="C255" s="659"/>
      <c r="D255" s="1722"/>
      <c r="E255" s="2648"/>
      <c r="F255" s="2648"/>
      <c r="G255" s="1722"/>
      <c r="H255" s="2648"/>
      <c r="I255" s="2643"/>
      <c r="J255" s="1975"/>
      <c r="K255" s="1975"/>
      <c r="L255" s="1974"/>
      <c r="M255" s="1976"/>
      <c r="N255" s="1976"/>
      <c r="O255" s="1976"/>
      <c r="P255" s="1976"/>
      <c r="Q255" s="1976"/>
      <c r="R255" s="1976"/>
      <c r="S255" s="2649"/>
      <c r="T255" s="1722"/>
      <c r="U255" s="1974"/>
      <c r="V255" s="1974"/>
    </row>
    <row r="256" spans="1:22">
      <c r="A256" s="1722"/>
      <c r="B256" s="2648"/>
      <c r="C256" s="659"/>
      <c r="D256" s="1722"/>
      <c r="E256" s="2648"/>
      <c r="F256" s="2648"/>
      <c r="G256" s="1722"/>
      <c r="H256" s="2648"/>
      <c r="I256" s="2643"/>
      <c r="J256" s="1975"/>
      <c r="K256" s="1975"/>
      <c r="L256" s="1974"/>
      <c r="M256" s="1976"/>
      <c r="N256" s="1976"/>
      <c r="O256" s="1976"/>
      <c r="P256" s="1976"/>
      <c r="Q256" s="1976"/>
      <c r="R256" s="1976"/>
      <c r="S256" s="2649"/>
      <c r="T256" s="1722"/>
      <c r="U256" s="1974"/>
      <c r="V256" s="1974"/>
    </row>
    <row r="257" spans="1:22">
      <c r="A257" s="1722"/>
      <c r="B257" s="2648"/>
      <c r="C257" s="659"/>
      <c r="D257" s="1722"/>
      <c r="E257" s="2648"/>
      <c r="F257" s="2648"/>
      <c r="G257" s="1722"/>
      <c r="H257" s="2648"/>
      <c r="I257" s="2643"/>
      <c r="J257" s="1975"/>
      <c r="K257" s="1975"/>
      <c r="L257" s="1974"/>
      <c r="M257" s="1976"/>
      <c r="N257" s="1976"/>
      <c r="O257" s="1976"/>
      <c r="P257" s="1976"/>
      <c r="Q257" s="1976"/>
      <c r="R257" s="1976"/>
      <c r="S257" s="2649"/>
      <c r="T257" s="1722"/>
      <c r="U257" s="1974"/>
      <c r="V257" s="1974"/>
    </row>
    <row r="258" spans="1:22">
      <c r="A258" s="1722"/>
      <c r="B258" s="2648"/>
      <c r="C258" s="659"/>
      <c r="D258" s="1722"/>
      <c r="E258" s="2648"/>
      <c r="F258" s="2648"/>
      <c r="G258" s="1722"/>
      <c r="H258" s="2648"/>
      <c r="I258" s="2643"/>
      <c r="J258" s="1975"/>
      <c r="K258" s="1975"/>
      <c r="L258" s="1974"/>
      <c r="M258" s="1976"/>
      <c r="N258" s="1976"/>
      <c r="O258" s="1976"/>
      <c r="P258" s="1976"/>
      <c r="Q258" s="1976"/>
      <c r="R258" s="1976"/>
      <c r="S258" s="2649"/>
      <c r="T258" s="1722"/>
      <c r="U258" s="1974"/>
      <c r="V258" s="1974"/>
    </row>
    <row r="259" spans="1:22">
      <c r="A259" s="1722"/>
      <c r="B259" s="2648"/>
      <c r="C259" s="659"/>
      <c r="D259" s="1722"/>
      <c r="E259" s="2648"/>
      <c r="F259" s="2648"/>
      <c r="G259" s="1722"/>
      <c r="H259" s="2648"/>
      <c r="I259" s="2643"/>
      <c r="J259" s="1975"/>
      <c r="K259" s="1975"/>
      <c r="L259" s="1974"/>
      <c r="M259" s="1976"/>
      <c r="N259" s="1976"/>
      <c r="O259" s="1976"/>
      <c r="P259" s="1976"/>
      <c r="Q259" s="1976"/>
      <c r="R259" s="1976"/>
      <c r="S259" s="2649"/>
      <c r="T259" s="1722"/>
      <c r="U259" s="1974"/>
      <c r="V259" s="1974"/>
    </row>
    <row r="260" spans="1:22">
      <c r="A260" s="1722"/>
      <c r="B260" s="2648"/>
      <c r="C260" s="659"/>
      <c r="D260" s="1722"/>
      <c r="E260" s="2648"/>
      <c r="F260" s="2648"/>
      <c r="G260" s="1722"/>
      <c r="H260" s="2648"/>
      <c r="I260" s="2643"/>
      <c r="J260" s="1975"/>
      <c r="K260" s="1975"/>
      <c r="L260" s="1974"/>
      <c r="M260" s="1976"/>
      <c r="N260" s="1976"/>
      <c r="O260" s="1976"/>
      <c r="P260" s="1976"/>
      <c r="Q260" s="1976"/>
      <c r="R260" s="1976"/>
      <c r="S260" s="2649"/>
      <c r="T260" s="1722"/>
      <c r="U260" s="1974"/>
      <c r="V260" s="1974"/>
    </row>
    <row r="261" spans="1:22">
      <c r="A261" s="1722"/>
      <c r="B261" s="2648"/>
      <c r="C261" s="659"/>
      <c r="D261" s="1722"/>
      <c r="E261" s="2648"/>
      <c r="F261" s="2648"/>
      <c r="G261" s="1722"/>
      <c r="H261" s="2648"/>
      <c r="I261" s="2643"/>
      <c r="J261" s="1975"/>
      <c r="K261" s="1975"/>
      <c r="L261" s="1974"/>
      <c r="M261" s="1976"/>
      <c r="N261" s="1976"/>
      <c r="O261" s="1976"/>
      <c r="P261" s="1976"/>
      <c r="Q261" s="1976"/>
      <c r="R261" s="1976"/>
      <c r="S261" s="2649"/>
      <c r="T261" s="1722"/>
      <c r="U261" s="1974"/>
      <c r="V261" s="1974"/>
    </row>
    <row r="262" spans="1:22">
      <c r="A262" s="1722"/>
      <c r="B262" s="2648"/>
      <c r="C262" s="659"/>
      <c r="D262" s="1722"/>
      <c r="E262" s="2648"/>
      <c r="F262" s="2648"/>
      <c r="G262" s="1722"/>
      <c r="H262" s="2648"/>
      <c r="I262" s="2643"/>
      <c r="J262" s="1975"/>
      <c r="K262" s="1975"/>
      <c r="L262" s="1974"/>
      <c r="M262" s="1976"/>
      <c r="N262" s="1976"/>
      <c r="O262" s="1976"/>
      <c r="P262" s="1976"/>
      <c r="Q262" s="1976"/>
      <c r="R262" s="1976"/>
      <c r="S262" s="2649"/>
      <c r="T262" s="1722"/>
      <c r="U262" s="1974"/>
      <c r="V262" s="1974"/>
    </row>
    <row r="263" spans="1:22">
      <c r="A263" s="1722"/>
      <c r="B263" s="2648"/>
      <c r="C263" s="659"/>
      <c r="D263" s="1722"/>
      <c r="E263" s="2648"/>
      <c r="F263" s="2648"/>
      <c r="G263" s="1722"/>
      <c r="H263" s="2648"/>
      <c r="I263" s="2643"/>
      <c r="J263" s="1975"/>
      <c r="K263" s="1975"/>
      <c r="L263" s="1974"/>
      <c r="M263" s="1976"/>
      <c r="N263" s="1976"/>
      <c r="O263" s="1976"/>
      <c r="P263" s="1976"/>
      <c r="Q263" s="1976"/>
      <c r="R263" s="1976"/>
      <c r="S263" s="2649"/>
      <c r="T263" s="1722"/>
      <c r="U263" s="1974"/>
      <c r="V263" s="1974"/>
    </row>
    <row r="264" spans="1:22">
      <c r="A264" s="1722"/>
      <c r="B264" s="2648"/>
      <c r="C264" s="659"/>
      <c r="D264" s="1722"/>
      <c r="E264" s="2648"/>
      <c r="F264" s="2648"/>
      <c r="G264" s="1722"/>
      <c r="H264" s="2648"/>
      <c r="I264" s="2643"/>
      <c r="J264" s="1975"/>
      <c r="K264" s="1975"/>
      <c r="L264" s="1974"/>
      <c r="M264" s="1976"/>
      <c r="N264" s="1976"/>
      <c r="O264" s="1976"/>
      <c r="P264" s="1976"/>
      <c r="Q264" s="1976"/>
      <c r="R264" s="1976"/>
      <c r="S264" s="2649"/>
      <c r="T264" s="1722"/>
      <c r="U264" s="1974"/>
      <c r="V264" s="1974"/>
    </row>
    <row r="265" spans="1:22">
      <c r="A265" s="1722"/>
      <c r="B265" s="2648"/>
      <c r="C265" s="659"/>
      <c r="D265" s="1722"/>
      <c r="E265" s="2648"/>
      <c r="F265" s="2648"/>
      <c r="G265" s="1722"/>
      <c r="H265" s="2648"/>
      <c r="I265" s="2643"/>
      <c r="J265" s="1975"/>
      <c r="K265" s="1975"/>
      <c r="L265" s="1974"/>
      <c r="M265" s="1976"/>
      <c r="N265" s="1976"/>
      <c r="O265" s="1976"/>
      <c r="P265" s="1976"/>
      <c r="Q265" s="1976"/>
      <c r="R265" s="1976"/>
      <c r="S265" s="2649"/>
      <c r="T265" s="1722"/>
      <c r="U265" s="1974"/>
      <c r="V265" s="1974"/>
    </row>
    <row r="266" spans="1:22">
      <c r="A266" s="1722"/>
      <c r="B266" s="2648"/>
      <c r="C266" s="659"/>
      <c r="D266" s="1722"/>
      <c r="E266" s="2648"/>
      <c r="F266" s="2648"/>
      <c r="G266" s="1722"/>
      <c r="H266" s="2648"/>
      <c r="I266" s="2643"/>
      <c r="J266" s="1975"/>
      <c r="K266" s="1975"/>
      <c r="L266" s="1974"/>
      <c r="M266" s="1976"/>
      <c r="N266" s="1976"/>
      <c r="O266" s="1976"/>
      <c r="P266" s="1976"/>
      <c r="Q266" s="1976"/>
      <c r="R266" s="1976"/>
      <c r="S266" s="2649"/>
      <c r="T266" s="1722"/>
      <c r="U266" s="1974"/>
      <c r="V266" s="1974"/>
    </row>
    <row r="267" spans="1:22">
      <c r="A267" s="1722"/>
      <c r="B267" s="2648"/>
      <c r="C267" s="659"/>
      <c r="D267" s="1722"/>
      <c r="E267" s="2648"/>
      <c r="F267" s="2648"/>
      <c r="G267" s="1722"/>
      <c r="H267" s="2648"/>
      <c r="I267" s="2643"/>
      <c r="J267" s="1975"/>
      <c r="K267" s="1975"/>
      <c r="L267" s="1974"/>
      <c r="M267" s="1976"/>
      <c r="N267" s="1976"/>
      <c r="O267" s="1976"/>
      <c r="P267" s="1976"/>
      <c r="Q267" s="1976"/>
      <c r="R267" s="1976"/>
      <c r="S267" s="2649"/>
      <c r="T267" s="1722"/>
      <c r="U267" s="1974"/>
      <c r="V267" s="1974"/>
    </row>
    <row r="268" spans="1:22">
      <c r="A268" s="1722"/>
      <c r="B268" s="2648"/>
      <c r="C268" s="659"/>
      <c r="D268" s="1722"/>
      <c r="E268" s="2648"/>
      <c r="F268" s="2648"/>
      <c r="G268" s="1722"/>
      <c r="H268" s="2648"/>
      <c r="I268" s="2643"/>
      <c r="J268" s="1975"/>
      <c r="K268" s="1975"/>
      <c r="L268" s="1974"/>
      <c r="M268" s="1976"/>
      <c r="N268" s="1976"/>
      <c r="O268" s="1976"/>
      <c r="P268" s="1976"/>
      <c r="Q268" s="1976"/>
      <c r="R268" s="1976"/>
      <c r="S268" s="2649"/>
      <c r="T268" s="1722"/>
      <c r="U268" s="1974"/>
      <c r="V268" s="1974"/>
    </row>
    <row r="269" spans="1:22">
      <c r="A269" s="1722"/>
      <c r="B269" s="2648"/>
      <c r="C269" s="659"/>
      <c r="D269" s="1722"/>
      <c r="E269" s="2648"/>
      <c r="F269" s="2648"/>
      <c r="G269" s="1722"/>
      <c r="H269" s="2648"/>
      <c r="I269" s="2643"/>
      <c r="J269" s="1975"/>
      <c r="K269" s="1975"/>
      <c r="L269" s="1974"/>
      <c r="M269" s="1976"/>
      <c r="N269" s="1976"/>
      <c r="O269" s="1976"/>
      <c r="P269" s="1976"/>
      <c r="Q269" s="1976"/>
      <c r="R269" s="1976"/>
      <c r="S269" s="2649"/>
      <c r="T269" s="1722"/>
      <c r="U269" s="1974"/>
      <c r="V269" s="1974"/>
    </row>
    <row r="270" spans="1:22">
      <c r="A270" s="1722"/>
      <c r="B270" s="2648"/>
      <c r="C270" s="659"/>
      <c r="D270" s="1722"/>
      <c r="E270" s="2648"/>
      <c r="F270" s="2648"/>
      <c r="G270" s="1722"/>
      <c r="H270" s="2648"/>
      <c r="I270" s="2643"/>
      <c r="J270" s="1975"/>
      <c r="K270" s="1975"/>
      <c r="L270" s="1974"/>
      <c r="M270" s="1976"/>
      <c r="N270" s="1976"/>
      <c r="O270" s="1976"/>
      <c r="P270" s="1976"/>
      <c r="Q270" s="1976"/>
      <c r="R270" s="1976"/>
      <c r="S270" s="2649"/>
      <c r="T270" s="1722"/>
      <c r="U270" s="1974"/>
      <c r="V270" s="1974"/>
    </row>
    <row r="271" spans="1:22">
      <c r="A271" s="1722"/>
      <c r="B271" s="2648"/>
      <c r="C271" s="659"/>
      <c r="D271" s="1722"/>
      <c r="E271" s="2648"/>
      <c r="F271" s="2648"/>
      <c r="G271" s="1722"/>
      <c r="H271" s="2648"/>
      <c r="I271" s="2643"/>
      <c r="J271" s="1975"/>
      <c r="K271" s="1975"/>
      <c r="L271" s="1974"/>
      <c r="M271" s="1976"/>
      <c r="N271" s="1976"/>
      <c r="O271" s="1976"/>
      <c r="P271" s="1976"/>
      <c r="Q271" s="1976"/>
      <c r="R271" s="1976"/>
      <c r="S271" s="2649"/>
      <c r="T271" s="1722"/>
      <c r="U271" s="1974"/>
      <c r="V271" s="1974"/>
    </row>
    <row r="272" spans="1:22">
      <c r="A272" s="1722"/>
      <c r="B272" s="2648"/>
      <c r="C272" s="659"/>
      <c r="D272" s="1722"/>
      <c r="E272" s="2648"/>
      <c r="F272" s="2648"/>
      <c r="G272" s="1722"/>
      <c r="H272" s="2648"/>
      <c r="I272" s="2643"/>
      <c r="J272" s="1975"/>
      <c r="K272" s="1975"/>
      <c r="L272" s="1974"/>
      <c r="M272" s="1976"/>
      <c r="N272" s="1976"/>
      <c r="O272" s="1976"/>
      <c r="P272" s="1976"/>
      <c r="Q272" s="1976"/>
      <c r="R272" s="1976"/>
      <c r="S272" s="2649"/>
      <c r="T272" s="1722"/>
      <c r="U272" s="1974"/>
      <c r="V272" s="1974"/>
    </row>
    <row r="273" spans="1:22">
      <c r="A273" s="1722"/>
      <c r="B273" s="2648"/>
      <c r="C273" s="659"/>
      <c r="D273" s="1722"/>
      <c r="E273" s="2648"/>
      <c r="F273" s="2648"/>
      <c r="G273" s="1722"/>
      <c r="H273" s="2648"/>
      <c r="I273" s="2643"/>
      <c r="J273" s="1975"/>
      <c r="K273" s="1975"/>
      <c r="L273" s="1974"/>
      <c r="M273" s="1976"/>
      <c r="N273" s="1976"/>
      <c r="O273" s="1976"/>
      <c r="P273" s="1976"/>
      <c r="Q273" s="1976"/>
      <c r="R273" s="1976"/>
      <c r="S273" s="2649"/>
      <c r="T273" s="1722"/>
      <c r="U273" s="1974"/>
      <c r="V273" s="1974"/>
    </row>
    <row r="274" spans="1:22">
      <c r="A274" s="1722"/>
      <c r="B274" s="2648"/>
      <c r="C274" s="659"/>
      <c r="D274" s="1722"/>
      <c r="E274" s="2648"/>
      <c r="F274" s="2648"/>
      <c r="G274" s="1722"/>
      <c r="H274" s="2648"/>
      <c r="I274" s="2643"/>
      <c r="J274" s="1975"/>
      <c r="K274" s="1975"/>
      <c r="L274" s="1974"/>
      <c r="M274" s="1976"/>
      <c r="N274" s="1976"/>
      <c r="O274" s="1976"/>
      <c r="P274" s="1976"/>
      <c r="Q274" s="1976"/>
      <c r="R274" s="1976"/>
      <c r="S274" s="2649"/>
      <c r="T274" s="1722"/>
      <c r="U274" s="1974"/>
      <c r="V274" s="1974"/>
    </row>
    <row r="275" spans="1:22">
      <c r="A275" s="1722"/>
      <c r="B275" s="2648"/>
      <c r="C275" s="659"/>
      <c r="D275" s="1722"/>
      <c r="E275" s="2648"/>
      <c r="F275" s="2648"/>
      <c r="G275" s="1722"/>
      <c r="H275" s="2648"/>
      <c r="I275" s="2643"/>
      <c r="J275" s="1975"/>
      <c r="K275" s="1975"/>
      <c r="L275" s="1974"/>
      <c r="M275" s="1976"/>
      <c r="N275" s="1976"/>
      <c r="O275" s="1976"/>
      <c r="P275" s="1976"/>
      <c r="Q275" s="1976"/>
      <c r="R275" s="1976"/>
      <c r="S275" s="2649"/>
      <c r="T275" s="1722"/>
      <c r="U275" s="1974"/>
      <c r="V275" s="1974"/>
    </row>
    <row r="276" spans="1:22">
      <c r="A276" s="1722"/>
      <c r="B276" s="2648"/>
      <c r="C276" s="659"/>
      <c r="D276" s="1722"/>
      <c r="E276" s="2648"/>
      <c r="F276" s="2648"/>
      <c r="G276" s="1722"/>
      <c r="H276" s="2648"/>
      <c r="I276" s="2643"/>
      <c r="J276" s="1975"/>
      <c r="K276" s="1975"/>
      <c r="L276" s="1974"/>
      <c r="M276" s="1976"/>
      <c r="N276" s="1976"/>
      <c r="O276" s="1976"/>
      <c r="P276" s="1976"/>
      <c r="Q276" s="1976"/>
      <c r="R276" s="1976"/>
      <c r="S276" s="2649"/>
      <c r="T276" s="1722"/>
      <c r="U276" s="1974"/>
      <c r="V276" s="1974"/>
    </row>
    <row r="277" spans="1:22">
      <c r="A277" s="1722"/>
      <c r="B277" s="2648"/>
      <c r="C277" s="659"/>
      <c r="D277" s="1722"/>
      <c r="E277" s="2648"/>
      <c r="F277" s="2648"/>
      <c r="G277" s="1722"/>
      <c r="H277" s="2648"/>
      <c r="I277" s="2643"/>
      <c r="J277" s="1975"/>
      <c r="K277" s="1975"/>
      <c r="L277" s="1974"/>
      <c r="M277" s="1976"/>
      <c r="N277" s="1976"/>
      <c r="O277" s="1976"/>
      <c r="P277" s="1976"/>
      <c r="Q277" s="1976"/>
      <c r="R277" s="1976"/>
      <c r="S277" s="2649"/>
      <c r="T277" s="1722"/>
      <c r="U277" s="1974"/>
      <c r="V277" s="1974"/>
    </row>
    <row r="278" spans="1:22">
      <c r="A278" s="1722"/>
      <c r="B278" s="2648"/>
      <c r="C278" s="659"/>
      <c r="D278" s="1722"/>
      <c r="E278" s="2648"/>
      <c r="F278" s="2648"/>
      <c r="G278" s="1722"/>
      <c r="H278" s="2648"/>
      <c r="I278" s="2643"/>
      <c r="J278" s="1975"/>
      <c r="K278" s="1975"/>
      <c r="L278" s="1974"/>
      <c r="M278" s="1976"/>
      <c r="N278" s="1976"/>
      <c r="O278" s="1976"/>
      <c r="P278" s="1976"/>
      <c r="Q278" s="1976"/>
      <c r="R278" s="1976"/>
      <c r="S278" s="2649"/>
      <c r="T278" s="1722"/>
      <c r="U278" s="1974"/>
      <c r="V278" s="1974"/>
    </row>
    <row r="279" spans="1:22">
      <c r="A279" s="1722"/>
      <c r="B279" s="2648"/>
      <c r="C279" s="659"/>
      <c r="D279" s="1722"/>
      <c r="E279" s="2648"/>
      <c r="F279" s="2648"/>
      <c r="G279" s="1722"/>
      <c r="H279" s="2648"/>
      <c r="I279" s="2643"/>
      <c r="J279" s="1975"/>
      <c r="K279" s="1975"/>
      <c r="L279" s="1974"/>
      <c r="M279" s="1976"/>
      <c r="N279" s="1976"/>
      <c r="O279" s="1976"/>
      <c r="P279" s="1976"/>
      <c r="Q279" s="1976"/>
      <c r="R279" s="1976"/>
      <c r="S279" s="2649"/>
      <c r="T279" s="1722"/>
      <c r="U279" s="1974"/>
      <c r="V279" s="1974"/>
    </row>
    <row r="280" spans="1:22">
      <c r="A280" s="1722"/>
      <c r="B280" s="2648"/>
      <c r="C280" s="659"/>
      <c r="D280" s="1722"/>
      <c r="E280" s="2648"/>
      <c r="F280" s="2648"/>
      <c r="G280" s="1722"/>
      <c r="H280" s="2648"/>
      <c r="I280" s="2643"/>
      <c r="J280" s="1975"/>
      <c r="K280" s="1975"/>
      <c r="L280" s="1974"/>
      <c r="M280" s="1976"/>
      <c r="N280" s="1976"/>
      <c r="O280" s="1976"/>
      <c r="P280" s="1976"/>
      <c r="Q280" s="1976"/>
      <c r="R280" s="1976"/>
      <c r="S280" s="2649"/>
      <c r="T280" s="1722"/>
      <c r="U280" s="1974"/>
      <c r="V280" s="1974"/>
    </row>
    <row r="281" spans="1:22">
      <c r="A281" s="1722"/>
      <c r="B281" s="2648"/>
      <c r="C281" s="659"/>
      <c r="D281" s="1722"/>
      <c r="E281" s="2648"/>
      <c r="F281" s="2648"/>
      <c r="G281" s="1722"/>
      <c r="H281" s="2648"/>
      <c r="I281" s="2643"/>
      <c r="J281" s="1975"/>
      <c r="K281" s="1975"/>
      <c r="L281" s="1974"/>
      <c r="M281" s="1976"/>
      <c r="N281" s="1976"/>
      <c r="O281" s="1976"/>
      <c r="P281" s="1976"/>
      <c r="Q281" s="1976"/>
      <c r="R281" s="1976"/>
      <c r="S281" s="2649"/>
      <c r="T281" s="1722"/>
      <c r="U281" s="1974"/>
      <c r="V281" s="1974"/>
    </row>
    <row r="282" spans="1:22">
      <c r="A282" s="1722"/>
      <c r="B282" s="2648"/>
      <c r="C282" s="659"/>
      <c r="D282" s="1722"/>
      <c r="E282" s="2648"/>
      <c r="F282" s="2648"/>
      <c r="G282" s="1722"/>
      <c r="H282" s="2648"/>
      <c r="I282" s="2643"/>
      <c r="J282" s="1975"/>
      <c r="K282" s="1975"/>
      <c r="L282" s="1974"/>
      <c r="M282" s="1976"/>
      <c r="N282" s="1976"/>
      <c r="O282" s="1976"/>
      <c r="P282" s="1976"/>
      <c r="Q282" s="1976"/>
      <c r="R282" s="1976"/>
      <c r="S282" s="2649"/>
      <c r="T282" s="1722"/>
      <c r="U282" s="1974"/>
      <c r="V282" s="1974"/>
    </row>
    <row r="283" spans="1:22">
      <c r="A283" s="1722"/>
      <c r="B283" s="2648"/>
      <c r="C283" s="659"/>
      <c r="D283" s="1722"/>
      <c r="E283" s="2648"/>
      <c r="F283" s="2648"/>
      <c r="G283" s="1722"/>
      <c r="H283" s="2648"/>
      <c r="I283" s="2643"/>
      <c r="J283" s="1975"/>
      <c r="K283" s="1975"/>
      <c r="L283" s="1974"/>
      <c r="M283" s="1976"/>
      <c r="N283" s="1976"/>
      <c r="O283" s="1976"/>
      <c r="P283" s="1976"/>
      <c r="Q283" s="1976"/>
      <c r="R283" s="1976"/>
      <c r="S283" s="2649"/>
      <c r="T283" s="1722"/>
      <c r="U283" s="1974"/>
      <c r="V283" s="1974"/>
    </row>
    <row r="284" spans="1:22">
      <c r="A284" s="1722"/>
      <c r="B284" s="2648"/>
      <c r="C284" s="659"/>
      <c r="D284" s="1722"/>
      <c r="E284" s="2648"/>
      <c r="F284" s="2648"/>
      <c r="G284" s="1722"/>
      <c r="H284" s="2648"/>
      <c r="I284" s="2643"/>
      <c r="J284" s="1975"/>
      <c r="K284" s="1975"/>
      <c r="L284" s="1974"/>
      <c r="M284" s="1976"/>
      <c r="N284" s="1976"/>
      <c r="O284" s="1976"/>
      <c r="P284" s="1976"/>
      <c r="Q284" s="1976"/>
      <c r="R284" s="1976"/>
      <c r="S284" s="2649"/>
      <c r="T284" s="1722"/>
      <c r="U284" s="1974"/>
      <c r="V284" s="1974"/>
    </row>
    <row r="285" spans="1:22">
      <c r="A285" s="1722"/>
      <c r="B285" s="2648"/>
      <c r="C285" s="659"/>
      <c r="D285" s="1722"/>
      <c r="E285" s="2648"/>
      <c r="F285" s="2648"/>
      <c r="G285" s="1722"/>
      <c r="H285" s="2648"/>
      <c r="I285" s="2643"/>
      <c r="J285" s="1975"/>
      <c r="K285" s="1975"/>
      <c r="L285" s="1974"/>
      <c r="M285" s="1976"/>
      <c r="N285" s="1976"/>
      <c r="O285" s="1976"/>
      <c r="P285" s="1976"/>
      <c r="Q285" s="1976"/>
      <c r="R285" s="1976"/>
      <c r="S285" s="2649"/>
      <c r="T285" s="1722"/>
      <c r="U285" s="1974"/>
      <c r="V285" s="1974"/>
    </row>
    <row r="286" spans="1:22">
      <c r="A286" s="1722"/>
      <c r="B286" s="2648"/>
      <c r="C286" s="659"/>
      <c r="D286" s="1722"/>
      <c r="E286" s="2648"/>
      <c r="F286" s="2648"/>
      <c r="G286" s="1722"/>
      <c r="H286" s="2648"/>
      <c r="I286" s="2643"/>
      <c r="J286" s="1975"/>
      <c r="K286" s="1975"/>
      <c r="L286" s="1974"/>
      <c r="M286" s="1976"/>
      <c r="N286" s="1976"/>
      <c r="O286" s="1976"/>
      <c r="P286" s="1976"/>
      <c r="Q286" s="1976"/>
      <c r="R286" s="1976"/>
      <c r="S286" s="2649"/>
      <c r="T286" s="1722"/>
      <c r="U286" s="1974"/>
      <c r="V286" s="1974"/>
    </row>
    <row r="287" spans="1:22">
      <c r="A287" s="1722"/>
      <c r="B287" s="2648"/>
      <c r="C287" s="659"/>
      <c r="D287" s="1722"/>
      <c r="E287" s="2648"/>
      <c r="F287" s="2648"/>
      <c r="G287" s="1722"/>
      <c r="H287" s="2648"/>
      <c r="I287" s="2643"/>
      <c r="J287" s="1975"/>
      <c r="K287" s="1975"/>
      <c r="L287" s="1974"/>
      <c r="M287" s="1976"/>
      <c r="N287" s="1976"/>
      <c r="O287" s="1976"/>
      <c r="P287" s="1976"/>
      <c r="Q287" s="1976"/>
      <c r="R287" s="1976"/>
      <c r="S287" s="2649"/>
      <c r="T287" s="1722"/>
      <c r="U287" s="1974"/>
      <c r="V287" s="1974"/>
    </row>
    <row r="288" spans="1:22">
      <c r="A288" s="1722"/>
      <c r="B288" s="2648"/>
      <c r="C288" s="659"/>
      <c r="D288" s="1722"/>
      <c r="E288" s="2648"/>
      <c r="F288" s="2648"/>
      <c r="G288" s="1722"/>
      <c r="H288" s="2648"/>
      <c r="I288" s="2643"/>
      <c r="J288" s="1975"/>
      <c r="K288" s="1975"/>
      <c r="L288" s="1974"/>
      <c r="M288" s="1976"/>
      <c r="N288" s="1976"/>
      <c r="O288" s="1976"/>
      <c r="P288" s="1976"/>
      <c r="Q288" s="1976"/>
      <c r="R288" s="1976"/>
      <c r="S288" s="2649"/>
      <c r="T288" s="1722"/>
      <c r="U288" s="1974"/>
      <c r="V288" s="1974"/>
    </row>
    <row r="289" spans="1:22">
      <c r="A289" s="1722"/>
      <c r="B289" s="2648"/>
      <c r="C289" s="659"/>
      <c r="D289" s="1722"/>
      <c r="E289" s="2648"/>
      <c r="F289" s="2648"/>
      <c r="G289" s="1722"/>
      <c r="H289" s="2648"/>
      <c r="I289" s="2643"/>
      <c r="J289" s="1975"/>
      <c r="K289" s="1975"/>
      <c r="L289" s="1974"/>
      <c r="M289" s="1976"/>
      <c r="N289" s="1976"/>
      <c r="O289" s="1976"/>
      <c r="P289" s="1976"/>
      <c r="Q289" s="1976"/>
      <c r="R289" s="1976"/>
      <c r="S289" s="2649"/>
      <c r="T289" s="1722"/>
      <c r="U289" s="1974"/>
      <c r="V289" s="1974"/>
    </row>
    <row r="290" spans="1:22">
      <c r="A290" s="1722"/>
      <c r="B290" s="2648"/>
      <c r="C290" s="659"/>
      <c r="D290" s="1722"/>
      <c r="E290" s="2648"/>
      <c r="F290" s="2648"/>
      <c r="G290" s="1722"/>
      <c r="H290" s="2648"/>
      <c r="I290" s="2643"/>
      <c r="J290" s="1975"/>
      <c r="K290" s="1975"/>
      <c r="L290" s="1974"/>
      <c r="M290" s="1976"/>
      <c r="N290" s="1976"/>
      <c r="O290" s="1976"/>
      <c r="P290" s="1976"/>
      <c r="Q290" s="1976"/>
      <c r="R290" s="1976"/>
      <c r="S290" s="2649"/>
      <c r="T290" s="1722"/>
      <c r="U290" s="1974"/>
      <c r="V290" s="1974"/>
    </row>
    <row r="291" spans="1:22">
      <c r="A291" s="1722"/>
      <c r="B291" s="2648"/>
      <c r="C291" s="659"/>
      <c r="D291" s="1722"/>
      <c r="E291" s="2648"/>
      <c r="F291" s="2648"/>
      <c r="G291" s="1722"/>
      <c r="H291" s="2648"/>
      <c r="I291" s="2643"/>
      <c r="J291" s="1975"/>
      <c r="K291" s="1975"/>
      <c r="L291" s="1974"/>
      <c r="M291" s="1976"/>
      <c r="N291" s="1976"/>
      <c r="O291" s="1976"/>
      <c r="P291" s="1976"/>
      <c r="Q291" s="1976"/>
      <c r="R291" s="1976"/>
      <c r="S291" s="2649"/>
      <c r="T291" s="1722"/>
      <c r="U291" s="1974"/>
      <c r="V291" s="1974"/>
    </row>
    <row r="292" spans="1:22">
      <c r="A292" s="1722"/>
      <c r="B292" s="2648"/>
      <c r="C292" s="659"/>
      <c r="D292" s="1722"/>
      <c r="E292" s="2648"/>
      <c r="F292" s="2648"/>
      <c r="G292" s="1722"/>
      <c r="H292" s="2648"/>
      <c r="I292" s="2643"/>
      <c r="J292" s="1975"/>
      <c r="K292" s="1975"/>
      <c r="L292" s="1974"/>
      <c r="M292" s="1976"/>
      <c r="N292" s="1976"/>
      <c r="O292" s="1976"/>
      <c r="P292" s="1976"/>
      <c r="Q292" s="1976"/>
      <c r="R292" s="1976"/>
      <c r="S292" s="2649"/>
      <c r="T292" s="1722"/>
      <c r="U292" s="1974"/>
      <c r="V292" s="1974"/>
    </row>
    <row r="293" spans="1:22">
      <c r="A293" s="1722"/>
      <c r="B293" s="2648"/>
      <c r="C293" s="659"/>
      <c r="D293" s="1722"/>
      <c r="E293" s="2648"/>
      <c r="F293" s="2648"/>
      <c r="G293" s="1722"/>
      <c r="H293" s="2648"/>
      <c r="I293" s="2643"/>
      <c r="J293" s="1975"/>
      <c r="K293" s="1975"/>
      <c r="L293" s="1974"/>
      <c r="M293" s="1976"/>
      <c r="N293" s="1976"/>
      <c r="O293" s="1976"/>
      <c r="P293" s="1976"/>
      <c r="Q293" s="1976"/>
      <c r="R293" s="1976"/>
      <c r="S293" s="2649"/>
      <c r="T293" s="1722"/>
      <c r="U293" s="1974"/>
      <c r="V293" s="1974"/>
    </row>
    <row r="294" spans="1:22">
      <c r="A294" s="1722"/>
      <c r="B294" s="2648"/>
      <c r="C294" s="659"/>
      <c r="D294" s="1722"/>
      <c r="E294" s="2648"/>
      <c r="F294" s="2648"/>
      <c r="G294" s="1722"/>
      <c r="H294" s="2648"/>
      <c r="I294" s="2643"/>
      <c r="J294" s="1975"/>
      <c r="K294" s="1975"/>
      <c r="L294" s="1974"/>
      <c r="M294" s="1976"/>
      <c r="N294" s="1976"/>
      <c r="O294" s="1976"/>
      <c r="P294" s="1976"/>
      <c r="Q294" s="1976"/>
      <c r="R294" s="1976"/>
      <c r="S294" s="2649"/>
      <c r="T294" s="1722"/>
      <c r="U294" s="1974"/>
      <c r="V294" s="1974"/>
    </row>
    <row r="295" spans="1:22">
      <c r="A295" s="1722"/>
      <c r="B295" s="2648"/>
      <c r="C295" s="659"/>
      <c r="D295" s="1722"/>
      <c r="E295" s="2648"/>
      <c r="F295" s="2648"/>
      <c r="G295" s="1722"/>
      <c r="H295" s="2648"/>
      <c r="I295" s="2643"/>
      <c r="J295" s="1975"/>
      <c r="K295" s="1975"/>
      <c r="L295" s="1974"/>
      <c r="M295" s="1976"/>
      <c r="N295" s="1976"/>
      <c r="O295" s="1976"/>
      <c r="P295" s="1976"/>
      <c r="Q295" s="1976"/>
      <c r="R295" s="1976"/>
      <c r="S295" s="2649"/>
      <c r="T295" s="1722"/>
      <c r="U295" s="1974"/>
      <c r="V295" s="1974"/>
    </row>
    <row r="296" spans="1:22">
      <c r="A296" s="1722"/>
      <c r="B296" s="2648"/>
      <c r="C296" s="659"/>
      <c r="D296" s="1722"/>
      <c r="E296" s="2648"/>
      <c r="F296" s="2648"/>
      <c r="G296" s="1722"/>
      <c r="H296" s="2648"/>
      <c r="I296" s="2643"/>
      <c r="J296" s="1975"/>
      <c r="K296" s="1975"/>
      <c r="L296" s="1974"/>
      <c r="M296" s="1976"/>
      <c r="N296" s="1976"/>
      <c r="O296" s="1976"/>
      <c r="P296" s="1976"/>
      <c r="Q296" s="1976"/>
      <c r="R296" s="1976"/>
      <c r="S296" s="2649"/>
      <c r="T296" s="1722"/>
      <c r="U296" s="1974"/>
      <c r="V296" s="1974"/>
    </row>
    <row r="297" spans="1:22">
      <c r="A297" s="1722"/>
      <c r="B297" s="2648"/>
      <c r="C297" s="659"/>
      <c r="D297" s="1722"/>
      <c r="E297" s="2648"/>
      <c r="F297" s="2648"/>
      <c r="G297" s="1722"/>
      <c r="H297" s="2648"/>
      <c r="I297" s="2643"/>
      <c r="J297" s="1975"/>
      <c r="K297" s="1975"/>
      <c r="L297" s="1974"/>
      <c r="M297" s="1976"/>
      <c r="N297" s="1976"/>
      <c r="O297" s="1976"/>
      <c r="P297" s="1976"/>
      <c r="Q297" s="1976"/>
      <c r="R297" s="1976"/>
      <c r="S297" s="2649"/>
      <c r="T297" s="1722"/>
      <c r="U297" s="1974"/>
      <c r="V297" s="1974"/>
    </row>
    <row r="298" spans="1:22">
      <c r="A298" s="1722"/>
      <c r="B298" s="2648"/>
      <c r="C298" s="659"/>
      <c r="D298" s="1722"/>
      <c r="E298" s="2648"/>
      <c r="F298" s="2648"/>
      <c r="G298" s="1722"/>
      <c r="H298" s="2648"/>
      <c r="I298" s="2643"/>
      <c r="J298" s="1975"/>
      <c r="K298" s="1975"/>
      <c r="L298" s="1974"/>
      <c r="M298" s="1976"/>
      <c r="N298" s="1976"/>
      <c r="O298" s="1976"/>
      <c r="P298" s="1976"/>
      <c r="Q298" s="1976"/>
      <c r="R298" s="1976"/>
      <c r="S298" s="2649"/>
      <c r="T298" s="1722"/>
      <c r="U298" s="1974"/>
      <c r="V298" s="1974"/>
    </row>
    <row r="299" spans="1:22">
      <c r="A299" s="1722"/>
      <c r="B299" s="2648"/>
      <c r="C299" s="659"/>
      <c r="D299" s="1722"/>
      <c r="E299" s="2648"/>
      <c r="F299" s="2648"/>
      <c r="G299" s="1722"/>
      <c r="H299" s="2648"/>
      <c r="I299" s="2643"/>
      <c r="J299" s="1975"/>
      <c r="K299" s="1975"/>
      <c r="L299" s="1974"/>
      <c r="M299" s="1976"/>
      <c r="N299" s="1976"/>
      <c r="O299" s="1976"/>
      <c r="P299" s="1976"/>
      <c r="Q299" s="1976"/>
      <c r="R299" s="1976"/>
      <c r="S299" s="2649"/>
      <c r="T299" s="1722"/>
      <c r="U299" s="1974"/>
      <c r="V299" s="1974"/>
    </row>
    <row r="300" spans="1:22">
      <c r="A300" s="1722"/>
      <c r="B300" s="2648"/>
      <c r="C300" s="659"/>
      <c r="D300" s="1722"/>
      <c r="E300" s="2648"/>
      <c r="F300" s="2648"/>
      <c r="G300" s="1722"/>
      <c r="H300" s="2648"/>
      <c r="I300" s="2643"/>
      <c r="J300" s="1975"/>
      <c r="K300" s="1975"/>
      <c r="L300" s="1974"/>
      <c r="M300" s="1976"/>
      <c r="N300" s="1976"/>
      <c r="O300" s="1976"/>
      <c r="P300" s="1976"/>
      <c r="Q300" s="1976"/>
      <c r="R300" s="1976"/>
      <c r="S300" s="2649"/>
      <c r="T300" s="1722"/>
      <c r="U300" s="1974"/>
      <c r="V300" s="1974"/>
    </row>
    <row r="301" spans="1:22">
      <c r="A301" s="1722"/>
      <c r="B301" s="2648"/>
      <c r="C301" s="659"/>
      <c r="D301" s="1722"/>
      <c r="E301" s="2648"/>
      <c r="F301" s="2648"/>
      <c r="G301" s="1722"/>
      <c r="H301" s="2648"/>
      <c r="I301" s="2643"/>
      <c r="J301" s="1975"/>
      <c r="K301" s="1975"/>
      <c r="L301" s="1974"/>
      <c r="M301" s="1976"/>
      <c r="N301" s="1976"/>
      <c r="O301" s="1976"/>
      <c r="P301" s="1976"/>
      <c r="Q301" s="1976"/>
      <c r="R301" s="1976"/>
      <c r="S301" s="2649"/>
      <c r="T301" s="1722"/>
      <c r="U301" s="1974"/>
      <c r="V301" s="1974"/>
    </row>
    <row r="302" spans="1:22">
      <c r="A302" s="1722"/>
      <c r="B302" s="2648"/>
      <c r="C302" s="659"/>
      <c r="D302" s="1722"/>
      <c r="E302" s="2648"/>
      <c r="F302" s="2648"/>
      <c r="G302" s="1722"/>
      <c r="H302" s="2648"/>
      <c r="I302" s="2643"/>
      <c r="J302" s="1975"/>
      <c r="K302" s="1975"/>
      <c r="L302" s="1974"/>
      <c r="M302" s="1976"/>
      <c r="N302" s="1976"/>
      <c r="O302" s="1976"/>
      <c r="P302" s="1976"/>
      <c r="Q302" s="1976"/>
      <c r="R302" s="1976"/>
      <c r="S302" s="2649"/>
      <c r="T302" s="1722"/>
      <c r="U302" s="1974"/>
      <c r="V302" s="1974"/>
    </row>
    <row r="303" spans="1:22">
      <c r="A303" s="1722"/>
      <c r="B303" s="2648"/>
      <c r="C303" s="659"/>
      <c r="D303" s="1722"/>
      <c r="E303" s="2648"/>
      <c r="F303" s="2648"/>
      <c r="G303" s="1722"/>
      <c r="H303" s="2648"/>
      <c r="I303" s="2643"/>
      <c r="J303" s="1975"/>
      <c r="K303" s="1975"/>
      <c r="L303" s="1974"/>
      <c r="M303" s="1976"/>
      <c r="N303" s="1976"/>
      <c r="O303" s="1976"/>
      <c r="P303" s="1976"/>
      <c r="Q303" s="1976"/>
      <c r="R303" s="1976"/>
      <c r="S303" s="2649"/>
      <c r="T303" s="1722"/>
      <c r="U303" s="1974"/>
      <c r="V303" s="1974"/>
    </row>
    <row r="304" spans="1:22">
      <c r="A304" s="1722"/>
      <c r="B304" s="2648"/>
      <c r="C304" s="659"/>
      <c r="D304" s="1722"/>
      <c r="E304" s="2648"/>
      <c r="F304" s="2648"/>
      <c r="G304" s="1722"/>
      <c r="H304" s="2648"/>
      <c r="I304" s="2643"/>
      <c r="J304" s="1975"/>
      <c r="K304" s="1975"/>
      <c r="L304" s="1974"/>
      <c r="M304" s="1976"/>
      <c r="N304" s="1976"/>
      <c r="O304" s="1976"/>
      <c r="P304" s="1976"/>
      <c r="Q304" s="1976"/>
      <c r="R304" s="1976"/>
      <c r="S304" s="2649"/>
      <c r="T304" s="1722"/>
      <c r="U304" s="1974"/>
      <c r="V304" s="1974"/>
    </row>
    <row r="305" spans="1:22">
      <c r="A305" s="1722"/>
      <c r="B305" s="2648"/>
      <c r="C305" s="659"/>
      <c r="D305" s="1722"/>
      <c r="E305" s="2648"/>
      <c r="F305" s="2648"/>
      <c r="G305" s="1722"/>
      <c r="H305" s="2648"/>
      <c r="I305" s="2643"/>
      <c r="J305" s="1975"/>
      <c r="K305" s="1975"/>
      <c r="L305" s="1974"/>
      <c r="M305" s="1976"/>
      <c r="N305" s="1976"/>
      <c r="O305" s="1976"/>
      <c r="P305" s="1976"/>
      <c r="Q305" s="1976"/>
      <c r="R305" s="1976"/>
      <c r="S305" s="2649"/>
      <c r="T305" s="1722"/>
      <c r="U305" s="1974"/>
      <c r="V305" s="1974"/>
    </row>
    <row r="306" spans="1:22">
      <c r="A306" s="1722"/>
      <c r="B306" s="2648"/>
      <c r="C306" s="659"/>
      <c r="D306" s="1722"/>
      <c r="E306" s="2648"/>
      <c r="F306" s="2648"/>
      <c r="G306" s="1722"/>
      <c r="H306" s="2648"/>
      <c r="I306" s="2643"/>
      <c r="J306" s="1975"/>
      <c r="K306" s="1975"/>
      <c r="L306" s="1974"/>
      <c r="M306" s="1976"/>
      <c r="N306" s="1976"/>
      <c r="O306" s="1976"/>
      <c r="P306" s="1976"/>
      <c r="Q306" s="1976"/>
      <c r="R306" s="1976"/>
      <c r="S306" s="2649"/>
      <c r="T306" s="1722"/>
      <c r="U306" s="1974"/>
      <c r="V306" s="1974"/>
    </row>
    <row r="307" spans="1:22">
      <c r="A307" s="1722"/>
      <c r="B307" s="2648"/>
      <c r="C307" s="659"/>
      <c r="D307" s="1722"/>
      <c r="E307" s="2648"/>
      <c r="F307" s="2648"/>
      <c r="G307" s="1722"/>
      <c r="H307" s="2648"/>
      <c r="I307" s="2643"/>
      <c r="J307" s="1975"/>
      <c r="K307" s="1975"/>
      <c r="L307" s="1974"/>
      <c r="M307" s="1976"/>
      <c r="N307" s="1976"/>
      <c r="O307" s="1976"/>
      <c r="P307" s="1976"/>
      <c r="Q307" s="1976"/>
      <c r="R307" s="1976"/>
      <c r="S307" s="2649"/>
      <c r="T307" s="1722"/>
      <c r="U307" s="1974"/>
      <c r="V307" s="1974"/>
    </row>
    <row r="308" spans="1:22">
      <c r="A308" s="1722"/>
      <c r="B308" s="2648"/>
      <c r="C308" s="659"/>
      <c r="D308" s="1722"/>
      <c r="E308" s="2648"/>
      <c r="F308" s="2648"/>
      <c r="G308" s="1722"/>
      <c r="H308" s="2648"/>
      <c r="I308" s="2643"/>
      <c r="J308" s="1975"/>
      <c r="K308" s="1975"/>
      <c r="L308" s="1974"/>
      <c r="M308" s="1976"/>
      <c r="N308" s="1976"/>
      <c r="O308" s="1976"/>
      <c r="P308" s="1976"/>
      <c r="Q308" s="1976"/>
      <c r="R308" s="1976"/>
      <c r="S308" s="2649"/>
      <c r="T308" s="1722"/>
      <c r="U308" s="1974"/>
      <c r="V308" s="1974"/>
    </row>
    <row r="309" spans="1:22">
      <c r="A309" s="1722"/>
      <c r="B309" s="2648"/>
      <c r="C309" s="659"/>
      <c r="D309" s="1722"/>
      <c r="E309" s="2648"/>
      <c r="F309" s="2648"/>
      <c r="G309" s="1722"/>
      <c r="H309" s="2648"/>
      <c r="I309" s="2643"/>
      <c r="J309" s="1975"/>
      <c r="K309" s="1975"/>
      <c r="L309" s="1974"/>
      <c r="M309" s="1976"/>
      <c r="N309" s="1976"/>
      <c r="O309" s="1976"/>
      <c r="P309" s="1976"/>
      <c r="Q309" s="1976"/>
      <c r="R309" s="1976"/>
      <c r="S309" s="2649"/>
      <c r="T309" s="1722"/>
      <c r="U309" s="1974"/>
      <c r="V309" s="1974"/>
    </row>
    <row r="310" spans="1:22">
      <c r="A310" s="1722"/>
      <c r="B310" s="2648"/>
      <c r="C310" s="659"/>
      <c r="D310" s="1722"/>
      <c r="E310" s="2648"/>
      <c r="F310" s="2648"/>
      <c r="G310" s="1722"/>
      <c r="H310" s="2648"/>
      <c r="I310" s="2643"/>
      <c r="J310" s="1975"/>
      <c r="K310" s="1975"/>
      <c r="L310" s="1974"/>
      <c r="M310" s="1976"/>
      <c r="N310" s="1976"/>
      <c r="O310" s="1976"/>
      <c r="P310" s="1976"/>
      <c r="Q310" s="1976"/>
      <c r="R310" s="1976"/>
      <c r="S310" s="2649"/>
      <c r="T310" s="1722"/>
      <c r="U310" s="1974"/>
      <c r="V310" s="1974"/>
    </row>
    <row r="311" spans="1:22">
      <c r="A311" s="1722"/>
      <c r="B311" s="2648"/>
      <c r="C311" s="659"/>
      <c r="D311" s="1722"/>
      <c r="E311" s="2648"/>
      <c r="F311" s="2648"/>
      <c r="G311" s="1722"/>
      <c r="H311" s="2648"/>
      <c r="I311" s="2643"/>
      <c r="J311" s="1975"/>
      <c r="K311" s="1975"/>
      <c r="L311" s="1974"/>
      <c r="M311" s="1976"/>
      <c r="N311" s="1976"/>
      <c r="O311" s="1976"/>
      <c r="P311" s="1976"/>
      <c r="Q311" s="1976"/>
      <c r="R311" s="1976"/>
      <c r="S311" s="2649"/>
      <c r="T311" s="1722"/>
      <c r="U311" s="1974"/>
      <c r="V311" s="1974"/>
    </row>
    <row r="312" spans="1:22">
      <c r="A312" s="1722"/>
      <c r="B312" s="2648"/>
      <c r="C312" s="659"/>
      <c r="D312" s="1722"/>
      <c r="E312" s="2648"/>
      <c r="F312" s="2648"/>
      <c r="G312" s="1722"/>
      <c r="H312" s="2648"/>
      <c r="I312" s="2643"/>
      <c r="J312" s="1975"/>
      <c r="K312" s="1975"/>
      <c r="L312" s="1974"/>
      <c r="M312" s="1976"/>
      <c r="N312" s="1976"/>
      <c r="O312" s="1976"/>
      <c r="P312" s="1976"/>
      <c r="Q312" s="1976"/>
      <c r="R312" s="1976"/>
      <c r="S312" s="2649"/>
      <c r="T312" s="1722"/>
      <c r="U312" s="1974"/>
      <c r="V312" s="1974"/>
    </row>
    <row r="313" spans="1:22">
      <c r="A313" s="1722"/>
      <c r="B313" s="2648"/>
      <c r="C313" s="659"/>
      <c r="D313" s="1722"/>
      <c r="E313" s="2648"/>
      <c r="F313" s="2648"/>
      <c r="G313" s="1722"/>
      <c r="H313" s="2648"/>
      <c r="I313" s="2643"/>
      <c r="J313" s="1975"/>
      <c r="K313" s="1975"/>
      <c r="L313" s="1974"/>
      <c r="M313" s="1976"/>
      <c r="N313" s="1976"/>
      <c r="O313" s="1976"/>
      <c r="P313" s="1976"/>
      <c r="Q313" s="1976"/>
      <c r="R313" s="1976"/>
      <c r="S313" s="2649"/>
      <c r="T313" s="1722"/>
      <c r="U313" s="1974"/>
      <c r="V313" s="1974"/>
    </row>
    <row r="314" spans="1:22">
      <c r="A314" s="1722"/>
      <c r="B314" s="2648"/>
      <c r="C314" s="659"/>
      <c r="D314" s="1722"/>
      <c r="E314" s="2648"/>
      <c r="F314" s="2648"/>
      <c r="G314" s="1722"/>
      <c r="H314" s="2648"/>
      <c r="I314" s="2643"/>
      <c r="J314" s="1975"/>
      <c r="K314" s="1975"/>
      <c r="L314" s="1974"/>
      <c r="M314" s="1976"/>
      <c r="N314" s="1976"/>
      <c r="O314" s="1976"/>
      <c r="P314" s="1976"/>
      <c r="Q314" s="1976"/>
      <c r="R314" s="1976"/>
      <c r="S314" s="2649"/>
      <c r="T314" s="1722"/>
      <c r="U314" s="1974"/>
      <c r="V314" s="1974"/>
    </row>
    <row r="315" spans="1:22">
      <c r="A315" s="1722"/>
      <c r="B315" s="2648"/>
      <c r="C315" s="659"/>
      <c r="D315" s="1722"/>
      <c r="E315" s="2648"/>
      <c r="F315" s="2648"/>
      <c r="G315" s="1722"/>
      <c r="H315" s="2648"/>
      <c r="I315" s="2643"/>
      <c r="J315" s="1975"/>
      <c r="K315" s="1975"/>
      <c r="L315" s="1974"/>
      <c r="M315" s="1976"/>
      <c r="N315" s="1976"/>
      <c r="O315" s="1976"/>
      <c r="P315" s="1976"/>
      <c r="Q315" s="1976"/>
      <c r="R315" s="1976"/>
      <c r="S315" s="2649"/>
      <c r="T315" s="1722"/>
      <c r="U315" s="1974"/>
      <c r="V315" s="1974"/>
    </row>
    <row r="316" spans="1:22">
      <c r="A316" s="1722"/>
      <c r="B316" s="2648"/>
      <c r="C316" s="659"/>
      <c r="D316" s="1722"/>
      <c r="E316" s="2648"/>
      <c r="F316" s="2648"/>
      <c r="G316" s="1722"/>
      <c r="H316" s="2648"/>
      <c r="I316" s="2643"/>
      <c r="J316" s="1975"/>
      <c r="K316" s="1975"/>
      <c r="L316" s="1974"/>
      <c r="M316" s="1976"/>
      <c r="N316" s="1976"/>
      <c r="O316" s="1976"/>
      <c r="P316" s="1976"/>
      <c r="Q316" s="1976"/>
      <c r="R316" s="1976"/>
      <c r="S316" s="2649"/>
      <c r="T316" s="1722"/>
      <c r="U316" s="1974"/>
      <c r="V316" s="1974"/>
    </row>
    <row r="317" spans="1:22">
      <c r="A317" s="1722"/>
      <c r="B317" s="2648"/>
      <c r="C317" s="659"/>
      <c r="D317" s="1722"/>
      <c r="E317" s="2648"/>
      <c r="F317" s="2648"/>
      <c r="G317" s="1722"/>
      <c r="H317" s="2648"/>
      <c r="I317" s="2643"/>
      <c r="J317" s="1975"/>
      <c r="K317" s="1975"/>
      <c r="L317" s="1974"/>
      <c r="M317" s="1976"/>
      <c r="N317" s="1976"/>
      <c r="O317" s="1976"/>
      <c r="P317" s="1976"/>
      <c r="Q317" s="1976"/>
      <c r="R317" s="1976"/>
      <c r="S317" s="2649"/>
      <c r="T317" s="1722"/>
      <c r="U317" s="1974"/>
      <c r="V317" s="1974"/>
    </row>
    <row r="318" spans="1:22">
      <c r="A318" s="1722"/>
      <c r="B318" s="2648"/>
      <c r="C318" s="659"/>
      <c r="D318" s="1722"/>
      <c r="E318" s="2648"/>
      <c r="F318" s="2648"/>
      <c r="G318" s="1722"/>
      <c r="H318" s="2648"/>
      <c r="I318" s="2643"/>
      <c r="J318" s="1975"/>
      <c r="K318" s="1975"/>
      <c r="L318" s="1974"/>
      <c r="M318" s="1976"/>
      <c r="N318" s="1976"/>
      <c r="O318" s="1976"/>
      <c r="P318" s="1976"/>
      <c r="Q318" s="1976"/>
      <c r="R318" s="1976"/>
      <c r="S318" s="2649"/>
      <c r="T318" s="1722"/>
      <c r="U318" s="1974"/>
      <c r="V318" s="1974"/>
    </row>
    <row r="319" spans="1:22">
      <c r="A319" s="1722"/>
      <c r="B319" s="2648"/>
      <c r="C319" s="659"/>
      <c r="D319" s="1722"/>
      <c r="E319" s="2648"/>
      <c r="F319" s="2648"/>
      <c r="G319" s="1722"/>
      <c r="H319" s="2648"/>
      <c r="I319" s="2643"/>
      <c r="J319" s="1975"/>
      <c r="K319" s="1975"/>
      <c r="L319" s="1974"/>
      <c r="M319" s="1976"/>
      <c r="N319" s="1976"/>
      <c r="O319" s="1976"/>
      <c r="P319" s="1976"/>
      <c r="Q319" s="1976"/>
      <c r="R319" s="1976"/>
      <c r="S319" s="2649"/>
      <c r="T319" s="1722"/>
      <c r="U319" s="1974"/>
      <c r="V319" s="1974"/>
    </row>
    <row r="320" spans="1:22">
      <c r="A320" s="1722"/>
      <c r="B320" s="2648"/>
      <c r="C320" s="659"/>
      <c r="D320" s="1722"/>
      <c r="E320" s="2648"/>
      <c r="F320" s="2648"/>
      <c r="G320" s="1722"/>
      <c r="H320" s="2648"/>
      <c r="I320" s="2643"/>
      <c r="J320" s="1975"/>
      <c r="K320" s="1975"/>
      <c r="L320" s="1974"/>
      <c r="M320" s="1976"/>
      <c r="N320" s="1976"/>
      <c r="O320" s="1976"/>
      <c r="P320" s="1976"/>
      <c r="Q320" s="1976"/>
      <c r="R320" s="1976"/>
      <c r="S320" s="2649"/>
      <c r="T320" s="1722"/>
      <c r="U320" s="1974"/>
      <c r="V320" s="1974"/>
    </row>
    <row r="321" spans="1:22">
      <c r="A321" s="1722"/>
      <c r="B321" s="2648"/>
      <c r="C321" s="659"/>
      <c r="D321" s="1722"/>
      <c r="E321" s="2648"/>
      <c r="F321" s="2648"/>
      <c r="G321" s="1722"/>
      <c r="H321" s="2648"/>
      <c r="I321" s="2643"/>
      <c r="J321" s="1975"/>
      <c r="K321" s="1975"/>
      <c r="L321" s="1974"/>
      <c r="M321" s="1976"/>
      <c r="N321" s="1976"/>
      <c r="O321" s="1976"/>
      <c r="P321" s="1976"/>
      <c r="Q321" s="1976"/>
      <c r="R321" s="1976"/>
      <c r="S321" s="2649"/>
      <c r="T321" s="1722"/>
      <c r="U321" s="1974"/>
      <c r="V321" s="1974"/>
    </row>
    <row r="322" spans="1:22">
      <c r="A322" s="1722"/>
      <c r="B322" s="2648"/>
      <c r="C322" s="659"/>
      <c r="D322" s="1722"/>
      <c r="E322" s="2648"/>
      <c r="F322" s="2648"/>
      <c r="G322" s="1722"/>
      <c r="H322" s="2648"/>
      <c r="I322" s="2643"/>
      <c r="J322" s="1975"/>
      <c r="K322" s="1975"/>
      <c r="L322" s="1974"/>
      <c r="M322" s="1976"/>
      <c r="N322" s="1976"/>
      <c r="O322" s="1976"/>
      <c r="P322" s="1976"/>
      <c r="Q322" s="1976"/>
      <c r="R322" s="1976"/>
      <c r="S322" s="2649"/>
      <c r="T322" s="1722"/>
      <c r="U322" s="1974"/>
      <c r="V322" s="1974"/>
    </row>
    <row r="323" spans="1:22">
      <c r="A323" s="1722"/>
      <c r="B323" s="2648"/>
      <c r="C323" s="659"/>
      <c r="D323" s="1722"/>
      <c r="E323" s="2648"/>
      <c r="F323" s="2648"/>
      <c r="G323" s="1722"/>
      <c r="H323" s="2648"/>
      <c r="I323" s="2643"/>
      <c r="J323" s="1975"/>
      <c r="K323" s="1975"/>
      <c r="L323" s="1974"/>
      <c r="M323" s="1976"/>
      <c r="N323" s="1976"/>
      <c r="O323" s="1976"/>
      <c r="P323" s="1976"/>
      <c r="Q323" s="1976"/>
      <c r="R323" s="1976"/>
      <c r="S323" s="2649"/>
      <c r="T323" s="1722"/>
      <c r="U323" s="1974"/>
      <c r="V323" s="1974"/>
    </row>
    <row r="324" spans="1:22">
      <c r="A324" s="1722"/>
      <c r="B324" s="2648"/>
      <c r="C324" s="659"/>
      <c r="D324" s="1722"/>
      <c r="E324" s="2648"/>
      <c r="F324" s="2648"/>
      <c r="G324" s="1722"/>
      <c r="H324" s="2648"/>
      <c r="I324" s="2643"/>
      <c r="J324" s="1975"/>
      <c r="K324" s="1975"/>
      <c r="L324" s="1974"/>
      <c r="M324" s="1976"/>
      <c r="N324" s="1976"/>
      <c r="O324" s="1976"/>
      <c r="P324" s="1976"/>
      <c r="Q324" s="1976"/>
      <c r="R324" s="1976"/>
      <c r="S324" s="2649"/>
      <c r="T324" s="1722"/>
      <c r="U324" s="1974"/>
      <c r="V324" s="1974"/>
    </row>
    <row r="325" spans="1:22">
      <c r="A325" s="1722"/>
      <c r="B325" s="2648"/>
      <c r="C325" s="659"/>
      <c r="D325" s="1722"/>
      <c r="E325" s="2648"/>
      <c r="F325" s="2648"/>
      <c r="G325" s="1722"/>
      <c r="H325" s="2648"/>
      <c r="I325" s="2643"/>
      <c r="J325" s="1975"/>
      <c r="K325" s="1975"/>
      <c r="L325" s="1974"/>
      <c r="M325" s="1976"/>
      <c r="N325" s="1976"/>
      <c r="O325" s="1976"/>
      <c r="P325" s="1976"/>
      <c r="Q325" s="1976"/>
      <c r="R325" s="1976"/>
      <c r="S325" s="2649"/>
      <c r="T325" s="1722"/>
      <c r="U325" s="1974"/>
      <c r="V325" s="1974"/>
    </row>
    <row r="326" spans="1:22">
      <c r="A326" s="1722"/>
      <c r="B326" s="2648"/>
      <c r="C326" s="659"/>
      <c r="D326" s="1722"/>
      <c r="E326" s="2648"/>
      <c r="F326" s="2648"/>
      <c r="G326" s="1722"/>
      <c r="H326" s="2648"/>
      <c r="I326" s="2643"/>
      <c r="J326" s="1975"/>
      <c r="K326" s="1975"/>
      <c r="L326" s="1974"/>
      <c r="M326" s="1976"/>
      <c r="N326" s="1976"/>
      <c r="O326" s="1976"/>
      <c r="P326" s="1976"/>
      <c r="Q326" s="1976"/>
      <c r="R326" s="1976"/>
      <c r="S326" s="2649"/>
      <c r="T326" s="1722"/>
      <c r="U326" s="1974"/>
      <c r="V326" s="1974"/>
    </row>
    <row r="327" spans="1:22">
      <c r="A327" s="1722"/>
      <c r="B327" s="2648"/>
      <c r="C327" s="659"/>
      <c r="D327" s="1722"/>
      <c r="E327" s="2648"/>
      <c r="F327" s="2648"/>
      <c r="G327" s="1722"/>
      <c r="H327" s="2648"/>
      <c r="I327" s="2643"/>
      <c r="J327" s="1975"/>
      <c r="K327" s="1975"/>
      <c r="L327" s="1974"/>
      <c r="M327" s="1976"/>
      <c r="N327" s="1976"/>
      <c r="O327" s="1976"/>
      <c r="P327" s="1976"/>
      <c r="Q327" s="1976"/>
      <c r="R327" s="1976"/>
      <c r="S327" s="2649"/>
      <c r="T327" s="1722"/>
      <c r="U327" s="1974"/>
      <c r="V327" s="1974"/>
    </row>
    <row r="328" spans="1:22">
      <c r="A328" s="1722"/>
      <c r="B328" s="2648"/>
      <c r="C328" s="659"/>
      <c r="D328" s="1722"/>
      <c r="E328" s="2648"/>
      <c r="F328" s="2648"/>
      <c r="G328" s="1722"/>
      <c r="H328" s="2648"/>
      <c r="I328" s="2643"/>
      <c r="J328" s="1975"/>
      <c r="K328" s="1975"/>
      <c r="L328" s="1974"/>
      <c r="M328" s="1976"/>
      <c r="N328" s="1976"/>
      <c r="O328" s="1976"/>
      <c r="P328" s="1976"/>
      <c r="Q328" s="1976"/>
      <c r="R328" s="1976"/>
      <c r="S328" s="2649"/>
      <c r="T328" s="1722"/>
      <c r="U328" s="1974"/>
      <c r="V328" s="1974"/>
    </row>
    <row r="329" spans="1:22">
      <c r="A329" s="1722"/>
      <c r="B329" s="2648"/>
      <c r="C329" s="659"/>
      <c r="D329" s="1722"/>
      <c r="E329" s="2648"/>
      <c r="F329" s="2648"/>
      <c r="G329" s="1722"/>
      <c r="H329" s="2648"/>
      <c r="I329" s="2643"/>
      <c r="J329" s="1975"/>
      <c r="K329" s="1975"/>
      <c r="L329" s="1974"/>
      <c r="M329" s="1976"/>
      <c r="N329" s="1976"/>
      <c r="O329" s="1976"/>
      <c r="P329" s="1976"/>
      <c r="Q329" s="1976"/>
      <c r="R329" s="1976"/>
      <c r="S329" s="2649"/>
      <c r="T329" s="1722"/>
      <c r="U329" s="1974"/>
      <c r="V329" s="1974"/>
    </row>
    <row r="330" spans="1:22">
      <c r="A330" s="1722"/>
      <c r="B330" s="2648"/>
      <c r="C330" s="659"/>
      <c r="D330" s="1722"/>
      <c r="E330" s="2648"/>
      <c r="F330" s="2648"/>
      <c r="G330" s="1722"/>
      <c r="H330" s="2648"/>
      <c r="I330" s="2643"/>
      <c r="J330" s="1975"/>
      <c r="K330" s="1975"/>
      <c r="L330" s="1974"/>
      <c r="M330" s="1976"/>
      <c r="N330" s="1976"/>
      <c r="O330" s="1976"/>
      <c r="P330" s="1976"/>
      <c r="Q330" s="1976"/>
      <c r="R330" s="1976"/>
      <c r="S330" s="2649"/>
      <c r="T330" s="1722"/>
      <c r="U330" s="1974"/>
      <c r="V330" s="1974"/>
    </row>
    <row r="331" spans="1:22">
      <c r="A331" s="1722"/>
      <c r="B331" s="2648"/>
      <c r="C331" s="659"/>
      <c r="D331" s="1722"/>
      <c r="E331" s="2648"/>
      <c r="F331" s="2648"/>
      <c r="G331" s="1722"/>
      <c r="H331" s="2648"/>
      <c r="I331" s="2643"/>
      <c r="J331" s="1975"/>
      <c r="K331" s="1975"/>
      <c r="L331" s="1974"/>
      <c r="M331" s="1976"/>
      <c r="N331" s="1976"/>
      <c r="O331" s="1976"/>
      <c r="P331" s="1976"/>
      <c r="Q331" s="1976"/>
      <c r="R331" s="1976"/>
      <c r="S331" s="2649"/>
      <c r="T331" s="1722"/>
      <c r="U331" s="1974"/>
      <c r="V331" s="1974"/>
    </row>
    <row r="332" spans="1:22">
      <c r="A332" s="1722"/>
      <c r="B332" s="2648"/>
      <c r="C332" s="659"/>
      <c r="D332" s="1722"/>
      <c r="E332" s="2648"/>
      <c r="F332" s="2648"/>
      <c r="G332" s="1722"/>
      <c r="H332" s="2648"/>
      <c r="I332" s="2643"/>
      <c r="J332" s="1975"/>
      <c r="K332" s="1975"/>
      <c r="L332" s="1974"/>
      <c r="M332" s="1976"/>
      <c r="N332" s="1976"/>
      <c r="O332" s="1976"/>
      <c r="P332" s="1976"/>
      <c r="Q332" s="1976"/>
      <c r="R332" s="1976"/>
      <c r="S332" s="2649"/>
      <c r="T332" s="1722"/>
      <c r="U332" s="1974"/>
      <c r="V332" s="1974"/>
    </row>
    <row r="333" spans="1:22">
      <c r="A333" s="1722"/>
      <c r="B333" s="2648"/>
      <c r="C333" s="659"/>
      <c r="D333" s="1722"/>
      <c r="E333" s="2648"/>
      <c r="F333" s="2648"/>
      <c r="G333" s="1722"/>
      <c r="H333" s="2648"/>
      <c r="I333" s="2643"/>
      <c r="J333" s="1975"/>
      <c r="K333" s="1975"/>
      <c r="L333" s="1974"/>
      <c r="M333" s="1976"/>
      <c r="N333" s="1976"/>
      <c r="O333" s="1976"/>
      <c r="P333" s="1976"/>
      <c r="Q333" s="1976"/>
      <c r="R333" s="1976"/>
      <c r="S333" s="2649"/>
      <c r="T333" s="1722"/>
      <c r="U333" s="1974"/>
      <c r="V333" s="1974"/>
    </row>
    <row r="334" spans="1:22">
      <c r="A334" s="1722"/>
      <c r="B334" s="2648"/>
      <c r="C334" s="659"/>
      <c r="D334" s="1722"/>
      <c r="E334" s="2648"/>
      <c r="F334" s="2648"/>
      <c r="G334" s="1722"/>
      <c r="H334" s="2648"/>
      <c r="I334" s="2643"/>
      <c r="J334" s="1975"/>
      <c r="K334" s="1975"/>
      <c r="L334" s="1974"/>
      <c r="M334" s="1976"/>
      <c r="N334" s="1976"/>
      <c r="O334" s="1976"/>
      <c r="P334" s="1976"/>
      <c r="Q334" s="1976"/>
      <c r="R334" s="1976"/>
      <c r="S334" s="2649"/>
      <c r="T334" s="1722"/>
      <c r="U334" s="1974"/>
      <c r="V334" s="1974"/>
    </row>
    <row r="335" spans="1:22">
      <c r="A335" s="1722"/>
      <c r="B335" s="2648"/>
      <c r="C335" s="659"/>
      <c r="D335" s="1722"/>
      <c r="E335" s="2648"/>
      <c r="F335" s="2648"/>
      <c r="G335" s="1722"/>
      <c r="H335" s="2648"/>
      <c r="I335" s="2643"/>
      <c r="J335" s="1975"/>
      <c r="K335" s="1975"/>
      <c r="L335" s="1974"/>
      <c r="M335" s="1976"/>
      <c r="N335" s="1976"/>
      <c r="O335" s="1976"/>
      <c r="P335" s="1976"/>
      <c r="Q335" s="1976"/>
      <c r="R335" s="1976"/>
      <c r="S335" s="2649"/>
      <c r="T335" s="1722"/>
      <c r="U335" s="1974"/>
      <c r="V335" s="1974"/>
    </row>
    <row r="336" spans="1:22">
      <c r="A336" s="1722"/>
      <c r="B336" s="2648"/>
      <c r="C336" s="659"/>
      <c r="D336" s="1722"/>
      <c r="E336" s="2648"/>
      <c r="F336" s="2648"/>
      <c r="G336" s="1722"/>
      <c r="H336" s="2648"/>
      <c r="I336" s="2643"/>
      <c r="J336" s="1975"/>
      <c r="K336" s="1975"/>
      <c r="L336" s="1974"/>
      <c r="M336" s="1976"/>
      <c r="N336" s="1976"/>
      <c r="O336" s="1976"/>
      <c r="P336" s="1976"/>
      <c r="Q336" s="1976"/>
      <c r="R336" s="1976"/>
      <c r="S336" s="2649"/>
      <c r="T336" s="1722"/>
      <c r="U336" s="1974"/>
      <c r="V336" s="1974"/>
    </row>
    <row r="337" spans="1:22">
      <c r="A337" s="1722"/>
      <c r="B337" s="2648"/>
      <c r="C337" s="659"/>
      <c r="D337" s="1722"/>
      <c r="E337" s="2648"/>
      <c r="F337" s="2648"/>
      <c r="G337" s="1722"/>
      <c r="H337" s="2648"/>
      <c r="I337" s="2643"/>
      <c r="J337" s="1975"/>
      <c r="K337" s="1975"/>
      <c r="L337" s="1974"/>
      <c r="M337" s="1976"/>
      <c r="N337" s="1976"/>
      <c r="O337" s="1976"/>
      <c r="P337" s="1976"/>
      <c r="Q337" s="1976"/>
      <c r="R337" s="1976"/>
      <c r="S337" s="2649"/>
      <c r="T337" s="1722"/>
      <c r="U337" s="1974"/>
      <c r="V337" s="1974"/>
    </row>
    <row r="338" spans="1:22">
      <c r="A338" s="1722"/>
      <c r="B338" s="2648"/>
      <c r="C338" s="659"/>
      <c r="D338" s="1722"/>
      <c r="E338" s="2648"/>
      <c r="F338" s="2648"/>
      <c r="G338" s="1722"/>
      <c r="H338" s="2648"/>
      <c r="I338" s="2643"/>
      <c r="J338" s="1975"/>
      <c r="K338" s="1975"/>
      <c r="L338" s="1974"/>
      <c r="M338" s="1976"/>
      <c r="N338" s="1976"/>
      <c r="O338" s="1976"/>
      <c r="P338" s="1976"/>
      <c r="Q338" s="1976"/>
      <c r="R338" s="1976"/>
      <c r="S338" s="2649"/>
      <c r="T338" s="1722"/>
      <c r="U338" s="1974"/>
      <c r="V338" s="1974"/>
    </row>
    <row r="339" spans="1:22">
      <c r="A339" s="1722"/>
      <c r="B339" s="2648"/>
      <c r="C339" s="659"/>
      <c r="D339" s="1722"/>
      <c r="E339" s="2648"/>
      <c r="F339" s="2648"/>
      <c r="G339" s="1722"/>
      <c r="H339" s="2648"/>
      <c r="I339" s="2643"/>
      <c r="J339" s="1975"/>
      <c r="K339" s="1975"/>
      <c r="L339" s="1974"/>
      <c r="M339" s="1976"/>
      <c r="N339" s="1976"/>
      <c r="O339" s="1976"/>
      <c r="P339" s="1976"/>
      <c r="Q339" s="1976"/>
      <c r="R339" s="1976"/>
      <c r="S339" s="2649"/>
      <c r="T339" s="1722"/>
      <c r="U339" s="1974"/>
      <c r="V339" s="1974"/>
    </row>
    <row r="340" spans="1:22">
      <c r="A340" s="1722"/>
      <c r="B340" s="2648"/>
      <c r="C340" s="659"/>
      <c r="D340" s="1722"/>
      <c r="E340" s="2648"/>
      <c r="F340" s="2648"/>
      <c r="G340" s="1722"/>
      <c r="H340" s="2648"/>
      <c r="I340" s="2643"/>
      <c r="J340" s="1975"/>
      <c r="K340" s="1975"/>
      <c r="L340" s="1974"/>
      <c r="M340" s="1976"/>
      <c r="N340" s="1976"/>
      <c r="O340" s="1976"/>
      <c r="P340" s="1976"/>
      <c r="Q340" s="1976"/>
      <c r="R340" s="1976"/>
      <c r="S340" s="2649"/>
      <c r="T340" s="1722"/>
      <c r="U340" s="1974"/>
      <c r="V340" s="1974"/>
    </row>
    <row r="341" spans="1:22">
      <c r="A341" s="1722"/>
      <c r="B341" s="2648"/>
      <c r="C341" s="659"/>
      <c r="D341" s="1722"/>
      <c r="E341" s="2648"/>
      <c r="F341" s="2648"/>
      <c r="G341" s="1722"/>
      <c r="H341" s="2648"/>
      <c r="I341" s="2643"/>
      <c r="J341" s="1975"/>
      <c r="K341" s="1975"/>
      <c r="L341" s="1974"/>
      <c r="M341" s="1976"/>
      <c r="N341" s="1976"/>
      <c r="O341" s="1976"/>
      <c r="P341" s="1976"/>
      <c r="Q341" s="1976"/>
      <c r="R341" s="1976"/>
      <c r="S341" s="2649"/>
      <c r="T341" s="1722"/>
      <c r="U341" s="1974"/>
      <c r="V341" s="1974"/>
    </row>
    <row r="342" spans="1:22">
      <c r="A342" s="1722"/>
      <c r="B342" s="2648"/>
      <c r="C342" s="659"/>
      <c r="D342" s="1722"/>
      <c r="E342" s="2648"/>
      <c r="F342" s="2648"/>
      <c r="G342" s="1722"/>
      <c r="H342" s="2648"/>
      <c r="I342" s="2643"/>
      <c r="J342" s="1975"/>
      <c r="K342" s="1975"/>
      <c r="L342" s="1974"/>
      <c r="M342" s="1976"/>
      <c r="N342" s="1976"/>
      <c r="O342" s="1976"/>
      <c r="P342" s="1976"/>
      <c r="Q342" s="1976"/>
      <c r="R342" s="1976"/>
      <c r="S342" s="2649"/>
      <c r="T342" s="1722"/>
      <c r="U342" s="1974"/>
      <c r="V342" s="1974"/>
    </row>
    <row r="343" spans="1:22">
      <c r="A343" s="1722"/>
      <c r="B343" s="2648"/>
      <c r="C343" s="659"/>
      <c r="D343" s="1722"/>
      <c r="E343" s="2648"/>
      <c r="F343" s="2648"/>
      <c r="G343" s="1722"/>
      <c r="H343" s="2648"/>
      <c r="I343" s="2643"/>
      <c r="J343" s="1975"/>
      <c r="K343" s="1975"/>
      <c r="L343" s="1974"/>
      <c r="M343" s="1976"/>
      <c r="N343" s="1976"/>
      <c r="O343" s="1976"/>
      <c r="P343" s="1976"/>
      <c r="Q343" s="1976"/>
      <c r="R343" s="1976"/>
      <c r="S343" s="2649"/>
      <c r="T343" s="1722"/>
      <c r="U343" s="1974"/>
      <c r="V343" s="1974"/>
    </row>
    <row r="344" spans="1:22">
      <c r="A344" s="1722"/>
      <c r="B344" s="2648"/>
      <c r="C344" s="659"/>
      <c r="D344" s="1722"/>
      <c r="E344" s="2648"/>
      <c r="F344" s="2648"/>
      <c r="G344" s="1722"/>
      <c r="H344" s="2648"/>
      <c r="I344" s="2643"/>
      <c r="J344" s="1975"/>
      <c r="K344" s="1975"/>
      <c r="L344" s="1974"/>
      <c r="M344" s="1976"/>
      <c r="N344" s="1976"/>
      <c r="O344" s="1976"/>
      <c r="P344" s="1976"/>
      <c r="Q344" s="1976"/>
      <c r="R344" s="1976"/>
      <c r="S344" s="2649"/>
      <c r="T344" s="1722"/>
      <c r="U344" s="1974"/>
      <c r="V344" s="1974"/>
    </row>
    <row r="345" spans="1:22">
      <c r="A345" s="1722"/>
      <c r="B345" s="2648"/>
      <c r="C345" s="659"/>
      <c r="D345" s="1722"/>
      <c r="E345" s="2648"/>
      <c r="F345" s="2648"/>
      <c r="G345" s="1722"/>
      <c r="H345" s="2648"/>
      <c r="I345" s="2643"/>
      <c r="J345" s="1975"/>
      <c r="K345" s="1975"/>
      <c r="L345" s="1974"/>
      <c r="M345" s="1976"/>
      <c r="N345" s="1976"/>
      <c r="O345" s="1976"/>
      <c r="P345" s="1976"/>
      <c r="Q345" s="1976"/>
      <c r="R345" s="1976"/>
      <c r="S345" s="2649"/>
      <c r="T345" s="1722"/>
      <c r="U345" s="1974"/>
      <c r="V345" s="1974"/>
    </row>
    <row r="346" spans="1:22">
      <c r="A346" s="1722"/>
      <c r="B346" s="2648"/>
      <c r="C346" s="659"/>
      <c r="D346" s="1722"/>
      <c r="E346" s="2648"/>
      <c r="F346" s="2648"/>
      <c r="G346" s="1722"/>
      <c r="H346" s="2648"/>
      <c r="I346" s="2643"/>
      <c r="J346" s="1975"/>
      <c r="K346" s="1975"/>
      <c r="L346" s="1974"/>
      <c r="M346" s="1976"/>
      <c r="N346" s="1976"/>
      <c r="O346" s="1976"/>
      <c r="P346" s="1976"/>
      <c r="Q346" s="1976"/>
      <c r="R346" s="1976"/>
      <c r="S346" s="2649"/>
      <c r="T346" s="1722"/>
      <c r="U346" s="1974"/>
      <c r="V346" s="1974"/>
    </row>
    <row r="347" spans="1:22">
      <c r="A347" s="1722"/>
      <c r="B347" s="2648"/>
      <c r="C347" s="659"/>
      <c r="D347" s="1722"/>
      <c r="E347" s="2648"/>
      <c r="F347" s="2648"/>
      <c r="G347" s="1722"/>
      <c r="H347" s="2648"/>
      <c r="I347" s="2643"/>
      <c r="J347" s="1975"/>
      <c r="K347" s="1975"/>
      <c r="L347" s="1974"/>
      <c r="M347" s="1976"/>
      <c r="N347" s="1976"/>
      <c r="O347" s="1976"/>
      <c r="P347" s="1976"/>
      <c r="Q347" s="1976"/>
      <c r="R347" s="1976"/>
      <c r="S347" s="2649"/>
      <c r="T347" s="1722"/>
      <c r="U347" s="1974"/>
      <c r="V347" s="1974"/>
    </row>
    <row r="348" spans="1:22">
      <c r="A348" s="1722"/>
      <c r="B348" s="2648"/>
      <c r="C348" s="659"/>
      <c r="D348" s="1722"/>
      <c r="E348" s="2648"/>
      <c r="F348" s="2648"/>
      <c r="G348" s="1722"/>
      <c r="H348" s="2648"/>
      <c r="I348" s="2643"/>
      <c r="J348" s="1975"/>
      <c r="K348" s="1975"/>
      <c r="L348" s="1974"/>
      <c r="M348" s="1976"/>
      <c r="N348" s="1976"/>
      <c r="O348" s="1976"/>
      <c r="P348" s="1976"/>
      <c r="Q348" s="1976"/>
      <c r="R348" s="1976"/>
      <c r="S348" s="2649"/>
      <c r="T348" s="1722"/>
      <c r="U348" s="1974"/>
      <c r="V348" s="1974"/>
    </row>
    <row r="349" spans="1:22">
      <c r="A349" s="1722"/>
      <c r="B349" s="2648"/>
      <c r="C349" s="659"/>
      <c r="D349" s="1722"/>
      <c r="E349" s="2648"/>
      <c r="F349" s="2648"/>
      <c r="G349" s="1722"/>
      <c r="H349" s="2648"/>
      <c r="I349" s="2643"/>
      <c r="J349" s="1975"/>
      <c r="K349" s="1975"/>
      <c r="L349" s="1974"/>
      <c r="M349" s="1976"/>
      <c r="N349" s="1976"/>
      <c r="O349" s="1976"/>
      <c r="P349" s="1976"/>
      <c r="Q349" s="1976"/>
      <c r="R349" s="1976"/>
      <c r="S349" s="2649"/>
      <c r="T349" s="1722"/>
      <c r="U349" s="1974"/>
      <c r="V349" s="1974"/>
    </row>
    <row r="350" spans="1:22">
      <c r="A350" s="1722"/>
      <c r="B350" s="2648"/>
      <c r="C350" s="659"/>
      <c r="D350" s="1722"/>
      <c r="E350" s="2648"/>
      <c r="F350" s="2648"/>
      <c r="G350" s="1722"/>
      <c r="H350" s="2648"/>
      <c r="I350" s="2643"/>
      <c r="J350" s="1975"/>
      <c r="K350" s="1975"/>
      <c r="L350" s="1974"/>
      <c r="M350" s="1976"/>
      <c r="N350" s="1976"/>
      <c r="O350" s="1976"/>
      <c r="P350" s="1976"/>
      <c r="Q350" s="1976"/>
      <c r="R350" s="1976"/>
      <c r="S350" s="2649"/>
      <c r="T350" s="1722"/>
      <c r="U350" s="1974"/>
      <c r="V350" s="1974"/>
    </row>
    <row r="351" spans="1:22">
      <c r="A351" s="1722"/>
      <c r="B351" s="2648"/>
      <c r="C351" s="659"/>
      <c r="D351" s="1722"/>
      <c r="E351" s="2648"/>
      <c r="F351" s="2648"/>
      <c r="G351" s="1722"/>
      <c r="H351" s="2648"/>
      <c r="I351" s="2643"/>
      <c r="J351" s="1975"/>
      <c r="K351" s="1975"/>
      <c r="L351" s="1974"/>
      <c r="M351" s="1976"/>
      <c r="N351" s="1976"/>
      <c r="O351" s="1976"/>
      <c r="P351" s="1976"/>
      <c r="Q351" s="1976"/>
      <c r="R351" s="1976"/>
      <c r="S351" s="2649"/>
      <c r="T351" s="1722"/>
      <c r="U351" s="1974"/>
      <c r="V351" s="1974"/>
    </row>
    <row r="352" spans="1:22">
      <c r="A352" s="1722"/>
      <c r="B352" s="2648"/>
      <c r="C352" s="659"/>
      <c r="D352" s="1722"/>
      <c r="E352" s="2648"/>
      <c r="F352" s="2648"/>
      <c r="G352" s="1722"/>
      <c r="H352" s="2648"/>
      <c r="I352" s="2643"/>
      <c r="J352" s="1975"/>
      <c r="K352" s="1975"/>
      <c r="L352" s="1974"/>
      <c r="M352" s="1976"/>
      <c r="N352" s="1976"/>
      <c r="O352" s="1976"/>
      <c r="P352" s="1976"/>
      <c r="Q352" s="1976"/>
      <c r="R352" s="1976"/>
      <c r="S352" s="2649"/>
      <c r="T352" s="1722"/>
      <c r="U352" s="1974"/>
      <c r="V352" s="1974"/>
    </row>
    <row r="353" spans="1:22">
      <c r="A353" s="1722"/>
      <c r="B353" s="2648"/>
      <c r="C353" s="659"/>
      <c r="D353" s="1722"/>
      <c r="E353" s="2648"/>
      <c r="F353" s="2648"/>
      <c r="G353" s="1722"/>
      <c r="H353" s="2648"/>
      <c r="I353" s="2643"/>
      <c r="J353" s="1975"/>
      <c r="K353" s="1975"/>
      <c r="L353" s="1974"/>
      <c r="M353" s="1976"/>
      <c r="N353" s="1976"/>
      <c r="O353" s="1976"/>
      <c r="P353" s="1976"/>
      <c r="Q353" s="1976"/>
      <c r="R353" s="1976"/>
      <c r="S353" s="2649"/>
      <c r="T353" s="1722"/>
      <c r="U353" s="1974"/>
      <c r="V353" s="1974"/>
    </row>
    <row r="354" spans="1:22">
      <c r="A354" s="1722"/>
      <c r="B354" s="2648"/>
      <c r="C354" s="659"/>
      <c r="D354" s="1722"/>
      <c r="E354" s="2648"/>
      <c r="F354" s="2648"/>
      <c r="G354" s="1722"/>
      <c r="H354" s="2648"/>
      <c r="I354" s="2643"/>
      <c r="J354" s="1975"/>
      <c r="K354" s="1975"/>
      <c r="L354" s="1974"/>
      <c r="M354" s="1976"/>
      <c r="N354" s="1976"/>
      <c r="O354" s="1976"/>
      <c r="P354" s="1976"/>
      <c r="Q354" s="1976"/>
      <c r="R354" s="1976"/>
      <c r="S354" s="2649"/>
      <c r="T354" s="1722"/>
      <c r="U354" s="1974"/>
      <c r="V354" s="1974"/>
    </row>
    <row r="355" spans="1:22">
      <c r="A355" s="1722"/>
      <c r="B355" s="2648"/>
      <c r="C355" s="659"/>
      <c r="D355" s="1722"/>
      <c r="E355" s="2648"/>
      <c r="F355" s="2648"/>
      <c r="G355" s="1722"/>
      <c r="H355" s="2648"/>
      <c r="I355" s="2643"/>
      <c r="J355" s="1975"/>
      <c r="K355" s="1975"/>
      <c r="L355" s="1974"/>
      <c r="M355" s="1976"/>
      <c r="N355" s="1976"/>
      <c r="O355" s="1976"/>
      <c r="P355" s="1976"/>
      <c r="Q355" s="1976"/>
      <c r="R355" s="1976"/>
      <c r="S355" s="2649"/>
      <c r="T355" s="1722"/>
      <c r="U355" s="1974"/>
      <c r="V355" s="1974"/>
    </row>
    <row r="356" spans="1:22">
      <c r="A356" s="1722"/>
      <c r="B356" s="2648"/>
      <c r="C356" s="659"/>
      <c r="D356" s="1722"/>
      <c r="E356" s="2648"/>
      <c r="F356" s="2648"/>
      <c r="G356" s="1722"/>
      <c r="H356" s="2648"/>
      <c r="I356" s="2643"/>
      <c r="J356" s="1975"/>
      <c r="K356" s="1975"/>
      <c r="L356" s="1974"/>
      <c r="M356" s="1976"/>
      <c r="N356" s="1976"/>
      <c r="O356" s="1976"/>
      <c r="P356" s="1976"/>
      <c r="Q356" s="1976"/>
      <c r="R356" s="1976"/>
      <c r="S356" s="2649"/>
      <c r="T356" s="1722"/>
      <c r="U356" s="1974"/>
      <c r="V356" s="1974"/>
    </row>
    <row r="357" spans="1:22">
      <c r="A357" s="1722"/>
      <c r="B357" s="2648"/>
      <c r="C357" s="659"/>
      <c r="D357" s="1722"/>
      <c r="E357" s="2648"/>
      <c r="F357" s="2648"/>
      <c r="G357" s="1722"/>
      <c r="H357" s="2648"/>
      <c r="I357" s="2643"/>
      <c r="J357" s="1975"/>
      <c r="K357" s="1975"/>
      <c r="L357" s="1974"/>
      <c r="M357" s="1976"/>
      <c r="N357" s="1976"/>
      <c r="O357" s="1976"/>
      <c r="P357" s="1976"/>
      <c r="Q357" s="1976"/>
      <c r="R357" s="1976"/>
      <c r="S357" s="2649"/>
      <c r="T357" s="1722"/>
      <c r="U357" s="1974"/>
      <c r="V357" s="1974"/>
    </row>
    <row r="358" spans="1:22">
      <c r="A358" s="1722"/>
      <c r="B358" s="2648"/>
      <c r="C358" s="659"/>
      <c r="D358" s="1722"/>
      <c r="E358" s="2648"/>
      <c r="F358" s="2648"/>
      <c r="G358" s="1722"/>
      <c r="H358" s="2648"/>
      <c r="I358" s="2643"/>
      <c r="J358" s="1975"/>
      <c r="K358" s="1975"/>
      <c r="L358" s="1974"/>
      <c r="M358" s="1976"/>
      <c r="N358" s="1976"/>
      <c r="O358" s="1976"/>
      <c r="P358" s="1976"/>
      <c r="Q358" s="1976"/>
      <c r="R358" s="1976"/>
      <c r="S358" s="2649"/>
      <c r="T358" s="1722"/>
      <c r="U358" s="1974"/>
      <c r="V358" s="1974"/>
    </row>
    <row r="359" spans="1:22">
      <c r="A359" s="1722"/>
      <c r="B359" s="2648"/>
      <c r="C359" s="659"/>
      <c r="D359" s="1722"/>
      <c r="E359" s="2648"/>
      <c r="F359" s="2648"/>
      <c r="G359" s="1722"/>
      <c r="H359" s="2648"/>
      <c r="I359" s="2643"/>
      <c r="J359" s="1975"/>
      <c r="K359" s="1975"/>
      <c r="L359" s="1974"/>
      <c r="M359" s="1976"/>
      <c r="N359" s="1976"/>
      <c r="O359" s="1976"/>
      <c r="P359" s="1976"/>
      <c r="Q359" s="1976"/>
      <c r="R359" s="1976"/>
      <c r="S359" s="2649"/>
      <c r="T359" s="1722"/>
      <c r="U359" s="1974"/>
      <c r="V359" s="1974"/>
    </row>
    <row r="360" spans="1:22">
      <c r="A360" s="1722"/>
      <c r="B360" s="2648"/>
      <c r="C360" s="659"/>
      <c r="D360" s="1722"/>
      <c r="E360" s="2648"/>
      <c r="F360" s="2648"/>
      <c r="G360" s="1722"/>
      <c r="H360" s="2648"/>
      <c r="I360" s="2643"/>
      <c r="J360" s="1975"/>
      <c r="K360" s="1975"/>
      <c r="L360" s="1974"/>
      <c r="M360" s="1976"/>
      <c r="N360" s="1976"/>
      <c r="O360" s="1976"/>
      <c r="P360" s="1976"/>
      <c r="Q360" s="1976"/>
      <c r="R360" s="1976"/>
      <c r="S360" s="2649"/>
      <c r="T360" s="1722"/>
      <c r="U360" s="1974"/>
      <c r="V360" s="1974"/>
    </row>
    <row r="361" spans="1:22">
      <c r="A361" s="1722"/>
      <c r="B361" s="2648"/>
      <c r="C361" s="659"/>
      <c r="D361" s="1722"/>
      <c r="E361" s="2648"/>
      <c r="F361" s="2648"/>
      <c r="G361" s="1722"/>
      <c r="H361" s="2648"/>
      <c r="I361" s="2643"/>
      <c r="J361" s="1975"/>
      <c r="K361" s="1975"/>
      <c r="L361" s="1974"/>
      <c r="M361" s="1976"/>
      <c r="N361" s="1976"/>
      <c r="O361" s="1976"/>
      <c r="P361" s="1976"/>
      <c r="Q361" s="1976"/>
      <c r="R361" s="1976"/>
      <c r="S361" s="2649"/>
      <c r="T361" s="1722"/>
      <c r="U361" s="1974"/>
      <c r="V361" s="1974"/>
    </row>
    <row r="362" spans="1:22">
      <c r="A362" s="1722"/>
      <c r="B362" s="2648"/>
      <c r="C362" s="659"/>
      <c r="D362" s="1722"/>
      <c r="E362" s="2648"/>
      <c r="F362" s="2648"/>
      <c r="G362" s="1722"/>
      <c r="H362" s="2648"/>
      <c r="I362" s="2643"/>
      <c r="J362" s="1975"/>
      <c r="K362" s="1975"/>
      <c r="L362" s="1974"/>
      <c r="M362" s="1976"/>
      <c r="N362" s="1976"/>
      <c r="O362" s="1976"/>
      <c r="P362" s="1976"/>
      <c r="Q362" s="1976"/>
      <c r="R362" s="1976"/>
      <c r="S362" s="2649"/>
      <c r="T362" s="1722"/>
      <c r="U362" s="1974"/>
      <c r="V362" s="1974"/>
    </row>
    <row r="363" spans="1:22">
      <c r="A363" s="1722"/>
      <c r="B363" s="2648"/>
      <c r="C363" s="659"/>
      <c r="D363" s="1722"/>
      <c r="E363" s="2648"/>
      <c r="F363" s="2648"/>
      <c r="G363" s="1722"/>
      <c r="H363" s="2648"/>
      <c r="I363" s="2643"/>
      <c r="J363" s="1975"/>
      <c r="K363" s="1975"/>
      <c r="L363" s="1974"/>
      <c r="M363" s="1976"/>
      <c r="N363" s="1976"/>
      <c r="O363" s="1976"/>
      <c r="P363" s="1976"/>
      <c r="Q363" s="1976"/>
      <c r="R363" s="1976"/>
      <c r="S363" s="2649"/>
      <c r="T363" s="1722"/>
      <c r="U363" s="1974"/>
      <c r="V363" s="1974"/>
    </row>
    <row r="364" spans="1:22">
      <c r="A364" s="1722"/>
      <c r="B364" s="2648"/>
      <c r="C364" s="659"/>
      <c r="D364" s="1722"/>
      <c r="E364" s="2648"/>
      <c r="F364" s="2648"/>
      <c r="G364" s="1722"/>
      <c r="H364" s="2648"/>
      <c r="I364" s="2643"/>
      <c r="J364" s="1975"/>
      <c r="K364" s="1975"/>
      <c r="L364" s="1974"/>
      <c r="M364" s="1976"/>
      <c r="N364" s="1976"/>
      <c r="O364" s="1976"/>
      <c r="P364" s="1976"/>
      <c r="Q364" s="1976"/>
      <c r="R364" s="1976"/>
      <c r="S364" s="2649"/>
      <c r="T364" s="1722"/>
      <c r="U364" s="1974"/>
      <c r="V364" s="1974"/>
    </row>
    <row r="365" spans="1:22">
      <c r="A365" s="1722"/>
      <c r="B365" s="2648"/>
      <c r="C365" s="659"/>
      <c r="D365" s="1722"/>
      <c r="E365" s="2648"/>
      <c r="F365" s="2648"/>
      <c r="G365" s="1722"/>
      <c r="H365" s="2648"/>
      <c r="I365" s="2643"/>
      <c r="J365" s="1975"/>
      <c r="K365" s="1975"/>
      <c r="L365" s="1974"/>
      <c r="M365" s="1976"/>
      <c r="N365" s="1976"/>
      <c r="O365" s="1976"/>
      <c r="P365" s="1976"/>
      <c r="Q365" s="1976"/>
      <c r="R365" s="1976"/>
      <c r="S365" s="2649"/>
      <c r="T365" s="1722"/>
      <c r="U365" s="1974"/>
      <c r="V365" s="1974"/>
    </row>
    <row r="366" spans="1:22">
      <c r="A366" s="1722"/>
      <c r="B366" s="2648"/>
      <c r="C366" s="659"/>
      <c r="D366" s="1722"/>
      <c r="E366" s="2648"/>
      <c r="F366" s="2648"/>
      <c r="G366" s="1722"/>
      <c r="H366" s="2648"/>
      <c r="I366" s="2643"/>
      <c r="J366" s="1975"/>
      <c r="K366" s="1975"/>
      <c r="L366" s="1974"/>
      <c r="M366" s="1976"/>
      <c r="N366" s="1976"/>
      <c r="O366" s="1976"/>
      <c r="P366" s="1976"/>
      <c r="Q366" s="1976"/>
      <c r="R366" s="1976"/>
      <c r="S366" s="2649"/>
      <c r="T366" s="1722"/>
      <c r="U366" s="1974"/>
      <c r="V366" s="1974"/>
    </row>
    <row r="367" spans="1:22">
      <c r="A367" s="1722"/>
      <c r="B367" s="2648"/>
      <c r="C367" s="659"/>
      <c r="D367" s="1722"/>
      <c r="E367" s="2648"/>
      <c r="F367" s="2648"/>
      <c r="G367" s="1722"/>
      <c r="H367" s="2648"/>
      <c r="I367" s="2643"/>
      <c r="J367" s="1975"/>
      <c r="K367" s="1975"/>
      <c r="L367" s="1974"/>
      <c r="M367" s="1976"/>
      <c r="N367" s="1976"/>
      <c r="O367" s="1976"/>
      <c r="P367" s="1976"/>
      <c r="Q367" s="1976"/>
      <c r="R367" s="1976"/>
      <c r="S367" s="2649"/>
      <c r="T367" s="1722"/>
      <c r="U367" s="1974"/>
      <c r="V367" s="1974"/>
    </row>
    <row r="368" spans="1:22">
      <c r="A368" s="1722"/>
      <c r="B368" s="2648"/>
      <c r="C368" s="659"/>
      <c r="D368" s="1722"/>
      <c r="E368" s="2648"/>
      <c r="F368" s="2648"/>
      <c r="G368" s="1722"/>
      <c r="H368" s="2648"/>
      <c r="I368" s="2643"/>
      <c r="J368" s="1975"/>
      <c r="K368" s="1975"/>
      <c r="L368" s="1974"/>
      <c r="M368" s="1976"/>
      <c r="N368" s="1976"/>
      <c r="O368" s="1976"/>
      <c r="P368" s="1976"/>
      <c r="Q368" s="1976"/>
      <c r="R368" s="1976"/>
      <c r="S368" s="2649"/>
      <c r="T368" s="1722"/>
      <c r="U368" s="1974"/>
      <c r="V368" s="1974"/>
    </row>
    <row r="369" spans="1:22">
      <c r="A369" s="1722"/>
      <c r="B369" s="2648"/>
      <c r="C369" s="659"/>
      <c r="D369" s="1722"/>
      <c r="E369" s="2648"/>
      <c r="F369" s="2648"/>
      <c r="G369" s="1722"/>
      <c r="H369" s="2648"/>
      <c r="I369" s="2643"/>
      <c r="J369" s="1975"/>
      <c r="K369" s="1975"/>
      <c r="L369" s="1974"/>
      <c r="M369" s="1976"/>
      <c r="N369" s="1976"/>
      <c r="O369" s="1976"/>
      <c r="P369" s="1976"/>
      <c r="Q369" s="1976"/>
      <c r="R369" s="1976"/>
      <c r="S369" s="2649"/>
      <c r="T369" s="1722"/>
      <c r="U369" s="1974"/>
      <c r="V369" s="1974"/>
    </row>
    <row r="370" spans="1:22">
      <c r="A370" s="1722"/>
      <c r="B370" s="2648"/>
      <c r="C370" s="659"/>
      <c r="D370" s="1722"/>
      <c r="E370" s="2648"/>
      <c r="F370" s="2648"/>
      <c r="G370" s="1722"/>
      <c r="H370" s="2648"/>
      <c r="I370" s="2643"/>
      <c r="J370" s="1975"/>
      <c r="K370" s="1975"/>
      <c r="L370" s="1974"/>
      <c r="M370" s="1976"/>
      <c r="N370" s="1976"/>
      <c r="O370" s="1976"/>
      <c r="P370" s="1976"/>
      <c r="Q370" s="1976"/>
      <c r="R370" s="1976"/>
      <c r="S370" s="2649"/>
      <c r="T370" s="1722"/>
      <c r="U370" s="1974"/>
      <c r="V370" s="1974"/>
    </row>
    <row r="371" spans="1:22">
      <c r="A371" s="1722"/>
      <c r="B371" s="2648"/>
      <c r="C371" s="659"/>
      <c r="D371" s="1722"/>
      <c r="E371" s="2648"/>
      <c r="F371" s="2648"/>
      <c r="G371" s="1722"/>
      <c r="H371" s="2648"/>
      <c r="I371" s="2643"/>
      <c r="J371" s="1975"/>
      <c r="K371" s="1975"/>
      <c r="L371" s="1974"/>
      <c r="M371" s="1976"/>
      <c r="N371" s="1976"/>
      <c r="O371" s="1976"/>
      <c r="P371" s="1976"/>
      <c r="Q371" s="1976"/>
      <c r="R371" s="1976"/>
      <c r="S371" s="2649"/>
      <c r="T371" s="1722"/>
      <c r="U371" s="1974"/>
      <c r="V371" s="1974"/>
    </row>
    <row r="372" spans="1:22">
      <c r="A372" s="1722"/>
      <c r="B372" s="2648"/>
      <c r="C372" s="659"/>
      <c r="D372" s="1722"/>
      <c r="E372" s="2648"/>
      <c r="F372" s="2648"/>
      <c r="G372" s="1722"/>
      <c r="H372" s="2648"/>
      <c r="I372" s="2643"/>
      <c r="J372" s="1975"/>
      <c r="K372" s="1975"/>
      <c r="L372" s="1974"/>
      <c r="M372" s="1976"/>
      <c r="N372" s="1976"/>
      <c r="O372" s="1976"/>
      <c r="P372" s="1976"/>
      <c r="Q372" s="1976"/>
      <c r="R372" s="1976"/>
      <c r="S372" s="2649"/>
      <c r="T372" s="1722"/>
      <c r="U372" s="1974"/>
      <c r="V372" s="1974"/>
    </row>
    <row r="373" spans="1:22">
      <c r="A373" s="1722"/>
      <c r="B373" s="2648"/>
      <c r="C373" s="659"/>
      <c r="D373" s="1722"/>
      <c r="E373" s="2648"/>
      <c r="F373" s="2648"/>
      <c r="G373" s="1722"/>
      <c r="H373" s="2648"/>
      <c r="I373" s="2643"/>
      <c r="J373" s="1975"/>
      <c r="K373" s="1975"/>
      <c r="L373" s="1974"/>
      <c r="M373" s="1976"/>
      <c r="N373" s="1976"/>
      <c r="O373" s="1976"/>
      <c r="P373" s="1976"/>
      <c r="Q373" s="1976"/>
      <c r="R373" s="1976"/>
      <c r="S373" s="2649"/>
      <c r="T373" s="1722"/>
      <c r="U373" s="1974"/>
      <c r="V373" s="1974"/>
    </row>
    <row r="374" spans="1:22">
      <c r="A374" s="1722"/>
      <c r="B374" s="2648"/>
      <c r="C374" s="659"/>
      <c r="D374" s="1722"/>
      <c r="E374" s="2648"/>
      <c r="F374" s="2648"/>
      <c r="G374" s="1722"/>
      <c r="H374" s="2648"/>
      <c r="I374" s="2643"/>
      <c r="J374" s="1975"/>
      <c r="K374" s="1975"/>
      <c r="L374" s="1974"/>
      <c r="M374" s="1976"/>
      <c r="N374" s="1976"/>
      <c r="O374" s="1976"/>
      <c r="P374" s="1976"/>
      <c r="Q374" s="1976"/>
      <c r="R374" s="1976"/>
      <c r="S374" s="2649"/>
      <c r="T374" s="1722"/>
      <c r="U374" s="1974"/>
      <c r="V374" s="1974"/>
    </row>
    <row r="375" spans="1:22">
      <c r="A375" s="1722"/>
      <c r="B375" s="2648"/>
      <c r="C375" s="659"/>
      <c r="D375" s="1722"/>
      <c r="E375" s="2648"/>
      <c r="F375" s="2648"/>
      <c r="G375" s="1722"/>
      <c r="H375" s="2648"/>
      <c r="I375" s="2643"/>
      <c r="J375" s="1975"/>
      <c r="K375" s="1975"/>
      <c r="L375" s="1974"/>
      <c r="M375" s="1976"/>
      <c r="N375" s="1976"/>
      <c r="O375" s="1976"/>
      <c r="P375" s="1976"/>
      <c r="Q375" s="1976"/>
      <c r="R375" s="1976"/>
      <c r="S375" s="2649"/>
      <c r="T375" s="1722"/>
      <c r="U375" s="1974"/>
      <c r="V375" s="1974"/>
    </row>
    <row r="376" spans="1:22">
      <c r="A376" s="1722"/>
      <c r="B376" s="2648"/>
      <c r="C376" s="659"/>
      <c r="D376" s="1722"/>
      <c r="E376" s="2648"/>
      <c r="F376" s="2648"/>
      <c r="G376" s="1722"/>
      <c r="H376" s="2648"/>
      <c r="I376" s="2643"/>
      <c r="J376" s="1975"/>
      <c r="K376" s="1975"/>
      <c r="L376" s="1974"/>
      <c r="M376" s="1976"/>
      <c r="N376" s="1976"/>
      <c r="O376" s="1976"/>
      <c r="P376" s="1976"/>
      <c r="Q376" s="1976"/>
      <c r="R376" s="1976"/>
      <c r="S376" s="2649"/>
      <c r="T376" s="1722"/>
      <c r="U376" s="1974"/>
      <c r="V376" s="1974"/>
    </row>
    <row r="377" spans="1:22">
      <c r="A377" s="1722"/>
      <c r="B377" s="2648"/>
      <c r="C377" s="659"/>
      <c r="D377" s="1722"/>
      <c r="E377" s="2648"/>
      <c r="F377" s="2648"/>
      <c r="G377" s="1722"/>
      <c r="H377" s="2648"/>
      <c r="I377" s="2643"/>
      <c r="J377" s="1975"/>
      <c r="K377" s="1975"/>
      <c r="L377" s="1974"/>
      <c r="M377" s="1976"/>
      <c r="N377" s="1976"/>
      <c r="O377" s="1976"/>
      <c r="P377" s="1976"/>
      <c r="Q377" s="1976"/>
      <c r="R377" s="1976"/>
      <c r="S377" s="2649"/>
      <c r="T377" s="1722"/>
      <c r="U377" s="1974"/>
      <c r="V377" s="1974"/>
    </row>
    <row r="378" spans="1:22">
      <c r="A378" s="1722"/>
      <c r="B378" s="2648"/>
      <c r="C378" s="659"/>
      <c r="D378" s="1722"/>
      <c r="E378" s="2648"/>
      <c r="F378" s="2648"/>
      <c r="G378" s="1722"/>
      <c r="H378" s="2648"/>
      <c r="I378" s="2643"/>
      <c r="J378" s="1975"/>
      <c r="K378" s="1975"/>
      <c r="L378" s="1974"/>
      <c r="M378" s="1976"/>
      <c r="N378" s="1976"/>
      <c r="O378" s="1976"/>
      <c r="P378" s="1976"/>
      <c r="Q378" s="1976"/>
      <c r="R378" s="1976"/>
      <c r="S378" s="2649"/>
      <c r="T378" s="1722"/>
      <c r="U378" s="1974"/>
      <c r="V378" s="1974"/>
    </row>
    <row r="379" spans="1:22">
      <c r="A379" s="1722"/>
      <c r="B379" s="2648"/>
      <c r="C379" s="659"/>
      <c r="D379" s="1722"/>
      <c r="E379" s="2648"/>
      <c r="F379" s="2648"/>
      <c r="G379" s="1722"/>
      <c r="H379" s="2648"/>
      <c r="I379" s="2643"/>
      <c r="J379" s="1975"/>
      <c r="K379" s="1975"/>
      <c r="L379" s="1974"/>
      <c r="M379" s="1976"/>
      <c r="N379" s="1976"/>
      <c r="O379" s="1976"/>
      <c r="P379" s="1976"/>
      <c r="Q379" s="1976"/>
      <c r="R379" s="1976"/>
      <c r="S379" s="2649"/>
      <c r="T379" s="1722"/>
      <c r="U379" s="1974"/>
      <c r="V379" s="1974"/>
    </row>
    <row r="380" spans="1:22">
      <c r="A380" s="1722"/>
      <c r="B380" s="2648"/>
      <c r="C380" s="659"/>
      <c r="D380" s="1722"/>
      <c r="E380" s="2648"/>
      <c r="F380" s="2648"/>
      <c r="G380" s="1722"/>
      <c r="H380" s="2648"/>
      <c r="I380" s="2643"/>
      <c r="J380" s="1975"/>
      <c r="K380" s="1975"/>
      <c r="L380" s="1974"/>
      <c r="M380" s="1976"/>
      <c r="N380" s="1976"/>
      <c r="O380" s="1976"/>
      <c r="P380" s="1976"/>
      <c r="Q380" s="1976"/>
      <c r="R380" s="1976"/>
      <c r="S380" s="2649"/>
      <c r="T380" s="1722"/>
      <c r="U380" s="1974"/>
      <c r="V380" s="1974"/>
    </row>
    <row r="381" spans="1:22">
      <c r="A381" s="1722"/>
      <c r="B381" s="2648"/>
      <c r="C381" s="659"/>
      <c r="D381" s="1722"/>
      <c r="E381" s="2648"/>
      <c r="F381" s="2648"/>
      <c r="G381" s="1722"/>
      <c r="H381" s="2648"/>
      <c r="I381" s="2643"/>
      <c r="J381" s="1975"/>
      <c r="K381" s="1975"/>
      <c r="L381" s="1974"/>
      <c r="M381" s="1976"/>
      <c r="N381" s="1976"/>
      <c r="O381" s="1976"/>
      <c r="P381" s="1976"/>
      <c r="Q381" s="1976"/>
      <c r="R381" s="1976"/>
      <c r="S381" s="2649"/>
      <c r="T381" s="1722"/>
      <c r="U381" s="1974"/>
      <c r="V381" s="1974"/>
    </row>
    <row r="382" spans="1:22">
      <c r="A382" s="1722"/>
      <c r="B382" s="2648"/>
      <c r="C382" s="659"/>
      <c r="D382" s="1722"/>
      <c r="E382" s="2648"/>
      <c r="F382" s="2648"/>
      <c r="G382" s="1722"/>
      <c r="H382" s="2648"/>
      <c r="I382" s="2643"/>
      <c r="J382" s="1975"/>
      <c r="K382" s="1975"/>
      <c r="L382" s="1974"/>
      <c r="M382" s="1976"/>
      <c r="N382" s="1976"/>
      <c r="O382" s="1976"/>
      <c r="P382" s="1976"/>
      <c r="Q382" s="1976"/>
      <c r="R382" s="1976"/>
      <c r="S382" s="2649"/>
      <c r="T382" s="1722"/>
      <c r="U382" s="1974"/>
      <c r="V382" s="1974"/>
    </row>
    <row r="383" spans="1:22">
      <c r="A383" s="1722"/>
      <c r="B383" s="2648"/>
      <c r="C383" s="659"/>
      <c r="D383" s="1722"/>
      <c r="E383" s="2648"/>
      <c r="F383" s="2648"/>
      <c r="G383" s="1722"/>
      <c r="H383" s="2648"/>
      <c r="I383" s="2643"/>
      <c r="J383" s="1975"/>
      <c r="K383" s="1975"/>
      <c r="L383" s="1974"/>
      <c r="M383" s="1976"/>
      <c r="N383" s="1976"/>
      <c r="O383" s="1976"/>
      <c r="P383" s="1976"/>
      <c r="Q383" s="1976"/>
      <c r="R383" s="1976"/>
      <c r="S383" s="2649"/>
      <c r="T383" s="1722"/>
      <c r="U383" s="1974"/>
      <c r="V383" s="1974"/>
    </row>
    <row r="384" spans="1:22">
      <c r="A384" s="1722"/>
      <c r="B384" s="2648"/>
      <c r="C384" s="659"/>
      <c r="D384" s="1722"/>
      <c r="E384" s="2648"/>
      <c r="F384" s="2648"/>
      <c r="G384" s="1722"/>
      <c r="H384" s="2648"/>
      <c r="I384" s="2643"/>
      <c r="J384" s="1975"/>
      <c r="K384" s="1975"/>
      <c r="L384" s="1974"/>
      <c r="M384" s="1976"/>
      <c r="N384" s="1976"/>
      <c r="O384" s="1976"/>
      <c r="P384" s="1976"/>
      <c r="Q384" s="1976"/>
      <c r="R384" s="1976"/>
      <c r="S384" s="2649"/>
      <c r="T384" s="1722"/>
      <c r="U384" s="1974"/>
      <c r="V384" s="1974"/>
    </row>
    <row r="385" spans="1:22">
      <c r="A385" s="1722"/>
      <c r="B385" s="2648"/>
      <c r="C385" s="659"/>
      <c r="D385" s="1722"/>
      <c r="E385" s="2648"/>
      <c r="F385" s="2648"/>
      <c r="G385" s="1722"/>
      <c r="H385" s="2648"/>
      <c r="I385" s="2643"/>
      <c r="J385" s="1975"/>
      <c r="K385" s="1975"/>
      <c r="L385" s="1974"/>
      <c r="M385" s="1976"/>
      <c r="N385" s="1976"/>
      <c r="O385" s="1976"/>
      <c r="P385" s="1976"/>
      <c r="Q385" s="1976"/>
      <c r="R385" s="1976"/>
      <c r="S385" s="2649"/>
      <c r="T385" s="1722"/>
      <c r="U385" s="1974"/>
      <c r="V385" s="1974"/>
    </row>
    <row r="386" spans="1:22">
      <c r="A386" s="1722"/>
      <c r="B386" s="2648"/>
      <c r="C386" s="659"/>
      <c r="D386" s="1722"/>
      <c r="E386" s="2648"/>
      <c r="F386" s="2648"/>
      <c r="G386" s="1722"/>
      <c r="H386" s="2648"/>
      <c r="I386" s="2643"/>
      <c r="J386" s="1975"/>
      <c r="K386" s="1975"/>
      <c r="L386" s="1974"/>
      <c r="M386" s="1976"/>
      <c r="N386" s="1976"/>
      <c r="O386" s="1976"/>
      <c r="P386" s="1976"/>
      <c r="Q386" s="1976"/>
      <c r="R386" s="1976"/>
      <c r="S386" s="2649"/>
      <c r="T386" s="1722"/>
      <c r="U386" s="1974"/>
      <c r="V386" s="1974"/>
    </row>
    <row r="387" spans="1:22">
      <c r="A387" s="1722"/>
      <c r="B387" s="2648"/>
      <c r="C387" s="659"/>
      <c r="D387" s="1722"/>
      <c r="E387" s="2648"/>
      <c r="F387" s="2648"/>
      <c r="G387" s="1722"/>
      <c r="H387" s="2648"/>
      <c r="I387" s="2643"/>
      <c r="J387" s="1975"/>
      <c r="K387" s="1975"/>
      <c r="L387" s="1974"/>
      <c r="M387" s="1976"/>
      <c r="N387" s="1976"/>
      <c r="O387" s="1976"/>
      <c r="P387" s="1976"/>
      <c r="Q387" s="1976"/>
      <c r="R387" s="1976"/>
      <c r="S387" s="2649"/>
      <c r="T387" s="1722"/>
      <c r="U387" s="1974"/>
      <c r="V387" s="1974"/>
    </row>
    <row r="388" spans="1:22">
      <c r="A388" s="1722"/>
      <c r="B388" s="2648"/>
      <c r="C388" s="659"/>
      <c r="D388" s="1722"/>
      <c r="E388" s="2648"/>
      <c r="F388" s="2648"/>
      <c r="G388" s="1722"/>
      <c r="H388" s="2648"/>
      <c r="I388" s="2643"/>
      <c r="J388" s="1975"/>
      <c r="K388" s="1975"/>
      <c r="L388" s="1974"/>
      <c r="M388" s="1976"/>
      <c r="N388" s="1976"/>
      <c r="O388" s="1976"/>
      <c r="P388" s="1976"/>
      <c r="Q388" s="1976"/>
      <c r="R388" s="1976"/>
      <c r="S388" s="2649"/>
      <c r="T388" s="1722"/>
      <c r="U388" s="1974"/>
      <c r="V388" s="1974"/>
    </row>
    <row r="389" spans="1:22">
      <c r="A389" s="1722"/>
      <c r="B389" s="2648"/>
      <c r="C389" s="659"/>
      <c r="D389" s="1722"/>
      <c r="E389" s="2648"/>
      <c r="F389" s="2648"/>
      <c r="G389" s="1722"/>
      <c r="H389" s="2648"/>
      <c r="I389" s="2643"/>
      <c r="J389" s="1975"/>
      <c r="K389" s="1975"/>
      <c r="L389" s="1974"/>
      <c r="M389" s="1976"/>
      <c r="N389" s="1976"/>
      <c r="O389" s="1976"/>
      <c r="P389" s="1976"/>
      <c r="Q389" s="1976"/>
      <c r="R389" s="1976"/>
      <c r="S389" s="2649"/>
      <c r="T389" s="1722"/>
      <c r="U389" s="1974"/>
      <c r="V389" s="1974"/>
    </row>
    <row r="390" spans="1:22">
      <c r="A390" s="1722"/>
      <c r="B390" s="2648"/>
      <c r="C390" s="659"/>
      <c r="D390" s="1722"/>
      <c r="E390" s="2648"/>
      <c r="F390" s="2648"/>
      <c r="G390" s="1722"/>
      <c r="H390" s="2648"/>
      <c r="I390" s="2643"/>
      <c r="J390" s="1975"/>
      <c r="K390" s="1975"/>
      <c r="L390" s="1974"/>
      <c r="M390" s="1976"/>
      <c r="N390" s="1976"/>
      <c r="O390" s="1976"/>
      <c r="P390" s="1976"/>
      <c r="Q390" s="1976"/>
      <c r="R390" s="1976"/>
      <c r="S390" s="2649"/>
      <c r="T390" s="1722"/>
      <c r="U390" s="1974"/>
      <c r="V390" s="1974"/>
    </row>
    <row r="391" spans="1:22">
      <c r="A391" s="1722"/>
      <c r="B391" s="2648"/>
      <c r="C391" s="659"/>
      <c r="D391" s="1722"/>
      <c r="E391" s="2648"/>
      <c r="F391" s="2648"/>
      <c r="G391" s="1722"/>
      <c r="H391" s="2648"/>
      <c r="I391" s="2643"/>
      <c r="J391" s="1975"/>
      <c r="K391" s="1975"/>
      <c r="L391" s="1974"/>
      <c r="M391" s="1976"/>
      <c r="N391" s="1976"/>
      <c r="O391" s="1976"/>
      <c r="P391" s="1976"/>
      <c r="Q391" s="1976"/>
      <c r="R391" s="1976"/>
      <c r="S391" s="2649"/>
      <c r="T391" s="1722"/>
      <c r="U391" s="1974"/>
      <c r="V391" s="1974"/>
    </row>
    <row r="392" spans="1:22">
      <c r="A392" s="1722"/>
      <c r="B392" s="2648"/>
      <c r="C392" s="659"/>
      <c r="D392" s="1722"/>
      <c r="E392" s="2648"/>
      <c r="F392" s="2648"/>
      <c r="G392" s="1722"/>
      <c r="H392" s="2648"/>
      <c r="I392" s="2643"/>
      <c r="J392" s="1975"/>
      <c r="K392" s="1975"/>
      <c r="L392" s="1974"/>
      <c r="M392" s="1976"/>
      <c r="N392" s="1976"/>
      <c r="O392" s="1976"/>
      <c r="P392" s="1976"/>
      <c r="Q392" s="1976"/>
      <c r="R392" s="1976"/>
      <c r="S392" s="2649"/>
      <c r="T392" s="1722"/>
      <c r="U392" s="1974"/>
      <c r="V392" s="1974"/>
    </row>
    <row r="393" spans="1:22">
      <c r="A393" s="1722"/>
      <c r="B393" s="2648"/>
      <c r="C393" s="659"/>
      <c r="D393" s="1722"/>
      <c r="E393" s="2648"/>
      <c r="F393" s="2648"/>
      <c r="G393" s="1722"/>
      <c r="H393" s="2648"/>
      <c r="I393" s="2643"/>
      <c r="J393" s="1975"/>
      <c r="K393" s="1975"/>
      <c r="L393" s="1974"/>
      <c r="M393" s="1976"/>
      <c r="N393" s="1976"/>
      <c r="O393" s="1976"/>
      <c r="P393" s="1976"/>
      <c r="Q393" s="1976"/>
      <c r="R393" s="1976"/>
      <c r="S393" s="2649"/>
      <c r="T393" s="1722"/>
      <c r="U393" s="1974"/>
      <c r="V393" s="1974"/>
    </row>
    <row r="394" spans="1:22">
      <c r="A394" s="1722"/>
      <c r="B394" s="2648"/>
      <c r="C394" s="659"/>
      <c r="D394" s="1722"/>
      <c r="E394" s="2648"/>
      <c r="F394" s="2648"/>
      <c r="G394" s="1722"/>
      <c r="H394" s="2648"/>
      <c r="I394" s="2643"/>
      <c r="J394" s="1975"/>
      <c r="K394" s="1975"/>
      <c r="L394" s="1974"/>
      <c r="M394" s="1976"/>
      <c r="N394" s="1976"/>
      <c r="O394" s="1976"/>
      <c r="P394" s="1976"/>
      <c r="Q394" s="1976"/>
      <c r="R394" s="1976"/>
      <c r="S394" s="2649"/>
      <c r="T394" s="1722"/>
      <c r="U394" s="1974"/>
      <c r="V394" s="1974"/>
    </row>
    <row r="395" spans="1:22">
      <c r="A395" s="1722"/>
      <c r="B395" s="2648"/>
      <c r="C395" s="659"/>
      <c r="D395" s="1722"/>
      <c r="E395" s="2648"/>
      <c r="F395" s="2648"/>
      <c r="G395" s="1722"/>
      <c r="H395" s="2648"/>
      <c r="I395" s="2643"/>
      <c r="J395" s="1975"/>
      <c r="K395" s="1975"/>
      <c r="L395" s="1974"/>
      <c r="M395" s="1976"/>
      <c r="N395" s="1976"/>
      <c r="O395" s="1976"/>
      <c r="P395" s="1976"/>
      <c r="Q395" s="1976"/>
      <c r="R395" s="1976"/>
      <c r="S395" s="2649"/>
      <c r="T395" s="1722"/>
      <c r="U395" s="1974"/>
      <c r="V395" s="1974"/>
    </row>
    <row r="396" spans="1:22">
      <c r="A396" s="1722"/>
      <c r="B396" s="2648"/>
      <c r="C396" s="659"/>
      <c r="D396" s="1722"/>
      <c r="E396" s="2648"/>
      <c r="F396" s="2648"/>
      <c r="G396" s="1722"/>
      <c r="H396" s="2648"/>
      <c r="I396" s="2643"/>
      <c r="J396" s="1975"/>
      <c r="K396" s="1975"/>
      <c r="L396" s="1974"/>
      <c r="M396" s="1976"/>
      <c r="N396" s="1976"/>
      <c r="O396" s="1976"/>
      <c r="P396" s="1976"/>
      <c r="Q396" s="1976"/>
      <c r="R396" s="1976"/>
      <c r="S396" s="2649"/>
      <c r="T396" s="1722"/>
      <c r="U396" s="1974"/>
      <c r="V396" s="1974"/>
    </row>
    <row r="397" spans="1:22">
      <c r="A397" s="1722"/>
      <c r="B397" s="2648"/>
      <c r="C397" s="659"/>
      <c r="D397" s="1722"/>
      <c r="E397" s="2648"/>
      <c r="F397" s="2648"/>
      <c r="G397" s="1722"/>
      <c r="H397" s="2648"/>
      <c r="I397" s="2643"/>
      <c r="J397" s="1975"/>
      <c r="K397" s="1975"/>
      <c r="L397" s="1974"/>
      <c r="M397" s="1976"/>
      <c r="N397" s="1976"/>
      <c r="O397" s="1976"/>
      <c r="P397" s="1976"/>
      <c r="Q397" s="1976"/>
      <c r="R397" s="1976"/>
      <c r="S397" s="2649"/>
      <c r="T397" s="1722"/>
      <c r="U397" s="1974"/>
      <c r="V397" s="1974"/>
    </row>
    <row r="398" spans="1:22">
      <c r="A398" s="1722"/>
      <c r="B398" s="2648"/>
      <c r="C398" s="659"/>
      <c r="D398" s="1722"/>
      <c r="E398" s="2648"/>
      <c r="F398" s="2648"/>
      <c r="G398" s="1722"/>
      <c r="H398" s="2648"/>
      <c r="I398" s="2643"/>
      <c r="J398" s="1975"/>
      <c r="K398" s="1975"/>
      <c r="L398" s="1974"/>
      <c r="M398" s="1976"/>
      <c r="N398" s="1976"/>
      <c r="O398" s="1976"/>
      <c r="P398" s="1976"/>
      <c r="Q398" s="1976"/>
      <c r="R398" s="1976"/>
      <c r="S398" s="2649"/>
      <c r="T398" s="1722"/>
      <c r="U398" s="1974"/>
      <c r="V398" s="1974"/>
    </row>
    <row r="399" spans="1:22">
      <c r="A399" s="1722"/>
      <c r="B399" s="2648"/>
      <c r="C399" s="659"/>
      <c r="D399" s="1722"/>
      <c r="E399" s="2648"/>
      <c r="F399" s="2648"/>
      <c r="G399" s="1722"/>
      <c r="H399" s="2648"/>
      <c r="I399" s="2643"/>
      <c r="J399" s="1975"/>
      <c r="K399" s="1975"/>
      <c r="L399" s="1974"/>
      <c r="M399" s="1976"/>
      <c r="N399" s="1976"/>
      <c r="O399" s="1976"/>
      <c r="P399" s="1976"/>
      <c r="Q399" s="1976"/>
      <c r="R399" s="1976"/>
      <c r="S399" s="2649"/>
      <c r="T399" s="1722"/>
      <c r="U399" s="1974"/>
      <c r="V399" s="1974"/>
    </row>
    <row r="400" spans="1:22">
      <c r="A400" s="1722"/>
      <c r="B400" s="2648"/>
      <c r="C400" s="659"/>
      <c r="D400" s="1722"/>
      <c r="E400" s="2648"/>
      <c r="F400" s="2648"/>
      <c r="G400" s="1722"/>
      <c r="H400" s="2648"/>
      <c r="I400" s="2643"/>
      <c r="J400" s="1975"/>
      <c r="K400" s="1975"/>
      <c r="L400" s="1974"/>
      <c r="M400" s="1976"/>
      <c r="N400" s="1976"/>
      <c r="O400" s="1976"/>
      <c r="P400" s="1976"/>
      <c r="Q400" s="1976"/>
      <c r="R400" s="1976"/>
      <c r="S400" s="2649"/>
      <c r="T400" s="1722"/>
      <c r="U400" s="1974"/>
      <c r="V400" s="1974"/>
    </row>
    <row r="401" spans="1:22">
      <c r="A401" s="1722"/>
      <c r="B401" s="2648"/>
      <c r="C401" s="659"/>
      <c r="D401" s="1722"/>
      <c r="E401" s="2648"/>
      <c r="F401" s="2648"/>
      <c r="G401" s="1722"/>
      <c r="H401" s="2648"/>
      <c r="I401" s="2643"/>
      <c r="J401" s="1975"/>
      <c r="K401" s="1975"/>
      <c r="L401" s="1974"/>
      <c r="M401" s="1976"/>
      <c r="N401" s="1976"/>
      <c r="O401" s="1976"/>
      <c r="P401" s="1976"/>
      <c r="Q401" s="1976"/>
      <c r="R401" s="1976"/>
      <c r="S401" s="2649"/>
      <c r="T401" s="1722"/>
      <c r="U401" s="1974"/>
      <c r="V401" s="1974"/>
    </row>
    <row r="402" spans="1:22">
      <c r="A402" s="1722"/>
      <c r="B402" s="2648"/>
      <c r="C402" s="659"/>
      <c r="D402" s="1722"/>
      <c r="E402" s="2648"/>
      <c r="F402" s="2648"/>
      <c r="G402" s="1722"/>
      <c r="H402" s="2648"/>
      <c r="I402" s="2643"/>
      <c r="J402" s="1975"/>
      <c r="K402" s="1975"/>
      <c r="L402" s="1974"/>
      <c r="M402" s="1976"/>
      <c r="N402" s="1976"/>
      <c r="O402" s="1976"/>
      <c r="P402" s="1976"/>
      <c r="Q402" s="1976"/>
      <c r="R402" s="1976"/>
      <c r="S402" s="2649"/>
      <c r="T402" s="1722"/>
      <c r="U402" s="1974"/>
      <c r="V402" s="1974"/>
    </row>
    <row r="403" spans="1:22">
      <c r="A403" s="1722"/>
      <c r="B403" s="2648"/>
      <c r="C403" s="659"/>
      <c r="D403" s="1722"/>
      <c r="E403" s="2648"/>
      <c r="F403" s="2648"/>
      <c r="G403" s="1722"/>
      <c r="H403" s="2648"/>
      <c r="I403" s="2643"/>
      <c r="J403" s="1975"/>
      <c r="K403" s="1975"/>
      <c r="L403" s="1974"/>
      <c r="M403" s="1976"/>
      <c r="N403" s="1976"/>
      <c r="O403" s="1976"/>
      <c r="P403" s="1976"/>
      <c r="Q403" s="1976"/>
      <c r="R403" s="1976"/>
      <c r="S403" s="2649"/>
      <c r="T403" s="1722"/>
      <c r="U403" s="1974"/>
      <c r="V403" s="1974"/>
    </row>
    <row r="404" spans="1:22">
      <c r="A404" s="1722"/>
      <c r="B404" s="2648"/>
      <c r="C404" s="659"/>
      <c r="D404" s="1722"/>
      <c r="E404" s="2648"/>
      <c r="F404" s="2648"/>
      <c r="G404" s="1722"/>
      <c r="H404" s="2648"/>
      <c r="I404" s="2643"/>
      <c r="J404" s="1975"/>
      <c r="K404" s="1975"/>
      <c r="L404" s="1974"/>
      <c r="M404" s="1976"/>
      <c r="N404" s="1976"/>
      <c r="O404" s="1976"/>
      <c r="P404" s="1976"/>
      <c r="Q404" s="1976"/>
      <c r="R404" s="1976"/>
      <c r="S404" s="2649"/>
      <c r="T404" s="1722"/>
      <c r="U404" s="1974"/>
      <c r="V404" s="1974"/>
    </row>
    <row r="405" spans="1:22">
      <c r="A405" s="1722"/>
      <c r="B405" s="2648"/>
      <c r="C405" s="659"/>
      <c r="D405" s="1722"/>
      <c r="E405" s="2648"/>
      <c r="F405" s="2648"/>
      <c r="G405" s="1722"/>
      <c r="H405" s="2648"/>
      <c r="I405" s="2643"/>
      <c r="J405" s="1975"/>
      <c r="K405" s="1975"/>
      <c r="L405" s="1974"/>
      <c r="M405" s="1976"/>
      <c r="N405" s="1976"/>
      <c r="O405" s="1976"/>
      <c r="P405" s="1976"/>
      <c r="Q405" s="1976"/>
      <c r="R405" s="1976"/>
      <c r="S405" s="2649"/>
      <c r="T405" s="1722"/>
      <c r="U405" s="1974"/>
      <c r="V405" s="1974"/>
    </row>
    <row r="406" spans="1:22">
      <c r="A406" s="1722"/>
      <c r="B406" s="2648"/>
      <c r="C406" s="659"/>
      <c r="D406" s="1722"/>
      <c r="E406" s="2648"/>
      <c r="F406" s="2648"/>
      <c r="G406" s="1722"/>
      <c r="H406" s="2648"/>
      <c r="I406" s="2643"/>
      <c r="J406" s="1975"/>
      <c r="K406" s="1975"/>
      <c r="L406" s="1974"/>
      <c r="M406" s="1976"/>
      <c r="N406" s="1976"/>
      <c r="O406" s="1976"/>
      <c r="P406" s="1976"/>
      <c r="Q406" s="1976"/>
      <c r="R406" s="1976"/>
      <c r="S406" s="2649"/>
      <c r="T406" s="1722"/>
      <c r="U406" s="1974"/>
      <c r="V406" s="1974"/>
    </row>
    <row r="407" spans="1:22">
      <c r="A407" s="1722"/>
      <c r="B407" s="2648"/>
      <c r="C407" s="659"/>
      <c r="D407" s="1722"/>
      <c r="E407" s="2648"/>
      <c r="F407" s="2648"/>
      <c r="G407" s="1722"/>
      <c r="H407" s="2648"/>
      <c r="I407" s="2643"/>
      <c r="J407" s="1975"/>
      <c r="K407" s="1975"/>
      <c r="L407" s="1974"/>
      <c r="M407" s="1976"/>
      <c r="N407" s="1976"/>
      <c r="O407" s="1976"/>
      <c r="P407" s="1976"/>
      <c r="Q407" s="1976"/>
      <c r="R407" s="1976"/>
      <c r="S407" s="2649"/>
      <c r="T407" s="1722"/>
      <c r="U407" s="1974"/>
      <c r="V407" s="1974"/>
    </row>
    <row r="408" spans="1:22">
      <c r="A408" s="1722"/>
      <c r="B408" s="2648"/>
      <c r="C408" s="659"/>
      <c r="D408" s="1722"/>
      <c r="E408" s="2648"/>
      <c r="F408" s="2648"/>
      <c r="G408" s="1722"/>
      <c r="H408" s="2648"/>
      <c r="I408" s="2643"/>
      <c r="J408" s="1975"/>
      <c r="K408" s="1975"/>
      <c r="L408" s="1974"/>
      <c r="M408" s="1976"/>
      <c r="N408" s="1976"/>
      <c r="O408" s="1976"/>
      <c r="P408" s="1976"/>
      <c r="Q408" s="1976"/>
      <c r="R408" s="1976"/>
      <c r="S408" s="2649"/>
      <c r="T408" s="1722"/>
      <c r="U408" s="1974"/>
      <c r="V408" s="1974"/>
    </row>
    <row r="409" spans="1:22">
      <c r="A409" s="1722"/>
      <c r="B409" s="2648"/>
      <c r="C409" s="659"/>
      <c r="D409" s="1722"/>
      <c r="E409" s="2648"/>
      <c r="F409" s="2648"/>
      <c r="G409" s="1722"/>
      <c r="H409" s="2648"/>
      <c r="I409" s="2643"/>
      <c r="J409" s="1975"/>
      <c r="K409" s="1975"/>
      <c r="L409" s="1974"/>
      <c r="M409" s="1976"/>
      <c r="N409" s="1976"/>
      <c r="O409" s="1976"/>
      <c r="P409" s="1976"/>
      <c r="Q409" s="1976"/>
      <c r="R409" s="1976"/>
      <c r="S409" s="2649"/>
      <c r="T409" s="1722"/>
      <c r="U409" s="1974"/>
      <c r="V409" s="1974"/>
    </row>
    <row r="410" spans="1:22">
      <c r="A410" s="1722"/>
      <c r="B410" s="2648"/>
      <c r="C410" s="659"/>
      <c r="D410" s="1722"/>
      <c r="E410" s="2648"/>
      <c r="F410" s="2648"/>
      <c r="G410" s="1722"/>
      <c r="H410" s="2648"/>
      <c r="I410" s="2643"/>
      <c r="J410" s="1975"/>
      <c r="K410" s="1975"/>
      <c r="L410" s="1974"/>
      <c r="M410" s="1976"/>
      <c r="N410" s="1976"/>
      <c r="O410" s="1976"/>
      <c r="P410" s="1976"/>
      <c r="Q410" s="1976"/>
      <c r="R410" s="1976"/>
      <c r="S410" s="2649"/>
      <c r="T410" s="1722"/>
      <c r="U410" s="1974"/>
      <c r="V410" s="1974"/>
    </row>
    <row r="411" spans="1:22">
      <c r="A411" s="1722"/>
      <c r="B411" s="2648"/>
      <c r="C411" s="659"/>
      <c r="D411" s="1722"/>
      <c r="E411" s="2648"/>
      <c r="F411" s="2648"/>
      <c r="G411" s="1722"/>
      <c r="H411" s="2648"/>
      <c r="I411" s="2643"/>
      <c r="J411" s="1975"/>
      <c r="K411" s="1975"/>
      <c r="L411" s="1974"/>
      <c r="M411" s="1976"/>
      <c r="N411" s="1976"/>
      <c r="O411" s="1976"/>
      <c r="P411" s="1976"/>
      <c r="Q411" s="1976"/>
      <c r="R411" s="1976"/>
      <c r="S411" s="2649"/>
      <c r="T411" s="1722"/>
      <c r="U411" s="1974"/>
      <c r="V411" s="1974"/>
    </row>
    <row r="412" spans="1:22">
      <c r="A412" s="1722"/>
      <c r="B412" s="2648"/>
      <c r="C412" s="659"/>
      <c r="D412" s="1722"/>
      <c r="E412" s="2648"/>
      <c r="F412" s="2648"/>
      <c r="G412" s="1722"/>
      <c r="H412" s="2648"/>
      <c r="I412" s="2643"/>
      <c r="J412" s="1975"/>
      <c r="K412" s="1975"/>
      <c r="L412" s="1974"/>
      <c r="M412" s="1976"/>
      <c r="N412" s="1976"/>
      <c r="O412" s="1976"/>
      <c r="P412" s="1976"/>
      <c r="Q412" s="1976"/>
      <c r="R412" s="1976"/>
      <c r="S412" s="2649"/>
      <c r="T412" s="1722"/>
      <c r="U412" s="1974"/>
      <c r="V412" s="1974"/>
    </row>
    <row r="413" spans="1:22">
      <c r="A413" s="1722"/>
      <c r="B413" s="2648"/>
      <c r="C413" s="659"/>
      <c r="D413" s="1722"/>
      <c r="E413" s="2648"/>
      <c r="F413" s="2648"/>
      <c r="G413" s="1722"/>
      <c r="H413" s="2648"/>
      <c r="I413" s="2643"/>
      <c r="J413" s="1975"/>
      <c r="K413" s="1975"/>
      <c r="L413" s="1974"/>
      <c r="M413" s="1976"/>
      <c r="N413" s="1976"/>
      <c r="O413" s="1976"/>
      <c r="P413" s="1976"/>
      <c r="Q413" s="1976"/>
      <c r="R413" s="1976"/>
      <c r="S413" s="2649"/>
      <c r="T413" s="1722"/>
      <c r="U413" s="1974"/>
      <c r="V413" s="1974"/>
    </row>
    <row r="414" spans="1:22">
      <c r="A414" s="1722"/>
      <c r="B414" s="2648"/>
      <c r="C414" s="659"/>
      <c r="D414" s="1722"/>
      <c r="E414" s="2648"/>
      <c r="F414" s="2648"/>
      <c r="G414" s="1722"/>
      <c r="H414" s="2648"/>
      <c r="I414" s="2643"/>
      <c r="J414" s="1975"/>
      <c r="K414" s="1975"/>
      <c r="L414" s="1974"/>
      <c r="M414" s="1976"/>
      <c r="N414" s="1976"/>
      <c r="O414" s="1976"/>
      <c r="P414" s="1976"/>
      <c r="Q414" s="1976"/>
      <c r="R414" s="1976"/>
      <c r="S414" s="2649"/>
      <c r="T414" s="1722"/>
      <c r="U414" s="1974"/>
      <c r="V414" s="1974"/>
    </row>
    <row r="415" spans="1:22">
      <c r="A415" s="1722"/>
      <c r="B415" s="2648"/>
      <c r="C415" s="659"/>
      <c r="D415" s="1722"/>
      <c r="E415" s="2648"/>
      <c r="F415" s="2648"/>
      <c r="G415" s="1722"/>
      <c r="H415" s="2648"/>
      <c r="I415" s="2643"/>
      <c r="J415" s="1975"/>
      <c r="K415" s="1975"/>
      <c r="L415" s="1974"/>
      <c r="M415" s="1976"/>
      <c r="N415" s="1976"/>
      <c r="O415" s="1976"/>
      <c r="P415" s="1976"/>
      <c r="Q415" s="1976"/>
      <c r="R415" s="1976"/>
      <c r="S415" s="2649"/>
      <c r="T415" s="1722"/>
      <c r="U415" s="1974"/>
      <c r="V415" s="1974"/>
    </row>
    <row r="416" spans="1:22">
      <c r="A416" s="1722"/>
      <c r="B416" s="2648"/>
      <c r="C416" s="659"/>
      <c r="D416" s="1722"/>
      <c r="E416" s="2648"/>
      <c r="F416" s="2648"/>
      <c r="G416" s="1722"/>
      <c r="H416" s="2648"/>
      <c r="I416" s="2643"/>
      <c r="J416" s="1975"/>
      <c r="K416" s="1975"/>
      <c r="L416" s="1974"/>
      <c r="M416" s="1976"/>
      <c r="N416" s="1976"/>
      <c r="O416" s="1976"/>
      <c r="P416" s="1976"/>
      <c r="Q416" s="1976"/>
      <c r="R416" s="1976"/>
      <c r="S416" s="2649"/>
      <c r="T416" s="1722"/>
      <c r="U416" s="1974"/>
      <c r="V416" s="1974"/>
    </row>
    <row r="417" spans="1:22">
      <c r="A417" s="1722"/>
      <c r="B417" s="2648"/>
      <c r="C417" s="659"/>
      <c r="D417" s="1722"/>
      <c r="E417" s="2648"/>
      <c r="F417" s="2648"/>
      <c r="G417" s="1722"/>
      <c r="H417" s="2648"/>
      <c r="I417" s="2643"/>
      <c r="J417" s="1975"/>
      <c r="K417" s="1975"/>
      <c r="L417" s="1974"/>
      <c r="M417" s="1976"/>
      <c r="N417" s="1976"/>
      <c r="O417" s="1976"/>
      <c r="P417" s="1976"/>
      <c r="Q417" s="1976"/>
      <c r="R417" s="1976"/>
      <c r="S417" s="2649"/>
      <c r="T417" s="1722"/>
      <c r="U417" s="1974"/>
      <c r="V417" s="1974"/>
    </row>
    <row r="418" spans="1:22">
      <c r="A418" s="1722"/>
      <c r="B418" s="2648"/>
      <c r="C418" s="659"/>
      <c r="D418" s="1722"/>
      <c r="E418" s="2648"/>
      <c r="F418" s="2648"/>
      <c r="G418" s="1722"/>
      <c r="H418" s="2648"/>
      <c r="I418" s="2643"/>
      <c r="J418" s="1975"/>
      <c r="K418" s="1975"/>
      <c r="L418" s="1974"/>
      <c r="M418" s="1976"/>
      <c r="N418" s="1976"/>
      <c r="O418" s="1976"/>
      <c r="P418" s="1976"/>
      <c r="Q418" s="1976"/>
      <c r="R418" s="1976"/>
      <c r="S418" s="2649"/>
      <c r="T418" s="1722"/>
      <c r="U418" s="1974"/>
      <c r="V418" s="1974"/>
    </row>
    <row r="419" spans="1:22">
      <c r="A419" s="1722"/>
      <c r="B419" s="2648"/>
      <c r="C419" s="659"/>
      <c r="D419" s="1722"/>
      <c r="E419" s="2648"/>
      <c r="F419" s="2648"/>
      <c r="G419" s="1722"/>
      <c r="H419" s="2648"/>
      <c r="I419" s="2643"/>
      <c r="J419" s="1975"/>
      <c r="K419" s="1975"/>
      <c r="L419" s="1974"/>
      <c r="M419" s="1976"/>
      <c r="N419" s="1976"/>
      <c r="O419" s="1976"/>
      <c r="P419" s="1976"/>
      <c r="Q419" s="1976"/>
      <c r="R419" s="1976"/>
      <c r="S419" s="2649"/>
      <c r="T419" s="1722"/>
      <c r="U419" s="1974"/>
      <c r="V419" s="1974"/>
    </row>
    <row r="420" spans="1:22">
      <c r="A420" s="1722"/>
      <c r="B420" s="2648"/>
      <c r="C420" s="659"/>
      <c r="D420" s="1722"/>
      <c r="E420" s="2648"/>
      <c r="F420" s="2648"/>
      <c r="G420" s="1722"/>
      <c r="H420" s="2648"/>
      <c r="I420" s="2643"/>
      <c r="J420" s="1975"/>
      <c r="K420" s="1975"/>
      <c r="L420" s="1974"/>
      <c r="M420" s="1976"/>
      <c r="N420" s="1976"/>
      <c r="O420" s="1976"/>
      <c r="P420" s="1976"/>
      <c r="Q420" s="1976"/>
      <c r="R420" s="1976"/>
      <c r="S420" s="2649"/>
      <c r="T420" s="1722"/>
      <c r="U420" s="1974"/>
      <c r="V420" s="1974"/>
    </row>
    <row r="421" spans="1:22">
      <c r="A421" s="1722"/>
      <c r="B421" s="2648"/>
      <c r="C421" s="659"/>
      <c r="D421" s="1722"/>
      <c r="E421" s="2648"/>
      <c r="F421" s="2648"/>
      <c r="G421" s="1722"/>
      <c r="H421" s="2648"/>
      <c r="I421" s="2643"/>
      <c r="J421" s="1975"/>
      <c r="K421" s="1975"/>
      <c r="L421" s="1974"/>
      <c r="M421" s="1976"/>
      <c r="N421" s="1976"/>
      <c r="O421" s="1976"/>
      <c r="P421" s="1976"/>
      <c r="Q421" s="1976"/>
      <c r="R421" s="1976"/>
      <c r="S421" s="2649"/>
      <c r="T421" s="1722"/>
      <c r="U421" s="1974"/>
      <c r="V421" s="1974"/>
    </row>
    <row r="422" spans="1:22">
      <c r="A422" s="1722"/>
      <c r="B422" s="2648"/>
      <c r="C422" s="659"/>
      <c r="D422" s="1722"/>
      <c r="E422" s="2648"/>
      <c r="F422" s="2648"/>
      <c r="G422" s="1722"/>
      <c r="H422" s="2648"/>
      <c r="I422" s="2643"/>
      <c r="J422" s="1975"/>
      <c r="K422" s="1975"/>
      <c r="L422" s="1974"/>
      <c r="M422" s="1976"/>
      <c r="N422" s="1976"/>
      <c r="O422" s="1976"/>
      <c r="P422" s="1976"/>
      <c r="Q422" s="1976"/>
      <c r="R422" s="1976"/>
      <c r="S422" s="2649"/>
      <c r="T422" s="1722"/>
      <c r="U422" s="1974"/>
      <c r="V422" s="1974"/>
    </row>
    <row r="423" spans="1:22">
      <c r="A423" s="1722"/>
      <c r="B423" s="2648"/>
      <c r="C423" s="659"/>
      <c r="D423" s="1722"/>
      <c r="E423" s="2648"/>
      <c r="F423" s="2648"/>
      <c r="G423" s="1722"/>
      <c r="H423" s="2648"/>
      <c r="I423" s="2643"/>
      <c r="J423" s="1975"/>
      <c r="K423" s="1975"/>
      <c r="L423" s="1974"/>
      <c r="M423" s="1976"/>
      <c r="N423" s="1976"/>
      <c r="O423" s="1976"/>
      <c r="P423" s="1976"/>
      <c r="Q423" s="1976"/>
      <c r="R423" s="1976"/>
      <c r="S423" s="2649"/>
      <c r="T423" s="1722"/>
      <c r="U423" s="1974"/>
      <c r="V423" s="1974"/>
    </row>
    <row r="424" spans="1:22">
      <c r="A424" s="1722"/>
      <c r="B424" s="2648"/>
      <c r="C424" s="659"/>
      <c r="D424" s="1722"/>
      <c r="E424" s="2648"/>
      <c r="F424" s="2648"/>
      <c r="G424" s="1722"/>
      <c r="H424" s="2648"/>
      <c r="I424" s="2643"/>
      <c r="J424" s="1975"/>
      <c r="K424" s="1975"/>
      <c r="L424" s="1974"/>
      <c r="M424" s="1976"/>
      <c r="N424" s="1976"/>
      <c r="O424" s="1976"/>
      <c r="P424" s="1976"/>
      <c r="Q424" s="1976"/>
      <c r="R424" s="1976"/>
      <c r="S424" s="2649"/>
      <c r="T424" s="1722"/>
      <c r="U424" s="1974"/>
      <c r="V424" s="1974"/>
    </row>
    <row r="425" spans="1:22">
      <c r="A425" s="1722"/>
      <c r="B425" s="2648"/>
      <c r="C425" s="659"/>
      <c r="D425" s="1722"/>
      <c r="E425" s="2648"/>
      <c r="F425" s="2648"/>
      <c r="G425" s="1722"/>
      <c r="H425" s="2648"/>
      <c r="I425" s="2643"/>
      <c r="J425" s="1975"/>
      <c r="K425" s="1975"/>
      <c r="L425" s="1974"/>
      <c r="M425" s="1976"/>
      <c r="N425" s="1976"/>
      <c r="O425" s="1976"/>
      <c r="P425" s="1976"/>
      <c r="Q425" s="1976"/>
      <c r="R425" s="1976"/>
      <c r="S425" s="2649"/>
      <c r="T425" s="1722"/>
      <c r="U425" s="1974"/>
      <c r="V425" s="1974"/>
    </row>
    <row r="426" spans="1:22">
      <c r="A426" s="1722"/>
      <c r="B426" s="2648"/>
      <c r="C426" s="659"/>
      <c r="D426" s="1722"/>
      <c r="E426" s="2648"/>
      <c r="F426" s="2648"/>
      <c r="G426" s="1722"/>
      <c r="H426" s="2648"/>
      <c r="I426" s="2643"/>
      <c r="J426" s="1975"/>
      <c r="K426" s="1975"/>
      <c r="L426" s="1974"/>
      <c r="M426" s="1976"/>
      <c r="N426" s="1976"/>
      <c r="O426" s="1976"/>
      <c r="P426" s="1976"/>
      <c r="Q426" s="1976"/>
      <c r="R426" s="1976"/>
      <c r="S426" s="2649"/>
      <c r="T426" s="1722"/>
      <c r="U426" s="1974"/>
      <c r="V426" s="1974"/>
    </row>
    <row r="427" spans="1:22">
      <c r="A427" s="1722"/>
      <c r="B427" s="2648"/>
      <c r="C427" s="659"/>
      <c r="D427" s="1722"/>
      <c r="E427" s="2648"/>
      <c r="F427" s="2648"/>
      <c r="G427" s="1722"/>
      <c r="H427" s="2648"/>
      <c r="I427" s="2643"/>
      <c r="J427" s="1975"/>
      <c r="K427" s="1975"/>
      <c r="L427" s="1974"/>
      <c r="M427" s="1976"/>
      <c r="N427" s="1976"/>
      <c r="O427" s="1976"/>
      <c r="P427" s="1976"/>
      <c r="Q427" s="1976"/>
      <c r="R427" s="1976"/>
      <c r="S427" s="2649"/>
      <c r="T427" s="1722"/>
      <c r="U427" s="1974"/>
      <c r="V427" s="1974"/>
    </row>
    <row r="428" spans="1:22">
      <c r="A428" s="1722"/>
      <c r="B428" s="2648"/>
      <c r="C428" s="659"/>
      <c r="D428" s="1722"/>
      <c r="E428" s="2648"/>
      <c r="F428" s="2648"/>
      <c r="G428" s="1722"/>
      <c r="H428" s="2648"/>
      <c r="I428" s="2643"/>
      <c r="J428" s="1975"/>
      <c r="K428" s="1975"/>
      <c r="L428" s="1974"/>
      <c r="M428" s="1976"/>
      <c r="N428" s="1976"/>
      <c r="O428" s="1976"/>
      <c r="P428" s="1976"/>
      <c r="Q428" s="1976"/>
      <c r="R428" s="1976"/>
      <c r="S428" s="2649"/>
      <c r="T428" s="1722"/>
      <c r="U428" s="1974"/>
      <c r="V428" s="1974"/>
    </row>
    <row r="429" spans="1:22">
      <c r="A429" s="1722"/>
      <c r="B429" s="2648"/>
      <c r="C429" s="659"/>
      <c r="D429" s="1722"/>
      <c r="E429" s="2648"/>
      <c r="F429" s="2648"/>
      <c r="G429" s="1722"/>
      <c r="H429" s="2648"/>
      <c r="I429" s="2643"/>
      <c r="J429" s="1975"/>
      <c r="K429" s="1975"/>
      <c r="L429" s="1974"/>
      <c r="M429" s="1976"/>
      <c r="N429" s="1976"/>
      <c r="O429" s="1976"/>
      <c r="P429" s="1976"/>
      <c r="Q429" s="1976"/>
      <c r="R429" s="1976"/>
      <c r="S429" s="2649"/>
      <c r="T429" s="1722"/>
      <c r="U429" s="1974"/>
      <c r="V429" s="1974"/>
    </row>
    <row r="430" spans="1:22">
      <c r="A430" s="1722"/>
      <c r="B430" s="2648"/>
      <c r="C430" s="659"/>
      <c r="D430" s="1722"/>
      <c r="E430" s="2648"/>
      <c r="F430" s="2648"/>
      <c r="G430" s="1722"/>
      <c r="H430" s="2648"/>
      <c r="I430" s="2643"/>
      <c r="J430" s="1975"/>
      <c r="K430" s="1975"/>
      <c r="L430" s="1974"/>
      <c r="M430" s="1976"/>
      <c r="N430" s="1976"/>
      <c r="O430" s="1976"/>
      <c r="P430" s="1976"/>
      <c r="Q430" s="1976"/>
      <c r="R430" s="1976"/>
      <c r="S430" s="2649"/>
      <c r="T430" s="1722"/>
      <c r="U430" s="1974"/>
      <c r="V430" s="1974"/>
    </row>
    <row r="431" spans="1:22">
      <c r="A431" s="1722"/>
      <c r="B431" s="2648"/>
      <c r="C431" s="659"/>
      <c r="D431" s="1722"/>
      <c r="E431" s="2648"/>
      <c r="F431" s="2648"/>
      <c r="G431" s="1722"/>
      <c r="H431" s="2648"/>
      <c r="I431" s="2643"/>
      <c r="J431" s="1975"/>
      <c r="K431" s="1975"/>
      <c r="L431" s="1974"/>
      <c r="M431" s="1976"/>
      <c r="N431" s="1976"/>
      <c r="O431" s="1976"/>
      <c r="P431" s="1976"/>
      <c r="Q431" s="1976"/>
      <c r="R431" s="1976"/>
      <c r="S431" s="2649"/>
      <c r="T431" s="1722"/>
      <c r="U431" s="1974"/>
      <c r="V431" s="1974"/>
    </row>
    <row r="432" spans="1:22">
      <c r="A432" s="1722"/>
      <c r="B432" s="2648"/>
      <c r="C432" s="659"/>
      <c r="D432" s="1722"/>
      <c r="E432" s="2648"/>
      <c r="F432" s="2648"/>
      <c r="G432" s="1722"/>
      <c r="H432" s="2648"/>
      <c r="I432" s="2643"/>
      <c r="J432" s="1975"/>
      <c r="K432" s="1975"/>
      <c r="L432" s="1974"/>
      <c r="M432" s="1976"/>
      <c r="N432" s="1976"/>
      <c r="O432" s="1976"/>
      <c r="P432" s="1976"/>
      <c r="Q432" s="1976"/>
      <c r="R432" s="1976"/>
      <c r="S432" s="2649"/>
      <c r="T432" s="1722"/>
      <c r="U432" s="1974"/>
      <c r="V432" s="1974"/>
    </row>
    <row r="433" spans="1:22">
      <c r="A433" s="1722"/>
      <c r="B433" s="2648"/>
      <c r="C433" s="659"/>
      <c r="D433" s="1722"/>
      <c r="E433" s="2648"/>
      <c r="F433" s="2648"/>
      <c r="G433" s="1722"/>
      <c r="H433" s="2648"/>
      <c r="I433" s="2643"/>
      <c r="J433" s="1975"/>
      <c r="K433" s="1975"/>
      <c r="L433" s="1974"/>
      <c r="M433" s="1976"/>
      <c r="N433" s="1976"/>
      <c r="O433" s="1976"/>
      <c r="P433" s="1976"/>
      <c r="Q433" s="1976"/>
      <c r="R433" s="1976"/>
      <c r="S433" s="2649"/>
      <c r="T433" s="1722"/>
      <c r="U433" s="1974"/>
      <c r="V433" s="1974"/>
    </row>
    <row r="434" spans="1:22">
      <c r="A434" s="1722"/>
      <c r="B434" s="2648"/>
      <c r="C434" s="659"/>
      <c r="D434" s="1722"/>
      <c r="E434" s="2648"/>
      <c r="F434" s="2648"/>
      <c r="G434" s="1722"/>
      <c r="H434" s="2648"/>
      <c r="I434" s="2643"/>
      <c r="J434" s="1975"/>
      <c r="K434" s="1975"/>
      <c r="L434" s="1974"/>
      <c r="M434" s="1976"/>
      <c r="N434" s="1976"/>
      <c r="O434" s="1976"/>
      <c r="P434" s="1976"/>
      <c r="Q434" s="1976"/>
      <c r="R434" s="1976"/>
      <c r="S434" s="2649"/>
      <c r="T434" s="1722"/>
      <c r="U434" s="1974"/>
      <c r="V434" s="1974"/>
    </row>
    <row r="435" spans="1:22">
      <c r="A435" s="1722"/>
      <c r="B435" s="2648"/>
      <c r="C435" s="659"/>
      <c r="D435" s="1722"/>
      <c r="E435" s="2648"/>
      <c r="F435" s="2648"/>
      <c r="G435" s="1722"/>
      <c r="H435" s="2648"/>
      <c r="I435" s="2643"/>
      <c r="J435" s="1975"/>
      <c r="K435" s="1975"/>
      <c r="L435" s="1974"/>
      <c r="M435" s="1976"/>
      <c r="N435" s="1976"/>
      <c r="O435" s="1976"/>
      <c r="P435" s="1976"/>
      <c r="Q435" s="1976"/>
      <c r="R435" s="1976"/>
      <c r="S435" s="2649"/>
      <c r="T435" s="1722"/>
      <c r="U435" s="1974"/>
      <c r="V435" s="1974"/>
    </row>
    <row r="436" spans="1:22">
      <c r="A436" s="1722"/>
      <c r="B436" s="2648"/>
      <c r="C436" s="659"/>
      <c r="D436" s="1722"/>
      <c r="E436" s="2648"/>
      <c r="F436" s="2648"/>
      <c r="G436" s="1722"/>
      <c r="H436" s="2648"/>
      <c r="I436" s="2643"/>
      <c r="J436" s="1975"/>
      <c r="K436" s="1975"/>
      <c r="L436" s="1974"/>
      <c r="M436" s="1976"/>
      <c r="N436" s="1976"/>
      <c r="O436" s="1976"/>
      <c r="P436" s="1976"/>
      <c r="Q436" s="1976"/>
      <c r="R436" s="1976"/>
      <c r="S436" s="2649"/>
      <c r="T436" s="1722"/>
      <c r="U436" s="1974"/>
      <c r="V436" s="1974"/>
    </row>
    <row r="437" spans="1:22">
      <c r="A437" s="1722"/>
      <c r="B437" s="2648"/>
      <c r="C437" s="659"/>
      <c r="D437" s="1722"/>
      <c r="E437" s="2648"/>
      <c r="F437" s="2648"/>
      <c r="G437" s="1722"/>
      <c r="H437" s="2648"/>
      <c r="I437" s="2643"/>
      <c r="J437" s="1975"/>
      <c r="K437" s="1975"/>
      <c r="L437" s="1974"/>
      <c r="M437" s="1976"/>
      <c r="N437" s="1976"/>
      <c r="O437" s="1976"/>
      <c r="P437" s="1976"/>
      <c r="Q437" s="1976"/>
      <c r="R437" s="1976"/>
      <c r="S437" s="2649"/>
      <c r="T437" s="1722"/>
      <c r="U437" s="1974"/>
      <c r="V437" s="1974"/>
    </row>
    <row r="438" spans="1:22">
      <c r="A438" s="1722"/>
      <c r="B438" s="2648"/>
      <c r="C438" s="659"/>
      <c r="D438" s="1722"/>
      <c r="E438" s="2648"/>
      <c r="F438" s="2648"/>
      <c r="G438" s="1722"/>
      <c r="H438" s="2648"/>
      <c r="I438" s="2643"/>
      <c r="J438" s="1975"/>
      <c r="K438" s="1975"/>
      <c r="L438" s="1974"/>
      <c r="M438" s="1976"/>
      <c r="N438" s="1976"/>
      <c r="O438" s="1976"/>
      <c r="P438" s="1976"/>
      <c r="Q438" s="1976"/>
      <c r="R438" s="1976"/>
      <c r="S438" s="2649"/>
      <c r="T438" s="1722"/>
      <c r="U438" s="1974"/>
      <c r="V438" s="1974"/>
    </row>
    <row r="439" spans="1:22">
      <c r="A439" s="1722"/>
      <c r="B439" s="2648"/>
      <c r="C439" s="659"/>
      <c r="D439" s="1722"/>
      <c r="E439" s="2648"/>
      <c r="F439" s="2648"/>
      <c r="G439" s="1722"/>
      <c r="H439" s="2648"/>
      <c r="I439" s="2643"/>
      <c r="J439" s="1975"/>
      <c r="K439" s="1975"/>
      <c r="L439" s="1974"/>
      <c r="M439" s="1976"/>
      <c r="N439" s="1976"/>
      <c r="O439" s="1976"/>
      <c r="P439" s="1976"/>
      <c r="Q439" s="1976"/>
      <c r="R439" s="1976"/>
      <c r="S439" s="2649"/>
      <c r="T439" s="1722"/>
      <c r="U439" s="1974"/>
      <c r="V439" s="1974"/>
    </row>
    <row r="440" spans="1:22">
      <c r="A440" s="1722"/>
      <c r="B440" s="2648"/>
      <c r="C440" s="659"/>
      <c r="D440" s="1722"/>
      <c r="E440" s="2648"/>
      <c r="F440" s="2648"/>
      <c r="G440" s="1722"/>
      <c r="H440" s="2648"/>
      <c r="I440" s="2643"/>
      <c r="J440" s="1975"/>
      <c r="K440" s="1975"/>
      <c r="L440" s="1974"/>
      <c r="M440" s="1976"/>
      <c r="N440" s="1976"/>
      <c r="O440" s="1976"/>
      <c r="P440" s="1976"/>
      <c r="Q440" s="1976"/>
      <c r="R440" s="1976"/>
      <c r="S440" s="2649"/>
      <c r="T440" s="1722"/>
      <c r="U440" s="1974"/>
      <c r="V440" s="1974"/>
    </row>
    <row r="441" spans="1:22">
      <c r="A441" s="1722"/>
      <c r="B441" s="2648"/>
      <c r="C441" s="659"/>
      <c r="D441" s="1722"/>
      <c r="E441" s="2648"/>
      <c r="F441" s="2648"/>
      <c r="G441" s="1722"/>
      <c r="H441" s="2648"/>
      <c r="I441" s="2643"/>
      <c r="J441" s="1975"/>
      <c r="K441" s="1975"/>
      <c r="L441" s="1974"/>
      <c r="M441" s="1976"/>
      <c r="N441" s="1976"/>
      <c r="O441" s="1976"/>
      <c r="P441" s="1976"/>
      <c r="Q441" s="1976"/>
      <c r="R441" s="1976"/>
      <c r="S441" s="2649"/>
      <c r="T441" s="1722"/>
      <c r="U441" s="1974"/>
      <c r="V441" s="1974"/>
    </row>
    <row r="442" spans="1:22">
      <c r="A442" s="1722"/>
      <c r="B442" s="2648"/>
      <c r="C442" s="659"/>
      <c r="D442" s="1722"/>
      <c r="E442" s="2648"/>
      <c r="F442" s="2648"/>
      <c r="G442" s="1722"/>
      <c r="H442" s="2648"/>
      <c r="I442" s="2643"/>
      <c r="J442" s="1975"/>
      <c r="K442" s="1975"/>
      <c r="L442" s="1974"/>
      <c r="M442" s="1976"/>
      <c r="N442" s="1976"/>
      <c r="O442" s="1976"/>
      <c r="P442" s="1976"/>
      <c r="Q442" s="1976"/>
      <c r="R442" s="1976"/>
      <c r="S442" s="2649"/>
      <c r="T442" s="1722"/>
      <c r="U442" s="1974"/>
      <c r="V442" s="1974"/>
    </row>
    <row r="443" spans="1:22">
      <c r="A443" s="1722"/>
      <c r="B443" s="2648"/>
      <c r="C443" s="659"/>
      <c r="D443" s="1722"/>
      <c r="E443" s="2648"/>
      <c r="F443" s="2648"/>
      <c r="G443" s="1722"/>
      <c r="H443" s="2648"/>
      <c r="I443" s="2643"/>
      <c r="J443" s="1975"/>
      <c r="K443" s="1975"/>
      <c r="L443" s="1974"/>
      <c r="M443" s="1976"/>
      <c r="N443" s="1976"/>
      <c r="O443" s="1976"/>
      <c r="P443" s="1976"/>
      <c r="Q443" s="1976"/>
      <c r="R443" s="1976"/>
      <c r="S443" s="2649"/>
      <c r="T443" s="1722"/>
      <c r="U443" s="1974"/>
      <c r="V443" s="1974"/>
    </row>
    <row r="444" spans="1:22">
      <c r="A444" s="1722"/>
      <c r="B444" s="2648"/>
      <c r="C444" s="659"/>
      <c r="D444" s="1722"/>
      <c r="E444" s="2648"/>
      <c r="F444" s="2648"/>
      <c r="G444" s="1722"/>
      <c r="H444" s="2648"/>
      <c r="I444" s="2643"/>
      <c r="J444" s="1975"/>
      <c r="K444" s="1975"/>
      <c r="L444" s="1974"/>
      <c r="M444" s="1976"/>
      <c r="N444" s="1976"/>
      <c r="O444" s="1976"/>
      <c r="P444" s="1976"/>
      <c r="Q444" s="1976"/>
      <c r="R444" s="1976"/>
      <c r="S444" s="2649"/>
      <c r="T444" s="1722"/>
      <c r="U444" s="1974"/>
      <c r="V444" s="1974"/>
    </row>
    <row r="445" spans="1:22">
      <c r="A445" s="1722"/>
      <c r="B445" s="2648"/>
      <c r="C445" s="659"/>
      <c r="D445" s="1722"/>
      <c r="E445" s="2648"/>
      <c r="F445" s="2648"/>
      <c r="G445" s="1722"/>
      <c r="H445" s="2648"/>
      <c r="I445" s="2643"/>
      <c r="J445" s="1975"/>
      <c r="K445" s="1975"/>
      <c r="L445" s="1974"/>
      <c r="M445" s="1976"/>
      <c r="N445" s="1976"/>
      <c r="O445" s="1976"/>
      <c r="P445" s="1976"/>
      <c r="Q445" s="1976"/>
      <c r="R445" s="1976"/>
      <c r="S445" s="2649"/>
      <c r="T445" s="1722"/>
      <c r="U445" s="1974"/>
      <c r="V445" s="1974"/>
    </row>
    <row r="446" spans="1:22">
      <c r="A446" s="1722"/>
      <c r="B446" s="2648"/>
      <c r="C446" s="659"/>
      <c r="D446" s="1722"/>
      <c r="E446" s="2648"/>
      <c r="F446" s="2648"/>
      <c r="G446" s="1722"/>
      <c r="H446" s="2648"/>
      <c r="I446" s="2643"/>
      <c r="J446" s="1975"/>
      <c r="K446" s="1975"/>
      <c r="L446" s="1974"/>
      <c r="M446" s="1976"/>
      <c r="N446" s="1976"/>
      <c r="O446" s="1976"/>
      <c r="P446" s="1976"/>
      <c r="Q446" s="1976"/>
      <c r="R446" s="1976"/>
      <c r="S446" s="2649"/>
      <c r="T446" s="1722"/>
      <c r="U446" s="1974"/>
      <c r="V446" s="1974"/>
    </row>
    <row r="447" spans="1:22">
      <c r="A447" s="1722"/>
      <c r="B447" s="2648"/>
      <c r="C447" s="659"/>
      <c r="D447" s="1722"/>
      <c r="E447" s="2648"/>
      <c r="F447" s="2648"/>
      <c r="G447" s="1722"/>
      <c r="H447" s="2648"/>
      <c r="I447" s="2643"/>
      <c r="J447" s="1975"/>
      <c r="K447" s="1975"/>
      <c r="L447" s="1974"/>
      <c r="M447" s="1976"/>
      <c r="N447" s="1976"/>
      <c r="O447" s="1976"/>
      <c r="P447" s="1976"/>
      <c r="Q447" s="1976"/>
      <c r="R447" s="1976"/>
      <c r="S447" s="2649"/>
      <c r="T447" s="1722"/>
      <c r="U447" s="1974"/>
      <c r="V447" s="1974"/>
    </row>
    <row r="448" spans="1:22">
      <c r="A448" s="1722"/>
      <c r="B448" s="2648"/>
      <c r="C448" s="659"/>
      <c r="D448" s="1722"/>
      <c r="E448" s="2648"/>
      <c r="F448" s="2648"/>
      <c r="G448" s="1722"/>
      <c r="H448" s="2648"/>
      <c r="I448" s="2643"/>
      <c r="J448" s="1975"/>
      <c r="K448" s="1975"/>
      <c r="L448" s="1974"/>
      <c r="M448" s="1976"/>
      <c r="N448" s="1976"/>
      <c r="O448" s="1976"/>
      <c r="P448" s="1976"/>
      <c r="Q448" s="1976"/>
      <c r="R448" s="1976"/>
      <c r="S448" s="2649"/>
      <c r="T448" s="1722"/>
      <c r="U448" s="1974"/>
      <c r="V448" s="1974"/>
    </row>
    <row r="449" spans="1:22">
      <c r="A449" s="1722"/>
      <c r="B449" s="2648"/>
      <c r="C449" s="659"/>
      <c r="D449" s="1722"/>
      <c r="E449" s="2648"/>
      <c r="F449" s="2648"/>
      <c r="G449" s="1722"/>
      <c r="H449" s="2648"/>
      <c r="I449" s="2643"/>
      <c r="J449" s="1975"/>
      <c r="K449" s="1975"/>
      <c r="L449" s="1974"/>
      <c r="M449" s="1976"/>
      <c r="N449" s="1976"/>
      <c r="O449" s="1976"/>
      <c r="P449" s="1976"/>
      <c r="Q449" s="1976"/>
      <c r="R449" s="1976"/>
      <c r="S449" s="2649"/>
      <c r="T449" s="1722"/>
      <c r="U449" s="1974"/>
      <c r="V449" s="1974"/>
    </row>
    <row r="450" spans="1:22">
      <c r="A450" s="1722"/>
      <c r="B450" s="2648"/>
      <c r="C450" s="659"/>
      <c r="D450" s="1722"/>
      <c r="E450" s="2648"/>
      <c r="F450" s="2648"/>
      <c r="G450" s="1722"/>
      <c r="H450" s="2648"/>
      <c r="I450" s="2643"/>
      <c r="J450" s="1975"/>
      <c r="K450" s="1975"/>
      <c r="L450" s="1974"/>
      <c r="M450" s="1976"/>
      <c r="N450" s="1976"/>
      <c r="O450" s="1976"/>
      <c r="P450" s="1976"/>
      <c r="Q450" s="1976"/>
      <c r="R450" s="1976"/>
      <c r="S450" s="2649"/>
      <c r="T450" s="1722"/>
      <c r="U450" s="1974"/>
      <c r="V450" s="1974"/>
    </row>
    <row r="451" spans="1:22">
      <c r="A451" s="1722"/>
      <c r="B451" s="2648"/>
      <c r="C451" s="659"/>
      <c r="D451" s="1722"/>
      <c r="E451" s="2648"/>
      <c r="F451" s="2648"/>
      <c r="G451" s="1722"/>
      <c r="H451" s="2648"/>
      <c r="I451" s="2643"/>
      <c r="J451" s="1975"/>
      <c r="K451" s="1975"/>
      <c r="L451" s="1974"/>
      <c r="M451" s="1976"/>
      <c r="N451" s="1976"/>
      <c r="O451" s="1976"/>
      <c r="P451" s="1976"/>
      <c r="Q451" s="1976"/>
      <c r="R451" s="1976"/>
      <c r="S451" s="2649"/>
      <c r="T451" s="1722"/>
      <c r="U451" s="1974"/>
      <c r="V451" s="1974"/>
    </row>
    <row r="452" spans="1:22">
      <c r="A452" s="1722"/>
      <c r="B452" s="2648"/>
      <c r="C452" s="659"/>
      <c r="D452" s="1722"/>
      <c r="E452" s="2648"/>
      <c r="F452" s="2648"/>
      <c r="G452" s="1722"/>
      <c r="H452" s="2648"/>
      <c r="I452" s="2643"/>
      <c r="J452" s="1975"/>
      <c r="K452" s="1975"/>
      <c r="L452" s="1974"/>
      <c r="M452" s="1976"/>
      <c r="N452" s="1976"/>
      <c r="O452" s="1976"/>
      <c r="P452" s="1976"/>
      <c r="Q452" s="1976"/>
      <c r="R452" s="1976"/>
      <c r="S452" s="2649"/>
      <c r="T452" s="1722"/>
      <c r="U452" s="1974"/>
      <c r="V452" s="1974"/>
    </row>
    <row r="453" spans="1:22">
      <c r="A453" s="1722"/>
      <c r="B453" s="2648"/>
      <c r="C453" s="659"/>
      <c r="D453" s="1722"/>
      <c r="E453" s="2648"/>
      <c r="F453" s="2648"/>
      <c r="G453" s="1722"/>
      <c r="H453" s="2648"/>
      <c r="I453" s="2643"/>
      <c r="J453" s="1975"/>
      <c r="K453" s="1975"/>
      <c r="L453" s="1974"/>
      <c r="M453" s="1976"/>
      <c r="N453" s="1976"/>
      <c r="O453" s="1976"/>
      <c r="P453" s="1976"/>
      <c r="Q453" s="1976"/>
      <c r="R453" s="1976"/>
      <c r="S453" s="2649"/>
      <c r="T453" s="1722"/>
      <c r="U453" s="1974"/>
      <c r="V453" s="1974"/>
    </row>
    <row r="454" spans="1:22">
      <c r="A454" s="1722"/>
      <c r="B454" s="2648"/>
      <c r="C454" s="659"/>
      <c r="D454" s="1722"/>
      <c r="E454" s="2648"/>
      <c r="F454" s="2648"/>
      <c r="G454" s="1722"/>
      <c r="H454" s="2648"/>
      <c r="I454" s="2643"/>
      <c r="J454" s="1975"/>
      <c r="K454" s="1975"/>
      <c r="L454" s="1974"/>
      <c r="M454" s="1976"/>
      <c r="N454" s="1976"/>
      <c r="O454" s="1976"/>
      <c r="P454" s="1976"/>
      <c r="Q454" s="1976"/>
      <c r="R454" s="1976"/>
      <c r="S454" s="2649"/>
      <c r="T454" s="1722"/>
      <c r="U454" s="1974"/>
      <c r="V454" s="1974"/>
    </row>
    <row r="455" spans="1:22">
      <c r="A455" s="1722"/>
      <c r="B455" s="2648"/>
      <c r="C455" s="659"/>
      <c r="D455" s="1722"/>
      <c r="E455" s="2648"/>
      <c r="F455" s="2648"/>
      <c r="G455" s="1722"/>
      <c r="H455" s="2648"/>
      <c r="I455" s="2643"/>
      <c r="J455" s="1975"/>
      <c r="K455" s="1975"/>
      <c r="L455" s="1974"/>
      <c r="M455" s="1976"/>
      <c r="N455" s="1976"/>
      <c r="O455" s="1976"/>
      <c r="P455" s="1976"/>
      <c r="Q455" s="1976"/>
      <c r="R455" s="1976"/>
      <c r="S455" s="2649"/>
      <c r="T455" s="1722"/>
      <c r="U455" s="1974"/>
      <c r="V455" s="1974"/>
    </row>
    <row r="456" spans="1:22">
      <c r="A456" s="1722"/>
      <c r="B456" s="2648"/>
      <c r="C456" s="659"/>
      <c r="D456" s="1722"/>
      <c r="E456" s="2648"/>
      <c r="F456" s="2648"/>
      <c r="G456" s="1722"/>
      <c r="H456" s="2648"/>
      <c r="I456" s="2643"/>
      <c r="J456" s="1975"/>
      <c r="K456" s="1975"/>
      <c r="L456" s="1974"/>
      <c r="M456" s="1976"/>
      <c r="N456" s="1976"/>
      <c r="O456" s="1976"/>
      <c r="P456" s="1976"/>
      <c r="Q456" s="1976"/>
      <c r="R456" s="1976"/>
      <c r="S456" s="2649"/>
      <c r="T456" s="1722"/>
      <c r="U456" s="1974"/>
      <c r="V456" s="1974"/>
    </row>
    <row r="457" spans="1:22">
      <c r="A457" s="1722"/>
      <c r="B457" s="2648"/>
      <c r="C457" s="659"/>
      <c r="D457" s="1722"/>
      <c r="E457" s="2648"/>
      <c r="F457" s="2648"/>
      <c r="G457" s="1722"/>
      <c r="H457" s="2648"/>
      <c r="I457" s="2643"/>
      <c r="J457" s="1975"/>
      <c r="K457" s="1975"/>
      <c r="L457" s="1974"/>
      <c r="M457" s="1976"/>
      <c r="N457" s="1976"/>
      <c r="O457" s="1976"/>
      <c r="P457" s="1976"/>
      <c r="Q457" s="1976"/>
      <c r="R457" s="1976"/>
      <c r="S457" s="2649"/>
      <c r="T457" s="1722"/>
      <c r="U457" s="1974"/>
      <c r="V457" s="1974"/>
    </row>
    <row r="458" spans="1:22">
      <c r="A458" s="1722"/>
      <c r="B458" s="2648"/>
      <c r="C458" s="659"/>
      <c r="D458" s="1722"/>
      <c r="E458" s="2648"/>
      <c r="F458" s="2648"/>
      <c r="G458" s="1722"/>
      <c r="H458" s="2648"/>
      <c r="I458" s="2643"/>
      <c r="J458" s="1975"/>
      <c r="K458" s="1975"/>
      <c r="L458" s="1974"/>
      <c r="M458" s="1976"/>
      <c r="N458" s="1976"/>
      <c r="O458" s="1976"/>
      <c r="P458" s="1976"/>
      <c r="Q458" s="1976"/>
      <c r="R458" s="1976"/>
      <c r="S458" s="2649"/>
      <c r="T458" s="1722"/>
      <c r="U458" s="1974"/>
      <c r="V458" s="1974"/>
    </row>
    <row r="459" spans="1:22">
      <c r="A459" s="1722"/>
      <c r="B459" s="2648"/>
      <c r="C459" s="659"/>
      <c r="D459" s="1722"/>
      <c r="E459" s="2648"/>
      <c r="F459" s="2648"/>
      <c r="G459" s="1722"/>
      <c r="H459" s="2648"/>
      <c r="I459" s="2643"/>
      <c r="J459" s="1975"/>
      <c r="K459" s="1975"/>
      <c r="L459" s="1974"/>
      <c r="M459" s="1976"/>
      <c r="N459" s="1976"/>
      <c r="O459" s="1976"/>
      <c r="P459" s="1976"/>
      <c r="Q459" s="1976"/>
      <c r="R459" s="1976"/>
      <c r="S459" s="2649"/>
      <c r="T459" s="1722"/>
      <c r="U459" s="1974"/>
      <c r="V459" s="1974"/>
    </row>
    <row r="460" spans="1:22">
      <c r="A460" s="1722"/>
      <c r="B460" s="2648"/>
      <c r="C460" s="659"/>
      <c r="D460" s="1722"/>
      <c r="E460" s="2648"/>
      <c r="F460" s="2648"/>
      <c r="G460" s="1722"/>
      <c r="H460" s="2648"/>
      <c r="I460" s="2643"/>
      <c r="J460" s="1975"/>
      <c r="K460" s="1975"/>
      <c r="L460" s="1974"/>
      <c r="M460" s="1976"/>
      <c r="N460" s="1976"/>
      <c r="O460" s="1976"/>
      <c r="P460" s="1976"/>
      <c r="Q460" s="1976"/>
      <c r="R460" s="1976"/>
      <c r="S460" s="2649"/>
      <c r="T460" s="1722"/>
      <c r="U460" s="1974"/>
      <c r="V460" s="1974"/>
    </row>
    <row r="461" spans="1:22">
      <c r="A461" s="1722"/>
      <c r="B461" s="2648"/>
      <c r="C461" s="659"/>
      <c r="D461" s="1722"/>
      <c r="E461" s="2648"/>
      <c r="F461" s="2648"/>
      <c r="G461" s="1722"/>
      <c r="H461" s="2648"/>
      <c r="I461" s="2643"/>
      <c r="J461" s="1975"/>
      <c r="K461" s="1975"/>
      <c r="L461" s="1974"/>
      <c r="M461" s="1976"/>
      <c r="N461" s="1976"/>
      <c r="O461" s="1976"/>
      <c r="P461" s="1976"/>
      <c r="Q461" s="1976"/>
      <c r="R461" s="1976"/>
      <c r="S461" s="2649"/>
      <c r="T461" s="1722"/>
      <c r="U461" s="1974"/>
      <c r="V461" s="1974"/>
    </row>
    <row r="462" spans="1:22">
      <c r="A462" s="1722"/>
      <c r="B462" s="2648"/>
      <c r="C462" s="659"/>
      <c r="D462" s="1722"/>
      <c r="E462" s="2648"/>
      <c r="F462" s="2648"/>
      <c r="G462" s="1722"/>
      <c r="H462" s="2648"/>
      <c r="I462" s="2643"/>
      <c r="J462" s="1975"/>
      <c r="K462" s="1975"/>
      <c r="L462" s="1974"/>
      <c r="M462" s="1976"/>
      <c r="N462" s="1976"/>
      <c r="O462" s="1976"/>
      <c r="P462" s="1976"/>
      <c r="Q462" s="1976"/>
      <c r="R462" s="1976"/>
      <c r="S462" s="2649"/>
      <c r="T462" s="1722"/>
      <c r="U462" s="1974"/>
      <c r="V462" s="1974"/>
    </row>
    <row r="463" spans="1:22">
      <c r="A463" s="1722"/>
      <c r="B463" s="2648"/>
      <c r="C463" s="659"/>
      <c r="D463" s="1722"/>
      <c r="E463" s="2648"/>
      <c r="F463" s="2648"/>
      <c r="G463" s="1722"/>
      <c r="H463" s="2648"/>
      <c r="I463" s="2643"/>
      <c r="J463" s="1975"/>
      <c r="K463" s="1975"/>
      <c r="L463" s="1974"/>
      <c r="M463" s="1976"/>
      <c r="N463" s="1976"/>
      <c r="O463" s="1976"/>
      <c r="P463" s="1976"/>
      <c r="Q463" s="1976"/>
      <c r="R463" s="1976"/>
      <c r="S463" s="2649"/>
      <c r="T463" s="1722"/>
      <c r="U463" s="1974"/>
      <c r="V463" s="1974"/>
    </row>
    <row r="464" spans="1:22">
      <c r="A464" s="1722"/>
      <c r="B464" s="2648"/>
      <c r="C464" s="659"/>
      <c r="D464" s="1722"/>
      <c r="E464" s="2648"/>
      <c r="F464" s="2648"/>
      <c r="G464" s="1722"/>
      <c r="H464" s="2648"/>
      <c r="I464" s="2643"/>
      <c r="J464" s="1975"/>
      <c r="K464" s="1975"/>
      <c r="L464" s="1974"/>
      <c r="M464" s="1976"/>
      <c r="N464" s="1976"/>
      <c r="O464" s="1976"/>
      <c r="P464" s="1976"/>
      <c r="Q464" s="1976"/>
      <c r="R464" s="1976"/>
      <c r="S464" s="2649"/>
      <c r="T464" s="1722"/>
      <c r="U464" s="1974"/>
      <c r="V464" s="1974"/>
    </row>
    <row r="465" spans="1:22">
      <c r="A465" s="1722"/>
      <c r="B465" s="2648"/>
      <c r="C465" s="659"/>
      <c r="D465" s="1722"/>
      <c r="E465" s="2648"/>
      <c r="F465" s="2648"/>
      <c r="G465" s="1722"/>
      <c r="H465" s="2648"/>
      <c r="I465" s="2643"/>
      <c r="J465" s="1975"/>
      <c r="K465" s="1975"/>
      <c r="L465" s="1974"/>
      <c r="M465" s="1976"/>
      <c r="N465" s="1976"/>
      <c r="O465" s="1976"/>
      <c r="P465" s="1976"/>
      <c r="Q465" s="1976"/>
      <c r="R465" s="1976"/>
      <c r="S465" s="2649"/>
      <c r="T465" s="1722"/>
      <c r="U465" s="1974"/>
      <c r="V465" s="1974"/>
    </row>
    <row r="466" spans="1:22">
      <c r="A466" s="1722"/>
      <c r="B466" s="2648"/>
      <c r="C466" s="659"/>
      <c r="D466" s="1722"/>
      <c r="E466" s="2648"/>
      <c r="F466" s="2648"/>
      <c r="G466" s="1722"/>
      <c r="H466" s="2648"/>
      <c r="I466" s="2643"/>
      <c r="J466" s="1975"/>
      <c r="K466" s="1975"/>
      <c r="L466" s="1974"/>
      <c r="M466" s="1976"/>
      <c r="N466" s="1976"/>
      <c r="O466" s="1976"/>
      <c r="P466" s="1976"/>
      <c r="Q466" s="1976"/>
      <c r="R466" s="1976"/>
      <c r="S466" s="2649"/>
      <c r="T466" s="1722"/>
      <c r="U466" s="1974"/>
      <c r="V466" s="1974"/>
    </row>
    <row r="467" spans="1:22">
      <c r="A467" s="1722"/>
      <c r="B467" s="2648"/>
      <c r="C467" s="659"/>
      <c r="D467" s="1722"/>
      <c r="E467" s="2648"/>
      <c r="F467" s="2648"/>
      <c r="G467" s="1722"/>
      <c r="H467" s="2648"/>
      <c r="I467" s="2643"/>
      <c r="J467" s="1975"/>
      <c r="K467" s="1975"/>
      <c r="L467" s="1974"/>
      <c r="M467" s="1976"/>
      <c r="N467" s="1976"/>
      <c r="O467" s="1976"/>
      <c r="P467" s="1976"/>
      <c r="Q467" s="1976"/>
      <c r="R467" s="1976"/>
      <c r="S467" s="2649"/>
      <c r="T467" s="1722"/>
      <c r="U467" s="1974"/>
      <c r="V467" s="1974"/>
    </row>
    <row r="468" spans="1:22">
      <c r="A468" s="1722"/>
      <c r="B468" s="2648"/>
      <c r="C468" s="659"/>
      <c r="D468" s="1722"/>
      <c r="E468" s="2648"/>
      <c r="F468" s="2648"/>
      <c r="G468" s="1722"/>
      <c r="H468" s="2648"/>
      <c r="I468" s="2643"/>
      <c r="J468" s="1975"/>
      <c r="K468" s="1975"/>
      <c r="L468" s="1974"/>
      <c r="M468" s="1976"/>
      <c r="N468" s="1976"/>
      <c r="O468" s="1976"/>
      <c r="P468" s="1976"/>
      <c r="Q468" s="1976"/>
      <c r="R468" s="1976"/>
      <c r="S468" s="2649"/>
      <c r="T468" s="1722"/>
      <c r="U468" s="1974"/>
      <c r="V468" s="1974"/>
    </row>
    <row r="469" spans="1:22">
      <c r="A469" s="1722"/>
      <c r="B469" s="2648"/>
      <c r="C469" s="659"/>
      <c r="D469" s="1722"/>
      <c r="E469" s="2648"/>
      <c r="F469" s="2648"/>
      <c r="G469" s="1722"/>
      <c r="H469" s="2648"/>
      <c r="I469" s="2643"/>
      <c r="J469" s="1975"/>
      <c r="K469" s="1975"/>
      <c r="L469" s="1974"/>
      <c r="M469" s="1976"/>
      <c r="N469" s="1976"/>
      <c r="O469" s="1976"/>
      <c r="P469" s="1976"/>
      <c r="Q469" s="1976"/>
      <c r="R469" s="1976"/>
      <c r="S469" s="2649"/>
      <c r="T469" s="1722"/>
      <c r="U469" s="1974"/>
      <c r="V469" s="1974"/>
    </row>
    <row r="470" spans="1:22">
      <c r="A470" s="1722"/>
      <c r="B470" s="2648"/>
      <c r="C470" s="659"/>
      <c r="D470" s="1722"/>
      <c r="E470" s="2648"/>
      <c r="F470" s="2648"/>
      <c r="G470" s="1722"/>
      <c r="H470" s="2648"/>
      <c r="I470" s="2643"/>
      <c r="J470" s="1975"/>
      <c r="K470" s="1975"/>
      <c r="L470" s="1974"/>
      <c r="M470" s="1976"/>
      <c r="N470" s="1976"/>
      <c r="O470" s="1976"/>
      <c r="P470" s="1976"/>
      <c r="Q470" s="1976"/>
      <c r="R470" s="1976"/>
      <c r="S470" s="2649"/>
      <c r="T470" s="1722"/>
      <c r="U470" s="1974"/>
      <c r="V470" s="1974"/>
    </row>
    <row r="471" spans="1:22">
      <c r="A471" s="1722"/>
      <c r="B471" s="2648"/>
      <c r="C471" s="659"/>
      <c r="D471" s="1722"/>
      <c r="E471" s="2648"/>
      <c r="F471" s="2648"/>
      <c r="G471" s="1722"/>
      <c r="H471" s="2648"/>
      <c r="I471" s="2643"/>
      <c r="J471" s="1975"/>
      <c r="K471" s="1975"/>
      <c r="L471" s="1974"/>
      <c r="M471" s="1976"/>
      <c r="N471" s="1976"/>
      <c r="O471" s="1976"/>
      <c r="P471" s="1976"/>
      <c r="Q471" s="1976"/>
      <c r="R471" s="1976"/>
      <c r="S471" s="2649"/>
      <c r="T471" s="1722"/>
      <c r="U471" s="1974"/>
      <c r="V471" s="1974"/>
    </row>
    <row r="472" spans="1:22">
      <c r="A472" s="1722"/>
      <c r="B472" s="2648"/>
      <c r="C472" s="659"/>
      <c r="D472" s="1722"/>
      <c r="E472" s="2648"/>
      <c r="F472" s="2648"/>
      <c r="G472" s="1722"/>
      <c r="H472" s="2648"/>
      <c r="I472" s="2643"/>
      <c r="J472" s="1975"/>
      <c r="K472" s="1975"/>
      <c r="L472" s="1974"/>
      <c r="M472" s="1976"/>
      <c r="N472" s="1976"/>
      <c r="O472" s="1976"/>
      <c r="P472" s="1976"/>
      <c r="Q472" s="1976"/>
      <c r="R472" s="1976"/>
      <c r="S472" s="2649"/>
      <c r="T472" s="1722"/>
      <c r="U472" s="1974"/>
      <c r="V472" s="1974"/>
    </row>
    <row r="473" spans="1:22">
      <c r="A473" s="1722"/>
      <c r="B473" s="2648"/>
      <c r="C473" s="659"/>
      <c r="D473" s="1722"/>
      <c r="E473" s="2648"/>
      <c r="F473" s="2648"/>
      <c r="G473" s="1722"/>
      <c r="H473" s="2648"/>
      <c r="I473" s="2643"/>
      <c r="J473" s="1975"/>
      <c r="K473" s="1975"/>
      <c r="L473" s="1974"/>
      <c r="M473" s="1976"/>
      <c r="N473" s="1976"/>
      <c r="O473" s="1976"/>
      <c r="P473" s="1976"/>
      <c r="Q473" s="1976"/>
      <c r="R473" s="1976"/>
      <c r="S473" s="2649"/>
      <c r="T473" s="1722"/>
      <c r="U473" s="1974"/>
      <c r="V473" s="1974"/>
    </row>
    <row r="474" spans="1:22">
      <c r="A474" s="1722"/>
      <c r="B474" s="2648"/>
      <c r="C474" s="659"/>
      <c r="D474" s="1722"/>
      <c r="E474" s="2648"/>
      <c r="F474" s="2648"/>
      <c r="G474" s="1722"/>
      <c r="H474" s="2648"/>
      <c r="I474" s="2643"/>
      <c r="J474" s="1975"/>
      <c r="K474" s="1975"/>
      <c r="L474" s="1974"/>
      <c r="M474" s="1976"/>
      <c r="N474" s="1976"/>
      <c r="O474" s="1976"/>
      <c r="P474" s="1976"/>
      <c r="Q474" s="1976"/>
      <c r="R474" s="1976"/>
      <c r="S474" s="2649"/>
      <c r="T474" s="1722"/>
      <c r="U474" s="1974"/>
      <c r="V474" s="1974"/>
    </row>
    <row r="475" spans="1:22">
      <c r="A475" s="1722"/>
      <c r="B475" s="2648"/>
      <c r="C475" s="659"/>
      <c r="D475" s="1722"/>
      <c r="E475" s="2648"/>
      <c r="F475" s="2648"/>
      <c r="G475" s="1722"/>
      <c r="H475" s="2648"/>
      <c r="I475" s="2643"/>
      <c r="J475" s="1975"/>
      <c r="K475" s="1975"/>
      <c r="L475" s="1974"/>
      <c r="M475" s="1976"/>
      <c r="N475" s="1976"/>
      <c r="O475" s="1976"/>
      <c r="P475" s="1976"/>
      <c r="Q475" s="1976"/>
      <c r="R475" s="1976"/>
      <c r="S475" s="2649"/>
      <c r="T475" s="1722"/>
      <c r="U475" s="1974"/>
      <c r="V475" s="1974"/>
    </row>
    <row r="476" spans="1:22">
      <c r="A476" s="1722"/>
      <c r="B476" s="2648"/>
      <c r="C476" s="659"/>
      <c r="D476" s="1722"/>
      <c r="E476" s="2648"/>
      <c r="F476" s="2648"/>
      <c r="G476" s="1722"/>
      <c r="H476" s="2648"/>
      <c r="I476" s="2643"/>
      <c r="J476" s="1975"/>
      <c r="K476" s="1975"/>
      <c r="L476" s="1974"/>
      <c r="M476" s="1976"/>
      <c r="N476" s="1976"/>
      <c r="O476" s="1976"/>
      <c r="P476" s="1976"/>
      <c r="Q476" s="1976"/>
      <c r="R476" s="1976"/>
      <c r="S476" s="2649"/>
      <c r="T476" s="1722"/>
      <c r="U476" s="1974"/>
      <c r="V476" s="1974"/>
    </row>
    <row r="477" spans="1:22">
      <c r="A477" s="1722"/>
      <c r="B477" s="2648"/>
      <c r="C477" s="659"/>
      <c r="D477" s="1722"/>
      <c r="E477" s="2648"/>
      <c r="F477" s="2648"/>
      <c r="G477" s="1722"/>
      <c r="H477" s="2648"/>
      <c r="I477" s="2643"/>
      <c r="J477" s="1975"/>
      <c r="K477" s="1975"/>
      <c r="L477" s="1974"/>
      <c r="M477" s="1976"/>
      <c r="N477" s="1976"/>
      <c r="O477" s="1976"/>
      <c r="P477" s="1976"/>
      <c r="Q477" s="1976"/>
      <c r="R477" s="1976"/>
      <c r="S477" s="2649"/>
      <c r="T477" s="1722"/>
      <c r="U477" s="1974"/>
      <c r="V477" s="1974"/>
    </row>
    <row r="478" spans="1:22">
      <c r="A478" s="1722"/>
      <c r="B478" s="2648"/>
      <c r="C478" s="659"/>
      <c r="D478" s="1722"/>
      <c r="E478" s="2648"/>
      <c r="F478" s="2648"/>
      <c r="G478" s="1722"/>
      <c r="H478" s="2648"/>
      <c r="I478" s="2643"/>
      <c r="J478" s="1975"/>
      <c r="K478" s="1975"/>
      <c r="L478" s="1974"/>
      <c r="M478" s="1976"/>
      <c r="N478" s="1976"/>
      <c r="O478" s="1976"/>
      <c r="P478" s="1976"/>
      <c r="Q478" s="1976"/>
      <c r="R478" s="1976"/>
      <c r="S478" s="2649"/>
      <c r="T478" s="1722"/>
      <c r="U478" s="1974"/>
      <c r="V478" s="1974"/>
    </row>
    <row r="479" spans="1:22">
      <c r="A479" s="1722"/>
      <c r="B479" s="2648"/>
      <c r="C479" s="659"/>
      <c r="D479" s="1722"/>
      <c r="E479" s="2648"/>
      <c r="F479" s="2648"/>
      <c r="G479" s="1722"/>
      <c r="H479" s="2648"/>
      <c r="I479" s="2643"/>
      <c r="J479" s="1975"/>
      <c r="K479" s="1975"/>
      <c r="L479" s="1974"/>
      <c r="M479" s="1976"/>
      <c r="N479" s="1976"/>
      <c r="O479" s="1976"/>
      <c r="P479" s="1976"/>
      <c r="Q479" s="1976"/>
      <c r="R479" s="1976"/>
      <c r="S479" s="2649"/>
      <c r="T479" s="1722"/>
      <c r="U479" s="1974"/>
      <c r="V479" s="1974"/>
    </row>
    <row r="480" spans="1:22">
      <c r="A480" s="1722"/>
      <c r="B480" s="2648"/>
      <c r="C480" s="659"/>
      <c r="D480" s="1722"/>
      <c r="E480" s="2648"/>
      <c r="F480" s="2648"/>
      <c r="G480" s="1722"/>
      <c r="H480" s="2648"/>
      <c r="I480" s="2643"/>
      <c r="J480" s="1975"/>
      <c r="K480" s="1975"/>
      <c r="L480" s="1974"/>
      <c r="M480" s="1976"/>
      <c r="N480" s="1976"/>
      <c r="O480" s="1976"/>
      <c r="P480" s="1976"/>
      <c r="Q480" s="1976"/>
      <c r="R480" s="1976"/>
      <c r="S480" s="2649"/>
      <c r="T480" s="1722"/>
      <c r="U480" s="1974"/>
      <c r="V480" s="1974"/>
    </row>
    <row r="481" spans="1:22">
      <c r="A481" s="1722"/>
      <c r="B481" s="2648"/>
      <c r="C481" s="659"/>
      <c r="D481" s="1722"/>
      <c r="E481" s="2648"/>
      <c r="F481" s="2648"/>
      <c r="G481" s="1722"/>
      <c r="H481" s="2648"/>
      <c r="I481" s="2643"/>
      <c r="J481" s="1975"/>
      <c r="K481" s="1975"/>
      <c r="L481" s="1974"/>
      <c r="M481" s="1976"/>
      <c r="N481" s="1976"/>
      <c r="O481" s="1976"/>
      <c r="P481" s="1976"/>
      <c r="Q481" s="1976"/>
      <c r="R481" s="1976"/>
      <c r="S481" s="2649"/>
      <c r="T481" s="1722"/>
      <c r="U481" s="1974"/>
      <c r="V481" s="1974"/>
    </row>
    <row r="482" spans="1:22">
      <c r="A482" s="1722"/>
      <c r="B482" s="2648"/>
      <c r="C482" s="659"/>
      <c r="D482" s="1722"/>
      <c r="E482" s="2648"/>
      <c r="F482" s="2648"/>
      <c r="G482" s="1722"/>
      <c r="H482" s="2648"/>
      <c r="I482" s="2643"/>
      <c r="J482" s="1975"/>
      <c r="K482" s="1975"/>
      <c r="L482" s="1974"/>
      <c r="M482" s="1976"/>
      <c r="N482" s="1976"/>
      <c r="O482" s="1976"/>
      <c r="P482" s="1976"/>
      <c r="Q482" s="1976"/>
      <c r="R482" s="1976"/>
      <c r="S482" s="2649"/>
      <c r="T482" s="1722"/>
      <c r="U482" s="1974"/>
      <c r="V482" s="1974"/>
    </row>
    <row r="483" spans="1:22">
      <c r="A483" s="1722"/>
      <c r="B483" s="2648"/>
      <c r="C483" s="659"/>
      <c r="D483" s="1722"/>
      <c r="E483" s="2648"/>
      <c r="F483" s="2648"/>
      <c r="G483" s="1722"/>
      <c r="H483" s="2648"/>
      <c r="I483" s="2643"/>
      <c r="J483" s="1975"/>
      <c r="K483" s="1975"/>
      <c r="L483" s="1974"/>
      <c r="M483" s="1976"/>
      <c r="N483" s="1976"/>
      <c r="O483" s="1976"/>
      <c r="P483" s="1976"/>
      <c r="Q483" s="1976"/>
      <c r="R483" s="1976"/>
      <c r="S483" s="2649"/>
      <c r="T483" s="1722"/>
      <c r="U483" s="1974"/>
      <c r="V483" s="1974"/>
    </row>
    <row r="484" spans="1:22">
      <c r="A484" s="1722"/>
      <c r="B484" s="2648"/>
      <c r="C484" s="659"/>
      <c r="D484" s="1722"/>
      <c r="E484" s="2648"/>
      <c r="F484" s="2648"/>
      <c r="G484" s="1722"/>
      <c r="H484" s="2648"/>
      <c r="I484" s="2643"/>
      <c r="J484" s="1975"/>
      <c r="K484" s="1975"/>
      <c r="L484" s="1974"/>
      <c r="M484" s="1976"/>
      <c r="N484" s="1976"/>
      <c r="O484" s="1976"/>
      <c r="P484" s="1976"/>
      <c r="Q484" s="1976"/>
      <c r="R484" s="1976"/>
      <c r="S484" s="2649"/>
      <c r="T484" s="1722"/>
      <c r="U484" s="1974"/>
      <c r="V484" s="1974"/>
    </row>
    <row r="485" spans="1:22">
      <c r="A485" s="1722"/>
      <c r="B485" s="2648"/>
      <c r="C485" s="659"/>
      <c r="D485" s="1722"/>
      <c r="E485" s="2648"/>
      <c r="F485" s="2648"/>
      <c r="G485" s="1722"/>
      <c r="H485" s="2648"/>
      <c r="I485" s="2643"/>
      <c r="J485" s="1975"/>
      <c r="K485" s="1975"/>
      <c r="L485" s="1974"/>
      <c r="M485" s="1976"/>
      <c r="N485" s="1976"/>
      <c r="O485" s="1976"/>
      <c r="P485" s="1976"/>
      <c r="Q485" s="1976"/>
      <c r="R485" s="1976"/>
      <c r="S485" s="2649"/>
      <c r="T485" s="1722"/>
      <c r="U485" s="1974"/>
      <c r="V485" s="1974"/>
    </row>
    <row r="486" spans="1:22">
      <c r="A486" s="1722"/>
      <c r="B486" s="2648"/>
      <c r="C486" s="659"/>
      <c r="D486" s="1722"/>
      <c r="E486" s="2648"/>
      <c r="F486" s="2648"/>
      <c r="G486" s="1722"/>
      <c r="H486" s="2648"/>
      <c r="I486" s="2643"/>
      <c r="J486" s="1975"/>
      <c r="K486" s="1975"/>
      <c r="L486" s="1974"/>
      <c r="M486" s="1976"/>
      <c r="N486" s="1976"/>
      <c r="O486" s="1976"/>
      <c r="P486" s="1976"/>
      <c r="Q486" s="1976"/>
      <c r="R486" s="1976"/>
      <c r="S486" s="2649"/>
      <c r="T486" s="1722"/>
      <c r="U486" s="1974"/>
      <c r="V486" s="1974"/>
    </row>
    <row r="487" spans="1:22">
      <c r="A487" s="1722"/>
      <c r="B487" s="2648"/>
      <c r="C487" s="659"/>
      <c r="D487" s="1722"/>
      <c r="E487" s="2648"/>
      <c r="F487" s="2648"/>
      <c r="G487" s="1722"/>
      <c r="H487" s="2648"/>
      <c r="I487" s="2643"/>
      <c r="J487" s="1975"/>
      <c r="K487" s="1975"/>
      <c r="L487" s="1974"/>
      <c r="M487" s="1976"/>
      <c r="N487" s="1976"/>
      <c r="O487" s="1976"/>
      <c r="P487" s="1976"/>
      <c r="Q487" s="1976"/>
      <c r="R487" s="1976"/>
      <c r="S487" s="2649"/>
      <c r="T487" s="1722"/>
      <c r="U487" s="1974"/>
      <c r="V487" s="1974"/>
    </row>
    <row r="488" spans="1:22">
      <c r="A488" s="1722"/>
      <c r="B488" s="2648"/>
      <c r="C488" s="659"/>
      <c r="D488" s="1722"/>
      <c r="E488" s="2648"/>
      <c r="F488" s="2648"/>
      <c r="G488" s="1722"/>
      <c r="H488" s="2648"/>
      <c r="I488" s="2643"/>
      <c r="J488" s="1975"/>
      <c r="K488" s="1975"/>
      <c r="L488" s="1974"/>
      <c r="M488" s="1976"/>
      <c r="N488" s="1976"/>
      <c r="O488" s="1976"/>
      <c r="P488" s="1976"/>
      <c r="Q488" s="1976"/>
      <c r="R488" s="1976"/>
      <c r="S488" s="2649"/>
      <c r="T488" s="1722"/>
      <c r="U488" s="1974"/>
      <c r="V488" s="1974"/>
    </row>
    <row r="489" spans="1:22">
      <c r="A489" s="1722"/>
      <c r="B489" s="2648"/>
      <c r="C489" s="659"/>
      <c r="D489" s="1722"/>
      <c r="E489" s="2648"/>
      <c r="F489" s="2648"/>
      <c r="G489" s="1722"/>
      <c r="H489" s="2648"/>
      <c r="I489" s="2643"/>
      <c r="J489" s="1975"/>
      <c r="K489" s="1975"/>
      <c r="L489" s="1974"/>
      <c r="M489" s="1976"/>
      <c r="N489" s="1976"/>
      <c r="O489" s="1976"/>
      <c r="P489" s="1976"/>
      <c r="Q489" s="1976"/>
      <c r="R489" s="1976"/>
      <c r="S489" s="2649"/>
      <c r="T489" s="1722"/>
      <c r="U489" s="1974"/>
      <c r="V489" s="1974"/>
    </row>
    <row r="490" spans="1:22">
      <c r="A490" s="1722"/>
      <c r="B490" s="2648"/>
      <c r="C490" s="659"/>
      <c r="D490" s="1722"/>
      <c r="E490" s="2648"/>
      <c r="F490" s="2648"/>
      <c r="G490" s="1722"/>
      <c r="H490" s="2648"/>
      <c r="I490" s="2643"/>
      <c r="J490" s="1975"/>
      <c r="K490" s="1975"/>
      <c r="L490" s="1974"/>
      <c r="M490" s="1976"/>
      <c r="N490" s="1976"/>
      <c r="O490" s="1976"/>
      <c r="P490" s="1976"/>
      <c r="Q490" s="1976"/>
      <c r="R490" s="1976"/>
      <c r="S490" s="2649"/>
      <c r="T490" s="1722"/>
      <c r="U490" s="1974"/>
      <c r="V490" s="1974"/>
    </row>
    <row r="491" spans="1:22">
      <c r="A491" s="1722"/>
      <c r="B491" s="2648"/>
      <c r="C491" s="659"/>
      <c r="D491" s="1722"/>
      <c r="E491" s="2648"/>
      <c r="F491" s="2648"/>
      <c r="G491" s="1722"/>
      <c r="H491" s="2648"/>
      <c r="I491" s="2643"/>
      <c r="J491" s="1975"/>
      <c r="K491" s="1975"/>
      <c r="L491" s="1974"/>
      <c r="M491" s="1976"/>
      <c r="N491" s="1976"/>
      <c r="O491" s="1976"/>
      <c r="P491" s="1976"/>
      <c r="Q491" s="1976"/>
      <c r="R491" s="1976"/>
      <c r="S491" s="2649"/>
      <c r="T491" s="1722"/>
      <c r="U491" s="1974"/>
      <c r="V491" s="1974"/>
    </row>
    <row r="492" spans="1:22">
      <c r="A492" s="1722"/>
      <c r="B492" s="2648"/>
      <c r="C492" s="659"/>
      <c r="D492" s="1722"/>
      <c r="E492" s="2648"/>
      <c r="F492" s="2648"/>
      <c r="G492" s="1722"/>
      <c r="H492" s="2648"/>
      <c r="I492" s="2643"/>
      <c r="J492" s="1975"/>
      <c r="K492" s="1975"/>
      <c r="L492" s="1974"/>
      <c r="M492" s="1976"/>
      <c r="N492" s="1976"/>
      <c r="O492" s="1976"/>
      <c r="P492" s="1976"/>
      <c r="Q492" s="1976"/>
      <c r="R492" s="1976"/>
      <c r="S492" s="2649"/>
      <c r="T492" s="1722"/>
      <c r="U492" s="1974"/>
      <c r="V492" s="1974"/>
    </row>
    <row r="493" spans="1:22">
      <c r="A493" s="1722"/>
      <c r="B493" s="2648"/>
      <c r="C493" s="659"/>
      <c r="D493" s="1722"/>
      <c r="E493" s="2648"/>
      <c r="F493" s="2648"/>
      <c r="G493" s="1722"/>
      <c r="H493" s="2648"/>
      <c r="I493" s="2643"/>
      <c r="J493" s="1975"/>
      <c r="K493" s="1975"/>
      <c r="L493" s="1974"/>
      <c r="M493" s="1976"/>
      <c r="N493" s="1976"/>
      <c r="O493" s="1976"/>
      <c r="P493" s="1976"/>
      <c r="Q493" s="1976"/>
      <c r="R493" s="1976"/>
      <c r="S493" s="2649"/>
      <c r="T493" s="1722"/>
      <c r="U493" s="1974"/>
      <c r="V493" s="1974"/>
    </row>
    <row r="494" spans="1:22">
      <c r="A494" s="1722"/>
      <c r="B494" s="2648"/>
      <c r="C494" s="659"/>
      <c r="D494" s="1722"/>
      <c r="E494" s="2648"/>
      <c r="F494" s="2648"/>
      <c r="G494" s="1722"/>
      <c r="H494" s="2648"/>
      <c r="I494" s="2643"/>
      <c r="J494" s="1975"/>
      <c r="K494" s="1975"/>
      <c r="L494" s="1974"/>
      <c r="M494" s="1976"/>
      <c r="N494" s="1976"/>
      <c r="O494" s="1976"/>
      <c r="P494" s="1976"/>
      <c r="Q494" s="1976"/>
      <c r="R494" s="1976"/>
      <c r="S494" s="2649"/>
      <c r="T494" s="1722"/>
      <c r="U494" s="1974"/>
      <c r="V494" s="1974"/>
    </row>
    <row r="495" spans="1:22">
      <c r="A495" s="1722"/>
      <c r="B495" s="2648"/>
      <c r="C495" s="659"/>
      <c r="D495" s="1722"/>
      <c r="E495" s="2648"/>
      <c r="F495" s="2648"/>
      <c r="G495" s="1722"/>
      <c r="H495" s="2648"/>
      <c r="I495" s="2643"/>
      <c r="J495" s="1975"/>
      <c r="K495" s="1975"/>
      <c r="L495" s="1974"/>
      <c r="M495" s="1976"/>
      <c r="N495" s="1976"/>
      <c r="O495" s="1976"/>
      <c r="P495" s="1976"/>
      <c r="Q495" s="1976"/>
      <c r="R495" s="1976"/>
      <c r="S495" s="2649"/>
      <c r="T495" s="1722"/>
      <c r="U495" s="1974"/>
      <c r="V495" s="1974"/>
    </row>
    <row r="496" spans="1:22">
      <c r="A496" s="1722"/>
      <c r="B496" s="2648"/>
      <c r="C496" s="659"/>
      <c r="D496" s="1722"/>
      <c r="E496" s="2648"/>
      <c r="F496" s="2648"/>
      <c r="G496" s="1722"/>
      <c r="H496" s="2648"/>
      <c r="I496" s="2643"/>
      <c r="J496" s="1975"/>
      <c r="K496" s="1975"/>
      <c r="L496" s="1974"/>
      <c r="M496" s="1976"/>
      <c r="N496" s="1976"/>
      <c r="O496" s="1976"/>
      <c r="P496" s="1976"/>
      <c r="Q496" s="1976"/>
      <c r="R496" s="1976"/>
      <c r="S496" s="2649"/>
      <c r="T496" s="1722"/>
      <c r="U496" s="1974"/>
      <c r="V496" s="1974"/>
    </row>
    <row r="497" spans="1:22">
      <c r="A497" s="1722"/>
      <c r="B497" s="2648"/>
      <c r="C497" s="659"/>
      <c r="D497" s="1722"/>
      <c r="E497" s="2648"/>
      <c r="F497" s="2648"/>
      <c r="G497" s="1722"/>
      <c r="H497" s="2648"/>
      <c r="I497" s="2643"/>
      <c r="J497" s="1975"/>
      <c r="K497" s="1975"/>
      <c r="L497" s="1974"/>
      <c r="M497" s="1976"/>
      <c r="N497" s="1976"/>
      <c r="O497" s="1976"/>
      <c r="P497" s="1976"/>
      <c r="Q497" s="1976"/>
      <c r="R497" s="1976"/>
      <c r="S497" s="2649"/>
      <c r="T497" s="1722"/>
      <c r="U497" s="1974"/>
      <c r="V497" s="1974"/>
    </row>
    <row r="498" spans="1:22">
      <c r="A498" s="1722"/>
      <c r="B498" s="2648"/>
      <c r="C498" s="659"/>
      <c r="D498" s="1722"/>
      <c r="E498" s="2648"/>
      <c r="F498" s="2648"/>
      <c r="G498" s="1722"/>
      <c r="H498" s="2648"/>
      <c r="I498" s="2643"/>
      <c r="J498" s="1975"/>
      <c r="K498" s="1975"/>
      <c r="L498" s="1974"/>
      <c r="M498" s="1976"/>
      <c r="N498" s="1976"/>
      <c r="O498" s="1976"/>
      <c r="P498" s="1976"/>
      <c r="Q498" s="1976"/>
      <c r="R498" s="1976"/>
      <c r="S498" s="2649"/>
      <c r="T498" s="1722"/>
      <c r="U498" s="1974"/>
      <c r="V498" s="1974"/>
    </row>
    <row r="499" spans="1:22">
      <c r="A499" s="1722"/>
      <c r="B499" s="2648"/>
      <c r="C499" s="659"/>
      <c r="D499" s="1722"/>
      <c r="E499" s="2648"/>
      <c r="F499" s="2648"/>
      <c r="G499" s="1722"/>
      <c r="H499" s="2648"/>
      <c r="I499" s="2643"/>
      <c r="J499" s="1975"/>
      <c r="K499" s="1975"/>
      <c r="L499" s="1974"/>
      <c r="M499" s="1976"/>
      <c r="N499" s="1976"/>
      <c r="O499" s="1976"/>
      <c r="P499" s="1976"/>
      <c r="Q499" s="1976"/>
      <c r="R499" s="1976"/>
      <c r="S499" s="2649"/>
      <c r="T499" s="1722"/>
      <c r="U499" s="1974"/>
      <c r="V499" s="1974"/>
    </row>
    <row r="500" spans="1:22">
      <c r="A500" s="1722"/>
      <c r="B500" s="2648"/>
      <c r="C500" s="659"/>
      <c r="D500" s="1722"/>
      <c r="E500" s="2648"/>
      <c r="F500" s="2648"/>
      <c r="G500" s="1722"/>
      <c r="H500" s="2648"/>
      <c r="I500" s="2643"/>
      <c r="J500" s="1975"/>
      <c r="K500" s="1975"/>
      <c r="L500" s="1974"/>
      <c r="M500" s="1976"/>
      <c r="N500" s="1976"/>
      <c r="O500" s="1976"/>
      <c r="P500" s="1976"/>
      <c r="Q500" s="1976"/>
      <c r="R500" s="1976"/>
      <c r="S500" s="2649"/>
      <c r="T500" s="1722"/>
      <c r="U500" s="1974"/>
      <c r="V500" s="1974"/>
    </row>
    <row r="501" spans="1:22">
      <c r="A501" s="1722"/>
      <c r="B501" s="2648"/>
      <c r="C501" s="659"/>
      <c r="D501" s="1722"/>
      <c r="E501" s="2648"/>
      <c r="F501" s="2648"/>
      <c r="G501" s="1722"/>
      <c r="H501" s="2648"/>
      <c r="I501" s="2643"/>
      <c r="J501" s="1975"/>
      <c r="K501" s="1975"/>
      <c r="L501" s="1974"/>
      <c r="M501" s="1976"/>
      <c r="N501" s="1976"/>
      <c r="O501" s="1976"/>
      <c r="P501" s="1976"/>
      <c r="Q501" s="1976"/>
      <c r="R501" s="1976"/>
      <c r="S501" s="2649"/>
      <c r="T501" s="1722"/>
      <c r="U501" s="1974"/>
      <c r="V501" s="1974"/>
    </row>
    <row r="502" spans="1:22">
      <c r="A502" s="1722"/>
      <c r="B502" s="2648"/>
      <c r="C502" s="659"/>
      <c r="D502" s="1722"/>
      <c r="E502" s="2648"/>
      <c r="F502" s="2648"/>
      <c r="G502" s="1722"/>
      <c r="H502" s="2648"/>
      <c r="I502" s="2643"/>
      <c r="J502" s="1975"/>
      <c r="K502" s="1975"/>
      <c r="L502" s="1974"/>
      <c r="M502" s="1976"/>
      <c r="N502" s="1976"/>
      <c r="O502" s="1976"/>
      <c r="P502" s="1976"/>
      <c r="Q502" s="1976"/>
      <c r="R502" s="1976"/>
      <c r="S502" s="2649"/>
      <c r="T502" s="1722"/>
      <c r="U502" s="1974"/>
      <c r="V502" s="1974"/>
    </row>
    <row r="503" spans="1:22">
      <c r="A503" s="1722"/>
      <c r="B503" s="2648"/>
      <c r="C503" s="659"/>
      <c r="D503" s="1722"/>
      <c r="E503" s="2648"/>
      <c r="F503" s="2648"/>
      <c r="G503" s="1722"/>
      <c r="H503" s="2648"/>
      <c r="I503" s="2643"/>
      <c r="J503" s="1975"/>
      <c r="K503" s="1975"/>
      <c r="L503" s="1974"/>
      <c r="M503" s="1976"/>
      <c r="N503" s="1976"/>
      <c r="O503" s="1976"/>
      <c r="P503" s="1976"/>
      <c r="Q503" s="1976"/>
      <c r="R503" s="1976"/>
      <c r="S503" s="2649"/>
      <c r="T503" s="1722"/>
      <c r="U503" s="1974"/>
      <c r="V503" s="1974"/>
    </row>
    <row r="504" spans="1:22">
      <c r="A504" s="1722"/>
      <c r="B504" s="2648"/>
      <c r="C504" s="659"/>
      <c r="D504" s="1722"/>
      <c r="E504" s="2648"/>
      <c r="F504" s="2648"/>
      <c r="G504" s="1722"/>
      <c r="H504" s="2648"/>
      <c r="I504" s="2643"/>
      <c r="J504" s="1975"/>
      <c r="K504" s="1975"/>
      <c r="L504" s="1974"/>
      <c r="M504" s="1976"/>
      <c r="N504" s="1976"/>
      <c r="O504" s="1976"/>
      <c r="P504" s="1976"/>
      <c r="Q504" s="1976"/>
      <c r="R504" s="1976"/>
      <c r="S504" s="2649"/>
      <c r="T504" s="1722"/>
      <c r="U504" s="1974"/>
      <c r="V504" s="1974"/>
    </row>
    <row r="505" spans="1:22">
      <c r="A505" s="1722"/>
      <c r="B505" s="2648"/>
      <c r="C505" s="659"/>
      <c r="D505" s="1722"/>
      <c r="E505" s="2648"/>
      <c r="F505" s="2648"/>
      <c r="G505" s="1722"/>
      <c r="H505" s="2648"/>
      <c r="I505" s="2643"/>
      <c r="J505" s="1975"/>
      <c r="K505" s="1975"/>
      <c r="L505" s="1974"/>
      <c r="M505" s="1976"/>
      <c r="N505" s="1976"/>
      <c r="O505" s="1976"/>
      <c r="P505" s="1976"/>
      <c r="Q505" s="1976"/>
      <c r="R505" s="1976"/>
      <c r="S505" s="2649"/>
      <c r="T505" s="1722"/>
      <c r="U505" s="1974"/>
      <c r="V505" s="1974"/>
    </row>
    <row r="506" spans="1:22">
      <c r="A506" s="1722"/>
      <c r="B506" s="2648"/>
      <c r="C506" s="659"/>
      <c r="D506" s="1722"/>
      <c r="E506" s="2648"/>
      <c r="F506" s="2648"/>
      <c r="G506" s="1722"/>
      <c r="H506" s="2648"/>
      <c r="I506" s="2643"/>
      <c r="J506" s="1975"/>
      <c r="K506" s="1975"/>
      <c r="L506" s="1974"/>
      <c r="M506" s="1976"/>
      <c r="N506" s="1976"/>
      <c r="O506" s="1976"/>
      <c r="P506" s="1976"/>
      <c r="Q506" s="1976"/>
      <c r="R506" s="1976"/>
      <c r="S506" s="2649"/>
      <c r="T506" s="1722"/>
      <c r="U506" s="1974"/>
      <c r="V506" s="1974"/>
    </row>
    <row r="507" spans="1:22">
      <c r="A507" s="1722"/>
      <c r="B507" s="2648"/>
      <c r="C507" s="659"/>
      <c r="D507" s="1722"/>
      <c r="E507" s="2648"/>
      <c r="F507" s="2648"/>
      <c r="G507" s="1722"/>
      <c r="H507" s="2648"/>
      <c r="I507" s="2643"/>
      <c r="J507" s="1975"/>
      <c r="K507" s="1975"/>
      <c r="L507" s="1974"/>
      <c r="M507" s="1976"/>
      <c r="N507" s="1976"/>
      <c r="O507" s="1976"/>
      <c r="P507" s="1976"/>
      <c r="Q507" s="1976"/>
      <c r="R507" s="1976"/>
      <c r="S507" s="2649"/>
      <c r="T507" s="1722"/>
      <c r="U507" s="1974"/>
      <c r="V507" s="1974"/>
    </row>
    <row r="508" spans="1:22">
      <c r="A508" s="1722"/>
      <c r="B508" s="2648"/>
      <c r="C508" s="659"/>
      <c r="D508" s="1722"/>
      <c r="E508" s="2648"/>
      <c r="F508" s="2648"/>
      <c r="G508" s="1722"/>
      <c r="H508" s="2648"/>
      <c r="I508" s="2643"/>
      <c r="J508" s="1975"/>
      <c r="K508" s="1975"/>
      <c r="L508" s="1974"/>
      <c r="M508" s="1976"/>
      <c r="N508" s="1976"/>
      <c r="O508" s="1976"/>
      <c r="P508" s="1976"/>
      <c r="Q508" s="1976"/>
      <c r="R508" s="1976"/>
      <c r="S508" s="2649"/>
      <c r="T508" s="1722"/>
      <c r="U508" s="1974"/>
      <c r="V508" s="1974"/>
    </row>
    <row r="509" spans="1:22">
      <c r="A509" s="1722"/>
      <c r="B509" s="2648"/>
      <c r="C509" s="659"/>
      <c r="D509" s="1722"/>
      <c r="E509" s="2648"/>
      <c r="F509" s="2648"/>
      <c r="G509" s="1722"/>
      <c r="H509" s="2648"/>
      <c r="I509" s="2643"/>
      <c r="J509" s="1975"/>
      <c r="K509" s="1975"/>
      <c r="L509" s="1974"/>
      <c r="M509" s="1976"/>
      <c r="N509" s="1976"/>
      <c r="O509" s="1976"/>
      <c r="P509" s="1976"/>
      <c r="Q509" s="1976"/>
      <c r="R509" s="1976"/>
      <c r="S509" s="2649"/>
      <c r="T509" s="1722"/>
      <c r="U509" s="1974"/>
      <c r="V509" s="1974"/>
    </row>
    <row r="510" spans="1:22">
      <c r="A510" s="1722"/>
      <c r="B510" s="2648"/>
      <c r="C510" s="659"/>
      <c r="D510" s="1722"/>
      <c r="E510" s="2648"/>
      <c r="F510" s="2648"/>
      <c r="G510" s="1722"/>
      <c r="H510" s="2648"/>
      <c r="I510" s="2643"/>
      <c r="J510" s="1975"/>
      <c r="K510" s="1975"/>
      <c r="L510" s="1974"/>
      <c r="M510" s="1976"/>
      <c r="N510" s="1976"/>
      <c r="O510" s="1976"/>
      <c r="P510" s="1976"/>
      <c r="Q510" s="1976"/>
      <c r="R510" s="1976"/>
      <c r="S510" s="2649"/>
      <c r="T510" s="1722"/>
      <c r="U510" s="1974"/>
      <c r="V510" s="1974"/>
    </row>
    <row r="511" spans="1:22">
      <c r="A511" s="1722"/>
      <c r="B511" s="2648"/>
      <c r="C511" s="659"/>
      <c r="D511" s="1722"/>
      <c r="E511" s="2648"/>
      <c r="F511" s="2648"/>
      <c r="G511" s="1722"/>
      <c r="H511" s="2648"/>
      <c r="I511" s="2643"/>
      <c r="J511" s="1975"/>
      <c r="K511" s="1975"/>
      <c r="L511" s="1974"/>
      <c r="M511" s="1976"/>
      <c r="N511" s="1976"/>
      <c r="O511" s="1976"/>
      <c r="P511" s="1976"/>
      <c r="Q511" s="1976"/>
      <c r="R511" s="1976"/>
      <c r="S511" s="2649"/>
      <c r="T511" s="1722"/>
      <c r="U511" s="1974"/>
      <c r="V511" s="1974"/>
    </row>
    <row r="512" spans="1:22">
      <c r="A512" s="1722"/>
      <c r="B512" s="2648"/>
      <c r="C512" s="659"/>
      <c r="D512" s="1722"/>
      <c r="E512" s="2648"/>
      <c r="F512" s="2648"/>
      <c r="G512" s="1722"/>
      <c r="H512" s="2648"/>
      <c r="I512" s="2643"/>
      <c r="J512" s="1975"/>
      <c r="K512" s="1975"/>
      <c r="L512" s="1974"/>
      <c r="M512" s="1976"/>
      <c r="N512" s="1976"/>
      <c r="O512" s="1976"/>
      <c r="P512" s="1976"/>
      <c r="Q512" s="1976"/>
      <c r="R512" s="1976"/>
      <c r="S512" s="2649"/>
      <c r="T512" s="1722"/>
      <c r="U512" s="1974"/>
      <c r="V512" s="1974"/>
    </row>
    <row r="513" spans="1:22">
      <c r="A513" s="1722"/>
      <c r="B513" s="2648"/>
      <c r="C513" s="659"/>
      <c r="D513" s="1722"/>
      <c r="E513" s="2648"/>
      <c r="F513" s="2648"/>
      <c r="G513" s="1722"/>
      <c r="H513" s="2648"/>
      <c r="I513" s="2643"/>
      <c r="J513" s="1975"/>
      <c r="K513" s="1975"/>
      <c r="L513" s="1974"/>
      <c r="M513" s="1976"/>
      <c r="N513" s="1976"/>
      <c r="O513" s="1976"/>
      <c r="P513" s="1976"/>
      <c r="Q513" s="1976"/>
      <c r="R513" s="1976"/>
      <c r="S513" s="2649"/>
      <c r="T513" s="1722"/>
      <c r="U513" s="1974"/>
      <c r="V513" s="1974"/>
    </row>
    <row r="514" spans="1:22">
      <c r="A514" s="1722"/>
      <c r="B514" s="2648"/>
      <c r="C514" s="659"/>
      <c r="D514" s="1722"/>
      <c r="E514" s="2648"/>
      <c r="F514" s="2648"/>
      <c r="G514" s="1722"/>
      <c r="H514" s="2648"/>
      <c r="I514" s="2643"/>
      <c r="J514" s="1975"/>
      <c r="K514" s="1975"/>
      <c r="L514" s="1974"/>
      <c r="M514" s="1976"/>
      <c r="N514" s="1976"/>
      <c r="O514" s="1976"/>
      <c r="P514" s="1976"/>
      <c r="Q514" s="1976"/>
      <c r="R514" s="1976"/>
      <c r="S514" s="2649"/>
      <c r="T514" s="1722"/>
      <c r="U514" s="1974"/>
      <c r="V514" s="1974"/>
    </row>
    <row r="515" spans="1:22">
      <c r="A515" s="1722"/>
      <c r="B515" s="2648"/>
      <c r="C515" s="659"/>
      <c r="D515" s="1722"/>
      <c r="E515" s="2648"/>
      <c r="F515" s="2648"/>
      <c r="G515" s="1722"/>
      <c r="H515" s="2648"/>
      <c r="I515" s="2643"/>
      <c r="J515" s="1975"/>
      <c r="K515" s="1975"/>
      <c r="L515" s="1974"/>
      <c r="M515" s="1976"/>
      <c r="N515" s="1976"/>
      <c r="O515" s="1976"/>
      <c r="P515" s="1976"/>
      <c r="Q515" s="1976"/>
      <c r="R515" s="1976"/>
      <c r="S515" s="2649"/>
      <c r="T515" s="1722"/>
      <c r="U515" s="1974"/>
      <c r="V515" s="1974"/>
    </row>
    <row r="516" spans="1:22">
      <c r="A516" s="1722"/>
      <c r="B516" s="2648"/>
      <c r="C516" s="659"/>
      <c r="D516" s="1722"/>
      <c r="E516" s="2648"/>
      <c r="F516" s="2648"/>
      <c r="G516" s="1722"/>
      <c r="H516" s="2648"/>
      <c r="I516" s="2643"/>
      <c r="J516" s="1975"/>
      <c r="K516" s="1975"/>
      <c r="L516" s="1974"/>
      <c r="M516" s="1976"/>
      <c r="N516" s="1976"/>
      <c r="O516" s="1976"/>
      <c r="P516" s="1976"/>
      <c r="Q516" s="1976"/>
      <c r="R516" s="1976"/>
      <c r="S516" s="2649"/>
      <c r="T516" s="1722"/>
      <c r="U516" s="1974"/>
      <c r="V516" s="1974"/>
    </row>
    <row r="517" spans="1:22">
      <c r="A517" s="1722"/>
      <c r="B517" s="2648"/>
      <c r="C517" s="659"/>
      <c r="D517" s="1722"/>
      <c r="E517" s="2648"/>
      <c r="F517" s="2648"/>
      <c r="G517" s="1722"/>
      <c r="H517" s="2648"/>
      <c r="I517" s="2643"/>
      <c r="J517" s="1975"/>
      <c r="K517" s="1975"/>
      <c r="L517" s="1974"/>
      <c r="M517" s="1976"/>
      <c r="N517" s="1976"/>
      <c r="O517" s="1976"/>
      <c r="P517" s="1976"/>
      <c r="Q517" s="1976"/>
      <c r="R517" s="1976"/>
      <c r="S517" s="2649"/>
      <c r="T517" s="1722"/>
      <c r="U517" s="1974"/>
      <c r="V517" s="1974"/>
    </row>
    <row r="518" spans="1:22">
      <c r="A518" s="1722"/>
      <c r="B518" s="2648"/>
      <c r="C518" s="659"/>
      <c r="D518" s="1722"/>
      <c r="E518" s="2648"/>
      <c r="F518" s="2648"/>
      <c r="G518" s="1722"/>
      <c r="H518" s="2648"/>
      <c r="I518" s="2643"/>
      <c r="J518" s="1975"/>
      <c r="K518" s="1975"/>
      <c r="L518" s="1974"/>
      <c r="M518" s="1976"/>
      <c r="N518" s="1976"/>
      <c r="O518" s="1976"/>
      <c r="P518" s="1976"/>
      <c r="Q518" s="1976"/>
      <c r="R518" s="1976"/>
      <c r="S518" s="2649"/>
      <c r="T518" s="1722"/>
      <c r="U518" s="1974"/>
      <c r="V518" s="1974"/>
    </row>
    <row r="519" spans="1:22">
      <c r="A519" s="1722"/>
      <c r="B519" s="2648"/>
      <c r="C519" s="659"/>
      <c r="D519" s="1722"/>
      <c r="E519" s="2648"/>
      <c r="F519" s="2648"/>
      <c r="G519" s="1722"/>
      <c r="H519" s="2648"/>
      <c r="I519" s="2643"/>
      <c r="J519" s="1975"/>
      <c r="K519" s="1975"/>
      <c r="L519" s="1974"/>
      <c r="M519" s="1976"/>
      <c r="N519" s="1976"/>
      <c r="O519" s="1976"/>
      <c r="P519" s="1976"/>
      <c r="Q519" s="1976"/>
      <c r="R519" s="1976"/>
      <c r="S519" s="2649"/>
      <c r="T519" s="1722"/>
      <c r="U519" s="1974"/>
      <c r="V519" s="1974"/>
    </row>
    <row r="520" spans="1:22">
      <c r="A520" s="1722"/>
      <c r="B520" s="2648"/>
      <c r="C520" s="659"/>
      <c r="D520" s="1722"/>
      <c r="E520" s="2648"/>
      <c r="F520" s="2648"/>
      <c r="G520" s="1722"/>
      <c r="H520" s="2648"/>
      <c r="I520" s="2643"/>
      <c r="J520" s="1975"/>
      <c r="K520" s="1975"/>
      <c r="L520" s="1974"/>
      <c r="M520" s="1976"/>
      <c r="N520" s="1976"/>
      <c r="O520" s="1976"/>
      <c r="P520" s="1976"/>
      <c r="Q520" s="1976"/>
      <c r="R520" s="1976"/>
      <c r="S520" s="2649"/>
      <c r="T520" s="1722"/>
      <c r="U520" s="1974"/>
      <c r="V520" s="1974"/>
    </row>
    <row r="521" spans="1:22">
      <c r="A521" s="1722"/>
      <c r="B521" s="2648"/>
      <c r="C521" s="659"/>
      <c r="D521" s="1722"/>
      <c r="E521" s="2648"/>
      <c r="F521" s="2648"/>
      <c r="G521" s="1722"/>
      <c r="H521" s="2648"/>
      <c r="I521" s="2643"/>
      <c r="J521" s="1975"/>
      <c r="K521" s="1975"/>
      <c r="L521" s="1974"/>
      <c r="M521" s="1976"/>
      <c r="N521" s="1976"/>
      <c r="O521" s="1976"/>
      <c r="P521" s="1976"/>
      <c r="Q521" s="1976"/>
      <c r="R521" s="1976"/>
      <c r="S521" s="2649"/>
      <c r="T521" s="1722"/>
      <c r="U521" s="1974"/>
      <c r="V521" s="1974"/>
    </row>
    <row r="522" spans="1:22">
      <c r="A522" s="1722"/>
      <c r="B522" s="2648"/>
      <c r="C522" s="659"/>
      <c r="D522" s="1722"/>
      <c r="E522" s="2648"/>
      <c r="F522" s="2648"/>
      <c r="G522" s="1722"/>
      <c r="H522" s="2648"/>
      <c r="I522" s="2643"/>
      <c r="J522" s="1975"/>
      <c r="K522" s="1975"/>
      <c r="L522" s="1974"/>
      <c r="M522" s="1976"/>
      <c r="N522" s="1976"/>
      <c r="O522" s="1976"/>
      <c r="P522" s="1976"/>
      <c r="Q522" s="1976"/>
      <c r="R522" s="1976"/>
      <c r="S522" s="2649"/>
      <c r="T522" s="1722"/>
      <c r="U522" s="1974"/>
      <c r="V522" s="1974"/>
    </row>
    <row r="523" spans="1:22">
      <c r="A523" s="1722"/>
      <c r="B523" s="2648"/>
      <c r="C523" s="659"/>
      <c r="D523" s="1722"/>
      <c r="E523" s="2648"/>
      <c r="F523" s="2648"/>
      <c r="G523" s="1722"/>
      <c r="H523" s="2648"/>
      <c r="I523" s="2643"/>
      <c r="J523" s="1975"/>
      <c r="K523" s="1975"/>
      <c r="L523" s="1974"/>
      <c r="M523" s="1976"/>
      <c r="N523" s="1976"/>
      <c r="O523" s="1976"/>
      <c r="P523" s="1976"/>
      <c r="Q523" s="1976"/>
      <c r="R523" s="1976"/>
      <c r="S523" s="2649"/>
      <c r="T523" s="1722"/>
      <c r="U523" s="1974"/>
      <c r="V523" s="1974"/>
    </row>
    <row r="524" spans="1:22">
      <c r="A524" s="1722"/>
      <c r="B524" s="2648"/>
      <c r="C524" s="659"/>
      <c r="D524" s="1722"/>
      <c r="E524" s="2648"/>
      <c r="F524" s="2648"/>
      <c r="G524" s="1722"/>
      <c r="H524" s="2648"/>
      <c r="I524" s="2643"/>
      <c r="J524" s="1975"/>
      <c r="K524" s="1975"/>
      <c r="L524" s="1974"/>
      <c r="M524" s="1976"/>
      <c r="N524" s="1976"/>
      <c r="O524" s="1976"/>
      <c r="P524" s="1976"/>
      <c r="Q524" s="1976"/>
      <c r="R524" s="1976"/>
      <c r="S524" s="2649"/>
      <c r="T524" s="1722"/>
      <c r="U524" s="1974"/>
      <c r="V524" s="1974"/>
    </row>
    <row r="525" spans="1:22">
      <c r="A525" s="1722"/>
      <c r="B525" s="2648"/>
      <c r="C525" s="659"/>
      <c r="D525" s="1722"/>
      <c r="E525" s="2648"/>
      <c r="F525" s="2648"/>
      <c r="G525" s="1722"/>
      <c r="H525" s="2648"/>
      <c r="I525" s="2643"/>
      <c r="J525" s="1975"/>
      <c r="K525" s="1975"/>
      <c r="L525" s="1974"/>
      <c r="M525" s="1976"/>
      <c r="N525" s="1976"/>
      <c r="O525" s="1976"/>
      <c r="P525" s="1976"/>
      <c r="Q525" s="1976"/>
      <c r="R525" s="1976"/>
      <c r="S525" s="2649"/>
      <c r="T525" s="1722"/>
      <c r="U525" s="1974"/>
      <c r="V525" s="1974"/>
    </row>
    <row r="526" spans="1:22">
      <c r="A526" s="1722"/>
      <c r="B526" s="2648"/>
      <c r="C526" s="659"/>
      <c r="D526" s="1722"/>
      <c r="E526" s="2648"/>
      <c r="F526" s="2648"/>
      <c r="G526" s="1722"/>
      <c r="H526" s="2648"/>
      <c r="I526" s="2643"/>
      <c r="J526" s="1975"/>
      <c r="K526" s="1975"/>
      <c r="L526" s="1974"/>
      <c r="M526" s="1976"/>
      <c r="N526" s="1976"/>
      <c r="O526" s="1976"/>
      <c r="P526" s="1976"/>
      <c r="Q526" s="1976"/>
      <c r="R526" s="1976"/>
      <c r="S526" s="2649"/>
      <c r="T526" s="1722"/>
      <c r="U526" s="1974"/>
      <c r="V526" s="1974"/>
    </row>
    <row r="527" spans="1:22">
      <c r="A527" s="1722"/>
      <c r="B527" s="2648"/>
      <c r="C527" s="659"/>
      <c r="D527" s="1722"/>
      <c r="E527" s="2648"/>
      <c r="F527" s="2648"/>
      <c r="G527" s="1722"/>
      <c r="H527" s="2648"/>
      <c r="I527" s="2643"/>
      <c r="J527" s="1975"/>
      <c r="K527" s="1975"/>
      <c r="L527" s="1974"/>
      <c r="M527" s="1976"/>
      <c r="N527" s="1976"/>
      <c r="O527" s="1976"/>
      <c r="P527" s="1976"/>
      <c r="Q527" s="1976"/>
      <c r="R527" s="1976"/>
      <c r="S527" s="2649"/>
      <c r="T527" s="1722"/>
      <c r="U527" s="1974"/>
      <c r="V527" s="1974"/>
    </row>
    <row r="528" spans="1:22">
      <c r="A528" s="1722"/>
      <c r="B528" s="2648"/>
      <c r="C528" s="659"/>
      <c r="D528" s="1722"/>
      <c r="E528" s="2648"/>
      <c r="F528" s="2648"/>
      <c r="G528" s="1722"/>
      <c r="H528" s="2648"/>
      <c r="I528" s="2643"/>
      <c r="J528" s="1975"/>
      <c r="K528" s="1975"/>
      <c r="L528" s="1974"/>
      <c r="M528" s="1976"/>
      <c r="N528" s="1976"/>
      <c r="O528" s="1976"/>
      <c r="P528" s="1976"/>
      <c r="Q528" s="1976"/>
      <c r="R528" s="1976"/>
      <c r="S528" s="2649"/>
      <c r="T528" s="1722"/>
      <c r="U528" s="1974"/>
      <c r="V528" s="1974"/>
    </row>
    <row r="529" spans="1:22">
      <c r="A529" s="1722"/>
      <c r="B529" s="2648"/>
      <c r="C529" s="659"/>
      <c r="D529" s="1722"/>
      <c r="E529" s="2648"/>
      <c r="F529" s="2648"/>
      <c r="G529" s="1722"/>
      <c r="H529" s="2648"/>
      <c r="I529" s="2643"/>
      <c r="J529" s="1975"/>
      <c r="K529" s="1975"/>
      <c r="L529" s="1974"/>
      <c r="M529" s="1976"/>
      <c r="N529" s="1976"/>
      <c r="O529" s="1976"/>
      <c r="P529" s="1976"/>
      <c r="Q529" s="1976"/>
      <c r="R529" s="1976"/>
      <c r="S529" s="2649"/>
      <c r="T529" s="1722"/>
      <c r="U529" s="1974"/>
      <c r="V529" s="1974"/>
    </row>
    <row r="530" spans="1:22">
      <c r="A530" s="1722"/>
      <c r="B530" s="2648"/>
      <c r="C530" s="659"/>
      <c r="D530" s="1722"/>
      <c r="E530" s="2648"/>
      <c r="F530" s="2648"/>
      <c r="G530" s="1722"/>
      <c r="H530" s="2648"/>
      <c r="I530" s="2643"/>
      <c r="J530" s="1975"/>
      <c r="K530" s="1975"/>
      <c r="L530" s="1974"/>
      <c r="M530" s="1976"/>
      <c r="N530" s="1976"/>
      <c r="O530" s="1976"/>
      <c r="P530" s="1976"/>
      <c r="Q530" s="1976"/>
      <c r="R530" s="1976"/>
      <c r="S530" s="2649"/>
      <c r="T530" s="1722"/>
      <c r="U530" s="1974"/>
      <c r="V530" s="1974"/>
    </row>
    <row r="531" spans="1:22">
      <c r="A531" s="1722"/>
      <c r="B531" s="2648"/>
      <c r="C531" s="659"/>
      <c r="D531" s="1722"/>
      <c r="E531" s="2648"/>
      <c r="F531" s="2648"/>
      <c r="G531" s="1722"/>
      <c r="H531" s="2648"/>
      <c r="I531" s="2643"/>
      <c r="J531" s="1975"/>
      <c r="K531" s="1975"/>
      <c r="L531" s="1974"/>
      <c r="M531" s="1976"/>
      <c r="N531" s="1976"/>
      <c r="O531" s="1976"/>
      <c r="P531" s="1976"/>
      <c r="Q531" s="1976"/>
      <c r="R531" s="1976"/>
      <c r="S531" s="2649"/>
      <c r="T531" s="1722"/>
      <c r="U531" s="1974"/>
      <c r="V531" s="1974"/>
    </row>
    <row r="532" spans="1:22">
      <c r="A532" s="1722"/>
      <c r="B532" s="2648"/>
      <c r="C532" s="659"/>
      <c r="D532" s="1722"/>
      <c r="E532" s="2648"/>
      <c r="F532" s="2648"/>
      <c r="G532" s="1722"/>
      <c r="H532" s="2648"/>
      <c r="I532" s="2643"/>
      <c r="J532" s="1975"/>
      <c r="K532" s="1975"/>
      <c r="L532" s="1974"/>
      <c r="M532" s="1976"/>
      <c r="N532" s="1976"/>
      <c r="O532" s="1976"/>
      <c r="P532" s="1976"/>
      <c r="Q532" s="1976"/>
      <c r="R532" s="1976"/>
      <c r="S532" s="2649"/>
      <c r="T532" s="1722"/>
      <c r="U532" s="1974"/>
      <c r="V532" s="1974"/>
    </row>
    <row r="533" spans="1:22">
      <c r="A533" s="1722"/>
      <c r="B533" s="2648"/>
      <c r="C533" s="659"/>
      <c r="D533" s="1722"/>
      <c r="E533" s="2648"/>
      <c r="F533" s="2648"/>
      <c r="G533" s="1722"/>
      <c r="H533" s="2648"/>
      <c r="I533" s="2643"/>
      <c r="J533" s="1975"/>
      <c r="K533" s="1975"/>
      <c r="L533" s="1974"/>
      <c r="M533" s="1976"/>
      <c r="N533" s="1976"/>
      <c r="O533" s="1976"/>
      <c r="P533" s="1976"/>
      <c r="Q533" s="1976"/>
      <c r="R533" s="1976"/>
      <c r="S533" s="2649"/>
      <c r="T533" s="1722"/>
      <c r="U533" s="1974"/>
      <c r="V533" s="1974"/>
    </row>
    <row r="534" spans="1:22">
      <c r="A534" s="1722"/>
      <c r="B534" s="2648"/>
      <c r="C534" s="659"/>
      <c r="D534" s="1722"/>
      <c r="E534" s="2648"/>
      <c r="F534" s="2648"/>
      <c r="G534" s="1722"/>
      <c r="H534" s="2648"/>
      <c r="I534" s="2643"/>
      <c r="J534" s="1975"/>
      <c r="K534" s="1975"/>
      <c r="L534" s="1974"/>
      <c r="M534" s="1976"/>
      <c r="N534" s="1976"/>
      <c r="O534" s="1976"/>
      <c r="P534" s="1976"/>
      <c r="Q534" s="1976"/>
      <c r="R534" s="1976"/>
      <c r="S534" s="2649"/>
      <c r="T534" s="1722"/>
      <c r="U534" s="1974"/>
      <c r="V534" s="1974"/>
    </row>
    <row r="535" spans="1:22">
      <c r="A535" s="1722"/>
      <c r="B535" s="2648"/>
      <c r="C535" s="659"/>
      <c r="D535" s="1722"/>
      <c r="E535" s="2648"/>
      <c r="F535" s="2648"/>
      <c r="G535" s="1722"/>
      <c r="H535" s="2648"/>
      <c r="I535" s="2643"/>
      <c r="J535" s="1975"/>
      <c r="K535" s="1975"/>
      <c r="L535" s="1974"/>
      <c r="M535" s="1976"/>
      <c r="N535" s="1976"/>
      <c r="O535" s="1976"/>
      <c r="P535" s="1976"/>
      <c r="Q535" s="1976"/>
      <c r="R535" s="1976"/>
      <c r="S535" s="2649"/>
      <c r="T535" s="1722"/>
      <c r="U535" s="1974"/>
      <c r="V535" s="1974"/>
    </row>
    <row r="536" spans="1:22">
      <c r="A536" s="1722"/>
      <c r="B536" s="2648"/>
      <c r="C536" s="659"/>
      <c r="D536" s="1722"/>
      <c r="E536" s="2648"/>
      <c r="F536" s="2648"/>
      <c r="G536" s="1722"/>
      <c r="H536" s="2648"/>
      <c r="I536" s="2643"/>
      <c r="J536" s="1975"/>
      <c r="K536" s="1975"/>
      <c r="L536" s="1974"/>
      <c r="M536" s="1976"/>
      <c r="N536" s="1976"/>
      <c r="O536" s="1976"/>
      <c r="P536" s="1976"/>
      <c r="Q536" s="1976"/>
      <c r="R536" s="1976"/>
      <c r="S536" s="2649"/>
      <c r="T536" s="1722"/>
      <c r="U536" s="1974"/>
      <c r="V536" s="1974"/>
    </row>
    <row r="537" spans="1:22">
      <c r="A537" s="1722"/>
      <c r="B537" s="2648"/>
      <c r="C537" s="659"/>
      <c r="D537" s="1722"/>
      <c r="E537" s="2648"/>
      <c r="F537" s="2648"/>
      <c r="G537" s="1722"/>
      <c r="H537" s="2648"/>
      <c r="I537" s="2643"/>
      <c r="J537" s="1975"/>
      <c r="K537" s="1975"/>
      <c r="L537" s="1974"/>
      <c r="M537" s="1976"/>
      <c r="N537" s="1976"/>
      <c r="O537" s="1976"/>
      <c r="P537" s="1976"/>
      <c r="Q537" s="1976"/>
      <c r="R537" s="1976"/>
      <c r="S537" s="2649"/>
      <c r="T537" s="1722"/>
      <c r="U537" s="1974"/>
      <c r="V537" s="1974"/>
    </row>
    <row r="538" spans="1:22">
      <c r="A538" s="1722"/>
      <c r="B538" s="2648"/>
      <c r="C538" s="659"/>
      <c r="D538" s="1722"/>
      <c r="E538" s="2648"/>
      <c r="F538" s="2648"/>
      <c r="G538" s="1722"/>
      <c r="H538" s="2648"/>
      <c r="I538" s="2643"/>
      <c r="J538" s="1975"/>
      <c r="K538" s="1975"/>
      <c r="L538" s="1974"/>
      <c r="M538" s="1976"/>
      <c r="N538" s="1976"/>
      <c r="O538" s="1976"/>
      <c r="P538" s="1976"/>
      <c r="Q538" s="1976"/>
      <c r="R538" s="1976"/>
      <c r="S538" s="2649"/>
      <c r="T538" s="1722"/>
      <c r="U538" s="1974"/>
      <c r="V538" s="1974"/>
    </row>
    <row r="539" spans="1:22">
      <c r="A539" s="1722"/>
      <c r="B539" s="2648"/>
      <c r="C539" s="659"/>
      <c r="D539" s="1722"/>
      <c r="E539" s="2648"/>
      <c r="F539" s="2648"/>
      <c r="G539" s="1722"/>
      <c r="H539" s="2648"/>
      <c r="I539" s="2643"/>
      <c r="J539" s="1975"/>
      <c r="K539" s="1975"/>
      <c r="L539" s="1974"/>
      <c r="M539" s="1976"/>
      <c r="N539" s="1976"/>
      <c r="O539" s="1976"/>
      <c r="P539" s="1976"/>
      <c r="Q539" s="1976"/>
      <c r="R539" s="1976"/>
      <c r="S539" s="2649"/>
      <c r="T539" s="1722"/>
      <c r="U539" s="1974"/>
      <c r="V539" s="1974"/>
    </row>
    <row r="540" spans="1:22">
      <c r="A540" s="1722"/>
      <c r="B540" s="2648"/>
      <c r="C540" s="659"/>
      <c r="D540" s="1722"/>
      <c r="E540" s="2648"/>
      <c r="F540" s="2648"/>
      <c r="G540" s="1722"/>
      <c r="H540" s="2648"/>
      <c r="I540" s="2643"/>
      <c r="J540" s="1975"/>
      <c r="K540" s="1975"/>
      <c r="L540" s="1974"/>
      <c r="M540" s="1976"/>
      <c r="N540" s="1976"/>
      <c r="O540" s="1976"/>
      <c r="P540" s="1976"/>
      <c r="Q540" s="1976"/>
      <c r="R540" s="1976"/>
      <c r="S540" s="2649"/>
      <c r="T540" s="1722"/>
      <c r="U540" s="1974"/>
      <c r="V540" s="1974"/>
    </row>
    <row r="541" spans="1:22">
      <c r="A541" s="1722"/>
      <c r="B541" s="2648"/>
      <c r="C541" s="659"/>
      <c r="D541" s="1722"/>
      <c r="E541" s="2648"/>
      <c r="F541" s="2648"/>
      <c r="G541" s="1722"/>
      <c r="H541" s="2648"/>
      <c r="I541" s="2643"/>
      <c r="J541" s="1975"/>
      <c r="K541" s="1975"/>
      <c r="L541" s="1974"/>
      <c r="M541" s="1976"/>
      <c r="N541" s="1976"/>
      <c r="O541" s="1976"/>
      <c r="P541" s="1976"/>
      <c r="Q541" s="1976"/>
      <c r="R541" s="1976"/>
      <c r="S541" s="2649"/>
      <c r="T541" s="1722"/>
      <c r="U541" s="1974"/>
      <c r="V541" s="1974"/>
    </row>
    <row r="542" spans="1:22">
      <c r="A542" s="1722"/>
      <c r="B542" s="2648"/>
      <c r="C542" s="659"/>
      <c r="D542" s="1722"/>
      <c r="E542" s="2648"/>
      <c r="F542" s="2648"/>
      <c r="G542" s="1722"/>
      <c r="H542" s="2648"/>
      <c r="I542" s="2643"/>
      <c r="J542" s="1975"/>
      <c r="K542" s="1975"/>
      <c r="L542" s="1974"/>
      <c r="M542" s="1976"/>
      <c r="N542" s="1976"/>
      <c r="O542" s="1976"/>
      <c r="P542" s="1976"/>
      <c r="Q542" s="1976"/>
      <c r="R542" s="1976"/>
      <c r="S542" s="2649"/>
      <c r="T542" s="1722"/>
      <c r="U542" s="1974"/>
      <c r="V542" s="1974"/>
    </row>
    <row r="543" spans="1:22">
      <c r="A543" s="1722"/>
      <c r="B543" s="2648"/>
      <c r="C543" s="659"/>
      <c r="D543" s="1722"/>
      <c r="E543" s="2648"/>
      <c r="F543" s="2648"/>
      <c r="G543" s="1722"/>
      <c r="H543" s="2648"/>
      <c r="I543" s="2643"/>
      <c r="J543" s="1975"/>
      <c r="K543" s="1975"/>
      <c r="L543" s="1974"/>
      <c r="M543" s="1976"/>
      <c r="N543" s="1976"/>
      <c r="O543" s="1976"/>
      <c r="P543" s="1976"/>
      <c r="Q543" s="1976"/>
      <c r="R543" s="1976"/>
      <c r="S543" s="2649"/>
      <c r="T543" s="1722"/>
      <c r="U543" s="1974"/>
      <c r="V543" s="1974"/>
    </row>
    <row r="544" spans="1:22">
      <c r="A544" s="1722"/>
      <c r="B544" s="2648"/>
      <c r="C544" s="659"/>
      <c r="D544" s="1722"/>
      <c r="E544" s="2648"/>
      <c r="F544" s="2648"/>
      <c r="G544" s="1722"/>
      <c r="H544" s="2648"/>
      <c r="I544" s="2643"/>
      <c r="J544" s="1975"/>
      <c r="K544" s="1975"/>
      <c r="L544" s="1974"/>
      <c r="M544" s="1976"/>
      <c r="N544" s="1976"/>
      <c r="O544" s="1976"/>
      <c r="P544" s="1976"/>
      <c r="Q544" s="1976"/>
      <c r="R544" s="1976"/>
      <c r="S544" s="2649"/>
      <c r="T544" s="1722"/>
      <c r="U544" s="1974"/>
      <c r="V544" s="1974"/>
    </row>
    <row r="545" spans="1:22">
      <c r="A545" s="1722"/>
      <c r="B545" s="2648"/>
      <c r="C545" s="659"/>
      <c r="D545" s="1722"/>
      <c r="E545" s="2648"/>
      <c r="F545" s="2648"/>
      <c r="G545" s="1722"/>
      <c r="H545" s="2648"/>
      <c r="I545" s="2643"/>
      <c r="J545" s="1975"/>
      <c r="K545" s="1975"/>
      <c r="L545" s="1974"/>
      <c r="M545" s="1976"/>
      <c r="N545" s="1976"/>
      <c r="O545" s="1976"/>
      <c r="P545" s="1976"/>
      <c r="Q545" s="1976"/>
      <c r="R545" s="1976"/>
      <c r="S545" s="2649"/>
      <c r="T545" s="1722"/>
      <c r="U545" s="1974"/>
      <c r="V545" s="1974"/>
    </row>
    <row r="546" spans="1:22">
      <c r="A546" s="1722"/>
      <c r="B546" s="2648"/>
      <c r="C546" s="659"/>
      <c r="D546" s="1722"/>
      <c r="E546" s="2648"/>
      <c r="F546" s="2648"/>
      <c r="G546" s="1722"/>
      <c r="H546" s="2648"/>
      <c r="I546" s="2643"/>
      <c r="J546" s="1975"/>
      <c r="K546" s="1975"/>
      <c r="L546" s="1974"/>
      <c r="M546" s="1976"/>
      <c r="N546" s="1976"/>
      <c r="O546" s="1976"/>
      <c r="P546" s="1976"/>
      <c r="Q546" s="1976"/>
      <c r="R546" s="1976"/>
      <c r="S546" s="2649"/>
      <c r="T546" s="1722"/>
      <c r="U546" s="1974"/>
      <c r="V546" s="1974"/>
    </row>
    <row r="547" spans="1:22">
      <c r="A547" s="1722"/>
      <c r="B547" s="2648"/>
      <c r="C547" s="659"/>
      <c r="D547" s="1722"/>
      <c r="E547" s="2648"/>
      <c r="F547" s="2648"/>
      <c r="G547" s="1722"/>
      <c r="H547" s="2648"/>
      <c r="I547" s="2643"/>
      <c r="J547" s="1975"/>
      <c r="K547" s="1975"/>
      <c r="L547" s="1974"/>
      <c r="M547" s="1976"/>
      <c r="N547" s="1976"/>
      <c r="O547" s="1976"/>
      <c r="P547" s="1976"/>
      <c r="Q547" s="1976"/>
      <c r="R547" s="1976"/>
      <c r="S547" s="2649"/>
      <c r="T547" s="1722"/>
      <c r="U547" s="1974"/>
      <c r="V547" s="1974"/>
    </row>
    <row r="548" spans="1:22">
      <c r="A548" s="1722"/>
      <c r="B548" s="2648"/>
      <c r="C548" s="659"/>
      <c r="D548" s="1722"/>
      <c r="E548" s="2648"/>
      <c r="F548" s="2648"/>
      <c r="G548" s="1722"/>
      <c r="H548" s="2648"/>
      <c r="I548" s="2643"/>
      <c r="J548" s="1975"/>
      <c r="K548" s="1975"/>
      <c r="L548" s="1974"/>
      <c r="M548" s="1976"/>
      <c r="N548" s="1976"/>
      <c r="O548" s="1976"/>
      <c r="P548" s="1976"/>
      <c r="Q548" s="1976"/>
      <c r="R548" s="1976"/>
      <c r="S548" s="2649"/>
      <c r="T548" s="1722"/>
      <c r="U548" s="1974"/>
      <c r="V548" s="1974"/>
    </row>
    <row r="549" spans="1:22">
      <c r="A549" s="1722"/>
      <c r="B549" s="2648"/>
      <c r="C549" s="659"/>
      <c r="D549" s="1722"/>
      <c r="E549" s="2648"/>
      <c r="F549" s="2648"/>
      <c r="G549" s="1722"/>
      <c r="H549" s="2648"/>
      <c r="I549" s="2643"/>
      <c r="J549" s="1975"/>
      <c r="K549" s="1975"/>
      <c r="L549" s="1974"/>
      <c r="M549" s="1976"/>
      <c r="N549" s="1976"/>
      <c r="O549" s="1976"/>
      <c r="P549" s="1976"/>
      <c r="Q549" s="1976"/>
      <c r="R549" s="1976"/>
      <c r="S549" s="2649"/>
      <c r="T549" s="1722"/>
      <c r="U549" s="1974"/>
      <c r="V549" s="1974"/>
    </row>
    <row r="550" spans="1:22">
      <c r="A550" s="1722"/>
      <c r="B550" s="2648"/>
      <c r="C550" s="659"/>
      <c r="D550" s="1722"/>
      <c r="E550" s="2648"/>
      <c r="F550" s="2648"/>
      <c r="G550" s="1722"/>
      <c r="H550" s="2648"/>
      <c r="I550" s="2643"/>
      <c r="J550" s="1975"/>
      <c r="K550" s="1975"/>
      <c r="L550" s="1974"/>
      <c r="M550" s="1976"/>
      <c r="N550" s="1976"/>
      <c r="O550" s="1976"/>
      <c r="P550" s="1976"/>
      <c r="Q550" s="1976"/>
      <c r="R550" s="1976"/>
      <c r="S550" s="2649"/>
      <c r="T550" s="1722"/>
      <c r="U550" s="1974"/>
      <c r="V550" s="1974"/>
    </row>
    <row r="551" spans="1:22">
      <c r="A551" s="1722"/>
      <c r="B551" s="2648"/>
      <c r="C551" s="659"/>
      <c r="D551" s="1722"/>
      <c r="E551" s="2648"/>
      <c r="F551" s="2648"/>
      <c r="G551" s="1722"/>
      <c r="H551" s="2648"/>
      <c r="I551" s="2643"/>
      <c r="J551" s="1975"/>
      <c r="K551" s="1975"/>
      <c r="L551" s="1974"/>
      <c r="M551" s="1976"/>
      <c r="N551" s="1976"/>
      <c r="O551" s="1976"/>
      <c r="P551" s="1976"/>
      <c r="Q551" s="1976"/>
      <c r="R551" s="1976"/>
      <c r="S551" s="2649"/>
      <c r="T551" s="1722"/>
      <c r="U551" s="1974"/>
      <c r="V551" s="1974"/>
    </row>
    <row r="552" spans="1:22">
      <c r="A552" s="1722"/>
      <c r="B552" s="2648"/>
      <c r="C552" s="659"/>
      <c r="D552" s="1722"/>
      <c r="E552" s="2648"/>
      <c r="F552" s="2648"/>
      <c r="G552" s="1722"/>
      <c r="H552" s="2648"/>
      <c r="I552" s="2643"/>
      <c r="J552" s="1975"/>
      <c r="K552" s="1975"/>
      <c r="L552" s="1974"/>
      <c r="M552" s="1976"/>
      <c r="N552" s="1976"/>
      <c r="O552" s="1976"/>
      <c r="P552" s="1976"/>
      <c r="Q552" s="1976"/>
      <c r="R552" s="1976"/>
      <c r="S552" s="2649"/>
      <c r="T552" s="1722"/>
      <c r="U552" s="1974"/>
      <c r="V552" s="1974"/>
    </row>
    <row r="553" spans="1:22">
      <c r="A553" s="1722"/>
      <c r="B553" s="2648"/>
      <c r="C553" s="659"/>
      <c r="D553" s="1722"/>
      <c r="E553" s="2648"/>
      <c r="F553" s="2648"/>
      <c r="G553" s="1722"/>
      <c r="H553" s="2648"/>
      <c r="I553" s="2643"/>
      <c r="J553" s="1975"/>
      <c r="K553" s="1975"/>
      <c r="L553" s="1974"/>
      <c r="M553" s="1976"/>
      <c r="N553" s="1976"/>
      <c r="O553" s="1976"/>
      <c r="P553" s="1976"/>
      <c r="Q553" s="1976"/>
      <c r="R553" s="1976"/>
      <c r="S553" s="2649"/>
      <c r="T553" s="1722"/>
      <c r="U553" s="1974"/>
      <c r="V553" s="1974"/>
    </row>
    <row r="554" spans="1:22">
      <c r="A554" s="1722"/>
      <c r="B554" s="2648"/>
      <c r="C554" s="659"/>
      <c r="D554" s="1722"/>
      <c r="E554" s="2648"/>
      <c r="F554" s="2648"/>
      <c r="G554" s="1722"/>
      <c r="H554" s="2648"/>
      <c r="I554" s="2643"/>
      <c r="J554" s="1975"/>
      <c r="K554" s="1975"/>
      <c r="L554" s="1974"/>
      <c r="M554" s="1976"/>
      <c r="N554" s="1976"/>
      <c r="O554" s="1976"/>
      <c r="P554" s="1976"/>
      <c r="Q554" s="1976"/>
      <c r="R554" s="1976"/>
      <c r="S554" s="2649"/>
      <c r="T554" s="1722"/>
      <c r="U554" s="1974"/>
      <c r="V554" s="1974"/>
    </row>
    <row r="555" spans="1:22">
      <c r="A555" s="1722"/>
      <c r="B555" s="2648"/>
      <c r="C555" s="659"/>
      <c r="D555" s="1722"/>
      <c r="E555" s="2648"/>
      <c r="F555" s="2648"/>
      <c r="G555" s="1722"/>
      <c r="H555" s="2648"/>
      <c r="I555" s="2643"/>
      <c r="J555" s="1975"/>
      <c r="K555" s="1975"/>
      <c r="L555" s="1974"/>
      <c r="M555" s="1976"/>
      <c r="N555" s="1976"/>
      <c r="O555" s="1976"/>
      <c r="P555" s="1976"/>
      <c r="Q555" s="1976"/>
      <c r="R555" s="1976"/>
      <c r="S555" s="2649"/>
      <c r="T555" s="1722"/>
      <c r="U555" s="1974"/>
      <c r="V555" s="1974"/>
    </row>
    <row r="556" spans="1:22">
      <c r="A556" s="1722"/>
      <c r="B556" s="2648"/>
      <c r="C556" s="659"/>
      <c r="D556" s="1722"/>
      <c r="E556" s="2648"/>
      <c r="F556" s="2648"/>
      <c r="G556" s="1722"/>
      <c r="H556" s="2648"/>
      <c r="I556" s="2643"/>
      <c r="J556" s="1975"/>
      <c r="K556" s="1975"/>
      <c r="L556" s="1974"/>
      <c r="M556" s="1976"/>
      <c r="N556" s="1976"/>
      <c r="O556" s="1976"/>
      <c r="P556" s="1976"/>
      <c r="Q556" s="1976"/>
      <c r="R556" s="1976"/>
      <c r="S556" s="2649"/>
      <c r="T556" s="1722"/>
      <c r="U556" s="1974"/>
      <c r="V556" s="1974"/>
    </row>
    <row r="557" spans="1:22">
      <c r="A557" s="1722"/>
      <c r="B557" s="2648"/>
      <c r="C557" s="659"/>
      <c r="D557" s="1722"/>
      <c r="E557" s="2648"/>
      <c r="F557" s="2648"/>
      <c r="G557" s="1722"/>
      <c r="H557" s="2648"/>
      <c r="I557" s="2643"/>
      <c r="J557" s="1975"/>
      <c r="K557" s="1975"/>
      <c r="L557" s="1974"/>
      <c r="M557" s="1976"/>
      <c r="N557" s="1976"/>
      <c r="O557" s="1976"/>
      <c r="P557" s="1976"/>
      <c r="Q557" s="1976"/>
      <c r="R557" s="1976"/>
      <c r="S557" s="2649"/>
      <c r="T557" s="1722"/>
      <c r="U557" s="1974"/>
      <c r="V557" s="1974"/>
    </row>
    <row r="558" spans="1:22">
      <c r="A558" s="1722"/>
      <c r="B558" s="2648"/>
      <c r="C558" s="659"/>
      <c r="D558" s="1722"/>
      <c r="E558" s="2648"/>
      <c r="F558" s="2648"/>
      <c r="G558" s="1722"/>
      <c r="H558" s="2648"/>
      <c r="I558" s="2643"/>
      <c r="J558" s="1975"/>
      <c r="K558" s="1975"/>
      <c r="L558" s="1974"/>
      <c r="M558" s="1976"/>
      <c r="N558" s="1976"/>
      <c r="O558" s="1976"/>
      <c r="P558" s="1976"/>
      <c r="Q558" s="1976"/>
      <c r="R558" s="1976"/>
      <c r="S558" s="2649"/>
      <c r="T558" s="1722"/>
      <c r="U558" s="1974"/>
      <c r="V558" s="1974"/>
    </row>
    <row r="559" spans="1:22">
      <c r="A559" s="1722"/>
      <c r="B559" s="2648"/>
      <c r="C559" s="659"/>
      <c r="D559" s="1722"/>
      <c r="E559" s="2648"/>
      <c r="F559" s="2648"/>
      <c r="G559" s="1722"/>
      <c r="H559" s="2648"/>
      <c r="I559" s="2643"/>
      <c r="J559" s="1975"/>
      <c r="K559" s="1975"/>
      <c r="L559" s="1974"/>
      <c r="M559" s="1976"/>
      <c r="N559" s="1976"/>
      <c r="O559" s="1976"/>
      <c r="P559" s="1976"/>
      <c r="Q559" s="1976"/>
      <c r="R559" s="1976"/>
      <c r="S559" s="2649"/>
      <c r="T559" s="1722"/>
      <c r="U559" s="1974"/>
      <c r="V559" s="1974"/>
    </row>
    <row r="560" spans="1:22">
      <c r="A560" s="1722"/>
      <c r="B560" s="2648"/>
      <c r="C560" s="659"/>
      <c r="D560" s="1722"/>
      <c r="E560" s="2648"/>
      <c r="F560" s="2648"/>
      <c r="G560" s="1722"/>
      <c r="H560" s="2648"/>
      <c r="I560" s="2643"/>
      <c r="J560" s="1975"/>
      <c r="K560" s="1975"/>
      <c r="L560" s="1974"/>
      <c r="M560" s="1976"/>
      <c r="N560" s="1976"/>
      <c r="O560" s="1976"/>
      <c r="P560" s="1976"/>
      <c r="Q560" s="1976"/>
      <c r="R560" s="1976"/>
      <c r="S560" s="2649"/>
      <c r="T560" s="1722"/>
      <c r="U560" s="1974"/>
      <c r="V560" s="1974"/>
    </row>
    <row r="561" spans="1:22">
      <c r="A561" s="1722"/>
      <c r="B561" s="2648"/>
      <c r="C561" s="659"/>
      <c r="D561" s="1722"/>
      <c r="E561" s="2648"/>
      <c r="F561" s="2648"/>
      <c r="G561" s="1722"/>
      <c r="H561" s="2648"/>
      <c r="I561" s="2643"/>
      <c r="J561" s="1975"/>
      <c r="K561" s="1975"/>
      <c r="L561" s="1974"/>
      <c r="M561" s="1976"/>
      <c r="N561" s="1976"/>
      <c r="O561" s="1976"/>
      <c r="P561" s="1976"/>
      <c r="Q561" s="1976"/>
      <c r="R561" s="1976"/>
      <c r="S561" s="2649"/>
      <c r="T561" s="1722"/>
      <c r="U561" s="1974"/>
      <c r="V561" s="1974"/>
    </row>
    <row r="562" spans="1:22">
      <c r="A562" s="1722"/>
      <c r="B562" s="2648"/>
      <c r="C562" s="659"/>
      <c r="D562" s="1722"/>
      <c r="E562" s="2648"/>
      <c r="F562" s="2648"/>
      <c r="G562" s="1722"/>
      <c r="H562" s="2648"/>
      <c r="I562" s="2643"/>
      <c r="J562" s="1975"/>
      <c r="K562" s="1975"/>
      <c r="L562" s="1974"/>
      <c r="M562" s="1976"/>
      <c r="N562" s="1976"/>
      <c r="O562" s="1976"/>
      <c r="P562" s="1976"/>
      <c r="Q562" s="1976"/>
      <c r="R562" s="1976"/>
      <c r="S562" s="2649"/>
      <c r="T562" s="1722"/>
      <c r="U562" s="1974"/>
      <c r="V562" s="1974"/>
    </row>
    <row r="563" spans="1:22">
      <c r="A563" s="1722"/>
      <c r="B563" s="2648"/>
      <c r="C563" s="659"/>
      <c r="D563" s="1722"/>
      <c r="E563" s="2648"/>
      <c r="F563" s="2648"/>
      <c r="G563" s="1722"/>
      <c r="H563" s="2648"/>
      <c r="I563" s="2643"/>
      <c r="J563" s="1975"/>
      <c r="K563" s="1975"/>
      <c r="L563" s="1974"/>
      <c r="M563" s="1976"/>
      <c r="N563" s="1976"/>
      <c r="O563" s="1976"/>
      <c r="P563" s="1976"/>
      <c r="Q563" s="1976"/>
      <c r="R563" s="1976"/>
      <c r="S563" s="2649"/>
      <c r="T563" s="1722"/>
      <c r="U563" s="1974"/>
      <c r="V563" s="1974"/>
    </row>
    <row r="564" spans="1:22">
      <c r="A564" s="1722"/>
      <c r="B564" s="2648"/>
      <c r="C564" s="659"/>
      <c r="D564" s="1722"/>
      <c r="E564" s="2648"/>
      <c r="F564" s="2648"/>
      <c r="G564" s="1722"/>
      <c r="H564" s="2648"/>
      <c r="I564" s="2643"/>
      <c r="J564" s="1975"/>
      <c r="K564" s="1975"/>
      <c r="L564" s="1974"/>
      <c r="M564" s="1976"/>
      <c r="N564" s="1976"/>
      <c r="O564" s="1976"/>
      <c r="P564" s="1976"/>
      <c r="Q564" s="1976"/>
      <c r="R564" s="1976"/>
      <c r="S564" s="2649"/>
      <c r="T564" s="1722"/>
      <c r="U564" s="1974"/>
      <c r="V564" s="1974"/>
    </row>
    <row r="565" spans="1:22">
      <c r="A565" s="1722"/>
      <c r="B565" s="2648"/>
      <c r="C565" s="659"/>
      <c r="D565" s="1722"/>
      <c r="E565" s="2648"/>
      <c r="F565" s="2648"/>
      <c r="G565" s="1722"/>
      <c r="H565" s="2648"/>
      <c r="I565" s="2643"/>
      <c r="J565" s="1975"/>
      <c r="K565" s="1975"/>
      <c r="L565" s="1974"/>
      <c r="M565" s="1976"/>
      <c r="N565" s="1976"/>
      <c r="O565" s="1976"/>
      <c r="P565" s="1976"/>
      <c r="Q565" s="1976"/>
      <c r="R565" s="1976"/>
      <c r="S565" s="2649"/>
      <c r="T565" s="1722"/>
      <c r="U565" s="1974"/>
      <c r="V565" s="1974"/>
    </row>
    <row r="566" spans="1:22">
      <c r="A566" s="1722"/>
      <c r="B566" s="2648"/>
      <c r="C566" s="659"/>
      <c r="D566" s="1722"/>
      <c r="E566" s="2648"/>
      <c r="F566" s="2648"/>
      <c r="G566" s="1722"/>
      <c r="H566" s="2648"/>
      <c r="I566" s="2643"/>
      <c r="J566" s="1975"/>
      <c r="K566" s="1975"/>
      <c r="L566" s="1974"/>
      <c r="M566" s="1976"/>
      <c r="N566" s="1976"/>
      <c r="O566" s="1976"/>
      <c r="P566" s="1976"/>
      <c r="Q566" s="1976"/>
      <c r="R566" s="1976"/>
      <c r="S566" s="2649"/>
      <c r="T566" s="1722"/>
      <c r="U566" s="1974"/>
      <c r="V566" s="1974"/>
    </row>
    <row r="567" spans="1:22">
      <c r="A567" s="1722"/>
      <c r="B567" s="2648"/>
      <c r="C567" s="659"/>
      <c r="D567" s="1722"/>
      <c r="E567" s="2648"/>
      <c r="F567" s="2648"/>
      <c r="G567" s="1722"/>
      <c r="H567" s="2648"/>
      <c r="I567" s="2643"/>
      <c r="J567" s="1975"/>
      <c r="K567" s="1975"/>
      <c r="L567" s="1974"/>
      <c r="M567" s="1976"/>
      <c r="N567" s="1976"/>
      <c r="O567" s="1976"/>
      <c r="P567" s="1976"/>
      <c r="Q567" s="1976"/>
      <c r="R567" s="1976"/>
      <c r="S567" s="2649"/>
      <c r="T567" s="1722"/>
      <c r="U567" s="1974"/>
      <c r="V567" s="1974"/>
    </row>
    <row r="568" spans="1:22">
      <c r="A568" s="1722"/>
      <c r="B568" s="2648"/>
      <c r="C568" s="659"/>
      <c r="D568" s="1722"/>
      <c r="E568" s="2648"/>
      <c r="F568" s="2648"/>
      <c r="G568" s="1722"/>
      <c r="H568" s="2648"/>
      <c r="I568" s="2643"/>
      <c r="J568" s="1975"/>
      <c r="K568" s="1975"/>
      <c r="L568" s="1974"/>
      <c r="M568" s="1976"/>
      <c r="N568" s="1976"/>
      <c r="O568" s="1976"/>
      <c r="P568" s="1976"/>
      <c r="Q568" s="1976"/>
      <c r="R568" s="1976"/>
      <c r="S568" s="2649"/>
      <c r="T568" s="1722"/>
      <c r="U568" s="1974"/>
      <c r="V568" s="1974"/>
    </row>
    <row r="569" spans="1:22">
      <c r="A569" s="1722"/>
      <c r="B569" s="2648"/>
      <c r="C569" s="659"/>
      <c r="D569" s="1722"/>
      <c r="E569" s="2648"/>
      <c r="F569" s="2648"/>
      <c r="G569" s="1722"/>
      <c r="H569" s="2648"/>
      <c r="I569" s="2643"/>
      <c r="J569" s="1975"/>
      <c r="K569" s="1975"/>
      <c r="L569" s="1974"/>
      <c r="M569" s="1976"/>
      <c r="N569" s="1976"/>
      <c r="O569" s="1976"/>
      <c r="P569" s="1976"/>
      <c r="Q569" s="1976"/>
      <c r="R569" s="1976"/>
      <c r="S569" s="2649"/>
      <c r="T569" s="1722"/>
      <c r="U569" s="1974"/>
      <c r="V569" s="1974"/>
    </row>
    <row r="570" spans="1:22">
      <c r="A570" s="1722"/>
      <c r="B570" s="2648"/>
      <c r="C570" s="659"/>
      <c r="D570" s="1722"/>
      <c r="E570" s="2648"/>
      <c r="F570" s="2648"/>
      <c r="G570" s="1722"/>
      <c r="H570" s="2648"/>
      <c r="I570" s="2643"/>
      <c r="J570" s="1975"/>
      <c r="K570" s="1975"/>
      <c r="L570" s="1974"/>
      <c r="M570" s="1976"/>
      <c r="N570" s="1976"/>
      <c r="O570" s="1976"/>
      <c r="P570" s="1976"/>
      <c r="Q570" s="1976"/>
      <c r="R570" s="1976"/>
      <c r="S570" s="2649"/>
      <c r="T570" s="1722"/>
      <c r="U570" s="1974"/>
      <c r="V570" s="1974"/>
    </row>
    <row r="571" spans="1:22">
      <c r="A571" s="1722"/>
      <c r="B571" s="2648"/>
      <c r="C571" s="659"/>
      <c r="D571" s="1722"/>
      <c r="E571" s="2648"/>
      <c r="F571" s="2648"/>
      <c r="G571" s="1722"/>
      <c r="H571" s="2648"/>
      <c r="I571" s="2643"/>
      <c r="J571" s="1975"/>
      <c r="K571" s="1975"/>
      <c r="L571" s="1974"/>
      <c r="M571" s="1976"/>
      <c r="N571" s="1976"/>
      <c r="O571" s="1976"/>
      <c r="P571" s="1976"/>
      <c r="Q571" s="1976"/>
      <c r="R571" s="1976"/>
      <c r="S571" s="2649"/>
      <c r="T571" s="1722"/>
      <c r="U571" s="1974"/>
      <c r="V571" s="1974"/>
    </row>
    <row r="572" spans="1:22">
      <c r="A572" s="1722"/>
      <c r="B572" s="2648"/>
      <c r="C572" s="659"/>
      <c r="D572" s="1722"/>
      <c r="E572" s="2648"/>
      <c r="F572" s="2648"/>
      <c r="G572" s="1722"/>
      <c r="H572" s="2648"/>
      <c r="I572" s="2643"/>
      <c r="J572" s="1975"/>
      <c r="K572" s="1975"/>
      <c r="L572" s="1974"/>
      <c r="M572" s="1976"/>
      <c r="N572" s="1976"/>
      <c r="O572" s="1976"/>
      <c r="P572" s="1976"/>
      <c r="Q572" s="1976"/>
      <c r="R572" s="1976"/>
      <c r="S572" s="2649"/>
      <c r="T572" s="1722"/>
      <c r="U572" s="1974"/>
      <c r="V572" s="1974"/>
    </row>
    <row r="573" spans="1:22">
      <c r="A573" s="1722"/>
      <c r="B573" s="2648"/>
      <c r="C573" s="659"/>
      <c r="D573" s="1722"/>
      <c r="E573" s="2648"/>
      <c r="F573" s="2648"/>
      <c r="G573" s="1722"/>
      <c r="H573" s="2648"/>
      <c r="I573" s="2643"/>
      <c r="J573" s="1975"/>
      <c r="K573" s="1975"/>
      <c r="L573" s="1974"/>
      <c r="M573" s="1976"/>
      <c r="N573" s="1976"/>
      <c r="O573" s="1976"/>
      <c r="P573" s="1976"/>
      <c r="Q573" s="1976"/>
      <c r="R573" s="1976"/>
      <c r="S573" s="2649"/>
      <c r="T573" s="1722"/>
      <c r="U573" s="1974"/>
      <c r="V573" s="1974"/>
    </row>
    <row r="574" spans="1:22">
      <c r="A574" s="1722"/>
      <c r="B574" s="2648"/>
      <c r="C574" s="659"/>
      <c r="D574" s="1722"/>
      <c r="E574" s="2648"/>
      <c r="F574" s="2648"/>
      <c r="G574" s="1722"/>
      <c r="H574" s="2648"/>
      <c r="I574" s="2643"/>
      <c r="J574" s="1975"/>
      <c r="K574" s="1975"/>
      <c r="L574" s="1974"/>
      <c r="M574" s="1976"/>
      <c r="N574" s="1976"/>
      <c r="O574" s="1976"/>
      <c r="P574" s="1976"/>
      <c r="Q574" s="1976"/>
      <c r="R574" s="1976"/>
      <c r="S574" s="2649"/>
      <c r="T574" s="1722"/>
      <c r="U574" s="1974"/>
      <c r="V574" s="1974"/>
    </row>
    <row r="575" spans="1:22">
      <c r="A575" s="1722"/>
      <c r="B575" s="2648"/>
      <c r="C575" s="659"/>
      <c r="D575" s="1722"/>
      <c r="E575" s="2648"/>
      <c r="F575" s="2648"/>
      <c r="G575" s="1722"/>
      <c r="H575" s="2648"/>
      <c r="I575" s="2643"/>
      <c r="J575" s="1975"/>
      <c r="K575" s="1975"/>
      <c r="L575" s="1974"/>
      <c r="M575" s="1976"/>
      <c r="N575" s="1976"/>
      <c r="O575" s="1976"/>
      <c r="P575" s="1976"/>
      <c r="Q575" s="1976"/>
      <c r="R575" s="1976"/>
      <c r="S575" s="2649"/>
      <c r="T575" s="1722"/>
      <c r="U575" s="1974"/>
      <c r="V575" s="1974"/>
    </row>
    <row r="576" spans="1:22">
      <c r="A576" s="1722"/>
      <c r="B576" s="2648"/>
      <c r="C576" s="659"/>
      <c r="D576" s="1722"/>
      <c r="E576" s="2648"/>
      <c r="F576" s="2648"/>
      <c r="G576" s="1722"/>
      <c r="H576" s="2648"/>
      <c r="I576" s="2643"/>
      <c r="J576" s="1975"/>
      <c r="K576" s="1975"/>
      <c r="L576" s="1974"/>
      <c r="M576" s="1976"/>
      <c r="N576" s="1976"/>
      <c r="O576" s="1976"/>
      <c r="P576" s="1976"/>
      <c r="Q576" s="1976"/>
      <c r="R576" s="1976"/>
      <c r="S576" s="2649"/>
      <c r="T576" s="1722"/>
      <c r="U576" s="1974"/>
      <c r="V576" s="1974"/>
    </row>
    <row r="577" spans="1:22">
      <c r="A577" s="1722"/>
      <c r="B577" s="2648"/>
      <c r="C577" s="659"/>
      <c r="D577" s="1722"/>
      <c r="E577" s="2648"/>
      <c r="F577" s="2648"/>
      <c r="G577" s="1722"/>
      <c r="H577" s="2648"/>
      <c r="I577" s="2643"/>
      <c r="J577" s="1975"/>
      <c r="K577" s="1975"/>
      <c r="L577" s="1974"/>
      <c r="M577" s="1976"/>
      <c r="N577" s="1976"/>
      <c r="O577" s="1976"/>
      <c r="P577" s="1976"/>
      <c r="Q577" s="1976"/>
      <c r="R577" s="1976"/>
      <c r="S577" s="2649"/>
      <c r="T577" s="1722"/>
      <c r="U577" s="1974"/>
      <c r="V577" s="1974"/>
    </row>
    <row r="578" spans="1:22">
      <c r="A578" s="1722"/>
      <c r="B578" s="2648"/>
      <c r="C578" s="659"/>
      <c r="D578" s="1722"/>
      <c r="E578" s="2648"/>
      <c r="F578" s="2648"/>
      <c r="G578" s="1722"/>
      <c r="H578" s="2648"/>
      <c r="I578" s="2643"/>
      <c r="J578" s="1975"/>
      <c r="K578" s="1975"/>
      <c r="L578" s="1974"/>
      <c r="M578" s="1976"/>
      <c r="N578" s="1976"/>
      <c r="O578" s="1976"/>
      <c r="P578" s="1976"/>
      <c r="Q578" s="1976"/>
      <c r="R578" s="1976"/>
      <c r="S578" s="2649"/>
      <c r="T578" s="1722"/>
      <c r="U578" s="1974"/>
      <c r="V578" s="1974"/>
    </row>
    <row r="579" spans="1:22">
      <c r="A579" s="1722"/>
      <c r="B579" s="2648"/>
      <c r="C579" s="659"/>
      <c r="D579" s="1722"/>
      <c r="E579" s="2648"/>
      <c r="F579" s="2648"/>
      <c r="G579" s="1722"/>
      <c r="H579" s="2648"/>
      <c r="I579" s="2643"/>
      <c r="J579" s="1975"/>
      <c r="K579" s="1975"/>
      <c r="L579" s="1974"/>
      <c r="M579" s="1976"/>
      <c r="N579" s="1976"/>
      <c r="O579" s="1976"/>
      <c r="P579" s="1976"/>
      <c r="Q579" s="1976"/>
      <c r="R579" s="1976"/>
      <c r="S579" s="2649"/>
      <c r="T579" s="1722"/>
      <c r="U579" s="1974"/>
      <c r="V579" s="1974"/>
    </row>
    <row r="580" spans="1:22">
      <c r="A580" s="1722"/>
      <c r="B580" s="2648"/>
      <c r="C580" s="659"/>
      <c r="D580" s="1722"/>
      <c r="E580" s="2648"/>
      <c r="F580" s="2648"/>
      <c r="G580" s="1722"/>
      <c r="H580" s="2648"/>
      <c r="I580" s="2643"/>
      <c r="J580" s="1975"/>
      <c r="K580" s="1975"/>
      <c r="L580" s="1974"/>
      <c r="M580" s="1976"/>
      <c r="N580" s="1976"/>
      <c r="O580" s="1976"/>
      <c r="P580" s="1976"/>
      <c r="Q580" s="1976"/>
      <c r="R580" s="1976"/>
      <c r="S580" s="2649"/>
      <c r="T580" s="1722"/>
      <c r="U580" s="1974"/>
      <c r="V580" s="1974"/>
    </row>
    <row r="581" spans="1:22">
      <c r="A581" s="1722"/>
      <c r="B581" s="2648"/>
      <c r="C581" s="659"/>
      <c r="D581" s="1722"/>
      <c r="E581" s="2648"/>
      <c r="F581" s="2648"/>
      <c r="G581" s="1722"/>
      <c r="H581" s="2648"/>
      <c r="I581" s="2643"/>
      <c r="J581" s="1975"/>
      <c r="K581" s="1975"/>
      <c r="L581" s="1974"/>
      <c r="M581" s="1976"/>
      <c r="N581" s="1976"/>
      <c r="O581" s="1976"/>
      <c r="P581" s="1976"/>
      <c r="Q581" s="1976"/>
      <c r="R581" s="1976"/>
      <c r="S581" s="2649"/>
      <c r="T581" s="1722"/>
      <c r="U581" s="1974"/>
      <c r="V581" s="1974"/>
    </row>
    <row r="582" spans="1:22">
      <c r="A582" s="1722"/>
      <c r="B582" s="2648"/>
      <c r="C582" s="659"/>
      <c r="D582" s="1722"/>
      <c r="E582" s="2648"/>
      <c r="F582" s="2648"/>
      <c r="G582" s="1722"/>
      <c r="H582" s="2648"/>
      <c r="I582" s="2643"/>
      <c r="J582" s="1975"/>
      <c r="K582" s="1975"/>
      <c r="L582" s="1974"/>
      <c r="M582" s="1976"/>
      <c r="N582" s="1976"/>
      <c r="O582" s="1976"/>
      <c r="P582" s="1976"/>
      <c r="Q582" s="1976"/>
      <c r="R582" s="1976"/>
      <c r="S582" s="2649"/>
      <c r="T582" s="1722"/>
      <c r="U582" s="1974"/>
      <c r="V582" s="1974"/>
    </row>
    <row r="583" spans="1:22">
      <c r="A583" s="1722"/>
      <c r="B583" s="2648"/>
      <c r="C583" s="659"/>
      <c r="D583" s="1722"/>
      <c r="E583" s="2648"/>
      <c r="F583" s="2648"/>
      <c r="G583" s="1722"/>
      <c r="H583" s="2648"/>
      <c r="I583" s="2643"/>
      <c r="J583" s="1975"/>
      <c r="K583" s="1975"/>
      <c r="L583" s="1974"/>
      <c r="M583" s="1976"/>
      <c r="N583" s="1976"/>
      <c r="O583" s="1976"/>
      <c r="P583" s="1976"/>
      <c r="Q583" s="1976"/>
      <c r="R583" s="1976"/>
      <c r="S583" s="2649"/>
      <c r="T583" s="1722"/>
      <c r="U583" s="1974"/>
      <c r="V583" s="1974"/>
    </row>
    <row r="584" spans="1:22">
      <c r="A584" s="1722"/>
      <c r="B584" s="2648"/>
      <c r="C584" s="659"/>
      <c r="D584" s="1722"/>
      <c r="E584" s="2648"/>
      <c r="F584" s="2648"/>
      <c r="G584" s="1722"/>
      <c r="H584" s="2648"/>
      <c r="I584" s="2643"/>
      <c r="J584" s="1975"/>
      <c r="K584" s="1975"/>
      <c r="L584" s="1974"/>
      <c r="M584" s="1976"/>
      <c r="N584" s="1976"/>
      <c r="O584" s="1976"/>
      <c r="P584" s="1976"/>
      <c r="Q584" s="1976"/>
      <c r="R584" s="1976"/>
      <c r="S584" s="2649"/>
      <c r="T584" s="1722"/>
      <c r="U584" s="1974"/>
      <c r="V584" s="1974"/>
    </row>
    <row r="585" spans="1:22">
      <c r="A585" s="1722"/>
      <c r="B585" s="2648"/>
      <c r="C585" s="659"/>
      <c r="D585" s="1722"/>
      <c r="E585" s="2648"/>
      <c r="F585" s="2648"/>
      <c r="G585" s="1722"/>
      <c r="H585" s="2648"/>
      <c r="I585" s="2643"/>
      <c r="J585" s="1975"/>
      <c r="K585" s="1975"/>
      <c r="L585" s="1974"/>
      <c r="M585" s="1976"/>
      <c r="N585" s="1976"/>
      <c r="O585" s="1976"/>
      <c r="P585" s="1976"/>
      <c r="Q585" s="1976"/>
      <c r="R585" s="1976"/>
      <c r="S585" s="2649"/>
      <c r="T585" s="1722"/>
      <c r="U585" s="1974"/>
      <c r="V585" s="1974"/>
    </row>
    <row r="586" spans="1:22">
      <c r="A586" s="1722"/>
      <c r="B586" s="2648"/>
      <c r="C586" s="659"/>
      <c r="D586" s="1722"/>
      <c r="E586" s="2648"/>
      <c r="F586" s="2648"/>
      <c r="G586" s="1722"/>
      <c r="H586" s="2648"/>
      <c r="I586" s="2643"/>
      <c r="J586" s="1975"/>
      <c r="K586" s="1975"/>
      <c r="L586" s="1974"/>
      <c r="M586" s="1976"/>
      <c r="N586" s="1976"/>
      <c r="O586" s="1976"/>
      <c r="P586" s="1976"/>
      <c r="Q586" s="1976"/>
      <c r="R586" s="1976"/>
      <c r="S586" s="2649"/>
      <c r="T586" s="1722"/>
      <c r="U586" s="1974"/>
      <c r="V586" s="1974"/>
    </row>
    <row r="587" spans="1:22">
      <c r="A587" s="1722"/>
      <c r="B587" s="2648"/>
      <c r="C587" s="659"/>
      <c r="D587" s="1722"/>
      <c r="E587" s="2648"/>
      <c r="F587" s="2648"/>
      <c r="G587" s="1722"/>
      <c r="H587" s="2648"/>
      <c r="I587" s="2643"/>
      <c r="J587" s="1975"/>
      <c r="K587" s="1975"/>
      <c r="L587" s="1974"/>
      <c r="M587" s="1976"/>
      <c r="N587" s="1976"/>
      <c r="O587" s="1976"/>
      <c r="P587" s="1976"/>
      <c r="Q587" s="1976"/>
      <c r="R587" s="1976"/>
      <c r="S587" s="2649"/>
      <c r="T587" s="1722"/>
      <c r="U587" s="1974"/>
      <c r="V587" s="1974"/>
    </row>
    <row r="588" spans="1:22">
      <c r="A588" s="1722"/>
      <c r="B588" s="2648"/>
      <c r="C588" s="659"/>
      <c r="D588" s="1722"/>
      <c r="E588" s="2648"/>
      <c r="F588" s="2648"/>
      <c r="G588" s="1722"/>
      <c r="H588" s="2648"/>
      <c r="I588" s="2643"/>
      <c r="J588" s="1975"/>
      <c r="K588" s="1975"/>
      <c r="L588" s="1974"/>
      <c r="M588" s="1976"/>
      <c r="N588" s="1976"/>
      <c r="O588" s="1976"/>
      <c r="P588" s="1976"/>
      <c r="Q588" s="1976"/>
      <c r="R588" s="1976"/>
      <c r="S588" s="2649"/>
      <c r="T588" s="1722"/>
      <c r="U588" s="1974"/>
      <c r="V588" s="1974"/>
    </row>
    <row r="589" spans="1:22">
      <c r="A589" s="1722"/>
      <c r="B589" s="2648"/>
      <c r="C589" s="659"/>
      <c r="D589" s="1722"/>
      <c r="E589" s="2648"/>
      <c r="F589" s="2648"/>
      <c r="G589" s="1722"/>
      <c r="H589" s="2648"/>
      <c r="I589" s="2643"/>
      <c r="J589" s="1975"/>
      <c r="K589" s="1975"/>
      <c r="L589" s="1974"/>
      <c r="M589" s="1976"/>
      <c r="N589" s="1976"/>
      <c r="O589" s="1976"/>
      <c r="P589" s="1976"/>
      <c r="Q589" s="1976"/>
      <c r="R589" s="1976"/>
      <c r="S589" s="2649"/>
      <c r="T589" s="1722"/>
      <c r="U589" s="1974"/>
      <c r="V589" s="1974"/>
    </row>
    <row r="590" spans="1:22">
      <c r="A590" s="1722"/>
      <c r="B590" s="2648"/>
      <c r="C590" s="659"/>
      <c r="D590" s="1722"/>
      <c r="E590" s="2648"/>
      <c r="F590" s="2648"/>
      <c r="G590" s="1722"/>
      <c r="H590" s="2648"/>
      <c r="I590" s="2643"/>
      <c r="J590" s="1975"/>
      <c r="K590" s="1975"/>
      <c r="L590" s="1974"/>
      <c r="M590" s="1976"/>
      <c r="N590" s="1976"/>
      <c r="O590" s="1976"/>
      <c r="P590" s="1976"/>
      <c r="Q590" s="1976"/>
      <c r="R590" s="1976"/>
      <c r="S590" s="2649"/>
      <c r="T590" s="1722"/>
      <c r="U590" s="1974"/>
      <c r="V590" s="1974"/>
    </row>
    <row r="591" spans="1:22">
      <c r="A591" s="1722"/>
      <c r="B591" s="2648"/>
      <c r="C591" s="659"/>
      <c r="D591" s="1722"/>
      <c r="E591" s="2648"/>
      <c r="F591" s="2648"/>
      <c r="G591" s="1722"/>
      <c r="H591" s="2648"/>
      <c r="I591" s="2643"/>
      <c r="J591" s="1975"/>
      <c r="K591" s="1975"/>
      <c r="L591" s="1974"/>
      <c r="M591" s="1976"/>
      <c r="N591" s="1976"/>
      <c r="O591" s="1976"/>
      <c r="P591" s="1976"/>
      <c r="Q591" s="1976"/>
      <c r="R591" s="1976"/>
      <c r="S591" s="2649"/>
      <c r="T591" s="1722"/>
      <c r="U591" s="1974"/>
      <c r="V591" s="1974"/>
    </row>
    <row r="592" spans="1:22">
      <c r="A592" s="1722"/>
      <c r="B592" s="2648"/>
      <c r="C592" s="659"/>
      <c r="D592" s="1722"/>
      <c r="E592" s="2648"/>
      <c r="F592" s="2648"/>
      <c r="G592" s="1722"/>
      <c r="H592" s="2648"/>
      <c r="I592" s="2643"/>
      <c r="J592" s="1975"/>
      <c r="K592" s="1975"/>
      <c r="L592" s="1974"/>
      <c r="M592" s="1976"/>
      <c r="N592" s="1976"/>
      <c r="O592" s="1976"/>
      <c r="P592" s="1976"/>
      <c r="Q592" s="1976"/>
      <c r="R592" s="1976"/>
      <c r="S592" s="2649"/>
      <c r="T592" s="1722"/>
      <c r="U592" s="1974"/>
      <c r="V592" s="1974"/>
    </row>
    <row r="593" spans="1:22">
      <c r="A593" s="1722"/>
      <c r="B593" s="2648"/>
      <c r="C593" s="659"/>
      <c r="D593" s="1722"/>
      <c r="E593" s="2648"/>
      <c r="F593" s="2648"/>
      <c r="G593" s="1722"/>
      <c r="H593" s="2648"/>
      <c r="I593" s="2643"/>
      <c r="J593" s="1975"/>
      <c r="K593" s="1975"/>
      <c r="L593" s="1974"/>
      <c r="M593" s="1976"/>
      <c r="N593" s="1976"/>
      <c r="O593" s="1976"/>
      <c r="P593" s="1976"/>
      <c r="Q593" s="1976"/>
      <c r="R593" s="1976"/>
      <c r="S593" s="2649"/>
      <c r="T593" s="1722"/>
      <c r="U593" s="1974"/>
      <c r="V593" s="1974"/>
    </row>
    <row r="594" spans="1:22">
      <c r="A594" s="1722"/>
      <c r="B594" s="2648"/>
      <c r="C594" s="659"/>
      <c r="D594" s="1722"/>
      <c r="E594" s="2648"/>
      <c r="F594" s="2648"/>
      <c r="G594" s="1722"/>
      <c r="H594" s="2648"/>
      <c r="I594" s="2643"/>
      <c r="J594" s="1975"/>
      <c r="K594" s="1975"/>
      <c r="L594" s="1974"/>
      <c r="M594" s="1976"/>
      <c r="N594" s="1976"/>
      <c r="O594" s="1976"/>
      <c r="P594" s="1976"/>
      <c r="Q594" s="1976"/>
      <c r="R594" s="1976"/>
      <c r="S594" s="2649"/>
      <c r="T594" s="1722"/>
      <c r="U594" s="1974"/>
      <c r="V594" s="1974"/>
    </row>
    <row r="595" spans="1:22">
      <c r="A595" s="1722"/>
      <c r="B595" s="2648"/>
      <c r="C595" s="659"/>
      <c r="D595" s="1722"/>
      <c r="E595" s="2648"/>
      <c r="F595" s="2648"/>
      <c r="G595" s="1722"/>
      <c r="H595" s="2648"/>
      <c r="I595" s="2643"/>
      <c r="J595" s="1975"/>
      <c r="K595" s="1975"/>
      <c r="L595" s="1974"/>
      <c r="M595" s="1976"/>
      <c r="N595" s="1976"/>
      <c r="O595" s="1976"/>
      <c r="P595" s="1976"/>
      <c r="Q595" s="1976"/>
      <c r="R595" s="1976"/>
      <c r="S595" s="2649"/>
      <c r="T595" s="1722"/>
      <c r="U595" s="1974"/>
      <c r="V595" s="1974"/>
    </row>
    <row r="596" spans="1:22">
      <c r="A596" s="1722"/>
      <c r="B596" s="2648"/>
      <c r="C596" s="659"/>
      <c r="D596" s="1722"/>
      <c r="E596" s="2648"/>
      <c r="F596" s="2648"/>
      <c r="G596" s="1722"/>
      <c r="H596" s="2648"/>
      <c r="I596" s="2643"/>
      <c r="J596" s="1975"/>
      <c r="K596" s="1975"/>
      <c r="L596" s="1974"/>
      <c r="M596" s="1976"/>
      <c r="N596" s="1976"/>
      <c r="O596" s="1976"/>
      <c r="P596" s="1976"/>
      <c r="Q596" s="1976"/>
      <c r="R596" s="1976"/>
      <c r="S596" s="2649"/>
      <c r="T596" s="1722"/>
      <c r="U596" s="1974"/>
      <c r="V596" s="1974"/>
    </row>
    <row r="597" spans="1:22">
      <c r="A597" s="1722"/>
      <c r="B597" s="2648"/>
      <c r="C597" s="659"/>
      <c r="D597" s="1722"/>
      <c r="E597" s="2648"/>
      <c r="F597" s="2648"/>
      <c r="G597" s="1722"/>
      <c r="H597" s="2648"/>
      <c r="I597" s="2643"/>
      <c r="J597" s="1975"/>
      <c r="K597" s="1975"/>
      <c r="L597" s="1974"/>
      <c r="M597" s="1976"/>
      <c r="N597" s="1976"/>
      <c r="O597" s="1976"/>
      <c r="P597" s="1976"/>
      <c r="Q597" s="1976"/>
      <c r="R597" s="1976"/>
      <c r="S597" s="2649"/>
      <c r="T597" s="1722"/>
      <c r="U597" s="1974"/>
      <c r="V597" s="1974"/>
    </row>
    <row r="598" spans="1:22">
      <c r="A598" s="1722"/>
      <c r="B598" s="2648"/>
      <c r="C598" s="659"/>
      <c r="D598" s="1722"/>
      <c r="E598" s="2648"/>
      <c r="F598" s="2648"/>
      <c r="G598" s="1722"/>
      <c r="H598" s="2648"/>
      <c r="I598" s="2643"/>
      <c r="J598" s="1975"/>
      <c r="K598" s="1975"/>
      <c r="L598" s="1974"/>
      <c r="M598" s="1976"/>
      <c r="N598" s="1976"/>
      <c r="O598" s="1976"/>
      <c r="P598" s="1976"/>
      <c r="Q598" s="1976"/>
      <c r="R598" s="1976"/>
      <c r="S598" s="2649"/>
      <c r="T598" s="1722"/>
      <c r="U598" s="1974"/>
      <c r="V598" s="1974"/>
    </row>
    <row r="599" spans="1:22">
      <c r="A599" s="1722"/>
      <c r="B599" s="2648"/>
      <c r="C599" s="659"/>
      <c r="D599" s="1722"/>
      <c r="E599" s="2648"/>
      <c r="F599" s="2648"/>
      <c r="G599" s="1722"/>
      <c r="H599" s="2648"/>
      <c r="I599" s="2643"/>
      <c r="J599" s="1975"/>
      <c r="K599" s="1975"/>
      <c r="L599" s="1974"/>
      <c r="M599" s="1976"/>
      <c r="N599" s="1976"/>
      <c r="O599" s="1976"/>
      <c r="P599" s="1976"/>
      <c r="Q599" s="1976"/>
      <c r="R599" s="1976"/>
      <c r="S599" s="2649"/>
      <c r="T599" s="1722"/>
      <c r="U599" s="1974"/>
      <c r="V599" s="1974"/>
    </row>
    <row r="600" spans="1:22">
      <c r="A600" s="1722"/>
      <c r="B600" s="2648"/>
      <c r="C600" s="659"/>
      <c r="D600" s="1722"/>
      <c r="E600" s="2648"/>
      <c r="F600" s="2648"/>
      <c r="G600" s="1722"/>
      <c r="H600" s="2648"/>
      <c r="I600" s="2643"/>
      <c r="J600" s="1975"/>
      <c r="K600" s="1975"/>
      <c r="L600" s="1974"/>
      <c r="M600" s="1976"/>
      <c r="N600" s="1976"/>
      <c r="O600" s="1976"/>
      <c r="P600" s="1976"/>
      <c r="Q600" s="1976"/>
      <c r="R600" s="1976"/>
      <c r="S600" s="2649"/>
      <c r="T600" s="1722"/>
      <c r="U600" s="1974"/>
      <c r="V600" s="1974"/>
    </row>
    <row r="601" spans="1:22">
      <c r="A601" s="1722"/>
      <c r="B601" s="2648"/>
      <c r="C601" s="659"/>
      <c r="D601" s="1722"/>
      <c r="E601" s="2648"/>
      <c r="F601" s="2648"/>
      <c r="G601" s="1722"/>
      <c r="H601" s="2648"/>
      <c r="I601" s="2643"/>
      <c r="J601" s="1975"/>
      <c r="K601" s="1975"/>
      <c r="L601" s="1974"/>
      <c r="M601" s="1976"/>
      <c r="N601" s="1976"/>
      <c r="O601" s="1976"/>
      <c r="P601" s="1976"/>
      <c r="Q601" s="1976"/>
      <c r="R601" s="1976"/>
      <c r="S601" s="2649"/>
      <c r="T601" s="1722"/>
      <c r="U601" s="1974"/>
      <c r="V601" s="1974"/>
    </row>
    <row r="602" spans="1:22">
      <c r="A602" s="1722"/>
      <c r="B602" s="2648"/>
      <c r="C602" s="659"/>
      <c r="D602" s="1722"/>
      <c r="E602" s="2648"/>
      <c r="F602" s="2648"/>
      <c r="G602" s="1722"/>
      <c r="H602" s="2648"/>
      <c r="I602" s="2643"/>
      <c r="J602" s="1975"/>
      <c r="K602" s="1975"/>
      <c r="L602" s="1974"/>
      <c r="M602" s="1976"/>
      <c r="N602" s="1976"/>
      <c r="O602" s="1976"/>
      <c r="P602" s="1976"/>
      <c r="Q602" s="1976"/>
      <c r="R602" s="1976"/>
      <c r="S602" s="2649"/>
      <c r="T602" s="1722"/>
      <c r="U602" s="1974"/>
      <c r="V602" s="1974"/>
    </row>
    <row r="603" spans="1:22">
      <c r="A603" s="1722"/>
      <c r="B603" s="2648"/>
      <c r="C603" s="659"/>
      <c r="D603" s="1722"/>
      <c r="E603" s="2648"/>
      <c r="F603" s="2648"/>
      <c r="G603" s="1722"/>
      <c r="H603" s="2648"/>
      <c r="I603" s="2643"/>
      <c r="J603" s="1975"/>
      <c r="K603" s="1975"/>
      <c r="L603" s="1974"/>
      <c r="M603" s="1976"/>
      <c r="N603" s="1976"/>
      <c r="O603" s="1976"/>
      <c r="P603" s="1976"/>
      <c r="Q603" s="1976"/>
      <c r="R603" s="1976"/>
      <c r="S603" s="2649"/>
      <c r="T603" s="1722"/>
      <c r="U603" s="1974"/>
      <c r="V603" s="1974"/>
    </row>
    <row r="604" spans="1:22">
      <c r="A604" s="1722"/>
      <c r="B604" s="2648"/>
      <c r="C604" s="659"/>
      <c r="D604" s="1722"/>
      <c r="E604" s="2648"/>
      <c r="F604" s="2648"/>
      <c r="G604" s="1722"/>
      <c r="H604" s="2648"/>
      <c r="I604" s="2643"/>
      <c r="J604" s="1975"/>
      <c r="K604" s="1975"/>
      <c r="L604" s="1974"/>
      <c r="M604" s="1976"/>
      <c r="N604" s="1976"/>
      <c r="O604" s="1976"/>
      <c r="P604" s="1976"/>
      <c r="Q604" s="1976"/>
      <c r="R604" s="1976"/>
      <c r="S604" s="2649"/>
      <c r="T604" s="1722"/>
      <c r="U604" s="1974"/>
      <c r="V604" s="1974"/>
    </row>
    <row r="605" spans="1:22">
      <c r="A605" s="1722"/>
      <c r="B605" s="2648"/>
      <c r="C605" s="659"/>
      <c r="D605" s="1722"/>
      <c r="E605" s="2648"/>
      <c r="F605" s="2648"/>
      <c r="G605" s="1722"/>
      <c r="H605" s="2648"/>
      <c r="I605" s="2643"/>
      <c r="J605" s="1975"/>
      <c r="K605" s="1975"/>
      <c r="L605" s="1974"/>
      <c r="M605" s="1976"/>
      <c r="N605" s="1976"/>
      <c r="O605" s="1976"/>
      <c r="P605" s="1976"/>
      <c r="Q605" s="1976"/>
      <c r="R605" s="1976"/>
      <c r="S605" s="2649"/>
      <c r="T605" s="1722"/>
      <c r="U605" s="1974"/>
      <c r="V605" s="1974"/>
    </row>
    <row r="606" spans="1:22">
      <c r="A606" s="1722"/>
      <c r="B606" s="2648"/>
      <c r="C606" s="659"/>
      <c r="D606" s="1722"/>
      <c r="E606" s="2648"/>
      <c r="F606" s="2648"/>
      <c r="G606" s="1722"/>
      <c r="H606" s="2648"/>
      <c r="I606" s="2643"/>
      <c r="J606" s="1975"/>
      <c r="K606" s="1975"/>
      <c r="L606" s="1974"/>
      <c r="M606" s="1976"/>
      <c r="N606" s="1976"/>
      <c r="O606" s="1976"/>
      <c r="P606" s="1976"/>
      <c r="Q606" s="1976"/>
      <c r="R606" s="1976"/>
      <c r="S606" s="2649"/>
      <c r="T606" s="1722"/>
      <c r="U606" s="1974"/>
      <c r="V606" s="1974"/>
    </row>
    <row r="607" spans="1:22">
      <c r="A607" s="1722"/>
      <c r="B607" s="2648"/>
      <c r="C607" s="659"/>
      <c r="D607" s="1722"/>
      <c r="E607" s="2648"/>
      <c r="F607" s="2648"/>
      <c r="G607" s="1722"/>
      <c r="H607" s="2648"/>
      <c r="I607" s="2643"/>
      <c r="J607" s="1975"/>
      <c r="K607" s="1975"/>
      <c r="L607" s="1974"/>
      <c r="M607" s="1976"/>
      <c r="N607" s="1976"/>
      <c r="O607" s="1976"/>
      <c r="P607" s="1976"/>
      <c r="Q607" s="1976"/>
      <c r="R607" s="1976"/>
      <c r="S607" s="2649"/>
      <c r="T607" s="1722"/>
      <c r="U607" s="1974"/>
      <c r="V607" s="1974"/>
    </row>
    <row r="608" spans="1:22">
      <c r="A608" s="1722"/>
      <c r="B608" s="2648"/>
      <c r="C608" s="659"/>
      <c r="D608" s="1722"/>
      <c r="E608" s="2648"/>
      <c r="F608" s="2648"/>
      <c r="G608" s="1722"/>
      <c r="H608" s="2648"/>
      <c r="I608" s="2643"/>
      <c r="J608" s="1975"/>
      <c r="K608" s="1975"/>
      <c r="L608" s="1974"/>
      <c r="M608" s="1976"/>
      <c r="N608" s="1976"/>
      <c r="O608" s="1976"/>
      <c r="P608" s="1976"/>
      <c r="Q608" s="1976"/>
      <c r="R608" s="1976"/>
      <c r="S608" s="2649"/>
      <c r="T608" s="1722"/>
      <c r="U608" s="1974"/>
      <c r="V608" s="1974"/>
    </row>
    <row r="609" spans="1:22">
      <c r="A609" s="1722"/>
      <c r="B609" s="2648"/>
      <c r="C609" s="659"/>
      <c r="D609" s="1722"/>
      <c r="E609" s="2648"/>
      <c r="F609" s="2648"/>
      <c r="G609" s="1722"/>
      <c r="H609" s="2648"/>
      <c r="I609" s="2643"/>
      <c r="J609" s="1975"/>
      <c r="K609" s="1975"/>
      <c r="L609" s="1974"/>
      <c r="M609" s="1976"/>
      <c r="N609" s="1976"/>
      <c r="O609" s="1976"/>
      <c r="P609" s="1976"/>
      <c r="Q609" s="1976"/>
      <c r="R609" s="1976"/>
      <c r="S609" s="2649"/>
      <c r="T609" s="1722"/>
      <c r="U609" s="1974"/>
      <c r="V609" s="1974"/>
    </row>
    <row r="610" spans="1:22">
      <c r="A610" s="1722"/>
      <c r="B610" s="2648"/>
      <c r="C610" s="659"/>
      <c r="D610" s="1722"/>
      <c r="E610" s="2648"/>
      <c r="F610" s="2648"/>
      <c r="G610" s="1722"/>
      <c r="H610" s="2648"/>
      <c r="I610" s="2643"/>
      <c r="J610" s="1975"/>
      <c r="K610" s="1975"/>
      <c r="L610" s="1974"/>
      <c r="M610" s="1976"/>
      <c r="N610" s="1976"/>
      <c r="O610" s="1976"/>
      <c r="P610" s="1976"/>
      <c r="Q610" s="1976"/>
      <c r="R610" s="1976"/>
      <c r="S610" s="2649"/>
      <c r="T610" s="1722"/>
      <c r="U610" s="1974"/>
      <c r="V610" s="1974"/>
    </row>
    <row r="611" spans="1:22">
      <c r="A611" s="1722"/>
      <c r="B611" s="2648"/>
      <c r="C611" s="659"/>
      <c r="D611" s="1722"/>
      <c r="E611" s="2648"/>
      <c r="F611" s="2648"/>
      <c r="G611" s="1722"/>
      <c r="H611" s="2648"/>
      <c r="I611" s="2643"/>
      <c r="J611" s="1975"/>
      <c r="K611" s="1975"/>
      <c r="L611" s="1974"/>
      <c r="M611" s="1976"/>
      <c r="N611" s="1976"/>
      <c r="O611" s="1976"/>
      <c r="P611" s="1976"/>
      <c r="Q611" s="1976"/>
      <c r="R611" s="1976"/>
      <c r="S611" s="2649"/>
      <c r="T611" s="1722"/>
      <c r="U611" s="1974"/>
      <c r="V611" s="1974"/>
    </row>
    <row r="612" spans="1:22">
      <c r="A612" s="1722"/>
      <c r="B612" s="2648"/>
      <c r="C612" s="659"/>
      <c r="D612" s="1722"/>
      <c r="E612" s="2648"/>
      <c r="F612" s="2648"/>
      <c r="G612" s="1722"/>
      <c r="H612" s="2648"/>
      <c r="I612" s="2643"/>
      <c r="J612" s="1975"/>
      <c r="K612" s="1975"/>
      <c r="L612" s="1974"/>
      <c r="M612" s="1976"/>
      <c r="N612" s="1976"/>
      <c r="O612" s="1976"/>
      <c r="P612" s="1976"/>
      <c r="Q612" s="1976"/>
      <c r="R612" s="1976"/>
      <c r="S612" s="2649"/>
      <c r="T612" s="1722"/>
      <c r="U612" s="1974"/>
      <c r="V612" s="1974"/>
    </row>
    <row r="613" spans="1:22">
      <c r="A613" s="1722"/>
      <c r="B613" s="2648"/>
      <c r="C613" s="659"/>
      <c r="D613" s="1722"/>
      <c r="E613" s="2648"/>
      <c r="F613" s="2648"/>
      <c r="G613" s="1722"/>
      <c r="H613" s="2648"/>
      <c r="I613" s="2643"/>
      <c r="J613" s="1975"/>
      <c r="K613" s="1975"/>
      <c r="L613" s="1974"/>
      <c r="M613" s="1976"/>
      <c r="N613" s="1976"/>
      <c r="O613" s="1976"/>
      <c r="P613" s="1976"/>
      <c r="Q613" s="1976"/>
      <c r="R613" s="1976"/>
      <c r="S613" s="2649"/>
      <c r="T613" s="1722"/>
      <c r="U613" s="1974"/>
      <c r="V613" s="1974"/>
    </row>
    <row r="614" spans="1:22">
      <c r="A614" s="1722"/>
      <c r="B614" s="2648"/>
      <c r="C614" s="659"/>
      <c r="D614" s="1722"/>
      <c r="E614" s="2648"/>
      <c r="F614" s="2648"/>
      <c r="G614" s="1722"/>
      <c r="H614" s="2648"/>
      <c r="I614" s="2643"/>
      <c r="J614" s="1975"/>
      <c r="K614" s="1975"/>
      <c r="L614" s="1974"/>
      <c r="M614" s="1976"/>
      <c r="N614" s="1976"/>
      <c r="O614" s="1976"/>
      <c r="P614" s="1976"/>
      <c r="Q614" s="1976"/>
      <c r="R614" s="1976"/>
      <c r="S614" s="2649"/>
      <c r="T614" s="1722"/>
      <c r="U614" s="1974"/>
      <c r="V614" s="1974"/>
    </row>
    <row r="615" spans="1:22">
      <c r="A615" s="1722"/>
      <c r="B615" s="2648"/>
      <c r="C615" s="659"/>
      <c r="D615" s="1722"/>
      <c r="E615" s="2648"/>
      <c r="F615" s="2648"/>
      <c r="G615" s="1722"/>
      <c r="H615" s="2648"/>
      <c r="I615" s="2643"/>
      <c r="J615" s="1975"/>
      <c r="K615" s="1975"/>
      <c r="L615" s="1974"/>
      <c r="M615" s="1976"/>
      <c r="N615" s="1976"/>
      <c r="O615" s="1976"/>
      <c r="P615" s="1976"/>
      <c r="Q615" s="1976"/>
      <c r="R615" s="1976"/>
      <c r="S615" s="2649"/>
      <c r="T615" s="1722"/>
      <c r="U615" s="1974"/>
      <c r="V615" s="1974"/>
    </row>
    <row r="616" spans="1:22">
      <c r="A616" s="1722"/>
      <c r="B616" s="2648"/>
      <c r="C616" s="659"/>
      <c r="D616" s="1722"/>
      <c r="E616" s="2648"/>
      <c r="F616" s="2648"/>
      <c r="G616" s="1722"/>
      <c r="H616" s="2648"/>
      <c r="I616" s="2643"/>
      <c r="J616" s="1975"/>
      <c r="K616" s="1975"/>
      <c r="L616" s="1974"/>
      <c r="M616" s="1976"/>
      <c r="N616" s="1976"/>
      <c r="O616" s="1976"/>
      <c r="P616" s="1976"/>
      <c r="Q616" s="1976"/>
      <c r="R616" s="1976"/>
      <c r="S616" s="2649"/>
      <c r="T616" s="1722"/>
      <c r="U616" s="1974"/>
      <c r="V616" s="1974"/>
    </row>
    <row r="617" spans="1:22">
      <c r="A617" s="1722"/>
      <c r="B617" s="2648"/>
      <c r="C617" s="659"/>
      <c r="D617" s="1722"/>
      <c r="E617" s="2648"/>
      <c r="F617" s="2648"/>
      <c r="G617" s="1722"/>
      <c r="H617" s="2648"/>
      <c r="I617" s="2643"/>
      <c r="J617" s="1975"/>
      <c r="K617" s="1975"/>
      <c r="L617" s="1974"/>
      <c r="M617" s="1976"/>
      <c r="N617" s="1976"/>
      <c r="O617" s="1976"/>
      <c r="P617" s="1976"/>
      <c r="Q617" s="1976"/>
      <c r="R617" s="1976"/>
      <c r="S617" s="2649"/>
      <c r="T617" s="1722"/>
      <c r="U617" s="1974"/>
      <c r="V617" s="1974"/>
    </row>
    <row r="618" spans="1:22">
      <c r="A618" s="1722"/>
      <c r="B618" s="2648"/>
      <c r="C618" s="659"/>
      <c r="D618" s="1722"/>
      <c r="E618" s="2648"/>
      <c r="F618" s="2648"/>
      <c r="G618" s="1722"/>
      <c r="H618" s="2648"/>
      <c r="I618" s="2643"/>
      <c r="J618" s="1975"/>
      <c r="K618" s="1975"/>
      <c r="L618" s="1974"/>
      <c r="M618" s="1976"/>
      <c r="N618" s="1976"/>
      <c r="O618" s="1976"/>
      <c r="P618" s="1976"/>
      <c r="Q618" s="1976"/>
      <c r="R618" s="1976"/>
      <c r="S618" s="2649"/>
      <c r="T618" s="1722"/>
      <c r="U618" s="1974"/>
      <c r="V618" s="1974"/>
    </row>
    <row r="619" spans="1:22">
      <c r="A619" s="1722"/>
      <c r="B619" s="2648"/>
      <c r="C619" s="659"/>
      <c r="D619" s="1722"/>
      <c r="E619" s="2648"/>
      <c r="F619" s="2648"/>
      <c r="G619" s="1722"/>
      <c r="H619" s="2648"/>
      <c r="I619" s="2643"/>
      <c r="J619" s="1975"/>
      <c r="K619" s="1975"/>
      <c r="L619" s="1974"/>
      <c r="M619" s="1976"/>
      <c r="N619" s="1976"/>
      <c r="O619" s="1976"/>
      <c r="P619" s="1976"/>
      <c r="Q619" s="1976"/>
      <c r="R619" s="1976"/>
      <c r="S619" s="2649"/>
      <c r="T619" s="1722"/>
      <c r="U619" s="1974"/>
      <c r="V619" s="1974"/>
    </row>
    <row r="620" spans="1:22">
      <c r="A620" s="1722"/>
      <c r="B620" s="2648"/>
      <c r="C620" s="659"/>
      <c r="D620" s="1722"/>
      <c r="E620" s="2648"/>
      <c r="F620" s="2648"/>
      <c r="G620" s="1722"/>
      <c r="H620" s="2648"/>
      <c r="I620" s="2643"/>
      <c r="J620" s="1975"/>
      <c r="K620" s="1975"/>
      <c r="L620" s="1974"/>
      <c r="M620" s="1976"/>
      <c r="N620" s="1976"/>
      <c r="O620" s="1976"/>
      <c r="P620" s="1976"/>
      <c r="Q620" s="1976"/>
      <c r="R620" s="1976"/>
      <c r="S620" s="2649"/>
      <c r="T620" s="1722"/>
      <c r="U620" s="1974"/>
      <c r="V620" s="1974"/>
    </row>
    <row r="621" spans="1:22">
      <c r="A621" s="1722"/>
      <c r="B621" s="2648"/>
      <c r="C621" s="659"/>
      <c r="D621" s="1722"/>
      <c r="E621" s="2648"/>
      <c r="F621" s="2648"/>
      <c r="G621" s="1722"/>
      <c r="H621" s="2648"/>
      <c r="I621" s="2643"/>
      <c r="J621" s="1975"/>
      <c r="K621" s="1975"/>
      <c r="L621" s="1974"/>
      <c r="M621" s="1976"/>
      <c r="N621" s="1976"/>
      <c r="O621" s="1976"/>
      <c r="P621" s="1976"/>
      <c r="Q621" s="1976"/>
      <c r="R621" s="1976"/>
      <c r="S621" s="2649"/>
      <c r="T621" s="1722"/>
      <c r="U621" s="1974"/>
      <c r="V621" s="1974"/>
    </row>
    <row r="622" spans="1:22">
      <c r="A622" s="1722"/>
      <c r="B622" s="2648"/>
      <c r="C622" s="659"/>
      <c r="D622" s="1722"/>
      <c r="E622" s="2648"/>
      <c r="F622" s="2648"/>
      <c r="G622" s="1722"/>
      <c r="H622" s="2648"/>
      <c r="I622" s="2643"/>
      <c r="J622" s="1975"/>
      <c r="K622" s="1975"/>
      <c r="L622" s="1974"/>
      <c r="M622" s="1976"/>
      <c r="N622" s="1976"/>
      <c r="O622" s="1976"/>
      <c r="P622" s="1976"/>
      <c r="Q622" s="1976"/>
      <c r="R622" s="1976"/>
      <c r="S622" s="2649"/>
      <c r="T622" s="1722"/>
      <c r="U622" s="1974"/>
      <c r="V622" s="1974"/>
    </row>
    <row r="623" spans="1:22">
      <c r="A623" s="1722"/>
      <c r="B623" s="2648"/>
      <c r="C623" s="659"/>
      <c r="D623" s="1722"/>
      <c r="E623" s="2648"/>
      <c r="F623" s="2648"/>
      <c r="G623" s="1722"/>
      <c r="H623" s="2648"/>
      <c r="I623" s="2643"/>
      <c r="J623" s="1975"/>
      <c r="K623" s="1975"/>
      <c r="L623" s="1974"/>
      <c r="M623" s="1976"/>
      <c r="N623" s="1976"/>
      <c r="O623" s="1976"/>
      <c r="P623" s="1976"/>
      <c r="Q623" s="1976"/>
      <c r="R623" s="1976"/>
      <c r="S623" s="2649"/>
      <c r="T623" s="1722"/>
      <c r="U623" s="1974"/>
      <c r="V623" s="1974"/>
    </row>
    <row r="624" spans="1:22">
      <c r="A624" s="1722"/>
      <c r="B624" s="2648"/>
      <c r="C624" s="659"/>
      <c r="D624" s="1722"/>
      <c r="E624" s="2648"/>
      <c r="F624" s="2648"/>
      <c r="G624" s="1722"/>
      <c r="H624" s="2648"/>
      <c r="I624" s="2643"/>
      <c r="J624" s="1975"/>
      <c r="K624" s="1975"/>
      <c r="L624" s="1974"/>
      <c r="M624" s="1976"/>
      <c r="N624" s="1976"/>
      <c r="O624" s="1976"/>
      <c r="P624" s="1976"/>
      <c r="Q624" s="1976"/>
      <c r="R624" s="1976"/>
      <c r="S624" s="2649"/>
      <c r="T624" s="1722"/>
      <c r="U624" s="1974"/>
      <c r="V624" s="1974"/>
    </row>
    <row r="625" spans="1:22">
      <c r="A625" s="1722"/>
      <c r="B625" s="2648"/>
      <c r="C625" s="659"/>
      <c r="D625" s="1722"/>
      <c r="E625" s="2648"/>
      <c r="F625" s="2648"/>
      <c r="G625" s="1722"/>
      <c r="H625" s="2648"/>
      <c r="I625" s="2643"/>
      <c r="J625" s="1975"/>
      <c r="K625" s="1975"/>
      <c r="L625" s="1974"/>
      <c r="M625" s="1976"/>
      <c r="N625" s="1976"/>
      <c r="O625" s="1976"/>
      <c r="P625" s="1976"/>
      <c r="Q625" s="1976"/>
      <c r="R625" s="1976"/>
      <c r="S625" s="2649"/>
      <c r="T625" s="1722"/>
      <c r="U625" s="1974"/>
      <c r="V625" s="1974"/>
    </row>
    <row r="626" spans="1:22">
      <c r="A626" s="1722"/>
      <c r="B626" s="2648"/>
      <c r="C626" s="659"/>
      <c r="D626" s="1722"/>
      <c r="E626" s="2648"/>
      <c r="F626" s="2648"/>
      <c r="G626" s="1722"/>
      <c r="H626" s="2648"/>
      <c r="I626" s="2643"/>
      <c r="J626" s="1975"/>
      <c r="K626" s="1975"/>
      <c r="L626" s="1974"/>
      <c r="M626" s="1976"/>
      <c r="N626" s="1976"/>
      <c r="O626" s="1976"/>
      <c r="P626" s="1976"/>
      <c r="Q626" s="1976"/>
      <c r="R626" s="1976"/>
      <c r="S626" s="2649"/>
      <c r="T626" s="1722"/>
      <c r="U626" s="1974"/>
      <c r="V626" s="1974"/>
    </row>
    <row r="627" spans="1:22">
      <c r="A627" s="1722"/>
      <c r="B627" s="2648"/>
      <c r="C627" s="659"/>
      <c r="D627" s="1722"/>
      <c r="E627" s="2648"/>
      <c r="F627" s="2648"/>
      <c r="G627" s="1722"/>
      <c r="H627" s="2648"/>
      <c r="I627" s="2643"/>
      <c r="J627" s="1975"/>
      <c r="K627" s="1975"/>
      <c r="L627" s="1974"/>
      <c r="M627" s="1976"/>
      <c r="N627" s="1976"/>
      <c r="O627" s="1976"/>
      <c r="P627" s="1976"/>
      <c r="Q627" s="1976"/>
      <c r="R627" s="1976"/>
      <c r="S627" s="2649"/>
      <c r="T627" s="1722"/>
      <c r="U627" s="1974"/>
      <c r="V627" s="1974"/>
    </row>
    <row r="628" spans="1:22">
      <c r="A628" s="1722"/>
      <c r="B628" s="2648"/>
      <c r="C628" s="659"/>
      <c r="D628" s="1722"/>
      <c r="E628" s="2648"/>
      <c r="F628" s="2648"/>
      <c r="G628" s="1722"/>
      <c r="H628" s="2648"/>
      <c r="I628" s="2643"/>
      <c r="J628" s="1975"/>
      <c r="K628" s="1975"/>
      <c r="L628" s="1974"/>
      <c r="M628" s="1976"/>
      <c r="N628" s="1976"/>
      <c r="O628" s="1976"/>
      <c r="P628" s="1976"/>
      <c r="Q628" s="1976"/>
      <c r="R628" s="1976"/>
      <c r="S628" s="2649"/>
      <c r="T628" s="1722"/>
      <c r="U628" s="1974"/>
      <c r="V628" s="1974"/>
    </row>
    <row r="629" spans="1:22">
      <c r="A629" s="1722"/>
      <c r="B629" s="2648"/>
      <c r="C629" s="659"/>
      <c r="D629" s="1722"/>
      <c r="E629" s="2648"/>
      <c r="F629" s="2648"/>
      <c r="G629" s="1722"/>
      <c r="H629" s="2648"/>
      <c r="I629" s="2643"/>
      <c r="J629" s="1975"/>
      <c r="K629" s="1975"/>
      <c r="L629" s="1974"/>
      <c r="M629" s="1976"/>
      <c r="N629" s="1976"/>
      <c r="O629" s="1976"/>
      <c r="P629" s="1976"/>
      <c r="Q629" s="1976"/>
      <c r="R629" s="1976"/>
      <c r="S629" s="2649"/>
      <c r="T629" s="1722"/>
      <c r="U629" s="1974"/>
      <c r="V629" s="1974"/>
    </row>
    <row r="630" spans="1:22">
      <c r="A630" s="1722"/>
      <c r="B630" s="2648"/>
      <c r="C630" s="659"/>
      <c r="D630" s="1722"/>
      <c r="E630" s="2648"/>
      <c r="F630" s="2648"/>
      <c r="G630" s="1722"/>
      <c r="H630" s="2648"/>
      <c r="I630" s="2643"/>
      <c r="J630" s="1975"/>
      <c r="K630" s="1975"/>
      <c r="L630" s="1974"/>
      <c r="M630" s="1976"/>
      <c r="N630" s="1976"/>
      <c r="O630" s="1976"/>
      <c r="P630" s="1976"/>
      <c r="Q630" s="1976"/>
      <c r="R630" s="1976"/>
      <c r="S630" s="2649"/>
      <c r="T630" s="1722"/>
      <c r="U630" s="1974"/>
      <c r="V630" s="1974"/>
    </row>
    <row r="631" spans="1:22">
      <c r="A631" s="1722"/>
      <c r="B631" s="2648"/>
      <c r="C631" s="659"/>
      <c r="D631" s="1722"/>
      <c r="E631" s="2648"/>
      <c r="F631" s="2648"/>
      <c r="G631" s="1722"/>
      <c r="H631" s="2648"/>
      <c r="I631" s="2643"/>
      <c r="J631" s="1975"/>
      <c r="K631" s="1975"/>
      <c r="L631" s="1974"/>
      <c r="M631" s="1976"/>
      <c r="N631" s="1976"/>
      <c r="O631" s="1976"/>
      <c r="P631" s="1976"/>
      <c r="Q631" s="1976"/>
      <c r="R631" s="1976"/>
      <c r="S631" s="2649"/>
      <c r="T631" s="1722"/>
      <c r="U631" s="1974"/>
      <c r="V631" s="1974"/>
    </row>
    <row r="632" spans="1:22">
      <c r="A632" s="1722"/>
      <c r="B632" s="2648"/>
      <c r="C632" s="659"/>
      <c r="D632" s="1722"/>
      <c r="E632" s="2648"/>
      <c r="F632" s="2648"/>
      <c r="G632" s="1722"/>
      <c r="H632" s="2648"/>
      <c r="I632" s="2643"/>
      <c r="J632" s="1975"/>
      <c r="K632" s="1975"/>
      <c r="L632" s="1974"/>
      <c r="M632" s="1976"/>
      <c r="N632" s="1976"/>
      <c r="O632" s="1976"/>
      <c r="P632" s="1976"/>
      <c r="Q632" s="1976"/>
      <c r="R632" s="1976"/>
      <c r="S632" s="2649"/>
      <c r="T632" s="1722"/>
      <c r="U632" s="1974"/>
      <c r="V632" s="1974"/>
    </row>
    <row r="633" spans="1:22">
      <c r="A633" s="1722"/>
      <c r="B633" s="2648"/>
      <c r="C633" s="659"/>
      <c r="D633" s="1722"/>
      <c r="E633" s="2648"/>
      <c r="F633" s="2648"/>
      <c r="G633" s="1722"/>
      <c r="H633" s="2648"/>
      <c r="I633" s="2643"/>
      <c r="J633" s="1975"/>
      <c r="K633" s="1975"/>
      <c r="L633" s="1974"/>
      <c r="M633" s="1976"/>
      <c r="N633" s="1976"/>
      <c r="O633" s="1976"/>
      <c r="P633" s="1976"/>
      <c r="Q633" s="1976"/>
      <c r="R633" s="1976"/>
      <c r="S633" s="2649"/>
      <c r="T633" s="1722"/>
      <c r="U633" s="1974"/>
      <c r="V633" s="1974"/>
    </row>
    <row r="634" spans="1:22">
      <c r="A634" s="1722"/>
      <c r="B634" s="2648"/>
      <c r="C634" s="659"/>
      <c r="D634" s="1722"/>
      <c r="E634" s="2648"/>
      <c r="F634" s="2648"/>
      <c r="G634" s="1722"/>
      <c r="H634" s="2648"/>
      <c r="I634" s="2643"/>
      <c r="J634" s="1975"/>
      <c r="K634" s="1975"/>
      <c r="L634" s="1974"/>
      <c r="M634" s="1976"/>
      <c r="N634" s="1976"/>
      <c r="O634" s="1976"/>
      <c r="P634" s="1976"/>
      <c r="Q634" s="1976"/>
      <c r="R634" s="1976"/>
      <c r="S634" s="2649"/>
      <c r="T634" s="1722"/>
      <c r="U634" s="1974"/>
      <c r="V634" s="1974"/>
    </row>
    <row r="635" spans="1:22">
      <c r="A635" s="1722"/>
      <c r="B635" s="2648"/>
      <c r="C635" s="659"/>
      <c r="D635" s="1722"/>
      <c r="E635" s="2648"/>
      <c r="F635" s="2648"/>
      <c r="G635" s="1722"/>
      <c r="H635" s="2648"/>
      <c r="I635" s="2643"/>
      <c r="J635" s="1975"/>
      <c r="K635" s="1975"/>
      <c r="L635" s="1974"/>
      <c r="M635" s="1976"/>
      <c r="N635" s="1976"/>
      <c r="O635" s="1976"/>
      <c r="P635" s="1976"/>
      <c r="Q635" s="1976"/>
      <c r="R635" s="1976"/>
      <c r="S635" s="2649"/>
      <c r="T635" s="1722"/>
      <c r="U635" s="1974"/>
      <c r="V635" s="1974"/>
    </row>
    <row r="636" spans="1:22">
      <c r="A636" s="1722"/>
      <c r="B636" s="2648"/>
      <c r="C636" s="659"/>
      <c r="D636" s="1722"/>
      <c r="E636" s="2648"/>
      <c r="F636" s="2648"/>
      <c r="G636" s="1722"/>
      <c r="H636" s="2648"/>
      <c r="I636" s="2643"/>
      <c r="J636" s="1975"/>
      <c r="K636" s="1975"/>
      <c r="L636" s="1974"/>
      <c r="M636" s="1976"/>
      <c r="N636" s="1976"/>
      <c r="O636" s="1976"/>
      <c r="P636" s="1976"/>
      <c r="Q636" s="1976"/>
      <c r="R636" s="1976"/>
      <c r="S636" s="2649"/>
      <c r="T636" s="1722"/>
      <c r="U636" s="1974"/>
      <c r="V636" s="1974"/>
    </row>
    <row r="637" spans="1:22">
      <c r="A637" s="1722"/>
      <c r="B637" s="2648"/>
      <c r="C637" s="659"/>
      <c r="D637" s="1722"/>
      <c r="E637" s="2648"/>
      <c r="F637" s="2648"/>
      <c r="G637" s="1722"/>
      <c r="H637" s="2648"/>
      <c r="I637" s="2643"/>
      <c r="J637" s="1975"/>
      <c r="K637" s="1975"/>
      <c r="L637" s="1974"/>
      <c r="M637" s="1976"/>
      <c r="N637" s="1976"/>
      <c r="O637" s="1976"/>
      <c r="P637" s="1976"/>
      <c r="Q637" s="1976"/>
      <c r="R637" s="1976"/>
      <c r="S637" s="2649"/>
      <c r="T637" s="1722"/>
      <c r="U637" s="1974"/>
      <c r="V637" s="1974"/>
    </row>
    <row r="638" spans="1:22">
      <c r="A638" s="1722"/>
      <c r="B638" s="2648"/>
      <c r="C638" s="659"/>
      <c r="D638" s="1722"/>
      <c r="E638" s="2648"/>
      <c r="F638" s="2648"/>
      <c r="G638" s="1722"/>
      <c r="H638" s="2648"/>
      <c r="I638" s="2643"/>
      <c r="J638" s="1975"/>
      <c r="K638" s="1975"/>
      <c r="L638" s="1974"/>
      <c r="M638" s="1976"/>
      <c r="N638" s="1976"/>
      <c r="O638" s="1976"/>
      <c r="P638" s="1976"/>
      <c r="Q638" s="1976"/>
      <c r="R638" s="1976"/>
      <c r="S638" s="2649"/>
      <c r="T638" s="1722"/>
      <c r="U638" s="1974"/>
      <c r="V638" s="1974"/>
    </row>
    <row r="639" spans="1:22">
      <c r="A639" s="1722"/>
      <c r="B639" s="2648"/>
      <c r="C639" s="659"/>
      <c r="D639" s="1722"/>
      <c r="E639" s="2648"/>
      <c r="F639" s="2648"/>
      <c r="G639" s="1722"/>
      <c r="H639" s="2648"/>
      <c r="I639" s="2643"/>
      <c r="J639" s="1975"/>
      <c r="K639" s="1975"/>
      <c r="L639" s="1974"/>
      <c r="M639" s="1976"/>
      <c r="N639" s="1976"/>
      <c r="O639" s="1976"/>
      <c r="P639" s="1976"/>
      <c r="Q639" s="1976"/>
      <c r="R639" s="1976"/>
      <c r="S639" s="2649"/>
      <c r="T639" s="1722"/>
      <c r="U639" s="1974"/>
      <c r="V639" s="1974"/>
    </row>
    <row r="640" spans="1:22">
      <c r="A640" s="1722"/>
      <c r="B640" s="2648"/>
      <c r="C640" s="659"/>
      <c r="D640" s="1722"/>
      <c r="E640" s="2648"/>
      <c r="F640" s="2648"/>
      <c r="G640" s="1722"/>
      <c r="H640" s="2648"/>
      <c r="I640" s="2643"/>
      <c r="J640" s="1975"/>
      <c r="K640" s="1975"/>
      <c r="L640" s="1974"/>
      <c r="M640" s="1976"/>
      <c r="N640" s="1976"/>
      <c r="O640" s="1976"/>
      <c r="P640" s="1976"/>
      <c r="Q640" s="1976"/>
      <c r="R640" s="1976"/>
      <c r="S640" s="2649"/>
      <c r="T640" s="1722"/>
      <c r="U640" s="1974"/>
      <c r="V640" s="1974"/>
    </row>
    <row r="641" spans="1:22">
      <c r="A641" s="1722"/>
      <c r="B641" s="2648"/>
      <c r="C641" s="659"/>
      <c r="D641" s="1722"/>
      <c r="E641" s="2648"/>
      <c r="F641" s="2648"/>
      <c r="G641" s="1722"/>
      <c r="H641" s="2648"/>
      <c r="I641" s="2643"/>
      <c r="J641" s="1975"/>
      <c r="K641" s="1975"/>
      <c r="L641" s="1974"/>
      <c r="M641" s="1976"/>
      <c r="N641" s="1976"/>
      <c r="O641" s="1976"/>
      <c r="P641" s="1976"/>
      <c r="Q641" s="1976"/>
      <c r="R641" s="1976"/>
      <c r="S641" s="2649"/>
      <c r="T641" s="1722"/>
      <c r="U641" s="1974"/>
      <c r="V641" s="1974"/>
    </row>
    <row r="642" spans="1:22">
      <c r="A642" s="1722"/>
      <c r="B642" s="2648"/>
      <c r="C642" s="659"/>
      <c r="D642" s="1722"/>
      <c r="E642" s="2648"/>
      <c r="F642" s="2648"/>
      <c r="G642" s="1722"/>
      <c r="H642" s="2648"/>
      <c r="I642" s="2643"/>
      <c r="J642" s="1975"/>
      <c r="K642" s="1975"/>
      <c r="L642" s="1974"/>
      <c r="M642" s="1976"/>
      <c r="N642" s="1976"/>
      <c r="O642" s="1976"/>
      <c r="P642" s="1976"/>
      <c r="Q642" s="1976"/>
      <c r="R642" s="1976"/>
      <c r="S642" s="2649"/>
      <c r="T642" s="1722"/>
      <c r="U642" s="1974"/>
      <c r="V642" s="1974"/>
    </row>
    <row r="643" spans="1:22">
      <c r="A643" s="1722"/>
      <c r="B643" s="2648"/>
      <c r="C643" s="659"/>
      <c r="D643" s="1722"/>
      <c r="E643" s="2648"/>
      <c r="F643" s="2648"/>
      <c r="G643" s="1722"/>
      <c r="H643" s="2648"/>
      <c r="I643" s="2643"/>
      <c r="J643" s="1975"/>
      <c r="K643" s="1975"/>
      <c r="L643" s="1974"/>
      <c r="M643" s="1976"/>
      <c r="N643" s="1976"/>
      <c r="O643" s="1976"/>
      <c r="P643" s="1976"/>
      <c r="Q643" s="1976"/>
      <c r="R643" s="1976"/>
      <c r="S643" s="2649"/>
      <c r="T643" s="1722"/>
      <c r="U643" s="1974"/>
      <c r="V643" s="1974"/>
    </row>
    <row r="644" spans="1:22">
      <c r="A644" s="1722"/>
      <c r="B644" s="2648"/>
      <c r="C644" s="659"/>
      <c r="D644" s="1722"/>
      <c r="E644" s="2648"/>
      <c r="F644" s="2648"/>
      <c r="G644" s="1722"/>
      <c r="H644" s="2648"/>
      <c r="I644" s="2643"/>
      <c r="J644" s="1975"/>
      <c r="K644" s="1975"/>
      <c r="L644" s="1974"/>
      <c r="M644" s="1976"/>
      <c r="N644" s="1976"/>
      <c r="O644" s="1976"/>
      <c r="P644" s="1976"/>
      <c r="Q644" s="1976"/>
      <c r="R644" s="1976"/>
      <c r="S644" s="2649"/>
      <c r="T644" s="1722"/>
      <c r="U644" s="1974"/>
      <c r="V644" s="1974"/>
    </row>
    <row r="645" spans="1:22">
      <c r="A645" s="1722"/>
      <c r="B645" s="2648"/>
      <c r="C645" s="659"/>
      <c r="D645" s="1722"/>
      <c r="E645" s="2648"/>
      <c r="F645" s="2648"/>
      <c r="G645" s="1722"/>
      <c r="H645" s="2648"/>
      <c r="I645" s="2643"/>
      <c r="J645" s="1975"/>
      <c r="K645" s="1975"/>
      <c r="L645" s="1974"/>
      <c r="M645" s="1976"/>
      <c r="N645" s="1976"/>
      <c r="O645" s="1976"/>
      <c r="P645" s="1976"/>
      <c r="Q645" s="1976"/>
      <c r="R645" s="1976"/>
      <c r="S645" s="2649"/>
      <c r="T645" s="1722"/>
      <c r="U645" s="1974"/>
      <c r="V645" s="1974"/>
    </row>
    <row r="646" spans="1:22">
      <c r="A646" s="1722"/>
      <c r="B646" s="2648"/>
      <c r="C646" s="659"/>
      <c r="D646" s="1722"/>
      <c r="E646" s="2648"/>
      <c r="F646" s="2648"/>
      <c r="G646" s="1722"/>
      <c r="H646" s="2648"/>
      <c r="I646" s="2643"/>
      <c r="J646" s="1975"/>
      <c r="K646" s="1975"/>
      <c r="L646" s="1974"/>
      <c r="M646" s="1976"/>
      <c r="N646" s="1976"/>
      <c r="O646" s="1976"/>
      <c r="P646" s="1976"/>
      <c r="Q646" s="1976"/>
      <c r="R646" s="1976"/>
      <c r="S646" s="2649"/>
      <c r="T646" s="1722"/>
      <c r="U646" s="1974"/>
      <c r="V646" s="1974"/>
    </row>
    <row r="647" spans="1:22">
      <c r="A647" s="1722"/>
      <c r="B647" s="2648"/>
      <c r="C647" s="659"/>
      <c r="D647" s="1722"/>
      <c r="E647" s="2648"/>
      <c r="F647" s="2648"/>
      <c r="G647" s="1722"/>
      <c r="H647" s="2648"/>
      <c r="I647" s="2643"/>
      <c r="J647" s="1975"/>
      <c r="K647" s="1975"/>
      <c r="L647" s="1974"/>
      <c r="M647" s="1976"/>
      <c r="N647" s="1976"/>
      <c r="O647" s="1976"/>
      <c r="P647" s="1976"/>
      <c r="Q647" s="1976"/>
      <c r="R647" s="1976"/>
      <c r="S647" s="2649"/>
      <c r="T647" s="1722"/>
      <c r="U647" s="1974"/>
      <c r="V647" s="1974"/>
    </row>
    <row r="648" spans="1:22">
      <c r="A648" s="1722"/>
      <c r="B648" s="2648"/>
      <c r="C648" s="659"/>
      <c r="D648" s="1722"/>
      <c r="E648" s="2648"/>
      <c r="F648" s="2648"/>
      <c r="G648" s="1722"/>
      <c r="H648" s="2648"/>
      <c r="I648" s="2643"/>
      <c r="J648" s="1975"/>
      <c r="K648" s="1975"/>
      <c r="L648" s="1974"/>
      <c r="M648" s="1976"/>
      <c r="N648" s="1976"/>
      <c r="O648" s="1976"/>
      <c r="P648" s="1976"/>
      <c r="Q648" s="1976"/>
      <c r="R648" s="1976"/>
      <c r="S648" s="2649"/>
      <c r="T648" s="1722"/>
      <c r="U648" s="1974"/>
      <c r="V648" s="1974"/>
    </row>
    <row r="649" spans="1:22">
      <c r="A649" s="1722"/>
      <c r="B649" s="2648"/>
      <c r="C649" s="659"/>
      <c r="D649" s="1722"/>
      <c r="E649" s="2648"/>
      <c r="F649" s="2648"/>
      <c r="G649" s="1722"/>
      <c r="H649" s="2648"/>
      <c r="I649" s="2643"/>
      <c r="J649" s="1975"/>
      <c r="K649" s="1975"/>
      <c r="L649" s="1974"/>
      <c r="M649" s="1976"/>
      <c r="N649" s="1976"/>
      <c r="O649" s="1976"/>
      <c r="P649" s="1976"/>
      <c r="Q649" s="1976"/>
      <c r="R649" s="1976"/>
      <c r="S649" s="2649"/>
      <c r="T649" s="1722"/>
      <c r="U649" s="1974"/>
      <c r="V649" s="1974"/>
    </row>
    <row r="650" spans="1:22">
      <c r="A650" s="1722"/>
      <c r="B650" s="2648"/>
      <c r="C650" s="659"/>
      <c r="D650" s="1722"/>
      <c r="E650" s="2648"/>
      <c r="F650" s="2648"/>
      <c r="G650" s="1722"/>
      <c r="H650" s="2648"/>
      <c r="I650" s="2643"/>
      <c r="J650" s="1975"/>
      <c r="K650" s="1975"/>
      <c r="L650" s="1974"/>
      <c r="M650" s="1976"/>
      <c r="N650" s="1976"/>
      <c r="O650" s="1976"/>
      <c r="P650" s="1976"/>
      <c r="Q650" s="1976"/>
      <c r="R650" s="1976"/>
      <c r="S650" s="2649"/>
      <c r="T650" s="1722"/>
      <c r="U650" s="1974"/>
      <c r="V650" s="1974"/>
    </row>
    <row r="651" spans="1:22">
      <c r="A651" s="1722"/>
      <c r="B651" s="2648"/>
      <c r="C651" s="659"/>
      <c r="D651" s="1722"/>
      <c r="E651" s="2648"/>
      <c r="F651" s="2648"/>
      <c r="G651" s="1722"/>
      <c r="H651" s="2648"/>
      <c r="I651" s="2643"/>
      <c r="J651" s="1975"/>
      <c r="K651" s="1975"/>
      <c r="L651" s="1974"/>
      <c r="M651" s="1976"/>
      <c r="N651" s="1976"/>
      <c r="O651" s="1976"/>
      <c r="P651" s="1976"/>
      <c r="Q651" s="1976"/>
      <c r="R651" s="1976"/>
      <c r="S651" s="2649"/>
      <c r="T651" s="1722"/>
      <c r="U651" s="1974"/>
      <c r="V651" s="1974"/>
    </row>
    <row r="652" spans="1:22">
      <c r="A652" s="1722"/>
      <c r="B652" s="2648"/>
      <c r="C652" s="659"/>
      <c r="D652" s="1722"/>
      <c r="E652" s="2648"/>
      <c r="F652" s="2648"/>
      <c r="G652" s="1722"/>
      <c r="H652" s="2648"/>
      <c r="I652" s="2643"/>
      <c r="J652" s="1975"/>
      <c r="K652" s="1975"/>
      <c r="L652" s="1974"/>
      <c r="M652" s="1976"/>
      <c r="N652" s="1976"/>
      <c r="O652" s="1976"/>
      <c r="P652" s="1976"/>
      <c r="Q652" s="1976"/>
      <c r="R652" s="1976"/>
      <c r="S652" s="2649"/>
      <c r="T652" s="1722"/>
      <c r="U652" s="1974"/>
      <c r="V652" s="1974"/>
    </row>
    <row r="653" spans="1:22">
      <c r="A653" s="1722"/>
      <c r="B653" s="2648"/>
      <c r="C653" s="659"/>
      <c r="D653" s="1722"/>
      <c r="E653" s="2648"/>
      <c r="F653" s="2648"/>
      <c r="G653" s="1722"/>
      <c r="H653" s="2648"/>
      <c r="I653" s="2643"/>
      <c r="J653" s="1975"/>
      <c r="K653" s="1975"/>
      <c r="L653" s="1974"/>
      <c r="M653" s="1976"/>
      <c r="N653" s="1976"/>
      <c r="O653" s="1976"/>
      <c r="P653" s="1976"/>
      <c r="Q653" s="1976"/>
      <c r="R653" s="1976"/>
      <c r="S653" s="2649"/>
      <c r="T653" s="1722"/>
      <c r="U653" s="1974"/>
      <c r="V653" s="1974"/>
    </row>
    <row r="654" spans="1:22">
      <c r="A654" s="1722"/>
      <c r="B654" s="2648"/>
      <c r="C654" s="659"/>
      <c r="D654" s="1722"/>
      <c r="E654" s="2648"/>
      <c r="F654" s="2648"/>
      <c r="G654" s="1722"/>
      <c r="H654" s="2648"/>
      <c r="I654" s="2643"/>
      <c r="J654" s="1975"/>
      <c r="K654" s="1975"/>
      <c r="L654" s="1974"/>
      <c r="M654" s="1976"/>
      <c r="N654" s="1976"/>
      <c r="O654" s="1976"/>
      <c r="P654" s="1976"/>
      <c r="Q654" s="1976"/>
      <c r="R654" s="1976"/>
      <c r="S654" s="2649"/>
      <c r="T654" s="1722"/>
      <c r="U654" s="1974"/>
      <c r="V654" s="1974"/>
    </row>
    <row r="655" spans="1:22">
      <c r="A655" s="1722"/>
      <c r="B655" s="2648"/>
      <c r="C655" s="659"/>
      <c r="D655" s="1722"/>
      <c r="E655" s="2648"/>
      <c r="F655" s="2648"/>
      <c r="G655" s="1722"/>
      <c r="H655" s="2648"/>
      <c r="I655" s="2643"/>
      <c r="J655" s="1975"/>
      <c r="K655" s="1975"/>
      <c r="L655" s="1974"/>
      <c r="M655" s="1976"/>
      <c r="N655" s="1976"/>
      <c r="O655" s="1976"/>
      <c r="P655" s="1976"/>
      <c r="Q655" s="1976"/>
      <c r="R655" s="1976"/>
      <c r="S655" s="2649"/>
      <c r="T655" s="1722"/>
      <c r="U655" s="1974"/>
      <c r="V655" s="1974"/>
    </row>
    <row r="656" spans="1:22">
      <c r="A656" s="1722"/>
      <c r="B656" s="2648"/>
      <c r="C656" s="659"/>
      <c r="D656" s="1722"/>
      <c r="E656" s="2648"/>
      <c r="F656" s="2648"/>
      <c r="G656" s="1722"/>
      <c r="H656" s="2648"/>
      <c r="I656" s="2643"/>
      <c r="J656" s="1975"/>
      <c r="K656" s="1975"/>
      <c r="L656" s="1974"/>
      <c r="M656" s="1976"/>
      <c r="N656" s="1976"/>
      <c r="O656" s="1976"/>
      <c r="P656" s="1976"/>
      <c r="Q656" s="1976"/>
      <c r="R656" s="1976"/>
      <c r="S656" s="2649"/>
      <c r="T656" s="1722"/>
      <c r="U656" s="1974"/>
      <c r="V656" s="1974"/>
    </row>
    <row r="657" spans="1:22">
      <c r="A657" s="1722"/>
      <c r="B657" s="2648"/>
      <c r="C657" s="659"/>
      <c r="D657" s="1722"/>
      <c r="E657" s="2648"/>
      <c r="F657" s="2648"/>
      <c r="G657" s="1722"/>
      <c r="H657" s="2648"/>
      <c r="I657" s="2643"/>
      <c r="J657" s="1975"/>
      <c r="K657" s="1975"/>
      <c r="L657" s="1974"/>
      <c r="M657" s="1976"/>
      <c r="N657" s="1976"/>
      <c r="O657" s="1976"/>
      <c r="P657" s="1976"/>
      <c r="Q657" s="1976"/>
      <c r="R657" s="1976"/>
      <c r="S657" s="2649"/>
      <c r="T657" s="1722"/>
      <c r="U657" s="1974"/>
      <c r="V657" s="1974"/>
    </row>
    <row r="658" spans="1:22">
      <c r="A658" s="1722"/>
      <c r="B658" s="2648"/>
      <c r="C658" s="659"/>
      <c r="D658" s="1722"/>
      <c r="E658" s="2648"/>
      <c r="F658" s="2648"/>
      <c r="G658" s="1722"/>
      <c r="H658" s="2648"/>
      <c r="I658" s="2643"/>
      <c r="J658" s="1975"/>
      <c r="K658" s="1975"/>
      <c r="L658" s="1974"/>
      <c r="M658" s="1976"/>
      <c r="N658" s="1976"/>
      <c r="O658" s="1976"/>
      <c r="P658" s="1976"/>
      <c r="Q658" s="1976"/>
      <c r="R658" s="1976"/>
      <c r="S658" s="2649"/>
      <c r="T658" s="1722"/>
      <c r="U658" s="1974"/>
      <c r="V658" s="1974"/>
    </row>
    <row r="659" spans="1:22">
      <c r="A659" s="1722"/>
      <c r="B659" s="2648"/>
      <c r="C659" s="659"/>
      <c r="D659" s="1722"/>
      <c r="E659" s="2648"/>
      <c r="F659" s="2648"/>
      <c r="G659" s="1722"/>
      <c r="H659" s="2648"/>
      <c r="I659" s="2643"/>
      <c r="J659" s="1975"/>
      <c r="K659" s="1975"/>
      <c r="L659" s="1974"/>
      <c r="M659" s="1976"/>
      <c r="N659" s="1976"/>
      <c r="O659" s="1976"/>
      <c r="P659" s="1976"/>
      <c r="Q659" s="1976"/>
      <c r="R659" s="1976"/>
      <c r="S659" s="2649"/>
      <c r="T659" s="1722"/>
      <c r="U659" s="1974"/>
      <c r="V659" s="1974"/>
    </row>
    <row r="660" spans="1:22">
      <c r="A660" s="1722"/>
      <c r="B660" s="2648"/>
      <c r="C660" s="659"/>
      <c r="D660" s="1722"/>
      <c r="E660" s="2648"/>
      <c r="F660" s="2648"/>
      <c r="G660" s="1722"/>
      <c r="H660" s="2648"/>
      <c r="I660" s="2643"/>
      <c r="J660" s="1975"/>
      <c r="K660" s="1975"/>
      <c r="L660" s="1974"/>
      <c r="M660" s="1976"/>
      <c r="N660" s="1976"/>
      <c r="O660" s="1976"/>
      <c r="P660" s="1976"/>
      <c r="Q660" s="1976"/>
      <c r="R660" s="1976"/>
      <c r="S660" s="2649"/>
      <c r="T660" s="1722"/>
      <c r="U660" s="1974"/>
      <c r="V660" s="1974"/>
    </row>
    <row r="661" spans="1:22">
      <c r="A661" s="1722"/>
      <c r="B661" s="2648"/>
      <c r="C661" s="659"/>
      <c r="D661" s="1722"/>
      <c r="E661" s="2648"/>
      <c r="F661" s="2648"/>
      <c r="G661" s="1722"/>
      <c r="H661" s="2648"/>
      <c r="I661" s="2643"/>
      <c r="J661" s="1975"/>
      <c r="K661" s="1975"/>
      <c r="L661" s="1974"/>
      <c r="M661" s="1976"/>
      <c r="N661" s="1976"/>
      <c r="O661" s="1976"/>
      <c r="P661" s="1976"/>
      <c r="Q661" s="1976"/>
      <c r="R661" s="1976"/>
      <c r="S661" s="2649"/>
      <c r="T661" s="1722"/>
      <c r="U661" s="1974"/>
      <c r="V661" s="1974"/>
    </row>
    <row r="662" spans="1:22">
      <c r="A662" s="1722"/>
      <c r="B662" s="2648"/>
      <c r="C662" s="659"/>
      <c r="D662" s="1722"/>
      <c r="E662" s="2648"/>
      <c r="F662" s="2648"/>
      <c r="G662" s="1722"/>
      <c r="H662" s="2648"/>
      <c r="I662" s="2643"/>
      <c r="J662" s="1975"/>
      <c r="K662" s="1975"/>
      <c r="L662" s="1974"/>
      <c r="M662" s="1976"/>
      <c r="N662" s="1976"/>
      <c r="O662" s="1976"/>
      <c r="P662" s="1976"/>
      <c r="Q662" s="1976"/>
      <c r="R662" s="1976"/>
      <c r="S662" s="2649"/>
      <c r="T662" s="1722"/>
      <c r="U662" s="1974"/>
      <c r="V662" s="1974"/>
    </row>
    <row r="663" spans="1:22">
      <c r="A663" s="1722"/>
      <c r="B663" s="2648"/>
      <c r="C663" s="659"/>
      <c r="D663" s="1722"/>
      <c r="E663" s="2648"/>
      <c r="F663" s="2648"/>
      <c r="G663" s="1722"/>
      <c r="H663" s="2648"/>
      <c r="I663" s="2643"/>
      <c r="J663" s="1975"/>
      <c r="K663" s="1975"/>
      <c r="L663" s="1974"/>
      <c r="M663" s="1976"/>
      <c r="N663" s="1976"/>
      <c r="O663" s="1976"/>
      <c r="P663" s="1976"/>
      <c r="Q663" s="1976"/>
      <c r="R663" s="1976"/>
      <c r="S663" s="2649"/>
      <c r="T663" s="1722"/>
      <c r="U663" s="1974"/>
      <c r="V663" s="1974"/>
    </row>
    <row r="664" spans="1:22">
      <c r="A664" s="1722"/>
      <c r="B664" s="2648"/>
      <c r="C664" s="659"/>
      <c r="D664" s="1722"/>
      <c r="E664" s="2648"/>
      <c r="F664" s="2648"/>
      <c r="G664" s="1722"/>
      <c r="H664" s="2648"/>
      <c r="I664" s="2643"/>
      <c r="J664" s="1975"/>
      <c r="K664" s="1975"/>
      <c r="L664" s="1974"/>
      <c r="M664" s="1976"/>
      <c r="N664" s="1976"/>
      <c r="O664" s="1976"/>
      <c r="P664" s="1976"/>
      <c r="Q664" s="1976"/>
      <c r="R664" s="1976"/>
      <c r="S664" s="2649"/>
      <c r="T664" s="1722"/>
      <c r="U664" s="1974"/>
      <c r="V664" s="1974"/>
    </row>
    <row r="665" spans="1:22">
      <c r="A665" s="1722"/>
      <c r="B665" s="2648"/>
      <c r="C665" s="659"/>
      <c r="D665" s="1722"/>
      <c r="E665" s="2648"/>
      <c r="F665" s="2648"/>
      <c r="G665" s="1722"/>
      <c r="H665" s="2648"/>
      <c r="I665" s="2643"/>
      <c r="J665" s="1975"/>
      <c r="K665" s="1975"/>
      <c r="L665" s="1974"/>
      <c r="M665" s="1976"/>
      <c r="N665" s="1976"/>
      <c r="O665" s="1976"/>
      <c r="P665" s="1976"/>
      <c r="Q665" s="1976"/>
      <c r="R665" s="1976"/>
      <c r="S665" s="2649"/>
      <c r="T665" s="1722"/>
      <c r="U665" s="1974"/>
      <c r="V665" s="1974"/>
    </row>
    <row r="666" spans="1:22">
      <c r="A666" s="1722"/>
      <c r="B666" s="2648"/>
      <c r="C666" s="659"/>
      <c r="D666" s="1722"/>
      <c r="E666" s="2648"/>
      <c r="F666" s="2648"/>
      <c r="G666" s="1722"/>
      <c r="H666" s="2648"/>
      <c r="I666" s="2643"/>
      <c r="J666" s="1975"/>
      <c r="K666" s="1975"/>
      <c r="L666" s="1974"/>
      <c r="M666" s="1976"/>
      <c r="N666" s="1976"/>
      <c r="O666" s="1976"/>
      <c r="P666" s="1976"/>
      <c r="Q666" s="1976"/>
      <c r="R666" s="1976"/>
      <c r="S666" s="2649"/>
      <c r="T666" s="1722"/>
      <c r="U666" s="1974"/>
      <c r="V666" s="1974"/>
    </row>
    <row r="667" spans="1:22">
      <c r="A667" s="1722"/>
      <c r="B667" s="2648"/>
      <c r="C667" s="659"/>
      <c r="D667" s="1722"/>
      <c r="E667" s="2648"/>
      <c r="F667" s="2648"/>
      <c r="G667" s="1722"/>
      <c r="H667" s="2648"/>
      <c r="I667" s="2643"/>
      <c r="J667" s="1975"/>
      <c r="K667" s="1975"/>
      <c r="L667" s="1974"/>
      <c r="M667" s="1976"/>
      <c r="N667" s="1976"/>
      <c r="O667" s="1976"/>
      <c r="P667" s="1976"/>
      <c r="Q667" s="1976"/>
      <c r="R667" s="1976"/>
      <c r="S667" s="2649"/>
      <c r="T667" s="1722"/>
      <c r="U667" s="1974"/>
      <c r="V667" s="1974"/>
    </row>
    <row r="668" spans="1:22">
      <c r="A668" s="1722"/>
      <c r="B668" s="2648"/>
      <c r="C668" s="659"/>
      <c r="D668" s="1722"/>
      <c r="E668" s="2648"/>
      <c r="F668" s="2648"/>
      <c r="G668" s="1722"/>
      <c r="H668" s="2648"/>
      <c r="I668" s="2643"/>
      <c r="J668" s="1975"/>
      <c r="K668" s="1975"/>
      <c r="L668" s="1974"/>
      <c r="M668" s="1976"/>
      <c r="N668" s="1976"/>
      <c r="O668" s="1976"/>
      <c r="P668" s="1976"/>
      <c r="Q668" s="1976"/>
      <c r="R668" s="1976"/>
      <c r="S668" s="2649"/>
      <c r="T668" s="1722"/>
      <c r="U668" s="1974"/>
      <c r="V668" s="1974"/>
    </row>
    <row r="669" spans="1:22">
      <c r="A669" s="1722"/>
      <c r="B669" s="2648"/>
      <c r="C669" s="659"/>
      <c r="D669" s="1722"/>
      <c r="E669" s="2648"/>
      <c r="F669" s="2648"/>
      <c r="G669" s="1722"/>
      <c r="H669" s="2648"/>
      <c r="I669" s="2643"/>
      <c r="J669" s="1975"/>
      <c r="K669" s="1975"/>
      <c r="L669" s="1974"/>
      <c r="M669" s="1976"/>
      <c r="N669" s="1976"/>
      <c r="O669" s="1976"/>
      <c r="P669" s="1976"/>
      <c r="Q669" s="1976"/>
      <c r="R669" s="1976"/>
      <c r="S669" s="2649"/>
      <c r="T669" s="1722"/>
      <c r="U669" s="1974"/>
      <c r="V669" s="1974"/>
    </row>
    <row r="670" spans="1:22">
      <c r="A670" s="1722"/>
      <c r="B670" s="2648"/>
      <c r="C670" s="659"/>
      <c r="D670" s="1722"/>
      <c r="E670" s="2648"/>
      <c r="F670" s="2648"/>
      <c r="G670" s="1722"/>
      <c r="H670" s="2648"/>
      <c r="I670" s="2643"/>
      <c r="J670" s="1975"/>
      <c r="K670" s="1975"/>
      <c r="L670" s="1974"/>
      <c r="M670" s="1976"/>
      <c r="N670" s="1976"/>
      <c r="O670" s="1976"/>
      <c r="P670" s="1976"/>
      <c r="Q670" s="1976"/>
      <c r="R670" s="1976"/>
      <c r="S670" s="2649"/>
      <c r="T670" s="1722"/>
      <c r="U670" s="1974"/>
      <c r="V670" s="1974"/>
    </row>
    <row r="671" spans="1:22">
      <c r="A671" s="1722"/>
      <c r="B671" s="2648"/>
      <c r="C671" s="659"/>
      <c r="D671" s="1722"/>
      <c r="E671" s="2648"/>
      <c r="F671" s="2648"/>
      <c r="G671" s="1722"/>
      <c r="H671" s="2648"/>
      <c r="I671" s="2643"/>
      <c r="J671" s="1975"/>
      <c r="K671" s="1975"/>
      <c r="L671" s="1974"/>
      <c r="M671" s="1976"/>
      <c r="N671" s="1976"/>
      <c r="O671" s="1976"/>
      <c r="P671" s="1976"/>
      <c r="Q671" s="1976"/>
      <c r="R671" s="1976"/>
      <c r="S671" s="2649"/>
      <c r="T671" s="1722"/>
      <c r="U671" s="1974"/>
      <c r="V671" s="1974"/>
    </row>
    <row r="672" spans="1:22">
      <c r="A672" s="1722"/>
      <c r="B672" s="2648"/>
      <c r="C672" s="659"/>
      <c r="D672" s="1722"/>
      <c r="E672" s="2648"/>
      <c r="F672" s="2648"/>
      <c r="G672" s="1722"/>
      <c r="H672" s="2648"/>
      <c r="I672" s="2643"/>
      <c r="J672" s="1975"/>
      <c r="K672" s="1975"/>
      <c r="L672" s="1974"/>
      <c r="M672" s="1976"/>
      <c r="N672" s="1976"/>
      <c r="O672" s="1976"/>
      <c r="P672" s="1976"/>
      <c r="Q672" s="1976"/>
      <c r="R672" s="1976"/>
      <c r="S672" s="2649"/>
      <c r="T672" s="1722"/>
      <c r="U672" s="1974"/>
      <c r="V672" s="1974"/>
    </row>
    <row r="673" spans="1:22">
      <c r="A673" s="1722"/>
      <c r="B673" s="2648"/>
      <c r="C673" s="659"/>
      <c r="D673" s="1722"/>
      <c r="E673" s="2648"/>
      <c r="F673" s="2648"/>
      <c r="G673" s="1722"/>
      <c r="H673" s="2648"/>
      <c r="I673" s="2643"/>
      <c r="J673" s="1975"/>
      <c r="K673" s="1975"/>
      <c r="L673" s="1974"/>
      <c r="M673" s="1976"/>
      <c r="N673" s="1976"/>
      <c r="O673" s="1976"/>
      <c r="P673" s="1976"/>
      <c r="Q673" s="1976"/>
      <c r="R673" s="1976"/>
      <c r="S673" s="2649"/>
      <c r="T673" s="1722"/>
      <c r="U673" s="1974"/>
      <c r="V673" s="1974"/>
    </row>
    <row r="674" spans="1:22">
      <c r="A674" s="1722"/>
      <c r="B674" s="2648"/>
      <c r="C674" s="659"/>
      <c r="D674" s="1722"/>
      <c r="E674" s="2648"/>
      <c r="F674" s="2648"/>
      <c r="G674" s="1722"/>
      <c r="H674" s="2648"/>
      <c r="I674" s="2643"/>
      <c r="J674" s="1975"/>
      <c r="K674" s="1975"/>
      <c r="L674" s="1974"/>
      <c r="M674" s="1976"/>
      <c r="N674" s="1976"/>
      <c r="O674" s="1976"/>
      <c r="P674" s="1976"/>
      <c r="Q674" s="1976"/>
      <c r="R674" s="1976"/>
      <c r="S674" s="2649"/>
      <c r="T674" s="1722"/>
      <c r="U674" s="1974"/>
      <c r="V674" s="1974"/>
    </row>
    <row r="675" spans="1:22">
      <c r="A675" s="1722"/>
      <c r="B675" s="2648"/>
      <c r="C675" s="659"/>
      <c r="D675" s="1722"/>
      <c r="E675" s="2648"/>
      <c r="F675" s="2648"/>
      <c r="G675" s="1722"/>
      <c r="H675" s="2648"/>
      <c r="I675" s="2643"/>
      <c r="J675" s="1975"/>
      <c r="K675" s="1975"/>
      <c r="L675" s="1974"/>
      <c r="M675" s="1976"/>
      <c r="N675" s="1976"/>
      <c r="O675" s="1976"/>
      <c r="P675" s="1976"/>
      <c r="Q675" s="1976"/>
      <c r="R675" s="1976"/>
      <c r="S675" s="2649"/>
      <c r="T675" s="1722"/>
      <c r="U675" s="1974"/>
      <c r="V675" s="1974"/>
    </row>
    <row r="676" spans="1:22">
      <c r="A676" s="1722"/>
      <c r="B676" s="2648"/>
      <c r="C676" s="659"/>
      <c r="D676" s="1722"/>
      <c r="E676" s="2648"/>
      <c r="F676" s="2648"/>
      <c r="G676" s="1722"/>
      <c r="H676" s="2648"/>
      <c r="I676" s="2643"/>
      <c r="J676" s="1975"/>
      <c r="K676" s="1975"/>
      <c r="L676" s="1974"/>
      <c r="M676" s="1976"/>
      <c r="N676" s="1976"/>
      <c r="O676" s="1976"/>
      <c r="P676" s="1976"/>
      <c r="Q676" s="1976"/>
      <c r="R676" s="1976"/>
      <c r="S676" s="2649"/>
      <c r="T676" s="1722"/>
      <c r="U676" s="1974"/>
      <c r="V676" s="1974"/>
    </row>
    <row r="677" spans="1:22">
      <c r="A677" s="1722"/>
      <c r="B677" s="2648"/>
      <c r="C677" s="659"/>
      <c r="D677" s="1722"/>
      <c r="E677" s="2648"/>
      <c r="F677" s="2648"/>
      <c r="G677" s="1722"/>
      <c r="H677" s="2648"/>
      <c r="I677" s="2643"/>
      <c r="J677" s="1975"/>
      <c r="K677" s="1975"/>
      <c r="L677" s="1974"/>
      <c r="M677" s="1976"/>
      <c r="N677" s="1976"/>
      <c r="O677" s="1976"/>
      <c r="P677" s="1976"/>
      <c r="Q677" s="1976"/>
      <c r="R677" s="1976"/>
      <c r="S677" s="2649"/>
      <c r="T677" s="1722"/>
      <c r="U677" s="1974"/>
      <c r="V677" s="1974"/>
    </row>
    <row r="678" spans="1:22">
      <c r="A678" s="1722"/>
      <c r="B678" s="2648"/>
      <c r="C678" s="659"/>
      <c r="D678" s="1722"/>
      <c r="E678" s="2648"/>
      <c r="F678" s="2648"/>
      <c r="G678" s="1722"/>
      <c r="H678" s="2648"/>
      <c r="I678" s="2643"/>
      <c r="J678" s="1975"/>
      <c r="K678" s="1975"/>
      <c r="L678" s="1974"/>
      <c r="M678" s="1976"/>
      <c r="N678" s="1976"/>
      <c r="O678" s="1976"/>
      <c r="P678" s="1976"/>
      <c r="Q678" s="1976"/>
      <c r="R678" s="1976"/>
      <c r="S678" s="2649"/>
      <c r="T678" s="1722"/>
      <c r="U678" s="1974"/>
      <c r="V678" s="1974"/>
    </row>
    <row r="679" spans="1:22">
      <c r="A679" s="1722"/>
      <c r="B679" s="2648"/>
      <c r="C679" s="659"/>
      <c r="D679" s="1722"/>
      <c r="E679" s="2648"/>
      <c r="F679" s="2648"/>
      <c r="G679" s="1722"/>
      <c r="H679" s="2648"/>
      <c r="I679" s="2643"/>
      <c r="J679" s="1975"/>
      <c r="K679" s="1975"/>
      <c r="L679" s="1974"/>
      <c r="M679" s="1976"/>
      <c r="N679" s="1976"/>
      <c r="O679" s="1976"/>
      <c r="P679" s="1976"/>
      <c r="Q679" s="1976"/>
      <c r="R679" s="1976"/>
      <c r="S679" s="2649"/>
      <c r="T679" s="1722"/>
      <c r="U679" s="1974"/>
      <c r="V679" s="1974"/>
    </row>
    <row r="680" spans="1:22">
      <c r="A680" s="1722"/>
      <c r="B680" s="2648"/>
      <c r="C680" s="659"/>
      <c r="D680" s="1722"/>
      <c r="E680" s="2648"/>
      <c r="F680" s="2648"/>
      <c r="G680" s="1722"/>
      <c r="H680" s="2648"/>
      <c r="I680" s="2643"/>
      <c r="J680" s="1975"/>
      <c r="K680" s="1975"/>
      <c r="L680" s="1974"/>
      <c r="M680" s="1976"/>
      <c r="N680" s="1976"/>
      <c r="O680" s="1976"/>
      <c r="P680" s="1976"/>
      <c r="Q680" s="1976"/>
      <c r="R680" s="1976"/>
      <c r="S680" s="2649"/>
      <c r="T680" s="1722"/>
      <c r="U680" s="1974"/>
      <c r="V680" s="1974"/>
    </row>
    <row r="681" spans="1:22">
      <c r="A681" s="1722"/>
      <c r="B681" s="2648"/>
      <c r="C681" s="659"/>
      <c r="D681" s="1722"/>
      <c r="E681" s="2648"/>
      <c r="F681" s="2648"/>
      <c r="G681" s="1722"/>
      <c r="H681" s="2648"/>
      <c r="I681" s="2643"/>
      <c r="J681" s="1975"/>
      <c r="K681" s="1975"/>
      <c r="L681" s="1974"/>
      <c r="M681" s="1976"/>
      <c r="N681" s="1976"/>
      <c r="O681" s="1976"/>
      <c r="P681" s="1976"/>
      <c r="Q681" s="1976"/>
      <c r="R681" s="1976"/>
      <c r="S681" s="2649"/>
      <c r="T681" s="1722"/>
      <c r="U681" s="1974"/>
      <c r="V681" s="1974"/>
    </row>
    <row r="682" spans="1:22">
      <c r="A682" s="1722"/>
      <c r="B682" s="2648"/>
      <c r="C682" s="659"/>
      <c r="D682" s="1722"/>
      <c r="E682" s="2648"/>
      <c r="F682" s="2648"/>
      <c r="G682" s="1722"/>
      <c r="H682" s="2648"/>
      <c r="I682" s="2643"/>
      <c r="J682" s="1975"/>
      <c r="K682" s="1975"/>
      <c r="L682" s="1974"/>
      <c r="M682" s="1976"/>
      <c r="N682" s="1976"/>
      <c r="O682" s="1976"/>
      <c r="P682" s="1976"/>
      <c r="Q682" s="1976"/>
      <c r="R682" s="1976"/>
      <c r="S682" s="2649"/>
      <c r="T682" s="1722"/>
      <c r="U682" s="1974"/>
      <c r="V682" s="1974"/>
    </row>
    <row r="683" spans="1:22">
      <c r="A683" s="1722"/>
      <c r="B683" s="2648"/>
      <c r="C683" s="659"/>
      <c r="D683" s="1722"/>
      <c r="E683" s="2648"/>
      <c r="F683" s="2648"/>
      <c r="G683" s="1722"/>
      <c r="H683" s="2648"/>
      <c r="I683" s="2643"/>
      <c r="J683" s="1975"/>
      <c r="K683" s="1975"/>
      <c r="L683" s="1974"/>
      <c r="M683" s="1976"/>
      <c r="N683" s="1976"/>
      <c r="O683" s="1976"/>
      <c r="P683" s="1976"/>
      <c r="Q683" s="1976"/>
      <c r="R683" s="1976"/>
      <c r="S683" s="2649"/>
      <c r="T683" s="1722"/>
      <c r="U683" s="1974"/>
      <c r="V683" s="1974"/>
    </row>
    <row r="684" spans="1:22">
      <c r="A684" s="1722"/>
      <c r="B684" s="2648"/>
      <c r="C684" s="659"/>
      <c r="D684" s="1722"/>
      <c r="E684" s="2648"/>
      <c r="F684" s="2648"/>
      <c r="G684" s="1722"/>
      <c r="H684" s="2648"/>
      <c r="I684" s="2643"/>
      <c r="J684" s="1975"/>
      <c r="K684" s="1975"/>
      <c r="L684" s="1974"/>
      <c r="M684" s="1976"/>
      <c r="N684" s="1976"/>
      <c r="O684" s="1976"/>
      <c r="P684" s="1976"/>
      <c r="Q684" s="1976"/>
      <c r="R684" s="1976"/>
      <c r="S684" s="2649"/>
      <c r="T684" s="1722"/>
      <c r="U684" s="1974"/>
      <c r="V684" s="1974"/>
    </row>
    <row r="685" spans="1:22">
      <c r="A685" s="1722"/>
      <c r="B685" s="2648"/>
      <c r="C685" s="659"/>
      <c r="D685" s="1722"/>
      <c r="E685" s="2648"/>
      <c r="F685" s="2648"/>
      <c r="G685" s="1722"/>
      <c r="H685" s="2648"/>
      <c r="I685" s="2643"/>
      <c r="J685" s="1975"/>
      <c r="K685" s="1975"/>
      <c r="L685" s="1974"/>
      <c r="M685" s="1976"/>
      <c r="N685" s="1976"/>
      <c r="O685" s="1976"/>
      <c r="P685" s="1976"/>
      <c r="Q685" s="1976"/>
      <c r="R685" s="1976"/>
      <c r="S685" s="2649"/>
      <c r="T685" s="1722"/>
      <c r="U685" s="1974"/>
      <c r="V685" s="1974"/>
    </row>
    <row r="686" spans="1:22">
      <c r="A686" s="1722"/>
      <c r="B686" s="2648"/>
      <c r="C686" s="659"/>
      <c r="D686" s="1722"/>
      <c r="E686" s="2648"/>
      <c r="F686" s="2648"/>
      <c r="G686" s="1722"/>
      <c r="H686" s="2648"/>
      <c r="I686" s="2643"/>
      <c r="J686" s="1975"/>
      <c r="K686" s="1975"/>
      <c r="L686" s="1974"/>
      <c r="M686" s="1976"/>
      <c r="N686" s="1976"/>
      <c r="O686" s="1976"/>
      <c r="P686" s="1976"/>
      <c r="Q686" s="1976"/>
      <c r="R686" s="1976"/>
      <c r="S686" s="2649"/>
      <c r="T686" s="1722"/>
      <c r="U686" s="1974"/>
      <c r="V686" s="1974"/>
    </row>
    <row r="687" spans="1:22">
      <c r="A687" s="1722"/>
      <c r="B687" s="2648"/>
      <c r="C687" s="659"/>
      <c r="D687" s="1722"/>
      <c r="E687" s="2648"/>
      <c r="F687" s="2648"/>
      <c r="G687" s="1722"/>
      <c r="H687" s="2648"/>
      <c r="I687" s="2643"/>
      <c r="J687" s="1975"/>
      <c r="K687" s="1975"/>
      <c r="L687" s="1974"/>
      <c r="M687" s="1976"/>
      <c r="N687" s="1976"/>
      <c r="O687" s="1976"/>
      <c r="P687" s="1976"/>
      <c r="Q687" s="1976"/>
      <c r="R687" s="1976"/>
      <c r="S687" s="2649"/>
      <c r="T687" s="1722"/>
      <c r="U687" s="1974"/>
      <c r="V687" s="1974"/>
    </row>
    <row r="688" spans="1:22">
      <c r="A688" s="1722"/>
      <c r="B688" s="2648"/>
      <c r="C688" s="659"/>
      <c r="D688" s="1722"/>
      <c r="E688" s="2648"/>
      <c r="F688" s="2648"/>
      <c r="G688" s="1722"/>
      <c r="H688" s="2648"/>
      <c r="I688" s="2643"/>
      <c r="J688" s="1975"/>
      <c r="K688" s="1975"/>
      <c r="L688" s="1974"/>
      <c r="M688" s="1976"/>
      <c r="N688" s="1976"/>
      <c r="O688" s="1976"/>
      <c r="P688" s="1976"/>
      <c r="Q688" s="1976"/>
      <c r="R688" s="1976"/>
      <c r="S688" s="2649"/>
      <c r="T688" s="1722"/>
      <c r="U688" s="1974"/>
      <c r="V688" s="1974"/>
    </row>
    <row r="689" spans="1:22">
      <c r="A689" s="1722"/>
      <c r="B689" s="2648"/>
      <c r="C689" s="659"/>
      <c r="D689" s="1722"/>
      <c r="E689" s="2648"/>
      <c r="F689" s="2648"/>
      <c r="G689" s="1722"/>
      <c r="H689" s="2648"/>
      <c r="I689" s="2643"/>
      <c r="J689" s="1975"/>
      <c r="K689" s="1975"/>
      <c r="L689" s="1974"/>
      <c r="M689" s="1976"/>
      <c r="N689" s="1976"/>
      <c r="O689" s="1976"/>
      <c r="P689" s="1976"/>
      <c r="Q689" s="1976"/>
      <c r="R689" s="1976"/>
      <c r="S689" s="2649"/>
      <c r="T689" s="1722"/>
      <c r="U689" s="1974"/>
      <c r="V689" s="1974"/>
    </row>
    <row r="690" spans="1:22">
      <c r="A690" s="1722"/>
      <c r="B690" s="2648"/>
      <c r="C690" s="659"/>
      <c r="D690" s="1722"/>
      <c r="E690" s="2648"/>
      <c r="F690" s="2648"/>
      <c r="G690" s="1722"/>
      <c r="H690" s="2648"/>
      <c r="I690" s="2643"/>
      <c r="J690" s="1975"/>
      <c r="K690" s="1975"/>
      <c r="L690" s="1974"/>
      <c r="M690" s="1976"/>
      <c r="N690" s="1976"/>
      <c r="O690" s="1976"/>
      <c r="P690" s="1976"/>
      <c r="Q690" s="1976"/>
      <c r="R690" s="1976"/>
      <c r="S690" s="2649"/>
      <c r="T690" s="1722"/>
      <c r="U690" s="1974"/>
      <c r="V690" s="1974"/>
    </row>
    <row r="691" spans="1:22">
      <c r="A691" s="1722"/>
      <c r="B691" s="2648"/>
      <c r="C691" s="659"/>
      <c r="D691" s="1722"/>
      <c r="E691" s="2648"/>
      <c r="F691" s="2648"/>
      <c r="G691" s="1722"/>
      <c r="H691" s="2648"/>
      <c r="I691" s="2643"/>
      <c r="J691" s="1975"/>
      <c r="K691" s="1975"/>
      <c r="L691" s="1974"/>
      <c r="M691" s="1976"/>
      <c r="N691" s="1976"/>
      <c r="O691" s="1976"/>
      <c r="P691" s="1976"/>
      <c r="Q691" s="1976"/>
      <c r="R691" s="1976"/>
      <c r="S691" s="2649"/>
      <c r="T691" s="1722"/>
      <c r="U691" s="1974"/>
      <c r="V691" s="1974"/>
    </row>
    <row r="692" spans="1:22">
      <c r="A692" s="1722"/>
      <c r="B692" s="2648"/>
      <c r="C692" s="659"/>
      <c r="D692" s="1722"/>
      <c r="E692" s="2648"/>
      <c r="F692" s="2648"/>
      <c r="G692" s="1722"/>
      <c r="H692" s="2648"/>
      <c r="I692" s="2643"/>
      <c r="J692" s="1975"/>
      <c r="K692" s="1975"/>
      <c r="L692" s="1974"/>
      <c r="M692" s="1976"/>
      <c r="N692" s="1976"/>
      <c r="O692" s="1976"/>
      <c r="P692" s="1976"/>
      <c r="Q692" s="1976"/>
      <c r="R692" s="1976"/>
      <c r="S692" s="2649"/>
      <c r="T692" s="1722"/>
      <c r="U692" s="1974"/>
      <c r="V692" s="1974"/>
    </row>
    <row r="693" spans="1:22">
      <c r="A693" s="1722"/>
      <c r="B693" s="2648"/>
      <c r="C693" s="659"/>
      <c r="D693" s="1722"/>
      <c r="E693" s="2648"/>
      <c r="F693" s="2648"/>
      <c r="G693" s="1722"/>
      <c r="H693" s="2648"/>
      <c r="I693" s="2643"/>
      <c r="J693" s="1975"/>
      <c r="K693" s="1975"/>
      <c r="L693" s="1974"/>
      <c r="M693" s="1976"/>
      <c r="N693" s="1976"/>
      <c r="O693" s="1976"/>
      <c r="P693" s="1976"/>
      <c r="Q693" s="1976"/>
      <c r="R693" s="1976"/>
      <c r="S693" s="2649"/>
      <c r="T693" s="1722"/>
      <c r="U693" s="1974"/>
      <c r="V693" s="1974"/>
    </row>
    <row r="694" spans="1:22">
      <c r="A694" s="1722"/>
      <c r="B694" s="2648"/>
      <c r="C694" s="659"/>
      <c r="D694" s="1722"/>
      <c r="E694" s="2648"/>
      <c r="F694" s="2648"/>
      <c r="G694" s="1722"/>
      <c r="H694" s="2648"/>
      <c r="I694" s="2643"/>
      <c r="J694" s="1975"/>
      <c r="K694" s="1975"/>
      <c r="L694" s="1974"/>
      <c r="M694" s="1976"/>
      <c r="N694" s="1976"/>
      <c r="O694" s="1976"/>
      <c r="P694" s="1976"/>
      <c r="Q694" s="1976"/>
      <c r="R694" s="1976"/>
      <c r="S694" s="2649"/>
      <c r="T694" s="1722"/>
      <c r="U694" s="1974"/>
      <c r="V694" s="1974"/>
    </row>
    <row r="695" spans="1:22">
      <c r="A695" s="1722"/>
      <c r="B695" s="2648"/>
      <c r="C695" s="659"/>
      <c r="D695" s="1722"/>
      <c r="E695" s="2648"/>
      <c r="F695" s="2648"/>
      <c r="G695" s="1722"/>
      <c r="H695" s="2648"/>
      <c r="I695" s="2643"/>
      <c r="J695" s="1975"/>
      <c r="K695" s="1975"/>
      <c r="L695" s="1974"/>
      <c r="M695" s="1976"/>
      <c r="N695" s="1976"/>
      <c r="O695" s="1976"/>
      <c r="P695" s="1976"/>
      <c r="Q695" s="1976"/>
      <c r="R695" s="1976"/>
      <c r="S695" s="2649"/>
      <c r="T695" s="1722"/>
      <c r="U695" s="1974"/>
      <c r="V695" s="1974"/>
    </row>
    <row r="696" spans="1:22">
      <c r="A696" s="1722"/>
      <c r="B696" s="2648"/>
      <c r="C696" s="659"/>
      <c r="D696" s="1722"/>
      <c r="E696" s="2648"/>
      <c r="F696" s="2648"/>
      <c r="G696" s="1722"/>
      <c r="H696" s="2648"/>
      <c r="I696" s="2643"/>
      <c r="J696" s="1975"/>
      <c r="K696" s="1975"/>
      <c r="L696" s="1974"/>
      <c r="M696" s="1976"/>
      <c r="N696" s="1976"/>
      <c r="O696" s="1976"/>
      <c r="P696" s="1976"/>
      <c r="Q696" s="1976"/>
      <c r="R696" s="1976"/>
      <c r="S696" s="2649"/>
      <c r="T696" s="1722"/>
      <c r="U696" s="1974"/>
      <c r="V696" s="1974"/>
    </row>
    <row r="697" spans="1:22">
      <c r="A697" s="1722"/>
      <c r="B697" s="2648"/>
      <c r="C697" s="659"/>
      <c r="D697" s="1722"/>
      <c r="E697" s="2648"/>
      <c r="F697" s="2648"/>
      <c r="G697" s="1722"/>
      <c r="H697" s="2648"/>
      <c r="I697" s="2643"/>
      <c r="J697" s="1975"/>
      <c r="K697" s="1975"/>
      <c r="L697" s="1974"/>
      <c r="M697" s="1976"/>
      <c r="N697" s="1976"/>
      <c r="O697" s="1976"/>
      <c r="P697" s="1976"/>
      <c r="Q697" s="1976"/>
      <c r="R697" s="1976"/>
      <c r="S697" s="2649"/>
      <c r="T697" s="1722"/>
      <c r="U697" s="1974"/>
      <c r="V697" s="1974"/>
    </row>
    <row r="698" spans="1:22">
      <c r="A698" s="1722"/>
      <c r="B698" s="2648"/>
      <c r="C698" s="659"/>
      <c r="D698" s="1722"/>
      <c r="E698" s="2648"/>
      <c r="F698" s="2648"/>
      <c r="G698" s="1722"/>
      <c r="H698" s="2648"/>
      <c r="I698" s="2643"/>
      <c r="J698" s="1975"/>
      <c r="K698" s="1975"/>
      <c r="L698" s="1974"/>
      <c r="M698" s="1976"/>
      <c r="N698" s="1976"/>
      <c r="O698" s="1976"/>
      <c r="P698" s="1976"/>
      <c r="Q698" s="1976"/>
      <c r="R698" s="1976"/>
      <c r="S698" s="2649"/>
      <c r="T698" s="1722"/>
      <c r="U698" s="1974"/>
      <c r="V698" s="1974"/>
    </row>
    <row r="699" spans="1:22">
      <c r="A699" s="1722"/>
      <c r="B699" s="2648"/>
      <c r="C699" s="659"/>
      <c r="D699" s="1722"/>
      <c r="E699" s="2648"/>
      <c r="F699" s="2648"/>
      <c r="G699" s="1722"/>
      <c r="H699" s="2648"/>
      <c r="I699" s="2643"/>
      <c r="J699" s="1975"/>
      <c r="K699" s="1975"/>
      <c r="L699" s="1974"/>
      <c r="M699" s="1976"/>
      <c r="N699" s="1976"/>
      <c r="O699" s="1976"/>
      <c r="P699" s="1976"/>
      <c r="Q699" s="1976"/>
      <c r="R699" s="1976"/>
      <c r="S699" s="2649"/>
      <c r="T699" s="1722"/>
      <c r="U699" s="1974"/>
      <c r="V699" s="1974"/>
    </row>
    <row r="700" spans="1:22">
      <c r="A700" s="1722"/>
      <c r="B700" s="2648"/>
      <c r="C700" s="659"/>
      <c r="D700" s="1722"/>
      <c r="E700" s="2648"/>
      <c r="F700" s="2648"/>
      <c r="G700" s="1722"/>
      <c r="H700" s="2648"/>
      <c r="I700" s="2643"/>
      <c r="J700" s="1975"/>
      <c r="K700" s="1975"/>
      <c r="L700" s="1974"/>
      <c r="M700" s="1976"/>
      <c r="N700" s="1976"/>
      <c r="O700" s="1976"/>
      <c r="P700" s="1976"/>
      <c r="Q700" s="1976"/>
      <c r="R700" s="1976"/>
      <c r="S700" s="2649"/>
      <c r="T700" s="1722"/>
      <c r="U700" s="1974"/>
      <c r="V700" s="1974"/>
    </row>
    <row r="701" spans="1:22">
      <c r="A701" s="1722"/>
      <c r="B701" s="2648"/>
      <c r="C701" s="659"/>
      <c r="D701" s="1722"/>
      <c r="E701" s="2648"/>
      <c r="F701" s="2648"/>
      <c r="G701" s="1722"/>
      <c r="H701" s="2648"/>
      <c r="I701" s="2643"/>
      <c r="J701" s="1975"/>
      <c r="K701" s="1975"/>
      <c r="L701" s="1974"/>
      <c r="M701" s="1976"/>
      <c r="N701" s="1976"/>
      <c r="O701" s="1976"/>
      <c r="P701" s="1976"/>
      <c r="Q701" s="1976"/>
      <c r="R701" s="1976"/>
      <c r="S701" s="2649"/>
      <c r="T701" s="1722"/>
      <c r="U701" s="1974"/>
      <c r="V701" s="1974"/>
    </row>
    <row r="702" spans="1:22">
      <c r="A702" s="1722"/>
      <c r="B702" s="2648"/>
      <c r="C702" s="659"/>
      <c r="D702" s="1722"/>
      <c r="E702" s="2648"/>
      <c r="F702" s="2648"/>
      <c r="G702" s="1722"/>
      <c r="H702" s="2648"/>
      <c r="I702" s="2643"/>
      <c r="J702" s="1975"/>
      <c r="K702" s="1975"/>
      <c r="L702" s="1974"/>
      <c r="M702" s="1976"/>
      <c r="N702" s="1976"/>
      <c r="O702" s="1976"/>
      <c r="P702" s="1976"/>
      <c r="Q702" s="1976"/>
      <c r="R702" s="1976"/>
      <c r="S702" s="2649"/>
      <c r="T702" s="1722"/>
      <c r="U702" s="1974"/>
      <c r="V702" s="1974"/>
    </row>
    <row r="703" spans="1:22">
      <c r="A703" s="1722"/>
      <c r="B703" s="2648"/>
      <c r="C703" s="659"/>
      <c r="D703" s="1722"/>
      <c r="E703" s="2648"/>
      <c r="F703" s="2648"/>
      <c r="G703" s="1722"/>
      <c r="H703" s="2648"/>
      <c r="I703" s="2643"/>
      <c r="J703" s="1975"/>
      <c r="K703" s="1975"/>
      <c r="L703" s="1974"/>
      <c r="M703" s="1976"/>
      <c r="N703" s="1976"/>
      <c r="O703" s="1976"/>
      <c r="P703" s="1976"/>
      <c r="Q703" s="1976"/>
      <c r="R703" s="1976"/>
      <c r="S703" s="2649"/>
      <c r="T703" s="1722"/>
      <c r="U703" s="1974"/>
      <c r="V703" s="1974"/>
    </row>
    <row r="704" spans="1:22">
      <c r="A704" s="1722"/>
      <c r="B704" s="2648"/>
      <c r="C704" s="659"/>
      <c r="D704" s="1722"/>
      <c r="E704" s="2648"/>
      <c r="F704" s="2648"/>
      <c r="G704" s="1722"/>
      <c r="H704" s="2648"/>
      <c r="I704" s="2643"/>
      <c r="J704" s="1975"/>
      <c r="K704" s="1975"/>
      <c r="L704" s="1974"/>
      <c r="M704" s="1976"/>
      <c r="N704" s="1976"/>
      <c r="O704" s="1976"/>
      <c r="P704" s="1976"/>
      <c r="Q704" s="1976"/>
      <c r="R704" s="1976"/>
      <c r="S704" s="2649"/>
      <c r="T704" s="1722"/>
      <c r="U704" s="1974"/>
      <c r="V704" s="1974"/>
    </row>
    <row r="705" spans="1:22">
      <c r="A705" s="1722"/>
      <c r="B705" s="2648"/>
      <c r="C705" s="659"/>
      <c r="D705" s="1722"/>
      <c r="E705" s="2648"/>
      <c r="F705" s="2648"/>
      <c r="G705" s="1722"/>
      <c r="H705" s="2648"/>
      <c r="I705" s="2643"/>
      <c r="J705" s="1975"/>
      <c r="K705" s="1975"/>
      <c r="L705" s="1974"/>
      <c r="M705" s="1976"/>
      <c r="N705" s="1976"/>
      <c r="O705" s="1976"/>
      <c r="P705" s="1976"/>
      <c r="Q705" s="1976"/>
      <c r="R705" s="1976"/>
      <c r="S705" s="2649"/>
      <c r="T705" s="1722"/>
      <c r="U705" s="1974"/>
      <c r="V705" s="1974"/>
    </row>
    <row r="706" spans="1:22">
      <c r="A706" s="1722"/>
      <c r="B706" s="2648"/>
      <c r="C706" s="659"/>
      <c r="D706" s="1722"/>
      <c r="E706" s="2648"/>
      <c r="F706" s="2648"/>
      <c r="G706" s="1722"/>
      <c r="H706" s="2648"/>
      <c r="I706" s="2643"/>
      <c r="J706" s="1975"/>
      <c r="K706" s="1975"/>
      <c r="L706" s="1974"/>
      <c r="M706" s="1976"/>
      <c r="N706" s="1976"/>
      <c r="O706" s="1976"/>
      <c r="P706" s="1976"/>
      <c r="Q706" s="1976"/>
      <c r="R706" s="1976"/>
      <c r="S706" s="2649"/>
      <c r="T706" s="1722"/>
      <c r="U706" s="1974"/>
      <c r="V706" s="1974"/>
    </row>
    <row r="707" spans="1:22">
      <c r="A707" s="1722"/>
      <c r="B707" s="2648"/>
      <c r="C707" s="659"/>
      <c r="D707" s="1722"/>
      <c r="E707" s="2648"/>
      <c r="F707" s="2648"/>
      <c r="G707" s="1722"/>
      <c r="H707" s="2648"/>
      <c r="I707" s="2643"/>
      <c r="J707" s="1975"/>
      <c r="K707" s="1975"/>
      <c r="L707" s="1974"/>
      <c r="M707" s="1976"/>
      <c r="N707" s="1976"/>
      <c r="O707" s="1976"/>
      <c r="P707" s="1976"/>
      <c r="Q707" s="1976"/>
      <c r="R707" s="1976"/>
      <c r="S707" s="2649"/>
      <c r="T707" s="1722"/>
      <c r="U707" s="1974"/>
      <c r="V707" s="1974"/>
    </row>
    <row r="708" spans="1:22">
      <c r="A708" s="1722"/>
      <c r="B708" s="2648"/>
      <c r="C708" s="659"/>
      <c r="D708" s="1722"/>
      <c r="E708" s="2648"/>
      <c r="F708" s="2648"/>
      <c r="G708" s="1722"/>
      <c r="H708" s="2648"/>
      <c r="I708" s="2643"/>
      <c r="J708" s="1975"/>
      <c r="K708" s="1975"/>
      <c r="L708" s="1974"/>
      <c r="M708" s="1976"/>
      <c r="N708" s="1976"/>
      <c r="O708" s="1976"/>
      <c r="P708" s="1976"/>
      <c r="Q708" s="1976"/>
      <c r="R708" s="1976"/>
      <c r="S708" s="2649"/>
      <c r="T708" s="1722"/>
      <c r="U708" s="1974"/>
      <c r="V708" s="1974"/>
    </row>
    <row r="709" spans="1:22">
      <c r="A709" s="1722"/>
      <c r="B709" s="2648"/>
      <c r="C709" s="659"/>
      <c r="D709" s="1722"/>
      <c r="E709" s="2648"/>
      <c r="F709" s="2648"/>
      <c r="G709" s="1722"/>
      <c r="H709" s="2648"/>
      <c r="I709" s="2643"/>
      <c r="J709" s="1975"/>
      <c r="K709" s="1975"/>
      <c r="L709" s="1974"/>
      <c r="M709" s="1976"/>
      <c r="N709" s="1976"/>
      <c r="O709" s="1976"/>
      <c r="P709" s="1976"/>
      <c r="Q709" s="1976"/>
      <c r="R709" s="1976"/>
      <c r="S709" s="2649"/>
      <c r="T709" s="1722"/>
      <c r="U709" s="1974"/>
      <c r="V709" s="1974"/>
    </row>
    <row r="710" spans="1:22">
      <c r="A710" s="1722"/>
      <c r="B710" s="2648"/>
      <c r="C710" s="659"/>
      <c r="D710" s="1722"/>
      <c r="E710" s="2648"/>
      <c r="F710" s="2648"/>
      <c r="G710" s="1722"/>
      <c r="H710" s="2648"/>
      <c r="I710" s="2643"/>
      <c r="J710" s="1975"/>
      <c r="K710" s="1975"/>
      <c r="L710" s="1974"/>
      <c r="M710" s="1976"/>
      <c r="N710" s="1976"/>
      <c r="O710" s="1976"/>
      <c r="P710" s="1976"/>
      <c r="Q710" s="1976"/>
      <c r="R710" s="1976"/>
      <c r="S710" s="2649"/>
      <c r="T710" s="1722"/>
      <c r="U710" s="1974"/>
      <c r="V710" s="1974"/>
    </row>
    <row r="711" spans="1:22">
      <c r="A711" s="1722"/>
      <c r="B711" s="2648"/>
      <c r="C711" s="659"/>
      <c r="D711" s="1722"/>
      <c r="E711" s="2648"/>
      <c r="F711" s="2648"/>
      <c r="G711" s="1722"/>
      <c r="H711" s="2648"/>
      <c r="I711" s="2643"/>
      <c r="J711" s="1975"/>
      <c r="K711" s="1975"/>
      <c r="L711" s="1974"/>
      <c r="M711" s="1976"/>
      <c r="N711" s="1976"/>
      <c r="O711" s="1976"/>
      <c r="P711" s="1976"/>
      <c r="Q711" s="1976"/>
      <c r="R711" s="1976"/>
      <c r="S711" s="2649"/>
      <c r="T711" s="1722"/>
      <c r="U711" s="1974"/>
      <c r="V711" s="1974"/>
    </row>
    <row r="712" spans="1:22">
      <c r="A712" s="1722"/>
      <c r="B712" s="2648"/>
      <c r="C712" s="659"/>
      <c r="D712" s="1722"/>
      <c r="E712" s="2648"/>
      <c r="F712" s="2648"/>
      <c r="G712" s="1722"/>
      <c r="H712" s="2648"/>
      <c r="I712" s="2643"/>
      <c r="J712" s="1975"/>
      <c r="K712" s="1975"/>
      <c r="L712" s="1974"/>
      <c r="M712" s="1976"/>
      <c r="N712" s="1976"/>
      <c r="O712" s="1976"/>
      <c r="P712" s="1976"/>
      <c r="Q712" s="1976"/>
      <c r="R712" s="1976"/>
      <c r="S712" s="2649"/>
      <c r="T712" s="1722"/>
      <c r="U712" s="1974"/>
      <c r="V712" s="1974"/>
    </row>
    <row r="713" spans="1:22">
      <c r="A713" s="1722"/>
      <c r="B713" s="2648"/>
      <c r="C713" s="659"/>
      <c r="D713" s="1722"/>
      <c r="E713" s="2648"/>
      <c r="F713" s="2648"/>
      <c r="G713" s="1722"/>
      <c r="H713" s="2648"/>
      <c r="I713" s="2643"/>
      <c r="J713" s="1975"/>
      <c r="K713" s="1975"/>
      <c r="L713" s="1974"/>
      <c r="M713" s="1976"/>
      <c r="N713" s="1976"/>
      <c r="O713" s="1976"/>
      <c r="P713" s="1976"/>
      <c r="Q713" s="1976"/>
      <c r="R713" s="1976"/>
      <c r="S713" s="2649"/>
      <c r="T713" s="1722"/>
      <c r="U713" s="1974"/>
      <c r="V713" s="1974"/>
    </row>
    <row r="714" spans="1:22">
      <c r="A714" s="1722"/>
      <c r="B714" s="2648"/>
      <c r="C714" s="659"/>
      <c r="D714" s="1722"/>
      <c r="E714" s="2648"/>
      <c r="F714" s="2648"/>
      <c r="G714" s="1722"/>
      <c r="H714" s="2648"/>
      <c r="I714" s="2643"/>
      <c r="J714" s="1975"/>
      <c r="K714" s="1975"/>
      <c r="L714" s="1974"/>
      <c r="M714" s="1976"/>
      <c r="N714" s="1976"/>
      <c r="O714" s="1976"/>
      <c r="P714" s="1976"/>
      <c r="Q714" s="1976"/>
      <c r="R714" s="1976"/>
      <c r="S714" s="2649"/>
      <c r="T714" s="1722"/>
      <c r="U714" s="1974"/>
      <c r="V714" s="1974"/>
    </row>
    <row r="715" spans="1:22">
      <c r="A715" s="1722"/>
      <c r="B715" s="2648"/>
      <c r="C715" s="659"/>
      <c r="D715" s="1722"/>
      <c r="E715" s="2648"/>
      <c r="F715" s="2648"/>
      <c r="G715" s="1722"/>
      <c r="H715" s="2648"/>
      <c r="I715" s="2643"/>
      <c r="J715" s="1975"/>
      <c r="K715" s="1975"/>
      <c r="L715" s="1974"/>
      <c r="M715" s="1976"/>
      <c r="N715" s="1976"/>
      <c r="O715" s="1976"/>
      <c r="P715" s="1976"/>
      <c r="Q715" s="1976"/>
      <c r="R715" s="1976"/>
      <c r="S715" s="2649"/>
      <c r="T715" s="1722"/>
      <c r="U715" s="1974"/>
      <c r="V715" s="1974"/>
    </row>
    <row r="716" spans="1:22">
      <c r="A716" s="1722"/>
      <c r="B716" s="2648"/>
      <c r="C716" s="659"/>
      <c r="D716" s="1722"/>
      <c r="E716" s="2648"/>
      <c r="F716" s="2648"/>
      <c r="G716" s="1722"/>
      <c r="H716" s="2648"/>
      <c r="I716" s="2643"/>
      <c r="J716" s="1975"/>
      <c r="K716" s="1975"/>
      <c r="L716" s="1974"/>
      <c r="M716" s="1976"/>
      <c r="N716" s="1976"/>
      <c r="O716" s="1976"/>
      <c r="P716" s="1976"/>
      <c r="Q716" s="1976"/>
      <c r="R716" s="1976"/>
      <c r="S716" s="2649"/>
      <c r="T716" s="1722"/>
      <c r="U716" s="1974"/>
      <c r="V716" s="1974"/>
    </row>
    <row r="717" spans="1:22">
      <c r="A717" s="1722"/>
      <c r="B717" s="2648"/>
      <c r="C717" s="659"/>
      <c r="D717" s="1722"/>
      <c r="E717" s="2648"/>
      <c r="F717" s="2648"/>
      <c r="G717" s="1722"/>
      <c r="H717" s="2648"/>
      <c r="I717" s="2643"/>
      <c r="J717" s="1975"/>
      <c r="K717" s="1975"/>
      <c r="L717" s="1974"/>
      <c r="M717" s="1976"/>
      <c r="N717" s="1976"/>
      <c r="O717" s="1976"/>
      <c r="P717" s="1976"/>
      <c r="Q717" s="1976"/>
      <c r="R717" s="1976"/>
      <c r="S717" s="2649"/>
      <c r="T717" s="1722"/>
      <c r="U717" s="1974"/>
      <c r="V717" s="1974"/>
    </row>
    <row r="718" spans="1:22">
      <c r="A718" s="1722"/>
      <c r="B718" s="2648"/>
      <c r="C718" s="659"/>
      <c r="D718" s="1722"/>
      <c r="E718" s="2648"/>
      <c r="F718" s="2648"/>
      <c r="G718" s="1722"/>
      <c r="H718" s="2648"/>
      <c r="I718" s="2643"/>
      <c r="J718" s="1975"/>
      <c r="K718" s="1975"/>
      <c r="L718" s="1974"/>
      <c r="M718" s="1976"/>
      <c r="N718" s="1976"/>
      <c r="O718" s="1976"/>
      <c r="P718" s="1976"/>
      <c r="Q718" s="1976"/>
      <c r="R718" s="1976"/>
      <c r="S718" s="2649"/>
      <c r="T718" s="1722"/>
      <c r="U718" s="1974"/>
      <c r="V718" s="1974"/>
    </row>
    <row r="719" spans="1:22">
      <c r="A719" s="1722"/>
      <c r="B719" s="2648"/>
      <c r="C719" s="659"/>
      <c r="D719" s="1722"/>
      <c r="E719" s="2648"/>
      <c r="F719" s="2648"/>
      <c r="G719" s="1722"/>
      <c r="H719" s="2648"/>
      <c r="I719" s="2643"/>
      <c r="J719" s="1975"/>
      <c r="K719" s="1975"/>
      <c r="L719" s="1974"/>
      <c r="M719" s="1976"/>
      <c r="N719" s="1976"/>
      <c r="O719" s="1976"/>
      <c r="P719" s="1976"/>
      <c r="Q719" s="1976"/>
      <c r="R719" s="1976"/>
      <c r="S719" s="2649"/>
      <c r="T719" s="1722"/>
      <c r="U719" s="1974"/>
      <c r="V719" s="1974"/>
    </row>
    <row r="720" spans="1:22">
      <c r="A720" s="1722"/>
      <c r="B720" s="2648"/>
      <c r="C720" s="659"/>
      <c r="D720" s="1722"/>
      <c r="E720" s="2648"/>
      <c r="F720" s="2648"/>
      <c r="G720" s="1722"/>
      <c r="H720" s="2648"/>
      <c r="I720" s="2643"/>
      <c r="J720" s="1975"/>
      <c r="K720" s="1975"/>
      <c r="L720" s="1974"/>
      <c r="M720" s="1976"/>
      <c r="N720" s="1976"/>
      <c r="O720" s="1976"/>
      <c r="P720" s="1976"/>
      <c r="Q720" s="1976"/>
      <c r="R720" s="1976"/>
      <c r="S720" s="2649"/>
      <c r="T720" s="1722"/>
      <c r="U720" s="1974"/>
      <c r="V720" s="1974"/>
    </row>
    <row r="721" spans="1:22">
      <c r="A721" s="1722"/>
      <c r="B721" s="2648"/>
      <c r="C721" s="659"/>
      <c r="D721" s="1722"/>
      <c r="E721" s="2648"/>
      <c r="F721" s="2648"/>
      <c r="G721" s="1722"/>
      <c r="H721" s="2648"/>
      <c r="I721" s="2643"/>
      <c r="J721" s="1975"/>
      <c r="K721" s="1975"/>
      <c r="L721" s="1974"/>
      <c r="M721" s="1976"/>
      <c r="N721" s="1976"/>
      <c r="O721" s="1976"/>
      <c r="P721" s="1976"/>
      <c r="Q721" s="1976"/>
      <c r="R721" s="1976"/>
      <c r="S721" s="2649"/>
      <c r="T721" s="1722"/>
      <c r="U721" s="1974"/>
      <c r="V721" s="1974"/>
    </row>
    <row r="722" spans="1:22">
      <c r="A722" s="1722"/>
      <c r="B722" s="2648"/>
      <c r="C722" s="659"/>
      <c r="D722" s="1722"/>
      <c r="E722" s="2648"/>
      <c r="F722" s="2648"/>
      <c r="G722" s="1722"/>
      <c r="H722" s="2648"/>
      <c r="I722" s="2643"/>
      <c r="J722" s="1975"/>
      <c r="K722" s="1975"/>
      <c r="L722" s="1974"/>
      <c r="M722" s="1976"/>
      <c r="N722" s="1976"/>
      <c r="O722" s="1976"/>
      <c r="P722" s="1976"/>
      <c r="Q722" s="1976"/>
      <c r="R722" s="1976"/>
      <c r="S722" s="2649"/>
      <c r="T722" s="1722"/>
      <c r="U722" s="1974"/>
      <c r="V722" s="1974"/>
    </row>
    <row r="723" spans="1:22">
      <c r="A723" s="1722"/>
      <c r="B723" s="2648"/>
      <c r="C723" s="659"/>
      <c r="D723" s="1722"/>
      <c r="E723" s="2648"/>
      <c r="F723" s="2648"/>
      <c r="G723" s="1722"/>
      <c r="H723" s="2648"/>
      <c r="I723" s="2643"/>
      <c r="J723" s="1975"/>
      <c r="K723" s="1975"/>
      <c r="L723" s="1974"/>
      <c r="M723" s="1976"/>
      <c r="N723" s="1976"/>
      <c r="O723" s="1976"/>
      <c r="P723" s="1976"/>
      <c r="Q723" s="1976"/>
      <c r="R723" s="1976"/>
      <c r="S723" s="2649"/>
      <c r="T723" s="1722"/>
      <c r="U723" s="1974"/>
      <c r="V723" s="1974"/>
    </row>
    <row r="724" spans="1:22">
      <c r="A724" s="1722"/>
      <c r="B724" s="2648"/>
      <c r="C724" s="659"/>
      <c r="D724" s="1722"/>
      <c r="E724" s="2648"/>
      <c r="F724" s="2648"/>
      <c r="G724" s="1722"/>
      <c r="H724" s="2648"/>
      <c r="I724" s="2643"/>
      <c r="J724" s="1975"/>
      <c r="K724" s="1975"/>
      <c r="L724" s="1974"/>
      <c r="M724" s="1976"/>
      <c r="N724" s="1976"/>
      <c r="O724" s="1976"/>
      <c r="P724" s="1976"/>
      <c r="Q724" s="1976"/>
      <c r="R724" s="1976"/>
      <c r="S724" s="2649"/>
      <c r="T724" s="1722"/>
      <c r="U724" s="1974"/>
      <c r="V724" s="1974"/>
    </row>
    <row r="725" spans="1:22">
      <c r="A725" s="1722"/>
      <c r="B725" s="2648"/>
      <c r="C725" s="659"/>
      <c r="D725" s="1722"/>
      <c r="E725" s="2648"/>
      <c r="F725" s="2648"/>
      <c r="G725" s="1722"/>
      <c r="H725" s="2648"/>
      <c r="I725" s="2643"/>
      <c r="J725" s="1975"/>
      <c r="K725" s="1975"/>
      <c r="L725" s="1974"/>
      <c r="M725" s="1976"/>
      <c r="N725" s="1976"/>
      <c r="O725" s="1976"/>
      <c r="P725" s="1976"/>
      <c r="Q725" s="1976"/>
      <c r="R725" s="1976"/>
      <c r="S725" s="2649"/>
      <c r="T725" s="1722"/>
      <c r="U725" s="1974"/>
      <c r="V725" s="1974"/>
    </row>
    <row r="726" spans="1:22">
      <c r="A726" s="1722"/>
      <c r="B726" s="2648"/>
      <c r="C726" s="659"/>
      <c r="D726" s="1722"/>
      <c r="E726" s="2648"/>
      <c r="F726" s="2648"/>
      <c r="G726" s="1722"/>
      <c r="H726" s="2648"/>
      <c r="I726" s="2643"/>
      <c r="J726" s="1975"/>
      <c r="K726" s="1975"/>
      <c r="L726" s="1974"/>
      <c r="M726" s="1976"/>
      <c r="N726" s="1976"/>
      <c r="O726" s="1976"/>
      <c r="P726" s="1976"/>
      <c r="Q726" s="1976"/>
      <c r="R726" s="1976"/>
      <c r="S726" s="2649"/>
      <c r="T726" s="1722"/>
      <c r="U726" s="1974"/>
      <c r="V726" s="1974"/>
    </row>
    <row r="727" spans="1:22">
      <c r="A727" s="1722"/>
      <c r="B727" s="2648"/>
      <c r="C727" s="659"/>
      <c r="D727" s="1722"/>
      <c r="E727" s="2648"/>
      <c r="F727" s="2648"/>
      <c r="G727" s="1722"/>
      <c r="H727" s="2648"/>
      <c r="I727" s="2643"/>
      <c r="J727" s="1975"/>
      <c r="K727" s="1975"/>
      <c r="L727" s="1974"/>
      <c r="M727" s="1976"/>
      <c r="N727" s="1976"/>
      <c r="O727" s="1976"/>
      <c r="P727" s="1976"/>
      <c r="Q727" s="1976"/>
      <c r="R727" s="1976"/>
      <c r="S727" s="2649"/>
      <c r="T727" s="1722"/>
      <c r="U727" s="1974"/>
      <c r="V727" s="1974"/>
    </row>
    <row r="728" spans="1:22">
      <c r="A728" s="1722"/>
      <c r="B728" s="2648"/>
      <c r="C728" s="659"/>
      <c r="D728" s="1722"/>
      <c r="E728" s="2648"/>
      <c r="F728" s="2648"/>
      <c r="G728" s="1722"/>
      <c r="H728" s="2648"/>
      <c r="I728" s="2643"/>
      <c r="J728" s="1975"/>
      <c r="K728" s="1975"/>
      <c r="L728" s="1974"/>
      <c r="M728" s="1976"/>
      <c r="N728" s="1976"/>
      <c r="O728" s="1976"/>
      <c r="P728" s="1976"/>
      <c r="Q728" s="1976"/>
      <c r="R728" s="1976"/>
      <c r="S728" s="2649"/>
      <c r="T728" s="1722"/>
      <c r="U728" s="1974"/>
      <c r="V728" s="1974"/>
    </row>
    <row r="729" spans="1:22">
      <c r="A729" s="1722"/>
      <c r="B729" s="2648"/>
      <c r="C729" s="659"/>
      <c r="D729" s="1722"/>
      <c r="E729" s="2648"/>
      <c r="F729" s="2648"/>
      <c r="G729" s="1722"/>
      <c r="H729" s="2648"/>
      <c r="I729" s="2643"/>
      <c r="J729" s="1975"/>
      <c r="K729" s="1975"/>
      <c r="L729" s="1974"/>
      <c r="M729" s="1976"/>
      <c r="N729" s="1976"/>
      <c r="O729" s="1976"/>
      <c r="P729" s="1976"/>
      <c r="Q729" s="1976"/>
      <c r="R729" s="1976"/>
      <c r="S729" s="2649"/>
      <c r="T729" s="1722"/>
      <c r="U729" s="1974"/>
      <c r="V729" s="1974"/>
    </row>
    <row r="730" spans="1:22">
      <c r="A730" s="1722"/>
      <c r="B730" s="2648"/>
      <c r="C730" s="659"/>
      <c r="D730" s="1722"/>
      <c r="E730" s="2648"/>
      <c r="F730" s="2648"/>
      <c r="G730" s="1722"/>
      <c r="H730" s="2648"/>
      <c r="I730" s="2643"/>
      <c r="J730" s="1975"/>
      <c r="K730" s="1975"/>
      <c r="L730" s="1974"/>
      <c r="M730" s="1976"/>
      <c r="N730" s="1976"/>
      <c r="O730" s="1976"/>
      <c r="P730" s="1976"/>
      <c r="Q730" s="1976"/>
      <c r="R730" s="1976"/>
      <c r="S730" s="2649"/>
      <c r="T730" s="1722"/>
      <c r="U730" s="1974"/>
      <c r="V730" s="1974"/>
    </row>
    <row r="731" spans="1:22">
      <c r="A731" s="1722"/>
      <c r="B731" s="2648"/>
      <c r="C731" s="659"/>
      <c r="D731" s="1722"/>
      <c r="E731" s="2648"/>
      <c r="F731" s="2648"/>
      <c r="G731" s="1722"/>
      <c r="H731" s="2648"/>
      <c r="I731" s="2643"/>
      <c r="J731" s="1975"/>
      <c r="K731" s="1975"/>
      <c r="L731" s="1974"/>
      <c r="M731" s="1976"/>
      <c r="N731" s="1976"/>
      <c r="O731" s="1976"/>
      <c r="P731" s="1976"/>
      <c r="Q731" s="1976"/>
      <c r="R731" s="1976"/>
      <c r="S731" s="2649"/>
      <c r="T731" s="1722"/>
      <c r="U731" s="1974"/>
      <c r="V731" s="1974"/>
    </row>
    <row r="732" spans="1:22">
      <c r="A732" s="1722"/>
      <c r="B732" s="2648"/>
      <c r="C732" s="659"/>
      <c r="D732" s="1722"/>
      <c r="E732" s="2648"/>
      <c r="F732" s="2648"/>
      <c r="G732" s="1722"/>
      <c r="H732" s="2648"/>
      <c r="I732" s="2643"/>
      <c r="J732" s="1975"/>
      <c r="K732" s="1975"/>
      <c r="L732" s="1974"/>
      <c r="M732" s="1976"/>
      <c r="N732" s="1976"/>
      <c r="O732" s="1976"/>
      <c r="P732" s="1976"/>
      <c r="Q732" s="1976"/>
      <c r="R732" s="1976"/>
      <c r="S732" s="2649"/>
      <c r="T732" s="1722"/>
      <c r="U732" s="1974"/>
      <c r="V732" s="1974"/>
    </row>
    <row r="733" spans="1:22">
      <c r="A733" s="1722"/>
      <c r="B733" s="2648"/>
      <c r="C733" s="659"/>
      <c r="D733" s="1722"/>
      <c r="E733" s="2648"/>
      <c r="F733" s="2648"/>
      <c r="G733" s="1722"/>
      <c r="H733" s="2648"/>
      <c r="I733" s="2643"/>
      <c r="J733" s="1975"/>
      <c r="K733" s="1975"/>
      <c r="L733" s="1974"/>
      <c r="M733" s="1976"/>
      <c r="N733" s="1976"/>
      <c r="O733" s="1976"/>
      <c r="P733" s="1976"/>
      <c r="Q733" s="1976"/>
      <c r="R733" s="1976"/>
      <c r="S733" s="2649"/>
      <c r="T733" s="1722"/>
      <c r="U733" s="1974"/>
      <c r="V733" s="1974"/>
    </row>
    <row r="734" spans="1:22">
      <c r="A734" s="1722"/>
      <c r="B734" s="2648"/>
      <c r="C734" s="659"/>
      <c r="D734" s="1722"/>
      <c r="E734" s="2648"/>
      <c r="F734" s="2648"/>
      <c r="G734" s="1722"/>
      <c r="H734" s="2648"/>
      <c r="I734" s="2643"/>
      <c r="J734" s="1975"/>
      <c r="K734" s="1975"/>
      <c r="L734" s="1974"/>
      <c r="M734" s="1976"/>
      <c r="N734" s="1976"/>
      <c r="O734" s="1976"/>
      <c r="P734" s="1976"/>
      <c r="Q734" s="1976"/>
      <c r="R734" s="1976"/>
      <c r="S734" s="2649"/>
      <c r="T734" s="1722"/>
      <c r="U734" s="1974"/>
      <c r="V734" s="1974"/>
    </row>
    <row r="735" spans="1:22">
      <c r="A735" s="1722"/>
      <c r="B735" s="2648"/>
      <c r="C735" s="659"/>
      <c r="D735" s="1722"/>
      <c r="E735" s="2648"/>
      <c r="F735" s="2648"/>
      <c r="G735" s="1722"/>
      <c r="H735" s="2648"/>
      <c r="I735" s="2643"/>
      <c r="J735" s="1975"/>
      <c r="K735" s="1975"/>
      <c r="L735" s="1974"/>
      <c r="M735" s="1976"/>
      <c r="N735" s="1976"/>
      <c r="O735" s="1976"/>
      <c r="P735" s="1976"/>
      <c r="Q735" s="1976"/>
      <c r="R735" s="1976"/>
      <c r="S735" s="2649"/>
      <c r="T735" s="1722"/>
      <c r="U735" s="1974"/>
      <c r="V735" s="1974"/>
    </row>
    <row r="736" spans="1:22">
      <c r="A736" s="1722"/>
      <c r="B736" s="2648"/>
      <c r="C736" s="659"/>
      <c r="D736" s="1722"/>
      <c r="E736" s="2648"/>
      <c r="F736" s="2648"/>
      <c r="G736" s="1722"/>
      <c r="H736" s="2648"/>
      <c r="I736" s="2643"/>
      <c r="J736" s="1975"/>
      <c r="K736" s="1975"/>
      <c r="L736" s="1974"/>
      <c r="M736" s="1976"/>
      <c r="N736" s="1976"/>
      <c r="O736" s="1976"/>
      <c r="P736" s="1976"/>
      <c r="Q736" s="1976"/>
      <c r="R736" s="1976"/>
      <c r="S736" s="2649"/>
      <c r="T736" s="1722"/>
      <c r="U736" s="1974"/>
      <c r="V736" s="1974"/>
    </row>
    <row r="737" spans="1:22">
      <c r="A737" s="1722"/>
      <c r="B737" s="2648"/>
      <c r="C737" s="659"/>
      <c r="D737" s="1722"/>
      <c r="E737" s="2648"/>
      <c r="F737" s="2648"/>
      <c r="G737" s="1722"/>
      <c r="H737" s="2648"/>
      <c r="I737" s="2643"/>
      <c r="J737" s="1975"/>
      <c r="K737" s="1975"/>
      <c r="L737" s="1974"/>
      <c r="M737" s="1976"/>
      <c r="N737" s="1976"/>
      <c r="O737" s="1976"/>
      <c r="P737" s="1976"/>
      <c r="Q737" s="1976"/>
      <c r="R737" s="1976"/>
      <c r="S737" s="2649"/>
      <c r="T737" s="1722"/>
      <c r="U737" s="1974"/>
      <c r="V737" s="1974"/>
    </row>
    <row r="738" spans="1:22">
      <c r="A738" s="1722"/>
      <c r="B738" s="2648"/>
      <c r="C738" s="659"/>
      <c r="D738" s="1722"/>
      <c r="E738" s="2648"/>
      <c r="F738" s="2648"/>
      <c r="G738" s="1722"/>
      <c r="H738" s="2648"/>
      <c r="I738" s="2643"/>
      <c r="J738" s="1975"/>
      <c r="K738" s="1975"/>
      <c r="L738" s="1974"/>
      <c r="M738" s="1976"/>
      <c r="N738" s="1976"/>
      <c r="O738" s="1976"/>
      <c r="P738" s="1976"/>
      <c r="Q738" s="1976"/>
      <c r="R738" s="1976"/>
      <c r="S738" s="2649"/>
      <c r="T738" s="1722"/>
      <c r="U738" s="1974"/>
      <c r="V738" s="1974"/>
    </row>
    <row r="739" spans="1:22">
      <c r="A739" s="1722"/>
      <c r="B739" s="2648"/>
      <c r="C739" s="659"/>
      <c r="D739" s="1722"/>
      <c r="E739" s="2648"/>
      <c r="F739" s="2648"/>
      <c r="G739" s="1722"/>
      <c r="H739" s="2648"/>
      <c r="I739" s="2643"/>
      <c r="J739" s="1975"/>
      <c r="K739" s="1975"/>
      <c r="L739" s="1974"/>
      <c r="M739" s="1976"/>
      <c r="N739" s="1976"/>
      <c r="O739" s="1976"/>
      <c r="P739" s="1976"/>
      <c r="Q739" s="1976"/>
      <c r="R739" s="1976"/>
      <c r="S739" s="2649"/>
      <c r="T739" s="1722"/>
      <c r="U739" s="1974"/>
      <c r="V739" s="1974"/>
    </row>
    <row r="740" spans="1:22">
      <c r="A740" s="1722"/>
      <c r="B740" s="2648"/>
      <c r="C740" s="659"/>
      <c r="D740" s="1722"/>
      <c r="E740" s="2648"/>
      <c r="F740" s="2648"/>
      <c r="G740" s="1722"/>
      <c r="H740" s="2648"/>
      <c r="I740" s="2643"/>
      <c r="J740" s="1975"/>
      <c r="K740" s="1975"/>
      <c r="L740" s="1974"/>
      <c r="M740" s="1976"/>
      <c r="N740" s="1976"/>
      <c r="O740" s="1976"/>
      <c r="P740" s="1976"/>
      <c r="Q740" s="1976"/>
      <c r="R740" s="1976"/>
      <c r="S740" s="2649"/>
      <c r="T740" s="1722"/>
      <c r="U740" s="1974"/>
      <c r="V740" s="1974"/>
    </row>
    <row r="741" spans="1:22">
      <c r="A741" s="1722"/>
      <c r="B741" s="2648"/>
      <c r="C741" s="659"/>
      <c r="D741" s="1722"/>
      <c r="E741" s="2648"/>
      <c r="F741" s="2648"/>
      <c r="G741" s="1722"/>
      <c r="H741" s="2648"/>
      <c r="I741" s="2643"/>
      <c r="J741" s="1975"/>
      <c r="K741" s="1975"/>
      <c r="L741" s="1974"/>
      <c r="M741" s="1976"/>
      <c r="N741" s="1976"/>
      <c r="O741" s="1976"/>
      <c r="P741" s="1976"/>
      <c r="Q741" s="1976"/>
      <c r="R741" s="1976"/>
      <c r="S741" s="2649"/>
      <c r="T741" s="1722"/>
      <c r="U741" s="1974"/>
      <c r="V741" s="1974"/>
    </row>
    <row r="742" spans="1:22">
      <c r="A742" s="1722"/>
      <c r="B742" s="2648"/>
      <c r="C742" s="659"/>
      <c r="D742" s="1722"/>
      <c r="E742" s="2648"/>
      <c r="F742" s="2648"/>
      <c r="G742" s="1722"/>
      <c r="H742" s="2648"/>
      <c r="I742" s="2643"/>
      <c r="J742" s="1975"/>
      <c r="K742" s="1975"/>
      <c r="L742" s="1974"/>
      <c r="M742" s="1976"/>
      <c r="N742" s="1976"/>
      <c r="O742" s="1976"/>
      <c r="P742" s="1976"/>
      <c r="Q742" s="1976"/>
      <c r="R742" s="1976"/>
      <c r="S742" s="2649"/>
      <c r="T742" s="1722"/>
      <c r="U742" s="1974"/>
      <c r="V742" s="1974"/>
    </row>
    <row r="743" spans="1:22">
      <c r="A743" s="1722"/>
      <c r="B743" s="2648"/>
      <c r="C743" s="659"/>
      <c r="D743" s="1722"/>
      <c r="E743" s="2648"/>
      <c r="F743" s="2648"/>
      <c r="G743" s="1722"/>
      <c r="H743" s="2648"/>
      <c r="I743" s="2643"/>
      <c r="J743" s="1975"/>
      <c r="K743" s="1975"/>
      <c r="L743" s="1974"/>
      <c r="M743" s="1976"/>
      <c r="N743" s="1976"/>
      <c r="O743" s="1976"/>
      <c r="P743" s="1976"/>
      <c r="Q743" s="1976"/>
      <c r="R743" s="1976"/>
      <c r="S743" s="2649"/>
      <c r="T743" s="1722"/>
      <c r="U743" s="1974"/>
      <c r="V743" s="1974"/>
    </row>
    <row r="744" spans="1:22">
      <c r="A744" s="1722"/>
      <c r="B744" s="2648"/>
      <c r="C744" s="659"/>
      <c r="D744" s="1722"/>
      <c r="E744" s="2648"/>
      <c r="F744" s="2648"/>
      <c r="G744" s="1722"/>
      <c r="H744" s="2648"/>
      <c r="I744" s="2643"/>
      <c r="J744" s="1975"/>
      <c r="K744" s="1975"/>
      <c r="L744" s="1974"/>
      <c r="M744" s="1976"/>
      <c r="N744" s="1976"/>
      <c r="O744" s="1976"/>
      <c r="P744" s="1976"/>
      <c r="Q744" s="1976"/>
      <c r="R744" s="1976"/>
      <c r="S744" s="2649"/>
      <c r="T744" s="1722"/>
      <c r="U744" s="1974"/>
      <c r="V744" s="1974"/>
    </row>
    <row r="745" spans="1:22">
      <c r="A745" s="1722"/>
      <c r="B745" s="2648"/>
      <c r="C745" s="659"/>
      <c r="D745" s="1722"/>
      <c r="E745" s="2648"/>
      <c r="F745" s="2648"/>
      <c r="G745" s="1722"/>
      <c r="H745" s="2648"/>
      <c r="I745" s="2643"/>
      <c r="J745" s="1975"/>
      <c r="K745" s="1975"/>
      <c r="L745" s="1974"/>
      <c r="M745" s="1976"/>
      <c r="N745" s="1976"/>
      <c r="O745" s="1976"/>
      <c r="P745" s="1976"/>
      <c r="Q745" s="1976"/>
      <c r="R745" s="1976"/>
      <c r="S745" s="2649"/>
      <c r="T745" s="1722"/>
      <c r="U745" s="1974"/>
      <c r="V745" s="1974"/>
    </row>
    <row r="746" spans="1:22">
      <c r="A746" s="1722"/>
      <c r="B746" s="2648"/>
      <c r="C746" s="659"/>
      <c r="D746" s="1722"/>
      <c r="E746" s="2648"/>
      <c r="F746" s="2648"/>
      <c r="G746" s="1722"/>
      <c r="H746" s="2648"/>
      <c r="I746" s="2643"/>
      <c r="J746" s="1975"/>
      <c r="K746" s="1975"/>
      <c r="L746" s="1974"/>
      <c r="M746" s="1976"/>
      <c r="N746" s="1976"/>
      <c r="O746" s="1976"/>
      <c r="P746" s="1976"/>
      <c r="Q746" s="1976"/>
      <c r="R746" s="1976"/>
      <c r="S746" s="2649"/>
      <c r="T746" s="1722"/>
      <c r="U746" s="1974"/>
      <c r="V746" s="1974"/>
    </row>
    <row r="747" spans="1:22">
      <c r="A747" s="1722"/>
      <c r="B747" s="2648"/>
      <c r="C747" s="659"/>
      <c r="D747" s="1722"/>
      <c r="E747" s="2648"/>
      <c r="F747" s="2648"/>
      <c r="G747" s="1722"/>
      <c r="H747" s="2648"/>
      <c r="I747" s="2643"/>
      <c r="J747" s="1975"/>
      <c r="K747" s="1975"/>
      <c r="L747" s="1974"/>
      <c r="M747" s="1976"/>
      <c r="N747" s="1976"/>
      <c r="O747" s="1976"/>
      <c r="P747" s="1976"/>
      <c r="Q747" s="1976"/>
      <c r="R747" s="1976"/>
      <c r="S747" s="2649"/>
      <c r="T747" s="1722"/>
      <c r="U747" s="1974"/>
      <c r="V747" s="1974"/>
    </row>
    <row r="748" spans="1:22">
      <c r="A748" s="1722"/>
      <c r="B748" s="2648"/>
      <c r="C748" s="659"/>
      <c r="D748" s="1722"/>
      <c r="E748" s="2648"/>
      <c r="F748" s="2648"/>
      <c r="G748" s="1722"/>
      <c r="H748" s="2648"/>
      <c r="I748" s="2643"/>
      <c r="J748" s="1975"/>
      <c r="K748" s="1975"/>
      <c r="L748" s="1974"/>
      <c r="M748" s="1976"/>
      <c r="N748" s="1976"/>
      <c r="O748" s="1976"/>
      <c r="P748" s="1976"/>
      <c r="Q748" s="1976"/>
      <c r="R748" s="1976"/>
      <c r="S748" s="2649"/>
      <c r="T748" s="1722"/>
      <c r="U748" s="1974"/>
      <c r="V748" s="1974"/>
    </row>
    <row r="749" spans="1:22">
      <c r="A749" s="1722"/>
      <c r="B749" s="2648"/>
      <c r="C749" s="659"/>
      <c r="D749" s="1722"/>
      <c r="E749" s="2648"/>
      <c r="F749" s="2648"/>
      <c r="G749" s="1722"/>
      <c r="H749" s="2648"/>
      <c r="I749" s="2643"/>
      <c r="J749" s="1975"/>
      <c r="K749" s="1975"/>
      <c r="L749" s="1974"/>
      <c r="M749" s="1976"/>
      <c r="N749" s="1976"/>
      <c r="O749" s="1976"/>
      <c r="P749" s="1976"/>
      <c r="Q749" s="1976"/>
      <c r="R749" s="1976"/>
      <c r="S749" s="2649"/>
      <c r="T749" s="1722"/>
      <c r="U749" s="1974"/>
      <c r="V749" s="1974"/>
    </row>
    <row r="750" spans="1:22">
      <c r="A750" s="1722"/>
      <c r="B750" s="2648"/>
      <c r="C750" s="659"/>
      <c r="D750" s="1722"/>
      <c r="E750" s="2648"/>
      <c r="F750" s="2648"/>
      <c r="G750" s="1722"/>
      <c r="H750" s="2648"/>
      <c r="I750" s="2643"/>
      <c r="J750" s="1975"/>
      <c r="K750" s="1975"/>
      <c r="L750" s="1974"/>
      <c r="M750" s="1976"/>
      <c r="N750" s="1976"/>
      <c r="O750" s="1976"/>
      <c r="P750" s="1976"/>
      <c r="Q750" s="1976"/>
      <c r="R750" s="1976"/>
      <c r="S750" s="2649"/>
      <c r="T750" s="1722"/>
      <c r="U750" s="1974"/>
      <c r="V750" s="1974"/>
    </row>
    <row r="751" spans="1:22">
      <c r="A751" s="1722"/>
      <c r="B751" s="2648"/>
      <c r="C751" s="659"/>
      <c r="D751" s="1722"/>
      <c r="E751" s="2648"/>
      <c r="F751" s="2648"/>
      <c r="G751" s="1722"/>
      <c r="H751" s="2648"/>
      <c r="I751" s="2643"/>
      <c r="J751" s="1975"/>
      <c r="K751" s="1975"/>
      <c r="L751" s="1974"/>
      <c r="M751" s="1976"/>
      <c r="N751" s="1976"/>
      <c r="O751" s="1976"/>
      <c r="P751" s="1976"/>
      <c r="Q751" s="1976"/>
      <c r="R751" s="1976"/>
      <c r="S751" s="2649"/>
      <c r="T751" s="1722"/>
      <c r="U751" s="1974"/>
      <c r="V751" s="1974"/>
    </row>
    <row r="752" spans="1:22">
      <c r="A752" s="1722"/>
      <c r="B752" s="2648"/>
      <c r="C752" s="659"/>
      <c r="D752" s="1722"/>
      <c r="E752" s="2648"/>
      <c r="F752" s="2648"/>
      <c r="G752" s="1722"/>
      <c r="H752" s="2648"/>
      <c r="I752" s="2643"/>
      <c r="J752" s="1975"/>
      <c r="K752" s="1975"/>
      <c r="L752" s="1974"/>
      <c r="M752" s="1976"/>
      <c r="N752" s="1976"/>
      <c r="O752" s="1976"/>
      <c r="P752" s="1976"/>
      <c r="Q752" s="1976"/>
      <c r="R752" s="1976"/>
      <c r="S752" s="2649"/>
      <c r="T752" s="1722"/>
      <c r="U752" s="1974"/>
      <c r="V752" s="1974"/>
    </row>
    <row r="753" spans="1:22">
      <c r="A753" s="1722"/>
      <c r="B753" s="2648"/>
      <c r="C753" s="659"/>
      <c r="D753" s="1722"/>
      <c r="E753" s="2648"/>
      <c r="F753" s="2648"/>
      <c r="G753" s="1722"/>
      <c r="H753" s="2648"/>
      <c r="I753" s="2643"/>
      <c r="J753" s="1975"/>
      <c r="K753" s="1975"/>
      <c r="L753" s="1974"/>
      <c r="M753" s="1976"/>
      <c r="N753" s="1976"/>
      <c r="O753" s="1976"/>
      <c r="P753" s="1976"/>
      <c r="Q753" s="1976"/>
      <c r="R753" s="1976"/>
      <c r="S753" s="2649"/>
      <c r="T753" s="1722"/>
      <c r="U753" s="1974"/>
      <c r="V753" s="1974"/>
    </row>
    <row r="754" spans="1:22">
      <c r="A754" s="1722"/>
      <c r="B754" s="2648"/>
      <c r="C754" s="659"/>
      <c r="D754" s="1722"/>
      <c r="E754" s="2648"/>
      <c r="F754" s="2648"/>
      <c r="G754" s="1722"/>
      <c r="H754" s="2648"/>
      <c r="I754" s="2643"/>
      <c r="J754" s="1975"/>
      <c r="K754" s="1975"/>
      <c r="L754" s="1974"/>
      <c r="M754" s="1976"/>
      <c r="N754" s="1976"/>
      <c r="O754" s="1976"/>
      <c r="P754" s="1976"/>
      <c r="Q754" s="1976"/>
      <c r="R754" s="1976"/>
      <c r="S754" s="2649"/>
      <c r="T754" s="1722"/>
      <c r="U754" s="1974"/>
      <c r="V754" s="1974"/>
    </row>
    <row r="755" spans="1:22">
      <c r="A755" s="1722"/>
      <c r="B755" s="2648"/>
      <c r="C755" s="659"/>
      <c r="D755" s="1722"/>
      <c r="E755" s="2648"/>
      <c r="F755" s="2648"/>
      <c r="G755" s="1722"/>
      <c r="H755" s="2648"/>
      <c r="I755" s="2643"/>
      <c r="J755" s="1975"/>
      <c r="K755" s="1975"/>
      <c r="L755" s="1974"/>
      <c r="M755" s="1976"/>
      <c r="N755" s="1976"/>
      <c r="O755" s="1976"/>
      <c r="P755" s="1976"/>
      <c r="Q755" s="1976"/>
      <c r="R755" s="1976"/>
      <c r="S755" s="2649"/>
      <c r="T755" s="1722"/>
      <c r="U755" s="1974"/>
      <c r="V755" s="1974"/>
    </row>
    <row r="756" spans="1:22">
      <c r="A756" s="1722"/>
      <c r="B756" s="2648"/>
      <c r="C756" s="659"/>
      <c r="D756" s="1722"/>
      <c r="E756" s="2648"/>
      <c r="F756" s="2648"/>
      <c r="G756" s="1722"/>
      <c r="H756" s="2648"/>
      <c r="I756" s="2643"/>
      <c r="J756" s="1975"/>
      <c r="K756" s="1975"/>
      <c r="L756" s="1974"/>
      <c r="M756" s="1976"/>
      <c r="N756" s="1976"/>
      <c r="O756" s="1976"/>
      <c r="P756" s="1976"/>
      <c r="Q756" s="1976"/>
      <c r="R756" s="1976"/>
      <c r="S756" s="2649"/>
      <c r="T756" s="1722"/>
      <c r="U756" s="1974"/>
      <c r="V756" s="1974"/>
    </row>
    <row r="757" spans="1:22">
      <c r="A757" s="1722"/>
      <c r="B757" s="2648"/>
      <c r="C757" s="659"/>
      <c r="D757" s="1722"/>
      <c r="E757" s="2648"/>
      <c r="F757" s="2648"/>
      <c r="G757" s="1722"/>
      <c r="H757" s="2648"/>
      <c r="I757" s="2643"/>
      <c r="J757" s="1975"/>
      <c r="K757" s="1975"/>
      <c r="L757" s="1974"/>
      <c r="M757" s="1976"/>
      <c r="N757" s="1976"/>
      <c r="O757" s="1976"/>
      <c r="P757" s="1976"/>
      <c r="Q757" s="1976"/>
      <c r="R757" s="1976"/>
      <c r="S757" s="2649"/>
      <c r="T757" s="1722"/>
      <c r="U757" s="1974"/>
      <c r="V757" s="1974"/>
    </row>
    <row r="758" spans="1:22">
      <c r="A758" s="1722"/>
      <c r="B758" s="2648"/>
      <c r="C758" s="659"/>
      <c r="D758" s="1722"/>
      <c r="E758" s="2648"/>
      <c r="F758" s="2648"/>
      <c r="G758" s="1722"/>
      <c r="H758" s="2648"/>
      <c r="I758" s="2643"/>
      <c r="J758" s="1975"/>
      <c r="K758" s="1975"/>
      <c r="L758" s="1974"/>
      <c r="M758" s="1976"/>
      <c r="N758" s="1976"/>
      <c r="O758" s="1976"/>
      <c r="P758" s="1976"/>
      <c r="Q758" s="1976"/>
      <c r="R758" s="1976"/>
      <c r="S758" s="2649"/>
      <c r="T758" s="1722"/>
      <c r="U758" s="1974"/>
      <c r="V758" s="1974"/>
    </row>
    <row r="759" spans="1:22">
      <c r="A759" s="1722"/>
      <c r="B759" s="2648"/>
      <c r="C759" s="659"/>
      <c r="D759" s="1722"/>
      <c r="E759" s="2648"/>
      <c r="F759" s="2648"/>
      <c r="G759" s="1722"/>
      <c r="H759" s="2648"/>
      <c r="I759" s="2643"/>
      <c r="J759" s="1975"/>
      <c r="K759" s="1975"/>
      <c r="L759" s="1974"/>
      <c r="M759" s="1976"/>
      <c r="N759" s="1976"/>
      <c r="O759" s="1976"/>
      <c r="P759" s="1976"/>
      <c r="Q759" s="1976"/>
      <c r="R759" s="1976"/>
      <c r="S759" s="2649"/>
      <c r="T759" s="1722"/>
      <c r="U759" s="1974"/>
      <c r="V759" s="1974"/>
    </row>
    <row r="760" spans="1:22">
      <c r="A760" s="1722"/>
      <c r="B760" s="2648"/>
      <c r="C760" s="659"/>
      <c r="D760" s="1722"/>
      <c r="E760" s="2648"/>
      <c r="F760" s="2648"/>
      <c r="G760" s="1722"/>
      <c r="H760" s="2648"/>
      <c r="I760" s="2643"/>
      <c r="J760" s="1975"/>
      <c r="K760" s="1975"/>
      <c r="L760" s="1974"/>
      <c r="M760" s="1976"/>
      <c r="N760" s="1976"/>
      <c r="O760" s="1976"/>
      <c r="P760" s="1976"/>
      <c r="Q760" s="1976"/>
      <c r="R760" s="1976"/>
      <c r="S760" s="2649"/>
      <c r="T760" s="1722"/>
      <c r="U760" s="1974"/>
      <c r="V760" s="1974"/>
    </row>
    <row r="761" spans="1:22">
      <c r="A761" s="1722"/>
      <c r="B761" s="2648"/>
      <c r="C761" s="659"/>
      <c r="D761" s="1722"/>
      <c r="E761" s="2648"/>
      <c r="F761" s="2648"/>
      <c r="G761" s="1722"/>
      <c r="H761" s="2648"/>
      <c r="I761" s="2643"/>
      <c r="J761" s="1975"/>
      <c r="K761" s="1975"/>
      <c r="L761" s="1974"/>
      <c r="M761" s="1976"/>
      <c r="N761" s="1976"/>
      <c r="O761" s="1976"/>
      <c r="P761" s="1976"/>
      <c r="Q761" s="1976"/>
      <c r="R761" s="1976"/>
      <c r="S761" s="2649"/>
      <c r="T761" s="1722"/>
      <c r="U761" s="1974"/>
      <c r="V761" s="1974"/>
    </row>
    <row r="762" spans="1:22">
      <c r="A762" s="1722"/>
      <c r="B762" s="2648"/>
      <c r="C762" s="659"/>
      <c r="D762" s="1722"/>
      <c r="E762" s="2648"/>
      <c r="F762" s="2648"/>
      <c r="G762" s="1722"/>
      <c r="H762" s="2648"/>
      <c r="I762" s="2643"/>
      <c r="J762" s="1975"/>
      <c r="K762" s="1975"/>
      <c r="L762" s="1974"/>
      <c r="M762" s="1976"/>
      <c r="N762" s="1976"/>
      <c r="O762" s="1976"/>
      <c r="P762" s="1976"/>
      <c r="Q762" s="1976"/>
      <c r="R762" s="1976"/>
      <c r="S762" s="2649"/>
      <c r="T762" s="1722"/>
      <c r="U762" s="1974"/>
      <c r="V762" s="1974"/>
    </row>
    <row r="763" spans="1:22">
      <c r="A763" s="1722"/>
      <c r="B763" s="2648"/>
      <c r="C763" s="659"/>
      <c r="D763" s="1722"/>
      <c r="E763" s="2648"/>
      <c r="F763" s="2648"/>
      <c r="G763" s="1722"/>
      <c r="H763" s="2648"/>
      <c r="I763" s="2643"/>
      <c r="J763" s="1975"/>
      <c r="K763" s="1975"/>
      <c r="L763" s="1974"/>
      <c r="M763" s="1976"/>
      <c r="N763" s="1976"/>
      <c r="O763" s="1976"/>
      <c r="P763" s="1976"/>
      <c r="Q763" s="1976"/>
      <c r="R763" s="1976"/>
      <c r="S763" s="2649"/>
      <c r="T763" s="1722"/>
      <c r="U763" s="1974"/>
      <c r="V763" s="1974"/>
    </row>
    <row r="764" spans="1:22">
      <c r="A764" s="1722"/>
      <c r="B764" s="2648"/>
      <c r="C764" s="659"/>
      <c r="D764" s="1722"/>
      <c r="E764" s="2648"/>
      <c r="F764" s="2648"/>
      <c r="G764" s="1722"/>
      <c r="H764" s="2648"/>
      <c r="I764" s="2643"/>
      <c r="J764" s="1975"/>
      <c r="K764" s="1975"/>
      <c r="L764" s="1974"/>
      <c r="M764" s="1976"/>
      <c r="N764" s="1976"/>
      <c r="O764" s="1976"/>
      <c r="P764" s="1976"/>
      <c r="Q764" s="1976"/>
      <c r="R764" s="1976"/>
      <c r="S764" s="2649"/>
      <c r="T764" s="1722"/>
      <c r="U764" s="1974"/>
      <c r="V764" s="1974"/>
    </row>
    <row r="765" spans="1:22">
      <c r="A765" s="1722"/>
      <c r="B765" s="2648"/>
      <c r="C765" s="659"/>
      <c r="D765" s="1722"/>
      <c r="E765" s="2648"/>
      <c r="F765" s="2648"/>
      <c r="G765" s="1722"/>
      <c r="H765" s="2648"/>
      <c r="I765" s="2643"/>
      <c r="J765" s="1975"/>
      <c r="K765" s="1975"/>
      <c r="L765" s="1974"/>
      <c r="M765" s="1976"/>
      <c r="N765" s="1976"/>
      <c r="O765" s="1976"/>
      <c r="P765" s="1976"/>
      <c r="Q765" s="1976"/>
      <c r="R765" s="1976"/>
      <c r="S765" s="2649"/>
      <c r="T765" s="1722"/>
      <c r="U765" s="1974"/>
      <c r="V765" s="1974"/>
    </row>
    <row r="766" spans="1:22">
      <c r="A766" s="1722"/>
      <c r="B766" s="2648"/>
      <c r="C766" s="659"/>
      <c r="D766" s="1722"/>
      <c r="E766" s="2648"/>
      <c r="F766" s="2648"/>
      <c r="G766" s="1722"/>
      <c r="H766" s="2648"/>
      <c r="I766" s="2643"/>
      <c r="J766" s="1975"/>
      <c r="K766" s="1975"/>
      <c r="L766" s="1974"/>
      <c r="M766" s="1976"/>
      <c r="N766" s="1976"/>
      <c r="O766" s="1976"/>
      <c r="P766" s="1976"/>
      <c r="Q766" s="1976"/>
      <c r="R766" s="1976"/>
      <c r="S766" s="2649"/>
      <c r="T766" s="1722"/>
      <c r="U766" s="1974"/>
      <c r="V766" s="1974"/>
    </row>
    <row r="767" spans="1:22">
      <c r="A767" s="1722"/>
      <c r="B767" s="2648"/>
      <c r="C767" s="659"/>
      <c r="D767" s="1722"/>
      <c r="E767" s="2648"/>
      <c r="F767" s="2648"/>
      <c r="G767" s="1722"/>
      <c r="H767" s="2648"/>
      <c r="I767" s="2643"/>
      <c r="J767" s="1975"/>
      <c r="K767" s="1975"/>
      <c r="L767" s="1974"/>
      <c r="M767" s="1976"/>
      <c r="N767" s="1976"/>
      <c r="O767" s="1976"/>
      <c r="P767" s="1976"/>
      <c r="Q767" s="1976"/>
      <c r="R767" s="1976"/>
      <c r="S767" s="2649"/>
      <c r="T767" s="1722"/>
      <c r="U767" s="1974"/>
      <c r="V767" s="1974"/>
    </row>
    <row r="768" spans="1:22">
      <c r="A768" s="1722"/>
      <c r="B768" s="2648"/>
      <c r="C768" s="659"/>
      <c r="D768" s="1722"/>
      <c r="E768" s="2648"/>
      <c r="F768" s="2648"/>
      <c r="G768" s="1722"/>
      <c r="H768" s="2648"/>
      <c r="I768" s="2643"/>
      <c r="J768" s="1975"/>
      <c r="K768" s="1975"/>
      <c r="L768" s="1974"/>
      <c r="M768" s="1976"/>
      <c r="N768" s="1976"/>
      <c r="O768" s="1976"/>
      <c r="P768" s="1976"/>
      <c r="Q768" s="1976"/>
      <c r="R768" s="1976"/>
      <c r="S768" s="2649"/>
      <c r="T768" s="1722"/>
      <c r="U768" s="1974"/>
      <c r="V768" s="1974"/>
    </row>
    <row r="769" spans="1:22">
      <c r="A769" s="1722"/>
      <c r="B769" s="2648"/>
      <c r="C769" s="659"/>
      <c r="D769" s="1722"/>
      <c r="E769" s="2648"/>
      <c r="F769" s="2648"/>
      <c r="G769" s="1722"/>
      <c r="H769" s="2648"/>
      <c r="I769" s="2643"/>
      <c r="J769" s="1975"/>
      <c r="K769" s="1975"/>
      <c r="L769" s="1974"/>
      <c r="M769" s="1976"/>
      <c r="N769" s="1976"/>
      <c r="O769" s="1976"/>
      <c r="P769" s="1976"/>
      <c r="Q769" s="1976"/>
      <c r="R769" s="1976"/>
      <c r="S769" s="2649"/>
      <c r="T769" s="1722"/>
      <c r="U769" s="1974"/>
      <c r="V769" s="1974"/>
    </row>
    <row r="770" spans="1:22">
      <c r="A770" s="1722"/>
      <c r="B770" s="2648"/>
      <c r="C770" s="659"/>
      <c r="D770" s="1722"/>
      <c r="E770" s="2648"/>
      <c r="F770" s="2648"/>
      <c r="G770" s="1722"/>
      <c r="H770" s="2648"/>
      <c r="I770" s="2643"/>
      <c r="J770" s="1975"/>
      <c r="K770" s="1975"/>
      <c r="L770" s="1974"/>
      <c r="M770" s="1976"/>
      <c r="N770" s="1976"/>
      <c r="O770" s="1976"/>
      <c r="P770" s="1976"/>
      <c r="Q770" s="1976"/>
      <c r="R770" s="1976"/>
      <c r="S770" s="2649"/>
      <c r="T770" s="1722"/>
      <c r="U770" s="1974"/>
      <c r="V770" s="1974"/>
    </row>
    <row r="771" spans="1:22">
      <c r="A771" s="1722"/>
      <c r="B771" s="2648"/>
      <c r="C771" s="659"/>
      <c r="D771" s="1722"/>
      <c r="E771" s="2648"/>
      <c r="F771" s="2648"/>
      <c r="G771" s="1722"/>
      <c r="H771" s="2648"/>
      <c r="I771" s="2643"/>
      <c r="J771" s="1975"/>
      <c r="K771" s="1975"/>
      <c r="L771" s="1974"/>
      <c r="M771" s="1976"/>
      <c r="N771" s="1976"/>
      <c r="O771" s="1976"/>
      <c r="P771" s="1976"/>
      <c r="Q771" s="1976"/>
      <c r="R771" s="1976"/>
      <c r="S771" s="2649"/>
      <c r="T771" s="1722"/>
      <c r="U771" s="1974"/>
      <c r="V771" s="1974"/>
    </row>
    <row r="772" spans="1:22">
      <c r="A772" s="1722"/>
      <c r="B772" s="2648"/>
      <c r="C772" s="659"/>
      <c r="D772" s="1722"/>
      <c r="E772" s="2648"/>
      <c r="F772" s="2648"/>
      <c r="G772" s="1722"/>
      <c r="H772" s="2648"/>
      <c r="I772" s="2643"/>
      <c r="J772" s="1975"/>
      <c r="K772" s="1975"/>
      <c r="L772" s="1974"/>
      <c r="M772" s="1976"/>
      <c r="N772" s="1976"/>
      <c r="O772" s="1976"/>
      <c r="P772" s="1976"/>
      <c r="Q772" s="1976"/>
      <c r="R772" s="1976"/>
      <c r="S772" s="2649"/>
      <c r="T772" s="1722"/>
      <c r="U772" s="1974"/>
      <c r="V772" s="1974"/>
    </row>
    <row r="773" spans="1:22">
      <c r="A773" s="1722"/>
      <c r="B773" s="2648"/>
      <c r="C773" s="659"/>
      <c r="D773" s="1722"/>
      <c r="E773" s="2648"/>
      <c r="F773" s="2648"/>
      <c r="G773" s="1722"/>
      <c r="H773" s="2648"/>
      <c r="I773" s="2643"/>
      <c r="J773" s="1975"/>
      <c r="K773" s="1975"/>
      <c r="L773" s="1974"/>
      <c r="M773" s="1976"/>
      <c r="N773" s="1976"/>
      <c r="O773" s="1976"/>
      <c r="P773" s="1976"/>
      <c r="Q773" s="1976"/>
      <c r="R773" s="1976"/>
      <c r="S773" s="2649"/>
      <c r="T773" s="1722"/>
      <c r="U773" s="1974"/>
      <c r="V773" s="1974"/>
    </row>
    <row r="774" spans="1:22">
      <c r="A774" s="1722"/>
      <c r="B774" s="2648"/>
      <c r="C774" s="659"/>
      <c r="D774" s="1722"/>
      <c r="E774" s="2648"/>
      <c r="F774" s="2648"/>
      <c r="G774" s="1722"/>
      <c r="H774" s="2648"/>
      <c r="I774" s="2643"/>
      <c r="J774" s="1975"/>
      <c r="K774" s="1975"/>
      <c r="L774" s="1974"/>
      <c r="M774" s="1976"/>
      <c r="N774" s="1976"/>
      <c r="O774" s="1976"/>
      <c r="P774" s="1976"/>
      <c r="Q774" s="1976"/>
      <c r="R774" s="1976"/>
      <c r="S774" s="2649"/>
      <c r="T774" s="1722"/>
      <c r="U774" s="1974"/>
      <c r="V774" s="1974"/>
    </row>
    <row r="775" spans="1:22">
      <c r="A775" s="1722"/>
      <c r="B775" s="2648"/>
      <c r="C775" s="659"/>
      <c r="D775" s="1722"/>
      <c r="E775" s="2648"/>
      <c r="F775" s="2648"/>
      <c r="G775" s="1722"/>
      <c r="H775" s="2648"/>
      <c r="I775" s="2643"/>
      <c r="J775" s="1975"/>
      <c r="K775" s="1975"/>
      <c r="L775" s="1974"/>
      <c r="M775" s="1976"/>
      <c r="N775" s="1976"/>
      <c r="O775" s="1976"/>
      <c r="P775" s="1976"/>
      <c r="Q775" s="1976"/>
      <c r="R775" s="1976"/>
      <c r="S775" s="2649"/>
      <c r="T775" s="1722"/>
      <c r="U775" s="1974"/>
      <c r="V775" s="1974"/>
    </row>
    <row r="776" spans="1:22">
      <c r="A776" s="1722"/>
      <c r="B776" s="2648"/>
      <c r="C776" s="659"/>
      <c r="D776" s="1722"/>
      <c r="E776" s="2648"/>
      <c r="F776" s="2648"/>
      <c r="G776" s="1722"/>
      <c r="H776" s="2648"/>
      <c r="I776" s="2643"/>
      <c r="J776" s="1975"/>
      <c r="K776" s="1975"/>
      <c r="L776" s="1974"/>
      <c r="M776" s="1976"/>
      <c r="N776" s="1976"/>
      <c r="O776" s="1976"/>
      <c r="P776" s="1976"/>
      <c r="Q776" s="1976"/>
      <c r="R776" s="1976"/>
      <c r="S776" s="2649"/>
      <c r="T776" s="1722"/>
      <c r="U776" s="1974"/>
      <c r="V776" s="1974"/>
    </row>
    <row r="777" spans="1:22">
      <c r="A777" s="1722"/>
      <c r="B777" s="2648"/>
      <c r="C777" s="659"/>
      <c r="D777" s="1722"/>
      <c r="E777" s="2648"/>
      <c r="F777" s="2648"/>
      <c r="G777" s="1722"/>
      <c r="H777" s="2648"/>
      <c r="I777" s="2643"/>
      <c r="J777" s="1975"/>
      <c r="K777" s="1975"/>
      <c r="L777" s="1974"/>
      <c r="M777" s="1976"/>
      <c r="N777" s="1976"/>
      <c r="O777" s="1976"/>
      <c r="P777" s="1976"/>
      <c r="Q777" s="1976"/>
      <c r="R777" s="1976"/>
      <c r="S777" s="2649"/>
      <c r="T777" s="1722"/>
      <c r="U777" s="1974"/>
      <c r="V777" s="1974"/>
    </row>
    <row r="778" spans="1:22">
      <c r="A778" s="1722"/>
      <c r="B778" s="2648"/>
      <c r="C778" s="659"/>
      <c r="D778" s="1722"/>
      <c r="E778" s="2648"/>
      <c r="F778" s="2648"/>
      <c r="G778" s="1722"/>
      <c r="H778" s="2648"/>
      <c r="I778" s="2643"/>
      <c r="J778" s="1975"/>
      <c r="K778" s="1975"/>
      <c r="L778" s="1974"/>
      <c r="M778" s="1976"/>
      <c r="N778" s="1976"/>
      <c r="O778" s="1976"/>
      <c r="P778" s="1976"/>
      <c r="Q778" s="1976"/>
      <c r="R778" s="1976"/>
      <c r="S778" s="2649"/>
      <c r="T778" s="1722"/>
      <c r="U778" s="1974"/>
      <c r="V778" s="1974"/>
    </row>
    <row r="779" spans="1:22">
      <c r="A779" s="1722"/>
      <c r="B779" s="2648"/>
      <c r="C779" s="659"/>
      <c r="D779" s="1722"/>
      <c r="E779" s="2648"/>
      <c r="F779" s="2648"/>
      <c r="G779" s="1722"/>
      <c r="H779" s="2648"/>
      <c r="I779" s="2643"/>
      <c r="J779" s="1975"/>
      <c r="K779" s="1975"/>
      <c r="L779" s="1974"/>
      <c r="M779" s="1976"/>
      <c r="N779" s="1976"/>
      <c r="O779" s="1976"/>
      <c r="P779" s="1976"/>
      <c r="Q779" s="1976"/>
      <c r="R779" s="1976"/>
      <c r="S779" s="2649"/>
      <c r="T779" s="1722"/>
      <c r="U779" s="1974"/>
      <c r="V779" s="1974"/>
    </row>
    <row r="780" spans="1:22">
      <c r="A780" s="1722"/>
      <c r="B780" s="2648"/>
      <c r="C780" s="659"/>
      <c r="D780" s="1722"/>
      <c r="E780" s="2648"/>
      <c r="F780" s="2648"/>
      <c r="G780" s="1722"/>
      <c r="H780" s="2648"/>
      <c r="I780" s="2643"/>
      <c r="J780" s="1975"/>
      <c r="K780" s="1975"/>
      <c r="L780" s="1974"/>
      <c r="M780" s="1976"/>
      <c r="N780" s="1976"/>
      <c r="O780" s="1976"/>
      <c r="P780" s="1976"/>
      <c r="Q780" s="1976"/>
      <c r="R780" s="1976"/>
      <c r="S780" s="2649"/>
      <c r="T780" s="1722"/>
      <c r="U780" s="1974"/>
      <c r="V780" s="1974"/>
    </row>
    <row r="781" spans="1:22">
      <c r="A781" s="1722"/>
      <c r="B781" s="2648"/>
      <c r="C781" s="659"/>
      <c r="D781" s="1722"/>
      <c r="E781" s="2648"/>
      <c r="F781" s="2648"/>
      <c r="G781" s="1722"/>
      <c r="H781" s="2648"/>
      <c r="I781" s="2643"/>
      <c r="J781" s="1975"/>
      <c r="K781" s="1975"/>
      <c r="L781" s="1974"/>
      <c r="M781" s="1976"/>
      <c r="N781" s="1976"/>
      <c r="O781" s="1976"/>
      <c r="P781" s="1976"/>
      <c r="Q781" s="1976"/>
      <c r="R781" s="1976"/>
      <c r="S781" s="2649"/>
      <c r="T781" s="1722"/>
      <c r="U781" s="1974"/>
      <c r="V781" s="1974"/>
    </row>
    <row r="782" spans="1:22">
      <c r="A782" s="1722"/>
      <c r="B782" s="2648"/>
      <c r="C782" s="659"/>
      <c r="D782" s="1722"/>
      <c r="E782" s="2648"/>
      <c r="F782" s="2648"/>
      <c r="G782" s="1722"/>
      <c r="H782" s="2648"/>
      <c r="I782" s="2643"/>
      <c r="J782" s="1975"/>
      <c r="K782" s="1975"/>
      <c r="L782" s="1974"/>
      <c r="M782" s="1976"/>
      <c r="N782" s="1976"/>
      <c r="O782" s="1976"/>
      <c r="P782" s="1976"/>
      <c r="Q782" s="1976"/>
      <c r="R782" s="1976"/>
      <c r="S782" s="2649"/>
      <c r="T782" s="1722"/>
      <c r="U782" s="1974"/>
      <c r="V782" s="1974"/>
    </row>
    <row r="783" spans="1:22">
      <c r="A783" s="1722"/>
      <c r="B783" s="2648"/>
      <c r="C783" s="659"/>
      <c r="D783" s="1722"/>
      <c r="E783" s="2648"/>
      <c r="F783" s="2648"/>
      <c r="G783" s="1722"/>
      <c r="H783" s="2648"/>
      <c r="I783" s="2643"/>
      <c r="J783" s="1975"/>
      <c r="K783" s="1975"/>
      <c r="L783" s="1974"/>
      <c r="M783" s="1976"/>
      <c r="N783" s="1976"/>
      <c r="O783" s="1976"/>
      <c r="P783" s="1976"/>
      <c r="Q783" s="1976"/>
      <c r="R783" s="1976"/>
      <c r="S783" s="2649"/>
      <c r="T783" s="1722"/>
      <c r="U783" s="1974"/>
      <c r="V783" s="1974"/>
    </row>
    <row r="784" spans="1:22">
      <c r="A784" s="1722"/>
      <c r="B784" s="2648"/>
      <c r="C784" s="659"/>
      <c r="D784" s="1722"/>
      <c r="E784" s="2648"/>
      <c r="F784" s="2648"/>
      <c r="G784" s="1722"/>
      <c r="H784" s="2648"/>
      <c r="I784" s="2643"/>
      <c r="J784" s="1975"/>
      <c r="K784" s="1975"/>
      <c r="L784" s="1974"/>
      <c r="M784" s="1976"/>
      <c r="N784" s="1976"/>
      <c r="O784" s="1976"/>
      <c r="P784" s="1976"/>
      <c r="Q784" s="1976"/>
      <c r="R784" s="1976"/>
      <c r="S784" s="2649"/>
      <c r="T784" s="1722"/>
      <c r="U784" s="1974"/>
      <c r="V784" s="1974"/>
    </row>
    <row r="785" spans="1:22">
      <c r="A785" s="1722"/>
      <c r="B785" s="2648"/>
      <c r="C785" s="659"/>
      <c r="D785" s="1722"/>
      <c r="E785" s="2648"/>
      <c r="F785" s="2648"/>
      <c r="G785" s="1722"/>
      <c r="H785" s="2648"/>
      <c r="I785" s="2643"/>
      <c r="J785" s="1975"/>
      <c r="K785" s="1975"/>
      <c r="L785" s="1974"/>
      <c r="M785" s="1976"/>
      <c r="N785" s="1976"/>
      <c r="O785" s="1976"/>
      <c r="P785" s="1976"/>
      <c r="Q785" s="1976"/>
      <c r="R785" s="1976"/>
      <c r="S785" s="2649"/>
      <c r="T785" s="1722"/>
      <c r="U785" s="1974"/>
      <c r="V785" s="1974"/>
    </row>
    <row r="786" spans="1:22">
      <c r="A786" s="1722"/>
      <c r="B786" s="2648"/>
      <c r="C786" s="659"/>
      <c r="D786" s="1722"/>
      <c r="E786" s="2648"/>
      <c r="F786" s="2648"/>
      <c r="G786" s="1722"/>
      <c r="H786" s="2648"/>
      <c r="I786" s="2643"/>
      <c r="J786" s="1975"/>
      <c r="K786" s="1975"/>
      <c r="L786" s="1974"/>
      <c r="M786" s="1976"/>
      <c r="N786" s="1976"/>
      <c r="O786" s="1976"/>
      <c r="P786" s="1976"/>
      <c r="Q786" s="1976"/>
      <c r="R786" s="1976"/>
      <c r="S786" s="2649"/>
      <c r="T786" s="1722"/>
      <c r="U786" s="1974"/>
      <c r="V786" s="1974"/>
    </row>
    <row r="787" spans="1:22">
      <c r="A787" s="1722"/>
      <c r="B787" s="2648"/>
      <c r="C787" s="659"/>
      <c r="D787" s="1722"/>
      <c r="E787" s="2648"/>
      <c r="F787" s="2648"/>
      <c r="G787" s="1722"/>
      <c r="H787" s="2648"/>
      <c r="I787" s="2643"/>
      <c r="J787" s="1975"/>
      <c r="K787" s="1975"/>
      <c r="L787" s="1974"/>
      <c r="M787" s="1976"/>
      <c r="N787" s="1976"/>
      <c r="O787" s="1976"/>
      <c r="P787" s="1976"/>
      <c r="Q787" s="1976"/>
      <c r="R787" s="1976"/>
      <c r="S787" s="2649"/>
      <c r="T787" s="1722"/>
      <c r="U787" s="1974"/>
      <c r="V787" s="1974"/>
    </row>
    <row r="788" spans="1:22">
      <c r="A788" s="1722"/>
      <c r="B788" s="2648"/>
      <c r="C788" s="659"/>
      <c r="D788" s="1722"/>
      <c r="E788" s="2648"/>
      <c r="F788" s="2648"/>
      <c r="G788" s="1722"/>
      <c r="H788" s="2648"/>
      <c r="I788" s="2643"/>
      <c r="J788" s="1975"/>
      <c r="K788" s="1975"/>
      <c r="L788" s="1974"/>
      <c r="M788" s="1976"/>
      <c r="N788" s="1976"/>
      <c r="O788" s="1976"/>
      <c r="P788" s="1976"/>
      <c r="Q788" s="1976"/>
      <c r="R788" s="1976"/>
      <c r="S788" s="2649"/>
      <c r="T788" s="1722"/>
      <c r="U788" s="1974"/>
      <c r="V788" s="1974"/>
    </row>
    <row r="789" spans="1:22">
      <c r="A789" s="1722"/>
      <c r="B789" s="2648"/>
      <c r="C789" s="659"/>
      <c r="D789" s="1722"/>
      <c r="E789" s="2648"/>
      <c r="F789" s="2648"/>
      <c r="G789" s="1722"/>
      <c r="H789" s="2648"/>
      <c r="I789" s="2643"/>
      <c r="J789" s="1975"/>
      <c r="K789" s="1975"/>
      <c r="L789" s="1974"/>
      <c r="M789" s="1976"/>
      <c r="N789" s="1976"/>
      <c r="O789" s="1976"/>
      <c r="P789" s="1976"/>
      <c r="Q789" s="1976"/>
      <c r="R789" s="1976"/>
      <c r="S789" s="2649"/>
      <c r="T789" s="1722"/>
      <c r="U789" s="1974"/>
      <c r="V789" s="1974"/>
    </row>
    <row r="790" spans="1:22">
      <c r="A790" s="1722"/>
      <c r="B790" s="2648"/>
      <c r="C790" s="659"/>
      <c r="D790" s="1722"/>
      <c r="E790" s="2648"/>
      <c r="F790" s="2648"/>
      <c r="G790" s="1722"/>
      <c r="H790" s="2648"/>
      <c r="I790" s="2643"/>
      <c r="J790" s="1975"/>
      <c r="K790" s="1975"/>
      <c r="L790" s="1974"/>
      <c r="M790" s="1976"/>
      <c r="N790" s="1976"/>
      <c r="O790" s="1976"/>
      <c r="P790" s="1976"/>
      <c r="Q790" s="1976"/>
      <c r="R790" s="1976"/>
      <c r="S790" s="2649"/>
      <c r="T790" s="1722"/>
      <c r="U790" s="1974"/>
      <c r="V790" s="1974"/>
    </row>
    <row r="791" spans="1:22">
      <c r="A791" s="1722"/>
      <c r="B791" s="2648"/>
      <c r="C791" s="659"/>
      <c r="D791" s="1722"/>
      <c r="E791" s="2648"/>
      <c r="F791" s="2648"/>
      <c r="G791" s="1722"/>
      <c r="H791" s="2648"/>
      <c r="I791" s="2643"/>
      <c r="J791" s="1975"/>
      <c r="K791" s="1975"/>
      <c r="L791" s="1974"/>
      <c r="M791" s="1976"/>
      <c r="N791" s="1976"/>
      <c r="O791" s="1976"/>
      <c r="P791" s="1976"/>
      <c r="Q791" s="1976"/>
      <c r="R791" s="1976"/>
      <c r="S791" s="2649"/>
      <c r="T791" s="1722"/>
      <c r="U791" s="1974"/>
      <c r="V791" s="1974"/>
    </row>
    <row r="792" spans="1:22">
      <c r="A792" s="1722"/>
      <c r="B792" s="2648"/>
      <c r="C792" s="659"/>
      <c r="D792" s="1722"/>
      <c r="E792" s="2648"/>
      <c r="F792" s="2648"/>
      <c r="G792" s="1722"/>
      <c r="H792" s="2648"/>
      <c r="I792" s="2643"/>
      <c r="J792" s="1975"/>
      <c r="K792" s="1975"/>
      <c r="L792" s="1974"/>
      <c r="M792" s="1976"/>
      <c r="N792" s="1976"/>
      <c r="O792" s="1976"/>
      <c r="P792" s="1976"/>
      <c r="Q792" s="1976"/>
      <c r="R792" s="1976"/>
      <c r="S792" s="2649"/>
      <c r="T792" s="1722"/>
      <c r="U792" s="1974"/>
      <c r="V792" s="1974"/>
    </row>
    <row r="793" spans="1:22">
      <c r="A793" s="1722"/>
      <c r="B793" s="2648"/>
      <c r="C793" s="659"/>
      <c r="D793" s="1722"/>
      <c r="E793" s="2648"/>
      <c r="F793" s="2648"/>
      <c r="G793" s="1722"/>
      <c r="H793" s="2648"/>
      <c r="I793" s="2643"/>
      <c r="J793" s="1975"/>
      <c r="K793" s="1975"/>
      <c r="L793" s="1974"/>
      <c r="M793" s="1976"/>
      <c r="N793" s="1976"/>
      <c r="O793" s="1976"/>
      <c r="P793" s="1976"/>
      <c r="Q793" s="1976"/>
      <c r="R793" s="1976"/>
      <c r="S793" s="2649"/>
      <c r="T793" s="1722"/>
      <c r="U793" s="1974"/>
      <c r="V793" s="1974"/>
    </row>
    <row r="794" spans="1:22">
      <c r="A794" s="1722"/>
      <c r="B794" s="2648"/>
      <c r="C794" s="659"/>
      <c r="D794" s="1722"/>
      <c r="E794" s="2648"/>
      <c r="F794" s="2648"/>
      <c r="G794" s="1722"/>
      <c r="H794" s="2648"/>
      <c r="I794" s="2643"/>
      <c r="J794" s="1975"/>
      <c r="K794" s="1975"/>
      <c r="L794" s="1974"/>
      <c r="M794" s="1976"/>
      <c r="N794" s="1976"/>
      <c r="O794" s="1976"/>
      <c r="P794" s="1976"/>
      <c r="Q794" s="1976"/>
      <c r="R794" s="1976"/>
      <c r="S794" s="2649"/>
      <c r="T794" s="1722"/>
      <c r="U794" s="1974"/>
      <c r="V794" s="1974"/>
    </row>
    <row r="795" spans="1:22">
      <c r="A795" s="1722"/>
      <c r="B795" s="2648"/>
      <c r="C795" s="659"/>
      <c r="D795" s="1722"/>
      <c r="E795" s="2648"/>
      <c r="F795" s="2648"/>
      <c r="G795" s="1722"/>
      <c r="H795" s="2648"/>
      <c r="I795" s="2643"/>
      <c r="J795" s="1975"/>
      <c r="K795" s="1975"/>
      <c r="L795" s="1974"/>
      <c r="M795" s="1976"/>
      <c r="N795" s="1976"/>
      <c r="O795" s="1976"/>
      <c r="P795" s="1976"/>
      <c r="Q795" s="1976"/>
      <c r="R795" s="1976"/>
      <c r="S795" s="2649"/>
      <c r="T795" s="1722"/>
      <c r="U795" s="1974"/>
      <c r="V795" s="1974"/>
    </row>
    <row r="796" spans="1:22">
      <c r="A796" s="1722"/>
      <c r="B796" s="2648"/>
      <c r="C796" s="659"/>
      <c r="D796" s="1722"/>
      <c r="E796" s="2648"/>
      <c r="F796" s="2648"/>
      <c r="G796" s="1722"/>
      <c r="H796" s="2648"/>
      <c r="I796" s="2643"/>
      <c r="J796" s="1975"/>
      <c r="K796" s="1975"/>
      <c r="L796" s="1974"/>
      <c r="M796" s="1976"/>
      <c r="N796" s="1976"/>
      <c r="O796" s="1976"/>
      <c r="P796" s="1976"/>
      <c r="Q796" s="1976"/>
      <c r="R796" s="1976"/>
      <c r="S796" s="2649"/>
      <c r="T796" s="1722"/>
      <c r="U796" s="1974"/>
      <c r="V796" s="1974"/>
    </row>
    <row r="797" spans="1:22">
      <c r="A797" s="1722"/>
      <c r="B797" s="2648"/>
      <c r="C797" s="659"/>
      <c r="D797" s="1722"/>
      <c r="E797" s="2648"/>
      <c r="F797" s="2648"/>
      <c r="G797" s="1722"/>
      <c r="H797" s="2648"/>
      <c r="I797" s="2643"/>
      <c r="J797" s="1975"/>
      <c r="K797" s="1975"/>
      <c r="L797" s="1974"/>
      <c r="M797" s="1976"/>
      <c r="N797" s="1976"/>
      <c r="O797" s="1976"/>
      <c r="P797" s="1976"/>
      <c r="Q797" s="1976"/>
      <c r="R797" s="1976"/>
      <c r="S797" s="2649"/>
      <c r="T797" s="1722"/>
      <c r="U797" s="1974"/>
      <c r="V797" s="1974"/>
    </row>
    <row r="798" spans="1:22">
      <c r="A798" s="1722"/>
      <c r="B798" s="2648"/>
      <c r="C798" s="659"/>
      <c r="D798" s="1722"/>
      <c r="E798" s="2648"/>
      <c r="F798" s="2648"/>
      <c r="G798" s="1722"/>
      <c r="H798" s="2648"/>
      <c r="I798" s="2643"/>
      <c r="J798" s="1975"/>
      <c r="K798" s="1975"/>
      <c r="L798" s="1974"/>
      <c r="M798" s="1976"/>
      <c r="N798" s="1976"/>
      <c r="O798" s="1976"/>
      <c r="P798" s="1976"/>
      <c r="Q798" s="1976"/>
      <c r="R798" s="1976"/>
      <c r="S798" s="2649"/>
      <c r="T798" s="1722"/>
      <c r="U798" s="1974"/>
      <c r="V798" s="1974"/>
    </row>
    <row r="799" spans="1:22">
      <c r="A799" s="1722"/>
      <c r="B799" s="2648"/>
      <c r="C799" s="659"/>
      <c r="D799" s="1722"/>
      <c r="E799" s="2648"/>
      <c r="F799" s="2648"/>
      <c r="G799" s="1722"/>
      <c r="H799" s="2648"/>
      <c r="I799" s="2643"/>
      <c r="J799" s="1975"/>
      <c r="K799" s="1975"/>
      <c r="L799" s="1974"/>
      <c r="M799" s="1976"/>
      <c r="N799" s="1976"/>
      <c r="O799" s="1976"/>
      <c r="P799" s="1976"/>
      <c r="Q799" s="1976"/>
      <c r="R799" s="1976"/>
      <c r="S799" s="2649"/>
      <c r="T799" s="1722"/>
      <c r="U799" s="1974"/>
      <c r="V799" s="1974"/>
    </row>
    <row r="800" spans="1:22">
      <c r="A800" s="1722"/>
      <c r="B800" s="2648"/>
      <c r="C800" s="659"/>
      <c r="D800" s="1722"/>
      <c r="E800" s="2648"/>
      <c r="F800" s="2648"/>
      <c r="G800" s="1722"/>
      <c r="H800" s="2648"/>
      <c r="I800" s="2643"/>
      <c r="J800" s="1975"/>
      <c r="K800" s="1975"/>
      <c r="L800" s="1974"/>
      <c r="M800" s="1976"/>
      <c r="N800" s="1976"/>
      <c r="O800" s="1976"/>
      <c r="P800" s="1976"/>
      <c r="Q800" s="1976"/>
      <c r="R800" s="1976"/>
      <c r="S800" s="2649"/>
      <c r="T800" s="1722"/>
      <c r="U800" s="1974"/>
      <c r="V800" s="1974"/>
    </row>
    <row r="801" spans="1:22">
      <c r="A801" s="1722"/>
      <c r="B801" s="2648"/>
      <c r="C801" s="659"/>
      <c r="D801" s="1722"/>
      <c r="E801" s="2648"/>
      <c r="F801" s="2648"/>
      <c r="G801" s="1722"/>
      <c r="H801" s="2648"/>
      <c r="I801" s="2643"/>
      <c r="J801" s="1975"/>
      <c r="K801" s="1975"/>
      <c r="L801" s="1974"/>
      <c r="M801" s="1976"/>
      <c r="N801" s="1976"/>
      <c r="O801" s="1976"/>
      <c r="P801" s="1976"/>
      <c r="Q801" s="1976"/>
      <c r="R801" s="1976"/>
      <c r="S801" s="2649"/>
      <c r="T801" s="1722"/>
      <c r="U801" s="1974"/>
      <c r="V801" s="1974"/>
    </row>
    <row r="802" spans="1:22">
      <c r="A802" s="1722"/>
      <c r="B802" s="2648"/>
      <c r="C802" s="659"/>
      <c r="D802" s="1722"/>
      <c r="E802" s="2648"/>
      <c r="F802" s="2648"/>
      <c r="G802" s="1722"/>
      <c r="H802" s="2648"/>
      <c r="I802" s="2643"/>
      <c r="J802" s="1975"/>
      <c r="K802" s="1975"/>
      <c r="L802" s="1974"/>
      <c r="M802" s="1976"/>
      <c r="N802" s="1976"/>
      <c r="O802" s="1976"/>
      <c r="P802" s="1976"/>
      <c r="Q802" s="1976"/>
      <c r="R802" s="1976"/>
      <c r="S802" s="2649"/>
      <c r="T802" s="1722"/>
      <c r="U802" s="1974"/>
      <c r="V802" s="1974"/>
    </row>
    <row r="803" spans="1:22">
      <c r="A803" s="1722"/>
      <c r="B803" s="2648"/>
      <c r="C803" s="659"/>
      <c r="D803" s="1722"/>
      <c r="E803" s="2648"/>
      <c r="F803" s="2648"/>
      <c r="G803" s="1722"/>
      <c r="H803" s="2648"/>
      <c r="I803" s="2643"/>
      <c r="J803" s="1975"/>
      <c r="K803" s="1975"/>
      <c r="L803" s="1974"/>
      <c r="M803" s="1976"/>
      <c r="N803" s="1976"/>
      <c r="O803" s="1976"/>
      <c r="P803" s="1976"/>
      <c r="Q803" s="1976"/>
      <c r="R803" s="1976"/>
      <c r="S803" s="2649"/>
      <c r="T803" s="1722"/>
      <c r="U803" s="1974"/>
      <c r="V803" s="1974"/>
    </row>
    <row r="804" spans="1:22">
      <c r="A804" s="1722"/>
      <c r="B804" s="2648"/>
      <c r="C804" s="659"/>
      <c r="D804" s="1722"/>
      <c r="E804" s="2648"/>
      <c r="F804" s="2648"/>
      <c r="G804" s="1722"/>
      <c r="H804" s="2648"/>
      <c r="I804" s="2643"/>
      <c r="J804" s="1975"/>
      <c r="K804" s="1975"/>
      <c r="L804" s="1974"/>
      <c r="M804" s="1976"/>
      <c r="N804" s="1976"/>
      <c r="O804" s="1976"/>
      <c r="P804" s="1976"/>
      <c r="Q804" s="1976"/>
      <c r="R804" s="1976"/>
      <c r="S804" s="2649"/>
      <c r="T804" s="1722"/>
      <c r="U804" s="1974"/>
      <c r="V804" s="1974"/>
    </row>
    <row r="805" spans="1:22">
      <c r="A805" s="1722"/>
      <c r="B805" s="2648"/>
      <c r="C805" s="659"/>
      <c r="D805" s="1722"/>
      <c r="E805" s="2648"/>
      <c r="F805" s="2648"/>
      <c r="G805" s="1722"/>
      <c r="H805" s="2648"/>
      <c r="I805" s="2643"/>
      <c r="J805" s="1975"/>
      <c r="K805" s="1975"/>
      <c r="L805" s="1974"/>
      <c r="M805" s="1976"/>
      <c r="N805" s="1976"/>
      <c r="O805" s="1976"/>
      <c r="P805" s="1976"/>
      <c r="Q805" s="1976"/>
      <c r="R805" s="1976"/>
      <c r="S805" s="2649"/>
      <c r="T805" s="1722"/>
      <c r="U805" s="1974"/>
      <c r="V805" s="1974"/>
    </row>
    <row r="806" spans="1:22">
      <c r="A806" s="1722"/>
      <c r="B806" s="2648"/>
      <c r="C806" s="659"/>
      <c r="D806" s="1722"/>
      <c r="E806" s="2648"/>
      <c r="F806" s="2648"/>
      <c r="G806" s="1722"/>
      <c r="H806" s="2648"/>
      <c r="I806" s="2643"/>
      <c r="J806" s="1975"/>
      <c r="K806" s="1975"/>
      <c r="L806" s="1974"/>
      <c r="M806" s="1976"/>
      <c r="N806" s="1976"/>
      <c r="O806" s="1976"/>
      <c r="P806" s="1976"/>
      <c r="Q806" s="1976"/>
      <c r="R806" s="1976"/>
      <c r="S806" s="2649"/>
      <c r="T806" s="1722"/>
      <c r="U806" s="1974"/>
      <c r="V806" s="1974"/>
    </row>
    <row r="807" spans="1:22">
      <c r="A807" s="1722"/>
      <c r="B807" s="2648"/>
      <c r="C807" s="659"/>
      <c r="D807" s="1722"/>
      <c r="E807" s="2648"/>
      <c r="F807" s="2648"/>
      <c r="G807" s="1722"/>
      <c r="H807" s="2648"/>
      <c r="I807" s="2643"/>
      <c r="J807" s="1975"/>
      <c r="K807" s="1975"/>
      <c r="L807" s="1974"/>
      <c r="M807" s="1976"/>
      <c r="N807" s="1976"/>
      <c r="O807" s="1976"/>
      <c r="P807" s="1976"/>
      <c r="Q807" s="1976"/>
      <c r="R807" s="1976"/>
      <c r="S807" s="2649"/>
      <c r="T807" s="1722"/>
      <c r="U807" s="1974"/>
      <c r="V807" s="1974"/>
    </row>
    <row r="808" spans="1:22">
      <c r="A808" s="1722"/>
      <c r="B808" s="2648"/>
      <c r="C808" s="659"/>
      <c r="D808" s="1722"/>
      <c r="E808" s="2648"/>
      <c r="F808" s="2648"/>
      <c r="G808" s="1722"/>
      <c r="H808" s="2648"/>
      <c r="I808" s="2643"/>
      <c r="J808" s="1975"/>
      <c r="K808" s="1975"/>
      <c r="L808" s="1974"/>
      <c r="M808" s="1976"/>
      <c r="N808" s="1976"/>
      <c r="O808" s="1976"/>
      <c r="P808" s="1976"/>
      <c r="Q808" s="1976"/>
      <c r="R808" s="1976"/>
      <c r="S808" s="2649"/>
      <c r="T808" s="1722"/>
      <c r="U808" s="1974"/>
      <c r="V808" s="1974"/>
    </row>
    <row r="809" spans="1:22">
      <c r="A809" s="1722"/>
      <c r="B809" s="2648"/>
      <c r="C809" s="659"/>
      <c r="D809" s="1722"/>
      <c r="E809" s="2648"/>
      <c r="F809" s="2648"/>
      <c r="G809" s="1722"/>
      <c r="H809" s="2648"/>
      <c r="I809" s="2643"/>
      <c r="J809" s="1975"/>
      <c r="K809" s="1975"/>
      <c r="L809" s="1974"/>
      <c r="M809" s="1976"/>
      <c r="N809" s="1976"/>
      <c r="O809" s="1976"/>
      <c r="P809" s="1976"/>
      <c r="Q809" s="1976"/>
      <c r="R809" s="1976"/>
      <c r="S809" s="2649"/>
      <c r="T809" s="1722"/>
      <c r="U809" s="1974"/>
      <c r="V809" s="1974"/>
    </row>
    <row r="810" spans="1:22">
      <c r="A810" s="1722"/>
      <c r="B810" s="2648"/>
      <c r="C810" s="659"/>
      <c r="D810" s="1722"/>
      <c r="E810" s="2648"/>
      <c r="F810" s="2648"/>
      <c r="G810" s="1722"/>
      <c r="H810" s="2648"/>
      <c r="I810" s="2643"/>
      <c r="J810" s="1975"/>
      <c r="K810" s="1975"/>
      <c r="L810" s="1974"/>
      <c r="M810" s="1976"/>
      <c r="N810" s="1976"/>
      <c r="O810" s="1976"/>
      <c r="P810" s="1976"/>
      <c r="Q810" s="1976"/>
      <c r="R810" s="1976"/>
      <c r="S810" s="2649"/>
      <c r="T810" s="1722"/>
      <c r="U810" s="1974"/>
      <c r="V810" s="1974"/>
    </row>
    <row r="811" spans="1:22">
      <c r="A811" s="1722"/>
      <c r="B811" s="2648"/>
      <c r="C811" s="659"/>
      <c r="D811" s="1722"/>
      <c r="E811" s="2648"/>
      <c r="F811" s="2648"/>
      <c r="G811" s="1722"/>
      <c r="H811" s="2648"/>
      <c r="I811" s="2643"/>
      <c r="J811" s="1975"/>
      <c r="K811" s="1975"/>
      <c r="L811" s="1974"/>
      <c r="M811" s="1976"/>
      <c r="N811" s="1976"/>
      <c r="O811" s="1976"/>
      <c r="P811" s="1976"/>
      <c r="Q811" s="1976"/>
      <c r="R811" s="1976"/>
      <c r="S811" s="2649"/>
      <c r="T811" s="1722"/>
      <c r="U811" s="1974"/>
      <c r="V811" s="1974"/>
    </row>
    <row r="812" spans="1:22">
      <c r="A812" s="1722"/>
      <c r="B812" s="2648"/>
      <c r="C812" s="659"/>
      <c r="D812" s="1722"/>
      <c r="E812" s="2648"/>
      <c r="F812" s="2648"/>
      <c r="G812" s="1722"/>
      <c r="H812" s="2648"/>
      <c r="I812" s="2643"/>
      <c r="J812" s="1975"/>
      <c r="K812" s="1975"/>
      <c r="L812" s="1974"/>
      <c r="M812" s="1976"/>
      <c r="N812" s="1976"/>
      <c r="O812" s="1976"/>
      <c r="P812" s="1976"/>
      <c r="Q812" s="1976"/>
      <c r="R812" s="1976"/>
      <c r="S812" s="2649"/>
      <c r="T812" s="1722"/>
      <c r="U812" s="1974"/>
      <c r="V812" s="1974"/>
    </row>
    <row r="813" spans="1:22">
      <c r="A813" s="1722"/>
      <c r="B813" s="2648"/>
      <c r="C813" s="659"/>
      <c r="D813" s="1722"/>
      <c r="E813" s="2648"/>
      <c r="F813" s="2648"/>
      <c r="G813" s="1722"/>
      <c r="H813" s="2648"/>
      <c r="I813" s="2643"/>
      <c r="J813" s="1975"/>
      <c r="K813" s="1975"/>
      <c r="L813" s="1974"/>
      <c r="M813" s="1976"/>
      <c r="N813" s="1976"/>
      <c r="O813" s="1976"/>
      <c r="P813" s="1976"/>
      <c r="Q813" s="1976"/>
      <c r="R813" s="1976"/>
      <c r="S813" s="2649"/>
      <c r="T813" s="1722"/>
      <c r="U813" s="1974"/>
      <c r="V813" s="1974"/>
    </row>
    <row r="814" spans="1:22">
      <c r="A814" s="1722"/>
      <c r="B814" s="2648"/>
      <c r="C814" s="659"/>
      <c r="D814" s="1722"/>
      <c r="E814" s="2648"/>
      <c r="F814" s="2648"/>
      <c r="G814" s="1722"/>
      <c r="H814" s="2648"/>
      <c r="I814" s="2643"/>
      <c r="J814" s="1975"/>
      <c r="K814" s="1975"/>
      <c r="L814" s="1974"/>
      <c r="M814" s="1976"/>
      <c r="N814" s="1976"/>
      <c r="O814" s="1976"/>
      <c r="P814" s="1976"/>
      <c r="Q814" s="1976"/>
      <c r="R814" s="1976"/>
      <c r="S814" s="2649"/>
      <c r="T814" s="1722"/>
      <c r="U814" s="1974"/>
      <c r="V814" s="1974"/>
    </row>
    <row r="815" spans="1:22">
      <c r="A815" s="1722"/>
      <c r="B815" s="2648"/>
      <c r="C815" s="659"/>
      <c r="D815" s="1722"/>
      <c r="E815" s="2648"/>
      <c r="F815" s="2648"/>
      <c r="G815" s="1722"/>
      <c r="H815" s="2648"/>
      <c r="I815" s="2643"/>
      <c r="J815" s="1975"/>
      <c r="K815" s="1975"/>
      <c r="L815" s="1974"/>
      <c r="M815" s="1976"/>
      <c r="N815" s="1976"/>
      <c r="O815" s="1976"/>
      <c r="P815" s="1976"/>
      <c r="Q815" s="1976"/>
      <c r="R815" s="1976"/>
      <c r="S815" s="2649"/>
      <c r="T815" s="1722"/>
      <c r="U815" s="1974"/>
      <c r="V815" s="1974"/>
    </row>
    <row r="816" spans="1:22">
      <c r="A816" s="1722"/>
      <c r="B816" s="2648"/>
      <c r="C816" s="659"/>
      <c r="D816" s="1722"/>
      <c r="E816" s="2648"/>
      <c r="F816" s="2648"/>
      <c r="G816" s="1722"/>
      <c r="H816" s="2648"/>
      <c r="I816" s="2643"/>
      <c r="J816" s="1975"/>
      <c r="K816" s="1975"/>
      <c r="L816" s="1974"/>
      <c r="M816" s="1976"/>
      <c r="N816" s="1976"/>
      <c r="O816" s="1976"/>
      <c r="P816" s="1976"/>
      <c r="Q816" s="1976"/>
      <c r="R816" s="1976"/>
      <c r="S816" s="2649"/>
      <c r="T816" s="1722"/>
      <c r="U816" s="1974"/>
      <c r="V816" s="1974"/>
    </row>
    <row r="817" spans="1:22">
      <c r="A817" s="1722"/>
      <c r="B817" s="2648"/>
      <c r="C817" s="659"/>
      <c r="D817" s="1722"/>
      <c r="E817" s="2648"/>
      <c r="F817" s="2648"/>
      <c r="G817" s="1722"/>
      <c r="H817" s="2648"/>
      <c r="I817" s="2643"/>
      <c r="J817" s="1975"/>
      <c r="K817" s="1975"/>
      <c r="L817" s="1974"/>
      <c r="M817" s="1976"/>
      <c r="N817" s="1976"/>
      <c r="O817" s="1976"/>
      <c r="P817" s="1976"/>
      <c r="Q817" s="1976"/>
      <c r="R817" s="1976"/>
      <c r="S817" s="2649"/>
      <c r="T817" s="1722"/>
      <c r="U817" s="1974"/>
      <c r="V817" s="1974"/>
    </row>
    <row r="818" spans="1:22">
      <c r="A818" s="1722"/>
      <c r="B818" s="2648"/>
      <c r="C818" s="659"/>
      <c r="D818" s="1722"/>
      <c r="E818" s="2648"/>
      <c r="F818" s="2648"/>
      <c r="G818" s="1722"/>
      <c r="H818" s="2648"/>
      <c r="I818" s="2643"/>
      <c r="J818" s="1975"/>
      <c r="K818" s="1975"/>
      <c r="L818" s="1974"/>
      <c r="M818" s="1976"/>
      <c r="N818" s="1976"/>
      <c r="O818" s="1976"/>
      <c r="P818" s="1976"/>
      <c r="Q818" s="1976"/>
      <c r="R818" s="1976"/>
      <c r="S818" s="2649"/>
      <c r="T818" s="1722"/>
      <c r="U818" s="1974"/>
      <c r="V818" s="1974"/>
    </row>
    <row r="819" spans="1:22">
      <c r="A819" s="1722"/>
      <c r="B819" s="2648"/>
      <c r="C819" s="659"/>
      <c r="D819" s="1722"/>
      <c r="E819" s="2648"/>
      <c r="F819" s="2648"/>
      <c r="G819" s="1722"/>
      <c r="H819" s="2648"/>
      <c r="I819" s="2643"/>
      <c r="J819" s="1975"/>
      <c r="K819" s="1975"/>
      <c r="L819" s="1974"/>
      <c r="M819" s="1976"/>
      <c r="N819" s="1976"/>
      <c r="O819" s="1976"/>
      <c r="P819" s="1976"/>
      <c r="Q819" s="1976"/>
      <c r="R819" s="1976"/>
      <c r="S819" s="2649"/>
      <c r="T819" s="1722"/>
      <c r="U819" s="1974"/>
      <c r="V819" s="1974"/>
    </row>
    <row r="820" spans="1:22">
      <c r="A820" s="1722"/>
      <c r="B820" s="2648"/>
      <c r="C820" s="659"/>
      <c r="D820" s="1722"/>
      <c r="E820" s="2648"/>
      <c r="F820" s="2648"/>
      <c r="G820" s="1722"/>
      <c r="H820" s="2648"/>
      <c r="I820" s="2643"/>
      <c r="J820" s="1975"/>
      <c r="K820" s="1975"/>
      <c r="L820" s="1974"/>
      <c r="M820" s="1976"/>
      <c r="N820" s="1976"/>
      <c r="O820" s="1976"/>
      <c r="P820" s="1976"/>
      <c r="Q820" s="1976"/>
      <c r="R820" s="1976"/>
      <c r="S820" s="2649"/>
      <c r="T820" s="1722"/>
      <c r="U820" s="1974"/>
      <c r="V820" s="1974"/>
    </row>
    <row r="821" spans="1:22">
      <c r="A821" s="1722"/>
      <c r="B821" s="2648"/>
      <c r="C821" s="659"/>
      <c r="D821" s="1722"/>
      <c r="E821" s="2648"/>
      <c r="F821" s="2648"/>
      <c r="G821" s="1722"/>
      <c r="H821" s="2648"/>
      <c r="I821" s="2643"/>
      <c r="J821" s="1975"/>
      <c r="K821" s="1975"/>
      <c r="L821" s="1974"/>
      <c r="M821" s="1976"/>
      <c r="N821" s="1976"/>
      <c r="O821" s="1976"/>
      <c r="P821" s="1976"/>
      <c r="Q821" s="1976"/>
      <c r="R821" s="1976"/>
      <c r="S821" s="2649"/>
      <c r="T821" s="1722"/>
      <c r="U821" s="1974"/>
      <c r="V821" s="1974"/>
    </row>
    <row r="822" spans="1:22">
      <c r="A822" s="1722"/>
      <c r="B822" s="2648"/>
      <c r="C822" s="659"/>
      <c r="D822" s="1722"/>
      <c r="E822" s="2648"/>
      <c r="F822" s="2648"/>
      <c r="G822" s="1722"/>
      <c r="H822" s="2648"/>
      <c r="I822" s="2643"/>
      <c r="J822" s="1975"/>
      <c r="K822" s="1975"/>
      <c r="L822" s="1974"/>
      <c r="M822" s="1976"/>
      <c r="N822" s="1976"/>
      <c r="O822" s="1976"/>
      <c r="P822" s="1976"/>
      <c r="Q822" s="1976"/>
      <c r="R822" s="1976"/>
      <c r="S822" s="2649"/>
      <c r="T822" s="1722"/>
      <c r="U822" s="1974"/>
      <c r="V822" s="1974"/>
    </row>
    <row r="823" spans="1:22">
      <c r="A823" s="1722"/>
      <c r="B823" s="2648"/>
      <c r="C823" s="659"/>
      <c r="D823" s="1722"/>
      <c r="E823" s="2648"/>
      <c r="F823" s="2648"/>
      <c r="G823" s="1722"/>
      <c r="H823" s="2648"/>
      <c r="I823" s="2643"/>
      <c r="J823" s="1975"/>
      <c r="K823" s="1975"/>
      <c r="L823" s="1974"/>
      <c r="M823" s="1976"/>
      <c r="N823" s="1976"/>
      <c r="O823" s="1976"/>
      <c r="P823" s="1976"/>
      <c r="Q823" s="1976"/>
      <c r="R823" s="1976"/>
      <c r="S823" s="2649"/>
      <c r="T823" s="1722"/>
      <c r="U823" s="1974"/>
      <c r="V823" s="1974"/>
    </row>
    <row r="824" spans="1:22">
      <c r="A824" s="1722"/>
      <c r="B824" s="2648"/>
      <c r="C824" s="659"/>
      <c r="D824" s="1722"/>
      <c r="E824" s="2648"/>
      <c r="F824" s="2648"/>
      <c r="G824" s="1722"/>
      <c r="H824" s="2648"/>
      <c r="I824" s="2643"/>
      <c r="J824" s="1975"/>
      <c r="K824" s="1975"/>
      <c r="L824" s="1974"/>
      <c r="M824" s="1976"/>
      <c r="N824" s="1976"/>
      <c r="O824" s="1976"/>
      <c r="P824" s="1976"/>
      <c r="Q824" s="1976"/>
      <c r="R824" s="1976"/>
      <c r="S824" s="2649"/>
      <c r="T824" s="1722"/>
      <c r="U824" s="1974"/>
      <c r="V824" s="1974"/>
    </row>
    <row r="825" spans="1:22">
      <c r="A825" s="1722"/>
      <c r="B825" s="2648"/>
      <c r="C825" s="659"/>
      <c r="D825" s="1722"/>
      <c r="E825" s="2648"/>
      <c r="F825" s="2648"/>
      <c r="G825" s="1722"/>
      <c r="H825" s="2648"/>
      <c r="I825" s="2643"/>
      <c r="J825" s="1975"/>
      <c r="K825" s="1975"/>
      <c r="L825" s="1974"/>
      <c r="M825" s="1976"/>
      <c r="N825" s="1976"/>
      <c r="O825" s="1976"/>
      <c r="P825" s="1976"/>
      <c r="Q825" s="1976"/>
      <c r="R825" s="1976"/>
      <c r="S825" s="2649"/>
      <c r="T825" s="1722"/>
      <c r="U825" s="1974"/>
      <c r="V825" s="1974"/>
    </row>
    <row r="826" spans="1:22">
      <c r="A826" s="1722"/>
      <c r="B826" s="2648"/>
      <c r="C826" s="659"/>
      <c r="D826" s="1722"/>
      <c r="E826" s="2648"/>
      <c r="F826" s="2648"/>
      <c r="G826" s="1722"/>
      <c r="H826" s="2648"/>
      <c r="I826" s="2643"/>
      <c r="J826" s="1975"/>
      <c r="K826" s="1975"/>
      <c r="L826" s="1974"/>
      <c r="M826" s="1976"/>
      <c r="N826" s="1976"/>
      <c r="O826" s="1976"/>
      <c r="P826" s="1976"/>
      <c r="Q826" s="1976"/>
      <c r="R826" s="1976"/>
      <c r="S826" s="2649"/>
      <c r="T826" s="1722"/>
      <c r="U826" s="1974"/>
      <c r="V826" s="1974"/>
    </row>
    <row r="827" spans="1:22">
      <c r="A827" s="1722"/>
      <c r="B827" s="2648"/>
      <c r="C827" s="659"/>
      <c r="D827" s="1722"/>
      <c r="E827" s="2648"/>
      <c r="F827" s="2648"/>
      <c r="G827" s="1722"/>
      <c r="H827" s="2648"/>
      <c r="I827" s="2643"/>
      <c r="J827" s="1975"/>
      <c r="K827" s="1975"/>
      <c r="L827" s="1974"/>
      <c r="M827" s="1976"/>
      <c r="N827" s="1976"/>
      <c r="O827" s="1976"/>
      <c r="P827" s="1976"/>
      <c r="Q827" s="1976"/>
      <c r="R827" s="1976"/>
      <c r="S827" s="2649"/>
      <c r="T827" s="1722"/>
      <c r="U827" s="1974"/>
      <c r="V827" s="1974"/>
    </row>
    <row r="828" spans="1:22">
      <c r="A828" s="1722"/>
      <c r="B828" s="2648"/>
      <c r="C828" s="659"/>
      <c r="D828" s="1722"/>
      <c r="E828" s="2648"/>
      <c r="F828" s="2648"/>
      <c r="G828" s="1722"/>
      <c r="H828" s="2648"/>
      <c r="I828" s="2643"/>
      <c r="J828" s="1975"/>
      <c r="K828" s="1975"/>
      <c r="L828" s="1974"/>
      <c r="M828" s="1976"/>
      <c r="N828" s="1976"/>
      <c r="O828" s="1976"/>
      <c r="P828" s="1976"/>
      <c r="Q828" s="1976"/>
      <c r="R828" s="1976"/>
      <c r="S828" s="2649"/>
      <c r="T828" s="1722"/>
      <c r="U828" s="1974"/>
      <c r="V828" s="1974"/>
    </row>
    <row r="829" spans="1:22">
      <c r="A829" s="1722"/>
      <c r="B829" s="2648"/>
      <c r="C829" s="659"/>
      <c r="D829" s="1722"/>
      <c r="E829" s="2648"/>
      <c r="F829" s="2648"/>
      <c r="G829" s="1722"/>
      <c r="H829" s="2648"/>
      <c r="I829" s="2643"/>
      <c r="J829" s="1975"/>
      <c r="K829" s="1975"/>
      <c r="L829" s="1974"/>
      <c r="M829" s="1976"/>
      <c r="N829" s="1976"/>
      <c r="O829" s="1976"/>
      <c r="P829" s="1976"/>
      <c r="Q829" s="1976"/>
      <c r="R829" s="1976"/>
      <c r="S829" s="2649"/>
      <c r="T829" s="1722"/>
      <c r="U829" s="1974"/>
      <c r="V829" s="1974"/>
    </row>
    <row r="830" spans="1:22">
      <c r="A830" s="1722"/>
      <c r="B830" s="2648"/>
      <c r="C830" s="659"/>
      <c r="D830" s="1722"/>
      <c r="E830" s="2648"/>
      <c r="F830" s="2648"/>
      <c r="G830" s="1722"/>
      <c r="H830" s="2648"/>
      <c r="I830" s="2643"/>
      <c r="J830" s="1975"/>
      <c r="K830" s="1975"/>
      <c r="L830" s="1974"/>
      <c r="M830" s="1976"/>
      <c r="N830" s="1976"/>
      <c r="O830" s="1976"/>
      <c r="P830" s="1976"/>
      <c r="Q830" s="1976"/>
      <c r="R830" s="1976"/>
      <c r="S830" s="2649"/>
      <c r="T830" s="1722"/>
      <c r="U830" s="1974"/>
      <c r="V830" s="1974"/>
    </row>
    <row r="831" spans="1:22">
      <c r="A831" s="1722"/>
      <c r="B831" s="2648"/>
      <c r="C831" s="659"/>
      <c r="D831" s="1722"/>
      <c r="E831" s="2648"/>
      <c r="F831" s="2648"/>
      <c r="G831" s="1722"/>
      <c r="H831" s="2648"/>
      <c r="I831" s="2643"/>
      <c r="J831" s="1975"/>
      <c r="K831" s="1975"/>
      <c r="L831" s="1974"/>
      <c r="M831" s="1976"/>
      <c r="N831" s="1976"/>
      <c r="O831" s="1976"/>
      <c r="P831" s="1976"/>
      <c r="Q831" s="1976"/>
      <c r="R831" s="1976"/>
      <c r="S831" s="2649"/>
      <c r="T831" s="1722"/>
      <c r="U831" s="1974"/>
      <c r="V831" s="1974"/>
    </row>
    <row r="832" spans="1:22">
      <c r="A832" s="1722"/>
      <c r="B832" s="2648"/>
      <c r="C832" s="659"/>
      <c r="D832" s="1722"/>
      <c r="E832" s="2648"/>
      <c r="F832" s="2648"/>
      <c r="G832" s="1722"/>
      <c r="H832" s="2648"/>
      <c r="I832" s="2643"/>
      <c r="J832" s="1975"/>
      <c r="K832" s="1975"/>
      <c r="L832" s="1974"/>
      <c r="M832" s="1976"/>
      <c r="N832" s="1976"/>
      <c r="O832" s="1976"/>
      <c r="P832" s="1976"/>
      <c r="Q832" s="1976"/>
      <c r="R832" s="1976"/>
      <c r="S832" s="2649"/>
      <c r="T832" s="1722"/>
      <c r="U832" s="1974"/>
      <c r="V832" s="1974"/>
    </row>
    <row r="833" spans="1:22">
      <c r="A833" s="1722"/>
      <c r="B833" s="2648"/>
      <c r="C833" s="659"/>
      <c r="D833" s="1722"/>
      <c r="E833" s="2648"/>
      <c r="F833" s="2648"/>
      <c r="G833" s="1722"/>
      <c r="H833" s="2648"/>
      <c r="I833" s="2643"/>
      <c r="J833" s="1975"/>
      <c r="K833" s="1975"/>
      <c r="L833" s="1974"/>
      <c r="M833" s="1976"/>
      <c r="N833" s="1976"/>
      <c r="O833" s="1976"/>
      <c r="P833" s="1976"/>
      <c r="Q833" s="1976"/>
      <c r="R833" s="1976"/>
      <c r="S833" s="2649"/>
      <c r="T833" s="1722"/>
      <c r="U833" s="1974"/>
      <c r="V833" s="1974"/>
    </row>
    <row r="834" spans="1:22">
      <c r="A834" s="1722"/>
      <c r="B834" s="2648"/>
      <c r="C834" s="659"/>
      <c r="D834" s="1722"/>
      <c r="E834" s="2648"/>
      <c r="F834" s="2648"/>
      <c r="G834" s="1722"/>
      <c r="H834" s="2648"/>
      <c r="I834" s="2643"/>
      <c r="J834" s="1975"/>
      <c r="K834" s="1975"/>
      <c r="L834" s="1974"/>
      <c r="M834" s="1976"/>
      <c r="N834" s="1976"/>
      <c r="O834" s="1976"/>
      <c r="P834" s="1976"/>
      <c r="Q834" s="1976"/>
      <c r="R834" s="1976"/>
      <c r="S834" s="2649"/>
      <c r="T834" s="1722"/>
      <c r="U834" s="1974"/>
      <c r="V834" s="1974"/>
    </row>
    <row r="835" spans="1:22">
      <c r="A835" s="1722"/>
      <c r="B835" s="2648"/>
      <c r="C835" s="659"/>
      <c r="D835" s="1722"/>
      <c r="E835" s="2648"/>
      <c r="F835" s="2648"/>
      <c r="G835" s="1722"/>
      <c r="H835" s="2648"/>
      <c r="I835" s="2643"/>
      <c r="J835" s="1975"/>
      <c r="K835" s="1975"/>
      <c r="L835" s="1974"/>
      <c r="M835" s="1976"/>
      <c r="N835" s="1976"/>
      <c r="O835" s="1976"/>
      <c r="P835" s="1976"/>
      <c r="Q835" s="1976"/>
      <c r="R835" s="1976"/>
      <c r="S835" s="2649"/>
      <c r="T835" s="1722"/>
      <c r="U835" s="1974"/>
      <c r="V835" s="1974"/>
    </row>
    <row r="836" spans="1:22">
      <c r="A836" s="1722"/>
      <c r="B836" s="2648"/>
      <c r="C836" s="659"/>
      <c r="D836" s="1722"/>
      <c r="E836" s="2648"/>
      <c r="F836" s="2648"/>
      <c r="G836" s="1722"/>
      <c r="H836" s="2648"/>
      <c r="I836" s="2643"/>
      <c r="J836" s="1975"/>
      <c r="K836" s="1975"/>
      <c r="L836" s="1974"/>
      <c r="M836" s="1976"/>
      <c r="N836" s="1976"/>
      <c r="O836" s="1976"/>
      <c r="P836" s="1976"/>
      <c r="Q836" s="1976"/>
      <c r="R836" s="1976"/>
      <c r="S836" s="2649"/>
      <c r="T836" s="1722"/>
      <c r="U836" s="1974"/>
      <c r="V836" s="1974"/>
    </row>
    <row r="837" spans="1:22">
      <c r="A837" s="1722"/>
      <c r="B837" s="2648"/>
      <c r="C837" s="659"/>
      <c r="D837" s="1722"/>
      <c r="E837" s="2648"/>
      <c r="F837" s="2648"/>
      <c r="G837" s="1722"/>
      <c r="H837" s="2648"/>
      <c r="I837" s="2643"/>
      <c r="J837" s="1975"/>
      <c r="K837" s="1975"/>
      <c r="L837" s="1974"/>
      <c r="M837" s="1976"/>
      <c r="N837" s="1976"/>
      <c r="O837" s="1976"/>
      <c r="P837" s="1976"/>
      <c r="Q837" s="1976"/>
      <c r="R837" s="1976"/>
      <c r="S837" s="2649"/>
      <c r="T837" s="1722"/>
      <c r="U837" s="1974"/>
      <c r="V837" s="1974"/>
    </row>
    <row r="838" spans="1:22">
      <c r="A838" s="1722"/>
      <c r="B838" s="2648"/>
      <c r="C838" s="659"/>
      <c r="D838" s="1722"/>
      <c r="E838" s="2648"/>
      <c r="F838" s="2648"/>
      <c r="G838" s="1722"/>
      <c r="H838" s="2648"/>
      <c r="I838" s="2643"/>
      <c r="J838" s="1975"/>
      <c r="K838" s="1975"/>
      <c r="L838" s="1974"/>
      <c r="M838" s="1976"/>
      <c r="N838" s="1976"/>
      <c r="O838" s="1976"/>
      <c r="P838" s="1976"/>
      <c r="Q838" s="1976"/>
      <c r="R838" s="1976"/>
      <c r="S838" s="2649"/>
      <c r="T838" s="1722"/>
      <c r="U838" s="1974"/>
      <c r="V838" s="1974"/>
    </row>
    <row r="839" spans="1:22">
      <c r="A839" s="1722"/>
      <c r="B839" s="2648"/>
      <c r="C839" s="659"/>
      <c r="D839" s="1722"/>
      <c r="E839" s="2648"/>
      <c r="F839" s="2648"/>
      <c r="G839" s="1722"/>
      <c r="H839" s="2648"/>
      <c r="I839" s="2643"/>
      <c r="J839" s="1975"/>
      <c r="K839" s="1975"/>
      <c r="L839" s="1974"/>
      <c r="M839" s="1976"/>
      <c r="N839" s="1976"/>
      <c r="O839" s="1976"/>
      <c r="P839" s="1976"/>
      <c r="Q839" s="1976"/>
      <c r="R839" s="1976"/>
      <c r="S839" s="2649"/>
      <c r="T839" s="1722"/>
      <c r="U839" s="1974"/>
      <c r="V839" s="1974"/>
    </row>
    <row r="840" spans="1:22">
      <c r="A840" s="1722"/>
      <c r="B840" s="2648"/>
      <c r="C840" s="659"/>
      <c r="D840" s="1722"/>
      <c r="E840" s="2648"/>
      <c r="F840" s="2648"/>
      <c r="G840" s="1722"/>
      <c r="H840" s="2648"/>
      <c r="I840" s="2643"/>
      <c r="J840" s="1975"/>
      <c r="K840" s="1975"/>
      <c r="L840" s="1974"/>
      <c r="M840" s="1976"/>
      <c r="N840" s="1976"/>
      <c r="O840" s="1976"/>
      <c r="P840" s="1976"/>
      <c r="Q840" s="1976"/>
      <c r="R840" s="1976"/>
      <c r="S840" s="2649"/>
      <c r="T840" s="1722"/>
      <c r="U840" s="1974"/>
      <c r="V840" s="1974"/>
    </row>
    <row r="841" spans="1:22">
      <c r="A841" s="1722"/>
      <c r="B841" s="2648"/>
      <c r="C841" s="659"/>
      <c r="D841" s="1722"/>
      <c r="E841" s="2648"/>
      <c r="F841" s="2648"/>
      <c r="G841" s="1722"/>
      <c r="H841" s="2648"/>
      <c r="I841" s="2643"/>
      <c r="J841" s="1975"/>
      <c r="K841" s="1975"/>
      <c r="L841" s="1974"/>
      <c r="M841" s="1976"/>
      <c r="N841" s="1976"/>
      <c r="O841" s="1976"/>
      <c r="P841" s="1976"/>
      <c r="Q841" s="1976"/>
      <c r="R841" s="1976"/>
      <c r="S841" s="2649"/>
      <c r="T841" s="1722"/>
      <c r="U841" s="1974"/>
      <c r="V841" s="1974"/>
    </row>
    <row r="842" spans="1:22">
      <c r="A842" s="1722"/>
      <c r="B842" s="2648"/>
      <c r="C842" s="659"/>
      <c r="D842" s="1722"/>
      <c r="E842" s="2648"/>
      <c r="F842" s="2648"/>
      <c r="G842" s="1722"/>
      <c r="H842" s="2648"/>
      <c r="I842" s="2643"/>
      <c r="J842" s="1975"/>
      <c r="K842" s="1975"/>
      <c r="L842" s="1974"/>
      <c r="M842" s="1976"/>
      <c r="N842" s="1976"/>
      <c r="O842" s="1976"/>
      <c r="P842" s="1976"/>
      <c r="Q842" s="1976"/>
      <c r="R842" s="1976"/>
      <c r="S842" s="2649"/>
      <c r="T842" s="1722"/>
      <c r="U842" s="1974"/>
      <c r="V842" s="1974"/>
    </row>
    <row r="843" spans="1:22">
      <c r="A843" s="1722"/>
      <c r="B843" s="2648"/>
      <c r="C843" s="659"/>
      <c r="D843" s="1722"/>
      <c r="E843" s="2648"/>
      <c r="F843" s="2648"/>
      <c r="G843" s="1722"/>
      <c r="H843" s="2648"/>
      <c r="I843" s="2643"/>
      <c r="J843" s="1975"/>
      <c r="K843" s="1975"/>
      <c r="L843" s="1974"/>
      <c r="M843" s="1976"/>
      <c r="N843" s="1976"/>
      <c r="O843" s="1976"/>
      <c r="P843" s="1976"/>
      <c r="Q843" s="1976"/>
      <c r="R843" s="1976"/>
      <c r="S843" s="2649"/>
      <c r="T843" s="1722"/>
      <c r="U843" s="1974"/>
      <c r="V843" s="1974"/>
    </row>
    <row r="844" spans="1:22">
      <c r="A844" s="1722"/>
      <c r="B844" s="2648"/>
      <c r="C844" s="659"/>
      <c r="D844" s="1722"/>
      <c r="E844" s="2648"/>
      <c r="F844" s="2648"/>
      <c r="G844" s="1722"/>
      <c r="H844" s="2648"/>
      <c r="I844" s="2643"/>
      <c r="J844" s="1975"/>
      <c r="K844" s="1975"/>
      <c r="L844" s="1974"/>
      <c r="M844" s="1976"/>
      <c r="N844" s="1976"/>
      <c r="O844" s="1976"/>
      <c r="P844" s="1976"/>
      <c r="Q844" s="1976"/>
      <c r="R844" s="1976"/>
      <c r="S844" s="2649"/>
      <c r="T844" s="1722"/>
      <c r="U844" s="1974"/>
      <c r="V844" s="1974"/>
    </row>
    <row r="845" spans="1:22">
      <c r="A845" s="1722"/>
      <c r="B845" s="2648"/>
      <c r="C845" s="659"/>
      <c r="D845" s="1722"/>
      <c r="E845" s="2648"/>
      <c r="F845" s="2648"/>
      <c r="G845" s="1722"/>
      <c r="H845" s="2648"/>
      <c r="I845" s="2643"/>
      <c r="J845" s="1975"/>
      <c r="K845" s="1975"/>
      <c r="L845" s="1974"/>
      <c r="M845" s="1976"/>
      <c r="N845" s="1976"/>
      <c r="O845" s="1976"/>
      <c r="P845" s="1976"/>
      <c r="Q845" s="1976"/>
      <c r="R845" s="1976"/>
      <c r="S845" s="2649"/>
      <c r="T845" s="1722"/>
      <c r="U845" s="1974"/>
      <c r="V845" s="1974"/>
    </row>
    <row r="846" spans="1:22">
      <c r="A846" s="1722"/>
      <c r="B846" s="2648"/>
      <c r="C846" s="659"/>
      <c r="D846" s="1722"/>
      <c r="E846" s="2648"/>
      <c r="F846" s="2648"/>
      <c r="G846" s="1722"/>
      <c r="H846" s="2648"/>
      <c r="I846" s="2643"/>
      <c r="J846" s="1975"/>
      <c r="K846" s="1975"/>
      <c r="L846" s="1974"/>
      <c r="M846" s="1976"/>
      <c r="N846" s="1976"/>
      <c r="O846" s="1976"/>
      <c r="P846" s="1976"/>
      <c r="Q846" s="1976"/>
      <c r="R846" s="1976"/>
      <c r="S846" s="2649"/>
      <c r="T846" s="1722"/>
      <c r="U846" s="1974"/>
      <c r="V846" s="1974"/>
    </row>
    <row r="847" spans="1:22">
      <c r="A847" s="1722"/>
      <c r="B847" s="2648"/>
      <c r="C847" s="659"/>
      <c r="D847" s="1722"/>
      <c r="E847" s="2648"/>
      <c r="F847" s="2648"/>
      <c r="G847" s="1722"/>
      <c r="H847" s="2648"/>
      <c r="I847" s="2643"/>
      <c r="J847" s="1975"/>
      <c r="K847" s="1975"/>
      <c r="L847" s="1974"/>
      <c r="M847" s="1976"/>
      <c r="N847" s="1976"/>
      <c r="O847" s="1976"/>
      <c r="P847" s="1976"/>
      <c r="Q847" s="1976"/>
      <c r="R847" s="1976"/>
      <c r="S847" s="2649"/>
      <c r="T847" s="1722"/>
      <c r="U847" s="1974"/>
      <c r="V847" s="1974"/>
    </row>
    <row r="848" spans="1:22">
      <c r="A848" s="1722"/>
      <c r="B848" s="2648"/>
      <c r="C848" s="659"/>
      <c r="D848" s="1722"/>
      <c r="E848" s="2648"/>
      <c r="F848" s="2648"/>
      <c r="G848" s="1722"/>
      <c r="H848" s="2648"/>
      <c r="I848" s="2643"/>
      <c r="J848" s="1975"/>
      <c r="K848" s="1975"/>
      <c r="L848" s="1974"/>
      <c r="M848" s="1976"/>
      <c r="N848" s="1976"/>
      <c r="O848" s="1976"/>
      <c r="P848" s="1976"/>
      <c r="Q848" s="1976"/>
      <c r="R848" s="1976"/>
      <c r="S848" s="2649"/>
      <c r="T848" s="1722"/>
      <c r="U848" s="1974"/>
      <c r="V848" s="1974"/>
    </row>
    <row r="849" spans="1:22">
      <c r="A849" s="1722"/>
      <c r="B849" s="2648"/>
      <c r="C849" s="659"/>
      <c r="D849" s="1722"/>
      <c r="E849" s="2648"/>
      <c r="F849" s="2648"/>
      <c r="G849" s="1722"/>
      <c r="H849" s="2648"/>
      <c r="I849" s="2643"/>
      <c r="J849" s="1975"/>
      <c r="K849" s="1975"/>
      <c r="L849" s="1974"/>
      <c r="M849" s="1976"/>
      <c r="N849" s="1976"/>
      <c r="O849" s="1976"/>
      <c r="P849" s="1976"/>
      <c r="Q849" s="1976"/>
      <c r="R849" s="1976"/>
      <c r="S849" s="2649"/>
      <c r="T849" s="1722"/>
      <c r="U849" s="1974"/>
      <c r="V849" s="1974"/>
    </row>
    <row r="850" spans="1:22">
      <c r="A850" s="1722"/>
      <c r="B850" s="2648"/>
      <c r="C850" s="659"/>
      <c r="D850" s="1722"/>
      <c r="E850" s="2648"/>
      <c r="F850" s="2648"/>
      <c r="G850" s="1722"/>
      <c r="H850" s="2648"/>
      <c r="I850" s="2643"/>
      <c r="J850" s="1975"/>
      <c r="K850" s="1975"/>
      <c r="L850" s="1974"/>
      <c r="M850" s="1976"/>
      <c r="N850" s="1976"/>
      <c r="O850" s="1976"/>
      <c r="P850" s="1976"/>
      <c r="Q850" s="1976"/>
      <c r="R850" s="1976"/>
      <c r="S850" s="2649"/>
      <c r="T850" s="1722"/>
      <c r="U850" s="1974"/>
      <c r="V850" s="1974"/>
    </row>
    <row r="851" spans="1:22">
      <c r="A851" s="1722"/>
      <c r="B851" s="2648"/>
      <c r="C851" s="659"/>
      <c r="D851" s="1722"/>
      <c r="E851" s="2648"/>
      <c r="F851" s="2648"/>
      <c r="G851" s="1722"/>
      <c r="H851" s="2648"/>
      <c r="I851" s="2643"/>
      <c r="J851" s="1975"/>
      <c r="K851" s="1975"/>
      <c r="L851" s="1974"/>
      <c r="M851" s="1976"/>
      <c r="N851" s="1976"/>
      <c r="O851" s="1976"/>
      <c r="P851" s="1976"/>
      <c r="Q851" s="1976"/>
      <c r="R851" s="1976"/>
      <c r="S851" s="2649"/>
      <c r="T851" s="1722"/>
      <c r="U851" s="1974"/>
      <c r="V851" s="1974"/>
    </row>
    <row r="852" spans="1:22">
      <c r="A852" s="1722"/>
      <c r="B852" s="2648"/>
      <c r="C852" s="659"/>
      <c r="D852" s="1722"/>
      <c r="E852" s="2648"/>
      <c r="F852" s="2648"/>
      <c r="G852" s="1722"/>
      <c r="H852" s="2648"/>
      <c r="I852" s="2643"/>
      <c r="J852" s="1975"/>
      <c r="K852" s="1975"/>
      <c r="L852" s="1974"/>
      <c r="M852" s="1976"/>
      <c r="N852" s="1976"/>
      <c r="O852" s="1976"/>
      <c r="P852" s="1976"/>
      <c r="Q852" s="1976"/>
      <c r="R852" s="1976"/>
      <c r="S852" s="2649"/>
      <c r="T852" s="1722"/>
      <c r="U852" s="1974"/>
      <c r="V852" s="1974"/>
    </row>
    <row r="853" spans="1:22">
      <c r="A853" s="1722"/>
      <c r="B853" s="2648"/>
      <c r="C853" s="659"/>
      <c r="D853" s="1722"/>
      <c r="E853" s="2648"/>
      <c r="F853" s="2648"/>
      <c r="G853" s="1722"/>
      <c r="H853" s="2648"/>
      <c r="I853" s="2643"/>
      <c r="J853" s="1975"/>
      <c r="K853" s="1975"/>
      <c r="L853" s="1974"/>
      <c r="M853" s="1976"/>
      <c r="N853" s="1976"/>
      <c r="O853" s="1976"/>
      <c r="P853" s="1976"/>
      <c r="Q853" s="1976"/>
      <c r="R853" s="1976"/>
      <c r="S853" s="2649"/>
      <c r="T853" s="1722"/>
      <c r="U853" s="1974"/>
      <c r="V853" s="1974"/>
    </row>
    <row r="854" spans="1:22">
      <c r="A854" s="1722"/>
      <c r="B854" s="2648"/>
      <c r="C854" s="659"/>
      <c r="D854" s="1722"/>
      <c r="E854" s="2648"/>
      <c r="F854" s="2648"/>
      <c r="G854" s="1722"/>
      <c r="H854" s="2648"/>
      <c r="I854" s="2643"/>
      <c r="J854" s="1975"/>
      <c r="K854" s="1975"/>
      <c r="L854" s="1974"/>
      <c r="M854" s="1976"/>
      <c r="N854" s="1976"/>
      <c r="O854" s="1976"/>
      <c r="P854" s="1976"/>
      <c r="Q854" s="1976"/>
      <c r="R854" s="1976"/>
      <c r="S854" s="2649"/>
      <c r="T854" s="1722"/>
      <c r="U854" s="1974"/>
      <c r="V854" s="1974"/>
    </row>
    <row r="855" spans="1:22">
      <c r="A855" s="1722"/>
      <c r="B855" s="2648"/>
      <c r="C855" s="659"/>
      <c r="D855" s="1722"/>
      <c r="E855" s="2648"/>
      <c r="F855" s="2648"/>
      <c r="G855" s="1722"/>
      <c r="H855" s="2648"/>
      <c r="I855" s="2643"/>
      <c r="J855" s="1975"/>
      <c r="K855" s="1975"/>
      <c r="L855" s="1974"/>
      <c r="M855" s="1976"/>
      <c r="N855" s="1976"/>
      <c r="O855" s="1976"/>
      <c r="P855" s="1976"/>
      <c r="Q855" s="1976"/>
      <c r="R855" s="1976"/>
      <c r="S855" s="2649"/>
      <c r="T855" s="1722"/>
      <c r="U855" s="1974"/>
      <c r="V855" s="1974"/>
    </row>
    <row r="856" spans="1:22">
      <c r="A856" s="1722"/>
      <c r="B856" s="2648"/>
      <c r="C856" s="659"/>
      <c r="D856" s="1722"/>
      <c r="E856" s="2648"/>
      <c r="F856" s="2648"/>
      <c r="G856" s="1722"/>
      <c r="H856" s="2648"/>
      <c r="I856" s="2643"/>
      <c r="J856" s="1975"/>
      <c r="K856" s="1975"/>
      <c r="L856" s="1974"/>
      <c r="M856" s="1976"/>
      <c r="N856" s="1976"/>
      <c r="O856" s="1976"/>
      <c r="P856" s="1976"/>
      <c r="Q856" s="1976"/>
      <c r="R856" s="1976"/>
      <c r="S856" s="2649"/>
      <c r="T856" s="1722"/>
      <c r="U856" s="1974"/>
      <c r="V856" s="1974"/>
    </row>
    <row r="857" spans="1:22">
      <c r="A857" s="1722"/>
      <c r="B857" s="2648"/>
      <c r="C857" s="659"/>
      <c r="D857" s="1722"/>
      <c r="E857" s="2648"/>
      <c r="F857" s="2648"/>
      <c r="G857" s="1722"/>
      <c r="H857" s="2648"/>
      <c r="I857" s="2643"/>
      <c r="J857" s="1975"/>
      <c r="K857" s="1975"/>
      <c r="L857" s="1974"/>
      <c r="M857" s="1976"/>
      <c r="N857" s="1976"/>
      <c r="O857" s="1976"/>
      <c r="P857" s="1976"/>
      <c r="Q857" s="1976"/>
      <c r="R857" s="1976"/>
      <c r="S857" s="2649"/>
      <c r="T857" s="1722"/>
      <c r="U857" s="1974"/>
      <c r="V857" s="1974"/>
    </row>
    <row r="858" spans="1:22">
      <c r="A858" s="1722"/>
      <c r="B858" s="2648"/>
      <c r="C858" s="659"/>
      <c r="D858" s="1722"/>
      <c r="E858" s="2648"/>
      <c r="F858" s="2648"/>
      <c r="G858" s="1722"/>
      <c r="H858" s="2648"/>
      <c r="I858" s="2643"/>
      <c r="J858" s="1975"/>
      <c r="K858" s="1975"/>
      <c r="L858" s="1974"/>
      <c r="M858" s="1976"/>
      <c r="N858" s="1976"/>
      <c r="O858" s="1976"/>
      <c r="P858" s="1976"/>
      <c r="Q858" s="1976"/>
      <c r="R858" s="1976"/>
      <c r="S858" s="2649"/>
      <c r="T858" s="1722"/>
      <c r="U858" s="1974"/>
      <c r="V858" s="1974"/>
    </row>
    <row r="859" spans="1:22">
      <c r="A859" s="1722"/>
      <c r="B859" s="2648"/>
      <c r="C859" s="659"/>
      <c r="D859" s="1722"/>
      <c r="E859" s="2648"/>
      <c r="F859" s="2648"/>
      <c r="G859" s="1722"/>
      <c r="H859" s="2648"/>
      <c r="I859" s="2643"/>
      <c r="J859" s="1975"/>
      <c r="K859" s="1975"/>
      <c r="L859" s="1974"/>
      <c r="M859" s="1976"/>
      <c r="N859" s="1976"/>
      <c r="O859" s="1976"/>
      <c r="P859" s="1976"/>
      <c r="Q859" s="1976"/>
      <c r="R859" s="1976"/>
      <c r="S859" s="2649"/>
      <c r="T859" s="1722"/>
      <c r="U859" s="1974"/>
      <c r="V859" s="1974"/>
    </row>
    <row r="860" spans="1:22">
      <c r="A860" s="1722"/>
      <c r="B860" s="2648"/>
      <c r="C860" s="659"/>
      <c r="D860" s="1722"/>
      <c r="E860" s="2648"/>
      <c r="F860" s="2648"/>
      <c r="G860" s="1722"/>
      <c r="H860" s="2648"/>
      <c r="I860" s="2643"/>
      <c r="J860" s="1975"/>
      <c r="K860" s="1975"/>
      <c r="L860" s="1974"/>
      <c r="M860" s="1976"/>
      <c r="N860" s="1976"/>
      <c r="O860" s="1976"/>
      <c r="P860" s="1976"/>
      <c r="Q860" s="1976"/>
      <c r="R860" s="1976"/>
      <c r="S860" s="2649"/>
      <c r="T860" s="1722"/>
      <c r="U860" s="1974"/>
      <c r="V860" s="1974"/>
    </row>
    <row r="861" spans="1:22">
      <c r="A861" s="1722"/>
      <c r="B861" s="2648"/>
      <c r="C861" s="659"/>
      <c r="D861" s="1722"/>
      <c r="E861" s="2648"/>
      <c r="F861" s="2648"/>
      <c r="G861" s="1722"/>
      <c r="H861" s="2648"/>
      <c r="I861" s="2643"/>
      <c r="J861" s="1975"/>
      <c r="K861" s="1975"/>
      <c r="L861" s="1974"/>
      <c r="M861" s="1976"/>
      <c r="N861" s="1976"/>
      <c r="O861" s="1976"/>
      <c r="P861" s="1976"/>
      <c r="Q861" s="1976"/>
      <c r="R861" s="1976"/>
      <c r="S861" s="2649"/>
      <c r="T861" s="1722"/>
      <c r="U861" s="1974"/>
      <c r="V861" s="1974"/>
    </row>
    <row r="862" spans="1:22">
      <c r="A862" s="1722"/>
      <c r="B862" s="2648"/>
      <c r="C862" s="659"/>
      <c r="D862" s="1722"/>
      <c r="E862" s="2648"/>
      <c r="F862" s="2648"/>
      <c r="G862" s="1722"/>
      <c r="H862" s="2648"/>
      <c r="I862" s="2643"/>
      <c r="J862" s="1975"/>
      <c r="K862" s="1975"/>
      <c r="L862" s="1974"/>
      <c r="M862" s="1976"/>
      <c r="N862" s="1976"/>
      <c r="O862" s="1976"/>
      <c r="P862" s="1976"/>
      <c r="Q862" s="1976"/>
      <c r="R862" s="1976"/>
      <c r="S862" s="2649"/>
      <c r="T862" s="1722"/>
      <c r="U862" s="1974"/>
      <c r="V862" s="1974"/>
    </row>
    <row r="863" spans="1:22">
      <c r="A863" s="1722"/>
      <c r="B863" s="2648"/>
      <c r="C863" s="659"/>
      <c r="D863" s="1722"/>
      <c r="E863" s="2648"/>
      <c r="F863" s="2648"/>
      <c r="G863" s="1722"/>
      <c r="H863" s="2648"/>
      <c r="I863" s="2643"/>
      <c r="J863" s="1975"/>
      <c r="K863" s="1975"/>
      <c r="L863" s="1974"/>
      <c r="M863" s="1976"/>
      <c r="N863" s="1976"/>
      <c r="O863" s="1976"/>
      <c r="P863" s="1976"/>
      <c r="Q863" s="1976"/>
      <c r="R863" s="1976"/>
      <c r="S863" s="2649"/>
      <c r="T863" s="1722"/>
      <c r="U863" s="1974"/>
      <c r="V863" s="1974"/>
    </row>
    <row r="864" spans="1:22">
      <c r="A864" s="1722"/>
      <c r="B864" s="2648"/>
      <c r="C864" s="659"/>
      <c r="D864" s="1722"/>
      <c r="E864" s="2648"/>
      <c r="F864" s="2648"/>
      <c r="G864" s="1722"/>
      <c r="H864" s="2648"/>
      <c r="I864" s="2643"/>
      <c r="J864" s="1975"/>
      <c r="K864" s="1975"/>
      <c r="L864" s="1974"/>
      <c r="M864" s="1976"/>
      <c r="N864" s="1976"/>
      <c r="O864" s="1976"/>
      <c r="P864" s="1976"/>
      <c r="Q864" s="1976"/>
      <c r="R864" s="1976"/>
      <c r="S864" s="2649"/>
      <c r="T864" s="1722"/>
      <c r="U864" s="1974"/>
      <c r="V864" s="1974"/>
    </row>
    <row r="865" spans="1:22">
      <c r="A865" s="1722"/>
      <c r="B865" s="2648"/>
      <c r="C865" s="659"/>
      <c r="D865" s="1722"/>
      <c r="E865" s="2648"/>
      <c r="F865" s="2648"/>
      <c r="G865" s="1722"/>
      <c r="H865" s="2648"/>
      <c r="I865" s="2643"/>
      <c r="J865" s="1975"/>
      <c r="K865" s="1975"/>
      <c r="L865" s="1974"/>
      <c r="M865" s="1976"/>
      <c r="N865" s="1976"/>
      <c r="O865" s="1976"/>
      <c r="P865" s="1976"/>
      <c r="Q865" s="1976"/>
      <c r="R865" s="1976"/>
      <c r="S865" s="2649"/>
      <c r="T865" s="1722"/>
      <c r="U865" s="1974"/>
      <c r="V865" s="1974"/>
    </row>
    <row r="866" spans="1:22">
      <c r="A866" s="1722"/>
      <c r="B866" s="2648"/>
      <c r="C866" s="659"/>
      <c r="D866" s="1722"/>
      <c r="E866" s="2648"/>
      <c r="F866" s="2648"/>
      <c r="G866" s="1722"/>
      <c r="H866" s="2648"/>
      <c r="I866" s="2643"/>
      <c r="J866" s="1975"/>
      <c r="K866" s="1975"/>
      <c r="L866" s="1974"/>
      <c r="M866" s="1976"/>
      <c r="N866" s="1976"/>
      <c r="O866" s="1976"/>
      <c r="P866" s="1976"/>
      <c r="Q866" s="1976"/>
      <c r="R866" s="1976"/>
      <c r="S866" s="2649"/>
      <c r="T866" s="1722"/>
      <c r="U866" s="1974"/>
      <c r="V866" s="1974"/>
    </row>
    <row r="867" spans="1:22">
      <c r="A867" s="1722"/>
      <c r="B867" s="2648"/>
      <c r="C867" s="659"/>
      <c r="D867" s="1722"/>
      <c r="E867" s="2648"/>
      <c r="F867" s="2648"/>
      <c r="G867" s="1722"/>
      <c r="H867" s="2648"/>
      <c r="I867" s="2643"/>
      <c r="J867" s="1975"/>
      <c r="K867" s="1975"/>
      <c r="L867" s="1974"/>
      <c r="M867" s="1976"/>
      <c r="N867" s="1976"/>
      <c r="O867" s="1976"/>
      <c r="P867" s="1976"/>
      <c r="Q867" s="1976"/>
      <c r="R867" s="1976"/>
      <c r="S867" s="2649"/>
      <c r="T867" s="1722"/>
      <c r="U867" s="1974"/>
      <c r="V867" s="1974"/>
    </row>
    <row r="868" spans="1:22">
      <c r="A868" s="1722"/>
      <c r="B868" s="2648"/>
      <c r="C868" s="659"/>
      <c r="D868" s="1722"/>
      <c r="E868" s="2648"/>
      <c r="F868" s="2648"/>
      <c r="G868" s="1722"/>
      <c r="H868" s="2648"/>
      <c r="I868" s="2643"/>
      <c r="J868" s="1975"/>
      <c r="K868" s="1975"/>
      <c r="L868" s="1974"/>
      <c r="M868" s="1976"/>
      <c r="N868" s="1976"/>
      <c r="O868" s="1976"/>
      <c r="P868" s="1976"/>
      <c r="Q868" s="1976"/>
      <c r="R868" s="1976"/>
      <c r="S868" s="2649"/>
      <c r="T868" s="1722"/>
      <c r="U868" s="1974"/>
      <c r="V868" s="1974"/>
    </row>
    <row r="869" spans="1:22">
      <c r="A869" s="1722"/>
      <c r="B869" s="2648"/>
      <c r="C869" s="659"/>
      <c r="D869" s="1722"/>
      <c r="E869" s="2648"/>
      <c r="F869" s="2648"/>
      <c r="G869" s="1722"/>
      <c r="H869" s="2648"/>
      <c r="I869" s="2643"/>
      <c r="J869" s="1975"/>
      <c r="K869" s="1975"/>
      <c r="L869" s="1974"/>
      <c r="M869" s="1976"/>
      <c r="N869" s="1976"/>
      <c r="O869" s="1976"/>
      <c r="P869" s="1976"/>
      <c r="Q869" s="1976"/>
      <c r="R869" s="1976"/>
      <c r="S869" s="2649"/>
      <c r="T869" s="1722"/>
      <c r="U869" s="1974"/>
      <c r="V869" s="1974"/>
    </row>
    <row r="870" spans="1:22">
      <c r="A870" s="1722"/>
      <c r="B870" s="2648"/>
      <c r="C870" s="659"/>
      <c r="D870" s="1722"/>
      <c r="E870" s="2648"/>
      <c r="F870" s="2648"/>
      <c r="G870" s="1722"/>
      <c r="H870" s="2648"/>
      <c r="I870" s="2643"/>
      <c r="J870" s="1975"/>
      <c r="K870" s="1975"/>
      <c r="L870" s="1974"/>
      <c r="M870" s="1976"/>
      <c r="N870" s="1976"/>
      <c r="O870" s="1976"/>
      <c r="P870" s="1976"/>
      <c r="Q870" s="1976"/>
      <c r="R870" s="1976"/>
      <c r="S870" s="2649"/>
      <c r="T870" s="1722"/>
      <c r="U870" s="1974"/>
      <c r="V870" s="1974"/>
    </row>
    <row r="871" spans="1:22">
      <c r="A871" s="1722"/>
      <c r="B871" s="2648"/>
      <c r="C871" s="659"/>
      <c r="D871" s="1722"/>
      <c r="E871" s="2648"/>
      <c r="F871" s="2648"/>
      <c r="G871" s="1722"/>
      <c r="H871" s="2648"/>
      <c r="I871" s="2643"/>
      <c r="J871" s="1975"/>
      <c r="K871" s="1975"/>
      <c r="L871" s="1974"/>
      <c r="M871" s="1976"/>
      <c r="N871" s="1976"/>
      <c r="O871" s="1976"/>
      <c r="P871" s="1976"/>
      <c r="Q871" s="1976"/>
      <c r="R871" s="1976"/>
      <c r="S871" s="2649"/>
      <c r="T871" s="1722"/>
      <c r="U871" s="1974"/>
      <c r="V871" s="1974"/>
    </row>
    <row r="872" spans="1:22">
      <c r="A872" s="1722"/>
      <c r="B872" s="2648"/>
      <c r="C872" s="659"/>
      <c r="D872" s="1722"/>
      <c r="E872" s="2648"/>
      <c r="F872" s="2648"/>
      <c r="G872" s="1722"/>
      <c r="H872" s="2648"/>
      <c r="I872" s="2643"/>
      <c r="J872" s="1975"/>
      <c r="K872" s="1975"/>
      <c r="L872" s="1974"/>
      <c r="M872" s="1976"/>
      <c r="N872" s="1976"/>
      <c r="O872" s="1976"/>
      <c r="P872" s="1976"/>
      <c r="Q872" s="1976"/>
      <c r="R872" s="1976"/>
      <c r="S872" s="2649"/>
      <c r="T872" s="1722"/>
      <c r="U872" s="1974"/>
      <c r="V872" s="1974"/>
    </row>
    <row r="873" spans="1:22">
      <c r="A873" s="1722"/>
      <c r="B873" s="2648"/>
      <c r="C873" s="659"/>
      <c r="D873" s="1722"/>
      <c r="E873" s="2648"/>
      <c r="F873" s="2648"/>
      <c r="G873" s="1722"/>
      <c r="H873" s="2648"/>
      <c r="I873" s="2643"/>
      <c r="J873" s="1975"/>
      <c r="K873" s="1975"/>
      <c r="L873" s="1974"/>
      <c r="M873" s="1976"/>
      <c r="N873" s="1976"/>
      <c r="O873" s="1976"/>
      <c r="P873" s="1976"/>
      <c r="Q873" s="1976"/>
      <c r="R873" s="1976"/>
      <c r="S873" s="2649"/>
      <c r="T873" s="1722"/>
      <c r="U873" s="1974"/>
      <c r="V873" s="1974"/>
    </row>
    <row r="874" spans="1:22">
      <c r="A874" s="1722"/>
      <c r="B874" s="2648"/>
      <c r="C874" s="659"/>
      <c r="D874" s="1722"/>
      <c r="E874" s="2648"/>
      <c r="F874" s="2648"/>
      <c r="G874" s="1722"/>
      <c r="H874" s="2648"/>
      <c r="I874" s="2643"/>
      <c r="J874" s="1975"/>
      <c r="K874" s="1975"/>
      <c r="L874" s="1974"/>
      <c r="M874" s="1976"/>
      <c r="N874" s="1976"/>
      <c r="O874" s="1976"/>
      <c r="P874" s="1976"/>
      <c r="Q874" s="1976"/>
      <c r="R874" s="1976"/>
      <c r="S874" s="2649"/>
      <c r="T874" s="1722"/>
      <c r="U874" s="1974"/>
      <c r="V874" s="1974"/>
    </row>
    <row r="875" spans="1:22">
      <c r="A875" s="1722"/>
      <c r="B875" s="2648"/>
      <c r="C875" s="659"/>
      <c r="D875" s="1722"/>
      <c r="E875" s="2648"/>
      <c r="F875" s="2648"/>
      <c r="G875" s="1722"/>
      <c r="H875" s="2648"/>
      <c r="I875" s="2643"/>
      <c r="J875" s="1975"/>
      <c r="K875" s="1975"/>
      <c r="L875" s="1974"/>
      <c r="M875" s="1976"/>
      <c r="N875" s="1976"/>
      <c r="O875" s="1976"/>
      <c r="P875" s="1976"/>
      <c r="Q875" s="1976"/>
      <c r="R875" s="1976"/>
      <c r="S875" s="2649"/>
      <c r="T875" s="1722"/>
      <c r="U875" s="1974"/>
      <c r="V875" s="1974"/>
    </row>
    <row r="876" spans="1:22">
      <c r="A876" s="1722"/>
      <c r="B876" s="2648"/>
      <c r="C876" s="659"/>
      <c r="D876" s="1722"/>
      <c r="E876" s="2648"/>
      <c r="F876" s="2648"/>
      <c r="G876" s="1722"/>
      <c r="H876" s="2648"/>
      <c r="I876" s="2643"/>
      <c r="J876" s="1975"/>
      <c r="K876" s="1975"/>
      <c r="L876" s="1974"/>
      <c r="M876" s="1976"/>
      <c r="N876" s="1976"/>
      <c r="O876" s="1976"/>
      <c r="P876" s="1976"/>
      <c r="Q876" s="1976"/>
      <c r="R876" s="1976"/>
      <c r="S876" s="2649"/>
      <c r="T876" s="1722"/>
      <c r="U876" s="1974"/>
      <c r="V876" s="1974"/>
    </row>
    <row r="877" spans="1:22">
      <c r="A877" s="1722"/>
      <c r="B877" s="2648"/>
      <c r="C877" s="659"/>
      <c r="D877" s="1722"/>
      <c r="E877" s="2648"/>
      <c r="F877" s="2648"/>
      <c r="G877" s="1722"/>
      <c r="H877" s="2648"/>
      <c r="I877" s="2643"/>
      <c r="J877" s="1975"/>
      <c r="K877" s="1975"/>
      <c r="L877" s="1974"/>
      <c r="M877" s="1976"/>
      <c r="N877" s="1976"/>
      <c r="O877" s="1976"/>
      <c r="P877" s="1976"/>
      <c r="Q877" s="1976"/>
      <c r="R877" s="1976"/>
      <c r="S877" s="2649"/>
      <c r="T877" s="1722"/>
      <c r="U877" s="1974"/>
      <c r="V877" s="1974"/>
    </row>
    <row r="878" spans="1:22">
      <c r="A878" s="1722"/>
      <c r="B878" s="2648"/>
      <c r="C878" s="659"/>
      <c r="D878" s="1722"/>
      <c r="E878" s="2648"/>
      <c r="F878" s="2648"/>
      <c r="G878" s="1722"/>
      <c r="H878" s="2648"/>
      <c r="I878" s="2643"/>
      <c r="J878" s="1975"/>
      <c r="K878" s="1975"/>
      <c r="L878" s="1974"/>
      <c r="M878" s="1976"/>
      <c r="N878" s="1976"/>
      <c r="O878" s="1976"/>
      <c r="P878" s="1976"/>
      <c r="Q878" s="1976"/>
      <c r="R878" s="1976"/>
      <c r="S878" s="2649"/>
      <c r="T878" s="1722"/>
      <c r="U878" s="1974"/>
      <c r="V878" s="1974"/>
    </row>
    <row r="879" spans="1:22">
      <c r="A879" s="1722"/>
      <c r="B879" s="2648"/>
      <c r="C879" s="659"/>
      <c r="D879" s="1722"/>
      <c r="E879" s="2648"/>
      <c r="F879" s="2648"/>
      <c r="G879" s="1722"/>
      <c r="H879" s="2648"/>
      <c r="I879" s="2643"/>
      <c r="J879" s="1975"/>
      <c r="K879" s="1975"/>
      <c r="L879" s="1974"/>
      <c r="M879" s="1976"/>
      <c r="N879" s="1976"/>
      <c r="O879" s="1976"/>
      <c r="P879" s="1976"/>
      <c r="Q879" s="1976"/>
      <c r="R879" s="1976"/>
      <c r="S879" s="2649"/>
      <c r="T879" s="1722"/>
      <c r="U879" s="1974"/>
      <c r="V879" s="1974"/>
    </row>
    <row r="880" spans="1:22">
      <c r="A880" s="1722"/>
      <c r="B880" s="2648"/>
      <c r="C880" s="659"/>
      <c r="D880" s="1722"/>
      <c r="E880" s="2648"/>
      <c r="F880" s="2648"/>
      <c r="G880" s="1722"/>
      <c r="H880" s="2648"/>
      <c r="I880" s="2643"/>
      <c r="J880" s="1975"/>
      <c r="K880" s="1975"/>
      <c r="L880" s="1974"/>
      <c r="M880" s="1976"/>
      <c r="N880" s="1976"/>
      <c r="O880" s="1976"/>
      <c r="P880" s="1976"/>
      <c r="Q880" s="1976"/>
      <c r="R880" s="1976"/>
      <c r="S880" s="2649"/>
      <c r="T880" s="1722"/>
      <c r="U880" s="1974"/>
      <c r="V880" s="1974"/>
    </row>
    <row r="881" spans="1:22">
      <c r="A881" s="1722"/>
      <c r="B881" s="2648"/>
      <c r="C881" s="659"/>
      <c r="D881" s="1722"/>
      <c r="E881" s="2648"/>
      <c r="F881" s="2648"/>
      <c r="G881" s="1722"/>
      <c r="H881" s="2648"/>
      <c r="I881" s="2643"/>
      <c r="J881" s="1975"/>
      <c r="K881" s="1975"/>
      <c r="L881" s="1974"/>
      <c r="M881" s="1976"/>
      <c r="N881" s="1976"/>
      <c r="O881" s="1976"/>
      <c r="P881" s="1976"/>
      <c r="Q881" s="1976"/>
      <c r="R881" s="1976"/>
      <c r="S881" s="2649"/>
      <c r="T881" s="1722"/>
      <c r="U881" s="1974"/>
      <c r="V881" s="1974"/>
    </row>
    <row r="882" spans="1:22">
      <c r="A882" s="1722"/>
      <c r="B882" s="2648"/>
      <c r="C882" s="659"/>
      <c r="D882" s="1722"/>
      <c r="E882" s="2648"/>
      <c r="F882" s="2648"/>
      <c r="G882" s="1722"/>
      <c r="H882" s="2648"/>
      <c r="I882" s="2643"/>
      <c r="J882" s="1975"/>
      <c r="K882" s="1975"/>
      <c r="L882" s="1974"/>
      <c r="M882" s="1976"/>
      <c r="N882" s="1976"/>
      <c r="O882" s="1976"/>
      <c r="P882" s="1976"/>
      <c r="Q882" s="1976"/>
      <c r="R882" s="1976"/>
      <c r="S882" s="2649"/>
      <c r="T882" s="1722"/>
      <c r="U882" s="1974"/>
      <c r="V882" s="1974"/>
    </row>
    <row r="883" spans="1:22">
      <c r="A883" s="1722"/>
      <c r="B883" s="2648"/>
      <c r="C883" s="659"/>
      <c r="D883" s="1722"/>
      <c r="E883" s="2648"/>
      <c r="F883" s="2648"/>
      <c r="G883" s="1722"/>
      <c r="H883" s="2648"/>
      <c r="I883" s="2643"/>
      <c r="J883" s="1975"/>
      <c r="K883" s="1975"/>
      <c r="L883" s="1974"/>
      <c r="M883" s="1976"/>
      <c r="N883" s="1976"/>
      <c r="O883" s="1976"/>
      <c r="P883" s="1976"/>
      <c r="Q883" s="1976"/>
      <c r="R883" s="1976"/>
      <c r="S883" s="2649"/>
      <c r="T883" s="1722"/>
      <c r="U883" s="1974"/>
      <c r="V883" s="1974"/>
    </row>
    <row r="884" spans="1:22">
      <c r="A884" s="1722"/>
      <c r="B884" s="2648"/>
      <c r="C884" s="659"/>
      <c r="D884" s="1722"/>
      <c r="E884" s="2648"/>
      <c r="F884" s="2648"/>
      <c r="G884" s="1722"/>
      <c r="H884" s="2648"/>
      <c r="I884" s="2643"/>
      <c r="J884" s="1975"/>
      <c r="K884" s="1975"/>
      <c r="L884" s="1974"/>
      <c r="M884" s="1976"/>
      <c r="N884" s="1976"/>
      <c r="O884" s="1976"/>
      <c r="P884" s="1976"/>
      <c r="Q884" s="1976"/>
      <c r="R884" s="1976"/>
      <c r="S884" s="2649"/>
      <c r="T884" s="1722"/>
      <c r="U884" s="1974"/>
      <c r="V884" s="1974"/>
    </row>
    <row r="885" spans="1:22">
      <c r="A885" s="1722"/>
      <c r="B885" s="2648"/>
      <c r="C885" s="659"/>
      <c r="D885" s="1722"/>
      <c r="E885" s="2648"/>
      <c r="F885" s="2648"/>
      <c r="G885" s="1722"/>
      <c r="H885" s="2648"/>
      <c r="I885" s="2643"/>
      <c r="J885" s="1975"/>
      <c r="K885" s="1975"/>
      <c r="L885" s="1974"/>
      <c r="M885" s="1976"/>
      <c r="N885" s="1976"/>
      <c r="O885" s="1976"/>
      <c r="P885" s="1976"/>
      <c r="Q885" s="1976"/>
      <c r="R885" s="1976"/>
      <c r="S885" s="2649"/>
      <c r="T885" s="1722"/>
      <c r="U885" s="1974"/>
      <c r="V885" s="1974"/>
    </row>
    <row r="886" spans="1:22">
      <c r="A886" s="1722"/>
      <c r="B886" s="2648"/>
      <c r="C886" s="659"/>
      <c r="D886" s="1722"/>
      <c r="E886" s="2648"/>
      <c r="F886" s="2648"/>
      <c r="G886" s="1722"/>
      <c r="H886" s="2648"/>
      <c r="I886" s="2643"/>
      <c r="J886" s="1975"/>
      <c r="K886" s="1975"/>
      <c r="L886" s="1974"/>
      <c r="M886" s="1976"/>
      <c r="N886" s="1976"/>
      <c r="O886" s="1976"/>
      <c r="P886" s="1976"/>
      <c r="Q886" s="1976"/>
      <c r="R886" s="1976"/>
      <c r="S886" s="2649"/>
      <c r="T886" s="1722"/>
      <c r="U886" s="1974"/>
      <c r="V886" s="1974"/>
    </row>
    <row r="887" spans="1:22">
      <c r="A887" s="1722"/>
      <c r="B887" s="2648"/>
      <c r="C887" s="659"/>
      <c r="D887" s="1722"/>
      <c r="E887" s="2648"/>
      <c r="F887" s="2648"/>
      <c r="G887" s="1722"/>
      <c r="H887" s="2648"/>
      <c r="I887" s="2643"/>
      <c r="J887" s="1975"/>
      <c r="K887" s="1975"/>
      <c r="L887" s="1974"/>
      <c r="M887" s="1976"/>
      <c r="N887" s="1976"/>
      <c r="O887" s="1976"/>
      <c r="P887" s="1976"/>
      <c r="Q887" s="1976"/>
      <c r="R887" s="1976"/>
      <c r="S887" s="2649"/>
      <c r="T887" s="1722"/>
      <c r="U887" s="1974"/>
      <c r="V887" s="1974"/>
    </row>
    <row r="888" spans="1:22">
      <c r="A888" s="1722"/>
      <c r="B888" s="2648"/>
      <c r="C888" s="659"/>
      <c r="D888" s="1722"/>
      <c r="E888" s="2648"/>
      <c r="F888" s="2648"/>
      <c r="G888" s="1722"/>
      <c r="H888" s="2648"/>
      <c r="I888" s="2643"/>
      <c r="J888" s="1975"/>
      <c r="K888" s="1975"/>
      <c r="L888" s="1974"/>
      <c r="M888" s="1976"/>
      <c r="N888" s="1976"/>
      <c r="O888" s="1976"/>
      <c r="P888" s="1976"/>
      <c r="Q888" s="1976"/>
      <c r="R888" s="1976"/>
      <c r="S888" s="2649"/>
      <c r="T888" s="1722"/>
      <c r="U888" s="1974"/>
      <c r="V888" s="1974"/>
    </row>
    <row r="889" spans="1:22">
      <c r="A889" s="1722"/>
      <c r="B889" s="2648"/>
      <c r="C889" s="659"/>
      <c r="D889" s="1722"/>
      <c r="E889" s="2648"/>
      <c r="F889" s="2648"/>
      <c r="G889" s="1722"/>
      <c r="H889" s="2648"/>
      <c r="I889" s="2643"/>
      <c r="J889" s="1975"/>
      <c r="K889" s="1975"/>
      <c r="L889" s="1974"/>
      <c r="M889" s="1976"/>
      <c r="N889" s="1976"/>
      <c r="O889" s="1976"/>
      <c r="P889" s="1976"/>
      <c r="Q889" s="1976"/>
      <c r="R889" s="1976"/>
      <c r="S889" s="2649"/>
      <c r="T889" s="1722"/>
      <c r="U889" s="1974"/>
      <c r="V889" s="1974"/>
    </row>
    <row r="890" spans="1:22">
      <c r="A890" s="1722"/>
      <c r="B890" s="2648"/>
      <c r="C890" s="659"/>
      <c r="D890" s="1722"/>
      <c r="E890" s="2648"/>
      <c r="F890" s="2648"/>
      <c r="G890" s="1722"/>
      <c r="H890" s="2648"/>
      <c r="I890" s="2643"/>
      <c r="J890" s="1975"/>
      <c r="K890" s="1975"/>
      <c r="L890" s="1974"/>
      <c r="M890" s="1976"/>
      <c r="N890" s="1976"/>
      <c r="O890" s="1976"/>
      <c r="P890" s="1976"/>
      <c r="Q890" s="1976"/>
      <c r="R890" s="1976"/>
      <c r="S890" s="2649"/>
      <c r="T890" s="1722"/>
      <c r="U890" s="1974"/>
      <c r="V890" s="1974"/>
    </row>
    <row r="891" spans="1:22">
      <c r="A891" s="1722"/>
      <c r="B891" s="2648"/>
      <c r="C891" s="659"/>
      <c r="D891" s="1722"/>
      <c r="E891" s="2648"/>
      <c r="F891" s="2648"/>
      <c r="G891" s="1722"/>
      <c r="H891" s="2648"/>
      <c r="I891" s="2643"/>
      <c r="J891" s="1975"/>
      <c r="K891" s="1975"/>
      <c r="L891" s="1974"/>
      <c r="M891" s="1976"/>
      <c r="N891" s="1976"/>
      <c r="O891" s="1976"/>
      <c r="P891" s="1976"/>
      <c r="Q891" s="1976"/>
      <c r="R891" s="1976"/>
      <c r="S891" s="2649"/>
      <c r="T891" s="1722"/>
      <c r="U891" s="1974"/>
      <c r="V891" s="1974"/>
    </row>
    <row r="892" spans="1:22">
      <c r="A892" s="1722"/>
      <c r="B892" s="2648"/>
      <c r="C892" s="659"/>
      <c r="D892" s="1722"/>
      <c r="E892" s="2648"/>
      <c r="F892" s="2648"/>
      <c r="G892" s="1722"/>
      <c r="H892" s="2648"/>
      <c r="I892" s="2643"/>
      <c r="J892" s="1975"/>
      <c r="K892" s="1975"/>
      <c r="L892" s="1974"/>
      <c r="M892" s="1976"/>
      <c r="N892" s="1976"/>
      <c r="O892" s="1976"/>
      <c r="P892" s="1976"/>
      <c r="Q892" s="1976"/>
      <c r="R892" s="1976"/>
      <c r="S892" s="2649"/>
      <c r="T892" s="1722"/>
      <c r="U892" s="1974"/>
      <c r="V892" s="1974"/>
    </row>
    <row r="893" spans="1:22">
      <c r="A893" s="1722"/>
      <c r="B893" s="2648"/>
      <c r="C893" s="659"/>
      <c r="D893" s="1722"/>
      <c r="E893" s="2648"/>
      <c r="F893" s="2648"/>
      <c r="G893" s="1722"/>
      <c r="H893" s="2648"/>
      <c r="I893" s="2643"/>
      <c r="J893" s="1975"/>
      <c r="K893" s="1975"/>
      <c r="L893" s="1974"/>
      <c r="M893" s="1976"/>
      <c r="N893" s="1976"/>
      <c r="O893" s="1976"/>
      <c r="P893" s="1976"/>
      <c r="Q893" s="1976"/>
      <c r="R893" s="1976"/>
      <c r="S893" s="2649"/>
      <c r="T893" s="1722"/>
      <c r="U893" s="1974"/>
      <c r="V893" s="1974"/>
    </row>
    <row r="894" spans="1:22">
      <c r="A894" s="1722"/>
      <c r="B894" s="2648"/>
      <c r="C894" s="659"/>
      <c r="D894" s="1722"/>
      <c r="E894" s="2648"/>
      <c r="F894" s="2648"/>
      <c r="G894" s="1722"/>
      <c r="H894" s="2648"/>
      <c r="I894" s="2643"/>
      <c r="J894" s="1975"/>
      <c r="K894" s="1975"/>
      <c r="L894" s="1974"/>
      <c r="M894" s="1976"/>
      <c r="N894" s="1976"/>
      <c r="O894" s="1976"/>
      <c r="P894" s="1976"/>
      <c r="Q894" s="1976"/>
      <c r="R894" s="1976"/>
      <c r="S894" s="2649"/>
      <c r="T894" s="1722"/>
      <c r="U894" s="1974"/>
      <c r="V894" s="1974"/>
    </row>
    <row r="895" spans="1:22">
      <c r="A895" s="1722"/>
      <c r="B895" s="2648"/>
      <c r="C895" s="659"/>
      <c r="D895" s="1722"/>
      <c r="E895" s="2648"/>
      <c r="F895" s="2648"/>
      <c r="G895" s="1722"/>
      <c r="H895" s="2648"/>
      <c r="I895" s="2643"/>
      <c r="J895" s="1975"/>
      <c r="K895" s="1975"/>
      <c r="L895" s="1974"/>
      <c r="M895" s="1976"/>
      <c r="N895" s="1976"/>
      <c r="O895" s="1976"/>
      <c r="P895" s="1976"/>
      <c r="Q895" s="1976"/>
      <c r="R895" s="1976"/>
      <c r="S895" s="2649"/>
      <c r="T895" s="1722"/>
      <c r="U895" s="1974"/>
      <c r="V895" s="1974"/>
    </row>
    <row r="896" spans="1:22">
      <c r="A896" s="1722"/>
      <c r="B896" s="2648"/>
      <c r="C896" s="659"/>
      <c r="D896" s="1722"/>
      <c r="E896" s="2648"/>
      <c r="F896" s="2648"/>
      <c r="G896" s="1722"/>
      <c r="H896" s="2648"/>
      <c r="I896" s="2643"/>
      <c r="J896" s="1975"/>
      <c r="K896" s="1975"/>
      <c r="L896" s="1974"/>
      <c r="M896" s="1976"/>
      <c r="N896" s="1976"/>
      <c r="O896" s="1976"/>
      <c r="P896" s="1976"/>
      <c r="Q896" s="1976"/>
      <c r="R896" s="1976"/>
      <c r="S896" s="2649"/>
      <c r="T896" s="1722"/>
      <c r="U896" s="1974"/>
      <c r="V896" s="1974"/>
    </row>
    <row r="897" spans="1:22">
      <c r="A897" s="1722"/>
      <c r="B897" s="2648"/>
      <c r="C897" s="659"/>
      <c r="D897" s="1722"/>
      <c r="E897" s="2648"/>
      <c r="F897" s="2648"/>
      <c r="G897" s="1722"/>
      <c r="H897" s="2648"/>
      <c r="I897" s="2643"/>
      <c r="J897" s="1975"/>
      <c r="K897" s="1975"/>
      <c r="L897" s="1974"/>
      <c r="M897" s="1976"/>
      <c r="N897" s="1976"/>
      <c r="O897" s="1976"/>
      <c r="P897" s="1976"/>
      <c r="Q897" s="1976"/>
      <c r="R897" s="1976"/>
      <c r="S897" s="2649"/>
      <c r="T897" s="1722"/>
      <c r="U897" s="1974"/>
      <c r="V897" s="1974"/>
    </row>
    <row r="898" spans="1:22">
      <c r="A898" s="1722"/>
      <c r="B898" s="2648"/>
      <c r="C898" s="659"/>
      <c r="D898" s="1722"/>
      <c r="E898" s="2648"/>
      <c r="F898" s="2648"/>
      <c r="G898" s="1722"/>
      <c r="H898" s="2648"/>
      <c r="I898" s="2643"/>
      <c r="J898" s="1975"/>
      <c r="K898" s="1975"/>
      <c r="L898" s="1974"/>
      <c r="M898" s="1976"/>
      <c r="N898" s="1976"/>
      <c r="O898" s="1976"/>
      <c r="P898" s="1976"/>
      <c r="Q898" s="1976"/>
      <c r="R898" s="1976"/>
      <c r="S898" s="2649"/>
      <c r="T898" s="1722"/>
      <c r="U898" s="1974"/>
      <c r="V898" s="1974"/>
    </row>
    <row r="899" spans="1:22">
      <c r="A899" s="1722"/>
      <c r="B899" s="2648"/>
      <c r="C899" s="659"/>
      <c r="D899" s="1722"/>
      <c r="E899" s="2648"/>
      <c r="F899" s="2648"/>
      <c r="G899" s="1722"/>
      <c r="H899" s="2648"/>
      <c r="I899" s="2643"/>
      <c r="J899" s="1975"/>
      <c r="K899" s="1975"/>
      <c r="L899" s="1974"/>
      <c r="M899" s="1976"/>
      <c r="N899" s="1976"/>
      <c r="O899" s="1976"/>
      <c r="P899" s="1976"/>
      <c r="Q899" s="1976"/>
      <c r="R899" s="1976"/>
      <c r="S899" s="2649"/>
      <c r="T899" s="1722"/>
      <c r="U899" s="1974"/>
      <c r="V899" s="1974"/>
    </row>
    <row r="900" spans="1:22">
      <c r="A900" s="1722"/>
      <c r="B900" s="2648"/>
      <c r="C900" s="659"/>
      <c r="D900" s="1722"/>
      <c r="E900" s="2648"/>
      <c r="F900" s="2648"/>
      <c r="G900" s="1722"/>
      <c r="H900" s="2648"/>
      <c r="I900" s="2643"/>
      <c r="J900" s="1975"/>
      <c r="K900" s="1975"/>
      <c r="L900" s="1974"/>
      <c r="M900" s="1976"/>
      <c r="N900" s="1976"/>
      <c r="O900" s="1976"/>
      <c r="P900" s="1976"/>
      <c r="Q900" s="1976"/>
      <c r="R900" s="1976"/>
      <c r="S900" s="2649"/>
      <c r="T900" s="1722"/>
      <c r="U900" s="1974"/>
      <c r="V900" s="1974"/>
    </row>
    <row r="901" spans="1:22">
      <c r="A901" s="1722"/>
      <c r="B901" s="2648"/>
      <c r="C901" s="659"/>
      <c r="D901" s="1722"/>
      <c r="E901" s="2648"/>
      <c r="F901" s="2648"/>
      <c r="G901" s="1722"/>
      <c r="H901" s="2648"/>
      <c r="I901" s="2643"/>
      <c r="J901" s="1975"/>
      <c r="K901" s="1975"/>
      <c r="L901" s="1974"/>
      <c r="M901" s="1976"/>
      <c r="N901" s="1976"/>
      <c r="O901" s="1976"/>
      <c r="P901" s="1976"/>
      <c r="Q901" s="1976"/>
      <c r="R901" s="1976"/>
      <c r="S901" s="2649"/>
      <c r="T901" s="1722"/>
      <c r="U901" s="1974"/>
      <c r="V901" s="1974"/>
    </row>
    <row r="902" spans="1:22">
      <c r="A902" s="1722"/>
      <c r="B902" s="2648"/>
      <c r="C902" s="659"/>
      <c r="D902" s="1722"/>
      <c r="E902" s="2648"/>
      <c r="F902" s="2648"/>
      <c r="G902" s="1722"/>
      <c r="H902" s="2648"/>
      <c r="I902" s="2643"/>
      <c r="J902" s="1975"/>
      <c r="K902" s="1975"/>
      <c r="L902" s="1974"/>
      <c r="M902" s="1976"/>
      <c r="N902" s="1976"/>
      <c r="O902" s="1976"/>
      <c r="P902" s="1976"/>
      <c r="Q902" s="1976"/>
      <c r="R902" s="1976"/>
      <c r="S902" s="2649"/>
      <c r="T902" s="1722"/>
      <c r="U902" s="1974"/>
      <c r="V902" s="1974"/>
    </row>
    <row r="903" spans="1:22">
      <c r="A903" s="1722"/>
      <c r="B903" s="2648"/>
      <c r="C903" s="659"/>
      <c r="D903" s="1722"/>
      <c r="E903" s="2648"/>
      <c r="F903" s="2648"/>
      <c r="G903" s="1722"/>
      <c r="H903" s="2648"/>
      <c r="I903" s="2643"/>
      <c r="J903" s="1975"/>
      <c r="K903" s="1975"/>
      <c r="L903" s="1974"/>
      <c r="M903" s="1976"/>
      <c r="N903" s="1976"/>
      <c r="O903" s="1976"/>
      <c r="P903" s="1976"/>
      <c r="Q903" s="1976"/>
      <c r="R903" s="1976"/>
      <c r="S903" s="2649"/>
      <c r="T903" s="1722"/>
      <c r="U903" s="1974"/>
      <c r="V903" s="1974"/>
    </row>
    <row r="904" spans="1:22">
      <c r="A904" s="1722"/>
      <c r="B904" s="2648"/>
      <c r="C904" s="659"/>
      <c r="D904" s="1722"/>
      <c r="E904" s="2648"/>
      <c r="F904" s="2648"/>
      <c r="G904" s="1722"/>
      <c r="H904" s="2648"/>
      <c r="I904" s="2643"/>
      <c r="J904" s="1975"/>
      <c r="K904" s="1975"/>
      <c r="L904" s="1974"/>
      <c r="M904" s="1976"/>
      <c r="N904" s="1976"/>
      <c r="O904" s="1976"/>
      <c r="P904" s="1976"/>
      <c r="Q904" s="1976"/>
      <c r="R904" s="1976"/>
      <c r="S904" s="2649"/>
      <c r="T904" s="1722"/>
      <c r="U904" s="1974"/>
      <c r="V904" s="1974"/>
    </row>
    <row r="905" spans="1:22">
      <c r="A905" s="1722"/>
      <c r="B905" s="2648"/>
      <c r="C905" s="659"/>
      <c r="D905" s="1722"/>
      <c r="E905" s="2648"/>
      <c r="F905" s="2648"/>
      <c r="G905" s="1722"/>
      <c r="H905" s="2648"/>
      <c r="I905" s="2643"/>
      <c r="J905" s="1975"/>
      <c r="K905" s="1975"/>
      <c r="L905" s="1974"/>
      <c r="M905" s="1976"/>
      <c r="N905" s="1976"/>
      <c r="O905" s="1976"/>
      <c r="P905" s="1976"/>
      <c r="Q905" s="1976"/>
      <c r="R905" s="1976"/>
      <c r="S905" s="2649"/>
      <c r="T905" s="1722"/>
      <c r="U905" s="1974"/>
      <c r="V905" s="1974"/>
    </row>
    <row r="906" spans="1:22">
      <c r="A906" s="1722"/>
      <c r="B906" s="2648"/>
      <c r="C906" s="659"/>
      <c r="D906" s="1722"/>
      <c r="E906" s="2648"/>
      <c r="F906" s="2648"/>
      <c r="G906" s="1722"/>
      <c r="H906" s="2648"/>
      <c r="I906" s="2643"/>
      <c r="J906" s="1975"/>
      <c r="K906" s="1975"/>
      <c r="L906" s="1974"/>
      <c r="M906" s="1976"/>
      <c r="N906" s="1976"/>
      <c r="O906" s="1976"/>
      <c r="P906" s="1976"/>
      <c r="Q906" s="1976"/>
      <c r="R906" s="1976"/>
      <c r="S906" s="2649"/>
      <c r="T906" s="1722"/>
      <c r="U906" s="1974"/>
      <c r="V906" s="1974"/>
    </row>
    <row r="907" spans="1:22">
      <c r="A907" s="1722"/>
      <c r="B907" s="2648"/>
      <c r="C907" s="659"/>
      <c r="D907" s="1722"/>
      <c r="E907" s="2648"/>
      <c r="F907" s="2648"/>
      <c r="G907" s="1722"/>
      <c r="H907" s="2648"/>
      <c r="I907" s="2643"/>
      <c r="J907" s="1975"/>
      <c r="K907" s="1975"/>
      <c r="L907" s="1974"/>
      <c r="M907" s="1976"/>
      <c r="N907" s="1976"/>
      <c r="O907" s="1976"/>
      <c r="P907" s="1976"/>
      <c r="Q907" s="1976"/>
      <c r="R907" s="1976"/>
      <c r="S907" s="2649"/>
      <c r="T907" s="1722"/>
      <c r="U907" s="1974"/>
      <c r="V907" s="1974"/>
    </row>
    <row r="908" spans="1:22">
      <c r="A908" s="1722"/>
      <c r="B908" s="2648"/>
      <c r="C908" s="659"/>
      <c r="D908" s="1722"/>
      <c r="E908" s="2648"/>
      <c r="F908" s="2648"/>
      <c r="G908" s="1722"/>
      <c r="H908" s="2648"/>
      <c r="I908" s="2643"/>
      <c r="J908" s="1975"/>
      <c r="K908" s="1975"/>
      <c r="L908" s="1974"/>
      <c r="M908" s="1976"/>
      <c r="N908" s="1976"/>
      <c r="O908" s="1976"/>
      <c r="P908" s="1976"/>
      <c r="Q908" s="1976"/>
      <c r="R908" s="1976"/>
      <c r="S908" s="2649"/>
      <c r="T908" s="1722"/>
      <c r="U908" s="1974"/>
      <c r="V908" s="1974"/>
    </row>
    <row r="909" spans="1:22">
      <c r="A909" s="1722"/>
      <c r="B909" s="2648"/>
      <c r="C909" s="659"/>
      <c r="D909" s="1722"/>
      <c r="E909" s="2648"/>
      <c r="F909" s="2648"/>
      <c r="G909" s="1722"/>
      <c r="H909" s="2648"/>
      <c r="I909" s="2643"/>
      <c r="J909" s="1975"/>
      <c r="K909" s="1975"/>
      <c r="L909" s="1974"/>
      <c r="M909" s="1976"/>
      <c r="N909" s="1976"/>
      <c r="O909" s="1976"/>
      <c r="P909" s="1976"/>
      <c r="Q909" s="1976"/>
      <c r="R909" s="1976"/>
      <c r="S909" s="2649"/>
      <c r="T909" s="1722"/>
      <c r="U909" s="1974"/>
      <c r="V909" s="1974"/>
    </row>
    <row r="910" spans="1:22">
      <c r="A910" s="1722"/>
      <c r="B910" s="2648"/>
      <c r="C910" s="659"/>
      <c r="D910" s="1722"/>
      <c r="E910" s="2648"/>
      <c r="F910" s="2648"/>
      <c r="G910" s="1722"/>
      <c r="H910" s="2648"/>
      <c r="I910" s="2643"/>
      <c r="J910" s="1975"/>
      <c r="K910" s="1975"/>
      <c r="L910" s="1974"/>
      <c r="M910" s="1976"/>
      <c r="N910" s="1976"/>
      <c r="O910" s="1976"/>
      <c r="P910" s="1976"/>
      <c r="Q910" s="1976"/>
      <c r="R910" s="1976"/>
      <c r="S910" s="2649"/>
      <c r="T910" s="1722"/>
      <c r="U910" s="1974"/>
      <c r="V910" s="1974"/>
    </row>
    <row r="911" spans="1:22">
      <c r="A911" s="1722"/>
      <c r="B911" s="2648"/>
      <c r="C911" s="659"/>
      <c r="D911" s="1722"/>
      <c r="E911" s="2648"/>
      <c r="F911" s="2648"/>
      <c r="G911" s="1722"/>
      <c r="H911" s="2648"/>
      <c r="I911" s="2643"/>
      <c r="J911" s="1975"/>
      <c r="K911" s="1975"/>
      <c r="L911" s="1974"/>
      <c r="M911" s="1976"/>
      <c r="N911" s="1976"/>
      <c r="O911" s="1976"/>
      <c r="P911" s="1976"/>
      <c r="Q911" s="1976"/>
      <c r="R911" s="1976"/>
      <c r="S911" s="2649"/>
      <c r="T911" s="1722"/>
      <c r="U911" s="1974"/>
      <c r="V911" s="1974"/>
    </row>
    <row r="912" spans="1:22">
      <c r="A912" s="1722"/>
      <c r="B912" s="2648"/>
      <c r="C912" s="659"/>
      <c r="D912" s="1722"/>
      <c r="E912" s="2648"/>
      <c r="F912" s="2648"/>
      <c r="G912" s="1722"/>
      <c r="H912" s="2648"/>
      <c r="I912" s="2643"/>
      <c r="J912" s="1975"/>
      <c r="K912" s="1975"/>
      <c r="L912" s="1974"/>
      <c r="M912" s="1976"/>
      <c r="N912" s="1976"/>
      <c r="O912" s="1976"/>
      <c r="P912" s="1976"/>
      <c r="Q912" s="1976"/>
      <c r="R912" s="1976"/>
      <c r="S912" s="2649"/>
      <c r="T912" s="1722"/>
      <c r="U912" s="1974"/>
      <c r="V912" s="1974"/>
    </row>
    <row r="913" spans="1:22">
      <c r="A913" s="1722"/>
      <c r="B913" s="2648"/>
      <c r="C913" s="659"/>
      <c r="D913" s="1722"/>
      <c r="E913" s="2648"/>
      <c r="F913" s="2648"/>
      <c r="G913" s="1722"/>
      <c r="H913" s="2648"/>
      <c r="I913" s="2643"/>
      <c r="J913" s="1975"/>
      <c r="K913" s="1975"/>
      <c r="L913" s="1974"/>
      <c r="M913" s="1976"/>
      <c r="N913" s="1976"/>
      <c r="O913" s="1976"/>
      <c r="P913" s="1976"/>
      <c r="Q913" s="1976"/>
      <c r="R913" s="1976"/>
      <c r="S913" s="2649"/>
      <c r="T913" s="1722"/>
      <c r="U913" s="1974"/>
      <c r="V913" s="1974"/>
    </row>
    <row r="914" spans="1:22">
      <c r="A914" s="1722"/>
      <c r="B914" s="2648"/>
      <c r="C914" s="659"/>
      <c r="D914" s="1722"/>
      <c r="E914" s="2648"/>
      <c r="F914" s="2648"/>
      <c r="G914" s="1722"/>
      <c r="H914" s="2648"/>
      <c r="I914" s="2643"/>
      <c r="J914" s="1975"/>
      <c r="K914" s="1975"/>
      <c r="L914" s="1974"/>
      <c r="M914" s="1976"/>
      <c r="N914" s="1976"/>
      <c r="O914" s="1976"/>
      <c r="P914" s="1976"/>
      <c r="Q914" s="1976"/>
      <c r="R914" s="1976"/>
      <c r="S914" s="2649"/>
      <c r="T914" s="1722"/>
      <c r="U914" s="1974"/>
      <c r="V914" s="1974"/>
    </row>
    <row r="915" spans="1:22">
      <c r="A915" s="1722"/>
      <c r="B915" s="2648"/>
      <c r="C915" s="659"/>
      <c r="D915" s="1722"/>
      <c r="E915" s="2648"/>
      <c r="F915" s="2648"/>
      <c r="G915" s="1722"/>
      <c r="H915" s="2648"/>
      <c r="I915" s="2643"/>
      <c r="J915" s="1975"/>
      <c r="K915" s="1975"/>
      <c r="L915" s="1974"/>
      <c r="M915" s="1976"/>
      <c r="N915" s="1976"/>
      <c r="O915" s="1976"/>
      <c r="P915" s="1976"/>
      <c r="Q915" s="1976"/>
      <c r="R915" s="1976"/>
      <c r="S915" s="2649"/>
      <c r="T915" s="1722"/>
      <c r="U915" s="1974"/>
      <c r="V915" s="1974"/>
    </row>
    <row r="916" spans="1:22">
      <c r="A916" s="1722"/>
      <c r="B916" s="2648"/>
      <c r="C916" s="659"/>
      <c r="D916" s="1722"/>
      <c r="E916" s="2648"/>
      <c r="F916" s="2648"/>
      <c r="G916" s="1722"/>
      <c r="H916" s="2648"/>
      <c r="I916" s="2643"/>
      <c r="J916" s="1975"/>
      <c r="K916" s="1975"/>
      <c r="L916" s="1974"/>
      <c r="M916" s="1976"/>
      <c r="N916" s="1976"/>
      <c r="O916" s="1976"/>
      <c r="P916" s="1976"/>
      <c r="Q916" s="1976"/>
      <c r="R916" s="1976"/>
      <c r="S916" s="2649"/>
      <c r="T916" s="1722"/>
      <c r="U916" s="1974"/>
      <c r="V916" s="1974"/>
    </row>
    <row r="917" spans="1:22">
      <c r="A917" s="1722"/>
      <c r="B917" s="2648"/>
      <c r="C917" s="659"/>
      <c r="D917" s="1722"/>
      <c r="E917" s="2648"/>
      <c r="F917" s="2648"/>
      <c r="G917" s="1722"/>
      <c r="H917" s="2648"/>
      <c r="I917" s="2643"/>
      <c r="J917" s="1975"/>
      <c r="K917" s="1975"/>
      <c r="L917" s="1974"/>
      <c r="M917" s="1976"/>
      <c r="N917" s="1976"/>
      <c r="O917" s="1976"/>
      <c r="P917" s="1976"/>
      <c r="Q917" s="1976"/>
      <c r="R917" s="1976"/>
      <c r="S917" s="2649"/>
      <c r="T917" s="1722"/>
      <c r="U917" s="1974"/>
      <c r="V917" s="1974"/>
    </row>
    <row r="918" spans="1:22">
      <c r="A918" s="1722"/>
      <c r="B918" s="2648"/>
      <c r="C918" s="659"/>
      <c r="D918" s="1722"/>
      <c r="E918" s="2648"/>
      <c r="F918" s="2648"/>
      <c r="G918" s="1722"/>
      <c r="H918" s="2648"/>
      <c r="I918" s="2643"/>
      <c r="J918" s="1975"/>
      <c r="K918" s="1975"/>
      <c r="L918" s="1974"/>
      <c r="M918" s="1976"/>
      <c r="N918" s="1976"/>
      <c r="O918" s="1976"/>
      <c r="P918" s="1976"/>
      <c r="Q918" s="1976"/>
      <c r="R918" s="1976"/>
      <c r="S918" s="2649"/>
      <c r="T918" s="1722"/>
      <c r="U918" s="1974"/>
      <c r="V918" s="1974"/>
    </row>
    <row r="919" spans="1:22">
      <c r="A919" s="1722"/>
      <c r="B919" s="2648"/>
      <c r="C919" s="659"/>
      <c r="D919" s="1722"/>
      <c r="E919" s="2648"/>
      <c r="F919" s="2648"/>
      <c r="G919" s="1722"/>
      <c r="H919" s="2648"/>
      <c r="I919" s="2643"/>
      <c r="J919" s="1975"/>
      <c r="K919" s="1975"/>
      <c r="L919" s="1974"/>
      <c r="M919" s="1976"/>
      <c r="N919" s="1976"/>
      <c r="O919" s="1976"/>
      <c r="P919" s="1976"/>
      <c r="Q919" s="1976"/>
      <c r="R919" s="1976"/>
      <c r="S919" s="2649"/>
      <c r="T919" s="1722"/>
      <c r="U919" s="1974"/>
      <c r="V919" s="1974"/>
    </row>
    <row r="920" spans="1:22">
      <c r="A920" s="1722"/>
      <c r="B920" s="2648"/>
      <c r="C920" s="659"/>
      <c r="D920" s="1722"/>
      <c r="E920" s="2648"/>
      <c r="F920" s="2648"/>
      <c r="G920" s="1722"/>
      <c r="H920" s="2648"/>
      <c r="I920" s="2643"/>
      <c r="J920" s="1975"/>
      <c r="K920" s="1975"/>
      <c r="L920" s="1974"/>
      <c r="M920" s="1976"/>
      <c r="N920" s="1976"/>
      <c r="O920" s="1976"/>
      <c r="P920" s="1976"/>
      <c r="Q920" s="1976"/>
      <c r="R920" s="1976"/>
      <c r="S920" s="2649"/>
      <c r="T920" s="1722"/>
      <c r="U920" s="1974"/>
      <c r="V920" s="1974"/>
    </row>
    <row r="921" spans="1:22">
      <c r="A921" s="1722"/>
      <c r="B921" s="2648"/>
      <c r="C921" s="659"/>
      <c r="D921" s="1722"/>
      <c r="E921" s="2648"/>
      <c r="F921" s="2648"/>
      <c r="G921" s="1722"/>
      <c r="H921" s="2648"/>
      <c r="I921" s="2643"/>
      <c r="J921" s="1975"/>
      <c r="K921" s="1975"/>
      <c r="L921" s="1974"/>
      <c r="M921" s="1976"/>
      <c r="N921" s="1976"/>
      <c r="O921" s="1976"/>
      <c r="P921" s="1976"/>
      <c r="Q921" s="1976"/>
      <c r="R921" s="1976"/>
      <c r="S921" s="2649"/>
      <c r="T921" s="1722"/>
      <c r="U921" s="1974"/>
      <c r="V921" s="1974"/>
    </row>
    <row r="922" spans="1:22">
      <c r="A922" s="1722"/>
      <c r="B922" s="2648"/>
      <c r="C922" s="659"/>
      <c r="D922" s="1722"/>
      <c r="E922" s="2648"/>
      <c r="F922" s="2648"/>
      <c r="G922" s="1722"/>
      <c r="H922" s="2648"/>
      <c r="I922" s="2643"/>
      <c r="J922" s="1975"/>
      <c r="K922" s="1975"/>
      <c r="L922" s="1974"/>
      <c r="M922" s="1976"/>
      <c r="N922" s="1976"/>
      <c r="O922" s="1976"/>
      <c r="P922" s="1976"/>
      <c r="Q922" s="1976"/>
      <c r="R922" s="1976"/>
      <c r="S922" s="2649"/>
      <c r="T922" s="1722"/>
      <c r="U922" s="1974"/>
      <c r="V922" s="1974"/>
    </row>
    <row r="923" spans="1:22">
      <c r="A923" s="1722"/>
      <c r="B923" s="2648"/>
      <c r="C923" s="659"/>
      <c r="D923" s="1722"/>
      <c r="E923" s="2648"/>
      <c r="F923" s="2648"/>
      <c r="G923" s="1722"/>
      <c r="H923" s="2648"/>
      <c r="I923" s="2643"/>
      <c r="J923" s="1975"/>
      <c r="K923" s="1975"/>
      <c r="L923" s="1974"/>
      <c r="M923" s="1976"/>
      <c r="N923" s="1976"/>
      <c r="O923" s="1976"/>
      <c r="P923" s="1976"/>
      <c r="Q923" s="1976"/>
      <c r="R923" s="1976"/>
      <c r="S923" s="2649"/>
      <c r="T923" s="1722"/>
      <c r="U923" s="1974"/>
      <c r="V923" s="1974"/>
    </row>
    <row r="924" spans="1:22">
      <c r="A924" s="1722"/>
      <c r="B924" s="2648"/>
      <c r="C924" s="659"/>
      <c r="D924" s="1722"/>
      <c r="E924" s="2648"/>
      <c r="F924" s="2648"/>
      <c r="G924" s="1722"/>
      <c r="H924" s="2648"/>
      <c r="I924" s="2643"/>
      <c r="J924" s="1975"/>
      <c r="K924" s="1975"/>
      <c r="L924" s="1974"/>
      <c r="M924" s="1976"/>
      <c r="N924" s="1976"/>
      <c r="O924" s="1976"/>
      <c r="P924" s="1976"/>
      <c r="Q924" s="1976"/>
      <c r="R924" s="1976"/>
      <c r="S924" s="2649"/>
      <c r="T924" s="1722"/>
      <c r="U924" s="1974"/>
      <c r="V924" s="1974"/>
    </row>
    <row r="925" spans="1:22">
      <c r="A925" s="1722"/>
      <c r="B925" s="2648"/>
      <c r="C925" s="659"/>
      <c r="D925" s="1722"/>
      <c r="E925" s="2648"/>
      <c r="F925" s="2648"/>
      <c r="G925" s="1722"/>
      <c r="H925" s="2648"/>
      <c r="I925" s="2643"/>
      <c r="J925" s="1975"/>
      <c r="K925" s="1975"/>
      <c r="L925" s="1974"/>
      <c r="M925" s="1976"/>
      <c r="N925" s="1976"/>
      <c r="O925" s="1976"/>
      <c r="P925" s="1976"/>
      <c r="Q925" s="1976"/>
      <c r="R925" s="1976"/>
      <c r="S925" s="2649"/>
      <c r="T925" s="1722"/>
      <c r="U925" s="1974"/>
      <c r="V925" s="1974"/>
    </row>
    <row r="926" spans="1:22">
      <c r="A926" s="1722"/>
      <c r="B926" s="2648"/>
      <c r="C926" s="659"/>
      <c r="D926" s="1722"/>
      <c r="E926" s="2648"/>
      <c r="F926" s="2648"/>
      <c r="G926" s="1722"/>
      <c r="H926" s="2648"/>
      <c r="I926" s="2643"/>
      <c r="J926" s="1975"/>
      <c r="K926" s="1975"/>
      <c r="L926" s="1974"/>
      <c r="M926" s="1976"/>
      <c r="N926" s="1976"/>
      <c r="O926" s="1976"/>
      <c r="P926" s="1976"/>
      <c r="Q926" s="1976"/>
      <c r="R926" s="1976"/>
      <c r="S926" s="2649"/>
      <c r="T926" s="1722"/>
      <c r="U926" s="1974"/>
      <c r="V926" s="1974"/>
    </row>
    <row r="927" spans="1:22">
      <c r="A927" s="1722"/>
      <c r="B927" s="2648"/>
      <c r="C927" s="659"/>
      <c r="D927" s="1722"/>
      <c r="E927" s="2648"/>
      <c r="F927" s="2648"/>
      <c r="G927" s="1722"/>
      <c r="H927" s="2648"/>
      <c r="I927" s="2643"/>
      <c r="J927" s="1975"/>
      <c r="K927" s="1975"/>
      <c r="L927" s="1974"/>
      <c r="M927" s="1976"/>
      <c r="N927" s="1976"/>
      <c r="O927" s="1976"/>
      <c r="P927" s="1976"/>
      <c r="Q927" s="1976"/>
      <c r="R927" s="1976"/>
      <c r="S927" s="2649"/>
      <c r="T927" s="1722"/>
      <c r="U927" s="1974"/>
      <c r="V927" s="1974"/>
    </row>
    <row r="928" spans="1:22">
      <c r="A928" s="1722"/>
      <c r="B928" s="2648"/>
      <c r="C928" s="659"/>
      <c r="D928" s="1722"/>
      <c r="E928" s="2648"/>
      <c r="F928" s="2648"/>
      <c r="G928" s="1722"/>
      <c r="H928" s="2648"/>
      <c r="I928" s="2643"/>
      <c r="J928" s="1975"/>
      <c r="K928" s="1975"/>
      <c r="L928" s="1974"/>
      <c r="M928" s="1976"/>
      <c r="N928" s="1976"/>
      <c r="O928" s="1976"/>
      <c r="P928" s="1976"/>
      <c r="Q928" s="1976"/>
      <c r="R928" s="1976"/>
      <c r="S928" s="2649"/>
      <c r="T928" s="1722"/>
      <c r="U928" s="1974"/>
      <c r="V928" s="1974"/>
    </row>
    <row r="929" spans="1:22">
      <c r="A929" s="1722"/>
      <c r="B929" s="2648"/>
      <c r="C929" s="659"/>
      <c r="D929" s="1722"/>
      <c r="E929" s="2648"/>
      <c r="F929" s="2648"/>
      <c r="G929" s="1722"/>
      <c r="H929" s="2648"/>
      <c r="I929" s="2643"/>
      <c r="J929" s="1975"/>
      <c r="K929" s="1975"/>
      <c r="L929" s="1974"/>
      <c r="M929" s="1976"/>
      <c r="N929" s="1976"/>
      <c r="O929" s="1976"/>
      <c r="P929" s="1976"/>
      <c r="Q929" s="1976"/>
      <c r="R929" s="1976"/>
      <c r="S929" s="2649"/>
      <c r="T929" s="1722"/>
      <c r="U929" s="1974"/>
      <c r="V929" s="1974"/>
    </row>
    <row r="930" spans="1:22">
      <c r="A930" s="1722"/>
      <c r="B930" s="2648"/>
      <c r="C930" s="659"/>
      <c r="D930" s="1722"/>
      <c r="E930" s="2648"/>
      <c r="F930" s="2648"/>
      <c r="G930" s="1722"/>
      <c r="H930" s="2648"/>
      <c r="I930" s="2643"/>
      <c r="J930" s="1975"/>
      <c r="K930" s="1975"/>
      <c r="L930" s="1974"/>
      <c r="M930" s="1976"/>
      <c r="N930" s="1976"/>
      <c r="O930" s="1976"/>
      <c r="P930" s="1976"/>
      <c r="Q930" s="1976"/>
      <c r="R930" s="1976"/>
      <c r="S930" s="2649"/>
      <c r="T930" s="1722"/>
      <c r="U930" s="1974"/>
      <c r="V930" s="1974"/>
    </row>
    <row r="931" spans="1:22">
      <c r="A931" s="1722"/>
      <c r="B931" s="2648"/>
      <c r="C931" s="659"/>
      <c r="D931" s="1722"/>
      <c r="E931" s="2648"/>
      <c r="F931" s="2648"/>
      <c r="G931" s="1722"/>
      <c r="H931" s="2648"/>
      <c r="I931" s="2643"/>
      <c r="J931" s="1975"/>
      <c r="K931" s="1975"/>
      <c r="L931" s="1974"/>
      <c r="M931" s="1976"/>
      <c r="N931" s="1976"/>
      <c r="O931" s="1976"/>
      <c r="P931" s="1976"/>
      <c r="Q931" s="1976"/>
      <c r="R931" s="1976"/>
      <c r="S931" s="2649"/>
      <c r="T931" s="1722"/>
      <c r="U931" s="1974"/>
      <c r="V931" s="1974"/>
    </row>
    <row r="932" spans="1:22">
      <c r="A932" s="1722"/>
      <c r="B932" s="2648"/>
      <c r="C932" s="659"/>
      <c r="D932" s="1722"/>
      <c r="E932" s="2648"/>
      <c r="F932" s="2648"/>
      <c r="G932" s="1722"/>
      <c r="H932" s="2648"/>
      <c r="I932" s="2643"/>
      <c r="J932" s="1975"/>
      <c r="K932" s="1975"/>
      <c r="L932" s="1974"/>
      <c r="M932" s="1976"/>
      <c r="N932" s="1976"/>
      <c r="O932" s="1976"/>
      <c r="P932" s="1976"/>
      <c r="Q932" s="1976"/>
      <c r="R932" s="1976"/>
      <c r="S932" s="2649"/>
      <c r="T932" s="1722"/>
      <c r="U932" s="1974"/>
      <c r="V932" s="1974"/>
    </row>
    <row r="933" spans="1:22">
      <c r="A933" s="1722"/>
      <c r="B933" s="2648"/>
      <c r="C933" s="659"/>
      <c r="D933" s="1722"/>
      <c r="E933" s="2648"/>
      <c r="F933" s="2648"/>
      <c r="G933" s="1722"/>
      <c r="H933" s="2648"/>
      <c r="I933" s="2643"/>
      <c r="J933" s="1975"/>
      <c r="K933" s="1975"/>
      <c r="L933" s="1974"/>
      <c r="M933" s="1976"/>
      <c r="N933" s="1976"/>
      <c r="O933" s="1976"/>
      <c r="P933" s="1976"/>
      <c r="Q933" s="1976"/>
      <c r="R933" s="1976"/>
      <c r="S933" s="2649"/>
      <c r="T933" s="1722"/>
      <c r="U933" s="1974"/>
      <c r="V933" s="1974"/>
    </row>
    <row r="934" spans="1:22">
      <c r="A934" s="1722"/>
      <c r="B934" s="2648"/>
      <c r="C934" s="659"/>
      <c r="D934" s="1722"/>
      <c r="E934" s="2648"/>
      <c r="F934" s="2648"/>
      <c r="G934" s="1722"/>
      <c r="H934" s="2648"/>
      <c r="I934" s="2643"/>
      <c r="J934" s="1975"/>
      <c r="K934" s="1975"/>
      <c r="L934" s="1974"/>
      <c r="M934" s="1976"/>
      <c r="N934" s="1976"/>
      <c r="O934" s="1976"/>
      <c r="P934" s="1976"/>
      <c r="Q934" s="1976"/>
      <c r="R934" s="1976"/>
      <c r="S934" s="2649"/>
      <c r="T934" s="1722"/>
      <c r="U934" s="1974"/>
      <c r="V934" s="1974"/>
    </row>
    <row r="935" spans="1:22">
      <c r="A935" s="1722"/>
      <c r="B935" s="2648"/>
      <c r="C935" s="659"/>
      <c r="D935" s="1722"/>
      <c r="E935" s="2648"/>
      <c r="F935" s="2648"/>
      <c r="G935" s="1722"/>
      <c r="H935" s="2648"/>
      <c r="I935" s="2643"/>
      <c r="J935" s="1975"/>
      <c r="K935" s="1975"/>
      <c r="L935" s="1974"/>
      <c r="M935" s="1976"/>
      <c r="N935" s="1976"/>
      <c r="O935" s="1976"/>
      <c r="P935" s="1976"/>
      <c r="Q935" s="1976"/>
      <c r="R935" s="1976"/>
      <c r="S935" s="2649"/>
      <c r="T935" s="1722"/>
      <c r="U935" s="1974"/>
      <c r="V935" s="1974"/>
    </row>
    <row r="936" spans="1:22">
      <c r="A936" s="1722"/>
      <c r="B936" s="2648"/>
      <c r="C936" s="659"/>
      <c r="D936" s="1722"/>
      <c r="E936" s="2648"/>
      <c r="F936" s="2648"/>
      <c r="G936" s="1722"/>
      <c r="H936" s="2648"/>
      <c r="I936" s="2643"/>
      <c r="J936" s="1975"/>
      <c r="K936" s="1975"/>
      <c r="L936" s="1974"/>
      <c r="M936" s="1976"/>
      <c r="N936" s="1976"/>
      <c r="O936" s="1976"/>
      <c r="P936" s="1976"/>
      <c r="Q936" s="1976"/>
      <c r="R936" s="1976"/>
      <c r="S936" s="2649"/>
      <c r="T936" s="1722"/>
      <c r="U936" s="1974"/>
      <c r="V936" s="1974"/>
    </row>
    <row r="937" spans="1:22">
      <c r="A937" s="1722"/>
      <c r="B937" s="2648"/>
      <c r="C937" s="659"/>
      <c r="D937" s="1722"/>
      <c r="E937" s="2648"/>
      <c r="F937" s="2648"/>
      <c r="G937" s="1722"/>
      <c r="H937" s="2648"/>
      <c r="I937" s="2643"/>
      <c r="J937" s="1975"/>
      <c r="K937" s="1975"/>
      <c r="L937" s="1974"/>
      <c r="M937" s="1976"/>
      <c r="N937" s="1976"/>
      <c r="O937" s="1976"/>
      <c r="P937" s="1976"/>
      <c r="Q937" s="1976"/>
      <c r="R937" s="1976"/>
      <c r="S937" s="2649"/>
      <c r="T937" s="1722"/>
      <c r="U937" s="1974"/>
      <c r="V937" s="1974"/>
    </row>
    <row r="938" spans="1:22">
      <c r="A938" s="1722"/>
      <c r="B938" s="2648"/>
      <c r="C938" s="659"/>
      <c r="D938" s="1722"/>
      <c r="E938" s="2648"/>
      <c r="F938" s="2648"/>
      <c r="G938" s="1722"/>
      <c r="H938" s="2648"/>
      <c r="I938" s="2643"/>
      <c r="J938" s="1975"/>
      <c r="K938" s="1975"/>
      <c r="L938" s="1974"/>
      <c r="M938" s="1976"/>
      <c r="N938" s="1976"/>
      <c r="O938" s="1976"/>
      <c r="P938" s="1976"/>
      <c r="Q938" s="1976"/>
      <c r="R938" s="1976"/>
      <c r="S938" s="2649"/>
      <c r="T938" s="1722"/>
      <c r="U938" s="1974"/>
      <c r="V938" s="1974"/>
    </row>
    <row r="939" spans="1:22">
      <c r="A939" s="1722"/>
      <c r="B939" s="2648"/>
      <c r="C939" s="659"/>
      <c r="D939" s="1722"/>
      <c r="E939" s="2648"/>
      <c r="F939" s="2648"/>
      <c r="G939" s="1722"/>
      <c r="H939" s="2648"/>
      <c r="I939" s="2643"/>
      <c r="J939" s="1975"/>
      <c r="K939" s="1975"/>
      <c r="L939" s="1974"/>
      <c r="M939" s="1976"/>
      <c r="N939" s="1976"/>
      <c r="O939" s="1976"/>
      <c r="P939" s="1976"/>
      <c r="Q939" s="1976"/>
      <c r="R939" s="1976"/>
      <c r="S939" s="2649"/>
      <c r="T939" s="1722"/>
      <c r="U939" s="1974"/>
      <c r="V939" s="1974"/>
    </row>
    <row r="940" spans="1:22">
      <c r="A940" s="1722"/>
      <c r="B940" s="2648"/>
      <c r="C940" s="659"/>
      <c r="D940" s="1722"/>
      <c r="E940" s="2648"/>
      <c r="F940" s="2648"/>
      <c r="G940" s="1722"/>
      <c r="H940" s="2648"/>
      <c r="I940" s="2643"/>
      <c r="J940" s="1975"/>
      <c r="K940" s="1975"/>
      <c r="L940" s="1974"/>
      <c r="M940" s="1976"/>
      <c r="N940" s="1976"/>
      <c r="O940" s="1976"/>
      <c r="P940" s="1976"/>
      <c r="Q940" s="1976"/>
      <c r="R940" s="1976"/>
      <c r="S940" s="2649"/>
      <c r="T940" s="1722"/>
      <c r="U940" s="1974"/>
      <c r="V940" s="1974"/>
    </row>
    <row r="941" spans="1:22">
      <c r="A941" s="1722"/>
      <c r="B941" s="2648"/>
      <c r="C941" s="659"/>
      <c r="D941" s="1722"/>
      <c r="E941" s="2648"/>
      <c r="F941" s="2648"/>
      <c r="G941" s="1722"/>
      <c r="H941" s="2648"/>
      <c r="I941" s="2643"/>
      <c r="J941" s="1975"/>
      <c r="K941" s="1975"/>
      <c r="L941" s="1974"/>
      <c r="M941" s="1976"/>
      <c r="N941" s="1976"/>
      <c r="O941" s="1976"/>
      <c r="P941" s="1976"/>
      <c r="Q941" s="1976"/>
      <c r="R941" s="1976"/>
      <c r="S941" s="2649"/>
      <c r="T941" s="1722"/>
      <c r="U941" s="1974"/>
      <c r="V941" s="1974"/>
    </row>
    <row r="942" spans="1:22">
      <c r="A942" s="1722"/>
      <c r="B942" s="2648"/>
      <c r="C942" s="659"/>
      <c r="D942" s="1722"/>
      <c r="E942" s="2648"/>
      <c r="F942" s="2648"/>
      <c r="G942" s="1722"/>
      <c r="H942" s="2648"/>
      <c r="I942" s="2643"/>
      <c r="J942" s="1975"/>
      <c r="K942" s="1975"/>
      <c r="L942" s="1974"/>
      <c r="M942" s="1976"/>
      <c r="N942" s="1976"/>
      <c r="O942" s="1976"/>
      <c r="P942" s="1976"/>
      <c r="Q942" s="1976"/>
      <c r="R942" s="1976"/>
      <c r="S942" s="2649"/>
      <c r="T942" s="1722"/>
      <c r="U942" s="1974"/>
      <c r="V942" s="1974"/>
    </row>
    <row r="943" spans="1:22">
      <c r="A943" s="1722"/>
      <c r="B943" s="2648"/>
      <c r="C943" s="659"/>
      <c r="D943" s="1722"/>
      <c r="E943" s="2648"/>
      <c r="F943" s="2648"/>
      <c r="G943" s="1722"/>
      <c r="H943" s="2648"/>
      <c r="I943" s="2643"/>
      <c r="J943" s="1975"/>
      <c r="K943" s="1975"/>
      <c r="L943" s="1974"/>
      <c r="M943" s="1976"/>
      <c r="N943" s="1976"/>
      <c r="O943" s="1976"/>
      <c r="P943" s="1976"/>
      <c r="Q943" s="1976"/>
      <c r="R943" s="1976"/>
      <c r="S943" s="2649"/>
      <c r="T943" s="1722"/>
      <c r="U943" s="1974"/>
      <c r="V943" s="1974"/>
    </row>
    <row r="944" spans="1:22">
      <c r="A944" s="1722"/>
      <c r="B944" s="2648"/>
      <c r="C944" s="659"/>
      <c r="D944" s="1722"/>
      <c r="E944" s="2648"/>
      <c r="F944" s="2648"/>
      <c r="G944" s="1722"/>
      <c r="H944" s="2648"/>
      <c r="I944" s="2643"/>
      <c r="J944" s="1975"/>
      <c r="K944" s="1975"/>
      <c r="L944" s="1974"/>
      <c r="M944" s="1976"/>
      <c r="N944" s="1976"/>
      <c r="O944" s="1976"/>
      <c r="P944" s="1976"/>
      <c r="Q944" s="1976"/>
      <c r="R944" s="1976"/>
      <c r="S944" s="2649"/>
      <c r="T944" s="1722"/>
      <c r="U944" s="1974"/>
      <c r="V944" s="1974"/>
    </row>
    <row r="945" spans="1:22">
      <c r="A945" s="1722"/>
      <c r="B945" s="2648"/>
      <c r="C945" s="659"/>
      <c r="D945" s="1722"/>
      <c r="E945" s="2648"/>
      <c r="F945" s="2648"/>
      <c r="G945" s="1722"/>
      <c r="H945" s="2648"/>
      <c r="I945" s="2643"/>
      <c r="J945" s="1975"/>
      <c r="K945" s="1975"/>
      <c r="L945" s="1974"/>
      <c r="M945" s="1976"/>
      <c r="N945" s="1976"/>
      <c r="O945" s="1976"/>
      <c r="P945" s="1976"/>
      <c r="Q945" s="1976"/>
      <c r="R945" s="1976"/>
      <c r="S945" s="2649"/>
      <c r="T945" s="1722"/>
      <c r="U945" s="1974"/>
      <c r="V945" s="1974"/>
    </row>
    <row r="946" spans="1:22">
      <c r="A946" s="1722"/>
      <c r="B946" s="2648"/>
      <c r="C946" s="659"/>
      <c r="D946" s="1722"/>
      <c r="E946" s="2648"/>
      <c r="F946" s="2648"/>
      <c r="G946" s="1722"/>
      <c r="H946" s="2648"/>
      <c r="I946" s="2643"/>
      <c r="J946" s="1975"/>
      <c r="K946" s="1975"/>
      <c r="L946" s="1974"/>
      <c r="M946" s="1976"/>
      <c r="N946" s="1976"/>
      <c r="O946" s="1976"/>
      <c r="P946" s="1976"/>
      <c r="Q946" s="1976"/>
      <c r="R946" s="1976"/>
      <c r="S946" s="2649"/>
      <c r="T946" s="1722"/>
      <c r="U946" s="1974"/>
      <c r="V946" s="1974"/>
    </row>
    <row r="947" spans="1:22">
      <c r="A947" s="1722"/>
      <c r="B947" s="2648"/>
      <c r="C947" s="659"/>
      <c r="D947" s="1722"/>
      <c r="E947" s="2648"/>
      <c r="F947" s="2648"/>
      <c r="G947" s="1722"/>
      <c r="H947" s="2648"/>
      <c r="I947" s="2643"/>
      <c r="J947" s="1975"/>
      <c r="K947" s="1975"/>
      <c r="L947" s="1974"/>
      <c r="M947" s="1976"/>
      <c r="N947" s="1976"/>
      <c r="O947" s="1976"/>
      <c r="P947" s="1976"/>
      <c r="Q947" s="1976"/>
      <c r="R947" s="1976"/>
      <c r="S947" s="2649"/>
      <c r="T947" s="1722"/>
      <c r="U947" s="1974"/>
      <c r="V947" s="1974"/>
    </row>
    <row r="948" spans="1:22">
      <c r="A948" s="1722"/>
      <c r="B948" s="2648"/>
      <c r="C948" s="659"/>
      <c r="D948" s="1722"/>
      <c r="E948" s="2648"/>
      <c r="F948" s="2648"/>
      <c r="G948" s="1722"/>
      <c r="H948" s="2648"/>
      <c r="I948" s="2643"/>
      <c r="J948" s="1975"/>
      <c r="K948" s="1975"/>
      <c r="L948" s="1974"/>
      <c r="M948" s="1976"/>
      <c r="N948" s="1976"/>
      <c r="O948" s="1976"/>
      <c r="P948" s="1976"/>
      <c r="Q948" s="1976"/>
      <c r="R948" s="1976"/>
      <c r="S948" s="2649"/>
      <c r="T948" s="1722"/>
      <c r="U948" s="1974"/>
      <c r="V948" s="1974"/>
    </row>
    <row r="949" spans="1:22">
      <c r="A949" s="1722"/>
      <c r="B949" s="2648"/>
      <c r="C949" s="659"/>
      <c r="D949" s="1722"/>
      <c r="E949" s="2648"/>
      <c r="F949" s="2648"/>
      <c r="G949" s="1722"/>
      <c r="H949" s="2648"/>
      <c r="I949" s="2643"/>
      <c r="J949" s="1975"/>
      <c r="K949" s="1975"/>
      <c r="L949" s="1974"/>
      <c r="M949" s="1976"/>
      <c r="N949" s="1976"/>
      <c r="O949" s="1976"/>
      <c r="P949" s="1976"/>
      <c r="Q949" s="1976"/>
      <c r="R949" s="1976"/>
      <c r="S949" s="2649"/>
      <c r="T949" s="1722"/>
      <c r="U949" s="1974"/>
      <c r="V949" s="1974"/>
    </row>
    <row r="950" spans="1:22">
      <c r="A950" s="1722"/>
      <c r="B950" s="2648"/>
      <c r="C950" s="659"/>
      <c r="D950" s="1722"/>
      <c r="E950" s="2648"/>
      <c r="F950" s="2648"/>
      <c r="G950" s="1722"/>
      <c r="H950" s="2648"/>
      <c r="I950" s="2643"/>
      <c r="J950" s="1975"/>
      <c r="K950" s="1975"/>
      <c r="L950" s="1974"/>
      <c r="M950" s="1976"/>
      <c r="N950" s="1976"/>
      <c r="O950" s="1976"/>
      <c r="P950" s="1976"/>
      <c r="Q950" s="1976"/>
      <c r="R950" s="1976"/>
      <c r="S950" s="2649"/>
      <c r="T950" s="1722"/>
      <c r="U950" s="1974"/>
      <c r="V950" s="1974"/>
    </row>
    <row r="951" spans="1:22">
      <c r="A951" s="1722"/>
      <c r="B951" s="2648"/>
      <c r="C951" s="659"/>
      <c r="D951" s="1722"/>
      <c r="E951" s="2648"/>
      <c r="F951" s="2648"/>
      <c r="G951" s="1722"/>
      <c r="H951" s="2648"/>
      <c r="I951" s="2643"/>
      <c r="J951" s="1975"/>
      <c r="K951" s="1975"/>
      <c r="L951" s="1974"/>
      <c r="M951" s="1976"/>
      <c r="N951" s="1976"/>
      <c r="O951" s="1976"/>
      <c r="P951" s="1976"/>
      <c r="Q951" s="1976"/>
      <c r="R951" s="1976"/>
      <c r="S951" s="2649"/>
      <c r="T951" s="1722"/>
      <c r="U951" s="1974"/>
      <c r="V951" s="1974"/>
    </row>
    <row r="952" spans="1:22">
      <c r="A952" s="1722"/>
      <c r="B952" s="2648"/>
      <c r="C952" s="659"/>
      <c r="D952" s="1722"/>
      <c r="E952" s="2648"/>
      <c r="F952" s="2648"/>
      <c r="G952" s="1722"/>
      <c r="H952" s="2648"/>
      <c r="I952" s="2643"/>
      <c r="J952" s="1975"/>
      <c r="K952" s="1975"/>
      <c r="L952" s="1974"/>
      <c r="M952" s="1976"/>
      <c r="N952" s="1976"/>
      <c r="O952" s="1976"/>
      <c r="P952" s="1976"/>
      <c r="Q952" s="1976"/>
      <c r="R952" s="1976"/>
      <c r="S952" s="2649"/>
      <c r="T952" s="1722"/>
      <c r="U952" s="1974"/>
      <c r="V952" s="1974"/>
    </row>
    <row r="953" spans="1:22">
      <c r="A953" s="1722"/>
      <c r="B953" s="2648"/>
      <c r="C953" s="659"/>
      <c r="D953" s="1722"/>
      <c r="E953" s="2648"/>
      <c r="F953" s="2648"/>
      <c r="G953" s="1722"/>
      <c r="H953" s="2648"/>
      <c r="I953" s="2643"/>
      <c r="J953" s="1975"/>
      <c r="K953" s="1975"/>
      <c r="L953" s="1974"/>
      <c r="M953" s="1976"/>
      <c r="N953" s="1976"/>
      <c r="O953" s="1976"/>
      <c r="P953" s="1976"/>
      <c r="Q953" s="1976"/>
      <c r="R953" s="1976"/>
      <c r="S953" s="2649"/>
      <c r="T953" s="1722"/>
      <c r="U953" s="1974"/>
      <c r="V953" s="1974"/>
    </row>
    <row r="954" spans="1:22">
      <c r="A954" s="1722"/>
      <c r="B954" s="2648"/>
      <c r="C954" s="659"/>
      <c r="D954" s="1722"/>
      <c r="E954" s="2648"/>
      <c r="F954" s="2648"/>
      <c r="G954" s="1722"/>
      <c r="H954" s="2648"/>
      <c r="I954" s="2643"/>
      <c r="J954" s="1975"/>
      <c r="K954" s="1975"/>
      <c r="L954" s="1974"/>
      <c r="M954" s="1976"/>
      <c r="N954" s="1976"/>
      <c r="O954" s="1976"/>
      <c r="P954" s="1976"/>
      <c r="Q954" s="1976"/>
      <c r="R954" s="1976"/>
      <c r="S954" s="2649"/>
      <c r="T954" s="1722"/>
      <c r="U954" s="1974"/>
      <c r="V954" s="1974"/>
    </row>
    <row r="955" spans="1:22">
      <c r="A955" s="1722"/>
      <c r="B955" s="2648"/>
      <c r="C955" s="659"/>
      <c r="D955" s="1722"/>
      <c r="E955" s="2648"/>
      <c r="F955" s="2648"/>
      <c r="G955" s="1722"/>
      <c r="H955" s="2648"/>
      <c r="I955" s="2643"/>
      <c r="J955" s="1975"/>
      <c r="K955" s="1975"/>
      <c r="L955" s="1974"/>
      <c r="M955" s="1976"/>
      <c r="N955" s="1976"/>
      <c r="O955" s="1976"/>
      <c r="P955" s="1976"/>
      <c r="Q955" s="1976"/>
      <c r="R955" s="1976"/>
      <c r="S955" s="2649"/>
      <c r="T955" s="1722"/>
      <c r="U955" s="1974"/>
      <c r="V955" s="1974"/>
    </row>
    <row r="956" spans="1:22">
      <c r="A956" s="1722"/>
      <c r="B956" s="2648"/>
      <c r="C956" s="659"/>
      <c r="D956" s="1722"/>
      <c r="E956" s="2648"/>
      <c r="F956" s="2648"/>
      <c r="G956" s="1722"/>
      <c r="H956" s="2648"/>
      <c r="I956" s="2643"/>
      <c r="J956" s="1975"/>
      <c r="K956" s="1975"/>
      <c r="L956" s="1974"/>
      <c r="M956" s="1976"/>
      <c r="N956" s="1976"/>
      <c r="O956" s="1976"/>
      <c r="P956" s="1976"/>
      <c r="Q956" s="1976"/>
      <c r="R956" s="1976"/>
      <c r="S956" s="2649"/>
      <c r="T956" s="1722"/>
      <c r="U956" s="1974"/>
      <c r="V956" s="1974"/>
    </row>
    <row r="957" spans="1:22">
      <c r="A957" s="1722"/>
      <c r="B957" s="2648"/>
      <c r="C957" s="659"/>
      <c r="D957" s="1722"/>
      <c r="E957" s="2648"/>
      <c r="F957" s="2648"/>
      <c r="G957" s="1722"/>
      <c r="H957" s="2648"/>
      <c r="I957" s="2643"/>
      <c r="J957" s="1975"/>
      <c r="K957" s="1975"/>
      <c r="L957" s="1974"/>
      <c r="M957" s="1976"/>
      <c r="N957" s="1976"/>
      <c r="O957" s="1976"/>
      <c r="P957" s="1976"/>
      <c r="Q957" s="1976"/>
      <c r="R957" s="1976"/>
      <c r="S957" s="2649"/>
      <c r="T957" s="1722"/>
      <c r="U957" s="1974"/>
      <c r="V957" s="1974"/>
    </row>
    <row r="958" spans="1:22">
      <c r="A958" s="1722"/>
      <c r="B958" s="2648"/>
      <c r="C958" s="659"/>
      <c r="D958" s="1722"/>
      <c r="E958" s="2648"/>
      <c r="F958" s="2648"/>
      <c r="G958" s="1722"/>
      <c r="H958" s="2648"/>
      <c r="I958" s="2643"/>
      <c r="J958" s="1975"/>
      <c r="K958" s="1975"/>
      <c r="L958" s="1974"/>
      <c r="M958" s="1976"/>
      <c r="N958" s="1976"/>
      <c r="O958" s="1976"/>
      <c r="P958" s="1976"/>
      <c r="Q958" s="1976"/>
      <c r="R958" s="1976"/>
      <c r="S958" s="2649"/>
      <c r="T958" s="1722"/>
      <c r="U958" s="1974"/>
      <c r="V958" s="1974"/>
    </row>
    <row r="959" spans="1:22">
      <c r="A959" s="1722"/>
      <c r="B959" s="2648"/>
      <c r="C959" s="659"/>
      <c r="D959" s="1722"/>
      <c r="E959" s="2648"/>
      <c r="F959" s="2648"/>
      <c r="G959" s="1722"/>
      <c r="H959" s="2648"/>
      <c r="I959" s="2643"/>
      <c r="J959" s="1975"/>
      <c r="K959" s="1975"/>
      <c r="L959" s="1974"/>
      <c r="M959" s="1976"/>
      <c r="N959" s="1976"/>
      <c r="O959" s="1976"/>
      <c r="P959" s="1976"/>
      <c r="Q959" s="1976"/>
      <c r="R959" s="1976"/>
      <c r="S959" s="2649"/>
      <c r="T959" s="1722"/>
      <c r="U959" s="1974"/>
      <c r="V959" s="1974"/>
    </row>
    <row r="960" spans="1:22">
      <c r="A960" s="1722"/>
      <c r="B960" s="2648"/>
      <c r="C960" s="659"/>
      <c r="D960" s="1722"/>
      <c r="E960" s="2648"/>
      <c r="F960" s="2648"/>
      <c r="G960" s="1722"/>
      <c r="H960" s="2648"/>
      <c r="I960" s="2643"/>
      <c r="J960" s="1975"/>
      <c r="K960" s="1975"/>
      <c r="L960" s="1974"/>
      <c r="M960" s="1976"/>
      <c r="N960" s="1976"/>
      <c r="O960" s="1976"/>
      <c r="P960" s="1976"/>
      <c r="Q960" s="1976"/>
      <c r="R960" s="1976"/>
      <c r="S960" s="2649"/>
      <c r="T960" s="1722"/>
      <c r="U960" s="1974"/>
      <c r="V960" s="1974"/>
    </row>
    <row r="961" spans="1:22">
      <c r="A961" s="1722"/>
      <c r="B961" s="2648"/>
      <c r="C961" s="659"/>
      <c r="D961" s="1722"/>
      <c r="E961" s="2648"/>
      <c r="F961" s="2648"/>
      <c r="G961" s="1722"/>
      <c r="H961" s="2648"/>
      <c r="I961" s="2643"/>
      <c r="J961" s="1975"/>
      <c r="K961" s="1975"/>
      <c r="L961" s="1974"/>
      <c r="M961" s="1976"/>
      <c r="N961" s="1976"/>
      <c r="O961" s="1976"/>
      <c r="P961" s="1976"/>
      <c r="Q961" s="1976"/>
      <c r="R961" s="1976"/>
      <c r="S961" s="2649"/>
      <c r="T961" s="1722"/>
      <c r="U961" s="1974"/>
      <c r="V961" s="1974"/>
    </row>
    <row r="962" spans="1:22">
      <c r="A962" s="1722"/>
      <c r="B962" s="2648"/>
      <c r="C962" s="659"/>
      <c r="D962" s="1722"/>
      <c r="E962" s="2648"/>
      <c r="F962" s="2648"/>
      <c r="G962" s="1722"/>
      <c r="H962" s="2648"/>
      <c r="I962" s="2643"/>
      <c r="J962" s="1975"/>
      <c r="K962" s="1975"/>
      <c r="L962" s="1974"/>
      <c r="M962" s="1976"/>
      <c r="N962" s="1976"/>
      <c r="O962" s="1976"/>
      <c r="P962" s="1976"/>
      <c r="Q962" s="1976"/>
      <c r="R962" s="1976"/>
      <c r="S962" s="2649"/>
      <c r="T962" s="1722"/>
      <c r="U962" s="1974"/>
      <c r="V962" s="1974"/>
    </row>
    <row r="963" spans="1:22">
      <c r="A963" s="1722"/>
      <c r="B963" s="2648"/>
      <c r="C963" s="659"/>
      <c r="D963" s="1722"/>
      <c r="E963" s="2648"/>
      <c r="F963" s="2648"/>
      <c r="G963" s="1722"/>
      <c r="H963" s="2648"/>
      <c r="I963" s="2643"/>
      <c r="J963" s="1975"/>
      <c r="K963" s="1975"/>
      <c r="L963" s="1974"/>
      <c r="M963" s="1976"/>
      <c r="N963" s="1976"/>
      <c r="O963" s="1976"/>
      <c r="P963" s="1976"/>
      <c r="Q963" s="1976"/>
      <c r="R963" s="1976"/>
      <c r="S963" s="2649"/>
      <c r="T963" s="1722"/>
      <c r="U963" s="1974"/>
      <c r="V963" s="1974"/>
    </row>
    <row r="964" spans="1:22">
      <c r="A964" s="1722"/>
      <c r="B964" s="2648"/>
      <c r="C964" s="659"/>
      <c r="D964" s="1722"/>
      <c r="E964" s="2648"/>
      <c r="F964" s="2648"/>
      <c r="G964" s="1722"/>
      <c r="H964" s="2648"/>
      <c r="I964" s="2643"/>
      <c r="J964" s="1975"/>
      <c r="K964" s="1975"/>
      <c r="L964" s="1974"/>
      <c r="M964" s="1976"/>
      <c r="N964" s="1976"/>
      <c r="O964" s="1976"/>
      <c r="P964" s="1976"/>
      <c r="Q964" s="1976"/>
      <c r="R964" s="1976"/>
      <c r="S964" s="2649"/>
      <c r="T964" s="1722"/>
      <c r="U964" s="1974"/>
      <c r="V964" s="1974"/>
    </row>
    <row r="965" spans="1:22">
      <c r="A965" s="1722"/>
      <c r="B965" s="2648"/>
      <c r="C965" s="659"/>
      <c r="D965" s="1722"/>
      <c r="E965" s="2648"/>
      <c r="F965" s="2648"/>
      <c r="G965" s="1722"/>
      <c r="H965" s="2648"/>
      <c r="I965" s="2643"/>
      <c r="J965" s="1975"/>
      <c r="K965" s="1975"/>
      <c r="L965" s="1974"/>
      <c r="M965" s="1976"/>
      <c r="N965" s="1976"/>
      <c r="O965" s="1976"/>
      <c r="P965" s="1976"/>
      <c r="Q965" s="1976"/>
      <c r="R965" s="1976"/>
      <c r="S965" s="2649"/>
      <c r="T965" s="1722"/>
      <c r="U965" s="1974"/>
      <c r="V965" s="1974"/>
    </row>
    <row r="966" spans="1:22">
      <c r="A966" s="1722"/>
      <c r="B966" s="2648"/>
      <c r="C966" s="659"/>
      <c r="D966" s="1722"/>
      <c r="E966" s="2648"/>
      <c r="F966" s="2648"/>
      <c r="G966" s="1722"/>
      <c r="H966" s="2648"/>
      <c r="I966" s="2643"/>
      <c r="J966" s="1975"/>
      <c r="K966" s="1975"/>
      <c r="L966" s="1974"/>
      <c r="M966" s="1976"/>
      <c r="N966" s="1976"/>
      <c r="O966" s="1976"/>
      <c r="P966" s="1976"/>
      <c r="Q966" s="1976"/>
      <c r="R966" s="1976"/>
      <c r="S966" s="2649"/>
      <c r="T966" s="1722"/>
      <c r="U966" s="1974"/>
      <c r="V966" s="1974"/>
    </row>
    <row r="967" spans="1:22">
      <c r="A967" s="1722"/>
      <c r="B967" s="2648"/>
      <c r="C967" s="659"/>
      <c r="D967" s="1722"/>
      <c r="E967" s="2648"/>
      <c r="F967" s="2648"/>
      <c r="G967" s="1722"/>
      <c r="H967" s="2648"/>
      <c r="I967" s="2643"/>
      <c r="J967" s="1975"/>
      <c r="K967" s="1975"/>
      <c r="L967" s="1974"/>
      <c r="M967" s="1976"/>
      <c r="N967" s="1976"/>
      <c r="O967" s="1976"/>
      <c r="P967" s="1976"/>
      <c r="Q967" s="1976"/>
      <c r="R967" s="1976"/>
      <c r="S967" s="2649"/>
      <c r="T967" s="1722"/>
      <c r="U967" s="1974"/>
      <c r="V967" s="1974"/>
    </row>
    <row r="968" spans="1:22">
      <c r="A968" s="1722"/>
      <c r="B968" s="2648"/>
      <c r="C968" s="659"/>
      <c r="D968" s="1722"/>
      <c r="E968" s="2648"/>
      <c r="F968" s="2648"/>
      <c r="G968" s="1722"/>
      <c r="H968" s="2648"/>
      <c r="I968" s="2643"/>
      <c r="J968" s="1975"/>
      <c r="K968" s="1975"/>
      <c r="L968" s="1974"/>
      <c r="M968" s="1976"/>
      <c r="N968" s="1976"/>
      <c r="O968" s="1976"/>
      <c r="P968" s="1976"/>
      <c r="Q968" s="1976"/>
      <c r="R968" s="1976"/>
      <c r="S968" s="2649"/>
      <c r="T968" s="1722"/>
      <c r="U968" s="1974"/>
      <c r="V968" s="1974"/>
    </row>
    <row r="969" spans="1:22">
      <c r="A969" s="1722"/>
      <c r="B969" s="2648"/>
      <c r="C969" s="659"/>
      <c r="D969" s="1722"/>
      <c r="E969" s="2648"/>
      <c r="F969" s="2648"/>
      <c r="G969" s="1722"/>
      <c r="H969" s="2648"/>
      <c r="I969" s="2643"/>
      <c r="J969" s="1975"/>
      <c r="K969" s="1975"/>
      <c r="L969" s="1974"/>
      <c r="M969" s="1976"/>
      <c r="N969" s="1976"/>
      <c r="O969" s="1976"/>
      <c r="P969" s="1976"/>
      <c r="Q969" s="1976"/>
      <c r="R969" s="1976"/>
      <c r="S969" s="2649"/>
      <c r="T969" s="1722"/>
      <c r="U969" s="1974"/>
      <c r="V969" s="1974"/>
    </row>
    <row r="970" spans="1:22">
      <c r="A970" s="1722"/>
      <c r="B970" s="2648"/>
      <c r="C970" s="659"/>
      <c r="D970" s="1722"/>
      <c r="E970" s="2648"/>
      <c r="F970" s="2648"/>
      <c r="G970" s="1722"/>
      <c r="H970" s="2648"/>
      <c r="I970" s="2643"/>
      <c r="J970" s="1975"/>
      <c r="K970" s="1975"/>
      <c r="L970" s="1974"/>
      <c r="M970" s="1976"/>
      <c r="N970" s="1976"/>
      <c r="O970" s="1976"/>
      <c r="P970" s="1976"/>
      <c r="Q970" s="1976"/>
      <c r="R970" s="1976"/>
      <c r="S970" s="2649"/>
      <c r="T970" s="1722"/>
      <c r="U970" s="1974"/>
      <c r="V970" s="1974"/>
    </row>
    <row r="971" spans="1:22">
      <c r="A971" s="1722"/>
      <c r="B971" s="2648"/>
      <c r="C971" s="659"/>
      <c r="D971" s="1722"/>
      <c r="E971" s="2648"/>
      <c r="F971" s="2648"/>
      <c r="G971" s="1722"/>
      <c r="H971" s="2648"/>
      <c r="I971" s="2643"/>
      <c r="J971" s="1975"/>
      <c r="K971" s="1975"/>
      <c r="L971" s="1974"/>
      <c r="M971" s="1976"/>
      <c r="N971" s="1976"/>
      <c r="O971" s="1976"/>
      <c r="P971" s="1976"/>
      <c r="Q971" s="1976"/>
      <c r="R971" s="1976"/>
      <c r="S971" s="2649"/>
      <c r="T971" s="1722"/>
      <c r="U971" s="1974"/>
      <c r="V971" s="1974"/>
    </row>
    <row r="972" spans="1:22">
      <c r="A972" s="1722"/>
      <c r="B972" s="2648"/>
      <c r="C972" s="659"/>
      <c r="D972" s="1722"/>
      <c r="E972" s="2648"/>
      <c r="F972" s="2648"/>
      <c r="G972" s="1722"/>
      <c r="H972" s="2648"/>
      <c r="I972" s="2643"/>
      <c r="J972" s="1975"/>
      <c r="K972" s="1975"/>
      <c r="L972" s="1974"/>
      <c r="M972" s="1976"/>
      <c r="N972" s="1976"/>
      <c r="O972" s="1976"/>
      <c r="P972" s="1976"/>
      <c r="Q972" s="1976"/>
      <c r="R972" s="1976"/>
      <c r="S972" s="2649"/>
      <c r="T972" s="1722"/>
      <c r="U972" s="1974"/>
      <c r="V972" s="1974"/>
    </row>
    <row r="973" spans="1:22">
      <c r="A973" s="1722"/>
      <c r="B973" s="2648"/>
      <c r="C973" s="659"/>
      <c r="D973" s="1722"/>
      <c r="E973" s="2648"/>
      <c r="F973" s="2648"/>
      <c r="G973" s="1722"/>
      <c r="H973" s="2648"/>
      <c r="I973" s="2643"/>
      <c r="J973" s="1975"/>
      <c r="K973" s="1975"/>
      <c r="L973" s="1974"/>
      <c r="M973" s="1976"/>
      <c r="N973" s="1976"/>
      <c r="O973" s="1976"/>
      <c r="P973" s="1976"/>
      <c r="Q973" s="1976"/>
      <c r="R973" s="1976"/>
      <c r="S973" s="2649"/>
      <c r="T973" s="1722"/>
      <c r="U973" s="1974"/>
      <c r="V973" s="1974"/>
    </row>
    <row r="974" spans="1:22">
      <c r="A974" s="1722"/>
      <c r="B974" s="2648"/>
      <c r="C974" s="659"/>
      <c r="D974" s="1722"/>
      <c r="E974" s="2648"/>
      <c r="F974" s="2648"/>
      <c r="G974" s="1722"/>
      <c r="H974" s="2648"/>
      <c r="I974" s="2643"/>
      <c r="J974" s="1975"/>
      <c r="K974" s="1975"/>
      <c r="L974" s="1974"/>
      <c r="M974" s="1976"/>
      <c r="N974" s="1976"/>
      <c r="O974" s="1976"/>
      <c r="P974" s="1976"/>
      <c r="Q974" s="1976"/>
      <c r="R974" s="1976"/>
      <c r="S974" s="2649"/>
      <c r="T974" s="1722"/>
      <c r="U974" s="1974"/>
      <c r="V974" s="1974"/>
    </row>
    <row r="975" spans="1:22">
      <c r="A975" s="1722"/>
      <c r="B975" s="2648"/>
      <c r="C975" s="659"/>
      <c r="D975" s="1722"/>
      <c r="E975" s="2648"/>
      <c r="F975" s="2648"/>
      <c r="G975" s="1722"/>
      <c r="H975" s="2648"/>
      <c r="I975" s="2643"/>
      <c r="J975" s="1975"/>
      <c r="K975" s="1975"/>
      <c r="L975" s="1974"/>
      <c r="M975" s="1976"/>
      <c r="N975" s="1976"/>
      <c r="O975" s="1976"/>
      <c r="P975" s="1976"/>
      <c r="Q975" s="1976"/>
      <c r="R975" s="1976"/>
      <c r="S975" s="2649"/>
      <c r="T975" s="1722"/>
      <c r="U975" s="1974"/>
      <c r="V975" s="1974"/>
    </row>
    <row r="976" spans="1:22">
      <c r="A976" s="1722"/>
      <c r="B976" s="2648"/>
      <c r="C976" s="659"/>
      <c r="D976" s="1722"/>
      <c r="E976" s="2648"/>
      <c r="F976" s="2648"/>
      <c r="G976" s="1722"/>
      <c r="H976" s="2648"/>
      <c r="I976" s="2643"/>
      <c r="J976" s="1975"/>
      <c r="K976" s="1975"/>
      <c r="L976" s="1974"/>
      <c r="M976" s="1976"/>
      <c r="N976" s="1976"/>
      <c r="O976" s="1976"/>
      <c r="P976" s="1976"/>
      <c r="Q976" s="1976"/>
      <c r="R976" s="1976"/>
      <c r="S976" s="2649"/>
      <c r="T976" s="1722"/>
      <c r="U976" s="1974"/>
      <c r="V976" s="1974"/>
    </row>
    <row r="977" spans="1:22">
      <c r="A977" s="1722"/>
      <c r="B977" s="2648"/>
      <c r="C977" s="659"/>
      <c r="D977" s="1722"/>
      <c r="E977" s="2648"/>
      <c r="F977" s="2648"/>
      <c r="G977" s="1722"/>
      <c r="H977" s="2648"/>
      <c r="I977" s="2643"/>
      <c r="J977" s="1975"/>
      <c r="K977" s="1975"/>
      <c r="L977" s="1974"/>
      <c r="M977" s="1976"/>
      <c r="N977" s="1976"/>
      <c r="O977" s="1976"/>
      <c r="P977" s="1976"/>
      <c r="Q977" s="1976"/>
      <c r="R977" s="1976"/>
      <c r="S977" s="2649"/>
      <c r="T977" s="1722"/>
      <c r="U977" s="1974"/>
      <c r="V977" s="1974"/>
    </row>
    <row r="978" spans="1:22">
      <c r="A978" s="1722"/>
      <c r="B978" s="2648"/>
      <c r="C978" s="659"/>
      <c r="D978" s="1722"/>
      <c r="E978" s="2648"/>
      <c r="F978" s="2648"/>
      <c r="G978" s="1722"/>
      <c r="H978" s="2648"/>
      <c r="I978" s="2643"/>
      <c r="J978" s="1975"/>
      <c r="K978" s="1975"/>
      <c r="L978" s="1974"/>
      <c r="M978" s="1976"/>
      <c r="N978" s="1976"/>
      <c r="O978" s="1976"/>
      <c r="P978" s="1976"/>
      <c r="Q978" s="1976"/>
      <c r="R978" s="1976"/>
      <c r="S978" s="2649"/>
      <c r="T978" s="1722"/>
      <c r="U978" s="1974"/>
      <c r="V978" s="1974"/>
    </row>
    <row r="979" spans="1:22">
      <c r="A979" s="1722"/>
      <c r="B979" s="2648"/>
      <c r="C979" s="659"/>
      <c r="D979" s="1722"/>
      <c r="E979" s="2648"/>
      <c r="F979" s="2648"/>
      <c r="G979" s="1722"/>
      <c r="H979" s="2648"/>
      <c r="I979" s="2643"/>
      <c r="J979" s="1975"/>
      <c r="K979" s="1975"/>
      <c r="L979" s="1974"/>
      <c r="M979" s="1976"/>
      <c r="N979" s="1976"/>
      <c r="O979" s="1976"/>
      <c r="P979" s="1976"/>
      <c r="Q979" s="1976"/>
      <c r="R979" s="1976"/>
      <c r="S979" s="2649"/>
      <c r="T979" s="1722"/>
      <c r="U979" s="1974"/>
      <c r="V979" s="1974"/>
    </row>
    <row r="980" spans="1:22">
      <c r="A980" s="1722"/>
      <c r="B980" s="2648"/>
      <c r="C980" s="659"/>
      <c r="D980" s="1722"/>
      <c r="E980" s="2648"/>
      <c r="F980" s="2648"/>
      <c r="G980" s="1722"/>
      <c r="H980" s="2648"/>
      <c r="I980" s="2643"/>
      <c r="J980" s="1975"/>
      <c r="K980" s="1975"/>
      <c r="L980" s="1974"/>
      <c r="M980" s="1976"/>
      <c r="N980" s="1976"/>
      <c r="O980" s="1976"/>
      <c r="P980" s="1976"/>
      <c r="Q980" s="1976"/>
      <c r="R980" s="1976"/>
      <c r="S980" s="2649"/>
      <c r="T980" s="1722"/>
      <c r="U980" s="1974"/>
      <c r="V980" s="1974"/>
    </row>
    <row r="981" spans="1:22">
      <c r="A981" s="1722"/>
      <c r="B981" s="2648"/>
      <c r="C981" s="659"/>
      <c r="D981" s="1722"/>
      <c r="E981" s="2648"/>
      <c r="F981" s="2648"/>
      <c r="G981" s="1722"/>
      <c r="H981" s="2648"/>
      <c r="I981" s="2643"/>
      <c r="J981" s="1975"/>
      <c r="K981" s="1975"/>
      <c r="L981" s="1974"/>
      <c r="M981" s="1976"/>
      <c r="N981" s="1976"/>
      <c r="O981" s="1976"/>
      <c r="P981" s="1976"/>
      <c r="Q981" s="1976"/>
      <c r="R981" s="1976"/>
      <c r="S981" s="2649"/>
      <c r="T981" s="1722"/>
      <c r="U981" s="1974"/>
      <c r="V981" s="1974"/>
    </row>
    <row r="982" spans="1:22">
      <c r="A982" s="1722"/>
      <c r="B982" s="2648"/>
      <c r="C982" s="659"/>
      <c r="D982" s="1722"/>
      <c r="E982" s="2648"/>
      <c r="F982" s="2648"/>
      <c r="G982" s="1722"/>
      <c r="H982" s="2648"/>
      <c r="I982" s="2643"/>
      <c r="J982" s="1975"/>
      <c r="K982" s="1975"/>
      <c r="L982" s="1974"/>
      <c r="M982" s="1976"/>
      <c r="N982" s="1976"/>
      <c r="O982" s="1976"/>
      <c r="P982" s="1976"/>
      <c r="Q982" s="1976"/>
      <c r="R982" s="1976"/>
      <c r="S982" s="2649"/>
      <c r="T982" s="1722"/>
      <c r="U982" s="1974"/>
      <c r="V982" s="1974"/>
    </row>
    <row r="983" spans="1:22">
      <c r="A983" s="1722"/>
      <c r="B983" s="2648"/>
      <c r="C983" s="659"/>
      <c r="D983" s="1722"/>
      <c r="E983" s="2648"/>
      <c r="F983" s="2648"/>
      <c r="G983" s="1722"/>
      <c r="H983" s="2648"/>
      <c r="I983" s="2643"/>
      <c r="J983" s="1975"/>
      <c r="K983" s="1975"/>
      <c r="L983" s="1974"/>
      <c r="M983" s="1976"/>
      <c r="N983" s="1976"/>
      <c r="O983" s="1976"/>
      <c r="P983" s="1976"/>
      <c r="Q983" s="1976"/>
      <c r="R983" s="1976"/>
      <c r="S983" s="2649"/>
      <c r="T983" s="1722"/>
      <c r="U983" s="1974"/>
      <c r="V983" s="1974"/>
    </row>
    <row r="984" spans="1:22">
      <c r="A984" s="1722"/>
      <c r="B984" s="2648"/>
      <c r="C984" s="659"/>
      <c r="D984" s="1722"/>
      <c r="E984" s="2648"/>
      <c r="F984" s="2648"/>
      <c r="G984" s="1722"/>
      <c r="H984" s="2648"/>
      <c r="I984" s="2643"/>
      <c r="J984" s="1975"/>
      <c r="K984" s="1975"/>
      <c r="L984" s="1974"/>
      <c r="M984" s="1976"/>
      <c r="N984" s="1976"/>
      <c r="O984" s="1976"/>
      <c r="P984" s="1976"/>
      <c r="Q984" s="1976"/>
      <c r="R984" s="1976"/>
      <c r="S984" s="2649"/>
      <c r="T984" s="1722"/>
      <c r="U984" s="1974"/>
      <c r="V984" s="1974"/>
    </row>
    <row r="985" spans="1:22">
      <c r="A985" s="1722"/>
      <c r="B985" s="2648"/>
      <c r="C985" s="659"/>
      <c r="D985" s="1722"/>
      <c r="E985" s="2648"/>
      <c r="F985" s="2648"/>
      <c r="G985" s="1722"/>
      <c r="H985" s="2648"/>
      <c r="I985" s="2643"/>
      <c r="J985" s="1975"/>
      <c r="K985" s="1975"/>
      <c r="L985" s="1974"/>
      <c r="M985" s="1976"/>
      <c r="N985" s="1976"/>
      <c r="O985" s="1976"/>
      <c r="P985" s="1976"/>
      <c r="Q985" s="1976"/>
      <c r="R985" s="1976"/>
      <c r="S985" s="2649"/>
      <c r="T985" s="1722"/>
      <c r="U985" s="1974"/>
      <c r="V985" s="1974"/>
    </row>
    <row r="986" spans="1:22">
      <c r="A986" s="1722"/>
      <c r="B986" s="2648"/>
      <c r="C986" s="659"/>
      <c r="D986" s="1722"/>
      <c r="E986" s="2648"/>
      <c r="F986" s="2648"/>
      <c r="G986" s="1722"/>
      <c r="H986" s="2648"/>
      <c r="I986" s="2643"/>
      <c r="J986" s="1975"/>
      <c r="K986" s="1975"/>
      <c r="L986" s="1974"/>
      <c r="M986" s="1976"/>
      <c r="N986" s="1976"/>
      <c r="O986" s="1976"/>
      <c r="P986" s="1976"/>
      <c r="Q986" s="1976"/>
      <c r="R986" s="1976"/>
      <c r="S986" s="2649"/>
      <c r="T986" s="1722"/>
      <c r="U986" s="1974"/>
      <c r="V986" s="1974"/>
    </row>
    <row r="987" spans="1:22">
      <c r="A987" s="1722"/>
      <c r="B987" s="2648"/>
      <c r="C987" s="659"/>
      <c r="D987" s="1722"/>
      <c r="E987" s="2648"/>
      <c r="F987" s="2648"/>
      <c r="G987" s="1722"/>
      <c r="H987" s="2648"/>
      <c r="I987" s="2643"/>
      <c r="J987" s="1975"/>
      <c r="K987" s="1975"/>
      <c r="L987" s="1974"/>
      <c r="M987" s="1976"/>
      <c r="N987" s="1976"/>
      <c r="O987" s="1976"/>
      <c r="P987" s="1976"/>
      <c r="Q987" s="1976"/>
      <c r="R987" s="1976"/>
      <c r="S987" s="2649"/>
      <c r="T987" s="1722"/>
      <c r="U987" s="1974"/>
      <c r="V987" s="1974"/>
    </row>
    <row r="988" spans="1:22">
      <c r="A988" s="1722"/>
      <c r="B988" s="2648"/>
      <c r="C988" s="659"/>
      <c r="D988" s="1722"/>
      <c r="E988" s="2648"/>
      <c r="F988" s="2648"/>
      <c r="G988" s="1722"/>
      <c r="H988" s="2648"/>
      <c r="I988" s="2643"/>
      <c r="J988" s="1975"/>
      <c r="K988" s="1975"/>
      <c r="L988" s="1974"/>
      <c r="M988" s="1976"/>
      <c r="N988" s="1976"/>
      <c r="O988" s="1976"/>
      <c r="P988" s="1976"/>
      <c r="Q988" s="1976"/>
      <c r="R988" s="1976"/>
      <c r="S988" s="2649"/>
      <c r="T988" s="1722"/>
      <c r="U988" s="1974"/>
      <c r="V988" s="1974"/>
    </row>
    <row r="989" spans="1:22">
      <c r="A989" s="1722"/>
      <c r="B989" s="2648"/>
      <c r="C989" s="659"/>
      <c r="D989" s="1722"/>
      <c r="E989" s="2648"/>
      <c r="F989" s="2648"/>
      <c r="G989" s="1722"/>
      <c r="H989" s="2648"/>
      <c r="I989" s="2643"/>
      <c r="J989" s="1975"/>
      <c r="K989" s="1975"/>
      <c r="L989" s="1974"/>
      <c r="M989" s="1976"/>
      <c r="N989" s="1976"/>
      <c r="O989" s="1976"/>
      <c r="P989" s="1976"/>
      <c r="Q989" s="1976"/>
      <c r="R989" s="1976"/>
      <c r="S989" s="2649"/>
      <c r="T989" s="1722"/>
      <c r="U989" s="1974"/>
      <c r="V989" s="1974"/>
    </row>
    <row r="990" spans="1:22">
      <c r="A990" s="1722"/>
      <c r="B990" s="2648"/>
      <c r="C990" s="659"/>
      <c r="D990" s="1722"/>
      <c r="E990" s="2648"/>
      <c r="F990" s="2648"/>
      <c r="G990" s="1722"/>
      <c r="H990" s="2648"/>
      <c r="I990" s="2643"/>
      <c r="J990" s="1975"/>
      <c r="K990" s="1975"/>
      <c r="L990" s="1974"/>
      <c r="M990" s="1976"/>
      <c r="N990" s="1976"/>
      <c r="O990" s="1976"/>
      <c r="P990" s="1976"/>
      <c r="Q990" s="1976"/>
      <c r="R990" s="1976"/>
      <c r="S990" s="2649"/>
      <c r="T990" s="1722"/>
      <c r="U990" s="1974"/>
      <c r="V990" s="1974"/>
    </row>
    <row r="991" spans="1:22">
      <c r="A991" s="1722"/>
      <c r="B991" s="2648"/>
      <c r="C991" s="659"/>
      <c r="D991" s="1722"/>
      <c r="E991" s="2648"/>
      <c r="F991" s="2648"/>
      <c r="G991" s="1722"/>
      <c r="H991" s="2648"/>
      <c r="I991" s="2643"/>
      <c r="J991" s="1975"/>
      <c r="K991" s="1975"/>
      <c r="L991" s="1974"/>
      <c r="M991" s="1976"/>
      <c r="N991" s="1976"/>
      <c r="O991" s="1976"/>
      <c r="P991" s="1976"/>
      <c r="Q991" s="1976"/>
      <c r="R991" s="1976"/>
      <c r="S991" s="2649"/>
      <c r="T991" s="1722"/>
      <c r="U991" s="1974"/>
      <c r="V991" s="1974"/>
    </row>
    <row r="992" spans="1:22">
      <c r="A992" s="1722"/>
      <c r="B992" s="2648"/>
      <c r="C992" s="659"/>
      <c r="D992" s="1722"/>
      <c r="E992" s="2648"/>
      <c r="F992" s="2648"/>
      <c r="G992" s="1722"/>
      <c r="H992" s="2648"/>
      <c r="I992" s="2643"/>
      <c r="J992" s="1975"/>
      <c r="K992" s="1975"/>
      <c r="L992" s="1974"/>
      <c r="M992" s="1976"/>
      <c r="N992" s="1976"/>
      <c r="O992" s="1976"/>
      <c r="P992" s="1976"/>
      <c r="Q992" s="1976"/>
      <c r="R992" s="1976"/>
      <c r="S992" s="2649"/>
      <c r="T992" s="1722"/>
      <c r="U992" s="1974"/>
      <c r="V992" s="1974"/>
    </row>
    <row r="993" spans="1:22">
      <c r="A993" s="1722"/>
      <c r="B993" s="2648"/>
      <c r="C993" s="659"/>
      <c r="D993" s="1722"/>
      <c r="E993" s="2648"/>
      <c r="F993" s="2648"/>
      <c r="G993" s="1722"/>
      <c r="H993" s="2648"/>
      <c r="I993" s="2643"/>
      <c r="J993" s="1975"/>
      <c r="K993" s="1975"/>
      <c r="L993" s="1974"/>
      <c r="M993" s="1976"/>
      <c r="N993" s="1976"/>
      <c r="O993" s="1976"/>
      <c r="P993" s="1976"/>
      <c r="Q993" s="1976"/>
      <c r="R993" s="1976"/>
      <c r="S993" s="2649"/>
      <c r="T993" s="1722"/>
      <c r="U993" s="1974"/>
      <c r="V993" s="1974"/>
    </row>
    <row r="994" spans="1:22">
      <c r="A994" s="1722"/>
      <c r="B994" s="2648"/>
      <c r="C994" s="659"/>
      <c r="D994" s="1722"/>
      <c r="E994" s="2648"/>
      <c r="F994" s="2648"/>
      <c r="G994" s="1722"/>
      <c r="H994" s="2648"/>
      <c r="I994" s="2643"/>
      <c r="J994" s="1975"/>
      <c r="K994" s="1975"/>
      <c r="L994" s="1974"/>
      <c r="M994" s="1976"/>
      <c r="N994" s="1976"/>
      <c r="O994" s="1976"/>
      <c r="P994" s="1976"/>
      <c r="Q994" s="1976"/>
      <c r="R994" s="1976"/>
      <c r="S994" s="2649"/>
      <c r="T994" s="1722"/>
      <c r="U994" s="1974"/>
      <c r="V994" s="1974"/>
    </row>
    <row r="995" spans="1:22">
      <c r="A995" s="1722"/>
      <c r="B995" s="2648"/>
      <c r="C995" s="659"/>
      <c r="D995" s="1722"/>
      <c r="E995" s="2648"/>
      <c r="F995" s="2648"/>
      <c r="G995" s="1722"/>
      <c r="H995" s="2648"/>
      <c r="I995" s="2643"/>
      <c r="J995" s="1975"/>
      <c r="K995" s="1975"/>
      <c r="L995" s="1974"/>
      <c r="M995" s="1976"/>
      <c r="N995" s="1976"/>
      <c r="O995" s="1976"/>
      <c r="P995" s="1976"/>
      <c r="Q995" s="1976"/>
      <c r="R995" s="1976"/>
      <c r="S995" s="2649"/>
      <c r="T995" s="1722"/>
      <c r="U995" s="1974"/>
      <c r="V995" s="1974"/>
    </row>
    <row r="996" spans="1:22">
      <c r="A996" s="1722"/>
      <c r="B996" s="2648"/>
      <c r="C996" s="659"/>
      <c r="D996" s="1722"/>
      <c r="E996" s="2648"/>
      <c r="F996" s="2648"/>
      <c r="G996" s="1722"/>
      <c r="H996" s="2648"/>
      <c r="I996" s="2643"/>
      <c r="J996" s="1975"/>
      <c r="K996" s="1975"/>
      <c r="L996" s="1974"/>
      <c r="M996" s="1976"/>
      <c r="N996" s="1976"/>
      <c r="O996" s="1976"/>
      <c r="P996" s="1976"/>
      <c r="Q996" s="1976"/>
      <c r="R996" s="1976"/>
      <c r="S996" s="2649"/>
      <c r="T996" s="1722"/>
      <c r="U996" s="1974"/>
      <c r="V996" s="1974"/>
    </row>
    <row r="997" spans="1:22">
      <c r="A997" s="1722"/>
      <c r="B997" s="2648"/>
      <c r="C997" s="659"/>
      <c r="D997" s="1722"/>
      <c r="E997" s="2648"/>
      <c r="F997" s="2648"/>
      <c r="G997" s="1722"/>
      <c r="H997" s="2648"/>
      <c r="I997" s="2643"/>
      <c r="J997" s="1975"/>
      <c r="K997" s="1975"/>
      <c r="L997" s="1974"/>
      <c r="M997" s="1976"/>
      <c r="N997" s="1976"/>
      <c r="O997" s="1976"/>
      <c r="P997" s="1976"/>
      <c r="Q997" s="1976"/>
      <c r="R997" s="1976"/>
      <c r="S997" s="2649"/>
      <c r="T997" s="1722"/>
      <c r="U997" s="1974"/>
      <c r="V997" s="1974"/>
    </row>
    <row r="998" spans="1:22">
      <c r="A998" s="1722"/>
      <c r="B998" s="2648"/>
      <c r="C998" s="659"/>
      <c r="D998" s="1722"/>
      <c r="E998" s="2648"/>
      <c r="F998" s="2648"/>
      <c r="G998" s="1722"/>
      <c r="H998" s="2648"/>
      <c r="I998" s="2643"/>
      <c r="J998" s="1975"/>
      <c r="K998" s="1975"/>
      <c r="L998" s="1974"/>
      <c r="M998" s="1976"/>
      <c r="N998" s="1976"/>
      <c r="O998" s="1976"/>
      <c r="P998" s="1976"/>
      <c r="Q998" s="1976"/>
      <c r="R998" s="1976"/>
      <c r="S998" s="2649"/>
      <c r="T998" s="1722"/>
      <c r="U998" s="1974"/>
      <c r="V998" s="1974"/>
    </row>
    <row r="999" spans="1:22">
      <c r="A999" s="1722"/>
      <c r="B999" s="2648"/>
      <c r="C999" s="659"/>
      <c r="D999" s="1722"/>
      <c r="E999" s="2648"/>
      <c r="F999" s="2648"/>
      <c r="G999" s="1722"/>
      <c r="H999" s="2648"/>
      <c r="I999" s="2643"/>
      <c r="J999" s="1975"/>
      <c r="K999" s="1975"/>
      <c r="L999" s="1974"/>
      <c r="M999" s="1976"/>
      <c r="N999" s="1976"/>
      <c r="O999" s="1976"/>
      <c r="P999" s="1976"/>
      <c r="Q999" s="1976"/>
      <c r="R999" s="1976"/>
      <c r="S999" s="2649"/>
      <c r="T999" s="1722"/>
      <c r="U999" s="1974"/>
      <c r="V999" s="1974"/>
    </row>
    <row r="1000" spans="1:22">
      <c r="A1000" s="1722"/>
      <c r="B1000" s="2648"/>
      <c r="C1000" s="659"/>
      <c r="D1000" s="1722"/>
      <c r="E1000" s="2648"/>
      <c r="F1000" s="2648"/>
      <c r="G1000" s="1722"/>
      <c r="H1000" s="2648"/>
      <c r="I1000" s="2643"/>
      <c r="J1000" s="1975"/>
      <c r="K1000" s="1975"/>
      <c r="L1000" s="1974"/>
      <c r="M1000" s="1976"/>
      <c r="N1000" s="1976"/>
      <c r="O1000" s="1976"/>
      <c r="P1000" s="1976"/>
      <c r="Q1000" s="1976"/>
      <c r="R1000" s="1976"/>
      <c r="S1000" s="2649"/>
      <c r="T1000" s="1722"/>
      <c r="U1000" s="1974"/>
      <c r="V1000" s="1974"/>
    </row>
    <row r="1001" spans="1:22">
      <c r="A1001" s="1722"/>
      <c r="B1001" s="2648"/>
      <c r="C1001" s="659"/>
      <c r="D1001" s="1722"/>
      <c r="E1001" s="2648"/>
      <c r="F1001" s="2648"/>
      <c r="G1001" s="1722"/>
      <c r="H1001" s="2648"/>
      <c r="I1001" s="2643"/>
      <c r="J1001" s="1975"/>
      <c r="K1001" s="1975"/>
      <c r="L1001" s="1974"/>
      <c r="M1001" s="1976"/>
      <c r="N1001" s="1976"/>
      <c r="O1001" s="1976"/>
      <c r="P1001" s="1976"/>
      <c r="Q1001" s="1976"/>
      <c r="R1001" s="1976"/>
      <c r="S1001" s="2649"/>
      <c r="T1001" s="1722"/>
      <c r="U1001" s="1974"/>
      <c r="V1001" s="1974"/>
    </row>
    <row r="1002" spans="1:22">
      <c r="A1002" s="1722"/>
      <c r="B1002" s="2648"/>
      <c r="C1002" s="659"/>
      <c r="D1002" s="1722"/>
      <c r="E1002" s="2648"/>
      <c r="F1002" s="2648"/>
      <c r="G1002" s="1722"/>
      <c r="H1002" s="2648"/>
      <c r="I1002" s="2643"/>
      <c r="J1002" s="1975"/>
      <c r="K1002" s="1975"/>
      <c r="L1002" s="1974"/>
      <c r="M1002" s="1976"/>
      <c r="N1002" s="1976"/>
      <c r="O1002" s="1976"/>
      <c r="P1002" s="1976"/>
      <c r="Q1002" s="1976"/>
      <c r="R1002" s="1976"/>
      <c r="S1002" s="2649"/>
      <c r="T1002" s="1722"/>
      <c r="U1002" s="1974"/>
      <c r="V1002" s="1974"/>
    </row>
    <row r="1003" spans="1:22">
      <c r="A1003" s="1722"/>
      <c r="B1003" s="2648"/>
      <c r="C1003" s="659"/>
      <c r="D1003" s="1722"/>
      <c r="E1003" s="2648"/>
      <c r="F1003" s="2648"/>
      <c r="G1003" s="1722"/>
      <c r="H1003" s="2648"/>
      <c r="I1003" s="2643"/>
      <c r="J1003" s="1975"/>
      <c r="K1003" s="1975"/>
      <c r="L1003" s="1974"/>
      <c r="M1003" s="1976"/>
      <c r="N1003" s="1976"/>
      <c r="O1003" s="1976"/>
      <c r="P1003" s="1976"/>
      <c r="Q1003" s="1976"/>
      <c r="R1003" s="1976"/>
      <c r="S1003" s="2649"/>
      <c r="T1003" s="1722"/>
      <c r="U1003" s="1974"/>
      <c r="V1003" s="1974"/>
    </row>
    <row r="1004" spans="1:22">
      <c r="A1004" s="1722"/>
      <c r="B1004" s="2648"/>
      <c r="C1004" s="659"/>
      <c r="D1004" s="1722"/>
      <c r="E1004" s="2648"/>
      <c r="F1004" s="2648"/>
      <c r="G1004" s="1722"/>
      <c r="H1004" s="2648"/>
      <c r="I1004" s="2643"/>
      <c r="J1004" s="1975"/>
      <c r="K1004" s="1975"/>
      <c r="L1004" s="1974"/>
      <c r="M1004" s="1976"/>
      <c r="N1004" s="1976"/>
      <c r="O1004" s="1976"/>
      <c r="P1004" s="1976"/>
      <c r="Q1004" s="1976"/>
      <c r="R1004" s="1976"/>
      <c r="S1004" s="2649"/>
      <c r="T1004" s="1722"/>
      <c r="U1004" s="1974"/>
      <c r="V1004" s="1974"/>
    </row>
    <row r="1005" spans="1:22">
      <c r="A1005" s="1722"/>
      <c r="B1005" s="2648"/>
      <c r="C1005" s="659"/>
      <c r="D1005" s="1722"/>
      <c r="E1005" s="2648"/>
      <c r="F1005" s="2648"/>
      <c r="G1005" s="1722"/>
      <c r="H1005" s="2648"/>
      <c r="I1005" s="2643"/>
      <c r="J1005" s="1975"/>
      <c r="K1005" s="1975"/>
      <c r="L1005" s="1974"/>
      <c r="M1005" s="1976"/>
      <c r="N1005" s="1976"/>
      <c r="O1005" s="1976"/>
      <c r="P1005" s="1976"/>
      <c r="Q1005" s="1976"/>
      <c r="R1005" s="1976"/>
      <c r="S1005" s="2649"/>
      <c r="T1005" s="1722"/>
      <c r="U1005" s="1974"/>
      <c r="V1005" s="1974"/>
    </row>
    <row r="1006" spans="1:22">
      <c r="A1006" s="1722"/>
      <c r="B1006" s="2648"/>
      <c r="C1006" s="659"/>
      <c r="D1006" s="1722"/>
      <c r="E1006" s="2648"/>
      <c r="F1006" s="2648"/>
      <c r="G1006" s="1722"/>
      <c r="H1006" s="2648"/>
      <c r="I1006" s="2643"/>
      <c r="J1006" s="1975"/>
      <c r="K1006" s="1975"/>
      <c r="L1006" s="1974"/>
      <c r="M1006" s="1976"/>
      <c r="N1006" s="1976"/>
      <c r="O1006" s="1976"/>
      <c r="P1006" s="1976"/>
      <c r="Q1006" s="1976"/>
      <c r="R1006" s="1976"/>
      <c r="S1006" s="2649"/>
      <c r="T1006" s="1722"/>
      <c r="U1006" s="1974"/>
      <c r="V1006" s="1974"/>
    </row>
    <row r="1007" spans="1:22">
      <c r="A1007" s="1722"/>
      <c r="B1007" s="2648"/>
      <c r="C1007" s="659"/>
      <c r="D1007" s="1722"/>
      <c r="E1007" s="2648"/>
      <c r="F1007" s="2648"/>
      <c r="G1007" s="1722"/>
      <c r="H1007" s="2648"/>
      <c r="I1007" s="2643"/>
      <c r="J1007" s="1975"/>
      <c r="K1007" s="1975"/>
      <c r="L1007" s="1974"/>
      <c r="M1007" s="1976"/>
      <c r="N1007" s="1976"/>
      <c r="O1007" s="1976"/>
      <c r="P1007" s="1976"/>
      <c r="Q1007" s="1976"/>
      <c r="R1007" s="1976"/>
      <c r="S1007" s="2649"/>
      <c r="T1007" s="1722"/>
      <c r="U1007" s="1974"/>
      <c r="V1007" s="1974"/>
    </row>
    <row r="1008" spans="1:22">
      <c r="A1008" s="1722"/>
      <c r="B1008" s="2648"/>
      <c r="C1008" s="659"/>
      <c r="D1008" s="1722"/>
      <c r="E1008" s="2648"/>
      <c r="F1008" s="2648"/>
      <c r="G1008" s="1722"/>
      <c r="H1008" s="2648"/>
      <c r="I1008" s="2643"/>
      <c r="J1008" s="1975"/>
      <c r="K1008" s="1975"/>
      <c r="L1008" s="1974"/>
      <c r="M1008" s="1976"/>
      <c r="N1008" s="1976"/>
      <c r="O1008" s="1976"/>
      <c r="P1008" s="1976"/>
      <c r="Q1008" s="1976"/>
      <c r="R1008" s="1976"/>
      <c r="S1008" s="2649"/>
      <c r="T1008" s="1722"/>
      <c r="U1008" s="1974"/>
      <c r="V1008" s="1974"/>
    </row>
    <row r="1009" spans="1:22">
      <c r="A1009" s="1722"/>
      <c r="B1009" s="2648"/>
      <c r="C1009" s="659"/>
      <c r="D1009" s="1722"/>
      <c r="E1009" s="2648"/>
      <c r="F1009" s="2648"/>
      <c r="G1009" s="1722"/>
      <c r="H1009" s="2648"/>
      <c r="I1009" s="2643"/>
      <c r="J1009" s="1975"/>
      <c r="K1009" s="1975"/>
      <c r="L1009" s="1974"/>
      <c r="M1009" s="1976"/>
      <c r="N1009" s="1976"/>
      <c r="O1009" s="1976"/>
      <c r="P1009" s="1976"/>
      <c r="Q1009" s="1976"/>
      <c r="R1009" s="1976"/>
      <c r="S1009" s="2649"/>
      <c r="T1009" s="1722"/>
      <c r="U1009" s="1974"/>
      <c r="V1009" s="1974"/>
    </row>
    <row r="1010" spans="1:22">
      <c r="A1010" s="1722"/>
      <c r="B1010" s="2648"/>
      <c r="C1010" s="659"/>
      <c r="D1010" s="1722"/>
      <c r="E1010" s="2648"/>
      <c r="F1010" s="2648"/>
      <c r="G1010" s="1722"/>
      <c r="H1010" s="2648"/>
      <c r="I1010" s="2643"/>
      <c r="J1010" s="1975"/>
      <c r="K1010" s="1975"/>
      <c r="L1010" s="1974"/>
      <c r="M1010" s="1976"/>
      <c r="N1010" s="1976"/>
      <c r="O1010" s="1976"/>
      <c r="P1010" s="1976"/>
      <c r="Q1010" s="1976"/>
      <c r="R1010" s="1976"/>
      <c r="S1010" s="2649"/>
      <c r="T1010" s="1722"/>
      <c r="U1010" s="1974"/>
      <c r="V1010" s="1974"/>
    </row>
    <row r="1011" spans="1:22">
      <c r="A1011" s="1722"/>
      <c r="B1011" s="2648"/>
      <c r="C1011" s="659"/>
      <c r="D1011" s="1722"/>
      <c r="E1011" s="2648"/>
      <c r="F1011" s="2648"/>
      <c r="G1011" s="1722"/>
      <c r="H1011" s="2648"/>
      <c r="I1011" s="2643"/>
      <c r="J1011" s="1975"/>
      <c r="K1011" s="1975"/>
      <c r="L1011" s="1974"/>
      <c r="M1011" s="1976"/>
      <c r="N1011" s="1976"/>
      <c r="O1011" s="1976"/>
      <c r="P1011" s="1976"/>
      <c r="Q1011" s="1976"/>
      <c r="R1011" s="1976"/>
      <c r="S1011" s="2649"/>
      <c r="T1011" s="1722"/>
      <c r="U1011" s="1974"/>
      <c r="V1011" s="1974"/>
    </row>
    <row r="1012" spans="1:22">
      <c r="A1012" s="1722"/>
      <c r="B1012" s="2648"/>
      <c r="C1012" s="659"/>
      <c r="D1012" s="1722"/>
      <c r="E1012" s="2648"/>
      <c r="F1012" s="2648"/>
      <c r="G1012" s="1722"/>
      <c r="H1012" s="2648"/>
      <c r="I1012" s="2643"/>
      <c r="J1012" s="1975"/>
      <c r="K1012" s="1975"/>
      <c r="L1012" s="1974"/>
      <c r="M1012" s="1976"/>
      <c r="N1012" s="1976"/>
      <c r="O1012" s="1976"/>
      <c r="P1012" s="1976"/>
      <c r="Q1012" s="1976"/>
      <c r="R1012" s="1976"/>
      <c r="S1012" s="2649"/>
      <c r="T1012" s="1722"/>
      <c r="U1012" s="1974"/>
      <c r="V1012" s="1974"/>
    </row>
    <row r="1013" spans="1:22">
      <c r="A1013" s="1722"/>
      <c r="B1013" s="2648"/>
      <c r="C1013" s="659"/>
      <c r="D1013" s="1722"/>
      <c r="E1013" s="2648"/>
      <c r="F1013" s="2648"/>
      <c r="G1013" s="1722"/>
      <c r="H1013" s="2648"/>
      <c r="I1013" s="2643"/>
      <c r="J1013" s="1975"/>
      <c r="K1013" s="1975"/>
      <c r="L1013" s="1974"/>
      <c r="M1013" s="1976"/>
      <c r="N1013" s="1976"/>
      <c r="O1013" s="1976"/>
      <c r="P1013" s="1976"/>
      <c r="Q1013" s="1976"/>
      <c r="R1013" s="1976"/>
      <c r="S1013" s="2649"/>
      <c r="T1013" s="1722"/>
      <c r="U1013" s="1974"/>
      <c r="V1013" s="1974"/>
    </row>
    <row r="1014" spans="1:22">
      <c r="A1014" s="1722"/>
      <c r="B1014" s="2648"/>
      <c r="C1014" s="659"/>
      <c r="D1014" s="1722"/>
      <c r="E1014" s="2648"/>
      <c r="F1014" s="2648"/>
      <c r="G1014" s="1722"/>
      <c r="H1014" s="2648"/>
      <c r="I1014" s="2643"/>
      <c r="J1014" s="1975"/>
      <c r="K1014" s="1975"/>
      <c r="L1014" s="1974"/>
      <c r="M1014" s="1976"/>
      <c r="N1014" s="1976"/>
      <c r="O1014" s="1976"/>
      <c r="P1014" s="1976"/>
      <c r="Q1014" s="1976"/>
      <c r="R1014" s="1976"/>
      <c r="S1014" s="2649"/>
      <c r="T1014" s="1722"/>
      <c r="U1014" s="1974"/>
      <c r="V1014" s="1974"/>
    </row>
    <row r="1015" spans="1:22">
      <c r="A1015" s="1722"/>
      <c r="B1015" s="2648"/>
      <c r="C1015" s="659"/>
      <c r="D1015" s="1722"/>
      <c r="E1015" s="2648"/>
      <c r="F1015" s="2648"/>
      <c r="G1015" s="1722"/>
      <c r="H1015" s="2648"/>
      <c r="I1015" s="2643"/>
      <c r="J1015" s="1975"/>
      <c r="K1015" s="1975"/>
      <c r="L1015" s="1974"/>
      <c r="M1015" s="1976"/>
      <c r="N1015" s="1976"/>
      <c r="O1015" s="1976"/>
      <c r="P1015" s="1976"/>
      <c r="Q1015" s="1976"/>
      <c r="R1015" s="1976"/>
      <c r="S1015" s="2649"/>
      <c r="T1015" s="1722"/>
      <c r="U1015" s="1974"/>
      <c r="V1015" s="1974"/>
    </row>
    <row r="1016" spans="1:22">
      <c r="A1016" s="1722"/>
      <c r="B1016" s="2648"/>
      <c r="C1016" s="659"/>
      <c r="D1016" s="1722"/>
      <c r="E1016" s="2648"/>
      <c r="F1016" s="2648"/>
      <c r="G1016" s="1722"/>
      <c r="H1016" s="2648"/>
      <c r="I1016" s="2643"/>
      <c r="J1016" s="1975"/>
      <c r="K1016" s="1975"/>
      <c r="L1016" s="1974"/>
      <c r="M1016" s="1976"/>
      <c r="N1016" s="1976"/>
      <c r="O1016" s="1976"/>
      <c r="P1016" s="1976"/>
      <c r="Q1016" s="1976"/>
      <c r="R1016" s="1976"/>
      <c r="S1016" s="2649"/>
      <c r="T1016" s="1722"/>
      <c r="U1016" s="1974"/>
      <c r="V1016" s="1974"/>
    </row>
    <row r="1017" spans="1:22">
      <c r="A1017" s="1722"/>
      <c r="B1017" s="2648"/>
      <c r="C1017" s="659"/>
      <c r="D1017" s="1722"/>
      <c r="E1017" s="2648"/>
      <c r="F1017" s="2648"/>
      <c r="G1017" s="1722"/>
      <c r="H1017" s="2648"/>
      <c r="I1017" s="2643"/>
      <c r="J1017" s="1975"/>
      <c r="K1017" s="1975"/>
      <c r="L1017" s="1974"/>
      <c r="M1017" s="1976"/>
      <c r="N1017" s="1976"/>
      <c r="O1017" s="1976"/>
      <c r="P1017" s="1976"/>
      <c r="Q1017" s="1976"/>
      <c r="R1017" s="1976"/>
      <c r="S1017" s="2649"/>
      <c r="T1017" s="1722"/>
      <c r="U1017" s="1974"/>
      <c r="V1017" s="1974"/>
    </row>
    <row r="1018" spans="1:22">
      <c r="A1018" s="1722"/>
      <c r="B1018" s="2648"/>
      <c r="C1018" s="659"/>
      <c r="D1018" s="1722"/>
      <c r="E1018" s="2648"/>
      <c r="F1018" s="2648"/>
      <c r="G1018" s="1722"/>
      <c r="H1018" s="2648"/>
      <c r="I1018" s="2643"/>
      <c r="J1018" s="1975"/>
      <c r="K1018" s="1975"/>
      <c r="L1018" s="1974"/>
      <c r="M1018" s="1976"/>
      <c r="N1018" s="1976"/>
      <c r="O1018" s="1976"/>
      <c r="P1018" s="1976"/>
      <c r="Q1018" s="1976"/>
      <c r="R1018" s="1976"/>
      <c r="S1018" s="2649"/>
      <c r="T1018" s="1722"/>
      <c r="U1018" s="1974"/>
      <c r="V1018" s="1974"/>
    </row>
    <row r="1019" spans="1:22">
      <c r="A1019" s="1722"/>
      <c r="B1019" s="2648"/>
      <c r="C1019" s="659"/>
      <c r="D1019" s="1722"/>
      <c r="E1019" s="2648"/>
      <c r="F1019" s="2648"/>
      <c r="G1019" s="1722"/>
      <c r="H1019" s="2648"/>
      <c r="I1019" s="2643"/>
      <c r="J1019" s="1975"/>
      <c r="K1019" s="1975"/>
      <c r="L1019" s="1974"/>
      <c r="M1019" s="1976"/>
      <c r="N1019" s="1976"/>
      <c r="O1019" s="1976"/>
      <c r="P1019" s="1976"/>
      <c r="Q1019" s="1976"/>
      <c r="R1019" s="1976"/>
      <c r="S1019" s="2649"/>
      <c r="T1019" s="1722"/>
      <c r="U1019" s="1974"/>
      <c r="V1019" s="1974"/>
    </row>
    <row r="1020" spans="1:22">
      <c r="A1020" s="1722"/>
      <c r="B1020" s="2648"/>
      <c r="C1020" s="659"/>
      <c r="D1020" s="1722"/>
      <c r="E1020" s="2648"/>
      <c r="F1020" s="2648"/>
      <c r="G1020" s="1722"/>
      <c r="H1020" s="2648"/>
      <c r="I1020" s="2643"/>
      <c r="J1020" s="1975"/>
      <c r="K1020" s="1975"/>
      <c r="L1020" s="1974"/>
      <c r="M1020" s="1976"/>
      <c r="N1020" s="1976"/>
      <c r="O1020" s="1976"/>
      <c r="P1020" s="1976"/>
      <c r="Q1020" s="1976"/>
      <c r="R1020" s="1976"/>
      <c r="S1020" s="2649"/>
      <c r="T1020" s="1722"/>
      <c r="U1020" s="1974"/>
      <c r="V1020" s="1974"/>
    </row>
    <row r="1021" spans="1:22">
      <c r="A1021" s="1722"/>
      <c r="B1021" s="2648"/>
      <c r="C1021" s="659"/>
      <c r="D1021" s="1722"/>
      <c r="E1021" s="2648"/>
      <c r="F1021" s="2648"/>
      <c r="G1021" s="1722"/>
      <c r="H1021" s="2648"/>
      <c r="I1021" s="2643"/>
      <c r="J1021" s="1975"/>
      <c r="K1021" s="1975"/>
      <c r="L1021" s="1974"/>
      <c r="M1021" s="1976"/>
      <c r="N1021" s="1976"/>
      <c r="O1021" s="1976"/>
      <c r="P1021" s="1976"/>
      <c r="Q1021" s="1976"/>
      <c r="R1021" s="1976"/>
      <c r="S1021" s="2649"/>
      <c r="T1021" s="1722"/>
      <c r="U1021" s="1974"/>
      <c r="V1021" s="1974"/>
    </row>
    <row r="1022" spans="1:22">
      <c r="A1022" s="1722"/>
      <c r="B1022" s="2648"/>
      <c r="C1022" s="659"/>
      <c r="D1022" s="1722"/>
      <c r="E1022" s="2648"/>
      <c r="F1022" s="2648"/>
      <c r="G1022" s="1722"/>
      <c r="H1022" s="2648"/>
      <c r="I1022" s="2643"/>
      <c r="J1022" s="1975"/>
      <c r="K1022" s="1975"/>
      <c r="L1022" s="1974"/>
      <c r="M1022" s="1976"/>
      <c r="N1022" s="1976"/>
      <c r="O1022" s="1976"/>
      <c r="P1022" s="1976"/>
      <c r="Q1022" s="1976"/>
      <c r="R1022" s="1976"/>
      <c r="S1022" s="2649"/>
      <c r="T1022" s="1722"/>
      <c r="U1022" s="1974"/>
      <c r="V1022" s="1974"/>
    </row>
    <row r="1023" spans="1:22">
      <c r="A1023" s="1722"/>
      <c r="B1023" s="2648"/>
      <c r="C1023" s="659"/>
      <c r="D1023" s="1722"/>
      <c r="E1023" s="2648"/>
      <c r="F1023" s="2648"/>
      <c r="G1023" s="1722"/>
      <c r="H1023" s="2648"/>
      <c r="I1023" s="2643"/>
      <c r="J1023" s="1975"/>
      <c r="K1023" s="1975"/>
      <c r="L1023" s="1974"/>
      <c r="M1023" s="1976"/>
      <c r="N1023" s="1976"/>
      <c r="O1023" s="1976"/>
      <c r="P1023" s="1976"/>
      <c r="Q1023" s="1976"/>
      <c r="R1023" s="1976"/>
      <c r="S1023" s="2649"/>
      <c r="T1023" s="1722"/>
      <c r="U1023" s="1974"/>
      <c r="V1023" s="1974"/>
    </row>
    <row r="1024" spans="1:22">
      <c r="A1024" s="1722"/>
      <c r="B1024" s="2648"/>
      <c r="C1024" s="659"/>
      <c r="D1024" s="1722"/>
      <c r="E1024" s="2648"/>
      <c r="F1024" s="2648"/>
      <c r="G1024" s="1722"/>
      <c r="H1024" s="2648"/>
      <c r="I1024" s="2643"/>
      <c r="J1024" s="1975"/>
      <c r="K1024" s="1975"/>
      <c r="L1024" s="1974"/>
      <c r="M1024" s="1976"/>
      <c r="N1024" s="1976"/>
      <c r="O1024" s="1976"/>
      <c r="P1024" s="1976"/>
      <c r="Q1024" s="1976"/>
      <c r="R1024" s="1976"/>
      <c r="S1024" s="2649"/>
      <c r="T1024" s="1722"/>
      <c r="U1024" s="1974"/>
      <c r="V1024" s="1974"/>
    </row>
    <row r="1025" spans="1:22">
      <c r="A1025" s="1722"/>
      <c r="B1025" s="2648"/>
      <c r="C1025" s="659"/>
      <c r="D1025" s="1722"/>
      <c r="E1025" s="2648"/>
      <c r="F1025" s="2648"/>
      <c r="G1025" s="1722"/>
      <c r="H1025" s="2648"/>
      <c r="I1025" s="2643"/>
      <c r="J1025" s="1975"/>
      <c r="K1025" s="1975"/>
      <c r="L1025" s="1974"/>
      <c r="M1025" s="1976"/>
      <c r="N1025" s="1976"/>
      <c r="O1025" s="1976"/>
      <c r="P1025" s="1976"/>
      <c r="Q1025" s="1976"/>
      <c r="R1025" s="1976"/>
      <c r="S1025" s="2649"/>
      <c r="T1025" s="1722"/>
      <c r="U1025" s="1974"/>
      <c r="V1025" s="1974"/>
    </row>
    <row r="1026" spans="1:22">
      <c r="A1026" s="1722"/>
      <c r="B1026" s="2648"/>
      <c r="C1026" s="659"/>
      <c r="D1026" s="1722"/>
      <c r="E1026" s="2648"/>
      <c r="F1026" s="2648"/>
      <c r="G1026" s="1722"/>
      <c r="H1026" s="2648"/>
      <c r="I1026" s="2643"/>
      <c r="J1026" s="1975"/>
      <c r="K1026" s="1975"/>
      <c r="L1026" s="1974"/>
      <c r="M1026" s="1976"/>
      <c r="N1026" s="1976"/>
      <c r="O1026" s="1976"/>
      <c r="P1026" s="1976"/>
      <c r="Q1026" s="1976"/>
      <c r="R1026" s="1976"/>
      <c r="S1026" s="2649"/>
      <c r="T1026" s="1722"/>
      <c r="U1026" s="1974"/>
      <c r="V1026" s="1974"/>
    </row>
    <row r="1027" spans="1:22">
      <c r="A1027" s="1722"/>
      <c r="B1027" s="2648"/>
      <c r="C1027" s="659"/>
      <c r="D1027" s="1722"/>
      <c r="E1027" s="2648"/>
      <c r="F1027" s="2648"/>
      <c r="G1027" s="1722"/>
      <c r="H1027" s="2648"/>
      <c r="I1027" s="2643"/>
      <c r="J1027" s="1975"/>
      <c r="K1027" s="1975"/>
      <c r="L1027" s="1974"/>
      <c r="M1027" s="1976"/>
      <c r="N1027" s="1976"/>
      <c r="O1027" s="1976"/>
      <c r="P1027" s="1976"/>
      <c r="Q1027" s="1976"/>
      <c r="R1027" s="1976"/>
      <c r="S1027" s="2649"/>
      <c r="T1027" s="1722"/>
      <c r="U1027" s="1974"/>
      <c r="V1027" s="1974"/>
    </row>
    <row r="1028" spans="1:22">
      <c r="A1028" s="1722"/>
      <c r="B1028" s="2648"/>
      <c r="C1028" s="659"/>
      <c r="D1028" s="1722"/>
      <c r="E1028" s="2648"/>
      <c r="F1028" s="2648"/>
      <c r="G1028" s="1722"/>
      <c r="H1028" s="2648"/>
      <c r="I1028" s="2643"/>
      <c r="J1028" s="1975"/>
      <c r="K1028" s="1975"/>
      <c r="L1028" s="1974"/>
      <c r="M1028" s="1976"/>
      <c r="N1028" s="1976"/>
      <c r="O1028" s="1976"/>
      <c r="P1028" s="1976"/>
      <c r="Q1028" s="1976"/>
      <c r="R1028" s="1976"/>
      <c r="S1028" s="2649"/>
      <c r="T1028" s="1722"/>
      <c r="U1028" s="1974"/>
      <c r="V1028" s="1974"/>
    </row>
    <row r="1029" spans="1:22">
      <c r="A1029" s="1722"/>
      <c r="B1029" s="2648"/>
      <c r="C1029" s="659"/>
      <c r="D1029" s="1722"/>
      <c r="E1029" s="2648"/>
      <c r="F1029" s="2648"/>
      <c r="G1029" s="1722"/>
      <c r="H1029" s="2648"/>
      <c r="I1029" s="2643"/>
      <c r="J1029" s="1975"/>
      <c r="K1029" s="1975"/>
      <c r="L1029" s="1974"/>
      <c r="M1029" s="1976"/>
      <c r="N1029" s="1976"/>
      <c r="O1029" s="1976"/>
      <c r="P1029" s="1976"/>
      <c r="Q1029" s="1976"/>
      <c r="R1029" s="1976"/>
      <c r="S1029" s="2649"/>
      <c r="T1029" s="1722"/>
      <c r="U1029" s="1974"/>
      <c r="V1029" s="1974"/>
    </row>
    <row r="1030" spans="1:22">
      <c r="A1030" s="1722"/>
      <c r="B1030" s="2648"/>
      <c r="C1030" s="659"/>
      <c r="D1030" s="1722"/>
      <c r="E1030" s="2648"/>
      <c r="F1030" s="2648"/>
      <c r="G1030" s="1722"/>
      <c r="H1030" s="2648"/>
      <c r="I1030" s="2643"/>
      <c r="J1030" s="1975"/>
      <c r="K1030" s="1975"/>
      <c r="L1030" s="1974"/>
      <c r="M1030" s="1976"/>
      <c r="N1030" s="1976"/>
      <c r="O1030" s="1976"/>
      <c r="P1030" s="1976"/>
      <c r="Q1030" s="1976"/>
      <c r="R1030" s="1976"/>
      <c r="S1030" s="2649"/>
      <c r="T1030" s="1722"/>
      <c r="U1030" s="1974"/>
      <c r="V1030" s="1974"/>
    </row>
    <row r="1031" spans="1:22">
      <c r="A1031" s="1722"/>
      <c r="B1031" s="2648"/>
      <c r="C1031" s="659"/>
      <c r="D1031" s="1722"/>
      <c r="E1031" s="2648"/>
      <c r="F1031" s="2648"/>
      <c r="G1031" s="1722"/>
      <c r="H1031" s="2648"/>
      <c r="I1031" s="2643"/>
      <c r="J1031" s="1975"/>
      <c r="K1031" s="1975"/>
      <c r="L1031" s="1974"/>
      <c r="M1031" s="1976"/>
      <c r="N1031" s="1976"/>
      <c r="O1031" s="1976"/>
      <c r="P1031" s="1976"/>
      <c r="Q1031" s="1976"/>
      <c r="R1031" s="1976"/>
      <c r="S1031" s="2649"/>
      <c r="T1031" s="1722"/>
      <c r="U1031" s="1974"/>
      <c r="V1031" s="1974"/>
    </row>
    <row r="1032" spans="1:22">
      <c r="A1032" s="1722"/>
      <c r="B1032" s="2648"/>
      <c r="C1032" s="659"/>
      <c r="D1032" s="1722"/>
      <c r="E1032" s="2648"/>
      <c r="F1032" s="2648"/>
      <c r="G1032" s="1722"/>
      <c r="H1032" s="2648"/>
      <c r="I1032" s="2643"/>
      <c r="J1032" s="1975"/>
      <c r="K1032" s="1975"/>
      <c r="L1032" s="1974"/>
      <c r="M1032" s="1976"/>
      <c r="N1032" s="1976"/>
      <c r="O1032" s="1976"/>
      <c r="P1032" s="1976"/>
      <c r="Q1032" s="1976"/>
      <c r="R1032" s="1976"/>
      <c r="S1032" s="2649"/>
      <c r="T1032" s="1722"/>
      <c r="U1032" s="1974"/>
      <c r="V1032" s="1974"/>
    </row>
    <row r="1033" spans="1:22">
      <c r="A1033" s="1722"/>
      <c r="B1033" s="2648"/>
      <c r="C1033" s="659"/>
      <c r="D1033" s="1722"/>
      <c r="E1033" s="2648"/>
      <c r="F1033" s="2648"/>
      <c r="G1033" s="1722"/>
      <c r="H1033" s="2648"/>
      <c r="I1033" s="2643"/>
      <c r="J1033" s="1975"/>
      <c r="K1033" s="1975"/>
      <c r="L1033" s="1974"/>
      <c r="M1033" s="1976"/>
      <c r="N1033" s="1976"/>
      <c r="O1033" s="1976"/>
      <c r="P1033" s="1976"/>
      <c r="Q1033" s="1976"/>
      <c r="R1033" s="1976"/>
      <c r="S1033" s="2649"/>
      <c r="T1033" s="1722"/>
      <c r="U1033" s="1974"/>
      <c r="V1033" s="1974"/>
    </row>
    <row r="1034" spans="1:22">
      <c r="A1034" s="1722"/>
      <c r="B1034" s="2648"/>
      <c r="C1034" s="659"/>
      <c r="D1034" s="1722"/>
      <c r="E1034" s="2648"/>
      <c r="F1034" s="2648"/>
      <c r="G1034" s="1722"/>
      <c r="H1034" s="2648"/>
      <c r="I1034" s="2643"/>
      <c r="J1034" s="1975"/>
      <c r="K1034" s="1975"/>
      <c r="L1034" s="1974"/>
      <c r="M1034" s="1976"/>
      <c r="N1034" s="1976"/>
      <c r="O1034" s="1976"/>
      <c r="P1034" s="1976"/>
      <c r="Q1034" s="1976"/>
      <c r="R1034" s="1976"/>
      <c r="S1034" s="2649"/>
      <c r="T1034" s="1722"/>
      <c r="U1034" s="1974"/>
      <c r="V1034" s="1974"/>
    </row>
    <row r="1035" spans="1:22">
      <c r="A1035" s="1722"/>
      <c r="B1035" s="2648"/>
      <c r="C1035" s="659"/>
      <c r="D1035" s="1722"/>
      <c r="E1035" s="2648"/>
      <c r="F1035" s="2648"/>
      <c r="G1035" s="1722"/>
      <c r="H1035" s="2648"/>
      <c r="I1035" s="2643"/>
      <c r="J1035" s="1975"/>
      <c r="K1035" s="1975"/>
      <c r="L1035" s="1974"/>
      <c r="M1035" s="1976"/>
      <c r="N1035" s="1976"/>
      <c r="O1035" s="1976"/>
      <c r="P1035" s="1976"/>
      <c r="Q1035" s="1976"/>
      <c r="R1035" s="1976"/>
      <c r="S1035" s="2649"/>
      <c r="T1035" s="1722"/>
      <c r="U1035" s="1974"/>
      <c r="V1035" s="1974"/>
    </row>
    <row r="1036" spans="1:22">
      <c r="A1036" s="1722"/>
      <c r="B1036" s="2648"/>
      <c r="C1036" s="659"/>
      <c r="D1036" s="1722"/>
      <c r="E1036" s="2648"/>
      <c r="F1036" s="2648"/>
      <c r="G1036" s="1722"/>
      <c r="H1036" s="2648"/>
      <c r="I1036" s="2643"/>
      <c r="J1036" s="1975"/>
      <c r="K1036" s="1975"/>
      <c r="L1036" s="1974"/>
      <c r="M1036" s="1976"/>
      <c r="N1036" s="1976"/>
      <c r="O1036" s="1976"/>
      <c r="P1036" s="1976"/>
      <c r="Q1036" s="1976"/>
      <c r="R1036" s="1976"/>
      <c r="S1036" s="2649"/>
      <c r="T1036" s="1722"/>
      <c r="U1036" s="1974"/>
      <c r="V1036" s="1974"/>
    </row>
    <row r="1037" spans="1:22">
      <c r="A1037" s="1722"/>
      <c r="B1037" s="2648"/>
      <c r="C1037" s="659"/>
      <c r="D1037" s="1722"/>
      <c r="E1037" s="2648"/>
      <c r="F1037" s="2648"/>
      <c r="G1037" s="1722"/>
      <c r="H1037" s="2648"/>
      <c r="I1037" s="2643"/>
      <c r="J1037" s="1975"/>
      <c r="K1037" s="1975"/>
      <c r="L1037" s="1974"/>
      <c r="M1037" s="1976"/>
      <c r="N1037" s="1976"/>
      <c r="O1037" s="1976"/>
      <c r="P1037" s="1976"/>
      <c r="Q1037" s="1976"/>
      <c r="R1037" s="1976"/>
      <c r="S1037" s="2649"/>
      <c r="T1037" s="1722"/>
      <c r="U1037" s="1974"/>
      <c r="V1037" s="1974"/>
    </row>
    <row r="1038" spans="1:22">
      <c r="A1038" s="1722"/>
      <c r="B1038" s="2648"/>
      <c r="C1038" s="659"/>
      <c r="D1038" s="1722"/>
      <c r="E1038" s="2648"/>
      <c r="F1038" s="2648"/>
      <c r="G1038" s="1722"/>
      <c r="H1038" s="2648"/>
      <c r="I1038" s="2643"/>
      <c r="J1038" s="1975"/>
      <c r="K1038" s="1975"/>
      <c r="L1038" s="1974"/>
      <c r="M1038" s="1976"/>
      <c r="N1038" s="1976"/>
      <c r="O1038" s="1976"/>
      <c r="P1038" s="1976"/>
      <c r="Q1038" s="1976"/>
      <c r="R1038" s="1976"/>
      <c r="S1038" s="2649"/>
      <c r="T1038" s="1722"/>
      <c r="U1038" s="1974"/>
      <c r="V1038" s="1974"/>
    </row>
    <row r="1039" spans="1:22">
      <c r="A1039" s="1722"/>
      <c r="B1039" s="2648"/>
      <c r="C1039" s="659"/>
      <c r="D1039" s="1722"/>
      <c r="E1039" s="2648"/>
      <c r="F1039" s="2648"/>
      <c r="G1039" s="1722"/>
      <c r="H1039" s="2648"/>
      <c r="I1039" s="2643"/>
      <c r="J1039" s="1975"/>
      <c r="K1039" s="1975"/>
      <c r="L1039" s="1974"/>
      <c r="M1039" s="1976"/>
      <c r="N1039" s="1976"/>
      <c r="O1039" s="1976"/>
      <c r="P1039" s="1976"/>
      <c r="Q1039" s="1976"/>
      <c r="R1039" s="1976"/>
      <c r="S1039" s="2649"/>
      <c r="T1039" s="1722"/>
      <c r="U1039" s="1974"/>
      <c r="V1039" s="1974"/>
    </row>
    <row r="1040" spans="1:22">
      <c r="A1040" s="1722"/>
      <c r="B1040" s="2648"/>
      <c r="C1040" s="659"/>
      <c r="D1040" s="1722"/>
      <c r="E1040" s="2648"/>
      <c r="F1040" s="2648"/>
      <c r="G1040" s="1722"/>
      <c r="H1040" s="2648"/>
      <c r="I1040" s="2643"/>
      <c r="J1040" s="1975"/>
      <c r="K1040" s="1975"/>
      <c r="L1040" s="1974"/>
      <c r="M1040" s="1976"/>
      <c r="N1040" s="1976"/>
      <c r="O1040" s="1976"/>
      <c r="P1040" s="1976"/>
      <c r="Q1040" s="1976"/>
      <c r="R1040" s="1976"/>
      <c r="S1040" s="2649"/>
      <c r="T1040" s="1722"/>
      <c r="U1040" s="1974"/>
      <c r="V1040" s="1974"/>
    </row>
    <row r="1041" spans="1:22">
      <c r="A1041" s="1722"/>
      <c r="B1041" s="2648"/>
      <c r="C1041" s="659"/>
      <c r="D1041" s="1722"/>
      <c r="E1041" s="2648"/>
      <c r="F1041" s="2648"/>
      <c r="G1041" s="1722"/>
      <c r="H1041" s="2648"/>
      <c r="I1041" s="2643"/>
      <c r="J1041" s="1975"/>
      <c r="K1041" s="1975"/>
      <c r="L1041" s="1974"/>
      <c r="M1041" s="1976"/>
      <c r="N1041" s="1976"/>
      <c r="O1041" s="1976"/>
      <c r="P1041" s="1976"/>
      <c r="Q1041" s="1976"/>
      <c r="R1041" s="1976"/>
      <c r="S1041" s="2649"/>
      <c r="T1041" s="1722"/>
      <c r="U1041" s="1974"/>
      <c r="V1041" s="1974"/>
    </row>
    <row r="1042" spans="1:22">
      <c r="A1042" s="1722"/>
      <c r="B1042" s="2648"/>
      <c r="C1042" s="659"/>
      <c r="D1042" s="1722"/>
      <c r="E1042" s="2648"/>
      <c r="F1042" s="2648"/>
      <c r="G1042" s="1722"/>
      <c r="H1042" s="2648"/>
      <c r="I1042" s="2643"/>
      <c r="J1042" s="1975"/>
      <c r="K1042" s="1975"/>
      <c r="L1042" s="1974"/>
      <c r="M1042" s="1976"/>
      <c r="N1042" s="1976"/>
      <c r="O1042" s="1976"/>
      <c r="P1042" s="1976"/>
      <c r="Q1042" s="1976"/>
      <c r="R1042" s="1976"/>
      <c r="S1042" s="2649"/>
      <c r="T1042" s="1722"/>
      <c r="U1042" s="1974"/>
      <c r="V1042" s="1974"/>
    </row>
    <row r="1043" spans="1:22">
      <c r="A1043" s="1722"/>
      <c r="B1043" s="2648"/>
      <c r="C1043" s="659"/>
      <c r="D1043" s="1722"/>
      <c r="E1043" s="2648"/>
      <c r="F1043" s="2648"/>
      <c r="G1043" s="1722"/>
      <c r="H1043" s="2648"/>
      <c r="I1043" s="2643"/>
      <c r="J1043" s="1975"/>
      <c r="K1043" s="1975"/>
      <c r="L1043" s="1974"/>
      <c r="M1043" s="1976"/>
      <c r="N1043" s="1976"/>
      <c r="O1043" s="1976"/>
      <c r="P1043" s="1976"/>
      <c r="Q1043" s="1976"/>
      <c r="R1043" s="1976"/>
      <c r="S1043" s="2649"/>
      <c r="T1043" s="1722"/>
      <c r="U1043" s="1974"/>
      <c r="V1043" s="1974"/>
    </row>
    <row r="1044" spans="1:22">
      <c r="A1044" s="1722"/>
      <c r="B1044" s="2648"/>
      <c r="C1044" s="659"/>
      <c r="D1044" s="1722"/>
      <c r="E1044" s="2648"/>
      <c r="F1044" s="2648"/>
      <c r="G1044" s="1722"/>
      <c r="H1044" s="2648"/>
      <c r="I1044" s="2643"/>
      <c r="J1044" s="1975"/>
      <c r="K1044" s="1975"/>
      <c r="L1044" s="1974"/>
      <c r="M1044" s="1976"/>
      <c r="N1044" s="1976"/>
      <c r="O1044" s="1976"/>
      <c r="P1044" s="1976"/>
      <c r="Q1044" s="1976"/>
      <c r="R1044" s="1976"/>
      <c r="S1044" s="2649"/>
      <c r="T1044" s="1722"/>
      <c r="U1044" s="1974"/>
      <c r="V1044" s="1974"/>
    </row>
    <row r="1045" spans="1:22">
      <c r="A1045" s="1722"/>
      <c r="B1045" s="2648"/>
      <c r="C1045" s="659"/>
      <c r="D1045" s="1722"/>
      <c r="E1045" s="2648"/>
      <c r="F1045" s="2648"/>
      <c r="G1045" s="1722"/>
      <c r="H1045" s="2648"/>
      <c r="I1045" s="2643"/>
      <c r="J1045" s="1975"/>
      <c r="K1045" s="1975"/>
      <c r="L1045" s="1974"/>
      <c r="M1045" s="1976"/>
      <c r="N1045" s="1976"/>
      <c r="O1045" s="1976"/>
      <c r="P1045" s="1976"/>
      <c r="Q1045" s="1976"/>
      <c r="R1045" s="1976"/>
      <c r="S1045" s="2649"/>
      <c r="T1045" s="1722"/>
      <c r="U1045" s="1974"/>
      <c r="V1045" s="1974"/>
    </row>
    <row r="1046" spans="1:22">
      <c r="A1046" s="1722"/>
      <c r="B1046" s="2648"/>
      <c r="C1046" s="659"/>
      <c r="D1046" s="1722"/>
      <c r="E1046" s="2648"/>
      <c r="F1046" s="2648"/>
      <c r="G1046" s="1722"/>
      <c r="H1046" s="2648"/>
      <c r="I1046" s="2643"/>
      <c r="J1046" s="1975"/>
      <c r="K1046" s="1975"/>
      <c r="L1046" s="1974"/>
      <c r="M1046" s="1976"/>
      <c r="N1046" s="1976"/>
      <c r="O1046" s="1976"/>
      <c r="P1046" s="1976"/>
      <c r="Q1046" s="1976"/>
      <c r="R1046" s="1976"/>
      <c r="S1046" s="2649"/>
      <c r="T1046" s="1722"/>
      <c r="U1046" s="1974"/>
      <c r="V1046" s="1974"/>
    </row>
    <row r="1047" spans="1:22">
      <c r="A1047" s="1722"/>
      <c r="B1047" s="2648"/>
      <c r="C1047" s="659"/>
      <c r="D1047" s="1722"/>
      <c r="E1047" s="2648"/>
      <c r="F1047" s="2648"/>
      <c r="G1047" s="1722"/>
      <c r="H1047" s="2648"/>
      <c r="I1047" s="2643"/>
      <c r="J1047" s="1975"/>
      <c r="K1047" s="1975"/>
      <c r="L1047" s="1974"/>
      <c r="M1047" s="1976"/>
      <c r="N1047" s="1976"/>
      <c r="O1047" s="1976"/>
      <c r="P1047" s="1976"/>
      <c r="Q1047" s="1976"/>
      <c r="R1047" s="1976"/>
      <c r="S1047" s="2649"/>
      <c r="T1047" s="1722"/>
      <c r="U1047" s="1974"/>
      <c r="V1047" s="1974"/>
    </row>
    <row r="1048" spans="1:22">
      <c r="A1048" s="1722"/>
      <c r="B1048" s="2648"/>
      <c r="C1048" s="659"/>
      <c r="D1048" s="1722"/>
      <c r="E1048" s="2648"/>
      <c r="F1048" s="2648"/>
      <c r="G1048" s="1722"/>
      <c r="H1048" s="2648"/>
      <c r="I1048" s="2643"/>
      <c r="J1048" s="1975"/>
      <c r="K1048" s="1975"/>
      <c r="L1048" s="1974"/>
      <c r="M1048" s="1976"/>
      <c r="N1048" s="1976"/>
      <c r="O1048" s="1976"/>
      <c r="P1048" s="1976"/>
      <c r="Q1048" s="1976"/>
      <c r="R1048" s="1976"/>
      <c r="S1048" s="2649"/>
      <c r="T1048" s="1722"/>
      <c r="U1048" s="1974"/>
      <c r="V1048" s="1974"/>
    </row>
    <row r="1049" spans="1:22">
      <c r="A1049" s="1722"/>
      <c r="B1049" s="2648"/>
      <c r="C1049" s="659"/>
      <c r="D1049" s="1722"/>
      <c r="E1049" s="2648"/>
      <c r="F1049" s="2648"/>
      <c r="G1049" s="1722"/>
      <c r="H1049" s="2648"/>
      <c r="I1049" s="2643"/>
      <c r="J1049" s="1975"/>
      <c r="K1049" s="1975"/>
      <c r="L1049" s="1974"/>
      <c r="M1049" s="1976"/>
      <c r="N1049" s="1976"/>
      <c r="O1049" s="1976"/>
      <c r="P1049" s="1976"/>
      <c r="Q1049" s="1976"/>
      <c r="R1049" s="1976"/>
      <c r="S1049" s="2649"/>
      <c r="T1049" s="1722"/>
      <c r="U1049" s="1974"/>
      <c r="V1049" s="1974"/>
    </row>
    <row r="1050" spans="1:22">
      <c r="A1050" s="1722"/>
      <c r="B1050" s="2648"/>
      <c r="C1050" s="659"/>
      <c r="D1050" s="1722"/>
      <c r="E1050" s="2648"/>
      <c r="F1050" s="2648"/>
      <c r="G1050" s="1722"/>
      <c r="H1050" s="2648"/>
      <c r="I1050" s="2643"/>
      <c r="J1050" s="1975"/>
      <c r="K1050" s="1975"/>
      <c r="L1050" s="1974"/>
      <c r="M1050" s="1976"/>
      <c r="N1050" s="1976"/>
      <c r="O1050" s="1976"/>
      <c r="P1050" s="1976"/>
      <c r="Q1050" s="1976"/>
      <c r="R1050" s="1976"/>
      <c r="S1050" s="2649"/>
      <c r="T1050" s="1722"/>
      <c r="U1050" s="1974"/>
      <c r="V1050" s="1974"/>
    </row>
    <row r="1051" spans="1:22">
      <c r="A1051" s="1722"/>
      <c r="B1051" s="2648"/>
      <c r="C1051" s="659"/>
      <c r="D1051" s="1722"/>
      <c r="E1051" s="2648"/>
      <c r="F1051" s="2648"/>
      <c r="G1051" s="1722"/>
      <c r="H1051" s="2648"/>
      <c r="I1051" s="2643"/>
      <c r="J1051" s="1975"/>
      <c r="K1051" s="1975"/>
      <c r="L1051" s="1974"/>
      <c r="M1051" s="1976"/>
      <c r="N1051" s="1976"/>
      <c r="O1051" s="1976"/>
      <c r="P1051" s="1976"/>
      <c r="Q1051" s="1976"/>
      <c r="R1051" s="1976"/>
      <c r="S1051" s="2649"/>
      <c r="T1051" s="1722"/>
      <c r="U1051" s="1974"/>
      <c r="V1051" s="1974"/>
    </row>
    <row r="1052" spans="1:22">
      <c r="A1052" s="1722"/>
      <c r="B1052" s="2648"/>
      <c r="C1052" s="659"/>
      <c r="D1052" s="1722"/>
      <c r="E1052" s="2648"/>
      <c r="F1052" s="2648"/>
      <c r="G1052" s="1722"/>
      <c r="H1052" s="2648"/>
      <c r="I1052" s="2643"/>
      <c r="J1052" s="1975"/>
      <c r="K1052" s="1975"/>
      <c r="L1052" s="1974"/>
      <c r="M1052" s="1976"/>
      <c r="N1052" s="1976"/>
      <c r="O1052" s="1976"/>
      <c r="P1052" s="1976"/>
      <c r="Q1052" s="1976"/>
      <c r="R1052" s="1976"/>
      <c r="S1052" s="2649"/>
      <c r="T1052" s="1722"/>
      <c r="U1052" s="1974"/>
      <c r="V1052" s="1974"/>
    </row>
    <row r="1053" spans="1:22">
      <c r="A1053" s="1722"/>
      <c r="B1053" s="2648"/>
      <c r="C1053" s="659"/>
      <c r="D1053" s="1722"/>
      <c r="E1053" s="2648"/>
      <c r="F1053" s="2648"/>
      <c r="G1053" s="1722"/>
      <c r="H1053" s="2648"/>
      <c r="I1053" s="2643"/>
      <c r="J1053" s="1975"/>
      <c r="K1053" s="1975"/>
      <c r="L1053" s="1974"/>
      <c r="M1053" s="1976"/>
      <c r="N1053" s="1976"/>
      <c r="O1053" s="1976"/>
      <c r="P1053" s="1976"/>
      <c r="Q1053" s="1976"/>
      <c r="R1053" s="1976"/>
      <c r="S1053" s="2649"/>
      <c r="T1053" s="1722"/>
      <c r="U1053" s="1974"/>
      <c r="V1053" s="1974"/>
    </row>
    <row r="1054" spans="1:22">
      <c r="A1054" s="1722"/>
      <c r="B1054" s="2648"/>
      <c r="C1054" s="659"/>
      <c r="D1054" s="1722"/>
      <c r="E1054" s="2648"/>
      <c r="F1054" s="2648"/>
      <c r="G1054" s="1722"/>
      <c r="H1054" s="2648"/>
      <c r="I1054" s="2643"/>
      <c r="J1054" s="1975"/>
      <c r="K1054" s="1975"/>
      <c r="L1054" s="1974"/>
      <c r="M1054" s="1976"/>
      <c r="N1054" s="1976"/>
      <c r="O1054" s="1976"/>
      <c r="P1054" s="1976"/>
      <c r="Q1054" s="1976"/>
      <c r="R1054" s="1976"/>
      <c r="S1054" s="2649"/>
      <c r="T1054" s="1722"/>
      <c r="U1054" s="1974"/>
      <c r="V1054" s="1974"/>
    </row>
    <row r="1055" spans="1:22">
      <c r="A1055" s="1722"/>
      <c r="B1055" s="2648"/>
      <c r="C1055" s="659"/>
      <c r="D1055" s="1722"/>
      <c r="E1055" s="2648"/>
      <c r="F1055" s="2648"/>
      <c r="G1055" s="1722"/>
      <c r="H1055" s="2648"/>
      <c r="I1055" s="2643"/>
      <c r="J1055" s="1975"/>
      <c r="K1055" s="1975"/>
      <c r="L1055" s="1974"/>
      <c r="M1055" s="1976"/>
      <c r="N1055" s="1976"/>
      <c r="O1055" s="1976"/>
      <c r="P1055" s="1976"/>
      <c r="Q1055" s="1976"/>
      <c r="R1055" s="1976"/>
      <c r="S1055" s="2649"/>
      <c r="T1055" s="1722"/>
      <c r="U1055" s="1974"/>
      <c r="V1055" s="1974"/>
    </row>
    <row r="1056" spans="1:22">
      <c r="A1056" s="1722"/>
      <c r="B1056" s="2648"/>
      <c r="C1056" s="659"/>
      <c r="D1056" s="1722"/>
      <c r="E1056" s="2648"/>
      <c r="F1056" s="2648"/>
      <c r="G1056" s="1722"/>
      <c r="H1056" s="2648"/>
      <c r="I1056" s="2643"/>
      <c r="J1056" s="1975"/>
      <c r="K1056" s="1975"/>
      <c r="L1056" s="1974"/>
      <c r="M1056" s="1976"/>
      <c r="N1056" s="1976"/>
      <c r="O1056" s="1976"/>
      <c r="P1056" s="1976"/>
      <c r="Q1056" s="1976"/>
      <c r="R1056" s="1976"/>
      <c r="S1056" s="2649"/>
      <c r="T1056" s="1722"/>
      <c r="U1056" s="1974"/>
      <c r="V1056" s="1974"/>
    </row>
    <row r="1057" spans="1:22">
      <c r="A1057" s="1722"/>
      <c r="B1057" s="2648"/>
      <c r="C1057" s="659"/>
      <c r="D1057" s="1722"/>
      <c r="E1057" s="2648"/>
      <c r="F1057" s="2648"/>
      <c r="G1057" s="1722"/>
      <c r="H1057" s="2648"/>
      <c r="I1057" s="2643"/>
      <c r="J1057" s="1975"/>
      <c r="K1057" s="1975"/>
      <c r="L1057" s="1974"/>
      <c r="M1057" s="1976"/>
      <c r="N1057" s="1976"/>
      <c r="O1057" s="1976"/>
      <c r="P1057" s="1976"/>
      <c r="Q1057" s="1976"/>
      <c r="R1057" s="1976"/>
      <c r="S1057" s="2649"/>
      <c r="T1057" s="1722"/>
      <c r="U1057" s="1974"/>
      <c r="V1057" s="1974"/>
    </row>
    <row r="1058" spans="1:22">
      <c r="A1058" s="1722"/>
      <c r="B1058" s="2648"/>
      <c r="C1058" s="659"/>
      <c r="D1058" s="1722"/>
      <c r="E1058" s="2648"/>
      <c r="F1058" s="2648"/>
      <c r="G1058" s="1722"/>
      <c r="H1058" s="2648"/>
      <c r="I1058" s="2643"/>
      <c r="J1058" s="1975"/>
      <c r="K1058" s="1975"/>
      <c r="L1058" s="1974"/>
      <c r="M1058" s="1976"/>
      <c r="N1058" s="1976"/>
      <c r="O1058" s="1976"/>
      <c r="P1058" s="1976"/>
      <c r="Q1058" s="1976"/>
      <c r="R1058" s="1976"/>
      <c r="S1058" s="2649"/>
      <c r="T1058" s="1722"/>
      <c r="U1058" s="1974"/>
      <c r="V1058" s="1974"/>
    </row>
    <row r="1059" spans="1:22">
      <c r="A1059" s="1722"/>
      <c r="B1059" s="2648"/>
      <c r="C1059" s="659"/>
      <c r="D1059" s="1722"/>
      <c r="E1059" s="2648"/>
      <c r="F1059" s="2648"/>
      <c r="G1059" s="1722"/>
      <c r="H1059" s="2648"/>
      <c r="I1059" s="2643"/>
      <c r="J1059" s="1975"/>
      <c r="K1059" s="1975"/>
      <c r="L1059" s="1974"/>
      <c r="M1059" s="1976"/>
      <c r="N1059" s="1976"/>
      <c r="O1059" s="1976"/>
      <c r="P1059" s="1976"/>
      <c r="Q1059" s="1976"/>
      <c r="R1059" s="1976"/>
      <c r="S1059" s="2649"/>
      <c r="T1059" s="1722"/>
      <c r="U1059" s="1974"/>
      <c r="V1059" s="1974"/>
    </row>
    <row r="1060" spans="1:22">
      <c r="A1060" s="1722"/>
      <c r="B1060" s="2648"/>
      <c r="C1060" s="659"/>
      <c r="D1060" s="1722"/>
      <c r="E1060" s="2648"/>
      <c r="F1060" s="2648"/>
      <c r="G1060" s="1722"/>
      <c r="H1060" s="2648"/>
      <c r="I1060" s="2643"/>
      <c r="J1060" s="1975"/>
      <c r="K1060" s="1975"/>
      <c r="L1060" s="1974"/>
      <c r="M1060" s="1976"/>
      <c r="N1060" s="1976"/>
      <c r="O1060" s="1976"/>
      <c r="P1060" s="1976"/>
      <c r="Q1060" s="1976"/>
      <c r="R1060" s="1976"/>
      <c r="S1060" s="2649"/>
      <c r="T1060" s="1722"/>
      <c r="U1060" s="1974"/>
      <c r="V1060" s="1974"/>
    </row>
    <row r="1061" spans="1:22">
      <c r="A1061" s="1722"/>
      <c r="B1061" s="2648"/>
      <c r="C1061" s="659"/>
      <c r="D1061" s="1722"/>
      <c r="E1061" s="2648"/>
      <c r="F1061" s="2648"/>
      <c r="G1061" s="1722"/>
      <c r="H1061" s="2648"/>
      <c r="I1061" s="2643"/>
      <c r="J1061" s="1975"/>
      <c r="K1061" s="1975"/>
      <c r="L1061" s="1974"/>
      <c r="M1061" s="1976"/>
      <c r="N1061" s="1976"/>
      <c r="O1061" s="1976"/>
      <c r="P1061" s="1976"/>
      <c r="Q1061" s="1976"/>
      <c r="R1061" s="1976"/>
      <c r="S1061" s="2649"/>
      <c r="T1061" s="1722"/>
      <c r="U1061" s="1974"/>
      <c r="V1061" s="1974"/>
    </row>
    <row r="1062" spans="1:22">
      <c r="A1062" s="1722"/>
      <c r="B1062" s="2648"/>
      <c r="C1062" s="659"/>
      <c r="D1062" s="1722"/>
      <c r="E1062" s="2648"/>
      <c r="F1062" s="2648"/>
      <c r="G1062" s="1722"/>
      <c r="H1062" s="2648"/>
      <c r="I1062" s="2643"/>
      <c r="J1062" s="1975"/>
      <c r="K1062" s="1975"/>
      <c r="L1062" s="1974"/>
      <c r="M1062" s="1976"/>
      <c r="N1062" s="1976"/>
      <c r="O1062" s="1976"/>
      <c r="P1062" s="1976"/>
      <c r="Q1062" s="1976"/>
      <c r="R1062" s="1976"/>
      <c r="S1062" s="2649"/>
      <c r="T1062" s="1722"/>
      <c r="U1062" s="1974"/>
      <c r="V1062" s="1974"/>
    </row>
    <row r="1063" spans="1:22">
      <c r="A1063" s="1722"/>
      <c r="B1063" s="2648"/>
      <c r="C1063" s="659"/>
      <c r="D1063" s="1722"/>
      <c r="E1063" s="2648"/>
      <c r="F1063" s="2648"/>
      <c r="G1063" s="1722"/>
      <c r="H1063" s="2648"/>
      <c r="I1063" s="2643"/>
      <c r="J1063" s="1975"/>
      <c r="K1063" s="1975"/>
      <c r="L1063" s="1974"/>
      <c r="M1063" s="1976"/>
      <c r="N1063" s="1976"/>
      <c r="O1063" s="1976"/>
      <c r="P1063" s="1976"/>
      <c r="Q1063" s="1976"/>
      <c r="R1063" s="1976"/>
      <c r="S1063" s="2649"/>
      <c r="T1063" s="1722"/>
      <c r="U1063" s="1974"/>
      <c r="V1063" s="1974"/>
    </row>
    <row r="1064" spans="1:22">
      <c r="A1064" s="1722"/>
      <c r="B1064" s="2648"/>
      <c r="C1064" s="659"/>
      <c r="D1064" s="1722"/>
      <c r="E1064" s="2648"/>
      <c r="F1064" s="2648"/>
      <c r="G1064" s="1722"/>
      <c r="H1064" s="2648"/>
      <c r="I1064" s="2643"/>
      <c r="J1064" s="1975"/>
      <c r="K1064" s="1975"/>
      <c r="L1064" s="1974"/>
      <c r="M1064" s="1976"/>
      <c r="N1064" s="1976"/>
      <c r="O1064" s="1976"/>
      <c r="P1064" s="1976"/>
      <c r="Q1064" s="1976"/>
      <c r="R1064" s="1976"/>
      <c r="S1064" s="2649"/>
      <c r="T1064" s="1722"/>
      <c r="U1064" s="1974"/>
      <c r="V1064" s="1974"/>
    </row>
    <row r="1065" spans="1:22">
      <c r="A1065" s="1722"/>
      <c r="B1065" s="2648"/>
      <c r="C1065" s="659"/>
      <c r="D1065" s="1722"/>
      <c r="E1065" s="2648"/>
      <c r="F1065" s="2648"/>
      <c r="G1065" s="1722"/>
      <c r="H1065" s="2648"/>
      <c r="I1065" s="2643"/>
      <c r="J1065" s="1975"/>
      <c r="K1065" s="1975"/>
      <c r="L1065" s="1974"/>
      <c r="M1065" s="1976"/>
      <c r="N1065" s="1976"/>
      <c r="O1065" s="1976"/>
      <c r="P1065" s="1976"/>
      <c r="Q1065" s="1976"/>
      <c r="R1065" s="1976"/>
      <c r="S1065" s="2649"/>
      <c r="T1065" s="1722"/>
      <c r="U1065" s="1974"/>
      <c r="V1065" s="1974"/>
    </row>
    <row r="1066" spans="1:22">
      <c r="A1066" s="1722"/>
      <c r="B1066" s="2648"/>
      <c r="C1066" s="659"/>
      <c r="D1066" s="1722"/>
      <c r="E1066" s="2648"/>
      <c r="F1066" s="2648"/>
      <c r="G1066" s="1722"/>
      <c r="H1066" s="2648"/>
      <c r="I1066" s="2643"/>
      <c r="J1066" s="1975"/>
      <c r="K1066" s="1975"/>
      <c r="L1066" s="1974"/>
      <c r="M1066" s="1976"/>
      <c r="N1066" s="1976"/>
      <c r="O1066" s="1976"/>
      <c r="P1066" s="1976"/>
      <c r="Q1066" s="1976"/>
      <c r="R1066" s="1976"/>
      <c r="S1066" s="2649"/>
      <c r="T1066" s="1722"/>
      <c r="U1066" s="1974"/>
      <c r="V1066" s="1974"/>
    </row>
    <row r="1067" spans="1:22">
      <c r="A1067" s="1722"/>
      <c r="B1067" s="2648"/>
      <c r="C1067" s="659"/>
      <c r="D1067" s="1722"/>
      <c r="E1067" s="2648"/>
      <c r="F1067" s="2648"/>
      <c r="G1067" s="1722"/>
      <c r="H1067" s="2648"/>
      <c r="I1067" s="2643"/>
      <c r="J1067" s="1975"/>
      <c r="K1067" s="1975"/>
      <c r="L1067" s="1974"/>
      <c r="M1067" s="1976"/>
      <c r="N1067" s="1976"/>
      <c r="O1067" s="1976"/>
      <c r="P1067" s="1976"/>
      <c r="Q1067" s="1976"/>
      <c r="R1067" s="1976"/>
      <c r="S1067" s="2649"/>
      <c r="T1067" s="1722"/>
      <c r="U1067" s="1974"/>
      <c r="V1067" s="1974"/>
    </row>
    <row r="1068" spans="1:22">
      <c r="A1068" s="1722"/>
      <c r="B1068" s="2648"/>
      <c r="C1068" s="659"/>
      <c r="D1068" s="1722"/>
      <c r="E1068" s="2648"/>
      <c r="F1068" s="2648"/>
      <c r="G1068" s="1722"/>
      <c r="H1068" s="2648"/>
      <c r="I1068" s="2643"/>
      <c r="J1068" s="1975"/>
      <c r="K1068" s="1975"/>
      <c r="L1068" s="1974"/>
      <c r="M1068" s="1976"/>
      <c r="N1068" s="1976"/>
      <c r="O1068" s="1976"/>
      <c r="P1068" s="1976"/>
      <c r="Q1068" s="1976"/>
      <c r="R1068" s="1976"/>
      <c r="S1068" s="2649"/>
      <c r="T1068" s="1722"/>
      <c r="U1068" s="1974"/>
      <c r="V1068" s="1974"/>
    </row>
    <row r="1069" spans="1:22">
      <c r="A1069" s="1722"/>
      <c r="B1069" s="2648"/>
      <c r="C1069" s="659"/>
      <c r="D1069" s="1722"/>
      <c r="E1069" s="2648"/>
      <c r="F1069" s="2648"/>
      <c r="G1069" s="1722"/>
      <c r="H1069" s="2648"/>
      <c r="I1069" s="2643"/>
      <c r="J1069" s="1975"/>
      <c r="K1069" s="1975"/>
      <c r="L1069" s="1974"/>
      <c r="M1069" s="1976"/>
      <c r="N1069" s="1976"/>
      <c r="O1069" s="1976"/>
      <c r="P1069" s="1976"/>
      <c r="Q1069" s="1976"/>
      <c r="R1069" s="1976"/>
      <c r="S1069" s="2649"/>
      <c r="T1069" s="1722"/>
      <c r="U1069" s="1974"/>
      <c r="V1069" s="1974"/>
    </row>
    <row r="1070" spans="1:22">
      <c r="A1070" s="1722"/>
      <c r="B1070" s="2648"/>
      <c r="C1070" s="659"/>
      <c r="D1070" s="1722"/>
      <c r="E1070" s="2648"/>
      <c r="F1070" s="2648"/>
      <c r="G1070" s="1722"/>
      <c r="H1070" s="2648"/>
      <c r="I1070" s="2643"/>
      <c r="J1070" s="1975"/>
      <c r="K1070" s="1975"/>
      <c r="L1070" s="1974"/>
      <c r="M1070" s="1976"/>
      <c r="N1070" s="1976"/>
      <c r="O1070" s="1976"/>
      <c r="P1070" s="1976"/>
      <c r="Q1070" s="1976"/>
      <c r="R1070" s="1976"/>
      <c r="S1070" s="2649"/>
      <c r="T1070" s="1722"/>
      <c r="U1070" s="1974"/>
      <c r="V1070" s="1974"/>
    </row>
    <row r="1071" spans="1:22">
      <c r="A1071" s="1722"/>
      <c r="B1071" s="2648"/>
      <c r="C1071" s="659"/>
      <c r="D1071" s="1722"/>
      <c r="E1071" s="2648"/>
      <c r="F1071" s="2648"/>
      <c r="G1071" s="1722"/>
      <c r="H1071" s="2648"/>
      <c r="I1071" s="2643"/>
      <c r="J1071" s="1975"/>
      <c r="K1071" s="1975"/>
      <c r="L1071" s="1974"/>
      <c r="M1071" s="1976"/>
      <c r="N1071" s="1976"/>
      <c r="O1071" s="1976"/>
      <c r="P1071" s="1976"/>
      <c r="Q1071" s="1976"/>
      <c r="R1071" s="1976"/>
      <c r="S1071" s="2649"/>
      <c r="T1071" s="1722"/>
      <c r="U1071" s="1974"/>
      <c r="V1071" s="1974"/>
    </row>
    <row r="1072" spans="1:22">
      <c r="A1072" s="1722"/>
      <c r="B1072" s="2648"/>
      <c r="C1072" s="659"/>
      <c r="D1072" s="1722"/>
      <c r="E1072" s="2648"/>
      <c r="F1072" s="2648"/>
      <c r="G1072" s="1722"/>
      <c r="H1072" s="2648"/>
      <c r="I1072" s="2643"/>
      <c r="J1072" s="1975"/>
      <c r="K1072" s="1975"/>
      <c r="L1072" s="1974"/>
      <c r="M1072" s="1976"/>
      <c r="N1072" s="1976"/>
      <c r="O1072" s="1976"/>
      <c r="P1072" s="1976"/>
      <c r="Q1072" s="1976"/>
      <c r="R1072" s="1976"/>
      <c r="S1072" s="2649"/>
      <c r="T1072" s="1722"/>
      <c r="U1072" s="1974"/>
      <c r="V1072" s="1974"/>
    </row>
    <row r="1073" spans="1:22">
      <c r="A1073" s="1722"/>
      <c r="B1073" s="2648"/>
      <c r="C1073" s="659"/>
      <c r="D1073" s="1722"/>
      <c r="E1073" s="2648"/>
      <c r="F1073" s="2648"/>
      <c r="G1073" s="1722"/>
      <c r="H1073" s="2648"/>
      <c r="I1073" s="2643"/>
      <c r="J1073" s="1975"/>
      <c r="K1073" s="1975"/>
      <c r="L1073" s="1974"/>
      <c r="M1073" s="1976"/>
      <c r="N1073" s="1976"/>
      <c r="O1073" s="1976"/>
      <c r="P1073" s="1976"/>
      <c r="Q1073" s="1976"/>
      <c r="R1073" s="1976"/>
      <c r="S1073" s="2649"/>
      <c r="T1073" s="1722"/>
      <c r="U1073" s="1974"/>
      <c r="V1073" s="1974"/>
    </row>
    <row r="1074" spans="1:22">
      <c r="A1074" s="1722"/>
      <c r="B1074" s="2648"/>
      <c r="C1074" s="659"/>
      <c r="D1074" s="1722"/>
      <c r="E1074" s="2648"/>
      <c r="F1074" s="2648"/>
      <c r="G1074" s="1722"/>
      <c r="H1074" s="2648"/>
      <c r="I1074" s="2643"/>
      <c r="J1074" s="1975"/>
      <c r="K1074" s="1975"/>
      <c r="L1074" s="1974"/>
      <c r="M1074" s="1976"/>
      <c r="N1074" s="1976"/>
      <c r="O1074" s="1976"/>
      <c r="P1074" s="1976"/>
      <c r="Q1074" s="1976"/>
      <c r="R1074" s="1976"/>
      <c r="S1074" s="2649"/>
      <c r="T1074" s="1722"/>
      <c r="U1074" s="1974"/>
      <c r="V1074" s="1974"/>
    </row>
    <row r="1075" spans="1:22">
      <c r="A1075" s="1722"/>
      <c r="B1075" s="2648"/>
      <c r="C1075" s="659"/>
      <c r="D1075" s="1722"/>
      <c r="E1075" s="2648"/>
      <c r="F1075" s="2648"/>
      <c r="G1075" s="1722"/>
      <c r="H1075" s="2648"/>
      <c r="I1075" s="2643"/>
      <c r="J1075" s="1975"/>
      <c r="K1075" s="1975"/>
      <c r="L1075" s="1974"/>
      <c r="M1075" s="1976"/>
      <c r="N1075" s="1976"/>
      <c r="O1075" s="1976"/>
      <c r="P1075" s="1976"/>
      <c r="Q1075" s="1976"/>
      <c r="R1075" s="1976"/>
      <c r="S1075" s="2649"/>
      <c r="T1075" s="1722"/>
      <c r="U1075" s="1974"/>
      <c r="V1075" s="1974"/>
    </row>
    <row r="1076" spans="1:22">
      <c r="A1076" s="1722"/>
      <c r="B1076" s="2648"/>
      <c r="C1076" s="659"/>
      <c r="D1076" s="1722"/>
      <c r="E1076" s="2648"/>
      <c r="F1076" s="2648"/>
      <c r="G1076" s="1722"/>
      <c r="H1076" s="2648"/>
      <c r="I1076" s="2643"/>
      <c r="J1076" s="1975"/>
      <c r="K1076" s="1975"/>
      <c r="L1076" s="1974"/>
      <c r="M1076" s="1976"/>
      <c r="N1076" s="1976"/>
      <c r="O1076" s="1976"/>
      <c r="P1076" s="1976"/>
      <c r="Q1076" s="1976"/>
      <c r="R1076" s="1976"/>
      <c r="S1076" s="2649"/>
      <c r="T1076" s="1722"/>
      <c r="U1076" s="1974"/>
      <c r="V1076" s="1974"/>
    </row>
    <row r="1077" spans="1:22">
      <c r="A1077" s="1722"/>
      <c r="B1077" s="2648"/>
      <c r="C1077" s="659"/>
      <c r="D1077" s="1722"/>
      <c r="E1077" s="2648"/>
      <c r="F1077" s="2648"/>
      <c r="G1077" s="1722"/>
      <c r="H1077" s="2648"/>
      <c r="I1077" s="2643"/>
      <c r="J1077" s="1975"/>
      <c r="K1077" s="1975"/>
      <c r="L1077" s="1974"/>
      <c r="M1077" s="1976"/>
      <c r="N1077" s="1976"/>
      <c r="O1077" s="1976"/>
      <c r="P1077" s="1976"/>
      <c r="Q1077" s="1976"/>
      <c r="R1077" s="1976"/>
      <c r="S1077" s="2649"/>
      <c r="T1077" s="1722"/>
      <c r="U1077" s="1974"/>
      <c r="V1077" s="1974"/>
    </row>
    <row r="1078" spans="1:22">
      <c r="A1078" s="1722"/>
      <c r="B1078" s="2648"/>
      <c r="C1078" s="659"/>
      <c r="D1078" s="1722"/>
      <c r="E1078" s="2648"/>
      <c r="F1078" s="2648"/>
      <c r="G1078" s="1722"/>
      <c r="H1078" s="2648"/>
      <c r="I1078" s="2643"/>
      <c r="J1078" s="1975"/>
      <c r="K1078" s="1975"/>
      <c r="L1078" s="1974"/>
      <c r="M1078" s="1976"/>
      <c r="N1078" s="1976"/>
      <c r="O1078" s="1976"/>
      <c r="P1078" s="1976"/>
      <c r="Q1078" s="1976"/>
      <c r="R1078" s="1976"/>
      <c r="S1078" s="2649"/>
      <c r="T1078" s="1722"/>
      <c r="U1078" s="1974"/>
      <c r="V1078" s="1974"/>
    </row>
    <row r="1079" spans="1:22">
      <c r="A1079" s="1722"/>
      <c r="B1079" s="2648"/>
      <c r="C1079" s="659"/>
      <c r="D1079" s="1722"/>
      <c r="E1079" s="2648"/>
      <c r="F1079" s="2648"/>
      <c r="G1079" s="1722"/>
      <c r="H1079" s="2648"/>
      <c r="I1079" s="2643"/>
      <c r="J1079" s="1975"/>
      <c r="K1079" s="1975"/>
      <c r="L1079" s="1974"/>
      <c r="M1079" s="1976"/>
      <c r="N1079" s="1976"/>
      <c r="O1079" s="1976"/>
      <c r="P1079" s="1976"/>
      <c r="Q1079" s="1976"/>
      <c r="R1079" s="1976"/>
      <c r="S1079" s="2649"/>
      <c r="T1079" s="1722"/>
      <c r="U1079" s="1974"/>
      <c r="V1079" s="1974"/>
    </row>
    <row r="1080" spans="1:22">
      <c r="A1080" s="1722"/>
      <c r="B1080" s="2648"/>
      <c r="C1080" s="659"/>
      <c r="D1080" s="1722"/>
      <c r="E1080" s="2648"/>
      <c r="F1080" s="2648"/>
      <c r="G1080" s="1722"/>
      <c r="H1080" s="2648"/>
      <c r="I1080" s="2643"/>
      <c r="J1080" s="1975"/>
      <c r="K1080" s="1975"/>
      <c r="L1080" s="1974"/>
      <c r="M1080" s="1976"/>
      <c r="N1080" s="1976"/>
      <c r="O1080" s="1976"/>
      <c r="P1080" s="1976"/>
      <c r="Q1080" s="1976"/>
      <c r="R1080" s="1976"/>
      <c r="S1080" s="2649"/>
      <c r="T1080" s="1722"/>
      <c r="U1080" s="1974"/>
      <c r="V1080" s="1974"/>
    </row>
    <row r="1081" spans="1:22">
      <c r="A1081" s="1722"/>
      <c r="B1081" s="2648"/>
      <c r="C1081" s="659"/>
      <c r="D1081" s="1722"/>
      <c r="E1081" s="2648"/>
      <c r="F1081" s="2648"/>
      <c r="G1081" s="1722"/>
      <c r="H1081" s="2648"/>
      <c r="I1081" s="2643"/>
      <c r="J1081" s="1975"/>
      <c r="K1081" s="1975"/>
      <c r="L1081" s="1974"/>
      <c r="M1081" s="1976"/>
      <c r="N1081" s="1976"/>
      <c r="O1081" s="1976"/>
      <c r="P1081" s="1976"/>
      <c r="Q1081" s="1976"/>
      <c r="R1081" s="1976"/>
      <c r="S1081" s="2649"/>
      <c r="T1081" s="1722"/>
      <c r="U1081" s="1974"/>
      <c r="V1081" s="1974"/>
    </row>
    <row r="1082" spans="1:22">
      <c r="A1082" s="1722"/>
      <c r="B1082" s="2648"/>
      <c r="C1082" s="659"/>
      <c r="D1082" s="1722"/>
      <c r="E1082" s="2648"/>
      <c r="F1082" s="2648"/>
      <c r="G1082" s="1722"/>
      <c r="H1082" s="2648"/>
      <c r="I1082" s="2643"/>
      <c r="J1082" s="1975"/>
      <c r="K1082" s="1975"/>
      <c r="L1082" s="1974"/>
      <c r="M1082" s="1976"/>
      <c r="N1082" s="1976"/>
      <c r="O1082" s="1976"/>
      <c r="P1082" s="1976"/>
      <c r="Q1082" s="1976"/>
      <c r="R1082" s="1976"/>
      <c r="S1082" s="2649"/>
      <c r="T1082" s="1722"/>
      <c r="U1082" s="1974"/>
      <c r="V1082" s="1974"/>
    </row>
    <row r="1083" spans="1:22">
      <c r="A1083" s="1722"/>
      <c r="B1083" s="2648"/>
      <c r="C1083" s="659"/>
      <c r="D1083" s="1722"/>
      <c r="E1083" s="2648"/>
      <c r="F1083" s="2648"/>
      <c r="G1083" s="1722"/>
      <c r="H1083" s="2648"/>
      <c r="I1083" s="2643"/>
      <c r="J1083" s="1975"/>
      <c r="K1083" s="1975"/>
      <c r="L1083" s="1974"/>
      <c r="M1083" s="1976"/>
      <c r="N1083" s="1976"/>
      <c r="O1083" s="1976"/>
      <c r="P1083" s="1976"/>
      <c r="Q1083" s="1976"/>
      <c r="R1083" s="1976"/>
      <c r="S1083" s="2649"/>
      <c r="T1083" s="1722"/>
      <c r="U1083" s="1974"/>
      <c r="V1083" s="1974"/>
    </row>
    <row r="1084" spans="1:22">
      <c r="A1084" s="1722"/>
      <c r="B1084" s="2648"/>
      <c r="C1084" s="659"/>
      <c r="D1084" s="1722"/>
      <c r="E1084" s="2648"/>
      <c r="F1084" s="2648"/>
      <c r="G1084" s="1722"/>
      <c r="H1084" s="2648"/>
      <c r="I1084" s="2643"/>
      <c r="J1084" s="1975"/>
      <c r="K1084" s="1975"/>
      <c r="L1084" s="1974"/>
      <c r="M1084" s="1976"/>
      <c r="N1084" s="1976"/>
      <c r="O1084" s="1976"/>
      <c r="P1084" s="1976"/>
      <c r="Q1084" s="1976"/>
      <c r="R1084" s="1976"/>
      <c r="S1084" s="2649"/>
      <c r="T1084" s="1722"/>
      <c r="U1084" s="1974"/>
      <c r="V1084" s="1974"/>
    </row>
    <row r="1085" spans="1:22">
      <c r="A1085" s="1722"/>
      <c r="B1085" s="2648"/>
      <c r="C1085" s="659"/>
      <c r="D1085" s="1722"/>
      <c r="E1085" s="2648"/>
      <c r="F1085" s="2648"/>
      <c r="G1085" s="1722"/>
      <c r="H1085" s="2648"/>
      <c r="I1085" s="2643"/>
      <c r="J1085" s="1975"/>
      <c r="K1085" s="1975"/>
      <c r="L1085" s="1974"/>
      <c r="M1085" s="1976"/>
      <c r="N1085" s="1976"/>
      <c r="O1085" s="1976"/>
      <c r="P1085" s="1976"/>
      <c r="Q1085" s="1976"/>
      <c r="R1085" s="1976"/>
      <c r="S1085" s="2649"/>
      <c r="T1085" s="1722"/>
      <c r="U1085" s="1974"/>
      <c r="V1085" s="1974"/>
    </row>
    <row r="1086" spans="1:22">
      <c r="A1086" s="1722"/>
      <c r="B1086" s="2648"/>
      <c r="C1086" s="659"/>
      <c r="D1086" s="1722"/>
      <c r="E1086" s="2648"/>
      <c r="F1086" s="2648"/>
      <c r="G1086" s="1722"/>
      <c r="H1086" s="2648"/>
      <c r="I1086" s="2643"/>
      <c r="J1086" s="1975"/>
      <c r="K1086" s="1975"/>
      <c r="L1086" s="1974"/>
      <c r="M1086" s="1976"/>
      <c r="N1086" s="1976"/>
      <c r="O1086" s="1976"/>
      <c r="P1086" s="1976"/>
      <c r="Q1086" s="1976"/>
      <c r="R1086" s="1976"/>
      <c r="S1086" s="2649"/>
      <c r="T1086" s="1722"/>
      <c r="U1086" s="1974"/>
      <c r="V1086" s="1974"/>
    </row>
    <row r="1087" spans="1:22">
      <c r="A1087" s="1722"/>
      <c r="B1087" s="2648"/>
      <c r="C1087" s="659"/>
      <c r="D1087" s="1722"/>
      <c r="E1087" s="2648"/>
      <c r="F1087" s="2648"/>
      <c r="G1087" s="1722"/>
      <c r="H1087" s="2648"/>
      <c r="I1087" s="2643"/>
      <c r="J1087" s="1975"/>
      <c r="K1087" s="1975"/>
      <c r="L1087" s="1974"/>
      <c r="M1087" s="1976"/>
      <c r="N1087" s="1976"/>
      <c r="O1087" s="1976"/>
      <c r="P1087" s="1976"/>
      <c r="Q1087" s="1976"/>
      <c r="R1087" s="1976"/>
      <c r="S1087" s="2649"/>
      <c r="T1087" s="1722"/>
      <c r="U1087" s="1974"/>
      <c r="V1087" s="1974"/>
    </row>
    <row r="1088" spans="1:22">
      <c r="A1088" s="1722"/>
      <c r="B1088" s="2648"/>
      <c r="C1088" s="659"/>
      <c r="D1088" s="1722"/>
      <c r="E1088" s="2648"/>
      <c r="F1088" s="2648"/>
      <c r="G1088" s="1722"/>
      <c r="H1088" s="2648"/>
      <c r="I1088" s="2643"/>
      <c r="J1088" s="1975"/>
      <c r="K1088" s="1975"/>
      <c r="L1088" s="1974"/>
      <c r="M1088" s="1976"/>
      <c r="N1088" s="1976"/>
      <c r="O1088" s="1976"/>
      <c r="P1088" s="1976"/>
      <c r="Q1088" s="1976"/>
      <c r="R1088" s="1976"/>
      <c r="S1088" s="2649"/>
      <c r="T1088" s="1722"/>
      <c r="U1088" s="1974"/>
      <c r="V1088" s="1974"/>
    </row>
    <row r="1089" spans="1:22">
      <c r="A1089" s="1722"/>
      <c r="B1089" s="2648"/>
      <c r="C1089" s="659"/>
      <c r="D1089" s="1722"/>
      <c r="E1089" s="2648"/>
      <c r="F1089" s="2648"/>
      <c r="G1089" s="1722"/>
      <c r="H1089" s="2648"/>
      <c r="I1089" s="2643"/>
      <c r="J1089" s="1975"/>
      <c r="K1089" s="1975"/>
      <c r="L1089" s="1974"/>
      <c r="M1089" s="1976"/>
      <c r="N1089" s="1976"/>
      <c r="O1089" s="1976"/>
      <c r="P1089" s="1976"/>
      <c r="Q1089" s="1976"/>
      <c r="R1089" s="1976"/>
      <c r="S1089" s="2649"/>
      <c r="T1089" s="1722"/>
      <c r="U1089" s="1974"/>
      <c r="V1089" s="1974"/>
    </row>
    <row r="1090" spans="1:22">
      <c r="A1090" s="1722"/>
      <c r="B1090" s="2648"/>
      <c r="C1090" s="659"/>
      <c r="D1090" s="1722"/>
      <c r="E1090" s="2648"/>
      <c r="F1090" s="2648"/>
      <c r="G1090" s="1722"/>
      <c r="H1090" s="2648"/>
      <c r="I1090" s="2643"/>
      <c r="J1090" s="1975"/>
      <c r="K1090" s="1975"/>
      <c r="L1090" s="1974"/>
      <c r="M1090" s="1976"/>
      <c r="N1090" s="1976"/>
      <c r="O1090" s="1976"/>
      <c r="P1090" s="1976"/>
      <c r="Q1090" s="1976"/>
      <c r="R1090" s="1976"/>
      <c r="S1090" s="2649"/>
      <c r="T1090" s="1722"/>
      <c r="U1090" s="1974"/>
      <c r="V1090" s="1974"/>
    </row>
    <row r="1091" spans="1:22">
      <c r="A1091" s="1722"/>
      <c r="B1091" s="2648"/>
      <c r="C1091" s="659"/>
      <c r="D1091" s="1722"/>
      <c r="E1091" s="2648"/>
      <c r="F1091" s="2648"/>
      <c r="G1091" s="1722"/>
      <c r="H1091" s="2648"/>
      <c r="I1091" s="2643"/>
      <c r="J1091" s="1975"/>
      <c r="K1091" s="1975"/>
      <c r="L1091" s="1974"/>
      <c r="M1091" s="1976"/>
      <c r="N1091" s="1976"/>
      <c r="O1091" s="1976"/>
      <c r="P1091" s="1976"/>
      <c r="Q1091" s="1976"/>
      <c r="R1091" s="1976"/>
      <c r="S1091" s="2649"/>
      <c r="T1091" s="1722"/>
      <c r="U1091" s="1974"/>
      <c r="V1091" s="1974"/>
    </row>
    <row r="1092" spans="1:22">
      <c r="A1092" s="1722"/>
      <c r="B1092" s="2648"/>
      <c r="C1092" s="659"/>
      <c r="D1092" s="1722"/>
      <c r="E1092" s="2648"/>
      <c r="F1092" s="2648"/>
      <c r="G1092" s="1722"/>
      <c r="H1092" s="2648"/>
      <c r="I1092" s="2643"/>
      <c r="J1092" s="1975"/>
      <c r="K1092" s="1975"/>
      <c r="L1092" s="1974"/>
      <c r="M1092" s="1976"/>
      <c r="N1092" s="1976"/>
      <c r="O1092" s="1976"/>
      <c r="P1092" s="1976"/>
      <c r="Q1092" s="1976"/>
      <c r="R1092" s="1976"/>
      <c r="S1092" s="2649"/>
      <c r="T1092" s="1722"/>
      <c r="U1092" s="1974"/>
      <c r="V1092" s="1974"/>
    </row>
    <row r="1093" spans="1:22">
      <c r="A1093" s="1722"/>
      <c r="B1093" s="2648"/>
      <c r="C1093" s="659"/>
      <c r="D1093" s="1722"/>
      <c r="E1093" s="2648"/>
      <c r="F1093" s="2648"/>
      <c r="G1093" s="1722"/>
      <c r="H1093" s="2648"/>
      <c r="I1093" s="2643"/>
      <c r="J1093" s="1975"/>
      <c r="K1093" s="1975"/>
      <c r="L1093" s="1974"/>
      <c r="M1093" s="1976"/>
      <c r="N1093" s="1976"/>
      <c r="O1093" s="1976"/>
      <c r="P1093" s="1976"/>
      <c r="Q1093" s="1976"/>
      <c r="R1093" s="1976"/>
      <c r="S1093" s="2649"/>
      <c r="T1093" s="1722"/>
      <c r="U1093" s="1974"/>
      <c r="V1093" s="1974"/>
    </row>
    <row r="1094" spans="1:22">
      <c r="A1094" s="1722"/>
      <c r="B1094" s="2648"/>
      <c r="C1094" s="659"/>
      <c r="D1094" s="1722"/>
      <c r="E1094" s="2648"/>
      <c r="F1094" s="2648"/>
      <c r="G1094" s="1722"/>
      <c r="H1094" s="2648"/>
      <c r="I1094" s="2643"/>
      <c r="J1094" s="1975"/>
      <c r="K1094" s="1975"/>
      <c r="L1094" s="1974"/>
      <c r="M1094" s="1976"/>
      <c r="N1094" s="1976"/>
      <c r="O1094" s="1976"/>
      <c r="P1094" s="1976"/>
      <c r="Q1094" s="1976"/>
      <c r="R1094" s="1976"/>
      <c r="S1094" s="2649"/>
      <c r="T1094" s="1722"/>
      <c r="U1094" s="1974"/>
      <c r="V1094" s="1974"/>
    </row>
    <row r="1095" spans="1:22">
      <c r="A1095" s="1722"/>
      <c r="B1095" s="2648"/>
      <c r="C1095" s="659"/>
      <c r="D1095" s="1722"/>
      <c r="E1095" s="2648"/>
      <c r="F1095" s="2648"/>
      <c r="G1095" s="1722"/>
      <c r="H1095" s="2648"/>
      <c r="I1095" s="2643"/>
      <c r="J1095" s="1975"/>
      <c r="K1095" s="1975"/>
      <c r="L1095" s="1974"/>
      <c r="M1095" s="1976"/>
      <c r="N1095" s="1976"/>
      <c r="O1095" s="1976"/>
      <c r="P1095" s="1976"/>
      <c r="Q1095" s="1976"/>
      <c r="R1095" s="1976"/>
      <c r="S1095" s="2649"/>
      <c r="T1095" s="1722"/>
      <c r="U1095" s="1974"/>
      <c r="V1095" s="1974"/>
    </row>
    <row r="1096" spans="1:22">
      <c r="A1096" s="1722"/>
      <c r="B1096" s="2648"/>
      <c r="C1096" s="659"/>
      <c r="D1096" s="1722"/>
      <c r="E1096" s="2648"/>
      <c r="F1096" s="2648"/>
      <c r="G1096" s="1722"/>
      <c r="H1096" s="2648"/>
      <c r="I1096" s="2643"/>
      <c r="J1096" s="1975"/>
      <c r="K1096" s="1975"/>
      <c r="L1096" s="1974"/>
      <c r="M1096" s="1976"/>
      <c r="N1096" s="1976"/>
      <c r="O1096" s="1976"/>
      <c r="P1096" s="1976"/>
      <c r="Q1096" s="1976"/>
      <c r="R1096" s="1976"/>
      <c r="S1096" s="2649"/>
      <c r="T1096" s="1722"/>
      <c r="U1096" s="1974"/>
      <c r="V1096" s="1974"/>
    </row>
    <row r="1097" spans="1:22">
      <c r="A1097" s="1722"/>
      <c r="B1097" s="2648"/>
      <c r="C1097" s="659"/>
      <c r="D1097" s="1722"/>
      <c r="E1097" s="2648"/>
      <c r="F1097" s="2648"/>
      <c r="G1097" s="1722"/>
      <c r="H1097" s="2648"/>
      <c r="I1097" s="2643"/>
      <c r="J1097" s="1975"/>
      <c r="K1097" s="1975"/>
      <c r="L1097" s="1974"/>
      <c r="M1097" s="1976"/>
      <c r="N1097" s="1976"/>
      <c r="O1097" s="1976"/>
      <c r="P1097" s="1976"/>
      <c r="Q1097" s="1976"/>
      <c r="R1097" s="1976"/>
      <c r="S1097" s="2649"/>
      <c r="T1097" s="1722"/>
      <c r="U1097" s="1974"/>
      <c r="V1097" s="1974"/>
    </row>
    <row r="1098" spans="1:22">
      <c r="A1098" s="1722"/>
      <c r="B1098" s="2648"/>
      <c r="C1098" s="659"/>
      <c r="D1098" s="1722"/>
      <c r="E1098" s="2648"/>
      <c r="F1098" s="2648"/>
      <c r="G1098" s="1722"/>
      <c r="H1098" s="2648"/>
      <c r="I1098" s="2643"/>
      <c r="J1098" s="1975"/>
      <c r="K1098" s="1975"/>
      <c r="L1098" s="1974"/>
      <c r="M1098" s="1976"/>
      <c r="N1098" s="1976"/>
      <c r="O1098" s="1976"/>
      <c r="P1098" s="1976"/>
      <c r="Q1098" s="1976"/>
      <c r="R1098" s="1976"/>
      <c r="S1098" s="2649"/>
      <c r="T1098" s="1722"/>
      <c r="U1098" s="1974"/>
      <c r="V1098" s="1974"/>
    </row>
    <row r="1099" spans="1:22">
      <c r="A1099" s="1722"/>
      <c r="B1099" s="2648"/>
      <c r="C1099" s="659"/>
      <c r="D1099" s="1722"/>
      <c r="E1099" s="2648"/>
      <c r="F1099" s="2648"/>
      <c r="G1099" s="1722"/>
      <c r="H1099" s="2648"/>
      <c r="I1099" s="2643"/>
      <c r="J1099" s="1975"/>
      <c r="K1099" s="1975"/>
      <c r="L1099" s="1974"/>
      <c r="M1099" s="1976"/>
      <c r="N1099" s="1976"/>
      <c r="O1099" s="1976"/>
      <c r="P1099" s="1976"/>
      <c r="Q1099" s="1976"/>
      <c r="R1099" s="1976"/>
      <c r="S1099" s="2649"/>
      <c r="T1099" s="1722"/>
      <c r="U1099" s="1974"/>
      <c r="V1099" s="1974"/>
    </row>
    <row r="1100" spans="1:22">
      <c r="A1100" s="1722"/>
      <c r="B1100" s="2648"/>
      <c r="C1100" s="659"/>
      <c r="D1100" s="1722"/>
      <c r="E1100" s="2648"/>
      <c r="F1100" s="2648"/>
      <c r="G1100" s="1722"/>
      <c r="H1100" s="2648"/>
      <c r="I1100" s="2643"/>
      <c r="J1100" s="1975"/>
      <c r="K1100" s="1975"/>
      <c r="L1100" s="1974"/>
      <c r="M1100" s="1976"/>
      <c r="N1100" s="1976"/>
      <c r="O1100" s="1976"/>
      <c r="P1100" s="1976"/>
      <c r="Q1100" s="1976"/>
      <c r="R1100" s="1976"/>
      <c r="S1100" s="2649"/>
      <c r="T1100" s="1722"/>
      <c r="U1100" s="1974"/>
      <c r="V1100" s="1974"/>
    </row>
    <row r="1101" spans="1:22">
      <c r="A1101" s="1722"/>
      <c r="B1101" s="2648"/>
      <c r="C1101" s="659"/>
      <c r="D1101" s="1722"/>
      <c r="E1101" s="2648"/>
      <c r="F1101" s="2648"/>
      <c r="G1101" s="1722"/>
      <c r="H1101" s="2648"/>
      <c r="I1101" s="2643"/>
      <c r="J1101" s="1975"/>
      <c r="K1101" s="1975"/>
      <c r="L1101" s="1974"/>
      <c r="M1101" s="1976"/>
      <c r="N1101" s="1976"/>
      <c r="O1101" s="1976"/>
      <c r="P1101" s="1976"/>
      <c r="Q1101" s="1976"/>
      <c r="R1101" s="1976"/>
      <c r="S1101" s="2649"/>
      <c r="T1101" s="1722"/>
      <c r="U1101" s="1974"/>
      <c r="V1101" s="1974"/>
    </row>
    <row r="1102" spans="1:22">
      <c r="A1102" s="1722"/>
      <c r="B1102" s="2648"/>
      <c r="C1102" s="659"/>
      <c r="D1102" s="1722"/>
      <c r="E1102" s="2648"/>
      <c r="F1102" s="2648"/>
      <c r="G1102" s="1722"/>
      <c r="H1102" s="2648"/>
      <c r="I1102" s="2643"/>
      <c r="J1102" s="1975"/>
      <c r="K1102" s="1975"/>
      <c r="L1102" s="1974"/>
      <c r="M1102" s="1976"/>
      <c r="N1102" s="1976"/>
      <c r="O1102" s="1976"/>
      <c r="P1102" s="1976"/>
      <c r="Q1102" s="1976"/>
      <c r="R1102" s="1976"/>
      <c r="S1102" s="2649"/>
      <c r="T1102" s="1722"/>
      <c r="U1102" s="1974"/>
      <c r="V1102" s="1974"/>
    </row>
    <row r="1103" spans="1:22">
      <c r="A1103" s="1722"/>
      <c r="B1103" s="2648"/>
      <c r="C1103" s="659"/>
      <c r="D1103" s="1722"/>
      <c r="E1103" s="2648"/>
      <c r="F1103" s="2648"/>
      <c r="G1103" s="1722"/>
      <c r="H1103" s="2648"/>
      <c r="I1103" s="2643"/>
      <c r="J1103" s="1975"/>
      <c r="K1103" s="1975"/>
      <c r="L1103" s="1974"/>
      <c r="M1103" s="1976"/>
      <c r="N1103" s="1976"/>
      <c r="O1103" s="1976"/>
      <c r="P1103" s="1976"/>
      <c r="Q1103" s="1976"/>
      <c r="R1103" s="1976"/>
      <c r="S1103" s="2649"/>
      <c r="T1103" s="1722"/>
      <c r="U1103" s="1974"/>
      <c r="V1103" s="1974"/>
    </row>
    <row r="1104" spans="1:22">
      <c r="A1104" s="1722"/>
      <c r="B1104" s="2648"/>
      <c r="C1104" s="659"/>
      <c r="D1104" s="1722"/>
      <c r="E1104" s="2648"/>
      <c r="F1104" s="2648"/>
      <c r="G1104" s="1722"/>
      <c r="H1104" s="2648"/>
      <c r="I1104" s="2643"/>
      <c r="J1104" s="1975"/>
      <c r="K1104" s="1975"/>
      <c r="L1104" s="1974"/>
      <c r="M1104" s="1976"/>
      <c r="N1104" s="1976"/>
      <c r="O1104" s="1976"/>
      <c r="P1104" s="1976"/>
      <c r="Q1104" s="1976"/>
      <c r="R1104" s="1976"/>
      <c r="S1104" s="2649"/>
      <c r="T1104" s="1722"/>
      <c r="U1104" s="1974"/>
      <c r="V1104" s="1974"/>
    </row>
    <row r="1105" spans="1:22">
      <c r="A1105" s="1722"/>
      <c r="B1105" s="2648"/>
      <c r="C1105" s="659"/>
      <c r="D1105" s="1722"/>
      <c r="E1105" s="2648"/>
      <c r="F1105" s="2648"/>
      <c r="G1105" s="1722"/>
      <c r="H1105" s="2648"/>
      <c r="I1105" s="2643"/>
      <c r="J1105" s="1975"/>
      <c r="K1105" s="1975"/>
      <c r="L1105" s="1974"/>
      <c r="M1105" s="1976"/>
      <c r="N1105" s="1976"/>
      <c r="O1105" s="1976"/>
      <c r="P1105" s="1976"/>
      <c r="Q1105" s="1976"/>
      <c r="R1105" s="1976"/>
      <c r="S1105" s="2649"/>
      <c r="T1105" s="1722"/>
      <c r="U1105" s="1974"/>
      <c r="V1105" s="1974"/>
    </row>
    <row r="1106" spans="1:22">
      <c r="A1106" s="1722"/>
      <c r="B1106" s="2648"/>
      <c r="C1106" s="659"/>
      <c r="D1106" s="1722"/>
      <c r="E1106" s="2648"/>
      <c r="F1106" s="2648"/>
      <c r="G1106" s="1722"/>
      <c r="H1106" s="2648"/>
      <c r="I1106" s="2643"/>
      <c r="J1106" s="1975"/>
      <c r="K1106" s="1975"/>
      <c r="L1106" s="1974"/>
      <c r="M1106" s="1976"/>
      <c r="N1106" s="1976"/>
      <c r="O1106" s="1976"/>
      <c r="P1106" s="1976"/>
      <c r="Q1106" s="1976"/>
      <c r="R1106" s="1976"/>
      <c r="S1106" s="2649"/>
      <c r="T1106" s="1722"/>
      <c r="U1106" s="1974"/>
      <c r="V1106" s="1974"/>
    </row>
    <row r="1107" spans="1:22">
      <c r="A1107" s="1722"/>
      <c r="B1107" s="2648"/>
      <c r="C1107" s="659"/>
      <c r="D1107" s="1722"/>
      <c r="E1107" s="2648"/>
      <c r="F1107" s="2648"/>
      <c r="G1107" s="1722"/>
      <c r="H1107" s="2648"/>
      <c r="I1107" s="2643"/>
      <c r="J1107" s="1975"/>
      <c r="K1107" s="1975"/>
      <c r="L1107" s="1974"/>
      <c r="M1107" s="1976"/>
      <c r="N1107" s="1976"/>
      <c r="O1107" s="1976"/>
      <c r="P1107" s="1976"/>
      <c r="Q1107" s="1976"/>
      <c r="R1107" s="1976"/>
      <c r="S1107" s="2649"/>
      <c r="T1107" s="1722"/>
      <c r="U1107" s="1974"/>
      <c r="V1107" s="1974"/>
    </row>
    <row r="1108" spans="1:22">
      <c r="A1108" s="1722"/>
      <c r="B1108" s="2648"/>
      <c r="C1108" s="659"/>
      <c r="D1108" s="1722"/>
      <c r="E1108" s="2648"/>
      <c r="F1108" s="2648"/>
      <c r="G1108" s="1722"/>
      <c r="H1108" s="2648"/>
      <c r="I1108" s="2643"/>
      <c r="J1108" s="1975"/>
      <c r="K1108" s="1975"/>
      <c r="L1108" s="1974"/>
      <c r="M1108" s="1976"/>
      <c r="N1108" s="1976"/>
      <c r="O1108" s="1976"/>
      <c r="P1108" s="1976"/>
      <c r="Q1108" s="1976"/>
      <c r="R1108" s="1976"/>
      <c r="S1108" s="2649"/>
      <c r="T1108" s="1722"/>
      <c r="U1108" s="1974"/>
      <c r="V1108" s="1974"/>
    </row>
    <row r="1109" spans="1:22">
      <c r="A1109" s="1722"/>
      <c r="B1109" s="2648"/>
      <c r="C1109" s="659"/>
      <c r="D1109" s="1722"/>
      <c r="E1109" s="2648"/>
      <c r="F1109" s="2648"/>
      <c r="G1109" s="1722"/>
      <c r="H1109" s="2648"/>
      <c r="I1109" s="2643"/>
      <c r="J1109" s="1975"/>
      <c r="K1109" s="1975"/>
      <c r="L1109" s="1974"/>
      <c r="M1109" s="1976"/>
      <c r="N1109" s="1976"/>
      <c r="O1109" s="1976"/>
      <c r="P1109" s="1976"/>
      <c r="Q1109" s="1976"/>
      <c r="R1109" s="1976"/>
      <c r="S1109" s="2649"/>
      <c r="T1109" s="1722"/>
      <c r="U1109" s="1974"/>
      <c r="V1109" s="1974"/>
    </row>
    <row r="1110" spans="1:22">
      <c r="A1110" s="1722"/>
      <c r="B1110" s="2648"/>
      <c r="C1110" s="659"/>
      <c r="D1110" s="1722"/>
      <c r="E1110" s="2648"/>
      <c r="F1110" s="2648"/>
      <c r="G1110" s="1722"/>
      <c r="H1110" s="2648"/>
      <c r="I1110" s="2643"/>
      <c r="J1110" s="1975"/>
      <c r="K1110" s="1975"/>
      <c r="L1110" s="1974"/>
      <c r="M1110" s="1976"/>
      <c r="N1110" s="1976"/>
      <c r="O1110" s="1976"/>
      <c r="P1110" s="1976"/>
      <c r="Q1110" s="1976"/>
      <c r="R1110" s="1976"/>
      <c r="S1110" s="2649"/>
      <c r="T1110" s="1722"/>
      <c r="U1110" s="1974"/>
      <c r="V1110" s="1974"/>
    </row>
    <row r="1111" spans="1:22">
      <c r="A1111" s="1722"/>
      <c r="B1111" s="2648"/>
      <c r="C1111" s="659"/>
      <c r="D1111" s="1722"/>
      <c r="E1111" s="2648"/>
      <c r="F1111" s="2648"/>
      <c r="G1111" s="1722"/>
      <c r="H1111" s="2648"/>
      <c r="I1111" s="2643"/>
      <c r="J1111" s="1975"/>
      <c r="K1111" s="1975"/>
      <c r="L1111" s="1974"/>
      <c r="M1111" s="1976"/>
      <c r="N1111" s="1976"/>
      <c r="O1111" s="1976"/>
      <c r="P1111" s="1976"/>
      <c r="Q1111" s="1976"/>
      <c r="R1111" s="1976"/>
      <c r="S1111" s="2649"/>
      <c r="T1111" s="1722"/>
      <c r="U1111" s="1974"/>
      <c r="V1111" s="1974"/>
    </row>
    <row r="1112" spans="1:22">
      <c r="A1112" s="1722"/>
      <c r="B1112" s="2648"/>
      <c r="C1112" s="659"/>
      <c r="D1112" s="1722"/>
      <c r="E1112" s="2648"/>
      <c r="F1112" s="2648"/>
      <c r="G1112" s="1722"/>
      <c r="H1112" s="2648"/>
      <c r="I1112" s="2643"/>
      <c r="J1112" s="1975"/>
      <c r="K1112" s="1975"/>
      <c r="L1112" s="1974"/>
      <c r="M1112" s="1976"/>
      <c r="N1112" s="1976"/>
      <c r="O1112" s="1976"/>
      <c r="P1112" s="1976"/>
      <c r="Q1112" s="1976"/>
      <c r="R1112" s="1976"/>
      <c r="S1112" s="2649"/>
      <c r="T1112" s="1722"/>
      <c r="U1112" s="1974"/>
      <c r="V1112" s="1974"/>
    </row>
    <row r="1113" spans="1:22">
      <c r="A1113" s="1722"/>
      <c r="B1113" s="2648"/>
      <c r="C1113" s="659"/>
      <c r="D1113" s="1722"/>
      <c r="E1113" s="2648"/>
      <c r="F1113" s="2648"/>
      <c r="G1113" s="1722"/>
      <c r="H1113" s="2648"/>
      <c r="I1113" s="2643"/>
      <c r="J1113" s="1975"/>
      <c r="K1113" s="1975"/>
      <c r="L1113" s="1974"/>
      <c r="M1113" s="1976"/>
      <c r="N1113" s="1976"/>
      <c r="O1113" s="1976"/>
      <c r="P1113" s="1976"/>
      <c r="Q1113" s="1976"/>
      <c r="R1113" s="1976"/>
      <c r="S1113" s="2649"/>
      <c r="T1113" s="1722"/>
      <c r="U1113" s="1974"/>
      <c r="V1113" s="1974"/>
    </row>
    <row r="1114" spans="1:22">
      <c r="A1114" s="1722"/>
      <c r="B1114" s="2648"/>
      <c r="C1114" s="659"/>
      <c r="D1114" s="1722"/>
      <c r="E1114" s="2648"/>
      <c r="F1114" s="2648"/>
      <c r="G1114" s="1722"/>
      <c r="H1114" s="2648"/>
      <c r="I1114" s="2643"/>
      <c r="J1114" s="1975"/>
      <c r="K1114" s="1975"/>
      <c r="L1114" s="1974"/>
      <c r="M1114" s="1976"/>
      <c r="N1114" s="1976"/>
      <c r="O1114" s="1976"/>
      <c r="P1114" s="1976"/>
      <c r="Q1114" s="1976"/>
      <c r="R1114" s="1976"/>
      <c r="S1114" s="2649"/>
      <c r="T1114" s="1722"/>
      <c r="U1114" s="1974"/>
      <c r="V1114" s="1974"/>
    </row>
    <row r="1115" spans="1:22">
      <c r="A1115" s="1722"/>
      <c r="B1115" s="2648"/>
      <c r="C1115" s="659"/>
      <c r="D1115" s="1722"/>
      <c r="E1115" s="2648"/>
      <c r="F1115" s="2648"/>
      <c r="G1115" s="1722"/>
      <c r="H1115" s="2648"/>
      <c r="I1115" s="2643"/>
      <c r="J1115" s="1975"/>
      <c r="K1115" s="1975"/>
      <c r="L1115" s="1974"/>
      <c r="M1115" s="1976"/>
      <c r="N1115" s="1976"/>
      <c r="O1115" s="1976"/>
      <c r="P1115" s="1976"/>
      <c r="Q1115" s="1976"/>
      <c r="R1115" s="1976"/>
      <c r="S1115" s="2649"/>
      <c r="T1115" s="1722"/>
      <c r="U1115" s="1974"/>
      <c r="V1115" s="1974"/>
    </row>
    <row r="1116" spans="1:22">
      <c r="A1116" s="1722"/>
      <c r="B1116" s="2648"/>
      <c r="C1116" s="659"/>
      <c r="D1116" s="1722"/>
      <c r="E1116" s="2648"/>
      <c r="F1116" s="2648"/>
      <c r="G1116" s="1722"/>
      <c r="H1116" s="2648"/>
      <c r="I1116" s="2643"/>
      <c r="J1116" s="1975"/>
      <c r="K1116" s="1975"/>
      <c r="L1116" s="1974"/>
      <c r="M1116" s="1976"/>
      <c r="N1116" s="1976"/>
      <c r="O1116" s="1976"/>
      <c r="P1116" s="1976"/>
      <c r="Q1116" s="1976"/>
      <c r="R1116" s="1976"/>
      <c r="S1116" s="2649"/>
      <c r="T1116" s="1722"/>
      <c r="U1116" s="1974"/>
      <c r="V1116" s="1974"/>
    </row>
    <row r="1117" spans="1:22">
      <c r="A1117" s="1722"/>
      <c r="B1117" s="2648"/>
      <c r="C1117" s="659"/>
      <c r="D1117" s="1722"/>
      <c r="E1117" s="2648"/>
      <c r="F1117" s="2648"/>
      <c r="G1117" s="1722"/>
      <c r="H1117" s="2648"/>
      <c r="I1117" s="2643"/>
      <c r="J1117" s="1975"/>
      <c r="K1117" s="1975"/>
      <c r="L1117" s="1974"/>
      <c r="M1117" s="1976"/>
      <c r="N1117" s="1976"/>
      <c r="O1117" s="1976"/>
      <c r="P1117" s="1976"/>
      <c r="Q1117" s="1976"/>
      <c r="R1117" s="1976"/>
      <c r="S1117" s="2649"/>
      <c r="T1117" s="1722"/>
      <c r="U1117" s="1974"/>
      <c r="V1117" s="1974"/>
    </row>
    <row r="1118" spans="1:22">
      <c r="A1118" s="1722"/>
      <c r="B1118" s="2648"/>
      <c r="C1118" s="659"/>
      <c r="D1118" s="1722"/>
      <c r="E1118" s="2648"/>
      <c r="F1118" s="2648"/>
      <c r="G1118" s="1722"/>
      <c r="H1118" s="2648"/>
      <c r="I1118" s="2643"/>
      <c r="J1118" s="1975"/>
      <c r="K1118" s="1975"/>
      <c r="L1118" s="1974"/>
      <c r="M1118" s="1976"/>
      <c r="N1118" s="1976"/>
      <c r="O1118" s="1976"/>
      <c r="P1118" s="1976"/>
      <c r="Q1118" s="1976"/>
      <c r="R1118" s="1976"/>
      <c r="S1118" s="2649"/>
      <c r="T1118" s="1722"/>
      <c r="U1118" s="1974"/>
      <c r="V1118" s="1974"/>
    </row>
    <row r="1119" spans="1:22">
      <c r="A1119" s="1722"/>
      <c r="B1119" s="2648"/>
      <c r="C1119" s="659"/>
      <c r="D1119" s="1722"/>
      <c r="E1119" s="2648"/>
      <c r="F1119" s="2648"/>
      <c r="G1119" s="1722"/>
      <c r="H1119" s="2648"/>
      <c r="I1119" s="2643"/>
      <c r="J1119" s="1975"/>
      <c r="K1119" s="1975"/>
      <c r="L1119" s="1974"/>
      <c r="M1119" s="1976"/>
      <c r="N1119" s="1976"/>
      <c r="O1119" s="1976"/>
      <c r="P1119" s="1976"/>
      <c r="Q1119" s="1976"/>
      <c r="R1119" s="1976"/>
      <c r="S1119" s="2649"/>
      <c r="T1119" s="1722"/>
      <c r="U1119" s="1974"/>
      <c r="V1119" s="1974"/>
    </row>
    <row r="1120" spans="1:22">
      <c r="A1120" s="1722"/>
      <c r="B1120" s="2648"/>
      <c r="C1120" s="659"/>
      <c r="D1120" s="1722"/>
      <c r="E1120" s="2648"/>
      <c r="F1120" s="2648"/>
      <c r="G1120" s="1722"/>
      <c r="H1120" s="2648"/>
      <c r="I1120" s="2643"/>
      <c r="J1120" s="1975"/>
      <c r="K1120" s="1975"/>
      <c r="L1120" s="1974"/>
      <c r="M1120" s="1976"/>
      <c r="N1120" s="1976"/>
      <c r="O1120" s="1976"/>
      <c r="P1120" s="1976"/>
      <c r="Q1120" s="1976"/>
      <c r="R1120" s="1976"/>
      <c r="S1120" s="2649"/>
      <c r="T1120" s="1722"/>
      <c r="U1120" s="1974"/>
      <c r="V1120" s="1974"/>
    </row>
    <row r="1121" spans="1:22">
      <c r="A1121" s="1722"/>
      <c r="B1121" s="2648"/>
      <c r="C1121" s="659"/>
      <c r="D1121" s="1722"/>
      <c r="E1121" s="2648"/>
      <c r="F1121" s="2648"/>
      <c r="G1121" s="1722"/>
      <c r="H1121" s="2648"/>
      <c r="I1121" s="2643"/>
      <c r="J1121" s="1975"/>
      <c r="K1121" s="1975"/>
      <c r="L1121" s="1974"/>
      <c r="M1121" s="1976"/>
      <c r="N1121" s="1976"/>
      <c r="O1121" s="1976"/>
      <c r="P1121" s="1976"/>
      <c r="Q1121" s="1976"/>
      <c r="R1121" s="1976"/>
      <c r="S1121" s="2649"/>
      <c r="T1121" s="1722"/>
      <c r="U1121" s="1974"/>
      <c r="V1121" s="1974"/>
    </row>
    <row r="1122" spans="1:22">
      <c r="A1122" s="1722"/>
      <c r="B1122" s="2648"/>
      <c r="C1122" s="659"/>
      <c r="D1122" s="1722"/>
      <c r="E1122" s="2648"/>
      <c r="F1122" s="2648"/>
      <c r="G1122" s="1722"/>
      <c r="H1122" s="2648"/>
      <c r="I1122" s="2643"/>
      <c r="J1122" s="1975"/>
      <c r="K1122" s="1975"/>
      <c r="L1122" s="1974"/>
      <c r="M1122" s="1976"/>
      <c r="N1122" s="1976"/>
      <c r="O1122" s="1976"/>
      <c r="P1122" s="1976"/>
      <c r="Q1122" s="1976"/>
      <c r="R1122" s="1976"/>
      <c r="S1122" s="2649"/>
      <c r="T1122" s="1722"/>
      <c r="U1122" s="1974"/>
      <c r="V1122" s="1974"/>
    </row>
    <row r="1123" spans="1:22">
      <c r="A1123" s="1722"/>
      <c r="B1123" s="2648"/>
      <c r="C1123" s="659"/>
      <c r="D1123" s="1722"/>
      <c r="E1123" s="2648"/>
      <c r="F1123" s="2648"/>
      <c r="G1123" s="1722"/>
      <c r="H1123" s="2648"/>
      <c r="I1123" s="2643"/>
      <c r="J1123" s="1975"/>
      <c r="K1123" s="1975"/>
      <c r="L1123" s="1974"/>
      <c r="M1123" s="1976"/>
      <c r="N1123" s="1976"/>
      <c r="O1123" s="1976"/>
      <c r="P1123" s="1976"/>
      <c r="Q1123" s="1976"/>
      <c r="R1123" s="1976"/>
      <c r="S1123" s="2649"/>
      <c r="T1123" s="1722"/>
      <c r="U1123" s="1974"/>
      <c r="V1123" s="1974"/>
    </row>
    <row r="1124" spans="1:22">
      <c r="A1124" s="1722"/>
      <c r="B1124" s="2648"/>
      <c r="C1124" s="659"/>
      <c r="D1124" s="1722"/>
      <c r="E1124" s="2648"/>
      <c r="F1124" s="2648"/>
      <c r="G1124" s="1722"/>
      <c r="H1124" s="2648"/>
      <c r="I1124" s="2643"/>
      <c r="J1124" s="1975"/>
      <c r="K1124" s="1975"/>
      <c r="L1124" s="1974"/>
      <c r="M1124" s="1976"/>
      <c r="N1124" s="1976"/>
      <c r="O1124" s="1976"/>
      <c r="P1124" s="1976"/>
      <c r="Q1124" s="1976"/>
      <c r="R1124" s="1976"/>
      <c r="S1124" s="2649"/>
      <c r="T1124" s="1722"/>
      <c r="U1124" s="1974"/>
      <c r="V1124" s="1974"/>
    </row>
    <row r="1125" spans="1:22">
      <c r="A1125" s="1722"/>
      <c r="B1125" s="2648"/>
      <c r="C1125" s="659"/>
      <c r="D1125" s="1722"/>
      <c r="E1125" s="2648"/>
      <c r="F1125" s="2648"/>
      <c r="G1125" s="1722"/>
      <c r="H1125" s="2648"/>
      <c r="I1125" s="2643"/>
      <c r="J1125" s="1975"/>
      <c r="K1125" s="1975"/>
      <c r="L1125" s="1974"/>
      <c r="M1125" s="1976"/>
      <c r="N1125" s="1976"/>
      <c r="O1125" s="1976"/>
      <c r="P1125" s="1976"/>
      <c r="Q1125" s="1976"/>
      <c r="R1125" s="1976"/>
      <c r="S1125" s="2649"/>
      <c r="T1125" s="1722"/>
      <c r="U1125" s="1974"/>
      <c r="V1125" s="1974"/>
    </row>
    <row r="1126" spans="1:22">
      <c r="A1126" s="1722"/>
      <c r="B1126" s="2648"/>
      <c r="C1126" s="659"/>
      <c r="D1126" s="1722"/>
      <c r="E1126" s="2648"/>
      <c r="F1126" s="2648"/>
      <c r="G1126" s="1722"/>
      <c r="H1126" s="2648"/>
      <c r="I1126" s="2643"/>
      <c r="J1126" s="1975"/>
      <c r="K1126" s="1975"/>
      <c r="L1126" s="1974"/>
      <c r="M1126" s="1976"/>
      <c r="N1126" s="1976"/>
      <c r="O1126" s="1976"/>
      <c r="P1126" s="1976"/>
      <c r="Q1126" s="1976"/>
      <c r="R1126" s="1976"/>
      <c r="S1126" s="2649"/>
      <c r="T1126" s="1722"/>
      <c r="U1126" s="1974"/>
      <c r="V1126" s="1974"/>
    </row>
    <row r="1127" spans="1:22">
      <c r="A1127" s="1722"/>
      <c r="B1127" s="2648"/>
      <c r="C1127" s="659"/>
      <c r="D1127" s="1722"/>
      <c r="E1127" s="2648"/>
      <c r="F1127" s="2648"/>
      <c r="G1127" s="1722"/>
      <c r="H1127" s="2648"/>
      <c r="I1127" s="2643"/>
      <c r="J1127" s="1975"/>
      <c r="K1127" s="1975"/>
      <c r="L1127" s="1974"/>
      <c r="M1127" s="1976"/>
      <c r="N1127" s="1976"/>
      <c r="O1127" s="1976"/>
      <c r="P1127" s="1976"/>
      <c r="Q1127" s="1976"/>
      <c r="R1127" s="1976"/>
      <c r="S1127" s="2649"/>
      <c r="T1127" s="1722"/>
      <c r="U1127" s="1974"/>
      <c r="V1127" s="1974"/>
    </row>
    <row r="1128" spans="1:22">
      <c r="A1128" s="1722"/>
      <c r="B1128" s="2648"/>
      <c r="C1128" s="659"/>
      <c r="D1128" s="1722"/>
      <c r="E1128" s="2648"/>
      <c r="F1128" s="2648"/>
      <c r="G1128" s="1722"/>
      <c r="H1128" s="2648"/>
      <c r="I1128" s="2643"/>
      <c r="J1128" s="1975"/>
      <c r="K1128" s="1975"/>
      <c r="L1128" s="1974"/>
      <c r="M1128" s="1976"/>
      <c r="N1128" s="1976"/>
      <c r="O1128" s="1976"/>
      <c r="P1128" s="1976"/>
      <c r="Q1128" s="1976"/>
      <c r="R1128" s="1976"/>
      <c r="S1128" s="2649"/>
      <c r="T1128" s="1722"/>
      <c r="U1128" s="1974"/>
      <c r="V1128" s="1974"/>
    </row>
    <row r="1129" spans="1:22">
      <c r="A1129" s="1722"/>
      <c r="B1129" s="2648"/>
      <c r="C1129" s="659"/>
      <c r="D1129" s="1722"/>
      <c r="E1129" s="2648"/>
      <c r="F1129" s="2648"/>
      <c r="G1129" s="1722"/>
      <c r="H1129" s="2648"/>
      <c r="I1129" s="2643"/>
      <c r="J1129" s="1975"/>
      <c r="K1129" s="1975"/>
      <c r="L1129" s="1974"/>
      <c r="M1129" s="1976"/>
      <c r="N1129" s="1976"/>
      <c r="O1129" s="1976"/>
      <c r="P1129" s="1976"/>
      <c r="Q1129" s="1976"/>
      <c r="R1129" s="1976"/>
      <c r="S1129" s="2649"/>
      <c r="T1129" s="1722"/>
      <c r="U1129" s="1974"/>
      <c r="V1129" s="1974"/>
    </row>
    <row r="1130" spans="1:22">
      <c r="A1130" s="1722"/>
      <c r="B1130" s="2648"/>
      <c r="C1130" s="659"/>
      <c r="D1130" s="1722"/>
      <c r="E1130" s="2648"/>
      <c r="F1130" s="2648"/>
      <c r="G1130" s="1722"/>
      <c r="H1130" s="2648"/>
      <c r="I1130" s="2643"/>
      <c r="J1130" s="1975"/>
      <c r="K1130" s="1975"/>
      <c r="L1130" s="1974"/>
      <c r="M1130" s="1976"/>
      <c r="N1130" s="1976"/>
      <c r="O1130" s="1976"/>
      <c r="P1130" s="1976"/>
      <c r="Q1130" s="1976"/>
      <c r="R1130" s="1976"/>
      <c r="S1130" s="2649"/>
      <c r="T1130" s="1722"/>
      <c r="U1130" s="1974"/>
      <c r="V1130" s="1974"/>
    </row>
    <row r="1131" spans="1:22">
      <c r="A1131" s="1722"/>
      <c r="B1131" s="2648"/>
      <c r="C1131" s="659"/>
      <c r="D1131" s="1722"/>
      <c r="E1131" s="2648"/>
      <c r="F1131" s="2648"/>
      <c r="G1131" s="1722"/>
      <c r="H1131" s="2648"/>
      <c r="I1131" s="2643"/>
      <c r="J1131" s="1975"/>
      <c r="K1131" s="1975"/>
      <c r="L1131" s="1974"/>
      <c r="M1131" s="1976"/>
      <c r="N1131" s="1976"/>
      <c r="O1131" s="1976"/>
      <c r="P1131" s="1976"/>
      <c r="Q1131" s="1976"/>
      <c r="R1131" s="1976"/>
      <c r="S1131" s="2649"/>
      <c r="T1131" s="1722"/>
      <c r="U1131" s="1974"/>
      <c r="V1131" s="1974"/>
    </row>
    <row r="1132" spans="1:22">
      <c r="A1132" s="1722"/>
      <c r="B1132" s="2648"/>
      <c r="C1132" s="659"/>
      <c r="D1132" s="1722"/>
      <c r="E1132" s="2648"/>
      <c r="F1132" s="2648"/>
      <c r="G1132" s="1722"/>
      <c r="H1132" s="2648"/>
      <c r="I1132" s="2643"/>
      <c r="J1132" s="1975"/>
      <c r="K1132" s="1975"/>
      <c r="L1132" s="1974"/>
      <c r="M1132" s="1976"/>
      <c r="N1132" s="1976"/>
      <c r="O1132" s="1976"/>
      <c r="P1132" s="1976"/>
      <c r="Q1132" s="1976"/>
      <c r="R1132" s="1976"/>
      <c r="S1132" s="2649"/>
      <c r="T1132" s="1722"/>
      <c r="U1132" s="1974"/>
      <c r="V1132" s="1974"/>
    </row>
    <row r="1133" spans="1:22">
      <c r="A1133" s="1722"/>
      <c r="B1133" s="2648"/>
      <c r="C1133" s="659"/>
      <c r="D1133" s="1722"/>
      <c r="E1133" s="2648"/>
      <c r="F1133" s="2648"/>
      <c r="G1133" s="1722"/>
      <c r="H1133" s="2648"/>
      <c r="I1133" s="2643"/>
      <c r="J1133" s="1975"/>
      <c r="K1133" s="1975"/>
      <c r="L1133" s="1974"/>
      <c r="M1133" s="1976"/>
      <c r="N1133" s="1976"/>
      <c r="O1133" s="1976"/>
      <c r="P1133" s="1976"/>
      <c r="Q1133" s="1976"/>
      <c r="R1133" s="1976"/>
      <c r="S1133" s="2649"/>
      <c r="T1133" s="1722"/>
      <c r="U1133" s="1974"/>
      <c r="V1133" s="1974"/>
    </row>
    <row r="1134" spans="1:22">
      <c r="A1134" s="1722"/>
      <c r="B1134" s="2648"/>
      <c r="C1134" s="659"/>
      <c r="D1134" s="1722"/>
      <c r="E1134" s="2648"/>
      <c r="F1134" s="2648"/>
      <c r="G1134" s="1722"/>
      <c r="H1134" s="2648"/>
      <c r="I1134" s="2643"/>
      <c r="J1134" s="1975"/>
      <c r="K1134" s="1975"/>
      <c r="L1134" s="1974"/>
      <c r="M1134" s="1976"/>
      <c r="N1134" s="1976"/>
      <c r="O1134" s="1976"/>
      <c r="P1134" s="1976"/>
      <c r="Q1134" s="1976"/>
      <c r="R1134" s="1976"/>
      <c r="S1134" s="2649"/>
      <c r="T1134" s="1722"/>
      <c r="U1134" s="1974"/>
      <c r="V1134" s="1974"/>
    </row>
    <row r="1135" spans="1:22">
      <c r="A1135" s="1722"/>
      <c r="B1135" s="2648"/>
      <c r="C1135" s="659"/>
      <c r="D1135" s="1722"/>
      <c r="E1135" s="2648"/>
      <c r="F1135" s="2648"/>
      <c r="G1135" s="1722"/>
      <c r="H1135" s="2648"/>
      <c r="I1135" s="2643"/>
      <c r="J1135" s="1975"/>
      <c r="K1135" s="1975"/>
      <c r="L1135" s="1974"/>
      <c r="M1135" s="1976"/>
      <c r="N1135" s="1976"/>
      <c r="O1135" s="1976"/>
      <c r="P1135" s="1976"/>
      <c r="Q1135" s="1976"/>
      <c r="R1135" s="1976"/>
      <c r="S1135" s="2649"/>
      <c r="T1135" s="1722"/>
      <c r="U1135" s="1974"/>
      <c r="V1135" s="1974"/>
    </row>
    <row r="1136" spans="1:22">
      <c r="A1136" s="1722"/>
      <c r="B1136" s="2648"/>
      <c r="C1136" s="659"/>
      <c r="D1136" s="1722"/>
      <c r="E1136" s="2648"/>
      <c r="F1136" s="2648"/>
      <c r="G1136" s="1722"/>
      <c r="H1136" s="2648"/>
      <c r="I1136" s="2643"/>
      <c r="J1136" s="1975"/>
      <c r="K1136" s="1975"/>
      <c r="L1136" s="1974"/>
      <c r="M1136" s="1976"/>
      <c r="N1136" s="1976"/>
      <c r="O1136" s="1976"/>
      <c r="P1136" s="1976"/>
      <c r="Q1136" s="1976"/>
      <c r="R1136" s="1976"/>
      <c r="S1136" s="2649"/>
      <c r="T1136" s="1722"/>
      <c r="U1136" s="1974"/>
      <c r="V1136" s="1974"/>
    </row>
    <row r="1137" spans="1:22">
      <c r="A1137" s="1722"/>
      <c r="B1137" s="2648"/>
      <c r="C1137" s="659"/>
      <c r="D1137" s="1722"/>
      <c r="E1137" s="2648"/>
      <c r="F1137" s="2648"/>
      <c r="G1137" s="1722"/>
      <c r="H1137" s="2648"/>
      <c r="I1137" s="2643"/>
      <c r="J1137" s="1975"/>
      <c r="K1137" s="1975"/>
      <c r="L1137" s="1974"/>
      <c r="M1137" s="1976"/>
      <c r="N1137" s="1976"/>
      <c r="O1137" s="1976"/>
      <c r="P1137" s="1976"/>
      <c r="Q1137" s="1976"/>
      <c r="R1137" s="1976"/>
      <c r="S1137" s="2649"/>
      <c r="T1137" s="1722"/>
      <c r="U1137" s="1974"/>
      <c r="V1137" s="1974"/>
    </row>
    <row r="1138" spans="1:22">
      <c r="A1138" s="1722"/>
      <c r="B1138" s="2648"/>
      <c r="C1138" s="659"/>
      <c r="D1138" s="1722"/>
      <c r="E1138" s="2648"/>
      <c r="F1138" s="2648"/>
      <c r="G1138" s="1722"/>
      <c r="H1138" s="2648"/>
      <c r="I1138" s="2643"/>
      <c r="J1138" s="1975"/>
      <c r="K1138" s="1975"/>
      <c r="L1138" s="1974"/>
      <c r="M1138" s="1976"/>
      <c r="N1138" s="1976"/>
      <c r="O1138" s="1976"/>
      <c r="P1138" s="1976"/>
      <c r="Q1138" s="1976"/>
      <c r="R1138" s="1976"/>
      <c r="S1138" s="2649"/>
      <c r="T1138" s="1722"/>
      <c r="U1138" s="1974"/>
      <c r="V1138" s="1974"/>
    </row>
    <row r="1139" spans="1:22">
      <c r="A1139" s="1722"/>
      <c r="B1139" s="2648"/>
      <c r="C1139" s="659"/>
      <c r="D1139" s="1722"/>
      <c r="E1139" s="2648"/>
      <c r="F1139" s="2648"/>
      <c r="G1139" s="1722"/>
      <c r="H1139" s="2648"/>
      <c r="I1139" s="2643"/>
      <c r="J1139" s="1975"/>
      <c r="K1139" s="1975"/>
      <c r="L1139" s="1974"/>
      <c r="M1139" s="1976"/>
      <c r="N1139" s="1976"/>
      <c r="O1139" s="1976"/>
      <c r="P1139" s="1976"/>
      <c r="Q1139" s="1976"/>
      <c r="R1139" s="1976"/>
      <c r="S1139" s="2649"/>
      <c r="T1139" s="1722"/>
      <c r="U1139" s="1974"/>
      <c r="V1139" s="1974"/>
    </row>
    <row r="1140" spans="1:22">
      <c r="A1140" s="1722"/>
      <c r="B1140" s="2648"/>
      <c r="C1140" s="659"/>
      <c r="D1140" s="1722"/>
      <c r="E1140" s="2648"/>
      <c r="F1140" s="2648"/>
      <c r="G1140" s="1722"/>
      <c r="H1140" s="2648"/>
      <c r="I1140" s="2643"/>
      <c r="J1140" s="1975"/>
      <c r="K1140" s="1975"/>
      <c r="L1140" s="1974"/>
      <c r="M1140" s="1976"/>
      <c r="N1140" s="1976"/>
      <c r="O1140" s="1976"/>
      <c r="P1140" s="1976"/>
      <c r="Q1140" s="1976"/>
      <c r="R1140" s="1976"/>
      <c r="S1140" s="2649"/>
      <c r="T1140" s="1722"/>
      <c r="U1140" s="1974"/>
      <c r="V1140" s="1974"/>
    </row>
    <row r="1141" spans="1:22">
      <c r="A1141" s="1722"/>
      <c r="B1141" s="2648"/>
      <c r="C1141" s="659"/>
      <c r="D1141" s="1722"/>
      <c r="E1141" s="2648"/>
      <c r="F1141" s="2648"/>
      <c r="G1141" s="1722"/>
      <c r="H1141" s="2648"/>
      <c r="I1141" s="2643"/>
      <c r="J1141" s="1975"/>
      <c r="K1141" s="1975"/>
      <c r="L1141" s="1974"/>
      <c r="M1141" s="1976"/>
      <c r="N1141" s="1976"/>
      <c r="O1141" s="1976"/>
      <c r="P1141" s="1976"/>
      <c r="Q1141" s="1976"/>
      <c r="R1141" s="1976"/>
      <c r="S1141" s="2649"/>
      <c r="T1141" s="1722"/>
      <c r="U1141" s="1974"/>
      <c r="V1141" s="1974"/>
    </row>
    <row r="1142" spans="1:22">
      <c r="A1142" s="1722"/>
      <c r="B1142" s="2648"/>
      <c r="C1142" s="659"/>
      <c r="D1142" s="1722"/>
      <c r="E1142" s="2648"/>
      <c r="F1142" s="2648"/>
      <c r="G1142" s="1722"/>
      <c r="H1142" s="2648"/>
      <c r="I1142" s="2643"/>
      <c r="J1142" s="1975"/>
      <c r="K1142" s="1975"/>
      <c r="L1142" s="1974"/>
      <c r="M1142" s="1976"/>
      <c r="N1142" s="1976"/>
      <c r="O1142" s="1976"/>
      <c r="P1142" s="1976"/>
      <c r="Q1142" s="1976"/>
      <c r="R1142" s="1976"/>
      <c r="S1142" s="2649"/>
      <c r="T1142" s="1722"/>
      <c r="U1142" s="1974"/>
      <c r="V1142" s="1974"/>
    </row>
    <row r="1143" spans="1:22">
      <c r="A1143" s="1722"/>
      <c r="B1143" s="2648"/>
      <c r="C1143" s="659"/>
      <c r="D1143" s="1722"/>
      <c r="E1143" s="2648"/>
      <c r="F1143" s="2648"/>
      <c r="G1143" s="1722"/>
      <c r="H1143" s="2648"/>
      <c r="I1143" s="2643"/>
      <c r="J1143" s="1975"/>
      <c r="K1143" s="1975"/>
      <c r="L1143" s="1974"/>
      <c r="M1143" s="1976"/>
      <c r="N1143" s="1976"/>
      <c r="O1143" s="1976"/>
      <c r="P1143" s="1976"/>
      <c r="Q1143" s="1976"/>
      <c r="R1143" s="1976"/>
      <c r="S1143" s="2649"/>
      <c r="T1143" s="1722"/>
      <c r="U1143" s="1974"/>
      <c r="V1143" s="1974"/>
    </row>
    <row r="1144" spans="1:22">
      <c r="A1144" s="1722"/>
      <c r="B1144" s="2648"/>
      <c r="C1144" s="659"/>
      <c r="D1144" s="1722"/>
      <c r="E1144" s="2648"/>
      <c r="F1144" s="2648"/>
      <c r="G1144" s="1722"/>
      <c r="H1144" s="2648"/>
      <c r="I1144" s="2643"/>
      <c r="J1144" s="1975"/>
      <c r="K1144" s="1975"/>
      <c r="L1144" s="1974"/>
      <c r="M1144" s="1976"/>
      <c r="N1144" s="1976"/>
      <c r="O1144" s="1976"/>
      <c r="P1144" s="1976"/>
      <c r="Q1144" s="1976"/>
      <c r="R1144" s="1976"/>
      <c r="S1144" s="2649"/>
      <c r="T1144" s="1722"/>
      <c r="U1144" s="1974"/>
      <c r="V1144" s="1974"/>
    </row>
    <row r="1145" spans="1:22">
      <c r="A1145" s="1722"/>
      <c r="B1145" s="2648"/>
      <c r="C1145" s="659"/>
      <c r="D1145" s="1722"/>
      <c r="E1145" s="2648"/>
      <c r="F1145" s="2648"/>
      <c r="G1145" s="1722"/>
      <c r="H1145" s="2648"/>
      <c r="I1145" s="2643"/>
      <c r="J1145" s="1975"/>
      <c r="K1145" s="1975"/>
      <c r="L1145" s="1974"/>
      <c r="M1145" s="1976"/>
      <c r="N1145" s="1976"/>
      <c r="O1145" s="1976"/>
      <c r="P1145" s="1976"/>
      <c r="Q1145" s="1976"/>
      <c r="R1145" s="1976"/>
      <c r="S1145" s="2649"/>
      <c r="T1145" s="1722"/>
      <c r="U1145" s="1974"/>
      <c r="V1145" s="1974"/>
    </row>
    <row r="1146" spans="1:22">
      <c r="A1146" s="1722"/>
      <c r="B1146" s="2648"/>
      <c r="C1146" s="659"/>
      <c r="D1146" s="1722"/>
      <c r="E1146" s="2648"/>
      <c r="F1146" s="2648"/>
      <c r="G1146" s="1722"/>
      <c r="H1146" s="2648"/>
      <c r="I1146" s="2643"/>
      <c r="J1146" s="1975"/>
      <c r="K1146" s="1975"/>
      <c r="L1146" s="1974"/>
      <c r="M1146" s="1976"/>
      <c r="N1146" s="1976"/>
      <c r="O1146" s="1976"/>
      <c r="P1146" s="1976"/>
      <c r="Q1146" s="1976"/>
      <c r="R1146" s="1976"/>
      <c r="S1146" s="2649"/>
      <c r="T1146" s="1722"/>
      <c r="U1146" s="1974"/>
      <c r="V1146" s="1974"/>
    </row>
    <row r="1147" spans="1:22">
      <c r="A1147" s="1722"/>
      <c r="B1147" s="2648"/>
      <c r="C1147" s="659"/>
      <c r="D1147" s="1722"/>
      <c r="E1147" s="2648"/>
      <c r="F1147" s="2648"/>
      <c r="G1147" s="1722"/>
      <c r="H1147" s="2648"/>
      <c r="I1147" s="2643"/>
      <c r="J1147" s="1975"/>
      <c r="K1147" s="1975"/>
      <c r="L1147" s="1974"/>
      <c r="M1147" s="1976"/>
      <c r="N1147" s="1976"/>
      <c r="O1147" s="1976"/>
      <c r="P1147" s="1976"/>
      <c r="Q1147" s="1976"/>
      <c r="R1147" s="1976"/>
      <c r="S1147" s="2649"/>
      <c r="T1147" s="1722"/>
      <c r="U1147" s="1974"/>
      <c r="V1147" s="1974"/>
    </row>
    <row r="1148" spans="1:22">
      <c r="A1148" s="1722"/>
      <c r="B1148" s="2648"/>
      <c r="C1148" s="659"/>
      <c r="D1148" s="1722"/>
      <c r="E1148" s="2648"/>
      <c r="F1148" s="2648"/>
      <c r="G1148" s="1722"/>
      <c r="H1148" s="2648"/>
      <c r="I1148" s="2643"/>
      <c r="J1148" s="1975"/>
      <c r="K1148" s="1975"/>
      <c r="L1148" s="1974"/>
      <c r="M1148" s="1976"/>
      <c r="N1148" s="1976"/>
      <c r="O1148" s="1976"/>
      <c r="P1148" s="1976"/>
      <c r="Q1148" s="1976"/>
      <c r="R1148" s="1976"/>
      <c r="S1148" s="2649"/>
      <c r="T1148" s="1722"/>
      <c r="U1148" s="1974"/>
      <c r="V1148" s="1974"/>
    </row>
    <row r="1149" spans="1:22">
      <c r="A1149" s="1722"/>
      <c r="B1149" s="2648"/>
      <c r="C1149" s="659"/>
      <c r="D1149" s="1722"/>
      <c r="E1149" s="2648"/>
      <c r="F1149" s="2648"/>
      <c r="G1149" s="1722"/>
      <c r="H1149" s="2648"/>
      <c r="I1149" s="2643"/>
      <c r="J1149" s="1975"/>
      <c r="K1149" s="1975"/>
      <c r="L1149" s="1974"/>
      <c r="M1149" s="1976"/>
      <c r="N1149" s="1976"/>
      <c r="O1149" s="1976"/>
      <c r="P1149" s="1976"/>
      <c r="Q1149" s="1976"/>
      <c r="R1149" s="1976"/>
      <c r="S1149" s="2649"/>
      <c r="T1149" s="1722"/>
      <c r="U1149" s="1974"/>
      <c r="V1149" s="1974"/>
    </row>
    <row r="1150" spans="1:22">
      <c r="A1150" s="1722"/>
      <c r="B1150" s="2648"/>
      <c r="C1150" s="659"/>
      <c r="D1150" s="1722"/>
      <c r="E1150" s="2648"/>
      <c r="F1150" s="2648"/>
      <c r="G1150" s="1722"/>
      <c r="H1150" s="2648"/>
      <c r="I1150" s="2643"/>
      <c r="J1150" s="1975"/>
      <c r="K1150" s="1975"/>
      <c r="L1150" s="1974"/>
      <c r="M1150" s="1976"/>
      <c r="N1150" s="1976"/>
      <c r="O1150" s="1976"/>
      <c r="P1150" s="1976"/>
      <c r="Q1150" s="1976"/>
      <c r="R1150" s="1976"/>
      <c r="S1150" s="2649"/>
      <c r="T1150" s="1722"/>
      <c r="U1150" s="1974"/>
      <c r="V1150" s="1974"/>
    </row>
    <row r="1151" spans="1:22">
      <c r="A1151" s="1722"/>
      <c r="B1151" s="2648"/>
      <c r="C1151" s="659"/>
      <c r="D1151" s="1722"/>
      <c r="E1151" s="2648"/>
      <c r="F1151" s="2648"/>
      <c r="G1151" s="1722"/>
      <c r="H1151" s="2648"/>
      <c r="I1151" s="2643"/>
      <c r="J1151" s="1975"/>
      <c r="K1151" s="1975"/>
      <c r="L1151" s="1974"/>
      <c r="M1151" s="1976"/>
      <c r="N1151" s="1976"/>
      <c r="O1151" s="1976"/>
      <c r="P1151" s="1976"/>
      <c r="Q1151" s="1976"/>
      <c r="R1151" s="1976"/>
      <c r="S1151" s="2649"/>
      <c r="T1151" s="1722"/>
      <c r="U1151" s="1974"/>
      <c r="V1151" s="1974"/>
    </row>
    <row r="1152" spans="1:22">
      <c r="A1152" s="1722"/>
      <c r="B1152" s="2648"/>
      <c r="C1152" s="659"/>
      <c r="D1152" s="1722"/>
      <c r="E1152" s="2648"/>
      <c r="F1152" s="2648"/>
      <c r="G1152" s="1722"/>
      <c r="H1152" s="2648"/>
      <c r="I1152" s="2643"/>
      <c r="J1152" s="1975"/>
      <c r="K1152" s="1975"/>
      <c r="L1152" s="1974"/>
      <c r="M1152" s="1976"/>
      <c r="N1152" s="1976"/>
      <c r="O1152" s="1976"/>
      <c r="P1152" s="1976"/>
      <c r="Q1152" s="1976"/>
      <c r="R1152" s="1976"/>
      <c r="S1152" s="2649"/>
      <c r="T1152" s="1722"/>
      <c r="U1152" s="1974"/>
      <c r="V1152" s="1974"/>
    </row>
    <row r="1153" spans="1:22">
      <c r="A1153" s="1722"/>
      <c r="B1153" s="2648"/>
      <c r="C1153" s="659"/>
      <c r="D1153" s="1722"/>
      <c r="E1153" s="2648"/>
      <c r="F1153" s="2648"/>
      <c r="G1153" s="1722"/>
      <c r="H1153" s="2648"/>
      <c r="I1153" s="2643"/>
      <c r="J1153" s="1975"/>
      <c r="K1153" s="1975"/>
      <c r="L1153" s="1974"/>
      <c r="M1153" s="1976"/>
      <c r="N1153" s="1976"/>
      <c r="O1153" s="1976"/>
      <c r="P1153" s="1976"/>
      <c r="Q1153" s="1976"/>
      <c r="R1153" s="1976"/>
      <c r="S1153" s="2649"/>
      <c r="T1153" s="1722"/>
      <c r="U1153" s="1974"/>
      <c r="V1153" s="1974"/>
    </row>
    <row r="1154" spans="1:22">
      <c r="A1154" s="1722"/>
      <c r="B1154" s="2648"/>
      <c r="C1154" s="659"/>
      <c r="D1154" s="1722"/>
      <c r="E1154" s="2648"/>
      <c r="F1154" s="2648"/>
      <c r="G1154" s="1722"/>
      <c r="H1154" s="2648"/>
      <c r="I1154" s="2643"/>
      <c r="J1154" s="1975"/>
      <c r="K1154" s="1975"/>
      <c r="L1154" s="1974"/>
      <c r="M1154" s="1976"/>
      <c r="N1154" s="1976"/>
      <c r="O1154" s="1976"/>
      <c r="P1154" s="1976"/>
      <c r="Q1154" s="1976"/>
      <c r="R1154" s="1976"/>
      <c r="S1154" s="2649"/>
      <c r="T1154" s="1722"/>
      <c r="U1154" s="1974"/>
      <c r="V1154" s="1974"/>
    </row>
    <row r="1155" spans="1:22">
      <c r="A1155" s="1722"/>
      <c r="B1155" s="2648"/>
      <c r="C1155" s="659"/>
      <c r="D1155" s="1722"/>
      <c r="E1155" s="2648"/>
      <c r="F1155" s="2648"/>
      <c r="G1155" s="1722"/>
      <c r="H1155" s="2648"/>
      <c r="I1155" s="2643"/>
      <c r="J1155" s="1975"/>
      <c r="K1155" s="1975"/>
      <c r="L1155" s="1974"/>
      <c r="M1155" s="1976"/>
      <c r="N1155" s="1976"/>
      <c r="O1155" s="1976"/>
      <c r="P1155" s="1976"/>
      <c r="Q1155" s="1976"/>
      <c r="R1155" s="1976"/>
      <c r="S1155" s="2649"/>
      <c r="T1155" s="1722"/>
      <c r="U1155" s="1974"/>
      <c r="V1155" s="1974"/>
    </row>
    <row r="1156" spans="1:22">
      <c r="A1156" s="1722"/>
      <c r="B1156" s="2648"/>
      <c r="C1156" s="659"/>
      <c r="D1156" s="1722"/>
      <c r="E1156" s="2648"/>
      <c r="F1156" s="2648"/>
      <c r="G1156" s="1722"/>
      <c r="H1156" s="2648"/>
      <c r="I1156" s="2643"/>
      <c r="J1156" s="1975"/>
      <c r="K1156" s="1975"/>
      <c r="L1156" s="1974"/>
      <c r="M1156" s="1976"/>
      <c r="N1156" s="1976"/>
      <c r="O1156" s="1976"/>
      <c r="P1156" s="1976"/>
      <c r="Q1156" s="1976"/>
      <c r="R1156" s="1976"/>
      <c r="S1156" s="2649"/>
      <c r="T1156" s="1722"/>
      <c r="U1156" s="1974"/>
      <c r="V1156" s="1974"/>
    </row>
    <row r="1157" spans="1:22">
      <c r="A1157" s="1722"/>
      <c r="B1157" s="2648"/>
      <c r="C1157" s="659"/>
      <c r="D1157" s="1722"/>
      <c r="E1157" s="2648"/>
      <c r="F1157" s="2648"/>
      <c r="G1157" s="1722"/>
      <c r="H1157" s="2648"/>
      <c r="I1157" s="2643"/>
      <c r="J1157" s="1975"/>
      <c r="K1157" s="1975"/>
      <c r="L1157" s="1974"/>
      <c r="M1157" s="1976"/>
      <c r="N1157" s="1976"/>
      <c r="O1157" s="1976"/>
      <c r="P1157" s="1976"/>
      <c r="Q1157" s="1976"/>
      <c r="R1157" s="1976"/>
      <c r="S1157" s="2649"/>
      <c r="T1157" s="1722"/>
      <c r="U1157" s="1974"/>
      <c r="V1157" s="1974"/>
    </row>
    <row r="1158" spans="1:22">
      <c r="A1158" s="1722"/>
      <c r="B1158" s="2648"/>
      <c r="C1158" s="659"/>
      <c r="D1158" s="1722"/>
      <c r="E1158" s="2648"/>
      <c r="F1158" s="2648"/>
      <c r="G1158" s="1722"/>
      <c r="H1158" s="2648"/>
      <c r="I1158" s="2643"/>
      <c r="J1158" s="1975"/>
      <c r="K1158" s="1975"/>
      <c r="L1158" s="1974"/>
      <c r="M1158" s="1976"/>
      <c r="N1158" s="1976"/>
      <c r="O1158" s="1976"/>
      <c r="P1158" s="1976"/>
      <c r="Q1158" s="1976"/>
      <c r="R1158" s="1976"/>
      <c r="S1158" s="2649"/>
      <c r="T1158" s="1722"/>
      <c r="U1158" s="1974"/>
      <c r="V1158" s="1974"/>
    </row>
    <row r="1159" spans="1:22">
      <c r="A1159" s="1722"/>
      <c r="B1159" s="2648"/>
      <c r="C1159" s="659"/>
      <c r="D1159" s="1722"/>
      <c r="E1159" s="2648"/>
      <c r="F1159" s="2648"/>
      <c r="G1159" s="1722"/>
      <c r="H1159" s="2648"/>
      <c r="I1159" s="2643"/>
      <c r="J1159" s="1975"/>
      <c r="K1159" s="1975"/>
      <c r="L1159" s="1974"/>
      <c r="M1159" s="1976"/>
      <c r="N1159" s="1976"/>
      <c r="O1159" s="1976"/>
      <c r="P1159" s="1976"/>
      <c r="Q1159" s="1976"/>
      <c r="R1159" s="1976"/>
      <c r="S1159" s="2649"/>
      <c r="T1159" s="1722"/>
      <c r="U1159" s="1974"/>
      <c r="V1159" s="1974"/>
    </row>
    <row r="1160" spans="1:22">
      <c r="A1160" s="1722"/>
      <c r="B1160" s="2648"/>
      <c r="C1160" s="659"/>
      <c r="D1160" s="1722"/>
      <c r="E1160" s="2648"/>
      <c r="F1160" s="2648"/>
      <c r="G1160" s="1722"/>
      <c r="H1160" s="2648"/>
      <c r="I1160" s="2643"/>
      <c r="J1160" s="1975"/>
      <c r="K1160" s="1975"/>
      <c r="L1160" s="1974"/>
      <c r="M1160" s="1976"/>
      <c r="N1160" s="1976"/>
      <c r="O1160" s="1976"/>
      <c r="P1160" s="1976"/>
      <c r="Q1160" s="1976"/>
      <c r="R1160" s="1976"/>
      <c r="S1160" s="2649"/>
      <c r="T1160" s="1722"/>
      <c r="U1160" s="1974"/>
      <c r="V1160" s="1974"/>
    </row>
    <row r="1161" spans="1:22">
      <c r="A1161" s="1722"/>
      <c r="B1161" s="2648"/>
      <c r="C1161" s="659"/>
      <c r="D1161" s="1722"/>
      <c r="E1161" s="2648"/>
      <c r="F1161" s="2648"/>
      <c r="G1161" s="1722"/>
      <c r="H1161" s="2648"/>
      <c r="I1161" s="2643"/>
      <c r="J1161" s="1975"/>
      <c r="K1161" s="1975"/>
      <c r="L1161" s="1974"/>
      <c r="M1161" s="1976"/>
      <c r="N1161" s="1976"/>
      <c r="O1161" s="1976"/>
      <c r="P1161" s="1976"/>
      <c r="Q1161" s="1976"/>
      <c r="R1161" s="1976"/>
      <c r="S1161" s="2649"/>
      <c r="T1161" s="1722"/>
      <c r="U1161" s="1974"/>
      <c r="V1161" s="1974"/>
    </row>
    <row r="1162" spans="1:22">
      <c r="A1162" s="1722"/>
      <c r="B1162" s="2648"/>
      <c r="C1162" s="659"/>
      <c r="D1162" s="1722"/>
      <c r="E1162" s="2648"/>
      <c r="F1162" s="2648"/>
      <c r="G1162" s="1722"/>
      <c r="H1162" s="2648"/>
      <c r="I1162" s="2643"/>
      <c r="J1162" s="1975"/>
      <c r="K1162" s="1975"/>
      <c r="L1162" s="1974"/>
      <c r="M1162" s="1976"/>
      <c r="N1162" s="1976"/>
      <c r="O1162" s="1976"/>
      <c r="P1162" s="1976"/>
      <c r="Q1162" s="1976"/>
      <c r="R1162" s="1976"/>
      <c r="S1162" s="2649"/>
      <c r="T1162" s="1722"/>
      <c r="U1162" s="1974"/>
      <c r="V1162" s="1974"/>
    </row>
    <row r="1163" spans="1:22">
      <c r="A1163" s="1722"/>
      <c r="B1163" s="2648"/>
      <c r="C1163" s="659"/>
      <c r="D1163" s="1722"/>
      <c r="E1163" s="2648"/>
      <c r="F1163" s="2648"/>
      <c r="G1163" s="1722"/>
      <c r="H1163" s="2648"/>
      <c r="I1163" s="2643"/>
      <c r="J1163" s="1975"/>
      <c r="K1163" s="1975"/>
      <c r="L1163" s="1974"/>
      <c r="M1163" s="1976"/>
      <c r="N1163" s="1976"/>
      <c r="O1163" s="1976"/>
      <c r="P1163" s="1976"/>
      <c r="Q1163" s="1976"/>
      <c r="R1163" s="1976"/>
      <c r="S1163" s="2649"/>
      <c r="T1163" s="1722"/>
      <c r="U1163" s="1974"/>
      <c r="V1163" s="1974"/>
    </row>
    <row r="1164" spans="1:22">
      <c r="A1164" s="1722"/>
      <c r="B1164" s="2648"/>
      <c r="C1164" s="659"/>
      <c r="D1164" s="1722"/>
      <c r="E1164" s="2648"/>
      <c r="F1164" s="2648"/>
      <c r="G1164" s="1722"/>
      <c r="H1164" s="2648"/>
      <c r="I1164" s="2643"/>
      <c r="J1164" s="1975"/>
      <c r="K1164" s="1975"/>
      <c r="L1164" s="1974"/>
      <c r="M1164" s="1976"/>
      <c r="N1164" s="1976"/>
      <c r="O1164" s="1976"/>
      <c r="P1164" s="1976"/>
      <c r="Q1164" s="1976"/>
      <c r="R1164" s="1976"/>
      <c r="S1164" s="2649"/>
      <c r="T1164" s="1722"/>
      <c r="U1164" s="1974"/>
      <c r="V1164" s="1974"/>
    </row>
    <row r="1165" spans="1:22">
      <c r="A1165" s="1722"/>
      <c r="B1165" s="2648"/>
      <c r="C1165" s="659"/>
      <c r="D1165" s="1722"/>
      <c r="E1165" s="2648"/>
      <c r="F1165" s="2648"/>
      <c r="G1165" s="1722"/>
      <c r="H1165" s="2648"/>
      <c r="I1165" s="2643"/>
      <c r="J1165" s="1975"/>
      <c r="K1165" s="1975"/>
      <c r="L1165" s="1974"/>
      <c r="M1165" s="1976"/>
      <c r="N1165" s="1976"/>
      <c r="O1165" s="1976"/>
      <c r="P1165" s="1976"/>
      <c r="Q1165" s="1976"/>
      <c r="R1165" s="1976"/>
      <c r="S1165" s="2649"/>
      <c r="T1165" s="1722"/>
      <c r="U1165" s="1974"/>
      <c r="V1165" s="1974"/>
    </row>
    <row r="1166" spans="1:22">
      <c r="A1166" s="1722"/>
      <c r="B1166" s="2648"/>
      <c r="C1166" s="659"/>
      <c r="D1166" s="1722"/>
      <c r="E1166" s="2648"/>
      <c r="F1166" s="2648"/>
      <c r="G1166" s="1722"/>
      <c r="H1166" s="2648"/>
      <c r="I1166" s="2643"/>
      <c r="J1166" s="1975"/>
      <c r="K1166" s="1975"/>
      <c r="L1166" s="1974"/>
      <c r="M1166" s="1976"/>
      <c r="N1166" s="1976"/>
      <c r="O1166" s="1976"/>
      <c r="P1166" s="1976"/>
      <c r="Q1166" s="1976"/>
      <c r="R1166" s="1976"/>
      <c r="S1166" s="2649"/>
      <c r="T1166" s="1722"/>
      <c r="U1166" s="1974"/>
      <c r="V1166" s="1974"/>
    </row>
    <row r="1167" spans="1:22">
      <c r="A1167" s="1722"/>
      <c r="B1167" s="2648"/>
      <c r="C1167" s="659"/>
      <c r="D1167" s="1722"/>
      <c r="E1167" s="2648"/>
      <c r="F1167" s="2648"/>
      <c r="G1167" s="1722"/>
      <c r="H1167" s="2648"/>
      <c r="I1167" s="2643"/>
      <c r="J1167" s="1975"/>
      <c r="K1167" s="1975"/>
      <c r="L1167" s="1974"/>
      <c r="M1167" s="1976"/>
      <c r="N1167" s="1976"/>
      <c r="O1167" s="1976"/>
      <c r="P1167" s="1976"/>
      <c r="Q1167" s="1976"/>
      <c r="R1167" s="1976"/>
      <c r="S1167" s="2649"/>
      <c r="T1167" s="1722"/>
      <c r="U1167" s="1974"/>
      <c r="V1167" s="1974"/>
    </row>
    <row r="1168" spans="1:22">
      <c r="A1168" s="1722"/>
      <c r="B1168" s="2648"/>
      <c r="C1168" s="659"/>
      <c r="D1168" s="1722"/>
      <c r="E1168" s="2648"/>
      <c r="F1168" s="2648"/>
      <c r="G1168" s="1722"/>
      <c r="H1168" s="2648"/>
      <c r="I1168" s="2643"/>
      <c r="J1168" s="1975"/>
      <c r="K1168" s="1975"/>
      <c r="L1168" s="1974"/>
      <c r="M1168" s="1976"/>
      <c r="N1168" s="1976"/>
      <c r="O1168" s="1976"/>
      <c r="P1168" s="1976"/>
      <c r="Q1168" s="1976"/>
      <c r="R1168" s="1976"/>
      <c r="S1168" s="2649"/>
      <c r="T1168" s="1722"/>
      <c r="U1168" s="1974"/>
      <c r="V1168" s="1974"/>
    </row>
    <row r="1169" spans="1:22">
      <c r="A1169" s="1722"/>
      <c r="B1169" s="2648"/>
      <c r="C1169" s="659"/>
      <c r="D1169" s="1722"/>
      <c r="E1169" s="2648"/>
      <c r="F1169" s="2648"/>
      <c r="G1169" s="1722"/>
      <c r="H1169" s="2648"/>
      <c r="I1169" s="2643"/>
      <c r="J1169" s="1975"/>
      <c r="K1169" s="1975"/>
      <c r="L1169" s="1974"/>
      <c r="M1169" s="1976"/>
      <c r="N1169" s="1976"/>
      <c r="O1169" s="1976"/>
      <c r="P1169" s="1976"/>
      <c r="Q1169" s="1976"/>
      <c r="R1169" s="1976"/>
      <c r="S1169" s="2649"/>
      <c r="T1169" s="1722"/>
      <c r="U1169" s="1974"/>
      <c r="V1169" s="1974"/>
    </row>
    <row r="1170" spans="1:22">
      <c r="A1170" s="1722"/>
      <c r="B1170" s="2648"/>
      <c r="C1170" s="659"/>
      <c r="D1170" s="1722"/>
      <c r="E1170" s="2648"/>
      <c r="F1170" s="2648"/>
      <c r="G1170" s="1722"/>
      <c r="H1170" s="2648"/>
      <c r="I1170" s="2643"/>
      <c r="J1170" s="1975"/>
      <c r="K1170" s="1975"/>
      <c r="L1170" s="1974"/>
      <c r="M1170" s="1976"/>
      <c r="N1170" s="1976"/>
      <c r="O1170" s="1976"/>
      <c r="P1170" s="1976"/>
      <c r="Q1170" s="1976"/>
      <c r="R1170" s="1976"/>
      <c r="S1170" s="2649"/>
      <c r="T1170" s="1722"/>
      <c r="U1170" s="1974"/>
      <c r="V1170" s="1974"/>
    </row>
    <row r="1171" spans="1:22">
      <c r="A1171" s="1722"/>
      <c r="B1171" s="2648"/>
      <c r="C1171" s="659"/>
      <c r="D1171" s="1722"/>
      <c r="E1171" s="2648"/>
      <c r="F1171" s="2648"/>
      <c r="G1171" s="1722"/>
      <c r="H1171" s="2648"/>
      <c r="I1171" s="2643"/>
      <c r="J1171" s="1975"/>
      <c r="K1171" s="1975"/>
      <c r="L1171" s="1974"/>
      <c r="M1171" s="1976"/>
      <c r="N1171" s="1976"/>
      <c r="O1171" s="1976"/>
      <c r="P1171" s="1976"/>
      <c r="Q1171" s="1976"/>
      <c r="R1171" s="1976"/>
      <c r="S1171" s="2649"/>
      <c r="T1171" s="1722"/>
      <c r="U1171" s="1974"/>
      <c r="V1171" s="1974"/>
    </row>
    <row r="1172" spans="1:22">
      <c r="A1172" s="1722"/>
      <c r="B1172" s="2648"/>
      <c r="C1172" s="659"/>
      <c r="D1172" s="1722"/>
      <c r="E1172" s="2648"/>
      <c r="F1172" s="2648"/>
      <c r="G1172" s="1722"/>
      <c r="H1172" s="2648"/>
      <c r="I1172" s="2643"/>
      <c r="J1172" s="1975"/>
      <c r="K1172" s="1975"/>
      <c r="L1172" s="1974"/>
      <c r="M1172" s="1976"/>
      <c r="N1172" s="1976"/>
      <c r="O1172" s="1976"/>
      <c r="P1172" s="1976"/>
      <c r="Q1172" s="1976"/>
      <c r="R1172" s="1976"/>
      <c r="S1172" s="2649"/>
      <c r="T1172" s="1722"/>
      <c r="U1172" s="1974"/>
      <c r="V1172" s="1974"/>
    </row>
    <row r="1173" spans="1:22">
      <c r="A1173" s="1722"/>
      <c r="B1173" s="2648"/>
      <c r="C1173" s="659"/>
      <c r="D1173" s="1722"/>
      <c r="E1173" s="2648"/>
      <c r="F1173" s="2648"/>
      <c r="G1173" s="1722"/>
      <c r="H1173" s="2648"/>
      <c r="I1173" s="2643"/>
      <c r="J1173" s="1975"/>
      <c r="K1173" s="1975"/>
      <c r="L1173" s="1974"/>
      <c r="M1173" s="1976"/>
      <c r="N1173" s="1976"/>
      <c r="O1173" s="1976"/>
      <c r="P1173" s="1976"/>
      <c r="Q1173" s="1976"/>
      <c r="R1173" s="1976"/>
      <c r="S1173" s="2649"/>
      <c r="T1173" s="1722"/>
      <c r="U1173" s="1974"/>
      <c r="V1173" s="1974"/>
    </row>
    <row r="1174" spans="1:22">
      <c r="A1174" s="1722"/>
      <c r="B1174" s="2648"/>
      <c r="C1174" s="659"/>
      <c r="D1174" s="1722"/>
      <c r="E1174" s="2648"/>
      <c r="F1174" s="2648"/>
      <c r="G1174" s="1722"/>
      <c r="H1174" s="2648"/>
      <c r="I1174" s="2643"/>
      <c r="J1174" s="1975"/>
      <c r="K1174" s="1975"/>
      <c r="L1174" s="1974"/>
      <c r="M1174" s="1976"/>
      <c r="N1174" s="1976"/>
      <c r="O1174" s="1976"/>
      <c r="P1174" s="1976"/>
      <c r="Q1174" s="1976"/>
      <c r="R1174" s="1976"/>
      <c r="S1174" s="2649"/>
      <c r="T1174" s="1722"/>
      <c r="U1174" s="1974"/>
      <c r="V1174" s="1974"/>
    </row>
    <row r="1175" spans="1:22">
      <c r="A1175" s="1722"/>
      <c r="B1175" s="2648"/>
      <c r="C1175" s="659"/>
      <c r="D1175" s="1722"/>
      <c r="E1175" s="2648"/>
      <c r="F1175" s="2648"/>
      <c r="G1175" s="1722"/>
      <c r="H1175" s="2648"/>
      <c r="I1175" s="2643"/>
      <c r="J1175" s="1975"/>
      <c r="K1175" s="1975"/>
      <c r="L1175" s="1974"/>
      <c r="M1175" s="1976"/>
      <c r="N1175" s="1976"/>
      <c r="O1175" s="1976"/>
      <c r="P1175" s="1976"/>
      <c r="Q1175" s="1976"/>
      <c r="R1175" s="1976"/>
      <c r="S1175" s="2649"/>
      <c r="T1175" s="1722"/>
      <c r="U1175" s="1974"/>
      <c r="V1175" s="1974"/>
    </row>
    <row r="1176" spans="1:22">
      <c r="A1176" s="1722"/>
      <c r="B1176" s="2648"/>
      <c r="C1176" s="659"/>
      <c r="D1176" s="1722"/>
      <c r="E1176" s="2648"/>
      <c r="F1176" s="2648"/>
      <c r="G1176" s="1722"/>
      <c r="H1176" s="2648"/>
      <c r="I1176" s="2643"/>
      <c r="J1176" s="1975"/>
      <c r="K1176" s="1975"/>
      <c r="L1176" s="1974"/>
      <c r="M1176" s="1976"/>
      <c r="N1176" s="1976"/>
      <c r="O1176" s="1976"/>
      <c r="P1176" s="1976"/>
      <c r="Q1176" s="1976"/>
      <c r="R1176" s="1976"/>
      <c r="S1176" s="2649"/>
      <c r="T1176" s="1722"/>
      <c r="U1176" s="1974"/>
      <c r="V1176" s="1974"/>
    </row>
    <row r="1177" spans="1:22">
      <c r="A1177" s="1722"/>
      <c r="B1177" s="2648"/>
      <c r="C1177" s="659"/>
      <c r="D1177" s="1722"/>
      <c r="E1177" s="2648"/>
      <c r="F1177" s="2648"/>
      <c r="G1177" s="1722"/>
      <c r="H1177" s="2648"/>
      <c r="I1177" s="2643"/>
      <c r="J1177" s="1975"/>
      <c r="K1177" s="1975"/>
      <c r="L1177" s="1974"/>
      <c r="M1177" s="1976"/>
      <c r="N1177" s="1976"/>
      <c r="O1177" s="1976"/>
      <c r="P1177" s="1976"/>
      <c r="Q1177" s="1976"/>
      <c r="R1177" s="1976"/>
      <c r="S1177" s="2649"/>
      <c r="T1177" s="1722"/>
      <c r="U1177" s="1974"/>
      <c r="V1177" s="1974"/>
    </row>
    <row r="1178" spans="1:22">
      <c r="A1178" s="1722"/>
      <c r="B1178" s="2648"/>
      <c r="C1178" s="659"/>
      <c r="D1178" s="1722"/>
      <c r="E1178" s="2648"/>
      <c r="F1178" s="2648"/>
      <c r="G1178" s="1722"/>
      <c r="H1178" s="2648"/>
      <c r="I1178" s="2643"/>
      <c r="J1178" s="1975"/>
      <c r="K1178" s="1975"/>
      <c r="L1178" s="1974"/>
      <c r="M1178" s="1976"/>
      <c r="N1178" s="1976"/>
      <c r="O1178" s="1976"/>
      <c r="P1178" s="1976"/>
      <c r="Q1178" s="1976"/>
      <c r="R1178" s="1976"/>
      <c r="S1178" s="2649"/>
      <c r="T1178" s="1722"/>
      <c r="U1178" s="1974"/>
      <c r="V1178" s="1974"/>
    </row>
    <row r="1179" spans="1:22">
      <c r="A1179" s="1722"/>
      <c r="B1179" s="2648"/>
      <c r="C1179" s="659"/>
      <c r="D1179" s="1722"/>
      <c r="E1179" s="2648"/>
      <c r="F1179" s="2648"/>
      <c r="G1179" s="1722"/>
      <c r="H1179" s="2648"/>
      <c r="I1179" s="2643"/>
      <c r="J1179" s="1975"/>
      <c r="K1179" s="1975"/>
      <c r="L1179" s="1974"/>
      <c r="M1179" s="1976"/>
      <c r="N1179" s="1976"/>
      <c r="O1179" s="1976"/>
      <c r="P1179" s="1976"/>
      <c r="Q1179" s="1976"/>
      <c r="R1179" s="1976"/>
      <c r="S1179" s="2649"/>
      <c r="T1179" s="1722"/>
      <c r="U1179" s="1974"/>
      <c r="V1179" s="1974"/>
    </row>
    <row r="1180" spans="1:22">
      <c r="A1180" s="1722"/>
      <c r="B1180" s="2648"/>
      <c r="C1180" s="659"/>
      <c r="D1180" s="1722"/>
      <c r="E1180" s="2648"/>
      <c r="F1180" s="2648"/>
      <c r="G1180" s="1722"/>
      <c r="H1180" s="2648"/>
      <c r="I1180" s="2643"/>
      <c r="J1180" s="1975"/>
      <c r="K1180" s="1975"/>
      <c r="L1180" s="1974"/>
      <c r="M1180" s="1976"/>
      <c r="N1180" s="1976"/>
      <c r="O1180" s="1976"/>
      <c r="P1180" s="1976"/>
      <c r="Q1180" s="1976"/>
      <c r="R1180" s="1976"/>
      <c r="S1180" s="2649"/>
      <c r="T1180" s="1722"/>
      <c r="U1180" s="1974"/>
      <c r="V1180" s="1974"/>
    </row>
    <row r="1181" spans="1:22">
      <c r="A1181" s="1722"/>
      <c r="B1181" s="2648"/>
      <c r="C1181" s="659"/>
      <c r="D1181" s="1722"/>
      <c r="E1181" s="2648"/>
      <c r="F1181" s="2648"/>
      <c r="G1181" s="1722"/>
      <c r="H1181" s="2648"/>
      <c r="I1181" s="2643"/>
      <c r="J1181" s="1975"/>
      <c r="K1181" s="1975"/>
      <c r="L1181" s="1974"/>
      <c r="M1181" s="1976"/>
      <c r="N1181" s="1976"/>
      <c r="O1181" s="1976"/>
      <c r="P1181" s="1976"/>
      <c r="Q1181" s="1976"/>
      <c r="R1181" s="1976"/>
      <c r="S1181" s="2649"/>
      <c r="T1181" s="1722"/>
      <c r="U1181" s="1974"/>
      <c r="V1181" s="1974"/>
    </row>
    <row r="1182" spans="1:22">
      <c r="A1182" s="1722"/>
      <c r="B1182" s="2648"/>
      <c r="C1182" s="659"/>
      <c r="D1182" s="1722"/>
      <c r="E1182" s="2648"/>
      <c r="F1182" s="2648"/>
      <c r="G1182" s="1722"/>
      <c r="H1182" s="2648"/>
      <c r="I1182" s="2643"/>
      <c r="J1182" s="1975"/>
      <c r="K1182" s="1975"/>
      <c r="L1182" s="1974"/>
      <c r="M1182" s="1976"/>
      <c r="N1182" s="1976"/>
      <c r="O1182" s="1976"/>
      <c r="P1182" s="1976"/>
      <c r="Q1182" s="1976"/>
      <c r="R1182" s="1976"/>
      <c r="S1182" s="2649"/>
      <c r="T1182" s="1722"/>
      <c r="U1182" s="1974"/>
      <c r="V1182" s="1974"/>
    </row>
    <row r="1183" spans="1:22">
      <c r="A1183" s="1722"/>
      <c r="B1183" s="2648"/>
      <c r="C1183" s="659"/>
      <c r="D1183" s="1722"/>
      <c r="E1183" s="2648"/>
      <c r="F1183" s="2648"/>
      <c r="G1183" s="1722"/>
      <c r="H1183" s="2648"/>
      <c r="I1183" s="2643"/>
      <c r="J1183" s="1975"/>
      <c r="K1183" s="1975"/>
      <c r="L1183" s="1974"/>
      <c r="M1183" s="1976"/>
      <c r="N1183" s="1976"/>
      <c r="O1183" s="1976"/>
      <c r="P1183" s="1976"/>
      <c r="Q1183" s="1976"/>
      <c r="R1183" s="1976"/>
      <c r="S1183" s="2649"/>
      <c r="T1183" s="1722"/>
      <c r="U1183" s="1974"/>
      <c r="V1183" s="1974"/>
    </row>
    <row r="1184" spans="1:22">
      <c r="A1184" s="1722"/>
      <c r="B1184" s="2648"/>
      <c r="C1184" s="659"/>
      <c r="D1184" s="1722"/>
      <c r="E1184" s="2648"/>
      <c r="F1184" s="2648"/>
      <c r="G1184" s="1722"/>
      <c r="H1184" s="2648"/>
      <c r="I1184" s="2643"/>
      <c r="J1184" s="1975"/>
      <c r="K1184" s="1975"/>
      <c r="L1184" s="1974"/>
      <c r="M1184" s="1976"/>
      <c r="N1184" s="1976"/>
      <c r="O1184" s="1976"/>
      <c r="P1184" s="1976"/>
      <c r="Q1184" s="1976"/>
      <c r="R1184" s="1976"/>
      <c r="S1184" s="2649"/>
      <c r="T1184" s="1722"/>
      <c r="U1184" s="1974"/>
      <c r="V1184" s="1974"/>
    </row>
    <row r="1185" spans="1:22">
      <c r="A1185" s="1722"/>
      <c r="B1185" s="2648"/>
      <c r="C1185" s="659"/>
      <c r="D1185" s="1722"/>
      <c r="E1185" s="2648"/>
      <c r="F1185" s="2648"/>
      <c r="G1185" s="1722"/>
      <c r="H1185" s="2648"/>
      <c r="I1185" s="2643"/>
      <c r="J1185" s="1975"/>
      <c r="K1185" s="1975"/>
      <c r="L1185" s="1974"/>
      <c r="M1185" s="1976"/>
      <c r="N1185" s="1976"/>
      <c r="O1185" s="1976"/>
      <c r="P1185" s="1976"/>
      <c r="Q1185" s="1976"/>
      <c r="R1185" s="1976"/>
      <c r="S1185" s="2649"/>
      <c r="T1185" s="1722"/>
      <c r="U1185" s="1974"/>
      <c r="V1185" s="1974"/>
    </row>
    <row r="1186" spans="1:22">
      <c r="A1186" s="1722"/>
      <c r="B1186" s="2648"/>
      <c r="C1186" s="659"/>
      <c r="D1186" s="1722"/>
      <c r="E1186" s="2648"/>
      <c r="F1186" s="2648"/>
      <c r="G1186" s="1722"/>
      <c r="H1186" s="2648"/>
      <c r="I1186" s="2643"/>
      <c r="J1186" s="1975"/>
      <c r="K1186" s="1975"/>
      <c r="L1186" s="1974"/>
      <c r="M1186" s="1976"/>
      <c r="N1186" s="1976"/>
      <c r="O1186" s="1976"/>
      <c r="P1186" s="1976"/>
      <c r="Q1186" s="1976"/>
      <c r="R1186" s="1976"/>
      <c r="S1186" s="2649"/>
      <c r="T1186" s="1722"/>
      <c r="U1186" s="1974"/>
      <c r="V1186" s="1974"/>
    </row>
    <row r="1187" spans="1:22">
      <c r="A1187" s="1722"/>
      <c r="B1187" s="2648"/>
      <c r="C1187" s="659"/>
      <c r="D1187" s="1722"/>
      <c r="E1187" s="2648"/>
      <c r="F1187" s="2648"/>
      <c r="G1187" s="1722"/>
      <c r="H1187" s="2648"/>
      <c r="I1187" s="2643"/>
      <c r="J1187" s="1975"/>
      <c r="K1187" s="1975"/>
      <c r="L1187" s="1974"/>
      <c r="M1187" s="1976"/>
      <c r="N1187" s="1976"/>
      <c r="O1187" s="1976"/>
      <c r="P1187" s="1976"/>
      <c r="Q1187" s="1976"/>
      <c r="R1187" s="1976"/>
      <c r="S1187" s="2649"/>
      <c r="T1187" s="1722"/>
      <c r="U1187" s="1974"/>
      <c r="V1187" s="1974"/>
    </row>
    <row r="1188" spans="1:22">
      <c r="A1188" s="1722"/>
      <c r="B1188" s="2648"/>
      <c r="C1188" s="659"/>
      <c r="D1188" s="1722"/>
      <c r="E1188" s="2648"/>
      <c r="F1188" s="2648"/>
      <c r="G1188" s="1722"/>
      <c r="H1188" s="2648"/>
      <c r="I1188" s="2643"/>
      <c r="J1188" s="1975"/>
      <c r="K1188" s="1975"/>
      <c r="L1188" s="1974"/>
      <c r="M1188" s="1976"/>
      <c r="N1188" s="1976"/>
      <c r="O1188" s="1976"/>
      <c r="P1188" s="1976"/>
      <c r="Q1188" s="1976"/>
      <c r="R1188" s="1976"/>
      <c r="S1188" s="2649"/>
      <c r="T1188" s="1722"/>
      <c r="U1188" s="1974"/>
      <c r="V1188" s="1974"/>
    </row>
    <row r="1189" spans="1:22">
      <c r="A1189" s="1722"/>
      <c r="B1189" s="2648"/>
      <c r="C1189" s="659"/>
      <c r="D1189" s="1722"/>
      <c r="E1189" s="2648"/>
      <c r="F1189" s="2648"/>
      <c r="G1189" s="1722"/>
      <c r="H1189" s="2648"/>
      <c r="I1189" s="2643"/>
      <c r="J1189" s="1975"/>
      <c r="K1189" s="1975"/>
      <c r="L1189" s="1974"/>
      <c r="M1189" s="1976"/>
      <c r="N1189" s="1976"/>
      <c r="O1189" s="1976"/>
      <c r="P1189" s="1976"/>
      <c r="Q1189" s="1976"/>
      <c r="R1189" s="1976"/>
      <c r="S1189" s="2649"/>
      <c r="T1189" s="1722"/>
      <c r="U1189" s="1974"/>
      <c r="V1189" s="1974"/>
    </row>
    <row r="1190" spans="1:22">
      <c r="A1190" s="1722"/>
      <c r="B1190" s="2648"/>
      <c r="C1190" s="659"/>
      <c r="D1190" s="1722"/>
      <c r="E1190" s="2648"/>
      <c r="F1190" s="2648"/>
      <c r="G1190" s="1722"/>
      <c r="H1190" s="2648"/>
      <c r="I1190" s="2643"/>
      <c r="J1190" s="1975"/>
      <c r="K1190" s="1975"/>
      <c r="L1190" s="1974"/>
      <c r="M1190" s="1976"/>
      <c r="N1190" s="1976"/>
      <c r="O1190" s="1976"/>
      <c r="P1190" s="1976"/>
      <c r="Q1190" s="1976"/>
      <c r="R1190" s="1976"/>
      <c r="S1190" s="2649"/>
      <c r="T1190" s="1722"/>
      <c r="U1190" s="1974"/>
      <c r="V1190" s="1974"/>
    </row>
    <row r="1191" spans="1:22">
      <c r="A1191" s="1722"/>
      <c r="B1191" s="2648"/>
      <c r="C1191" s="659"/>
      <c r="D1191" s="1722"/>
      <c r="E1191" s="2648"/>
      <c r="F1191" s="2648"/>
      <c r="G1191" s="1722"/>
      <c r="H1191" s="2648"/>
      <c r="I1191" s="2643"/>
      <c r="J1191" s="1975"/>
      <c r="K1191" s="1975"/>
      <c r="L1191" s="1974"/>
      <c r="M1191" s="1976"/>
      <c r="N1191" s="1976"/>
      <c r="O1191" s="1976"/>
      <c r="P1191" s="1976"/>
      <c r="Q1191" s="1976"/>
      <c r="R1191" s="1976"/>
      <c r="S1191" s="2649"/>
      <c r="T1191" s="1722"/>
      <c r="U1191" s="1974"/>
      <c r="V1191" s="1974"/>
    </row>
    <row r="1192" spans="1:22">
      <c r="A1192" s="1722"/>
      <c r="B1192" s="2648"/>
      <c r="C1192" s="659"/>
      <c r="D1192" s="1722"/>
      <c r="E1192" s="2648"/>
      <c r="F1192" s="2648"/>
      <c r="G1192" s="1722"/>
      <c r="H1192" s="2648"/>
      <c r="I1192" s="2643"/>
      <c r="J1192" s="1975"/>
      <c r="K1192" s="1975"/>
      <c r="L1192" s="1974"/>
      <c r="M1192" s="1976"/>
      <c r="N1192" s="1976"/>
      <c r="O1192" s="1976"/>
      <c r="P1192" s="1976"/>
      <c r="Q1192" s="1976"/>
      <c r="R1192" s="1976"/>
      <c r="S1192" s="2649"/>
      <c r="T1192" s="1722"/>
      <c r="U1192" s="1974"/>
      <c r="V1192" s="1974"/>
    </row>
    <row r="1193" spans="1:22">
      <c r="A1193" s="1722"/>
      <c r="B1193" s="2648"/>
      <c r="C1193" s="659"/>
      <c r="D1193" s="1722"/>
      <c r="E1193" s="2648"/>
      <c r="F1193" s="2648"/>
      <c r="G1193" s="1722"/>
      <c r="H1193" s="2648"/>
      <c r="I1193" s="2643"/>
      <c r="J1193" s="1975"/>
      <c r="K1193" s="1975"/>
      <c r="L1193" s="1974"/>
      <c r="M1193" s="1976"/>
      <c r="N1193" s="1976"/>
      <c r="O1193" s="1976"/>
      <c r="P1193" s="1976"/>
      <c r="Q1193" s="1976"/>
      <c r="R1193" s="1976"/>
      <c r="S1193" s="2649"/>
      <c r="T1193" s="1722"/>
      <c r="U1193" s="1974"/>
      <c r="V1193" s="1974"/>
    </row>
    <row r="1194" spans="1:22">
      <c r="A1194" s="1722"/>
      <c r="B1194" s="2648"/>
      <c r="C1194" s="659"/>
      <c r="D1194" s="1722"/>
      <c r="E1194" s="2648"/>
      <c r="F1194" s="2648"/>
      <c r="G1194" s="1722"/>
      <c r="H1194" s="2648"/>
      <c r="I1194" s="2643"/>
      <c r="J1194" s="1975"/>
      <c r="K1194" s="1975"/>
      <c r="L1194" s="1974"/>
      <c r="M1194" s="1976"/>
      <c r="N1194" s="1976"/>
      <c r="O1194" s="1976"/>
      <c r="P1194" s="1976"/>
      <c r="Q1194" s="1976"/>
      <c r="R1194" s="1976"/>
      <c r="S1194" s="2649"/>
      <c r="T1194" s="1722"/>
      <c r="U1194" s="1974"/>
      <c r="V1194" s="1974"/>
    </row>
    <row r="1195" spans="1:22">
      <c r="A1195" s="1722"/>
      <c r="B1195" s="2648"/>
      <c r="C1195" s="659"/>
      <c r="D1195" s="1722"/>
      <c r="E1195" s="2648"/>
      <c r="F1195" s="2648"/>
      <c r="G1195" s="1722"/>
      <c r="H1195" s="2648"/>
      <c r="I1195" s="2643"/>
      <c r="J1195" s="1975"/>
      <c r="K1195" s="1975"/>
      <c r="L1195" s="1974"/>
      <c r="M1195" s="1976"/>
      <c r="N1195" s="1976"/>
      <c r="O1195" s="1976"/>
      <c r="P1195" s="1976"/>
      <c r="Q1195" s="1976"/>
      <c r="R1195" s="1976"/>
      <c r="S1195" s="2649"/>
      <c r="T1195" s="1722"/>
      <c r="U1195" s="1974"/>
      <c r="V1195" s="1974"/>
    </row>
    <row r="1196" spans="1:22">
      <c r="A1196" s="1722"/>
      <c r="B1196" s="2648"/>
      <c r="C1196" s="659"/>
      <c r="D1196" s="1722"/>
      <c r="E1196" s="2648"/>
      <c r="F1196" s="2648"/>
      <c r="G1196" s="1722"/>
      <c r="H1196" s="2648"/>
      <c r="I1196" s="2643"/>
      <c r="J1196" s="1975"/>
      <c r="K1196" s="1975"/>
      <c r="L1196" s="1974"/>
      <c r="M1196" s="1976"/>
      <c r="N1196" s="1976"/>
      <c r="O1196" s="1976"/>
      <c r="P1196" s="1976"/>
      <c r="Q1196" s="1976"/>
      <c r="R1196" s="1976"/>
      <c r="S1196" s="2649"/>
      <c r="T1196" s="1722"/>
      <c r="U1196" s="1974"/>
      <c r="V1196" s="1974"/>
    </row>
    <row r="1197" spans="1:22">
      <c r="A1197" s="1722"/>
      <c r="B1197" s="2648"/>
      <c r="C1197" s="659"/>
      <c r="D1197" s="1722"/>
      <c r="E1197" s="2648"/>
      <c r="F1197" s="2648"/>
      <c r="G1197" s="1722"/>
      <c r="H1197" s="2648"/>
      <c r="I1197" s="2643"/>
      <c r="J1197" s="1975"/>
      <c r="K1197" s="1975"/>
      <c r="L1197" s="1974"/>
      <c r="M1197" s="1976"/>
      <c r="N1197" s="1976"/>
      <c r="O1197" s="1976"/>
      <c r="P1197" s="1976"/>
      <c r="Q1197" s="1976"/>
      <c r="R1197" s="1976"/>
      <c r="S1197" s="2649"/>
      <c r="T1197" s="1722"/>
      <c r="U1197" s="1974"/>
      <c r="V1197" s="1974"/>
    </row>
    <row r="1198" spans="1:22">
      <c r="A1198" s="1722"/>
      <c r="B1198" s="2648"/>
      <c r="C1198" s="659"/>
      <c r="D1198" s="1722"/>
      <c r="E1198" s="2648"/>
      <c r="F1198" s="2648"/>
      <c r="G1198" s="1722"/>
      <c r="H1198" s="2648"/>
      <c r="I1198" s="2643"/>
      <c r="J1198" s="1975"/>
      <c r="K1198" s="1975"/>
      <c r="L1198" s="1974"/>
      <c r="M1198" s="1976"/>
      <c r="N1198" s="1976"/>
      <c r="O1198" s="1976"/>
      <c r="P1198" s="1976"/>
      <c r="Q1198" s="1976"/>
      <c r="R1198" s="1976"/>
      <c r="S1198" s="2649"/>
      <c r="T1198" s="1722"/>
      <c r="U1198" s="1974"/>
      <c r="V1198" s="1974"/>
    </row>
    <row r="1199" spans="1:22">
      <c r="A1199" s="1722"/>
      <c r="B1199" s="2648"/>
      <c r="C1199" s="659"/>
      <c r="D1199" s="1722"/>
      <c r="E1199" s="2648"/>
      <c r="F1199" s="2648"/>
      <c r="G1199" s="1722"/>
      <c r="H1199" s="2648"/>
      <c r="I1199" s="2643"/>
      <c r="J1199" s="1975"/>
      <c r="K1199" s="1975"/>
      <c r="L1199" s="1974"/>
      <c r="M1199" s="1976"/>
      <c r="N1199" s="1976"/>
      <c r="O1199" s="1976"/>
      <c r="P1199" s="1976"/>
      <c r="Q1199" s="1976"/>
      <c r="R1199" s="1976"/>
      <c r="S1199" s="2649"/>
      <c r="T1199" s="1722"/>
      <c r="U1199" s="1974"/>
      <c r="V1199" s="1974"/>
    </row>
    <row r="1200" spans="1:22">
      <c r="A1200" s="1722"/>
      <c r="B1200" s="2648"/>
      <c r="C1200" s="659"/>
      <c r="D1200" s="1722"/>
      <c r="E1200" s="2648"/>
      <c r="F1200" s="2648"/>
      <c r="G1200" s="1722"/>
      <c r="H1200" s="2648"/>
      <c r="I1200" s="2643"/>
      <c r="J1200" s="1975"/>
      <c r="K1200" s="1975"/>
      <c r="L1200" s="1974"/>
      <c r="M1200" s="1976"/>
      <c r="N1200" s="1976"/>
      <c r="O1200" s="1976"/>
      <c r="P1200" s="1976"/>
      <c r="Q1200" s="1976"/>
      <c r="R1200" s="1976"/>
      <c r="S1200" s="2649"/>
      <c r="T1200" s="1722"/>
      <c r="U1200" s="1974"/>
      <c r="V1200" s="1974"/>
    </row>
    <row r="1201" spans="1:22">
      <c r="A1201" s="1722"/>
      <c r="B1201" s="2648"/>
      <c r="C1201" s="659"/>
      <c r="D1201" s="1722"/>
      <c r="E1201" s="2648"/>
      <c r="F1201" s="2648"/>
      <c r="G1201" s="1722"/>
      <c r="H1201" s="2648"/>
      <c r="I1201" s="2643"/>
      <c r="J1201" s="1975"/>
      <c r="K1201" s="1975"/>
      <c r="L1201" s="1974"/>
      <c r="M1201" s="1976"/>
      <c r="N1201" s="1976"/>
      <c r="O1201" s="1976"/>
      <c r="P1201" s="1976"/>
      <c r="Q1201" s="1976"/>
      <c r="R1201" s="1976"/>
      <c r="S1201" s="2649"/>
      <c r="T1201" s="1722"/>
      <c r="U1201" s="1974"/>
      <c r="V1201" s="1974"/>
    </row>
    <row r="1202" spans="1:22">
      <c r="A1202" s="1722"/>
      <c r="B1202" s="2648"/>
      <c r="C1202" s="659"/>
      <c r="D1202" s="1722"/>
      <c r="E1202" s="2648"/>
      <c r="F1202" s="2648"/>
      <c r="G1202" s="1722"/>
      <c r="H1202" s="2648"/>
      <c r="I1202" s="2643"/>
      <c r="J1202" s="1975"/>
      <c r="K1202" s="1975"/>
      <c r="L1202" s="1974"/>
      <c r="M1202" s="1976"/>
      <c r="N1202" s="1976"/>
      <c r="O1202" s="1976"/>
      <c r="P1202" s="1976"/>
      <c r="Q1202" s="1976"/>
      <c r="R1202" s="1976"/>
      <c r="S1202" s="2649"/>
      <c r="T1202" s="1722"/>
      <c r="U1202" s="1974"/>
      <c r="V1202" s="1974"/>
    </row>
    <row r="1203" spans="1:22">
      <c r="A1203" s="1722"/>
      <c r="B1203" s="2648"/>
      <c r="C1203" s="659"/>
      <c r="D1203" s="1722"/>
      <c r="E1203" s="2648"/>
      <c r="F1203" s="2648"/>
      <c r="G1203" s="1722"/>
      <c r="H1203" s="2648"/>
      <c r="I1203" s="2643"/>
      <c r="J1203" s="1975"/>
      <c r="K1203" s="1975"/>
      <c r="L1203" s="1974"/>
      <c r="M1203" s="1976"/>
      <c r="N1203" s="1976"/>
      <c r="O1203" s="1976"/>
      <c r="P1203" s="1976"/>
      <c r="Q1203" s="1976"/>
      <c r="R1203" s="1976"/>
      <c r="S1203" s="2649"/>
      <c r="T1203" s="1722"/>
      <c r="U1203" s="1974"/>
      <c r="V1203" s="1974"/>
    </row>
    <row r="1204" spans="1:22">
      <c r="A1204" s="1722"/>
      <c r="B1204" s="2648"/>
      <c r="C1204" s="659"/>
      <c r="D1204" s="1722"/>
      <c r="E1204" s="2648"/>
      <c r="F1204" s="2648"/>
      <c r="G1204" s="1722"/>
      <c r="H1204" s="2648"/>
      <c r="I1204" s="2643"/>
      <c r="J1204" s="1975"/>
      <c r="K1204" s="1975"/>
      <c r="L1204" s="1974"/>
      <c r="M1204" s="1976"/>
      <c r="N1204" s="1976"/>
      <c r="O1204" s="1976"/>
      <c r="P1204" s="1976"/>
      <c r="Q1204" s="1976"/>
      <c r="R1204" s="1976"/>
      <c r="S1204" s="2649"/>
      <c r="T1204" s="1722"/>
      <c r="U1204" s="1974"/>
      <c r="V1204" s="1974"/>
    </row>
    <row r="1205" spans="1:22">
      <c r="A1205" s="1722"/>
      <c r="B1205" s="2648"/>
      <c r="C1205" s="659"/>
      <c r="D1205" s="1722"/>
      <c r="E1205" s="2648"/>
      <c r="F1205" s="2648"/>
      <c r="G1205" s="1722"/>
      <c r="H1205" s="2648"/>
      <c r="I1205" s="2643"/>
      <c r="J1205" s="1975"/>
      <c r="K1205" s="1975"/>
      <c r="L1205" s="1974"/>
      <c r="M1205" s="1976"/>
      <c r="N1205" s="1976"/>
      <c r="O1205" s="1976"/>
      <c r="P1205" s="1976"/>
      <c r="Q1205" s="1976"/>
      <c r="R1205" s="1976"/>
      <c r="S1205" s="2649"/>
      <c r="T1205" s="1722"/>
      <c r="U1205" s="1974"/>
      <c r="V1205" s="1974"/>
    </row>
    <row r="1206" spans="1:22">
      <c r="A1206" s="1722"/>
      <c r="B1206" s="2648"/>
      <c r="C1206" s="659"/>
      <c r="D1206" s="1722"/>
      <c r="E1206" s="2648"/>
      <c r="F1206" s="2648"/>
      <c r="G1206" s="1722"/>
      <c r="H1206" s="2648"/>
      <c r="I1206" s="2643"/>
      <c r="J1206" s="1975"/>
      <c r="K1206" s="1975"/>
      <c r="L1206" s="1974"/>
      <c r="M1206" s="1976"/>
      <c r="N1206" s="1976"/>
      <c r="O1206" s="1976"/>
      <c r="P1206" s="1976"/>
      <c r="Q1206" s="1976"/>
      <c r="R1206" s="1976"/>
      <c r="S1206" s="2649"/>
      <c r="T1206" s="1722"/>
      <c r="U1206" s="1974"/>
      <c r="V1206" s="1974"/>
    </row>
    <row r="1207" spans="1:22">
      <c r="A1207" s="1722"/>
      <c r="B1207" s="2648"/>
      <c r="C1207" s="659"/>
      <c r="D1207" s="1722"/>
      <c r="E1207" s="2648"/>
      <c r="F1207" s="2648"/>
      <c r="G1207" s="1722"/>
      <c r="H1207" s="2648"/>
      <c r="I1207" s="2643"/>
      <c r="J1207" s="1975"/>
      <c r="K1207" s="1975"/>
      <c r="L1207" s="1974"/>
      <c r="M1207" s="1976"/>
      <c r="N1207" s="1976"/>
      <c r="O1207" s="1976"/>
      <c r="P1207" s="1976"/>
      <c r="Q1207" s="1976"/>
      <c r="R1207" s="1976"/>
      <c r="S1207" s="2649"/>
      <c r="T1207" s="1722"/>
      <c r="U1207" s="1974"/>
      <c r="V1207" s="1974"/>
    </row>
    <row r="1208" spans="1:22">
      <c r="A1208" s="1722"/>
      <c r="B1208" s="2648"/>
      <c r="C1208" s="659"/>
      <c r="D1208" s="1722"/>
      <c r="E1208" s="2648"/>
      <c r="F1208" s="2648"/>
      <c r="G1208" s="1722"/>
      <c r="H1208" s="2648"/>
      <c r="I1208" s="2643"/>
      <c r="J1208" s="1975"/>
      <c r="K1208" s="1975"/>
      <c r="L1208" s="1974"/>
      <c r="M1208" s="1976"/>
      <c r="N1208" s="1976"/>
      <c r="O1208" s="1976"/>
      <c r="P1208" s="1976"/>
      <c r="Q1208" s="1976"/>
      <c r="R1208" s="1976"/>
      <c r="S1208" s="2649"/>
      <c r="T1208" s="1722"/>
      <c r="U1208" s="1974"/>
      <c r="V1208" s="1974"/>
    </row>
    <row r="1209" spans="1:22">
      <c r="A1209" s="1722"/>
      <c r="B1209" s="2648"/>
      <c r="C1209" s="659"/>
      <c r="D1209" s="1722"/>
      <c r="E1209" s="2648"/>
      <c r="F1209" s="2648"/>
      <c r="G1209" s="1722"/>
      <c r="H1209" s="2648"/>
      <c r="I1209" s="2643"/>
      <c r="J1209" s="1975"/>
      <c r="K1209" s="1975"/>
      <c r="L1209" s="1974"/>
      <c r="M1209" s="1976"/>
      <c r="N1209" s="1976"/>
      <c r="O1209" s="1976"/>
      <c r="P1209" s="1976"/>
      <c r="Q1209" s="1976"/>
      <c r="R1209" s="1976"/>
      <c r="S1209" s="2649"/>
      <c r="T1209" s="1722"/>
      <c r="U1209" s="1974"/>
      <c r="V1209" s="1974"/>
    </row>
    <row r="1210" spans="1:22">
      <c r="A1210" s="1722"/>
      <c r="B1210" s="2648"/>
      <c r="C1210" s="659"/>
      <c r="D1210" s="1722"/>
      <c r="E1210" s="2648"/>
      <c r="F1210" s="2648"/>
      <c r="G1210" s="1722"/>
      <c r="H1210" s="2648"/>
      <c r="I1210" s="2643"/>
      <c r="J1210" s="1975"/>
      <c r="K1210" s="1975"/>
      <c r="L1210" s="1974"/>
      <c r="M1210" s="1976"/>
      <c r="N1210" s="1976"/>
      <c r="O1210" s="1976"/>
      <c r="P1210" s="1976"/>
      <c r="Q1210" s="1976"/>
      <c r="R1210" s="1976"/>
      <c r="S1210" s="2649"/>
      <c r="T1210" s="1722"/>
      <c r="U1210" s="1974"/>
      <c r="V1210" s="1974"/>
    </row>
    <row r="1211" spans="1:22">
      <c r="A1211" s="1722"/>
      <c r="B1211" s="2648"/>
      <c r="C1211" s="659"/>
      <c r="D1211" s="1722"/>
      <c r="E1211" s="2648"/>
      <c r="F1211" s="2648"/>
      <c r="G1211" s="1722"/>
      <c r="H1211" s="2648"/>
      <c r="I1211" s="2643"/>
      <c r="J1211" s="1975"/>
      <c r="K1211" s="1975"/>
      <c r="L1211" s="1974"/>
      <c r="M1211" s="1976"/>
      <c r="N1211" s="1976"/>
      <c r="O1211" s="1976"/>
      <c r="P1211" s="1976"/>
      <c r="Q1211" s="1976"/>
      <c r="R1211" s="1976"/>
      <c r="S1211" s="2649"/>
      <c r="T1211" s="1722"/>
      <c r="U1211" s="1974"/>
      <c r="V1211" s="1974"/>
    </row>
    <row r="1212" spans="1:22">
      <c r="A1212" s="1722"/>
      <c r="B1212" s="2648"/>
      <c r="C1212" s="659"/>
      <c r="D1212" s="1722"/>
      <c r="E1212" s="2648"/>
      <c r="F1212" s="2648"/>
      <c r="G1212" s="1722"/>
      <c r="H1212" s="2648"/>
      <c r="I1212" s="2643"/>
      <c r="J1212" s="1975"/>
      <c r="K1212" s="1975"/>
      <c r="L1212" s="1974"/>
      <c r="M1212" s="1976"/>
      <c r="N1212" s="1976"/>
      <c r="O1212" s="1976"/>
      <c r="P1212" s="1976"/>
      <c r="Q1212" s="1976"/>
      <c r="R1212" s="1976"/>
      <c r="S1212" s="2649"/>
      <c r="T1212" s="1722"/>
      <c r="U1212" s="1974"/>
      <c r="V1212" s="1974"/>
    </row>
    <row r="1213" spans="1:22">
      <c r="A1213" s="1722"/>
      <c r="B1213" s="2648"/>
      <c r="C1213" s="659"/>
      <c r="D1213" s="1722"/>
      <c r="E1213" s="2648"/>
      <c r="F1213" s="2648"/>
      <c r="G1213" s="1722"/>
      <c r="H1213" s="2648"/>
      <c r="I1213" s="2643"/>
      <c r="J1213" s="1975"/>
      <c r="K1213" s="1975"/>
      <c r="L1213" s="1974"/>
      <c r="M1213" s="1976"/>
      <c r="N1213" s="1976"/>
      <c r="O1213" s="1976"/>
      <c r="P1213" s="1976"/>
      <c r="Q1213" s="1976"/>
      <c r="R1213" s="1976"/>
      <c r="S1213" s="2649"/>
      <c r="T1213" s="1722"/>
      <c r="U1213" s="1974"/>
      <c r="V1213" s="1974"/>
    </row>
    <row r="1214" spans="1:22">
      <c r="A1214" s="1722"/>
      <c r="B1214" s="2648"/>
      <c r="C1214" s="659"/>
      <c r="D1214" s="1722"/>
      <c r="E1214" s="2648"/>
      <c r="F1214" s="2648"/>
      <c r="G1214" s="1722"/>
      <c r="H1214" s="2648"/>
      <c r="I1214" s="2643"/>
      <c r="J1214" s="1975"/>
      <c r="K1214" s="1975"/>
      <c r="L1214" s="1974"/>
      <c r="M1214" s="1976"/>
      <c r="N1214" s="1976"/>
      <c r="O1214" s="1976"/>
      <c r="P1214" s="1976"/>
      <c r="Q1214" s="1976"/>
      <c r="R1214" s="1976"/>
      <c r="S1214" s="2649"/>
      <c r="T1214" s="1722"/>
      <c r="U1214" s="1974"/>
      <c r="V1214" s="1974"/>
    </row>
    <row r="1215" spans="1:22">
      <c r="A1215" s="1722"/>
      <c r="B1215" s="2648"/>
      <c r="C1215" s="659"/>
      <c r="D1215" s="1722"/>
      <c r="E1215" s="2648"/>
      <c r="F1215" s="2648"/>
      <c r="G1215" s="1722"/>
      <c r="H1215" s="2648"/>
      <c r="I1215" s="2643"/>
      <c r="J1215" s="1975"/>
      <c r="K1215" s="1975"/>
      <c r="L1215" s="1974"/>
      <c r="M1215" s="1976"/>
      <c r="N1215" s="1976"/>
      <c r="O1215" s="1976"/>
      <c r="P1215" s="1976"/>
      <c r="Q1215" s="1976"/>
      <c r="R1215" s="1976"/>
      <c r="S1215" s="2649"/>
      <c r="T1215" s="1722"/>
      <c r="U1215" s="1974"/>
      <c r="V1215" s="1974"/>
    </row>
    <row r="1216" spans="1:22">
      <c r="A1216" s="1722"/>
      <c r="B1216" s="2648"/>
      <c r="C1216" s="659"/>
      <c r="D1216" s="1722"/>
      <c r="E1216" s="2648"/>
      <c r="F1216" s="2648"/>
      <c r="G1216" s="1722"/>
      <c r="H1216" s="2648"/>
      <c r="I1216" s="2643"/>
      <c r="J1216" s="1975"/>
      <c r="K1216" s="1975"/>
      <c r="L1216" s="1974"/>
      <c r="M1216" s="1976"/>
      <c r="N1216" s="1976"/>
      <c r="O1216" s="1976"/>
      <c r="P1216" s="1976"/>
      <c r="Q1216" s="1976"/>
      <c r="R1216" s="1976"/>
      <c r="S1216" s="2649"/>
      <c r="T1216" s="1722"/>
      <c r="U1216" s="1974"/>
      <c r="V1216" s="1974"/>
    </row>
    <row r="1217" spans="1:22">
      <c r="A1217" s="1722"/>
      <c r="B1217" s="2648"/>
      <c r="C1217" s="659"/>
      <c r="D1217" s="1722"/>
      <c r="E1217" s="2648"/>
      <c r="F1217" s="2648"/>
      <c r="G1217" s="1722"/>
      <c r="H1217" s="2648"/>
      <c r="I1217" s="2643"/>
      <c r="J1217" s="1975"/>
      <c r="K1217" s="1975"/>
      <c r="L1217" s="1974"/>
      <c r="M1217" s="1976"/>
      <c r="N1217" s="1976"/>
      <c r="O1217" s="1976"/>
      <c r="P1217" s="1976"/>
      <c r="Q1217" s="1976"/>
      <c r="R1217" s="1976"/>
      <c r="S1217" s="2649"/>
      <c r="T1217" s="1722"/>
      <c r="U1217" s="1974"/>
      <c r="V1217" s="1974"/>
    </row>
    <row r="1218" spans="1:22">
      <c r="A1218" s="1722"/>
      <c r="B1218" s="2648"/>
      <c r="C1218" s="659"/>
      <c r="D1218" s="1722"/>
      <c r="E1218" s="2648"/>
      <c r="F1218" s="2648"/>
      <c r="G1218" s="1722"/>
      <c r="H1218" s="2648"/>
      <c r="I1218" s="2643"/>
      <c r="J1218" s="1975"/>
      <c r="K1218" s="1975"/>
      <c r="L1218" s="1974"/>
      <c r="M1218" s="1976"/>
      <c r="N1218" s="1976"/>
      <c r="O1218" s="1976"/>
      <c r="P1218" s="1976"/>
      <c r="Q1218" s="1976"/>
      <c r="R1218" s="1976"/>
      <c r="S1218" s="2649"/>
      <c r="T1218" s="1722"/>
      <c r="U1218" s="1974"/>
      <c r="V1218" s="1974"/>
    </row>
    <row r="1219" spans="1:22">
      <c r="A1219" s="1722"/>
      <c r="B1219" s="2648"/>
      <c r="C1219" s="659"/>
      <c r="D1219" s="1722"/>
      <c r="E1219" s="2648"/>
      <c r="F1219" s="2648"/>
      <c r="G1219" s="1722"/>
      <c r="H1219" s="2648"/>
      <c r="I1219" s="2643"/>
      <c r="J1219" s="1975"/>
      <c r="K1219" s="1975"/>
      <c r="L1219" s="1974"/>
      <c r="M1219" s="1976"/>
      <c r="N1219" s="1976"/>
      <c r="O1219" s="1976"/>
      <c r="P1219" s="1976"/>
      <c r="Q1219" s="1976"/>
      <c r="R1219" s="1976"/>
      <c r="S1219" s="2649"/>
      <c r="T1219" s="1722"/>
      <c r="U1219" s="1974"/>
      <c r="V1219" s="1974"/>
    </row>
    <row r="1220" spans="1:22">
      <c r="A1220" s="1722"/>
      <c r="B1220" s="2648"/>
      <c r="C1220" s="659"/>
      <c r="D1220" s="1722"/>
      <c r="E1220" s="2648"/>
      <c r="F1220" s="2648"/>
      <c r="G1220" s="1722"/>
      <c r="H1220" s="2648"/>
      <c r="I1220" s="2643"/>
      <c r="J1220" s="1975"/>
      <c r="K1220" s="1975"/>
      <c r="L1220" s="1974"/>
      <c r="M1220" s="1976"/>
      <c r="N1220" s="1976"/>
      <c r="O1220" s="1976"/>
      <c r="P1220" s="1976"/>
      <c r="Q1220" s="1976"/>
      <c r="R1220" s="1976"/>
      <c r="S1220" s="2649"/>
      <c r="T1220" s="1722"/>
      <c r="U1220" s="1974"/>
      <c r="V1220" s="1974"/>
    </row>
    <row r="1221" spans="1:22">
      <c r="A1221" s="1722"/>
      <c r="B1221" s="2648"/>
      <c r="C1221" s="659"/>
      <c r="D1221" s="1722"/>
      <c r="E1221" s="2648"/>
      <c r="F1221" s="2648"/>
      <c r="G1221" s="1722"/>
      <c r="H1221" s="2648"/>
      <c r="I1221" s="2643"/>
      <c r="J1221" s="1975"/>
      <c r="K1221" s="1975"/>
      <c r="L1221" s="1974"/>
      <c r="M1221" s="1976"/>
      <c r="N1221" s="1976"/>
      <c r="O1221" s="1976"/>
      <c r="P1221" s="1976"/>
      <c r="Q1221" s="1976"/>
      <c r="R1221" s="1976"/>
      <c r="S1221" s="2649"/>
      <c r="T1221" s="1722"/>
      <c r="U1221" s="1974"/>
      <c r="V1221" s="1974"/>
    </row>
    <row r="1222" spans="1:22">
      <c r="A1222" s="1722"/>
      <c r="B1222" s="2648"/>
      <c r="C1222" s="659"/>
      <c r="D1222" s="1722"/>
      <c r="E1222" s="2648"/>
      <c r="F1222" s="2648"/>
      <c r="G1222" s="1722"/>
      <c r="H1222" s="2648"/>
      <c r="I1222" s="2643"/>
      <c r="J1222" s="1975"/>
      <c r="K1222" s="1975"/>
      <c r="L1222" s="1974"/>
      <c r="M1222" s="1976"/>
      <c r="N1222" s="1976"/>
      <c r="O1222" s="1976"/>
      <c r="P1222" s="1976"/>
      <c r="Q1222" s="1976"/>
      <c r="R1222" s="1976"/>
      <c r="S1222" s="2649"/>
      <c r="T1222" s="1722"/>
      <c r="U1222" s="1974"/>
      <c r="V1222" s="1974"/>
    </row>
    <row r="1223" spans="1:22">
      <c r="A1223" s="1722"/>
      <c r="B1223" s="2648"/>
      <c r="C1223" s="659"/>
      <c r="D1223" s="1722"/>
      <c r="E1223" s="2648"/>
      <c r="F1223" s="2648"/>
      <c r="G1223" s="1722"/>
      <c r="H1223" s="2648"/>
      <c r="I1223" s="2643"/>
      <c r="J1223" s="1975"/>
      <c r="K1223" s="1975"/>
      <c r="L1223" s="1974"/>
      <c r="M1223" s="1976"/>
      <c r="N1223" s="1976"/>
      <c r="O1223" s="1976"/>
      <c r="P1223" s="1976"/>
      <c r="Q1223" s="1976"/>
      <c r="R1223" s="1976"/>
      <c r="S1223" s="2649"/>
      <c r="T1223" s="1722"/>
      <c r="U1223" s="1974"/>
      <c r="V1223" s="1974"/>
    </row>
    <row r="1224" spans="1:22">
      <c r="A1224" s="1722"/>
      <c r="B1224" s="2648"/>
      <c r="C1224" s="659"/>
      <c r="D1224" s="1722"/>
      <c r="E1224" s="2648"/>
      <c r="F1224" s="2648"/>
      <c r="G1224" s="1722"/>
      <c r="H1224" s="2648"/>
      <c r="I1224" s="2643"/>
      <c r="J1224" s="1975"/>
      <c r="K1224" s="1975"/>
      <c r="L1224" s="1974"/>
      <c r="M1224" s="1976"/>
      <c r="N1224" s="1976"/>
      <c r="O1224" s="1976"/>
      <c r="P1224" s="1976"/>
      <c r="Q1224" s="1976"/>
      <c r="R1224" s="1976"/>
      <c r="S1224" s="2649"/>
      <c r="T1224" s="1722"/>
      <c r="U1224" s="1974"/>
      <c r="V1224" s="1974"/>
    </row>
    <row r="1225" spans="1:22">
      <c r="A1225" s="1722"/>
      <c r="B1225" s="2648"/>
      <c r="C1225" s="659"/>
      <c r="D1225" s="1722"/>
      <c r="E1225" s="2648"/>
      <c r="F1225" s="2648"/>
      <c r="G1225" s="1722"/>
      <c r="H1225" s="2648"/>
      <c r="I1225" s="2643"/>
      <c r="J1225" s="1975"/>
      <c r="K1225" s="1975"/>
      <c r="L1225" s="1974"/>
      <c r="M1225" s="1976"/>
      <c r="N1225" s="1976"/>
      <c r="O1225" s="1976"/>
      <c r="P1225" s="1976"/>
      <c r="Q1225" s="1976"/>
      <c r="R1225" s="1976"/>
      <c r="S1225" s="2649"/>
      <c r="T1225" s="1722"/>
      <c r="U1225" s="1974"/>
      <c r="V1225" s="1974"/>
    </row>
    <row r="1226" spans="1:22">
      <c r="A1226" s="1722"/>
      <c r="B1226" s="2648"/>
      <c r="C1226" s="659"/>
      <c r="D1226" s="1722"/>
      <c r="E1226" s="2648"/>
      <c r="F1226" s="2648"/>
      <c r="G1226" s="1722"/>
      <c r="H1226" s="2648"/>
      <c r="I1226" s="2643"/>
      <c r="J1226" s="1975"/>
      <c r="K1226" s="1975"/>
      <c r="L1226" s="1974"/>
      <c r="M1226" s="1976"/>
      <c r="N1226" s="1976"/>
      <c r="O1226" s="1976"/>
      <c r="P1226" s="1976"/>
      <c r="Q1226" s="1976"/>
      <c r="R1226" s="1976"/>
      <c r="S1226" s="2649"/>
      <c r="T1226" s="1722"/>
      <c r="U1226" s="1974"/>
      <c r="V1226" s="1974"/>
    </row>
    <row r="1227" spans="1:22">
      <c r="A1227" s="1722"/>
      <c r="B1227" s="2648"/>
      <c r="C1227" s="659"/>
      <c r="D1227" s="1722"/>
      <c r="E1227" s="2648"/>
      <c r="F1227" s="2648"/>
      <c r="G1227" s="1722"/>
      <c r="H1227" s="2648"/>
      <c r="I1227" s="2643"/>
      <c r="J1227" s="1975"/>
      <c r="K1227" s="1975"/>
      <c r="L1227" s="1974"/>
      <c r="M1227" s="1976"/>
      <c r="N1227" s="1976"/>
      <c r="O1227" s="1976"/>
      <c r="P1227" s="1976"/>
      <c r="Q1227" s="1976"/>
      <c r="R1227" s="1976"/>
      <c r="S1227" s="2649"/>
      <c r="T1227" s="1722"/>
      <c r="U1227" s="1974"/>
      <c r="V1227" s="1974"/>
    </row>
    <row r="1228" spans="1:22">
      <c r="A1228" s="1722"/>
      <c r="B1228" s="2648"/>
      <c r="C1228" s="659"/>
      <c r="D1228" s="1722"/>
      <c r="E1228" s="2648"/>
      <c r="F1228" s="2648"/>
      <c r="G1228" s="1722"/>
      <c r="H1228" s="2648"/>
      <c r="I1228" s="2643"/>
      <c r="J1228" s="1975"/>
      <c r="K1228" s="1975"/>
      <c r="L1228" s="1974"/>
      <c r="M1228" s="1976"/>
      <c r="N1228" s="1976"/>
      <c r="O1228" s="1976"/>
      <c r="P1228" s="1976"/>
      <c r="Q1228" s="1976"/>
      <c r="R1228" s="1976"/>
      <c r="S1228" s="2649"/>
      <c r="T1228" s="1722"/>
      <c r="U1228" s="1974"/>
      <c r="V1228" s="1974"/>
    </row>
    <row r="1229" spans="1:22">
      <c r="A1229" s="1722"/>
      <c r="B1229" s="2648"/>
      <c r="C1229" s="659"/>
      <c r="D1229" s="1722"/>
      <c r="E1229" s="2648"/>
      <c r="F1229" s="2648"/>
      <c r="G1229" s="1722"/>
      <c r="H1229" s="2648"/>
      <c r="I1229" s="2643"/>
      <c r="J1229" s="1975"/>
      <c r="K1229" s="1975"/>
      <c r="L1229" s="1974"/>
      <c r="M1229" s="1976"/>
      <c r="N1229" s="1976"/>
      <c r="O1229" s="1976"/>
      <c r="P1229" s="1976"/>
      <c r="Q1229" s="1976"/>
      <c r="R1229" s="1976"/>
      <c r="S1229" s="2649"/>
      <c r="T1229" s="1722"/>
      <c r="U1229" s="1974"/>
      <c r="V1229" s="1974"/>
    </row>
    <row r="1230" spans="1:22">
      <c r="A1230" s="1722"/>
      <c r="B1230" s="2648"/>
      <c r="C1230" s="659"/>
      <c r="D1230" s="1722"/>
      <c r="E1230" s="2648"/>
      <c r="F1230" s="2648"/>
      <c r="G1230" s="1722"/>
      <c r="H1230" s="2648"/>
      <c r="I1230" s="2643"/>
      <c r="J1230" s="1975"/>
      <c r="K1230" s="1975"/>
      <c r="L1230" s="1974"/>
      <c r="M1230" s="1976"/>
      <c r="N1230" s="1976"/>
      <c r="O1230" s="1976"/>
      <c r="P1230" s="1976"/>
      <c r="Q1230" s="1976"/>
      <c r="R1230" s="1976"/>
      <c r="S1230" s="2649"/>
      <c r="T1230" s="1722"/>
      <c r="U1230" s="1974"/>
      <c r="V1230" s="1974"/>
    </row>
    <row r="1231" spans="1:22">
      <c r="A1231" s="1722"/>
      <c r="B1231" s="2648"/>
      <c r="C1231" s="659"/>
      <c r="D1231" s="1722"/>
      <c r="E1231" s="2648"/>
      <c r="F1231" s="2648"/>
      <c r="G1231" s="1722"/>
      <c r="H1231" s="2648"/>
      <c r="I1231" s="2643"/>
      <c r="J1231" s="1975"/>
      <c r="K1231" s="1975"/>
      <c r="L1231" s="1974"/>
      <c r="M1231" s="1976"/>
      <c r="N1231" s="1976"/>
      <c r="O1231" s="1976"/>
      <c r="P1231" s="1976"/>
      <c r="Q1231" s="1976"/>
      <c r="R1231" s="1976"/>
      <c r="S1231" s="2649"/>
      <c r="T1231" s="1722"/>
      <c r="U1231" s="1974"/>
      <c r="V1231" s="1974"/>
    </row>
    <row r="1232" spans="1:22">
      <c r="A1232" s="1722"/>
      <c r="B1232" s="2648"/>
      <c r="C1232" s="659"/>
      <c r="D1232" s="1722"/>
      <c r="E1232" s="2648"/>
      <c r="F1232" s="2648"/>
      <c r="G1232" s="1722"/>
      <c r="H1232" s="2648"/>
      <c r="I1232" s="2643"/>
      <c r="J1232" s="1975"/>
      <c r="K1232" s="1975"/>
      <c r="L1232" s="1974"/>
      <c r="M1232" s="1976"/>
      <c r="N1232" s="1976"/>
      <c r="O1232" s="1976"/>
      <c r="P1232" s="1976"/>
      <c r="Q1232" s="1976"/>
      <c r="R1232" s="1976"/>
      <c r="S1232" s="2649"/>
      <c r="T1232" s="1722"/>
      <c r="U1232" s="1974"/>
      <c r="V1232" s="1974"/>
    </row>
    <row r="1233" spans="1:22">
      <c r="A1233" s="1722"/>
      <c r="B1233" s="2648"/>
      <c r="C1233" s="659"/>
      <c r="D1233" s="1722"/>
      <c r="E1233" s="2648"/>
      <c r="F1233" s="2648"/>
      <c r="G1233" s="1722"/>
      <c r="H1233" s="2648"/>
      <c r="I1233" s="2643"/>
      <c r="J1233" s="1975"/>
      <c r="K1233" s="1975"/>
      <c r="L1233" s="1974"/>
      <c r="M1233" s="1976"/>
      <c r="N1233" s="1976"/>
      <c r="O1233" s="1976"/>
      <c r="P1233" s="1976"/>
      <c r="Q1233" s="1976"/>
      <c r="R1233" s="1976"/>
      <c r="S1233" s="2649"/>
      <c r="T1233" s="1722"/>
      <c r="U1233" s="1974"/>
      <c r="V1233" s="1974"/>
    </row>
    <row r="1234" spans="1:22">
      <c r="A1234" s="1722"/>
      <c r="B1234" s="2648"/>
      <c r="C1234" s="659"/>
      <c r="D1234" s="1722"/>
      <c r="E1234" s="2648"/>
      <c r="F1234" s="2648"/>
      <c r="G1234" s="1722"/>
      <c r="H1234" s="2648"/>
      <c r="I1234" s="2643"/>
      <c r="J1234" s="1975"/>
      <c r="K1234" s="1975"/>
      <c r="L1234" s="1974"/>
      <c r="M1234" s="1976"/>
      <c r="N1234" s="1976"/>
      <c r="O1234" s="1976"/>
      <c r="P1234" s="1976"/>
      <c r="Q1234" s="1976"/>
      <c r="R1234" s="1976"/>
      <c r="S1234" s="2649"/>
      <c r="T1234" s="1722"/>
      <c r="U1234" s="1974"/>
      <c r="V1234" s="1974"/>
    </row>
    <row r="1235" spans="1:22">
      <c r="A1235" s="1722"/>
      <c r="B1235" s="2648"/>
      <c r="C1235" s="659"/>
      <c r="D1235" s="1722"/>
      <c r="E1235" s="2648"/>
      <c r="F1235" s="2648"/>
      <c r="G1235" s="1722"/>
      <c r="H1235" s="2648"/>
      <c r="I1235" s="2643"/>
      <c r="J1235" s="1975"/>
      <c r="K1235" s="1975"/>
      <c r="L1235" s="1974"/>
      <c r="M1235" s="1976"/>
      <c r="N1235" s="1976"/>
      <c r="O1235" s="1976"/>
      <c r="P1235" s="1976"/>
      <c r="Q1235" s="1976"/>
      <c r="R1235" s="1976"/>
      <c r="S1235" s="2649"/>
      <c r="T1235" s="1722"/>
      <c r="U1235" s="1974"/>
      <c r="V1235" s="1974"/>
    </row>
    <row r="1236" spans="1:22">
      <c r="A1236" s="1722"/>
      <c r="B1236" s="2648"/>
      <c r="C1236" s="659"/>
      <c r="D1236" s="1722"/>
      <c r="E1236" s="2648"/>
      <c r="F1236" s="2648"/>
      <c r="G1236" s="1722"/>
      <c r="H1236" s="2648"/>
      <c r="I1236" s="2643"/>
      <c r="J1236" s="1975"/>
      <c r="K1236" s="1975"/>
      <c r="L1236" s="1974"/>
      <c r="M1236" s="1976"/>
      <c r="N1236" s="1976"/>
      <c r="O1236" s="1976"/>
      <c r="P1236" s="1976"/>
      <c r="Q1236" s="1976"/>
      <c r="R1236" s="1976"/>
      <c r="S1236" s="2649"/>
      <c r="T1236" s="1722"/>
      <c r="U1236" s="1974"/>
      <c r="V1236" s="1974"/>
    </row>
    <row r="1237" spans="1:22">
      <c r="A1237" s="1722"/>
      <c r="B1237" s="2648"/>
      <c r="C1237" s="659"/>
      <c r="D1237" s="1722"/>
      <c r="E1237" s="2648"/>
      <c r="F1237" s="2648"/>
      <c r="G1237" s="1722"/>
      <c r="H1237" s="2648"/>
      <c r="I1237" s="2643"/>
      <c r="J1237" s="1975"/>
      <c r="K1237" s="1975"/>
      <c r="L1237" s="1974"/>
      <c r="M1237" s="1976"/>
      <c r="N1237" s="1976"/>
      <c r="O1237" s="1976"/>
      <c r="P1237" s="1976"/>
      <c r="Q1237" s="1976"/>
      <c r="R1237" s="1976"/>
      <c r="S1237" s="2649"/>
      <c r="T1237" s="1722"/>
      <c r="U1237" s="1974"/>
      <c r="V1237" s="1974"/>
    </row>
    <row r="1238" spans="1:22">
      <c r="A1238" s="1722"/>
      <c r="B1238" s="2648"/>
      <c r="C1238" s="659"/>
      <c r="D1238" s="1722"/>
      <c r="E1238" s="2648"/>
      <c r="F1238" s="2648"/>
      <c r="G1238" s="1722"/>
      <c r="H1238" s="2648"/>
      <c r="I1238" s="2643"/>
      <c r="J1238" s="1975"/>
      <c r="K1238" s="1975"/>
      <c r="L1238" s="1974"/>
      <c r="M1238" s="1976"/>
      <c r="N1238" s="1976"/>
      <c r="O1238" s="1976"/>
      <c r="P1238" s="1976"/>
      <c r="Q1238" s="1976"/>
      <c r="R1238" s="1976"/>
      <c r="S1238" s="2649"/>
      <c r="T1238" s="1722"/>
      <c r="U1238" s="1974"/>
      <c r="V1238" s="1974"/>
    </row>
    <row r="1239" spans="1:22">
      <c r="A1239" s="1722"/>
      <c r="B1239" s="2648"/>
      <c r="C1239" s="659"/>
      <c r="D1239" s="1722"/>
      <c r="E1239" s="2648"/>
      <c r="F1239" s="2648"/>
      <c r="G1239" s="1722"/>
      <c r="H1239" s="2648"/>
      <c r="I1239" s="2643"/>
      <c r="J1239" s="1975"/>
      <c r="K1239" s="1975"/>
      <c r="L1239" s="1974"/>
      <c r="M1239" s="1976"/>
      <c r="N1239" s="1976"/>
      <c r="O1239" s="1976"/>
      <c r="P1239" s="1976"/>
      <c r="Q1239" s="1976"/>
      <c r="R1239" s="1976"/>
      <c r="S1239" s="2649"/>
      <c r="T1239" s="1722"/>
      <c r="U1239" s="1974"/>
      <c r="V1239" s="1974"/>
    </row>
    <row r="1240" spans="1:22">
      <c r="A1240" s="1722"/>
      <c r="B1240" s="2648"/>
      <c r="C1240" s="659"/>
      <c r="D1240" s="1722"/>
      <c r="E1240" s="2648"/>
      <c r="F1240" s="2648"/>
      <c r="G1240" s="1722"/>
      <c r="H1240" s="2648"/>
      <c r="I1240" s="2643"/>
      <c r="J1240" s="1975"/>
      <c r="K1240" s="1975"/>
      <c r="L1240" s="1974"/>
      <c r="M1240" s="1976"/>
      <c r="N1240" s="1976"/>
      <c r="O1240" s="1976"/>
      <c r="P1240" s="1976"/>
      <c r="Q1240" s="1976"/>
      <c r="R1240" s="1976"/>
      <c r="S1240" s="2649"/>
      <c r="T1240" s="1722"/>
      <c r="U1240" s="1974"/>
      <c r="V1240" s="1974"/>
    </row>
    <row r="1241" spans="1:22">
      <c r="A1241" s="1722"/>
      <c r="B1241" s="2648"/>
      <c r="C1241" s="659"/>
      <c r="D1241" s="1722"/>
      <c r="E1241" s="2648"/>
      <c r="F1241" s="2648"/>
      <c r="G1241" s="1722"/>
      <c r="H1241" s="2648"/>
      <c r="I1241" s="2643"/>
      <c r="J1241" s="1975"/>
      <c r="K1241" s="1975"/>
      <c r="L1241" s="1974"/>
      <c r="M1241" s="1976"/>
      <c r="N1241" s="1976"/>
      <c r="O1241" s="1976"/>
      <c r="P1241" s="1976"/>
      <c r="Q1241" s="1976"/>
      <c r="R1241" s="1976"/>
      <c r="S1241" s="2649"/>
      <c r="T1241" s="1722"/>
      <c r="U1241" s="1974"/>
      <c r="V1241" s="1974"/>
    </row>
    <row r="1242" spans="1:22">
      <c r="A1242" s="1722"/>
      <c r="B1242" s="2648"/>
      <c r="C1242" s="659"/>
      <c r="D1242" s="1722"/>
      <c r="E1242" s="2648"/>
      <c r="F1242" s="2648"/>
      <c r="G1242" s="1722"/>
      <c r="H1242" s="2648"/>
      <c r="I1242" s="2643"/>
      <c r="J1242" s="1975"/>
      <c r="K1242" s="1975"/>
      <c r="L1242" s="1974"/>
      <c r="M1242" s="1976"/>
      <c r="N1242" s="1976"/>
      <c r="O1242" s="1976"/>
      <c r="P1242" s="1976"/>
      <c r="Q1242" s="1976"/>
      <c r="R1242" s="1976"/>
      <c r="S1242" s="2649"/>
      <c r="T1242" s="1722"/>
      <c r="U1242" s="1974"/>
      <c r="V1242" s="1974"/>
    </row>
    <row r="1243" spans="1:22">
      <c r="A1243" s="1722"/>
      <c r="B1243" s="2648"/>
      <c r="C1243" s="659"/>
      <c r="D1243" s="1722"/>
      <c r="E1243" s="2648"/>
      <c r="F1243" s="2648"/>
      <c r="G1243" s="1722"/>
      <c r="H1243" s="2648"/>
      <c r="I1243" s="2643"/>
      <c r="J1243" s="1975"/>
      <c r="K1243" s="1975"/>
      <c r="L1243" s="1974"/>
      <c r="M1243" s="1976"/>
      <c r="N1243" s="1976"/>
      <c r="O1243" s="1976"/>
      <c r="P1243" s="1976"/>
      <c r="Q1243" s="1976"/>
      <c r="R1243" s="1976"/>
      <c r="S1243" s="2649"/>
      <c r="T1243" s="1722"/>
      <c r="U1243" s="1974"/>
      <c r="V1243" s="1974"/>
    </row>
    <row r="1244" spans="1:22">
      <c r="A1244" s="1722"/>
      <c r="B1244" s="2648"/>
      <c r="C1244" s="659"/>
      <c r="D1244" s="1722"/>
      <c r="E1244" s="2648"/>
      <c r="F1244" s="2648"/>
      <c r="G1244" s="1722"/>
      <c r="H1244" s="2648"/>
      <c r="I1244" s="2643"/>
      <c r="J1244" s="1975"/>
      <c r="K1244" s="1975"/>
      <c r="L1244" s="1974"/>
      <c r="M1244" s="1976"/>
      <c r="N1244" s="1976"/>
      <c r="O1244" s="1976"/>
      <c r="P1244" s="1976"/>
      <c r="Q1244" s="1976"/>
      <c r="R1244" s="1976"/>
      <c r="S1244" s="2649"/>
      <c r="T1244" s="1722"/>
      <c r="U1244" s="1974"/>
      <c r="V1244" s="1974"/>
    </row>
    <row r="1245" spans="1:22">
      <c r="A1245" s="1722"/>
      <c r="B1245" s="2648"/>
      <c r="C1245" s="659"/>
      <c r="D1245" s="1722"/>
      <c r="E1245" s="2648"/>
      <c r="F1245" s="2648"/>
      <c r="G1245" s="1722"/>
      <c r="H1245" s="2648"/>
      <c r="I1245" s="2643"/>
      <c r="J1245" s="1975"/>
      <c r="K1245" s="1975"/>
      <c r="L1245" s="1974"/>
      <c r="M1245" s="1976"/>
      <c r="N1245" s="1976"/>
      <c r="O1245" s="1976"/>
      <c r="P1245" s="1976"/>
      <c r="Q1245" s="1976"/>
      <c r="R1245" s="1976"/>
      <c r="S1245" s="2649"/>
      <c r="T1245" s="1722"/>
      <c r="U1245" s="1974"/>
      <c r="V1245" s="1974"/>
    </row>
    <row r="1246" spans="1:22">
      <c r="A1246" s="1722"/>
      <c r="B1246" s="2648"/>
      <c r="C1246" s="659"/>
      <c r="D1246" s="1722"/>
      <c r="E1246" s="2648"/>
      <c r="F1246" s="2648"/>
      <c r="G1246" s="1722"/>
      <c r="H1246" s="2648"/>
      <c r="I1246" s="2643"/>
      <c r="J1246" s="1975"/>
      <c r="K1246" s="1975"/>
      <c r="L1246" s="1974"/>
      <c r="M1246" s="1976"/>
      <c r="N1246" s="1976"/>
      <c r="O1246" s="1976"/>
      <c r="P1246" s="1976"/>
      <c r="Q1246" s="1976"/>
      <c r="R1246" s="1976"/>
      <c r="S1246" s="2649"/>
      <c r="T1246" s="1722"/>
      <c r="U1246" s="1974"/>
      <c r="V1246" s="1974"/>
    </row>
    <row r="1247" spans="1:22">
      <c r="A1247" s="1722"/>
      <c r="B1247" s="2648"/>
      <c r="C1247" s="659"/>
      <c r="D1247" s="1722"/>
      <c r="E1247" s="2648"/>
      <c r="F1247" s="2648"/>
      <c r="G1247" s="1722"/>
      <c r="H1247" s="2648"/>
      <c r="I1247" s="2643"/>
      <c r="J1247" s="1975"/>
      <c r="K1247" s="1975"/>
      <c r="L1247" s="1974"/>
      <c r="M1247" s="1976"/>
      <c r="N1247" s="1976"/>
      <c r="O1247" s="1976"/>
      <c r="P1247" s="1976"/>
      <c r="Q1247" s="1976"/>
      <c r="R1247" s="1976"/>
      <c r="S1247" s="2649"/>
      <c r="T1247" s="1722"/>
      <c r="U1247" s="1974"/>
      <c r="V1247" s="1974"/>
    </row>
    <row r="1248" spans="1:22">
      <c r="A1248" s="1722"/>
      <c r="B1248" s="2648"/>
      <c r="C1248" s="659"/>
      <c r="D1248" s="1722"/>
      <c r="E1248" s="2648"/>
      <c r="F1248" s="2648"/>
      <c r="G1248" s="1722"/>
      <c r="H1248" s="2648"/>
      <c r="I1248" s="2643"/>
      <c r="J1248" s="1975"/>
      <c r="K1248" s="1975"/>
      <c r="L1248" s="1974"/>
      <c r="M1248" s="1976"/>
      <c r="N1248" s="1976"/>
      <c r="O1248" s="1976"/>
      <c r="P1248" s="1976"/>
      <c r="Q1248" s="1976"/>
      <c r="R1248" s="1976"/>
      <c r="S1248" s="2649"/>
      <c r="T1248" s="1722"/>
      <c r="U1248" s="1974"/>
      <c r="V1248" s="1974"/>
    </row>
    <row r="1249" spans="1:22">
      <c r="A1249" s="1722"/>
      <c r="B1249" s="2648"/>
      <c r="C1249" s="659"/>
      <c r="D1249" s="1722"/>
      <c r="E1249" s="2648"/>
      <c r="F1249" s="2648"/>
      <c r="G1249" s="1722"/>
      <c r="H1249" s="2648"/>
      <c r="I1249" s="2643"/>
      <c r="J1249" s="1975"/>
      <c r="K1249" s="1975"/>
      <c r="L1249" s="1974"/>
      <c r="M1249" s="1976"/>
      <c r="N1249" s="1976"/>
      <c r="O1249" s="1976"/>
      <c r="P1249" s="1976"/>
      <c r="Q1249" s="1976"/>
      <c r="R1249" s="1976"/>
      <c r="S1249" s="2649"/>
      <c r="T1249" s="1722"/>
      <c r="U1249" s="1974"/>
      <c r="V1249" s="1974"/>
    </row>
    <row r="1250" spans="1:22">
      <c r="A1250" s="1722"/>
      <c r="B1250" s="2648"/>
      <c r="C1250" s="659"/>
      <c r="D1250" s="1722"/>
      <c r="E1250" s="2648"/>
      <c r="F1250" s="2648"/>
      <c r="G1250" s="1722"/>
      <c r="H1250" s="2648"/>
      <c r="I1250" s="2643"/>
      <c r="J1250" s="1975"/>
      <c r="K1250" s="1975"/>
      <c r="L1250" s="1974"/>
      <c r="M1250" s="1976"/>
      <c r="N1250" s="1976"/>
      <c r="O1250" s="1976"/>
      <c r="P1250" s="1976"/>
      <c r="Q1250" s="1976"/>
      <c r="R1250" s="1976"/>
      <c r="S1250" s="2649"/>
      <c r="T1250" s="1722"/>
      <c r="U1250" s="1974"/>
      <c r="V1250" s="1974"/>
    </row>
    <row r="1251" spans="1:22">
      <c r="A1251" s="1722"/>
      <c r="B1251" s="2648"/>
      <c r="C1251" s="659"/>
      <c r="D1251" s="1722"/>
      <c r="E1251" s="2648"/>
      <c r="F1251" s="2648"/>
      <c r="G1251" s="1722"/>
      <c r="H1251" s="2648"/>
      <c r="I1251" s="2643"/>
      <c r="J1251" s="1975"/>
      <c r="K1251" s="1975"/>
      <c r="L1251" s="1974"/>
      <c r="M1251" s="1976"/>
      <c r="N1251" s="1976"/>
      <c r="O1251" s="1976"/>
      <c r="P1251" s="1976"/>
      <c r="Q1251" s="1976"/>
      <c r="R1251" s="1976"/>
      <c r="S1251" s="2649"/>
      <c r="T1251" s="1722"/>
      <c r="U1251" s="1974"/>
      <c r="V1251" s="1974"/>
    </row>
    <row r="1252" spans="1:22">
      <c r="A1252" s="1722"/>
      <c r="B1252" s="2648"/>
      <c r="C1252" s="659"/>
      <c r="D1252" s="1722"/>
      <c r="E1252" s="2648"/>
      <c r="F1252" s="2648"/>
      <c r="G1252" s="1722"/>
      <c r="H1252" s="2648"/>
      <c r="I1252" s="2643"/>
      <c r="J1252" s="1975"/>
      <c r="K1252" s="1975"/>
      <c r="L1252" s="1974"/>
      <c r="M1252" s="1976"/>
      <c r="N1252" s="1976"/>
      <c r="O1252" s="1976"/>
      <c r="P1252" s="1976"/>
      <c r="Q1252" s="1976"/>
      <c r="R1252" s="1976"/>
      <c r="S1252" s="2649"/>
      <c r="T1252" s="1722"/>
      <c r="U1252" s="1974"/>
      <c r="V1252" s="1974"/>
    </row>
    <row r="1253" spans="1:22">
      <c r="A1253" s="1722"/>
      <c r="B1253" s="2648"/>
      <c r="C1253" s="659"/>
      <c r="D1253" s="1722"/>
      <c r="E1253" s="2648"/>
      <c r="F1253" s="2648"/>
      <c r="G1253" s="1722"/>
      <c r="H1253" s="2648"/>
      <c r="I1253" s="2643"/>
      <c r="J1253" s="1975"/>
      <c r="K1253" s="1975"/>
      <c r="L1253" s="1974"/>
      <c r="M1253" s="1976"/>
      <c r="N1253" s="1976"/>
      <c r="O1253" s="1976"/>
      <c r="P1253" s="1976"/>
      <c r="Q1253" s="1976"/>
      <c r="R1253" s="1976"/>
      <c r="S1253" s="2649"/>
      <c r="T1253" s="1722"/>
      <c r="U1253" s="1974"/>
      <c r="V1253" s="1974"/>
    </row>
    <row r="1254" spans="1:22">
      <c r="A1254" s="1722"/>
      <c r="B1254" s="2648"/>
      <c r="C1254" s="659"/>
      <c r="D1254" s="1722"/>
      <c r="E1254" s="2648"/>
      <c r="F1254" s="2648"/>
      <c r="G1254" s="1722"/>
      <c r="H1254" s="2648"/>
      <c r="I1254" s="2643"/>
      <c r="J1254" s="1975"/>
      <c r="K1254" s="1975"/>
      <c r="L1254" s="1974"/>
      <c r="M1254" s="1976"/>
      <c r="N1254" s="1976"/>
      <c r="O1254" s="1976"/>
      <c r="P1254" s="1976"/>
      <c r="Q1254" s="1976"/>
      <c r="R1254" s="1976"/>
      <c r="S1254" s="2649"/>
      <c r="T1254" s="1722"/>
      <c r="U1254" s="1974"/>
      <c r="V1254" s="1974"/>
    </row>
    <row r="1255" spans="1:22">
      <c r="A1255" s="1722"/>
      <c r="B1255" s="2648"/>
      <c r="C1255" s="659"/>
      <c r="D1255" s="1722"/>
      <c r="E1255" s="2648"/>
      <c r="F1255" s="2648"/>
      <c r="G1255" s="1722"/>
      <c r="H1255" s="2648"/>
      <c r="I1255" s="2643"/>
      <c r="J1255" s="1975"/>
      <c r="K1255" s="1975"/>
      <c r="L1255" s="1974"/>
      <c r="M1255" s="1976"/>
      <c r="N1255" s="1976"/>
      <c r="O1255" s="1976"/>
      <c r="P1255" s="1976"/>
      <c r="Q1255" s="1976"/>
      <c r="R1255" s="1976"/>
      <c r="S1255" s="2649"/>
      <c r="T1255" s="1722"/>
      <c r="U1255" s="1974"/>
      <c r="V1255" s="1974"/>
    </row>
    <row r="1256" spans="1:22">
      <c r="A1256" s="1722"/>
      <c r="B1256" s="2648"/>
      <c r="C1256" s="659"/>
      <c r="D1256" s="1722"/>
      <c r="E1256" s="2648"/>
      <c r="F1256" s="2648"/>
      <c r="G1256" s="1722"/>
      <c r="H1256" s="2648"/>
      <c r="I1256" s="2643"/>
      <c r="J1256" s="1975"/>
      <c r="K1256" s="1975"/>
      <c r="L1256" s="1974"/>
      <c r="M1256" s="1976"/>
      <c r="N1256" s="1976"/>
      <c r="O1256" s="1976"/>
      <c r="P1256" s="1976"/>
      <c r="Q1256" s="1976"/>
      <c r="R1256" s="1976"/>
      <c r="S1256" s="2649"/>
      <c r="T1256" s="1722"/>
      <c r="U1256" s="1974"/>
      <c r="V1256" s="1974"/>
    </row>
    <row r="1257" spans="1:22">
      <c r="A1257" s="1722"/>
      <c r="B1257" s="2648"/>
      <c r="C1257" s="659"/>
      <c r="D1257" s="1722"/>
      <c r="E1257" s="2648"/>
      <c r="F1257" s="2648"/>
      <c r="G1257" s="1722"/>
      <c r="H1257" s="2648"/>
      <c r="I1257" s="2643"/>
      <c r="J1257" s="1975"/>
      <c r="K1257" s="1975"/>
      <c r="L1257" s="1974"/>
      <c r="M1257" s="1976"/>
      <c r="N1257" s="1976"/>
      <c r="O1257" s="1976"/>
      <c r="P1257" s="1976"/>
      <c r="Q1257" s="1976"/>
      <c r="R1257" s="1976"/>
      <c r="S1257" s="2649"/>
      <c r="T1257" s="1722"/>
      <c r="U1257" s="1974"/>
      <c r="V1257" s="1974"/>
    </row>
    <row r="1258" spans="1:22">
      <c r="A1258" s="1722"/>
      <c r="B1258" s="2648"/>
      <c r="C1258" s="659"/>
      <c r="D1258" s="1722"/>
      <c r="E1258" s="2648"/>
      <c r="F1258" s="2648"/>
      <c r="G1258" s="1722"/>
      <c r="H1258" s="2648"/>
      <c r="I1258" s="2643"/>
      <c r="J1258" s="1975"/>
      <c r="K1258" s="1975"/>
      <c r="L1258" s="1974"/>
      <c r="M1258" s="1976"/>
      <c r="N1258" s="1976"/>
      <c r="O1258" s="1976"/>
      <c r="P1258" s="1976"/>
      <c r="Q1258" s="1976"/>
      <c r="R1258" s="1976"/>
      <c r="S1258" s="2649"/>
      <c r="T1258" s="1722"/>
      <c r="U1258" s="1974"/>
      <c r="V1258" s="1974"/>
    </row>
    <row r="1259" spans="1:22">
      <c r="A1259" s="1722"/>
      <c r="B1259" s="2648"/>
      <c r="C1259" s="659"/>
      <c r="D1259" s="1722"/>
      <c r="E1259" s="2648"/>
      <c r="F1259" s="2648"/>
      <c r="G1259" s="1722"/>
      <c r="H1259" s="2648"/>
      <c r="I1259" s="2643"/>
      <c r="J1259" s="1975"/>
      <c r="K1259" s="1975"/>
      <c r="L1259" s="1974"/>
      <c r="M1259" s="1976"/>
      <c r="N1259" s="1976"/>
      <c r="O1259" s="1976"/>
      <c r="P1259" s="1976"/>
      <c r="Q1259" s="1976"/>
      <c r="R1259" s="1976"/>
      <c r="S1259" s="2649"/>
      <c r="T1259" s="1722"/>
      <c r="U1259" s="1974"/>
      <c r="V1259" s="1974"/>
    </row>
    <row r="1260" spans="1:22">
      <c r="A1260" s="1722"/>
      <c r="B1260" s="2648"/>
      <c r="C1260" s="659"/>
      <c r="D1260" s="1722"/>
      <c r="E1260" s="2648"/>
      <c r="F1260" s="2648"/>
      <c r="G1260" s="1722"/>
      <c r="H1260" s="2648"/>
      <c r="I1260" s="2643"/>
      <c r="J1260" s="1975"/>
      <c r="K1260" s="1975"/>
      <c r="L1260" s="1974"/>
      <c r="M1260" s="1976"/>
      <c r="N1260" s="1976"/>
      <c r="O1260" s="1976"/>
      <c r="P1260" s="1976"/>
      <c r="Q1260" s="1976"/>
      <c r="R1260" s="1976"/>
      <c r="S1260" s="2649"/>
      <c r="T1260" s="1722"/>
      <c r="U1260" s="1974"/>
      <c r="V1260" s="1974"/>
    </row>
    <row r="1261" spans="1:22">
      <c r="A1261" s="1722"/>
      <c r="B1261" s="2648"/>
      <c r="C1261" s="659"/>
      <c r="D1261" s="1722"/>
      <c r="E1261" s="2648"/>
      <c r="F1261" s="2648"/>
      <c r="G1261" s="1722"/>
      <c r="H1261" s="2648"/>
      <c r="I1261" s="2643"/>
      <c r="J1261" s="1975"/>
      <c r="K1261" s="1975"/>
      <c r="L1261" s="1974"/>
      <c r="M1261" s="1976"/>
      <c r="N1261" s="1976"/>
      <c r="O1261" s="1976"/>
      <c r="P1261" s="1976"/>
      <c r="Q1261" s="1976"/>
      <c r="R1261" s="1976"/>
      <c r="S1261" s="2649"/>
      <c r="T1261" s="1722"/>
      <c r="U1261" s="1974"/>
      <c r="V1261" s="1974"/>
    </row>
    <row r="1262" spans="1:22">
      <c r="A1262" s="1722"/>
      <c r="B1262" s="2648"/>
      <c r="C1262" s="659"/>
      <c r="D1262" s="1722"/>
      <c r="E1262" s="2648"/>
      <c r="F1262" s="2648"/>
      <c r="G1262" s="1722"/>
      <c r="H1262" s="2648"/>
      <c r="I1262" s="2643"/>
      <c r="J1262" s="1975"/>
      <c r="K1262" s="1975"/>
      <c r="L1262" s="1974"/>
      <c r="M1262" s="1976"/>
      <c r="N1262" s="1976"/>
      <c r="O1262" s="1976"/>
      <c r="P1262" s="1976"/>
      <c r="Q1262" s="1976"/>
      <c r="R1262" s="1976"/>
      <c r="S1262" s="2649"/>
      <c r="T1262" s="1722"/>
      <c r="U1262" s="1974"/>
      <c r="V1262" s="1974"/>
    </row>
    <row r="1263" spans="1:22">
      <c r="A1263" s="1722"/>
      <c r="B1263" s="2648"/>
      <c r="C1263" s="659"/>
      <c r="D1263" s="1722"/>
      <c r="E1263" s="2648"/>
      <c r="F1263" s="2648"/>
      <c r="G1263" s="1722"/>
      <c r="H1263" s="2648"/>
      <c r="I1263" s="2643"/>
      <c r="J1263" s="1975"/>
      <c r="K1263" s="1975"/>
      <c r="L1263" s="1974"/>
      <c r="M1263" s="1976"/>
      <c r="N1263" s="1976"/>
      <c r="O1263" s="1976"/>
      <c r="P1263" s="1976"/>
      <c r="Q1263" s="1976"/>
      <c r="R1263" s="1976"/>
      <c r="S1263" s="2649"/>
      <c r="T1263" s="1722"/>
      <c r="U1263" s="1974"/>
      <c r="V1263" s="1974"/>
    </row>
    <row r="1264" spans="1:22">
      <c r="A1264" s="1722"/>
      <c r="B1264" s="2648"/>
      <c r="C1264" s="659"/>
      <c r="D1264" s="1722"/>
      <c r="E1264" s="2648"/>
      <c r="F1264" s="2648"/>
      <c r="G1264" s="1722"/>
      <c r="H1264" s="2648"/>
      <c r="I1264" s="2643"/>
      <c r="J1264" s="1975"/>
      <c r="K1264" s="1975"/>
      <c r="L1264" s="1974"/>
      <c r="M1264" s="1976"/>
      <c r="N1264" s="1976"/>
      <c r="O1264" s="1976"/>
      <c r="P1264" s="1976"/>
      <c r="Q1264" s="1976"/>
      <c r="R1264" s="1976"/>
      <c r="S1264" s="2649"/>
      <c r="T1264" s="1722"/>
      <c r="U1264" s="1974"/>
      <c r="V1264" s="1974"/>
    </row>
    <row r="1265" spans="1:22">
      <c r="A1265" s="1722"/>
      <c r="B1265" s="2648"/>
      <c r="C1265" s="659"/>
      <c r="D1265" s="1722"/>
      <c r="E1265" s="2648"/>
      <c r="F1265" s="2648"/>
      <c r="G1265" s="1722"/>
      <c r="H1265" s="2648"/>
      <c r="I1265" s="2643"/>
      <c r="J1265" s="1975"/>
      <c r="K1265" s="1975"/>
      <c r="L1265" s="1974"/>
      <c r="M1265" s="1976"/>
      <c r="N1265" s="1976"/>
      <c r="O1265" s="1976"/>
      <c r="P1265" s="1976"/>
      <c r="Q1265" s="1976"/>
      <c r="R1265" s="1976"/>
      <c r="S1265" s="2649"/>
      <c r="T1265" s="1722"/>
      <c r="U1265" s="1974"/>
      <c r="V1265" s="1974"/>
    </row>
    <row r="1266" spans="1:22">
      <c r="A1266" s="1722"/>
      <c r="B1266" s="2648"/>
      <c r="C1266" s="659"/>
      <c r="D1266" s="1722"/>
      <c r="E1266" s="2648"/>
      <c r="F1266" s="2648"/>
      <c r="G1266" s="1722"/>
      <c r="H1266" s="2648"/>
      <c r="I1266" s="2643"/>
      <c r="J1266" s="1975"/>
      <c r="K1266" s="1975"/>
      <c r="L1266" s="1974"/>
      <c r="M1266" s="1976"/>
      <c r="N1266" s="1976"/>
      <c r="O1266" s="1976"/>
      <c r="P1266" s="1976"/>
      <c r="Q1266" s="1976"/>
      <c r="R1266" s="1976"/>
      <c r="S1266" s="2649"/>
      <c r="T1266" s="1722"/>
      <c r="U1266" s="1974"/>
      <c r="V1266" s="1974"/>
    </row>
    <row r="1267" spans="1:22">
      <c r="A1267" s="1722"/>
      <c r="B1267" s="2648"/>
      <c r="C1267" s="659"/>
      <c r="D1267" s="1722"/>
      <c r="E1267" s="2648"/>
      <c r="F1267" s="2648"/>
      <c r="G1267" s="1722"/>
      <c r="H1267" s="2648"/>
      <c r="I1267" s="2643"/>
      <c r="J1267" s="1975"/>
      <c r="K1267" s="1975"/>
      <c r="L1267" s="1974"/>
      <c r="M1267" s="1976"/>
      <c r="N1267" s="1976"/>
      <c r="O1267" s="1976"/>
      <c r="P1267" s="1976"/>
      <c r="Q1267" s="1976"/>
      <c r="R1267" s="1976"/>
      <c r="S1267" s="2649"/>
      <c r="T1267" s="1722"/>
      <c r="U1267" s="1974"/>
      <c r="V1267" s="1974"/>
    </row>
    <row r="1268" spans="1:22">
      <c r="A1268" s="1722"/>
      <c r="B1268" s="2648"/>
      <c r="C1268" s="659"/>
      <c r="D1268" s="1722"/>
      <c r="E1268" s="2648"/>
      <c r="F1268" s="2648"/>
      <c r="G1268" s="1722"/>
      <c r="H1268" s="2648"/>
      <c r="I1268" s="2643"/>
      <c r="J1268" s="1975"/>
      <c r="K1268" s="1975"/>
      <c r="L1268" s="1974"/>
      <c r="M1268" s="1976"/>
      <c r="N1268" s="1976"/>
      <c r="O1268" s="1976"/>
      <c r="P1268" s="1976"/>
      <c r="Q1268" s="1976"/>
      <c r="R1268" s="1976"/>
      <c r="S1268" s="2649"/>
      <c r="T1268" s="1722"/>
      <c r="U1268" s="1974"/>
      <c r="V1268" s="1974"/>
    </row>
    <row r="1269" spans="1:22">
      <c r="A1269" s="1722"/>
      <c r="B1269" s="2648"/>
      <c r="C1269" s="659"/>
      <c r="D1269" s="1722"/>
      <c r="E1269" s="2648"/>
      <c r="F1269" s="2648"/>
      <c r="G1269" s="1722"/>
      <c r="H1269" s="2648"/>
      <c r="I1269" s="2643"/>
      <c r="J1269" s="1975"/>
      <c r="K1269" s="1975"/>
      <c r="L1269" s="1974"/>
      <c r="M1269" s="1976"/>
      <c r="N1269" s="1976"/>
      <c r="O1269" s="1976"/>
      <c r="P1269" s="1976"/>
      <c r="Q1269" s="1976"/>
      <c r="R1269" s="1976"/>
      <c r="S1269" s="2649"/>
      <c r="T1269" s="1722"/>
      <c r="U1269" s="1974"/>
      <c r="V1269" s="1974"/>
    </row>
    <row r="1270" spans="1:22">
      <c r="A1270" s="1722"/>
      <c r="B1270" s="2648"/>
      <c r="C1270" s="659"/>
      <c r="D1270" s="1722"/>
      <c r="E1270" s="2648"/>
      <c r="F1270" s="2648"/>
      <c r="G1270" s="1722"/>
      <c r="H1270" s="2648"/>
      <c r="I1270" s="2643"/>
      <c r="J1270" s="1975"/>
      <c r="K1270" s="1975"/>
      <c r="L1270" s="1974"/>
      <c r="M1270" s="1976"/>
      <c r="N1270" s="1976"/>
      <c r="O1270" s="1976"/>
      <c r="P1270" s="1976"/>
      <c r="Q1270" s="1976"/>
      <c r="R1270" s="1976"/>
      <c r="S1270" s="2649"/>
      <c r="T1270" s="1722"/>
      <c r="U1270" s="1974"/>
      <c r="V1270" s="1974"/>
    </row>
    <row r="1271" spans="1:22">
      <c r="A1271" s="1722"/>
      <c r="B1271" s="2648"/>
      <c r="C1271" s="659"/>
      <c r="D1271" s="1722"/>
      <c r="E1271" s="2648"/>
      <c r="F1271" s="2648"/>
      <c r="G1271" s="1722"/>
      <c r="H1271" s="2648"/>
      <c r="I1271" s="2643"/>
      <c r="J1271" s="1975"/>
      <c r="K1271" s="1975"/>
      <c r="L1271" s="1974"/>
      <c r="M1271" s="1976"/>
      <c r="N1271" s="1976"/>
      <c r="O1271" s="1976"/>
      <c r="P1271" s="1976"/>
      <c r="Q1271" s="1976"/>
      <c r="R1271" s="1976"/>
      <c r="S1271" s="2649"/>
      <c r="T1271" s="1722"/>
      <c r="U1271" s="1974"/>
      <c r="V1271" s="1974"/>
    </row>
    <row r="1272" spans="1:22">
      <c r="A1272" s="1722"/>
      <c r="B1272" s="2648"/>
      <c r="C1272" s="659"/>
      <c r="D1272" s="1722"/>
      <c r="E1272" s="2648"/>
      <c r="F1272" s="2648"/>
      <c r="G1272" s="1722"/>
      <c r="H1272" s="2648"/>
      <c r="I1272" s="2643"/>
      <c r="J1272" s="1975"/>
      <c r="K1272" s="1975"/>
      <c r="L1272" s="1974"/>
      <c r="M1272" s="1976"/>
      <c r="N1272" s="1976"/>
      <c r="O1272" s="1976"/>
      <c r="P1272" s="1976"/>
      <c r="Q1272" s="1976"/>
      <c r="R1272" s="1976"/>
      <c r="S1272" s="2649"/>
      <c r="T1272" s="1722"/>
      <c r="U1272" s="1974"/>
      <c r="V1272" s="1974"/>
    </row>
    <row r="1273" spans="1:22">
      <c r="A1273" s="1722"/>
      <c r="B1273" s="2648"/>
      <c r="C1273" s="659"/>
      <c r="D1273" s="1722"/>
      <c r="E1273" s="2648"/>
      <c r="F1273" s="2648"/>
      <c r="G1273" s="1722"/>
      <c r="H1273" s="2648"/>
      <c r="I1273" s="2643"/>
      <c r="J1273" s="1975"/>
      <c r="K1273" s="1975"/>
      <c r="L1273" s="1974"/>
      <c r="M1273" s="1976"/>
      <c r="N1273" s="1976"/>
      <c r="O1273" s="1976"/>
      <c r="P1273" s="1976"/>
      <c r="Q1273" s="1976"/>
      <c r="R1273" s="1976"/>
      <c r="S1273" s="2649"/>
      <c r="T1273" s="1722"/>
      <c r="U1273" s="1974"/>
      <c r="V1273" s="1974"/>
    </row>
    <row r="1274" spans="1:22">
      <c r="A1274" s="1722"/>
      <c r="B1274" s="2648"/>
      <c r="C1274" s="659"/>
      <c r="D1274" s="1722"/>
      <c r="E1274" s="2648"/>
      <c r="F1274" s="2648"/>
      <c r="G1274" s="1722"/>
      <c r="H1274" s="2648"/>
      <c r="I1274" s="2643"/>
      <c r="J1274" s="1975"/>
      <c r="K1274" s="1975"/>
      <c r="L1274" s="1974"/>
      <c r="M1274" s="1976"/>
      <c r="N1274" s="1976"/>
      <c r="O1274" s="1976"/>
      <c r="P1274" s="1976"/>
      <c r="Q1274" s="1976"/>
      <c r="R1274" s="1976"/>
      <c r="S1274" s="2649"/>
      <c r="T1274" s="1722"/>
      <c r="U1274" s="1974"/>
      <c r="V1274" s="1974"/>
    </row>
    <row r="1275" spans="1:22">
      <c r="A1275" s="1722"/>
      <c r="B1275" s="2648"/>
      <c r="C1275" s="659"/>
      <c r="D1275" s="1722"/>
      <c r="E1275" s="2648"/>
      <c r="F1275" s="2648"/>
      <c r="G1275" s="1722"/>
      <c r="H1275" s="2648"/>
      <c r="I1275" s="2643"/>
      <c r="J1275" s="1975"/>
      <c r="K1275" s="1975"/>
      <c r="L1275" s="1974"/>
      <c r="M1275" s="1976"/>
      <c r="N1275" s="1976"/>
      <c r="O1275" s="1976"/>
      <c r="P1275" s="1976"/>
      <c r="Q1275" s="1976"/>
      <c r="R1275" s="1976"/>
      <c r="S1275" s="2649"/>
      <c r="T1275" s="1722"/>
      <c r="U1275" s="1974"/>
      <c r="V1275" s="1974"/>
    </row>
    <row r="1276" spans="1:22">
      <c r="A1276" s="1722"/>
      <c r="B1276" s="2648"/>
      <c r="C1276" s="659"/>
      <c r="D1276" s="1722"/>
      <c r="E1276" s="2648"/>
      <c r="F1276" s="2648"/>
      <c r="G1276" s="1722"/>
      <c r="H1276" s="2648"/>
      <c r="I1276" s="2643"/>
      <c r="J1276" s="1975"/>
      <c r="K1276" s="1975"/>
      <c r="L1276" s="1974"/>
      <c r="M1276" s="1976"/>
      <c r="N1276" s="1976"/>
      <c r="O1276" s="1976"/>
      <c r="P1276" s="1976"/>
      <c r="Q1276" s="1976"/>
      <c r="R1276" s="1976"/>
      <c r="S1276" s="2649"/>
      <c r="T1276" s="1722"/>
      <c r="U1276" s="1974"/>
      <c r="V1276" s="1974"/>
    </row>
    <row r="1277" spans="1:22">
      <c r="A1277" s="1722"/>
      <c r="B1277" s="2648"/>
      <c r="C1277" s="659"/>
      <c r="D1277" s="1722"/>
      <c r="E1277" s="2648"/>
      <c r="F1277" s="2648"/>
      <c r="G1277" s="1722"/>
      <c r="H1277" s="2648"/>
      <c r="I1277" s="2643"/>
      <c r="J1277" s="1975"/>
      <c r="K1277" s="1975"/>
      <c r="L1277" s="1974"/>
      <c r="M1277" s="1976"/>
      <c r="N1277" s="1976"/>
      <c r="O1277" s="1976"/>
      <c r="P1277" s="1976"/>
      <c r="Q1277" s="1976"/>
      <c r="R1277" s="1976"/>
      <c r="S1277" s="2649"/>
      <c r="T1277" s="1722"/>
      <c r="U1277" s="1974"/>
      <c r="V1277" s="1974"/>
    </row>
    <row r="1278" spans="1:22">
      <c r="A1278" s="1722"/>
      <c r="B1278" s="2648"/>
      <c r="C1278" s="659"/>
      <c r="D1278" s="1722"/>
      <c r="E1278" s="2648"/>
      <c r="F1278" s="2648"/>
      <c r="G1278" s="1722"/>
      <c r="H1278" s="2648"/>
      <c r="I1278" s="2643"/>
      <c r="J1278" s="1975"/>
      <c r="K1278" s="1975"/>
      <c r="L1278" s="1974"/>
      <c r="M1278" s="1976"/>
      <c r="N1278" s="1976"/>
      <c r="O1278" s="1976"/>
      <c r="P1278" s="1976"/>
      <c r="Q1278" s="1976"/>
      <c r="R1278" s="1976"/>
      <c r="S1278" s="2649"/>
      <c r="T1278" s="1722"/>
      <c r="U1278" s="1974"/>
      <c r="V1278" s="1974"/>
    </row>
    <row r="1279" spans="1:22">
      <c r="A1279" s="1722"/>
      <c r="B1279" s="2648"/>
      <c r="C1279" s="659"/>
      <c r="D1279" s="1722"/>
      <c r="E1279" s="2648"/>
      <c r="F1279" s="2648"/>
      <c r="G1279" s="1722"/>
      <c r="H1279" s="2648"/>
      <c r="I1279" s="2643"/>
      <c r="J1279" s="1975"/>
      <c r="K1279" s="1975"/>
      <c r="L1279" s="1974"/>
      <c r="M1279" s="1976"/>
      <c r="N1279" s="1976"/>
      <c r="O1279" s="1976"/>
      <c r="P1279" s="1976"/>
      <c r="Q1279" s="1976"/>
      <c r="R1279" s="1976"/>
      <c r="S1279" s="2649"/>
      <c r="T1279" s="1722"/>
      <c r="U1279" s="1974"/>
      <c r="V1279" s="1974"/>
    </row>
    <row r="1280" spans="1:22">
      <c r="A1280" s="1722"/>
      <c r="B1280" s="2648"/>
      <c r="C1280" s="659"/>
      <c r="D1280" s="1722"/>
      <c r="E1280" s="2648"/>
      <c r="F1280" s="2648"/>
      <c r="G1280" s="1722"/>
      <c r="H1280" s="2648"/>
      <c r="I1280" s="2643"/>
      <c r="J1280" s="1975"/>
      <c r="K1280" s="1975"/>
      <c r="L1280" s="1974"/>
      <c r="M1280" s="1976"/>
      <c r="N1280" s="1976"/>
      <c r="O1280" s="1976"/>
      <c r="P1280" s="1976"/>
      <c r="Q1280" s="1976"/>
      <c r="R1280" s="1976"/>
      <c r="S1280" s="2649"/>
      <c r="T1280" s="1722"/>
      <c r="U1280" s="1974"/>
      <c r="V1280" s="1974"/>
    </row>
    <row r="1281" spans="1:22">
      <c r="A1281" s="1722"/>
      <c r="B1281" s="2648"/>
      <c r="C1281" s="659"/>
      <c r="D1281" s="1722"/>
      <c r="E1281" s="2648"/>
      <c r="F1281" s="2648"/>
      <c r="G1281" s="1722"/>
      <c r="H1281" s="2648"/>
      <c r="I1281" s="2643"/>
      <c r="J1281" s="1975"/>
      <c r="K1281" s="1975"/>
      <c r="L1281" s="1974"/>
      <c r="M1281" s="1976"/>
      <c r="N1281" s="1976"/>
      <c r="O1281" s="1976"/>
      <c r="P1281" s="1976"/>
      <c r="Q1281" s="1976"/>
      <c r="R1281" s="1976"/>
      <c r="S1281" s="2649"/>
      <c r="T1281" s="1722"/>
      <c r="U1281" s="1974"/>
      <c r="V1281" s="1974"/>
    </row>
    <row r="1282" spans="1:22">
      <c r="A1282" s="1722"/>
      <c r="B1282" s="2648"/>
      <c r="C1282" s="659"/>
      <c r="D1282" s="1722"/>
      <c r="E1282" s="2648"/>
      <c r="F1282" s="2648"/>
      <c r="G1282" s="1722"/>
      <c r="H1282" s="2648"/>
      <c r="I1282" s="2643"/>
      <c r="J1282" s="1975"/>
      <c r="K1282" s="1975"/>
      <c r="L1282" s="1974"/>
      <c r="M1282" s="1976"/>
      <c r="N1282" s="1976"/>
      <c r="O1282" s="1976"/>
      <c r="P1282" s="1976"/>
      <c r="Q1282" s="1976"/>
      <c r="R1282" s="1976"/>
      <c r="S1282" s="2649"/>
      <c r="T1282" s="1722"/>
      <c r="U1282" s="1974"/>
      <c r="V1282" s="1974"/>
    </row>
    <row r="1283" spans="1:22">
      <c r="A1283" s="1722"/>
      <c r="B1283" s="2648"/>
      <c r="C1283" s="659"/>
      <c r="D1283" s="1722"/>
      <c r="E1283" s="2648"/>
      <c r="F1283" s="2648"/>
      <c r="G1283" s="1722"/>
      <c r="H1283" s="2648"/>
      <c r="I1283" s="2643"/>
      <c r="J1283" s="1975"/>
      <c r="K1283" s="1975"/>
      <c r="L1283" s="1974"/>
      <c r="M1283" s="1976"/>
      <c r="N1283" s="1976"/>
      <c r="O1283" s="1976"/>
      <c r="P1283" s="1976"/>
      <c r="Q1283" s="1976"/>
      <c r="R1283" s="1976"/>
      <c r="S1283" s="2649"/>
      <c r="T1283" s="1722"/>
      <c r="U1283" s="1974"/>
      <c r="V1283" s="1974"/>
    </row>
    <row r="1284" spans="1:22">
      <c r="A1284" s="1722"/>
      <c r="B1284" s="2648"/>
      <c r="C1284" s="659"/>
      <c r="D1284" s="1722"/>
      <c r="E1284" s="2648"/>
      <c r="F1284" s="2648"/>
      <c r="G1284" s="1722"/>
      <c r="H1284" s="2648"/>
      <c r="I1284" s="2643"/>
      <c r="J1284" s="1975"/>
      <c r="K1284" s="1975"/>
      <c r="L1284" s="1974"/>
      <c r="M1284" s="1976"/>
      <c r="N1284" s="1976"/>
      <c r="O1284" s="1976"/>
      <c r="P1284" s="1976"/>
      <c r="Q1284" s="1976"/>
      <c r="R1284" s="1976"/>
      <c r="S1284" s="2649"/>
      <c r="T1284" s="1722"/>
      <c r="U1284" s="1974"/>
      <c r="V1284" s="1974"/>
    </row>
    <row r="1285" spans="1:22">
      <c r="A1285" s="1722"/>
      <c r="B1285" s="2648"/>
      <c r="C1285" s="659"/>
      <c r="D1285" s="1722"/>
      <c r="E1285" s="2648"/>
      <c r="F1285" s="2648"/>
      <c r="G1285" s="1722"/>
      <c r="H1285" s="2648"/>
      <c r="I1285" s="2643"/>
      <c r="J1285" s="1975"/>
      <c r="K1285" s="1975"/>
      <c r="L1285" s="1974"/>
      <c r="M1285" s="1976"/>
      <c r="N1285" s="1976"/>
      <c r="O1285" s="1976"/>
      <c r="P1285" s="1976"/>
      <c r="Q1285" s="1976"/>
      <c r="R1285" s="1976"/>
      <c r="S1285" s="2649"/>
      <c r="T1285" s="1722"/>
      <c r="U1285" s="1974"/>
      <c r="V1285" s="1974"/>
    </row>
    <row r="1286" spans="1:22">
      <c r="A1286" s="1722"/>
      <c r="B1286" s="2648"/>
      <c r="C1286" s="659"/>
      <c r="D1286" s="1722"/>
      <c r="E1286" s="2648"/>
      <c r="F1286" s="2648"/>
      <c r="G1286" s="1722"/>
      <c r="H1286" s="2648"/>
      <c r="I1286" s="2643"/>
      <c r="J1286" s="1975"/>
      <c r="K1286" s="1975"/>
      <c r="L1286" s="1974"/>
      <c r="M1286" s="1976"/>
      <c r="N1286" s="1976"/>
      <c r="O1286" s="1976"/>
      <c r="P1286" s="1976"/>
      <c r="Q1286" s="1976"/>
      <c r="R1286" s="1976"/>
      <c r="S1286" s="2649"/>
      <c r="T1286" s="1722"/>
      <c r="U1286" s="1974"/>
      <c r="V1286" s="1974"/>
    </row>
    <row r="1287" spans="1:22">
      <c r="A1287" s="1722"/>
      <c r="B1287" s="2648"/>
      <c r="C1287" s="659"/>
      <c r="D1287" s="1722"/>
      <c r="E1287" s="2648"/>
      <c r="F1287" s="2648"/>
      <c r="G1287" s="1722"/>
      <c r="H1287" s="2648"/>
      <c r="I1287" s="2643"/>
      <c r="J1287" s="1975"/>
      <c r="K1287" s="1975"/>
      <c r="L1287" s="1974"/>
      <c r="M1287" s="1976"/>
      <c r="N1287" s="1976"/>
      <c r="O1287" s="1976"/>
      <c r="P1287" s="1976"/>
      <c r="Q1287" s="1976"/>
      <c r="R1287" s="1976"/>
      <c r="S1287" s="2649"/>
      <c r="T1287" s="1722"/>
      <c r="U1287" s="1974"/>
      <c r="V1287" s="1974"/>
    </row>
    <row r="1288" spans="1:22">
      <c r="A1288" s="1722"/>
      <c r="B1288" s="2648"/>
      <c r="C1288" s="659"/>
      <c r="D1288" s="1722"/>
      <c r="E1288" s="2648"/>
      <c r="F1288" s="2648"/>
      <c r="G1288" s="1722"/>
      <c r="H1288" s="2648"/>
      <c r="I1288" s="2643"/>
      <c r="J1288" s="1975"/>
      <c r="K1288" s="1975"/>
      <c r="L1288" s="1974"/>
      <c r="M1288" s="1976"/>
      <c r="N1288" s="1976"/>
      <c r="O1288" s="1976"/>
      <c r="P1288" s="1976"/>
      <c r="Q1288" s="1976"/>
      <c r="R1288" s="1976"/>
      <c r="S1288" s="2649"/>
      <c r="T1288" s="1722"/>
      <c r="U1288" s="1974"/>
      <c r="V1288" s="1974"/>
    </row>
    <row r="1289" spans="1:22">
      <c r="A1289" s="1722"/>
      <c r="B1289" s="2648"/>
      <c r="C1289" s="659"/>
      <c r="D1289" s="1722"/>
      <c r="E1289" s="2648"/>
      <c r="F1289" s="2648"/>
      <c r="G1289" s="1722"/>
      <c r="H1289" s="2648"/>
      <c r="I1289" s="2643"/>
      <c r="J1289" s="1975"/>
      <c r="K1289" s="1975"/>
      <c r="L1289" s="1974"/>
      <c r="M1289" s="1976"/>
      <c r="N1289" s="1976"/>
      <c r="O1289" s="1976"/>
      <c r="P1289" s="1976"/>
      <c r="Q1289" s="1976"/>
      <c r="R1289" s="1976"/>
      <c r="S1289" s="2649"/>
      <c r="T1289" s="1722"/>
      <c r="U1289" s="1974"/>
      <c r="V1289" s="1974"/>
    </row>
    <row r="1290" spans="1:22">
      <c r="A1290" s="1722"/>
      <c r="B1290" s="2648"/>
      <c r="C1290" s="659"/>
      <c r="D1290" s="1722"/>
      <c r="E1290" s="2648"/>
      <c r="F1290" s="2648"/>
      <c r="G1290" s="1722"/>
      <c r="H1290" s="2648"/>
      <c r="I1290" s="2643"/>
      <c r="J1290" s="1975"/>
      <c r="K1290" s="1975"/>
      <c r="L1290" s="1974"/>
      <c r="M1290" s="1976"/>
      <c r="N1290" s="1976"/>
      <c r="O1290" s="1976"/>
      <c r="P1290" s="1976"/>
      <c r="Q1290" s="1976"/>
      <c r="R1290" s="1976"/>
      <c r="S1290" s="2649"/>
      <c r="T1290" s="1722"/>
      <c r="U1290" s="1974"/>
      <c r="V1290" s="1974"/>
    </row>
    <row r="1291" spans="1:22">
      <c r="A1291" s="1722"/>
      <c r="B1291" s="2648"/>
      <c r="C1291" s="659"/>
      <c r="D1291" s="1722"/>
      <c r="E1291" s="2648"/>
      <c r="F1291" s="2648"/>
      <c r="G1291" s="1722"/>
      <c r="H1291" s="2648"/>
      <c r="I1291" s="2643"/>
      <c r="J1291" s="1975"/>
      <c r="K1291" s="1975"/>
      <c r="L1291" s="1974"/>
      <c r="M1291" s="1976"/>
      <c r="N1291" s="1976"/>
      <c r="O1291" s="1976"/>
      <c r="P1291" s="1976"/>
      <c r="Q1291" s="1976"/>
      <c r="R1291" s="1976"/>
      <c r="S1291" s="2649"/>
      <c r="T1291" s="1722"/>
      <c r="U1291" s="1974"/>
      <c r="V1291" s="1974"/>
    </row>
    <row r="1292" spans="1:22">
      <c r="A1292" s="1722"/>
      <c r="B1292" s="2648"/>
      <c r="C1292" s="659"/>
      <c r="D1292" s="1722"/>
      <c r="E1292" s="2648"/>
      <c r="F1292" s="2648"/>
      <c r="G1292" s="1722"/>
      <c r="H1292" s="2648"/>
      <c r="I1292" s="2643"/>
      <c r="J1292" s="1975"/>
      <c r="K1292" s="1975"/>
      <c r="L1292" s="1974"/>
      <c r="M1292" s="1976"/>
      <c r="N1292" s="1976"/>
      <c r="O1292" s="1976"/>
      <c r="P1292" s="1976"/>
      <c r="Q1292" s="1976"/>
      <c r="R1292" s="1976"/>
      <c r="S1292" s="2649"/>
      <c r="T1292" s="1722"/>
      <c r="U1292" s="1974"/>
      <c r="V1292" s="1974"/>
    </row>
    <row r="1293" spans="1:22">
      <c r="A1293" s="1722"/>
      <c r="B1293" s="2648"/>
      <c r="C1293" s="659"/>
      <c r="D1293" s="1722"/>
      <c r="E1293" s="2648"/>
      <c r="F1293" s="2648"/>
      <c r="G1293" s="1722"/>
      <c r="H1293" s="2648"/>
      <c r="I1293" s="2643"/>
      <c r="J1293" s="1975"/>
      <c r="K1293" s="1975"/>
      <c r="L1293" s="1974"/>
      <c r="M1293" s="1976"/>
      <c r="N1293" s="1976"/>
      <c r="O1293" s="1976"/>
      <c r="P1293" s="1976"/>
      <c r="Q1293" s="1976"/>
      <c r="R1293" s="1976"/>
      <c r="S1293" s="2649"/>
      <c r="T1293" s="1722"/>
      <c r="U1293" s="1974"/>
      <c r="V1293" s="1974"/>
    </row>
    <row r="1294" spans="1:22">
      <c r="A1294" s="1722"/>
      <c r="B1294" s="2648"/>
      <c r="C1294" s="659"/>
      <c r="D1294" s="1722"/>
      <c r="E1294" s="2648"/>
      <c r="F1294" s="2648"/>
      <c r="G1294" s="1722"/>
      <c r="H1294" s="2648"/>
      <c r="I1294" s="2643"/>
      <c r="J1294" s="1975"/>
      <c r="K1294" s="1975"/>
      <c r="L1294" s="1974"/>
      <c r="M1294" s="1976"/>
      <c r="N1294" s="1976"/>
      <c r="O1294" s="1976"/>
      <c r="P1294" s="1976"/>
      <c r="Q1294" s="1976"/>
      <c r="R1294" s="1976"/>
      <c r="S1294" s="2649"/>
      <c r="T1294" s="1722"/>
      <c r="U1294" s="1974"/>
      <c r="V1294" s="1974"/>
    </row>
    <row r="1295" spans="1:22">
      <c r="A1295" s="1722"/>
      <c r="B1295" s="2648"/>
      <c r="C1295" s="659"/>
      <c r="D1295" s="1722"/>
      <c r="E1295" s="2648"/>
      <c r="F1295" s="2648"/>
      <c r="G1295" s="1722"/>
      <c r="H1295" s="2648"/>
      <c r="I1295" s="2643"/>
      <c r="J1295" s="1975"/>
      <c r="K1295" s="1975"/>
      <c r="L1295" s="1974"/>
      <c r="M1295" s="1976"/>
      <c r="N1295" s="1976"/>
      <c r="O1295" s="1976"/>
      <c r="P1295" s="1976"/>
      <c r="Q1295" s="1976"/>
      <c r="R1295" s="1976"/>
      <c r="S1295" s="2649"/>
      <c r="T1295" s="1722"/>
      <c r="U1295" s="1974"/>
      <c r="V1295" s="1974"/>
    </row>
    <row r="1296" spans="1:22">
      <c r="A1296" s="1722"/>
      <c r="B1296" s="2648"/>
      <c r="C1296" s="659"/>
      <c r="D1296" s="1722"/>
      <c r="E1296" s="2648"/>
      <c r="F1296" s="2648"/>
      <c r="G1296" s="1722"/>
      <c r="H1296" s="2648"/>
      <c r="I1296" s="2643"/>
      <c r="J1296" s="1975"/>
      <c r="K1296" s="1975"/>
      <c r="L1296" s="1974"/>
      <c r="M1296" s="1976"/>
      <c r="N1296" s="1976"/>
      <c r="O1296" s="1976"/>
      <c r="P1296" s="1976"/>
      <c r="Q1296" s="1976"/>
      <c r="R1296" s="1976"/>
      <c r="S1296" s="2649"/>
      <c r="T1296" s="1722"/>
      <c r="U1296" s="1974"/>
      <c r="V1296" s="1974"/>
    </row>
    <row r="1297" spans="1:22">
      <c r="A1297" s="1722"/>
      <c r="B1297" s="2648"/>
      <c r="C1297" s="659"/>
      <c r="D1297" s="1722"/>
      <c r="E1297" s="2648"/>
      <c r="F1297" s="2648"/>
      <c r="G1297" s="1722"/>
      <c r="H1297" s="2648"/>
      <c r="I1297" s="2643"/>
      <c r="J1297" s="1975"/>
      <c r="K1297" s="1975"/>
      <c r="L1297" s="1974"/>
      <c r="M1297" s="1976"/>
      <c r="N1297" s="1976"/>
      <c r="O1297" s="1976"/>
      <c r="P1297" s="1976"/>
      <c r="Q1297" s="1976"/>
      <c r="R1297" s="1976"/>
      <c r="S1297" s="2649"/>
      <c r="T1297" s="1722"/>
      <c r="U1297" s="1974"/>
      <c r="V1297" s="1974"/>
    </row>
    <row r="1298" spans="1:22">
      <c r="A1298" s="1722"/>
      <c r="B1298" s="2648"/>
      <c r="C1298" s="659"/>
      <c r="D1298" s="1722"/>
      <c r="E1298" s="2648"/>
      <c r="F1298" s="2648"/>
      <c r="G1298" s="1722"/>
      <c r="H1298" s="2648"/>
      <c r="I1298" s="2643"/>
      <c r="J1298" s="1975"/>
      <c r="K1298" s="1975"/>
      <c r="L1298" s="1974"/>
      <c r="M1298" s="1976"/>
      <c r="N1298" s="1976"/>
      <c r="O1298" s="1976"/>
      <c r="P1298" s="1976"/>
      <c r="Q1298" s="1976"/>
      <c r="R1298" s="1976"/>
      <c r="S1298" s="2649"/>
      <c r="T1298" s="1722"/>
      <c r="U1298" s="1974"/>
      <c r="V1298" s="1974"/>
    </row>
    <row r="1299" spans="1:22">
      <c r="A1299" s="1722"/>
      <c r="B1299" s="2648"/>
      <c r="C1299" s="659"/>
      <c r="D1299" s="1722"/>
      <c r="E1299" s="2648"/>
      <c r="F1299" s="2648"/>
      <c r="G1299" s="1722"/>
      <c r="H1299" s="2648"/>
      <c r="I1299" s="2643"/>
      <c r="J1299" s="1975"/>
      <c r="K1299" s="1975"/>
      <c r="L1299" s="1974"/>
      <c r="M1299" s="1976"/>
      <c r="N1299" s="1976"/>
      <c r="O1299" s="1976"/>
      <c r="P1299" s="1976"/>
      <c r="Q1299" s="1976"/>
      <c r="R1299" s="1976"/>
      <c r="S1299" s="2649"/>
      <c r="T1299" s="1722"/>
      <c r="U1299" s="1974"/>
      <c r="V1299" s="1974"/>
    </row>
    <row r="1300" spans="1:22">
      <c r="A1300" s="1722"/>
      <c r="B1300" s="2648"/>
      <c r="C1300" s="659"/>
      <c r="D1300" s="1722"/>
      <c r="E1300" s="2648"/>
      <c r="F1300" s="2648"/>
      <c r="G1300" s="1722"/>
      <c r="H1300" s="2648"/>
      <c r="I1300" s="2643"/>
      <c r="J1300" s="1975"/>
      <c r="K1300" s="1975"/>
      <c r="L1300" s="1974"/>
      <c r="M1300" s="1976"/>
      <c r="N1300" s="1976"/>
      <c r="O1300" s="1976"/>
      <c r="P1300" s="1976"/>
      <c r="Q1300" s="1976"/>
      <c r="R1300" s="1976"/>
      <c r="S1300" s="2649"/>
      <c r="T1300" s="1722"/>
      <c r="U1300" s="1974"/>
      <c r="V1300" s="1974"/>
    </row>
    <row r="1301" spans="1:22">
      <c r="A1301" s="1722"/>
      <c r="B1301" s="2648"/>
      <c r="C1301" s="659"/>
      <c r="D1301" s="1722"/>
      <c r="E1301" s="2648"/>
      <c r="F1301" s="2648"/>
      <c r="G1301" s="1722"/>
      <c r="H1301" s="2648"/>
      <c r="I1301" s="2643"/>
      <c r="J1301" s="1975"/>
      <c r="K1301" s="1975"/>
      <c r="L1301" s="1974"/>
      <c r="M1301" s="1976"/>
      <c r="N1301" s="1976"/>
      <c r="O1301" s="1976"/>
      <c r="P1301" s="1976"/>
      <c r="Q1301" s="1976"/>
      <c r="R1301" s="1976"/>
      <c r="S1301" s="2649"/>
      <c r="T1301" s="1722"/>
      <c r="U1301" s="1974"/>
      <c r="V1301" s="1974"/>
    </row>
    <row r="1302" spans="1:22">
      <c r="A1302" s="1722"/>
      <c r="B1302" s="2648"/>
      <c r="C1302" s="659"/>
      <c r="D1302" s="1722"/>
      <c r="E1302" s="2648"/>
      <c r="F1302" s="2648"/>
      <c r="G1302" s="1722"/>
      <c r="H1302" s="2648"/>
      <c r="I1302" s="2643"/>
      <c r="J1302" s="1975"/>
      <c r="K1302" s="1975"/>
      <c r="L1302" s="1974"/>
      <c r="M1302" s="1976"/>
      <c r="N1302" s="1976"/>
      <c r="O1302" s="1976"/>
      <c r="P1302" s="1976"/>
      <c r="Q1302" s="1976"/>
      <c r="R1302" s="1976"/>
      <c r="S1302" s="2649"/>
      <c r="T1302" s="1722"/>
      <c r="U1302" s="1974"/>
      <c r="V1302" s="1974"/>
    </row>
    <row r="1303" spans="1:22">
      <c r="A1303" s="1722"/>
      <c r="B1303" s="2648"/>
      <c r="C1303" s="659"/>
      <c r="D1303" s="1722"/>
      <c r="E1303" s="2648"/>
      <c r="F1303" s="2648"/>
      <c r="G1303" s="1722"/>
      <c r="H1303" s="2648"/>
      <c r="I1303" s="2643"/>
      <c r="J1303" s="1975"/>
      <c r="K1303" s="1975"/>
      <c r="L1303" s="1974"/>
      <c r="M1303" s="1976"/>
      <c r="N1303" s="1976"/>
      <c r="O1303" s="1976"/>
      <c r="P1303" s="1976"/>
      <c r="Q1303" s="1976"/>
      <c r="R1303" s="1976"/>
      <c r="S1303" s="2649"/>
      <c r="T1303" s="1722"/>
      <c r="U1303" s="1974"/>
      <c r="V1303" s="1974"/>
    </row>
    <row r="1304" spans="1:22">
      <c r="A1304" s="1722"/>
      <c r="B1304" s="2648"/>
      <c r="C1304" s="659"/>
      <c r="D1304" s="1722"/>
      <c r="E1304" s="2648"/>
      <c r="F1304" s="2648"/>
      <c r="G1304" s="1722"/>
      <c r="H1304" s="2648"/>
      <c r="I1304" s="2643"/>
      <c r="J1304" s="1975"/>
      <c r="K1304" s="1975"/>
      <c r="L1304" s="1974"/>
      <c r="M1304" s="1976"/>
      <c r="N1304" s="1976"/>
      <c r="O1304" s="1976"/>
      <c r="P1304" s="1976"/>
      <c r="Q1304" s="1976"/>
      <c r="R1304" s="1976"/>
      <c r="S1304" s="2649"/>
      <c r="T1304" s="1722"/>
      <c r="U1304" s="1974"/>
      <c r="V1304" s="1974"/>
    </row>
    <row r="1305" spans="1:22">
      <c r="A1305" s="1722"/>
      <c r="B1305" s="2648"/>
      <c r="C1305" s="659"/>
      <c r="D1305" s="1722"/>
      <c r="E1305" s="2648"/>
      <c r="F1305" s="2648"/>
      <c r="G1305" s="1722"/>
      <c r="H1305" s="2648"/>
      <c r="I1305" s="2643"/>
      <c r="J1305" s="1975"/>
      <c r="K1305" s="1975"/>
      <c r="L1305" s="1974"/>
      <c r="M1305" s="1976"/>
      <c r="N1305" s="1976"/>
      <c r="O1305" s="1976"/>
      <c r="P1305" s="1976"/>
      <c r="Q1305" s="1976"/>
      <c r="R1305" s="1976"/>
      <c r="S1305" s="2649"/>
      <c r="T1305" s="1722"/>
      <c r="U1305" s="1974"/>
      <c r="V1305" s="1974"/>
    </row>
    <row r="1306" spans="1:22">
      <c r="A1306" s="1722"/>
      <c r="B1306" s="2648"/>
      <c r="C1306" s="659"/>
      <c r="D1306" s="1722"/>
      <c r="E1306" s="2648"/>
      <c r="F1306" s="2648"/>
      <c r="G1306" s="1722"/>
      <c r="H1306" s="2648"/>
      <c r="I1306" s="2643"/>
      <c r="J1306" s="1975"/>
      <c r="K1306" s="1975"/>
      <c r="L1306" s="1974"/>
      <c r="M1306" s="1976"/>
      <c r="N1306" s="1976"/>
      <c r="O1306" s="1976"/>
      <c r="P1306" s="1976"/>
      <c r="Q1306" s="1976"/>
      <c r="R1306" s="1976"/>
      <c r="S1306" s="2649"/>
      <c r="T1306" s="1722"/>
      <c r="U1306" s="1974"/>
      <c r="V1306" s="1974"/>
    </row>
    <row r="1307" spans="1:22">
      <c r="A1307" s="1722"/>
      <c r="B1307" s="2648"/>
      <c r="C1307" s="659"/>
      <c r="D1307" s="1722"/>
      <c r="E1307" s="2648"/>
      <c r="F1307" s="2648"/>
      <c r="G1307" s="1722"/>
      <c r="H1307" s="2648"/>
      <c r="I1307" s="2643"/>
      <c r="J1307" s="1975"/>
      <c r="K1307" s="1975"/>
      <c r="L1307" s="1974"/>
      <c r="M1307" s="1976"/>
      <c r="N1307" s="1976"/>
      <c r="O1307" s="1976"/>
      <c r="P1307" s="1976"/>
      <c r="Q1307" s="1976"/>
      <c r="R1307" s="1976"/>
      <c r="S1307" s="2649"/>
      <c r="T1307" s="1722"/>
      <c r="U1307" s="1974"/>
      <c r="V1307" s="1974"/>
    </row>
    <row r="1308" spans="1:22">
      <c r="A1308" s="1722"/>
      <c r="B1308" s="2648"/>
      <c r="C1308" s="659"/>
      <c r="D1308" s="1722"/>
      <c r="E1308" s="2648"/>
      <c r="F1308" s="2648"/>
      <c r="G1308" s="1722"/>
      <c r="H1308" s="2648"/>
      <c r="I1308" s="2643"/>
      <c r="J1308" s="1975"/>
      <c r="K1308" s="1975"/>
      <c r="L1308" s="1974"/>
      <c r="M1308" s="1976"/>
      <c r="N1308" s="1976"/>
      <c r="O1308" s="1976"/>
      <c r="P1308" s="1976"/>
      <c r="Q1308" s="1976"/>
      <c r="R1308" s="1976"/>
      <c r="S1308" s="2649"/>
      <c r="T1308" s="1722"/>
      <c r="U1308" s="1974"/>
      <c r="V1308" s="1974"/>
    </row>
    <row r="1309" spans="1:22">
      <c r="A1309" s="1722"/>
      <c r="B1309" s="2648"/>
      <c r="C1309" s="659"/>
      <c r="D1309" s="1722"/>
      <c r="E1309" s="2648"/>
      <c r="F1309" s="2648"/>
      <c r="G1309" s="1722"/>
      <c r="H1309" s="2648"/>
      <c r="I1309" s="2643"/>
      <c r="J1309" s="1975"/>
      <c r="K1309" s="1975"/>
      <c r="L1309" s="1974"/>
      <c r="M1309" s="1976"/>
      <c r="N1309" s="1976"/>
      <c r="O1309" s="1976"/>
      <c r="P1309" s="1976"/>
      <c r="Q1309" s="1976"/>
      <c r="R1309" s="1976"/>
      <c r="S1309" s="2649"/>
      <c r="T1309" s="1722"/>
      <c r="U1309" s="1974"/>
      <c r="V1309" s="1974"/>
    </row>
    <row r="1310" spans="1:22">
      <c r="A1310" s="1722"/>
      <c r="B1310" s="2648"/>
      <c r="C1310" s="659"/>
      <c r="D1310" s="1722"/>
      <c r="E1310" s="2648"/>
      <c r="F1310" s="2648"/>
      <c r="G1310" s="1722"/>
      <c r="H1310" s="2648"/>
      <c r="I1310" s="2643"/>
      <c r="J1310" s="1975"/>
      <c r="K1310" s="1975"/>
      <c r="L1310" s="1974"/>
      <c r="M1310" s="1976"/>
      <c r="N1310" s="1976"/>
      <c r="O1310" s="1976"/>
      <c r="P1310" s="1976"/>
      <c r="Q1310" s="1976"/>
      <c r="R1310" s="1976"/>
      <c r="S1310" s="2649"/>
      <c r="T1310" s="1722"/>
      <c r="U1310" s="1974"/>
      <c r="V1310" s="1974"/>
    </row>
    <row r="1311" spans="1:22">
      <c r="A1311" s="1722"/>
      <c r="B1311" s="2648"/>
      <c r="C1311" s="659"/>
      <c r="D1311" s="1722"/>
      <c r="E1311" s="2648"/>
      <c r="F1311" s="2648"/>
      <c r="G1311" s="1722"/>
      <c r="H1311" s="2648"/>
      <c r="I1311" s="2643"/>
      <c r="J1311" s="1975"/>
      <c r="K1311" s="1975"/>
      <c r="L1311" s="1974"/>
      <c r="M1311" s="1976"/>
      <c r="N1311" s="1976"/>
      <c r="O1311" s="1976"/>
      <c r="P1311" s="1976"/>
      <c r="Q1311" s="1976"/>
      <c r="R1311" s="1976"/>
      <c r="S1311" s="2649"/>
      <c r="T1311" s="1722"/>
      <c r="U1311" s="1974"/>
      <c r="V1311" s="1974"/>
    </row>
    <row r="1312" spans="1:22">
      <c r="A1312" s="1722"/>
      <c r="B1312" s="2648"/>
      <c r="C1312" s="659"/>
      <c r="D1312" s="1722"/>
      <c r="E1312" s="2648"/>
      <c r="F1312" s="2648"/>
      <c r="G1312" s="1722"/>
      <c r="H1312" s="2648"/>
      <c r="I1312" s="2643"/>
      <c r="J1312" s="1975"/>
      <c r="K1312" s="1975"/>
      <c r="L1312" s="1974"/>
      <c r="M1312" s="1976"/>
      <c r="N1312" s="1976"/>
      <c r="O1312" s="1976"/>
      <c r="P1312" s="1976"/>
      <c r="Q1312" s="1976"/>
      <c r="R1312" s="1976"/>
      <c r="S1312" s="2649"/>
      <c r="T1312" s="1722"/>
      <c r="U1312" s="1974"/>
      <c r="V1312" s="1974"/>
    </row>
    <row r="1313" spans="1:22">
      <c r="A1313" s="1722"/>
      <c r="B1313" s="2648"/>
      <c r="C1313" s="659"/>
      <c r="D1313" s="1722"/>
      <c r="E1313" s="2648"/>
      <c r="F1313" s="2648"/>
      <c r="G1313" s="1722"/>
      <c r="H1313" s="2648"/>
      <c r="I1313" s="2643"/>
      <c r="J1313" s="1975"/>
      <c r="K1313" s="1975"/>
      <c r="L1313" s="1974"/>
      <c r="M1313" s="1976"/>
      <c r="N1313" s="1976"/>
      <c r="O1313" s="1976"/>
      <c r="P1313" s="1976"/>
      <c r="Q1313" s="1976"/>
      <c r="R1313" s="1976"/>
      <c r="S1313" s="2649"/>
      <c r="T1313" s="1722"/>
      <c r="U1313" s="1974"/>
      <c r="V1313" s="1974"/>
    </row>
    <row r="1314" spans="1:22">
      <c r="A1314" s="1722"/>
      <c r="B1314" s="2648"/>
      <c r="C1314" s="659"/>
      <c r="D1314" s="1722"/>
      <c r="E1314" s="2648"/>
      <c r="F1314" s="2648"/>
      <c r="G1314" s="1722"/>
      <c r="H1314" s="2648"/>
      <c r="I1314" s="2643"/>
      <c r="J1314" s="1975"/>
      <c r="K1314" s="1975"/>
      <c r="L1314" s="1974"/>
      <c r="M1314" s="1976"/>
      <c r="N1314" s="1976"/>
      <c r="O1314" s="1976"/>
      <c r="P1314" s="1976"/>
      <c r="Q1314" s="1976"/>
      <c r="R1314" s="1976"/>
      <c r="S1314" s="2649"/>
      <c r="T1314" s="1722"/>
      <c r="U1314" s="1974"/>
      <c r="V1314" s="1974"/>
    </row>
    <row r="1315" spans="1:22">
      <c r="A1315" s="1722"/>
      <c r="B1315" s="2648"/>
      <c r="C1315" s="659"/>
      <c r="D1315" s="1722"/>
      <c r="E1315" s="2648"/>
      <c r="F1315" s="2648"/>
      <c r="G1315" s="1722"/>
      <c r="H1315" s="2648"/>
      <c r="I1315" s="2643"/>
      <c r="J1315" s="1975"/>
      <c r="K1315" s="1975"/>
      <c r="L1315" s="1974"/>
      <c r="M1315" s="1976"/>
      <c r="N1315" s="1976"/>
      <c r="O1315" s="1976"/>
      <c r="P1315" s="1976"/>
      <c r="Q1315" s="1976"/>
      <c r="R1315" s="1976"/>
      <c r="S1315" s="2649"/>
      <c r="T1315" s="1722"/>
      <c r="U1315" s="1974"/>
      <c r="V1315" s="1974"/>
    </row>
    <row r="1316" spans="1:22">
      <c r="A1316" s="1722"/>
      <c r="B1316" s="2648"/>
      <c r="C1316" s="659"/>
      <c r="D1316" s="1722"/>
      <c r="E1316" s="2648"/>
      <c r="F1316" s="2648"/>
      <c r="G1316" s="1722"/>
      <c r="H1316" s="2648"/>
      <c r="I1316" s="2643"/>
      <c r="J1316" s="1975"/>
      <c r="K1316" s="1975"/>
      <c r="L1316" s="1974"/>
      <c r="M1316" s="1976"/>
      <c r="N1316" s="1976"/>
      <c r="O1316" s="1976"/>
      <c r="P1316" s="1976"/>
      <c r="Q1316" s="1976"/>
      <c r="R1316" s="1976"/>
      <c r="S1316" s="2649"/>
      <c r="T1316" s="1722"/>
      <c r="U1316" s="1974"/>
      <c r="V1316" s="1974"/>
    </row>
    <row r="1317" spans="1:22">
      <c r="A1317" s="1722"/>
      <c r="B1317" s="2648"/>
      <c r="C1317" s="659"/>
      <c r="D1317" s="1722"/>
      <c r="E1317" s="2648"/>
      <c r="F1317" s="2648"/>
      <c r="G1317" s="1722"/>
      <c r="H1317" s="2648"/>
      <c r="I1317" s="2643"/>
      <c r="J1317" s="1975"/>
      <c r="K1317" s="1975"/>
      <c r="L1317" s="1974"/>
      <c r="M1317" s="1976"/>
      <c r="N1317" s="1976"/>
      <c r="O1317" s="1976"/>
      <c r="P1317" s="1976"/>
      <c r="Q1317" s="1976"/>
      <c r="R1317" s="1976"/>
      <c r="S1317" s="2649"/>
      <c r="T1317" s="1722"/>
      <c r="U1317" s="1974"/>
      <c r="V1317" s="1974"/>
    </row>
    <row r="1318" spans="1:22">
      <c r="A1318" s="1722"/>
      <c r="B1318" s="2648"/>
      <c r="C1318" s="659"/>
      <c r="D1318" s="1722"/>
      <c r="E1318" s="2648"/>
      <c r="F1318" s="2648"/>
      <c r="G1318" s="1722"/>
      <c r="H1318" s="2648"/>
      <c r="I1318" s="2643"/>
      <c r="J1318" s="1975"/>
      <c r="K1318" s="1975"/>
      <c r="L1318" s="1974"/>
      <c r="M1318" s="1976"/>
      <c r="N1318" s="1976"/>
      <c r="O1318" s="1976"/>
      <c r="P1318" s="1976"/>
      <c r="Q1318" s="1976"/>
      <c r="R1318" s="1976"/>
      <c r="S1318" s="2649"/>
      <c r="T1318" s="1722"/>
      <c r="U1318" s="1974"/>
      <c r="V1318" s="1974"/>
    </row>
    <row r="1319" spans="1:22">
      <c r="A1319" s="1722"/>
      <c r="B1319" s="2648"/>
      <c r="C1319" s="659"/>
      <c r="D1319" s="1722"/>
      <c r="E1319" s="2648"/>
      <c r="F1319" s="2648"/>
      <c r="G1319" s="1722"/>
      <c r="H1319" s="2648"/>
      <c r="I1319" s="2643"/>
      <c r="J1319" s="1975"/>
      <c r="K1319" s="1975"/>
      <c r="L1319" s="1974"/>
      <c r="M1319" s="1976"/>
      <c r="N1319" s="1976"/>
      <c r="O1319" s="1976"/>
      <c r="P1319" s="1976"/>
      <c r="Q1319" s="1976"/>
      <c r="R1319" s="1976"/>
      <c r="S1319" s="2649"/>
      <c r="T1319" s="1722"/>
      <c r="U1319" s="1974"/>
      <c r="V1319" s="1974"/>
    </row>
    <row r="1320" spans="1:22">
      <c r="A1320" s="1722"/>
      <c r="B1320" s="2648"/>
      <c r="C1320" s="659"/>
      <c r="D1320" s="1722"/>
      <c r="E1320" s="2648"/>
      <c r="F1320" s="2648"/>
      <c r="G1320" s="1722"/>
      <c r="H1320" s="2648"/>
      <c r="I1320" s="2643"/>
      <c r="J1320" s="1975"/>
      <c r="K1320" s="1975"/>
      <c r="L1320" s="1974"/>
      <c r="M1320" s="1976"/>
      <c r="N1320" s="1976"/>
      <c r="O1320" s="1976"/>
      <c r="P1320" s="1976"/>
      <c r="Q1320" s="1976"/>
      <c r="R1320" s="1976"/>
      <c r="S1320" s="2649"/>
      <c r="T1320" s="1722"/>
      <c r="U1320" s="1974"/>
      <c r="V1320" s="1974"/>
    </row>
    <row r="1321" spans="1:22">
      <c r="A1321" s="1722"/>
      <c r="B1321" s="2648"/>
      <c r="C1321" s="659"/>
      <c r="D1321" s="1722"/>
      <c r="E1321" s="2648"/>
      <c r="F1321" s="2648"/>
      <c r="G1321" s="1722"/>
      <c r="H1321" s="2648"/>
      <c r="I1321" s="2643"/>
      <c r="J1321" s="1975"/>
      <c r="K1321" s="1975"/>
      <c r="L1321" s="1974"/>
      <c r="M1321" s="1976"/>
      <c r="N1321" s="1976"/>
      <c r="O1321" s="1976"/>
      <c r="P1321" s="1976"/>
      <c r="Q1321" s="1976"/>
      <c r="R1321" s="1976"/>
      <c r="S1321" s="2649"/>
      <c r="T1321" s="1722"/>
      <c r="U1321" s="1974"/>
      <c r="V1321" s="1974"/>
    </row>
    <row r="1322" spans="1:22">
      <c r="A1322" s="1722"/>
      <c r="B1322" s="2648"/>
      <c r="C1322" s="659"/>
      <c r="D1322" s="1722"/>
      <c r="E1322" s="2648"/>
      <c r="F1322" s="2648"/>
      <c r="G1322" s="1722"/>
      <c r="H1322" s="2648"/>
      <c r="I1322" s="2643"/>
      <c r="J1322" s="1975"/>
      <c r="K1322" s="1975"/>
      <c r="L1322" s="1974"/>
      <c r="M1322" s="1976"/>
      <c r="N1322" s="1976"/>
      <c r="O1322" s="1976"/>
      <c r="P1322" s="1976"/>
      <c r="Q1322" s="1976"/>
      <c r="R1322" s="1976"/>
      <c r="S1322" s="2649"/>
      <c r="T1322" s="1722"/>
      <c r="U1322" s="1974"/>
      <c r="V1322" s="1974"/>
    </row>
    <row r="1323" spans="1:22">
      <c r="A1323" s="1722"/>
      <c r="B1323" s="2648"/>
      <c r="C1323" s="659"/>
      <c r="D1323" s="1722"/>
      <c r="E1323" s="2648"/>
      <c r="F1323" s="2648"/>
      <c r="G1323" s="1722"/>
      <c r="H1323" s="2648"/>
      <c r="I1323" s="2643"/>
      <c r="J1323" s="1975"/>
      <c r="K1323" s="1975"/>
      <c r="L1323" s="1974"/>
      <c r="M1323" s="1976"/>
      <c r="N1323" s="1976"/>
      <c r="O1323" s="1976"/>
      <c r="P1323" s="1976"/>
      <c r="Q1323" s="1976"/>
      <c r="R1323" s="1976"/>
      <c r="S1323" s="2649"/>
      <c r="T1323" s="1722"/>
      <c r="U1323" s="1974"/>
      <c r="V1323" s="1974"/>
    </row>
    <row r="1324" spans="1:22">
      <c r="A1324" s="1722"/>
      <c r="B1324" s="2648"/>
      <c r="C1324" s="659"/>
      <c r="D1324" s="1722"/>
      <c r="E1324" s="2648"/>
      <c r="F1324" s="2648"/>
      <c r="G1324" s="1722"/>
      <c r="H1324" s="2648"/>
      <c r="I1324" s="2643"/>
      <c r="J1324" s="1975"/>
      <c r="K1324" s="1975"/>
      <c r="L1324" s="1974"/>
      <c r="M1324" s="1976"/>
      <c r="N1324" s="1976"/>
      <c r="O1324" s="1976"/>
      <c r="P1324" s="1976"/>
      <c r="Q1324" s="1976"/>
      <c r="R1324" s="1976"/>
      <c r="S1324" s="2649"/>
      <c r="T1324" s="1722"/>
      <c r="U1324" s="1974"/>
      <c r="V1324" s="1974"/>
    </row>
    <row r="1325" spans="1:22">
      <c r="A1325" s="1722"/>
      <c r="B1325" s="2648"/>
      <c r="C1325" s="659"/>
      <c r="D1325" s="1722"/>
      <c r="E1325" s="2648"/>
      <c r="F1325" s="2648"/>
      <c r="G1325" s="1722"/>
      <c r="H1325" s="2648"/>
      <c r="I1325" s="2643"/>
      <c r="J1325" s="1975"/>
      <c r="K1325" s="1975"/>
      <c r="L1325" s="1974"/>
      <c r="M1325" s="1976"/>
      <c r="N1325" s="1976"/>
      <c r="O1325" s="1976"/>
      <c r="P1325" s="1976"/>
      <c r="Q1325" s="1976"/>
      <c r="R1325" s="1976"/>
      <c r="S1325" s="2649"/>
      <c r="T1325" s="1722"/>
      <c r="U1325" s="1974"/>
      <c r="V1325" s="1974"/>
    </row>
    <row r="1326" spans="1:22">
      <c r="A1326" s="1722"/>
      <c r="B1326" s="2648"/>
      <c r="C1326" s="659"/>
      <c r="D1326" s="1722"/>
      <c r="E1326" s="2648"/>
      <c r="F1326" s="2648"/>
      <c r="G1326" s="1722"/>
      <c r="H1326" s="2648"/>
      <c r="I1326" s="2643"/>
      <c r="J1326" s="1975"/>
      <c r="K1326" s="1975"/>
      <c r="L1326" s="1974"/>
      <c r="M1326" s="1976"/>
      <c r="N1326" s="1976"/>
      <c r="O1326" s="1976"/>
      <c r="P1326" s="1976"/>
      <c r="Q1326" s="1976"/>
      <c r="R1326" s="1976"/>
      <c r="S1326" s="2649"/>
      <c r="T1326" s="1722"/>
      <c r="U1326" s="1974"/>
      <c r="V1326" s="1974"/>
    </row>
    <row r="1327" spans="1:22">
      <c r="A1327" s="1722"/>
      <c r="B1327" s="2648"/>
      <c r="C1327" s="659"/>
      <c r="D1327" s="1722"/>
      <c r="E1327" s="2648"/>
      <c r="F1327" s="2648"/>
      <c r="G1327" s="1722"/>
      <c r="H1327" s="2648"/>
      <c r="I1327" s="2643"/>
      <c r="J1327" s="1975"/>
      <c r="K1327" s="1975"/>
      <c r="L1327" s="1974"/>
      <c r="M1327" s="1976"/>
      <c r="N1327" s="1976"/>
      <c r="O1327" s="1976"/>
      <c r="P1327" s="1976"/>
      <c r="Q1327" s="1976"/>
      <c r="R1327" s="1976"/>
      <c r="S1327" s="2649"/>
      <c r="T1327" s="1722"/>
      <c r="U1327" s="1974"/>
      <c r="V1327" s="1974"/>
    </row>
    <row r="1328" spans="1:22">
      <c r="A1328" s="1722"/>
      <c r="B1328" s="2648"/>
      <c r="C1328" s="659"/>
      <c r="D1328" s="1722"/>
      <c r="E1328" s="2648"/>
      <c r="F1328" s="2648"/>
      <c r="G1328" s="1722"/>
      <c r="H1328" s="2648"/>
      <c r="I1328" s="2643"/>
      <c r="J1328" s="1975"/>
      <c r="K1328" s="1975"/>
      <c r="L1328" s="1974"/>
      <c r="M1328" s="1976"/>
      <c r="N1328" s="1976"/>
      <c r="O1328" s="1976"/>
      <c r="P1328" s="1976"/>
      <c r="Q1328" s="1976"/>
      <c r="R1328" s="1976"/>
      <c r="S1328" s="2649"/>
      <c r="T1328" s="1722"/>
      <c r="U1328" s="1974"/>
      <c r="V1328" s="1974"/>
    </row>
    <row r="1329" spans="1:22">
      <c r="A1329" s="1722"/>
      <c r="B1329" s="2648"/>
      <c r="C1329" s="659"/>
      <c r="D1329" s="1722"/>
      <c r="E1329" s="2648"/>
      <c r="F1329" s="2648"/>
      <c r="G1329" s="1722"/>
      <c r="H1329" s="2648"/>
      <c r="I1329" s="2643"/>
      <c r="J1329" s="1975"/>
      <c r="K1329" s="1975"/>
      <c r="L1329" s="1974"/>
      <c r="M1329" s="1976"/>
      <c r="N1329" s="1976"/>
      <c r="O1329" s="1976"/>
      <c r="P1329" s="1976"/>
      <c r="Q1329" s="1976"/>
      <c r="R1329" s="1976"/>
      <c r="S1329" s="2649"/>
      <c r="T1329" s="1722"/>
      <c r="U1329" s="1974"/>
      <c r="V1329" s="1974"/>
    </row>
    <row r="1330" spans="1:22">
      <c r="A1330" s="1722"/>
      <c r="B1330" s="2648"/>
      <c r="C1330" s="659"/>
      <c r="D1330" s="1722"/>
      <c r="E1330" s="2648"/>
      <c r="F1330" s="2648"/>
      <c r="G1330" s="1722"/>
      <c r="H1330" s="2648"/>
      <c r="I1330" s="2643"/>
      <c r="J1330" s="1975"/>
      <c r="K1330" s="1975"/>
      <c r="L1330" s="1974"/>
      <c r="M1330" s="1976"/>
      <c r="N1330" s="1976"/>
      <c r="O1330" s="1976"/>
      <c r="P1330" s="1976"/>
      <c r="Q1330" s="1976"/>
      <c r="R1330" s="1976"/>
      <c r="S1330" s="2649"/>
      <c r="T1330" s="1722"/>
      <c r="U1330" s="1974"/>
      <c r="V1330" s="1974"/>
    </row>
    <row r="1331" spans="1:22">
      <c r="A1331" s="1722"/>
      <c r="B1331" s="2648"/>
      <c r="C1331" s="659"/>
      <c r="D1331" s="1722"/>
      <c r="E1331" s="2648"/>
      <c r="F1331" s="2648"/>
      <c r="G1331" s="1722"/>
      <c r="H1331" s="2648"/>
      <c r="I1331" s="2643"/>
      <c r="J1331" s="1975"/>
      <c r="K1331" s="1975"/>
      <c r="L1331" s="1974"/>
      <c r="M1331" s="1976"/>
      <c r="N1331" s="1976"/>
      <c r="O1331" s="1976"/>
      <c r="P1331" s="1976"/>
      <c r="Q1331" s="1976"/>
      <c r="R1331" s="1976"/>
      <c r="S1331" s="2649"/>
      <c r="T1331" s="1722"/>
      <c r="U1331" s="1974"/>
      <c r="V1331" s="1974"/>
    </row>
    <row r="1332" spans="1:22">
      <c r="A1332" s="1722"/>
      <c r="B1332" s="2648"/>
      <c r="C1332" s="659"/>
      <c r="D1332" s="1722"/>
      <c r="E1332" s="2648"/>
      <c r="F1332" s="2648"/>
      <c r="G1332" s="1722"/>
      <c r="H1332" s="2648"/>
      <c r="I1332" s="2643"/>
      <c r="J1332" s="1975"/>
      <c r="K1332" s="1975"/>
      <c r="L1332" s="1974"/>
      <c r="M1332" s="1976"/>
      <c r="N1332" s="1976"/>
      <c r="O1332" s="1976"/>
      <c r="P1332" s="1976"/>
      <c r="Q1332" s="1976"/>
      <c r="R1332" s="1976"/>
      <c r="S1332" s="2649"/>
      <c r="T1332" s="1722"/>
      <c r="U1332" s="1974"/>
      <c r="V1332" s="1974"/>
    </row>
    <row r="1333" spans="1:22">
      <c r="A1333" s="1722"/>
      <c r="B1333" s="2648"/>
      <c r="C1333" s="659"/>
      <c r="D1333" s="1722"/>
      <c r="E1333" s="2648"/>
      <c r="F1333" s="2648"/>
      <c r="G1333" s="1722"/>
      <c r="H1333" s="2648"/>
      <c r="I1333" s="2643"/>
      <c r="J1333" s="1975"/>
      <c r="K1333" s="1975"/>
      <c r="L1333" s="1974"/>
      <c r="M1333" s="1976"/>
      <c r="N1333" s="1976"/>
      <c r="O1333" s="1976"/>
      <c r="P1333" s="1976"/>
      <c r="Q1333" s="1976"/>
      <c r="R1333" s="1976"/>
      <c r="S1333" s="2649"/>
      <c r="T1333" s="1722"/>
      <c r="U1333" s="1974"/>
      <c r="V1333" s="1974"/>
    </row>
    <row r="1334" spans="1:22">
      <c r="A1334" s="1722"/>
      <c r="B1334" s="2648"/>
      <c r="C1334" s="659"/>
      <c r="D1334" s="1722"/>
      <c r="E1334" s="2648"/>
      <c r="F1334" s="2648"/>
      <c r="G1334" s="1722"/>
      <c r="H1334" s="2648"/>
      <c r="I1334" s="2643"/>
      <c r="J1334" s="1975"/>
      <c r="K1334" s="1975"/>
      <c r="L1334" s="1974"/>
      <c r="M1334" s="1976"/>
      <c r="N1334" s="1976"/>
      <c r="O1334" s="1976"/>
      <c r="P1334" s="1976"/>
      <c r="Q1334" s="1976"/>
      <c r="R1334" s="1976"/>
      <c r="S1334" s="2649"/>
      <c r="T1334" s="1722"/>
      <c r="U1334" s="1974"/>
      <c r="V1334" s="1974"/>
    </row>
    <row r="1335" spans="1:22">
      <c r="A1335" s="1722"/>
      <c r="B1335" s="2648"/>
      <c r="C1335" s="659"/>
      <c r="D1335" s="1722"/>
      <c r="E1335" s="2648"/>
      <c r="F1335" s="2648"/>
      <c r="G1335" s="1722"/>
      <c r="H1335" s="2648"/>
      <c r="I1335" s="2643"/>
      <c r="J1335" s="1975"/>
      <c r="K1335" s="1975"/>
      <c r="L1335" s="1974"/>
      <c r="M1335" s="1976"/>
      <c r="N1335" s="1976"/>
      <c r="O1335" s="1976"/>
      <c r="P1335" s="1976"/>
      <c r="Q1335" s="1976"/>
      <c r="R1335" s="1976"/>
      <c r="S1335" s="2649"/>
      <c r="T1335" s="1722"/>
      <c r="U1335" s="1974"/>
      <c r="V1335" s="1974"/>
    </row>
    <row r="1336" spans="1:22">
      <c r="A1336" s="1722"/>
      <c r="B1336" s="2648"/>
      <c r="C1336" s="659"/>
      <c r="D1336" s="1722"/>
      <c r="E1336" s="2648"/>
      <c r="F1336" s="2648"/>
      <c r="G1336" s="1722"/>
      <c r="H1336" s="2648"/>
      <c r="I1336" s="2643"/>
      <c r="J1336" s="1975"/>
      <c r="K1336" s="1975"/>
      <c r="L1336" s="1974"/>
      <c r="M1336" s="1976"/>
      <c r="N1336" s="1976"/>
      <c r="O1336" s="1976"/>
      <c r="P1336" s="1976"/>
      <c r="Q1336" s="1976"/>
      <c r="R1336" s="1976"/>
      <c r="S1336" s="2649"/>
      <c r="T1336" s="1722"/>
      <c r="U1336" s="1974"/>
      <c r="V1336" s="1974"/>
    </row>
    <row r="1337" spans="1:22">
      <c r="A1337" s="1722"/>
      <c r="B1337" s="2648"/>
      <c r="C1337" s="659"/>
      <c r="D1337" s="1722"/>
      <c r="E1337" s="2648"/>
      <c r="F1337" s="2648"/>
      <c r="G1337" s="1722"/>
      <c r="H1337" s="2648"/>
      <c r="I1337" s="2643"/>
      <c r="J1337" s="1975"/>
      <c r="K1337" s="1975"/>
      <c r="L1337" s="1974"/>
      <c r="M1337" s="1976"/>
      <c r="N1337" s="1976"/>
      <c r="O1337" s="1976"/>
      <c r="P1337" s="1976"/>
      <c r="Q1337" s="1976"/>
      <c r="R1337" s="1976"/>
      <c r="S1337" s="2649"/>
      <c r="T1337" s="1722"/>
      <c r="U1337" s="1974"/>
      <c r="V1337" s="1974"/>
    </row>
    <row r="1338" spans="1:22">
      <c r="A1338" s="1722"/>
      <c r="B1338" s="2648"/>
      <c r="C1338" s="659"/>
      <c r="D1338" s="1722"/>
      <c r="E1338" s="2648"/>
      <c r="F1338" s="2648"/>
      <c r="G1338" s="1722"/>
      <c r="H1338" s="2648"/>
      <c r="I1338" s="2643"/>
      <c r="J1338" s="1975"/>
      <c r="K1338" s="1975"/>
      <c r="L1338" s="1974"/>
      <c r="M1338" s="1976"/>
      <c r="N1338" s="1976"/>
      <c r="O1338" s="1976"/>
      <c r="P1338" s="1976"/>
      <c r="Q1338" s="1976"/>
      <c r="R1338" s="1976"/>
      <c r="S1338" s="2649"/>
      <c r="T1338" s="1722"/>
      <c r="U1338" s="1974"/>
      <c r="V1338" s="1974"/>
    </row>
    <row r="1339" spans="1:22">
      <c r="A1339" s="1722"/>
      <c r="B1339" s="2648"/>
      <c r="C1339" s="659"/>
      <c r="D1339" s="1722"/>
      <c r="E1339" s="2648"/>
      <c r="F1339" s="2648"/>
      <c r="G1339" s="1722"/>
      <c r="H1339" s="2648"/>
      <c r="I1339" s="2643"/>
      <c r="J1339" s="1975"/>
      <c r="K1339" s="1975"/>
      <c r="L1339" s="1974"/>
      <c r="M1339" s="1976"/>
      <c r="N1339" s="1976"/>
      <c r="O1339" s="1976"/>
      <c r="P1339" s="1976"/>
      <c r="Q1339" s="1976"/>
      <c r="R1339" s="1976"/>
      <c r="S1339" s="2649"/>
      <c r="T1339" s="1722"/>
      <c r="U1339" s="1974"/>
      <c r="V1339" s="1974"/>
    </row>
    <row r="1340" spans="1:22">
      <c r="A1340" s="1722"/>
      <c r="B1340" s="2648"/>
      <c r="C1340" s="659"/>
      <c r="D1340" s="1722"/>
      <c r="E1340" s="2648"/>
      <c r="F1340" s="2648"/>
      <c r="G1340" s="1722"/>
      <c r="H1340" s="2648"/>
      <c r="I1340" s="2643"/>
      <c r="J1340" s="1975"/>
      <c r="K1340" s="1975"/>
      <c r="L1340" s="1974"/>
      <c r="M1340" s="1976"/>
      <c r="N1340" s="1976"/>
      <c r="O1340" s="1976"/>
      <c r="P1340" s="1976"/>
      <c r="Q1340" s="1976"/>
      <c r="R1340" s="1976"/>
      <c r="S1340" s="2649"/>
      <c r="T1340" s="1722"/>
      <c r="U1340" s="1974"/>
      <c r="V1340" s="1974"/>
    </row>
    <row r="1341" spans="1:22">
      <c r="A1341" s="1722"/>
      <c r="B1341" s="2648"/>
      <c r="C1341" s="659"/>
      <c r="D1341" s="1722"/>
      <c r="E1341" s="2648"/>
      <c r="F1341" s="2648"/>
      <c r="G1341" s="1722"/>
      <c r="H1341" s="2648"/>
      <c r="I1341" s="2643"/>
      <c r="J1341" s="1975"/>
      <c r="K1341" s="1975"/>
      <c r="L1341" s="1974"/>
      <c r="M1341" s="1976"/>
      <c r="N1341" s="1976"/>
      <c r="O1341" s="1976"/>
      <c r="P1341" s="1976"/>
      <c r="Q1341" s="1976"/>
      <c r="R1341" s="1976"/>
      <c r="S1341" s="2649"/>
      <c r="T1341" s="1722"/>
      <c r="U1341" s="1974"/>
      <c r="V1341" s="1974"/>
    </row>
    <row r="1342" spans="1:22">
      <c r="A1342" s="1722"/>
      <c r="B1342" s="2648"/>
      <c r="C1342" s="659"/>
      <c r="D1342" s="1722"/>
      <c r="E1342" s="2648"/>
      <c r="F1342" s="2648"/>
      <c r="G1342" s="1722"/>
      <c r="H1342" s="2648"/>
      <c r="I1342" s="2643"/>
      <c r="J1342" s="1975"/>
      <c r="K1342" s="1975"/>
      <c r="L1342" s="1974"/>
      <c r="M1342" s="1976"/>
      <c r="N1342" s="1976"/>
      <c r="O1342" s="1976"/>
      <c r="P1342" s="1976"/>
      <c r="Q1342" s="1976"/>
      <c r="R1342" s="1976"/>
      <c r="S1342" s="2649"/>
      <c r="T1342" s="1722"/>
      <c r="U1342" s="1974"/>
      <c r="V1342" s="1974"/>
    </row>
    <row r="1343" spans="1:22">
      <c r="A1343" s="1722"/>
      <c r="B1343" s="2648"/>
      <c r="C1343" s="659"/>
      <c r="D1343" s="1722"/>
      <c r="E1343" s="2648"/>
      <c r="F1343" s="2648"/>
      <c r="G1343" s="1722"/>
      <c r="H1343" s="2648"/>
      <c r="I1343" s="2643"/>
      <c r="J1343" s="1975"/>
      <c r="K1343" s="1975"/>
      <c r="L1343" s="1974"/>
      <c r="M1343" s="1976"/>
      <c r="N1343" s="1976"/>
      <c r="O1343" s="1976"/>
      <c r="P1343" s="1976"/>
      <c r="Q1343" s="1976"/>
      <c r="R1343" s="1976"/>
      <c r="S1343" s="2649"/>
      <c r="T1343" s="1722"/>
      <c r="U1343" s="1974"/>
      <c r="V1343" s="1974"/>
    </row>
    <row r="1344" spans="1:22">
      <c r="A1344" s="1722"/>
      <c r="B1344" s="2648"/>
      <c r="C1344" s="659"/>
      <c r="D1344" s="1722"/>
      <c r="E1344" s="2648"/>
      <c r="F1344" s="2648"/>
      <c r="G1344" s="1722"/>
      <c r="H1344" s="2648"/>
      <c r="I1344" s="2643"/>
      <c r="J1344" s="1975"/>
      <c r="K1344" s="1975"/>
      <c r="L1344" s="1974"/>
      <c r="M1344" s="1976"/>
      <c r="N1344" s="1976"/>
      <c r="O1344" s="1976"/>
      <c r="P1344" s="1976"/>
      <c r="Q1344" s="1976"/>
      <c r="R1344" s="1976"/>
      <c r="S1344" s="2649"/>
      <c r="T1344" s="1722"/>
      <c r="U1344" s="1974"/>
      <c r="V1344" s="1974"/>
    </row>
    <row r="1345" spans="1:22">
      <c r="A1345" s="1722"/>
      <c r="B1345" s="2648"/>
      <c r="C1345" s="659"/>
      <c r="D1345" s="1722"/>
      <c r="E1345" s="2648"/>
      <c r="F1345" s="2648"/>
      <c r="G1345" s="1722"/>
      <c r="H1345" s="2648"/>
      <c r="I1345" s="2643"/>
      <c r="J1345" s="1975"/>
      <c r="K1345" s="1975"/>
      <c r="L1345" s="1974"/>
      <c r="M1345" s="1976"/>
      <c r="N1345" s="1976"/>
      <c r="O1345" s="1976"/>
      <c r="P1345" s="1976"/>
      <c r="Q1345" s="1976"/>
      <c r="R1345" s="1976"/>
      <c r="S1345" s="2649"/>
      <c r="T1345" s="1722"/>
      <c r="U1345" s="1974"/>
      <c r="V1345" s="1974"/>
    </row>
    <row r="1346" spans="1:22">
      <c r="A1346" s="1722"/>
      <c r="B1346" s="2648"/>
      <c r="C1346" s="659"/>
      <c r="D1346" s="1722"/>
      <c r="E1346" s="2648"/>
      <c r="F1346" s="2648"/>
      <c r="G1346" s="1722"/>
      <c r="H1346" s="2648"/>
      <c r="I1346" s="2643"/>
      <c r="J1346" s="1975"/>
      <c r="K1346" s="1975"/>
      <c r="L1346" s="1974"/>
      <c r="M1346" s="1976"/>
      <c r="N1346" s="1976"/>
      <c r="O1346" s="1976"/>
      <c r="P1346" s="1976"/>
      <c r="Q1346" s="1976"/>
      <c r="R1346" s="1976"/>
      <c r="S1346" s="2649"/>
      <c r="T1346" s="1722"/>
      <c r="U1346" s="1974"/>
      <c r="V1346" s="1974"/>
    </row>
    <row r="1347" spans="1:22">
      <c r="A1347" s="1722"/>
      <c r="B1347" s="2648"/>
      <c r="C1347" s="659"/>
      <c r="D1347" s="1722"/>
      <c r="E1347" s="2648"/>
      <c r="F1347" s="2648"/>
      <c r="G1347" s="1722"/>
      <c r="H1347" s="2648"/>
      <c r="I1347" s="2643"/>
      <c r="J1347" s="1975"/>
      <c r="K1347" s="1975"/>
      <c r="L1347" s="1974"/>
      <c r="M1347" s="1976"/>
      <c r="N1347" s="1976"/>
      <c r="O1347" s="1976"/>
      <c r="P1347" s="1976"/>
      <c r="Q1347" s="1976"/>
      <c r="R1347" s="1976"/>
      <c r="S1347" s="2649"/>
      <c r="T1347" s="1722"/>
      <c r="U1347" s="1974"/>
      <c r="V1347" s="1974"/>
    </row>
    <row r="1348" spans="1:22">
      <c r="A1348" s="1722"/>
      <c r="B1348" s="2648"/>
      <c r="C1348" s="659"/>
      <c r="D1348" s="1722"/>
      <c r="E1348" s="2648"/>
      <c r="F1348" s="2648"/>
      <c r="G1348" s="1722"/>
      <c r="H1348" s="2648"/>
      <c r="I1348" s="2643"/>
      <c r="J1348" s="1975"/>
      <c r="K1348" s="1975"/>
      <c r="L1348" s="1974"/>
      <c r="M1348" s="1976"/>
      <c r="N1348" s="1976"/>
      <c r="O1348" s="1976"/>
      <c r="P1348" s="1976"/>
      <c r="Q1348" s="1976"/>
      <c r="R1348" s="1976"/>
      <c r="S1348" s="2649"/>
      <c r="T1348" s="1722"/>
      <c r="U1348" s="1974"/>
      <c r="V1348" s="1974"/>
    </row>
    <row r="1349" spans="1:22">
      <c r="A1349" s="1722"/>
      <c r="B1349" s="2648"/>
      <c r="C1349" s="659"/>
      <c r="D1349" s="1722"/>
      <c r="E1349" s="2648"/>
      <c r="F1349" s="2648"/>
      <c r="G1349" s="1722"/>
      <c r="H1349" s="2648"/>
      <c r="I1349" s="2643"/>
      <c r="J1349" s="1975"/>
      <c r="K1349" s="1975"/>
      <c r="L1349" s="1974"/>
      <c r="M1349" s="1976"/>
      <c r="N1349" s="1976"/>
      <c r="O1349" s="1976"/>
      <c r="P1349" s="1976"/>
      <c r="Q1349" s="1976"/>
      <c r="R1349" s="1976"/>
      <c r="S1349" s="2649"/>
      <c r="T1349" s="1722"/>
      <c r="U1349" s="1974"/>
      <c r="V1349" s="1974"/>
    </row>
    <row r="1350" spans="1:22">
      <c r="A1350" s="1722"/>
      <c r="B1350" s="2648"/>
      <c r="C1350" s="659"/>
      <c r="D1350" s="1722"/>
      <c r="E1350" s="2648"/>
      <c r="F1350" s="2648"/>
      <c r="G1350" s="1722"/>
      <c r="H1350" s="2648"/>
      <c r="I1350" s="2643"/>
      <c r="J1350" s="1975"/>
      <c r="K1350" s="1975"/>
      <c r="L1350" s="1974"/>
      <c r="M1350" s="1976"/>
      <c r="N1350" s="1976"/>
      <c r="O1350" s="1976"/>
      <c r="P1350" s="1976"/>
      <c r="Q1350" s="1976"/>
      <c r="R1350" s="1976"/>
      <c r="S1350" s="2649"/>
      <c r="T1350" s="1722"/>
      <c r="U1350" s="1974"/>
      <c r="V1350" s="1974"/>
    </row>
    <row r="1351" spans="1:22">
      <c r="A1351" s="1722"/>
      <c r="B1351" s="2648"/>
      <c r="C1351" s="659"/>
      <c r="D1351" s="1722"/>
      <c r="E1351" s="2648"/>
      <c r="F1351" s="2648"/>
      <c r="G1351" s="1722"/>
      <c r="H1351" s="2648"/>
      <c r="I1351" s="2643"/>
      <c r="J1351" s="1975"/>
      <c r="K1351" s="1975"/>
      <c r="L1351" s="1974"/>
      <c r="M1351" s="1976"/>
      <c r="N1351" s="1976"/>
      <c r="O1351" s="1976"/>
      <c r="P1351" s="1976"/>
      <c r="Q1351" s="1976"/>
      <c r="R1351" s="1976"/>
      <c r="S1351" s="2649"/>
      <c r="T1351" s="1722"/>
      <c r="U1351" s="1974"/>
      <c r="V1351" s="1974"/>
    </row>
    <row r="1352" spans="1:22">
      <c r="A1352" s="1722"/>
      <c r="B1352" s="2648"/>
      <c r="C1352" s="659"/>
      <c r="D1352" s="1722"/>
      <c r="E1352" s="2648"/>
      <c r="F1352" s="2648"/>
      <c r="G1352" s="1722"/>
      <c r="H1352" s="2648"/>
      <c r="I1352" s="2643"/>
      <c r="J1352" s="1975"/>
      <c r="K1352" s="1975"/>
      <c r="L1352" s="1974"/>
      <c r="M1352" s="1976"/>
      <c r="N1352" s="1976"/>
      <c r="O1352" s="1976"/>
      <c r="P1352" s="1976"/>
      <c r="Q1352" s="1976"/>
      <c r="R1352" s="1976"/>
      <c r="S1352" s="2649"/>
      <c r="T1352" s="1722"/>
      <c r="U1352" s="1974"/>
      <c r="V1352" s="1974"/>
    </row>
    <row r="1353" spans="1:22">
      <c r="A1353" s="1722"/>
      <c r="B1353" s="2648"/>
      <c r="C1353" s="659"/>
      <c r="D1353" s="1722"/>
      <c r="E1353" s="2648"/>
      <c r="F1353" s="2648"/>
      <c r="G1353" s="1722"/>
      <c r="H1353" s="2648"/>
      <c r="I1353" s="2643"/>
      <c r="J1353" s="1975"/>
      <c r="K1353" s="1975"/>
      <c r="L1353" s="1974"/>
      <c r="M1353" s="1976"/>
      <c r="N1353" s="1976"/>
      <c r="O1353" s="1976"/>
      <c r="P1353" s="1976"/>
      <c r="Q1353" s="1976"/>
      <c r="R1353" s="1976"/>
      <c r="S1353" s="2649"/>
      <c r="T1353" s="1722"/>
      <c r="U1353" s="1974"/>
      <c r="V1353" s="1974"/>
    </row>
    <row r="1354" spans="1:22">
      <c r="A1354" s="1722"/>
      <c r="B1354" s="2648"/>
      <c r="C1354" s="659"/>
      <c r="D1354" s="1722"/>
      <c r="E1354" s="2648"/>
      <c r="F1354" s="2648"/>
      <c r="G1354" s="1722"/>
      <c r="H1354" s="2648"/>
      <c r="I1354" s="2643"/>
      <c r="J1354" s="1975"/>
      <c r="K1354" s="1975"/>
      <c r="L1354" s="1974"/>
      <c r="M1354" s="1976"/>
      <c r="N1354" s="1976"/>
      <c r="O1354" s="1976"/>
      <c r="P1354" s="1976"/>
      <c r="Q1354" s="1976"/>
      <c r="R1354" s="1976"/>
      <c r="S1354" s="2649"/>
      <c r="T1354" s="1722"/>
      <c r="U1354" s="1974"/>
      <c r="V1354" s="1974"/>
    </row>
    <row r="1355" spans="1:22">
      <c r="A1355" s="1722"/>
      <c r="B1355" s="2648"/>
      <c r="C1355" s="659"/>
      <c r="D1355" s="1722"/>
      <c r="E1355" s="2648"/>
      <c r="F1355" s="2648"/>
      <c r="G1355" s="1722"/>
      <c r="H1355" s="2648"/>
      <c r="I1355" s="2643"/>
      <c r="J1355" s="1975"/>
      <c r="K1355" s="1975"/>
      <c r="L1355" s="1974"/>
      <c r="M1355" s="1976"/>
      <c r="N1355" s="1976"/>
      <c r="O1355" s="1976"/>
      <c r="P1355" s="1976"/>
      <c r="Q1355" s="1976"/>
      <c r="R1355" s="1976"/>
      <c r="S1355" s="2649"/>
      <c r="T1355" s="1722"/>
      <c r="U1355" s="1974"/>
      <c r="V1355" s="1974"/>
    </row>
    <row r="1356" spans="1:22">
      <c r="A1356" s="1722"/>
      <c r="B1356" s="2648"/>
      <c r="C1356" s="659"/>
      <c r="D1356" s="1722"/>
      <c r="E1356" s="2648"/>
      <c r="F1356" s="2648"/>
      <c r="G1356" s="1722"/>
      <c r="H1356" s="2648"/>
      <c r="I1356" s="2643"/>
      <c r="J1356" s="1975"/>
      <c r="K1356" s="1975"/>
      <c r="L1356" s="1974"/>
      <c r="M1356" s="1976"/>
      <c r="N1356" s="1976"/>
      <c r="O1356" s="1976"/>
      <c r="P1356" s="1976"/>
      <c r="Q1356" s="1976"/>
      <c r="R1356" s="1976"/>
      <c r="S1356" s="2649"/>
      <c r="T1356" s="1722"/>
      <c r="U1356" s="1974"/>
      <c r="V1356" s="1974"/>
    </row>
    <row r="1357" spans="1:22">
      <c r="A1357" s="1722"/>
      <c r="B1357" s="2648"/>
      <c r="C1357" s="659"/>
      <c r="D1357" s="1722"/>
      <c r="E1357" s="2648"/>
      <c r="F1357" s="2648"/>
      <c r="G1357" s="1722"/>
      <c r="H1357" s="2648"/>
      <c r="I1357" s="2643"/>
      <c r="J1357" s="1975"/>
      <c r="K1357" s="1975"/>
      <c r="L1357" s="1974"/>
      <c r="M1357" s="1976"/>
      <c r="N1357" s="1976"/>
      <c r="O1357" s="1976"/>
      <c r="P1357" s="1976"/>
      <c r="Q1357" s="1976"/>
      <c r="R1357" s="1976"/>
      <c r="S1357" s="2649"/>
      <c r="T1357" s="1722"/>
      <c r="U1357" s="1974"/>
      <c r="V1357" s="1974"/>
    </row>
    <row r="1358" spans="1:22">
      <c r="A1358" s="1722"/>
      <c r="B1358" s="2648"/>
      <c r="C1358" s="659"/>
      <c r="D1358" s="1722"/>
      <c r="E1358" s="2648"/>
      <c r="F1358" s="2648"/>
      <c r="G1358" s="1722"/>
      <c r="H1358" s="2648"/>
      <c r="I1358" s="2643"/>
      <c r="J1358" s="1975"/>
      <c r="K1358" s="1975"/>
      <c r="L1358" s="1974"/>
      <c r="M1358" s="1976"/>
      <c r="N1358" s="1976"/>
      <c r="O1358" s="1976"/>
      <c r="P1358" s="1976"/>
      <c r="Q1358" s="1976"/>
      <c r="R1358" s="1976"/>
      <c r="S1358" s="2649"/>
      <c r="T1358" s="1722"/>
      <c r="U1358" s="1974"/>
      <c r="V1358" s="1974"/>
    </row>
    <row r="1359" spans="1:22">
      <c r="A1359" s="1722"/>
      <c r="B1359" s="2648"/>
      <c r="C1359" s="659"/>
      <c r="D1359" s="1722"/>
      <c r="E1359" s="2648"/>
      <c r="F1359" s="2648"/>
      <c r="G1359" s="1722"/>
      <c r="H1359" s="2648"/>
      <c r="I1359" s="2643"/>
      <c r="J1359" s="1975"/>
      <c r="K1359" s="1975"/>
      <c r="L1359" s="1974"/>
      <c r="M1359" s="1976"/>
      <c r="N1359" s="1976"/>
      <c r="O1359" s="1976"/>
      <c r="P1359" s="1976"/>
      <c r="Q1359" s="1976"/>
      <c r="R1359" s="1976"/>
      <c r="S1359" s="2649"/>
      <c r="T1359" s="1722"/>
      <c r="U1359" s="1974"/>
      <c r="V1359" s="1974"/>
    </row>
    <row r="1360" spans="1:22">
      <c r="A1360" s="1722"/>
      <c r="B1360" s="2648"/>
      <c r="C1360" s="659"/>
      <c r="D1360" s="1722"/>
      <c r="E1360" s="2648"/>
      <c r="F1360" s="2648"/>
      <c r="G1360" s="1722"/>
      <c r="H1360" s="2648"/>
      <c r="I1360" s="2643"/>
      <c r="J1360" s="1975"/>
      <c r="K1360" s="1975"/>
      <c r="L1360" s="1974"/>
      <c r="M1360" s="1976"/>
      <c r="N1360" s="1976"/>
      <c r="O1360" s="1976"/>
      <c r="P1360" s="1976"/>
      <c r="Q1360" s="1976"/>
      <c r="R1360" s="1976"/>
      <c r="S1360" s="2649"/>
      <c r="T1360" s="1722"/>
      <c r="U1360" s="1974"/>
      <c r="V1360" s="1974"/>
    </row>
    <row r="1361" spans="1:22">
      <c r="A1361" s="1722"/>
      <c r="B1361" s="2648"/>
      <c r="C1361" s="659"/>
      <c r="D1361" s="1722"/>
      <c r="E1361" s="2648"/>
      <c r="F1361" s="2648"/>
      <c r="G1361" s="1722"/>
      <c r="H1361" s="2648"/>
      <c r="I1361" s="2643"/>
      <c r="J1361" s="1975"/>
      <c r="K1361" s="1975"/>
      <c r="L1361" s="1974"/>
      <c r="M1361" s="1976"/>
      <c r="N1361" s="1976"/>
      <c r="O1361" s="1976"/>
      <c r="P1361" s="1976"/>
      <c r="Q1361" s="1976"/>
      <c r="R1361" s="1976"/>
      <c r="S1361" s="2649"/>
      <c r="T1361" s="1722"/>
      <c r="U1361" s="1974"/>
      <c r="V1361" s="1974"/>
    </row>
    <row r="1362" spans="1:22">
      <c r="A1362" s="1722"/>
      <c r="B1362" s="2648"/>
      <c r="C1362" s="659"/>
      <c r="D1362" s="1722"/>
      <c r="E1362" s="2648"/>
      <c r="F1362" s="2648"/>
      <c r="G1362" s="1722"/>
      <c r="H1362" s="2648"/>
      <c r="I1362" s="2643"/>
      <c r="J1362" s="1975"/>
      <c r="K1362" s="1975"/>
      <c r="L1362" s="1974"/>
      <c r="M1362" s="1976"/>
      <c r="N1362" s="1976"/>
      <c r="O1362" s="1976"/>
      <c r="P1362" s="1976"/>
      <c r="Q1362" s="1976"/>
      <c r="R1362" s="1976"/>
      <c r="S1362" s="2649"/>
      <c r="T1362" s="1722"/>
      <c r="U1362" s="1974"/>
      <c r="V1362" s="1974"/>
    </row>
    <row r="1363" spans="1:22">
      <c r="A1363" s="1722"/>
      <c r="B1363" s="2648"/>
      <c r="C1363" s="659"/>
      <c r="D1363" s="1722"/>
      <c r="E1363" s="2648"/>
      <c r="F1363" s="2648"/>
      <c r="G1363" s="1722"/>
      <c r="H1363" s="2648"/>
      <c r="I1363" s="2643"/>
      <c r="J1363" s="1975"/>
      <c r="K1363" s="1975"/>
      <c r="L1363" s="1974"/>
      <c r="M1363" s="1976"/>
      <c r="N1363" s="1976"/>
      <c r="O1363" s="1976"/>
      <c r="P1363" s="1976"/>
      <c r="Q1363" s="1976"/>
      <c r="R1363" s="1976"/>
      <c r="S1363" s="2649"/>
      <c r="T1363" s="1722"/>
      <c r="U1363" s="1974"/>
      <c r="V1363" s="1974"/>
    </row>
    <row r="1364" spans="1:22">
      <c r="A1364" s="1722"/>
      <c r="B1364" s="2648"/>
      <c r="C1364" s="659"/>
      <c r="D1364" s="1722"/>
      <c r="E1364" s="2648"/>
      <c r="F1364" s="2648"/>
      <c r="G1364" s="1722"/>
      <c r="H1364" s="2648"/>
      <c r="I1364" s="2643"/>
      <c r="J1364" s="1975"/>
      <c r="K1364" s="1975"/>
      <c r="L1364" s="1974"/>
      <c r="M1364" s="1976"/>
      <c r="N1364" s="1976"/>
      <c r="O1364" s="1976"/>
      <c r="P1364" s="1976"/>
      <c r="Q1364" s="1976"/>
      <c r="R1364" s="1976"/>
      <c r="S1364" s="2649"/>
      <c r="T1364" s="1722"/>
      <c r="U1364" s="1974"/>
      <c r="V1364" s="1974"/>
    </row>
    <row r="1365" spans="1:22">
      <c r="A1365" s="1722"/>
      <c r="B1365" s="2648"/>
      <c r="C1365" s="659"/>
      <c r="D1365" s="1722"/>
      <c r="E1365" s="2648"/>
      <c r="F1365" s="2648"/>
      <c r="G1365" s="1722"/>
      <c r="H1365" s="2648"/>
      <c r="I1365" s="2643"/>
      <c r="J1365" s="1975"/>
      <c r="K1365" s="1975"/>
      <c r="L1365" s="1974"/>
      <c r="M1365" s="1976"/>
      <c r="N1365" s="1976"/>
      <c r="O1365" s="1976"/>
      <c r="P1365" s="1976"/>
      <c r="Q1365" s="1976"/>
      <c r="R1365" s="1976"/>
      <c r="S1365" s="2649"/>
      <c r="T1365" s="1722"/>
      <c r="U1365" s="1974"/>
      <c r="V1365" s="1974"/>
    </row>
    <row r="1366" spans="1:22">
      <c r="A1366" s="1722"/>
      <c r="B1366" s="2648"/>
      <c r="C1366" s="659"/>
      <c r="D1366" s="1722"/>
      <c r="E1366" s="2648"/>
      <c r="F1366" s="2648"/>
      <c r="G1366" s="1722"/>
      <c r="H1366" s="2648"/>
      <c r="I1366" s="2643"/>
      <c r="J1366" s="1975"/>
      <c r="K1366" s="1975"/>
      <c r="L1366" s="1974"/>
      <c r="M1366" s="1976"/>
      <c r="N1366" s="1976"/>
      <c r="O1366" s="1976"/>
      <c r="P1366" s="1976"/>
      <c r="Q1366" s="1976"/>
      <c r="R1366" s="1976"/>
      <c r="S1366" s="2649"/>
      <c r="T1366" s="1722"/>
      <c r="U1366" s="1974"/>
      <c r="V1366" s="1974"/>
    </row>
    <row r="1367" spans="1:22">
      <c r="A1367" s="1722"/>
      <c r="B1367" s="2648"/>
      <c r="C1367" s="659"/>
      <c r="D1367" s="1722"/>
      <c r="E1367" s="2648"/>
      <c r="F1367" s="2648"/>
      <c r="G1367" s="1722"/>
      <c r="H1367" s="2648"/>
      <c r="I1367" s="2643"/>
      <c r="J1367" s="1975"/>
      <c r="K1367" s="1975"/>
      <c r="L1367" s="1974"/>
      <c r="M1367" s="1976"/>
      <c r="N1367" s="1976"/>
      <c r="O1367" s="1976"/>
      <c r="P1367" s="1976"/>
      <c r="Q1367" s="1976"/>
      <c r="R1367" s="1976"/>
      <c r="S1367" s="2649"/>
      <c r="T1367" s="1722"/>
      <c r="U1367" s="1974"/>
      <c r="V1367" s="1974"/>
    </row>
    <row r="1368" spans="1:22">
      <c r="A1368" s="1722"/>
      <c r="B1368" s="2648"/>
      <c r="C1368" s="659"/>
      <c r="D1368" s="1722"/>
      <c r="E1368" s="2648"/>
      <c r="F1368" s="2648"/>
      <c r="G1368" s="1722"/>
      <c r="H1368" s="2648"/>
      <c r="I1368" s="2643"/>
      <c r="J1368" s="1975"/>
      <c r="K1368" s="1975"/>
      <c r="L1368" s="1974"/>
      <c r="M1368" s="1976"/>
      <c r="N1368" s="1976"/>
      <c r="O1368" s="1976"/>
      <c r="P1368" s="1976"/>
      <c r="Q1368" s="1976"/>
      <c r="R1368" s="1976"/>
      <c r="S1368" s="2649"/>
      <c r="T1368" s="1722"/>
      <c r="U1368" s="1974"/>
      <c r="V1368" s="1974"/>
    </row>
    <row r="1369" spans="1:22">
      <c r="A1369" s="1722"/>
      <c r="B1369" s="2648"/>
      <c r="C1369" s="659"/>
      <c r="D1369" s="1722"/>
      <c r="E1369" s="2648"/>
      <c r="F1369" s="2648"/>
      <c r="G1369" s="1722"/>
      <c r="H1369" s="2648"/>
      <c r="I1369" s="2643"/>
      <c r="J1369" s="1975"/>
      <c r="K1369" s="1975"/>
      <c r="L1369" s="1974"/>
      <c r="M1369" s="1976"/>
      <c r="N1369" s="1976"/>
      <c r="O1369" s="1976"/>
      <c r="P1369" s="1976"/>
      <c r="Q1369" s="1976"/>
      <c r="R1369" s="1976"/>
      <c r="S1369" s="2649"/>
      <c r="T1369" s="1722"/>
      <c r="U1369" s="1974"/>
      <c r="V1369" s="1974"/>
    </row>
    <row r="1370" spans="1:22">
      <c r="A1370" s="1722"/>
      <c r="B1370" s="2648"/>
      <c r="C1370" s="659"/>
      <c r="D1370" s="1722"/>
      <c r="E1370" s="2648"/>
      <c r="F1370" s="2648"/>
      <c r="G1370" s="1722"/>
      <c r="H1370" s="2648"/>
      <c r="I1370" s="2643"/>
      <c r="J1370" s="1975"/>
      <c r="K1370" s="1975"/>
      <c r="L1370" s="1974"/>
      <c r="M1370" s="1976"/>
      <c r="N1370" s="1976"/>
      <c r="O1370" s="1976"/>
      <c r="P1370" s="1976"/>
      <c r="Q1370" s="1976"/>
      <c r="R1370" s="1976"/>
      <c r="S1370" s="2649"/>
      <c r="T1370" s="1722"/>
      <c r="U1370" s="1974"/>
      <c r="V1370" s="1974"/>
    </row>
    <row r="1371" spans="1:22">
      <c r="A1371" s="1722"/>
      <c r="B1371" s="2648"/>
      <c r="C1371" s="659"/>
      <c r="D1371" s="1722"/>
      <c r="E1371" s="2648"/>
      <c r="F1371" s="2648"/>
      <c r="G1371" s="1722"/>
      <c r="H1371" s="2648"/>
      <c r="I1371" s="2643"/>
      <c r="J1371" s="1975"/>
      <c r="K1371" s="1975"/>
      <c r="L1371" s="1974"/>
      <c r="M1371" s="1976"/>
      <c r="N1371" s="1976"/>
      <c r="O1371" s="1976"/>
      <c r="P1371" s="1976"/>
      <c r="Q1371" s="1976"/>
      <c r="R1371" s="1976"/>
      <c r="S1371" s="2649"/>
      <c r="T1371" s="1722"/>
      <c r="U1371" s="1974"/>
      <c r="V1371" s="1974"/>
    </row>
    <row r="1372" spans="1:22">
      <c r="A1372" s="1722"/>
      <c r="B1372" s="2648"/>
      <c r="C1372" s="659"/>
      <c r="D1372" s="1722"/>
      <c r="E1372" s="2648"/>
      <c r="F1372" s="2648"/>
      <c r="G1372" s="1722"/>
      <c r="H1372" s="2648"/>
      <c r="I1372" s="2643"/>
      <c r="J1372" s="1975"/>
      <c r="K1372" s="1975"/>
      <c r="L1372" s="1974"/>
      <c r="M1372" s="1976"/>
      <c r="N1372" s="1976"/>
      <c r="O1372" s="1976"/>
      <c r="P1372" s="1976"/>
      <c r="Q1372" s="1976"/>
      <c r="R1372" s="1976"/>
      <c r="S1372" s="2649"/>
      <c r="T1372" s="1722"/>
      <c r="U1372" s="1974"/>
      <c r="V1372" s="1974"/>
    </row>
    <row r="1373" spans="1:22">
      <c r="A1373" s="1722"/>
      <c r="B1373" s="2648"/>
      <c r="C1373" s="659"/>
      <c r="D1373" s="1722"/>
      <c r="E1373" s="2648"/>
      <c r="F1373" s="2648"/>
      <c r="G1373" s="1722"/>
      <c r="H1373" s="2648"/>
      <c r="I1373" s="2643"/>
      <c r="J1373" s="1975"/>
      <c r="K1373" s="1975"/>
      <c r="L1373" s="1974"/>
      <c r="M1373" s="1976"/>
      <c r="N1373" s="1976"/>
      <c r="O1373" s="1976"/>
      <c r="P1373" s="1976"/>
      <c r="Q1373" s="1976"/>
      <c r="R1373" s="1976"/>
      <c r="S1373" s="2649"/>
      <c r="T1373" s="1722"/>
      <c r="U1373" s="1974"/>
      <c r="V1373" s="1974"/>
    </row>
    <row r="1374" spans="1:22">
      <c r="A1374" s="1722"/>
      <c r="B1374" s="2648"/>
      <c r="C1374" s="659"/>
      <c r="D1374" s="1722"/>
      <c r="E1374" s="2648"/>
      <c r="F1374" s="2648"/>
      <c r="G1374" s="1722"/>
      <c r="H1374" s="2648"/>
      <c r="I1374" s="2643"/>
      <c r="J1374" s="1975"/>
      <c r="K1374" s="1975"/>
      <c r="L1374" s="1974"/>
      <c r="M1374" s="1976"/>
      <c r="N1374" s="1976"/>
      <c r="O1374" s="1976"/>
      <c r="P1374" s="1976"/>
      <c r="Q1374" s="1976"/>
      <c r="R1374" s="1976"/>
      <c r="S1374" s="2649"/>
      <c r="T1374" s="1722"/>
      <c r="U1374" s="1974"/>
      <c r="V1374" s="1974"/>
    </row>
    <row r="1375" spans="1:22">
      <c r="A1375" s="1722"/>
      <c r="B1375" s="2648"/>
      <c r="C1375" s="659"/>
      <c r="D1375" s="1722"/>
      <c r="E1375" s="2648"/>
      <c r="F1375" s="2648"/>
      <c r="G1375" s="1722"/>
      <c r="H1375" s="2648"/>
      <c r="I1375" s="2643"/>
      <c r="J1375" s="1975"/>
      <c r="K1375" s="1975"/>
      <c r="L1375" s="1974"/>
      <c r="M1375" s="1976"/>
      <c r="N1375" s="1976"/>
      <c r="O1375" s="1976"/>
      <c r="P1375" s="1976"/>
      <c r="Q1375" s="1976"/>
      <c r="R1375" s="1976"/>
      <c r="S1375" s="2649"/>
      <c r="T1375" s="1722"/>
      <c r="U1375" s="1974"/>
      <c r="V1375" s="1974"/>
    </row>
    <row r="1376" spans="1:22">
      <c r="A1376" s="1722"/>
      <c r="B1376" s="2648"/>
      <c r="C1376" s="659"/>
      <c r="D1376" s="1722"/>
      <c r="E1376" s="2648"/>
      <c r="F1376" s="2648"/>
      <c r="G1376" s="1722"/>
      <c r="H1376" s="2648"/>
      <c r="I1376" s="2643"/>
      <c r="J1376" s="1975"/>
      <c r="K1376" s="1975"/>
      <c r="L1376" s="1974"/>
      <c r="M1376" s="1976"/>
      <c r="N1376" s="1976"/>
      <c r="O1376" s="1976"/>
      <c r="P1376" s="1976"/>
      <c r="Q1376" s="1976"/>
      <c r="R1376" s="1976"/>
      <c r="S1376" s="2649"/>
      <c r="T1376" s="1722"/>
      <c r="U1376" s="1974"/>
      <c r="V1376" s="1974"/>
    </row>
    <row r="1377" spans="1:22">
      <c r="A1377" s="1722"/>
      <c r="B1377" s="2648"/>
      <c r="C1377" s="659"/>
      <c r="D1377" s="1722"/>
      <c r="E1377" s="2648"/>
      <c r="F1377" s="2648"/>
      <c r="G1377" s="1722"/>
      <c r="H1377" s="2648"/>
      <c r="I1377" s="2643"/>
      <c r="J1377" s="1975"/>
      <c r="K1377" s="1975"/>
      <c r="L1377" s="1974"/>
      <c r="M1377" s="1976"/>
      <c r="N1377" s="1976"/>
      <c r="O1377" s="1976"/>
      <c r="P1377" s="1976"/>
      <c r="Q1377" s="1976"/>
      <c r="R1377" s="1976"/>
      <c r="S1377" s="2649"/>
      <c r="T1377" s="1722"/>
      <c r="U1377" s="1974"/>
      <c r="V1377" s="1974"/>
    </row>
    <row r="1378" spans="1:22">
      <c r="A1378" s="1722"/>
      <c r="B1378" s="2648"/>
      <c r="C1378" s="659"/>
      <c r="D1378" s="1722"/>
      <c r="E1378" s="2648"/>
      <c r="F1378" s="2648"/>
      <c r="G1378" s="1722"/>
      <c r="H1378" s="2648"/>
      <c r="I1378" s="2643"/>
      <c r="J1378" s="1975"/>
      <c r="K1378" s="1975"/>
      <c r="L1378" s="1974"/>
      <c r="M1378" s="1976"/>
      <c r="N1378" s="1976"/>
      <c r="O1378" s="1976"/>
      <c r="P1378" s="1976"/>
      <c r="Q1378" s="1976"/>
      <c r="R1378" s="1976"/>
      <c r="S1378" s="2649"/>
      <c r="T1378" s="1722"/>
      <c r="U1378" s="1974"/>
      <c r="V1378" s="1974"/>
    </row>
    <row r="1379" spans="1:22">
      <c r="A1379" s="1722"/>
      <c r="B1379" s="2648"/>
      <c r="C1379" s="659"/>
      <c r="D1379" s="1722"/>
      <c r="E1379" s="2648"/>
      <c r="F1379" s="2648"/>
      <c r="G1379" s="1722"/>
      <c r="H1379" s="2648"/>
      <c r="I1379" s="2643"/>
      <c r="J1379" s="1975"/>
      <c r="K1379" s="1975"/>
      <c r="L1379" s="1974"/>
      <c r="M1379" s="1976"/>
      <c r="N1379" s="1976"/>
      <c r="O1379" s="1976"/>
      <c r="P1379" s="1976"/>
      <c r="Q1379" s="1976"/>
      <c r="R1379" s="1976"/>
      <c r="S1379" s="2649"/>
      <c r="T1379" s="1722"/>
      <c r="U1379" s="1974"/>
      <c r="V1379" s="1974"/>
    </row>
    <row r="1380" spans="1:22">
      <c r="A1380" s="1722"/>
      <c r="B1380" s="2648"/>
      <c r="C1380" s="659"/>
      <c r="D1380" s="1722"/>
      <c r="E1380" s="2648"/>
      <c r="F1380" s="2648"/>
      <c r="G1380" s="1722"/>
      <c r="H1380" s="2648"/>
      <c r="I1380" s="2643"/>
      <c r="J1380" s="1975"/>
      <c r="K1380" s="1975"/>
      <c r="L1380" s="1974"/>
      <c r="M1380" s="1976"/>
      <c r="N1380" s="1976"/>
      <c r="O1380" s="1976"/>
      <c r="P1380" s="1976"/>
      <c r="Q1380" s="1976"/>
      <c r="R1380" s="1976"/>
      <c r="S1380" s="2649"/>
      <c r="T1380" s="1722"/>
      <c r="U1380" s="1974"/>
      <c r="V1380" s="1974"/>
    </row>
    <row r="1381" spans="1:22">
      <c r="A1381" s="1722"/>
      <c r="B1381" s="2648"/>
      <c r="C1381" s="659"/>
      <c r="D1381" s="1722"/>
      <c r="E1381" s="2648"/>
      <c r="F1381" s="2648"/>
      <c r="G1381" s="1722"/>
      <c r="H1381" s="2648"/>
      <c r="I1381" s="2643"/>
      <c r="J1381" s="1975"/>
      <c r="K1381" s="1975"/>
      <c r="L1381" s="1974"/>
      <c r="M1381" s="1976"/>
      <c r="N1381" s="1976"/>
      <c r="O1381" s="1976"/>
      <c r="P1381" s="1976"/>
      <c r="Q1381" s="1976"/>
      <c r="R1381" s="1976"/>
      <c r="S1381" s="2649"/>
      <c r="T1381" s="1722"/>
      <c r="U1381" s="1974"/>
      <c r="V1381" s="1974"/>
    </row>
    <row r="1382" spans="1:22">
      <c r="A1382" s="1722"/>
      <c r="B1382" s="2648"/>
      <c r="C1382" s="659"/>
      <c r="D1382" s="1722"/>
      <c r="E1382" s="2648"/>
      <c r="F1382" s="2648"/>
      <c r="G1382" s="1722"/>
      <c r="H1382" s="2648"/>
      <c r="I1382" s="2643"/>
      <c r="J1382" s="1975"/>
      <c r="K1382" s="1975"/>
      <c r="L1382" s="1974"/>
      <c r="M1382" s="1976"/>
      <c r="N1382" s="1976"/>
      <c r="O1382" s="1976"/>
      <c r="P1382" s="1976"/>
      <c r="Q1382" s="1976"/>
      <c r="R1382" s="1976"/>
      <c r="S1382" s="2649"/>
      <c r="T1382" s="1722"/>
      <c r="U1382" s="1974"/>
      <c r="V1382" s="1974"/>
    </row>
    <row r="1383" spans="1:22">
      <c r="A1383" s="1722"/>
      <c r="B1383" s="2648"/>
      <c r="C1383" s="659"/>
      <c r="D1383" s="1722"/>
      <c r="E1383" s="2648"/>
      <c r="F1383" s="2648"/>
      <c r="G1383" s="1722"/>
      <c r="H1383" s="2648"/>
      <c r="I1383" s="2643"/>
      <c r="J1383" s="1975"/>
      <c r="K1383" s="1975"/>
      <c r="L1383" s="1974"/>
      <c r="M1383" s="1976"/>
      <c r="N1383" s="1976"/>
      <c r="O1383" s="1976"/>
      <c r="P1383" s="1976"/>
      <c r="Q1383" s="1976"/>
      <c r="R1383" s="1976"/>
      <c r="S1383" s="2649"/>
      <c r="T1383" s="1722"/>
      <c r="U1383" s="1974"/>
      <c r="V1383" s="1974"/>
    </row>
    <row r="1384" spans="1:22">
      <c r="A1384" s="1722"/>
      <c r="B1384" s="2648"/>
      <c r="C1384" s="659"/>
      <c r="D1384" s="1722"/>
      <c r="E1384" s="2648"/>
      <c r="F1384" s="2648"/>
      <c r="G1384" s="1722"/>
      <c r="H1384" s="2648"/>
      <c r="I1384" s="2643"/>
      <c r="J1384" s="1975"/>
      <c r="K1384" s="1975"/>
      <c r="L1384" s="1974"/>
      <c r="M1384" s="1976"/>
      <c r="N1384" s="1976"/>
      <c r="O1384" s="1976"/>
      <c r="P1384" s="1976"/>
      <c r="Q1384" s="1976"/>
      <c r="R1384" s="1976"/>
      <c r="S1384" s="2649"/>
      <c r="T1384" s="1722"/>
      <c r="U1384" s="1974"/>
      <c r="V1384" s="1974"/>
    </row>
    <row r="1385" spans="1:22">
      <c r="A1385" s="1722"/>
      <c r="B1385" s="2648"/>
      <c r="C1385" s="659"/>
      <c r="D1385" s="1722"/>
      <c r="E1385" s="2648"/>
      <c r="F1385" s="2648"/>
      <c r="G1385" s="1722"/>
      <c r="H1385" s="2648"/>
      <c r="I1385" s="2643"/>
      <c r="J1385" s="1975"/>
      <c r="K1385" s="1975"/>
      <c r="L1385" s="1974"/>
      <c r="M1385" s="1976"/>
      <c r="N1385" s="1976"/>
      <c r="O1385" s="1976"/>
      <c r="P1385" s="1976"/>
      <c r="Q1385" s="1976"/>
      <c r="R1385" s="1976"/>
      <c r="S1385" s="2649"/>
      <c r="T1385" s="1722"/>
      <c r="U1385" s="1974"/>
      <c r="V1385" s="1974"/>
    </row>
    <row r="1386" spans="1:22">
      <c r="A1386" s="1722"/>
      <c r="B1386" s="2648"/>
      <c r="C1386" s="659"/>
      <c r="D1386" s="1722"/>
      <c r="E1386" s="2648"/>
      <c r="F1386" s="2648"/>
      <c r="G1386" s="1722"/>
      <c r="H1386" s="2648"/>
      <c r="I1386" s="2643"/>
      <c r="J1386" s="1975"/>
      <c r="K1386" s="1975"/>
      <c r="L1386" s="1974"/>
      <c r="M1386" s="1976"/>
      <c r="N1386" s="1976"/>
      <c r="O1386" s="1976"/>
      <c r="P1386" s="1976"/>
      <c r="Q1386" s="1976"/>
      <c r="R1386" s="1976"/>
      <c r="S1386" s="2649"/>
      <c r="T1386" s="1722"/>
      <c r="U1386" s="1974"/>
      <c r="V1386" s="1974"/>
    </row>
    <row r="1387" spans="1:22">
      <c r="A1387" s="1722"/>
      <c r="B1387" s="2648"/>
      <c r="C1387" s="659"/>
      <c r="D1387" s="1722"/>
      <c r="E1387" s="2648"/>
      <c r="F1387" s="2648"/>
      <c r="G1387" s="1722"/>
      <c r="H1387" s="2648"/>
      <c r="I1387" s="2643"/>
      <c r="J1387" s="1975"/>
      <c r="K1387" s="1975"/>
      <c r="L1387" s="1974"/>
      <c r="M1387" s="1976"/>
      <c r="N1387" s="1976"/>
      <c r="O1387" s="1976"/>
      <c r="P1387" s="1976"/>
      <c r="Q1387" s="1976"/>
      <c r="R1387" s="1976"/>
      <c r="S1387" s="2649"/>
      <c r="T1387" s="1722"/>
      <c r="U1387" s="1974"/>
      <c r="V1387" s="1974"/>
    </row>
    <row r="1388" spans="1:22">
      <c r="A1388" s="1722"/>
      <c r="B1388" s="2648"/>
      <c r="C1388" s="659"/>
      <c r="D1388" s="1722"/>
      <c r="E1388" s="2648"/>
      <c r="F1388" s="2648"/>
      <c r="G1388" s="1722"/>
      <c r="H1388" s="2648"/>
      <c r="I1388" s="2643"/>
      <c r="J1388" s="1975"/>
      <c r="K1388" s="1975"/>
      <c r="L1388" s="1974"/>
      <c r="M1388" s="1976"/>
      <c r="N1388" s="1976"/>
      <c r="O1388" s="1976"/>
      <c r="P1388" s="1976"/>
      <c r="Q1388" s="1976"/>
      <c r="R1388" s="1976"/>
      <c r="S1388" s="2649"/>
      <c r="T1388" s="1722"/>
      <c r="U1388" s="1974"/>
      <c r="V1388" s="1974"/>
    </row>
    <row r="1389" spans="1:22">
      <c r="A1389" s="1722"/>
      <c r="B1389" s="2648"/>
      <c r="C1389" s="659"/>
      <c r="D1389" s="1722"/>
      <c r="E1389" s="2648"/>
      <c r="F1389" s="2648"/>
      <c r="G1389" s="1722"/>
      <c r="H1389" s="2648"/>
      <c r="I1389" s="2643"/>
      <c r="J1389" s="1975"/>
      <c r="K1389" s="1975"/>
      <c r="L1389" s="1974"/>
      <c r="M1389" s="1976"/>
      <c r="N1389" s="1976"/>
      <c r="O1389" s="1976"/>
      <c r="P1389" s="1976"/>
      <c r="Q1389" s="1976"/>
      <c r="R1389" s="1976"/>
      <c r="S1389" s="2649"/>
      <c r="T1389" s="1722"/>
      <c r="U1389" s="1974"/>
      <c r="V1389" s="1974"/>
    </row>
    <row r="1390" spans="1:22">
      <c r="A1390" s="1722"/>
      <c r="B1390" s="2648"/>
      <c r="C1390" s="659"/>
      <c r="D1390" s="1722"/>
      <c r="E1390" s="2648"/>
      <c r="F1390" s="2648"/>
      <c r="G1390" s="1722"/>
      <c r="H1390" s="2648"/>
      <c r="I1390" s="2643"/>
      <c r="J1390" s="1975"/>
      <c r="K1390" s="1975"/>
      <c r="L1390" s="1974"/>
      <c r="M1390" s="1976"/>
      <c r="N1390" s="1976"/>
      <c r="O1390" s="1976"/>
      <c r="P1390" s="1976"/>
      <c r="Q1390" s="1976"/>
      <c r="R1390" s="1976"/>
      <c r="S1390" s="2649"/>
      <c r="T1390" s="1722"/>
      <c r="U1390" s="1974"/>
      <c r="V1390" s="1974"/>
    </row>
    <row r="1391" spans="1:22">
      <c r="A1391" s="1722"/>
      <c r="B1391" s="2648"/>
      <c r="C1391" s="659"/>
      <c r="D1391" s="1722"/>
      <c r="E1391" s="2648"/>
      <c r="F1391" s="2648"/>
      <c r="G1391" s="1722"/>
      <c r="H1391" s="2648"/>
      <c r="I1391" s="2643"/>
      <c r="J1391" s="1975"/>
      <c r="K1391" s="1975"/>
      <c r="L1391" s="1974"/>
      <c r="M1391" s="1976"/>
      <c r="N1391" s="1976"/>
      <c r="O1391" s="1976"/>
      <c r="P1391" s="1976"/>
      <c r="Q1391" s="1976"/>
      <c r="R1391" s="1976"/>
      <c r="S1391" s="2649"/>
      <c r="T1391" s="1722"/>
      <c r="U1391" s="1974"/>
      <c r="V1391" s="1974"/>
    </row>
    <row r="1392" spans="1:22">
      <c r="A1392" s="1722"/>
      <c r="B1392" s="2648"/>
      <c r="C1392" s="659"/>
      <c r="D1392" s="1722"/>
      <c r="E1392" s="2648"/>
      <c r="F1392" s="2648"/>
      <c r="G1392" s="1722"/>
      <c r="H1392" s="2648"/>
      <c r="I1392" s="2643"/>
      <c r="J1392" s="1975"/>
      <c r="K1392" s="1975"/>
      <c r="L1392" s="1974"/>
      <c r="M1392" s="1976"/>
      <c r="N1392" s="1976"/>
      <c r="O1392" s="1976"/>
      <c r="P1392" s="1976"/>
      <c r="Q1392" s="1976"/>
      <c r="R1392" s="1976"/>
      <c r="S1392" s="2649"/>
      <c r="T1392" s="1722"/>
      <c r="U1392" s="1974"/>
      <c r="V1392" s="1974"/>
    </row>
    <row r="1393" spans="1:22">
      <c r="A1393" s="1722"/>
      <c r="B1393" s="2648"/>
      <c r="C1393" s="659"/>
      <c r="D1393" s="1722"/>
      <c r="E1393" s="2648"/>
      <c r="F1393" s="2648"/>
      <c r="G1393" s="1722"/>
      <c r="H1393" s="2648"/>
      <c r="I1393" s="2643"/>
      <c r="J1393" s="1975"/>
      <c r="K1393" s="1975"/>
      <c r="L1393" s="1974"/>
      <c r="M1393" s="1976"/>
      <c r="N1393" s="1976"/>
      <c r="O1393" s="1976"/>
      <c r="P1393" s="1976"/>
      <c r="Q1393" s="1976"/>
      <c r="R1393" s="1976"/>
      <c r="S1393" s="2649"/>
      <c r="T1393" s="1722"/>
      <c r="U1393" s="1974"/>
      <c r="V1393" s="1974"/>
    </row>
    <row r="1394" spans="1:22">
      <c r="A1394" s="1722"/>
      <c r="B1394" s="2648"/>
      <c r="C1394" s="659"/>
      <c r="D1394" s="1722"/>
      <c r="E1394" s="2648"/>
      <c r="F1394" s="2648"/>
      <c r="G1394" s="1722"/>
      <c r="H1394" s="2648"/>
      <c r="I1394" s="2643"/>
      <c r="J1394" s="1975"/>
      <c r="K1394" s="1975"/>
      <c r="L1394" s="1974"/>
      <c r="M1394" s="1976"/>
      <c r="N1394" s="1976"/>
      <c r="O1394" s="1976"/>
      <c r="P1394" s="1976"/>
      <c r="Q1394" s="1976"/>
      <c r="R1394" s="1976"/>
      <c r="S1394" s="2649"/>
      <c r="T1394" s="1722"/>
      <c r="U1394" s="1974"/>
      <c r="V1394" s="1974"/>
    </row>
    <row r="1395" spans="1:22">
      <c r="A1395" s="1722"/>
      <c r="B1395" s="2648"/>
      <c r="C1395" s="659"/>
      <c r="D1395" s="1722"/>
      <c r="E1395" s="2648"/>
      <c r="F1395" s="2648"/>
      <c r="G1395" s="1722"/>
      <c r="H1395" s="2648"/>
      <c r="I1395" s="2643"/>
      <c r="J1395" s="1975"/>
      <c r="K1395" s="1975"/>
      <c r="L1395" s="1974"/>
      <c r="M1395" s="1976"/>
      <c r="N1395" s="1976"/>
      <c r="O1395" s="1976"/>
      <c r="P1395" s="1976"/>
      <c r="Q1395" s="1976"/>
      <c r="R1395" s="1976"/>
      <c r="S1395" s="2649"/>
      <c r="T1395" s="1722"/>
      <c r="U1395" s="1974"/>
      <c r="V1395" s="1974"/>
    </row>
    <row r="1396" spans="1:22">
      <c r="A1396" s="1722"/>
      <c r="B1396" s="2648"/>
      <c r="C1396" s="659"/>
      <c r="D1396" s="1722"/>
      <c r="E1396" s="2648"/>
      <c r="F1396" s="2648"/>
      <c r="G1396" s="1722"/>
      <c r="H1396" s="2648"/>
      <c r="I1396" s="2643"/>
      <c r="J1396" s="1975"/>
      <c r="K1396" s="1975"/>
      <c r="L1396" s="1974"/>
      <c r="M1396" s="1976"/>
      <c r="N1396" s="1976"/>
      <c r="O1396" s="1976"/>
      <c r="P1396" s="1976"/>
      <c r="Q1396" s="1976"/>
      <c r="R1396" s="1976"/>
      <c r="S1396" s="2649"/>
      <c r="T1396" s="1722"/>
      <c r="U1396" s="1974"/>
      <c r="V1396" s="1974"/>
    </row>
    <row r="1397" spans="1:22">
      <c r="A1397" s="1722"/>
      <c r="B1397" s="2648"/>
      <c r="C1397" s="659"/>
      <c r="D1397" s="1722"/>
      <c r="E1397" s="2648"/>
      <c r="F1397" s="2648"/>
      <c r="G1397" s="1722"/>
      <c r="H1397" s="2648"/>
      <c r="I1397" s="2643"/>
      <c r="J1397" s="1975"/>
      <c r="K1397" s="1975"/>
      <c r="L1397" s="1974"/>
      <c r="M1397" s="1976"/>
      <c r="N1397" s="1976"/>
      <c r="O1397" s="1976"/>
      <c r="P1397" s="1976"/>
      <c r="Q1397" s="1976"/>
      <c r="R1397" s="1976"/>
      <c r="S1397" s="2649"/>
      <c r="T1397" s="1722"/>
      <c r="U1397" s="1974"/>
      <c r="V1397" s="1974"/>
    </row>
    <row r="1398" spans="1:22">
      <c r="A1398" s="1722"/>
      <c r="B1398" s="2648"/>
      <c r="C1398" s="659"/>
      <c r="D1398" s="1722"/>
      <c r="E1398" s="2648"/>
      <c r="F1398" s="2648"/>
      <c r="G1398" s="1722"/>
      <c r="H1398" s="2648"/>
      <c r="I1398" s="2643"/>
      <c r="J1398" s="1975"/>
      <c r="K1398" s="1975"/>
      <c r="L1398" s="1974"/>
      <c r="M1398" s="1976"/>
      <c r="N1398" s="1976"/>
      <c r="O1398" s="1976"/>
      <c r="P1398" s="1976"/>
      <c r="Q1398" s="1976"/>
      <c r="R1398" s="1976"/>
      <c r="S1398" s="2649"/>
      <c r="T1398" s="1722"/>
      <c r="U1398" s="1974"/>
      <c r="V1398" s="1974"/>
    </row>
    <row r="1399" spans="1:22">
      <c r="A1399" s="1722"/>
      <c r="B1399" s="2648"/>
      <c r="C1399" s="659"/>
      <c r="D1399" s="1722"/>
      <c r="E1399" s="2648"/>
      <c r="F1399" s="2648"/>
      <c r="G1399" s="1722"/>
      <c r="H1399" s="2648"/>
      <c r="I1399" s="2643"/>
      <c r="J1399" s="1975"/>
      <c r="K1399" s="1975"/>
      <c r="L1399" s="1974"/>
      <c r="M1399" s="1976"/>
      <c r="N1399" s="1976"/>
      <c r="O1399" s="1976"/>
      <c r="P1399" s="1976"/>
      <c r="Q1399" s="1976"/>
      <c r="R1399" s="1976"/>
      <c r="S1399" s="2649"/>
      <c r="T1399" s="1722"/>
      <c r="U1399" s="1974"/>
      <c r="V1399" s="1974"/>
    </row>
    <row r="1400" spans="1:22">
      <c r="A1400" s="1722"/>
      <c r="B1400" s="2648"/>
      <c r="C1400" s="659"/>
      <c r="D1400" s="1722"/>
      <c r="E1400" s="2648"/>
      <c r="F1400" s="2648"/>
      <c r="G1400" s="1722"/>
      <c r="H1400" s="2648"/>
      <c r="I1400" s="2643"/>
      <c r="J1400" s="1975"/>
      <c r="K1400" s="1975"/>
      <c r="L1400" s="1974"/>
      <c r="M1400" s="1976"/>
      <c r="N1400" s="1976"/>
      <c r="O1400" s="1976"/>
      <c r="P1400" s="1976"/>
      <c r="Q1400" s="1976"/>
      <c r="R1400" s="1976"/>
      <c r="S1400" s="2649"/>
      <c r="T1400" s="1722"/>
      <c r="U1400" s="1974"/>
      <c r="V1400" s="1974"/>
    </row>
    <row r="1401" spans="1:22">
      <c r="A1401" s="1722"/>
      <c r="B1401" s="2648"/>
      <c r="C1401" s="659"/>
      <c r="D1401" s="1722"/>
      <c r="E1401" s="2648"/>
      <c r="F1401" s="2648"/>
      <c r="G1401" s="1722"/>
      <c r="H1401" s="2648"/>
      <c r="I1401" s="2643"/>
      <c r="J1401" s="1975"/>
      <c r="K1401" s="1975"/>
      <c r="L1401" s="1974"/>
      <c r="M1401" s="1976"/>
      <c r="N1401" s="1976"/>
      <c r="O1401" s="1976"/>
      <c r="P1401" s="1976"/>
      <c r="Q1401" s="1976"/>
      <c r="R1401" s="1976"/>
      <c r="S1401" s="2649"/>
      <c r="T1401" s="1722"/>
      <c r="U1401" s="1974"/>
      <c r="V1401" s="1974"/>
    </row>
    <row r="1402" spans="1:22">
      <c r="A1402" s="1722"/>
      <c r="B1402" s="2648"/>
      <c r="C1402" s="659"/>
      <c r="D1402" s="1722"/>
      <c r="E1402" s="2648"/>
      <c r="F1402" s="2648"/>
      <c r="G1402" s="1722"/>
      <c r="H1402" s="2648"/>
      <c r="I1402" s="2643"/>
      <c r="J1402" s="1975"/>
      <c r="K1402" s="1975"/>
      <c r="L1402" s="1974"/>
      <c r="M1402" s="1976"/>
      <c r="N1402" s="1976"/>
      <c r="O1402" s="1976"/>
      <c r="P1402" s="1976"/>
      <c r="Q1402" s="1976"/>
      <c r="R1402" s="1976"/>
      <c r="S1402" s="2649"/>
      <c r="T1402" s="1722"/>
      <c r="U1402" s="1974"/>
      <c r="V1402" s="1974"/>
    </row>
    <row r="1403" spans="1:22">
      <c r="A1403" s="1722"/>
      <c r="B1403" s="2648"/>
      <c r="C1403" s="659"/>
      <c r="D1403" s="1722"/>
      <c r="E1403" s="2648"/>
      <c r="F1403" s="2648"/>
      <c r="G1403" s="1722"/>
      <c r="H1403" s="2648"/>
      <c r="I1403" s="2643"/>
      <c r="J1403" s="1975"/>
      <c r="K1403" s="1975"/>
      <c r="L1403" s="1974"/>
      <c r="M1403" s="1976"/>
      <c r="N1403" s="1976"/>
      <c r="O1403" s="1976"/>
      <c r="P1403" s="1976"/>
      <c r="Q1403" s="1976"/>
      <c r="R1403" s="1976"/>
      <c r="S1403" s="2649"/>
      <c r="T1403" s="1722"/>
      <c r="U1403" s="1974"/>
      <c r="V1403" s="1974"/>
    </row>
    <row r="1404" spans="1:22">
      <c r="A1404" s="1722"/>
      <c r="B1404" s="2648"/>
      <c r="C1404" s="659"/>
      <c r="D1404" s="1722"/>
      <c r="E1404" s="2648"/>
      <c r="F1404" s="2648"/>
      <c r="G1404" s="1722"/>
      <c r="H1404" s="2648"/>
      <c r="I1404" s="2643"/>
      <c r="J1404" s="1975"/>
      <c r="K1404" s="1975"/>
      <c r="L1404" s="1974"/>
      <c r="M1404" s="1976"/>
      <c r="N1404" s="1976"/>
      <c r="O1404" s="1976"/>
      <c r="P1404" s="1976"/>
      <c r="Q1404" s="1976"/>
      <c r="R1404" s="1976"/>
      <c r="S1404" s="2649"/>
      <c r="T1404" s="1722"/>
      <c r="U1404" s="1974"/>
      <c r="V1404" s="1974"/>
    </row>
    <row r="1405" spans="1:22">
      <c r="A1405" s="1722"/>
      <c r="B1405" s="2648"/>
      <c r="C1405" s="659"/>
      <c r="D1405" s="1722"/>
      <c r="E1405" s="2648"/>
      <c r="F1405" s="2648"/>
      <c r="G1405" s="1722"/>
      <c r="H1405" s="2648"/>
      <c r="I1405" s="2643"/>
      <c r="J1405" s="1975"/>
      <c r="K1405" s="1975"/>
      <c r="L1405" s="1974"/>
      <c r="M1405" s="1976"/>
      <c r="N1405" s="1976"/>
      <c r="O1405" s="1976"/>
      <c r="P1405" s="1976"/>
      <c r="Q1405" s="1976"/>
      <c r="R1405" s="1976"/>
      <c r="S1405" s="2649"/>
      <c r="T1405" s="1722"/>
      <c r="U1405" s="1974"/>
      <c r="V1405" s="1974"/>
    </row>
    <row r="1406" spans="1:22">
      <c r="A1406" s="1722"/>
      <c r="B1406" s="2648"/>
      <c r="C1406" s="659"/>
      <c r="D1406" s="1722"/>
      <c r="E1406" s="2648"/>
      <c r="F1406" s="2648"/>
      <c r="G1406" s="1722"/>
      <c r="H1406" s="2648"/>
      <c r="I1406" s="2643"/>
      <c r="J1406" s="1975"/>
      <c r="K1406" s="1975"/>
      <c r="L1406" s="1974"/>
      <c r="M1406" s="1976"/>
      <c r="N1406" s="1976"/>
      <c r="O1406" s="1976"/>
      <c r="P1406" s="1976"/>
      <c r="Q1406" s="1976"/>
      <c r="R1406" s="1976"/>
      <c r="S1406" s="2649"/>
      <c r="T1406" s="1722"/>
      <c r="U1406" s="1974"/>
      <c r="V1406" s="1974"/>
    </row>
    <row r="1407" spans="1:22">
      <c r="A1407" s="1722"/>
      <c r="B1407" s="2648"/>
      <c r="C1407" s="659"/>
      <c r="D1407" s="1722"/>
      <c r="E1407" s="2648"/>
      <c r="F1407" s="2648"/>
      <c r="G1407" s="1722"/>
      <c r="H1407" s="2648"/>
      <c r="I1407" s="2643"/>
      <c r="J1407" s="1975"/>
      <c r="K1407" s="1975"/>
      <c r="L1407" s="1974"/>
      <c r="M1407" s="1976"/>
      <c r="N1407" s="1976"/>
      <c r="O1407" s="1976"/>
      <c r="P1407" s="1976"/>
      <c r="Q1407" s="1976"/>
      <c r="R1407" s="1976"/>
      <c r="S1407" s="2649"/>
      <c r="T1407" s="1722"/>
      <c r="U1407" s="1974"/>
      <c r="V1407" s="1974"/>
    </row>
    <row r="1408" spans="1:22">
      <c r="A1408" s="1722"/>
      <c r="B1408" s="2648"/>
      <c r="C1408" s="659"/>
      <c r="D1408" s="1722"/>
      <c r="E1408" s="2648"/>
      <c r="F1408" s="2648"/>
      <c r="G1408" s="1722"/>
      <c r="H1408" s="2648"/>
      <c r="I1408" s="2643"/>
      <c r="J1408" s="1975"/>
      <c r="K1408" s="1975"/>
      <c r="L1408" s="1974"/>
      <c r="M1408" s="1976"/>
      <c r="N1408" s="1976"/>
      <c r="O1408" s="1976"/>
      <c r="P1408" s="1976"/>
      <c r="Q1408" s="1976"/>
      <c r="R1408" s="1976"/>
      <c r="S1408" s="2649"/>
      <c r="T1408" s="1722"/>
      <c r="U1408" s="1974"/>
      <c r="V1408" s="1974"/>
    </row>
    <row r="1409" spans="1:22">
      <c r="A1409" s="1722"/>
      <c r="B1409" s="2648"/>
      <c r="C1409" s="659"/>
      <c r="D1409" s="1722"/>
      <c r="E1409" s="2648"/>
      <c r="F1409" s="2648"/>
      <c r="G1409" s="1722"/>
      <c r="H1409" s="2648"/>
      <c r="I1409" s="2643"/>
      <c r="J1409" s="1975"/>
      <c r="K1409" s="1975"/>
      <c r="L1409" s="1974"/>
      <c r="M1409" s="1976"/>
      <c r="N1409" s="1976"/>
      <c r="O1409" s="1976"/>
      <c r="P1409" s="1976"/>
      <c r="Q1409" s="1976"/>
      <c r="R1409" s="1976"/>
      <c r="S1409" s="2649"/>
      <c r="T1409" s="1722"/>
      <c r="U1409" s="1974"/>
      <c r="V1409" s="1974"/>
    </row>
    <row r="1410" spans="1:22">
      <c r="A1410" s="1722"/>
      <c r="B1410" s="2648"/>
      <c r="C1410" s="659"/>
      <c r="D1410" s="1722"/>
      <c r="E1410" s="2648"/>
      <c r="F1410" s="2648"/>
      <c r="G1410" s="1722"/>
      <c r="H1410" s="2648"/>
      <c r="I1410" s="2643"/>
      <c r="J1410" s="1975"/>
      <c r="K1410" s="1975"/>
      <c r="L1410" s="1974"/>
      <c r="M1410" s="1976"/>
      <c r="N1410" s="1976"/>
      <c r="O1410" s="1976"/>
      <c r="P1410" s="1976"/>
      <c r="Q1410" s="1976"/>
      <c r="R1410" s="1976"/>
      <c r="S1410" s="2649"/>
      <c r="T1410" s="1722"/>
      <c r="U1410" s="1974"/>
      <c r="V1410" s="1974"/>
    </row>
    <row r="1411" spans="1:22">
      <c r="A1411" s="1722"/>
      <c r="B1411" s="2648"/>
      <c r="C1411" s="659"/>
      <c r="D1411" s="1722"/>
      <c r="E1411" s="2648"/>
      <c r="F1411" s="2648"/>
      <c r="G1411" s="1722"/>
      <c r="H1411" s="2648"/>
      <c r="I1411" s="2643"/>
      <c r="J1411" s="1975"/>
      <c r="K1411" s="1975"/>
      <c r="L1411" s="1974"/>
      <c r="M1411" s="1976"/>
      <c r="N1411" s="1976"/>
      <c r="O1411" s="1976"/>
      <c r="P1411" s="1976"/>
      <c r="Q1411" s="1976"/>
      <c r="R1411" s="1976"/>
      <c r="S1411" s="2649"/>
      <c r="T1411" s="1722"/>
      <c r="U1411" s="1974"/>
      <c r="V1411" s="1974"/>
    </row>
    <row r="1412" spans="1:22">
      <c r="A1412" s="1722"/>
      <c r="B1412" s="2648"/>
      <c r="C1412" s="659"/>
      <c r="D1412" s="1722"/>
      <c r="E1412" s="2648"/>
      <c r="F1412" s="2648"/>
      <c r="G1412" s="1722"/>
      <c r="H1412" s="2648"/>
      <c r="I1412" s="2643"/>
      <c r="J1412" s="1975"/>
      <c r="K1412" s="1975"/>
      <c r="L1412" s="1974"/>
      <c r="M1412" s="1976"/>
      <c r="N1412" s="1976"/>
      <c r="O1412" s="1976"/>
      <c r="P1412" s="1976"/>
      <c r="Q1412" s="1976"/>
      <c r="R1412" s="1976"/>
      <c r="S1412" s="2649"/>
      <c r="T1412" s="1722"/>
      <c r="U1412" s="1974"/>
      <c r="V1412" s="1974"/>
    </row>
    <row r="1413" spans="1:22">
      <c r="A1413" s="1722"/>
      <c r="B1413" s="2648"/>
      <c r="C1413" s="659"/>
      <c r="D1413" s="1722"/>
      <c r="E1413" s="2648"/>
      <c r="F1413" s="2648"/>
      <c r="G1413" s="1722"/>
      <c r="H1413" s="2648"/>
      <c r="I1413" s="2643"/>
      <c r="J1413" s="1975"/>
      <c r="K1413" s="1975"/>
      <c r="L1413" s="1974"/>
      <c r="M1413" s="1976"/>
      <c r="N1413" s="1976"/>
      <c r="O1413" s="1976"/>
      <c r="P1413" s="1976"/>
      <c r="Q1413" s="1976"/>
      <c r="R1413" s="1976"/>
      <c r="S1413" s="2649"/>
      <c r="T1413" s="1722"/>
      <c r="U1413" s="1974"/>
      <c r="V1413" s="1974"/>
    </row>
    <row r="1414" spans="1:22">
      <c r="A1414" s="1722"/>
      <c r="B1414" s="2648"/>
      <c r="C1414" s="659"/>
      <c r="D1414" s="1722"/>
      <c r="E1414" s="2648"/>
      <c r="F1414" s="2648"/>
      <c r="G1414" s="1722"/>
      <c r="H1414" s="2648"/>
      <c r="I1414" s="2643"/>
      <c r="J1414" s="1975"/>
      <c r="K1414" s="1975"/>
      <c r="L1414" s="1974"/>
      <c r="M1414" s="1976"/>
      <c r="N1414" s="1976"/>
      <c r="O1414" s="1976"/>
      <c r="P1414" s="1976"/>
      <c r="Q1414" s="1976"/>
      <c r="R1414" s="1976"/>
      <c r="S1414" s="2649"/>
      <c r="T1414" s="1722"/>
      <c r="U1414" s="1974"/>
      <c r="V1414" s="1974"/>
    </row>
    <row r="1415" spans="1:22">
      <c r="A1415" s="1722"/>
      <c r="B1415" s="2648"/>
      <c r="C1415" s="659"/>
      <c r="D1415" s="1722"/>
      <c r="E1415" s="2648"/>
      <c r="F1415" s="2648"/>
      <c r="G1415" s="1722"/>
      <c r="H1415" s="2648"/>
      <c r="I1415" s="2643"/>
      <c r="J1415" s="1975"/>
      <c r="K1415" s="1975"/>
      <c r="L1415" s="1974"/>
      <c r="M1415" s="1976"/>
      <c r="N1415" s="1976"/>
      <c r="O1415" s="1976"/>
      <c r="P1415" s="1976"/>
      <c r="Q1415" s="1976"/>
      <c r="R1415" s="1976"/>
      <c r="S1415" s="2649"/>
      <c r="T1415" s="1722"/>
      <c r="U1415" s="1974"/>
      <c r="V1415" s="1974"/>
    </row>
    <row r="1416" spans="1:22">
      <c r="A1416" s="1722"/>
      <c r="B1416" s="2648"/>
      <c r="C1416" s="659"/>
      <c r="D1416" s="1722"/>
      <c r="E1416" s="2648"/>
      <c r="F1416" s="2648"/>
      <c r="G1416" s="1722"/>
      <c r="H1416" s="2648"/>
      <c r="I1416" s="2643"/>
      <c r="J1416" s="1975"/>
      <c r="K1416" s="1975"/>
      <c r="L1416" s="1974"/>
      <c r="M1416" s="1976"/>
      <c r="N1416" s="1976"/>
      <c r="O1416" s="1976"/>
      <c r="P1416" s="1976"/>
      <c r="Q1416" s="1976"/>
      <c r="R1416" s="1976"/>
      <c r="S1416" s="2649"/>
      <c r="T1416" s="1722"/>
      <c r="U1416" s="1974"/>
      <c r="V1416" s="1974"/>
    </row>
    <row r="1417" spans="1:22">
      <c r="A1417" s="1722"/>
      <c r="B1417" s="2648"/>
      <c r="C1417" s="659"/>
      <c r="D1417" s="1722"/>
      <c r="E1417" s="2648"/>
      <c r="F1417" s="2648"/>
      <c r="G1417" s="1722"/>
      <c r="H1417" s="2648"/>
      <c r="I1417" s="2643"/>
      <c r="J1417" s="1975"/>
      <c r="K1417" s="1975"/>
      <c r="L1417" s="1974"/>
      <c r="M1417" s="1976"/>
      <c r="N1417" s="1976"/>
      <c r="O1417" s="1976"/>
      <c r="P1417" s="1976"/>
      <c r="Q1417" s="1976"/>
      <c r="R1417" s="1976"/>
      <c r="S1417" s="2649"/>
      <c r="T1417" s="1722"/>
      <c r="U1417" s="1974"/>
      <c r="V1417" s="1974"/>
    </row>
    <row r="1418" spans="1:22">
      <c r="A1418" s="1722"/>
      <c r="B1418" s="2648"/>
      <c r="C1418" s="659"/>
      <c r="D1418" s="1722"/>
      <c r="E1418" s="2648"/>
      <c r="F1418" s="2648"/>
      <c r="G1418" s="1722"/>
      <c r="H1418" s="2648"/>
      <c r="I1418" s="2643"/>
      <c r="J1418" s="1975"/>
      <c r="K1418" s="1975"/>
      <c r="L1418" s="1974"/>
      <c r="M1418" s="1976"/>
      <c r="N1418" s="1976"/>
      <c r="O1418" s="1976"/>
      <c r="P1418" s="1976"/>
      <c r="Q1418" s="1976"/>
      <c r="R1418" s="1976"/>
      <c r="S1418" s="2649"/>
      <c r="T1418" s="1722"/>
      <c r="U1418" s="1974"/>
      <c r="V1418" s="1974"/>
    </row>
    <row r="1419" spans="1:22">
      <c r="A1419" s="1722"/>
      <c r="B1419" s="2648"/>
      <c r="C1419" s="659"/>
      <c r="D1419" s="1722"/>
      <c r="E1419" s="2648"/>
      <c r="F1419" s="2648"/>
      <c r="G1419" s="1722"/>
      <c r="H1419" s="2648"/>
      <c r="I1419" s="2643"/>
      <c r="J1419" s="1975"/>
      <c r="K1419" s="1975"/>
      <c r="L1419" s="1974"/>
      <c r="M1419" s="1976"/>
      <c r="N1419" s="1976"/>
      <c r="O1419" s="1976"/>
      <c r="P1419" s="1976"/>
      <c r="Q1419" s="1976"/>
      <c r="R1419" s="1976"/>
      <c r="S1419" s="2649"/>
      <c r="T1419" s="1722"/>
      <c r="U1419" s="1974"/>
      <c r="V1419" s="1974"/>
    </row>
    <row r="1420" spans="1:22">
      <c r="A1420" s="1722"/>
      <c r="B1420" s="2648"/>
      <c r="C1420" s="659"/>
      <c r="D1420" s="1722"/>
      <c r="E1420" s="2648"/>
      <c r="F1420" s="2648"/>
      <c r="G1420" s="1722"/>
      <c r="H1420" s="2648"/>
      <c r="I1420" s="2643"/>
      <c r="J1420" s="1975"/>
      <c r="K1420" s="1975"/>
      <c r="L1420" s="1974"/>
      <c r="M1420" s="1976"/>
      <c r="N1420" s="1976"/>
      <c r="O1420" s="1976"/>
      <c r="P1420" s="1976"/>
      <c r="Q1420" s="1976"/>
      <c r="R1420" s="1976"/>
      <c r="S1420" s="2649"/>
      <c r="T1420" s="1722"/>
      <c r="U1420" s="1974"/>
      <c r="V1420" s="1974"/>
    </row>
    <row r="1421" spans="1:22">
      <c r="A1421" s="1722"/>
      <c r="B1421" s="2648"/>
      <c r="C1421" s="659"/>
      <c r="D1421" s="1722"/>
      <c r="E1421" s="2648"/>
      <c r="F1421" s="2648"/>
      <c r="G1421" s="1722"/>
      <c r="H1421" s="2648"/>
      <c r="I1421" s="2643"/>
      <c r="J1421" s="1975"/>
      <c r="K1421" s="1975"/>
      <c r="L1421" s="1974"/>
      <c r="M1421" s="1976"/>
      <c r="N1421" s="1976"/>
      <c r="O1421" s="1976"/>
      <c r="P1421" s="1976"/>
      <c r="Q1421" s="1976"/>
      <c r="R1421" s="1976"/>
      <c r="S1421" s="2649"/>
      <c r="T1421" s="1722"/>
      <c r="U1421" s="1974"/>
      <c r="V1421" s="1974"/>
    </row>
    <row r="1422" spans="1:22">
      <c r="A1422" s="1722"/>
      <c r="B1422" s="2648"/>
      <c r="C1422" s="659"/>
      <c r="D1422" s="1722"/>
      <c r="E1422" s="2648"/>
      <c r="F1422" s="2648"/>
      <c r="G1422" s="1722"/>
      <c r="H1422" s="2648"/>
      <c r="I1422" s="2643"/>
      <c r="J1422" s="1975"/>
      <c r="K1422" s="1975"/>
      <c r="L1422" s="1974"/>
      <c r="M1422" s="1976"/>
      <c r="N1422" s="1976"/>
      <c r="O1422" s="1976"/>
      <c r="P1422" s="1976"/>
      <c r="Q1422" s="1976"/>
      <c r="R1422" s="1976"/>
      <c r="S1422" s="2649"/>
      <c r="T1422" s="1722"/>
      <c r="U1422" s="1974"/>
      <c r="V1422" s="1974"/>
    </row>
    <row r="1423" spans="1:22">
      <c r="A1423" s="1722"/>
      <c r="B1423" s="2648"/>
      <c r="C1423" s="659"/>
      <c r="D1423" s="1722"/>
      <c r="E1423" s="2648"/>
      <c r="F1423" s="2648"/>
      <c r="G1423" s="1722"/>
      <c r="H1423" s="2648"/>
      <c r="I1423" s="2643"/>
      <c r="J1423" s="1975"/>
      <c r="K1423" s="1975"/>
      <c r="L1423" s="1974"/>
      <c r="M1423" s="1976"/>
      <c r="N1423" s="1976"/>
      <c r="O1423" s="1976"/>
      <c r="P1423" s="1976"/>
      <c r="Q1423" s="1976"/>
      <c r="R1423" s="1976"/>
      <c r="S1423" s="2649"/>
      <c r="T1423" s="1722"/>
      <c r="U1423" s="1974"/>
      <c r="V1423" s="1974"/>
    </row>
    <row r="1424" spans="1:22">
      <c r="A1424" s="1722"/>
      <c r="B1424" s="2648"/>
      <c r="C1424" s="659"/>
      <c r="D1424" s="1722"/>
      <c r="E1424" s="2648"/>
      <c r="F1424" s="2648"/>
      <c r="G1424" s="1722"/>
      <c r="H1424" s="2648"/>
      <c r="I1424" s="2643"/>
      <c r="J1424" s="1975"/>
      <c r="K1424" s="1975"/>
      <c r="L1424" s="1974"/>
      <c r="M1424" s="1976"/>
      <c r="N1424" s="1976"/>
      <c r="O1424" s="1976"/>
      <c r="P1424" s="1976"/>
      <c r="Q1424" s="1976"/>
      <c r="R1424" s="1976"/>
      <c r="S1424" s="2649"/>
      <c r="T1424" s="1722"/>
      <c r="U1424" s="1974"/>
      <c r="V1424" s="1974"/>
    </row>
    <row r="1425" spans="1:22">
      <c r="A1425" s="1722"/>
      <c r="B1425" s="2648"/>
      <c r="C1425" s="659"/>
      <c r="D1425" s="1722"/>
      <c r="E1425" s="2648"/>
      <c r="F1425" s="2648"/>
      <c r="G1425" s="1722"/>
      <c r="H1425" s="2648"/>
      <c r="I1425" s="2643"/>
      <c r="J1425" s="1975"/>
      <c r="K1425" s="1975"/>
      <c r="L1425" s="1974"/>
      <c r="M1425" s="1976"/>
      <c r="N1425" s="1976"/>
      <c r="O1425" s="1976"/>
      <c r="P1425" s="1976"/>
      <c r="Q1425" s="1976"/>
      <c r="R1425" s="1976"/>
      <c r="S1425" s="2649"/>
      <c r="T1425" s="1722"/>
      <c r="U1425" s="1974"/>
      <c r="V1425" s="1974"/>
    </row>
    <row r="1426" spans="1:22">
      <c r="A1426" s="1722"/>
      <c r="B1426" s="2648"/>
      <c r="C1426" s="659"/>
      <c r="D1426" s="1722"/>
      <c r="E1426" s="2648"/>
      <c r="F1426" s="2648"/>
      <c r="G1426" s="1722"/>
      <c r="H1426" s="2648"/>
      <c r="I1426" s="2643"/>
      <c r="J1426" s="1975"/>
      <c r="K1426" s="1975"/>
      <c r="L1426" s="1974"/>
      <c r="M1426" s="1976"/>
      <c r="N1426" s="1976"/>
      <c r="O1426" s="1976"/>
      <c r="P1426" s="1976"/>
      <c r="Q1426" s="1976"/>
      <c r="R1426" s="1976"/>
      <c r="S1426" s="2649"/>
      <c r="T1426" s="1722"/>
      <c r="U1426" s="1974"/>
      <c r="V1426" s="1974"/>
    </row>
    <row r="1427" spans="1:22">
      <c r="A1427" s="1722"/>
      <c r="B1427" s="2648"/>
      <c r="C1427" s="659"/>
      <c r="D1427" s="1722"/>
      <c r="E1427" s="2648"/>
      <c r="F1427" s="2648"/>
      <c r="G1427" s="1722"/>
      <c r="H1427" s="2648"/>
      <c r="I1427" s="2643"/>
      <c r="J1427" s="1975"/>
      <c r="K1427" s="1975"/>
      <c r="L1427" s="1974"/>
      <c r="M1427" s="1976"/>
      <c r="N1427" s="1976"/>
      <c r="O1427" s="1976"/>
      <c r="P1427" s="1976"/>
      <c r="Q1427" s="1976"/>
      <c r="R1427" s="1976"/>
      <c r="S1427" s="2649"/>
      <c r="T1427" s="1722"/>
      <c r="U1427" s="1974"/>
      <c r="V1427" s="1974"/>
    </row>
    <row r="1428" spans="1:22">
      <c r="A1428" s="1722"/>
      <c r="B1428" s="2648"/>
      <c r="C1428" s="659"/>
      <c r="D1428" s="1722"/>
      <c r="E1428" s="2648"/>
      <c r="F1428" s="2648"/>
      <c r="G1428" s="1722"/>
      <c r="H1428" s="2648"/>
      <c r="I1428" s="2643"/>
      <c r="J1428" s="1975"/>
      <c r="K1428" s="1975"/>
      <c r="L1428" s="1974"/>
      <c r="M1428" s="1976"/>
      <c r="N1428" s="1976"/>
      <c r="O1428" s="1976"/>
      <c r="P1428" s="1976"/>
      <c r="Q1428" s="1976"/>
      <c r="R1428" s="1976"/>
      <c r="S1428" s="2649"/>
      <c r="T1428" s="1722"/>
      <c r="U1428" s="1974"/>
      <c r="V1428" s="1974"/>
    </row>
    <row r="1429" spans="1:22">
      <c r="A1429" s="1722"/>
      <c r="B1429" s="2648"/>
      <c r="C1429" s="659"/>
      <c r="D1429" s="1722"/>
      <c r="E1429" s="2648"/>
      <c r="F1429" s="2648"/>
      <c r="G1429" s="1722"/>
      <c r="H1429" s="2648"/>
      <c r="I1429" s="2643"/>
      <c r="J1429" s="1975"/>
      <c r="K1429" s="1975"/>
      <c r="L1429" s="1974"/>
      <c r="M1429" s="1976"/>
      <c r="N1429" s="1976"/>
      <c r="O1429" s="1976"/>
      <c r="P1429" s="1976"/>
      <c r="Q1429" s="1976"/>
      <c r="R1429" s="1976"/>
      <c r="S1429" s="2649"/>
      <c r="T1429" s="1722"/>
      <c r="U1429" s="1974"/>
      <c r="V1429" s="1974"/>
    </row>
    <row r="1430" spans="1:22">
      <c r="A1430" s="1722"/>
      <c r="B1430" s="2648"/>
      <c r="C1430" s="659"/>
      <c r="D1430" s="1722"/>
      <c r="E1430" s="2648"/>
      <c r="F1430" s="2648"/>
      <c r="G1430" s="1722"/>
      <c r="H1430" s="2648"/>
      <c r="I1430" s="2643"/>
      <c r="J1430" s="1975"/>
      <c r="K1430" s="1975"/>
      <c r="L1430" s="1974"/>
      <c r="M1430" s="1976"/>
      <c r="N1430" s="1976"/>
      <c r="O1430" s="1976"/>
      <c r="P1430" s="1976"/>
      <c r="Q1430" s="1976"/>
      <c r="R1430" s="1976"/>
      <c r="S1430" s="2649"/>
      <c r="T1430" s="1722"/>
      <c r="U1430" s="1974"/>
      <c r="V1430" s="1974"/>
    </row>
    <row r="1431" spans="1:22">
      <c r="A1431" s="1722"/>
      <c r="B1431" s="2648"/>
      <c r="C1431" s="659"/>
      <c r="D1431" s="1722"/>
      <c r="E1431" s="2648"/>
      <c r="F1431" s="2648"/>
      <c r="G1431" s="1722"/>
      <c r="H1431" s="2648"/>
      <c r="I1431" s="2643"/>
      <c r="J1431" s="1975"/>
      <c r="K1431" s="1975"/>
      <c r="L1431" s="1974"/>
      <c r="M1431" s="1976"/>
      <c r="N1431" s="1976"/>
      <c r="O1431" s="1976"/>
      <c r="P1431" s="1976"/>
      <c r="Q1431" s="1976"/>
      <c r="R1431" s="1976"/>
      <c r="S1431" s="2649"/>
      <c r="T1431" s="1722"/>
      <c r="U1431" s="1974"/>
      <c r="V1431" s="1974"/>
    </row>
    <row r="1432" spans="1:22">
      <c r="A1432" s="1722"/>
      <c r="B1432" s="2648"/>
      <c r="C1432" s="659"/>
      <c r="D1432" s="1722"/>
      <c r="E1432" s="2648"/>
      <c r="F1432" s="2648"/>
      <c r="G1432" s="1722"/>
      <c r="H1432" s="2648"/>
      <c r="I1432" s="2643"/>
      <c r="J1432" s="1975"/>
      <c r="K1432" s="1975"/>
      <c r="L1432" s="1974"/>
      <c r="M1432" s="1976"/>
      <c r="N1432" s="1976"/>
      <c r="O1432" s="1976"/>
      <c r="P1432" s="1976"/>
      <c r="Q1432" s="1976"/>
      <c r="R1432" s="1976"/>
      <c r="S1432" s="2649"/>
      <c r="T1432" s="1722"/>
      <c r="U1432" s="1974"/>
      <c r="V1432" s="1974"/>
    </row>
    <row r="1433" spans="1:22">
      <c r="A1433" s="1722"/>
      <c r="B1433" s="2648"/>
      <c r="C1433" s="659"/>
      <c r="D1433" s="1722"/>
      <c r="E1433" s="2648"/>
      <c r="F1433" s="2648"/>
      <c r="G1433" s="1722"/>
      <c r="H1433" s="2648"/>
      <c r="I1433" s="2643"/>
      <c r="J1433" s="1975"/>
      <c r="K1433" s="1975"/>
      <c r="L1433" s="1974"/>
      <c r="M1433" s="1976"/>
      <c r="N1433" s="1976"/>
      <c r="O1433" s="1976"/>
      <c r="P1433" s="1976"/>
      <c r="Q1433" s="1976"/>
      <c r="R1433" s="1976"/>
      <c r="S1433" s="2649"/>
      <c r="T1433" s="1722"/>
      <c r="U1433" s="1974"/>
      <c r="V1433" s="1974"/>
    </row>
    <row r="1434" spans="1:22">
      <c r="A1434" s="1722"/>
      <c r="B1434" s="2648"/>
      <c r="C1434" s="659"/>
      <c r="D1434" s="1722"/>
      <c r="E1434" s="2648"/>
      <c r="F1434" s="2648"/>
      <c r="G1434" s="1722"/>
      <c r="H1434" s="2648"/>
      <c r="I1434" s="2643"/>
      <c r="J1434" s="1975"/>
      <c r="K1434" s="1975"/>
      <c r="L1434" s="1974"/>
      <c r="M1434" s="1976"/>
      <c r="N1434" s="1976"/>
      <c r="O1434" s="1976"/>
      <c r="P1434" s="1976"/>
      <c r="Q1434" s="1976"/>
      <c r="R1434" s="1976"/>
      <c r="S1434" s="2649"/>
      <c r="T1434" s="1722"/>
      <c r="U1434" s="1974"/>
      <c r="V1434" s="1974"/>
    </row>
    <row r="1435" spans="1:22">
      <c r="A1435" s="1722"/>
      <c r="B1435" s="2648"/>
      <c r="C1435" s="659"/>
      <c r="D1435" s="1722"/>
      <c r="E1435" s="2648"/>
      <c r="F1435" s="2648"/>
      <c r="G1435" s="1722"/>
      <c r="H1435" s="2648"/>
      <c r="I1435" s="2643"/>
      <c r="J1435" s="1975"/>
      <c r="K1435" s="1975"/>
      <c r="L1435" s="1974"/>
      <c r="M1435" s="1976"/>
      <c r="N1435" s="1976"/>
      <c r="O1435" s="1976"/>
      <c r="P1435" s="1976"/>
      <c r="Q1435" s="1976"/>
      <c r="R1435" s="1976"/>
      <c r="S1435" s="2649"/>
      <c r="T1435" s="1722"/>
      <c r="U1435" s="1974"/>
      <c r="V1435" s="1974"/>
    </row>
    <row r="1436" spans="1:22">
      <c r="A1436" s="1722"/>
      <c r="B1436" s="2648"/>
      <c r="C1436" s="659"/>
      <c r="D1436" s="1722"/>
      <c r="E1436" s="2648"/>
      <c r="F1436" s="2648"/>
      <c r="G1436" s="1722"/>
      <c r="H1436" s="2648"/>
      <c r="I1436" s="2643"/>
      <c r="J1436" s="1975"/>
      <c r="K1436" s="1975"/>
      <c r="L1436" s="1974"/>
      <c r="M1436" s="1976"/>
      <c r="N1436" s="1976"/>
      <c r="O1436" s="1976"/>
      <c r="P1436" s="1976"/>
      <c r="Q1436" s="1976"/>
      <c r="R1436" s="1976"/>
      <c r="S1436" s="2649"/>
      <c r="T1436" s="1722"/>
      <c r="U1436" s="1974"/>
      <c r="V1436" s="1974"/>
    </row>
    <row r="1437" spans="1:22">
      <c r="A1437" s="1722"/>
      <c r="B1437" s="2648"/>
      <c r="C1437" s="659"/>
      <c r="D1437" s="1722"/>
      <c r="E1437" s="2648"/>
      <c r="F1437" s="2648"/>
      <c r="G1437" s="1722"/>
      <c r="H1437" s="2648"/>
      <c r="I1437" s="2643"/>
      <c r="J1437" s="1975"/>
      <c r="K1437" s="1975"/>
      <c r="L1437" s="1974"/>
      <c r="M1437" s="1976"/>
      <c r="N1437" s="1976"/>
      <c r="O1437" s="1976"/>
      <c r="P1437" s="1976"/>
      <c r="Q1437" s="1976"/>
      <c r="R1437" s="1976"/>
      <c r="S1437" s="2649"/>
      <c r="T1437" s="1722"/>
      <c r="U1437" s="1974"/>
      <c r="V1437" s="1974"/>
    </row>
    <row r="1438" spans="1:22">
      <c r="A1438" s="1722"/>
      <c r="B1438" s="2648"/>
      <c r="C1438" s="659"/>
      <c r="D1438" s="1722"/>
      <c r="E1438" s="2648"/>
      <c r="F1438" s="2648"/>
      <c r="G1438" s="1722"/>
      <c r="H1438" s="2648"/>
      <c r="I1438" s="2643"/>
      <c r="J1438" s="1975"/>
      <c r="K1438" s="1975"/>
      <c r="L1438" s="1974"/>
      <c r="M1438" s="1976"/>
      <c r="N1438" s="1976"/>
      <c r="O1438" s="1976"/>
      <c r="P1438" s="1976"/>
      <c r="Q1438" s="1976"/>
      <c r="R1438" s="1976"/>
      <c r="S1438" s="2649"/>
      <c r="T1438" s="1722"/>
      <c r="U1438" s="1974"/>
      <c r="V1438" s="1974"/>
    </row>
    <row r="1439" spans="1:22">
      <c r="A1439" s="1722"/>
      <c r="B1439" s="2648"/>
      <c r="C1439" s="659"/>
      <c r="D1439" s="1722"/>
      <c r="E1439" s="2648"/>
      <c r="F1439" s="2648"/>
      <c r="G1439" s="1722"/>
      <c r="H1439" s="2648"/>
      <c r="I1439" s="2643"/>
      <c r="J1439" s="1975"/>
      <c r="K1439" s="1975"/>
      <c r="L1439" s="1974"/>
      <c r="M1439" s="1976"/>
      <c r="N1439" s="1976"/>
      <c r="O1439" s="1976"/>
      <c r="P1439" s="1976"/>
      <c r="Q1439" s="1976"/>
      <c r="R1439" s="1976"/>
      <c r="S1439" s="2649"/>
      <c r="T1439" s="1722"/>
      <c r="U1439" s="1974"/>
      <c r="V1439" s="1974"/>
    </row>
    <row r="1440" spans="1:22">
      <c r="A1440" s="1722"/>
      <c r="B1440" s="2648"/>
      <c r="C1440" s="659"/>
      <c r="D1440" s="1722"/>
      <c r="E1440" s="2648"/>
      <c r="F1440" s="2648"/>
      <c r="G1440" s="1722"/>
      <c r="H1440" s="2648"/>
      <c r="I1440" s="2643"/>
      <c r="J1440" s="1975"/>
      <c r="K1440" s="1975"/>
      <c r="L1440" s="1974"/>
      <c r="M1440" s="1976"/>
      <c r="N1440" s="1976"/>
      <c r="O1440" s="1976"/>
      <c r="P1440" s="1976"/>
      <c r="Q1440" s="1976"/>
      <c r="R1440" s="1976"/>
      <c r="S1440" s="2649"/>
      <c r="T1440" s="1722"/>
      <c r="U1440" s="1974"/>
      <c r="V1440" s="1974"/>
    </row>
    <row r="1441" spans="1:22">
      <c r="A1441" s="1722"/>
      <c r="B1441" s="2648"/>
      <c r="C1441" s="659"/>
      <c r="D1441" s="1722"/>
      <c r="E1441" s="2648"/>
      <c r="F1441" s="2648"/>
      <c r="G1441" s="1722"/>
      <c r="H1441" s="2648"/>
      <c r="I1441" s="2643"/>
      <c r="J1441" s="1975"/>
      <c r="K1441" s="1975"/>
      <c r="L1441" s="1974"/>
      <c r="M1441" s="1976"/>
      <c r="N1441" s="1976"/>
      <c r="O1441" s="1976"/>
      <c r="P1441" s="1976"/>
      <c r="Q1441" s="1976"/>
      <c r="R1441" s="1976"/>
      <c r="S1441" s="2649"/>
      <c r="T1441" s="1722"/>
      <c r="U1441" s="1974"/>
      <c r="V1441" s="1974"/>
    </row>
    <row r="1442" spans="1:22">
      <c r="A1442" s="1722"/>
      <c r="B1442" s="2648"/>
      <c r="C1442" s="659"/>
      <c r="D1442" s="1722"/>
      <c r="E1442" s="2648"/>
      <c r="F1442" s="2648"/>
      <c r="G1442" s="1722"/>
      <c r="H1442" s="2648"/>
      <c r="I1442" s="2643"/>
      <c r="J1442" s="1975"/>
      <c r="K1442" s="1975"/>
      <c r="L1442" s="1974"/>
      <c r="M1442" s="1976"/>
      <c r="N1442" s="1976"/>
      <c r="O1442" s="1976"/>
      <c r="P1442" s="1976"/>
      <c r="Q1442" s="1976"/>
      <c r="R1442" s="1976"/>
      <c r="S1442" s="2649"/>
      <c r="T1442" s="1722"/>
      <c r="U1442" s="1974"/>
      <c r="V1442" s="1974"/>
    </row>
    <row r="1443" spans="1:22">
      <c r="A1443" s="1722"/>
      <c r="B1443" s="2648"/>
      <c r="C1443" s="659"/>
      <c r="D1443" s="1722"/>
      <c r="E1443" s="2648"/>
      <c r="F1443" s="2648"/>
      <c r="G1443" s="1722"/>
      <c r="H1443" s="2648"/>
      <c r="I1443" s="2643"/>
      <c r="J1443" s="1975"/>
      <c r="K1443" s="1975"/>
      <c r="L1443" s="1974"/>
      <c r="M1443" s="1976"/>
      <c r="N1443" s="1976"/>
      <c r="O1443" s="1976"/>
      <c r="P1443" s="1976"/>
      <c r="Q1443" s="1976"/>
      <c r="R1443" s="1976"/>
      <c r="S1443" s="2649"/>
      <c r="T1443" s="1722"/>
      <c r="U1443" s="1974"/>
      <c r="V1443" s="1974"/>
    </row>
    <row r="1444" spans="1:22">
      <c r="A1444" s="1722"/>
      <c r="B1444" s="2648"/>
      <c r="C1444" s="659"/>
      <c r="D1444" s="1722"/>
      <c r="E1444" s="2648"/>
      <c r="F1444" s="2648"/>
      <c r="G1444" s="1722"/>
      <c r="H1444" s="2648"/>
      <c r="I1444" s="2643"/>
      <c r="J1444" s="1975"/>
      <c r="K1444" s="1975"/>
      <c r="L1444" s="1974"/>
      <c r="M1444" s="1976"/>
      <c r="N1444" s="1976"/>
      <c r="O1444" s="1976"/>
      <c r="P1444" s="1976"/>
      <c r="Q1444" s="1976"/>
      <c r="R1444" s="1976"/>
      <c r="S1444" s="2649"/>
      <c r="T1444" s="1722"/>
      <c r="U1444" s="1974"/>
      <c r="V1444" s="1974"/>
    </row>
    <row r="1445" spans="1:22">
      <c r="A1445" s="1722"/>
      <c r="B1445" s="2648"/>
      <c r="C1445" s="659"/>
      <c r="D1445" s="1722"/>
      <c r="E1445" s="2648"/>
      <c r="F1445" s="2648"/>
      <c r="G1445" s="1722"/>
      <c r="H1445" s="2648"/>
      <c r="I1445" s="2643"/>
      <c r="J1445" s="1975"/>
      <c r="K1445" s="1975"/>
      <c r="L1445" s="1974"/>
      <c r="M1445" s="1976"/>
      <c r="N1445" s="1976"/>
      <c r="O1445" s="1976"/>
      <c r="P1445" s="1976"/>
      <c r="Q1445" s="1976"/>
      <c r="R1445" s="1976"/>
      <c r="S1445" s="2649"/>
      <c r="T1445" s="1722"/>
      <c r="U1445" s="1974"/>
      <c r="V1445" s="1974"/>
    </row>
    <row r="1446" spans="1:22">
      <c r="A1446" s="1722"/>
      <c r="B1446" s="2648"/>
      <c r="C1446" s="659"/>
      <c r="D1446" s="1722"/>
      <c r="E1446" s="2648"/>
      <c r="F1446" s="2648"/>
      <c r="G1446" s="1722"/>
      <c r="H1446" s="2648"/>
      <c r="I1446" s="2643"/>
      <c r="J1446" s="1975"/>
      <c r="K1446" s="1975"/>
      <c r="L1446" s="1974"/>
      <c r="M1446" s="1976"/>
      <c r="N1446" s="1976"/>
      <c r="O1446" s="1976"/>
      <c r="P1446" s="1976"/>
      <c r="Q1446" s="1976"/>
      <c r="R1446" s="1976"/>
      <c r="S1446" s="2649"/>
      <c r="T1446" s="1722"/>
      <c r="U1446" s="1974"/>
      <c r="V1446" s="1974"/>
    </row>
    <row r="1447" spans="1:22">
      <c r="A1447" s="1722"/>
      <c r="B1447" s="2648"/>
      <c r="C1447" s="659"/>
      <c r="D1447" s="1722"/>
      <c r="E1447" s="2648"/>
      <c r="F1447" s="2648"/>
      <c r="G1447" s="1722"/>
      <c r="H1447" s="2648"/>
      <c r="I1447" s="2643"/>
      <c r="J1447" s="1975"/>
      <c r="K1447" s="1975"/>
      <c r="L1447" s="1974"/>
      <c r="M1447" s="1976"/>
      <c r="N1447" s="1976"/>
      <c r="O1447" s="1976"/>
      <c r="P1447" s="1976"/>
      <c r="Q1447" s="1976"/>
      <c r="R1447" s="1976"/>
      <c r="S1447" s="2649"/>
      <c r="T1447" s="1722"/>
      <c r="U1447" s="1974"/>
      <c r="V1447" s="1974"/>
    </row>
    <row r="1448" spans="1:22">
      <c r="A1448" s="1722"/>
      <c r="B1448" s="2648"/>
      <c r="C1448" s="659"/>
      <c r="D1448" s="1722"/>
      <c r="E1448" s="2648"/>
      <c r="F1448" s="2648"/>
      <c r="G1448" s="1722"/>
      <c r="H1448" s="2648"/>
      <c r="I1448" s="2643"/>
      <c r="J1448" s="1975"/>
      <c r="K1448" s="1975"/>
      <c r="L1448" s="1974"/>
      <c r="M1448" s="1976"/>
      <c r="N1448" s="1976"/>
      <c r="O1448" s="1976"/>
      <c r="P1448" s="1976"/>
      <c r="Q1448" s="1976"/>
      <c r="R1448" s="1976"/>
      <c r="S1448" s="2649"/>
      <c r="T1448" s="1722"/>
      <c r="U1448" s="1974"/>
      <c r="V1448" s="1974"/>
    </row>
    <row r="1449" spans="1:22">
      <c r="A1449" s="1722"/>
      <c r="B1449" s="2648"/>
      <c r="C1449" s="659"/>
      <c r="D1449" s="1722"/>
      <c r="E1449" s="2648"/>
      <c r="F1449" s="2648"/>
      <c r="G1449" s="1722"/>
      <c r="H1449" s="2648"/>
      <c r="I1449" s="2643"/>
      <c r="J1449" s="1975"/>
      <c r="K1449" s="1975"/>
      <c r="L1449" s="1974"/>
      <c r="M1449" s="1976"/>
      <c r="N1449" s="1976"/>
      <c r="O1449" s="1976"/>
      <c r="P1449" s="1976"/>
      <c r="Q1449" s="1976"/>
      <c r="R1449" s="1976"/>
      <c r="S1449" s="2649"/>
      <c r="T1449" s="1722"/>
      <c r="U1449" s="1974"/>
      <c r="V1449" s="1974"/>
    </row>
    <row r="1450" spans="1:22">
      <c r="A1450" s="1722"/>
      <c r="B1450" s="2648"/>
      <c r="C1450" s="659"/>
      <c r="D1450" s="1722"/>
      <c r="E1450" s="2648"/>
      <c r="F1450" s="2648"/>
      <c r="G1450" s="1722"/>
      <c r="H1450" s="2648"/>
      <c r="I1450" s="2643"/>
      <c r="J1450" s="1975"/>
      <c r="K1450" s="1975"/>
      <c r="L1450" s="1974"/>
      <c r="M1450" s="1976"/>
      <c r="N1450" s="1976"/>
      <c r="O1450" s="1976"/>
      <c r="P1450" s="1976"/>
      <c r="Q1450" s="1976"/>
      <c r="R1450" s="1976"/>
      <c r="S1450" s="2649"/>
      <c r="T1450" s="1722"/>
      <c r="U1450" s="1974"/>
      <c r="V1450" s="1974"/>
    </row>
    <row r="1451" spans="1:22">
      <c r="A1451" s="1722"/>
      <c r="B1451" s="2648"/>
      <c r="C1451" s="659"/>
      <c r="D1451" s="1722"/>
      <c r="E1451" s="2648"/>
      <c r="F1451" s="2648"/>
      <c r="G1451" s="1722"/>
      <c r="H1451" s="2648"/>
      <c r="I1451" s="2643"/>
      <c r="J1451" s="1975"/>
      <c r="K1451" s="1975"/>
      <c r="L1451" s="1974"/>
      <c r="M1451" s="1976"/>
      <c r="N1451" s="1976"/>
      <c r="O1451" s="1976"/>
      <c r="P1451" s="1976"/>
      <c r="Q1451" s="1976"/>
      <c r="R1451" s="1976"/>
      <c r="S1451" s="2649"/>
      <c r="T1451" s="1722"/>
      <c r="U1451" s="1974"/>
      <c r="V1451" s="1974"/>
    </row>
    <row r="1452" spans="1:22">
      <c r="A1452" s="1722"/>
      <c r="B1452" s="2648"/>
      <c r="C1452" s="659"/>
      <c r="D1452" s="1722"/>
      <c r="E1452" s="2648"/>
      <c r="F1452" s="2648"/>
      <c r="G1452" s="1722"/>
      <c r="H1452" s="2648"/>
      <c r="I1452" s="2643"/>
      <c r="J1452" s="1975"/>
      <c r="K1452" s="1975"/>
      <c r="L1452" s="1974"/>
      <c r="M1452" s="1976"/>
      <c r="N1452" s="1976"/>
      <c r="O1452" s="1976"/>
      <c r="P1452" s="1976"/>
      <c r="Q1452" s="1976"/>
      <c r="R1452" s="1976"/>
      <c r="S1452" s="2649"/>
      <c r="T1452" s="1722"/>
      <c r="U1452" s="1974"/>
      <c r="V1452" s="1974"/>
    </row>
    <row r="1453" spans="1:22">
      <c r="A1453" s="1722"/>
      <c r="B1453" s="2648"/>
      <c r="C1453" s="659"/>
      <c r="D1453" s="1722"/>
      <c r="E1453" s="2648"/>
      <c r="F1453" s="2648"/>
      <c r="G1453" s="1722"/>
      <c r="H1453" s="2648"/>
      <c r="I1453" s="2643"/>
      <c r="J1453" s="1975"/>
      <c r="K1453" s="1975"/>
      <c r="L1453" s="1974"/>
      <c r="M1453" s="1976"/>
      <c r="N1453" s="1976"/>
      <c r="O1453" s="1976"/>
      <c r="P1453" s="1976"/>
      <c r="Q1453" s="1976"/>
      <c r="R1453" s="1976"/>
      <c r="S1453" s="2649"/>
      <c r="T1453" s="1722"/>
      <c r="U1453" s="1974"/>
      <c r="V1453" s="1974"/>
    </row>
    <row r="1454" spans="1:22">
      <c r="A1454" s="1722"/>
      <c r="B1454" s="2648"/>
      <c r="C1454" s="659"/>
      <c r="D1454" s="1722"/>
      <c r="E1454" s="2648"/>
      <c r="F1454" s="2648"/>
      <c r="G1454" s="1722"/>
      <c r="H1454" s="2648"/>
      <c r="I1454" s="2643"/>
      <c r="J1454" s="1975"/>
      <c r="K1454" s="1975"/>
      <c r="L1454" s="1974"/>
      <c r="M1454" s="1976"/>
      <c r="N1454" s="1976"/>
      <c r="O1454" s="1976"/>
      <c r="P1454" s="1976"/>
      <c r="Q1454" s="1976"/>
      <c r="R1454" s="1976"/>
      <c r="S1454" s="2649"/>
      <c r="T1454" s="1722"/>
      <c r="U1454" s="1974"/>
      <c r="V1454" s="1974"/>
    </row>
    <row r="1455" spans="1:22">
      <c r="A1455" s="1722"/>
      <c r="B1455" s="2648"/>
      <c r="C1455" s="659"/>
      <c r="D1455" s="1722"/>
      <c r="E1455" s="2648"/>
      <c r="F1455" s="2648"/>
      <c r="G1455" s="1722"/>
      <c r="H1455" s="2648"/>
      <c r="I1455" s="2643"/>
      <c r="J1455" s="1975"/>
      <c r="K1455" s="1975"/>
      <c r="L1455" s="1974"/>
      <c r="M1455" s="1976"/>
      <c r="N1455" s="1976"/>
      <c r="O1455" s="1976"/>
      <c r="P1455" s="1976"/>
      <c r="Q1455" s="1976"/>
      <c r="R1455" s="1976"/>
      <c r="S1455" s="2649"/>
      <c r="T1455" s="1722"/>
      <c r="U1455" s="1974"/>
      <c r="V1455" s="1974"/>
    </row>
    <row r="1456" spans="1:22">
      <c r="A1456" s="1722"/>
      <c r="B1456" s="2648"/>
      <c r="C1456" s="659"/>
      <c r="D1456" s="1722"/>
      <c r="E1456" s="2648"/>
      <c r="F1456" s="2648"/>
      <c r="G1456" s="1722"/>
      <c r="H1456" s="2648"/>
      <c r="I1456" s="2643"/>
      <c r="J1456" s="1975"/>
      <c r="K1456" s="1975"/>
      <c r="L1456" s="1974"/>
      <c r="M1456" s="1976"/>
      <c r="N1456" s="1976"/>
      <c r="O1456" s="1976"/>
      <c r="P1456" s="1976"/>
      <c r="Q1456" s="1976"/>
      <c r="R1456" s="1976"/>
      <c r="S1456" s="2649"/>
      <c r="T1456" s="1722"/>
      <c r="U1456" s="1974"/>
      <c r="V1456" s="1974"/>
    </row>
    <row r="1457" spans="1:22">
      <c r="A1457" s="1722"/>
      <c r="B1457" s="2648"/>
      <c r="C1457" s="659"/>
      <c r="D1457" s="1722"/>
      <c r="E1457" s="2648"/>
      <c r="F1457" s="2648"/>
      <c r="G1457" s="1722"/>
      <c r="H1457" s="2648"/>
      <c r="I1457" s="2643"/>
      <c r="J1457" s="1975"/>
      <c r="K1457" s="1975"/>
      <c r="L1457" s="1974"/>
      <c r="M1457" s="1976"/>
      <c r="N1457" s="1976"/>
      <c r="O1457" s="1976"/>
      <c r="P1457" s="1976"/>
      <c r="Q1457" s="1976"/>
      <c r="R1457" s="1976"/>
      <c r="S1457" s="2649"/>
      <c r="T1457" s="1722"/>
      <c r="U1457" s="1974"/>
      <c r="V1457" s="1974"/>
    </row>
    <row r="1458" spans="1:22">
      <c r="A1458" s="1722"/>
      <c r="B1458" s="2648"/>
      <c r="C1458" s="659"/>
      <c r="D1458" s="1722"/>
      <c r="E1458" s="2648"/>
      <c r="F1458" s="2648"/>
      <c r="G1458" s="1722"/>
      <c r="H1458" s="2648"/>
      <c r="I1458" s="2643"/>
      <c r="J1458" s="1975"/>
      <c r="K1458" s="1975"/>
      <c r="L1458" s="1974"/>
      <c r="M1458" s="1976"/>
      <c r="N1458" s="1976"/>
      <c r="O1458" s="1976"/>
      <c r="P1458" s="1976"/>
      <c r="Q1458" s="1976"/>
      <c r="R1458" s="1976"/>
      <c r="S1458" s="2649"/>
      <c r="T1458" s="1722"/>
      <c r="U1458" s="1974"/>
      <c r="V1458" s="1974"/>
    </row>
    <row r="1459" spans="1:22">
      <c r="A1459" s="1722"/>
      <c r="B1459" s="2648"/>
      <c r="C1459" s="659"/>
      <c r="D1459" s="1722"/>
      <c r="E1459" s="2648"/>
      <c r="F1459" s="2648"/>
      <c r="G1459" s="1722"/>
      <c r="H1459" s="2648"/>
      <c r="I1459" s="2643"/>
      <c r="J1459" s="1975"/>
      <c r="K1459" s="1975"/>
      <c r="L1459" s="1974"/>
      <c r="M1459" s="1976"/>
      <c r="N1459" s="1976"/>
      <c r="O1459" s="1976"/>
      <c r="P1459" s="1976"/>
      <c r="Q1459" s="1976"/>
      <c r="R1459" s="1976"/>
      <c r="S1459" s="2649"/>
      <c r="T1459" s="1722"/>
      <c r="U1459" s="1974"/>
      <c r="V1459" s="1974"/>
    </row>
    <row r="1460" spans="1:22">
      <c r="A1460" s="1722"/>
      <c r="B1460" s="2648"/>
      <c r="C1460" s="659"/>
      <c r="D1460" s="1722"/>
      <c r="E1460" s="2648"/>
      <c r="F1460" s="2648"/>
      <c r="G1460" s="1722"/>
      <c r="H1460" s="2648"/>
      <c r="I1460" s="2643"/>
      <c r="J1460" s="1975"/>
      <c r="K1460" s="1975"/>
      <c r="L1460" s="1974"/>
      <c r="M1460" s="1976"/>
      <c r="N1460" s="1976"/>
      <c r="O1460" s="1976"/>
      <c r="P1460" s="1976"/>
      <c r="Q1460" s="1976"/>
      <c r="R1460" s="1976"/>
      <c r="S1460" s="2649"/>
      <c r="T1460" s="1722"/>
      <c r="U1460" s="1974"/>
      <c r="V1460" s="1974"/>
    </row>
    <row r="1461" spans="1:22">
      <c r="A1461" s="1722"/>
      <c r="B1461" s="2648"/>
      <c r="C1461" s="659"/>
      <c r="D1461" s="1722"/>
      <c r="E1461" s="2648"/>
      <c r="F1461" s="2648"/>
      <c r="G1461" s="1722"/>
      <c r="H1461" s="2648"/>
      <c r="I1461" s="2643"/>
      <c r="J1461" s="1975"/>
      <c r="K1461" s="1975"/>
      <c r="L1461" s="1974"/>
      <c r="M1461" s="1976"/>
      <c r="N1461" s="1976"/>
      <c r="O1461" s="1976"/>
      <c r="P1461" s="1976"/>
      <c r="Q1461" s="1976"/>
      <c r="R1461" s="1976"/>
      <c r="S1461" s="2649"/>
      <c r="T1461" s="1722"/>
      <c r="U1461" s="1974"/>
      <c r="V1461" s="1974"/>
    </row>
    <row r="1462" spans="1:22">
      <c r="A1462" s="1722"/>
      <c r="B1462" s="2648"/>
      <c r="C1462" s="659"/>
      <c r="D1462" s="1722"/>
      <c r="E1462" s="2648"/>
      <c r="F1462" s="2648"/>
      <c r="G1462" s="1722"/>
      <c r="H1462" s="2648"/>
      <c r="I1462" s="2643"/>
      <c r="J1462" s="1975"/>
      <c r="K1462" s="1975"/>
      <c r="L1462" s="1974"/>
      <c r="M1462" s="1976"/>
      <c r="N1462" s="1976"/>
      <c r="O1462" s="1976"/>
      <c r="P1462" s="1976"/>
      <c r="Q1462" s="1976"/>
      <c r="R1462" s="1976"/>
      <c r="S1462" s="2649"/>
      <c r="T1462" s="1722"/>
      <c r="U1462" s="1974"/>
      <c r="V1462" s="1974"/>
    </row>
    <row r="1463" spans="1:22">
      <c r="A1463" s="1722"/>
      <c r="B1463" s="2648"/>
      <c r="C1463" s="659"/>
      <c r="D1463" s="1722"/>
      <c r="E1463" s="2648"/>
      <c r="F1463" s="2648"/>
      <c r="G1463" s="1722"/>
      <c r="H1463" s="2648"/>
      <c r="I1463" s="2643"/>
      <c r="J1463" s="1975"/>
      <c r="K1463" s="1975"/>
      <c r="L1463" s="1974"/>
      <c r="M1463" s="1976"/>
      <c r="N1463" s="1976"/>
      <c r="O1463" s="1976"/>
      <c r="P1463" s="1976"/>
      <c r="Q1463" s="1976"/>
      <c r="R1463" s="1976"/>
      <c r="S1463" s="2649"/>
      <c r="T1463" s="1722"/>
      <c r="U1463" s="1974"/>
      <c r="V1463" s="1974"/>
    </row>
    <row r="1464" spans="1:22">
      <c r="A1464" s="1722"/>
      <c r="B1464" s="2648"/>
      <c r="C1464" s="659"/>
      <c r="D1464" s="1722"/>
      <c r="E1464" s="2648"/>
      <c r="F1464" s="2648"/>
      <c r="G1464" s="1722"/>
      <c r="H1464" s="2648"/>
      <c r="I1464" s="2643"/>
      <c r="J1464" s="1975"/>
      <c r="K1464" s="1975"/>
      <c r="L1464" s="1974"/>
      <c r="M1464" s="1976"/>
      <c r="N1464" s="1976"/>
      <c r="O1464" s="1976"/>
      <c r="P1464" s="1976"/>
      <c r="Q1464" s="1976"/>
      <c r="R1464" s="1976"/>
      <c r="S1464" s="2649"/>
      <c r="T1464" s="1722"/>
      <c r="U1464" s="1974"/>
      <c r="V1464" s="1974"/>
    </row>
    <row r="1465" spans="1:22">
      <c r="A1465" s="1722"/>
      <c r="B1465" s="2648"/>
      <c r="C1465" s="659"/>
      <c r="D1465" s="1722"/>
      <c r="E1465" s="2648"/>
      <c r="F1465" s="2648"/>
      <c r="G1465" s="1722"/>
      <c r="H1465" s="2648"/>
      <c r="I1465" s="2643"/>
      <c r="J1465" s="1975"/>
      <c r="K1465" s="1975"/>
      <c r="L1465" s="1974"/>
      <c r="M1465" s="1976"/>
      <c r="N1465" s="1976"/>
      <c r="O1465" s="1976"/>
      <c r="P1465" s="1976"/>
      <c r="Q1465" s="1976"/>
      <c r="R1465" s="1976"/>
      <c r="S1465" s="2649"/>
      <c r="T1465" s="1722"/>
      <c r="U1465" s="1974"/>
      <c r="V1465" s="1974"/>
    </row>
    <row r="1466" spans="1:22">
      <c r="A1466" s="1722"/>
      <c r="B1466" s="2648"/>
      <c r="C1466" s="659"/>
      <c r="D1466" s="1722"/>
      <c r="E1466" s="2648"/>
      <c r="F1466" s="2648"/>
      <c r="G1466" s="1722"/>
      <c r="H1466" s="2648"/>
      <c r="I1466" s="2643"/>
      <c r="J1466" s="1975"/>
      <c r="K1466" s="1975"/>
      <c r="L1466" s="1974"/>
      <c r="M1466" s="1976"/>
      <c r="N1466" s="1976"/>
      <c r="O1466" s="1976"/>
      <c r="P1466" s="1976"/>
      <c r="Q1466" s="1976"/>
      <c r="R1466" s="1976"/>
      <c r="S1466" s="2649"/>
      <c r="T1466" s="1722"/>
      <c r="U1466" s="1974"/>
      <c r="V1466" s="1974"/>
    </row>
    <row r="1467" spans="1:22">
      <c r="A1467" s="1722"/>
      <c r="B1467" s="2648"/>
      <c r="C1467" s="659"/>
      <c r="D1467" s="1722"/>
      <c r="E1467" s="2648"/>
      <c r="F1467" s="2648"/>
      <c r="G1467" s="1722"/>
      <c r="H1467" s="2648"/>
      <c r="I1467" s="2643"/>
      <c r="J1467" s="1975"/>
      <c r="K1467" s="1975"/>
      <c r="L1467" s="1974"/>
      <c r="M1467" s="1976"/>
      <c r="N1467" s="1976"/>
      <c r="O1467" s="1976"/>
      <c r="P1467" s="1976"/>
      <c r="Q1467" s="1976"/>
      <c r="R1467" s="1976"/>
      <c r="S1467" s="2649"/>
      <c r="T1467" s="1722"/>
      <c r="U1467" s="1974"/>
      <c r="V1467" s="1974"/>
    </row>
    <row r="1468" spans="1:22">
      <c r="A1468" s="1722"/>
      <c r="B1468" s="2648"/>
      <c r="C1468" s="659"/>
      <c r="D1468" s="1722"/>
      <c r="E1468" s="2648"/>
      <c r="F1468" s="2648"/>
      <c r="G1468" s="1722"/>
      <c r="H1468" s="2648"/>
      <c r="I1468" s="2643"/>
      <c r="J1468" s="1975"/>
      <c r="K1468" s="1975"/>
      <c r="L1468" s="1974"/>
      <c r="M1468" s="1976"/>
      <c r="N1468" s="1976"/>
      <c r="O1468" s="1976"/>
      <c r="P1468" s="1976"/>
      <c r="Q1468" s="1976"/>
      <c r="R1468" s="1976"/>
      <c r="S1468" s="2649"/>
      <c r="T1468" s="1722"/>
      <c r="U1468" s="1974"/>
      <c r="V1468" s="1974"/>
    </row>
    <row r="1469" spans="1:22">
      <c r="A1469" s="1722"/>
      <c r="B1469" s="2648"/>
      <c r="C1469" s="659"/>
      <c r="D1469" s="1722"/>
      <c r="E1469" s="2648"/>
      <c r="F1469" s="2648"/>
      <c r="G1469" s="1722"/>
      <c r="H1469" s="2648"/>
      <c r="I1469" s="2643"/>
      <c r="J1469" s="1975"/>
      <c r="K1469" s="1975"/>
      <c r="L1469" s="1974"/>
      <c r="M1469" s="1976"/>
      <c r="N1469" s="1976"/>
      <c r="O1469" s="1976"/>
      <c r="P1469" s="1976"/>
      <c r="Q1469" s="1976"/>
      <c r="R1469" s="1976"/>
      <c r="S1469" s="2649"/>
      <c r="T1469" s="1722"/>
      <c r="U1469" s="1974"/>
      <c r="V1469" s="1974"/>
    </row>
    <row r="1470" spans="1:22">
      <c r="A1470" s="1722"/>
      <c r="B1470" s="2648"/>
      <c r="C1470" s="659"/>
      <c r="D1470" s="1722"/>
      <c r="E1470" s="2648"/>
      <c r="F1470" s="2648"/>
      <c r="G1470" s="1722"/>
      <c r="H1470" s="2648"/>
      <c r="I1470" s="2643"/>
      <c r="J1470" s="1975"/>
      <c r="K1470" s="1975"/>
      <c r="L1470" s="1974"/>
      <c r="M1470" s="1976"/>
      <c r="N1470" s="1976"/>
      <c r="O1470" s="1976"/>
      <c r="P1470" s="1976"/>
      <c r="Q1470" s="1976"/>
      <c r="R1470" s="1976"/>
      <c r="S1470" s="2649"/>
      <c r="T1470" s="1722"/>
      <c r="U1470" s="1974"/>
      <c r="V1470" s="1974"/>
    </row>
    <row r="1471" spans="1:22">
      <c r="A1471" s="1722"/>
      <c r="B1471" s="2648"/>
      <c r="C1471" s="659"/>
      <c r="D1471" s="1722"/>
      <c r="E1471" s="2648"/>
      <c r="F1471" s="2648"/>
      <c r="G1471" s="1722"/>
      <c r="H1471" s="2648"/>
      <c r="I1471" s="2643"/>
      <c r="J1471" s="1975"/>
      <c r="K1471" s="1975"/>
      <c r="L1471" s="1974"/>
      <c r="M1471" s="1976"/>
      <c r="N1471" s="1976"/>
      <c r="O1471" s="1976"/>
      <c r="P1471" s="1976"/>
      <c r="Q1471" s="1976"/>
      <c r="R1471" s="1976"/>
      <c r="S1471" s="2649"/>
      <c r="T1471" s="1722"/>
      <c r="U1471" s="1974"/>
      <c r="V1471" s="1974"/>
    </row>
    <row r="1472" spans="1:22">
      <c r="A1472" s="1722"/>
      <c r="B1472" s="2648"/>
      <c r="C1472" s="659"/>
      <c r="D1472" s="1722"/>
      <c r="E1472" s="2648"/>
      <c r="F1472" s="2648"/>
      <c r="G1472" s="1722"/>
      <c r="H1472" s="2648"/>
      <c r="I1472" s="2643"/>
      <c r="J1472" s="1975"/>
      <c r="K1472" s="1975"/>
      <c r="L1472" s="1974"/>
      <c r="M1472" s="1976"/>
      <c r="N1472" s="1976"/>
      <c r="O1472" s="1976"/>
      <c r="P1472" s="1976"/>
      <c r="Q1472" s="1976"/>
      <c r="R1472" s="1976"/>
      <c r="S1472" s="2649"/>
      <c r="T1472" s="1722"/>
      <c r="U1472" s="1974"/>
      <c r="V1472" s="1974"/>
    </row>
    <row r="1473" spans="1:22">
      <c r="A1473" s="1722"/>
      <c r="B1473" s="2648"/>
      <c r="C1473" s="659"/>
      <c r="D1473" s="1722"/>
      <c r="E1473" s="2648"/>
      <c r="F1473" s="2648"/>
      <c r="G1473" s="1722"/>
      <c r="H1473" s="2648"/>
      <c r="I1473" s="2643"/>
      <c r="J1473" s="1975"/>
      <c r="K1473" s="1975"/>
      <c r="L1473" s="1974"/>
      <c r="M1473" s="1976"/>
      <c r="N1473" s="1976"/>
      <c r="O1473" s="1976"/>
      <c r="P1473" s="1976"/>
      <c r="Q1473" s="1976"/>
      <c r="R1473" s="1976"/>
      <c r="S1473" s="2649"/>
      <c r="T1473" s="1722"/>
      <c r="U1473" s="1974"/>
      <c r="V1473" s="1974"/>
    </row>
    <row r="1474" spans="1:22">
      <c r="A1474" s="1722"/>
      <c r="B1474" s="2648"/>
      <c r="C1474" s="659"/>
      <c r="D1474" s="1722"/>
      <c r="E1474" s="2648"/>
      <c r="F1474" s="2648"/>
      <c r="G1474" s="1722"/>
      <c r="H1474" s="2648"/>
      <c r="I1474" s="2643"/>
      <c r="J1474" s="1975"/>
      <c r="K1474" s="1975"/>
      <c r="L1474" s="1974"/>
      <c r="M1474" s="1976"/>
      <c r="N1474" s="1976"/>
      <c r="O1474" s="1976"/>
      <c r="P1474" s="1976"/>
      <c r="Q1474" s="1976"/>
      <c r="R1474" s="1976"/>
      <c r="S1474" s="2649"/>
      <c r="T1474" s="1722"/>
      <c r="U1474" s="1974"/>
      <c r="V1474" s="1974"/>
    </row>
    <row r="1475" spans="1:22">
      <c r="A1475" s="1722"/>
      <c r="B1475" s="2648"/>
      <c r="C1475" s="659"/>
      <c r="D1475" s="1722"/>
      <c r="E1475" s="2648"/>
      <c r="F1475" s="2648"/>
      <c r="G1475" s="1722"/>
      <c r="H1475" s="2648"/>
      <c r="I1475" s="2643"/>
      <c r="J1475" s="1975"/>
      <c r="K1475" s="1975"/>
      <c r="L1475" s="1974"/>
      <c r="M1475" s="1976"/>
      <c r="N1475" s="1976"/>
      <c r="O1475" s="1976"/>
      <c r="P1475" s="1976"/>
      <c r="Q1475" s="1976"/>
      <c r="R1475" s="1976"/>
      <c r="S1475" s="2649"/>
      <c r="T1475" s="1722"/>
      <c r="U1475" s="1974"/>
      <c r="V1475" s="1974"/>
    </row>
    <row r="1476" spans="1:22">
      <c r="A1476" s="1722"/>
      <c r="B1476" s="2648"/>
      <c r="C1476" s="659"/>
      <c r="D1476" s="1722"/>
      <c r="E1476" s="2648"/>
      <c r="F1476" s="2648"/>
      <c r="G1476" s="1722"/>
      <c r="H1476" s="2648"/>
      <c r="I1476" s="2643"/>
      <c r="J1476" s="1975"/>
      <c r="K1476" s="1975"/>
      <c r="L1476" s="1974"/>
      <c r="M1476" s="1976"/>
      <c r="N1476" s="1976"/>
      <c r="O1476" s="1976"/>
      <c r="P1476" s="1976"/>
      <c r="Q1476" s="1976"/>
      <c r="R1476" s="1976"/>
      <c r="S1476" s="2649"/>
      <c r="T1476" s="1722"/>
      <c r="U1476" s="1974"/>
      <c r="V1476" s="1974"/>
    </row>
    <row r="1477" spans="1:22">
      <c r="A1477" s="1722"/>
      <c r="B1477" s="2648"/>
      <c r="C1477" s="659"/>
      <c r="D1477" s="1722"/>
      <c r="E1477" s="2648"/>
      <c r="F1477" s="2648"/>
      <c r="G1477" s="1722"/>
      <c r="H1477" s="2648"/>
      <c r="I1477" s="2643"/>
      <c r="J1477" s="1975"/>
      <c r="K1477" s="1975"/>
      <c r="L1477" s="1974"/>
      <c r="M1477" s="1976"/>
      <c r="N1477" s="1976"/>
      <c r="O1477" s="1976"/>
      <c r="P1477" s="1976"/>
      <c r="Q1477" s="1976"/>
      <c r="R1477" s="1976"/>
      <c r="S1477" s="2649"/>
      <c r="T1477" s="1722"/>
      <c r="U1477" s="1974"/>
      <c r="V1477" s="1974"/>
    </row>
    <row r="1478" spans="1:22">
      <c r="A1478" s="1722"/>
      <c r="B1478" s="2648"/>
      <c r="C1478" s="659"/>
      <c r="D1478" s="1722"/>
      <c r="E1478" s="2648"/>
      <c r="F1478" s="2648"/>
      <c r="G1478" s="1722"/>
      <c r="H1478" s="2648"/>
      <c r="I1478" s="2643"/>
      <c r="J1478" s="1975"/>
      <c r="K1478" s="1975"/>
      <c r="L1478" s="1974"/>
      <c r="M1478" s="1976"/>
      <c r="N1478" s="1976"/>
      <c r="O1478" s="1976"/>
      <c r="P1478" s="1976"/>
      <c r="Q1478" s="1976"/>
      <c r="R1478" s="1976"/>
      <c r="S1478" s="2649"/>
      <c r="T1478" s="1722"/>
      <c r="U1478" s="1974"/>
      <c r="V1478" s="1974"/>
    </row>
    <row r="1479" spans="1:22">
      <c r="A1479" s="1722"/>
      <c r="B1479" s="2648"/>
      <c r="C1479" s="659"/>
      <c r="D1479" s="1722"/>
      <c r="E1479" s="2648"/>
      <c r="F1479" s="2648"/>
      <c r="G1479" s="1722"/>
      <c r="H1479" s="2648"/>
      <c r="I1479" s="2643"/>
      <c r="J1479" s="1975"/>
      <c r="K1479" s="1975"/>
      <c r="L1479" s="1974"/>
      <c r="M1479" s="1976"/>
      <c r="N1479" s="1976"/>
      <c r="O1479" s="1976"/>
      <c r="P1479" s="1976"/>
      <c r="Q1479" s="1976"/>
      <c r="R1479" s="1976"/>
      <c r="S1479" s="2649"/>
      <c r="T1479" s="1722"/>
      <c r="U1479" s="1974"/>
      <c r="V1479" s="1974"/>
    </row>
    <row r="1480" spans="1:22">
      <c r="A1480" s="1722"/>
      <c r="B1480" s="2648"/>
      <c r="C1480" s="659"/>
      <c r="D1480" s="1722"/>
      <c r="E1480" s="2648"/>
      <c r="F1480" s="2648"/>
      <c r="G1480" s="1722"/>
      <c r="H1480" s="2648"/>
      <c r="I1480" s="2643"/>
      <c r="J1480" s="1975"/>
      <c r="K1480" s="1975"/>
      <c r="L1480" s="1974"/>
      <c r="M1480" s="1976"/>
      <c r="N1480" s="1976"/>
      <c r="O1480" s="1976"/>
      <c r="P1480" s="1976"/>
      <c r="Q1480" s="1976"/>
      <c r="R1480" s="1976"/>
      <c r="S1480" s="2649"/>
      <c r="T1480" s="1722"/>
      <c r="U1480" s="1974"/>
      <c r="V1480" s="1974"/>
    </row>
    <row r="1481" spans="1:22">
      <c r="A1481" s="1722"/>
      <c r="B1481" s="2648"/>
      <c r="C1481" s="659"/>
      <c r="D1481" s="1722"/>
      <c r="E1481" s="2648"/>
      <c r="F1481" s="2648"/>
      <c r="G1481" s="1722"/>
      <c r="H1481" s="2648"/>
      <c r="I1481" s="2643"/>
      <c r="J1481" s="1975"/>
      <c r="K1481" s="1975"/>
      <c r="L1481" s="1974"/>
      <c r="M1481" s="1976"/>
      <c r="N1481" s="1976"/>
      <c r="O1481" s="1976"/>
      <c r="P1481" s="1976"/>
      <c r="Q1481" s="1976"/>
      <c r="R1481" s="1976"/>
      <c r="S1481" s="2649"/>
      <c r="T1481" s="1722"/>
      <c r="U1481" s="1974"/>
      <c r="V1481" s="1974"/>
    </row>
    <row r="1482" spans="1:22">
      <c r="A1482" s="1722"/>
      <c r="B1482" s="2648"/>
      <c r="C1482" s="659"/>
      <c r="D1482" s="1722"/>
      <c r="E1482" s="2648"/>
      <c r="F1482" s="2648"/>
      <c r="G1482" s="1722"/>
      <c r="H1482" s="2648"/>
      <c r="I1482" s="2643"/>
      <c r="J1482" s="1975"/>
      <c r="K1482" s="1975"/>
      <c r="L1482" s="1974"/>
      <c r="M1482" s="1976"/>
      <c r="N1482" s="1976"/>
      <c r="O1482" s="1976"/>
      <c r="P1482" s="1976"/>
      <c r="Q1482" s="1976"/>
      <c r="R1482" s="1976"/>
      <c r="S1482" s="2649"/>
      <c r="T1482" s="1722"/>
      <c r="U1482" s="1974"/>
      <c r="V1482" s="1974"/>
    </row>
    <row r="1483" spans="1:22">
      <c r="A1483" s="1722"/>
      <c r="B1483" s="2648"/>
      <c r="C1483" s="659"/>
      <c r="D1483" s="1722"/>
      <c r="E1483" s="2648"/>
      <c r="F1483" s="2648"/>
      <c r="G1483" s="1722"/>
      <c r="H1483" s="2648"/>
      <c r="I1483" s="2643"/>
      <c r="J1483" s="1975"/>
      <c r="K1483" s="1975"/>
      <c r="L1483" s="1974"/>
      <c r="M1483" s="1976"/>
      <c r="N1483" s="1976"/>
      <c r="O1483" s="1976"/>
      <c r="P1483" s="1976"/>
      <c r="Q1483" s="1976"/>
      <c r="R1483" s="1976"/>
      <c r="S1483" s="2649"/>
      <c r="T1483" s="1722"/>
      <c r="U1483" s="1974"/>
      <c r="V1483" s="1974"/>
    </row>
    <row r="1484" spans="1:22">
      <c r="A1484" s="1722"/>
      <c r="B1484" s="2648"/>
      <c r="C1484" s="659"/>
      <c r="D1484" s="1722"/>
      <c r="E1484" s="2648"/>
      <c r="F1484" s="2648"/>
      <c r="G1484" s="1722"/>
      <c r="H1484" s="2648"/>
      <c r="I1484" s="2643"/>
      <c r="J1484" s="1975"/>
      <c r="K1484" s="1975"/>
      <c r="L1484" s="1974"/>
      <c r="M1484" s="1976"/>
      <c r="N1484" s="1976"/>
      <c r="O1484" s="1976"/>
      <c r="P1484" s="1976"/>
      <c r="Q1484" s="1976"/>
      <c r="R1484" s="1976"/>
      <c r="S1484" s="2649"/>
      <c r="T1484" s="1722"/>
      <c r="U1484" s="1974"/>
      <c r="V1484" s="1974"/>
    </row>
    <row r="1485" spans="1:22">
      <c r="A1485" s="1722"/>
      <c r="B1485" s="2648"/>
      <c r="C1485" s="659"/>
      <c r="D1485" s="1722"/>
      <c r="E1485" s="2648"/>
      <c r="F1485" s="2648"/>
      <c r="G1485" s="1722"/>
      <c r="H1485" s="2648"/>
      <c r="I1485" s="2643"/>
      <c r="J1485" s="1975"/>
      <c r="K1485" s="1975"/>
      <c r="L1485" s="1974"/>
      <c r="M1485" s="1976"/>
      <c r="N1485" s="1976"/>
      <c r="O1485" s="1976"/>
      <c r="P1485" s="1976"/>
      <c r="Q1485" s="1976"/>
      <c r="R1485" s="1976"/>
      <c r="S1485" s="2649"/>
      <c r="T1485" s="1722"/>
      <c r="U1485" s="1974"/>
      <c r="V1485" s="1974"/>
    </row>
    <row r="1486" spans="1:22">
      <c r="A1486" s="1722"/>
      <c r="B1486" s="2648"/>
      <c r="C1486" s="659"/>
      <c r="D1486" s="1722"/>
      <c r="E1486" s="2648"/>
      <c r="F1486" s="2648"/>
      <c r="G1486" s="1722"/>
      <c r="H1486" s="2648"/>
      <c r="I1486" s="2643"/>
      <c r="J1486" s="1975"/>
      <c r="K1486" s="1975"/>
      <c r="L1486" s="1974"/>
      <c r="M1486" s="1976"/>
      <c r="N1486" s="1976"/>
      <c r="O1486" s="1976"/>
      <c r="P1486" s="1976"/>
      <c r="Q1486" s="1976"/>
      <c r="R1486" s="1976"/>
      <c r="S1486" s="2649"/>
      <c r="T1486" s="1722"/>
      <c r="U1486" s="1974"/>
      <c r="V1486" s="1974"/>
    </row>
    <row r="1487" spans="1:22">
      <c r="A1487" s="1722"/>
      <c r="B1487" s="2648"/>
      <c r="C1487" s="659"/>
      <c r="D1487" s="1722"/>
      <c r="E1487" s="2648"/>
      <c r="F1487" s="2648"/>
      <c r="G1487" s="1722"/>
      <c r="H1487" s="2648"/>
      <c r="I1487" s="2643"/>
      <c r="J1487" s="1975"/>
      <c r="K1487" s="1975"/>
      <c r="L1487" s="1974"/>
      <c r="M1487" s="1976"/>
      <c r="N1487" s="1976"/>
      <c r="O1487" s="1976"/>
      <c r="P1487" s="1976"/>
      <c r="Q1487" s="1976"/>
      <c r="R1487" s="1976"/>
      <c r="S1487" s="2649"/>
      <c r="T1487" s="1722"/>
      <c r="U1487" s="1974"/>
      <c r="V1487" s="1974"/>
    </row>
    <row r="1488" spans="1:22">
      <c r="A1488" s="1722"/>
      <c r="B1488" s="2648"/>
      <c r="C1488" s="659"/>
      <c r="D1488" s="1722"/>
      <c r="E1488" s="2648"/>
      <c r="F1488" s="2648"/>
      <c r="G1488" s="1722"/>
      <c r="H1488" s="2648"/>
      <c r="I1488" s="2643"/>
      <c r="J1488" s="1975"/>
      <c r="K1488" s="1975"/>
      <c r="L1488" s="1974"/>
      <c r="M1488" s="1976"/>
      <c r="N1488" s="1976"/>
      <c r="O1488" s="1976"/>
      <c r="P1488" s="1976"/>
      <c r="Q1488" s="1976"/>
      <c r="R1488" s="1976"/>
      <c r="S1488" s="2649"/>
      <c r="T1488" s="1722"/>
      <c r="U1488" s="1974"/>
      <c r="V1488" s="1974"/>
    </row>
    <row r="1489" spans="1:22">
      <c r="A1489" s="1722"/>
      <c r="B1489" s="2648"/>
      <c r="C1489" s="659"/>
      <c r="D1489" s="1722"/>
      <c r="E1489" s="2648"/>
      <c r="F1489" s="2648"/>
      <c r="G1489" s="1722"/>
      <c r="H1489" s="2648"/>
      <c r="I1489" s="2643"/>
      <c r="J1489" s="1975"/>
      <c r="K1489" s="1975"/>
      <c r="L1489" s="1974"/>
      <c r="M1489" s="1976"/>
      <c r="N1489" s="1976"/>
      <c r="O1489" s="1976"/>
      <c r="P1489" s="1976"/>
      <c r="Q1489" s="1976"/>
      <c r="R1489" s="1976"/>
      <c r="S1489" s="2649"/>
      <c r="T1489" s="1722"/>
      <c r="U1489" s="1974"/>
      <c r="V1489" s="1974"/>
    </row>
    <row r="1490" spans="1:22">
      <c r="A1490" s="1722"/>
      <c r="B1490" s="2648"/>
      <c r="C1490" s="659"/>
      <c r="D1490" s="1722"/>
      <c r="E1490" s="2648"/>
      <c r="F1490" s="2648"/>
      <c r="G1490" s="1722"/>
      <c r="H1490" s="2648"/>
      <c r="I1490" s="2643"/>
      <c r="J1490" s="1975"/>
      <c r="K1490" s="1975"/>
      <c r="L1490" s="1974"/>
      <c r="M1490" s="1976"/>
      <c r="N1490" s="1976"/>
      <c r="O1490" s="1976"/>
      <c r="P1490" s="1976"/>
      <c r="Q1490" s="1976"/>
      <c r="R1490" s="1976"/>
      <c r="S1490" s="2649"/>
      <c r="T1490" s="1722"/>
      <c r="U1490" s="1974"/>
      <c r="V1490" s="1974"/>
    </row>
    <row r="1491" spans="1:22">
      <c r="A1491" s="1722"/>
      <c r="B1491" s="2648"/>
      <c r="C1491" s="659"/>
      <c r="D1491" s="1722"/>
      <c r="E1491" s="2648"/>
      <c r="F1491" s="2648"/>
      <c r="G1491" s="1722"/>
      <c r="H1491" s="2648"/>
      <c r="I1491" s="2643"/>
      <c r="J1491" s="1975"/>
      <c r="K1491" s="1975"/>
      <c r="L1491" s="1974"/>
      <c r="M1491" s="1976"/>
      <c r="N1491" s="1976"/>
      <c r="O1491" s="1976"/>
      <c r="P1491" s="1976"/>
      <c r="Q1491" s="1976"/>
      <c r="R1491" s="1976"/>
      <c r="S1491" s="2649"/>
      <c r="T1491" s="1722"/>
      <c r="U1491" s="1974"/>
      <c r="V1491" s="1974"/>
    </row>
    <row r="1492" spans="1:22">
      <c r="A1492" s="1722"/>
      <c r="B1492" s="2648"/>
      <c r="C1492" s="659"/>
      <c r="D1492" s="1722"/>
      <c r="E1492" s="2648"/>
      <c r="F1492" s="2648"/>
      <c r="G1492" s="1722"/>
      <c r="H1492" s="2648"/>
      <c r="I1492" s="2643"/>
      <c r="J1492" s="1975"/>
      <c r="K1492" s="1975"/>
      <c r="L1492" s="1974"/>
      <c r="M1492" s="1976"/>
      <c r="N1492" s="1976"/>
      <c r="O1492" s="1976"/>
      <c r="P1492" s="1976"/>
      <c r="Q1492" s="1976"/>
      <c r="R1492" s="1976"/>
      <c r="S1492" s="2649"/>
      <c r="T1492" s="1722"/>
      <c r="U1492" s="1974"/>
      <c r="V1492" s="1974"/>
    </row>
    <row r="1493" spans="1:22">
      <c r="A1493" s="1722"/>
      <c r="B1493" s="2648"/>
      <c r="C1493" s="659"/>
      <c r="D1493" s="1722"/>
      <c r="E1493" s="2648"/>
      <c r="F1493" s="2648"/>
      <c r="G1493" s="1722"/>
      <c r="H1493" s="2648"/>
      <c r="I1493" s="2643"/>
      <c r="J1493" s="1975"/>
      <c r="K1493" s="1975"/>
      <c r="L1493" s="1974"/>
      <c r="M1493" s="1976"/>
      <c r="N1493" s="1976"/>
      <c r="O1493" s="1976"/>
      <c r="P1493" s="1976"/>
      <c r="Q1493" s="1976"/>
      <c r="R1493" s="1976"/>
      <c r="S1493" s="2649"/>
      <c r="T1493" s="1722"/>
      <c r="U1493" s="1974"/>
      <c r="V1493" s="1974"/>
    </row>
    <row r="1494" spans="1:22">
      <c r="A1494" s="1722"/>
      <c r="B1494" s="2648"/>
      <c r="C1494" s="659"/>
      <c r="D1494" s="1722"/>
      <c r="E1494" s="2648"/>
      <c r="F1494" s="2648"/>
      <c r="G1494" s="1722"/>
      <c r="H1494" s="2648"/>
      <c r="I1494" s="2643"/>
      <c r="J1494" s="1975"/>
      <c r="K1494" s="1975"/>
      <c r="L1494" s="1974"/>
      <c r="M1494" s="1976"/>
      <c r="N1494" s="1976"/>
      <c r="O1494" s="1976"/>
      <c r="P1494" s="1976"/>
      <c r="Q1494" s="1976"/>
      <c r="R1494" s="1976"/>
      <c r="S1494" s="2649"/>
      <c r="T1494" s="1722"/>
      <c r="U1494" s="1974"/>
      <c r="V1494" s="1974"/>
    </row>
    <row r="1495" spans="1:22">
      <c r="A1495" s="1722"/>
      <c r="B1495" s="2648"/>
      <c r="C1495" s="659"/>
      <c r="D1495" s="1722"/>
      <c r="E1495" s="2648"/>
      <c r="F1495" s="2648"/>
      <c r="G1495" s="1722"/>
      <c r="H1495" s="2648"/>
      <c r="I1495" s="2643"/>
      <c r="J1495" s="1975"/>
      <c r="K1495" s="1975"/>
      <c r="L1495" s="1974"/>
      <c r="M1495" s="1976"/>
      <c r="N1495" s="1976"/>
      <c r="O1495" s="1976"/>
      <c r="P1495" s="1976"/>
      <c r="Q1495" s="1976"/>
      <c r="R1495" s="1976"/>
      <c r="S1495" s="2649"/>
      <c r="T1495" s="1722"/>
      <c r="U1495" s="1974"/>
      <c r="V1495" s="1974"/>
    </row>
    <row r="1496" spans="1:22">
      <c r="A1496" s="1722"/>
      <c r="B1496" s="2648"/>
      <c r="C1496" s="659"/>
      <c r="D1496" s="1722"/>
      <c r="E1496" s="2648"/>
      <c r="F1496" s="2648"/>
      <c r="G1496" s="1722"/>
      <c r="H1496" s="2648"/>
      <c r="I1496" s="2643"/>
      <c r="J1496" s="1975"/>
      <c r="K1496" s="1975"/>
      <c r="L1496" s="1974"/>
      <c r="M1496" s="1976"/>
      <c r="N1496" s="1976"/>
      <c r="O1496" s="1976"/>
      <c r="P1496" s="1976"/>
      <c r="Q1496" s="1976"/>
      <c r="R1496" s="1976"/>
      <c r="S1496" s="2649"/>
      <c r="T1496" s="1722"/>
      <c r="U1496" s="1974"/>
      <c r="V1496" s="1974"/>
    </row>
    <row r="1497" spans="1:22">
      <c r="A1497" s="1722"/>
      <c r="B1497" s="2648"/>
      <c r="C1497" s="659"/>
      <c r="D1497" s="1722"/>
      <c r="E1497" s="2648"/>
      <c r="F1497" s="2648"/>
      <c r="G1497" s="1722"/>
      <c r="H1497" s="2648"/>
      <c r="I1497" s="2643"/>
      <c r="J1497" s="1975"/>
      <c r="K1497" s="1975"/>
      <c r="L1497" s="1974"/>
      <c r="M1497" s="1976"/>
      <c r="N1497" s="1976"/>
      <c r="O1497" s="1976"/>
      <c r="P1497" s="1976"/>
      <c r="Q1497" s="1976"/>
      <c r="R1497" s="1976"/>
      <c r="S1497" s="2649"/>
      <c r="T1497" s="1722"/>
      <c r="U1497" s="1974"/>
      <c r="V1497" s="1974"/>
    </row>
    <row r="1498" spans="1:22">
      <c r="A1498" s="1722"/>
      <c r="B1498" s="2648"/>
      <c r="C1498" s="659"/>
      <c r="D1498" s="1722"/>
      <c r="E1498" s="2648"/>
      <c r="F1498" s="2648"/>
      <c r="G1498" s="1722"/>
      <c r="H1498" s="2648"/>
      <c r="I1498" s="2643"/>
      <c r="J1498" s="1975"/>
      <c r="K1498" s="1975"/>
      <c r="L1498" s="1974"/>
      <c r="M1498" s="1976"/>
      <c r="N1498" s="1976"/>
      <c r="O1498" s="1976"/>
      <c r="P1498" s="1976"/>
      <c r="Q1498" s="1976"/>
      <c r="R1498" s="1976"/>
      <c r="S1498" s="2649"/>
      <c r="T1498" s="1722"/>
      <c r="U1498" s="1974"/>
      <c r="V1498" s="1974"/>
    </row>
    <row r="1499" spans="1:22">
      <c r="A1499" s="1722"/>
      <c r="B1499" s="2648"/>
      <c r="C1499" s="659"/>
      <c r="D1499" s="1722"/>
      <c r="E1499" s="2648"/>
      <c r="F1499" s="2648"/>
      <c r="G1499" s="1722"/>
      <c r="H1499" s="2648"/>
      <c r="I1499" s="2643"/>
      <c r="J1499" s="1975"/>
      <c r="K1499" s="1975"/>
      <c r="L1499" s="1974"/>
      <c r="M1499" s="1976"/>
      <c r="N1499" s="1976"/>
      <c r="O1499" s="1976"/>
      <c r="P1499" s="1976"/>
      <c r="Q1499" s="1976"/>
      <c r="R1499" s="1976"/>
      <c r="S1499" s="2649"/>
      <c r="T1499" s="1722"/>
      <c r="U1499" s="1974"/>
      <c r="V1499" s="1974"/>
    </row>
    <row r="1500" spans="1:22">
      <c r="A1500" s="1722"/>
      <c r="B1500" s="2648"/>
      <c r="C1500" s="659"/>
      <c r="D1500" s="1722"/>
      <c r="E1500" s="2648"/>
      <c r="F1500" s="2648"/>
      <c r="G1500" s="1722"/>
      <c r="H1500" s="2648"/>
      <c r="I1500" s="2643"/>
      <c r="J1500" s="1975"/>
      <c r="K1500" s="1975"/>
      <c r="L1500" s="1974"/>
      <c r="M1500" s="1976"/>
      <c r="N1500" s="1976"/>
      <c r="O1500" s="1976"/>
      <c r="P1500" s="1976"/>
      <c r="Q1500" s="1976"/>
      <c r="R1500" s="1976"/>
      <c r="S1500" s="2649"/>
      <c r="T1500" s="1722"/>
      <c r="U1500" s="1974"/>
      <c r="V1500" s="1974"/>
    </row>
    <row r="1501" spans="1:22">
      <c r="A1501" s="1722"/>
      <c r="B1501" s="2648"/>
      <c r="C1501" s="659"/>
      <c r="D1501" s="1722"/>
      <c r="E1501" s="2648"/>
      <c r="F1501" s="2648"/>
      <c r="G1501" s="1722"/>
      <c r="H1501" s="2648"/>
      <c r="I1501" s="2643"/>
      <c r="J1501" s="1975"/>
      <c r="K1501" s="1975"/>
      <c r="L1501" s="1974"/>
      <c r="M1501" s="1976"/>
      <c r="N1501" s="1976"/>
      <c r="O1501" s="1976"/>
      <c r="P1501" s="1976"/>
      <c r="Q1501" s="1976"/>
      <c r="R1501" s="1976"/>
      <c r="S1501" s="2649"/>
      <c r="T1501" s="1722"/>
      <c r="U1501" s="1974"/>
      <c r="V1501" s="1974"/>
    </row>
    <row r="1502" spans="1:22">
      <c r="A1502" s="1722"/>
      <c r="B1502" s="2648"/>
      <c r="C1502" s="659"/>
      <c r="D1502" s="1722"/>
      <c r="E1502" s="2648"/>
      <c r="F1502" s="2648"/>
      <c r="G1502" s="1722"/>
      <c r="H1502" s="2648"/>
      <c r="I1502" s="2643"/>
      <c r="J1502" s="1975"/>
      <c r="K1502" s="1975"/>
      <c r="L1502" s="1974"/>
      <c r="M1502" s="1976"/>
      <c r="N1502" s="1976"/>
      <c r="O1502" s="1976"/>
      <c r="P1502" s="1976"/>
      <c r="Q1502" s="1976"/>
      <c r="R1502" s="1976"/>
      <c r="S1502" s="2649"/>
      <c r="T1502" s="1722"/>
      <c r="U1502" s="1974"/>
      <c r="V1502" s="1974"/>
    </row>
    <row r="1503" spans="1:22">
      <c r="A1503" s="1722"/>
      <c r="B1503" s="2648"/>
      <c r="C1503" s="659"/>
      <c r="D1503" s="1722"/>
      <c r="E1503" s="2648"/>
      <c r="F1503" s="2648"/>
      <c r="G1503" s="1722"/>
      <c r="H1503" s="2648"/>
      <c r="I1503" s="2643"/>
      <c r="J1503" s="1975"/>
      <c r="K1503" s="1975"/>
      <c r="L1503" s="1974"/>
      <c r="M1503" s="1976"/>
      <c r="N1503" s="1976"/>
      <c r="O1503" s="1976"/>
      <c r="P1503" s="1976"/>
      <c r="Q1503" s="1976"/>
      <c r="R1503" s="1976"/>
      <c r="S1503" s="2649"/>
      <c r="T1503" s="1722"/>
      <c r="U1503" s="1974"/>
      <c r="V1503" s="1974"/>
    </row>
    <row r="1504" spans="1:22">
      <c r="A1504" s="1722"/>
      <c r="B1504" s="2648"/>
      <c r="C1504" s="659"/>
      <c r="D1504" s="1722"/>
      <c r="E1504" s="2648"/>
      <c r="F1504" s="2648"/>
      <c r="G1504" s="1722"/>
      <c r="H1504" s="2648"/>
      <c r="I1504" s="2643"/>
      <c r="J1504" s="1975"/>
      <c r="K1504" s="1975"/>
      <c r="L1504" s="1974"/>
      <c r="M1504" s="1976"/>
      <c r="N1504" s="1976"/>
      <c r="O1504" s="1976"/>
      <c r="P1504" s="1976"/>
      <c r="Q1504" s="1976"/>
      <c r="R1504" s="1976"/>
      <c r="S1504" s="2649"/>
      <c r="T1504" s="1722"/>
      <c r="U1504" s="1974"/>
      <c r="V1504" s="1974"/>
    </row>
    <row r="1505" spans="1:22">
      <c r="A1505" s="1722"/>
      <c r="B1505" s="2648"/>
      <c r="C1505" s="659"/>
      <c r="D1505" s="1722"/>
      <c r="E1505" s="2648"/>
      <c r="F1505" s="2648"/>
      <c r="G1505" s="1722"/>
      <c r="H1505" s="2648"/>
      <c r="I1505" s="2643"/>
      <c r="J1505" s="1975"/>
      <c r="K1505" s="1975"/>
      <c r="L1505" s="1974"/>
      <c r="M1505" s="1976"/>
      <c r="N1505" s="1976"/>
      <c r="O1505" s="1976"/>
      <c r="P1505" s="1976"/>
      <c r="Q1505" s="1976"/>
      <c r="R1505" s="1976"/>
      <c r="S1505" s="2649"/>
      <c r="T1505" s="1722"/>
      <c r="U1505" s="1974"/>
      <c r="V1505" s="1974"/>
    </row>
    <row r="1506" spans="1:22">
      <c r="A1506" s="1722"/>
      <c r="B1506" s="2648"/>
      <c r="C1506" s="659"/>
      <c r="D1506" s="1722"/>
      <c r="E1506" s="2648"/>
      <c r="F1506" s="2648"/>
      <c r="G1506" s="1722"/>
      <c r="H1506" s="2648"/>
      <c r="I1506" s="2643"/>
      <c r="J1506" s="1975"/>
      <c r="K1506" s="1975"/>
      <c r="L1506" s="1974"/>
      <c r="M1506" s="1976"/>
      <c r="N1506" s="1976"/>
      <c r="O1506" s="1976"/>
      <c r="P1506" s="1976"/>
      <c r="Q1506" s="1976"/>
      <c r="R1506" s="1976"/>
      <c r="S1506" s="2649"/>
      <c r="T1506" s="1722"/>
      <c r="U1506" s="1974"/>
      <c r="V1506" s="1974"/>
    </row>
    <row r="1507" spans="1:22">
      <c r="A1507" s="1722"/>
      <c r="B1507" s="2648"/>
      <c r="C1507" s="659"/>
      <c r="D1507" s="1722"/>
      <c r="E1507" s="2648"/>
      <c r="F1507" s="2648"/>
      <c r="G1507" s="1722"/>
      <c r="H1507" s="2648"/>
      <c r="I1507" s="2643"/>
      <c r="J1507" s="1975"/>
      <c r="K1507" s="1975"/>
      <c r="L1507" s="1974"/>
      <c r="M1507" s="1976"/>
      <c r="N1507" s="1976"/>
      <c r="O1507" s="1976"/>
      <c r="P1507" s="1976"/>
      <c r="Q1507" s="1976"/>
      <c r="R1507" s="1976"/>
      <c r="S1507" s="2649"/>
      <c r="T1507" s="1722"/>
      <c r="U1507" s="1974"/>
      <c r="V1507" s="1974"/>
    </row>
    <row r="1508" spans="1:22">
      <c r="A1508" s="1722"/>
      <c r="B1508" s="2648"/>
      <c r="C1508" s="659"/>
      <c r="D1508" s="1722"/>
      <c r="E1508" s="2648"/>
      <c r="F1508" s="2648"/>
      <c r="G1508" s="1722"/>
      <c r="H1508" s="2648"/>
      <c r="I1508" s="2643"/>
      <c r="J1508" s="1975"/>
      <c r="K1508" s="1975"/>
      <c r="L1508" s="1974"/>
      <c r="M1508" s="1976"/>
      <c r="N1508" s="1976"/>
      <c r="O1508" s="1976"/>
      <c r="P1508" s="1976"/>
      <c r="Q1508" s="1976"/>
      <c r="R1508" s="1976"/>
      <c r="S1508" s="2649"/>
      <c r="T1508" s="1722"/>
      <c r="U1508" s="1974"/>
      <c r="V1508" s="1974"/>
    </row>
    <row r="1509" spans="1:22">
      <c r="A1509" s="1722"/>
      <c r="B1509" s="2648"/>
      <c r="C1509" s="659"/>
      <c r="D1509" s="1722"/>
      <c r="E1509" s="2648"/>
      <c r="F1509" s="2648"/>
      <c r="G1509" s="1722"/>
      <c r="H1509" s="2648"/>
      <c r="I1509" s="2643"/>
      <c r="J1509" s="1975"/>
      <c r="K1509" s="1975"/>
      <c r="L1509" s="1974"/>
      <c r="M1509" s="1976"/>
      <c r="N1509" s="1976"/>
      <c r="O1509" s="1976"/>
      <c r="P1509" s="1976"/>
      <c r="Q1509" s="1976"/>
      <c r="R1509" s="1976"/>
      <c r="S1509" s="2649"/>
      <c r="T1509" s="1722"/>
      <c r="U1509" s="1974"/>
      <c r="V1509" s="1974"/>
    </row>
    <row r="1510" spans="1:22">
      <c r="A1510" s="1722"/>
      <c r="B1510" s="2648"/>
      <c r="C1510" s="659"/>
      <c r="D1510" s="1722"/>
      <c r="E1510" s="2648"/>
      <c r="F1510" s="2648"/>
      <c r="G1510" s="1722"/>
      <c r="H1510" s="2648"/>
      <c r="I1510" s="2643"/>
      <c r="J1510" s="1975"/>
      <c r="K1510" s="1975"/>
      <c r="L1510" s="1974"/>
      <c r="M1510" s="1976"/>
      <c r="N1510" s="1976"/>
      <c r="O1510" s="1976"/>
      <c r="P1510" s="1976"/>
      <c r="Q1510" s="1976"/>
      <c r="R1510" s="1976"/>
      <c r="S1510" s="2649"/>
      <c r="T1510" s="1722"/>
      <c r="U1510" s="1974"/>
      <c r="V1510" s="1974"/>
    </row>
    <row r="1511" spans="1:22">
      <c r="A1511" s="1722"/>
      <c r="B1511" s="2648"/>
      <c r="C1511" s="659"/>
      <c r="D1511" s="1722"/>
      <c r="E1511" s="2648"/>
      <c r="F1511" s="2648"/>
      <c r="G1511" s="1722"/>
      <c r="H1511" s="2648"/>
      <c r="I1511" s="2643"/>
      <c r="J1511" s="1975"/>
      <c r="K1511" s="1975"/>
      <c r="L1511" s="1974"/>
      <c r="M1511" s="1976"/>
      <c r="N1511" s="1976"/>
      <c r="O1511" s="1976"/>
      <c r="P1511" s="1976"/>
      <c r="Q1511" s="1976"/>
      <c r="R1511" s="1976"/>
      <c r="S1511" s="2649"/>
      <c r="T1511" s="1722"/>
      <c r="U1511" s="1974"/>
      <c r="V1511" s="1974"/>
    </row>
    <row r="1512" spans="1:22">
      <c r="A1512" s="1722"/>
      <c r="B1512" s="2648"/>
      <c r="C1512" s="659"/>
      <c r="D1512" s="1722"/>
      <c r="E1512" s="2648"/>
      <c r="F1512" s="2648"/>
      <c r="G1512" s="1722"/>
      <c r="H1512" s="2648"/>
      <c r="I1512" s="2643"/>
      <c r="J1512" s="1975"/>
      <c r="K1512" s="1975"/>
      <c r="L1512" s="1974"/>
      <c r="M1512" s="1976"/>
      <c r="N1512" s="1976"/>
      <c r="O1512" s="1976"/>
      <c r="P1512" s="1976"/>
      <c r="Q1512" s="1976"/>
      <c r="R1512" s="1976"/>
      <c r="S1512" s="2649"/>
      <c r="T1512" s="1722"/>
      <c r="U1512" s="1974"/>
      <c r="V1512" s="1974"/>
    </row>
    <row r="1513" spans="1:22">
      <c r="A1513" s="1722"/>
      <c r="B1513" s="2648"/>
      <c r="C1513" s="659"/>
      <c r="D1513" s="1722"/>
      <c r="E1513" s="2648"/>
      <c r="F1513" s="2648"/>
      <c r="G1513" s="1722"/>
      <c r="H1513" s="2648"/>
      <c r="I1513" s="2643"/>
      <c r="J1513" s="1975"/>
      <c r="K1513" s="1975"/>
      <c r="L1513" s="1974"/>
      <c r="M1513" s="1976"/>
      <c r="N1513" s="1976"/>
      <c r="O1513" s="1976"/>
      <c r="P1513" s="1976"/>
      <c r="Q1513" s="1976"/>
      <c r="R1513" s="1976"/>
      <c r="S1513" s="2649"/>
      <c r="T1513" s="1722"/>
      <c r="U1513" s="1974"/>
      <c r="V1513" s="1974"/>
    </row>
    <row r="1514" spans="1:22">
      <c r="A1514" s="1722"/>
      <c r="B1514" s="2648"/>
      <c r="C1514" s="659"/>
      <c r="D1514" s="1722"/>
      <c r="E1514" s="2648"/>
      <c r="F1514" s="2648"/>
      <c r="G1514" s="1722"/>
      <c r="H1514" s="2648"/>
      <c r="I1514" s="2643"/>
      <c r="J1514" s="1975"/>
      <c r="K1514" s="1975"/>
      <c r="L1514" s="1974"/>
      <c r="M1514" s="1976"/>
      <c r="N1514" s="1976"/>
      <c r="O1514" s="1976"/>
      <c r="P1514" s="1976"/>
      <c r="Q1514" s="1976"/>
      <c r="R1514" s="1976"/>
      <c r="S1514" s="2649"/>
      <c r="T1514" s="1722"/>
      <c r="U1514" s="1974"/>
      <c r="V1514" s="1974"/>
    </row>
    <row r="1515" spans="1:22">
      <c r="A1515" s="1722"/>
      <c r="B1515" s="2648"/>
      <c r="C1515" s="659"/>
      <c r="D1515" s="1722"/>
      <c r="E1515" s="2648"/>
      <c r="F1515" s="2648"/>
      <c r="G1515" s="1722"/>
      <c r="H1515" s="2648"/>
      <c r="I1515" s="2643"/>
      <c r="J1515" s="1975"/>
      <c r="K1515" s="1975"/>
      <c r="L1515" s="1974"/>
      <c r="M1515" s="1976"/>
      <c r="N1515" s="1976"/>
      <c r="O1515" s="1976"/>
      <c r="P1515" s="1976"/>
      <c r="Q1515" s="1976"/>
      <c r="R1515" s="1976"/>
      <c r="S1515" s="2649"/>
      <c r="T1515" s="1722"/>
      <c r="U1515" s="1974"/>
      <c r="V1515" s="1974"/>
    </row>
    <row r="1516" spans="1:22">
      <c r="A1516" s="1722"/>
      <c r="B1516" s="2648"/>
      <c r="C1516" s="659"/>
      <c r="D1516" s="1722"/>
      <c r="E1516" s="2648"/>
      <c r="F1516" s="2648"/>
      <c r="G1516" s="1722"/>
      <c r="H1516" s="2648"/>
      <c r="I1516" s="2643"/>
      <c r="J1516" s="1975"/>
      <c r="K1516" s="1975"/>
      <c r="L1516" s="1974"/>
      <c r="M1516" s="1976"/>
      <c r="N1516" s="1976"/>
      <c r="O1516" s="1976"/>
      <c r="P1516" s="1976"/>
      <c r="Q1516" s="1976"/>
      <c r="R1516" s="1976"/>
      <c r="S1516" s="2649"/>
      <c r="T1516" s="1722"/>
      <c r="U1516" s="1974"/>
      <c r="V1516" s="1974"/>
    </row>
    <row r="1517" spans="1:22">
      <c r="A1517" s="1722"/>
      <c r="B1517" s="2648"/>
      <c r="C1517" s="659"/>
      <c r="D1517" s="1722"/>
      <c r="E1517" s="2648"/>
      <c r="F1517" s="2648"/>
      <c r="G1517" s="1722"/>
      <c r="H1517" s="2648"/>
      <c r="I1517" s="2643"/>
      <c r="J1517" s="1975"/>
      <c r="K1517" s="1975"/>
      <c r="L1517" s="1974"/>
      <c r="M1517" s="1976"/>
      <c r="N1517" s="1976"/>
      <c r="O1517" s="1976"/>
      <c r="P1517" s="1976"/>
      <c r="Q1517" s="1976"/>
      <c r="R1517" s="1976"/>
      <c r="S1517" s="2649"/>
      <c r="T1517" s="1722"/>
      <c r="U1517" s="1974"/>
      <c r="V1517" s="1974"/>
    </row>
    <row r="1518" spans="1:22">
      <c r="A1518" s="1722"/>
      <c r="B1518" s="2648"/>
      <c r="C1518" s="659"/>
      <c r="D1518" s="1722"/>
      <c r="E1518" s="2648"/>
      <c r="F1518" s="2648"/>
      <c r="G1518" s="1722"/>
      <c r="H1518" s="2648"/>
      <c r="I1518" s="2643"/>
      <c r="J1518" s="1975"/>
      <c r="K1518" s="1975"/>
      <c r="L1518" s="1974"/>
      <c r="M1518" s="1976"/>
      <c r="N1518" s="1976"/>
      <c r="O1518" s="1976"/>
      <c r="P1518" s="1976"/>
      <c r="Q1518" s="1976"/>
      <c r="R1518" s="1976"/>
      <c r="S1518" s="2649"/>
      <c r="T1518" s="1722"/>
      <c r="U1518" s="1974"/>
      <c r="V1518" s="1974"/>
    </row>
    <row r="1519" spans="1:22">
      <c r="A1519" s="1722"/>
      <c r="B1519" s="2648"/>
      <c r="C1519" s="659"/>
      <c r="D1519" s="1722"/>
      <c r="E1519" s="2648"/>
      <c r="F1519" s="2648"/>
      <c r="G1519" s="1722"/>
      <c r="H1519" s="2648"/>
      <c r="I1519" s="2643"/>
      <c r="J1519" s="1975"/>
      <c r="K1519" s="1975"/>
      <c r="L1519" s="1974"/>
      <c r="M1519" s="1976"/>
      <c r="N1519" s="1976"/>
      <c r="O1519" s="1976"/>
      <c r="P1519" s="1976"/>
      <c r="Q1519" s="1976"/>
      <c r="R1519" s="1976"/>
      <c r="S1519" s="2649"/>
      <c r="T1519" s="1722"/>
      <c r="U1519" s="1974"/>
      <c r="V1519" s="1974"/>
    </row>
    <row r="1520" spans="1:22">
      <c r="A1520" s="1722"/>
      <c r="B1520" s="2648"/>
      <c r="C1520" s="659"/>
      <c r="D1520" s="1722"/>
      <c r="E1520" s="2648"/>
      <c r="F1520" s="2648"/>
      <c r="G1520" s="1722"/>
      <c r="H1520" s="2648"/>
      <c r="I1520" s="2643"/>
      <c r="J1520" s="1975"/>
      <c r="K1520" s="1975"/>
      <c r="L1520" s="1974"/>
      <c r="M1520" s="1976"/>
      <c r="N1520" s="1976"/>
      <c r="O1520" s="1976"/>
      <c r="P1520" s="1976"/>
      <c r="Q1520" s="1976"/>
      <c r="R1520" s="1976"/>
      <c r="S1520" s="2649"/>
      <c r="T1520" s="1722"/>
      <c r="U1520" s="1974"/>
      <c r="V1520" s="1974"/>
    </row>
    <row r="1521" spans="1:22">
      <c r="A1521" s="1722"/>
      <c r="B1521" s="2648"/>
      <c r="C1521" s="659"/>
      <c r="D1521" s="1722"/>
      <c r="E1521" s="2648"/>
      <c r="F1521" s="2648"/>
      <c r="G1521" s="1722"/>
      <c r="H1521" s="2648"/>
      <c r="I1521" s="2643"/>
      <c r="J1521" s="1975"/>
      <c r="K1521" s="1975"/>
      <c r="L1521" s="1974"/>
      <c r="M1521" s="1976"/>
      <c r="N1521" s="1976"/>
      <c r="O1521" s="1976"/>
      <c r="P1521" s="1976"/>
      <c r="Q1521" s="1976"/>
      <c r="R1521" s="1976"/>
      <c r="S1521" s="2649"/>
      <c r="T1521" s="1722"/>
      <c r="U1521" s="1974"/>
      <c r="V1521" s="1974"/>
    </row>
    <row r="1522" spans="1:22">
      <c r="A1522" s="1722"/>
      <c r="B1522" s="2648"/>
      <c r="C1522" s="659"/>
      <c r="D1522" s="1722"/>
      <c r="E1522" s="2648"/>
      <c r="F1522" s="2648"/>
      <c r="G1522" s="1722"/>
      <c r="H1522" s="2648"/>
      <c r="I1522" s="2643"/>
      <c r="J1522" s="1975"/>
      <c r="K1522" s="1975"/>
      <c r="L1522" s="1974"/>
      <c r="M1522" s="1976"/>
      <c r="N1522" s="1976"/>
      <c r="O1522" s="1976"/>
      <c r="P1522" s="1976"/>
      <c r="Q1522" s="1976"/>
      <c r="R1522" s="1976"/>
      <c r="S1522" s="2649"/>
      <c r="T1522" s="1722"/>
      <c r="U1522" s="1974"/>
      <c r="V1522" s="1974"/>
    </row>
    <row r="1523" spans="1:22">
      <c r="A1523" s="1722"/>
      <c r="B1523" s="2648"/>
      <c r="C1523" s="659"/>
      <c r="D1523" s="1722"/>
      <c r="E1523" s="2648"/>
      <c r="F1523" s="2648"/>
      <c r="G1523" s="1722"/>
      <c r="H1523" s="2648"/>
      <c r="I1523" s="2643"/>
      <c r="J1523" s="1975"/>
      <c r="K1523" s="1975"/>
      <c r="L1523" s="1974"/>
      <c r="M1523" s="1976"/>
      <c r="N1523" s="1976"/>
      <c r="O1523" s="1976"/>
      <c r="P1523" s="1976"/>
      <c r="Q1523" s="1976"/>
      <c r="R1523" s="1976"/>
      <c r="S1523" s="2649"/>
      <c r="T1523" s="1722"/>
      <c r="U1523" s="1974"/>
      <c r="V1523" s="1974"/>
    </row>
    <row r="1524" spans="1:22">
      <c r="A1524" s="1722"/>
      <c r="B1524" s="2648"/>
      <c r="C1524" s="659"/>
      <c r="D1524" s="1722"/>
      <c r="E1524" s="2648"/>
      <c r="F1524" s="2648"/>
      <c r="G1524" s="1722"/>
      <c r="H1524" s="2648"/>
      <c r="I1524" s="2643"/>
      <c r="J1524" s="1975"/>
      <c r="K1524" s="1975"/>
      <c r="L1524" s="1974"/>
      <c r="M1524" s="1976"/>
      <c r="N1524" s="1976"/>
      <c r="O1524" s="1976"/>
      <c r="P1524" s="1976"/>
      <c r="Q1524" s="1976"/>
      <c r="R1524" s="1976"/>
      <c r="S1524" s="2649"/>
      <c r="T1524" s="1722"/>
      <c r="U1524" s="1974"/>
      <c r="V1524" s="1974"/>
    </row>
    <row r="1525" spans="1:22">
      <c r="A1525" s="1722"/>
      <c r="B1525" s="2648"/>
      <c r="C1525" s="659"/>
      <c r="D1525" s="1722"/>
      <c r="E1525" s="2648"/>
      <c r="F1525" s="2648"/>
      <c r="G1525" s="1722"/>
      <c r="H1525" s="2648"/>
      <c r="I1525" s="2643"/>
      <c r="J1525" s="1975"/>
      <c r="K1525" s="1975"/>
      <c r="L1525" s="1974"/>
      <c r="M1525" s="1976"/>
      <c r="N1525" s="1976"/>
      <c r="O1525" s="1976"/>
      <c r="P1525" s="1976"/>
      <c r="Q1525" s="1976"/>
      <c r="R1525" s="1976"/>
      <c r="S1525" s="2649"/>
      <c r="T1525" s="1722"/>
      <c r="U1525" s="1974"/>
      <c r="V1525" s="1974"/>
    </row>
    <row r="1526" spans="1:22">
      <c r="A1526" s="1722"/>
      <c r="B1526" s="2648"/>
      <c r="C1526" s="659"/>
      <c r="D1526" s="1722"/>
      <c r="E1526" s="2648"/>
      <c r="F1526" s="2648"/>
      <c r="G1526" s="1722"/>
      <c r="H1526" s="2648"/>
      <c r="I1526" s="2643"/>
      <c r="J1526" s="1975"/>
      <c r="K1526" s="1975"/>
      <c r="L1526" s="1974"/>
      <c r="M1526" s="1976"/>
      <c r="N1526" s="1976"/>
      <c r="O1526" s="1976"/>
      <c r="P1526" s="1976"/>
      <c r="Q1526" s="1976"/>
      <c r="R1526" s="1976"/>
      <c r="S1526" s="2649"/>
      <c r="T1526" s="1722"/>
      <c r="U1526" s="1974"/>
      <c r="V1526" s="1974"/>
    </row>
    <row r="1527" spans="1:22">
      <c r="A1527" s="1722"/>
      <c r="B1527" s="2648"/>
      <c r="C1527" s="659"/>
      <c r="D1527" s="1722"/>
      <c r="E1527" s="2648"/>
      <c r="F1527" s="2648"/>
      <c r="G1527" s="1722"/>
      <c r="H1527" s="2648"/>
      <c r="I1527" s="2643"/>
      <c r="J1527" s="1975"/>
      <c r="K1527" s="1975"/>
      <c r="L1527" s="1974"/>
      <c r="M1527" s="1976"/>
      <c r="N1527" s="1976"/>
      <c r="O1527" s="1976"/>
      <c r="P1527" s="1976"/>
      <c r="Q1527" s="1976"/>
      <c r="R1527" s="1976"/>
      <c r="S1527" s="2649"/>
      <c r="T1527" s="1722"/>
      <c r="U1527" s="1974"/>
      <c r="V1527" s="1974"/>
    </row>
    <row r="1528" spans="1:22">
      <c r="A1528" s="1722"/>
      <c r="B1528" s="2648"/>
      <c r="C1528" s="659"/>
      <c r="D1528" s="1722"/>
      <c r="E1528" s="2648"/>
      <c r="F1528" s="2648"/>
      <c r="G1528" s="1722"/>
      <c r="H1528" s="2648"/>
      <c r="I1528" s="2643"/>
      <c r="J1528" s="1975"/>
      <c r="K1528" s="1975"/>
      <c r="L1528" s="1974"/>
      <c r="M1528" s="1976"/>
      <c r="N1528" s="1976"/>
      <c r="O1528" s="1976"/>
      <c r="P1528" s="1976"/>
      <c r="Q1528" s="1976"/>
      <c r="R1528" s="1976"/>
      <c r="S1528" s="2649"/>
      <c r="T1528" s="1722"/>
      <c r="U1528" s="1974"/>
      <c r="V1528" s="1974"/>
    </row>
    <row r="1529" spans="1:22">
      <c r="A1529" s="1722"/>
      <c r="B1529" s="2648"/>
      <c r="C1529" s="659"/>
      <c r="D1529" s="1722"/>
      <c r="E1529" s="2648"/>
      <c r="F1529" s="2648"/>
      <c r="G1529" s="1722"/>
      <c r="H1529" s="2648"/>
      <c r="I1529" s="2643"/>
      <c r="J1529" s="1975"/>
      <c r="K1529" s="1975"/>
      <c r="L1529" s="1974"/>
      <c r="M1529" s="1976"/>
      <c r="N1529" s="1976"/>
      <c r="O1529" s="1976"/>
      <c r="P1529" s="1976"/>
      <c r="Q1529" s="1976"/>
      <c r="R1529" s="1976"/>
      <c r="S1529" s="2649"/>
      <c r="T1529" s="1722"/>
      <c r="U1529" s="1974"/>
      <c r="V1529" s="1974"/>
    </row>
    <row r="1530" spans="1:22">
      <c r="A1530" s="1722"/>
      <c r="B1530" s="2648"/>
      <c r="C1530" s="659"/>
      <c r="D1530" s="1722"/>
      <c r="E1530" s="2648"/>
      <c r="F1530" s="2648"/>
      <c r="G1530" s="1722"/>
      <c r="H1530" s="2648"/>
      <c r="I1530" s="2643"/>
      <c r="J1530" s="1975"/>
      <c r="K1530" s="1975"/>
      <c r="L1530" s="1974"/>
      <c r="M1530" s="1976"/>
      <c r="N1530" s="1976"/>
      <c r="O1530" s="1976"/>
      <c r="P1530" s="1976"/>
      <c r="Q1530" s="1976"/>
      <c r="R1530" s="1976"/>
      <c r="S1530" s="2649"/>
      <c r="T1530" s="1722"/>
      <c r="U1530" s="1974"/>
      <c r="V1530" s="1974"/>
    </row>
    <row r="1531" spans="1:22">
      <c r="A1531" s="1722"/>
      <c r="B1531" s="2648"/>
      <c r="C1531" s="659"/>
      <c r="D1531" s="1722"/>
      <c r="E1531" s="2648"/>
      <c r="F1531" s="2648"/>
      <c r="G1531" s="1722"/>
      <c r="H1531" s="2648"/>
      <c r="I1531" s="2643"/>
      <c r="J1531" s="1975"/>
      <c r="K1531" s="1975"/>
      <c r="L1531" s="1974"/>
      <c r="M1531" s="1976"/>
      <c r="N1531" s="1976"/>
      <c r="O1531" s="1976"/>
      <c r="P1531" s="1976"/>
      <c r="Q1531" s="1976"/>
      <c r="R1531" s="1976"/>
      <c r="S1531" s="2649"/>
      <c r="T1531" s="1722"/>
      <c r="U1531" s="1974"/>
      <c r="V1531" s="1974"/>
    </row>
    <row r="1532" spans="1:22">
      <c r="A1532" s="1722"/>
      <c r="B1532" s="2648"/>
      <c r="C1532" s="659"/>
      <c r="D1532" s="1722"/>
      <c r="E1532" s="2648"/>
      <c r="F1532" s="2648"/>
      <c r="G1532" s="1722"/>
      <c r="H1532" s="2648"/>
      <c r="I1532" s="2643"/>
      <c r="J1532" s="1975"/>
      <c r="K1532" s="1975"/>
      <c r="L1532" s="1974"/>
      <c r="M1532" s="1976"/>
      <c r="N1532" s="1976"/>
      <c r="O1532" s="1976"/>
      <c r="P1532" s="1976"/>
      <c r="Q1532" s="1976"/>
      <c r="R1532" s="1976"/>
      <c r="S1532" s="2649"/>
      <c r="T1532" s="1722"/>
      <c r="U1532" s="1974"/>
      <c r="V1532" s="1974"/>
    </row>
    <row r="1533" spans="1:22">
      <c r="A1533" s="1722"/>
      <c r="B1533" s="2648"/>
      <c r="C1533" s="659"/>
      <c r="D1533" s="1722"/>
      <c r="E1533" s="2648"/>
      <c r="F1533" s="2648"/>
      <c r="G1533" s="1722"/>
      <c r="H1533" s="2648"/>
      <c r="I1533" s="2643"/>
      <c r="J1533" s="1975"/>
      <c r="K1533" s="1975"/>
      <c r="L1533" s="1974"/>
      <c r="M1533" s="1976"/>
      <c r="N1533" s="1976"/>
      <c r="O1533" s="1976"/>
      <c r="P1533" s="1976"/>
      <c r="Q1533" s="1976"/>
      <c r="R1533" s="1976"/>
      <c r="S1533" s="2649"/>
      <c r="T1533" s="1722"/>
      <c r="U1533" s="1974"/>
      <c r="V1533" s="1974"/>
    </row>
    <row r="1534" spans="1:22">
      <c r="A1534" s="1722"/>
      <c r="B1534" s="2648"/>
      <c r="C1534" s="659"/>
      <c r="D1534" s="1722"/>
      <c r="E1534" s="2648"/>
      <c r="F1534" s="2648"/>
      <c r="G1534" s="1722"/>
      <c r="H1534" s="2648"/>
      <c r="I1534" s="2643"/>
      <c r="J1534" s="1975"/>
      <c r="K1534" s="1975"/>
      <c r="L1534" s="1974"/>
      <c r="M1534" s="1976"/>
      <c r="N1534" s="1976"/>
      <c r="O1534" s="1976"/>
      <c r="P1534" s="1976"/>
      <c r="Q1534" s="1976"/>
      <c r="R1534" s="1976"/>
      <c r="S1534" s="2649"/>
      <c r="T1534" s="1722"/>
      <c r="U1534" s="1974"/>
      <c r="V1534" s="1974"/>
    </row>
    <row r="1535" spans="1:22">
      <c r="A1535" s="1722"/>
      <c r="B1535" s="2648"/>
      <c r="C1535" s="659"/>
      <c r="D1535" s="1722"/>
      <c r="E1535" s="2648"/>
      <c r="F1535" s="2648"/>
      <c r="G1535" s="1722"/>
      <c r="H1535" s="2648"/>
      <c r="I1535" s="2643"/>
      <c r="J1535" s="1975"/>
      <c r="K1535" s="1975"/>
      <c r="L1535" s="1974"/>
      <c r="M1535" s="1976"/>
      <c r="N1535" s="1976"/>
      <c r="O1535" s="1976"/>
      <c r="P1535" s="1976"/>
      <c r="Q1535" s="1976"/>
      <c r="R1535" s="1976"/>
      <c r="S1535" s="2649"/>
      <c r="T1535" s="1722"/>
      <c r="U1535" s="1974"/>
      <c r="V1535" s="1974"/>
    </row>
    <row r="1536" spans="1:22">
      <c r="A1536" s="1722"/>
      <c r="B1536" s="2648"/>
      <c r="C1536" s="659"/>
      <c r="D1536" s="1722"/>
      <c r="E1536" s="2648"/>
      <c r="F1536" s="2648"/>
      <c r="G1536" s="1722"/>
      <c r="H1536" s="2648"/>
      <c r="I1536" s="2643"/>
      <c r="J1536" s="1975"/>
      <c r="K1536" s="1975"/>
      <c r="L1536" s="1974"/>
      <c r="M1536" s="1976"/>
      <c r="N1536" s="1976"/>
      <c r="O1536" s="1976"/>
      <c r="P1536" s="1976"/>
      <c r="Q1536" s="1976"/>
      <c r="R1536" s="1976"/>
      <c r="S1536" s="2649"/>
      <c r="T1536" s="1722"/>
      <c r="U1536" s="1974"/>
      <c r="V1536" s="1974"/>
    </row>
    <row r="1537" spans="1:22">
      <c r="A1537" s="1722"/>
      <c r="B1537" s="2648"/>
      <c r="C1537" s="659"/>
      <c r="D1537" s="1722"/>
      <c r="E1537" s="2648"/>
      <c r="F1537" s="2648"/>
      <c r="G1537" s="1722"/>
      <c r="H1537" s="2648"/>
      <c r="I1537" s="2643"/>
      <c r="J1537" s="1975"/>
      <c r="K1537" s="1975"/>
      <c r="L1537" s="1974"/>
      <c r="M1537" s="1976"/>
      <c r="N1537" s="1976"/>
      <c r="O1537" s="1976"/>
      <c r="P1537" s="1976"/>
      <c r="Q1537" s="1976"/>
      <c r="R1537" s="1976"/>
      <c r="S1537" s="2649"/>
      <c r="T1537" s="1722"/>
      <c r="U1537" s="1974"/>
      <c r="V1537" s="1974"/>
    </row>
    <row r="1538" spans="1:22">
      <c r="A1538" s="1722"/>
      <c r="B1538" s="2648"/>
      <c r="C1538" s="659"/>
      <c r="D1538" s="1722"/>
      <c r="E1538" s="2648"/>
      <c r="F1538" s="2648"/>
      <c r="G1538" s="1722"/>
      <c r="H1538" s="2648"/>
      <c r="I1538" s="2643"/>
      <c r="J1538" s="1975"/>
      <c r="K1538" s="1975"/>
      <c r="L1538" s="1974"/>
      <c r="M1538" s="1976"/>
      <c r="N1538" s="1976"/>
      <c r="O1538" s="1976"/>
      <c r="P1538" s="1976"/>
      <c r="Q1538" s="1976"/>
      <c r="R1538" s="1976"/>
      <c r="S1538" s="2649"/>
      <c r="T1538" s="1722"/>
      <c r="U1538" s="1974"/>
      <c r="V1538" s="1974"/>
    </row>
    <row r="1539" spans="1:22">
      <c r="A1539" s="1722"/>
      <c r="B1539" s="2648"/>
      <c r="C1539" s="659"/>
      <c r="D1539" s="1722"/>
      <c r="E1539" s="2648"/>
      <c r="F1539" s="2648"/>
      <c r="G1539" s="1722"/>
      <c r="H1539" s="2648"/>
      <c r="I1539" s="2643"/>
      <c r="J1539" s="1975"/>
      <c r="K1539" s="1975"/>
      <c r="L1539" s="1974"/>
      <c r="M1539" s="1976"/>
      <c r="N1539" s="1976"/>
      <c r="O1539" s="1976"/>
      <c r="P1539" s="1976"/>
      <c r="Q1539" s="1976"/>
      <c r="R1539" s="1976"/>
      <c r="S1539" s="2649"/>
      <c r="T1539" s="1722"/>
      <c r="U1539" s="1974"/>
      <c r="V1539" s="1974"/>
    </row>
    <row r="1540" spans="1:22">
      <c r="A1540" s="1722"/>
      <c r="B1540" s="2648"/>
      <c r="C1540" s="659"/>
      <c r="D1540" s="1722"/>
      <c r="E1540" s="2648"/>
      <c r="F1540" s="2648"/>
      <c r="G1540" s="1722"/>
      <c r="H1540" s="2648"/>
      <c r="I1540" s="2643"/>
      <c r="J1540" s="1975"/>
      <c r="K1540" s="1975"/>
      <c r="L1540" s="1974"/>
      <c r="M1540" s="1976"/>
      <c r="N1540" s="1976"/>
      <c r="O1540" s="1976"/>
      <c r="P1540" s="1976"/>
      <c r="Q1540" s="1976"/>
      <c r="R1540" s="1976"/>
      <c r="S1540" s="2649"/>
      <c r="T1540" s="1722"/>
      <c r="U1540" s="1974"/>
      <c r="V1540" s="1974"/>
    </row>
    <row r="1541" spans="1:22">
      <c r="A1541" s="1722"/>
      <c r="B1541" s="2648"/>
      <c r="C1541" s="659"/>
      <c r="D1541" s="1722"/>
      <c r="E1541" s="2648"/>
      <c r="F1541" s="2648"/>
      <c r="G1541" s="1722"/>
      <c r="H1541" s="2648"/>
      <c r="I1541" s="2643"/>
      <c r="J1541" s="1975"/>
      <c r="K1541" s="1975"/>
      <c r="L1541" s="1974"/>
      <c r="M1541" s="1976"/>
      <c r="N1541" s="1976"/>
      <c r="O1541" s="1976"/>
      <c r="P1541" s="1976"/>
      <c r="Q1541" s="1976"/>
      <c r="R1541" s="1976"/>
      <c r="S1541" s="2649"/>
      <c r="T1541" s="1722"/>
      <c r="U1541" s="1974"/>
      <c r="V1541" s="1974"/>
    </row>
    <row r="1542" spans="1:22">
      <c r="A1542" s="1722"/>
      <c r="B1542" s="2648"/>
      <c r="C1542" s="659"/>
      <c r="D1542" s="1722"/>
      <c r="E1542" s="2648"/>
      <c r="F1542" s="2648"/>
      <c r="G1542" s="1722"/>
      <c r="H1542" s="2648"/>
      <c r="I1542" s="2643"/>
      <c r="J1542" s="1975"/>
      <c r="K1542" s="1975"/>
      <c r="L1542" s="1974"/>
      <c r="M1542" s="1976"/>
      <c r="N1542" s="1976"/>
      <c r="O1542" s="1976"/>
      <c r="P1542" s="1976"/>
      <c r="Q1542" s="1976"/>
      <c r="R1542" s="1976"/>
      <c r="S1542" s="2649"/>
      <c r="T1542" s="1722"/>
      <c r="U1542" s="1974"/>
      <c r="V1542" s="1974"/>
    </row>
    <row r="1543" spans="1:22">
      <c r="A1543" s="1722"/>
      <c r="B1543" s="2648"/>
      <c r="C1543" s="659"/>
      <c r="D1543" s="1722"/>
      <c r="E1543" s="2648"/>
      <c r="F1543" s="2648"/>
      <c r="G1543" s="1722"/>
      <c r="H1543" s="2648"/>
      <c r="I1543" s="2643"/>
      <c r="J1543" s="1975"/>
      <c r="K1543" s="1975"/>
      <c r="L1543" s="1974"/>
      <c r="M1543" s="1976"/>
      <c r="N1543" s="1976"/>
      <c r="O1543" s="1976"/>
      <c r="P1543" s="1976"/>
      <c r="Q1543" s="1976"/>
      <c r="R1543" s="1976"/>
      <c r="S1543" s="2649"/>
      <c r="T1543" s="1722"/>
      <c r="U1543" s="1974"/>
      <c r="V1543" s="1974"/>
    </row>
    <row r="1544" spans="1:22">
      <c r="A1544" s="1722"/>
      <c r="B1544" s="2648"/>
      <c r="C1544" s="659"/>
      <c r="D1544" s="1722"/>
      <c r="E1544" s="2648"/>
      <c r="F1544" s="2648"/>
      <c r="G1544" s="1722"/>
      <c r="H1544" s="2648"/>
      <c r="I1544" s="2643"/>
      <c r="J1544" s="1975"/>
      <c r="K1544" s="1975"/>
      <c r="L1544" s="1974"/>
      <c r="M1544" s="1976"/>
      <c r="N1544" s="1976"/>
      <c r="O1544" s="1976"/>
      <c r="P1544" s="1976"/>
      <c r="Q1544" s="1976"/>
      <c r="R1544" s="1976"/>
      <c r="S1544" s="2649"/>
      <c r="T1544" s="1722"/>
      <c r="U1544" s="1974"/>
      <c r="V1544" s="1974"/>
    </row>
    <row r="1545" spans="1:22">
      <c r="A1545" s="1722"/>
      <c r="B1545" s="2648"/>
      <c r="C1545" s="659"/>
      <c r="D1545" s="1722"/>
      <c r="E1545" s="2648"/>
      <c r="F1545" s="2648"/>
      <c r="G1545" s="1722"/>
      <c r="H1545" s="2648"/>
      <c r="I1545" s="2643"/>
      <c r="J1545" s="1975"/>
      <c r="K1545" s="1975"/>
      <c r="L1545" s="1974"/>
      <c r="M1545" s="1976"/>
      <c r="N1545" s="1976"/>
      <c r="O1545" s="1976"/>
      <c r="P1545" s="1976"/>
      <c r="Q1545" s="1976"/>
      <c r="R1545" s="1976"/>
      <c r="S1545" s="2649"/>
      <c r="T1545" s="1722"/>
      <c r="U1545" s="1974"/>
      <c r="V1545" s="1974"/>
    </row>
    <row r="1546" spans="1:22">
      <c r="A1546" s="1722"/>
      <c r="B1546" s="2648"/>
      <c r="C1546" s="659"/>
      <c r="D1546" s="1722"/>
      <c r="E1546" s="2648"/>
      <c r="F1546" s="2648"/>
      <c r="G1546" s="1722"/>
      <c r="H1546" s="2648"/>
      <c r="I1546" s="2643"/>
      <c r="J1546" s="1975"/>
      <c r="K1546" s="1975"/>
      <c r="L1546" s="1974"/>
      <c r="M1546" s="1976"/>
      <c r="N1546" s="1976"/>
      <c r="O1546" s="1976"/>
      <c r="P1546" s="1976"/>
      <c r="Q1546" s="1976"/>
      <c r="R1546" s="1976"/>
      <c r="S1546" s="2649"/>
      <c r="T1546" s="1722"/>
      <c r="U1546" s="1974"/>
      <c r="V1546" s="1974"/>
    </row>
    <row r="1547" spans="1:22">
      <c r="A1547" s="1722"/>
      <c r="B1547" s="2648"/>
      <c r="C1547" s="659"/>
      <c r="D1547" s="1722"/>
      <c r="E1547" s="2648"/>
      <c r="F1547" s="2648"/>
      <c r="G1547" s="1722"/>
      <c r="H1547" s="2648"/>
      <c r="I1547" s="2643"/>
      <c r="J1547" s="1975"/>
      <c r="K1547" s="1975"/>
      <c r="L1547" s="1974"/>
      <c r="M1547" s="1976"/>
      <c r="N1547" s="1976"/>
      <c r="O1547" s="1976"/>
      <c r="P1547" s="1976"/>
      <c r="Q1547" s="1976"/>
      <c r="R1547" s="1976"/>
      <c r="S1547" s="2649"/>
      <c r="T1547" s="1722"/>
      <c r="U1547" s="1974"/>
      <c r="V1547" s="1974"/>
    </row>
    <row r="1548" spans="1:22">
      <c r="A1548" s="1722"/>
      <c r="B1548" s="2648"/>
      <c r="C1548" s="659"/>
      <c r="D1548" s="1722"/>
      <c r="E1548" s="2648"/>
      <c r="F1548" s="2648"/>
      <c r="G1548" s="1722"/>
      <c r="H1548" s="2648"/>
      <c r="I1548" s="2643"/>
      <c r="J1548" s="1975"/>
      <c r="K1548" s="1975"/>
      <c r="L1548" s="1974"/>
      <c r="M1548" s="1976"/>
      <c r="N1548" s="1976"/>
      <c r="O1548" s="1976"/>
      <c r="P1548" s="1976"/>
      <c r="Q1548" s="1976"/>
      <c r="R1548" s="1976"/>
      <c r="S1548" s="2649"/>
      <c r="T1548" s="1722"/>
      <c r="U1548" s="1974"/>
      <c r="V1548" s="1974"/>
    </row>
    <row r="1549" spans="1:22">
      <c r="A1549" s="1722"/>
      <c r="B1549" s="2648"/>
      <c r="C1549" s="659"/>
      <c r="D1549" s="1722"/>
      <c r="E1549" s="2648"/>
      <c r="F1549" s="2648"/>
      <c r="G1549" s="1722"/>
      <c r="H1549" s="2648"/>
      <c r="I1549" s="2643"/>
      <c r="J1549" s="1975"/>
      <c r="K1549" s="1975"/>
      <c r="L1549" s="1974"/>
      <c r="M1549" s="1976"/>
      <c r="N1549" s="1976"/>
      <c r="O1549" s="1976"/>
      <c r="P1549" s="1976"/>
      <c r="Q1549" s="1976"/>
      <c r="R1549" s="1976"/>
      <c r="S1549" s="2649"/>
      <c r="T1549" s="1722"/>
      <c r="U1549" s="1974"/>
      <c r="V1549" s="1974"/>
    </row>
    <row r="1550" spans="1:22">
      <c r="A1550" s="1722"/>
      <c r="B1550" s="2648"/>
      <c r="C1550" s="659"/>
      <c r="D1550" s="1722"/>
      <c r="E1550" s="2648"/>
      <c r="F1550" s="2648"/>
      <c r="G1550" s="1722"/>
      <c r="H1550" s="2648"/>
      <c r="I1550" s="2643"/>
      <c r="J1550" s="1975"/>
      <c r="K1550" s="1975"/>
      <c r="L1550" s="1974"/>
      <c r="M1550" s="1976"/>
      <c r="N1550" s="1976"/>
      <c r="O1550" s="1976"/>
      <c r="P1550" s="1976"/>
      <c r="Q1550" s="1976"/>
      <c r="R1550" s="1976"/>
      <c r="S1550" s="2649"/>
      <c r="T1550" s="1722"/>
      <c r="U1550" s="1974"/>
      <c r="V1550" s="1974"/>
    </row>
    <row r="1551" spans="1:22">
      <c r="A1551" s="1722"/>
      <c r="B1551" s="2648"/>
      <c r="C1551" s="659"/>
      <c r="D1551" s="1722"/>
      <c r="E1551" s="2648"/>
      <c r="F1551" s="2648"/>
      <c r="G1551" s="1722"/>
      <c r="H1551" s="2648"/>
      <c r="I1551" s="2643"/>
      <c r="J1551" s="1975"/>
      <c r="K1551" s="1975"/>
      <c r="L1551" s="1974"/>
      <c r="M1551" s="1976"/>
      <c r="N1551" s="1976"/>
      <c r="O1551" s="1976"/>
      <c r="P1551" s="1976"/>
      <c r="Q1551" s="1976"/>
      <c r="R1551" s="1976"/>
      <c r="S1551" s="2649"/>
      <c r="T1551" s="1722"/>
      <c r="U1551" s="1974"/>
      <c r="V1551" s="1974"/>
    </row>
    <row r="1552" spans="1:22">
      <c r="A1552" s="1722"/>
      <c r="B1552" s="2648"/>
      <c r="C1552" s="659"/>
      <c r="D1552" s="1722"/>
      <c r="E1552" s="2648"/>
      <c r="F1552" s="2648"/>
      <c r="G1552" s="1722"/>
      <c r="H1552" s="2648"/>
      <c r="I1552" s="2643"/>
      <c r="J1552" s="1975"/>
      <c r="K1552" s="1975"/>
      <c r="L1552" s="1974"/>
      <c r="M1552" s="1976"/>
      <c r="N1552" s="1976"/>
      <c r="O1552" s="1976"/>
      <c r="P1552" s="1976"/>
      <c r="Q1552" s="1976"/>
      <c r="R1552" s="1976"/>
      <c r="S1552" s="2649"/>
      <c r="T1552" s="1722"/>
      <c r="U1552" s="1974"/>
      <c r="V1552" s="1974"/>
    </row>
    <row r="1553" spans="1:22">
      <c r="A1553" s="1722"/>
      <c r="B1553" s="2648"/>
      <c r="C1553" s="659"/>
      <c r="D1553" s="1722"/>
      <c r="E1553" s="2648"/>
      <c r="F1553" s="2648"/>
      <c r="G1553" s="1722"/>
      <c r="H1553" s="2648"/>
      <c r="I1553" s="2643"/>
      <c r="J1553" s="1975"/>
      <c r="K1553" s="1975"/>
      <c r="L1553" s="1974"/>
      <c r="M1553" s="1976"/>
      <c r="N1553" s="1976"/>
      <c r="O1553" s="1976"/>
      <c r="P1553" s="1976"/>
      <c r="Q1553" s="1976"/>
      <c r="R1553" s="1976"/>
      <c r="S1553" s="2649"/>
      <c r="T1553" s="1722"/>
      <c r="U1553" s="1974"/>
      <c r="V1553" s="1974"/>
    </row>
    <row r="1554" spans="1:22">
      <c r="A1554" s="1722"/>
      <c r="B1554" s="2648"/>
      <c r="C1554" s="659"/>
      <c r="D1554" s="1722"/>
      <c r="E1554" s="2648"/>
      <c r="F1554" s="2648"/>
      <c r="G1554" s="1722"/>
      <c r="H1554" s="2648"/>
      <c r="I1554" s="2643"/>
      <c r="J1554" s="1975"/>
      <c r="K1554" s="1975"/>
      <c r="L1554" s="1974"/>
      <c r="M1554" s="1976"/>
      <c r="N1554" s="1976"/>
      <c r="O1554" s="1976"/>
      <c r="P1554" s="1976"/>
      <c r="Q1554" s="1976"/>
      <c r="R1554" s="1976"/>
      <c r="S1554" s="2649"/>
      <c r="T1554" s="1722"/>
      <c r="U1554" s="1974"/>
      <c r="V1554" s="1974"/>
    </row>
    <row r="1555" spans="1:22">
      <c r="A1555" s="1722"/>
      <c r="B1555" s="2648"/>
      <c r="C1555" s="659"/>
      <c r="D1555" s="1722"/>
      <c r="E1555" s="2648"/>
      <c r="F1555" s="2648"/>
      <c r="G1555" s="1722"/>
      <c r="H1555" s="2648"/>
      <c r="I1555" s="2643"/>
      <c r="J1555" s="1975"/>
      <c r="K1555" s="1975"/>
      <c r="L1555" s="1974"/>
      <c r="M1555" s="1976"/>
      <c r="N1555" s="1976"/>
      <c r="O1555" s="1976"/>
      <c r="P1555" s="1976"/>
      <c r="Q1555" s="1976"/>
      <c r="R1555" s="1976"/>
      <c r="S1555" s="2649"/>
      <c r="T1555" s="1722"/>
      <c r="U1555" s="1974"/>
      <c r="V1555" s="1974"/>
    </row>
    <row r="1556" spans="1:22">
      <c r="A1556" s="1722"/>
      <c r="B1556" s="2648"/>
      <c r="C1556" s="659"/>
      <c r="D1556" s="1722"/>
      <c r="E1556" s="2648"/>
      <c r="F1556" s="2648"/>
      <c r="G1556" s="1722"/>
      <c r="H1556" s="2648"/>
      <c r="I1556" s="2643"/>
      <c r="J1556" s="1975"/>
      <c r="K1556" s="1975"/>
      <c r="L1556" s="1974"/>
      <c r="M1556" s="1976"/>
      <c r="N1556" s="1976"/>
      <c r="O1556" s="1976"/>
      <c r="P1556" s="1976"/>
      <c r="Q1556" s="1976"/>
      <c r="R1556" s="1976"/>
      <c r="S1556" s="2649"/>
      <c r="T1556" s="1722"/>
      <c r="U1556" s="1974"/>
      <c r="V1556" s="1974"/>
    </row>
    <row r="1557" spans="1:22">
      <c r="A1557" s="1722"/>
      <c r="B1557" s="2648"/>
      <c r="C1557" s="659"/>
      <c r="D1557" s="1722"/>
      <c r="E1557" s="2648"/>
      <c r="F1557" s="2648"/>
      <c r="G1557" s="1722"/>
      <c r="H1557" s="2648"/>
      <c r="I1557" s="2643"/>
      <c r="J1557" s="1975"/>
      <c r="K1557" s="1975"/>
      <c r="L1557" s="1974"/>
      <c r="M1557" s="1976"/>
      <c r="N1557" s="1976"/>
      <c r="O1557" s="1976"/>
      <c r="P1557" s="1976"/>
      <c r="Q1557" s="1976"/>
      <c r="R1557" s="1976"/>
      <c r="S1557" s="2649"/>
      <c r="T1557" s="1722"/>
      <c r="U1557" s="1974"/>
      <c r="V1557" s="1974"/>
    </row>
    <row r="1558" spans="1:22">
      <c r="A1558" s="1722"/>
      <c r="B1558" s="2648"/>
      <c r="C1558" s="659"/>
      <c r="D1558" s="1722"/>
      <c r="E1558" s="2648"/>
      <c r="F1558" s="2648"/>
      <c r="G1558" s="1722"/>
      <c r="H1558" s="2648"/>
      <c r="I1558" s="2643"/>
      <c r="J1558" s="1975"/>
      <c r="K1558" s="1975"/>
      <c r="L1558" s="1974"/>
      <c r="M1558" s="1976"/>
      <c r="N1558" s="1976"/>
      <c r="O1558" s="1976"/>
      <c r="P1558" s="1976"/>
      <c r="Q1558" s="1976"/>
      <c r="R1558" s="1976"/>
      <c r="S1558" s="2649"/>
      <c r="T1558" s="1722"/>
      <c r="U1558" s="1974"/>
      <c r="V1558" s="1974"/>
    </row>
    <row r="1559" spans="1:22">
      <c r="A1559" s="1722"/>
      <c r="B1559" s="2648"/>
      <c r="C1559" s="659"/>
      <c r="D1559" s="1722"/>
      <c r="E1559" s="2648"/>
      <c r="F1559" s="2648"/>
      <c r="G1559" s="1722"/>
      <c r="H1559" s="2648"/>
      <c r="I1559" s="2643"/>
      <c r="J1559" s="1975"/>
      <c r="K1559" s="1975"/>
      <c r="L1559" s="1974"/>
      <c r="M1559" s="1976"/>
      <c r="N1559" s="1976"/>
      <c r="O1559" s="1976"/>
      <c r="P1559" s="1976"/>
      <c r="Q1559" s="1976"/>
      <c r="R1559" s="1976"/>
      <c r="S1559" s="2649"/>
      <c r="T1559" s="1722"/>
      <c r="U1559" s="1974"/>
      <c r="V1559" s="1974"/>
    </row>
    <row r="1560" spans="1:22">
      <c r="A1560" s="1722"/>
      <c r="B1560" s="2648"/>
      <c r="C1560" s="659"/>
      <c r="D1560" s="1722"/>
      <c r="E1560" s="2648"/>
      <c r="F1560" s="2648"/>
      <c r="G1560" s="1722"/>
      <c r="H1560" s="2648"/>
      <c r="I1560" s="2643"/>
      <c r="J1560" s="1975"/>
      <c r="K1560" s="1975"/>
      <c r="L1560" s="1974"/>
      <c r="M1560" s="1976"/>
      <c r="N1560" s="1976"/>
      <c r="O1560" s="1976"/>
      <c r="P1560" s="1976"/>
      <c r="Q1560" s="1976"/>
      <c r="R1560" s="1976"/>
      <c r="S1560" s="2649"/>
      <c r="T1560" s="1722"/>
      <c r="U1560" s="1974"/>
      <c r="V1560" s="1974"/>
    </row>
    <row r="1561" spans="1:22">
      <c r="A1561" s="1722"/>
      <c r="B1561" s="2648"/>
      <c r="C1561" s="659"/>
      <c r="D1561" s="1722"/>
      <c r="E1561" s="2648"/>
      <c r="F1561" s="2648"/>
      <c r="G1561" s="1722"/>
      <c r="H1561" s="2648"/>
      <c r="I1561" s="2643"/>
      <c r="J1561" s="1975"/>
      <c r="K1561" s="1975"/>
      <c r="L1561" s="1974"/>
      <c r="M1561" s="1976"/>
      <c r="N1561" s="1976"/>
      <c r="O1561" s="1976"/>
      <c r="P1561" s="1976"/>
      <c r="Q1561" s="1976"/>
      <c r="R1561" s="1976"/>
      <c r="S1561" s="2649"/>
      <c r="T1561" s="1722"/>
      <c r="U1561" s="1974"/>
      <c r="V1561" s="1974"/>
    </row>
    <row r="1562" spans="1:22">
      <c r="A1562" s="1722"/>
      <c r="B1562" s="2648"/>
      <c r="C1562" s="659"/>
      <c r="D1562" s="1722"/>
      <c r="E1562" s="2648"/>
      <c r="F1562" s="2648"/>
      <c r="G1562" s="1722"/>
      <c r="H1562" s="2648"/>
      <c r="I1562" s="2643"/>
      <c r="J1562" s="1975"/>
      <c r="K1562" s="1975"/>
      <c r="L1562" s="1974"/>
      <c r="M1562" s="1976"/>
      <c r="N1562" s="1976"/>
      <c r="O1562" s="1976"/>
      <c r="P1562" s="1976"/>
      <c r="Q1562" s="1976"/>
      <c r="R1562" s="1976"/>
      <c r="S1562" s="2649"/>
      <c r="T1562" s="1722"/>
      <c r="U1562" s="1974"/>
      <c r="V1562" s="1974"/>
    </row>
    <row r="1563" spans="1:22">
      <c r="A1563" s="1722"/>
      <c r="B1563" s="2648"/>
      <c r="C1563" s="659"/>
      <c r="D1563" s="1722"/>
      <c r="E1563" s="2648"/>
      <c r="F1563" s="2648"/>
      <c r="G1563" s="1722"/>
      <c r="H1563" s="2648"/>
      <c r="I1563" s="2643"/>
      <c r="J1563" s="1975"/>
      <c r="K1563" s="1975"/>
      <c r="L1563" s="1974"/>
      <c r="M1563" s="1976"/>
      <c r="N1563" s="1976"/>
      <c r="O1563" s="1976"/>
      <c r="P1563" s="1976"/>
      <c r="Q1563" s="1976"/>
      <c r="R1563" s="1976"/>
      <c r="S1563" s="2649"/>
      <c r="T1563" s="1722"/>
      <c r="U1563" s="1974"/>
      <c r="V1563" s="1974"/>
    </row>
    <row r="1564" spans="1:22">
      <c r="A1564" s="1722"/>
      <c r="B1564" s="2648"/>
      <c r="C1564" s="659"/>
      <c r="D1564" s="1722"/>
      <c r="E1564" s="2648"/>
      <c r="F1564" s="2648"/>
      <c r="G1564" s="1722"/>
      <c r="H1564" s="2648"/>
      <c r="I1564" s="2643"/>
      <c r="J1564" s="1975"/>
      <c r="K1564" s="1975"/>
      <c r="L1564" s="1974"/>
      <c r="M1564" s="1976"/>
      <c r="N1564" s="1976"/>
      <c r="O1564" s="1976"/>
      <c r="P1564" s="1976"/>
      <c r="Q1564" s="1976"/>
      <c r="R1564" s="1976"/>
      <c r="S1564" s="2649"/>
      <c r="T1564" s="1722"/>
      <c r="U1564" s="1974"/>
      <c r="V1564" s="1974"/>
    </row>
    <row r="1565" spans="1:22">
      <c r="A1565" s="1722"/>
      <c r="B1565" s="2648"/>
      <c r="C1565" s="659"/>
      <c r="D1565" s="1722"/>
      <c r="E1565" s="2648"/>
      <c r="F1565" s="2648"/>
      <c r="G1565" s="1722"/>
      <c r="H1565" s="2648"/>
      <c r="I1565" s="2643"/>
      <c r="J1565" s="1975"/>
      <c r="K1565" s="1975"/>
      <c r="L1565" s="1974"/>
      <c r="M1565" s="1976"/>
      <c r="N1565" s="1976"/>
      <c r="O1565" s="1976"/>
      <c r="P1565" s="1976"/>
      <c r="Q1565" s="1976"/>
      <c r="R1565" s="1976"/>
      <c r="S1565" s="2649"/>
      <c r="T1565" s="1722"/>
      <c r="U1565" s="1974"/>
      <c r="V1565" s="1974"/>
    </row>
    <row r="1566" spans="1:22">
      <c r="A1566" s="1722"/>
      <c r="B1566" s="2648"/>
      <c r="C1566" s="659"/>
      <c r="D1566" s="1722"/>
      <c r="E1566" s="2648"/>
      <c r="F1566" s="2648"/>
      <c r="G1566" s="1722"/>
      <c r="H1566" s="2648"/>
      <c r="I1566" s="2643"/>
      <c r="J1566" s="1975"/>
      <c r="K1566" s="1975"/>
      <c r="L1566" s="1974"/>
      <c r="M1566" s="1976"/>
      <c r="N1566" s="1976"/>
      <c r="O1566" s="1976"/>
      <c r="P1566" s="1976"/>
      <c r="Q1566" s="1976"/>
      <c r="R1566" s="1976"/>
      <c r="S1566" s="2649"/>
      <c r="T1566" s="1722"/>
      <c r="U1566" s="1974"/>
      <c r="V1566" s="1974"/>
    </row>
    <row r="1567" spans="1:22">
      <c r="A1567" s="1722"/>
      <c r="B1567" s="2648"/>
      <c r="C1567" s="659"/>
      <c r="D1567" s="1722"/>
      <c r="E1567" s="2648"/>
      <c r="F1567" s="2648"/>
      <c r="G1567" s="1722"/>
      <c r="H1567" s="2648"/>
      <c r="I1567" s="2643"/>
      <c r="J1567" s="1975"/>
      <c r="K1567" s="1975"/>
      <c r="L1567" s="1974"/>
      <c r="M1567" s="1976"/>
      <c r="N1567" s="1976"/>
      <c r="O1567" s="1976"/>
      <c r="P1567" s="1976"/>
      <c r="Q1567" s="1976"/>
      <c r="R1567" s="1976"/>
      <c r="S1567" s="2649"/>
      <c r="T1567" s="1722"/>
      <c r="U1567" s="1974"/>
      <c r="V1567" s="1974"/>
    </row>
    <row r="1568" spans="1:22">
      <c r="A1568" s="1722"/>
      <c r="B1568" s="2648"/>
      <c r="C1568" s="659"/>
      <c r="D1568" s="1722"/>
      <c r="E1568" s="2648"/>
      <c r="F1568" s="2648"/>
      <c r="G1568" s="1722"/>
      <c r="H1568" s="2648"/>
      <c r="I1568" s="2643"/>
      <c r="J1568" s="1975"/>
      <c r="K1568" s="1975"/>
      <c r="L1568" s="1974"/>
      <c r="M1568" s="1976"/>
      <c r="N1568" s="1976"/>
      <c r="O1568" s="1976"/>
      <c r="P1568" s="1976"/>
      <c r="Q1568" s="1976"/>
      <c r="R1568" s="1976"/>
      <c r="S1568" s="2649"/>
      <c r="T1568" s="1722"/>
      <c r="U1568" s="1974"/>
      <c r="V1568" s="1974"/>
    </row>
    <row r="1569" spans="1:22">
      <c r="A1569" s="1722"/>
      <c r="B1569" s="2648"/>
      <c r="C1569" s="659"/>
      <c r="D1569" s="1722"/>
      <c r="E1569" s="2648"/>
      <c r="F1569" s="2648"/>
      <c r="G1569" s="1722"/>
      <c r="H1569" s="2648"/>
      <c r="I1569" s="2643"/>
      <c r="J1569" s="1975"/>
      <c r="K1569" s="1975"/>
      <c r="L1569" s="1974"/>
      <c r="M1569" s="1976"/>
      <c r="N1569" s="1976"/>
      <c r="O1569" s="1976"/>
      <c r="P1569" s="1976"/>
      <c r="Q1569" s="1976"/>
      <c r="R1569" s="1976"/>
      <c r="S1569" s="2649"/>
      <c r="T1569" s="1722"/>
      <c r="U1569" s="1974"/>
      <c r="V1569" s="1974"/>
    </row>
    <row r="1570" spans="1:22">
      <c r="A1570" s="1722"/>
      <c r="B1570" s="2648"/>
      <c r="C1570" s="659"/>
      <c r="D1570" s="1722"/>
      <c r="E1570" s="2648"/>
      <c r="F1570" s="2648"/>
      <c r="G1570" s="1722"/>
      <c r="H1570" s="2648"/>
      <c r="I1570" s="2643"/>
      <c r="J1570" s="1975"/>
      <c r="K1570" s="1975"/>
      <c r="L1570" s="1974"/>
      <c r="M1570" s="1976"/>
      <c r="N1570" s="1976"/>
      <c r="O1570" s="1976"/>
      <c r="P1570" s="1976"/>
      <c r="Q1570" s="1976"/>
      <c r="R1570" s="1976"/>
      <c r="S1570" s="2649"/>
      <c r="T1570" s="1722"/>
      <c r="U1570" s="1974"/>
      <c r="V1570" s="1974"/>
    </row>
    <row r="1571" spans="1:22">
      <c r="A1571" s="1722"/>
      <c r="B1571" s="2648"/>
      <c r="C1571" s="659"/>
      <c r="D1571" s="1722"/>
      <c r="E1571" s="2648"/>
      <c r="F1571" s="2648"/>
      <c r="G1571" s="1722"/>
      <c r="H1571" s="2648"/>
      <c r="I1571" s="2643"/>
      <c r="J1571" s="1975"/>
      <c r="K1571" s="1975"/>
      <c r="L1571" s="1974"/>
      <c r="M1571" s="1976"/>
      <c r="N1571" s="1976"/>
      <c r="O1571" s="1976"/>
      <c r="P1571" s="1976"/>
      <c r="Q1571" s="1976"/>
      <c r="R1571" s="1976"/>
      <c r="S1571" s="2649"/>
      <c r="T1571" s="1722"/>
      <c r="U1571" s="1974"/>
      <c r="V1571" s="1974"/>
    </row>
    <row r="1572" spans="1:22">
      <c r="A1572" s="1722"/>
      <c r="B1572" s="2648"/>
      <c r="C1572" s="659"/>
      <c r="D1572" s="1722"/>
      <c r="E1572" s="2648"/>
      <c r="F1572" s="2648"/>
      <c r="G1572" s="1722"/>
      <c r="H1572" s="2648"/>
      <c r="I1572" s="2643"/>
      <c r="J1572" s="1975"/>
      <c r="K1572" s="1975"/>
      <c r="L1572" s="1974"/>
      <c r="M1572" s="1976"/>
      <c r="N1572" s="1976"/>
      <c r="O1572" s="1976"/>
      <c r="P1572" s="1976"/>
      <c r="Q1572" s="1976"/>
      <c r="R1572" s="1976"/>
      <c r="S1572" s="2649"/>
      <c r="T1572" s="1722"/>
      <c r="U1572" s="1974"/>
      <c r="V1572" s="1974"/>
    </row>
    <row r="1573" spans="1:22">
      <c r="A1573" s="1722"/>
      <c r="B1573" s="2648"/>
      <c r="C1573" s="659"/>
      <c r="D1573" s="1722"/>
      <c r="E1573" s="2648"/>
      <c r="F1573" s="2648"/>
      <c r="G1573" s="1722"/>
      <c r="H1573" s="2648"/>
      <c r="I1573" s="2643"/>
      <c r="J1573" s="1975"/>
      <c r="K1573" s="1975"/>
      <c r="L1573" s="1974"/>
      <c r="M1573" s="1976"/>
      <c r="N1573" s="1976"/>
      <c r="O1573" s="1976"/>
      <c r="P1573" s="1976"/>
      <c r="Q1573" s="1976"/>
      <c r="R1573" s="1976"/>
      <c r="S1573" s="2649"/>
      <c r="T1573" s="1722"/>
      <c r="U1573" s="1974"/>
      <c r="V1573" s="1974"/>
    </row>
    <row r="1574" spans="1:22">
      <c r="A1574" s="1722"/>
      <c r="B1574" s="2648"/>
      <c r="C1574" s="659"/>
      <c r="D1574" s="1722"/>
      <c r="E1574" s="2648"/>
      <c r="F1574" s="2648"/>
      <c r="G1574" s="1722"/>
      <c r="H1574" s="2648"/>
      <c r="I1574" s="2643"/>
      <c r="J1574" s="1975"/>
      <c r="K1574" s="1975"/>
      <c r="L1574" s="1974"/>
      <c r="M1574" s="1976"/>
      <c r="N1574" s="1976"/>
      <c r="O1574" s="1976"/>
      <c r="P1574" s="1976"/>
      <c r="Q1574" s="1976"/>
      <c r="R1574" s="1976"/>
      <c r="S1574" s="2649"/>
      <c r="T1574" s="1722"/>
      <c r="U1574" s="1974"/>
      <c r="V1574" s="1974"/>
    </row>
    <row r="1575" spans="1:22">
      <c r="A1575" s="1722"/>
      <c r="B1575" s="2648"/>
      <c r="C1575" s="659"/>
      <c r="D1575" s="1722"/>
      <c r="E1575" s="2648"/>
      <c r="F1575" s="2648"/>
      <c r="G1575" s="1722"/>
      <c r="H1575" s="2648"/>
      <c r="I1575" s="2643"/>
      <c r="J1575" s="1975"/>
      <c r="K1575" s="1975"/>
      <c r="L1575" s="1974"/>
      <c r="M1575" s="1976"/>
      <c r="N1575" s="1976"/>
      <c r="O1575" s="1976"/>
      <c r="P1575" s="1976"/>
      <c r="Q1575" s="1976"/>
      <c r="R1575" s="1976"/>
      <c r="S1575" s="2649"/>
      <c r="T1575" s="1722"/>
      <c r="U1575" s="1974"/>
      <c r="V1575" s="1974"/>
    </row>
    <row r="1576" spans="1:22">
      <c r="A1576" s="1722"/>
      <c r="B1576" s="2648"/>
      <c r="C1576" s="659"/>
      <c r="D1576" s="1722"/>
      <c r="E1576" s="2648"/>
      <c r="F1576" s="2648"/>
      <c r="G1576" s="1722"/>
      <c r="H1576" s="2648"/>
      <c r="I1576" s="2643"/>
      <c r="J1576" s="1975"/>
      <c r="K1576" s="1975"/>
      <c r="L1576" s="1974"/>
      <c r="M1576" s="1976"/>
      <c r="N1576" s="1976"/>
      <c r="O1576" s="1976"/>
      <c r="P1576" s="1976"/>
      <c r="Q1576" s="1976"/>
      <c r="R1576" s="1976"/>
      <c r="S1576" s="2649"/>
      <c r="T1576" s="1722"/>
      <c r="U1576" s="1974"/>
      <c r="V1576" s="1974"/>
    </row>
    <row r="1577" spans="1:22">
      <c r="A1577" s="1722"/>
      <c r="B1577" s="2648"/>
      <c r="C1577" s="659"/>
      <c r="D1577" s="1722"/>
      <c r="E1577" s="2648"/>
      <c r="F1577" s="2648"/>
      <c r="G1577" s="1722"/>
      <c r="H1577" s="2648"/>
      <c r="I1577" s="2643"/>
      <c r="J1577" s="1975"/>
      <c r="K1577" s="1975"/>
      <c r="L1577" s="1974"/>
      <c r="M1577" s="1976"/>
      <c r="N1577" s="1976"/>
      <c r="O1577" s="1976"/>
      <c r="P1577" s="1976"/>
      <c r="Q1577" s="1976"/>
      <c r="R1577" s="1976"/>
      <c r="S1577" s="2649"/>
      <c r="T1577" s="1722"/>
      <c r="U1577" s="1974"/>
      <c r="V1577" s="1974"/>
    </row>
    <row r="1578" spans="1:22">
      <c r="A1578" s="1722"/>
      <c r="B1578" s="2648"/>
      <c r="C1578" s="659"/>
      <c r="D1578" s="1722"/>
      <c r="E1578" s="2648"/>
      <c r="F1578" s="2648"/>
      <c r="G1578" s="1722"/>
      <c r="H1578" s="2648"/>
      <c r="I1578" s="2643"/>
      <c r="J1578" s="1975"/>
      <c r="K1578" s="1975"/>
      <c r="L1578" s="1974"/>
      <c r="M1578" s="1976"/>
      <c r="N1578" s="1976"/>
      <c r="O1578" s="1976"/>
      <c r="P1578" s="1976"/>
      <c r="Q1578" s="1976"/>
      <c r="R1578" s="1976"/>
      <c r="S1578" s="2649"/>
      <c r="T1578" s="1722"/>
      <c r="U1578" s="1974"/>
      <c r="V1578" s="1974"/>
    </row>
    <row r="1579" spans="1:22">
      <c r="A1579" s="1722"/>
      <c r="B1579" s="2648"/>
      <c r="C1579" s="659"/>
      <c r="D1579" s="1722"/>
      <c r="E1579" s="2648"/>
      <c r="F1579" s="2648"/>
      <c r="G1579" s="1722"/>
      <c r="H1579" s="2648"/>
      <c r="I1579" s="2643"/>
      <c r="J1579" s="1975"/>
      <c r="K1579" s="1975"/>
      <c r="L1579" s="1974"/>
      <c r="M1579" s="1976"/>
      <c r="N1579" s="1976"/>
      <c r="O1579" s="1976"/>
      <c r="P1579" s="1976"/>
      <c r="Q1579" s="1976"/>
      <c r="R1579" s="1976"/>
      <c r="S1579" s="2649"/>
      <c r="T1579" s="1722"/>
      <c r="U1579" s="1974"/>
      <c r="V1579" s="1974"/>
    </row>
    <row r="1580" spans="1:22">
      <c r="A1580" s="1722"/>
      <c r="B1580" s="2648"/>
      <c r="C1580" s="659"/>
      <c r="D1580" s="1722"/>
      <c r="E1580" s="2648"/>
      <c r="F1580" s="2648"/>
      <c r="G1580" s="1722"/>
      <c r="H1580" s="2648"/>
      <c r="I1580" s="2643"/>
      <c r="J1580" s="1975"/>
      <c r="K1580" s="1975"/>
      <c r="L1580" s="1974"/>
      <c r="M1580" s="1976"/>
      <c r="N1580" s="1976"/>
      <c r="O1580" s="1976"/>
      <c r="P1580" s="1976"/>
      <c r="Q1580" s="1976"/>
      <c r="R1580" s="1976"/>
      <c r="S1580" s="2649"/>
      <c r="T1580" s="1722"/>
      <c r="U1580" s="1974"/>
      <c r="V1580" s="1974"/>
    </row>
    <row r="1581" spans="1:22">
      <c r="A1581" s="1722"/>
      <c r="B1581" s="2648"/>
      <c r="C1581" s="659"/>
      <c r="D1581" s="1722"/>
      <c r="E1581" s="2648"/>
      <c r="F1581" s="2648"/>
      <c r="G1581" s="1722"/>
      <c r="H1581" s="2648"/>
      <c r="I1581" s="2643"/>
      <c r="J1581" s="1975"/>
      <c r="K1581" s="1975"/>
      <c r="L1581" s="1974"/>
      <c r="M1581" s="1976"/>
      <c r="N1581" s="1976"/>
      <c r="O1581" s="1976"/>
      <c r="P1581" s="1976"/>
      <c r="Q1581" s="1976"/>
      <c r="R1581" s="1976"/>
      <c r="S1581" s="2649"/>
      <c r="T1581" s="1722"/>
      <c r="U1581" s="1974"/>
      <c r="V1581" s="1974"/>
    </row>
    <row r="1582" spans="1:22">
      <c r="A1582" s="1722"/>
      <c r="B1582" s="2648"/>
      <c r="C1582" s="659"/>
      <c r="D1582" s="1722"/>
      <c r="E1582" s="2648"/>
      <c r="F1582" s="2648"/>
      <c r="G1582" s="1722"/>
      <c r="H1582" s="2648"/>
      <c r="I1582" s="2643"/>
      <c r="J1582" s="1975"/>
      <c r="K1582" s="1975"/>
      <c r="L1582" s="1974"/>
      <c r="M1582" s="1976"/>
      <c r="N1582" s="1976"/>
      <c r="O1582" s="1976"/>
      <c r="P1582" s="1976"/>
      <c r="Q1582" s="1976"/>
      <c r="R1582" s="1976"/>
      <c r="S1582" s="2649"/>
      <c r="T1582" s="1722"/>
      <c r="U1582" s="1974"/>
      <c r="V1582" s="1974"/>
    </row>
    <row r="1583" spans="1:22">
      <c r="A1583" s="1722"/>
      <c r="B1583" s="2648"/>
      <c r="C1583" s="659"/>
      <c r="D1583" s="1722"/>
      <c r="E1583" s="2648"/>
      <c r="F1583" s="2648"/>
      <c r="G1583" s="1722"/>
      <c r="H1583" s="2648"/>
      <c r="I1583" s="2643"/>
      <c r="J1583" s="1975"/>
      <c r="K1583" s="1975"/>
      <c r="L1583" s="1974"/>
      <c r="M1583" s="1976"/>
      <c r="N1583" s="1976"/>
      <c r="O1583" s="1976"/>
      <c r="P1583" s="1976"/>
      <c r="Q1583" s="1976"/>
      <c r="R1583" s="1976"/>
      <c r="S1583" s="2649"/>
      <c r="T1583" s="1722"/>
      <c r="U1583" s="1974"/>
      <c r="V1583" s="1974"/>
    </row>
    <row r="1584" spans="1:22">
      <c r="A1584" s="1722"/>
      <c r="B1584" s="2648"/>
      <c r="C1584" s="659"/>
      <c r="D1584" s="1722"/>
      <c r="E1584" s="2648"/>
      <c r="F1584" s="2648"/>
      <c r="G1584" s="1722"/>
      <c r="H1584" s="2648"/>
      <c r="I1584" s="2643"/>
      <c r="J1584" s="1975"/>
      <c r="K1584" s="1975"/>
      <c r="L1584" s="1974"/>
      <c r="M1584" s="1976"/>
      <c r="N1584" s="1976"/>
      <c r="O1584" s="1976"/>
      <c r="P1584" s="1976"/>
      <c r="Q1584" s="1976"/>
      <c r="R1584" s="1976"/>
      <c r="S1584" s="2649"/>
      <c r="T1584" s="1722"/>
      <c r="U1584" s="1974"/>
      <c r="V1584" s="1974"/>
    </row>
    <row r="1585" spans="1:22">
      <c r="A1585" s="1722"/>
      <c r="B1585" s="2648"/>
      <c r="C1585" s="659"/>
      <c r="D1585" s="1722"/>
      <c r="E1585" s="2648"/>
      <c r="F1585" s="2648"/>
      <c r="G1585" s="1722"/>
      <c r="H1585" s="2648"/>
      <c r="I1585" s="2643"/>
      <c r="J1585" s="1975"/>
      <c r="K1585" s="1975"/>
      <c r="L1585" s="1974"/>
      <c r="M1585" s="1976"/>
      <c r="N1585" s="1976"/>
      <c r="O1585" s="1976"/>
      <c r="P1585" s="1976"/>
      <c r="Q1585" s="1976"/>
      <c r="R1585" s="1976"/>
      <c r="S1585" s="2649"/>
      <c r="T1585" s="1722"/>
      <c r="U1585" s="1974"/>
      <c r="V1585" s="1974"/>
    </row>
    <row r="1586" spans="1:22">
      <c r="A1586" s="1722"/>
      <c r="B1586" s="2648"/>
      <c r="C1586" s="659"/>
      <c r="D1586" s="1722"/>
      <c r="E1586" s="2648"/>
      <c r="F1586" s="2648"/>
      <c r="G1586" s="1722"/>
      <c r="H1586" s="2648"/>
      <c r="I1586" s="2643"/>
      <c r="J1586" s="1975"/>
      <c r="K1586" s="1975"/>
      <c r="L1586" s="1974"/>
      <c r="M1586" s="1976"/>
      <c r="N1586" s="1976"/>
      <c r="O1586" s="1976"/>
      <c r="P1586" s="1976"/>
      <c r="Q1586" s="1976"/>
      <c r="R1586" s="1976"/>
      <c r="S1586" s="2649"/>
      <c r="T1586" s="1722"/>
      <c r="U1586" s="1974"/>
      <c r="V1586" s="1974"/>
    </row>
    <row r="1587" spans="1:22">
      <c r="A1587" s="1722"/>
      <c r="B1587" s="2648"/>
      <c r="C1587" s="659"/>
      <c r="D1587" s="1722"/>
      <c r="E1587" s="2648"/>
      <c r="F1587" s="2648"/>
      <c r="G1587" s="1722"/>
      <c r="H1587" s="2648"/>
      <c r="I1587" s="2643"/>
      <c r="J1587" s="1975"/>
      <c r="K1587" s="1975"/>
      <c r="L1587" s="1974"/>
      <c r="M1587" s="1976"/>
      <c r="N1587" s="1976"/>
      <c r="O1587" s="1976"/>
      <c r="P1587" s="1976"/>
      <c r="Q1587" s="1976"/>
      <c r="R1587" s="1976"/>
      <c r="S1587" s="2649"/>
      <c r="T1587" s="1722"/>
      <c r="U1587" s="1974"/>
      <c r="V1587" s="1974"/>
    </row>
    <row r="1588" spans="1:22">
      <c r="A1588" s="1722"/>
      <c r="B1588" s="2648"/>
      <c r="C1588" s="659"/>
      <c r="D1588" s="1722"/>
      <c r="E1588" s="2648"/>
      <c r="F1588" s="2648"/>
      <c r="G1588" s="1722"/>
      <c r="H1588" s="2648"/>
      <c r="I1588" s="2643"/>
      <c r="J1588" s="1975"/>
      <c r="K1588" s="1975"/>
      <c r="L1588" s="1974"/>
      <c r="M1588" s="1976"/>
      <c r="N1588" s="1976"/>
      <c r="O1588" s="1976"/>
      <c r="P1588" s="1976"/>
      <c r="Q1588" s="1976"/>
      <c r="R1588" s="1976"/>
      <c r="S1588" s="2649"/>
      <c r="T1588" s="1722"/>
      <c r="U1588" s="1974"/>
      <c r="V1588" s="1974"/>
    </row>
    <row r="1589" spans="1:22">
      <c r="A1589" s="1722"/>
      <c r="B1589" s="2648"/>
      <c r="C1589" s="659"/>
      <c r="D1589" s="1722"/>
      <c r="E1589" s="2648"/>
      <c r="F1589" s="2648"/>
      <c r="G1589" s="1722"/>
      <c r="H1589" s="2648"/>
      <c r="I1589" s="2643"/>
      <c r="J1589" s="1975"/>
      <c r="K1589" s="1975"/>
      <c r="L1589" s="1974"/>
      <c r="M1589" s="1976"/>
      <c r="N1589" s="1976"/>
      <c r="O1589" s="1976"/>
      <c r="P1589" s="1976"/>
      <c r="Q1589" s="1976"/>
      <c r="R1589" s="1976"/>
      <c r="S1589" s="2649"/>
      <c r="T1589" s="1722"/>
      <c r="U1589" s="1974"/>
      <c r="V1589" s="1974"/>
    </row>
    <row r="1590" spans="1:22">
      <c r="A1590" s="1722"/>
      <c r="B1590" s="2648"/>
      <c r="C1590" s="659"/>
      <c r="D1590" s="1722"/>
      <c r="E1590" s="2648"/>
      <c r="F1590" s="2648"/>
      <c r="G1590" s="1722"/>
      <c r="H1590" s="2648"/>
      <c r="I1590" s="2643"/>
      <c r="J1590" s="1975"/>
      <c r="K1590" s="1975"/>
      <c r="L1590" s="1974"/>
      <c r="M1590" s="1976"/>
      <c r="N1590" s="1976"/>
      <c r="O1590" s="1976"/>
      <c r="P1590" s="1976"/>
      <c r="Q1590" s="1976"/>
      <c r="R1590" s="1976"/>
      <c r="S1590" s="2649"/>
      <c r="T1590" s="1722"/>
      <c r="U1590" s="1974"/>
      <c r="V1590" s="1974"/>
    </row>
    <row r="1591" spans="1:22">
      <c r="A1591" s="1722"/>
      <c r="B1591" s="2648"/>
      <c r="C1591" s="659"/>
      <c r="D1591" s="1722"/>
      <c r="E1591" s="2648"/>
      <c r="F1591" s="2648"/>
      <c r="G1591" s="1722"/>
      <c r="H1591" s="2648"/>
      <c r="I1591" s="2643"/>
      <c r="J1591" s="1975"/>
      <c r="K1591" s="1975"/>
      <c r="L1591" s="1974"/>
      <c r="M1591" s="1976"/>
      <c r="N1591" s="1976"/>
      <c r="O1591" s="1976"/>
      <c r="P1591" s="1976"/>
      <c r="Q1591" s="1976"/>
      <c r="R1591" s="1976"/>
      <c r="S1591" s="2649"/>
      <c r="T1591" s="1722"/>
      <c r="U1591" s="1974"/>
      <c r="V1591" s="1974"/>
    </row>
    <row r="1592" spans="1:22">
      <c r="A1592" s="1722"/>
      <c r="B1592" s="2648"/>
      <c r="C1592" s="659"/>
      <c r="D1592" s="1722"/>
      <c r="E1592" s="2648"/>
      <c r="F1592" s="2648"/>
      <c r="G1592" s="1722"/>
      <c r="H1592" s="2648"/>
      <c r="I1592" s="2643"/>
      <c r="J1592" s="1975"/>
      <c r="K1592" s="1975"/>
      <c r="L1592" s="1974"/>
      <c r="M1592" s="1976"/>
      <c r="N1592" s="1976"/>
      <c r="O1592" s="1976"/>
      <c r="P1592" s="1976"/>
      <c r="Q1592" s="1976"/>
      <c r="R1592" s="1976"/>
      <c r="S1592" s="2649"/>
      <c r="T1592" s="1722"/>
      <c r="U1592" s="1974"/>
      <c r="V1592" s="1974"/>
    </row>
    <row r="1593" spans="1:22">
      <c r="A1593" s="1722"/>
      <c r="B1593" s="2648"/>
      <c r="C1593" s="659"/>
      <c r="D1593" s="1722"/>
      <c r="E1593" s="2648"/>
      <c r="F1593" s="2648"/>
      <c r="G1593" s="1722"/>
      <c r="H1593" s="2648"/>
      <c r="I1593" s="2643"/>
      <c r="J1593" s="1975"/>
      <c r="K1593" s="1975"/>
      <c r="L1593" s="1974"/>
      <c r="M1593" s="1976"/>
      <c r="N1593" s="1976"/>
      <c r="O1593" s="1976"/>
      <c r="P1593" s="1976"/>
      <c r="Q1593" s="1976"/>
      <c r="R1593" s="1976"/>
      <c r="S1593" s="2649"/>
      <c r="T1593" s="1722"/>
      <c r="U1593" s="1974"/>
      <c r="V1593" s="1974"/>
    </row>
    <row r="1594" spans="1:22">
      <c r="A1594" s="1722"/>
      <c r="B1594" s="2648"/>
      <c r="C1594" s="659"/>
      <c r="D1594" s="1722"/>
      <c r="E1594" s="2648"/>
      <c r="F1594" s="2648"/>
      <c r="G1594" s="1722"/>
      <c r="H1594" s="2648"/>
      <c r="I1594" s="2643"/>
      <c r="J1594" s="1975"/>
      <c r="K1594" s="1975"/>
      <c r="L1594" s="1974"/>
      <c r="M1594" s="1976"/>
      <c r="N1594" s="1976"/>
      <c r="O1594" s="1976"/>
      <c r="P1594" s="1976"/>
      <c r="Q1594" s="1976"/>
      <c r="R1594" s="1976"/>
      <c r="S1594" s="2649"/>
      <c r="T1594" s="1722"/>
      <c r="U1594" s="1974"/>
      <c r="V1594" s="1974"/>
    </row>
    <row r="1595" spans="1:22">
      <c r="A1595" s="1722"/>
      <c r="B1595" s="2648"/>
      <c r="C1595" s="659"/>
      <c r="D1595" s="1722"/>
      <c r="E1595" s="2648"/>
      <c r="F1595" s="2648"/>
      <c r="G1595" s="1722"/>
      <c r="H1595" s="2648"/>
      <c r="I1595" s="2643"/>
      <c r="J1595" s="1975"/>
      <c r="K1595" s="1975"/>
      <c r="L1595" s="1974"/>
      <c r="M1595" s="1976"/>
      <c r="N1595" s="1976"/>
      <c r="O1595" s="1976"/>
      <c r="P1595" s="1976"/>
      <c r="Q1595" s="1976"/>
      <c r="R1595" s="1976"/>
      <c r="S1595" s="2649"/>
      <c r="T1595" s="1722"/>
      <c r="U1595" s="1974"/>
      <c r="V1595" s="1974"/>
    </row>
    <row r="1596" spans="1:22">
      <c r="A1596" s="1722"/>
      <c r="B1596" s="2648"/>
      <c r="C1596" s="659"/>
      <c r="D1596" s="1722"/>
      <c r="E1596" s="2648"/>
      <c r="F1596" s="2648"/>
      <c r="G1596" s="1722"/>
      <c r="H1596" s="2648"/>
      <c r="I1596" s="2643"/>
      <c r="J1596" s="1975"/>
      <c r="K1596" s="1975"/>
      <c r="L1596" s="1974"/>
      <c r="M1596" s="1976"/>
      <c r="N1596" s="1976"/>
      <c r="O1596" s="1976"/>
      <c r="P1596" s="1976"/>
      <c r="Q1596" s="1976"/>
      <c r="R1596" s="1976"/>
      <c r="S1596" s="2649"/>
      <c r="T1596" s="1722"/>
      <c r="U1596" s="1974"/>
      <c r="V1596" s="1974"/>
    </row>
    <row r="1597" spans="1:22">
      <c r="A1597" s="1722"/>
      <c r="B1597" s="2648"/>
      <c r="C1597" s="659"/>
      <c r="D1597" s="1722"/>
      <c r="E1597" s="2648"/>
      <c r="F1597" s="2648"/>
      <c r="G1597" s="1722"/>
      <c r="H1597" s="2648"/>
      <c r="I1597" s="2643"/>
      <c r="J1597" s="1975"/>
      <c r="K1597" s="1975"/>
      <c r="L1597" s="1974"/>
      <c r="M1597" s="1976"/>
      <c r="N1597" s="1976"/>
      <c r="O1597" s="1976"/>
      <c r="P1597" s="1976"/>
      <c r="Q1597" s="1976"/>
      <c r="R1597" s="1976"/>
      <c r="S1597" s="2649"/>
      <c r="T1597" s="1722"/>
      <c r="U1597" s="1974"/>
      <c r="V1597" s="1974"/>
    </row>
    <row r="1598" spans="1:22">
      <c r="A1598" s="1722"/>
      <c r="B1598" s="2648"/>
      <c r="C1598" s="659"/>
      <c r="D1598" s="1722"/>
      <c r="E1598" s="2648"/>
      <c r="F1598" s="2648"/>
      <c r="G1598" s="1722"/>
      <c r="H1598" s="2648"/>
      <c r="I1598" s="2643"/>
      <c r="J1598" s="1975"/>
      <c r="K1598" s="1975"/>
      <c r="L1598" s="1974"/>
      <c r="M1598" s="1976"/>
      <c r="N1598" s="1976"/>
      <c r="O1598" s="1976"/>
      <c r="P1598" s="1976"/>
      <c r="Q1598" s="1976"/>
      <c r="R1598" s="1976"/>
      <c r="S1598" s="2649"/>
      <c r="T1598" s="1722"/>
      <c r="U1598" s="1974"/>
      <c r="V1598" s="1974"/>
    </row>
    <row r="1599" spans="1:22">
      <c r="A1599" s="1722"/>
      <c r="B1599" s="2648"/>
      <c r="C1599" s="659"/>
      <c r="D1599" s="1722"/>
      <c r="E1599" s="2648"/>
      <c r="F1599" s="2648"/>
      <c r="G1599" s="1722"/>
      <c r="H1599" s="2648"/>
      <c r="I1599" s="2643"/>
      <c r="J1599" s="1975"/>
      <c r="K1599" s="1975"/>
      <c r="L1599" s="1974"/>
      <c r="M1599" s="1976"/>
      <c r="N1599" s="1976"/>
      <c r="O1599" s="1976"/>
      <c r="P1599" s="1976"/>
      <c r="Q1599" s="1976"/>
      <c r="R1599" s="1976"/>
      <c r="S1599" s="2649"/>
      <c r="T1599" s="1722"/>
      <c r="U1599" s="1974"/>
      <c r="V1599" s="1974"/>
    </row>
    <row r="1600" spans="1:22">
      <c r="A1600" s="1722"/>
      <c r="B1600" s="2648"/>
      <c r="C1600" s="659"/>
      <c r="D1600" s="1722"/>
      <c r="E1600" s="2648"/>
      <c r="F1600" s="2648"/>
      <c r="G1600" s="1722"/>
      <c r="H1600" s="2648"/>
      <c r="I1600" s="2643"/>
      <c r="J1600" s="1975"/>
      <c r="K1600" s="1975"/>
      <c r="L1600" s="1974"/>
      <c r="M1600" s="1976"/>
      <c r="N1600" s="1976"/>
      <c r="O1600" s="1976"/>
      <c r="P1600" s="1976"/>
      <c r="Q1600" s="1976"/>
      <c r="R1600" s="1976"/>
      <c r="S1600" s="2649"/>
      <c r="T1600" s="1722"/>
      <c r="U1600" s="1974"/>
      <c r="V1600" s="1974"/>
    </row>
    <row r="1601" spans="1:22">
      <c r="A1601" s="1722"/>
      <c r="B1601" s="2648"/>
      <c r="C1601" s="659"/>
      <c r="D1601" s="1722"/>
      <c r="E1601" s="2648"/>
      <c r="F1601" s="2648"/>
      <c r="G1601" s="1722"/>
      <c r="H1601" s="2648"/>
      <c r="I1601" s="2643"/>
      <c r="J1601" s="1975"/>
      <c r="K1601" s="1975"/>
      <c r="L1601" s="1974"/>
      <c r="M1601" s="1976"/>
      <c r="N1601" s="1976"/>
      <c r="O1601" s="1976"/>
      <c r="P1601" s="1976"/>
      <c r="Q1601" s="1976"/>
      <c r="R1601" s="1976"/>
      <c r="S1601" s="2649"/>
      <c r="T1601" s="1722"/>
      <c r="U1601" s="1974"/>
      <c r="V1601" s="1974"/>
    </row>
    <row r="1602" spans="1:22">
      <c r="A1602" s="1722"/>
      <c r="B1602" s="2648"/>
      <c r="C1602" s="659"/>
      <c r="D1602" s="1722"/>
      <c r="E1602" s="2648"/>
      <c r="F1602" s="2648"/>
      <c r="G1602" s="1722"/>
      <c r="H1602" s="2648"/>
      <c r="I1602" s="2643"/>
      <c r="J1602" s="1975"/>
      <c r="K1602" s="1975"/>
      <c r="L1602" s="1974"/>
      <c r="M1602" s="1976"/>
      <c r="N1602" s="1976"/>
      <c r="O1602" s="1976"/>
      <c r="P1602" s="1976"/>
      <c r="Q1602" s="1976"/>
      <c r="R1602" s="1976"/>
      <c r="S1602" s="2649"/>
      <c r="T1602" s="1722"/>
      <c r="U1602" s="1974"/>
      <c r="V1602" s="1974"/>
    </row>
    <row r="1603" spans="1:22">
      <c r="A1603" s="1722"/>
      <c r="B1603" s="2648"/>
      <c r="C1603" s="659"/>
      <c r="D1603" s="1722"/>
      <c r="E1603" s="2648"/>
      <c r="F1603" s="2648"/>
      <c r="G1603" s="1722"/>
      <c r="H1603" s="2648"/>
      <c r="I1603" s="2643"/>
      <c r="J1603" s="1975"/>
      <c r="K1603" s="1975"/>
      <c r="L1603" s="1974"/>
      <c r="M1603" s="1976"/>
      <c r="N1603" s="1976"/>
      <c r="O1603" s="1976"/>
      <c r="P1603" s="1976"/>
      <c r="Q1603" s="1976"/>
      <c r="R1603" s="1976"/>
      <c r="S1603" s="2649"/>
      <c r="T1603" s="1722"/>
      <c r="U1603" s="1974"/>
      <c r="V1603" s="1974"/>
    </row>
    <row r="1604" spans="1:22">
      <c r="A1604" s="1722"/>
      <c r="B1604" s="2648"/>
      <c r="C1604" s="659"/>
      <c r="D1604" s="1722"/>
      <c r="E1604" s="2648"/>
      <c r="F1604" s="2648"/>
      <c r="G1604" s="1722"/>
      <c r="H1604" s="2648"/>
      <c r="I1604" s="2643"/>
      <c r="J1604" s="1975"/>
      <c r="K1604" s="1975"/>
      <c r="L1604" s="1974"/>
      <c r="M1604" s="1976"/>
      <c r="N1604" s="1976"/>
      <c r="O1604" s="1976"/>
      <c r="P1604" s="1976"/>
      <c r="Q1604" s="1976"/>
      <c r="R1604" s="1976"/>
      <c r="S1604" s="2649"/>
      <c r="T1604" s="1722"/>
      <c r="U1604" s="1974"/>
      <c r="V1604" s="1974"/>
    </row>
    <row r="1605" spans="1:22">
      <c r="A1605" s="1722"/>
      <c r="B1605" s="2648"/>
      <c r="C1605" s="659"/>
      <c r="D1605" s="1722"/>
      <c r="E1605" s="2648"/>
      <c r="F1605" s="2648"/>
      <c r="G1605" s="1722"/>
      <c r="H1605" s="2648"/>
      <c r="I1605" s="2643"/>
      <c r="J1605" s="1975"/>
      <c r="K1605" s="1975"/>
      <c r="L1605" s="1974"/>
      <c r="M1605" s="1976"/>
      <c r="N1605" s="1976"/>
      <c r="O1605" s="1976"/>
      <c r="P1605" s="1976"/>
      <c r="Q1605" s="1976"/>
      <c r="R1605" s="1976"/>
      <c r="S1605" s="2649"/>
      <c r="T1605" s="1722"/>
      <c r="U1605" s="1974"/>
      <c r="V1605" s="1974"/>
    </row>
    <row r="1606" spans="1:22">
      <c r="A1606" s="1722"/>
      <c r="B1606" s="2648"/>
      <c r="C1606" s="659"/>
      <c r="D1606" s="1722"/>
      <c r="E1606" s="2648"/>
      <c r="F1606" s="2648"/>
      <c r="G1606" s="1722"/>
      <c r="H1606" s="2648"/>
      <c r="I1606" s="2643"/>
      <c r="J1606" s="1975"/>
      <c r="K1606" s="1975"/>
      <c r="L1606" s="1974"/>
      <c r="M1606" s="1976"/>
      <c r="N1606" s="1976"/>
      <c r="O1606" s="1976"/>
      <c r="P1606" s="1976"/>
      <c r="Q1606" s="1976"/>
      <c r="R1606" s="1976"/>
      <c r="S1606" s="2649"/>
      <c r="T1606" s="1722"/>
      <c r="U1606" s="1974"/>
      <c r="V1606" s="1974"/>
    </row>
    <row r="1607" spans="1:22">
      <c r="A1607" s="1722"/>
      <c r="B1607" s="2648"/>
      <c r="C1607" s="659"/>
      <c r="D1607" s="1722"/>
      <c r="E1607" s="2648"/>
      <c r="F1607" s="2648"/>
      <c r="G1607" s="1722"/>
      <c r="H1607" s="2648"/>
      <c r="I1607" s="2643"/>
      <c r="J1607" s="1975"/>
      <c r="K1607" s="1975"/>
      <c r="L1607" s="1974"/>
      <c r="M1607" s="1976"/>
      <c r="N1607" s="1976"/>
      <c r="O1607" s="1976"/>
      <c r="P1607" s="1976"/>
      <c r="Q1607" s="1976"/>
      <c r="R1607" s="1976"/>
      <c r="S1607" s="2649"/>
      <c r="T1607" s="1722"/>
      <c r="U1607" s="1974"/>
      <c r="V1607" s="1974"/>
    </row>
    <row r="1608" spans="1:22">
      <c r="A1608" s="1722"/>
      <c r="B1608" s="2648"/>
      <c r="C1608" s="659"/>
      <c r="D1608" s="1722"/>
      <c r="E1608" s="2648"/>
      <c r="F1608" s="2648"/>
      <c r="G1608" s="1722"/>
      <c r="H1608" s="2648"/>
      <c r="I1608" s="2643"/>
      <c r="J1608" s="1975"/>
      <c r="K1608" s="1975"/>
      <c r="L1608" s="1974"/>
      <c r="M1608" s="1976"/>
      <c r="N1608" s="1976"/>
      <c r="O1608" s="1976"/>
      <c r="P1608" s="1976"/>
      <c r="Q1608" s="1976"/>
      <c r="R1608" s="1976"/>
      <c r="S1608" s="2649"/>
      <c r="T1608" s="1722"/>
      <c r="U1608" s="1974"/>
      <c r="V1608" s="1974"/>
    </row>
    <row r="1609" spans="1:22">
      <c r="A1609" s="1722"/>
      <c r="B1609" s="2648"/>
      <c r="C1609" s="659"/>
      <c r="D1609" s="1722"/>
      <c r="E1609" s="2648"/>
      <c r="F1609" s="2648"/>
      <c r="G1609" s="1722"/>
      <c r="H1609" s="2648"/>
      <c r="I1609" s="2643"/>
      <c r="J1609" s="1975"/>
      <c r="K1609" s="1975"/>
      <c r="L1609" s="1974"/>
      <c r="M1609" s="1976"/>
      <c r="N1609" s="1976"/>
      <c r="O1609" s="1976"/>
      <c r="P1609" s="1976"/>
      <c r="Q1609" s="1976"/>
      <c r="R1609" s="1976"/>
      <c r="S1609" s="2649"/>
      <c r="T1609" s="1722"/>
      <c r="U1609" s="1974"/>
      <c r="V1609" s="1974"/>
    </row>
    <row r="1610" spans="1:22">
      <c r="A1610" s="1722"/>
      <c r="B1610" s="2648"/>
      <c r="C1610" s="659"/>
      <c r="D1610" s="1722"/>
      <c r="E1610" s="2648"/>
      <c r="F1610" s="2648"/>
      <c r="G1610" s="1722"/>
      <c r="H1610" s="2648"/>
      <c r="I1610" s="2643"/>
      <c r="J1610" s="1975"/>
      <c r="K1610" s="1975"/>
      <c r="L1610" s="1974"/>
      <c r="M1610" s="1976"/>
      <c r="N1610" s="1976"/>
      <c r="O1610" s="1976"/>
      <c r="P1610" s="1976"/>
      <c r="Q1610" s="1976"/>
      <c r="R1610" s="1976"/>
      <c r="S1610" s="2649"/>
      <c r="T1610" s="1722"/>
      <c r="U1610" s="1974"/>
      <c r="V1610" s="1974"/>
    </row>
    <row r="1611" spans="1:22">
      <c r="A1611" s="1722"/>
      <c r="B1611" s="2648"/>
      <c r="C1611" s="659"/>
      <c r="D1611" s="1722"/>
      <c r="E1611" s="2648"/>
      <c r="F1611" s="2648"/>
      <c r="G1611" s="1722"/>
      <c r="H1611" s="2648"/>
      <c r="I1611" s="2643"/>
      <c r="J1611" s="1975"/>
      <c r="K1611" s="1975"/>
      <c r="L1611" s="1974"/>
      <c r="M1611" s="1976"/>
      <c r="N1611" s="1976"/>
      <c r="O1611" s="1976"/>
      <c r="P1611" s="1976"/>
      <c r="Q1611" s="1976"/>
      <c r="R1611" s="1976"/>
      <c r="S1611" s="2649"/>
      <c r="T1611" s="1722"/>
      <c r="U1611" s="1974"/>
      <c r="V1611" s="1974"/>
    </row>
    <row r="1612" spans="1:22">
      <c r="A1612" s="1722"/>
      <c r="B1612" s="2648"/>
      <c r="C1612" s="659"/>
      <c r="D1612" s="1722"/>
      <c r="E1612" s="2648"/>
      <c r="F1612" s="2648"/>
      <c r="G1612" s="1722"/>
      <c r="H1612" s="2648"/>
      <c r="I1612" s="2643"/>
      <c r="J1612" s="1975"/>
      <c r="K1612" s="1975"/>
      <c r="L1612" s="1974"/>
      <c r="M1612" s="1976"/>
      <c r="N1612" s="1976"/>
      <c r="O1612" s="1976"/>
      <c r="P1612" s="1976"/>
      <c r="Q1612" s="1976"/>
      <c r="R1612" s="1976"/>
      <c r="S1612" s="2649"/>
      <c r="T1612" s="1722"/>
      <c r="U1612" s="1974"/>
      <c r="V1612" s="1974"/>
    </row>
    <row r="1613" spans="1:22">
      <c r="A1613" s="1722"/>
      <c r="B1613" s="2648"/>
      <c r="C1613" s="659"/>
      <c r="D1613" s="1722"/>
      <c r="E1613" s="2648"/>
      <c r="F1613" s="2648"/>
      <c r="G1613" s="1722"/>
      <c r="H1613" s="2648"/>
      <c r="I1613" s="2643"/>
      <c r="J1613" s="1975"/>
      <c r="K1613" s="1975"/>
      <c r="L1613" s="1974"/>
      <c r="M1613" s="1976"/>
      <c r="N1613" s="1976"/>
      <c r="O1613" s="1976"/>
      <c r="P1613" s="1976"/>
      <c r="Q1613" s="1976"/>
      <c r="R1613" s="1976"/>
      <c r="S1613" s="2649"/>
      <c r="T1613" s="1722"/>
      <c r="U1613" s="1974"/>
      <c r="V1613" s="1974"/>
    </row>
    <row r="1614" spans="1:22">
      <c r="A1614" s="1722"/>
      <c r="B1614" s="2648"/>
      <c r="C1614" s="659"/>
      <c r="D1614" s="1722"/>
      <c r="E1614" s="2648"/>
      <c r="F1614" s="2648"/>
      <c r="G1614" s="1722"/>
      <c r="H1614" s="2648"/>
      <c r="I1614" s="2643"/>
      <c r="J1614" s="1975"/>
      <c r="K1614" s="1975"/>
      <c r="L1614" s="1974"/>
      <c r="M1614" s="1976"/>
      <c r="N1614" s="1976"/>
      <c r="O1614" s="1976"/>
      <c r="P1614" s="1976"/>
      <c r="Q1614" s="1976"/>
      <c r="R1614" s="1976"/>
      <c r="S1614" s="2649"/>
      <c r="T1614" s="1722"/>
      <c r="U1614" s="1974"/>
      <c r="V1614" s="1974"/>
    </row>
    <row r="1615" spans="1:22">
      <c r="A1615" s="1722"/>
      <c r="B1615" s="2648"/>
      <c r="C1615" s="659"/>
      <c r="D1615" s="1722"/>
      <c r="E1615" s="2648"/>
      <c r="F1615" s="2648"/>
      <c r="G1615" s="1722"/>
      <c r="H1615" s="2648"/>
      <c r="I1615" s="2643"/>
      <c r="J1615" s="1975"/>
      <c r="K1615" s="1975"/>
      <c r="L1615" s="1974"/>
      <c r="M1615" s="1976"/>
      <c r="N1615" s="1976"/>
      <c r="O1615" s="1976"/>
      <c r="P1615" s="1976"/>
      <c r="Q1615" s="1976"/>
      <c r="R1615" s="1976"/>
      <c r="S1615" s="2649"/>
      <c r="T1615" s="1722"/>
      <c r="U1615" s="1974"/>
      <c r="V1615" s="1974"/>
    </row>
    <row r="1616" spans="1:22">
      <c r="A1616" s="1722"/>
      <c r="B1616" s="2648"/>
      <c r="C1616" s="659"/>
      <c r="D1616" s="1722"/>
      <c r="E1616" s="2648"/>
      <c r="F1616" s="2648"/>
      <c r="G1616" s="1722"/>
      <c r="H1616" s="2648"/>
      <c r="I1616" s="2643"/>
      <c r="J1616" s="1975"/>
      <c r="K1616" s="1975"/>
      <c r="L1616" s="1974"/>
      <c r="M1616" s="1976"/>
      <c r="N1616" s="1976"/>
      <c r="O1616" s="1976"/>
      <c r="P1616" s="1976"/>
      <c r="Q1616" s="1976"/>
      <c r="R1616" s="1976"/>
      <c r="S1616" s="2649"/>
      <c r="T1616" s="1722"/>
      <c r="U1616" s="1974"/>
      <c r="V1616" s="1974"/>
    </row>
    <row r="1617" spans="1:22">
      <c r="A1617" s="1722"/>
      <c r="B1617" s="2648"/>
      <c r="C1617" s="659"/>
      <c r="D1617" s="1722"/>
      <c r="E1617" s="2648"/>
      <c r="F1617" s="2648"/>
      <c r="G1617" s="1722"/>
      <c r="H1617" s="2648"/>
      <c r="I1617" s="2643"/>
      <c r="J1617" s="1975"/>
      <c r="K1617" s="1975"/>
      <c r="L1617" s="1974"/>
      <c r="M1617" s="1976"/>
      <c r="N1617" s="1976"/>
      <c r="O1617" s="1976"/>
      <c r="P1617" s="1976"/>
      <c r="Q1617" s="1976"/>
      <c r="R1617" s="1976"/>
      <c r="S1617" s="2649"/>
      <c r="T1617" s="1722"/>
      <c r="U1617" s="1974"/>
      <c r="V1617" s="1974"/>
    </row>
    <row r="1618" spans="1:22">
      <c r="A1618" s="1722"/>
      <c r="B1618" s="2648"/>
      <c r="C1618" s="659"/>
      <c r="D1618" s="1722"/>
      <c r="E1618" s="2648"/>
      <c r="F1618" s="2648"/>
      <c r="G1618" s="1722"/>
      <c r="H1618" s="2648"/>
      <c r="I1618" s="2643"/>
      <c r="J1618" s="1975"/>
      <c r="K1618" s="1975"/>
      <c r="L1618" s="1974"/>
      <c r="M1618" s="1976"/>
      <c r="N1618" s="1976"/>
      <c r="O1618" s="1976"/>
      <c r="P1618" s="1976"/>
      <c r="Q1618" s="1976"/>
      <c r="R1618" s="1976"/>
      <c r="S1618" s="2649"/>
      <c r="T1618" s="1722"/>
      <c r="U1618" s="1974"/>
      <c r="V1618" s="1974"/>
    </row>
    <row r="1619" spans="1:22">
      <c r="A1619" s="1722"/>
      <c r="B1619" s="2648"/>
      <c r="C1619" s="659"/>
      <c r="D1619" s="1722"/>
      <c r="E1619" s="2648"/>
      <c r="F1619" s="2648"/>
      <c r="G1619" s="1722"/>
      <c r="H1619" s="2648"/>
      <c r="I1619" s="2643"/>
      <c r="J1619" s="1975"/>
      <c r="K1619" s="1975"/>
      <c r="L1619" s="1974"/>
      <c r="M1619" s="1976"/>
      <c r="N1619" s="1976"/>
      <c r="O1619" s="1976"/>
      <c r="P1619" s="1976"/>
      <c r="Q1619" s="1976"/>
      <c r="R1619" s="1976"/>
      <c r="S1619" s="2649"/>
      <c r="T1619" s="1722"/>
      <c r="U1619" s="1974"/>
      <c r="V1619" s="1974"/>
    </row>
    <row r="1620" spans="1:22">
      <c r="A1620" s="1722"/>
      <c r="B1620" s="2648"/>
      <c r="C1620" s="659"/>
      <c r="D1620" s="1722"/>
      <c r="E1620" s="2648"/>
      <c r="F1620" s="2648"/>
      <c r="G1620" s="1722"/>
      <c r="H1620" s="2648"/>
      <c r="I1620" s="2643"/>
      <c r="J1620" s="1975"/>
      <c r="K1620" s="1975"/>
      <c r="L1620" s="1974"/>
      <c r="M1620" s="1976"/>
      <c r="N1620" s="1976"/>
      <c r="O1620" s="1976"/>
      <c r="P1620" s="1976"/>
      <c r="Q1620" s="1976"/>
      <c r="R1620" s="1976"/>
      <c r="S1620" s="2649"/>
      <c r="T1620" s="1722"/>
      <c r="U1620" s="1974"/>
      <c r="V1620" s="1974"/>
    </row>
    <row r="1621" spans="1:22">
      <c r="A1621" s="1722"/>
      <c r="B1621" s="2648"/>
      <c r="C1621" s="659"/>
      <c r="D1621" s="1722"/>
      <c r="E1621" s="2648"/>
      <c r="F1621" s="2648"/>
      <c r="G1621" s="1722"/>
      <c r="H1621" s="2648"/>
      <c r="I1621" s="2643"/>
      <c r="J1621" s="1975"/>
      <c r="K1621" s="1975"/>
      <c r="L1621" s="1974"/>
      <c r="M1621" s="1976"/>
      <c r="N1621" s="1976"/>
      <c r="O1621" s="1976"/>
      <c r="P1621" s="1976"/>
      <c r="Q1621" s="1976"/>
      <c r="R1621" s="1976"/>
      <c r="S1621" s="2649"/>
      <c r="T1621" s="1722"/>
      <c r="U1621" s="1974"/>
      <c r="V1621" s="1974"/>
    </row>
    <row r="1622" spans="1:22">
      <c r="A1622" s="1722"/>
      <c r="B1622" s="2648"/>
      <c r="C1622" s="659"/>
      <c r="D1622" s="1722"/>
      <c r="E1622" s="2648"/>
      <c r="F1622" s="2648"/>
      <c r="G1622" s="1722"/>
      <c r="H1622" s="2648"/>
      <c r="I1622" s="2643"/>
      <c r="J1622" s="1975"/>
      <c r="K1622" s="1975"/>
      <c r="L1622" s="1974"/>
      <c r="M1622" s="1976"/>
      <c r="N1622" s="1976"/>
      <c r="O1622" s="1976"/>
      <c r="P1622" s="1976"/>
      <c r="Q1622" s="1976"/>
      <c r="R1622" s="1976"/>
      <c r="S1622" s="2649"/>
      <c r="T1622" s="1722"/>
      <c r="U1622" s="1974"/>
      <c r="V1622" s="1974"/>
    </row>
    <row r="1623" spans="1:22">
      <c r="A1623" s="1722"/>
      <c r="B1623" s="2648"/>
      <c r="C1623" s="659"/>
      <c r="D1623" s="1722"/>
      <c r="E1623" s="2648"/>
      <c r="F1623" s="2648"/>
      <c r="G1623" s="1722"/>
      <c r="H1623" s="2648"/>
      <c r="I1623" s="2643"/>
      <c r="J1623" s="1975"/>
      <c r="K1623" s="1975"/>
      <c r="L1623" s="1974"/>
      <c r="M1623" s="1976"/>
      <c r="N1623" s="1976"/>
      <c r="O1623" s="1976"/>
      <c r="P1623" s="1976"/>
      <c r="Q1623" s="1976"/>
      <c r="R1623" s="1976"/>
      <c r="S1623" s="2649"/>
      <c r="T1623" s="1722"/>
      <c r="U1623" s="1974"/>
      <c r="V1623" s="1974"/>
    </row>
    <row r="1624" spans="1:22">
      <c r="A1624" s="1722"/>
      <c r="B1624" s="2648"/>
      <c r="C1624" s="659"/>
      <c r="D1624" s="1722"/>
      <c r="E1624" s="2648"/>
      <c r="F1624" s="2648"/>
      <c r="G1624" s="1722"/>
      <c r="H1624" s="2648"/>
      <c r="I1624" s="2643"/>
      <c r="J1624" s="1975"/>
      <c r="K1624" s="1975"/>
      <c r="L1624" s="1974"/>
      <c r="M1624" s="1976"/>
      <c r="N1624" s="1976"/>
      <c r="O1624" s="1976"/>
      <c r="P1624" s="1976"/>
      <c r="Q1624" s="1976"/>
      <c r="R1624" s="1976"/>
      <c r="S1624" s="2649"/>
      <c r="T1624" s="1722"/>
      <c r="U1624" s="1974"/>
      <c r="V1624" s="1974"/>
    </row>
    <row r="1625" spans="1:22">
      <c r="A1625" s="1722"/>
      <c r="B1625" s="2648"/>
      <c r="C1625" s="659"/>
      <c r="D1625" s="1722"/>
      <c r="E1625" s="2648"/>
      <c r="F1625" s="2648"/>
      <c r="G1625" s="1722"/>
      <c r="H1625" s="2648"/>
      <c r="I1625" s="2643"/>
      <c r="J1625" s="1975"/>
      <c r="K1625" s="1975"/>
      <c r="L1625" s="1974"/>
      <c r="M1625" s="1976"/>
      <c r="N1625" s="1976"/>
      <c r="O1625" s="1976"/>
      <c r="P1625" s="1976"/>
      <c r="Q1625" s="1976"/>
      <c r="R1625" s="1976"/>
      <c r="S1625" s="2649"/>
      <c r="T1625" s="1722"/>
      <c r="U1625" s="1974"/>
      <c r="V1625" s="1974"/>
    </row>
    <row r="1626" spans="1:22">
      <c r="A1626" s="1722"/>
      <c r="B1626" s="2648"/>
      <c r="C1626" s="659"/>
      <c r="D1626" s="1722"/>
      <c r="E1626" s="2648"/>
      <c r="F1626" s="2648"/>
      <c r="G1626" s="1722"/>
      <c r="H1626" s="2648"/>
      <c r="I1626" s="2643"/>
      <c r="J1626" s="1975"/>
      <c r="K1626" s="1975"/>
      <c r="L1626" s="1974"/>
      <c r="M1626" s="1976"/>
      <c r="N1626" s="1976"/>
      <c r="O1626" s="1976"/>
      <c r="P1626" s="1976"/>
      <c r="Q1626" s="1976"/>
      <c r="R1626" s="1976"/>
      <c r="S1626" s="2649"/>
      <c r="T1626" s="1722"/>
      <c r="U1626" s="1974"/>
      <c r="V1626" s="1974"/>
    </row>
    <row r="1627" spans="1:22">
      <c r="A1627" s="1722"/>
      <c r="B1627" s="2648"/>
      <c r="C1627" s="659"/>
      <c r="D1627" s="1722"/>
      <c r="E1627" s="2648"/>
      <c r="F1627" s="2648"/>
      <c r="G1627" s="1722"/>
      <c r="H1627" s="2648"/>
      <c r="I1627" s="2643"/>
      <c r="J1627" s="1975"/>
      <c r="K1627" s="1975"/>
      <c r="L1627" s="1974"/>
      <c r="M1627" s="1976"/>
      <c r="N1627" s="1976"/>
      <c r="O1627" s="1976"/>
      <c r="P1627" s="1976"/>
      <c r="Q1627" s="1976"/>
      <c r="R1627" s="1976"/>
      <c r="S1627" s="2649"/>
      <c r="T1627" s="1722"/>
      <c r="U1627" s="1974"/>
      <c r="V1627" s="1974"/>
    </row>
    <row r="1628" spans="1:22">
      <c r="A1628" s="1722"/>
      <c r="B1628" s="2648"/>
      <c r="C1628" s="659"/>
      <c r="D1628" s="1722"/>
      <c r="E1628" s="2648"/>
      <c r="F1628" s="2648"/>
      <c r="G1628" s="1722"/>
      <c r="H1628" s="2648"/>
      <c r="I1628" s="2643"/>
      <c r="J1628" s="1975"/>
      <c r="K1628" s="1975"/>
      <c r="L1628" s="1974"/>
      <c r="M1628" s="1976"/>
      <c r="N1628" s="1976"/>
      <c r="O1628" s="1976"/>
      <c r="P1628" s="1976"/>
      <c r="Q1628" s="1976"/>
      <c r="R1628" s="1976"/>
      <c r="S1628" s="2649"/>
      <c r="T1628" s="1722"/>
      <c r="U1628" s="1974"/>
      <c r="V1628" s="1974"/>
    </row>
    <row r="1629" spans="1:22">
      <c r="A1629" s="1722"/>
      <c r="B1629" s="2648"/>
      <c r="C1629" s="659"/>
      <c r="D1629" s="1722"/>
      <c r="E1629" s="2648"/>
      <c r="F1629" s="2648"/>
      <c r="G1629" s="1722"/>
      <c r="H1629" s="2648"/>
      <c r="I1629" s="2643"/>
      <c r="J1629" s="1975"/>
      <c r="K1629" s="1975"/>
      <c r="L1629" s="1974"/>
      <c r="M1629" s="1976"/>
      <c r="N1629" s="1976"/>
      <c r="O1629" s="1976"/>
      <c r="P1629" s="1976"/>
      <c r="Q1629" s="1976"/>
      <c r="R1629" s="1976"/>
      <c r="S1629" s="2649"/>
      <c r="T1629" s="1722"/>
      <c r="U1629" s="1974"/>
      <c r="V1629" s="1974"/>
    </row>
    <row r="1630" spans="1:22">
      <c r="A1630" s="1722"/>
      <c r="B1630" s="2648"/>
      <c r="C1630" s="659"/>
      <c r="D1630" s="1722"/>
      <c r="E1630" s="2648"/>
      <c r="F1630" s="2648"/>
      <c r="G1630" s="1722"/>
      <c r="H1630" s="2648"/>
      <c r="I1630" s="2643"/>
      <c r="J1630" s="1975"/>
      <c r="K1630" s="1975"/>
      <c r="L1630" s="1974"/>
      <c r="M1630" s="1976"/>
      <c r="N1630" s="1976"/>
      <c r="O1630" s="1976"/>
      <c r="P1630" s="1976"/>
      <c r="Q1630" s="1976"/>
      <c r="R1630" s="1976"/>
      <c r="S1630" s="2649"/>
      <c r="T1630" s="1722"/>
      <c r="U1630" s="1974"/>
      <c r="V1630" s="1974"/>
    </row>
    <row r="1631" spans="1:22">
      <c r="A1631" s="1722"/>
      <c r="B1631" s="2648"/>
      <c r="C1631" s="659"/>
      <c r="D1631" s="1722"/>
      <c r="E1631" s="2648"/>
      <c r="F1631" s="2648"/>
      <c r="G1631" s="1722"/>
      <c r="H1631" s="2648"/>
      <c r="I1631" s="2643"/>
      <c r="J1631" s="1975"/>
      <c r="K1631" s="1975"/>
      <c r="L1631" s="1974"/>
      <c r="M1631" s="1976"/>
      <c r="N1631" s="1976"/>
      <c r="O1631" s="1976"/>
      <c r="P1631" s="1976"/>
      <c r="Q1631" s="1976"/>
      <c r="R1631" s="1976"/>
      <c r="S1631" s="2649"/>
      <c r="T1631" s="1722"/>
      <c r="U1631" s="1974"/>
      <c r="V1631" s="1974"/>
    </row>
    <row r="1632" spans="1:22">
      <c r="A1632" s="1722"/>
      <c r="B1632" s="2648"/>
      <c r="C1632" s="659"/>
      <c r="D1632" s="1722"/>
      <c r="E1632" s="2648"/>
      <c r="F1632" s="2648"/>
      <c r="G1632" s="1722"/>
      <c r="H1632" s="2648"/>
      <c r="I1632" s="2643"/>
      <c r="J1632" s="1975"/>
      <c r="K1632" s="1975"/>
      <c r="L1632" s="1974"/>
      <c r="M1632" s="1976"/>
      <c r="N1632" s="1976"/>
      <c r="O1632" s="1976"/>
      <c r="P1632" s="1976"/>
      <c r="Q1632" s="1976"/>
      <c r="R1632" s="1976"/>
      <c r="S1632" s="2649"/>
      <c r="T1632" s="1722"/>
      <c r="U1632" s="1974"/>
      <c r="V1632" s="1974"/>
    </row>
    <row r="1633" spans="1:22">
      <c r="A1633" s="1722"/>
      <c r="B1633" s="2648"/>
      <c r="C1633" s="659"/>
      <c r="D1633" s="1722"/>
      <c r="E1633" s="2648"/>
      <c r="F1633" s="2648"/>
      <c r="G1633" s="1722"/>
      <c r="H1633" s="2648"/>
      <c r="I1633" s="2643"/>
      <c r="J1633" s="1975"/>
      <c r="K1633" s="1975"/>
      <c r="L1633" s="1974"/>
      <c r="M1633" s="1976"/>
      <c r="N1633" s="1976"/>
      <c r="O1633" s="1976"/>
      <c r="P1633" s="1976"/>
      <c r="Q1633" s="1976"/>
      <c r="R1633" s="1976"/>
      <c r="S1633" s="2649"/>
      <c r="T1633" s="1722"/>
      <c r="U1633" s="1974"/>
      <c r="V1633" s="1974"/>
    </row>
    <row r="1634" spans="1:22">
      <c r="A1634" s="1722"/>
      <c r="B1634" s="2648"/>
      <c r="C1634" s="659"/>
      <c r="D1634" s="1722"/>
      <c r="E1634" s="2648"/>
      <c r="F1634" s="2648"/>
      <c r="G1634" s="1722"/>
      <c r="H1634" s="2648"/>
      <c r="I1634" s="2643"/>
      <c r="J1634" s="1975"/>
      <c r="K1634" s="1975"/>
      <c r="L1634" s="1974"/>
      <c r="M1634" s="1976"/>
      <c r="N1634" s="1976"/>
      <c r="O1634" s="1976"/>
      <c r="P1634" s="1976"/>
      <c r="Q1634" s="1976"/>
      <c r="R1634" s="1976"/>
      <c r="S1634" s="2649"/>
      <c r="T1634" s="1722"/>
      <c r="U1634" s="1974"/>
      <c r="V1634" s="1974"/>
    </row>
    <row r="1635" spans="1:22">
      <c r="A1635" s="1722"/>
      <c r="B1635" s="2648"/>
      <c r="C1635" s="659"/>
      <c r="D1635" s="1722"/>
      <c r="E1635" s="2648"/>
      <c r="F1635" s="2648"/>
      <c r="G1635" s="1722"/>
      <c r="H1635" s="2648"/>
      <c r="I1635" s="2643"/>
      <c r="J1635" s="1975"/>
      <c r="K1635" s="1975"/>
      <c r="L1635" s="1974"/>
      <c r="M1635" s="1976"/>
      <c r="N1635" s="1976"/>
      <c r="O1635" s="1976"/>
      <c r="P1635" s="1976"/>
      <c r="Q1635" s="1976"/>
      <c r="R1635" s="1976"/>
      <c r="S1635" s="2649"/>
      <c r="T1635" s="1722"/>
      <c r="U1635" s="1974"/>
      <c r="V1635" s="1974"/>
    </row>
    <row r="1636" spans="1:22">
      <c r="A1636" s="1722"/>
      <c r="B1636" s="2648"/>
      <c r="C1636" s="659"/>
      <c r="D1636" s="1722"/>
      <c r="E1636" s="2648"/>
      <c r="F1636" s="2648"/>
      <c r="G1636" s="1722"/>
      <c r="H1636" s="2648"/>
      <c r="I1636" s="2643"/>
      <c r="J1636" s="1975"/>
      <c r="K1636" s="1975"/>
      <c r="L1636" s="1974"/>
      <c r="M1636" s="1976"/>
      <c r="N1636" s="1976"/>
      <c r="O1636" s="1976"/>
      <c r="P1636" s="1976"/>
      <c r="Q1636" s="1976"/>
      <c r="R1636" s="1976"/>
      <c r="S1636" s="2649"/>
      <c r="T1636" s="1722"/>
      <c r="U1636" s="1974"/>
      <c r="V1636" s="1974"/>
    </row>
    <row r="1637" spans="1:22">
      <c r="A1637" s="1722"/>
      <c r="B1637" s="2648"/>
      <c r="C1637" s="659"/>
      <c r="D1637" s="1722"/>
      <c r="E1637" s="2648"/>
      <c r="F1637" s="2648"/>
      <c r="G1637" s="1722"/>
      <c r="H1637" s="2648"/>
      <c r="I1637" s="2643"/>
      <c r="J1637" s="1975"/>
      <c r="K1637" s="1975"/>
      <c r="L1637" s="1974"/>
      <c r="M1637" s="1976"/>
      <c r="N1637" s="1976"/>
      <c r="O1637" s="1976"/>
      <c r="P1637" s="1976"/>
      <c r="Q1637" s="1976"/>
      <c r="R1637" s="1976"/>
      <c r="S1637" s="2649"/>
      <c r="T1637" s="1722"/>
      <c r="U1637" s="1974"/>
      <c r="V1637" s="1974"/>
    </row>
    <row r="1638" spans="1:22">
      <c r="A1638" s="1722"/>
      <c r="B1638" s="2648"/>
      <c r="C1638" s="659"/>
      <c r="D1638" s="1722"/>
      <c r="E1638" s="2648"/>
      <c r="F1638" s="2648"/>
      <c r="G1638" s="1722"/>
      <c r="H1638" s="2648"/>
      <c r="I1638" s="2643"/>
      <c r="J1638" s="1975"/>
      <c r="K1638" s="1975"/>
      <c r="L1638" s="1974"/>
      <c r="M1638" s="1976"/>
      <c r="N1638" s="1976"/>
      <c r="O1638" s="1976"/>
      <c r="P1638" s="1976"/>
      <c r="Q1638" s="1976"/>
      <c r="R1638" s="1976"/>
      <c r="S1638" s="2649"/>
      <c r="T1638" s="1722"/>
      <c r="U1638" s="1974"/>
      <c r="V1638" s="1974"/>
    </row>
    <row r="1639" spans="1:22">
      <c r="A1639" s="1722"/>
      <c r="B1639" s="2648"/>
      <c r="C1639" s="659"/>
      <c r="D1639" s="1722"/>
      <c r="E1639" s="2648"/>
      <c r="F1639" s="2648"/>
      <c r="G1639" s="1722"/>
      <c r="H1639" s="2648"/>
      <c r="I1639" s="2643"/>
      <c r="J1639" s="1975"/>
      <c r="K1639" s="1975"/>
      <c r="L1639" s="1974"/>
      <c r="M1639" s="1976"/>
      <c r="N1639" s="1976"/>
      <c r="O1639" s="1976"/>
      <c r="P1639" s="1976"/>
      <c r="Q1639" s="1976"/>
      <c r="R1639" s="1976"/>
      <c r="S1639" s="2649"/>
      <c r="T1639" s="1722"/>
      <c r="U1639" s="1974"/>
      <c r="V1639" s="1974"/>
    </row>
    <row r="1640" spans="1:22">
      <c r="A1640" s="1722"/>
      <c r="B1640" s="2648"/>
      <c r="C1640" s="659"/>
      <c r="D1640" s="1722"/>
      <c r="E1640" s="2648"/>
      <c r="F1640" s="2648"/>
      <c r="G1640" s="1722"/>
      <c r="H1640" s="2648"/>
      <c r="I1640" s="2643"/>
      <c r="J1640" s="1975"/>
      <c r="K1640" s="1975"/>
      <c r="L1640" s="1974"/>
      <c r="M1640" s="1976"/>
      <c r="N1640" s="1976"/>
      <c r="O1640" s="1976"/>
      <c r="P1640" s="1976"/>
      <c r="Q1640" s="1976"/>
      <c r="R1640" s="1976"/>
      <c r="S1640" s="2649"/>
      <c r="T1640" s="1722"/>
      <c r="U1640" s="1974"/>
      <c r="V1640" s="1974"/>
    </row>
    <row r="1641" spans="1:22">
      <c r="A1641" s="1722"/>
      <c r="B1641" s="2648"/>
      <c r="C1641" s="659"/>
      <c r="D1641" s="1722"/>
      <c r="E1641" s="2648"/>
      <c r="F1641" s="2648"/>
      <c r="G1641" s="1722"/>
      <c r="H1641" s="2648"/>
      <c r="I1641" s="2643"/>
      <c r="J1641" s="1975"/>
      <c r="K1641" s="1975"/>
      <c r="L1641" s="1974"/>
      <c r="M1641" s="1976"/>
      <c r="N1641" s="1976"/>
      <c r="O1641" s="1976"/>
      <c r="P1641" s="1976"/>
      <c r="Q1641" s="1976"/>
      <c r="R1641" s="1976"/>
      <c r="S1641" s="2649"/>
      <c r="T1641" s="1722"/>
      <c r="U1641" s="1974"/>
      <c r="V1641" s="1974"/>
    </row>
    <row r="1642" spans="1:22">
      <c r="A1642" s="1722"/>
      <c r="B1642" s="2648"/>
      <c r="C1642" s="659"/>
      <c r="D1642" s="1722"/>
      <c r="E1642" s="2648"/>
      <c r="F1642" s="2648"/>
      <c r="G1642" s="1722"/>
      <c r="H1642" s="2648"/>
      <c r="I1642" s="2643"/>
      <c r="J1642" s="1975"/>
      <c r="K1642" s="1975"/>
      <c r="L1642" s="1974"/>
      <c r="M1642" s="1976"/>
      <c r="N1642" s="1976"/>
      <c r="O1642" s="1976"/>
      <c r="P1642" s="1976"/>
      <c r="Q1642" s="1976"/>
      <c r="R1642" s="1976"/>
      <c r="S1642" s="2649"/>
      <c r="T1642" s="1722"/>
      <c r="U1642" s="1974"/>
      <c r="V1642" s="1974"/>
    </row>
    <row r="1643" spans="1:22">
      <c r="A1643" s="1722"/>
      <c r="B1643" s="2648"/>
      <c r="C1643" s="659"/>
      <c r="D1643" s="1722"/>
      <c r="E1643" s="2648"/>
      <c r="F1643" s="2648"/>
      <c r="G1643" s="1722"/>
      <c r="H1643" s="2648"/>
      <c r="I1643" s="2643"/>
      <c r="J1643" s="1975"/>
      <c r="K1643" s="1975"/>
      <c r="L1643" s="1974"/>
      <c r="M1643" s="1976"/>
      <c r="N1643" s="1976"/>
      <c r="O1643" s="1976"/>
      <c r="P1643" s="1976"/>
      <c r="Q1643" s="1976"/>
      <c r="R1643" s="1976"/>
      <c r="S1643" s="2649"/>
      <c r="T1643" s="1722"/>
      <c r="U1643" s="1974"/>
      <c r="V1643" s="1974"/>
    </row>
    <row r="1644" spans="1:22">
      <c r="A1644" s="1722"/>
      <c r="B1644" s="2648"/>
      <c r="C1644" s="659"/>
      <c r="D1644" s="1722"/>
      <c r="E1644" s="2648"/>
      <c r="F1644" s="2648"/>
      <c r="G1644" s="1722"/>
      <c r="H1644" s="2648"/>
      <c r="I1644" s="2643"/>
      <c r="J1644" s="1975"/>
      <c r="K1644" s="1975"/>
      <c r="L1644" s="1974"/>
      <c r="M1644" s="1976"/>
      <c r="N1644" s="1976"/>
      <c r="O1644" s="1976"/>
      <c r="P1644" s="1976"/>
      <c r="Q1644" s="1976"/>
      <c r="R1644" s="1976"/>
      <c r="S1644" s="2649"/>
      <c r="T1644" s="1722"/>
      <c r="U1644" s="1974"/>
      <c r="V1644" s="1974"/>
    </row>
    <row r="1645" spans="1:22">
      <c r="A1645" s="1722"/>
      <c r="B1645" s="2648"/>
      <c r="C1645" s="659"/>
      <c r="D1645" s="1722"/>
      <c r="E1645" s="2648"/>
      <c r="F1645" s="2648"/>
      <c r="G1645" s="1722"/>
      <c r="H1645" s="2648"/>
      <c r="I1645" s="2643"/>
      <c r="J1645" s="1975"/>
      <c r="K1645" s="1975"/>
      <c r="L1645" s="1974"/>
      <c r="M1645" s="1976"/>
      <c r="N1645" s="1976"/>
      <c r="O1645" s="1976"/>
      <c r="P1645" s="1976"/>
      <c r="Q1645" s="1976"/>
      <c r="R1645" s="1976"/>
      <c r="S1645" s="2649"/>
      <c r="T1645" s="1722"/>
      <c r="U1645" s="1974"/>
      <c r="V1645" s="1974"/>
    </row>
    <row r="1646" spans="1:22">
      <c r="A1646" s="1722"/>
      <c r="B1646" s="2648"/>
      <c r="C1646" s="659"/>
      <c r="D1646" s="1722"/>
      <c r="E1646" s="2648"/>
      <c r="F1646" s="2648"/>
      <c r="G1646" s="1722"/>
      <c r="H1646" s="2648"/>
      <c r="I1646" s="2643"/>
      <c r="J1646" s="1975"/>
      <c r="K1646" s="1975"/>
      <c r="L1646" s="1974"/>
      <c r="M1646" s="1976"/>
      <c r="N1646" s="1976"/>
      <c r="O1646" s="1976"/>
      <c r="P1646" s="1976"/>
      <c r="Q1646" s="1976"/>
      <c r="R1646" s="1976"/>
      <c r="S1646" s="2649"/>
      <c r="T1646" s="1722"/>
      <c r="U1646" s="1974"/>
      <c r="V1646" s="1974"/>
    </row>
    <row r="1647" spans="1:22">
      <c r="A1647" s="1722"/>
      <c r="B1647" s="2648"/>
      <c r="C1647" s="659"/>
      <c r="D1647" s="1722"/>
      <c r="E1647" s="2648"/>
      <c r="F1647" s="2648"/>
      <c r="G1647" s="1722"/>
      <c r="H1647" s="2648"/>
      <c r="I1647" s="2643"/>
      <c r="J1647" s="1975"/>
      <c r="K1647" s="1975"/>
      <c r="L1647" s="1974"/>
      <c r="M1647" s="1976"/>
      <c r="N1647" s="1976"/>
      <c r="O1647" s="1976"/>
      <c r="P1647" s="1976"/>
      <c r="Q1647" s="1976"/>
      <c r="R1647" s="1976"/>
      <c r="S1647" s="2649"/>
      <c r="T1647" s="1722"/>
      <c r="U1647" s="1974"/>
      <c r="V1647" s="1974"/>
    </row>
    <row r="1648" spans="1:22">
      <c r="A1648" s="1722"/>
      <c r="B1648" s="2648"/>
      <c r="C1648" s="659"/>
      <c r="D1648" s="1722"/>
      <c r="E1648" s="2648"/>
      <c r="F1648" s="2648"/>
      <c r="G1648" s="1722"/>
      <c r="H1648" s="2648"/>
      <c r="I1648" s="2643"/>
      <c r="J1648" s="1975"/>
      <c r="K1648" s="1975"/>
      <c r="L1648" s="1974"/>
      <c r="M1648" s="1976"/>
      <c r="N1648" s="1976"/>
      <c r="O1648" s="1976"/>
      <c r="P1648" s="1976"/>
      <c r="Q1648" s="1976"/>
      <c r="R1648" s="1976"/>
      <c r="S1648" s="2649"/>
      <c r="T1648" s="1722"/>
      <c r="U1648" s="1974"/>
      <c r="V1648" s="1974"/>
    </row>
    <row r="1649" spans="1:22">
      <c r="A1649" s="1722"/>
      <c r="B1649" s="2648"/>
      <c r="C1649" s="659"/>
      <c r="D1649" s="1722"/>
      <c r="E1649" s="2648"/>
      <c r="F1649" s="2648"/>
      <c r="G1649" s="1722"/>
      <c r="H1649" s="2648"/>
      <c r="I1649" s="2643"/>
      <c r="J1649" s="1975"/>
      <c r="K1649" s="1975"/>
      <c r="L1649" s="1974"/>
      <c r="M1649" s="1976"/>
      <c r="N1649" s="1976"/>
      <c r="O1649" s="1976"/>
      <c r="P1649" s="1976"/>
      <c r="Q1649" s="1976"/>
      <c r="R1649" s="1976"/>
      <c r="S1649" s="2649"/>
      <c r="T1649" s="1722"/>
      <c r="U1649" s="1974"/>
      <c r="V1649" s="1974"/>
    </row>
    <row r="1650" spans="1:22">
      <c r="A1650" s="1722"/>
      <c r="B1650" s="2648"/>
      <c r="C1650" s="659"/>
      <c r="D1650" s="1722"/>
      <c r="E1650" s="2648"/>
      <c r="F1650" s="2648"/>
      <c r="G1650" s="1722"/>
      <c r="H1650" s="2648"/>
      <c r="I1650" s="2643"/>
      <c r="J1650" s="1975"/>
      <c r="K1650" s="1975"/>
      <c r="L1650" s="1974"/>
      <c r="M1650" s="1976"/>
      <c r="N1650" s="1976"/>
      <c r="O1650" s="1976"/>
      <c r="P1650" s="1976"/>
      <c r="Q1650" s="1976"/>
      <c r="R1650" s="1976"/>
      <c r="S1650" s="2649"/>
      <c r="T1650" s="1722"/>
      <c r="U1650" s="1974"/>
      <c r="V1650" s="1974"/>
    </row>
    <row r="1651" spans="1:22">
      <c r="A1651" s="1722"/>
      <c r="B1651" s="2648"/>
      <c r="C1651" s="659"/>
      <c r="D1651" s="1722"/>
      <c r="E1651" s="2648"/>
      <c r="F1651" s="2648"/>
      <c r="G1651" s="1722"/>
      <c r="H1651" s="2648"/>
      <c r="I1651" s="2643"/>
      <c r="J1651" s="1975"/>
      <c r="K1651" s="1975"/>
      <c r="L1651" s="1974"/>
      <c r="M1651" s="1976"/>
      <c r="N1651" s="1976"/>
      <c r="O1651" s="1976"/>
      <c r="P1651" s="1976"/>
      <c r="Q1651" s="1976"/>
      <c r="R1651" s="1976"/>
      <c r="S1651" s="2649"/>
      <c r="T1651" s="1722"/>
      <c r="U1651" s="1974"/>
      <c r="V1651" s="1974"/>
    </row>
    <row r="1652" spans="1:22">
      <c r="A1652" s="1722"/>
      <c r="B1652" s="2648"/>
      <c r="C1652" s="659"/>
      <c r="D1652" s="1722"/>
      <c r="E1652" s="2648"/>
      <c r="F1652" s="2648"/>
      <c r="G1652" s="1722"/>
      <c r="H1652" s="2648"/>
      <c r="I1652" s="2643"/>
      <c r="J1652" s="1975"/>
      <c r="K1652" s="1975"/>
      <c r="L1652" s="1974"/>
      <c r="M1652" s="1976"/>
      <c r="N1652" s="1976"/>
      <c r="O1652" s="1976"/>
      <c r="P1652" s="1976"/>
      <c r="Q1652" s="1976"/>
      <c r="R1652" s="1976"/>
      <c r="S1652" s="2649"/>
      <c r="T1652" s="1722"/>
      <c r="U1652" s="1974"/>
      <c r="V1652" s="1974"/>
    </row>
    <row r="1653" spans="1:22">
      <c r="A1653" s="1722"/>
      <c r="B1653" s="2648"/>
      <c r="C1653" s="659"/>
      <c r="D1653" s="1722"/>
      <c r="E1653" s="2648"/>
      <c r="F1653" s="2648"/>
      <c r="G1653" s="1722"/>
      <c r="H1653" s="2648"/>
      <c r="I1653" s="2643"/>
      <c r="J1653" s="1975"/>
      <c r="K1653" s="1975"/>
      <c r="L1653" s="1974"/>
      <c r="M1653" s="1976"/>
      <c r="N1653" s="1976"/>
      <c r="O1653" s="1976"/>
      <c r="P1653" s="1976"/>
      <c r="Q1653" s="1976"/>
      <c r="R1653" s="1976"/>
      <c r="S1653" s="2649"/>
      <c r="T1653" s="1722"/>
      <c r="U1653" s="1974"/>
      <c r="V1653" s="1974"/>
    </row>
    <row r="1654" spans="1:22">
      <c r="A1654" s="1722"/>
      <c r="B1654" s="2648"/>
      <c r="C1654" s="659"/>
      <c r="D1654" s="1722"/>
      <c r="E1654" s="2648"/>
      <c r="F1654" s="2648"/>
      <c r="G1654" s="1722"/>
      <c r="H1654" s="2648"/>
      <c r="I1654" s="2643"/>
      <c r="J1654" s="1975"/>
      <c r="K1654" s="1975"/>
      <c r="L1654" s="1974"/>
      <c r="M1654" s="1976"/>
      <c r="N1654" s="1976"/>
      <c r="O1654" s="1976"/>
      <c r="P1654" s="1976"/>
      <c r="Q1654" s="1976"/>
      <c r="R1654" s="1976"/>
      <c r="S1654" s="2649"/>
      <c r="T1654" s="1722"/>
      <c r="U1654" s="1974"/>
      <c r="V1654" s="1974"/>
    </row>
    <row r="1655" spans="1:22">
      <c r="A1655" s="1722"/>
      <c r="B1655" s="2648"/>
      <c r="C1655" s="659"/>
      <c r="D1655" s="1722"/>
      <c r="E1655" s="2648"/>
      <c r="F1655" s="2648"/>
      <c r="G1655" s="1722"/>
      <c r="H1655" s="2648"/>
      <c r="I1655" s="2643"/>
      <c r="J1655" s="1975"/>
      <c r="K1655" s="1975"/>
      <c r="L1655" s="1974"/>
      <c r="M1655" s="1976"/>
      <c r="N1655" s="1976"/>
      <c r="O1655" s="1976"/>
      <c r="P1655" s="1976"/>
      <c r="Q1655" s="1976"/>
      <c r="R1655" s="1976"/>
      <c r="S1655" s="2649"/>
      <c r="T1655" s="1722"/>
      <c r="U1655" s="1974"/>
      <c r="V1655" s="1974"/>
    </row>
    <row r="1656" spans="1:22">
      <c r="A1656" s="1722"/>
      <c r="B1656" s="2648"/>
      <c r="C1656" s="659"/>
      <c r="D1656" s="1722"/>
      <c r="E1656" s="2648"/>
      <c r="F1656" s="2648"/>
      <c r="G1656" s="1722"/>
      <c r="H1656" s="2648"/>
      <c r="I1656" s="2643"/>
      <c r="J1656" s="1975"/>
      <c r="K1656" s="1975"/>
      <c r="L1656" s="1974"/>
      <c r="M1656" s="1976"/>
      <c r="N1656" s="1976"/>
      <c r="O1656" s="1976"/>
      <c r="P1656" s="1976"/>
      <c r="Q1656" s="1976"/>
      <c r="R1656" s="1976"/>
      <c r="S1656" s="2649"/>
      <c r="T1656" s="1722"/>
      <c r="U1656" s="1974"/>
      <c r="V1656" s="1974"/>
    </row>
    <row r="1657" spans="1:22">
      <c r="A1657" s="1722"/>
      <c r="B1657" s="2648"/>
      <c r="C1657" s="659"/>
      <c r="D1657" s="1722"/>
      <c r="E1657" s="2648"/>
      <c r="F1657" s="2648"/>
      <c r="G1657" s="1722"/>
      <c r="H1657" s="2648"/>
      <c r="I1657" s="2643"/>
      <c r="J1657" s="1975"/>
      <c r="K1657" s="1975"/>
      <c r="L1657" s="1974"/>
      <c r="M1657" s="1976"/>
      <c r="N1657" s="1976"/>
      <c r="O1657" s="1976"/>
      <c r="P1657" s="1976"/>
      <c r="Q1657" s="1976"/>
      <c r="R1657" s="1976"/>
      <c r="S1657" s="2649"/>
      <c r="T1657" s="1722"/>
      <c r="U1657" s="1974"/>
      <c r="V1657" s="1974"/>
    </row>
    <row r="1658" spans="1:22">
      <c r="A1658" s="1722"/>
      <c r="B1658" s="2648"/>
      <c r="C1658" s="659"/>
      <c r="D1658" s="1722"/>
      <c r="E1658" s="2648"/>
      <c r="F1658" s="2648"/>
      <c r="G1658" s="1722"/>
      <c r="H1658" s="2648"/>
      <c r="I1658" s="2643"/>
      <c r="J1658" s="1975"/>
      <c r="K1658" s="1975"/>
      <c r="L1658" s="1974"/>
      <c r="M1658" s="1976"/>
      <c r="N1658" s="1976"/>
      <c r="O1658" s="1976"/>
      <c r="P1658" s="1976"/>
      <c r="Q1658" s="1976"/>
      <c r="R1658" s="1976"/>
      <c r="S1658" s="2649"/>
      <c r="T1658" s="1722"/>
      <c r="U1658" s="1974"/>
      <c r="V1658" s="1974"/>
    </row>
    <row r="1659" spans="1:22">
      <c r="A1659" s="1722"/>
      <c r="B1659" s="2648"/>
      <c r="C1659" s="659"/>
      <c r="D1659" s="1722"/>
      <c r="E1659" s="2648"/>
      <c r="F1659" s="2648"/>
      <c r="G1659" s="1722"/>
      <c r="H1659" s="2648"/>
      <c r="I1659" s="2643"/>
      <c r="J1659" s="1975"/>
      <c r="K1659" s="1975"/>
      <c r="L1659" s="1974"/>
      <c r="M1659" s="1976"/>
      <c r="N1659" s="1976"/>
      <c r="O1659" s="1976"/>
      <c r="P1659" s="1976"/>
      <c r="Q1659" s="1976"/>
      <c r="R1659" s="1976"/>
      <c r="S1659" s="2649"/>
      <c r="T1659" s="1722"/>
      <c r="U1659" s="1974"/>
      <c r="V1659" s="1974"/>
    </row>
    <row r="1660" spans="1:22">
      <c r="A1660" s="1722"/>
      <c r="B1660" s="2648"/>
      <c r="C1660" s="659"/>
      <c r="D1660" s="1722"/>
      <c r="E1660" s="2648"/>
      <c r="F1660" s="2648"/>
      <c r="G1660" s="1722"/>
      <c r="H1660" s="2648"/>
      <c r="I1660" s="2643"/>
      <c r="J1660" s="1975"/>
      <c r="K1660" s="1975"/>
      <c r="L1660" s="1974"/>
      <c r="M1660" s="1976"/>
      <c r="N1660" s="1976"/>
      <c r="O1660" s="1976"/>
      <c r="P1660" s="1976"/>
      <c r="Q1660" s="1976"/>
      <c r="R1660" s="1976"/>
      <c r="S1660" s="2649"/>
      <c r="T1660" s="1722"/>
      <c r="U1660" s="1974"/>
      <c r="V1660" s="1974"/>
    </row>
    <row r="1661" spans="1:22">
      <c r="A1661" s="1722"/>
      <c r="B1661" s="2648"/>
      <c r="C1661" s="659"/>
      <c r="D1661" s="1722"/>
      <c r="E1661" s="2648"/>
      <c r="F1661" s="2648"/>
      <c r="G1661" s="1722"/>
      <c r="H1661" s="2648"/>
      <c r="I1661" s="2643"/>
      <c r="J1661" s="1975"/>
      <c r="K1661" s="1975"/>
      <c r="L1661" s="1974"/>
      <c r="M1661" s="1976"/>
      <c r="N1661" s="1976"/>
      <c r="O1661" s="1976"/>
      <c r="P1661" s="1976"/>
      <c r="Q1661" s="1976"/>
      <c r="R1661" s="1976"/>
      <c r="S1661" s="2649"/>
      <c r="T1661" s="1722"/>
      <c r="U1661" s="1974"/>
      <c r="V1661" s="1974"/>
    </row>
    <row r="1662" spans="1:22">
      <c r="A1662" s="1722"/>
      <c r="B1662" s="2648"/>
      <c r="C1662" s="659"/>
      <c r="D1662" s="1722"/>
      <c r="E1662" s="2648"/>
      <c r="F1662" s="2648"/>
      <c r="G1662" s="1722"/>
      <c r="H1662" s="2648"/>
      <c r="I1662" s="2643"/>
      <c r="J1662" s="1975"/>
      <c r="K1662" s="1975"/>
      <c r="L1662" s="1974"/>
      <c r="M1662" s="1976"/>
      <c r="N1662" s="1976"/>
      <c r="O1662" s="1976"/>
      <c r="P1662" s="1976"/>
      <c r="Q1662" s="1976"/>
      <c r="R1662" s="1976"/>
      <c r="S1662" s="2649"/>
      <c r="T1662" s="1722"/>
      <c r="U1662" s="1974"/>
      <c r="V1662" s="1974"/>
    </row>
    <row r="1663" spans="1:22">
      <c r="A1663" s="1722"/>
      <c r="B1663" s="2648"/>
      <c r="C1663" s="659"/>
      <c r="D1663" s="1722"/>
      <c r="E1663" s="2648"/>
      <c r="F1663" s="2648"/>
      <c r="G1663" s="1722"/>
      <c r="H1663" s="2648"/>
      <c r="I1663" s="2643"/>
      <c r="J1663" s="1975"/>
      <c r="K1663" s="1975"/>
      <c r="L1663" s="1974"/>
      <c r="M1663" s="1976"/>
      <c r="N1663" s="1976"/>
      <c r="O1663" s="1976"/>
      <c r="P1663" s="1976"/>
      <c r="Q1663" s="1976"/>
      <c r="R1663" s="1976"/>
      <c r="S1663" s="2649"/>
      <c r="T1663" s="1722"/>
      <c r="U1663" s="1974"/>
      <c r="V1663" s="1974"/>
    </row>
    <row r="1664" spans="1:22">
      <c r="A1664" s="1722"/>
      <c r="B1664" s="2648"/>
      <c r="C1664" s="659"/>
      <c r="D1664" s="1722"/>
      <c r="E1664" s="2648"/>
      <c r="F1664" s="2648"/>
      <c r="G1664" s="1722"/>
      <c r="H1664" s="2648"/>
      <c r="I1664" s="2643"/>
      <c r="J1664" s="1975"/>
      <c r="K1664" s="1975"/>
      <c r="L1664" s="1974"/>
      <c r="M1664" s="1976"/>
      <c r="N1664" s="1976"/>
      <c r="O1664" s="1976"/>
      <c r="P1664" s="1976"/>
      <c r="Q1664" s="1976"/>
      <c r="R1664" s="1976"/>
      <c r="S1664" s="2649"/>
      <c r="T1664" s="1722"/>
      <c r="U1664" s="1974"/>
      <c r="V1664" s="1974"/>
    </row>
    <row r="1665" spans="1:22">
      <c r="A1665" s="1722"/>
      <c r="B1665" s="2648"/>
      <c r="C1665" s="659"/>
      <c r="D1665" s="1722"/>
      <c r="E1665" s="2648"/>
      <c r="F1665" s="2648"/>
      <c r="G1665" s="1722"/>
      <c r="H1665" s="2648"/>
      <c r="I1665" s="2643"/>
      <c r="J1665" s="1975"/>
      <c r="K1665" s="1975"/>
      <c r="L1665" s="1974"/>
      <c r="M1665" s="1976"/>
      <c r="N1665" s="1976"/>
      <c r="O1665" s="1976"/>
      <c r="P1665" s="1976"/>
      <c r="Q1665" s="1976"/>
      <c r="R1665" s="1976"/>
      <c r="S1665" s="2649"/>
      <c r="T1665" s="1722"/>
      <c r="U1665" s="1974"/>
      <c r="V1665" s="1974"/>
    </row>
    <row r="1666" spans="1:22">
      <c r="A1666" s="1722"/>
      <c r="B1666" s="2648"/>
      <c r="C1666" s="659"/>
      <c r="D1666" s="1722"/>
      <c r="E1666" s="2648"/>
      <c r="F1666" s="2648"/>
      <c r="G1666" s="1722"/>
      <c r="H1666" s="2648"/>
      <c r="I1666" s="2643"/>
      <c r="J1666" s="1975"/>
      <c r="K1666" s="1975"/>
      <c r="L1666" s="1974"/>
      <c r="M1666" s="1976"/>
      <c r="N1666" s="1976"/>
      <c r="O1666" s="1976"/>
      <c r="P1666" s="1976"/>
      <c r="Q1666" s="1976"/>
      <c r="R1666" s="1976"/>
      <c r="S1666" s="2649"/>
      <c r="T1666" s="1722"/>
      <c r="U1666" s="1974"/>
      <c r="V1666" s="1974"/>
    </row>
    <row r="1667" spans="1:22">
      <c r="A1667" s="1722"/>
      <c r="B1667" s="2648"/>
      <c r="C1667" s="659"/>
      <c r="D1667" s="1722"/>
      <c r="E1667" s="2648"/>
      <c r="F1667" s="2648"/>
      <c r="G1667" s="1722"/>
      <c r="H1667" s="2648"/>
      <c r="I1667" s="2643"/>
      <c r="J1667" s="1975"/>
      <c r="K1667" s="1975"/>
      <c r="L1667" s="1974"/>
      <c r="M1667" s="1976"/>
      <c r="N1667" s="1976"/>
      <c r="O1667" s="1976"/>
      <c r="P1667" s="1976"/>
      <c r="Q1667" s="1976"/>
      <c r="R1667" s="1976"/>
      <c r="S1667" s="2649"/>
      <c r="T1667" s="1722"/>
      <c r="U1667" s="1974"/>
      <c r="V1667" s="1974"/>
    </row>
    <row r="1668" spans="1:22">
      <c r="A1668" s="1722"/>
      <c r="B1668" s="2648"/>
      <c r="C1668" s="659"/>
      <c r="D1668" s="1722"/>
      <c r="E1668" s="2648"/>
      <c r="F1668" s="2648"/>
      <c r="G1668" s="1722"/>
      <c r="H1668" s="2648"/>
      <c r="I1668" s="2643"/>
      <c r="J1668" s="1975"/>
      <c r="K1668" s="1975"/>
      <c r="L1668" s="1974"/>
      <c r="M1668" s="1976"/>
      <c r="N1668" s="1976"/>
      <c r="O1668" s="1976"/>
      <c r="P1668" s="1976"/>
      <c r="Q1668" s="1976"/>
      <c r="R1668" s="1976"/>
      <c r="S1668" s="2649"/>
      <c r="T1668" s="1722"/>
      <c r="U1668" s="1974"/>
      <c r="V1668" s="1974"/>
    </row>
    <row r="1669" spans="1:22">
      <c r="A1669" s="1722"/>
      <c r="B1669" s="2648"/>
      <c r="C1669" s="659"/>
      <c r="D1669" s="1722"/>
      <c r="E1669" s="2648"/>
      <c r="F1669" s="2648"/>
      <c r="G1669" s="1722"/>
      <c r="H1669" s="2648"/>
      <c r="I1669" s="2643"/>
      <c r="J1669" s="1975"/>
      <c r="K1669" s="1975"/>
      <c r="L1669" s="1974"/>
      <c r="M1669" s="1976"/>
      <c r="N1669" s="1976"/>
      <c r="O1669" s="1976"/>
      <c r="P1669" s="1976"/>
      <c r="Q1669" s="1976"/>
      <c r="R1669" s="1976"/>
      <c r="S1669" s="2649"/>
      <c r="T1669" s="1722"/>
      <c r="U1669" s="1974"/>
      <c r="V1669" s="1974"/>
    </row>
    <row r="1670" spans="1:22">
      <c r="A1670" s="1722"/>
      <c r="B1670" s="2648"/>
      <c r="C1670" s="659"/>
      <c r="D1670" s="1722"/>
      <c r="E1670" s="2648"/>
      <c r="F1670" s="2648"/>
      <c r="G1670" s="1722"/>
      <c r="H1670" s="2648"/>
      <c r="I1670" s="2643"/>
      <c r="J1670" s="1975"/>
      <c r="K1670" s="1975"/>
      <c r="L1670" s="1974"/>
      <c r="M1670" s="1976"/>
      <c r="N1670" s="1976"/>
      <c r="O1670" s="1976"/>
      <c r="P1670" s="1976"/>
      <c r="Q1670" s="1976"/>
      <c r="R1670" s="1976"/>
      <c r="S1670" s="2649"/>
      <c r="T1670" s="1722"/>
      <c r="U1670" s="1974"/>
      <c r="V1670" s="1974"/>
    </row>
    <row r="1671" spans="1:22">
      <c r="A1671" s="1722"/>
      <c r="B1671" s="2648"/>
      <c r="C1671" s="659"/>
      <c r="D1671" s="1722"/>
      <c r="E1671" s="2648"/>
      <c r="F1671" s="2648"/>
      <c r="G1671" s="1722"/>
      <c r="H1671" s="2648"/>
      <c r="I1671" s="2643"/>
      <c r="J1671" s="1975"/>
      <c r="K1671" s="1975"/>
      <c r="L1671" s="1974"/>
      <c r="M1671" s="1976"/>
      <c r="N1671" s="1976"/>
      <c r="O1671" s="1976"/>
      <c r="P1671" s="1976"/>
      <c r="Q1671" s="1976"/>
      <c r="R1671" s="1976"/>
      <c r="S1671" s="2649"/>
      <c r="T1671" s="1722"/>
      <c r="U1671" s="1974"/>
      <c r="V1671" s="1974"/>
    </row>
    <row r="1672" spans="1:22">
      <c r="A1672" s="1722"/>
      <c r="B1672" s="2648"/>
      <c r="C1672" s="659"/>
      <c r="D1672" s="1722"/>
      <c r="E1672" s="2648"/>
      <c r="F1672" s="2648"/>
      <c r="G1672" s="1722"/>
      <c r="H1672" s="2648"/>
      <c r="I1672" s="2643"/>
      <c r="J1672" s="1975"/>
      <c r="K1672" s="1975"/>
      <c r="L1672" s="1974"/>
      <c r="M1672" s="1976"/>
      <c r="N1672" s="1976"/>
      <c r="O1672" s="1976"/>
      <c r="P1672" s="1976"/>
      <c r="Q1672" s="1976"/>
      <c r="R1672" s="1976"/>
      <c r="S1672" s="2649"/>
      <c r="T1672" s="1722"/>
      <c r="U1672" s="1974"/>
      <c r="V1672" s="1974"/>
    </row>
    <row r="1673" spans="1:22">
      <c r="A1673" s="1722"/>
      <c r="B1673" s="2648"/>
      <c r="C1673" s="659"/>
      <c r="D1673" s="1722"/>
      <c r="E1673" s="2648"/>
      <c r="F1673" s="2648"/>
      <c r="G1673" s="1722"/>
      <c r="H1673" s="2648"/>
      <c r="I1673" s="2643"/>
      <c r="J1673" s="1975"/>
      <c r="K1673" s="1975"/>
      <c r="L1673" s="1974"/>
      <c r="M1673" s="1976"/>
      <c r="N1673" s="1976"/>
      <c r="O1673" s="1976"/>
      <c r="P1673" s="1976"/>
      <c r="Q1673" s="1976"/>
      <c r="R1673" s="1976"/>
      <c r="S1673" s="2649"/>
      <c r="T1673" s="1722"/>
      <c r="U1673" s="1974"/>
      <c r="V1673" s="1974"/>
    </row>
    <row r="1674" spans="1:22">
      <c r="A1674" s="1722"/>
      <c r="B1674" s="2648"/>
      <c r="C1674" s="659"/>
      <c r="D1674" s="1722"/>
      <c r="E1674" s="2648"/>
      <c r="F1674" s="2648"/>
      <c r="G1674" s="1722"/>
      <c r="H1674" s="2648"/>
      <c r="I1674" s="2643"/>
      <c r="J1674" s="1975"/>
      <c r="K1674" s="1975"/>
      <c r="L1674" s="1974"/>
      <c r="M1674" s="1976"/>
      <c r="N1674" s="1976"/>
      <c r="O1674" s="1976"/>
      <c r="P1674" s="1976"/>
      <c r="Q1674" s="1976"/>
      <c r="R1674" s="1976"/>
      <c r="S1674" s="2649"/>
      <c r="T1674" s="1722"/>
      <c r="U1674" s="1974"/>
      <c r="V1674" s="1974"/>
    </row>
    <row r="1675" spans="1:22">
      <c r="A1675" s="1722"/>
      <c r="B1675" s="2648"/>
      <c r="C1675" s="659"/>
      <c r="D1675" s="1722"/>
      <c r="E1675" s="2648"/>
      <c r="F1675" s="2648"/>
      <c r="G1675" s="1722"/>
      <c r="H1675" s="2648"/>
      <c r="I1675" s="2643"/>
      <c r="J1675" s="1975"/>
      <c r="K1675" s="1975"/>
      <c r="L1675" s="1974"/>
      <c r="M1675" s="1976"/>
      <c r="N1675" s="1976"/>
      <c r="O1675" s="1976"/>
      <c r="P1675" s="1976"/>
      <c r="Q1675" s="1976"/>
      <c r="R1675" s="1976"/>
      <c r="S1675" s="2649"/>
      <c r="T1675" s="1722"/>
      <c r="U1675" s="1974"/>
      <c r="V1675" s="1974"/>
    </row>
    <row r="1676" spans="1:22">
      <c r="A1676" s="1722"/>
      <c r="B1676" s="2648"/>
      <c r="C1676" s="659"/>
      <c r="D1676" s="1722"/>
      <c r="E1676" s="2648"/>
      <c r="F1676" s="2648"/>
      <c r="G1676" s="1722"/>
      <c r="H1676" s="2648"/>
      <c r="I1676" s="2643"/>
      <c r="J1676" s="1975"/>
      <c r="K1676" s="1975"/>
      <c r="L1676" s="1974"/>
      <c r="M1676" s="1976"/>
      <c r="N1676" s="1976"/>
      <c r="O1676" s="1976"/>
      <c r="P1676" s="1976"/>
      <c r="Q1676" s="1976"/>
      <c r="R1676" s="1976"/>
      <c r="S1676" s="2649"/>
      <c r="T1676" s="1722"/>
      <c r="U1676" s="1974"/>
      <c r="V1676" s="1974"/>
    </row>
    <row r="1677" spans="1:22">
      <c r="A1677" s="1722"/>
      <c r="B1677" s="2648"/>
      <c r="C1677" s="659"/>
      <c r="D1677" s="1722"/>
      <c r="E1677" s="2648"/>
      <c r="F1677" s="2648"/>
      <c r="G1677" s="1722"/>
      <c r="H1677" s="2648"/>
      <c r="I1677" s="2643"/>
      <c r="J1677" s="1975"/>
      <c r="K1677" s="1975"/>
      <c r="L1677" s="1974"/>
      <c r="M1677" s="1976"/>
      <c r="N1677" s="1976"/>
      <c r="O1677" s="1976"/>
      <c r="P1677" s="1976"/>
      <c r="Q1677" s="1976"/>
      <c r="R1677" s="1976"/>
      <c r="S1677" s="2649"/>
      <c r="T1677" s="1722"/>
      <c r="U1677" s="1974"/>
      <c r="V1677" s="1974"/>
    </row>
    <row r="1678" spans="1:22">
      <c r="A1678" s="1722"/>
      <c r="B1678" s="2648"/>
      <c r="C1678" s="659"/>
      <c r="D1678" s="1722"/>
      <c r="E1678" s="2648"/>
      <c r="F1678" s="2648"/>
      <c r="G1678" s="1722"/>
      <c r="H1678" s="2648"/>
      <c r="I1678" s="2643"/>
      <c r="J1678" s="1975"/>
      <c r="K1678" s="1975"/>
      <c r="L1678" s="1974"/>
      <c r="M1678" s="1976"/>
      <c r="N1678" s="1976"/>
      <c r="O1678" s="1976"/>
      <c r="P1678" s="1976"/>
      <c r="Q1678" s="1976"/>
      <c r="R1678" s="1976"/>
      <c r="S1678" s="2649"/>
      <c r="T1678" s="1722"/>
      <c r="U1678" s="1974"/>
      <c r="V1678" s="1974"/>
    </row>
    <row r="1679" spans="1:22">
      <c r="A1679" s="1722"/>
      <c r="B1679" s="2648"/>
      <c r="C1679" s="659"/>
      <c r="D1679" s="1722"/>
      <c r="E1679" s="2648"/>
      <c r="F1679" s="2648"/>
      <c r="G1679" s="1722"/>
      <c r="H1679" s="2648"/>
      <c r="I1679" s="2643"/>
      <c r="J1679" s="1975"/>
      <c r="K1679" s="1975"/>
      <c r="L1679" s="1974"/>
      <c r="M1679" s="1976"/>
      <c r="N1679" s="1976"/>
      <c r="O1679" s="1976"/>
      <c r="P1679" s="1976"/>
      <c r="Q1679" s="1976"/>
      <c r="R1679" s="1976"/>
      <c r="S1679" s="2649"/>
      <c r="T1679" s="1722"/>
      <c r="U1679" s="1974"/>
      <c r="V1679" s="1974"/>
    </row>
    <row r="1680" spans="1:22">
      <c r="A1680" s="1722"/>
      <c r="B1680" s="2648"/>
      <c r="C1680" s="659"/>
      <c r="D1680" s="1722"/>
      <c r="E1680" s="2648"/>
      <c r="F1680" s="2648"/>
      <c r="G1680" s="1722"/>
      <c r="H1680" s="2648"/>
      <c r="I1680" s="2643"/>
      <c r="J1680" s="1975"/>
      <c r="K1680" s="1975"/>
      <c r="L1680" s="1974"/>
      <c r="M1680" s="1976"/>
      <c r="N1680" s="1976"/>
      <c r="O1680" s="1976"/>
      <c r="P1680" s="1976"/>
      <c r="Q1680" s="1976"/>
      <c r="R1680" s="1976"/>
      <c r="S1680" s="2649"/>
      <c r="T1680" s="1722"/>
      <c r="U1680" s="1974"/>
      <c r="V1680" s="1974"/>
    </row>
    <row r="1681" spans="1:22">
      <c r="A1681" s="1722"/>
      <c r="B1681" s="2648"/>
      <c r="C1681" s="659"/>
      <c r="D1681" s="1722"/>
      <c r="E1681" s="2648"/>
      <c r="F1681" s="2648"/>
      <c r="G1681" s="1722"/>
      <c r="H1681" s="2648"/>
      <c r="I1681" s="2643"/>
      <c r="J1681" s="1975"/>
      <c r="K1681" s="1975"/>
      <c r="L1681" s="1974"/>
      <c r="M1681" s="1976"/>
      <c r="N1681" s="1976"/>
      <c r="O1681" s="1976"/>
      <c r="P1681" s="1976"/>
      <c r="Q1681" s="1976"/>
      <c r="R1681" s="1976"/>
      <c r="S1681" s="2649"/>
      <c r="T1681" s="1722"/>
      <c r="U1681" s="1974"/>
      <c r="V1681" s="1974"/>
    </row>
    <row r="1682" spans="1:22">
      <c r="A1682" s="1722"/>
      <c r="B1682" s="2648"/>
      <c r="C1682" s="659"/>
      <c r="D1682" s="1722"/>
      <c r="E1682" s="2648"/>
      <c r="F1682" s="2648"/>
      <c r="G1682" s="1722"/>
      <c r="H1682" s="2648"/>
      <c r="I1682" s="2643"/>
      <c r="J1682" s="1975"/>
      <c r="K1682" s="1975"/>
      <c r="L1682" s="1974"/>
      <c r="M1682" s="1976"/>
      <c r="N1682" s="1976"/>
      <c r="O1682" s="1976"/>
      <c r="P1682" s="1976"/>
      <c r="Q1682" s="1976"/>
      <c r="R1682" s="1976"/>
      <c r="S1682" s="2649"/>
      <c r="T1682" s="1722"/>
      <c r="U1682" s="1974"/>
      <c r="V1682" s="1974"/>
    </row>
    <row r="1683" spans="1:22">
      <c r="A1683" s="1722"/>
      <c r="B1683" s="2648"/>
      <c r="C1683" s="659"/>
      <c r="D1683" s="1722"/>
      <c r="E1683" s="2648"/>
      <c r="F1683" s="2648"/>
      <c r="G1683" s="1722"/>
      <c r="H1683" s="2648"/>
      <c r="I1683" s="2643"/>
      <c r="J1683" s="1975"/>
      <c r="K1683" s="1975"/>
      <c r="L1683" s="1974"/>
      <c r="M1683" s="1976"/>
      <c r="N1683" s="1976"/>
      <c r="O1683" s="1976"/>
      <c r="P1683" s="1976"/>
      <c r="Q1683" s="1976"/>
      <c r="R1683" s="1976"/>
      <c r="S1683" s="2649"/>
      <c r="T1683" s="1722"/>
      <c r="U1683" s="1974"/>
      <c r="V1683" s="1974"/>
    </row>
    <row r="1684" spans="1:22">
      <c r="A1684" s="1722"/>
      <c r="B1684" s="2648"/>
      <c r="C1684" s="659"/>
      <c r="D1684" s="1722"/>
      <c r="E1684" s="2648"/>
      <c r="F1684" s="2648"/>
      <c r="G1684" s="1722"/>
      <c r="H1684" s="2648"/>
      <c r="I1684" s="2643"/>
      <c r="J1684" s="1975"/>
      <c r="K1684" s="1975"/>
      <c r="L1684" s="1974"/>
      <c r="M1684" s="1976"/>
      <c r="N1684" s="1976"/>
      <c r="O1684" s="1976"/>
      <c r="P1684" s="1976"/>
      <c r="Q1684" s="1976"/>
      <c r="R1684" s="1976"/>
      <c r="S1684" s="2649"/>
      <c r="T1684" s="1722"/>
      <c r="U1684" s="1974"/>
      <c r="V1684" s="1974"/>
    </row>
    <row r="1685" spans="1:22">
      <c r="A1685" s="1722"/>
      <c r="B1685" s="2648"/>
      <c r="C1685" s="659"/>
      <c r="D1685" s="1722"/>
      <c r="E1685" s="2648"/>
      <c r="F1685" s="2648"/>
      <c r="G1685" s="1722"/>
      <c r="H1685" s="2648"/>
      <c r="I1685" s="2643"/>
      <c r="J1685" s="1975"/>
      <c r="K1685" s="1975"/>
      <c r="L1685" s="1974"/>
      <c r="M1685" s="1976"/>
      <c r="N1685" s="1976"/>
      <c r="O1685" s="1976"/>
      <c r="P1685" s="1976"/>
      <c r="Q1685" s="1976"/>
      <c r="R1685" s="1976"/>
      <c r="S1685" s="2649"/>
      <c r="T1685" s="1722"/>
      <c r="U1685" s="1974"/>
      <c r="V1685" s="1974"/>
    </row>
    <row r="1686" spans="1:22">
      <c r="A1686" s="1722"/>
      <c r="B1686" s="2648"/>
      <c r="C1686" s="659"/>
      <c r="D1686" s="1722"/>
      <c r="E1686" s="2648"/>
      <c r="F1686" s="2648"/>
      <c r="G1686" s="1722"/>
      <c r="H1686" s="2648"/>
      <c r="I1686" s="2643"/>
      <c r="J1686" s="1975"/>
      <c r="K1686" s="1975"/>
      <c r="L1686" s="1974"/>
      <c r="M1686" s="1976"/>
      <c r="N1686" s="1976"/>
      <c r="O1686" s="1976"/>
      <c r="P1686" s="1976"/>
      <c r="Q1686" s="1976"/>
      <c r="R1686" s="1976"/>
      <c r="S1686" s="2649"/>
      <c r="T1686" s="1722"/>
      <c r="U1686" s="1974"/>
      <c r="V1686" s="1974"/>
    </row>
    <row r="1687" spans="1:22">
      <c r="A1687" s="1722"/>
      <c r="B1687" s="2648"/>
      <c r="C1687" s="659"/>
      <c r="D1687" s="1722"/>
      <c r="E1687" s="2648"/>
      <c r="F1687" s="2648"/>
      <c r="G1687" s="1722"/>
      <c r="H1687" s="2648"/>
      <c r="I1687" s="2643"/>
      <c r="J1687" s="1975"/>
      <c r="K1687" s="1975"/>
      <c r="L1687" s="1974"/>
      <c r="M1687" s="1976"/>
      <c r="N1687" s="1976"/>
      <c r="O1687" s="1976"/>
      <c r="P1687" s="1976"/>
      <c r="Q1687" s="1976"/>
      <c r="R1687" s="1976"/>
      <c r="S1687" s="2649"/>
      <c r="T1687" s="1722"/>
      <c r="U1687" s="1974"/>
      <c r="V1687" s="1974"/>
    </row>
    <row r="1688" spans="1:22">
      <c r="A1688" s="1722"/>
      <c r="B1688" s="2648"/>
      <c r="C1688" s="659"/>
      <c r="D1688" s="1722"/>
      <c r="E1688" s="2648"/>
      <c r="F1688" s="2648"/>
      <c r="G1688" s="1722"/>
      <c r="H1688" s="2648"/>
      <c r="I1688" s="2643"/>
      <c r="J1688" s="1975"/>
      <c r="K1688" s="1975"/>
      <c r="L1688" s="1974"/>
      <c r="M1688" s="1976"/>
      <c r="N1688" s="1976"/>
      <c r="O1688" s="1976"/>
      <c r="P1688" s="1976"/>
      <c r="Q1688" s="1976"/>
      <c r="R1688" s="1976"/>
      <c r="S1688" s="2649"/>
      <c r="T1688" s="1722"/>
      <c r="U1688" s="1974"/>
      <c r="V1688" s="1974"/>
    </row>
    <row r="1689" spans="1:22">
      <c r="A1689" s="1722"/>
      <c r="B1689" s="2648"/>
      <c r="C1689" s="659"/>
      <c r="D1689" s="1722"/>
      <c r="E1689" s="2648"/>
      <c r="F1689" s="2648"/>
      <c r="G1689" s="1722"/>
      <c r="H1689" s="2648"/>
      <c r="I1689" s="2643"/>
      <c r="J1689" s="1975"/>
      <c r="K1689" s="1975"/>
      <c r="L1689" s="1974"/>
      <c r="M1689" s="1976"/>
      <c r="N1689" s="1976"/>
      <c r="O1689" s="1976"/>
      <c r="P1689" s="1976"/>
      <c r="Q1689" s="1976"/>
      <c r="R1689" s="1976"/>
      <c r="S1689" s="2649"/>
      <c r="T1689" s="1722"/>
      <c r="U1689" s="1974"/>
      <c r="V1689" s="1974"/>
    </row>
    <row r="1690" spans="1:22">
      <c r="A1690" s="1722"/>
      <c r="B1690" s="2648"/>
      <c r="C1690" s="659"/>
      <c r="D1690" s="1722"/>
      <c r="E1690" s="2648"/>
      <c r="F1690" s="2648"/>
      <c r="G1690" s="1722"/>
      <c r="H1690" s="2648"/>
      <c r="I1690" s="2643"/>
      <c r="J1690" s="1975"/>
      <c r="K1690" s="1975"/>
      <c r="L1690" s="1974"/>
      <c r="M1690" s="1976"/>
      <c r="N1690" s="1976"/>
      <c r="O1690" s="1976"/>
      <c r="P1690" s="1976"/>
      <c r="Q1690" s="1976"/>
      <c r="R1690" s="1976"/>
      <c r="S1690" s="2649"/>
      <c r="T1690" s="1722"/>
      <c r="U1690" s="1974"/>
      <c r="V1690" s="1974"/>
    </row>
    <row r="1691" spans="1:22">
      <c r="A1691" s="1722"/>
      <c r="B1691" s="2648"/>
      <c r="C1691" s="659"/>
      <c r="D1691" s="1722"/>
      <c r="E1691" s="2648"/>
      <c r="F1691" s="2648"/>
      <c r="G1691" s="1722"/>
      <c r="H1691" s="2648"/>
      <c r="I1691" s="2643"/>
      <c r="J1691" s="1975"/>
      <c r="K1691" s="1975"/>
      <c r="L1691" s="1974"/>
      <c r="M1691" s="1976"/>
      <c r="N1691" s="1976"/>
      <c r="O1691" s="1976"/>
      <c r="P1691" s="1976"/>
      <c r="Q1691" s="1976"/>
      <c r="R1691" s="1976"/>
      <c r="S1691" s="2649"/>
      <c r="T1691" s="1722"/>
      <c r="U1691" s="1974"/>
      <c r="V1691" s="1974"/>
    </row>
    <row r="1692" spans="1:22">
      <c r="A1692" s="1722"/>
      <c r="B1692" s="2648"/>
      <c r="C1692" s="659"/>
      <c r="D1692" s="1722"/>
      <c r="E1692" s="2648"/>
      <c r="F1692" s="2648"/>
      <c r="G1692" s="1722"/>
      <c r="H1692" s="2648"/>
      <c r="I1692" s="2643"/>
      <c r="J1692" s="1975"/>
      <c r="K1692" s="1975"/>
      <c r="L1692" s="1974"/>
      <c r="M1692" s="1976"/>
      <c r="N1692" s="1976"/>
      <c r="O1692" s="1976"/>
      <c r="P1692" s="1976"/>
      <c r="Q1692" s="1976"/>
      <c r="R1692" s="1976"/>
      <c r="S1692" s="2649"/>
      <c r="T1692" s="1722"/>
      <c r="U1692" s="1974"/>
      <c r="V1692" s="1974"/>
    </row>
    <row r="1693" spans="1:22">
      <c r="A1693" s="1722"/>
      <c r="B1693" s="2648"/>
      <c r="C1693" s="659"/>
      <c r="D1693" s="1722"/>
      <c r="E1693" s="2648"/>
      <c r="F1693" s="2648"/>
      <c r="G1693" s="1722"/>
      <c r="H1693" s="2648"/>
      <c r="I1693" s="2643"/>
      <c r="J1693" s="1975"/>
      <c r="K1693" s="1975"/>
      <c r="L1693" s="1974"/>
      <c r="M1693" s="1976"/>
      <c r="N1693" s="1976"/>
      <c r="O1693" s="1976"/>
      <c r="P1693" s="1976"/>
      <c r="Q1693" s="1976"/>
      <c r="R1693" s="1976"/>
      <c r="S1693" s="2649"/>
      <c r="T1693" s="1722"/>
      <c r="U1693" s="1974"/>
      <c r="V1693" s="1974"/>
    </row>
    <row r="1694" spans="1:22">
      <c r="A1694" s="1722"/>
      <c r="B1694" s="2648"/>
      <c r="C1694" s="659"/>
      <c r="D1694" s="1722"/>
      <c r="E1694" s="2648"/>
      <c r="F1694" s="2648"/>
      <c r="G1694" s="1722"/>
      <c r="H1694" s="2648"/>
      <c r="I1694" s="2643"/>
      <c r="J1694" s="1975"/>
      <c r="K1694" s="1975"/>
      <c r="L1694" s="1974"/>
      <c r="M1694" s="1976"/>
      <c r="N1694" s="1976"/>
      <c r="O1694" s="1976"/>
      <c r="P1694" s="1976"/>
      <c r="Q1694" s="1976"/>
      <c r="R1694" s="1976"/>
      <c r="S1694" s="2649"/>
      <c r="T1694" s="1722"/>
      <c r="U1694" s="1974"/>
      <c r="V1694" s="1974"/>
    </row>
    <row r="1695" spans="1:22">
      <c r="A1695" s="1722"/>
      <c r="B1695" s="2648"/>
      <c r="C1695" s="659"/>
      <c r="D1695" s="1722"/>
      <c r="E1695" s="2648"/>
      <c r="F1695" s="2648"/>
      <c r="G1695" s="1722"/>
      <c r="H1695" s="2648"/>
      <c r="I1695" s="2643"/>
      <c r="J1695" s="1975"/>
      <c r="K1695" s="1975"/>
      <c r="L1695" s="1974"/>
      <c r="M1695" s="1976"/>
      <c r="N1695" s="1976"/>
      <c r="O1695" s="1976"/>
      <c r="P1695" s="1976"/>
      <c r="Q1695" s="1976"/>
      <c r="R1695" s="1976"/>
      <c r="S1695" s="2649"/>
      <c r="T1695" s="1722"/>
      <c r="U1695" s="1974"/>
      <c r="V1695" s="1974"/>
    </row>
    <row r="1696" spans="1:22">
      <c r="A1696" s="1722"/>
      <c r="B1696" s="2648"/>
      <c r="C1696" s="659"/>
      <c r="D1696" s="1722"/>
      <c r="E1696" s="2648"/>
      <c r="F1696" s="2648"/>
      <c r="G1696" s="1722"/>
      <c r="H1696" s="2648"/>
      <c r="I1696" s="2643"/>
      <c r="J1696" s="1975"/>
      <c r="K1696" s="1975"/>
      <c r="L1696" s="1974"/>
      <c r="M1696" s="1976"/>
      <c r="N1696" s="1976"/>
      <c r="O1696" s="1976"/>
      <c r="P1696" s="1976"/>
      <c r="Q1696" s="1976"/>
      <c r="R1696" s="1976"/>
      <c r="S1696" s="2649"/>
      <c r="T1696" s="1722"/>
      <c r="U1696" s="1974"/>
      <c r="V1696" s="1974"/>
    </row>
    <row r="1697" spans="1:22">
      <c r="A1697" s="1722"/>
      <c r="B1697" s="2648"/>
      <c r="C1697" s="659"/>
      <c r="D1697" s="1722"/>
      <c r="E1697" s="2648"/>
      <c r="F1697" s="2648"/>
      <c r="G1697" s="1722"/>
      <c r="H1697" s="2648"/>
      <c r="I1697" s="2643"/>
      <c r="J1697" s="1975"/>
      <c r="K1697" s="1975"/>
      <c r="L1697" s="1974"/>
      <c r="M1697" s="1976"/>
      <c r="N1697" s="1976"/>
      <c r="O1697" s="1976"/>
      <c r="P1697" s="1976"/>
      <c r="Q1697" s="1976"/>
      <c r="R1697" s="1976"/>
      <c r="S1697" s="2649"/>
      <c r="T1697" s="1722"/>
      <c r="U1697" s="1974"/>
      <c r="V1697" s="1974"/>
    </row>
    <row r="1698" spans="1:22">
      <c r="A1698" s="1722"/>
      <c r="B1698" s="2648"/>
      <c r="C1698" s="659"/>
      <c r="D1698" s="1722"/>
      <c r="E1698" s="2648"/>
      <c r="F1698" s="2648"/>
      <c r="G1698" s="1722"/>
      <c r="H1698" s="2648"/>
      <c r="I1698" s="2643"/>
      <c r="J1698" s="1975"/>
      <c r="K1698" s="1975"/>
      <c r="L1698" s="1974"/>
      <c r="M1698" s="1976"/>
      <c r="N1698" s="1976"/>
      <c r="O1698" s="1976"/>
      <c r="P1698" s="1976"/>
      <c r="Q1698" s="1976"/>
      <c r="R1698" s="1976"/>
      <c r="S1698" s="2649"/>
      <c r="T1698" s="1722"/>
      <c r="U1698" s="1974"/>
      <c r="V1698" s="1974"/>
    </row>
    <row r="1699" spans="1:22">
      <c r="A1699" s="1722"/>
      <c r="B1699" s="2648"/>
      <c r="C1699" s="659"/>
      <c r="D1699" s="1722"/>
      <c r="E1699" s="2648"/>
      <c r="F1699" s="2648"/>
      <c r="G1699" s="1722"/>
      <c r="H1699" s="2648"/>
      <c r="I1699" s="2643"/>
      <c r="J1699" s="1975"/>
      <c r="K1699" s="1975"/>
      <c r="L1699" s="1974"/>
      <c r="M1699" s="1976"/>
      <c r="N1699" s="1976"/>
      <c r="O1699" s="1976"/>
      <c r="P1699" s="1976"/>
      <c r="Q1699" s="1976"/>
      <c r="R1699" s="1976"/>
      <c r="S1699" s="2649"/>
      <c r="T1699" s="1722"/>
      <c r="U1699" s="1974"/>
      <c r="V1699" s="1974"/>
    </row>
    <row r="1700" spans="1:22">
      <c r="A1700" s="1722"/>
      <c r="B1700" s="2648"/>
      <c r="C1700" s="659"/>
      <c r="D1700" s="1722"/>
      <c r="E1700" s="2648"/>
      <c r="F1700" s="2648"/>
      <c r="G1700" s="1722"/>
      <c r="H1700" s="2648"/>
      <c r="I1700" s="2643"/>
      <c r="J1700" s="1975"/>
      <c r="K1700" s="1975"/>
      <c r="L1700" s="1974"/>
      <c r="M1700" s="1976"/>
      <c r="N1700" s="1976"/>
      <c r="O1700" s="1976"/>
      <c r="P1700" s="1976"/>
      <c r="Q1700" s="1976"/>
      <c r="R1700" s="1976"/>
      <c r="S1700" s="2649"/>
      <c r="T1700" s="1722"/>
      <c r="U1700" s="1974"/>
      <c r="V1700" s="1974"/>
    </row>
    <row r="1701" spans="1:22">
      <c r="A1701" s="1722"/>
      <c r="B1701" s="2648"/>
      <c r="C1701" s="659"/>
      <c r="D1701" s="1722"/>
      <c r="E1701" s="2648"/>
      <c r="F1701" s="2648"/>
      <c r="G1701" s="1722"/>
      <c r="H1701" s="2648"/>
      <c r="I1701" s="2643"/>
      <c r="J1701" s="1975"/>
      <c r="K1701" s="1975"/>
      <c r="L1701" s="1974"/>
      <c r="M1701" s="1976"/>
      <c r="N1701" s="1976"/>
      <c r="O1701" s="1976"/>
      <c r="P1701" s="1976"/>
      <c r="Q1701" s="1976"/>
      <c r="R1701" s="1976"/>
      <c r="S1701" s="2649"/>
      <c r="T1701" s="1722"/>
      <c r="U1701" s="1974"/>
      <c r="V1701" s="1974"/>
    </row>
    <row r="1702" spans="1:22">
      <c r="A1702" s="1722"/>
      <c r="B1702" s="2648"/>
      <c r="C1702" s="659"/>
      <c r="D1702" s="1722"/>
      <c r="E1702" s="2648"/>
      <c r="F1702" s="2648"/>
      <c r="G1702" s="1722"/>
      <c r="H1702" s="2648"/>
      <c r="I1702" s="2643"/>
      <c r="J1702" s="1975"/>
      <c r="K1702" s="1975"/>
      <c r="L1702" s="1974"/>
      <c r="M1702" s="1976"/>
      <c r="N1702" s="1976"/>
      <c r="O1702" s="1976"/>
      <c r="P1702" s="1976"/>
      <c r="Q1702" s="1976"/>
      <c r="R1702" s="1976"/>
      <c r="S1702" s="2649"/>
      <c r="T1702" s="1722"/>
      <c r="U1702" s="1974"/>
      <c r="V1702" s="1974"/>
    </row>
    <row r="1703" spans="1:22">
      <c r="A1703" s="1722"/>
      <c r="B1703" s="2648"/>
      <c r="C1703" s="659"/>
      <c r="D1703" s="1722"/>
      <c r="E1703" s="2648"/>
      <c r="F1703" s="2648"/>
      <c r="G1703" s="1722"/>
      <c r="H1703" s="2648"/>
      <c r="I1703" s="2643"/>
      <c r="J1703" s="1975"/>
      <c r="K1703" s="1975"/>
      <c r="L1703" s="1974"/>
      <c r="M1703" s="1976"/>
      <c r="N1703" s="1976"/>
      <c r="O1703" s="1976"/>
      <c r="P1703" s="1976"/>
      <c r="Q1703" s="1976"/>
      <c r="R1703" s="1976"/>
      <c r="S1703" s="2649"/>
      <c r="T1703" s="1722"/>
      <c r="U1703" s="1974"/>
      <c r="V1703" s="1974"/>
    </row>
    <row r="1704" spans="1:22">
      <c r="A1704" s="1722"/>
      <c r="B1704" s="2648"/>
      <c r="C1704" s="659"/>
      <c r="D1704" s="1722"/>
      <c r="E1704" s="2648"/>
      <c r="F1704" s="2648"/>
      <c r="G1704" s="1722"/>
      <c r="H1704" s="2648"/>
      <c r="I1704" s="2643"/>
      <c r="J1704" s="1975"/>
      <c r="K1704" s="1975"/>
      <c r="L1704" s="1974"/>
      <c r="M1704" s="1976"/>
      <c r="N1704" s="1976"/>
      <c r="O1704" s="1976"/>
      <c r="P1704" s="1976"/>
      <c r="Q1704" s="1976"/>
      <c r="R1704" s="1976"/>
      <c r="S1704" s="2649"/>
      <c r="T1704" s="1722"/>
      <c r="U1704" s="1974"/>
      <c r="V1704" s="1974"/>
    </row>
    <row r="1705" spans="1:22">
      <c r="A1705" s="1722"/>
      <c r="B1705" s="2648"/>
      <c r="C1705" s="659"/>
      <c r="D1705" s="1722"/>
      <c r="E1705" s="2648"/>
      <c r="F1705" s="2648"/>
      <c r="G1705" s="1722"/>
      <c r="H1705" s="2648"/>
      <c r="I1705" s="2643"/>
      <c r="J1705" s="1975"/>
      <c r="K1705" s="1975"/>
      <c r="L1705" s="1974"/>
      <c r="M1705" s="1976"/>
      <c r="N1705" s="1976"/>
      <c r="O1705" s="1976"/>
      <c r="P1705" s="1976"/>
      <c r="Q1705" s="1976"/>
      <c r="R1705" s="1976"/>
      <c r="S1705" s="2649"/>
      <c r="T1705" s="1722"/>
      <c r="U1705" s="1974"/>
      <c r="V1705" s="1974"/>
    </row>
    <row r="1706" spans="1:22">
      <c r="A1706" s="1722"/>
      <c r="B1706" s="2648"/>
      <c r="C1706" s="659"/>
      <c r="D1706" s="1722"/>
      <c r="E1706" s="2648"/>
      <c r="F1706" s="2648"/>
      <c r="G1706" s="1722"/>
      <c r="H1706" s="2648"/>
      <c r="I1706" s="2643"/>
      <c r="J1706" s="1975"/>
      <c r="K1706" s="1975"/>
      <c r="L1706" s="1974"/>
      <c r="M1706" s="1976"/>
      <c r="N1706" s="1976"/>
      <c r="O1706" s="1976"/>
      <c r="P1706" s="1976"/>
      <c r="Q1706" s="1976"/>
      <c r="R1706" s="1976"/>
      <c r="S1706" s="2649"/>
      <c r="T1706" s="1722"/>
      <c r="U1706" s="1974"/>
      <c r="V1706" s="1974"/>
    </row>
    <row r="1707" spans="1:22">
      <c r="A1707" s="1722"/>
      <c r="B1707" s="2648"/>
      <c r="C1707" s="659"/>
      <c r="D1707" s="1722"/>
      <c r="E1707" s="2648"/>
      <c r="F1707" s="2648"/>
      <c r="G1707" s="1722"/>
      <c r="H1707" s="2648"/>
      <c r="I1707" s="2643"/>
      <c r="J1707" s="1975"/>
      <c r="K1707" s="1975"/>
      <c r="L1707" s="1974"/>
      <c r="M1707" s="1976"/>
      <c r="N1707" s="1976"/>
      <c r="O1707" s="1976"/>
      <c r="P1707" s="1976"/>
      <c r="Q1707" s="1976"/>
      <c r="R1707" s="1976"/>
      <c r="S1707" s="2649"/>
      <c r="T1707" s="1722"/>
      <c r="U1707" s="1974"/>
      <c r="V1707" s="1974"/>
    </row>
    <row r="1708" spans="1:22">
      <c r="A1708" s="1722"/>
      <c r="B1708" s="2648"/>
      <c r="C1708" s="659"/>
      <c r="D1708" s="1722"/>
      <c r="E1708" s="2648"/>
      <c r="F1708" s="2648"/>
      <c r="G1708" s="1722"/>
      <c r="H1708" s="2648"/>
      <c r="I1708" s="2643"/>
      <c r="J1708" s="1975"/>
      <c r="K1708" s="1975"/>
      <c r="L1708" s="1974"/>
      <c r="M1708" s="1976"/>
      <c r="N1708" s="1976"/>
      <c r="O1708" s="1976"/>
      <c r="P1708" s="1976"/>
      <c r="Q1708" s="1976"/>
      <c r="R1708" s="1976"/>
      <c r="S1708" s="2649"/>
      <c r="T1708" s="1722"/>
      <c r="U1708" s="1974"/>
      <c r="V1708" s="1974"/>
    </row>
    <row r="1709" spans="1:22">
      <c r="A1709" s="1722"/>
      <c r="B1709" s="2648"/>
      <c r="C1709" s="659"/>
      <c r="D1709" s="1722"/>
      <c r="E1709" s="2648"/>
      <c r="F1709" s="2648"/>
      <c r="G1709" s="1722"/>
      <c r="H1709" s="2648"/>
      <c r="I1709" s="2643"/>
      <c r="J1709" s="1975"/>
      <c r="K1709" s="1975"/>
      <c r="L1709" s="1974"/>
      <c r="M1709" s="1976"/>
      <c r="N1709" s="1976"/>
      <c r="O1709" s="1976"/>
      <c r="P1709" s="1976"/>
      <c r="Q1709" s="1976"/>
      <c r="R1709" s="1976"/>
      <c r="S1709" s="2649"/>
      <c r="T1709" s="1722"/>
      <c r="U1709" s="1974"/>
      <c r="V1709" s="1974"/>
    </row>
    <row r="1710" spans="1:22">
      <c r="A1710" s="1722"/>
      <c r="B1710" s="2648"/>
      <c r="C1710" s="659"/>
      <c r="D1710" s="1722"/>
      <c r="E1710" s="2648"/>
      <c r="F1710" s="2648"/>
      <c r="G1710" s="1722"/>
      <c r="H1710" s="2648"/>
      <c r="I1710" s="2643"/>
      <c r="J1710" s="1975"/>
      <c r="K1710" s="1975"/>
      <c r="L1710" s="1974"/>
      <c r="M1710" s="1976"/>
      <c r="N1710" s="1976"/>
      <c r="O1710" s="1976"/>
      <c r="P1710" s="1976"/>
      <c r="Q1710" s="1976"/>
      <c r="R1710" s="1976"/>
      <c r="S1710" s="2649"/>
      <c r="T1710" s="1722"/>
      <c r="U1710" s="1974"/>
      <c r="V1710" s="1974"/>
    </row>
    <row r="1711" spans="1:22">
      <c r="A1711" s="1722"/>
      <c r="B1711" s="2648"/>
      <c r="C1711" s="659"/>
      <c r="D1711" s="1722"/>
      <c r="E1711" s="2648"/>
      <c r="F1711" s="2648"/>
      <c r="G1711" s="1722"/>
      <c r="H1711" s="2648"/>
      <c r="I1711" s="2643"/>
      <c r="J1711" s="1975"/>
      <c r="K1711" s="1975"/>
      <c r="L1711" s="1974"/>
      <c r="M1711" s="1976"/>
      <c r="N1711" s="1976"/>
      <c r="O1711" s="1976"/>
      <c r="P1711" s="1976"/>
      <c r="Q1711" s="1976"/>
      <c r="R1711" s="1976"/>
      <c r="S1711" s="2649"/>
      <c r="T1711" s="1722"/>
      <c r="U1711" s="1974"/>
      <c r="V1711" s="1974"/>
    </row>
    <row r="1712" spans="1:22">
      <c r="A1712" s="1722"/>
      <c r="B1712" s="2648"/>
      <c r="C1712" s="659"/>
      <c r="D1712" s="1722"/>
      <c r="E1712" s="2648"/>
      <c r="F1712" s="2648"/>
      <c r="G1712" s="1722"/>
      <c r="H1712" s="2648"/>
      <c r="I1712" s="2643"/>
      <c r="J1712" s="1975"/>
      <c r="K1712" s="1975"/>
      <c r="L1712" s="1974"/>
      <c r="M1712" s="1976"/>
      <c r="N1712" s="1976"/>
      <c r="O1712" s="1976"/>
      <c r="P1712" s="1976"/>
      <c r="Q1712" s="1976"/>
      <c r="R1712" s="1976"/>
      <c r="S1712" s="2649"/>
      <c r="T1712" s="1722"/>
      <c r="U1712" s="1974"/>
      <c r="V1712" s="1974"/>
    </row>
    <row r="1713" spans="1:22">
      <c r="A1713" s="1722"/>
      <c r="B1713" s="2648"/>
      <c r="C1713" s="659"/>
      <c r="D1713" s="1722"/>
      <c r="E1713" s="2648"/>
      <c r="F1713" s="2648"/>
      <c r="G1713" s="1722"/>
      <c r="H1713" s="2648"/>
      <c r="I1713" s="2643"/>
      <c r="J1713" s="1975"/>
      <c r="K1713" s="1975"/>
      <c r="L1713" s="1974"/>
      <c r="M1713" s="1976"/>
      <c r="N1713" s="1976"/>
      <c r="O1713" s="1976"/>
      <c r="P1713" s="1976"/>
      <c r="Q1713" s="1976"/>
      <c r="R1713" s="1976"/>
      <c r="S1713" s="2649"/>
      <c r="T1713" s="1722"/>
      <c r="U1713" s="1974"/>
      <c r="V1713" s="1974"/>
    </row>
    <row r="1714" spans="1:22">
      <c r="A1714" s="1722"/>
      <c r="B1714" s="2648"/>
      <c r="C1714" s="659"/>
      <c r="D1714" s="1722"/>
      <c r="E1714" s="2648"/>
      <c r="F1714" s="2648"/>
      <c r="G1714" s="1722"/>
      <c r="H1714" s="2648"/>
      <c r="I1714" s="2643"/>
      <c r="J1714" s="1975"/>
      <c r="K1714" s="1975"/>
      <c r="L1714" s="1974"/>
      <c r="M1714" s="1976"/>
      <c r="N1714" s="1976"/>
      <c r="O1714" s="1976"/>
      <c r="P1714" s="1976"/>
      <c r="Q1714" s="1976"/>
      <c r="R1714" s="1976"/>
      <c r="S1714" s="2649"/>
      <c r="T1714" s="1722"/>
      <c r="U1714" s="1974"/>
      <c r="V1714" s="1974"/>
    </row>
    <row r="1715" spans="1:22">
      <c r="A1715" s="1722"/>
      <c r="B1715" s="2648"/>
      <c r="C1715" s="659"/>
      <c r="D1715" s="1722"/>
      <c r="E1715" s="2648"/>
      <c r="F1715" s="2648"/>
      <c r="G1715" s="1722"/>
      <c r="H1715" s="2648"/>
      <c r="I1715" s="2643"/>
      <c r="J1715" s="1975"/>
      <c r="K1715" s="1975"/>
      <c r="L1715" s="1974"/>
      <c r="M1715" s="1976"/>
      <c r="N1715" s="1976"/>
      <c r="O1715" s="1976"/>
      <c r="P1715" s="1976"/>
      <c r="Q1715" s="1976"/>
      <c r="R1715" s="1976"/>
      <c r="S1715" s="2649"/>
      <c r="T1715" s="1722"/>
      <c r="U1715" s="1974"/>
      <c r="V1715" s="1974"/>
    </row>
    <row r="1716" spans="1:22">
      <c r="A1716" s="1722"/>
      <c r="B1716" s="2648"/>
      <c r="C1716" s="659"/>
      <c r="D1716" s="1722"/>
      <c r="E1716" s="2648"/>
      <c r="F1716" s="2648"/>
      <c r="G1716" s="1722"/>
      <c r="H1716" s="2648"/>
      <c r="I1716" s="2643"/>
      <c r="J1716" s="1975"/>
      <c r="K1716" s="1975"/>
      <c r="L1716" s="1974"/>
      <c r="M1716" s="1976"/>
      <c r="N1716" s="1976"/>
      <c r="O1716" s="1976"/>
      <c r="P1716" s="1976"/>
      <c r="Q1716" s="1976"/>
      <c r="R1716" s="1976"/>
      <c r="S1716" s="2649"/>
      <c r="T1716" s="1722"/>
      <c r="U1716" s="1974"/>
      <c r="V1716" s="1974"/>
    </row>
    <row r="1717" spans="1:22">
      <c r="A1717" s="1722"/>
      <c r="B1717" s="2648"/>
      <c r="C1717" s="659"/>
      <c r="D1717" s="1722"/>
      <c r="E1717" s="2648"/>
      <c r="F1717" s="2648"/>
      <c r="G1717" s="1722"/>
      <c r="H1717" s="2648"/>
      <c r="I1717" s="2643"/>
      <c r="J1717" s="1975"/>
      <c r="K1717" s="1975"/>
      <c r="L1717" s="1974"/>
      <c r="M1717" s="1976"/>
      <c r="N1717" s="1976"/>
      <c r="O1717" s="1976"/>
      <c r="P1717" s="1976"/>
      <c r="Q1717" s="1976"/>
      <c r="R1717" s="1976"/>
      <c r="S1717" s="2649"/>
      <c r="T1717" s="1722"/>
      <c r="U1717" s="1974"/>
      <c r="V1717" s="1974"/>
    </row>
    <row r="1718" spans="1:22">
      <c r="A1718" s="1722"/>
      <c r="B1718" s="2648"/>
      <c r="C1718" s="659"/>
      <c r="D1718" s="1722"/>
      <c r="E1718" s="2648"/>
      <c r="F1718" s="2648"/>
      <c r="G1718" s="1722"/>
      <c r="H1718" s="2648"/>
      <c r="I1718" s="2643"/>
      <c r="J1718" s="1975"/>
      <c r="K1718" s="1975"/>
      <c r="L1718" s="1974"/>
      <c r="M1718" s="1976"/>
      <c r="N1718" s="1976"/>
      <c r="O1718" s="1976"/>
      <c r="P1718" s="1976"/>
      <c r="Q1718" s="1976"/>
      <c r="R1718" s="1976"/>
      <c r="S1718" s="2649"/>
      <c r="T1718" s="1722"/>
      <c r="U1718" s="1974"/>
      <c r="V1718" s="1974"/>
    </row>
    <row r="1719" spans="1:22">
      <c r="A1719" s="1722"/>
      <c r="B1719" s="2648"/>
      <c r="C1719" s="659"/>
      <c r="D1719" s="1722"/>
      <c r="E1719" s="2648"/>
      <c r="F1719" s="2648"/>
      <c r="G1719" s="1722"/>
      <c r="H1719" s="2648"/>
      <c r="I1719" s="2643"/>
      <c r="J1719" s="1975"/>
      <c r="K1719" s="1975"/>
      <c r="L1719" s="1974"/>
      <c r="M1719" s="1976"/>
      <c r="N1719" s="1976"/>
      <c r="O1719" s="1976"/>
      <c r="P1719" s="1976"/>
      <c r="Q1719" s="1976"/>
      <c r="R1719" s="1976"/>
      <c r="S1719" s="2649"/>
      <c r="T1719" s="1722"/>
      <c r="U1719" s="1974"/>
      <c r="V1719" s="1974"/>
    </row>
    <row r="1720" spans="1:22">
      <c r="A1720" s="1722"/>
      <c r="B1720" s="2648"/>
      <c r="C1720" s="659"/>
      <c r="D1720" s="1722"/>
      <c r="E1720" s="2648"/>
      <c r="F1720" s="2648"/>
      <c r="G1720" s="1722"/>
      <c r="H1720" s="2648"/>
      <c r="I1720" s="2643"/>
      <c r="J1720" s="1975"/>
      <c r="K1720" s="1975"/>
      <c r="L1720" s="1974"/>
      <c r="M1720" s="1976"/>
      <c r="N1720" s="1976"/>
      <c r="O1720" s="1976"/>
      <c r="P1720" s="1976"/>
      <c r="Q1720" s="1976"/>
      <c r="R1720" s="1976"/>
      <c r="S1720" s="2649"/>
      <c r="T1720" s="1722"/>
      <c r="U1720" s="1974"/>
      <c r="V1720" s="1974"/>
    </row>
    <row r="1721" spans="1:22">
      <c r="A1721" s="1722"/>
      <c r="B1721" s="2648"/>
      <c r="C1721" s="659"/>
      <c r="D1721" s="1722"/>
      <c r="E1721" s="2648"/>
      <c r="F1721" s="2648"/>
      <c r="G1721" s="1722"/>
      <c r="H1721" s="2648"/>
      <c r="I1721" s="2643"/>
      <c r="J1721" s="1975"/>
      <c r="K1721" s="1975"/>
      <c r="L1721" s="1974"/>
      <c r="M1721" s="1976"/>
      <c r="N1721" s="1976"/>
      <c r="O1721" s="1976"/>
      <c r="P1721" s="1976"/>
      <c r="Q1721" s="1976"/>
      <c r="R1721" s="1976"/>
      <c r="S1721" s="2649"/>
      <c r="T1721" s="1722"/>
      <c r="U1721" s="1974"/>
      <c r="V1721" s="1974"/>
    </row>
    <row r="1722" spans="1:22">
      <c r="A1722" s="1722"/>
      <c r="B1722" s="2648"/>
      <c r="C1722" s="659"/>
      <c r="D1722" s="1722"/>
      <c r="E1722" s="2648"/>
      <c r="F1722" s="2648"/>
      <c r="G1722" s="1722"/>
      <c r="H1722" s="2648"/>
      <c r="I1722" s="2643"/>
      <c r="J1722" s="1975"/>
      <c r="K1722" s="1975"/>
      <c r="L1722" s="1974"/>
      <c r="M1722" s="1976"/>
      <c r="N1722" s="1976"/>
      <c r="O1722" s="1976"/>
      <c r="P1722" s="1976"/>
      <c r="Q1722" s="1976"/>
      <c r="R1722" s="1976"/>
      <c r="S1722" s="2649"/>
      <c r="T1722" s="1722"/>
      <c r="U1722" s="1974"/>
      <c r="V1722" s="1974"/>
    </row>
    <row r="1723" spans="1:22">
      <c r="A1723" s="1722"/>
      <c r="B1723" s="2648"/>
      <c r="C1723" s="659"/>
      <c r="D1723" s="1722"/>
      <c r="E1723" s="2648"/>
      <c r="F1723" s="2648"/>
      <c r="G1723" s="1722"/>
      <c r="H1723" s="2648"/>
      <c r="I1723" s="2643"/>
      <c r="J1723" s="1975"/>
      <c r="K1723" s="1975"/>
      <c r="L1723" s="1974"/>
      <c r="M1723" s="1976"/>
      <c r="N1723" s="1976"/>
      <c r="O1723" s="1976"/>
      <c r="P1723" s="1976"/>
      <c r="Q1723" s="1976"/>
      <c r="R1723" s="1976"/>
      <c r="S1723" s="2649"/>
      <c r="T1723" s="1722"/>
      <c r="U1723" s="1974"/>
      <c r="V1723" s="1974"/>
    </row>
    <row r="1724" spans="1:22">
      <c r="A1724" s="1722"/>
      <c r="B1724" s="2648"/>
      <c r="C1724" s="659"/>
      <c r="D1724" s="1722"/>
      <c r="E1724" s="2648"/>
      <c r="F1724" s="2648"/>
      <c r="G1724" s="1722"/>
      <c r="H1724" s="2648"/>
      <c r="I1724" s="2643"/>
      <c r="J1724" s="1975"/>
      <c r="K1724" s="1975"/>
      <c r="L1724" s="1974"/>
      <c r="M1724" s="1976"/>
      <c r="N1724" s="1976"/>
      <c r="O1724" s="1976"/>
      <c r="P1724" s="1976"/>
      <c r="Q1724" s="1976"/>
      <c r="R1724" s="1976"/>
      <c r="S1724" s="2649"/>
      <c r="T1724" s="1722"/>
      <c r="U1724" s="1974"/>
      <c r="V1724" s="1974"/>
    </row>
    <row r="1725" spans="1:22">
      <c r="A1725" s="1722"/>
      <c r="B1725" s="2648"/>
      <c r="C1725" s="659"/>
      <c r="D1725" s="1722"/>
      <c r="E1725" s="2648"/>
      <c r="F1725" s="2648"/>
      <c r="G1725" s="1722"/>
      <c r="H1725" s="2648"/>
      <c r="I1725" s="2643"/>
      <c r="J1725" s="1975"/>
      <c r="K1725" s="1975"/>
      <c r="L1725" s="1974"/>
      <c r="M1725" s="1976"/>
      <c r="N1725" s="1976"/>
      <c r="O1725" s="1976"/>
      <c r="P1725" s="1976"/>
      <c r="Q1725" s="1976"/>
      <c r="R1725" s="1976"/>
      <c r="S1725" s="2649"/>
      <c r="T1725" s="1722"/>
      <c r="U1725" s="1974"/>
      <c r="V1725" s="1974"/>
    </row>
    <row r="1726" spans="1:22">
      <c r="A1726" s="1722"/>
      <c r="B1726" s="2648"/>
      <c r="C1726" s="659"/>
      <c r="D1726" s="1722"/>
      <c r="E1726" s="2648"/>
      <c r="F1726" s="2648"/>
      <c r="G1726" s="1722"/>
      <c r="H1726" s="2648"/>
      <c r="I1726" s="2643"/>
      <c r="J1726" s="1975"/>
      <c r="K1726" s="1975"/>
      <c r="L1726" s="1974"/>
      <c r="M1726" s="1976"/>
      <c r="N1726" s="1976"/>
      <c r="O1726" s="1976"/>
      <c r="P1726" s="1976"/>
      <c r="Q1726" s="1976"/>
      <c r="R1726" s="1976"/>
      <c r="S1726" s="2649"/>
      <c r="T1726" s="1722"/>
      <c r="U1726" s="1974"/>
      <c r="V1726" s="1974"/>
    </row>
    <row r="1727" spans="1:22">
      <c r="A1727" s="1722"/>
      <c r="B1727" s="2648"/>
      <c r="C1727" s="659"/>
      <c r="D1727" s="1722"/>
      <c r="E1727" s="2648"/>
      <c r="F1727" s="2648"/>
      <c r="G1727" s="1722"/>
      <c r="H1727" s="2648"/>
      <c r="I1727" s="2643"/>
      <c r="J1727" s="1975"/>
      <c r="K1727" s="1975"/>
      <c r="L1727" s="1974"/>
      <c r="M1727" s="1976"/>
      <c r="N1727" s="1976"/>
      <c r="O1727" s="1976"/>
      <c r="P1727" s="1976"/>
      <c r="Q1727" s="1976"/>
      <c r="R1727" s="1976"/>
      <c r="S1727" s="2649"/>
      <c r="T1727" s="1722"/>
      <c r="U1727" s="1974"/>
      <c r="V1727" s="1974"/>
    </row>
    <row r="1728" spans="1:22">
      <c r="A1728" s="1722"/>
      <c r="B1728" s="2648"/>
      <c r="C1728" s="659"/>
      <c r="D1728" s="1722"/>
      <c r="E1728" s="2648"/>
      <c r="F1728" s="2648"/>
      <c r="G1728" s="1722"/>
      <c r="H1728" s="2648"/>
      <c r="I1728" s="2643"/>
      <c r="J1728" s="1975"/>
      <c r="K1728" s="1975"/>
      <c r="L1728" s="1974"/>
      <c r="M1728" s="1976"/>
      <c r="N1728" s="1976"/>
      <c r="O1728" s="1976"/>
      <c r="P1728" s="1976"/>
      <c r="Q1728" s="1976"/>
      <c r="R1728" s="1976"/>
      <c r="S1728" s="2649"/>
      <c r="T1728" s="1722"/>
      <c r="U1728" s="1974"/>
      <c r="V1728" s="1974"/>
    </row>
    <row r="1729" spans="1:22">
      <c r="A1729" s="1722"/>
      <c r="B1729" s="2648"/>
      <c r="C1729" s="659"/>
      <c r="D1729" s="1722"/>
      <c r="E1729" s="2648"/>
      <c r="F1729" s="2648"/>
      <c r="G1729" s="1722"/>
      <c r="H1729" s="2648"/>
      <c r="I1729" s="2643"/>
      <c r="J1729" s="1975"/>
      <c r="K1729" s="1975"/>
      <c r="L1729" s="1974"/>
      <c r="M1729" s="1976"/>
      <c r="N1729" s="1976"/>
      <c r="O1729" s="1976"/>
      <c r="P1729" s="1976"/>
      <c r="Q1729" s="1976"/>
      <c r="R1729" s="1976"/>
      <c r="S1729" s="2649"/>
      <c r="T1729" s="1722"/>
      <c r="U1729" s="1974"/>
      <c r="V1729" s="1974"/>
    </row>
    <row r="1730" spans="1:22">
      <c r="A1730" s="1722"/>
      <c r="B1730" s="2648"/>
      <c r="C1730" s="659"/>
      <c r="D1730" s="1722"/>
      <c r="E1730" s="2648"/>
      <c r="F1730" s="2648"/>
      <c r="G1730" s="1722"/>
      <c r="H1730" s="2648"/>
      <c r="I1730" s="2643"/>
      <c r="J1730" s="1975"/>
      <c r="K1730" s="1975"/>
      <c r="L1730" s="1974"/>
      <c r="M1730" s="1976"/>
      <c r="N1730" s="1976"/>
      <c r="O1730" s="1976"/>
      <c r="P1730" s="1976"/>
      <c r="Q1730" s="1976"/>
      <c r="R1730" s="1976"/>
      <c r="S1730" s="2649"/>
      <c r="T1730" s="1722"/>
      <c r="U1730" s="1974"/>
      <c r="V1730" s="1974"/>
    </row>
    <row r="1731" spans="1:22">
      <c r="A1731" s="1722"/>
      <c r="B1731" s="2648"/>
      <c r="C1731" s="659"/>
      <c r="D1731" s="1722"/>
      <c r="E1731" s="2648"/>
      <c r="F1731" s="2648"/>
      <c r="G1731" s="1722"/>
      <c r="H1731" s="2648"/>
      <c r="I1731" s="2643"/>
      <c r="J1731" s="1975"/>
      <c r="K1731" s="1975"/>
      <c r="L1731" s="1974"/>
      <c r="M1731" s="1976"/>
      <c r="N1731" s="1976"/>
      <c r="O1731" s="1976"/>
      <c r="P1731" s="1976"/>
      <c r="Q1731" s="1976"/>
      <c r="R1731" s="1976"/>
      <c r="S1731" s="2649"/>
      <c r="T1731" s="1722"/>
      <c r="U1731" s="1974"/>
      <c r="V1731" s="1974"/>
    </row>
    <row r="1732" spans="1:22">
      <c r="A1732" s="1722"/>
      <c r="B1732" s="2648"/>
      <c r="C1732" s="659"/>
      <c r="D1732" s="1722"/>
      <c r="E1732" s="2648"/>
      <c r="F1732" s="2648"/>
      <c r="G1732" s="1722"/>
      <c r="H1732" s="2648"/>
      <c r="I1732" s="2643"/>
      <c r="J1732" s="1975"/>
      <c r="K1732" s="1975"/>
      <c r="L1732" s="1974"/>
      <c r="M1732" s="1976"/>
      <c r="N1732" s="1976"/>
      <c r="O1732" s="1976"/>
      <c r="P1732" s="1976"/>
      <c r="Q1732" s="1976"/>
      <c r="R1732" s="1976"/>
      <c r="S1732" s="2649"/>
      <c r="T1732" s="1722"/>
      <c r="U1732" s="1974"/>
      <c r="V1732" s="1974"/>
    </row>
    <row r="1733" spans="1:22">
      <c r="A1733" s="1722"/>
      <c r="B1733" s="2648"/>
      <c r="C1733" s="659"/>
      <c r="D1733" s="1722"/>
      <c r="E1733" s="2648"/>
      <c r="F1733" s="2648"/>
      <c r="G1733" s="1722"/>
      <c r="H1733" s="2648"/>
      <c r="I1733" s="2643"/>
      <c r="J1733" s="1975"/>
      <c r="K1733" s="1975"/>
      <c r="L1733" s="1974"/>
      <c r="M1733" s="1976"/>
      <c r="N1733" s="1976"/>
      <c r="O1733" s="1976"/>
      <c r="P1733" s="1976"/>
      <c r="Q1733" s="1976"/>
      <c r="R1733" s="1976"/>
      <c r="S1733" s="2649"/>
      <c r="T1733" s="1722"/>
      <c r="U1733" s="1974"/>
      <c r="V1733" s="1974"/>
    </row>
    <row r="1734" spans="1:22">
      <c r="A1734" s="1722"/>
      <c r="B1734" s="2648"/>
      <c r="C1734" s="659"/>
      <c r="D1734" s="1722"/>
      <c r="E1734" s="2648"/>
      <c r="F1734" s="2648"/>
      <c r="G1734" s="1722"/>
      <c r="H1734" s="2648"/>
      <c r="I1734" s="2643"/>
      <c r="J1734" s="1975"/>
      <c r="K1734" s="1975"/>
      <c r="L1734" s="1974"/>
      <c r="M1734" s="1976"/>
      <c r="N1734" s="1976"/>
      <c r="O1734" s="1976"/>
      <c r="P1734" s="1976"/>
      <c r="Q1734" s="1976"/>
      <c r="R1734" s="1976"/>
      <c r="S1734" s="2649"/>
      <c r="T1734" s="1722"/>
      <c r="U1734" s="1974"/>
      <c r="V1734" s="1974"/>
    </row>
    <row r="1735" spans="1:22">
      <c r="A1735" s="1722"/>
      <c r="B1735" s="2648"/>
      <c r="C1735" s="659"/>
      <c r="D1735" s="1722"/>
      <c r="E1735" s="2648"/>
      <c r="F1735" s="2648"/>
      <c r="G1735" s="1722"/>
      <c r="H1735" s="2648"/>
      <c r="I1735" s="2643"/>
      <c r="J1735" s="1975"/>
      <c r="K1735" s="1975"/>
      <c r="L1735" s="1974"/>
      <c r="M1735" s="1976"/>
      <c r="N1735" s="1976"/>
      <c r="O1735" s="1976"/>
      <c r="P1735" s="1976"/>
      <c r="Q1735" s="1976"/>
      <c r="R1735" s="1976"/>
      <c r="S1735" s="2649"/>
      <c r="T1735" s="1722"/>
      <c r="U1735" s="1974"/>
      <c r="V1735" s="1974"/>
    </row>
    <row r="1736" spans="1:22">
      <c r="A1736" s="1722"/>
      <c r="B1736" s="2648"/>
      <c r="C1736" s="659"/>
      <c r="D1736" s="1722"/>
      <c r="E1736" s="2648"/>
      <c r="F1736" s="2648"/>
      <c r="G1736" s="1722"/>
      <c r="H1736" s="2648"/>
      <c r="I1736" s="2643"/>
      <c r="J1736" s="1975"/>
      <c r="K1736" s="1975"/>
      <c r="L1736" s="1974"/>
      <c r="M1736" s="1976"/>
      <c r="N1736" s="1976"/>
      <c r="O1736" s="1976"/>
      <c r="P1736" s="1976"/>
      <c r="Q1736" s="1976"/>
      <c r="R1736" s="1976"/>
      <c r="S1736" s="2649"/>
      <c r="T1736" s="1722"/>
      <c r="U1736" s="1974"/>
      <c r="V1736" s="1974"/>
    </row>
    <row r="1737" spans="1:22">
      <c r="A1737" s="1722"/>
      <c r="B1737" s="2648"/>
      <c r="C1737" s="659"/>
      <c r="D1737" s="1722"/>
      <c r="E1737" s="2648"/>
      <c r="F1737" s="2648"/>
      <c r="G1737" s="1722"/>
      <c r="H1737" s="2648"/>
      <c r="I1737" s="2643"/>
      <c r="J1737" s="1975"/>
      <c r="K1737" s="1975"/>
      <c r="L1737" s="1974"/>
      <c r="M1737" s="1976"/>
      <c r="N1737" s="1976"/>
      <c r="O1737" s="1976"/>
      <c r="P1737" s="1976"/>
      <c r="Q1737" s="1976"/>
      <c r="R1737" s="1976"/>
      <c r="S1737" s="2649"/>
      <c r="T1737" s="1722"/>
      <c r="U1737" s="1974"/>
      <c r="V1737" s="1974"/>
    </row>
    <row r="1738" spans="1:22">
      <c r="A1738" s="1722"/>
      <c r="B1738" s="2648"/>
      <c r="C1738" s="659"/>
      <c r="D1738" s="1722"/>
      <c r="E1738" s="2648"/>
      <c r="F1738" s="2648"/>
      <c r="G1738" s="1722"/>
      <c r="H1738" s="2648"/>
      <c r="I1738" s="2643"/>
      <c r="J1738" s="1975"/>
      <c r="K1738" s="1975"/>
      <c r="L1738" s="1974"/>
      <c r="M1738" s="1976"/>
      <c r="N1738" s="1976"/>
      <c r="O1738" s="1976"/>
      <c r="P1738" s="1976"/>
      <c r="Q1738" s="1976"/>
      <c r="R1738" s="1976"/>
      <c r="S1738" s="2649"/>
      <c r="T1738" s="1722"/>
      <c r="U1738" s="1974"/>
      <c r="V1738" s="1974"/>
    </row>
    <row r="1739" spans="1:22">
      <c r="A1739" s="1722"/>
      <c r="B1739" s="2648"/>
      <c r="C1739" s="659"/>
      <c r="D1739" s="1722"/>
      <c r="E1739" s="2648"/>
      <c r="F1739" s="2648"/>
      <c r="G1739" s="1722"/>
      <c r="H1739" s="2648"/>
      <c r="I1739" s="2643"/>
      <c r="J1739" s="1975"/>
      <c r="K1739" s="1975"/>
      <c r="L1739" s="1974"/>
      <c r="M1739" s="1976"/>
      <c r="N1739" s="1976"/>
      <c r="O1739" s="1976"/>
      <c r="P1739" s="1976"/>
      <c r="Q1739" s="1976"/>
      <c r="R1739" s="1976"/>
      <c r="S1739" s="2649"/>
      <c r="T1739" s="1722"/>
      <c r="U1739" s="1974"/>
      <c r="V1739" s="1974"/>
    </row>
    <row r="1740" spans="1:22">
      <c r="A1740" s="1722"/>
      <c r="B1740" s="2648"/>
      <c r="C1740" s="659"/>
      <c r="D1740" s="1722"/>
      <c r="E1740" s="2648"/>
      <c r="F1740" s="2648"/>
      <c r="G1740" s="1722"/>
      <c r="H1740" s="2648"/>
      <c r="I1740" s="2643"/>
      <c r="J1740" s="1975"/>
      <c r="K1740" s="1975"/>
      <c r="L1740" s="1974"/>
      <c r="M1740" s="1976"/>
      <c r="N1740" s="1976"/>
      <c r="O1740" s="1976"/>
      <c r="P1740" s="1976"/>
      <c r="Q1740" s="1976"/>
      <c r="R1740" s="1976"/>
      <c r="S1740" s="2649"/>
      <c r="T1740" s="1722"/>
      <c r="U1740" s="1974"/>
      <c r="V1740" s="1974"/>
    </row>
    <row r="1741" spans="1:22">
      <c r="A1741" s="1722"/>
      <c r="B1741" s="2648"/>
      <c r="C1741" s="659"/>
      <c r="D1741" s="1722"/>
      <c r="E1741" s="2648"/>
      <c r="F1741" s="2648"/>
      <c r="G1741" s="1722"/>
      <c r="H1741" s="2648"/>
      <c r="I1741" s="2643"/>
      <c r="J1741" s="1975"/>
      <c r="K1741" s="1975"/>
      <c r="L1741" s="1974"/>
      <c r="M1741" s="1976"/>
      <c r="N1741" s="1976"/>
      <c r="O1741" s="1976"/>
      <c r="P1741" s="1976"/>
      <c r="Q1741" s="1976"/>
      <c r="R1741" s="1976"/>
      <c r="S1741" s="2649"/>
      <c r="T1741" s="1722"/>
      <c r="U1741" s="1974"/>
      <c r="V1741" s="1974"/>
    </row>
    <row r="1742" spans="1:22">
      <c r="A1742" s="1722"/>
      <c r="B1742" s="2648"/>
      <c r="C1742" s="659"/>
      <c r="D1742" s="1722"/>
      <c r="E1742" s="2648"/>
      <c r="F1742" s="2648"/>
      <c r="G1742" s="1722"/>
      <c r="H1742" s="2648"/>
      <c r="I1742" s="2643"/>
      <c r="J1742" s="1975"/>
      <c r="K1742" s="1975"/>
      <c r="L1742" s="1974"/>
      <c r="M1742" s="1976"/>
      <c r="N1742" s="1976"/>
      <c r="O1742" s="1976"/>
      <c r="P1742" s="1976"/>
      <c r="Q1742" s="1976"/>
      <c r="R1742" s="1976"/>
      <c r="S1742" s="2649"/>
      <c r="T1742" s="1722"/>
      <c r="U1742" s="1974"/>
      <c r="V1742" s="1974"/>
    </row>
    <row r="1743" spans="1:22">
      <c r="A1743" s="1722"/>
      <c r="B1743" s="2648"/>
      <c r="C1743" s="659"/>
      <c r="D1743" s="1722"/>
      <c r="E1743" s="2648"/>
      <c r="F1743" s="2648"/>
      <c r="G1743" s="1722"/>
      <c r="H1743" s="2648"/>
      <c r="I1743" s="2643"/>
      <c r="J1743" s="1975"/>
      <c r="K1743" s="1975"/>
      <c r="L1743" s="1974"/>
      <c r="M1743" s="1976"/>
      <c r="N1743" s="1976"/>
      <c r="O1743" s="1976"/>
      <c r="P1743" s="1976"/>
      <c r="Q1743" s="1976"/>
      <c r="R1743" s="1976"/>
      <c r="S1743" s="2649"/>
      <c r="T1743" s="1722"/>
      <c r="U1743" s="1974"/>
      <c r="V1743" s="1974"/>
    </row>
    <row r="1744" spans="1:22">
      <c r="A1744" s="1722"/>
      <c r="B1744" s="2648"/>
      <c r="C1744" s="659"/>
      <c r="D1744" s="1722"/>
      <c r="E1744" s="2648"/>
      <c r="F1744" s="2648"/>
      <c r="G1744" s="1722"/>
      <c r="H1744" s="2648"/>
      <c r="I1744" s="2643"/>
      <c r="J1744" s="1975"/>
      <c r="K1744" s="1975"/>
      <c r="L1744" s="1974"/>
      <c r="M1744" s="1976"/>
      <c r="N1744" s="1976"/>
      <c r="O1744" s="1976"/>
      <c r="P1744" s="1976"/>
      <c r="Q1744" s="1976"/>
      <c r="R1744" s="1976"/>
      <c r="S1744" s="2649"/>
      <c r="T1744" s="1722"/>
      <c r="U1744" s="1974"/>
      <c r="V1744" s="1974"/>
    </row>
    <row r="1745" spans="1:22">
      <c r="A1745" s="1722"/>
      <c r="B1745" s="2648"/>
      <c r="C1745" s="659"/>
      <c r="D1745" s="1722"/>
      <c r="E1745" s="2648"/>
      <c r="F1745" s="2648"/>
      <c r="G1745" s="1722"/>
      <c r="H1745" s="2648"/>
      <c r="I1745" s="2643"/>
      <c r="J1745" s="1975"/>
      <c r="K1745" s="1975"/>
      <c r="L1745" s="1974"/>
      <c r="M1745" s="1976"/>
      <c r="N1745" s="1976"/>
      <c r="O1745" s="1976"/>
      <c r="P1745" s="1976"/>
      <c r="Q1745" s="1976"/>
      <c r="R1745" s="1976"/>
      <c r="S1745" s="2649"/>
      <c r="T1745" s="1722"/>
      <c r="U1745" s="1974"/>
      <c r="V1745" s="1974"/>
    </row>
    <row r="1746" spans="1:22">
      <c r="A1746" s="1722"/>
      <c r="B1746" s="2648"/>
      <c r="C1746" s="659"/>
      <c r="D1746" s="1722"/>
      <c r="E1746" s="2648"/>
      <c r="F1746" s="2648"/>
      <c r="G1746" s="1722"/>
      <c r="H1746" s="2648"/>
      <c r="I1746" s="2643"/>
      <c r="J1746" s="1975"/>
      <c r="K1746" s="1975"/>
      <c r="L1746" s="1974"/>
      <c r="M1746" s="1976"/>
      <c r="N1746" s="1976"/>
      <c r="O1746" s="1976"/>
      <c r="P1746" s="1976"/>
      <c r="Q1746" s="1976"/>
      <c r="R1746" s="1976"/>
      <c r="S1746" s="2649"/>
      <c r="T1746" s="1722"/>
      <c r="U1746" s="1974"/>
      <c r="V1746" s="1974"/>
    </row>
    <row r="1747" spans="1:22">
      <c r="A1747" s="1722"/>
      <c r="B1747" s="2648"/>
      <c r="C1747" s="659"/>
      <c r="D1747" s="1722"/>
      <c r="E1747" s="2648"/>
      <c r="F1747" s="2648"/>
      <c r="G1747" s="1722"/>
      <c r="H1747" s="2648"/>
      <c r="I1747" s="2643"/>
      <c r="J1747" s="1975"/>
      <c r="K1747" s="1975"/>
      <c r="L1747" s="1974"/>
      <c r="M1747" s="1976"/>
      <c r="N1747" s="1976"/>
      <c r="O1747" s="1976"/>
      <c r="P1747" s="1976"/>
      <c r="Q1747" s="1976"/>
      <c r="R1747" s="1976"/>
      <c r="S1747" s="2649"/>
      <c r="T1747" s="1722"/>
      <c r="U1747" s="1974"/>
      <c r="V1747" s="1974"/>
    </row>
    <row r="1748" spans="1:22">
      <c r="A1748" s="1722"/>
      <c r="B1748" s="2648"/>
      <c r="C1748" s="659"/>
      <c r="D1748" s="1722"/>
      <c r="E1748" s="2648"/>
      <c r="F1748" s="2648"/>
      <c r="G1748" s="1722"/>
      <c r="H1748" s="2648"/>
      <c r="I1748" s="2643"/>
      <c r="J1748" s="1975"/>
      <c r="K1748" s="1975"/>
      <c r="L1748" s="1974"/>
      <c r="M1748" s="1976"/>
      <c r="N1748" s="1976"/>
      <c r="O1748" s="1976"/>
      <c r="P1748" s="1976"/>
      <c r="Q1748" s="1976"/>
      <c r="R1748" s="1976"/>
      <c r="S1748" s="2649"/>
      <c r="T1748" s="1722"/>
      <c r="U1748" s="1974"/>
      <c r="V1748" s="1974"/>
    </row>
    <row r="1749" spans="1:22">
      <c r="A1749" s="1722"/>
      <c r="B1749" s="2648"/>
      <c r="C1749" s="659"/>
      <c r="D1749" s="1722"/>
      <c r="E1749" s="2648"/>
      <c r="F1749" s="2648"/>
      <c r="G1749" s="1722"/>
      <c r="H1749" s="2648"/>
      <c r="I1749" s="2643"/>
      <c r="J1749" s="1975"/>
      <c r="K1749" s="1975"/>
      <c r="L1749" s="1974"/>
      <c r="M1749" s="1976"/>
      <c r="N1749" s="1976"/>
      <c r="O1749" s="1976"/>
      <c r="P1749" s="1976"/>
      <c r="Q1749" s="1976"/>
      <c r="R1749" s="1976"/>
      <c r="S1749" s="2649"/>
      <c r="T1749" s="1722"/>
      <c r="U1749" s="1974"/>
      <c r="V1749" s="1974"/>
    </row>
    <row r="1750" spans="1:22">
      <c r="A1750" s="1722"/>
      <c r="B1750" s="2648"/>
      <c r="C1750" s="659"/>
      <c r="D1750" s="1722"/>
      <c r="E1750" s="2648"/>
      <c r="F1750" s="2648"/>
      <c r="G1750" s="1722"/>
      <c r="H1750" s="2648"/>
      <c r="I1750" s="2643"/>
      <c r="J1750" s="1975"/>
      <c r="K1750" s="1975"/>
      <c r="L1750" s="1974"/>
      <c r="M1750" s="1976"/>
      <c r="N1750" s="1976"/>
      <c r="O1750" s="1976"/>
      <c r="P1750" s="1976"/>
      <c r="Q1750" s="1976"/>
      <c r="R1750" s="1976"/>
      <c r="S1750" s="2649"/>
      <c r="T1750" s="1722"/>
      <c r="U1750" s="1974"/>
      <c r="V1750" s="1974"/>
    </row>
    <row r="1751" spans="1:22">
      <c r="A1751" s="1722"/>
      <c r="B1751" s="2648"/>
      <c r="C1751" s="659"/>
      <c r="D1751" s="1722"/>
      <c r="E1751" s="2648"/>
      <c r="F1751" s="2648"/>
      <c r="G1751" s="1722"/>
      <c r="H1751" s="2648"/>
      <c r="I1751" s="2643"/>
      <c r="J1751" s="1975"/>
      <c r="K1751" s="1975"/>
      <c r="L1751" s="1974"/>
      <c r="M1751" s="1976"/>
      <c r="N1751" s="1976"/>
      <c r="O1751" s="1976"/>
      <c r="P1751" s="1976"/>
      <c r="Q1751" s="1976"/>
      <c r="R1751" s="1976"/>
      <c r="S1751" s="2649"/>
      <c r="T1751" s="1722"/>
      <c r="U1751" s="1974"/>
      <c r="V1751" s="1974"/>
    </row>
    <row r="1752" spans="1:22">
      <c r="A1752" s="1722"/>
      <c r="B1752" s="2648"/>
      <c r="C1752" s="659"/>
      <c r="D1752" s="1722"/>
      <c r="E1752" s="2648"/>
      <c r="F1752" s="2648"/>
      <c r="G1752" s="1722"/>
      <c r="H1752" s="2648"/>
      <c r="I1752" s="2643"/>
      <c r="J1752" s="1975"/>
      <c r="K1752" s="1975"/>
      <c r="L1752" s="1974"/>
      <c r="M1752" s="1976"/>
      <c r="N1752" s="1976"/>
      <c r="O1752" s="1976"/>
      <c r="P1752" s="1976"/>
      <c r="Q1752" s="1976"/>
      <c r="R1752" s="1976"/>
      <c r="S1752" s="2649"/>
      <c r="T1752" s="1722"/>
      <c r="U1752" s="1974"/>
      <c r="V1752" s="1974"/>
    </row>
    <row r="1753" spans="1:22">
      <c r="A1753" s="1722"/>
      <c r="B1753" s="2648"/>
      <c r="C1753" s="659"/>
      <c r="D1753" s="1722"/>
      <c r="E1753" s="2648"/>
      <c r="F1753" s="2648"/>
      <c r="G1753" s="1722"/>
      <c r="H1753" s="2648"/>
      <c r="I1753" s="2643"/>
      <c r="J1753" s="1975"/>
      <c r="K1753" s="1975"/>
      <c r="L1753" s="1974"/>
      <c r="M1753" s="1976"/>
      <c r="N1753" s="1976"/>
      <c r="O1753" s="1976"/>
      <c r="P1753" s="1976"/>
      <c r="Q1753" s="1976"/>
      <c r="R1753" s="1976"/>
      <c r="S1753" s="2649"/>
      <c r="T1753" s="1722"/>
      <c r="U1753" s="1974"/>
      <c r="V1753" s="1974"/>
    </row>
    <row r="1754" spans="1:22">
      <c r="A1754" s="1722"/>
      <c r="B1754" s="2648"/>
      <c r="C1754" s="659"/>
      <c r="D1754" s="1722"/>
      <c r="E1754" s="2648"/>
      <c r="F1754" s="2648"/>
      <c r="G1754" s="1722"/>
      <c r="H1754" s="2648"/>
      <c r="I1754" s="2643"/>
      <c r="J1754" s="1975"/>
      <c r="K1754" s="1975"/>
      <c r="L1754" s="1974"/>
      <c r="M1754" s="1976"/>
      <c r="N1754" s="1976"/>
      <c r="O1754" s="1976"/>
      <c r="P1754" s="1976"/>
      <c r="Q1754" s="1976"/>
      <c r="R1754" s="1976"/>
      <c r="S1754" s="2649"/>
      <c r="T1754" s="1722"/>
      <c r="U1754" s="1974"/>
      <c r="V1754" s="1974"/>
    </row>
    <row r="1755" spans="1:22">
      <c r="A1755" s="1722"/>
      <c r="B1755" s="2648"/>
      <c r="C1755" s="659"/>
      <c r="D1755" s="1722"/>
      <c r="E1755" s="2648"/>
      <c r="F1755" s="2648"/>
      <c r="G1755" s="1722"/>
      <c r="H1755" s="2648"/>
      <c r="I1755" s="2643"/>
      <c r="J1755" s="1975"/>
      <c r="K1755" s="1975"/>
      <c r="L1755" s="1974"/>
      <c r="M1755" s="1976"/>
      <c r="N1755" s="1976"/>
      <c r="O1755" s="1976"/>
      <c r="P1755" s="1976"/>
      <c r="Q1755" s="1976"/>
      <c r="R1755" s="1976"/>
      <c r="S1755" s="2649"/>
      <c r="T1755" s="1722"/>
      <c r="U1755" s="1974"/>
      <c r="V1755" s="1974"/>
    </row>
    <row r="1756" spans="1:22">
      <c r="A1756" s="1722"/>
      <c r="B1756" s="2648"/>
      <c r="C1756" s="659"/>
      <c r="D1756" s="1722"/>
      <c r="E1756" s="2648"/>
      <c r="F1756" s="2648"/>
      <c r="G1756" s="1722"/>
      <c r="H1756" s="2648"/>
      <c r="I1756" s="2643"/>
      <c r="J1756" s="1975"/>
      <c r="K1756" s="1975"/>
      <c r="L1756" s="1974"/>
      <c r="M1756" s="1976"/>
      <c r="N1756" s="1976"/>
      <c r="O1756" s="1976"/>
      <c r="P1756" s="1976"/>
      <c r="Q1756" s="1976"/>
      <c r="R1756" s="1976"/>
      <c r="S1756" s="2649"/>
      <c r="T1756" s="1722"/>
      <c r="U1756" s="1974"/>
      <c r="V1756" s="1974"/>
    </row>
    <row r="1757" spans="1:22">
      <c r="A1757" s="1722"/>
      <c r="B1757" s="2648"/>
      <c r="C1757" s="659"/>
      <c r="D1757" s="1722"/>
      <c r="E1757" s="2648"/>
      <c r="F1757" s="2648"/>
      <c r="G1757" s="1722"/>
      <c r="H1757" s="2648"/>
      <c r="I1757" s="2643"/>
      <c r="J1757" s="1975"/>
      <c r="K1757" s="1975"/>
      <c r="L1757" s="1974"/>
      <c r="M1757" s="1976"/>
      <c r="N1757" s="1976"/>
      <c r="O1757" s="1976"/>
      <c r="P1757" s="1976"/>
      <c r="Q1757" s="1976"/>
      <c r="R1757" s="1976"/>
      <c r="S1757" s="2649"/>
      <c r="T1757" s="1722"/>
      <c r="U1757" s="1974"/>
      <c r="V1757" s="1974"/>
    </row>
    <row r="1758" spans="1:22">
      <c r="A1758" s="1722"/>
      <c r="B1758" s="2648"/>
      <c r="C1758" s="659"/>
      <c r="D1758" s="1722"/>
      <c r="E1758" s="2648"/>
      <c r="F1758" s="2648"/>
      <c r="G1758" s="1722"/>
      <c r="H1758" s="2648"/>
      <c r="I1758" s="2643"/>
      <c r="J1758" s="1975"/>
      <c r="K1758" s="1975"/>
      <c r="L1758" s="1974"/>
      <c r="M1758" s="1976"/>
      <c r="N1758" s="1976"/>
      <c r="O1758" s="1976"/>
      <c r="P1758" s="1976"/>
      <c r="Q1758" s="1976"/>
      <c r="R1758" s="1976"/>
      <c r="S1758" s="2649"/>
      <c r="T1758" s="1722"/>
      <c r="U1758" s="1974"/>
      <c r="V1758" s="1974"/>
    </row>
    <row r="1759" spans="1:22">
      <c r="A1759" s="1722"/>
      <c r="B1759" s="2648"/>
      <c r="C1759" s="659"/>
      <c r="D1759" s="1722"/>
      <c r="E1759" s="2648"/>
      <c r="F1759" s="2648"/>
      <c r="G1759" s="1722"/>
      <c r="H1759" s="2648"/>
      <c r="I1759" s="2643"/>
      <c r="J1759" s="1975"/>
      <c r="K1759" s="1975"/>
      <c r="L1759" s="1974"/>
      <c r="M1759" s="1976"/>
      <c r="N1759" s="1976"/>
      <c r="O1759" s="1976"/>
      <c r="P1759" s="1976"/>
      <c r="Q1759" s="1976"/>
      <c r="R1759" s="1976"/>
      <c r="S1759" s="2649"/>
      <c r="T1759" s="1722"/>
      <c r="U1759" s="1974"/>
      <c r="V1759" s="1974"/>
    </row>
    <row r="1760" spans="1:22">
      <c r="A1760" s="1722"/>
      <c r="B1760" s="2648"/>
      <c r="C1760" s="659"/>
      <c r="D1760" s="1722"/>
      <c r="E1760" s="2648"/>
      <c r="F1760" s="2648"/>
      <c r="G1760" s="1722"/>
      <c r="H1760" s="2648"/>
      <c r="I1760" s="2643"/>
      <c r="J1760" s="1975"/>
      <c r="K1760" s="1975"/>
      <c r="L1760" s="1974"/>
      <c r="M1760" s="1976"/>
      <c r="N1760" s="1976"/>
      <c r="O1760" s="1976"/>
      <c r="P1760" s="1976"/>
      <c r="Q1760" s="1976"/>
      <c r="R1760" s="1976"/>
      <c r="S1760" s="2649"/>
      <c r="T1760" s="1722"/>
      <c r="U1760" s="1974"/>
      <c r="V1760" s="1974"/>
    </row>
    <row r="1761" spans="1:22">
      <c r="A1761" s="1722"/>
      <c r="B1761" s="2648"/>
      <c r="C1761" s="659"/>
      <c r="D1761" s="1722"/>
      <c r="E1761" s="2648"/>
      <c r="F1761" s="2648"/>
      <c r="G1761" s="1722"/>
      <c r="H1761" s="2648"/>
      <c r="I1761" s="2643"/>
      <c r="J1761" s="1975"/>
      <c r="K1761" s="1975"/>
      <c r="L1761" s="1974"/>
      <c r="M1761" s="1976"/>
      <c r="N1761" s="1976"/>
      <c r="O1761" s="1976"/>
      <c r="P1761" s="1976"/>
      <c r="Q1761" s="1976"/>
      <c r="R1761" s="1976"/>
      <c r="S1761" s="2649"/>
      <c r="T1761" s="1722"/>
      <c r="U1761" s="1974"/>
      <c r="V1761" s="1974"/>
    </row>
    <row r="1762" spans="1:22">
      <c r="A1762" s="1722"/>
      <c r="B1762" s="2648"/>
      <c r="C1762" s="659"/>
      <c r="D1762" s="1722"/>
      <c r="E1762" s="2648"/>
      <c r="F1762" s="2648"/>
      <c r="G1762" s="1722"/>
      <c r="H1762" s="2648"/>
      <c r="I1762" s="2643"/>
      <c r="J1762" s="1975"/>
      <c r="K1762" s="1975"/>
      <c r="L1762" s="1974"/>
      <c r="M1762" s="1976"/>
      <c r="N1762" s="1976"/>
      <c r="O1762" s="1976"/>
      <c r="P1762" s="1976"/>
      <c r="Q1762" s="1976"/>
      <c r="R1762" s="1976"/>
      <c r="S1762" s="2649"/>
      <c r="T1762" s="1722"/>
      <c r="U1762" s="1974"/>
      <c r="V1762" s="1974"/>
    </row>
    <row r="1763" spans="1:22">
      <c r="A1763" s="1722"/>
      <c r="B1763" s="2648"/>
      <c r="C1763" s="659"/>
      <c r="D1763" s="1722"/>
      <c r="E1763" s="2648"/>
      <c r="F1763" s="2648"/>
      <c r="G1763" s="1722"/>
      <c r="H1763" s="2648"/>
      <c r="I1763" s="2643"/>
      <c r="J1763" s="1975"/>
      <c r="K1763" s="1975"/>
      <c r="L1763" s="1974"/>
      <c r="M1763" s="1976"/>
      <c r="N1763" s="1976"/>
      <c r="O1763" s="1976"/>
      <c r="P1763" s="1976"/>
      <c r="Q1763" s="1976"/>
      <c r="R1763" s="1976"/>
      <c r="S1763" s="2649"/>
      <c r="T1763" s="1722"/>
      <c r="U1763" s="1974"/>
      <c r="V1763" s="1974"/>
    </row>
    <row r="1764" spans="1:22">
      <c r="A1764" s="1722"/>
      <c r="B1764" s="2648"/>
      <c r="C1764" s="659"/>
      <c r="D1764" s="1722"/>
      <c r="E1764" s="2648"/>
      <c r="F1764" s="2648"/>
      <c r="G1764" s="1722"/>
      <c r="H1764" s="2648"/>
      <c r="I1764" s="2643"/>
      <c r="J1764" s="1975"/>
      <c r="K1764" s="1975"/>
      <c r="L1764" s="1974"/>
      <c r="M1764" s="1976"/>
      <c r="N1764" s="1976"/>
      <c r="O1764" s="1976"/>
      <c r="P1764" s="1976"/>
      <c r="Q1764" s="1976"/>
      <c r="R1764" s="1976"/>
      <c r="S1764" s="2649"/>
      <c r="T1764" s="1722"/>
      <c r="U1764" s="1974"/>
      <c r="V1764" s="1974"/>
    </row>
    <row r="1765" spans="1:22">
      <c r="A1765" s="1722"/>
      <c r="B1765" s="2648"/>
      <c r="C1765" s="659"/>
      <c r="D1765" s="1722"/>
      <c r="E1765" s="2648"/>
      <c r="F1765" s="2648"/>
      <c r="G1765" s="1722"/>
      <c r="H1765" s="2648"/>
      <c r="I1765" s="2643"/>
      <c r="J1765" s="1975"/>
      <c r="K1765" s="1975"/>
      <c r="L1765" s="1974"/>
      <c r="M1765" s="1976"/>
      <c r="N1765" s="1976"/>
      <c r="O1765" s="1976"/>
      <c r="P1765" s="1976"/>
      <c r="Q1765" s="1976"/>
      <c r="R1765" s="1976"/>
      <c r="S1765" s="2649"/>
      <c r="T1765" s="1722"/>
      <c r="U1765" s="1974"/>
      <c r="V1765" s="1974"/>
    </row>
    <row r="1766" spans="1:22">
      <c r="A1766" s="1722"/>
      <c r="B1766" s="2648"/>
      <c r="C1766" s="659"/>
      <c r="D1766" s="1722"/>
      <c r="E1766" s="2648"/>
      <c r="F1766" s="2648"/>
      <c r="G1766" s="1722"/>
      <c r="H1766" s="2648"/>
      <c r="I1766" s="2643"/>
      <c r="J1766" s="1975"/>
      <c r="K1766" s="1975"/>
      <c r="L1766" s="1974"/>
      <c r="M1766" s="1976"/>
      <c r="N1766" s="1976"/>
      <c r="O1766" s="1976"/>
      <c r="P1766" s="1976"/>
      <c r="Q1766" s="1976"/>
      <c r="R1766" s="1976"/>
      <c r="S1766" s="2649"/>
      <c r="T1766" s="1722"/>
      <c r="U1766" s="1974"/>
      <c r="V1766" s="1974"/>
    </row>
    <row r="1767" spans="1:22">
      <c r="A1767" s="1722"/>
      <c r="B1767" s="2648"/>
      <c r="C1767" s="659"/>
      <c r="D1767" s="1722"/>
      <c r="E1767" s="2648"/>
      <c r="F1767" s="2648"/>
      <c r="G1767" s="1722"/>
      <c r="H1767" s="2648"/>
      <c r="I1767" s="2643"/>
      <c r="J1767" s="1975"/>
      <c r="K1767" s="1975"/>
      <c r="L1767" s="1974"/>
      <c r="M1767" s="1976"/>
      <c r="N1767" s="1976"/>
      <c r="O1767" s="1976"/>
      <c r="P1767" s="1976"/>
      <c r="Q1767" s="1976"/>
      <c r="R1767" s="1976"/>
      <c r="S1767" s="2649"/>
      <c r="T1767" s="1722"/>
      <c r="U1767" s="1974"/>
      <c r="V1767" s="1974"/>
    </row>
    <row r="1768" spans="1:22">
      <c r="A1768" s="1722"/>
      <c r="B1768" s="2648"/>
      <c r="C1768" s="659"/>
      <c r="D1768" s="1722"/>
      <c r="E1768" s="2648"/>
      <c r="F1768" s="2648"/>
      <c r="G1768" s="1722"/>
      <c r="H1768" s="2648"/>
      <c r="I1768" s="2643"/>
      <c r="J1768" s="1975"/>
      <c r="K1768" s="1975"/>
      <c r="L1768" s="1974"/>
      <c r="M1768" s="1976"/>
      <c r="N1768" s="1976"/>
      <c r="O1768" s="1976"/>
      <c r="P1768" s="1976"/>
      <c r="Q1768" s="1976"/>
      <c r="R1768" s="1976"/>
      <c r="S1768" s="2649"/>
      <c r="T1768" s="1722"/>
      <c r="U1768" s="1974"/>
      <c r="V1768" s="1974"/>
    </row>
    <row r="1769" spans="1:22">
      <c r="A1769" s="1722"/>
      <c r="B1769" s="2648"/>
      <c r="C1769" s="659"/>
      <c r="D1769" s="1722"/>
      <c r="E1769" s="2648"/>
      <c r="F1769" s="2648"/>
      <c r="G1769" s="1722"/>
      <c r="H1769" s="2648"/>
      <c r="I1769" s="2643"/>
      <c r="J1769" s="1975"/>
      <c r="K1769" s="1975"/>
      <c r="L1769" s="1974"/>
      <c r="M1769" s="1976"/>
      <c r="N1769" s="1976"/>
      <c r="O1769" s="1976"/>
      <c r="P1769" s="1976"/>
      <c r="Q1769" s="1976"/>
      <c r="R1769" s="1976"/>
      <c r="S1769" s="2649"/>
      <c r="T1769" s="1722"/>
      <c r="U1769" s="1974"/>
      <c r="V1769" s="1974"/>
    </row>
    <row r="1770" spans="1:22">
      <c r="A1770" s="1722"/>
      <c r="B1770" s="2648"/>
      <c r="C1770" s="659"/>
      <c r="D1770" s="1722"/>
      <c r="E1770" s="2648"/>
      <c r="F1770" s="2648"/>
      <c r="G1770" s="1722"/>
      <c r="H1770" s="2648"/>
      <c r="I1770" s="2643"/>
      <c r="J1770" s="1975"/>
      <c r="K1770" s="1975"/>
      <c r="L1770" s="1974"/>
      <c r="M1770" s="1976"/>
      <c r="N1770" s="1976"/>
      <c r="O1770" s="1976"/>
      <c r="P1770" s="1976"/>
      <c r="Q1770" s="1976"/>
      <c r="R1770" s="1976"/>
      <c r="S1770" s="2649"/>
      <c r="T1770" s="1722"/>
      <c r="U1770" s="1974"/>
      <c r="V1770" s="1974"/>
    </row>
    <row r="1771" spans="1:22">
      <c r="A1771" s="1722"/>
      <c r="B1771" s="2648"/>
      <c r="C1771" s="659"/>
      <c r="D1771" s="1722"/>
      <c r="E1771" s="2648"/>
      <c r="F1771" s="2648"/>
      <c r="G1771" s="1722"/>
      <c r="H1771" s="2648"/>
      <c r="I1771" s="2643"/>
      <c r="J1771" s="1975"/>
      <c r="K1771" s="1975"/>
      <c r="L1771" s="1974"/>
      <c r="M1771" s="1976"/>
      <c r="N1771" s="1976"/>
      <c r="O1771" s="1976"/>
      <c r="P1771" s="1976"/>
      <c r="Q1771" s="1976"/>
      <c r="R1771" s="1976"/>
      <c r="S1771" s="2649"/>
      <c r="T1771" s="1722"/>
      <c r="U1771" s="1974"/>
      <c r="V1771" s="1974"/>
    </row>
    <row r="1772" spans="1:22">
      <c r="A1772" s="1722"/>
      <c r="B1772" s="2648"/>
      <c r="C1772" s="659"/>
      <c r="D1772" s="1722"/>
      <c r="E1772" s="2648"/>
      <c r="F1772" s="2648"/>
      <c r="G1772" s="1722"/>
      <c r="H1772" s="2648"/>
      <c r="I1772" s="2643"/>
      <c r="J1772" s="1975"/>
      <c r="K1772" s="1975"/>
      <c r="L1772" s="1974"/>
      <c r="M1772" s="1976"/>
      <c r="N1772" s="1976"/>
      <c r="O1772" s="1976"/>
      <c r="P1772" s="1976"/>
      <c r="Q1772" s="1976"/>
      <c r="R1772" s="1976"/>
      <c r="S1772" s="2649"/>
      <c r="T1772" s="1722"/>
      <c r="U1772" s="1974"/>
      <c r="V1772" s="1974"/>
    </row>
    <row r="1773" spans="1:22">
      <c r="A1773" s="1722"/>
      <c r="B1773" s="2648"/>
      <c r="C1773" s="659"/>
      <c r="D1773" s="1722"/>
      <c r="E1773" s="2648"/>
      <c r="F1773" s="2648"/>
      <c r="G1773" s="1722"/>
      <c r="H1773" s="2648"/>
      <c r="I1773" s="2643"/>
      <c r="J1773" s="1975"/>
      <c r="K1773" s="1975"/>
      <c r="L1773" s="1974"/>
      <c r="M1773" s="1976"/>
      <c r="N1773" s="1976"/>
      <c r="O1773" s="1976"/>
      <c r="P1773" s="1976"/>
      <c r="Q1773" s="1976"/>
      <c r="R1773" s="1976"/>
      <c r="S1773" s="2649"/>
      <c r="T1773" s="1722"/>
      <c r="U1773" s="1974"/>
      <c r="V1773" s="1974"/>
    </row>
    <row r="1774" spans="1:22">
      <c r="A1774" s="1722"/>
      <c r="B1774" s="2648"/>
      <c r="C1774" s="659"/>
      <c r="D1774" s="1722"/>
      <c r="E1774" s="2648"/>
      <c r="F1774" s="2648"/>
      <c r="G1774" s="1722"/>
      <c r="H1774" s="2648"/>
      <c r="I1774" s="2643"/>
      <c r="J1774" s="1975"/>
      <c r="K1774" s="1975"/>
      <c r="L1774" s="1974"/>
      <c r="M1774" s="1976"/>
      <c r="N1774" s="1976"/>
      <c r="O1774" s="1976"/>
      <c r="P1774" s="1976"/>
      <c r="Q1774" s="1976"/>
      <c r="R1774" s="1976"/>
      <c r="S1774" s="2649"/>
      <c r="T1774" s="1722"/>
      <c r="U1774" s="1974"/>
      <c r="V1774" s="1974"/>
    </row>
    <row r="1775" spans="1:22">
      <c r="A1775" s="1722"/>
      <c r="B1775" s="2648"/>
      <c r="C1775" s="659"/>
      <c r="D1775" s="1722"/>
      <c r="E1775" s="2648"/>
      <c r="F1775" s="2648"/>
      <c r="G1775" s="1722"/>
      <c r="H1775" s="2648"/>
      <c r="I1775" s="2643"/>
      <c r="J1775" s="1975"/>
      <c r="K1775" s="1975"/>
      <c r="L1775" s="1974"/>
      <c r="M1775" s="1976"/>
      <c r="N1775" s="1976"/>
      <c r="O1775" s="1976"/>
      <c r="P1775" s="1976"/>
      <c r="Q1775" s="1976"/>
      <c r="R1775" s="1976"/>
      <c r="S1775" s="2649"/>
      <c r="T1775" s="1722"/>
      <c r="U1775" s="1974"/>
      <c r="V1775" s="1974"/>
    </row>
    <row r="1776" spans="1:22">
      <c r="A1776" s="1722"/>
      <c r="B1776" s="2648"/>
      <c r="C1776" s="659"/>
      <c r="D1776" s="1722"/>
      <c r="E1776" s="2648"/>
      <c r="F1776" s="2648"/>
      <c r="G1776" s="1722"/>
      <c r="H1776" s="2648"/>
      <c r="I1776" s="2643"/>
      <c r="J1776" s="1975"/>
      <c r="K1776" s="1975"/>
      <c r="L1776" s="1974"/>
      <c r="M1776" s="1976"/>
      <c r="N1776" s="1976"/>
      <c r="O1776" s="1976"/>
      <c r="P1776" s="1976"/>
      <c r="Q1776" s="1976"/>
      <c r="R1776" s="1976"/>
      <c r="S1776" s="2649"/>
      <c r="T1776" s="1722"/>
      <c r="U1776" s="1974"/>
      <c r="V1776" s="1974"/>
    </row>
    <row r="1777" spans="1:22">
      <c r="A1777" s="1722"/>
      <c r="B1777" s="2648"/>
      <c r="C1777" s="659"/>
      <c r="D1777" s="1722"/>
      <c r="E1777" s="2648"/>
      <c r="F1777" s="2648"/>
      <c r="G1777" s="1722"/>
      <c r="H1777" s="2648"/>
      <c r="I1777" s="2643"/>
      <c r="J1777" s="1975"/>
      <c r="K1777" s="1975"/>
      <c r="L1777" s="1974"/>
      <c r="M1777" s="1976"/>
      <c r="N1777" s="1976"/>
      <c r="O1777" s="1976"/>
      <c r="P1777" s="1976"/>
      <c r="Q1777" s="1976"/>
      <c r="R1777" s="1976"/>
      <c r="S1777" s="2649"/>
      <c r="T1777" s="1722"/>
      <c r="U1777" s="1974"/>
      <c r="V1777" s="1974"/>
    </row>
    <row r="1778" spans="1:22">
      <c r="A1778" s="1722"/>
      <c r="B1778" s="2648"/>
      <c r="C1778" s="659"/>
      <c r="D1778" s="1722"/>
      <c r="E1778" s="2648"/>
      <c r="F1778" s="2648"/>
      <c r="G1778" s="1722"/>
      <c r="H1778" s="2648"/>
      <c r="I1778" s="2643"/>
      <c r="J1778" s="1975"/>
      <c r="K1778" s="1975"/>
      <c r="L1778" s="1974"/>
      <c r="M1778" s="1976"/>
      <c r="N1778" s="1976"/>
      <c r="O1778" s="1976"/>
      <c r="P1778" s="1976"/>
      <c r="Q1778" s="1976"/>
      <c r="R1778" s="1976"/>
      <c r="S1778" s="2649"/>
      <c r="T1778" s="1722"/>
      <c r="U1778" s="1974"/>
      <c r="V1778" s="1974"/>
    </row>
    <row r="1779" spans="1:22">
      <c r="A1779" s="1722"/>
      <c r="B1779" s="2648"/>
      <c r="C1779" s="659"/>
      <c r="D1779" s="1722"/>
      <c r="E1779" s="2648"/>
      <c r="F1779" s="2648"/>
      <c r="G1779" s="1722"/>
      <c r="H1779" s="2648"/>
      <c r="I1779" s="2643"/>
      <c r="J1779" s="1975"/>
      <c r="K1779" s="1975"/>
      <c r="L1779" s="1974"/>
      <c r="M1779" s="1976"/>
      <c r="N1779" s="1976"/>
      <c r="O1779" s="1976"/>
      <c r="P1779" s="1976"/>
      <c r="Q1779" s="1976"/>
      <c r="R1779" s="1976"/>
      <c r="S1779" s="2649"/>
      <c r="T1779" s="1722"/>
      <c r="U1779" s="1974"/>
      <c r="V1779" s="1974"/>
    </row>
    <row r="1780" spans="1:22">
      <c r="A1780" s="1722"/>
      <c r="B1780" s="2648"/>
      <c r="C1780" s="659"/>
      <c r="D1780" s="1722"/>
      <c r="E1780" s="2648"/>
      <c r="F1780" s="2648"/>
      <c r="G1780" s="1722"/>
      <c r="H1780" s="2648"/>
      <c r="I1780" s="2643"/>
      <c r="J1780" s="1975"/>
      <c r="K1780" s="1975"/>
      <c r="L1780" s="1974"/>
      <c r="M1780" s="1976"/>
      <c r="N1780" s="1976"/>
      <c r="O1780" s="1976"/>
      <c r="P1780" s="1976"/>
      <c r="Q1780" s="1976"/>
      <c r="R1780" s="1976"/>
      <c r="S1780" s="2649"/>
      <c r="T1780" s="1722"/>
      <c r="U1780" s="1974"/>
      <c r="V1780" s="1974"/>
    </row>
    <row r="1781" spans="1:22">
      <c r="A1781" s="1722"/>
      <c r="B1781" s="2648"/>
      <c r="C1781" s="659"/>
      <c r="D1781" s="1722"/>
      <c r="E1781" s="2648"/>
      <c r="F1781" s="2648"/>
      <c r="G1781" s="1722"/>
      <c r="H1781" s="2648"/>
      <c r="I1781" s="2643"/>
      <c r="J1781" s="1975"/>
      <c r="K1781" s="1975"/>
      <c r="L1781" s="1974"/>
      <c r="M1781" s="1976"/>
      <c r="N1781" s="1976"/>
      <c r="O1781" s="1976"/>
      <c r="P1781" s="1976"/>
      <c r="Q1781" s="1976"/>
      <c r="R1781" s="1976"/>
      <c r="S1781" s="2649"/>
      <c r="T1781" s="1722"/>
      <c r="U1781" s="1974"/>
      <c r="V1781" s="1974"/>
    </row>
    <row r="1782" spans="1:22">
      <c r="A1782" s="1722"/>
      <c r="B1782" s="2648"/>
      <c r="C1782" s="659"/>
      <c r="D1782" s="1722"/>
      <c r="E1782" s="2648"/>
      <c r="F1782" s="2648"/>
      <c r="G1782" s="1722"/>
      <c r="H1782" s="2648"/>
      <c r="I1782" s="2643"/>
      <c r="J1782" s="1975"/>
      <c r="K1782" s="1975"/>
      <c r="L1782" s="1974"/>
      <c r="M1782" s="1976"/>
      <c r="N1782" s="1976"/>
      <c r="O1782" s="1976"/>
      <c r="P1782" s="1976"/>
      <c r="Q1782" s="1976"/>
      <c r="R1782" s="1976"/>
      <c r="S1782" s="2649"/>
      <c r="T1782" s="1722"/>
      <c r="U1782" s="1974"/>
      <c r="V1782" s="1974"/>
    </row>
    <row r="1783" spans="1:22">
      <c r="A1783" s="1722"/>
      <c r="B1783" s="2648"/>
      <c r="C1783" s="659"/>
      <c r="D1783" s="1722"/>
      <c r="E1783" s="2648"/>
      <c r="F1783" s="2648"/>
      <c r="G1783" s="1722"/>
      <c r="H1783" s="2648"/>
      <c r="I1783" s="2643"/>
      <c r="J1783" s="1975"/>
      <c r="K1783" s="1975"/>
      <c r="L1783" s="1974"/>
      <c r="M1783" s="1976"/>
      <c r="N1783" s="1976"/>
      <c r="O1783" s="1976"/>
      <c r="P1783" s="1976"/>
      <c r="Q1783" s="1976"/>
      <c r="R1783" s="1976"/>
      <c r="S1783" s="2649"/>
      <c r="T1783" s="1722"/>
      <c r="U1783" s="1974"/>
      <c r="V1783" s="1974"/>
    </row>
    <row r="1784" spans="1:22">
      <c r="A1784" s="1722"/>
      <c r="B1784" s="2648"/>
      <c r="C1784" s="659"/>
      <c r="D1784" s="1722"/>
      <c r="E1784" s="2648"/>
      <c r="F1784" s="2648"/>
      <c r="G1784" s="1722"/>
      <c r="H1784" s="2648"/>
      <c r="I1784" s="2643"/>
      <c r="J1784" s="1975"/>
      <c r="K1784" s="1975"/>
      <c r="L1784" s="1974"/>
      <c r="M1784" s="1976"/>
      <c r="N1784" s="1976"/>
      <c r="O1784" s="1976"/>
      <c r="P1784" s="1976"/>
      <c r="Q1784" s="1976"/>
      <c r="R1784" s="1976"/>
      <c r="S1784" s="2649"/>
      <c r="T1784" s="1722"/>
      <c r="U1784" s="1974"/>
      <c r="V1784" s="1974"/>
    </row>
    <row r="1785" spans="1:22">
      <c r="A1785" s="1722"/>
      <c r="B1785" s="2648"/>
      <c r="C1785" s="659"/>
      <c r="D1785" s="1722"/>
      <c r="E1785" s="2648"/>
      <c r="F1785" s="2648"/>
      <c r="G1785" s="1722"/>
      <c r="H1785" s="2648"/>
      <c r="I1785" s="2643"/>
      <c r="J1785" s="1975"/>
      <c r="K1785" s="1975"/>
      <c r="L1785" s="1974"/>
      <c r="M1785" s="1976"/>
      <c r="N1785" s="1976"/>
      <c r="O1785" s="1976"/>
      <c r="P1785" s="1976"/>
      <c r="Q1785" s="1976"/>
      <c r="R1785" s="1976"/>
      <c r="S1785" s="2649"/>
      <c r="T1785" s="1722"/>
      <c r="U1785" s="1974"/>
      <c r="V1785" s="1974"/>
    </row>
    <row r="1786" spans="1:22">
      <c r="A1786" s="1722"/>
      <c r="B1786" s="2648"/>
      <c r="C1786" s="659"/>
      <c r="D1786" s="1722"/>
      <c r="E1786" s="2648"/>
      <c r="F1786" s="2648"/>
      <c r="G1786" s="1722"/>
      <c r="H1786" s="2648"/>
      <c r="I1786" s="2643"/>
      <c r="J1786" s="1975"/>
      <c r="K1786" s="1975"/>
      <c r="L1786" s="1974"/>
      <c r="M1786" s="1976"/>
      <c r="N1786" s="1976"/>
      <c r="O1786" s="1976"/>
      <c r="P1786" s="1976"/>
      <c r="Q1786" s="1976"/>
      <c r="R1786" s="1976"/>
      <c r="S1786" s="2649"/>
      <c r="T1786" s="1722"/>
      <c r="U1786" s="1974"/>
      <c r="V1786" s="1974"/>
    </row>
    <row r="1787" spans="1:22">
      <c r="A1787" s="1722"/>
      <c r="B1787" s="2648"/>
      <c r="C1787" s="659"/>
      <c r="D1787" s="1722"/>
      <c r="E1787" s="2648"/>
      <c r="F1787" s="2648"/>
      <c r="G1787" s="1722"/>
      <c r="H1787" s="2648"/>
      <c r="I1787" s="2643"/>
      <c r="J1787" s="1975"/>
      <c r="K1787" s="1975"/>
      <c r="L1787" s="1974"/>
      <c r="M1787" s="1976"/>
      <c r="N1787" s="1976"/>
      <c r="O1787" s="1976"/>
      <c r="P1787" s="1976"/>
      <c r="Q1787" s="1976"/>
      <c r="R1787" s="1976"/>
      <c r="S1787" s="2649"/>
      <c r="T1787" s="1722"/>
      <c r="U1787" s="1974"/>
      <c r="V1787" s="1974"/>
    </row>
    <row r="1788" spans="1:22">
      <c r="A1788" s="1722"/>
      <c r="B1788" s="2648"/>
      <c r="C1788" s="659"/>
      <c r="D1788" s="1722"/>
      <c r="E1788" s="2648"/>
      <c r="F1788" s="2648"/>
      <c r="G1788" s="1722"/>
      <c r="H1788" s="2648"/>
      <c r="I1788" s="2643"/>
      <c r="J1788" s="1975"/>
      <c r="K1788" s="1975"/>
      <c r="L1788" s="1974"/>
      <c r="M1788" s="1976"/>
      <c r="N1788" s="1976"/>
      <c r="O1788" s="1976"/>
      <c r="P1788" s="1976"/>
      <c r="Q1788" s="1976"/>
      <c r="R1788" s="1976"/>
      <c r="S1788" s="2649"/>
      <c r="T1788" s="1722"/>
      <c r="U1788" s="1974"/>
      <c r="V1788" s="1974"/>
    </row>
    <row r="1789" spans="1:22">
      <c r="A1789" s="1722"/>
      <c r="B1789" s="2648"/>
      <c r="C1789" s="659"/>
      <c r="D1789" s="1722"/>
      <c r="E1789" s="2648"/>
      <c r="F1789" s="2648"/>
      <c r="G1789" s="1722"/>
      <c r="H1789" s="2648"/>
      <c r="I1789" s="2643"/>
      <c r="J1789" s="1975"/>
      <c r="K1789" s="1975"/>
      <c r="L1789" s="1974"/>
      <c r="M1789" s="1976"/>
      <c r="N1789" s="1976"/>
      <c r="O1789" s="1976"/>
      <c r="P1789" s="1976"/>
      <c r="Q1789" s="1976"/>
      <c r="R1789" s="1976"/>
      <c r="S1789" s="2649"/>
      <c r="T1789" s="1722"/>
      <c r="U1789" s="1974"/>
      <c r="V1789" s="1974"/>
    </row>
    <row r="1790" spans="1:22">
      <c r="A1790" s="1722"/>
      <c r="B1790" s="2648"/>
      <c r="C1790" s="659"/>
      <c r="D1790" s="1722"/>
      <c r="E1790" s="2648"/>
      <c r="F1790" s="2648"/>
      <c r="G1790" s="1722"/>
      <c r="H1790" s="2648"/>
      <c r="I1790" s="2643"/>
      <c r="J1790" s="1975"/>
      <c r="K1790" s="1975"/>
      <c r="L1790" s="1974"/>
      <c r="M1790" s="1976"/>
      <c r="N1790" s="1976"/>
      <c r="O1790" s="1976"/>
      <c r="P1790" s="1976"/>
      <c r="Q1790" s="1976"/>
      <c r="R1790" s="1976"/>
      <c r="S1790" s="2649"/>
      <c r="T1790" s="1722"/>
      <c r="U1790" s="1974"/>
      <c r="V1790" s="1974"/>
    </row>
    <row r="1791" spans="1:22">
      <c r="A1791" s="1722"/>
      <c r="B1791" s="2648"/>
      <c r="C1791" s="659"/>
      <c r="D1791" s="1722"/>
      <c r="E1791" s="2648"/>
      <c r="F1791" s="2648"/>
      <c r="G1791" s="1722"/>
      <c r="H1791" s="2648"/>
      <c r="I1791" s="2643"/>
      <c r="J1791" s="1975"/>
      <c r="K1791" s="1975"/>
      <c r="L1791" s="1974"/>
      <c r="M1791" s="1976"/>
      <c r="N1791" s="1976"/>
      <c r="O1791" s="1976"/>
      <c r="P1791" s="1976"/>
      <c r="Q1791" s="1976"/>
      <c r="R1791" s="1976"/>
      <c r="S1791" s="2649"/>
      <c r="T1791" s="1722"/>
      <c r="U1791" s="1974"/>
      <c r="V1791" s="1974"/>
    </row>
    <row r="1792" spans="1:22">
      <c r="A1792" s="1722"/>
      <c r="B1792" s="2648"/>
      <c r="C1792" s="659"/>
      <c r="D1792" s="1722"/>
      <c r="E1792" s="2648"/>
      <c r="F1792" s="2648"/>
      <c r="G1792" s="1722"/>
      <c r="H1792" s="2648"/>
      <c r="I1792" s="2643"/>
      <c r="J1792" s="1975"/>
      <c r="K1792" s="1975"/>
      <c r="L1792" s="1974"/>
      <c r="M1792" s="1976"/>
      <c r="N1792" s="1976"/>
      <c r="O1792" s="1976"/>
      <c r="P1792" s="1976"/>
      <c r="Q1792" s="1976"/>
      <c r="R1792" s="1976"/>
      <c r="S1792" s="2649"/>
      <c r="T1792" s="1722"/>
      <c r="U1792" s="1974"/>
      <c r="V1792" s="1974"/>
    </row>
    <row r="1793" spans="1:22">
      <c r="A1793" s="1722"/>
      <c r="B1793" s="2648"/>
      <c r="C1793" s="659"/>
      <c r="D1793" s="1722"/>
      <c r="E1793" s="2648"/>
      <c r="F1793" s="2648"/>
      <c r="G1793" s="1722"/>
      <c r="H1793" s="2648"/>
      <c r="I1793" s="2643"/>
      <c r="J1793" s="1975"/>
      <c r="K1793" s="1975"/>
      <c r="L1793" s="1974"/>
      <c r="M1793" s="1976"/>
      <c r="N1793" s="1976"/>
      <c r="O1793" s="1976"/>
      <c r="P1793" s="1976"/>
      <c r="Q1793" s="1976"/>
      <c r="R1793" s="1976"/>
      <c r="S1793" s="2649"/>
      <c r="T1793" s="1722"/>
      <c r="U1793" s="1974"/>
      <c r="V1793" s="1974"/>
    </row>
    <row r="1794" spans="1:22">
      <c r="A1794" s="1722"/>
      <c r="B1794" s="2648"/>
      <c r="C1794" s="659"/>
      <c r="D1794" s="1722"/>
      <c r="E1794" s="2648"/>
      <c r="F1794" s="2648"/>
      <c r="G1794" s="1722"/>
      <c r="H1794" s="2648"/>
      <c r="I1794" s="2643"/>
      <c r="J1794" s="1975"/>
      <c r="K1794" s="1975"/>
      <c r="L1794" s="1974"/>
      <c r="M1794" s="1976"/>
      <c r="N1794" s="1976"/>
      <c r="O1794" s="1976"/>
      <c r="P1794" s="1976"/>
      <c r="Q1794" s="1976"/>
      <c r="R1794" s="1976"/>
      <c r="S1794" s="2649"/>
      <c r="T1794" s="1722"/>
      <c r="U1794" s="1974"/>
      <c r="V1794" s="1974"/>
    </row>
    <row r="1795" spans="1:22">
      <c r="A1795" s="1722"/>
      <c r="B1795" s="2648"/>
      <c r="C1795" s="659"/>
      <c r="D1795" s="1722"/>
      <c r="E1795" s="2648"/>
      <c r="F1795" s="2648"/>
      <c r="G1795" s="1722"/>
      <c r="H1795" s="2648"/>
      <c r="I1795" s="2643"/>
      <c r="J1795" s="1975"/>
      <c r="K1795" s="1975"/>
      <c r="L1795" s="1974"/>
      <c r="M1795" s="1976"/>
      <c r="N1795" s="1976"/>
      <c r="O1795" s="1976"/>
      <c r="P1795" s="1976"/>
      <c r="Q1795" s="1976"/>
      <c r="R1795" s="1976"/>
      <c r="S1795" s="2649"/>
      <c r="T1795" s="1722"/>
      <c r="U1795" s="1974"/>
      <c r="V1795" s="1974"/>
    </row>
    <row r="1796" spans="1:22">
      <c r="A1796" s="1722"/>
      <c r="B1796" s="2648"/>
      <c r="C1796" s="659"/>
      <c r="D1796" s="1722"/>
      <c r="E1796" s="2648"/>
      <c r="F1796" s="2648"/>
      <c r="G1796" s="1722"/>
      <c r="H1796" s="2648"/>
      <c r="I1796" s="2643"/>
      <c r="J1796" s="1975"/>
      <c r="K1796" s="1975"/>
      <c r="L1796" s="1974"/>
      <c r="M1796" s="1976"/>
      <c r="N1796" s="1976"/>
      <c r="O1796" s="1976"/>
      <c r="P1796" s="1976"/>
      <c r="Q1796" s="1976"/>
      <c r="R1796" s="1976"/>
      <c r="S1796" s="2649"/>
      <c r="T1796" s="1722"/>
      <c r="U1796" s="1974"/>
      <c r="V1796" s="1974"/>
    </row>
    <row r="1797" spans="1:22">
      <c r="A1797" s="1722"/>
      <c r="B1797" s="2648"/>
      <c r="C1797" s="659"/>
      <c r="D1797" s="1722"/>
      <c r="E1797" s="2648"/>
      <c r="F1797" s="2648"/>
      <c r="G1797" s="1722"/>
      <c r="H1797" s="2648"/>
      <c r="I1797" s="2643"/>
      <c r="J1797" s="1975"/>
      <c r="K1797" s="1975"/>
      <c r="L1797" s="1974"/>
      <c r="M1797" s="1976"/>
      <c r="N1797" s="1976"/>
      <c r="O1797" s="1976"/>
      <c r="P1797" s="1976"/>
      <c r="Q1797" s="1976"/>
      <c r="R1797" s="1976"/>
      <c r="S1797" s="2649"/>
      <c r="T1797" s="1722"/>
      <c r="U1797" s="1974"/>
      <c r="V1797" s="1974"/>
    </row>
    <row r="1798" spans="1:22">
      <c r="A1798" s="1722"/>
      <c r="B1798" s="2648"/>
      <c r="C1798" s="659"/>
      <c r="D1798" s="1722"/>
      <c r="E1798" s="2648"/>
      <c r="F1798" s="2648"/>
      <c r="G1798" s="1722"/>
      <c r="H1798" s="2648"/>
      <c r="I1798" s="2643"/>
      <c r="J1798" s="1975"/>
      <c r="K1798" s="1975"/>
      <c r="L1798" s="1974"/>
      <c r="M1798" s="1976"/>
      <c r="N1798" s="1976"/>
      <c r="O1798" s="1976"/>
      <c r="P1798" s="1976"/>
      <c r="Q1798" s="1976"/>
      <c r="R1798" s="1976"/>
      <c r="S1798" s="2649"/>
      <c r="T1798" s="1722"/>
      <c r="U1798" s="1974"/>
      <c r="V1798" s="1974"/>
    </row>
    <row r="1799" spans="1:22">
      <c r="A1799" s="1722"/>
      <c r="B1799" s="2648"/>
      <c r="C1799" s="659"/>
      <c r="D1799" s="1722"/>
      <c r="E1799" s="2648"/>
      <c r="F1799" s="2648"/>
      <c r="G1799" s="1722"/>
      <c r="H1799" s="2648"/>
      <c r="I1799" s="2643"/>
      <c r="J1799" s="1975"/>
      <c r="K1799" s="1975"/>
      <c r="L1799" s="1974"/>
      <c r="M1799" s="1976"/>
      <c r="N1799" s="1976"/>
      <c r="O1799" s="1976"/>
      <c r="P1799" s="1976"/>
      <c r="Q1799" s="1976"/>
      <c r="R1799" s="1976"/>
      <c r="S1799" s="2649"/>
      <c r="T1799" s="1722"/>
      <c r="U1799" s="1974"/>
      <c r="V1799" s="1974"/>
    </row>
    <row r="1800" spans="1:22">
      <c r="A1800" s="1722"/>
      <c r="B1800" s="2648"/>
      <c r="C1800" s="659"/>
      <c r="D1800" s="1722"/>
      <c r="E1800" s="2648"/>
      <c r="F1800" s="2648"/>
      <c r="G1800" s="1722"/>
      <c r="H1800" s="2648"/>
      <c r="I1800" s="2643"/>
      <c r="J1800" s="1975"/>
      <c r="K1800" s="1975"/>
      <c r="L1800" s="1974"/>
      <c r="M1800" s="1976"/>
      <c r="N1800" s="1976"/>
      <c r="O1800" s="1976"/>
      <c r="P1800" s="1976"/>
      <c r="Q1800" s="1976"/>
      <c r="R1800" s="1976"/>
      <c r="S1800" s="2649"/>
      <c r="T1800" s="1722"/>
      <c r="U1800" s="1974"/>
      <c r="V1800" s="1974"/>
    </row>
    <row r="1801" spans="1:22">
      <c r="A1801" s="1722"/>
      <c r="B1801" s="2648"/>
      <c r="C1801" s="659"/>
      <c r="D1801" s="1722"/>
      <c r="E1801" s="2648"/>
      <c r="F1801" s="2648"/>
      <c r="G1801" s="1722"/>
      <c r="H1801" s="2648"/>
      <c r="I1801" s="2643"/>
      <c r="J1801" s="1975"/>
      <c r="K1801" s="1975"/>
      <c r="L1801" s="1974"/>
      <c r="M1801" s="1976"/>
      <c r="N1801" s="1976"/>
      <c r="O1801" s="1976"/>
      <c r="P1801" s="1976"/>
      <c r="Q1801" s="1976"/>
      <c r="R1801" s="1976"/>
      <c r="S1801" s="2649"/>
      <c r="T1801" s="1722"/>
      <c r="U1801" s="1974"/>
      <c r="V1801" s="1974"/>
    </row>
    <row r="1802" spans="1:22">
      <c r="A1802" s="1722"/>
      <c r="B1802" s="2648"/>
      <c r="C1802" s="659"/>
      <c r="D1802" s="1722"/>
      <c r="E1802" s="2648"/>
      <c r="F1802" s="2648"/>
      <c r="G1802" s="1722"/>
      <c r="H1802" s="2648"/>
      <c r="I1802" s="2643"/>
      <c r="J1802" s="1975"/>
      <c r="K1802" s="1975"/>
      <c r="L1802" s="1974"/>
      <c r="M1802" s="1976"/>
      <c r="N1802" s="1976"/>
      <c r="O1802" s="1976"/>
      <c r="P1802" s="1976"/>
      <c r="Q1802" s="1976"/>
      <c r="R1802" s="1976"/>
      <c r="S1802" s="2649"/>
      <c r="T1802" s="1722"/>
      <c r="U1802" s="1974"/>
      <c r="V1802" s="1974"/>
    </row>
    <row r="1803" spans="1:22">
      <c r="A1803" s="1722"/>
      <c r="B1803" s="2648"/>
      <c r="C1803" s="659"/>
      <c r="D1803" s="1722"/>
      <c r="E1803" s="2648"/>
      <c r="F1803" s="2648"/>
      <c r="G1803" s="1722"/>
      <c r="H1803" s="2648"/>
      <c r="I1803" s="2643"/>
      <c r="J1803" s="1975"/>
      <c r="K1803" s="1975"/>
      <c r="L1803" s="1974"/>
      <c r="M1803" s="1976"/>
      <c r="N1803" s="1976"/>
      <c r="O1803" s="1976"/>
      <c r="P1803" s="1976"/>
      <c r="Q1803" s="1976"/>
      <c r="R1803" s="1976"/>
      <c r="S1803" s="2649"/>
      <c r="T1803" s="1722"/>
      <c r="U1803" s="1974"/>
      <c r="V1803" s="1974"/>
    </row>
    <row r="1804" spans="1:22">
      <c r="A1804" s="1722"/>
      <c r="B1804" s="2648"/>
      <c r="C1804" s="659"/>
      <c r="D1804" s="1722"/>
      <c r="E1804" s="2648"/>
      <c r="F1804" s="2648"/>
      <c r="G1804" s="1722"/>
      <c r="H1804" s="2648"/>
      <c r="I1804" s="2643"/>
      <c r="J1804" s="1975"/>
      <c r="K1804" s="1975"/>
      <c r="L1804" s="1974"/>
      <c r="M1804" s="1976"/>
      <c r="N1804" s="1976"/>
      <c r="O1804" s="1976"/>
      <c r="P1804" s="1976"/>
      <c r="Q1804" s="1976"/>
      <c r="R1804" s="1976"/>
      <c r="S1804" s="2649"/>
      <c r="T1804" s="1722"/>
      <c r="U1804" s="1974"/>
      <c r="V1804" s="1974"/>
    </row>
    <row r="1805" spans="1:22">
      <c r="A1805" s="1722"/>
      <c r="B1805" s="2648"/>
      <c r="C1805" s="659"/>
      <c r="D1805" s="1722"/>
      <c r="E1805" s="2648"/>
      <c r="F1805" s="2648"/>
      <c r="G1805" s="1722"/>
      <c r="H1805" s="2648"/>
      <c r="I1805" s="2643"/>
      <c r="J1805" s="1975"/>
      <c r="K1805" s="1975"/>
      <c r="L1805" s="1974"/>
      <c r="M1805" s="1976"/>
      <c r="N1805" s="1976"/>
      <c r="O1805" s="1976"/>
      <c r="P1805" s="1976"/>
      <c r="Q1805" s="1976"/>
      <c r="R1805" s="1976"/>
      <c r="S1805" s="2649"/>
      <c r="T1805" s="1722"/>
      <c r="U1805" s="1974"/>
      <c r="V1805" s="1974"/>
    </row>
    <row r="1806" spans="1:22">
      <c r="A1806" s="1722"/>
      <c r="B1806" s="2648"/>
      <c r="C1806" s="659"/>
      <c r="D1806" s="1722"/>
      <c r="E1806" s="2648"/>
      <c r="F1806" s="2648"/>
      <c r="G1806" s="1722"/>
      <c r="H1806" s="2648"/>
      <c r="I1806" s="2643"/>
      <c r="J1806" s="1975"/>
      <c r="K1806" s="1975"/>
      <c r="L1806" s="1974"/>
      <c r="M1806" s="1976"/>
      <c r="N1806" s="1976"/>
      <c r="O1806" s="1976"/>
      <c r="P1806" s="1976"/>
      <c r="Q1806" s="1976"/>
      <c r="R1806" s="1976"/>
      <c r="S1806" s="2649"/>
      <c r="T1806" s="1722"/>
      <c r="U1806" s="1974"/>
      <c r="V1806" s="1974"/>
    </row>
    <row r="1807" spans="1:22">
      <c r="A1807" s="1722"/>
      <c r="B1807" s="2648"/>
      <c r="C1807" s="659"/>
      <c r="D1807" s="1722"/>
      <c r="E1807" s="2648"/>
      <c r="F1807" s="2648"/>
      <c r="G1807" s="1722"/>
      <c r="H1807" s="2648"/>
      <c r="I1807" s="2643"/>
      <c r="J1807" s="1975"/>
      <c r="K1807" s="1975"/>
      <c r="L1807" s="1974"/>
      <c r="M1807" s="1976"/>
      <c r="N1807" s="1976"/>
      <c r="O1807" s="1976"/>
      <c r="P1807" s="1976"/>
      <c r="Q1807" s="1976"/>
      <c r="R1807" s="1976"/>
      <c r="S1807" s="2649"/>
      <c r="T1807" s="1722"/>
      <c r="U1807" s="1974"/>
      <c r="V1807" s="1974"/>
    </row>
    <row r="1808" spans="1:22">
      <c r="A1808" s="1722"/>
      <c r="B1808" s="2648"/>
      <c r="C1808" s="659"/>
      <c r="D1808" s="1722"/>
      <c r="E1808" s="2648"/>
      <c r="F1808" s="2648"/>
      <c r="G1808" s="1722"/>
      <c r="H1808" s="2648"/>
      <c r="I1808" s="2643"/>
      <c r="J1808" s="1975"/>
      <c r="K1808" s="1975"/>
      <c r="L1808" s="1974"/>
      <c r="M1808" s="1976"/>
      <c r="N1808" s="1976"/>
      <c r="O1808" s="1976"/>
      <c r="P1808" s="1976"/>
      <c r="Q1808" s="1976"/>
      <c r="R1808" s="1976"/>
      <c r="S1808" s="2649"/>
      <c r="T1808" s="1722"/>
      <c r="U1808" s="1974"/>
      <c r="V1808" s="1974"/>
    </row>
    <row r="1809" spans="1:22">
      <c r="A1809" s="1722"/>
      <c r="B1809" s="2648"/>
      <c r="C1809" s="659"/>
      <c r="D1809" s="1722"/>
      <c r="E1809" s="2648"/>
      <c r="F1809" s="2648"/>
      <c r="G1809" s="1722"/>
      <c r="H1809" s="2648"/>
      <c r="I1809" s="2643"/>
      <c r="J1809" s="1975"/>
      <c r="K1809" s="1975"/>
      <c r="L1809" s="1974"/>
      <c r="M1809" s="1976"/>
      <c r="N1809" s="1976"/>
      <c r="O1809" s="1976"/>
      <c r="P1809" s="1976"/>
      <c r="Q1809" s="1976"/>
      <c r="R1809" s="1976"/>
      <c r="S1809" s="2649"/>
      <c r="T1809" s="1722"/>
      <c r="U1809" s="1974"/>
      <c r="V1809" s="1974"/>
    </row>
    <row r="1810" spans="1:22">
      <c r="A1810" s="1722"/>
      <c r="B1810" s="2648"/>
      <c r="C1810" s="659"/>
      <c r="D1810" s="1722"/>
      <c r="E1810" s="2648"/>
      <c r="F1810" s="2648"/>
      <c r="G1810" s="1722"/>
      <c r="H1810" s="2648"/>
      <c r="I1810" s="2643"/>
      <c r="J1810" s="1975"/>
      <c r="K1810" s="1975"/>
      <c r="L1810" s="1974"/>
      <c r="M1810" s="1976"/>
      <c r="N1810" s="1976"/>
      <c r="O1810" s="1976"/>
      <c r="P1810" s="1976"/>
      <c r="Q1810" s="1976"/>
      <c r="R1810" s="1976"/>
      <c r="S1810" s="2649"/>
      <c r="T1810" s="1722"/>
      <c r="U1810" s="1974"/>
      <c r="V1810" s="1974"/>
    </row>
    <row r="1811" spans="1:22">
      <c r="A1811" s="1722"/>
      <c r="B1811" s="2648"/>
      <c r="C1811" s="659"/>
      <c r="D1811" s="1722"/>
      <c r="E1811" s="2648"/>
      <c r="F1811" s="2648"/>
      <c r="G1811" s="1722"/>
      <c r="H1811" s="2648"/>
      <c r="I1811" s="2643"/>
      <c r="J1811" s="1975"/>
      <c r="K1811" s="1975"/>
      <c r="L1811" s="1974"/>
      <c r="M1811" s="1976"/>
      <c r="N1811" s="1976"/>
      <c r="O1811" s="1976"/>
      <c r="P1811" s="1976"/>
      <c r="Q1811" s="1976"/>
      <c r="R1811" s="1976"/>
      <c r="S1811" s="2649"/>
      <c r="T1811" s="1722"/>
      <c r="U1811" s="1974"/>
      <c r="V1811" s="1974"/>
    </row>
    <row r="1812" spans="1:22">
      <c r="A1812" s="1722"/>
      <c r="B1812" s="2648"/>
      <c r="C1812" s="659"/>
      <c r="D1812" s="1722"/>
      <c r="E1812" s="2648"/>
      <c r="F1812" s="2648"/>
      <c r="G1812" s="1722"/>
      <c r="H1812" s="2648"/>
      <c r="I1812" s="2643"/>
      <c r="J1812" s="1975"/>
      <c r="K1812" s="1975"/>
      <c r="L1812" s="1974"/>
      <c r="M1812" s="1976"/>
      <c r="N1812" s="1976"/>
      <c r="O1812" s="1976"/>
      <c r="P1812" s="1976"/>
      <c r="Q1812" s="1976"/>
      <c r="R1812" s="1976"/>
      <c r="S1812" s="2649"/>
      <c r="T1812" s="1722"/>
      <c r="U1812" s="1974"/>
      <c r="V1812" s="1974"/>
    </row>
    <row r="1813" spans="1:22">
      <c r="A1813" s="1722"/>
      <c r="B1813" s="2648"/>
      <c r="C1813" s="659"/>
      <c r="D1813" s="1722"/>
      <c r="E1813" s="2648"/>
      <c r="F1813" s="2648"/>
      <c r="G1813" s="1722"/>
      <c r="H1813" s="2648"/>
      <c r="I1813" s="2643"/>
      <c r="J1813" s="1975"/>
      <c r="K1813" s="1975"/>
      <c r="L1813" s="1974"/>
      <c r="M1813" s="1976"/>
      <c r="N1813" s="1976"/>
      <c r="O1813" s="1976"/>
      <c r="P1813" s="1976"/>
      <c r="Q1813" s="1976"/>
      <c r="R1813" s="1976"/>
      <c r="S1813" s="2649"/>
      <c r="T1813" s="1722"/>
      <c r="U1813" s="1974"/>
      <c r="V1813" s="1974"/>
    </row>
    <row r="1814" spans="1:22">
      <c r="A1814" s="1722"/>
      <c r="B1814" s="2648"/>
      <c r="C1814" s="659"/>
      <c r="D1814" s="1722"/>
      <c r="E1814" s="2648"/>
      <c r="F1814" s="2648"/>
      <c r="G1814" s="1722"/>
      <c r="H1814" s="2648"/>
      <c r="I1814" s="2643"/>
      <c r="J1814" s="1975"/>
      <c r="K1814" s="1975"/>
      <c r="L1814" s="1974"/>
      <c r="M1814" s="1976"/>
      <c r="N1814" s="1976"/>
      <c r="O1814" s="1976"/>
      <c r="P1814" s="1976"/>
      <c r="Q1814" s="1976"/>
      <c r="R1814" s="1976"/>
      <c r="S1814" s="2649"/>
      <c r="T1814" s="1722"/>
      <c r="U1814" s="1974"/>
      <c r="V1814" s="1974"/>
    </row>
    <row r="1815" spans="1:22">
      <c r="A1815" s="1722"/>
      <c r="B1815" s="2648"/>
      <c r="C1815" s="659"/>
      <c r="D1815" s="1722"/>
      <c r="E1815" s="2648"/>
      <c r="F1815" s="2648"/>
      <c r="G1815" s="1722"/>
      <c r="H1815" s="2648"/>
      <c r="I1815" s="2643"/>
      <c r="J1815" s="1975"/>
      <c r="K1815" s="1975"/>
      <c r="L1815" s="1974"/>
      <c r="M1815" s="1976"/>
      <c r="N1815" s="1976"/>
      <c r="O1815" s="1976"/>
      <c r="P1815" s="1976"/>
      <c r="Q1815" s="1976"/>
      <c r="R1815" s="1976"/>
      <c r="S1815" s="2649"/>
      <c r="T1815" s="1722"/>
      <c r="U1815" s="1974"/>
      <c r="V1815" s="1974"/>
    </row>
    <row r="1816" spans="1:22">
      <c r="A1816" s="1722"/>
      <c r="B1816" s="2648"/>
      <c r="C1816" s="659"/>
      <c r="D1816" s="1722"/>
      <c r="E1816" s="2648"/>
      <c r="F1816" s="2648"/>
      <c r="G1816" s="1722"/>
      <c r="H1816" s="2648"/>
      <c r="I1816" s="2643"/>
      <c r="J1816" s="1975"/>
      <c r="K1816" s="1975"/>
      <c r="L1816" s="1974"/>
      <c r="M1816" s="1976"/>
      <c r="N1816" s="1976"/>
      <c r="O1816" s="1976"/>
      <c r="P1816" s="1976"/>
      <c r="Q1816" s="1976"/>
      <c r="R1816" s="1976"/>
      <c r="S1816" s="2649"/>
      <c r="T1816" s="1722"/>
      <c r="U1816" s="1974"/>
      <c r="V1816" s="1974"/>
    </row>
    <row r="1817" spans="1:22">
      <c r="A1817" s="1722"/>
      <c r="B1817" s="2648"/>
      <c r="C1817" s="659"/>
      <c r="D1817" s="1722"/>
      <c r="E1817" s="2648"/>
      <c r="F1817" s="2648"/>
      <c r="G1817" s="1722"/>
      <c r="H1817" s="2648"/>
      <c r="I1817" s="2643"/>
      <c r="J1817" s="1975"/>
      <c r="K1817" s="1975"/>
      <c r="L1817" s="1974"/>
      <c r="M1817" s="1976"/>
      <c r="N1817" s="1976"/>
      <c r="O1817" s="1976"/>
      <c r="P1817" s="1976"/>
      <c r="Q1817" s="1976"/>
      <c r="R1817" s="1976"/>
      <c r="S1817" s="2649"/>
      <c r="T1817" s="1722"/>
      <c r="U1817" s="1974"/>
      <c r="V1817" s="1974"/>
    </row>
    <row r="1818" spans="1:22">
      <c r="A1818" s="1722"/>
      <c r="B1818" s="2648"/>
      <c r="C1818" s="659"/>
      <c r="D1818" s="1722"/>
      <c r="E1818" s="2648"/>
      <c r="F1818" s="2648"/>
      <c r="G1818" s="1722"/>
      <c r="H1818" s="2648"/>
      <c r="I1818" s="2643"/>
      <c r="J1818" s="1975"/>
      <c r="K1818" s="1975"/>
      <c r="L1818" s="1974"/>
      <c r="M1818" s="1976"/>
      <c r="N1818" s="1976"/>
      <c r="O1818" s="1976"/>
      <c r="P1818" s="1976"/>
      <c r="Q1818" s="1976"/>
      <c r="R1818" s="1976"/>
      <c r="S1818" s="2649"/>
      <c r="T1818" s="1722"/>
      <c r="U1818" s="1974"/>
      <c r="V1818" s="1974"/>
    </row>
    <row r="1819" spans="1:22">
      <c r="A1819" s="1722"/>
      <c r="B1819" s="2648"/>
      <c r="C1819" s="659"/>
      <c r="D1819" s="1722"/>
      <c r="E1819" s="2648"/>
      <c r="F1819" s="2648"/>
      <c r="G1819" s="1722"/>
      <c r="H1819" s="2648"/>
      <c r="I1819" s="2643"/>
      <c r="J1819" s="1975"/>
      <c r="K1819" s="1975"/>
      <c r="L1819" s="1974"/>
      <c r="M1819" s="1976"/>
      <c r="N1819" s="1976"/>
      <c r="O1819" s="1976"/>
      <c r="P1819" s="1976"/>
      <c r="Q1819" s="1976"/>
      <c r="R1819" s="1976"/>
      <c r="S1819" s="2649"/>
      <c r="T1819" s="1722"/>
      <c r="U1819" s="1974"/>
      <c r="V1819" s="1974"/>
    </row>
    <row r="1820" spans="1:22">
      <c r="A1820" s="1722"/>
      <c r="B1820" s="2648"/>
      <c r="C1820" s="659"/>
      <c r="D1820" s="1722"/>
      <c r="E1820" s="2648"/>
      <c r="F1820" s="2648"/>
      <c r="G1820" s="1722"/>
      <c r="H1820" s="2648"/>
      <c r="I1820" s="2643"/>
      <c r="J1820" s="1975"/>
      <c r="K1820" s="1975"/>
      <c r="L1820" s="1974"/>
      <c r="M1820" s="1976"/>
      <c r="N1820" s="1976"/>
      <c r="O1820" s="1976"/>
      <c r="P1820" s="1976"/>
      <c r="Q1820" s="1976"/>
      <c r="R1820" s="1976"/>
      <c r="S1820" s="2649"/>
      <c r="T1820" s="1722"/>
      <c r="U1820" s="1974"/>
      <c r="V1820" s="1974"/>
    </row>
    <row r="1821" spans="1:22">
      <c r="A1821" s="1722"/>
      <c r="B1821" s="2648"/>
      <c r="C1821" s="659"/>
      <c r="D1821" s="1722"/>
      <c r="E1821" s="2648"/>
      <c r="F1821" s="2648"/>
      <c r="G1821" s="1722"/>
      <c r="H1821" s="2648"/>
      <c r="I1821" s="2643"/>
      <c r="J1821" s="1975"/>
      <c r="K1821" s="1975"/>
      <c r="L1821" s="1974"/>
      <c r="M1821" s="1976"/>
      <c r="N1821" s="1976"/>
      <c r="O1821" s="1976"/>
      <c r="P1821" s="1976"/>
      <c r="Q1821" s="1976"/>
      <c r="R1821" s="1976"/>
      <c r="S1821" s="2649"/>
      <c r="T1821" s="1722"/>
      <c r="U1821" s="1974"/>
      <c r="V1821" s="1974"/>
    </row>
    <row r="1822" spans="1:22">
      <c r="A1822" s="1722"/>
      <c r="B1822" s="2648"/>
      <c r="C1822" s="659"/>
      <c r="D1822" s="1722"/>
      <c r="E1822" s="2648"/>
      <c r="F1822" s="2648"/>
      <c r="G1822" s="1722"/>
      <c r="H1822" s="2648"/>
      <c r="I1822" s="2643"/>
      <c r="J1822" s="1975"/>
      <c r="K1822" s="1975"/>
      <c r="L1822" s="1974"/>
      <c r="M1822" s="1976"/>
      <c r="N1822" s="1976"/>
      <c r="O1822" s="1976"/>
      <c r="P1822" s="1976"/>
      <c r="Q1822" s="1976"/>
      <c r="R1822" s="1976"/>
      <c r="S1822" s="2649"/>
      <c r="T1822" s="1722"/>
      <c r="U1822" s="1974"/>
      <c r="V1822" s="1974"/>
    </row>
    <row r="1823" spans="1:22">
      <c r="A1823" s="1722"/>
      <c r="B1823" s="2648"/>
      <c r="C1823" s="659"/>
      <c r="D1823" s="1722"/>
      <c r="E1823" s="2648"/>
      <c r="F1823" s="2648"/>
      <c r="G1823" s="1722"/>
      <c r="H1823" s="2648"/>
      <c r="I1823" s="2643"/>
      <c r="J1823" s="1975"/>
      <c r="K1823" s="1975"/>
      <c r="L1823" s="1974"/>
      <c r="M1823" s="1976"/>
      <c r="N1823" s="1976"/>
      <c r="O1823" s="1976"/>
      <c r="P1823" s="1976"/>
      <c r="Q1823" s="1976"/>
      <c r="R1823" s="1976"/>
      <c r="S1823" s="2649"/>
      <c r="T1823" s="1722"/>
      <c r="U1823" s="1974"/>
      <c r="V1823" s="1974"/>
    </row>
    <row r="1824" spans="1:22">
      <c r="A1824" s="1722"/>
      <c r="B1824" s="2648"/>
      <c r="C1824" s="659"/>
      <c r="D1824" s="1722"/>
      <c r="E1824" s="2648"/>
      <c r="F1824" s="2648"/>
      <c r="G1824" s="1722"/>
      <c r="H1824" s="2648"/>
      <c r="I1824" s="2643"/>
      <c r="J1824" s="1975"/>
      <c r="K1824" s="1975"/>
      <c r="L1824" s="1974"/>
      <c r="M1824" s="1976"/>
      <c r="N1824" s="1976"/>
      <c r="O1824" s="1976"/>
      <c r="P1824" s="1976"/>
      <c r="Q1824" s="1976"/>
      <c r="R1824" s="1976"/>
      <c r="S1824" s="2649"/>
      <c r="T1824" s="1722"/>
      <c r="U1824" s="1974"/>
      <c r="V1824" s="1974"/>
    </row>
    <row r="1825" spans="1:22">
      <c r="A1825" s="1722"/>
      <c r="B1825" s="2648"/>
      <c r="C1825" s="659"/>
      <c r="D1825" s="1722"/>
      <c r="E1825" s="2648"/>
      <c r="F1825" s="2648"/>
      <c r="G1825" s="1722"/>
      <c r="H1825" s="2648"/>
      <c r="I1825" s="2643"/>
      <c r="J1825" s="1975"/>
      <c r="K1825" s="1975"/>
      <c r="L1825" s="1974"/>
      <c r="M1825" s="1976"/>
      <c r="N1825" s="1976"/>
      <c r="O1825" s="1976"/>
      <c r="P1825" s="1976"/>
      <c r="Q1825" s="1976"/>
      <c r="R1825" s="1976"/>
      <c r="S1825" s="2649"/>
      <c r="T1825" s="1722"/>
      <c r="U1825" s="1974"/>
      <c r="V1825" s="1974"/>
    </row>
    <row r="1826" spans="1:22">
      <c r="A1826" s="1722"/>
      <c r="B1826" s="2648"/>
      <c r="C1826" s="659"/>
      <c r="D1826" s="1722"/>
      <c r="E1826" s="2648"/>
      <c r="F1826" s="2648"/>
      <c r="G1826" s="1722"/>
      <c r="H1826" s="2648"/>
      <c r="I1826" s="2643"/>
      <c r="J1826" s="1975"/>
      <c r="K1826" s="1975"/>
      <c r="L1826" s="1974"/>
      <c r="M1826" s="1976"/>
      <c r="N1826" s="1976"/>
      <c r="O1826" s="1976"/>
      <c r="P1826" s="1976"/>
      <c r="Q1826" s="1976"/>
      <c r="R1826" s="1976"/>
      <c r="S1826" s="2649"/>
      <c r="T1826" s="1722"/>
      <c r="U1826" s="1974"/>
      <c r="V1826" s="1974"/>
    </row>
    <row r="1827" spans="1:22">
      <c r="A1827" s="1722"/>
      <c r="B1827" s="2648"/>
      <c r="C1827" s="659"/>
      <c r="D1827" s="1722"/>
      <c r="E1827" s="2648"/>
      <c r="F1827" s="2648"/>
      <c r="G1827" s="1722"/>
      <c r="H1827" s="2648"/>
      <c r="I1827" s="2643"/>
      <c r="J1827" s="1975"/>
      <c r="K1827" s="1975"/>
      <c r="L1827" s="1974"/>
      <c r="M1827" s="1976"/>
      <c r="N1827" s="1976"/>
      <c r="O1827" s="1976"/>
      <c r="P1827" s="1976"/>
      <c r="Q1827" s="1976"/>
      <c r="R1827" s="1976"/>
      <c r="S1827" s="2649"/>
      <c r="T1827" s="1722"/>
      <c r="U1827" s="1974"/>
      <c r="V1827" s="1974"/>
    </row>
    <row r="1828" spans="1:22">
      <c r="A1828" s="1722"/>
      <c r="B1828" s="2648"/>
      <c r="C1828" s="659"/>
      <c r="D1828" s="1722"/>
      <c r="E1828" s="2648"/>
      <c r="F1828" s="2648"/>
      <c r="G1828" s="1722"/>
      <c r="H1828" s="2648"/>
      <c r="I1828" s="2643"/>
      <c r="J1828" s="1975"/>
      <c r="K1828" s="1975"/>
      <c r="L1828" s="1974"/>
      <c r="M1828" s="1976"/>
      <c r="N1828" s="1976"/>
      <c r="O1828" s="1976"/>
      <c r="P1828" s="1976"/>
      <c r="Q1828" s="1976"/>
      <c r="R1828" s="1976"/>
      <c r="S1828" s="2649"/>
      <c r="T1828" s="1722"/>
      <c r="U1828" s="1974"/>
      <c r="V1828" s="1974"/>
    </row>
    <row r="1829" spans="1:22">
      <c r="A1829" s="1722"/>
      <c r="B1829" s="2648"/>
      <c r="C1829" s="659"/>
      <c r="D1829" s="1722"/>
      <c r="E1829" s="2648"/>
      <c r="F1829" s="2648"/>
      <c r="G1829" s="1722"/>
      <c r="H1829" s="2648"/>
      <c r="I1829" s="2643"/>
      <c r="J1829" s="1975"/>
      <c r="K1829" s="1975"/>
      <c r="L1829" s="1974"/>
      <c r="M1829" s="1976"/>
      <c r="N1829" s="1976"/>
      <c r="O1829" s="1976"/>
      <c r="P1829" s="1976"/>
      <c r="Q1829" s="1976"/>
      <c r="R1829" s="1976"/>
      <c r="S1829" s="2649"/>
      <c r="T1829" s="1722"/>
      <c r="U1829" s="1974"/>
      <c r="V1829" s="1974"/>
    </row>
    <row r="1830" spans="1:22">
      <c r="A1830" s="1722"/>
      <c r="B1830" s="2648"/>
      <c r="C1830" s="659"/>
      <c r="D1830" s="1722"/>
      <c r="E1830" s="2648"/>
      <c r="F1830" s="2648"/>
      <c r="G1830" s="1722"/>
      <c r="H1830" s="2648"/>
      <c r="I1830" s="2643"/>
      <c r="J1830" s="1975"/>
      <c r="K1830" s="1975"/>
      <c r="L1830" s="1974"/>
      <c r="M1830" s="1976"/>
      <c r="N1830" s="1976"/>
      <c r="O1830" s="1976"/>
      <c r="P1830" s="1976"/>
      <c r="Q1830" s="1976"/>
      <c r="R1830" s="1976"/>
      <c r="S1830" s="2649"/>
      <c r="T1830" s="1722"/>
      <c r="U1830" s="1974"/>
      <c r="V1830" s="1974"/>
    </row>
    <row r="1831" spans="1:22">
      <c r="A1831" s="1722"/>
      <c r="B1831" s="2648"/>
      <c r="C1831" s="659"/>
      <c r="D1831" s="1722"/>
      <c r="E1831" s="2648"/>
      <c r="F1831" s="2648"/>
      <c r="G1831" s="1722"/>
      <c r="H1831" s="2648"/>
      <c r="I1831" s="2643"/>
      <c r="J1831" s="1975"/>
      <c r="K1831" s="1975"/>
      <c r="L1831" s="1974"/>
      <c r="M1831" s="1976"/>
      <c r="N1831" s="1976"/>
      <c r="O1831" s="1976"/>
      <c r="P1831" s="1976"/>
      <c r="Q1831" s="1976"/>
      <c r="R1831" s="1976"/>
      <c r="S1831" s="2649"/>
      <c r="T1831" s="1722"/>
      <c r="U1831" s="1974"/>
      <c r="V1831" s="1974"/>
    </row>
    <row r="1832" spans="1:22">
      <c r="A1832" s="1722"/>
      <c r="B1832" s="2648"/>
      <c r="C1832" s="659"/>
      <c r="D1832" s="1722"/>
      <c r="E1832" s="2648"/>
      <c r="F1832" s="2648"/>
      <c r="G1832" s="1722"/>
      <c r="H1832" s="2648"/>
      <c r="I1832" s="2643"/>
      <c r="J1832" s="1975"/>
      <c r="K1832" s="1975"/>
      <c r="L1832" s="1974"/>
      <c r="M1832" s="1976"/>
      <c r="N1832" s="1976"/>
      <c r="O1832" s="1976"/>
      <c r="P1832" s="1976"/>
      <c r="Q1832" s="1976"/>
      <c r="R1832" s="1976"/>
      <c r="S1832" s="2649"/>
      <c r="T1832" s="1722"/>
      <c r="U1832" s="1974"/>
      <c r="V1832" s="1974"/>
    </row>
    <row r="1833" spans="1:22">
      <c r="A1833" s="1722"/>
      <c r="B1833" s="2648"/>
      <c r="C1833" s="659"/>
      <c r="D1833" s="1722"/>
      <c r="E1833" s="2648"/>
      <c r="F1833" s="2648"/>
      <c r="G1833" s="1722"/>
      <c r="H1833" s="2648"/>
      <c r="I1833" s="2643"/>
      <c r="J1833" s="1975"/>
      <c r="K1833" s="1975"/>
      <c r="L1833" s="1974"/>
      <c r="M1833" s="1976"/>
      <c r="N1833" s="1976"/>
      <c r="O1833" s="1976"/>
      <c r="P1833" s="1976"/>
      <c r="Q1833" s="1976"/>
      <c r="R1833" s="1976"/>
      <c r="S1833" s="2649"/>
      <c r="T1833" s="1722"/>
      <c r="U1833" s="1974"/>
      <c r="V1833" s="1974"/>
    </row>
    <row r="1834" spans="1:22">
      <c r="A1834" s="1722"/>
      <c r="B1834" s="2648"/>
      <c r="C1834" s="659"/>
      <c r="D1834" s="1722"/>
      <c r="E1834" s="2648"/>
      <c r="F1834" s="2648"/>
      <c r="G1834" s="1722"/>
      <c r="H1834" s="2648"/>
      <c r="I1834" s="2643"/>
      <c r="J1834" s="1975"/>
      <c r="K1834" s="1975"/>
      <c r="L1834" s="1974"/>
      <c r="M1834" s="1976"/>
      <c r="N1834" s="1976"/>
      <c r="O1834" s="1976"/>
      <c r="P1834" s="1976"/>
      <c r="Q1834" s="1976"/>
      <c r="R1834" s="1976"/>
      <c r="S1834" s="2649"/>
      <c r="T1834" s="1722"/>
      <c r="U1834" s="1974"/>
      <c r="V1834" s="1974"/>
    </row>
    <row r="1835" spans="1:22">
      <c r="A1835" s="1722"/>
      <c r="B1835" s="2648"/>
      <c r="C1835" s="659"/>
      <c r="D1835" s="1722"/>
      <c r="E1835" s="2648"/>
      <c r="F1835" s="2648"/>
      <c r="G1835" s="1722"/>
      <c r="H1835" s="2648"/>
      <c r="I1835" s="2643"/>
      <c r="J1835" s="1975"/>
      <c r="K1835" s="1975"/>
      <c r="L1835" s="1974"/>
      <c r="M1835" s="1976"/>
      <c r="N1835" s="1976"/>
      <c r="O1835" s="1976"/>
      <c r="P1835" s="1976"/>
      <c r="Q1835" s="1976"/>
      <c r="R1835" s="1976"/>
      <c r="S1835" s="2649"/>
      <c r="T1835" s="1722"/>
      <c r="U1835" s="1974"/>
      <c r="V1835" s="1974"/>
    </row>
    <row r="1836" spans="1:22">
      <c r="A1836" s="1722"/>
      <c r="B1836" s="2648"/>
      <c r="C1836" s="659"/>
      <c r="D1836" s="1722"/>
      <c r="E1836" s="2648"/>
      <c r="F1836" s="2648"/>
      <c r="G1836" s="1722"/>
      <c r="H1836" s="2648"/>
      <c r="I1836" s="2643"/>
      <c r="J1836" s="1975"/>
      <c r="K1836" s="1975"/>
      <c r="L1836" s="1974"/>
      <c r="M1836" s="1976"/>
      <c r="N1836" s="1976"/>
      <c r="O1836" s="1976"/>
      <c r="P1836" s="1976"/>
      <c r="Q1836" s="1976"/>
      <c r="R1836" s="1976"/>
      <c r="S1836" s="2649"/>
      <c r="T1836" s="1722"/>
      <c r="U1836" s="1974"/>
      <c r="V1836" s="1974"/>
    </row>
    <row r="1837" spans="1:22">
      <c r="A1837" s="1722"/>
      <c r="B1837" s="2648"/>
      <c r="C1837" s="659"/>
      <c r="D1837" s="1722"/>
      <c r="E1837" s="2648"/>
      <c r="F1837" s="2648"/>
      <c r="G1837" s="1722"/>
      <c r="H1837" s="2648"/>
      <c r="I1837" s="2643"/>
      <c r="J1837" s="1975"/>
      <c r="K1837" s="1975"/>
      <c r="L1837" s="1974"/>
      <c r="M1837" s="1976"/>
      <c r="N1837" s="1976"/>
      <c r="O1837" s="1976"/>
      <c r="P1837" s="1976"/>
      <c r="Q1837" s="1976"/>
      <c r="R1837" s="1976"/>
      <c r="S1837" s="2649"/>
      <c r="T1837" s="1722"/>
      <c r="U1837" s="1974"/>
      <c r="V1837" s="1974"/>
    </row>
    <row r="1838" spans="1:22">
      <c r="A1838" s="1722"/>
      <c r="B1838" s="2648"/>
      <c r="C1838" s="659"/>
      <c r="D1838" s="1722"/>
      <c r="E1838" s="2648"/>
      <c r="F1838" s="2648"/>
      <c r="G1838" s="1722"/>
      <c r="H1838" s="2648"/>
      <c r="I1838" s="2643"/>
      <c r="J1838" s="1975"/>
      <c r="K1838" s="1975"/>
      <c r="L1838" s="1974"/>
      <c r="M1838" s="1976"/>
      <c r="N1838" s="1976"/>
      <c r="O1838" s="1976"/>
      <c r="P1838" s="1976"/>
      <c r="Q1838" s="1976"/>
      <c r="R1838" s="1976"/>
      <c r="S1838" s="2649"/>
      <c r="T1838" s="1722"/>
      <c r="U1838" s="1974"/>
      <c r="V1838" s="1974"/>
    </row>
    <row r="1839" spans="1:22">
      <c r="A1839" s="1722"/>
      <c r="B1839" s="2648"/>
      <c r="C1839" s="659"/>
      <c r="D1839" s="1722"/>
      <c r="E1839" s="2648"/>
      <c r="F1839" s="2648"/>
      <c r="G1839" s="1722"/>
      <c r="H1839" s="2648"/>
      <c r="I1839" s="2643"/>
      <c r="J1839" s="1975"/>
      <c r="K1839" s="1975"/>
      <c r="L1839" s="1974"/>
      <c r="M1839" s="1976"/>
      <c r="N1839" s="1976"/>
      <c r="O1839" s="1976"/>
      <c r="P1839" s="1976"/>
      <c r="Q1839" s="1976"/>
      <c r="R1839" s="1976"/>
      <c r="S1839" s="2649"/>
      <c r="T1839" s="1722"/>
      <c r="U1839" s="1974"/>
      <c r="V1839" s="1974"/>
    </row>
    <row r="1840" spans="1:22">
      <c r="A1840" s="1722"/>
      <c r="B1840" s="2648"/>
      <c r="C1840" s="659"/>
      <c r="D1840" s="1722"/>
      <c r="E1840" s="2648"/>
      <c r="F1840" s="2648"/>
      <c r="G1840" s="1722"/>
      <c r="H1840" s="2648"/>
      <c r="I1840" s="2643"/>
      <c r="J1840" s="1975"/>
      <c r="K1840" s="1975"/>
      <c r="L1840" s="1974"/>
      <c r="M1840" s="1976"/>
      <c r="N1840" s="1976"/>
      <c r="O1840" s="1976"/>
      <c r="P1840" s="1976"/>
      <c r="Q1840" s="1976"/>
      <c r="R1840" s="1976"/>
      <c r="S1840" s="2649"/>
      <c r="T1840" s="1722"/>
      <c r="U1840" s="1974"/>
      <c r="V1840" s="1974"/>
    </row>
    <row r="1841" spans="1:22">
      <c r="A1841" s="1722"/>
      <c r="B1841" s="2648"/>
      <c r="C1841" s="659"/>
      <c r="D1841" s="1722"/>
      <c r="E1841" s="2648"/>
      <c r="F1841" s="2648"/>
      <c r="G1841" s="1722"/>
      <c r="H1841" s="2648"/>
      <c r="I1841" s="2643"/>
      <c r="J1841" s="1975"/>
      <c r="K1841" s="1975"/>
      <c r="L1841" s="1974"/>
      <c r="M1841" s="1976"/>
      <c r="N1841" s="1976"/>
      <c r="O1841" s="1976"/>
      <c r="P1841" s="1976"/>
      <c r="Q1841" s="1976"/>
      <c r="R1841" s="1976"/>
      <c r="S1841" s="2649"/>
      <c r="T1841" s="1722"/>
      <c r="U1841" s="1974"/>
      <c r="V1841" s="1974"/>
    </row>
    <row r="1842" spans="1:22">
      <c r="A1842" s="1722"/>
      <c r="B1842" s="2648"/>
      <c r="C1842" s="659"/>
      <c r="D1842" s="1722"/>
      <c r="E1842" s="2648"/>
      <c r="F1842" s="2648"/>
      <c r="G1842" s="1722"/>
      <c r="H1842" s="2648"/>
      <c r="I1842" s="2643"/>
      <c r="J1842" s="1975"/>
      <c r="K1842" s="1975"/>
      <c r="L1842" s="1974"/>
      <c r="M1842" s="1976"/>
      <c r="N1842" s="1976"/>
      <c r="O1842" s="1976"/>
      <c r="P1842" s="1976"/>
      <c r="Q1842" s="1976"/>
      <c r="R1842" s="1976"/>
      <c r="S1842" s="2649"/>
      <c r="T1842" s="1722"/>
      <c r="U1842" s="1974"/>
      <c r="V1842" s="1974"/>
    </row>
    <row r="1843" spans="1:22">
      <c r="A1843" s="1722"/>
      <c r="B1843" s="2648"/>
      <c r="C1843" s="659"/>
      <c r="D1843" s="1722"/>
      <c r="E1843" s="2648"/>
      <c r="F1843" s="2648"/>
      <c r="G1843" s="1722"/>
      <c r="H1843" s="2648"/>
      <c r="I1843" s="2643"/>
      <c r="J1843" s="1975"/>
      <c r="K1843" s="1975"/>
      <c r="L1843" s="1974"/>
      <c r="M1843" s="1976"/>
      <c r="N1843" s="1976"/>
      <c r="O1843" s="1976"/>
      <c r="P1843" s="1976"/>
      <c r="Q1843" s="1976"/>
      <c r="R1843" s="1976"/>
      <c r="S1843" s="2649"/>
      <c r="T1843" s="1722"/>
      <c r="U1843" s="1974"/>
      <c r="V1843" s="1974"/>
    </row>
    <row r="1844" spans="1:22">
      <c r="A1844" s="1722"/>
      <c r="B1844" s="2648"/>
      <c r="C1844" s="659"/>
      <c r="D1844" s="1722"/>
      <c r="E1844" s="2648"/>
      <c r="F1844" s="2648"/>
      <c r="G1844" s="1722"/>
      <c r="H1844" s="2648"/>
      <c r="I1844" s="2643"/>
      <c r="J1844" s="1975"/>
      <c r="K1844" s="1975"/>
      <c r="L1844" s="1974"/>
      <c r="M1844" s="1976"/>
      <c r="N1844" s="1976"/>
      <c r="O1844" s="1976"/>
      <c r="P1844" s="1976"/>
      <c r="Q1844" s="1976"/>
      <c r="R1844" s="1976"/>
      <c r="S1844" s="2649"/>
      <c r="T1844" s="1722"/>
      <c r="U1844" s="1974"/>
      <c r="V1844" s="1974"/>
    </row>
    <row r="1845" spans="1:22">
      <c r="A1845" s="1722"/>
      <c r="B1845" s="2648"/>
      <c r="C1845" s="659"/>
      <c r="D1845" s="1722"/>
      <c r="E1845" s="2648"/>
      <c r="F1845" s="2648"/>
      <c r="G1845" s="1722"/>
      <c r="H1845" s="2648"/>
      <c r="I1845" s="2643"/>
      <c r="J1845" s="1975"/>
      <c r="K1845" s="1975"/>
      <c r="L1845" s="1974"/>
      <c r="M1845" s="1976"/>
      <c r="N1845" s="1976"/>
      <c r="O1845" s="1976"/>
      <c r="P1845" s="1976"/>
      <c r="Q1845" s="1976"/>
      <c r="R1845" s="1976"/>
      <c r="S1845" s="2649"/>
      <c r="T1845" s="1722"/>
      <c r="U1845" s="1974"/>
      <c r="V1845" s="1974"/>
    </row>
    <row r="1846" spans="1:22">
      <c r="A1846" s="1722"/>
      <c r="B1846" s="2648"/>
      <c r="C1846" s="659"/>
      <c r="D1846" s="1722"/>
      <c r="E1846" s="2648"/>
      <c r="F1846" s="2648"/>
      <c r="G1846" s="1722"/>
      <c r="H1846" s="2648"/>
      <c r="I1846" s="2643"/>
      <c r="J1846" s="1975"/>
      <c r="K1846" s="1975"/>
      <c r="L1846" s="1974"/>
      <c r="M1846" s="1976"/>
      <c r="N1846" s="1976"/>
      <c r="O1846" s="1976"/>
      <c r="P1846" s="1976"/>
      <c r="Q1846" s="1976"/>
      <c r="R1846" s="1976"/>
      <c r="S1846" s="2649"/>
      <c r="T1846" s="1722"/>
      <c r="U1846" s="1974"/>
      <c r="V1846" s="1974"/>
    </row>
    <row r="1847" spans="1:22">
      <c r="A1847" s="1722"/>
      <c r="B1847" s="2648"/>
      <c r="C1847" s="659"/>
      <c r="D1847" s="1722"/>
      <c r="E1847" s="2648"/>
      <c r="F1847" s="2648"/>
      <c r="G1847" s="1722"/>
      <c r="H1847" s="2648"/>
      <c r="I1847" s="2643"/>
      <c r="J1847" s="1975"/>
      <c r="K1847" s="1975"/>
      <c r="L1847" s="1974"/>
      <c r="M1847" s="1976"/>
      <c r="N1847" s="1976"/>
      <c r="O1847" s="1976"/>
      <c r="P1847" s="1976"/>
      <c r="Q1847" s="1976"/>
      <c r="R1847" s="1976"/>
      <c r="S1847" s="2649"/>
      <c r="T1847" s="1722"/>
      <c r="U1847" s="1974"/>
      <c r="V1847" s="1974"/>
    </row>
    <row r="1848" spans="1:22">
      <c r="A1848" s="1722"/>
      <c r="B1848" s="2648"/>
      <c r="C1848" s="659"/>
      <c r="D1848" s="1722"/>
      <c r="E1848" s="2648"/>
      <c r="F1848" s="2648"/>
      <c r="G1848" s="1722"/>
      <c r="H1848" s="2648"/>
      <c r="I1848" s="2643"/>
      <c r="J1848" s="1975"/>
      <c r="K1848" s="1975"/>
      <c r="L1848" s="1974"/>
      <c r="M1848" s="1976"/>
      <c r="N1848" s="1976"/>
      <c r="O1848" s="1976"/>
      <c r="P1848" s="1976"/>
      <c r="Q1848" s="1976"/>
      <c r="R1848" s="1976"/>
      <c r="S1848" s="2649"/>
      <c r="T1848" s="1722"/>
      <c r="U1848" s="1974"/>
      <c r="V1848" s="1974"/>
    </row>
    <row r="1849" spans="1:22">
      <c r="A1849" s="1722"/>
      <c r="B1849" s="2648"/>
      <c r="C1849" s="659"/>
      <c r="D1849" s="1722"/>
      <c r="E1849" s="2648"/>
      <c r="F1849" s="2648"/>
      <c r="G1849" s="1722"/>
      <c r="H1849" s="2648"/>
      <c r="I1849" s="2643"/>
      <c r="J1849" s="1975"/>
      <c r="K1849" s="1975"/>
      <c r="L1849" s="1974"/>
      <c r="M1849" s="1976"/>
      <c r="N1849" s="1976"/>
      <c r="O1849" s="1976"/>
      <c r="P1849" s="1976"/>
      <c r="Q1849" s="1976"/>
      <c r="R1849" s="1976"/>
      <c r="S1849" s="2649"/>
      <c r="T1849" s="1722"/>
      <c r="U1849" s="1974"/>
      <c r="V1849" s="1974"/>
    </row>
    <row r="1850" spans="1:22">
      <c r="A1850" s="1722"/>
      <c r="B1850" s="2648"/>
      <c r="C1850" s="659"/>
      <c r="D1850" s="1722"/>
      <c r="E1850" s="2648"/>
      <c r="F1850" s="2648"/>
      <c r="G1850" s="1722"/>
      <c r="H1850" s="2648"/>
      <c r="I1850" s="2643"/>
      <c r="J1850" s="1975"/>
      <c r="K1850" s="1975"/>
      <c r="L1850" s="1974"/>
      <c r="M1850" s="1976"/>
      <c r="N1850" s="1976"/>
      <c r="O1850" s="1976"/>
      <c r="P1850" s="1976"/>
      <c r="Q1850" s="1976"/>
      <c r="R1850" s="1976"/>
      <c r="S1850" s="2649"/>
      <c r="T1850" s="1722"/>
      <c r="U1850" s="1974"/>
      <c r="V1850" s="1974"/>
    </row>
    <row r="1851" spans="1:22">
      <c r="A1851" s="1722"/>
      <c r="B1851" s="2648"/>
      <c r="C1851" s="659"/>
      <c r="D1851" s="1722"/>
      <c r="E1851" s="2648"/>
      <c r="F1851" s="2648"/>
      <c r="G1851" s="1722"/>
      <c r="H1851" s="2648"/>
      <c r="I1851" s="2643"/>
      <c r="J1851" s="1975"/>
      <c r="K1851" s="1975"/>
      <c r="L1851" s="1974"/>
      <c r="M1851" s="1976"/>
      <c r="N1851" s="1976"/>
      <c r="O1851" s="1976"/>
      <c r="P1851" s="1976"/>
      <c r="Q1851" s="1976"/>
      <c r="R1851" s="1976"/>
      <c r="S1851" s="2649"/>
      <c r="T1851" s="1722"/>
      <c r="U1851" s="1974"/>
      <c r="V1851" s="1974"/>
    </row>
    <row r="1852" spans="1:22">
      <c r="A1852" s="1722"/>
      <c r="B1852" s="2648"/>
      <c r="C1852" s="659"/>
      <c r="D1852" s="1722"/>
      <c r="E1852" s="2648"/>
      <c r="F1852" s="2648"/>
      <c r="G1852" s="1722"/>
      <c r="H1852" s="2648"/>
      <c r="I1852" s="2643"/>
      <c r="J1852" s="1975"/>
      <c r="K1852" s="1975"/>
      <c r="L1852" s="1974"/>
      <c r="M1852" s="1976"/>
      <c r="N1852" s="1976"/>
      <c r="O1852" s="1976"/>
      <c r="P1852" s="1976"/>
      <c r="Q1852" s="1976"/>
      <c r="R1852" s="1976"/>
      <c r="S1852" s="2649"/>
      <c r="T1852" s="1722"/>
      <c r="U1852" s="1974"/>
      <c r="V1852" s="1974"/>
    </row>
    <row r="1853" spans="1:22">
      <c r="A1853" s="1722"/>
      <c r="B1853" s="2648"/>
      <c r="C1853" s="659"/>
      <c r="D1853" s="1722"/>
      <c r="E1853" s="2648"/>
      <c r="F1853" s="2648"/>
      <c r="G1853" s="1722"/>
      <c r="H1853" s="2648"/>
      <c r="I1853" s="2643"/>
      <c r="J1853" s="1975"/>
      <c r="K1853" s="1975"/>
      <c r="L1853" s="1974"/>
      <c r="M1853" s="1976"/>
      <c r="N1853" s="1976"/>
      <c r="O1853" s="1976"/>
      <c r="P1853" s="1976"/>
      <c r="Q1853" s="1976"/>
      <c r="R1853" s="1976"/>
      <c r="S1853" s="2649"/>
      <c r="T1853" s="1722"/>
      <c r="U1853" s="1974"/>
      <c r="V1853" s="1974"/>
    </row>
    <row r="1854" spans="1:22">
      <c r="A1854" s="1722"/>
      <c r="B1854" s="2648"/>
      <c r="C1854" s="659"/>
      <c r="D1854" s="1722"/>
      <c r="E1854" s="2648"/>
      <c r="F1854" s="2648"/>
      <c r="G1854" s="1722"/>
      <c r="H1854" s="2648"/>
      <c r="I1854" s="2643"/>
      <c r="J1854" s="1975"/>
      <c r="K1854" s="1975"/>
      <c r="L1854" s="1974"/>
      <c r="M1854" s="1976"/>
      <c r="N1854" s="1976"/>
      <c r="O1854" s="1976"/>
      <c r="P1854" s="1976"/>
      <c r="Q1854" s="1976"/>
      <c r="R1854" s="1976"/>
      <c r="S1854" s="2649"/>
      <c r="T1854" s="1722"/>
      <c r="U1854" s="1974"/>
      <c r="V1854" s="1974"/>
    </row>
    <row r="1855" spans="1:22">
      <c r="A1855" s="1722"/>
      <c r="B1855" s="2648"/>
      <c r="C1855" s="659"/>
      <c r="D1855" s="1722"/>
      <c r="E1855" s="2648"/>
      <c r="F1855" s="2648"/>
      <c r="G1855" s="1722"/>
      <c r="H1855" s="2648"/>
      <c r="I1855" s="2643"/>
      <c r="J1855" s="1975"/>
      <c r="K1855" s="1975"/>
      <c r="L1855" s="1974"/>
      <c r="M1855" s="1976"/>
      <c r="N1855" s="1976"/>
      <c r="O1855" s="1976"/>
      <c r="P1855" s="1976"/>
      <c r="Q1855" s="1976"/>
      <c r="R1855" s="1976"/>
      <c r="S1855" s="2649"/>
      <c r="T1855" s="1722"/>
      <c r="U1855" s="1974"/>
      <c r="V1855" s="1974"/>
    </row>
    <row r="1856" spans="1:22">
      <c r="A1856" s="1722"/>
      <c r="B1856" s="2648"/>
      <c r="C1856" s="659"/>
      <c r="D1856" s="1722"/>
      <c r="E1856" s="2648"/>
      <c r="F1856" s="2648"/>
      <c r="G1856" s="1722"/>
      <c r="H1856" s="2648"/>
      <c r="I1856" s="2643"/>
      <c r="J1856" s="1975"/>
      <c r="K1856" s="1975"/>
      <c r="L1856" s="1974"/>
      <c r="M1856" s="1976"/>
      <c r="N1856" s="1976"/>
      <c r="O1856" s="1976"/>
      <c r="P1856" s="1976"/>
      <c r="Q1856" s="1976"/>
      <c r="R1856" s="1976"/>
      <c r="S1856" s="2649"/>
      <c r="T1856" s="1722"/>
      <c r="U1856" s="1974"/>
      <c r="V1856" s="1974"/>
    </row>
    <row r="1857" spans="1:22">
      <c r="A1857" s="1722"/>
      <c r="B1857" s="2648"/>
      <c r="C1857" s="659"/>
      <c r="D1857" s="1722"/>
      <c r="E1857" s="2648"/>
      <c r="F1857" s="2648"/>
      <c r="G1857" s="1722"/>
      <c r="H1857" s="2648"/>
      <c r="I1857" s="2643"/>
      <c r="J1857" s="1975"/>
      <c r="K1857" s="1975"/>
      <c r="L1857" s="1974"/>
      <c r="M1857" s="1976"/>
      <c r="N1857" s="1976"/>
      <c r="O1857" s="1976"/>
      <c r="P1857" s="1976"/>
      <c r="Q1857" s="1976"/>
      <c r="R1857" s="1976"/>
      <c r="S1857" s="2649"/>
      <c r="T1857" s="1722"/>
      <c r="U1857" s="1974"/>
      <c r="V1857" s="1974"/>
    </row>
    <row r="1858" spans="1:22">
      <c r="A1858" s="1722"/>
      <c r="B1858" s="2648"/>
      <c r="C1858" s="659"/>
      <c r="D1858" s="1722"/>
      <c r="E1858" s="2648"/>
      <c r="F1858" s="2648"/>
      <c r="G1858" s="1722"/>
      <c r="H1858" s="2648"/>
      <c r="I1858" s="2643"/>
      <c r="J1858" s="1975"/>
      <c r="K1858" s="1975"/>
      <c r="L1858" s="1974"/>
      <c r="M1858" s="1976"/>
      <c r="N1858" s="1976"/>
      <c r="O1858" s="1976"/>
      <c r="P1858" s="1976"/>
      <c r="Q1858" s="1976"/>
      <c r="R1858" s="1976"/>
      <c r="S1858" s="2649"/>
      <c r="T1858" s="1722"/>
      <c r="U1858" s="1974"/>
      <c r="V1858" s="1974"/>
    </row>
    <row r="1859" spans="1:22">
      <c r="A1859" s="1722"/>
      <c r="B1859" s="2648"/>
      <c r="C1859" s="659"/>
      <c r="D1859" s="1722"/>
      <c r="E1859" s="2648"/>
      <c r="F1859" s="2648"/>
      <c r="G1859" s="1722"/>
      <c r="H1859" s="2648"/>
      <c r="I1859" s="2643"/>
      <c r="J1859" s="1975"/>
      <c r="K1859" s="1975"/>
      <c r="L1859" s="1974"/>
      <c r="M1859" s="1976"/>
      <c r="N1859" s="1976"/>
      <c r="O1859" s="1976"/>
      <c r="P1859" s="1976"/>
      <c r="Q1859" s="1976"/>
      <c r="R1859" s="1976"/>
      <c r="S1859" s="2649"/>
      <c r="T1859" s="1722"/>
      <c r="U1859" s="1974"/>
      <c r="V1859" s="1974"/>
    </row>
    <row r="1860" spans="1:22">
      <c r="A1860" s="1722"/>
      <c r="B1860" s="2648"/>
      <c r="C1860" s="659"/>
      <c r="D1860" s="1722"/>
      <c r="E1860" s="2648"/>
      <c r="F1860" s="2648"/>
      <c r="G1860" s="1722"/>
      <c r="H1860" s="2648"/>
      <c r="I1860" s="2643"/>
      <c r="J1860" s="1975"/>
      <c r="K1860" s="1975"/>
      <c r="L1860" s="1974"/>
      <c r="M1860" s="1976"/>
      <c r="N1860" s="1976"/>
      <c r="O1860" s="1976"/>
      <c r="P1860" s="1976"/>
      <c r="Q1860" s="1976"/>
      <c r="R1860" s="1976"/>
      <c r="S1860" s="2649"/>
      <c r="T1860" s="1722"/>
      <c r="U1860" s="1974"/>
      <c r="V1860" s="1974"/>
    </row>
    <row r="1861" spans="1:22">
      <c r="A1861" s="1722"/>
      <c r="B1861" s="2648"/>
      <c r="C1861" s="659"/>
      <c r="D1861" s="1722"/>
      <c r="E1861" s="2648"/>
      <c r="F1861" s="2648"/>
      <c r="G1861" s="1722"/>
      <c r="H1861" s="2648"/>
      <c r="I1861" s="2643"/>
      <c r="J1861" s="1975"/>
      <c r="K1861" s="1975"/>
      <c r="L1861" s="1974"/>
      <c r="M1861" s="1976"/>
      <c r="N1861" s="1976"/>
      <c r="O1861" s="1976"/>
      <c r="P1861" s="1976"/>
      <c r="Q1861" s="1976"/>
      <c r="R1861" s="1976"/>
      <c r="S1861" s="2649"/>
      <c r="T1861" s="1722"/>
      <c r="U1861" s="1974"/>
      <c r="V1861" s="1974"/>
    </row>
    <row r="1862" spans="1:22">
      <c r="A1862" s="1722"/>
      <c r="B1862" s="2648"/>
      <c r="C1862" s="659"/>
      <c r="D1862" s="1722"/>
      <c r="E1862" s="2648"/>
      <c r="F1862" s="2648"/>
      <c r="G1862" s="1722"/>
      <c r="H1862" s="2648"/>
      <c r="I1862" s="2643"/>
      <c r="J1862" s="1975"/>
      <c r="K1862" s="1975"/>
      <c r="L1862" s="1974"/>
      <c r="M1862" s="1976"/>
      <c r="N1862" s="1976"/>
      <c r="O1862" s="1976"/>
      <c r="P1862" s="1976"/>
      <c r="Q1862" s="1976"/>
      <c r="R1862" s="1976"/>
      <c r="S1862" s="2649"/>
      <c r="T1862" s="1722"/>
      <c r="U1862" s="1974"/>
      <c r="V1862" s="1974"/>
    </row>
    <row r="1863" spans="1:22">
      <c r="A1863" s="1722"/>
      <c r="B1863" s="2648"/>
      <c r="C1863" s="659"/>
      <c r="D1863" s="1722"/>
      <c r="E1863" s="2648"/>
      <c r="F1863" s="2648"/>
      <c r="G1863" s="1722"/>
      <c r="H1863" s="2648"/>
      <c r="I1863" s="2643"/>
      <c r="J1863" s="1975"/>
      <c r="K1863" s="1975"/>
      <c r="L1863" s="1974"/>
      <c r="M1863" s="1976"/>
      <c r="N1863" s="1976"/>
      <c r="O1863" s="1976"/>
      <c r="P1863" s="1976"/>
      <c r="Q1863" s="1976"/>
      <c r="R1863" s="1976"/>
      <c r="S1863" s="2649"/>
      <c r="T1863" s="1722"/>
      <c r="U1863" s="1974"/>
      <c r="V1863" s="1974"/>
    </row>
    <row r="1864" spans="1:22">
      <c r="A1864" s="1722"/>
      <c r="B1864" s="2648"/>
      <c r="C1864" s="659"/>
      <c r="D1864" s="1722"/>
      <c r="E1864" s="2648"/>
      <c r="F1864" s="2648"/>
      <c r="G1864" s="1722"/>
      <c r="H1864" s="2648"/>
      <c r="I1864" s="2643"/>
      <c r="J1864" s="1975"/>
      <c r="K1864" s="1975"/>
      <c r="L1864" s="1974"/>
      <c r="M1864" s="1976"/>
      <c r="N1864" s="1976"/>
      <c r="O1864" s="1976"/>
      <c r="P1864" s="1976"/>
      <c r="Q1864" s="1976"/>
      <c r="R1864" s="1976"/>
      <c r="S1864" s="2649"/>
      <c r="T1864" s="1722"/>
      <c r="U1864" s="1974"/>
      <c r="V1864" s="1974"/>
    </row>
    <row r="1865" spans="1:22">
      <c r="A1865" s="1722"/>
      <c r="B1865" s="2648"/>
      <c r="C1865" s="659"/>
      <c r="D1865" s="1722"/>
      <c r="E1865" s="2648"/>
      <c r="F1865" s="2648"/>
      <c r="G1865" s="1722"/>
      <c r="H1865" s="2648"/>
      <c r="I1865" s="2643"/>
      <c r="J1865" s="1975"/>
      <c r="K1865" s="1975"/>
      <c r="L1865" s="1974"/>
      <c r="M1865" s="1976"/>
      <c r="N1865" s="1976"/>
      <c r="O1865" s="1976"/>
      <c r="P1865" s="1976"/>
      <c r="Q1865" s="1976"/>
      <c r="R1865" s="1976"/>
      <c r="S1865" s="2649"/>
      <c r="T1865" s="1722"/>
      <c r="U1865" s="1974"/>
      <c r="V1865" s="1974"/>
    </row>
    <row r="1866" spans="1:22">
      <c r="A1866" s="1722"/>
      <c r="B1866" s="2648"/>
      <c r="C1866" s="659"/>
      <c r="D1866" s="1722"/>
      <c r="E1866" s="2648"/>
      <c r="F1866" s="2648"/>
      <c r="G1866" s="1722"/>
      <c r="H1866" s="2648"/>
      <c r="I1866" s="2643"/>
      <c r="J1866" s="1975"/>
      <c r="K1866" s="1975"/>
      <c r="L1866" s="1974"/>
      <c r="M1866" s="1976"/>
      <c r="N1866" s="1976"/>
      <c r="O1866" s="1976"/>
      <c r="P1866" s="1976"/>
      <c r="Q1866" s="1976"/>
      <c r="R1866" s="1976"/>
      <c r="S1866" s="2649"/>
      <c r="T1866" s="1722"/>
      <c r="U1866" s="1974"/>
      <c r="V1866" s="1974"/>
    </row>
    <row r="1867" spans="1:22">
      <c r="A1867" s="1722"/>
      <c r="B1867" s="2648"/>
      <c r="C1867" s="659"/>
      <c r="D1867" s="1722"/>
      <c r="E1867" s="2648"/>
      <c r="F1867" s="2648"/>
      <c r="G1867" s="1722"/>
      <c r="H1867" s="2648"/>
      <c r="I1867" s="2643"/>
      <c r="J1867" s="1975"/>
      <c r="K1867" s="1975"/>
      <c r="L1867" s="1974"/>
      <c r="M1867" s="1976"/>
      <c r="N1867" s="1976"/>
      <c r="O1867" s="1976"/>
      <c r="P1867" s="1976"/>
      <c r="Q1867" s="1976"/>
      <c r="R1867" s="1976"/>
      <c r="S1867" s="2649"/>
      <c r="T1867" s="1722"/>
      <c r="U1867" s="1974"/>
      <c r="V1867" s="1974"/>
    </row>
    <row r="1868" spans="1:22">
      <c r="A1868" s="1722"/>
      <c r="B1868" s="2648"/>
      <c r="C1868" s="659"/>
      <c r="D1868" s="1722"/>
      <c r="E1868" s="2648"/>
      <c r="F1868" s="2648"/>
      <c r="G1868" s="1722"/>
      <c r="H1868" s="2648"/>
      <c r="I1868" s="2643"/>
      <c r="J1868" s="1975"/>
      <c r="K1868" s="1975"/>
      <c r="L1868" s="1974"/>
      <c r="M1868" s="1976"/>
      <c r="N1868" s="1976"/>
      <c r="O1868" s="1976"/>
      <c r="P1868" s="1976"/>
      <c r="Q1868" s="1976"/>
      <c r="R1868" s="1976"/>
      <c r="S1868" s="2649"/>
      <c r="T1868" s="1722"/>
      <c r="U1868" s="1974"/>
      <c r="V1868" s="1974"/>
    </row>
    <row r="1869" spans="1:22">
      <c r="A1869" s="1722"/>
      <c r="B1869" s="2648"/>
      <c r="C1869" s="659"/>
      <c r="D1869" s="1722"/>
      <c r="E1869" s="2648"/>
      <c r="F1869" s="2648"/>
      <c r="G1869" s="1722"/>
      <c r="H1869" s="2648"/>
      <c r="I1869" s="2643"/>
      <c r="J1869" s="1975"/>
      <c r="K1869" s="1975"/>
      <c r="L1869" s="1974"/>
      <c r="M1869" s="1976"/>
      <c r="N1869" s="1976"/>
      <c r="O1869" s="1976"/>
      <c r="P1869" s="1976"/>
      <c r="Q1869" s="1976"/>
      <c r="R1869" s="1976"/>
      <c r="S1869" s="2649"/>
      <c r="T1869" s="1722"/>
      <c r="U1869" s="1974"/>
      <c r="V1869" s="1974"/>
    </row>
    <row r="1870" spans="1:22">
      <c r="A1870" s="1722"/>
      <c r="B1870" s="2648"/>
      <c r="C1870" s="659"/>
      <c r="D1870" s="1722"/>
      <c r="E1870" s="2648"/>
      <c r="F1870" s="2648"/>
      <c r="G1870" s="1722"/>
      <c r="H1870" s="2648"/>
      <c r="I1870" s="2643"/>
      <c r="J1870" s="1975"/>
      <c r="K1870" s="1975"/>
      <c r="L1870" s="1974"/>
      <c r="M1870" s="1976"/>
      <c r="N1870" s="1976"/>
      <c r="O1870" s="1976"/>
      <c r="P1870" s="1976"/>
      <c r="Q1870" s="1976"/>
      <c r="R1870" s="1976"/>
      <c r="S1870" s="2649"/>
      <c r="T1870" s="1722"/>
      <c r="U1870" s="1974"/>
      <c r="V1870" s="1974"/>
    </row>
    <row r="1871" spans="1:22">
      <c r="A1871" s="1722"/>
      <c r="B1871" s="2648"/>
      <c r="C1871" s="659"/>
      <c r="D1871" s="1722"/>
      <c r="E1871" s="2648"/>
      <c r="F1871" s="2648"/>
      <c r="G1871" s="1722"/>
      <c r="H1871" s="2648"/>
      <c r="I1871" s="2643"/>
      <c r="J1871" s="1975"/>
      <c r="K1871" s="1975"/>
      <c r="L1871" s="1974"/>
      <c r="M1871" s="1976"/>
      <c r="N1871" s="1976"/>
      <c r="O1871" s="1976"/>
      <c r="P1871" s="1976"/>
      <c r="Q1871" s="1976"/>
      <c r="R1871" s="1976"/>
      <c r="S1871" s="2649"/>
      <c r="T1871" s="1722"/>
      <c r="U1871" s="1974"/>
      <c r="V1871" s="1974"/>
    </row>
    <row r="1872" spans="1:22">
      <c r="A1872" s="1722"/>
      <c r="B1872" s="2648"/>
      <c r="C1872" s="659"/>
      <c r="D1872" s="1722"/>
      <c r="E1872" s="2648"/>
      <c r="F1872" s="2648"/>
      <c r="G1872" s="1722"/>
      <c r="H1872" s="2648"/>
      <c r="I1872" s="2643"/>
      <c r="J1872" s="1975"/>
      <c r="K1872" s="1975"/>
      <c r="L1872" s="1974"/>
      <c r="M1872" s="1976"/>
      <c r="N1872" s="1976"/>
      <c r="O1872" s="1976"/>
      <c r="P1872" s="1976"/>
      <c r="Q1872" s="1976"/>
      <c r="R1872" s="1976"/>
      <c r="S1872" s="2649"/>
      <c r="T1872" s="1722"/>
      <c r="U1872" s="1974"/>
      <c r="V1872" s="1974"/>
    </row>
    <row r="1873" spans="1:22">
      <c r="A1873" s="1722"/>
      <c r="B1873" s="2648"/>
      <c r="C1873" s="659"/>
      <c r="D1873" s="1722"/>
      <c r="E1873" s="2648"/>
      <c r="F1873" s="2648"/>
      <c r="G1873" s="1722"/>
      <c r="H1873" s="2648"/>
      <c r="I1873" s="2643"/>
      <c r="J1873" s="1975"/>
      <c r="K1873" s="1975"/>
      <c r="L1873" s="1974"/>
      <c r="M1873" s="1976"/>
      <c r="N1873" s="1976"/>
      <c r="O1873" s="1976"/>
      <c r="P1873" s="1976"/>
      <c r="Q1873" s="1976"/>
      <c r="R1873" s="1976"/>
      <c r="S1873" s="2649"/>
      <c r="T1873" s="1722"/>
      <c r="U1873" s="1974"/>
      <c r="V1873" s="1974"/>
    </row>
    <row r="1874" spans="1:22">
      <c r="A1874" s="1722"/>
      <c r="B1874" s="2648"/>
      <c r="C1874" s="659"/>
      <c r="D1874" s="1722"/>
      <c r="E1874" s="2648"/>
      <c r="F1874" s="2648"/>
      <c r="G1874" s="1722"/>
      <c r="H1874" s="2648"/>
      <c r="I1874" s="2643"/>
      <c r="J1874" s="1975"/>
      <c r="K1874" s="1975"/>
      <c r="L1874" s="1974"/>
      <c r="M1874" s="1976"/>
      <c r="N1874" s="1976"/>
      <c r="O1874" s="1976"/>
      <c r="P1874" s="1976"/>
      <c r="Q1874" s="1976"/>
      <c r="R1874" s="1976"/>
      <c r="S1874" s="2649"/>
      <c r="T1874" s="1722"/>
      <c r="U1874" s="1974"/>
      <c r="V1874" s="1974"/>
    </row>
    <row r="1875" spans="1:22">
      <c r="A1875" s="1722"/>
      <c r="B1875" s="2648"/>
      <c r="C1875" s="659"/>
      <c r="D1875" s="1722"/>
      <c r="E1875" s="2648"/>
      <c r="F1875" s="2648"/>
      <c r="G1875" s="1722"/>
      <c r="H1875" s="2648"/>
      <c r="I1875" s="2643"/>
      <c r="J1875" s="1975"/>
      <c r="K1875" s="1975"/>
      <c r="L1875" s="1974"/>
      <c r="M1875" s="1976"/>
      <c r="N1875" s="1976"/>
      <c r="O1875" s="1976"/>
      <c r="P1875" s="1976"/>
      <c r="Q1875" s="1976"/>
      <c r="R1875" s="1976"/>
      <c r="S1875" s="2649"/>
      <c r="T1875" s="1722"/>
      <c r="U1875" s="1974"/>
      <c r="V1875" s="1974"/>
    </row>
    <row r="1876" spans="1:22">
      <c r="A1876" s="1722"/>
      <c r="B1876" s="2648"/>
      <c r="C1876" s="659"/>
      <c r="D1876" s="1722"/>
      <c r="E1876" s="2648"/>
      <c r="F1876" s="2648"/>
      <c r="G1876" s="1722"/>
      <c r="H1876" s="2648"/>
      <c r="I1876" s="2643"/>
      <c r="J1876" s="1975"/>
      <c r="K1876" s="1975"/>
      <c r="L1876" s="1974"/>
      <c r="M1876" s="1976"/>
      <c r="N1876" s="1976"/>
      <c r="O1876" s="1976"/>
      <c r="P1876" s="1976"/>
      <c r="Q1876" s="1976"/>
      <c r="R1876" s="1976"/>
      <c r="S1876" s="2649"/>
      <c r="T1876" s="1722"/>
      <c r="U1876" s="1974"/>
      <c r="V1876" s="1974"/>
    </row>
    <row r="1877" spans="1:22">
      <c r="A1877" s="1722"/>
      <c r="B1877" s="2648"/>
      <c r="C1877" s="659"/>
      <c r="D1877" s="1722"/>
      <c r="E1877" s="2648"/>
      <c r="F1877" s="2648"/>
      <c r="G1877" s="1722"/>
      <c r="H1877" s="2648"/>
      <c r="I1877" s="2643"/>
      <c r="J1877" s="1975"/>
      <c r="K1877" s="1975"/>
      <c r="L1877" s="1974"/>
      <c r="M1877" s="1976"/>
      <c r="N1877" s="1976"/>
      <c r="O1877" s="1976"/>
      <c r="P1877" s="1976"/>
      <c r="Q1877" s="1976"/>
      <c r="R1877" s="1976"/>
      <c r="S1877" s="2649"/>
      <c r="T1877" s="1722"/>
      <c r="U1877" s="1974"/>
      <c r="V1877" s="1974"/>
    </row>
    <row r="1878" spans="1:22">
      <c r="A1878" s="1722"/>
      <c r="B1878" s="2648"/>
      <c r="C1878" s="659"/>
      <c r="D1878" s="1722"/>
      <c r="E1878" s="2648"/>
      <c r="F1878" s="2648"/>
      <c r="G1878" s="1722"/>
      <c r="H1878" s="2648"/>
      <c r="I1878" s="2643"/>
      <c r="J1878" s="1975"/>
      <c r="K1878" s="1975"/>
      <c r="L1878" s="1974"/>
      <c r="M1878" s="1976"/>
      <c r="N1878" s="1976"/>
      <c r="O1878" s="1976"/>
      <c r="P1878" s="1976"/>
      <c r="Q1878" s="1976"/>
      <c r="R1878" s="1976"/>
      <c r="S1878" s="2649"/>
      <c r="T1878" s="1722"/>
      <c r="U1878" s="1974"/>
      <c r="V1878" s="1974"/>
    </row>
    <row r="1879" spans="1:22">
      <c r="A1879" s="1722"/>
      <c r="B1879" s="2648"/>
      <c r="C1879" s="659"/>
      <c r="D1879" s="1722"/>
      <c r="E1879" s="2648"/>
      <c r="F1879" s="2648"/>
      <c r="G1879" s="1722"/>
      <c r="H1879" s="2648"/>
      <c r="I1879" s="2643"/>
      <c r="J1879" s="1975"/>
      <c r="K1879" s="1975"/>
      <c r="L1879" s="1974"/>
      <c r="M1879" s="1976"/>
      <c r="N1879" s="1976"/>
      <c r="O1879" s="1976"/>
      <c r="P1879" s="1976"/>
      <c r="Q1879" s="1976"/>
      <c r="R1879" s="1976"/>
      <c r="S1879" s="2649"/>
      <c r="T1879" s="1722"/>
      <c r="U1879" s="1974"/>
      <c r="V1879" s="1974"/>
    </row>
    <row r="1880" spans="1:22">
      <c r="A1880" s="1722"/>
      <c r="B1880" s="2648"/>
      <c r="C1880" s="659"/>
      <c r="D1880" s="1722"/>
      <c r="E1880" s="2648"/>
      <c r="F1880" s="2648"/>
      <c r="G1880" s="1722"/>
      <c r="H1880" s="2648"/>
      <c r="I1880" s="2643"/>
      <c r="J1880" s="1975"/>
      <c r="K1880" s="1975"/>
      <c r="L1880" s="1974"/>
      <c r="M1880" s="1976"/>
      <c r="N1880" s="1976"/>
      <c r="O1880" s="1976"/>
      <c r="P1880" s="1976"/>
      <c r="Q1880" s="1976"/>
      <c r="R1880" s="1976"/>
      <c r="S1880" s="2649"/>
      <c r="T1880" s="1722"/>
      <c r="U1880" s="1974"/>
      <c r="V1880" s="1974"/>
    </row>
    <row r="1881" spans="1:22">
      <c r="A1881" s="1722"/>
      <c r="B1881" s="2648"/>
      <c r="C1881" s="659"/>
      <c r="D1881" s="1722"/>
      <c r="E1881" s="2648"/>
      <c r="F1881" s="2648"/>
      <c r="G1881" s="1722"/>
      <c r="H1881" s="2648"/>
      <c r="I1881" s="2643"/>
      <c r="J1881" s="1975"/>
      <c r="K1881" s="1975"/>
      <c r="L1881" s="1974"/>
      <c r="M1881" s="1976"/>
      <c r="N1881" s="1976"/>
      <c r="O1881" s="1976"/>
      <c r="P1881" s="1976"/>
      <c r="Q1881" s="1976"/>
      <c r="R1881" s="1976"/>
      <c r="S1881" s="2649"/>
      <c r="T1881" s="1722"/>
      <c r="U1881" s="1974"/>
      <c r="V1881" s="1974"/>
    </row>
    <row r="1882" spans="1:22">
      <c r="A1882" s="1722"/>
      <c r="B1882" s="2648"/>
      <c r="C1882" s="659"/>
      <c r="D1882" s="1722"/>
      <c r="E1882" s="2648"/>
      <c r="F1882" s="2648"/>
      <c r="G1882" s="1722"/>
      <c r="H1882" s="2648"/>
      <c r="I1882" s="2643"/>
      <c r="J1882" s="1975"/>
      <c r="K1882" s="1975"/>
      <c r="L1882" s="1974"/>
      <c r="M1882" s="1976"/>
      <c r="N1882" s="1976"/>
      <c r="O1882" s="1976"/>
      <c r="P1882" s="1976"/>
      <c r="Q1882" s="1976"/>
      <c r="R1882" s="1976"/>
      <c r="S1882" s="2649"/>
      <c r="T1882" s="1722"/>
      <c r="U1882" s="1974"/>
      <c r="V1882" s="1974"/>
    </row>
    <row r="1883" spans="1:22">
      <c r="A1883" s="1722"/>
      <c r="B1883" s="2648"/>
      <c r="C1883" s="659"/>
      <c r="D1883" s="1722"/>
      <c r="E1883" s="2648"/>
      <c r="F1883" s="2648"/>
      <c r="G1883" s="1722"/>
      <c r="H1883" s="2648"/>
      <c r="I1883" s="2643"/>
      <c r="J1883" s="1975"/>
      <c r="K1883" s="1975"/>
      <c r="L1883" s="1974"/>
      <c r="M1883" s="1976"/>
      <c r="N1883" s="1976"/>
      <c r="O1883" s="1976"/>
      <c r="P1883" s="1976"/>
      <c r="Q1883" s="1976"/>
      <c r="R1883" s="1976"/>
      <c r="S1883" s="2649"/>
      <c r="T1883" s="1722"/>
      <c r="U1883" s="1974"/>
      <c r="V1883" s="1974"/>
    </row>
    <row r="1884" spans="1:22">
      <c r="A1884" s="1722"/>
      <c r="B1884" s="2648"/>
      <c r="C1884" s="659"/>
      <c r="D1884" s="1722"/>
      <c r="E1884" s="2648"/>
      <c r="F1884" s="2648"/>
      <c r="G1884" s="1722"/>
      <c r="H1884" s="2648"/>
      <c r="I1884" s="2643"/>
      <c r="J1884" s="1975"/>
      <c r="K1884" s="1975"/>
      <c r="L1884" s="1974"/>
      <c r="M1884" s="1976"/>
      <c r="N1884" s="1976"/>
      <c r="O1884" s="1976"/>
      <c r="P1884" s="1976"/>
      <c r="Q1884" s="1976"/>
      <c r="R1884" s="1976"/>
      <c r="S1884" s="2649"/>
      <c r="T1884" s="1722"/>
      <c r="U1884" s="1974"/>
      <c r="V1884" s="1974"/>
    </row>
    <row r="1885" spans="1:22">
      <c r="A1885" s="1722"/>
      <c r="B1885" s="2648"/>
      <c r="C1885" s="659"/>
      <c r="D1885" s="1722"/>
      <c r="E1885" s="2648"/>
      <c r="F1885" s="2648"/>
      <c r="G1885" s="1722"/>
      <c r="H1885" s="2648"/>
      <c r="I1885" s="2643"/>
      <c r="J1885" s="1975"/>
      <c r="K1885" s="1975"/>
      <c r="L1885" s="1974"/>
      <c r="M1885" s="1976"/>
      <c r="N1885" s="1976"/>
      <c r="O1885" s="1976"/>
      <c r="P1885" s="1976"/>
      <c r="Q1885" s="1976"/>
      <c r="R1885" s="1976"/>
      <c r="S1885" s="2649"/>
      <c r="T1885" s="1722"/>
      <c r="U1885" s="1974"/>
      <c r="V1885" s="1974"/>
    </row>
    <row r="1886" spans="1:22">
      <c r="A1886" s="1722"/>
      <c r="B1886" s="2648"/>
      <c r="C1886" s="659"/>
      <c r="D1886" s="1722"/>
      <c r="E1886" s="2648"/>
      <c r="F1886" s="2648"/>
      <c r="G1886" s="1722"/>
      <c r="H1886" s="2648"/>
      <c r="I1886" s="2643"/>
      <c r="J1886" s="1975"/>
      <c r="K1886" s="1975"/>
      <c r="L1886" s="1974"/>
      <c r="M1886" s="1976"/>
      <c r="N1886" s="1976"/>
      <c r="O1886" s="1976"/>
      <c r="P1886" s="1976"/>
      <c r="Q1886" s="1976"/>
      <c r="R1886" s="1976"/>
      <c r="S1886" s="2649"/>
      <c r="T1886" s="1722"/>
      <c r="U1886" s="1974"/>
      <c r="V1886" s="1974"/>
    </row>
    <row r="1887" spans="1:22">
      <c r="A1887" s="1722"/>
      <c r="B1887" s="2648"/>
      <c r="C1887" s="659"/>
      <c r="D1887" s="1722"/>
      <c r="E1887" s="2648"/>
      <c r="F1887" s="2648"/>
      <c r="G1887" s="1722"/>
      <c r="H1887" s="2648"/>
      <c r="I1887" s="2643"/>
      <c r="J1887" s="1975"/>
      <c r="K1887" s="1975"/>
      <c r="L1887" s="1974"/>
      <c r="M1887" s="1976"/>
      <c r="N1887" s="1976"/>
      <c r="O1887" s="1976"/>
      <c r="P1887" s="1976"/>
      <c r="Q1887" s="1976"/>
      <c r="R1887" s="1976"/>
      <c r="S1887" s="2649"/>
      <c r="T1887" s="1722"/>
      <c r="U1887" s="1974"/>
      <c r="V1887" s="1974"/>
    </row>
    <row r="1888" spans="1:22">
      <c r="A1888" s="1722"/>
      <c r="B1888" s="2648"/>
      <c r="C1888" s="659"/>
      <c r="D1888" s="1722"/>
      <c r="E1888" s="2648"/>
      <c r="F1888" s="2648"/>
      <c r="G1888" s="1722"/>
      <c r="H1888" s="2648"/>
      <c r="I1888" s="2643"/>
      <c r="J1888" s="1975"/>
      <c r="K1888" s="1975"/>
      <c r="L1888" s="1974"/>
      <c r="M1888" s="1976"/>
      <c r="N1888" s="1976"/>
      <c r="O1888" s="1976"/>
      <c r="P1888" s="1976"/>
      <c r="Q1888" s="1976"/>
      <c r="R1888" s="1976"/>
      <c r="S1888" s="2649"/>
      <c r="T1888" s="1722"/>
      <c r="U1888" s="1974"/>
      <c r="V1888" s="1974"/>
    </row>
    <row r="1889" spans="1:22">
      <c r="A1889" s="1722"/>
      <c r="B1889" s="2648"/>
      <c r="C1889" s="659"/>
      <c r="D1889" s="1722"/>
      <c r="E1889" s="2648"/>
      <c r="F1889" s="2648"/>
      <c r="G1889" s="1722"/>
      <c r="H1889" s="2648"/>
      <c r="I1889" s="2643"/>
      <c r="J1889" s="1975"/>
      <c r="K1889" s="1975"/>
      <c r="L1889" s="1974"/>
      <c r="M1889" s="1976"/>
      <c r="N1889" s="1976"/>
      <c r="O1889" s="1976"/>
      <c r="P1889" s="1976"/>
      <c r="Q1889" s="1976"/>
      <c r="R1889" s="1976"/>
      <c r="S1889" s="2649"/>
      <c r="T1889" s="1722"/>
      <c r="U1889" s="1974"/>
      <c r="V1889" s="1974"/>
    </row>
    <row r="1890" spans="1:22">
      <c r="A1890" s="1722"/>
      <c r="B1890" s="2648"/>
      <c r="C1890" s="659"/>
      <c r="D1890" s="1722"/>
      <c r="E1890" s="2648"/>
      <c r="F1890" s="2648"/>
      <c r="G1890" s="1722"/>
      <c r="H1890" s="2648"/>
      <c r="I1890" s="2643"/>
      <c r="J1890" s="1975"/>
      <c r="K1890" s="1975"/>
      <c r="L1890" s="1974"/>
      <c r="M1890" s="1976"/>
      <c r="N1890" s="1976"/>
      <c r="O1890" s="1976"/>
      <c r="P1890" s="1976"/>
      <c r="Q1890" s="1976"/>
      <c r="R1890" s="1976"/>
      <c r="S1890" s="2649"/>
      <c r="T1890" s="1722"/>
      <c r="U1890" s="1974"/>
      <c r="V1890" s="1974"/>
    </row>
    <row r="1891" spans="1:22">
      <c r="A1891" s="1722"/>
      <c r="B1891" s="2648"/>
      <c r="C1891" s="659"/>
      <c r="D1891" s="1722"/>
      <c r="E1891" s="2648"/>
      <c r="F1891" s="2648"/>
      <c r="G1891" s="1722"/>
      <c r="H1891" s="2648"/>
      <c r="I1891" s="2643"/>
      <c r="J1891" s="1975"/>
      <c r="K1891" s="1975"/>
      <c r="L1891" s="1974"/>
      <c r="M1891" s="1976"/>
      <c r="N1891" s="1976"/>
      <c r="O1891" s="1976"/>
      <c r="P1891" s="1976"/>
      <c r="Q1891" s="1976"/>
      <c r="R1891" s="1976"/>
      <c r="S1891" s="2649"/>
      <c r="T1891" s="1722"/>
      <c r="U1891" s="1974"/>
      <c r="V1891" s="1974"/>
    </row>
    <row r="1892" spans="1:22">
      <c r="A1892" s="1722"/>
      <c r="B1892" s="2648"/>
      <c r="C1892" s="659"/>
      <c r="D1892" s="1722"/>
      <c r="E1892" s="2648"/>
      <c r="F1892" s="2648"/>
      <c r="G1892" s="1722"/>
      <c r="H1892" s="2648"/>
      <c r="I1892" s="2643"/>
      <c r="J1892" s="1975"/>
      <c r="K1892" s="1975"/>
      <c r="L1892" s="1974"/>
      <c r="M1892" s="1976"/>
      <c r="N1892" s="1976"/>
      <c r="O1892" s="1976"/>
      <c r="P1892" s="1976"/>
      <c r="Q1892" s="1976"/>
      <c r="R1892" s="1976"/>
      <c r="S1892" s="2649"/>
      <c r="T1892" s="1722"/>
      <c r="U1892" s="1974"/>
      <c r="V1892" s="1974"/>
    </row>
    <row r="1893" spans="1:22">
      <c r="A1893" s="1722"/>
      <c r="B1893" s="2648"/>
      <c r="C1893" s="659"/>
      <c r="D1893" s="1722"/>
      <c r="E1893" s="2648"/>
      <c r="F1893" s="2648"/>
      <c r="G1893" s="1722"/>
      <c r="H1893" s="2648"/>
      <c r="I1893" s="2643"/>
      <c r="J1893" s="1975"/>
      <c r="K1893" s="1975"/>
      <c r="L1893" s="1974"/>
      <c r="M1893" s="1976"/>
      <c r="N1893" s="1976"/>
      <c r="O1893" s="1976"/>
      <c r="P1893" s="1976"/>
      <c r="Q1893" s="1976"/>
      <c r="R1893" s="1976"/>
      <c r="S1893" s="2649"/>
      <c r="T1893" s="1722"/>
      <c r="U1893" s="1974"/>
      <c r="V1893" s="1974"/>
    </row>
    <row r="1894" spans="1:22">
      <c r="A1894" s="1722"/>
      <c r="B1894" s="2648"/>
      <c r="C1894" s="659"/>
      <c r="D1894" s="1722"/>
      <c r="E1894" s="2648"/>
      <c r="F1894" s="2648"/>
      <c r="G1894" s="1722"/>
      <c r="H1894" s="2648"/>
      <c r="I1894" s="2643"/>
      <c r="J1894" s="1975"/>
      <c r="K1894" s="1975"/>
      <c r="L1894" s="1974"/>
      <c r="M1894" s="1976"/>
      <c r="N1894" s="1976"/>
      <c r="O1894" s="1976"/>
      <c r="P1894" s="1976"/>
      <c r="Q1894" s="1976"/>
      <c r="R1894" s="1976"/>
      <c r="S1894" s="2649"/>
      <c r="T1894" s="1722"/>
      <c r="U1894" s="1974"/>
      <c r="V1894" s="1974"/>
    </row>
    <row r="1895" spans="1:22">
      <c r="A1895" s="1722"/>
      <c r="B1895" s="2648"/>
      <c r="C1895" s="659"/>
      <c r="D1895" s="1722"/>
      <c r="E1895" s="2648"/>
      <c r="F1895" s="2648"/>
      <c r="G1895" s="1722"/>
      <c r="H1895" s="2648"/>
      <c r="I1895" s="2643"/>
      <c r="J1895" s="1975"/>
      <c r="K1895" s="1975"/>
      <c r="L1895" s="1974"/>
      <c r="M1895" s="1976"/>
      <c r="N1895" s="1976"/>
      <c r="O1895" s="1976"/>
      <c r="P1895" s="1976"/>
      <c r="Q1895" s="1976"/>
      <c r="R1895" s="1976"/>
      <c r="S1895" s="2649"/>
      <c r="T1895" s="1722"/>
      <c r="U1895" s="1974"/>
      <c r="V1895" s="1974"/>
    </row>
    <row r="1896" spans="1:22">
      <c r="A1896" s="1722"/>
      <c r="B1896" s="2648"/>
      <c r="C1896" s="659"/>
      <c r="D1896" s="1722"/>
      <c r="E1896" s="2648"/>
      <c r="F1896" s="2648"/>
      <c r="G1896" s="1722"/>
      <c r="H1896" s="2648"/>
      <c r="I1896" s="2643"/>
      <c r="J1896" s="1975"/>
      <c r="K1896" s="1975"/>
      <c r="L1896" s="1974"/>
      <c r="M1896" s="1976"/>
      <c r="N1896" s="1976"/>
      <c r="O1896" s="1976"/>
      <c r="P1896" s="1976"/>
      <c r="Q1896" s="1976"/>
      <c r="R1896" s="1976"/>
      <c r="S1896" s="2649"/>
      <c r="T1896" s="1722"/>
      <c r="U1896" s="1974"/>
      <c r="V1896" s="1974"/>
    </row>
    <row r="1897" spans="1:22">
      <c r="A1897" s="1722"/>
      <c r="B1897" s="2648"/>
      <c r="C1897" s="659"/>
      <c r="D1897" s="1722"/>
      <c r="E1897" s="2648"/>
      <c r="F1897" s="2648"/>
      <c r="G1897" s="1722"/>
      <c r="H1897" s="2648"/>
      <c r="I1897" s="2643"/>
      <c r="J1897" s="1975"/>
      <c r="K1897" s="1975"/>
      <c r="L1897" s="1974"/>
      <c r="M1897" s="1976"/>
      <c r="N1897" s="1976"/>
      <c r="O1897" s="1976"/>
      <c r="P1897" s="1976"/>
      <c r="Q1897" s="1976"/>
      <c r="R1897" s="1976"/>
      <c r="S1897" s="2649"/>
      <c r="T1897" s="1722"/>
      <c r="U1897" s="1974"/>
      <c r="V1897" s="1974"/>
    </row>
    <row r="1898" spans="1:22">
      <c r="A1898" s="1722"/>
      <c r="B1898" s="2648"/>
      <c r="C1898" s="659"/>
      <c r="D1898" s="1722"/>
      <c r="E1898" s="2648"/>
      <c r="F1898" s="2648"/>
      <c r="G1898" s="1722"/>
      <c r="H1898" s="2648"/>
      <c r="I1898" s="2643"/>
      <c r="J1898" s="1975"/>
      <c r="K1898" s="1975"/>
      <c r="L1898" s="1974"/>
      <c r="M1898" s="1976"/>
      <c r="N1898" s="1976"/>
      <c r="O1898" s="1976"/>
      <c r="P1898" s="1976"/>
      <c r="Q1898" s="1976"/>
      <c r="R1898" s="1976"/>
      <c r="S1898" s="2649"/>
      <c r="T1898" s="1722"/>
      <c r="U1898" s="1974"/>
      <c r="V1898" s="1974"/>
    </row>
    <row r="1899" spans="1:22">
      <c r="A1899" s="1722"/>
      <c r="B1899" s="2648"/>
      <c r="C1899" s="659"/>
      <c r="D1899" s="1722"/>
      <c r="E1899" s="2648"/>
      <c r="F1899" s="2648"/>
      <c r="G1899" s="1722"/>
      <c r="H1899" s="2648"/>
      <c r="I1899" s="2643"/>
      <c r="J1899" s="1975"/>
      <c r="K1899" s="1975"/>
      <c r="L1899" s="1974"/>
      <c r="M1899" s="1976"/>
      <c r="N1899" s="1976"/>
      <c r="O1899" s="1976"/>
      <c r="P1899" s="1976"/>
      <c r="Q1899" s="1976"/>
      <c r="R1899" s="1976"/>
      <c r="S1899" s="2649"/>
      <c r="T1899" s="1722"/>
      <c r="U1899" s="1974"/>
      <c r="V1899" s="1974"/>
    </row>
    <row r="1900" spans="1:22">
      <c r="A1900" s="1722"/>
      <c r="B1900" s="2648"/>
      <c r="C1900" s="659"/>
      <c r="D1900" s="1722"/>
      <c r="E1900" s="2648"/>
      <c r="F1900" s="2648"/>
      <c r="G1900" s="1722"/>
      <c r="H1900" s="2648"/>
      <c r="I1900" s="2643"/>
      <c r="J1900" s="1975"/>
      <c r="K1900" s="1975"/>
      <c r="L1900" s="1974"/>
      <c r="M1900" s="1976"/>
      <c r="N1900" s="1976"/>
      <c r="O1900" s="1976"/>
      <c r="P1900" s="1976"/>
      <c r="Q1900" s="1976"/>
      <c r="R1900" s="1976"/>
      <c r="S1900" s="2649"/>
      <c r="T1900" s="1722"/>
      <c r="U1900" s="1974"/>
      <c r="V1900" s="1974"/>
    </row>
    <row r="1901" spans="1:22">
      <c r="A1901" s="1722"/>
      <c r="B1901" s="2648"/>
      <c r="C1901" s="659"/>
      <c r="D1901" s="1722"/>
      <c r="E1901" s="2648"/>
      <c r="F1901" s="2648"/>
      <c r="G1901" s="1722"/>
      <c r="H1901" s="2648"/>
      <c r="I1901" s="2643"/>
      <c r="J1901" s="1975"/>
      <c r="K1901" s="1975"/>
      <c r="L1901" s="1974"/>
      <c r="M1901" s="1976"/>
      <c r="N1901" s="1976"/>
      <c r="O1901" s="1976"/>
      <c r="P1901" s="1976"/>
      <c r="Q1901" s="1976"/>
      <c r="R1901" s="1976"/>
      <c r="S1901" s="2649"/>
      <c r="T1901" s="1722"/>
      <c r="U1901" s="1974"/>
      <c r="V1901" s="1974"/>
    </row>
    <row r="1902" spans="1:22">
      <c r="A1902" s="1722"/>
      <c r="B1902" s="2648"/>
      <c r="C1902" s="659"/>
      <c r="D1902" s="1722"/>
      <c r="E1902" s="2648"/>
      <c r="F1902" s="2648"/>
      <c r="G1902" s="1722"/>
      <c r="H1902" s="2648"/>
      <c r="I1902" s="2643"/>
      <c r="J1902" s="1975"/>
      <c r="K1902" s="1975"/>
      <c r="L1902" s="1974"/>
      <c r="M1902" s="1976"/>
      <c r="N1902" s="1976"/>
      <c r="O1902" s="1976"/>
      <c r="P1902" s="1976"/>
      <c r="Q1902" s="1976"/>
      <c r="R1902" s="1976"/>
      <c r="S1902" s="2649"/>
      <c r="T1902" s="1722"/>
      <c r="U1902" s="1974"/>
      <c r="V1902" s="1974"/>
    </row>
    <row r="1903" spans="1:22">
      <c r="A1903" s="1722"/>
      <c r="B1903" s="2648"/>
      <c r="C1903" s="659"/>
      <c r="D1903" s="1722"/>
      <c r="E1903" s="2648"/>
      <c r="F1903" s="2648"/>
      <c r="G1903" s="1722"/>
      <c r="H1903" s="2648"/>
      <c r="I1903" s="2643"/>
      <c r="J1903" s="1975"/>
      <c r="K1903" s="1975"/>
      <c r="L1903" s="1974"/>
      <c r="M1903" s="1976"/>
      <c r="N1903" s="1976"/>
      <c r="O1903" s="1976"/>
      <c r="P1903" s="1976"/>
      <c r="Q1903" s="1976"/>
      <c r="R1903" s="1976"/>
      <c r="S1903" s="2649"/>
      <c r="T1903" s="1722"/>
      <c r="U1903" s="1974"/>
      <c r="V1903" s="1974"/>
    </row>
    <row r="1904" spans="1:22">
      <c r="A1904" s="1722"/>
      <c r="B1904" s="2648"/>
      <c r="C1904" s="659"/>
      <c r="D1904" s="1722"/>
      <c r="E1904" s="2648"/>
      <c r="F1904" s="2648"/>
      <c r="G1904" s="1722"/>
      <c r="H1904" s="2648"/>
      <c r="I1904" s="2643"/>
      <c r="J1904" s="1975"/>
      <c r="K1904" s="1975"/>
      <c r="L1904" s="1974"/>
      <c r="M1904" s="1976"/>
      <c r="N1904" s="1976"/>
      <c r="O1904" s="1976"/>
      <c r="P1904" s="1976"/>
      <c r="Q1904" s="1976"/>
      <c r="R1904" s="1976"/>
      <c r="S1904" s="2649"/>
      <c r="T1904" s="1722"/>
      <c r="U1904" s="1974"/>
      <c r="V1904" s="1974"/>
    </row>
    <row r="1905" spans="1:22">
      <c r="A1905" s="1722"/>
      <c r="B1905" s="2648"/>
      <c r="C1905" s="659"/>
      <c r="D1905" s="1722"/>
      <c r="E1905" s="2648"/>
      <c r="F1905" s="2648"/>
      <c r="G1905" s="1722"/>
      <c r="H1905" s="2648"/>
      <c r="I1905" s="2643"/>
      <c r="J1905" s="1975"/>
      <c r="K1905" s="1975"/>
      <c r="L1905" s="1974"/>
      <c r="M1905" s="1976"/>
      <c r="N1905" s="1976"/>
      <c r="O1905" s="1976"/>
      <c r="P1905" s="1976"/>
      <c r="Q1905" s="1976"/>
      <c r="R1905" s="1976"/>
      <c r="S1905" s="2649"/>
      <c r="T1905" s="1722"/>
      <c r="U1905" s="1974"/>
      <c r="V1905" s="1974"/>
    </row>
    <row r="1906" spans="1:22">
      <c r="A1906" s="1722"/>
      <c r="B1906" s="2648"/>
      <c r="C1906" s="659"/>
      <c r="D1906" s="1722"/>
      <c r="E1906" s="2648"/>
      <c r="F1906" s="2648"/>
      <c r="G1906" s="1722"/>
      <c r="H1906" s="2648"/>
      <c r="I1906" s="2643"/>
      <c r="J1906" s="1975"/>
      <c r="K1906" s="1975"/>
      <c r="L1906" s="1974"/>
      <c r="M1906" s="1976"/>
      <c r="N1906" s="1976"/>
      <c r="O1906" s="1976"/>
      <c r="P1906" s="1976"/>
      <c r="Q1906" s="1976"/>
      <c r="R1906" s="1976"/>
      <c r="S1906" s="2649"/>
      <c r="T1906" s="1722"/>
      <c r="U1906" s="1974"/>
      <c r="V1906" s="1974"/>
    </row>
    <row r="1907" spans="1:22">
      <c r="A1907" s="1722"/>
      <c r="B1907" s="2648"/>
      <c r="C1907" s="659"/>
      <c r="D1907" s="1722"/>
      <c r="E1907" s="2648"/>
      <c r="F1907" s="2648"/>
      <c r="G1907" s="1722"/>
      <c r="H1907" s="2648"/>
      <c r="I1907" s="2643"/>
      <c r="J1907" s="1975"/>
      <c r="K1907" s="1975"/>
      <c r="L1907" s="1974"/>
      <c r="M1907" s="1976"/>
      <c r="N1907" s="1976"/>
      <c r="O1907" s="1976"/>
      <c r="P1907" s="1976"/>
      <c r="Q1907" s="1976"/>
      <c r="R1907" s="1976"/>
      <c r="S1907" s="2649"/>
      <c r="T1907" s="1722"/>
      <c r="U1907" s="1974"/>
      <c r="V1907" s="1974"/>
    </row>
    <row r="1908" spans="1:22">
      <c r="A1908" s="1722"/>
      <c r="B1908" s="2648"/>
      <c r="C1908" s="659"/>
      <c r="D1908" s="1722"/>
      <c r="E1908" s="2648"/>
      <c r="F1908" s="2648"/>
      <c r="G1908" s="1722"/>
      <c r="H1908" s="2648"/>
      <c r="I1908" s="2643"/>
      <c r="J1908" s="1975"/>
      <c r="K1908" s="1975"/>
      <c r="L1908" s="1974"/>
      <c r="M1908" s="1976"/>
      <c r="N1908" s="1976"/>
      <c r="O1908" s="1976"/>
      <c r="P1908" s="1976"/>
      <c r="Q1908" s="1976"/>
      <c r="R1908" s="1976"/>
      <c r="S1908" s="2649"/>
      <c r="T1908" s="1722"/>
      <c r="U1908" s="1974"/>
      <c r="V1908" s="1974"/>
    </row>
    <row r="1909" spans="1:22">
      <c r="A1909" s="1722"/>
      <c r="B1909" s="2648"/>
      <c r="C1909" s="659"/>
      <c r="D1909" s="1722"/>
      <c r="E1909" s="2648"/>
      <c r="F1909" s="2648"/>
      <c r="G1909" s="1722"/>
      <c r="H1909" s="2648"/>
      <c r="I1909" s="2643"/>
      <c r="J1909" s="1975"/>
      <c r="K1909" s="1975"/>
      <c r="L1909" s="1974"/>
      <c r="M1909" s="1976"/>
      <c r="N1909" s="1976"/>
      <c r="O1909" s="1976"/>
      <c r="P1909" s="1976"/>
      <c r="Q1909" s="1976"/>
      <c r="R1909" s="1976"/>
      <c r="S1909" s="2649"/>
      <c r="T1909" s="1722"/>
      <c r="U1909" s="1974"/>
      <c r="V1909" s="1974"/>
    </row>
    <row r="1910" spans="1:22">
      <c r="A1910" s="1722"/>
      <c r="B1910" s="2648"/>
      <c r="C1910" s="659"/>
      <c r="D1910" s="1722"/>
      <c r="E1910" s="2648"/>
      <c r="F1910" s="2648"/>
      <c r="G1910" s="1722"/>
      <c r="H1910" s="2648"/>
      <c r="I1910" s="2643"/>
      <c r="J1910" s="1975"/>
      <c r="K1910" s="1975"/>
      <c r="L1910" s="1974"/>
      <c r="M1910" s="1976"/>
      <c r="N1910" s="1976"/>
      <c r="O1910" s="1976"/>
      <c r="P1910" s="1976"/>
      <c r="Q1910" s="1976"/>
      <c r="R1910" s="1976"/>
      <c r="S1910" s="2649"/>
      <c r="T1910" s="1722"/>
      <c r="U1910" s="1974"/>
      <c r="V1910" s="1974"/>
    </row>
    <row r="1911" spans="1:22">
      <c r="A1911" s="1722"/>
      <c r="B1911" s="2648"/>
      <c r="C1911" s="659"/>
      <c r="D1911" s="1722"/>
      <c r="E1911" s="2648"/>
      <c r="F1911" s="2648"/>
      <c r="G1911" s="1722"/>
      <c r="H1911" s="2648"/>
      <c r="I1911" s="2643"/>
      <c r="J1911" s="1975"/>
      <c r="K1911" s="1975"/>
      <c r="L1911" s="1974"/>
      <c r="M1911" s="1976"/>
      <c r="N1911" s="1976"/>
      <c r="O1911" s="1976"/>
      <c r="P1911" s="1976"/>
      <c r="Q1911" s="1976"/>
      <c r="R1911" s="1976"/>
      <c r="S1911" s="2649"/>
      <c r="T1911" s="1722"/>
      <c r="U1911" s="1974"/>
      <c r="V1911" s="1974"/>
    </row>
    <row r="1912" spans="1:22">
      <c r="A1912" s="1722"/>
      <c r="B1912" s="2648"/>
      <c r="C1912" s="659"/>
      <c r="D1912" s="1722"/>
      <c r="E1912" s="2648"/>
      <c r="F1912" s="2648"/>
      <c r="G1912" s="1722"/>
      <c r="H1912" s="2648"/>
      <c r="I1912" s="2643"/>
      <c r="J1912" s="1975"/>
      <c r="K1912" s="1975"/>
      <c r="L1912" s="1974"/>
      <c r="M1912" s="1976"/>
      <c r="N1912" s="1976"/>
      <c r="O1912" s="1976"/>
      <c r="P1912" s="1976"/>
      <c r="Q1912" s="1976"/>
      <c r="R1912" s="1976"/>
      <c r="S1912" s="2649"/>
      <c r="T1912" s="1722"/>
      <c r="U1912" s="1974"/>
      <c r="V1912" s="1974"/>
    </row>
    <row r="1913" spans="1:22">
      <c r="A1913" s="1722"/>
      <c r="B1913" s="2648"/>
      <c r="C1913" s="659"/>
      <c r="D1913" s="1722"/>
      <c r="E1913" s="2648"/>
      <c r="F1913" s="2648"/>
      <c r="G1913" s="1722"/>
      <c r="H1913" s="2648"/>
      <c r="I1913" s="2643"/>
      <c r="J1913" s="1975"/>
      <c r="K1913" s="1975"/>
      <c r="L1913" s="1974"/>
      <c r="M1913" s="1976"/>
      <c r="N1913" s="1976"/>
      <c r="O1913" s="1976"/>
      <c r="P1913" s="1976"/>
      <c r="Q1913" s="1976"/>
      <c r="R1913" s="1976"/>
      <c r="S1913" s="2649"/>
      <c r="T1913" s="1722"/>
      <c r="U1913" s="1974"/>
      <c r="V1913" s="1974"/>
    </row>
    <row r="1914" spans="1:22">
      <c r="A1914" s="1722"/>
      <c r="B1914" s="2648"/>
      <c r="C1914" s="659"/>
      <c r="D1914" s="1722"/>
      <c r="E1914" s="2648"/>
      <c r="F1914" s="2648"/>
      <c r="G1914" s="1722"/>
      <c r="H1914" s="2648"/>
      <c r="I1914" s="2643"/>
      <c r="J1914" s="1975"/>
      <c r="K1914" s="1975"/>
      <c r="L1914" s="1974"/>
      <c r="M1914" s="1976"/>
      <c r="N1914" s="1976"/>
      <c r="O1914" s="1976"/>
      <c r="P1914" s="1976"/>
      <c r="Q1914" s="1976"/>
      <c r="R1914" s="1976"/>
      <c r="S1914" s="2649"/>
      <c r="T1914" s="1722"/>
      <c r="U1914" s="1974"/>
      <c r="V1914" s="1974"/>
    </row>
    <row r="1915" spans="1:22">
      <c r="A1915" s="1722"/>
      <c r="B1915" s="2648"/>
      <c r="C1915" s="659"/>
      <c r="D1915" s="1722"/>
      <c r="E1915" s="2648"/>
      <c r="F1915" s="2648"/>
      <c r="G1915" s="1722"/>
      <c r="H1915" s="2648"/>
      <c r="I1915" s="2643"/>
      <c r="J1915" s="1975"/>
      <c r="K1915" s="1975"/>
      <c r="L1915" s="1974"/>
      <c r="M1915" s="1976"/>
      <c r="N1915" s="1976"/>
      <c r="O1915" s="1976"/>
      <c r="P1915" s="1976"/>
      <c r="Q1915" s="1976"/>
      <c r="R1915" s="1976"/>
      <c r="S1915" s="2649"/>
      <c r="T1915" s="1722"/>
      <c r="U1915" s="1974"/>
      <c r="V1915" s="1974"/>
    </row>
    <row r="1916" spans="1:22">
      <c r="A1916" s="1722"/>
      <c r="B1916" s="2648"/>
      <c r="C1916" s="659"/>
      <c r="D1916" s="1722"/>
      <c r="E1916" s="2648"/>
      <c r="F1916" s="2648"/>
      <c r="G1916" s="1722"/>
      <c r="H1916" s="2648"/>
      <c r="I1916" s="2643"/>
      <c r="J1916" s="1975"/>
      <c r="K1916" s="1975"/>
      <c r="L1916" s="1974"/>
      <c r="M1916" s="1976"/>
      <c r="N1916" s="1976"/>
      <c r="O1916" s="1976"/>
      <c r="P1916" s="1976"/>
      <c r="Q1916" s="1976"/>
      <c r="R1916" s="1976"/>
      <c r="S1916" s="2649"/>
      <c r="T1916" s="1722"/>
      <c r="U1916" s="1974"/>
      <c r="V1916" s="1974"/>
    </row>
    <row r="1917" spans="1:22">
      <c r="A1917" s="1722"/>
      <c r="B1917" s="2648"/>
      <c r="C1917" s="659"/>
      <c r="D1917" s="1722"/>
      <c r="E1917" s="2648"/>
      <c r="F1917" s="2648"/>
      <c r="G1917" s="1722"/>
      <c r="H1917" s="2648"/>
      <c r="I1917" s="2643"/>
      <c r="J1917" s="1975"/>
      <c r="K1917" s="1975"/>
      <c r="L1917" s="1974"/>
      <c r="M1917" s="1976"/>
      <c r="N1917" s="1976"/>
      <c r="O1917" s="1976"/>
      <c r="P1917" s="1976"/>
      <c r="Q1917" s="1976"/>
      <c r="R1917" s="1976"/>
      <c r="S1917" s="2649"/>
      <c r="T1917" s="1722"/>
      <c r="U1917" s="1974"/>
      <c r="V1917" s="1974"/>
    </row>
    <row r="1918" spans="1:22">
      <c r="A1918" s="1722"/>
      <c r="B1918" s="2648"/>
      <c r="C1918" s="659"/>
      <c r="D1918" s="1722"/>
      <c r="E1918" s="2648"/>
      <c r="F1918" s="2648"/>
      <c r="G1918" s="1722"/>
      <c r="H1918" s="2648"/>
      <c r="I1918" s="2643"/>
      <c r="J1918" s="1975"/>
      <c r="K1918" s="1975"/>
      <c r="L1918" s="1974"/>
      <c r="M1918" s="1976"/>
      <c r="N1918" s="1976"/>
      <c r="O1918" s="1976"/>
      <c r="P1918" s="1976"/>
      <c r="Q1918" s="1976"/>
      <c r="R1918" s="1976"/>
      <c r="S1918" s="2649"/>
      <c r="T1918" s="1722"/>
      <c r="U1918" s="1974"/>
      <c r="V1918" s="1974"/>
    </row>
    <row r="1919" spans="1:22">
      <c r="A1919" s="1722"/>
      <c r="B1919" s="2648"/>
      <c r="C1919" s="659"/>
      <c r="D1919" s="1722"/>
      <c r="E1919" s="2648"/>
      <c r="F1919" s="2648"/>
      <c r="G1919" s="1722"/>
      <c r="H1919" s="2648"/>
      <c r="I1919" s="2643"/>
      <c r="J1919" s="1975"/>
      <c r="K1919" s="1975"/>
      <c r="L1919" s="1974"/>
      <c r="M1919" s="1976"/>
      <c r="N1919" s="1976"/>
      <c r="O1919" s="1976"/>
      <c r="P1919" s="1976"/>
      <c r="Q1919" s="1976"/>
      <c r="R1919" s="1976"/>
      <c r="S1919" s="2649"/>
      <c r="T1919" s="1722"/>
      <c r="U1919" s="1974"/>
      <c r="V1919" s="1974"/>
    </row>
    <row r="1920" spans="1:22">
      <c r="A1920" s="1722"/>
      <c r="B1920" s="2648"/>
      <c r="C1920" s="659"/>
      <c r="D1920" s="1722"/>
      <c r="E1920" s="2648"/>
      <c r="F1920" s="2648"/>
      <c r="G1920" s="1722"/>
      <c r="H1920" s="2648"/>
      <c r="I1920" s="2643"/>
      <c r="J1920" s="1975"/>
      <c r="K1920" s="1975"/>
      <c r="L1920" s="1974"/>
      <c r="M1920" s="1976"/>
      <c r="N1920" s="1976"/>
      <c r="O1920" s="1976"/>
      <c r="P1920" s="1976"/>
      <c r="Q1920" s="1976"/>
      <c r="R1920" s="1976"/>
      <c r="S1920" s="2649"/>
      <c r="T1920" s="1722"/>
      <c r="U1920" s="1974"/>
      <c r="V1920" s="1974"/>
    </row>
    <row r="1921" spans="1:22">
      <c r="A1921" s="1722"/>
      <c r="B1921" s="2648"/>
      <c r="C1921" s="659"/>
      <c r="D1921" s="1722"/>
      <c r="E1921" s="2648"/>
      <c r="F1921" s="2648"/>
      <c r="G1921" s="1722"/>
      <c r="H1921" s="2648"/>
      <c r="I1921" s="2643"/>
      <c r="J1921" s="1975"/>
      <c r="K1921" s="1975"/>
      <c r="L1921" s="1974"/>
      <c r="M1921" s="1976"/>
      <c r="N1921" s="1976"/>
      <c r="O1921" s="1976"/>
      <c r="P1921" s="1976"/>
      <c r="Q1921" s="1976"/>
      <c r="R1921" s="1976"/>
      <c r="S1921" s="2649"/>
      <c r="T1921" s="1722"/>
      <c r="U1921" s="1974"/>
      <c r="V1921" s="1974"/>
    </row>
    <row r="1922" spans="1:22">
      <c r="A1922" s="1722"/>
      <c r="B1922" s="2648"/>
      <c r="C1922" s="659"/>
      <c r="D1922" s="1722"/>
      <c r="E1922" s="2648"/>
      <c r="F1922" s="2648"/>
      <c r="G1922" s="1722"/>
      <c r="H1922" s="2648"/>
      <c r="I1922" s="2643"/>
      <c r="J1922" s="1975"/>
      <c r="K1922" s="1975"/>
      <c r="L1922" s="1974"/>
      <c r="M1922" s="1976"/>
      <c r="N1922" s="1976"/>
      <c r="O1922" s="1976"/>
      <c r="P1922" s="1976"/>
      <c r="Q1922" s="1976"/>
      <c r="R1922" s="1976"/>
      <c r="S1922" s="2649"/>
      <c r="T1922" s="1722"/>
      <c r="U1922" s="1974"/>
      <c r="V1922" s="1974"/>
    </row>
    <row r="1923" spans="1:22">
      <c r="A1923" s="1722"/>
      <c r="B1923" s="2648"/>
      <c r="C1923" s="659"/>
      <c r="D1923" s="1722"/>
      <c r="E1923" s="2648"/>
      <c r="F1923" s="2648"/>
      <c r="G1923" s="1722"/>
      <c r="H1923" s="2648"/>
      <c r="I1923" s="2643"/>
      <c r="J1923" s="1975"/>
      <c r="K1923" s="1975"/>
      <c r="L1923" s="1974"/>
      <c r="M1923" s="1976"/>
      <c r="N1923" s="1976"/>
      <c r="O1923" s="1976"/>
      <c r="P1923" s="1976"/>
      <c r="Q1923" s="1976"/>
      <c r="R1923" s="1976"/>
      <c r="S1923" s="2649"/>
      <c r="T1923" s="1722"/>
      <c r="U1923" s="1974"/>
      <c r="V1923" s="1974"/>
    </row>
    <row r="1924" spans="1:22">
      <c r="A1924" s="1722"/>
      <c r="B1924" s="2648"/>
      <c r="C1924" s="659"/>
      <c r="D1924" s="1722"/>
      <c r="E1924" s="2648"/>
      <c r="F1924" s="2648"/>
      <c r="G1924" s="1722"/>
      <c r="H1924" s="2648"/>
      <c r="I1924" s="2643"/>
      <c r="J1924" s="1975"/>
      <c r="K1924" s="1975"/>
      <c r="L1924" s="1974"/>
      <c r="M1924" s="1976"/>
      <c r="N1924" s="1976"/>
      <c r="O1924" s="1976"/>
      <c r="P1924" s="1976"/>
      <c r="Q1924" s="1976"/>
      <c r="R1924" s="1976"/>
      <c r="S1924" s="2649"/>
      <c r="T1924" s="1722"/>
      <c r="U1924" s="1974"/>
      <c r="V1924" s="1974"/>
    </row>
    <row r="1925" spans="1:22">
      <c r="A1925" s="1722"/>
      <c r="B1925" s="2648"/>
      <c r="C1925" s="659"/>
      <c r="D1925" s="1722"/>
      <c r="E1925" s="2648"/>
      <c r="F1925" s="2648"/>
      <c r="G1925" s="1722"/>
      <c r="H1925" s="2648"/>
      <c r="I1925" s="2643"/>
      <c r="J1925" s="1975"/>
      <c r="K1925" s="1975"/>
      <c r="L1925" s="1974"/>
      <c r="M1925" s="1976"/>
      <c r="N1925" s="1976"/>
      <c r="O1925" s="1976"/>
      <c r="P1925" s="1976"/>
      <c r="Q1925" s="1976"/>
      <c r="R1925" s="1976"/>
      <c r="S1925" s="2649"/>
      <c r="T1925" s="1722"/>
      <c r="U1925" s="1974"/>
      <c r="V1925" s="1974"/>
    </row>
    <row r="1926" spans="1:22">
      <c r="A1926" s="1722"/>
      <c r="B1926" s="2648"/>
      <c r="C1926" s="659"/>
      <c r="D1926" s="1722"/>
      <c r="E1926" s="2648"/>
      <c r="F1926" s="2648"/>
      <c r="G1926" s="1722"/>
      <c r="H1926" s="2648"/>
      <c r="I1926" s="2643"/>
      <c r="J1926" s="1975"/>
      <c r="K1926" s="1975"/>
      <c r="L1926" s="1974"/>
      <c r="M1926" s="1976"/>
      <c r="N1926" s="1976"/>
      <c r="O1926" s="1976"/>
      <c r="P1926" s="1976"/>
      <c r="Q1926" s="1976"/>
      <c r="R1926" s="1976"/>
      <c r="S1926" s="2649"/>
      <c r="T1926" s="1722"/>
      <c r="U1926" s="1974"/>
      <c r="V1926" s="1974"/>
    </row>
    <row r="1927" spans="1:22">
      <c r="A1927" s="1722"/>
      <c r="B1927" s="2648"/>
      <c r="C1927" s="659"/>
      <c r="D1927" s="1722"/>
      <c r="E1927" s="2648"/>
      <c r="F1927" s="2648"/>
      <c r="G1927" s="1722"/>
      <c r="H1927" s="2648"/>
      <c r="I1927" s="2643"/>
      <c r="J1927" s="1975"/>
      <c r="K1927" s="1975"/>
      <c r="L1927" s="1974"/>
      <c r="M1927" s="1976"/>
      <c r="N1927" s="1976"/>
      <c r="O1927" s="1976"/>
      <c r="P1927" s="1976"/>
      <c r="Q1927" s="1976"/>
      <c r="R1927" s="1976"/>
      <c r="S1927" s="2649"/>
      <c r="T1927" s="1722"/>
      <c r="U1927" s="1974"/>
      <c r="V1927" s="1974"/>
    </row>
    <row r="1928" spans="1:22">
      <c r="A1928" s="1722"/>
      <c r="B1928" s="2648"/>
      <c r="C1928" s="659"/>
      <c r="D1928" s="1722"/>
      <c r="E1928" s="2648"/>
      <c r="F1928" s="2648"/>
      <c r="G1928" s="1722"/>
      <c r="H1928" s="2648"/>
      <c r="I1928" s="2643"/>
      <c r="J1928" s="1975"/>
      <c r="K1928" s="1975"/>
      <c r="L1928" s="1974"/>
      <c r="M1928" s="1976"/>
      <c r="N1928" s="1976"/>
      <c r="O1928" s="1976"/>
      <c r="P1928" s="1976"/>
      <c r="Q1928" s="1976"/>
      <c r="R1928" s="1976"/>
      <c r="S1928" s="2649"/>
      <c r="T1928" s="1722"/>
      <c r="U1928" s="1974"/>
      <c r="V1928" s="1974"/>
    </row>
    <row r="1929" spans="1:22">
      <c r="A1929" s="1722"/>
      <c r="B1929" s="2648"/>
      <c r="C1929" s="659"/>
      <c r="D1929" s="1722"/>
      <c r="E1929" s="2648"/>
      <c r="F1929" s="2648"/>
      <c r="G1929" s="1722"/>
      <c r="H1929" s="2648"/>
      <c r="I1929" s="2643"/>
      <c r="J1929" s="1975"/>
      <c r="K1929" s="1975"/>
      <c r="L1929" s="1974"/>
      <c r="M1929" s="1976"/>
      <c r="N1929" s="1976"/>
      <c r="O1929" s="1976"/>
      <c r="P1929" s="1976"/>
      <c r="Q1929" s="1976"/>
      <c r="R1929" s="1976"/>
      <c r="S1929" s="2649"/>
      <c r="T1929" s="1722"/>
      <c r="U1929" s="1974"/>
      <c r="V1929" s="1974"/>
    </row>
    <row r="1930" spans="1:22">
      <c r="A1930" s="1722"/>
      <c r="B1930" s="2648"/>
      <c r="C1930" s="659"/>
      <c r="D1930" s="1722"/>
      <c r="E1930" s="2648"/>
      <c r="F1930" s="2648"/>
      <c r="G1930" s="1722"/>
      <c r="H1930" s="2648"/>
      <c r="I1930" s="2643"/>
      <c r="J1930" s="1975"/>
      <c r="K1930" s="1975"/>
      <c r="L1930" s="1974"/>
      <c r="M1930" s="1976"/>
      <c r="N1930" s="1976"/>
      <c r="O1930" s="1976"/>
      <c r="P1930" s="1976"/>
      <c r="Q1930" s="1976"/>
      <c r="R1930" s="1976"/>
      <c r="S1930" s="2649"/>
      <c r="T1930" s="1722"/>
      <c r="U1930" s="1974"/>
      <c r="V1930" s="1974"/>
    </row>
    <row r="1931" spans="1:22">
      <c r="A1931" s="1722"/>
      <c r="B1931" s="2648"/>
      <c r="C1931" s="659"/>
      <c r="D1931" s="1722"/>
      <c r="E1931" s="2648"/>
      <c r="F1931" s="2648"/>
      <c r="G1931" s="1722"/>
      <c r="H1931" s="2648"/>
      <c r="I1931" s="2643"/>
      <c r="J1931" s="1975"/>
      <c r="K1931" s="1975"/>
      <c r="L1931" s="1974"/>
      <c r="M1931" s="1976"/>
      <c r="N1931" s="1976"/>
      <c r="O1931" s="1976"/>
      <c r="P1931" s="1976"/>
      <c r="Q1931" s="1976"/>
      <c r="R1931" s="1976"/>
      <c r="S1931" s="2649"/>
      <c r="T1931" s="1722"/>
      <c r="U1931" s="1974"/>
      <c r="V1931" s="1974"/>
    </row>
    <row r="1932" spans="1:22">
      <c r="A1932" s="1722"/>
      <c r="B1932" s="2648"/>
      <c r="C1932" s="659"/>
      <c r="D1932" s="1722"/>
      <c r="E1932" s="2648"/>
      <c r="F1932" s="2648"/>
      <c r="G1932" s="1722"/>
      <c r="H1932" s="2648"/>
      <c r="I1932" s="2643"/>
      <c r="J1932" s="1975"/>
      <c r="K1932" s="1975"/>
      <c r="L1932" s="1974"/>
      <c r="M1932" s="1976"/>
      <c r="N1932" s="1976"/>
      <c r="O1932" s="1976"/>
      <c r="P1932" s="1976"/>
      <c r="Q1932" s="1976"/>
      <c r="R1932" s="1976"/>
      <c r="S1932" s="2649"/>
      <c r="T1932" s="1722"/>
      <c r="U1932" s="1974"/>
      <c r="V1932" s="1974"/>
    </row>
    <row r="1933" spans="1:22">
      <c r="A1933" s="1722"/>
      <c r="B1933" s="2648"/>
      <c r="C1933" s="659"/>
      <c r="D1933" s="1722"/>
      <c r="E1933" s="2648"/>
      <c r="F1933" s="2648"/>
      <c r="G1933" s="1722"/>
      <c r="H1933" s="2648"/>
      <c r="I1933" s="2643"/>
      <c r="J1933" s="1975"/>
      <c r="K1933" s="1975"/>
      <c r="L1933" s="1974"/>
      <c r="M1933" s="1976"/>
      <c r="N1933" s="1976"/>
      <c r="O1933" s="1976"/>
      <c r="P1933" s="1976"/>
      <c r="Q1933" s="1976"/>
      <c r="R1933" s="1976"/>
      <c r="S1933" s="2649"/>
      <c r="T1933" s="1722"/>
      <c r="U1933" s="1974"/>
      <c r="V1933" s="1974"/>
    </row>
    <row r="1934" spans="1:22">
      <c r="A1934" s="1722"/>
      <c r="B1934" s="2648"/>
      <c r="C1934" s="659"/>
      <c r="D1934" s="1722"/>
      <c r="E1934" s="2648"/>
      <c r="F1934" s="2648"/>
      <c r="G1934" s="1722"/>
      <c r="H1934" s="2648"/>
      <c r="I1934" s="2643"/>
      <c r="J1934" s="1975"/>
      <c r="K1934" s="1975"/>
      <c r="L1934" s="1974"/>
      <c r="M1934" s="1976"/>
      <c r="N1934" s="1976"/>
      <c r="O1934" s="1976"/>
      <c r="P1934" s="1976"/>
      <c r="Q1934" s="1976"/>
      <c r="R1934" s="1976"/>
      <c r="S1934" s="2649"/>
      <c r="T1934" s="1722"/>
      <c r="U1934" s="1974"/>
      <c r="V1934" s="1974"/>
    </row>
    <row r="1935" spans="1:22">
      <c r="A1935" s="1722"/>
      <c r="B1935" s="2648"/>
      <c r="C1935" s="659"/>
      <c r="D1935" s="1722"/>
      <c r="E1935" s="2648"/>
      <c r="F1935" s="2648"/>
      <c r="G1935" s="1722"/>
      <c r="H1935" s="2648"/>
      <c r="I1935" s="2643"/>
      <c r="J1935" s="1975"/>
      <c r="K1935" s="1975"/>
      <c r="L1935" s="1974"/>
      <c r="M1935" s="1976"/>
      <c r="N1935" s="1976"/>
      <c r="O1935" s="1976"/>
      <c r="P1935" s="1976"/>
      <c r="Q1935" s="1976"/>
      <c r="R1935" s="1976"/>
      <c r="S1935" s="2649"/>
      <c r="T1935" s="1722"/>
      <c r="U1935" s="1974"/>
      <c r="V1935" s="1974"/>
    </row>
    <row r="1936" spans="1:22">
      <c r="A1936" s="1722"/>
      <c r="B1936" s="2648"/>
      <c r="C1936" s="659"/>
      <c r="D1936" s="1722"/>
      <c r="E1936" s="2648"/>
      <c r="F1936" s="2648"/>
      <c r="G1936" s="1722"/>
      <c r="H1936" s="2648"/>
      <c r="I1936" s="2643"/>
      <c r="J1936" s="1975"/>
      <c r="K1936" s="1975"/>
      <c r="L1936" s="1974"/>
      <c r="M1936" s="1976"/>
      <c r="N1936" s="1976"/>
      <c r="O1936" s="1976"/>
      <c r="P1936" s="1976"/>
      <c r="Q1936" s="1976"/>
      <c r="R1936" s="1976"/>
      <c r="S1936" s="2649"/>
      <c r="T1936" s="1722"/>
      <c r="U1936" s="1974"/>
      <c r="V1936" s="1974"/>
    </row>
    <row r="1937" spans="1:22">
      <c r="A1937" s="1722"/>
      <c r="B1937" s="2648"/>
      <c r="C1937" s="659"/>
      <c r="D1937" s="1722"/>
      <c r="E1937" s="2648"/>
      <c r="F1937" s="2648"/>
      <c r="G1937" s="1722"/>
      <c r="H1937" s="2648"/>
      <c r="I1937" s="2643"/>
      <c r="J1937" s="1975"/>
      <c r="K1937" s="1975"/>
      <c r="L1937" s="1974"/>
      <c r="M1937" s="1976"/>
      <c r="N1937" s="1976"/>
      <c r="O1937" s="1976"/>
      <c r="P1937" s="1976"/>
      <c r="Q1937" s="1976"/>
      <c r="R1937" s="1976"/>
      <c r="S1937" s="2649"/>
      <c r="T1937" s="1722"/>
      <c r="U1937" s="1974"/>
      <c r="V1937" s="1974"/>
    </row>
    <row r="1938" spans="1:22">
      <c r="A1938" s="1722"/>
      <c r="B1938" s="2648"/>
      <c r="C1938" s="659"/>
      <c r="D1938" s="1722"/>
      <c r="E1938" s="2648"/>
      <c r="F1938" s="2648"/>
      <c r="G1938" s="1722"/>
      <c r="H1938" s="2648"/>
      <c r="I1938" s="2643"/>
      <c r="J1938" s="1975"/>
      <c r="K1938" s="1975"/>
      <c r="L1938" s="1974"/>
      <c r="M1938" s="1976"/>
      <c r="N1938" s="1976"/>
      <c r="O1938" s="1976"/>
      <c r="P1938" s="1976"/>
      <c r="Q1938" s="1976"/>
      <c r="R1938" s="1976"/>
      <c r="S1938" s="2649"/>
      <c r="T1938" s="1722"/>
      <c r="U1938" s="1974"/>
      <c r="V1938" s="1974"/>
    </row>
    <row r="1939" spans="1:22">
      <c r="A1939" s="1722"/>
      <c r="B1939" s="2648"/>
      <c r="C1939" s="659"/>
      <c r="D1939" s="1722"/>
      <c r="E1939" s="2648"/>
      <c r="F1939" s="2648"/>
      <c r="G1939" s="1722"/>
      <c r="H1939" s="2648"/>
      <c r="I1939" s="2643"/>
      <c r="J1939" s="1975"/>
      <c r="K1939" s="1975"/>
      <c r="L1939" s="1974"/>
      <c r="M1939" s="1976"/>
      <c r="N1939" s="1976"/>
      <c r="O1939" s="1976"/>
      <c r="P1939" s="1976"/>
      <c r="Q1939" s="1976"/>
      <c r="R1939" s="1976"/>
      <c r="S1939" s="2649"/>
      <c r="T1939" s="1722"/>
      <c r="U1939" s="1974"/>
      <c r="V1939" s="1974"/>
    </row>
    <row r="1940" spans="1:22">
      <c r="A1940" s="1722"/>
      <c r="B1940" s="2648"/>
      <c r="C1940" s="659"/>
      <c r="D1940" s="1722"/>
      <c r="E1940" s="2648"/>
      <c r="F1940" s="2648"/>
      <c r="G1940" s="1722"/>
      <c r="H1940" s="2648"/>
      <c r="I1940" s="2643"/>
      <c r="J1940" s="1975"/>
      <c r="K1940" s="1975"/>
      <c r="L1940" s="1974"/>
      <c r="M1940" s="1976"/>
      <c r="N1940" s="1976"/>
      <c r="O1940" s="1976"/>
      <c r="P1940" s="1976"/>
      <c r="Q1940" s="1976"/>
      <c r="R1940" s="1976"/>
      <c r="S1940" s="2649"/>
      <c r="T1940" s="1722"/>
      <c r="U1940" s="1974"/>
      <c r="V1940" s="1974"/>
    </row>
    <row r="1941" spans="1:22">
      <c r="A1941" s="1722"/>
      <c r="B1941" s="2648"/>
      <c r="C1941" s="659"/>
      <c r="D1941" s="1722"/>
      <c r="E1941" s="2648"/>
      <c r="F1941" s="2648"/>
      <c r="G1941" s="1722"/>
      <c r="H1941" s="2648"/>
      <c r="I1941" s="2643"/>
      <c r="J1941" s="1975"/>
      <c r="K1941" s="1975"/>
      <c r="L1941" s="1974"/>
      <c r="M1941" s="1976"/>
      <c r="N1941" s="1976"/>
      <c r="O1941" s="1976"/>
      <c r="P1941" s="1976"/>
      <c r="Q1941" s="1976"/>
      <c r="R1941" s="1976"/>
      <c r="S1941" s="2649"/>
      <c r="T1941" s="1722"/>
      <c r="U1941" s="1974"/>
      <c r="V1941" s="1974"/>
    </row>
    <row r="1942" spans="1:22">
      <c r="A1942" s="1722"/>
      <c r="B1942" s="2648"/>
      <c r="C1942" s="659"/>
      <c r="D1942" s="1722"/>
      <c r="E1942" s="2648"/>
      <c r="F1942" s="2648"/>
      <c r="G1942" s="1722"/>
      <c r="H1942" s="2648"/>
      <c r="I1942" s="2643"/>
      <c r="J1942" s="1975"/>
      <c r="K1942" s="1975"/>
      <c r="L1942" s="1974"/>
      <c r="M1942" s="1976"/>
      <c r="N1942" s="1976"/>
      <c r="O1942" s="1976"/>
      <c r="P1942" s="1976"/>
      <c r="Q1942" s="1976"/>
      <c r="R1942" s="1976"/>
      <c r="S1942" s="2649"/>
      <c r="T1942" s="1722"/>
      <c r="U1942" s="1974"/>
      <c r="V1942" s="1974"/>
    </row>
    <row r="1943" spans="1:22">
      <c r="A1943" s="1722"/>
      <c r="B1943" s="2648"/>
      <c r="C1943" s="659"/>
      <c r="D1943" s="1722"/>
      <c r="E1943" s="2648"/>
      <c r="F1943" s="2648"/>
      <c r="G1943" s="1722"/>
      <c r="H1943" s="2648"/>
      <c r="I1943" s="2643"/>
      <c r="J1943" s="1975"/>
      <c r="K1943" s="1975"/>
      <c r="L1943" s="1974"/>
      <c r="M1943" s="1976"/>
      <c r="N1943" s="1976"/>
      <c r="O1943" s="1976"/>
      <c r="P1943" s="1976"/>
      <c r="Q1943" s="1976"/>
      <c r="R1943" s="1976"/>
      <c r="S1943" s="2649"/>
      <c r="T1943" s="1722"/>
      <c r="U1943" s="1974"/>
      <c r="V1943" s="1974"/>
    </row>
    <row r="1944" spans="1:22">
      <c r="A1944" s="1722"/>
      <c r="B1944" s="2648"/>
      <c r="C1944" s="659"/>
      <c r="D1944" s="1722"/>
      <c r="E1944" s="2648"/>
      <c r="F1944" s="2648"/>
      <c r="G1944" s="1722"/>
      <c r="H1944" s="2648"/>
      <c r="I1944" s="2643"/>
      <c r="J1944" s="1975"/>
      <c r="K1944" s="1975"/>
      <c r="L1944" s="1974"/>
      <c r="M1944" s="1976"/>
      <c r="N1944" s="1976"/>
      <c r="O1944" s="1976"/>
      <c r="P1944" s="1976"/>
      <c r="Q1944" s="1976"/>
      <c r="R1944" s="1976"/>
      <c r="S1944" s="2649"/>
      <c r="T1944" s="1722"/>
      <c r="U1944" s="1974"/>
      <c r="V1944" s="1974"/>
    </row>
    <row r="1945" spans="1:22">
      <c r="A1945" s="1722"/>
      <c r="B1945" s="2648"/>
      <c r="C1945" s="659"/>
      <c r="D1945" s="1722"/>
      <c r="E1945" s="2648"/>
      <c r="F1945" s="2648"/>
      <c r="G1945" s="1722"/>
      <c r="H1945" s="2648"/>
      <c r="I1945" s="2643"/>
      <c r="J1945" s="1975"/>
      <c r="K1945" s="1975"/>
      <c r="L1945" s="1974"/>
      <c r="M1945" s="1976"/>
      <c r="N1945" s="1976"/>
      <c r="O1945" s="1976"/>
      <c r="P1945" s="1976"/>
      <c r="Q1945" s="1976"/>
      <c r="R1945" s="1976"/>
      <c r="S1945" s="2649"/>
      <c r="T1945" s="1722"/>
      <c r="U1945" s="1974"/>
      <c r="V1945" s="1974"/>
    </row>
    <row r="1946" spans="1:22">
      <c r="A1946" s="1722"/>
      <c r="B1946" s="2648"/>
      <c r="C1946" s="659"/>
      <c r="D1946" s="1722"/>
      <c r="E1946" s="2648"/>
      <c r="F1946" s="2648"/>
      <c r="G1946" s="1722"/>
      <c r="H1946" s="2648"/>
      <c r="I1946" s="2643"/>
      <c r="J1946" s="1975"/>
      <c r="K1946" s="1975"/>
      <c r="L1946" s="1974"/>
      <c r="M1946" s="1976"/>
      <c r="N1946" s="1976"/>
      <c r="O1946" s="1976"/>
      <c r="P1946" s="1976"/>
      <c r="Q1946" s="1976"/>
      <c r="R1946" s="1976"/>
      <c r="S1946" s="2649"/>
      <c r="T1946" s="1722"/>
      <c r="U1946" s="1974"/>
      <c r="V1946" s="1974"/>
    </row>
    <row r="1947" spans="1:22">
      <c r="A1947" s="1722"/>
      <c r="B1947" s="2648"/>
      <c r="C1947" s="659"/>
      <c r="D1947" s="1722"/>
      <c r="E1947" s="2648"/>
      <c r="F1947" s="2648"/>
      <c r="G1947" s="1722"/>
      <c r="H1947" s="2648"/>
      <c r="I1947" s="2643"/>
      <c r="J1947" s="1975"/>
      <c r="K1947" s="1975"/>
      <c r="L1947" s="1974"/>
      <c r="M1947" s="1976"/>
      <c r="N1947" s="1976"/>
      <c r="O1947" s="1976"/>
      <c r="P1947" s="1976"/>
      <c r="Q1947" s="1976"/>
      <c r="R1947" s="1976"/>
      <c r="S1947" s="2649"/>
      <c r="T1947" s="1722"/>
      <c r="U1947" s="1974"/>
      <c r="V1947" s="1974"/>
    </row>
    <row r="1948" spans="1:22">
      <c r="A1948" s="1722"/>
      <c r="B1948" s="2648"/>
      <c r="C1948" s="659"/>
      <c r="D1948" s="1722"/>
      <c r="E1948" s="2648"/>
      <c r="F1948" s="2648"/>
      <c r="G1948" s="1722"/>
      <c r="H1948" s="2648"/>
      <c r="I1948" s="2643"/>
      <c r="J1948" s="1975"/>
      <c r="K1948" s="1975"/>
      <c r="L1948" s="1974"/>
      <c r="M1948" s="1976"/>
      <c r="N1948" s="1976"/>
      <c r="O1948" s="1976"/>
      <c r="P1948" s="1976"/>
      <c r="Q1948" s="1976"/>
      <c r="R1948" s="1976"/>
      <c r="S1948" s="2649"/>
      <c r="T1948" s="1722"/>
      <c r="U1948" s="1974"/>
      <c r="V1948" s="1974"/>
    </row>
    <row r="1949" spans="1:22">
      <c r="A1949" s="1722"/>
      <c r="B1949" s="2648"/>
      <c r="C1949" s="659"/>
      <c r="D1949" s="1722"/>
      <c r="E1949" s="2648"/>
      <c r="F1949" s="2648"/>
      <c r="G1949" s="1722"/>
      <c r="H1949" s="2648"/>
      <c r="I1949" s="2643"/>
      <c r="J1949" s="1975"/>
      <c r="K1949" s="1975"/>
      <c r="L1949" s="1974"/>
      <c r="M1949" s="1976"/>
      <c r="N1949" s="1976"/>
      <c r="O1949" s="1976"/>
      <c r="P1949" s="1976"/>
      <c r="Q1949" s="1976"/>
      <c r="R1949" s="1976"/>
      <c r="S1949" s="2649"/>
      <c r="T1949" s="1722"/>
      <c r="U1949" s="1974"/>
      <c r="V1949" s="1974"/>
    </row>
    <row r="1950" spans="1:22">
      <c r="A1950" s="1722"/>
      <c r="B1950" s="2648"/>
      <c r="C1950" s="659"/>
      <c r="D1950" s="1722"/>
      <c r="E1950" s="2648"/>
      <c r="F1950" s="2648"/>
      <c r="G1950" s="1722"/>
      <c r="H1950" s="2648"/>
      <c r="I1950" s="2643"/>
      <c r="J1950" s="1975"/>
      <c r="K1950" s="1975"/>
      <c r="L1950" s="1974"/>
      <c r="M1950" s="1976"/>
      <c r="N1950" s="1976"/>
      <c r="O1950" s="1976"/>
      <c r="P1950" s="1976"/>
      <c r="Q1950" s="1976"/>
      <c r="R1950" s="1976"/>
      <c r="S1950" s="2649"/>
      <c r="T1950" s="1722"/>
      <c r="U1950" s="1974"/>
      <c r="V1950" s="1974"/>
    </row>
    <row r="1951" spans="1:22">
      <c r="A1951" s="1722"/>
      <c r="B1951" s="2648"/>
      <c r="C1951" s="659"/>
      <c r="D1951" s="1722"/>
      <c r="E1951" s="2648"/>
      <c r="F1951" s="2648"/>
      <c r="G1951" s="1722"/>
      <c r="H1951" s="2648"/>
      <c r="I1951" s="2643"/>
      <c r="J1951" s="1975"/>
      <c r="K1951" s="1975"/>
      <c r="L1951" s="1974"/>
      <c r="M1951" s="1976"/>
      <c r="N1951" s="1976"/>
      <c r="O1951" s="1976"/>
      <c r="P1951" s="1976"/>
      <c r="Q1951" s="1976"/>
      <c r="R1951" s="1976"/>
      <c r="S1951" s="2649"/>
      <c r="T1951" s="1722"/>
      <c r="U1951" s="1974"/>
      <c r="V1951" s="1974"/>
    </row>
    <row r="1952" spans="1:22">
      <c r="A1952" s="1722"/>
      <c r="B1952" s="2648"/>
      <c r="C1952" s="659"/>
      <c r="D1952" s="1722"/>
      <c r="E1952" s="2648"/>
      <c r="F1952" s="2648"/>
      <c r="G1952" s="1722"/>
      <c r="H1952" s="2648"/>
      <c r="I1952" s="2643"/>
      <c r="J1952" s="1975"/>
      <c r="K1952" s="1975"/>
      <c r="L1952" s="1974"/>
      <c r="M1952" s="1976"/>
      <c r="N1952" s="1976"/>
      <c r="O1952" s="1976"/>
      <c r="P1952" s="1976"/>
      <c r="Q1952" s="1976"/>
      <c r="R1952" s="1976"/>
      <c r="S1952" s="2649"/>
      <c r="T1952" s="1722"/>
      <c r="U1952" s="1974"/>
      <c r="V1952" s="1974"/>
    </row>
    <row r="1953" spans="1:22">
      <c r="A1953" s="1722"/>
      <c r="B1953" s="2648"/>
      <c r="C1953" s="659"/>
      <c r="D1953" s="1722"/>
      <c r="E1953" s="2648"/>
      <c r="F1953" s="2648"/>
      <c r="G1953" s="1722"/>
      <c r="H1953" s="2648"/>
      <c r="I1953" s="2643"/>
      <c r="J1953" s="1975"/>
      <c r="K1953" s="1975"/>
      <c r="L1953" s="1974"/>
      <c r="M1953" s="1976"/>
      <c r="N1953" s="1976"/>
      <c r="O1953" s="1976"/>
      <c r="P1953" s="1976"/>
      <c r="Q1953" s="1976"/>
      <c r="R1953" s="1976"/>
      <c r="S1953" s="2649"/>
      <c r="T1953" s="1722"/>
      <c r="U1953" s="1974"/>
      <c r="V1953" s="1974"/>
    </row>
    <row r="1954" spans="1:22">
      <c r="A1954" s="1722"/>
      <c r="B1954" s="2648"/>
      <c r="C1954" s="659"/>
      <c r="D1954" s="1722"/>
      <c r="E1954" s="2648"/>
      <c r="F1954" s="2648"/>
      <c r="G1954" s="1722"/>
      <c r="H1954" s="2648"/>
      <c r="I1954" s="2643"/>
      <c r="J1954" s="1975"/>
      <c r="K1954" s="1975"/>
      <c r="L1954" s="1974"/>
      <c r="M1954" s="1976"/>
      <c r="N1954" s="1976"/>
      <c r="O1954" s="1976"/>
      <c r="P1954" s="1976"/>
      <c r="Q1954" s="1976"/>
      <c r="R1954" s="1976"/>
      <c r="S1954" s="2649"/>
      <c r="T1954" s="1722"/>
      <c r="U1954" s="1974"/>
      <c r="V1954" s="1974"/>
    </row>
    <row r="1955" spans="1:22">
      <c r="A1955" s="1722"/>
      <c r="B1955" s="2648"/>
      <c r="C1955" s="659"/>
      <c r="D1955" s="1722"/>
      <c r="E1955" s="2648"/>
      <c r="F1955" s="2648"/>
      <c r="G1955" s="1722"/>
      <c r="H1955" s="2648"/>
      <c r="I1955" s="2643"/>
      <c r="J1955" s="1975"/>
      <c r="K1955" s="1975"/>
      <c r="L1955" s="1974"/>
      <c r="M1955" s="1976"/>
      <c r="N1955" s="1976"/>
      <c r="O1955" s="1976"/>
      <c r="P1955" s="1976"/>
      <c r="Q1955" s="1976"/>
      <c r="R1955" s="1976"/>
      <c r="S1955" s="2649"/>
      <c r="T1955" s="1722"/>
      <c r="U1955" s="1974"/>
      <c r="V1955" s="1974"/>
    </row>
    <row r="1956" spans="1:22">
      <c r="A1956" s="1722"/>
      <c r="B1956" s="2648"/>
      <c r="C1956" s="659"/>
      <c r="D1956" s="1722"/>
      <c r="E1956" s="2648"/>
      <c r="F1956" s="2648"/>
      <c r="G1956" s="1722"/>
      <c r="H1956" s="2648"/>
      <c r="I1956" s="2643"/>
      <c r="J1956" s="1975"/>
      <c r="K1956" s="1975"/>
      <c r="L1956" s="1974"/>
      <c r="M1956" s="1976"/>
      <c r="N1956" s="1976"/>
      <c r="O1956" s="1976"/>
      <c r="P1956" s="1976"/>
      <c r="Q1956" s="1976"/>
      <c r="R1956" s="1976"/>
      <c r="S1956" s="2649"/>
      <c r="T1956" s="1722"/>
      <c r="U1956" s="1974"/>
      <c r="V1956" s="1974"/>
    </row>
    <row r="1957" spans="1:22">
      <c r="A1957" s="1722"/>
      <c r="B1957" s="2648"/>
      <c r="C1957" s="659"/>
      <c r="D1957" s="1722"/>
      <c r="E1957" s="2648"/>
      <c r="F1957" s="2648"/>
      <c r="G1957" s="1722"/>
      <c r="H1957" s="2648"/>
      <c r="I1957" s="2643"/>
      <c r="J1957" s="1975"/>
      <c r="K1957" s="1975"/>
      <c r="L1957" s="1974"/>
      <c r="M1957" s="1976"/>
      <c r="N1957" s="1976"/>
      <c r="O1957" s="1976"/>
      <c r="P1957" s="1976"/>
      <c r="Q1957" s="1976"/>
      <c r="R1957" s="1976"/>
      <c r="S1957" s="2649"/>
      <c r="T1957" s="1722"/>
      <c r="U1957" s="1974"/>
      <c r="V1957" s="1974"/>
    </row>
    <row r="1958" spans="1:22">
      <c r="A1958" s="1722"/>
      <c r="B1958" s="2648"/>
      <c r="C1958" s="659"/>
      <c r="D1958" s="1722"/>
      <c r="E1958" s="2648"/>
      <c r="F1958" s="2648"/>
      <c r="G1958" s="1722"/>
      <c r="H1958" s="2648"/>
      <c r="I1958" s="2643"/>
      <c r="J1958" s="1975"/>
      <c r="K1958" s="1975"/>
      <c r="L1958" s="1974"/>
      <c r="M1958" s="1976"/>
      <c r="N1958" s="1976"/>
      <c r="O1958" s="1976"/>
      <c r="P1958" s="1976"/>
      <c r="Q1958" s="1976"/>
      <c r="R1958" s="1976"/>
      <c r="S1958" s="2649"/>
      <c r="T1958" s="1722"/>
      <c r="U1958" s="1974"/>
      <c r="V1958" s="1974"/>
    </row>
    <row r="1959" spans="1:22">
      <c r="A1959" s="1722"/>
      <c r="B1959" s="2648"/>
      <c r="C1959" s="659"/>
      <c r="D1959" s="1722"/>
      <c r="E1959" s="2648"/>
      <c r="F1959" s="2648"/>
      <c r="G1959" s="1722"/>
      <c r="H1959" s="2648"/>
      <c r="I1959" s="2643"/>
      <c r="J1959" s="1975"/>
      <c r="K1959" s="1975"/>
      <c r="L1959" s="1974"/>
      <c r="M1959" s="1976"/>
      <c r="N1959" s="1976"/>
      <c r="O1959" s="1976"/>
      <c r="P1959" s="1976"/>
      <c r="Q1959" s="1976"/>
      <c r="R1959" s="1976"/>
      <c r="S1959" s="2649"/>
      <c r="T1959" s="1722"/>
      <c r="U1959" s="1974"/>
      <c r="V1959" s="1974"/>
    </row>
    <row r="1960" spans="1:22">
      <c r="A1960" s="1722"/>
      <c r="B1960" s="2648"/>
      <c r="C1960" s="659"/>
      <c r="D1960" s="1722"/>
      <c r="E1960" s="2648"/>
      <c r="F1960" s="2648"/>
      <c r="G1960" s="1722"/>
      <c r="H1960" s="2648"/>
      <c r="I1960" s="2643"/>
      <c r="J1960" s="1975"/>
      <c r="K1960" s="1975"/>
      <c r="L1960" s="1974"/>
      <c r="M1960" s="1976"/>
      <c r="N1960" s="1976"/>
      <c r="O1960" s="1976"/>
      <c r="P1960" s="1976"/>
      <c r="Q1960" s="1976"/>
      <c r="R1960" s="1976"/>
      <c r="S1960" s="2649"/>
      <c r="T1960" s="1722"/>
      <c r="U1960" s="1974"/>
      <c r="V1960" s="1974"/>
    </row>
    <row r="1961" spans="1:22">
      <c r="A1961" s="1722"/>
      <c r="B1961" s="2648"/>
      <c r="C1961" s="659"/>
      <c r="D1961" s="1722"/>
      <c r="E1961" s="2648"/>
      <c r="F1961" s="2648"/>
      <c r="G1961" s="1722"/>
      <c r="H1961" s="2648"/>
      <c r="I1961" s="2643"/>
      <c r="J1961" s="1975"/>
      <c r="K1961" s="1975"/>
      <c r="L1961" s="1974"/>
      <c r="M1961" s="1976"/>
      <c r="N1961" s="1976"/>
      <c r="O1961" s="1976"/>
      <c r="P1961" s="1976"/>
      <c r="Q1961" s="1976"/>
      <c r="R1961" s="1976"/>
      <c r="S1961" s="2649"/>
      <c r="T1961" s="1722"/>
      <c r="U1961" s="1974"/>
      <c r="V1961" s="1974"/>
    </row>
    <row r="1962" spans="1:22">
      <c r="A1962" s="1722"/>
      <c r="B1962" s="2648"/>
      <c r="C1962" s="659"/>
      <c r="D1962" s="1722"/>
      <c r="E1962" s="2648"/>
      <c r="F1962" s="2648"/>
      <c r="G1962" s="1722"/>
      <c r="H1962" s="2648"/>
      <c r="I1962" s="2643"/>
      <c r="J1962" s="1975"/>
      <c r="K1962" s="1975"/>
      <c r="L1962" s="1974"/>
      <c r="M1962" s="1976"/>
      <c r="N1962" s="1976"/>
      <c r="O1962" s="1976"/>
      <c r="P1962" s="1976"/>
      <c r="Q1962" s="1976"/>
      <c r="R1962" s="1976"/>
      <c r="S1962" s="2649"/>
      <c r="T1962" s="1722"/>
      <c r="U1962" s="1974"/>
      <c r="V1962" s="1974"/>
    </row>
    <row r="1963" spans="1:22">
      <c r="A1963" s="1722"/>
      <c r="B1963" s="2648"/>
      <c r="C1963" s="659"/>
      <c r="D1963" s="1722"/>
      <c r="E1963" s="2648"/>
      <c r="F1963" s="2648"/>
      <c r="G1963" s="1722"/>
      <c r="H1963" s="2648"/>
      <c r="I1963" s="2643"/>
      <c r="J1963" s="1975"/>
      <c r="K1963" s="1975"/>
      <c r="L1963" s="1974"/>
      <c r="M1963" s="1976"/>
      <c r="N1963" s="1976"/>
      <c r="O1963" s="1976"/>
      <c r="P1963" s="1976"/>
      <c r="Q1963" s="1976"/>
      <c r="R1963" s="1976"/>
      <c r="S1963" s="2649"/>
      <c r="T1963" s="1722"/>
      <c r="U1963" s="1974"/>
      <c r="V1963" s="1974"/>
    </row>
    <row r="1964" spans="1:22">
      <c r="A1964" s="1722"/>
      <c r="B1964" s="2648"/>
      <c r="C1964" s="659"/>
      <c r="D1964" s="1722"/>
      <c r="E1964" s="2648"/>
      <c r="F1964" s="2648"/>
      <c r="G1964" s="1722"/>
      <c r="H1964" s="2648"/>
      <c r="I1964" s="2643"/>
      <c r="J1964" s="1975"/>
      <c r="K1964" s="1975"/>
      <c r="L1964" s="1974"/>
      <c r="M1964" s="1976"/>
      <c r="N1964" s="1976"/>
      <c r="O1964" s="1976"/>
      <c r="P1964" s="1976"/>
      <c r="Q1964" s="1976"/>
      <c r="R1964" s="1976"/>
      <c r="S1964" s="2649"/>
      <c r="T1964" s="1722"/>
      <c r="U1964" s="1974"/>
      <c r="V1964" s="1974"/>
    </row>
    <row r="1965" spans="1:22">
      <c r="A1965" s="1722"/>
      <c r="B1965" s="2648"/>
      <c r="C1965" s="659"/>
      <c r="D1965" s="1722"/>
      <c r="E1965" s="2648"/>
      <c r="F1965" s="2648"/>
      <c r="G1965" s="1722"/>
      <c r="H1965" s="2648"/>
      <c r="I1965" s="2643"/>
      <c r="J1965" s="1975"/>
      <c r="K1965" s="1975"/>
      <c r="L1965" s="1974"/>
      <c r="M1965" s="1976"/>
      <c r="N1965" s="1976"/>
      <c r="O1965" s="1976"/>
      <c r="P1965" s="1976"/>
      <c r="Q1965" s="1976"/>
      <c r="R1965" s="1976"/>
      <c r="S1965" s="2649"/>
      <c r="T1965" s="1722"/>
      <c r="U1965" s="1974"/>
      <c r="V1965" s="1974"/>
    </row>
    <row r="1966" spans="1:22">
      <c r="A1966" s="1722"/>
      <c r="B1966" s="2648"/>
      <c r="C1966" s="659"/>
      <c r="D1966" s="1722"/>
      <c r="E1966" s="2648"/>
      <c r="F1966" s="2648"/>
      <c r="G1966" s="1722"/>
      <c r="H1966" s="2648"/>
      <c r="I1966" s="2643"/>
      <c r="J1966" s="1975"/>
      <c r="K1966" s="1975"/>
      <c r="L1966" s="1974"/>
      <c r="M1966" s="1976"/>
      <c r="N1966" s="1976"/>
      <c r="O1966" s="1976"/>
      <c r="P1966" s="1976"/>
      <c r="Q1966" s="1976"/>
      <c r="R1966" s="1976"/>
      <c r="S1966" s="2649"/>
      <c r="T1966" s="1722"/>
      <c r="U1966" s="1974"/>
      <c r="V1966" s="1974"/>
    </row>
    <row r="1967" spans="1:22">
      <c r="A1967" s="1722"/>
      <c r="B1967" s="2648"/>
      <c r="C1967" s="659"/>
      <c r="D1967" s="1722"/>
      <c r="E1967" s="2648"/>
      <c r="F1967" s="2648"/>
      <c r="G1967" s="1722"/>
      <c r="H1967" s="2648"/>
      <c r="I1967" s="2643"/>
      <c r="J1967" s="1975"/>
      <c r="K1967" s="1975"/>
      <c r="L1967" s="1974"/>
      <c r="M1967" s="1976"/>
      <c r="N1967" s="1976"/>
      <c r="O1967" s="1976"/>
      <c r="P1967" s="1976"/>
      <c r="Q1967" s="1976"/>
      <c r="R1967" s="1976"/>
      <c r="S1967" s="2649"/>
      <c r="T1967" s="1722"/>
      <c r="U1967" s="1974"/>
      <c r="V1967" s="1974"/>
    </row>
    <row r="1968" spans="1:22">
      <c r="A1968" s="1722"/>
      <c r="B1968" s="2648"/>
      <c r="C1968" s="659"/>
      <c r="D1968" s="1722"/>
      <c r="E1968" s="2648"/>
      <c r="F1968" s="2648"/>
      <c r="G1968" s="1722"/>
      <c r="H1968" s="2648"/>
      <c r="I1968" s="2643"/>
      <c r="J1968" s="1975"/>
      <c r="K1968" s="1975"/>
      <c r="L1968" s="1974"/>
      <c r="M1968" s="1976"/>
      <c r="N1968" s="1976"/>
      <c r="O1968" s="1976"/>
      <c r="P1968" s="1976"/>
      <c r="Q1968" s="1976"/>
      <c r="R1968" s="1976"/>
      <c r="S1968" s="2649"/>
      <c r="T1968" s="1722"/>
      <c r="U1968" s="1974"/>
      <c r="V1968" s="1974"/>
    </row>
    <row r="1969" spans="1:22">
      <c r="A1969" s="1722"/>
      <c r="B1969" s="2648"/>
      <c r="C1969" s="659"/>
      <c r="D1969" s="1722"/>
      <c r="E1969" s="2648"/>
      <c r="F1969" s="2648"/>
      <c r="G1969" s="1722"/>
      <c r="H1969" s="2648"/>
      <c r="I1969" s="2643"/>
      <c r="J1969" s="1975"/>
      <c r="K1969" s="1975"/>
      <c r="L1969" s="1974"/>
      <c r="M1969" s="1976"/>
      <c r="N1969" s="1976"/>
      <c r="O1969" s="1976"/>
      <c r="P1969" s="1976"/>
      <c r="Q1969" s="1976"/>
      <c r="R1969" s="1976"/>
      <c r="S1969" s="2649"/>
      <c r="T1969" s="1722"/>
      <c r="U1969" s="1974"/>
      <c r="V1969" s="1974"/>
    </row>
    <row r="1970" spans="1:22">
      <c r="A1970" s="1722"/>
      <c r="B1970" s="2648"/>
      <c r="C1970" s="659"/>
      <c r="D1970" s="1722"/>
      <c r="E1970" s="2648"/>
      <c r="F1970" s="2648"/>
      <c r="G1970" s="1722"/>
      <c r="H1970" s="2648"/>
      <c r="I1970" s="2643"/>
      <c r="J1970" s="1975"/>
      <c r="K1970" s="1975"/>
      <c r="L1970" s="1974"/>
      <c r="M1970" s="1976"/>
      <c r="N1970" s="1976"/>
      <c r="O1970" s="1976"/>
      <c r="P1970" s="1976"/>
      <c r="Q1970" s="1976"/>
      <c r="R1970" s="1976"/>
      <c r="S1970" s="2649"/>
      <c r="T1970" s="1722"/>
      <c r="U1970" s="1974"/>
      <c r="V1970" s="1974"/>
    </row>
    <row r="1971" spans="1:22">
      <c r="A1971" s="1722"/>
      <c r="B1971" s="2648"/>
      <c r="C1971" s="659"/>
      <c r="D1971" s="1722"/>
      <c r="E1971" s="2648"/>
      <c r="F1971" s="2648"/>
      <c r="G1971" s="1722"/>
      <c r="H1971" s="2648"/>
      <c r="I1971" s="2643"/>
      <c r="J1971" s="1975"/>
      <c r="K1971" s="1975"/>
      <c r="L1971" s="1974"/>
      <c r="M1971" s="1976"/>
      <c r="N1971" s="1976"/>
      <c r="O1971" s="1976"/>
      <c r="P1971" s="1976"/>
      <c r="Q1971" s="1976"/>
      <c r="R1971" s="1976"/>
      <c r="S1971" s="2649"/>
      <c r="T1971" s="1722"/>
      <c r="U1971" s="1974"/>
      <c r="V1971" s="1974"/>
    </row>
    <row r="1972" spans="1:22">
      <c r="A1972" s="1722"/>
      <c r="B1972" s="2648"/>
      <c r="C1972" s="659"/>
      <c r="D1972" s="1722"/>
      <c r="E1972" s="2648"/>
      <c r="F1972" s="2648"/>
      <c r="G1972" s="1722"/>
      <c r="H1972" s="2648"/>
      <c r="I1972" s="2643"/>
      <c r="J1972" s="1975"/>
      <c r="K1972" s="1975"/>
      <c r="L1972" s="1974"/>
      <c r="M1972" s="1976"/>
      <c r="N1972" s="1976"/>
      <c r="O1972" s="1976"/>
      <c r="P1972" s="1976"/>
      <c r="Q1972" s="1976"/>
      <c r="R1972" s="1976"/>
      <c r="S1972" s="2649"/>
      <c r="T1972" s="1722"/>
      <c r="U1972" s="1974"/>
      <c r="V1972" s="1974"/>
    </row>
    <row r="1973" spans="1:22">
      <c r="A1973" s="1722"/>
      <c r="B1973" s="2648"/>
      <c r="C1973" s="659"/>
      <c r="D1973" s="1722"/>
      <c r="E1973" s="2648"/>
      <c r="F1973" s="2648"/>
      <c r="G1973" s="1722"/>
      <c r="H1973" s="2648"/>
      <c r="I1973" s="2643"/>
      <c r="J1973" s="1975"/>
      <c r="K1973" s="1975"/>
      <c r="L1973" s="1974"/>
      <c r="M1973" s="1976"/>
      <c r="N1973" s="1976"/>
      <c r="O1973" s="1976"/>
      <c r="P1973" s="1976"/>
      <c r="Q1973" s="1976"/>
      <c r="R1973" s="1976"/>
      <c r="S1973" s="2649"/>
      <c r="T1973" s="1722"/>
      <c r="U1973" s="1974"/>
      <c r="V1973" s="1974"/>
    </row>
    <row r="1974" spans="1:22">
      <c r="A1974" s="1722"/>
      <c r="B1974" s="2648"/>
      <c r="C1974" s="659"/>
      <c r="D1974" s="1722"/>
      <c r="E1974" s="2648"/>
      <c r="F1974" s="2648"/>
      <c r="G1974" s="1722"/>
      <c r="H1974" s="2648"/>
      <c r="I1974" s="2643"/>
      <c r="J1974" s="1975"/>
      <c r="K1974" s="1975"/>
      <c r="L1974" s="1974"/>
      <c r="M1974" s="1976"/>
      <c r="N1974" s="1976"/>
      <c r="O1974" s="1976"/>
      <c r="P1974" s="1976"/>
      <c r="Q1974" s="1976"/>
      <c r="R1974" s="1976"/>
      <c r="S1974" s="2649"/>
      <c r="T1974" s="1722"/>
      <c r="U1974" s="1974"/>
      <c r="V1974" s="1974"/>
    </row>
    <row r="1975" spans="1:22">
      <c r="A1975" s="1722"/>
      <c r="B1975" s="2648"/>
      <c r="C1975" s="659"/>
      <c r="D1975" s="1722"/>
      <c r="E1975" s="2648"/>
      <c r="F1975" s="2648"/>
      <c r="G1975" s="1722"/>
      <c r="H1975" s="2648"/>
      <c r="I1975" s="2643"/>
      <c r="J1975" s="1975"/>
      <c r="K1975" s="1975"/>
      <c r="L1975" s="1974"/>
      <c r="M1975" s="1976"/>
      <c r="N1975" s="1976"/>
      <c r="O1975" s="1976"/>
      <c r="P1975" s="1976"/>
      <c r="Q1975" s="1976"/>
      <c r="R1975" s="1976"/>
      <c r="S1975" s="2649"/>
      <c r="T1975" s="1722"/>
      <c r="U1975" s="1974"/>
      <c r="V1975" s="1974"/>
    </row>
    <row r="1976" spans="1:22">
      <c r="A1976" s="1722"/>
      <c r="B1976" s="2648"/>
      <c r="C1976" s="659"/>
      <c r="D1976" s="1722"/>
      <c r="E1976" s="2648"/>
      <c r="F1976" s="2648"/>
      <c r="G1976" s="1722"/>
      <c r="H1976" s="2648"/>
      <c r="I1976" s="2643"/>
      <c r="J1976" s="1975"/>
      <c r="K1976" s="1975"/>
      <c r="L1976" s="1974"/>
      <c r="M1976" s="1976"/>
      <c r="N1976" s="1976"/>
      <c r="O1976" s="1976"/>
      <c r="P1976" s="1976"/>
      <c r="Q1976" s="1976"/>
      <c r="R1976" s="1976"/>
      <c r="S1976" s="2649"/>
      <c r="T1976" s="1722"/>
      <c r="U1976" s="1974"/>
      <c r="V1976" s="1974"/>
    </row>
    <row r="1977" spans="1:22">
      <c r="A1977" s="1722"/>
      <c r="B1977" s="2648"/>
      <c r="C1977" s="659"/>
      <c r="D1977" s="1722"/>
      <c r="E1977" s="2648"/>
      <c r="F1977" s="2648"/>
      <c r="G1977" s="1722"/>
      <c r="H1977" s="2648"/>
      <c r="I1977" s="2643"/>
      <c r="J1977" s="1975"/>
      <c r="K1977" s="1975"/>
      <c r="L1977" s="1974"/>
      <c r="M1977" s="1976"/>
      <c r="N1977" s="1976"/>
      <c r="O1977" s="1976"/>
      <c r="P1977" s="1976"/>
      <c r="Q1977" s="1976"/>
      <c r="R1977" s="1976"/>
      <c r="S1977" s="2649"/>
      <c r="T1977" s="1722"/>
      <c r="U1977" s="1974"/>
      <c r="V1977" s="1974"/>
    </row>
    <row r="1978" spans="1:22">
      <c r="A1978" s="1722"/>
      <c r="B1978" s="2648"/>
      <c r="C1978" s="659"/>
      <c r="D1978" s="1722"/>
      <c r="E1978" s="2648"/>
      <c r="F1978" s="2648"/>
      <c r="G1978" s="1722"/>
      <c r="H1978" s="2648"/>
      <c r="I1978" s="2643"/>
      <c r="J1978" s="1975"/>
      <c r="K1978" s="1975"/>
      <c r="L1978" s="1974"/>
      <c r="M1978" s="1976"/>
      <c r="N1978" s="1976"/>
      <c r="O1978" s="1976"/>
      <c r="P1978" s="1976"/>
      <c r="Q1978" s="1976"/>
      <c r="R1978" s="1976"/>
      <c r="S1978" s="2649"/>
      <c r="T1978" s="1722"/>
      <c r="U1978" s="1974"/>
      <c r="V1978" s="1974"/>
    </row>
    <row r="1979" spans="1:22">
      <c r="A1979" s="1722"/>
      <c r="B1979" s="2648"/>
      <c r="C1979" s="659"/>
      <c r="D1979" s="1722"/>
      <c r="E1979" s="2648"/>
      <c r="F1979" s="2648"/>
      <c r="G1979" s="1722"/>
      <c r="H1979" s="2648"/>
      <c r="I1979" s="2643"/>
      <c r="J1979" s="1975"/>
      <c r="K1979" s="1975"/>
      <c r="L1979" s="1974"/>
      <c r="M1979" s="1976"/>
      <c r="N1979" s="1976"/>
      <c r="O1979" s="1976"/>
      <c r="P1979" s="1976"/>
      <c r="Q1979" s="1976"/>
      <c r="R1979" s="1976"/>
      <c r="S1979" s="2649"/>
      <c r="T1979" s="1722"/>
      <c r="U1979" s="1974"/>
      <c r="V1979" s="1974"/>
    </row>
    <row r="1980" spans="1:22">
      <c r="A1980" s="1722"/>
      <c r="B1980" s="2648"/>
      <c r="C1980" s="659"/>
      <c r="D1980" s="1722"/>
      <c r="E1980" s="2648"/>
      <c r="F1980" s="2648"/>
      <c r="G1980" s="1722"/>
      <c r="H1980" s="2648"/>
      <c r="I1980" s="2643"/>
      <c r="J1980" s="1975"/>
      <c r="K1980" s="1975"/>
      <c r="L1980" s="1974"/>
      <c r="M1980" s="1976"/>
      <c r="N1980" s="1976"/>
      <c r="O1980" s="1976"/>
      <c r="P1980" s="1976"/>
      <c r="Q1980" s="1976"/>
      <c r="R1980" s="1976"/>
      <c r="S1980" s="2649"/>
      <c r="T1980" s="1722"/>
      <c r="U1980" s="1974"/>
      <c r="V1980" s="1974"/>
    </row>
    <row r="1981" spans="1:22">
      <c r="A1981" s="1722"/>
      <c r="B1981" s="2648"/>
      <c r="C1981" s="659"/>
      <c r="D1981" s="1722"/>
      <c r="E1981" s="2648"/>
      <c r="F1981" s="2648"/>
      <c r="G1981" s="1722"/>
      <c r="H1981" s="2648"/>
      <c r="I1981" s="2643"/>
      <c r="J1981" s="1975"/>
      <c r="K1981" s="1975"/>
      <c r="L1981" s="1974"/>
      <c r="M1981" s="1976"/>
      <c r="N1981" s="1976"/>
      <c r="O1981" s="1976"/>
      <c r="P1981" s="1976"/>
      <c r="Q1981" s="1976"/>
      <c r="R1981" s="1976"/>
      <c r="S1981" s="2649"/>
      <c r="T1981" s="1722"/>
      <c r="U1981" s="1974"/>
      <c r="V1981" s="1974"/>
    </row>
    <row r="1982" spans="1:22">
      <c r="A1982" s="1722"/>
      <c r="B1982" s="2648"/>
      <c r="C1982" s="659"/>
      <c r="D1982" s="1722"/>
      <c r="E1982" s="2648"/>
      <c r="F1982" s="2648"/>
      <c r="G1982" s="1722"/>
      <c r="H1982" s="2648"/>
      <c r="I1982" s="2643"/>
      <c r="J1982" s="1975"/>
      <c r="K1982" s="1975"/>
      <c r="L1982" s="1974"/>
      <c r="M1982" s="1976"/>
      <c r="N1982" s="1976"/>
      <c r="O1982" s="1976"/>
      <c r="P1982" s="1976"/>
      <c r="Q1982" s="1976"/>
      <c r="R1982" s="1976"/>
      <c r="S1982" s="2649"/>
      <c r="T1982" s="1722"/>
      <c r="U1982" s="1974"/>
      <c r="V1982" s="1974"/>
    </row>
    <row r="1983" spans="1:22">
      <c r="A1983" s="1722"/>
      <c r="B1983" s="2648"/>
      <c r="C1983" s="659"/>
      <c r="D1983" s="1722"/>
      <c r="E1983" s="2648"/>
      <c r="F1983" s="2648"/>
      <c r="G1983" s="1722"/>
      <c r="H1983" s="2648"/>
      <c r="I1983" s="2643"/>
      <c r="J1983" s="1975"/>
      <c r="K1983" s="1975"/>
      <c r="L1983" s="1974"/>
      <c r="M1983" s="1976"/>
      <c r="N1983" s="1976"/>
      <c r="O1983" s="1976"/>
      <c r="P1983" s="1976"/>
      <c r="Q1983" s="1976"/>
      <c r="R1983" s="1976"/>
      <c r="S1983" s="2649"/>
      <c r="T1983" s="1722"/>
      <c r="U1983" s="1974"/>
      <c r="V1983" s="1974"/>
    </row>
    <row r="1984" spans="1:22">
      <c r="A1984" s="1722"/>
      <c r="B1984" s="2648"/>
      <c r="C1984" s="659"/>
      <c r="D1984" s="1722"/>
      <c r="E1984" s="2648"/>
      <c r="F1984" s="2648"/>
      <c r="G1984" s="1722"/>
      <c r="H1984" s="2648"/>
      <c r="I1984" s="2643"/>
      <c r="J1984" s="1975"/>
      <c r="K1984" s="1975"/>
      <c r="L1984" s="1974"/>
      <c r="M1984" s="1976"/>
      <c r="N1984" s="1976"/>
      <c r="O1984" s="1976"/>
      <c r="P1984" s="1976"/>
      <c r="Q1984" s="1976"/>
      <c r="R1984" s="1976"/>
      <c r="S1984" s="2649"/>
      <c r="T1984" s="1722"/>
      <c r="U1984" s="1974"/>
      <c r="V1984" s="1974"/>
    </row>
    <row r="1985" spans="1:22">
      <c r="A1985" s="1722"/>
      <c r="B1985" s="2648"/>
      <c r="C1985" s="659"/>
      <c r="D1985" s="1722"/>
      <c r="E1985" s="2648"/>
      <c r="F1985" s="2648"/>
      <c r="G1985" s="1722"/>
      <c r="H1985" s="2648"/>
      <c r="I1985" s="2643"/>
      <c r="J1985" s="1975"/>
      <c r="K1985" s="1975"/>
      <c r="L1985" s="1974"/>
      <c r="M1985" s="1976"/>
      <c r="N1985" s="1976"/>
      <c r="O1985" s="1976"/>
      <c r="P1985" s="1976"/>
      <c r="Q1985" s="1976"/>
      <c r="R1985" s="1976"/>
      <c r="S1985" s="2649"/>
      <c r="T1985" s="1722"/>
      <c r="U1985" s="1974"/>
      <c r="V1985" s="1974"/>
    </row>
    <row r="1986" spans="1:22">
      <c r="A1986" s="1722"/>
      <c r="B1986" s="2648"/>
      <c r="C1986" s="659"/>
      <c r="D1986" s="1722"/>
      <c r="E1986" s="2648"/>
      <c r="F1986" s="2648"/>
      <c r="G1986" s="1722"/>
      <c r="H1986" s="2648"/>
      <c r="I1986" s="2643"/>
      <c r="J1986" s="1975"/>
      <c r="K1986" s="1975"/>
      <c r="L1986" s="1974"/>
      <c r="M1986" s="1976"/>
      <c r="N1986" s="1976"/>
      <c r="O1986" s="1976"/>
      <c r="P1986" s="1976"/>
      <c r="Q1986" s="1976"/>
      <c r="R1986" s="1976"/>
      <c r="S1986" s="2649"/>
      <c r="T1986" s="1722"/>
      <c r="U1986" s="1974"/>
      <c r="V1986" s="1974"/>
    </row>
    <row r="1987" spans="1:22">
      <c r="A1987" s="1722"/>
      <c r="B1987" s="2648"/>
      <c r="C1987" s="659"/>
      <c r="D1987" s="1722"/>
      <c r="E1987" s="2648"/>
      <c r="F1987" s="2648"/>
      <c r="G1987" s="1722"/>
      <c r="H1987" s="2648"/>
      <c r="I1987" s="2643"/>
      <c r="J1987" s="1975"/>
      <c r="K1987" s="1975"/>
      <c r="L1987" s="1974"/>
      <c r="M1987" s="1976"/>
      <c r="N1987" s="1976"/>
      <c r="O1987" s="1976"/>
      <c r="P1987" s="1976"/>
      <c r="Q1987" s="1976"/>
      <c r="R1987" s="1976"/>
      <c r="S1987" s="2649"/>
      <c r="T1987" s="1722"/>
      <c r="U1987" s="1974"/>
      <c r="V1987" s="1974"/>
    </row>
    <row r="1988" spans="1:22">
      <c r="A1988" s="1722"/>
      <c r="B1988" s="2648"/>
      <c r="C1988" s="659"/>
      <c r="D1988" s="1722"/>
      <c r="E1988" s="2648"/>
      <c r="F1988" s="2648"/>
      <c r="G1988" s="1722"/>
      <c r="H1988" s="2648"/>
      <c r="I1988" s="2643"/>
      <c r="J1988" s="1975"/>
      <c r="K1988" s="1975"/>
      <c r="L1988" s="1974"/>
      <c r="M1988" s="1976"/>
      <c r="N1988" s="1976"/>
      <c r="O1988" s="1976"/>
      <c r="P1988" s="1976"/>
      <c r="Q1988" s="1976"/>
      <c r="R1988" s="1976"/>
      <c r="S1988" s="2649"/>
      <c r="T1988" s="1722"/>
      <c r="U1988" s="1974"/>
      <c r="V1988" s="1974"/>
    </row>
    <row r="1989" spans="1:22">
      <c r="A1989" s="1722"/>
      <c r="B1989" s="2648"/>
      <c r="C1989" s="659"/>
      <c r="D1989" s="1722"/>
      <c r="E1989" s="2648"/>
      <c r="F1989" s="2648"/>
      <c r="G1989" s="1722"/>
      <c r="H1989" s="2648"/>
      <c r="I1989" s="2643"/>
      <c r="J1989" s="1975"/>
      <c r="K1989" s="1975"/>
      <c r="L1989" s="1974"/>
      <c r="M1989" s="1976"/>
      <c r="N1989" s="1976"/>
      <c r="O1989" s="1976"/>
      <c r="P1989" s="1976"/>
      <c r="Q1989" s="1976"/>
      <c r="R1989" s="1976"/>
      <c r="S1989" s="2649"/>
      <c r="T1989" s="1722"/>
      <c r="U1989" s="1974"/>
      <c r="V1989" s="1974"/>
    </row>
    <row r="1990" spans="1:22">
      <c r="A1990" s="1722"/>
      <c r="B1990" s="2648"/>
      <c r="C1990" s="659"/>
      <c r="D1990" s="1722"/>
      <c r="E1990" s="2648"/>
      <c r="F1990" s="2648"/>
      <c r="G1990" s="1722"/>
      <c r="H1990" s="2648"/>
      <c r="I1990" s="2643"/>
      <c r="J1990" s="1975"/>
      <c r="K1990" s="1975"/>
      <c r="L1990" s="1974"/>
      <c r="M1990" s="1976"/>
      <c r="N1990" s="1976"/>
      <c r="O1990" s="1976"/>
      <c r="P1990" s="1976"/>
      <c r="Q1990" s="1976"/>
      <c r="R1990" s="1976"/>
      <c r="S1990" s="2649"/>
      <c r="T1990" s="1722"/>
      <c r="U1990" s="1974"/>
      <c r="V1990" s="1974"/>
    </row>
    <row r="1991" spans="1:22">
      <c r="A1991" s="1722"/>
      <c r="B1991" s="2648"/>
      <c r="C1991" s="659"/>
      <c r="D1991" s="1722"/>
      <c r="E1991" s="2648"/>
      <c r="F1991" s="2648"/>
      <c r="G1991" s="1722"/>
      <c r="H1991" s="2648"/>
      <c r="I1991" s="2643"/>
      <c r="J1991" s="1975"/>
      <c r="K1991" s="1975"/>
      <c r="L1991" s="1974"/>
      <c r="M1991" s="1976"/>
      <c r="N1991" s="1976"/>
      <c r="O1991" s="1976"/>
      <c r="P1991" s="1976"/>
      <c r="Q1991" s="1976"/>
      <c r="R1991" s="1976"/>
      <c r="S1991" s="2649"/>
      <c r="T1991" s="1722"/>
      <c r="U1991" s="1974"/>
      <c r="V1991" s="1974"/>
    </row>
    <row r="1992" spans="1:22">
      <c r="A1992" s="1722"/>
      <c r="B1992" s="2648"/>
      <c r="C1992" s="659"/>
      <c r="D1992" s="1722"/>
      <c r="E1992" s="2648"/>
      <c r="F1992" s="2648"/>
      <c r="G1992" s="1722"/>
      <c r="H1992" s="2648"/>
      <c r="I1992" s="2643"/>
      <c r="J1992" s="1975"/>
      <c r="K1992" s="1975"/>
      <c r="L1992" s="1974"/>
      <c r="M1992" s="1976"/>
      <c r="N1992" s="1976"/>
      <c r="O1992" s="1976"/>
      <c r="P1992" s="1976"/>
      <c r="Q1992" s="1976"/>
      <c r="R1992" s="1976"/>
      <c r="S1992" s="2649"/>
      <c r="T1992" s="1722"/>
      <c r="U1992" s="1974"/>
      <c r="V1992" s="1974"/>
    </row>
    <row r="1993" spans="1:22">
      <c r="A1993" s="1722"/>
      <c r="B1993" s="2648"/>
      <c r="C1993" s="659"/>
      <c r="D1993" s="1722"/>
      <c r="E1993" s="2648"/>
      <c r="F1993" s="2648"/>
      <c r="G1993" s="1722"/>
      <c r="H1993" s="2648"/>
      <c r="I1993" s="2643"/>
      <c r="J1993" s="1975"/>
      <c r="K1993" s="1975"/>
      <c r="L1993" s="1974"/>
      <c r="M1993" s="1976"/>
      <c r="N1993" s="1976"/>
      <c r="O1993" s="1976"/>
      <c r="P1993" s="1976"/>
      <c r="Q1993" s="1976"/>
      <c r="R1993" s="1976"/>
      <c r="S1993" s="2649"/>
      <c r="T1993" s="1722"/>
      <c r="U1993" s="1974"/>
      <c r="V1993" s="1974"/>
    </row>
    <row r="1994" spans="1:22">
      <c r="A1994" s="1722"/>
      <c r="B1994" s="2648"/>
      <c r="C1994" s="659"/>
      <c r="D1994" s="1722"/>
      <c r="E1994" s="2648"/>
      <c r="F1994" s="2648"/>
      <c r="G1994" s="1722"/>
      <c r="H1994" s="2648"/>
      <c r="I1994" s="2643"/>
      <c r="J1994" s="1975"/>
      <c r="K1994" s="1975"/>
      <c r="L1994" s="1974"/>
      <c r="M1994" s="1976"/>
      <c r="N1994" s="1976"/>
      <c r="O1994" s="1976"/>
      <c r="P1994" s="1976"/>
      <c r="Q1994" s="1976"/>
      <c r="R1994" s="1976"/>
      <c r="S1994" s="2649"/>
      <c r="T1994" s="1722"/>
      <c r="U1994" s="1974"/>
      <c r="V1994" s="1974"/>
    </row>
    <row r="1995" spans="1:22">
      <c r="A1995" s="1722"/>
      <c r="B1995" s="2648"/>
      <c r="C1995" s="659"/>
      <c r="D1995" s="1722"/>
      <c r="E1995" s="2648"/>
      <c r="F1995" s="2648"/>
      <c r="G1995" s="1722"/>
      <c r="H1995" s="2648"/>
      <c r="I1995" s="2643"/>
      <c r="J1995" s="1975"/>
      <c r="K1995" s="1975"/>
      <c r="L1995" s="1974"/>
      <c r="M1995" s="1976"/>
      <c r="N1995" s="1976"/>
      <c r="O1995" s="1976"/>
      <c r="P1995" s="1976"/>
      <c r="Q1995" s="1976"/>
      <c r="R1995" s="1976"/>
      <c r="S1995" s="2649"/>
      <c r="T1995" s="1722"/>
      <c r="U1995" s="1974"/>
      <c r="V1995" s="1974"/>
    </row>
    <row r="1996" spans="1:22">
      <c r="A1996" s="1722"/>
      <c r="B1996" s="2648"/>
      <c r="C1996" s="659"/>
      <c r="D1996" s="1722"/>
      <c r="E1996" s="2648"/>
      <c r="F1996" s="2648"/>
      <c r="G1996" s="1722"/>
      <c r="H1996" s="2648"/>
      <c r="I1996" s="2643"/>
      <c r="J1996" s="1975"/>
      <c r="K1996" s="1975"/>
      <c r="L1996" s="1974"/>
      <c r="M1996" s="1976"/>
      <c r="N1996" s="1976"/>
      <c r="O1996" s="1976"/>
      <c r="P1996" s="1976"/>
      <c r="Q1996" s="1976"/>
      <c r="R1996" s="1976"/>
      <c r="S1996" s="2649"/>
      <c r="T1996" s="1722"/>
      <c r="U1996" s="1974"/>
      <c r="V1996" s="1974"/>
    </row>
    <row r="1997" spans="1:22">
      <c r="A1997" s="1722"/>
      <c r="B1997" s="2648"/>
      <c r="C1997" s="659"/>
      <c r="D1997" s="1722"/>
      <c r="E1997" s="2648"/>
      <c r="F1997" s="2648"/>
      <c r="G1997" s="1722"/>
      <c r="H1997" s="2648"/>
      <c r="I1997" s="2643"/>
      <c r="J1997" s="1975"/>
      <c r="K1997" s="1975"/>
      <c r="L1997" s="1974"/>
      <c r="M1997" s="1976"/>
      <c r="N1997" s="1976"/>
      <c r="O1997" s="1976"/>
      <c r="P1997" s="1976"/>
      <c r="Q1997" s="1976"/>
      <c r="R1997" s="1976"/>
      <c r="S1997" s="2649"/>
      <c r="T1997" s="1722"/>
      <c r="U1997" s="1974"/>
      <c r="V1997" s="1974"/>
    </row>
    <row r="1998" spans="1:22">
      <c r="A1998" s="1722"/>
      <c r="B1998" s="2648"/>
      <c r="C1998" s="659"/>
      <c r="D1998" s="1722"/>
      <c r="E1998" s="2648"/>
      <c r="F1998" s="2648"/>
      <c r="G1998" s="1722"/>
      <c r="H1998" s="2648"/>
      <c r="I1998" s="2643"/>
      <c r="J1998" s="1975"/>
      <c r="K1998" s="1975"/>
      <c r="L1998" s="1974"/>
      <c r="M1998" s="1976"/>
      <c r="N1998" s="1976"/>
      <c r="O1998" s="1976"/>
      <c r="P1998" s="1976"/>
      <c r="Q1998" s="1976"/>
      <c r="R1998" s="1976"/>
      <c r="S1998" s="2649"/>
      <c r="T1998" s="1722"/>
      <c r="U1998" s="1974"/>
      <c r="V1998" s="1974"/>
    </row>
    <row r="1999" spans="1:22">
      <c r="A1999" s="1722"/>
      <c r="B1999" s="2648"/>
      <c r="C1999" s="659"/>
      <c r="D1999" s="1722"/>
      <c r="E1999" s="2648"/>
      <c r="F1999" s="2648"/>
      <c r="G1999" s="1722"/>
      <c r="H1999" s="2648"/>
      <c r="I1999" s="2643"/>
      <c r="J1999" s="1975"/>
      <c r="K1999" s="1975"/>
      <c r="L1999" s="1974"/>
      <c r="M1999" s="1976"/>
      <c r="N1999" s="1976"/>
      <c r="O1999" s="1976"/>
      <c r="P1999" s="1976"/>
      <c r="Q1999" s="1976"/>
      <c r="R1999" s="1976"/>
      <c r="S1999" s="2649"/>
      <c r="T1999" s="1722"/>
      <c r="U1999" s="1974"/>
      <c r="V1999" s="1974"/>
    </row>
    <row r="2000" spans="1:22">
      <c r="A2000" s="1722"/>
      <c r="B2000" s="2648"/>
      <c r="C2000" s="659"/>
      <c r="D2000" s="1722"/>
      <c r="E2000" s="2648"/>
      <c r="F2000" s="2648"/>
      <c r="G2000" s="1722"/>
      <c r="H2000" s="2648"/>
      <c r="I2000" s="2643"/>
      <c r="J2000" s="1975"/>
      <c r="K2000" s="1975"/>
      <c r="L2000" s="1974"/>
      <c r="M2000" s="1976"/>
      <c r="N2000" s="1976"/>
      <c r="O2000" s="1976"/>
      <c r="P2000" s="1976"/>
      <c r="Q2000" s="1976"/>
      <c r="R2000" s="1976"/>
      <c r="S2000" s="2649"/>
      <c r="T2000" s="1722"/>
      <c r="U2000" s="1974"/>
      <c r="V2000" s="1974"/>
    </row>
    <row r="2001" spans="1:22">
      <c r="A2001" s="1722"/>
      <c r="B2001" s="2648"/>
      <c r="C2001" s="659"/>
      <c r="D2001" s="1722"/>
      <c r="E2001" s="2648"/>
      <c r="F2001" s="2648"/>
      <c r="G2001" s="1722"/>
      <c r="H2001" s="2648"/>
      <c r="I2001" s="2643"/>
      <c r="J2001" s="1975"/>
      <c r="K2001" s="1975"/>
      <c r="L2001" s="1974"/>
      <c r="M2001" s="1976"/>
      <c r="N2001" s="1976"/>
      <c r="O2001" s="1976"/>
      <c r="P2001" s="1976"/>
      <c r="Q2001" s="1976"/>
      <c r="R2001" s="1976"/>
      <c r="S2001" s="2649"/>
      <c r="T2001" s="1722"/>
      <c r="U2001" s="1974"/>
      <c r="V2001" s="1974"/>
    </row>
    <row r="2002" spans="1:22">
      <c r="A2002" s="1722"/>
      <c r="B2002" s="2648"/>
      <c r="C2002" s="659"/>
      <c r="D2002" s="1722"/>
      <c r="E2002" s="2648"/>
      <c r="F2002" s="2648"/>
      <c r="G2002" s="1722"/>
      <c r="H2002" s="2648"/>
      <c r="I2002" s="2643"/>
      <c r="J2002" s="1975"/>
      <c r="K2002" s="1975"/>
      <c r="L2002" s="1974"/>
      <c r="M2002" s="1976"/>
      <c r="N2002" s="1976"/>
      <c r="O2002" s="1976"/>
      <c r="P2002" s="1976"/>
      <c r="Q2002" s="1976"/>
      <c r="R2002" s="1976"/>
      <c r="S2002" s="2649"/>
      <c r="T2002" s="1722"/>
      <c r="U2002" s="1974"/>
      <c r="V2002" s="1974"/>
    </row>
    <row r="2003" spans="1:22">
      <c r="A2003" s="1722"/>
      <c r="B2003" s="2648"/>
      <c r="C2003" s="659"/>
      <c r="D2003" s="1722"/>
      <c r="E2003" s="2648"/>
      <c r="F2003" s="2648"/>
      <c r="G2003" s="1722"/>
      <c r="H2003" s="2648"/>
      <c r="I2003" s="2643"/>
      <c r="J2003" s="1975"/>
      <c r="K2003" s="1975"/>
      <c r="L2003" s="1974"/>
      <c r="M2003" s="1976"/>
      <c r="N2003" s="1976"/>
      <c r="O2003" s="1976"/>
      <c r="P2003" s="1976"/>
      <c r="Q2003" s="1976"/>
      <c r="R2003" s="1976"/>
      <c r="S2003" s="2649"/>
      <c r="T2003" s="1722"/>
      <c r="U2003" s="1974"/>
      <c r="V2003" s="1974"/>
    </row>
    <row r="2004" spans="1:22">
      <c r="A2004" s="1722"/>
      <c r="B2004" s="2648"/>
      <c r="C2004" s="659"/>
      <c r="D2004" s="1722"/>
      <c r="E2004" s="2648"/>
      <c r="F2004" s="2648"/>
      <c r="G2004" s="1722"/>
      <c r="H2004" s="2648"/>
      <c r="I2004" s="2643"/>
      <c r="J2004" s="1975"/>
      <c r="K2004" s="1975"/>
      <c r="L2004" s="1974"/>
      <c r="M2004" s="1976"/>
      <c r="N2004" s="1976"/>
      <c r="O2004" s="1976"/>
      <c r="P2004" s="1976"/>
      <c r="Q2004" s="1976"/>
      <c r="R2004" s="1976"/>
      <c r="S2004" s="2649"/>
      <c r="T2004" s="1722"/>
      <c r="U2004" s="1974"/>
      <c r="V2004" s="1974"/>
    </row>
    <row r="2005" spans="1:22">
      <c r="A2005" s="1722"/>
      <c r="B2005" s="2648"/>
      <c r="C2005" s="659"/>
      <c r="D2005" s="1722"/>
      <c r="E2005" s="2648"/>
      <c r="F2005" s="2648"/>
      <c r="G2005" s="1722"/>
      <c r="H2005" s="2648"/>
      <c r="I2005" s="2643"/>
      <c r="J2005" s="1975"/>
      <c r="K2005" s="1975"/>
      <c r="L2005" s="1974"/>
      <c r="M2005" s="1976"/>
      <c r="N2005" s="1976"/>
      <c r="O2005" s="1976"/>
      <c r="P2005" s="1976"/>
      <c r="Q2005" s="1976"/>
      <c r="R2005" s="1976"/>
      <c r="S2005" s="2649"/>
      <c r="T2005" s="1722"/>
      <c r="U2005" s="1974"/>
      <c r="V2005" s="1974"/>
    </row>
    <row r="2006" spans="1:22">
      <c r="A2006" s="1722"/>
      <c r="B2006" s="2648"/>
      <c r="C2006" s="659"/>
      <c r="D2006" s="1722"/>
      <c r="E2006" s="2648"/>
      <c r="F2006" s="2648"/>
      <c r="G2006" s="1722"/>
      <c r="H2006" s="2648"/>
      <c r="I2006" s="2643"/>
      <c r="J2006" s="1975"/>
      <c r="K2006" s="1975"/>
      <c r="L2006" s="1974"/>
      <c r="M2006" s="1976"/>
      <c r="N2006" s="1976"/>
      <c r="O2006" s="1976"/>
      <c r="P2006" s="1976"/>
      <c r="Q2006" s="1976"/>
      <c r="R2006" s="1976"/>
      <c r="S2006" s="2649"/>
      <c r="T2006" s="1722"/>
      <c r="U2006" s="1974"/>
      <c r="V2006" s="1974"/>
    </row>
    <row r="2007" spans="1:22">
      <c r="A2007" s="1722"/>
      <c r="B2007" s="2648"/>
      <c r="C2007" s="659"/>
      <c r="D2007" s="1722"/>
      <c r="E2007" s="2648"/>
      <c r="F2007" s="2648"/>
      <c r="G2007" s="1722"/>
      <c r="H2007" s="2648"/>
      <c r="I2007" s="2643"/>
      <c r="J2007" s="1975"/>
      <c r="K2007" s="1975"/>
      <c r="L2007" s="1974"/>
      <c r="M2007" s="1976"/>
      <c r="N2007" s="1976"/>
      <c r="O2007" s="1976"/>
      <c r="P2007" s="1976"/>
      <c r="Q2007" s="1976"/>
      <c r="R2007" s="1976"/>
      <c r="S2007" s="2649"/>
      <c r="T2007" s="1722"/>
      <c r="U2007" s="1974"/>
      <c r="V2007" s="1974"/>
    </row>
    <row r="2008" spans="1:22">
      <c r="A2008" s="1722"/>
      <c r="B2008" s="2648"/>
      <c r="C2008" s="659"/>
      <c r="D2008" s="1722"/>
      <c r="E2008" s="2648"/>
      <c r="F2008" s="2648"/>
      <c r="G2008" s="1722"/>
      <c r="H2008" s="2648"/>
      <c r="I2008" s="2643"/>
      <c r="J2008" s="1975"/>
      <c r="K2008" s="1975"/>
      <c r="L2008" s="1974"/>
      <c r="M2008" s="1976"/>
      <c r="N2008" s="1976"/>
      <c r="O2008" s="1976"/>
      <c r="P2008" s="1976"/>
      <c r="Q2008" s="1976"/>
      <c r="R2008" s="1976"/>
      <c r="S2008" s="2649"/>
      <c r="T2008" s="1722"/>
      <c r="U2008" s="1974"/>
      <c r="V2008" s="1974"/>
    </row>
    <row r="2009" spans="1:22">
      <c r="A2009" s="1722"/>
      <c r="B2009" s="2648"/>
      <c r="C2009" s="659"/>
      <c r="D2009" s="1722"/>
      <c r="E2009" s="2648"/>
      <c r="F2009" s="2648"/>
      <c r="G2009" s="1722"/>
      <c r="H2009" s="2648"/>
      <c r="I2009" s="2643"/>
      <c r="J2009" s="1975"/>
      <c r="K2009" s="1975"/>
      <c r="L2009" s="1974"/>
      <c r="M2009" s="1976"/>
      <c r="N2009" s="1976"/>
      <c r="O2009" s="1976"/>
      <c r="P2009" s="1976"/>
      <c r="Q2009" s="1976"/>
      <c r="R2009" s="1976"/>
      <c r="S2009" s="2649"/>
      <c r="T2009" s="1722"/>
      <c r="U2009" s="1974"/>
      <c r="V2009" s="1974"/>
    </row>
    <row r="2010" spans="1:22">
      <c r="A2010" s="1722"/>
      <c r="B2010" s="2648"/>
      <c r="C2010" s="659"/>
      <c r="D2010" s="1722"/>
      <c r="E2010" s="2648"/>
      <c r="F2010" s="2648"/>
      <c r="G2010" s="1722"/>
      <c r="H2010" s="2648"/>
      <c r="I2010" s="2643"/>
      <c r="J2010" s="1975"/>
      <c r="K2010" s="1975"/>
      <c r="L2010" s="1974"/>
      <c r="M2010" s="1976"/>
      <c r="N2010" s="1976"/>
      <c r="O2010" s="1976"/>
      <c r="P2010" s="1976"/>
      <c r="Q2010" s="1976"/>
      <c r="R2010" s="1976"/>
      <c r="S2010" s="2649"/>
      <c r="T2010" s="1722"/>
      <c r="U2010" s="1974"/>
      <c r="V2010" s="1974"/>
    </row>
    <row r="2011" spans="1:22">
      <c r="A2011" s="1722"/>
      <c r="B2011" s="2648"/>
      <c r="C2011" s="659"/>
      <c r="D2011" s="1722"/>
      <c r="E2011" s="2648"/>
      <c r="F2011" s="2648"/>
      <c r="G2011" s="1722"/>
      <c r="H2011" s="2648"/>
      <c r="I2011" s="2643"/>
      <c r="J2011" s="1975"/>
      <c r="K2011" s="1975"/>
      <c r="L2011" s="1974"/>
      <c r="M2011" s="1976"/>
      <c r="N2011" s="1976"/>
      <c r="O2011" s="1976"/>
      <c r="P2011" s="1976"/>
      <c r="Q2011" s="1976"/>
      <c r="R2011" s="1976"/>
      <c r="S2011" s="2649"/>
      <c r="T2011" s="1722"/>
      <c r="U2011" s="1974"/>
      <c r="V2011" s="1974"/>
    </row>
    <row r="2012" spans="1:22">
      <c r="A2012" s="1722"/>
      <c r="B2012" s="2648"/>
      <c r="C2012" s="659"/>
      <c r="D2012" s="1722"/>
      <c r="E2012" s="2648"/>
      <c r="F2012" s="2648"/>
      <c r="G2012" s="1722"/>
      <c r="H2012" s="2648"/>
      <c r="I2012" s="2643"/>
      <c r="J2012" s="1975"/>
      <c r="K2012" s="1975"/>
      <c r="L2012" s="1974"/>
      <c r="M2012" s="1976"/>
      <c r="N2012" s="1976"/>
      <c r="O2012" s="1976"/>
      <c r="P2012" s="1976"/>
      <c r="Q2012" s="1976"/>
      <c r="R2012" s="1976"/>
      <c r="S2012" s="2649"/>
      <c r="T2012" s="1722"/>
      <c r="U2012" s="1974"/>
      <c r="V2012" s="1974"/>
    </row>
    <row r="2013" spans="1:22">
      <c r="A2013" s="1722"/>
      <c r="B2013" s="2648"/>
      <c r="C2013" s="659"/>
      <c r="D2013" s="1722"/>
      <c r="E2013" s="2648"/>
      <c r="F2013" s="2648"/>
      <c r="G2013" s="1722"/>
      <c r="H2013" s="2648"/>
      <c r="I2013" s="2643"/>
      <c r="J2013" s="1975"/>
      <c r="K2013" s="1975"/>
      <c r="L2013" s="1974"/>
      <c r="M2013" s="1976"/>
      <c r="N2013" s="1976"/>
      <c r="O2013" s="1976"/>
      <c r="P2013" s="1976"/>
      <c r="Q2013" s="1976"/>
      <c r="R2013" s="1976"/>
      <c r="S2013" s="2649"/>
      <c r="T2013" s="1722"/>
      <c r="U2013" s="1974"/>
      <c r="V2013" s="1974"/>
    </row>
    <row r="2014" spans="1:22">
      <c r="A2014" s="1722"/>
      <c r="B2014" s="2648"/>
      <c r="C2014" s="659"/>
      <c r="D2014" s="1722"/>
      <c r="E2014" s="2648"/>
      <c r="F2014" s="2648"/>
      <c r="G2014" s="1722"/>
      <c r="H2014" s="2648"/>
      <c r="I2014" s="2643"/>
      <c r="J2014" s="1975"/>
      <c r="K2014" s="1975"/>
      <c r="L2014" s="1974"/>
      <c r="M2014" s="1976"/>
      <c r="N2014" s="1976"/>
      <c r="O2014" s="1976"/>
      <c r="P2014" s="1976"/>
      <c r="Q2014" s="1976"/>
      <c r="R2014" s="1976"/>
      <c r="S2014" s="2649"/>
      <c r="T2014" s="1722"/>
      <c r="U2014" s="1974"/>
      <c r="V2014" s="1974"/>
    </row>
    <row r="2015" spans="1:22">
      <c r="A2015" s="1722"/>
      <c r="B2015" s="2648"/>
      <c r="C2015" s="659"/>
      <c r="D2015" s="1722"/>
      <c r="E2015" s="2648"/>
      <c r="F2015" s="2648"/>
      <c r="G2015" s="1722"/>
      <c r="H2015" s="2648"/>
      <c r="I2015" s="2643"/>
      <c r="J2015" s="1975"/>
      <c r="K2015" s="1975"/>
      <c r="L2015" s="1974"/>
      <c r="M2015" s="1976"/>
      <c r="N2015" s="1976"/>
      <c r="O2015" s="1976"/>
      <c r="P2015" s="1976"/>
      <c r="Q2015" s="1976"/>
      <c r="R2015" s="1976"/>
      <c r="S2015" s="2649"/>
      <c r="T2015" s="1722"/>
      <c r="U2015" s="1974"/>
      <c r="V2015" s="1974"/>
    </row>
    <row r="2016" spans="1:22">
      <c r="A2016" s="1722"/>
      <c r="B2016" s="2648"/>
      <c r="C2016" s="659"/>
      <c r="D2016" s="1722"/>
      <c r="E2016" s="2648"/>
      <c r="F2016" s="2648"/>
      <c r="G2016" s="1722"/>
      <c r="H2016" s="2648"/>
      <c r="I2016" s="2643"/>
      <c r="J2016" s="1975"/>
      <c r="K2016" s="1975"/>
      <c r="L2016" s="1974"/>
      <c r="M2016" s="1976"/>
      <c r="N2016" s="1976"/>
      <c r="O2016" s="1976"/>
      <c r="P2016" s="1976"/>
      <c r="Q2016" s="1976"/>
      <c r="R2016" s="1976"/>
      <c r="S2016" s="2649"/>
      <c r="T2016" s="1722"/>
      <c r="U2016" s="1974"/>
      <c r="V2016" s="1974"/>
    </row>
    <row r="2017" spans="1:22">
      <c r="A2017" s="1722"/>
      <c r="B2017" s="2648"/>
      <c r="C2017" s="659"/>
      <c r="D2017" s="1722"/>
      <c r="E2017" s="2648"/>
      <c r="F2017" s="2648"/>
      <c r="G2017" s="1722"/>
      <c r="H2017" s="2648"/>
      <c r="I2017" s="2643"/>
      <c r="J2017" s="1975"/>
      <c r="K2017" s="1975"/>
      <c r="L2017" s="1974"/>
      <c r="M2017" s="1976"/>
      <c r="N2017" s="1976"/>
      <c r="O2017" s="1976"/>
      <c r="P2017" s="1976"/>
      <c r="Q2017" s="1976"/>
      <c r="R2017" s="1976"/>
      <c r="S2017" s="2649"/>
      <c r="T2017" s="1722"/>
      <c r="U2017" s="1974"/>
      <c r="V2017" s="1974"/>
    </row>
    <row r="2018" spans="1:22">
      <c r="A2018" s="1722"/>
      <c r="B2018" s="2648"/>
      <c r="C2018" s="659"/>
      <c r="D2018" s="1722"/>
      <c r="E2018" s="2648"/>
      <c r="F2018" s="2648"/>
      <c r="G2018" s="1722"/>
      <c r="H2018" s="2648"/>
      <c r="I2018" s="2643"/>
      <c r="J2018" s="1975"/>
      <c r="K2018" s="1975"/>
      <c r="L2018" s="1974"/>
      <c r="M2018" s="1976"/>
      <c r="N2018" s="1976"/>
      <c r="O2018" s="1976"/>
      <c r="P2018" s="1976"/>
      <c r="Q2018" s="1976"/>
      <c r="R2018" s="1976"/>
      <c r="S2018" s="2649"/>
      <c r="T2018" s="1722"/>
      <c r="U2018" s="1974"/>
      <c r="V2018" s="1974"/>
    </row>
    <row r="2019" spans="1:22">
      <c r="A2019" s="1722"/>
      <c r="B2019" s="2648"/>
      <c r="C2019" s="659"/>
      <c r="D2019" s="1722"/>
      <c r="E2019" s="2648"/>
      <c r="F2019" s="2648"/>
      <c r="G2019" s="1722"/>
      <c r="H2019" s="2648"/>
      <c r="I2019" s="2643"/>
      <c r="J2019" s="1975"/>
      <c r="K2019" s="1975"/>
      <c r="L2019" s="1974"/>
      <c r="M2019" s="1976"/>
      <c r="N2019" s="1976"/>
      <c r="O2019" s="1976"/>
      <c r="P2019" s="1976"/>
      <c r="Q2019" s="1976"/>
      <c r="R2019" s="1976"/>
      <c r="S2019" s="2649"/>
      <c r="T2019" s="1722"/>
      <c r="U2019" s="1974"/>
      <c r="V2019" s="1974"/>
    </row>
    <row r="2020" spans="1:22">
      <c r="A2020" s="1722"/>
      <c r="B2020" s="2648"/>
      <c r="C2020" s="659"/>
      <c r="D2020" s="1722"/>
      <c r="E2020" s="2648"/>
      <c r="F2020" s="2648"/>
      <c r="G2020" s="1722"/>
      <c r="H2020" s="2648"/>
      <c r="I2020" s="2643"/>
      <c r="J2020" s="1975"/>
      <c r="K2020" s="1975"/>
      <c r="L2020" s="1974"/>
      <c r="M2020" s="1976"/>
      <c r="N2020" s="1976"/>
      <c r="O2020" s="1976"/>
      <c r="P2020" s="1976"/>
      <c r="Q2020" s="1976"/>
      <c r="R2020" s="1976"/>
      <c r="S2020" s="2649"/>
      <c r="T2020" s="1722"/>
      <c r="U2020" s="1974"/>
      <c r="V2020" s="1974"/>
    </row>
    <row r="2021" spans="1:22">
      <c r="A2021" s="1722"/>
      <c r="B2021" s="2648"/>
      <c r="C2021" s="659"/>
      <c r="D2021" s="1722"/>
      <c r="E2021" s="2648"/>
      <c r="F2021" s="2648"/>
      <c r="G2021" s="1722"/>
      <c r="H2021" s="2648"/>
      <c r="I2021" s="2643"/>
      <c r="J2021" s="1975"/>
      <c r="K2021" s="1975"/>
      <c r="L2021" s="1974"/>
      <c r="M2021" s="1976"/>
      <c r="N2021" s="1976"/>
      <c r="O2021" s="1976"/>
      <c r="P2021" s="1976"/>
      <c r="Q2021" s="1976"/>
      <c r="R2021" s="1976"/>
      <c r="S2021" s="2649"/>
      <c r="T2021" s="1722"/>
      <c r="U2021" s="1974"/>
      <c r="V2021" s="1974"/>
    </row>
    <row r="2022" spans="1:22">
      <c r="A2022" s="1722"/>
      <c r="B2022" s="2648"/>
      <c r="C2022" s="659"/>
      <c r="D2022" s="1722"/>
      <c r="E2022" s="2648"/>
      <c r="F2022" s="2648"/>
      <c r="G2022" s="1722"/>
      <c r="H2022" s="2648"/>
      <c r="I2022" s="2643"/>
      <c r="J2022" s="1975"/>
      <c r="K2022" s="1975"/>
      <c r="L2022" s="1974"/>
      <c r="M2022" s="1976"/>
      <c r="N2022" s="1976"/>
      <c r="O2022" s="1976"/>
      <c r="P2022" s="1976"/>
      <c r="Q2022" s="1976"/>
      <c r="R2022" s="1976"/>
      <c r="S2022" s="2649"/>
      <c r="T2022" s="1722"/>
      <c r="U2022" s="1974"/>
      <c r="V2022" s="1974"/>
    </row>
    <row r="2023" spans="1:22">
      <c r="A2023" s="1722"/>
      <c r="B2023" s="2648"/>
      <c r="C2023" s="659"/>
      <c r="D2023" s="1722"/>
      <c r="E2023" s="2648"/>
      <c r="F2023" s="2648"/>
      <c r="G2023" s="1722"/>
      <c r="H2023" s="2648"/>
      <c r="I2023" s="2643"/>
      <c r="J2023" s="1975"/>
      <c r="K2023" s="1975"/>
      <c r="L2023" s="1974"/>
      <c r="M2023" s="1976"/>
      <c r="N2023" s="1976"/>
      <c r="O2023" s="1976"/>
      <c r="P2023" s="1976"/>
      <c r="Q2023" s="1976"/>
      <c r="R2023" s="1976"/>
      <c r="S2023" s="2649"/>
      <c r="T2023" s="1722"/>
      <c r="U2023" s="1974"/>
      <c r="V2023" s="1974"/>
    </row>
    <row r="2024" spans="1:22">
      <c r="A2024" s="1722"/>
      <c r="B2024" s="2648"/>
      <c r="C2024" s="659"/>
      <c r="D2024" s="1722"/>
      <c r="E2024" s="2648"/>
      <c r="F2024" s="2648"/>
      <c r="G2024" s="1722"/>
      <c r="H2024" s="2648"/>
      <c r="I2024" s="2643"/>
      <c r="J2024" s="1975"/>
      <c r="K2024" s="1975"/>
      <c r="L2024" s="1974"/>
      <c r="M2024" s="1976"/>
      <c r="N2024" s="1976"/>
      <c r="O2024" s="1976"/>
      <c r="P2024" s="1976"/>
      <c r="Q2024" s="1976"/>
      <c r="R2024" s="1976"/>
      <c r="S2024" s="2649"/>
      <c r="T2024" s="1722"/>
      <c r="U2024" s="1974"/>
      <c r="V2024" s="1974"/>
    </row>
    <row r="2025" spans="1:22">
      <c r="A2025" s="1722"/>
      <c r="B2025" s="2648"/>
      <c r="C2025" s="659"/>
      <c r="D2025" s="1722"/>
      <c r="E2025" s="2648"/>
      <c r="F2025" s="2648"/>
      <c r="G2025" s="1722"/>
      <c r="H2025" s="2648"/>
      <c r="I2025" s="2643"/>
      <c r="J2025" s="1975"/>
      <c r="K2025" s="1975"/>
      <c r="L2025" s="1974"/>
      <c r="M2025" s="1976"/>
      <c r="N2025" s="1976"/>
      <c r="O2025" s="1976"/>
      <c r="P2025" s="1976"/>
      <c r="Q2025" s="1976"/>
      <c r="R2025" s="1976"/>
      <c r="S2025" s="2649"/>
      <c r="T2025" s="1722"/>
      <c r="U2025" s="1974"/>
      <c r="V2025" s="1974"/>
    </row>
    <row r="2026" spans="1:22">
      <c r="A2026" s="1722"/>
      <c r="B2026" s="2648"/>
      <c r="C2026" s="659"/>
      <c r="D2026" s="1722"/>
      <c r="E2026" s="2648"/>
      <c r="F2026" s="2648"/>
      <c r="G2026" s="1722"/>
      <c r="H2026" s="2648"/>
      <c r="I2026" s="2643"/>
      <c r="J2026" s="1975"/>
      <c r="K2026" s="1975"/>
      <c r="L2026" s="1974"/>
      <c r="M2026" s="1976"/>
      <c r="N2026" s="1976"/>
      <c r="O2026" s="1976"/>
      <c r="P2026" s="1976"/>
      <c r="Q2026" s="1976"/>
      <c r="R2026" s="1976"/>
      <c r="S2026" s="2649"/>
      <c r="T2026" s="1722"/>
      <c r="U2026" s="1974"/>
      <c r="V2026" s="1974"/>
    </row>
    <row r="2027" spans="1:22">
      <c r="A2027" s="1722"/>
      <c r="B2027" s="2648"/>
      <c r="C2027" s="659"/>
      <c r="D2027" s="1722"/>
      <c r="E2027" s="2648"/>
      <c r="F2027" s="2648"/>
      <c r="G2027" s="1722"/>
      <c r="H2027" s="2648"/>
      <c r="I2027" s="2643"/>
      <c r="J2027" s="1975"/>
      <c r="K2027" s="1975"/>
      <c r="L2027" s="1974"/>
      <c r="M2027" s="1976"/>
      <c r="N2027" s="1976"/>
      <c r="O2027" s="1976"/>
      <c r="P2027" s="1976"/>
      <c r="Q2027" s="1976"/>
      <c r="R2027" s="1976"/>
      <c r="S2027" s="2649"/>
      <c r="T2027" s="1722"/>
      <c r="U2027" s="1974"/>
      <c r="V2027" s="1974"/>
    </row>
    <row r="2028" spans="1:22">
      <c r="A2028" s="1722"/>
      <c r="B2028" s="2648"/>
      <c r="C2028" s="659"/>
      <c r="D2028" s="1722"/>
      <c r="E2028" s="2648"/>
      <c r="F2028" s="2648"/>
      <c r="G2028" s="1722"/>
      <c r="H2028" s="2648"/>
      <c r="I2028" s="2643"/>
      <c r="J2028" s="1975"/>
      <c r="K2028" s="1975"/>
      <c r="L2028" s="1974"/>
      <c r="M2028" s="1976"/>
      <c r="N2028" s="1976"/>
      <c r="O2028" s="1976"/>
      <c r="P2028" s="1976"/>
      <c r="Q2028" s="1976"/>
      <c r="R2028" s="1976"/>
      <c r="S2028" s="2649"/>
      <c r="T2028" s="1722"/>
      <c r="U2028" s="1974"/>
      <c r="V2028" s="1974"/>
    </row>
    <row r="2029" spans="1:22">
      <c r="A2029" s="1722"/>
      <c r="B2029" s="2648"/>
      <c r="C2029" s="659"/>
      <c r="D2029" s="1722"/>
      <c r="E2029" s="2648"/>
      <c r="F2029" s="2648"/>
      <c r="G2029" s="1722"/>
      <c r="H2029" s="2648"/>
      <c r="I2029" s="2643"/>
      <c r="J2029" s="1975"/>
      <c r="K2029" s="1975"/>
      <c r="L2029" s="1974"/>
      <c r="M2029" s="1976"/>
      <c r="N2029" s="1976"/>
      <c r="O2029" s="1976"/>
      <c r="P2029" s="1976"/>
      <c r="Q2029" s="1976"/>
      <c r="R2029" s="1976"/>
      <c r="S2029" s="2649"/>
      <c r="T2029" s="1722"/>
      <c r="U2029" s="1974"/>
      <c r="V2029" s="1974"/>
    </row>
    <row r="2030" spans="1:22">
      <c r="A2030" s="1722"/>
      <c r="B2030" s="2648"/>
      <c r="C2030" s="659"/>
      <c r="D2030" s="1722"/>
      <c r="E2030" s="2648"/>
      <c r="F2030" s="2648"/>
      <c r="G2030" s="1722"/>
      <c r="H2030" s="2648"/>
      <c r="I2030" s="2643"/>
      <c r="J2030" s="1975"/>
      <c r="K2030" s="1975"/>
      <c r="L2030" s="1974"/>
      <c r="M2030" s="1976"/>
      <c r="N2030" s="1976"/>
      <c r="O2030" s="1976"/>
      <c r="P2030" s="1976"/>
      <c r="Q2030" s="1976"/>
      <c r="R2030" s="1976"/>
      <c r="S2030" s="2649"/>
      <c r="T2030" s="1722"/>
      <c r="U2030" s="1974"/>
      <c r="V2030" s="1974"/>
    </row>
    <row r="2031" spans="1:22">
      <c r="A2031" s="1722"/>
      <c r="B2031" s="2648"/>
      <c r="C2031" s="659"/>
      <c r="D2031" s="1722"/>
      <c r="E2031" s="2648"/>
      <c r="F2031" s="2648"/>
      <c r="G2031" s="1722"/>
      <c r="H2031" s="2648"/>
      <c r="I2031" s="2643"/>
      <c r="J2031" s="1975"/>
      <c r="K2031" s="1975"/>
      <c r="L2031" s="1974"/>
      <c r="M2031" s="1976"/>
      <c r="N2031" s="1976"/>
      <c r="O2031" s="1976"/>
      <c r="P2031" s="1976"/>
      <c r="Q2031" s="1976"/>
      <c r="R2031" s="1976"/>
      <c r="S2031" s="2649"/>
      <c r="T2031" s="1722"/>
      <c r="U2031" s="1974"/>
      <c r="V2031" s="1974"/>
    </row>
    <row r="2032" spans="1:22">
      <c r="A2032" s="1722"/>
      <c r="B2032" s="2648"/>
      <c r="C2032" s="659"/>
      <c r="D2032" s="1722"/>
      <c r="E2032" s="2648"/>
      <c r="F2032" s="2648"/>
      <c r="G2032" s="1722"/>
      <c r="H2032" s="2648"/>
      <c r="I2032" s="2643"/>
      <c r="J2032" s="1975"/>
      <c r="K2032" s="1975"/>
      <c r="L2032" s="1974"/>
      <c r="M2032" s="1976"/>
      <c r="N2032" s="1976"/>
      <c r="O2032" s="1976"/>
      <c r="P2032" s="1976"/>
      <c r="Q2032" s="1976"/>
      <c r="R2032" s="1976"/>
      <c r="S2032" s="2649"/>
      <c r="T2032" s="1722"/>
      <c r="U2032" s="1974"/>
      <c r="V2032" s="1974"/>
    </row>
    <row r="2033" spans="1:22">
      <c r="A2033" s="1722"/>
      <c r="B2033" s="2648"/>
      <c r="C2033" s="659"/>
      <c r="D2033" s="1722"/>
      <c r="E2033" s="2648"/>
      <c r="F2033" s="2648"/>
      <c r="G2033" s="1722"/>
      <c r="H2033" s="2648"/>
      <c r="I2033" s="2643"/>
      <c r="J2033" s="1975"/>
      <c r="K2033" s="1975"/>
      <c r="L2033" s="1974"/>
      <c r="M2033" s="1976"/>
      <c r="N2033" s="1976"/>
      <c r="O2033" s="1976"/>
      <c r="P2033" s="1976"/>
      <c r="Q2033" s="1976"/>
      <c r="R2033" s="1976"/>
      <c r="S2033" s="2649"/>
      <c r="T2033" s="1722"/>
      <c r="U2033" s="1974"/>
      <c r="V2033" s="1974"/>
    </row>
    <row r="2034" spans="1:22">
      <c r="A2034" s="1722"/>
      <c r="B2034" s="2648"/>
      <c r="C2034" s="659"/>
      <c r="D2034" s="1722"/>
      <c r="E2034" s="2648"/>
      <c r="F2034" s="2648"/>
      <c r="G2034" s="1722"/>
      <c r="H2034" s="2648"/>
      <c r="I2034" s="2643"/>
      <c r="J2034" s="1975"/>
      <c r="K2034" s="1975"/>
      <c r="L2034" s="1974"/>
      <c r="M2034" s="1976"/>
      <c r="N2034" s="1976"/>
      <c r="O2034" s="1976"/>
      <c r="P2034" s="1976"/>
      <c r="Q2034" s="1976"/>
      <c r="R2034" s="1976"/>
      <c r="S2034" s="2649"/>
      <c r="T2034" s="1722"/>
      <c r="U2034" s="1974"/>
      <c r="V2034" s="1974"/>
    </row>
    <row r="2035" spans="1:22">
      <c r="A2035" s="1722"/>
      <c r="B2035" s="2648"/>
      <c r="C2035" s="659"/>
      <c r="D2035" s="1722"/>
      <c r="E2035" s="2648"/>
      <c r="F2035" s="2648"/>
      <c r="G2035" s="1722"/>
      <c r="H2035" s="2648"/>
      <c r="I2035" s="2643"/>
      <c r="J2035" s="1975"/>
      <c r="K2035" s="1975"/>
      <c r="L2035" s="1974"/>
      <c r="M2035" s="1976"/>
      <c r="N2035" s="1976"/>
      <c r="O2035" s="1976"/>
      <c r="P2035" s="1976"/>
      <c r="Q2035" s="1976"/>
      <c r="R2035" s="1976"/>
      <c r="S2035" s="2649"/>
      <c r="T2035" s="1722"/>
      <c r="U2035" s="1974"/>
      <c r="V2035" s="1974"/>
    </row>
    <row r="2036" spans="1:22">
      <c r="A2036" s="1722"/>
      <c r="B2036" s="2648"/>
      <c r="C2036" s="659"/>
      <c r="D2036" s="1722"/>
      <c r="E2036" s="2648"/>
      <c r="F2036" s="2648"/>
      <c r="G2036" s="1722"/>
      <c r="H2036" s="2648"/>
      <c r="I2036" s="2643"/>
      <c r="J2036" s="1975"/>
      <c r="K2036" s="1975"/>
      <c r="L2036" s="1974"/>
      <c r="M2036" s="1976"/>
      <c r="N2036" s="1976"/>
      <c r="O2036" s="1976"/>
      <c r="P2036" s="1976"/>
      <c r="Q2036" s="1976"/>
      <c r="R2036" s="1976"/>
      <c r="S2036" s="2649"/>
      <c r="T2036" s="1722"/>
      <c r="U2036" s="1974"/>
      <c r="V2036" s="1974"/>
    </row>
    <row r="2037" spans="1:22">
      <c r="A2037" s="1722"/>
      <c r="B2037" s="2648"/>
      <c r="C2037" s="659"/>
      <c r="D2037" s="1722"/>
      <c r="E2037" s="2648"/>
      <c r="F2037" s="2648"/>
      <c r="G2037" s="1722"/>
      <c r="H2037" s="2648"/>
      <c r="I2037" s="2643"/>
      <c r="J2037" s="1975"/>
      <c r="K2037" s="1975"/>
      <c r="L2037" s="1974"/>
      <c r="M2037" s="1976"/>
      <c r="N2037" s="1976"/>
      <c r="O2037" s="1976"/>
      <c r="P2037" s="1976"/>
      <c r="Q2037" s="1976"/>
      <c r="R2037" s="1976"/>
      <c r="S2037" s="2649"/>
      <c r="T2037" s="1722"/>
      <c r="U2037" s="1974"/>
      <c r="V2037" s="1974"/>
    </row>
    <row r="2038" spans="1:22">
      <c r="A2038" s="1722"/>
      <c r="B2038" s="2648"/>
      <c r="C2038" s="659"/>
      <c r="D2038" s="1722"/>
      <c r="E2038" s="2648"/>
      <c r="F2038" s="2648"/>
      <c r="G2038" s="1722"/>
      <c r="H2038" s="2648"/>
      <c r="I2038" s="2643"/>
      <c r="J2038" s="1975"/>
      <c r="K2038" s="1975"/>
      <c r="L2038" s="1974"/>
      <c r="M2038" s="1976"/>
      <c r="N2038" s="1976"/>
      <c r="O2038" s="1976"/>
      <c r="P2038" s="1976"/>
      <c r="Q2038" s="1976"/>
      <c r="R2038" s="1976"/>
      <c r="S2038" s="2649"/>
      <c r="T2038" s="1722"/>
      <c r="U2038" s="1974"/>
      <c r="V2038" s="1974"/>
    </row>
    <row r="2039" spans="1:22">
      <c r="A2039" s="1722"/>
      <c r="B2039" s="2648"/>
      <c r="C2039" s="659"/>
      <c r="D2039" s="1722"/>
      <c r="E2039" s="2648"/>
      <c r="F2039" s="2648"/>
      <c r="G2039" s="1722"/>
      <c r="H2039" s="2648"/>
      <c r="I2039" s="2643"/>
      <c r="J2039" s="1975"/>
      <c r="K2039" s="1975"/>
      <c r="L2039" s="1974"/>
      <c r="M2039" s="1976"/>
      <c r="N2039" s="1976"/>
      <c r="O2039" s="1976"/>
      <c r="P2039" s="1976"/>
      <c r="Q2039" s="1976"/>
      <c r="R2039" s="1976"/>
      <c r="S2039" s="2649"/>
      <c r="T2039" s="1722"/>
      <c r="U2039" s="1974"/>
      <c r="V2039" s="1974"/>
    </row>
    <row r="2040" spans="1:22">
      <c r="A2040" s="1722"/>
      <c r="B2040" s="2648"/>
      <c r="C2040" s="659"/>
      <c r="D2040" s="1722"/>
      <c r="E2040" s="2648"/>
      <c r="F2040" s="2648"/>
      <c r="G2040" s="1722"/>
      <c r="H2040" s="2648"/>
      <c r="I2040" s="2643"/>
      <c r="J2040" s="1975"/>
      <c r="K2040" s="1975"/>
      <c r="L2040" s="1974"/>
      <c r="M2040" s="1976"/>
      <c r="N2040" s="1976"/>
      <c r="O2040" s="1976"/>
      <c r="P2040" s="1976"/>
      <c r="Q2040" s="1976"/>
      <c r="R2040" s="1976"/>
      <c r="S2040" s="2649"/>
      <c r="T2040" s="1722"/>
      <c r="U2040" s="1974"/>
      <c r="V2040" s="1974"/>
    </row>
    <row r="2041" spans="1:22">
      <c r="A2041" s="1722"/>
      <c r="B2041" s="2648"/>
      <c r="C2041" s="659"/>
      <c r="D2041" s="1722"/>
      <c r="E2041" s="2648"/>
      <c r="F2041" s="2648"/>
      <c r="G2041" s="1722"/>
      <c r="H2041" s="2648"/>
      <c r="I2041" s="2643"/>
      <c r="J2041" s="1975"/>
      <c r="K2041" s="1975"/>
      <c r="L2041" s="1974"/>
      <c r="M2041" s="1976"/>
      <c r="N2041" s="1976"/>
      <c r="O2041" s="1976"/>
      <c r="P2041" s="1976"/>
      <c r="Q2041" s="1976"/>
      <c r="R2041" s="1976"/>
      <c r="S2041" s="2649"/>
      <c r="T2041" s="1722"/>
      <c r="U2041" s="1974"/>
      <c r="V2041" s="1974"/>
    </row>
    <row r="2042" spans="1:22">
      <c r="A2042" s="1722"/>
      <c r="B2042" s="2648"/>
      <c r="C2042" s="659"/>
      <c r="D2042" s="1722"/>
      <c r="E2042" s="2648"/>
      <c r="F2042" s="2648"/>
      <c r="G2042" s="1722"/>
      <c r="H2042" s="2648"/>
      <c r="I2042" s="2643"/>
      <c r="J2042" s="1975"/>
      <c r="K2042" s="1975"/>
      <c r="L2042" s="1974"/>
      <c r="M2042" s="1976"/>
      <c r="N2042" s="1976"/>
      <c r="O2042" s="1976"/>
      <c r="P2042" s="1976"/>
      <c r="Q2042" s="1976"/>
      <c r="R2042" s="1976"/>
      <c r="S2042" s="2649"/>
      <c r="T2042" s="1722"/>
      <c r="U2042" s="1974"/>
      <c r="V2042" s="1974"/>
    </row>
    <row r="2043" spans="1:22">
      <c r="A2043" s="1722"/>
      <c r="B2043" s="2648"/>
      <c r="C2043" s="659"/>
      <c r="D2043" s="1722"/>
      <c r="E2043" s="2648"/>
      <c r="F2043" s="2648"/>
      <c r="G2043" s="1722"/>
      <c r="H2043" s="2648"/>
      <c r="I2043" s="2643"/>
      <c r="J2043" s="1975"/>
      <c r="K2043" s="1975"/>
      <c r="L2043" s="1974"/>
      <c r="M2043" s="1976"/>
      <c r="N2043" s="1976"/>
      <c r="O2043" s="1976"/>
      <c r="P2043" s="1976"/>
      <c r="Q2043" s="1976"/>
      <c r="R2043" s="1976"/>
      <c r="S2043" s="2649"/>
      <c r="T2043" s="1722"/>
      <c r="U2043" s="1974"/>
      <c r="V2043" s="1974"/>
    </row>
    <row r="2044" spans="1:22">
      <c r="A2044" s="1722"/>
      <c r="B2044" s="2648"/>
      <c r="C2044" s="659"/>
      <c r="D2044" s="1722"/>
      <c r="E2044" s="2648"/>
      <c r="F2044" s="2648"/>
      <c r="G2044" s="1722"/>
      <c r="H2044" s="2648"/>
      <c r="I2044" s="2643"/>
      <c r="J2044" s="1975"/>
      <c r="K2044" s="1975"/>
      <c r="L2044" s="1974"/>
      <c r="M2044" s="1976"/>
      <c r="N2044" s="1976"/>
      <c r="O2044" s="1976"/>
      <c r="P2044" s="1976"/>
      <c r="Q2044" s="1976"/>
      <c r="R2044" s="1976"/>
      <c r="S2044" s="2649"/>
      <c r="T2044" s="1722"/>
      <c r="U2044" s="1974"/>
      <c r="V2044" s="1974"/>
    </row>
    <row r="2045" spans="1:22">
      <c r="A2045" s="1722"/>
      <c r="B2045" s="2648"/>
      <c r="C2045" s="659"/>
      <c r="D2045" s="1722"/>
      <c r="E2045" s="2648"/>
      <c r="F2045" s="2648"/>
      <c r="G2045" s="1722"/>
      <c r="H2045" s="2648"/>
      <c r="I2045" s="2643"/>
      <c r="J2045" s="1975"/>
      <c r="K2045" s="1975"/>
      <c r="L2045" s="1974"/>
      <c r="M2045" s="1976"/>
      <c r="N2045" s="1976"/>
      <c r="O2045" s="1976"/>
      <c r="P2045" s="1976"/>
      <c r="Q2045" s="1976"/>
      <c r="R2045" s="1976"/>
      <c r="S2045" s="2649"/>
      <c r="T2045" s="1722"/>
      <c r="U2045" s="1974"/>
      <c r="V2045" s="1974"/>
    </row>
    <row r="2046" spans="1:22">
      <c r="A2046" s="1722"/>
      <c r="B2046" s="2648"/>
      <c r="C2046" s="659"/>
      <c r="D2046" s="1722"/>
      <c r="E2046" s="2648"/>
      <c r="F2046" s="2648"/>
      <c r="G2046" s="1722"/>
      <c r="H2046" s="2648"/>
      <c r="I2046" s="2643"/>
      <c r="J2046" s="1975"/>
      <c r="K2046" s="1975"/>
      <c r="L2046" s="1974"/>
      <c r="M2046" s="1976"/>
      <c r="N2046" s="1976"/>
      <c r="O2046" s="1976"/>
      <c r="P2046" s="1976"/>
      <c r="Q2046" s="1976"/>
      <c r="R2046" s="1976"/>
      <c r="S2046" s="2649"/>
      <c r="T2046" s="1722"/>
      <c r="U2046" s="1974"/>
      <c r="V2046" s="1974"/>
    </row>
    <row r="2047" spans="1:22">
      <c r="A2047" s="1722"/>
      <c r="B2047" s="2648"/>
      <c r="C2047" s="659"/>
      <c r="D2047" s="1722"/>
      <c r="E2047" s="2648"/>
      <c r="F2047" s="2648"/>
      <c r="G2047" s="1722"/>
      <c r="H2047" s="2648"/>
      <c r="I2047" s="2643"/>
      <c r="J2047" s="1975"/>
      <c r="K2047" s="1975"/>
      <c r="L2047" s="1974"/>
      <c r="M2047" s="1976"/>
      <c r="N2047" s="1976"/>
      <c r="O2047" s="1976"/>
      <c r="P2047" s="1976"/>
      <c r="Q2047" s="1976"/>
      <c r="R2047" s="1976"/>
      <c r="S2047" s="2649"/>
      <c r="T2047" s="1722"/>
      <c r="U2047" s="1974"/>
      <c r="V2047" s="1974"/>
    </row>
    <row r="2048" spans="1:22">
      <c r="A2048" s="1722"/>
      <c r="B2048" s="2648"/>
      <c r="C2048" s="659"/>
      <c r="D2048" s="1722"/>
      <c r="E2048" s="2648"/>
      <c r="F2048" s="2648"/>
      <c r="G2048" s="1722"/>
      <c r="H2048" s="2648"/>
      <c r="I2048" s="2643"/>
      <c r="J2048" s="1975"/>
      <c r="K2048" s="1975"/>
      <c r="L2048" s="1974"/>
      <c r="M2048" s="1976"/>
      <c r="N2048" s="1976"/>
      <c r="O2048" s="1976"/>
      <c r="P2048" s="1976"/>
      <c r="Q2048" s="1976"/>
      <c r="R2048" s="1976"/>
      <c r="S2048" s="2649"/>
      <c r="T2048" s="1722"/>
      <c r="U2048" s="1974"/>
      <c r="V2048" s="1974"/>
    </row>
    <row r="2049" spans="1:22">
      <c r="A2049" s="1722"/>
      <c r="B2049" s="2648"/>
      <c r="C2049" s="659"/>
      <c r="D2049" s="1722"/>
      <c r="E2049" s="2648"/>
      <c r="F2049" s="2648"/>
      <c r="G2049" s="1722"/>
      <c r="H2049" s="2648"/>
      <c r="I2049" s="2643"/>
      <c r="J2049" s="1975"/>
      <c r="K2049" s="1975"/>
      <c r="L2049" s="1974"/>
      <c r="M2049" s="1976"/>
      <c r="N2049" s="1976"/>
      <c r="O2049" s="1976"/>
      <c r="P2049" s="1976"/>
      <c r="Q2049" s="1976"/>
      <c r="R2049" s="1976"/>
      <c r="S2049" s="2649"/>
      <c r="T2049" s="1722"/>
      <c r="U2049" s="1974"/>
      <c r="V2049" s="1974"/>
    </row>
    <row r="2050" spans="1:22">
      <c r="A2050" s="1722"/>
      <c r="B2050" s="2648"/>
      <c r="C2050" s="659"/>
      <c r="D2050" s="1722"/>
      <c r="E2050" s="2648"/>
      <c r="F2050" s="2648"/>
      <c r="G2050" s="1722"/>
      <c r="H2050" s="2648"/>
      <c r="I2050" s="2643"/>
      <c r="J2050" s="1975"/>
      <c r="K2050" s="1975"/>
      <c r="L2050" s="1974"/>
      <c r="M2050" s="1976"/>
      <c r="N2050" s="1976"/>
      <c r="O2050" s="1976"/>
      <c r="P2050" s="1976"/>
      <c r="Q2050" s="1976"/>
      <c r="R2050" s="1976"/>
      <c r="S2050" s="2649"/>
      <c r="T2050" s="1722"/>
      <c r="U2050" s="1974"/>
      <c r="V2050" s="1974"/>
    </row>
    <row r="2051" spans="1:22">
      <c r="A2051" s="1722"/>
      <c r="B2051" s="2648"/>
      <c r="C2051" s="659"/>
      <c r="D2051" s="1722"/>
      <c r="E2051" s="2648"/>
      <c r="F2051" s="2648"/>
      <c r="G2051" s="1722"/>
      <c r="H2051" s="2648"/>
      <c r="I2051" s="2643"/>
      <c r="J2051" s="1975"/>
      <c r="K2051" s="1975"/>
      <c r="L2051" s="1974"/>
      <c r="M2051" s="1976"/>
      <c r="N2051" s="1976"/>
      <c r="O2051" s="1976"/>
      <c r="P2051" s="1976"/>
      <c r="Q2051" s="1976"/>
      <c r="R2051" s="1976"/>
      <c r="S2051" s="2649"/>
      <c r="T2051" s="1722"/>
      <c r="U2051" s="1974"/>
      <c r="V2051" s="1974"/>
    </row>
    <row r="2052" spans="1:22">
      <c r="A2052" s="1722"/>
      <c r="B2052" s="2648"/>
      <c r="C2052" s="659"/>
      <c r="D2052" s="1722"/>
      <c r="E2052" s="2648"/>
      <c r="F2052" s="2648"/>
      <c r="G2052" s="1722"/>
      <c r="H2052" s="2648"/>
      <c r="I2052" s="2643"/>
      <c r="J2052" s="1975"/>
      <c r="K2052" s="1975"/>
      <c r="L2052" s="1974"/>
      <c r="M2052" s="1976"/>
      <c r="N2052" s="1976"/>
      <c r="O2052" s="1976"/>
      <c r="P2052" s="1976"/>
      <c r="Q2052" s="1976"/>
      <c r="R2052" s="1976"/>
      <c r="S2052" s="2649"/>
      <c r="T2052" s="1722"/>
      <c r="U2052" s="1974"/>
      <c r="V2052" s="1974"/>
    </row>
    <row r="2053" spans="1:22">
      <c r="A2053" s="1722"/>
      <c r="B2053" s="2648"/>
      <c r="C2053" s="659"/>
      <c r="D2053" s="1722"/>
      <c r="E2053" s="2648"/>
      <c r="F2053" s="2648"/>
      <c r="G2053" s="1722"/>
      <c r="H2053" s="2648"/>
      <c r="I2053" s="2643"/>
      <c r="J2053" s="1975"/>
      <c r="K2053" s="1975"/>
      <c r="L2053" s="1974"/>
      <c r="M2053" s="1976"/>
      <c r="N2053" s="1976"/>
      <c r="O2053" s="1976"/>
      <c r="P2053" s="1976"/>
      <c r="Q2053" s="1976"/>
      <c r="R2053" s="1976"/>
      <c r="S2053" s="2649"/>
      <c r="T2053" s="1722"/>
      <c r="U2053" s="1974"/>
      <c r="V2053" s="1974"/>
    </row>
    <row r="2054" spans="1:22">
      <c r="A2054" s="1722"/>
      <c r="B2054" s="2648"/>
      <c r="C2054" s="659"/>
      <c r="D2054" s="1722"/>
      <c r="E2054" s="2648"/>
      <c r="F2054" s="2648"/>
      <c r="G2054" s="1722"/>
      <c r="H2054" s="2648"/>
      <c r="I2054" s="2643"/>
      <c r="J2054" s="1975"/>
      <c r="K2054" s="1975"/>
      <c r="L2054" s="1974"/>
      <c r="M2054" s="1976"/>
      <c r="N2054" s="1976"/>
      <c r="O2054" s="1976"/>
      <c r="P2054" s="1976"/>
      <c r="Q2054" s="1976"/>
      <c r="R2054" s="1976"/>
      <c r="S2054" s="2649"/>
      <c r="T2054" s="1722"/>
      <c r="U2054" s="1974"/>
      <c r="V2054" s="1974"/>
    </row>
    <row r="2055" spans="1:22">
      <c r="A2055" s="1722"/>
      <c r="B2055" s="2648"/>
      <c r="C2055" s="659"/>
      <c r="D2055" s="1722"/>
      <c r="E2055" s="2648"/>
      <c r="F2055" s="2648"/>
      <c r="G2055" s="1722"/>
      <c r="H2055" s="2648"/>
      <c r="I2055" s="2643"/>
      <c r="J2055" s="1975"/>
      <c r="K2055" s="1975"/>
      <c r="L2055" s="1974"/>
      <c r="M2055" s="1976"/>
      <c r="N2055" s="1976"/>
      <c r="O2055" s="1976"/>
      <c r="P2055" s="1976"/>
      <c r="Q2055" s="1976"/>
      <c r="R2055" s="1976"/>
      <c r="S2055" s="2649"/>
      <c r="T2055" s="1722"/>
      <c r="U2055" s="1974"/>
      <c r="V2055" s="1974"/>
    </row>
    <row r="2056" spans="1:22">
      <c r="A2056" s="1722"/>
      <c r="B2056" s="2648"/>
      <c r="C2056" s="659"/>
      <c r="D2056" s="1722"/>
      <c r="E2056" s="2648"/>
      <c r="F2056" s="2648"/>
      <c r="G2056" s="1722"/>
      <c r="H2056" s="2648"/>
      <c r="I2056" s="2643"/>
      <c r="J2056" s="1975"/>
      <c r="K2056" s="1975"/>
      <c r="L2056" s="1974"/>
      <c r="M2056" s="1976"/>
      <c r="N2056" s="1976"/>
      <c r="O2056" s="1976"/>
      <c r="P2056" s="1976"/>
      <c r="Q2056" s="1976"/>
      <c r="R2056" s="1976"/>
      <c r="S2056" s="2649"/>
      <c r="T2056" s="1722"/>
      <c r="U2056" s="1974"/>
      <c r="V2056" s="1974"/>
    </row>
    <row r="2057" spans="1:22">
      <c r="A2057" s="1722"/>
      <c r="B2057" s="2648"/>
      <c r="C2057" s="659"/>
      <c r="D2057" s="1722"/>
      <c r="E2057" s="2648"/>
      <c r="F2057" s="2648"/>
      <c r="G2057" s="1722"/>
      <c r="H2057" s="2648"/>
      <c r="I2057" s="2643"/>
      <c r="J2057" s="1975"/>
      <c r="K2057" s="1975"/>
      <c r="L2057" s="1974"/>
      <c r="M2057" s="1976"/>
      <c r="N2057" s="1976"/>
      <c r="O2057" s="1976"/>
      <c r="P2057" s="1976"/>
      <c r="Q2057" s="1976"/>
      <c r="R2057" s="1976"/>
      <c r="S2057" s="2649"/>
      <c r="T2057" s="1722"/>
      <c r="U2057" s="1974"/>
      <c r="V2057" s="1974"/>
    </row>
    <row r="2058" spans="1:22">
      <c r="A2058" s="1722"/>
      <c r="B2058" s="2648"/>
      <c r="C2058" s="659"/>
      <c r="D2058" s="1722"/>
      <c r="E2058" s="2648"/>
      <c r="F2058" s="2648"/>
      <c r="G2058" s="1722"/>
      <c r="H2058" s="2648"/>
      <c r="I2058" s="2643"/>
      <c r="J2058" s="1975"/>
      <c r="K2058" s="1975"/>
      <c r="L2058" s="1974"/>
      <c r="M2058" s="1976"/>
      <c r="N2058" s="1976"/>
      <c r="O2058" s="1976"/>
      <c r="P2058" s="1976"/>
      <c r="Q2058" s="1976"/>
      <c r="R2058" s="1976"/>
      <c r="S2058" s="2649"/>
      <c r="T2058" s="1722"/>
      <c r="U2058" s="1974"/>
      <c r="V2058" s="1974"/>
    </row>
    <row r="2059" spans="1:22">
      <c r="A2059" s="1722"/>
      <c r="B2059" s="2648"/>
      <c r="C2059" s="659"/>
      <c r="D2059" s="1722"/>
      <c r="E2059" s="2648"/>
      <c r="F2059" s="2648"/>
      <c r="G2059" s="1722"/>
      <c r="H2059" s="2648"/>
      <c r="I2059" s="2643"/>
      <c r="J2059" s="1975"/>
      <c r="K2059" s="1975"/>
      <c r="L2059" s="1974"/>
      <c r="M2059" s="1976"/>
      <c r="N2059" s="1976"/>
      <c r="O2059" s="1976"/>
      <c r="P2059" s="1976"/>
      <c r="Q2059" s="1976"/>
      <c r="R2059" s="1976"/>
      <c r="S2059" s="2649"/>
      <c r="T2059" s="1722"/>
      <c r="U2059" s="1974"/>
      <c r="V2059" s="1974"/>
    </row>
    <row r="2060" spans="1:22">
      <c r="A2060" s="1722"/>
      <c r="B2060" s="2648"/>
      <c r="C2060" s="659"/>
      <c r="D2060" s="1722"/>
      <c r="E2060" s="2648"/>
      <c r="F2060" s="2648"/>
      <c r="G2060" s="1722"/>
      <c r="H2060" s="2648"/>
      <c r="I2060" s="2643"/>
      <c r="J2060" s="1975"/>
      <c r="K2060" s="1975"/>
      <c r="L2060" s="1974"/>
      <c r="M2060" s="1976"/>
      <c r="N2060" s="1976"/>
      <c r="O2060" s="1976"/>
      <c r="P2060" s="1976"/>
      <c r="Q2060" s="1976"/>
      <c r="R2060" s="1976"/>
      <c r="S2060" s="2649"/>
      <c r="T2060" s="1722"/>
      <c r="U2060" s="1974"/>
      <c r="V2060" s="1974"/>
    </row>
    <row r="2061" spans="1:22">
      <c r="A2061" s="1722"/>
      <c r="B2061" s="2648"/>
      <c r="C2061" s="659"/>
      <c r="D2061" s="1722"/>
      <c r="E2061" s="2648"/>
      <c r="F2061" s="2648"/>
      <c r="G2061" s="1722"/>
      <c r="H2061" s="2648"/>
      <c r="I2061" s="2643"/>
      <c r="J2061" s="1975"/>
      <c r="K2061" s="1975"/>
      <c r="L2061" s="1974"/>
      <c r="M2061" s="1976"/>
      <c r="N2061" s="1976"/>
      <c r="O2061" s="1976"/>
      <c r="P2061" s="1976"/>
      <c r="Q2061" s="1976"/>
      <c r="R2061" s="1976"/>
      <c r="S2061" s="2649"/>
      <c r="T2061" s="1722"/>
      <c r="U2061" s="1974"/>
      <c r="V2061" s="1974"/>
    </row>
    <row r="2062" spans="1:22">
      <c r="A2062" s="1722"/>
      <c r="B2062" s="2648"/>
      <c r="C2062" s="659"/>
      <c r="D2062" s="1722"/>
      <c r="E2062" s="2648"/>
      <c r="F2062" s="2648"/>
      <c r="G2062" s="1722"/>
      <c r="H2062" s="2648"/>
      <c r="I2062" s="2643"/>
      <c r="J2062" s="1975"/>
      <c r="K2062" s="1975"/>
      <c r="L2062" s="1974"/>
      <c r="M2062" s="1976"/>
      <c r="N2062" s="1976"/>
      <c r="O2062" s="1976"/>
      <c r="P2062" s="1976"/>
      <c r="Q2062" s="1976"/>
      <c r="R2062" s="1976"/>
      <c r="S2062" s="2649"/>
      <c r="T2062" s="1722"/>
      <c r="U2062" s="1974"/>
      <c r="V2062" s="1974"/>
    </row>
    <row r="2063" spans="1:22">
      <c r="A2063" s="1722"/>
      <c r="B2063" s="2648"/>
      <c r="C2063" s="659"/>
      <c r="D2063" s="1722"/>
      <c r="E2063" s="2648"/>
      <c r="F2063" s="2648"/>
      <c r="G2063" s="1722"/>
      <c r="H2063" s="2648"/>
      <c r="I2063" s="2643"/>
      <c r="J2063" s="1975"/>
      <c r="K2063" s="1975"/>
      <c r="L2063" s="1974"/>
      <c r="M2063" s="1976"/>
      <c r="N2063" s="1976"/>
      <c r="O2063" s="1976"/>
      <c r="P2063" s="1976"/>
      <c r="Q2063" s="1976"/>
      <c r="R2063" s="1976"/>
      <c r="S2063" s="2649"/>
      <c r="T2063" s="1722"/>
      <c r="U2063" s="1974"/>
      <c r="V2063" s="1974"/>
    </row>
    <row r="2064" spans="1:22">
      <c r="A2064" s="1722"/>
      <c r="B2064" s="2648"/>
      <c r="C2064" s="659"/>
      <c r="D2064" s="1722"/>
      <c r="E2064" s="2648"/>
      <c r="F2064" s="2648"/>
      <c r="G2064" s="1722"/>
      <c r="H2064" s="2648"/>
      <c r="I2064" s="2643"/>
      <c r="J2064" s="1975"/>
      <c r="K2064" s="1975"/>
      <c r="L2064" s="1974"/>
      <c r="M2064" s="1976"/>
      <c r="N2064" s="1976"/>
      <c r="O2064" s="1976"/>
      <c r="P2064" s="1976"/>
      <c r="Q2064" s="1976"/>
      <c r="R2064" s="1976"/>
      <c r="S2064" s="2649"/>
      <c r="T2064" s="1722"/>
      <c r="U2064" s="1974"/>
      <c r="V2064" s="1974"/>
    </row>
    <row r="2065" spans="1:22">
      <c r="A2065" s="1722"/>
      <c r="B2065" s="2648"/>
      <c r="C2065" s="659"/>
      <c r="D2065" s="1722"/>
      <c r="E2065" s="2648"/>
      <c r="F2065" s="2648"/>
      <c r="G2065" s="1722"/>
      <c r="H2065" s="2648"/>
      <c r="I2065" s="2643"/>
      <c r="J2065" s="1975"/>
      <c r="K2065" s="1975"/>
      <c r="L2065" s="1974"/>
      <c r="M2065" s="1976"/>
      <c r="N2065" s="1976"/>
      <c r="O2065" s="1976"/>
      <c r="P2065" s="1976"/>
      <c r="Q2065" s="1976"/>
      <c r="R2065" s="1976"/>
      <c r="S2065" s="2649"/>
      <c r="T2065" s="1722"/>
      <c r="U2065" s="1974"/>
      <c r="V2065" s="1974"/>
    </row>
    <row r="2066" spans="1:22">
      <c r="A2066" s="1722"/>
      <c r="B2066" s="2648"/>
      <c r="C2066" s="659"/>
      <c r="D2066" s="1722"/>
      <c r="E2066" s="2648"/>
      <c r="F2066" s="2648"/>
      <c r="G2066" s="1722"/>
      <c r="H2066" s="2648"/>
      <c r="I2066" s="2643"/>
      <c r="J2066" s="1975"/>
      <c r="K2066" s="1975"/>
      <c r="L2066" s="1974"/>
      <c r="M2066" s="1976"/>
      <c r="N2066" s="1976"/>
      <c r="O2066" s="1976"/>
      <c r="P2066" s="1976"/>
      <c r="Q2066" s="1976"/>
      <c r="R2066" s="1976"/>
      <c r="S2066" s="2649"/>
      <c r="T2066" s="1722"/>
      <c r="U2066" s="1974"/>
      <c r="V2066" s="1974"/>
    </row>
    <row r="2067" spans="1:22">
      <c r="A2067" s="1722"/>
      <c r="B2067" s="2648"/>
      <c r="C2067" s="659"/>
      <c r="D2067" s="1722"/>
      <c r="E2067" s="2648"/>
      <c r="F2067" s="2648"/>
      <c r="G2067" s="1722"/>
      <c r="H2067" s="2648"/>
      <c r="I2067" s="2643"/>
      <c r="J2067" s="1975"/>
      <c r="K2067" s="1975"/>
      <c r="L2067" s="1974"/>
      <c r="M2067" s="1976"/>
      <c r="N2067" s="1976"/>
      <c r="O2067" s="1976"/>
      <c r="P2067" s="1976"/>
      <c r="Q2067" s="1976"/>
      <c r="R2067" s="1976"/>
      <c r="S2067" s="2649"/>
      <c r="T2067" s="1722"/>
      <c r="U2067" s="1974"/>
      <c r="V2067" s="1974"/>
    </row>
    <row r="2068" spans="1:22">
      <c r="A2068" s="1722"/>
      <c r="B2068" s="2648"/>
      <c r="C2068" s="659"/>
      <c r="D2068" s="1722"/>
      <c r="E2068" s="2648"/>
      <c r="F2068" s="2648"/>
      <c r="G2068" s="1722"/>
      <c r="H2068" s="2648"/>
      <c r="I2068" s="2643"/>
      <c r="J2068" s="1975"/>
      <c r="K2068" s="1975"/>
      <c r="L2068" s="1974"/>
      <c r="M2068" s="1976"/>
      <c r="N2068" s="1976"/>
      <c r="O2068" s="1976"/>
      <c r="P2068" s="1976"/>
      <c r="Q2068" s="1976"/>
      <c r="R2068" s="1976"/>
      <c r="S2068" s="2649"/>
      <c r="T2068" s="1722"/>
      <c r="U2068" s="1974"/>
      <c r="V2068" s="1974"/>
    </row>
    <row r="2069" spans="1:22">
      <c r="A2069" s="1722"/>
      <c r="B2069" s="2648"/>
      <c r="C2069" s="659"/>
      <c r="D2069" s="1722"/>
      <c r="E2069" s="2648"/>
      <c r="F2069" s="2648"/>
      <c r="G2069" s="1722"/>
      <c r="H2069" s="2648"/>
      <c r="I2069" s="2643"/>
      <c r="J2069" s="1975"/>
      <c r="K2069" s="1975"/>
      <c r="L2069" s="1974"/>
      <c r="M2069" s="1976"/>
      <c r="N2069" s="1976"/>
      <c r="O2069" s="1976"/>
      <c r="P2069" s="1976"/>
      <c r="Q2069" s="1976"/>
      <c r="R2069" s="1976"/>
      <c r="S2069" s="2649"/>
      <c r="T2069" s="1722"/>
      <c r="U2069" s="1974"/>
      <c r="V2069" s="1974"/>
    </row>
    <row r="2070" spans="1:22">
      <c r="A2070" s="1722"/>
      <c r="B2070" s="2648"/>
      <c r="C2070" s="659"/>
      <c r="D2070" s="1722"/>
      <c r="E2070" s="2648"/>
      <c r="F2070" s="2648"/>
      <c r="G2070" s="1722"/>
      <c r="H2070" s="2648"/>
      <c r="I2070" s="2643"/>
      <c r="J2070" s="1975"/>
      <c r="K2070" s="1975"/>
      <c r="L2070" s="1974"/>
      <c r="M2070" s="1976"/>
      <c r="N2070" s="1976"/>
      <c r="O2070" s="1976"/>
      <c r="P2070" s="1976"/>
      <c r="Q2070" s="1976"/>
      <c r="R2070" s="1976"/>
      <c r="S2070" s="2649"/>
      <c r="T2070" s="1722"/>
      <c r="U2070" s="1974"/>
      <c r="V2070" s="1974"/>
    </row>
    <row r="2071" spans="1:22">
      <c r="A2071" s="1722"/>
      <c r="B2071" s="2648"/>
      <c r="C2071" s="659"/>
      <c r="D2071" s="1722"/>
      <c r="E2071" s="2648"/>
      <c r="F2071" s="2648"/>
      <c r="G2071" s="1722"/>
      <c r="H2071" s="2648"/>
      <c r="I2071" s="2643"/>
      <c r="J2071" s="1975"/>
      <c r="K2071" s="1975"/>
      <c r="L2071" s="1974"/>
      <c r="M2071" s="1976"/>
      <c r="N2071" s="1976"/>
      <c r="O2071" s="1976"/>
      <c r="P2071" s="1976"/>
      <c r="Q2071" s="1976"/>
      <c r="R2071" s="1976"/>
      <c r="S2071" s="2649"/>
      <c r="T2071" s="1722"/>
      <c r="U2071" s="1974"/>
      <c r="V2071" s="1974"/>
    </row>
    <row r="2072" spans="1:22">
      <c r="A2072" s="1722"/>
      <c r="B2072" s="2648"/>
      <c r="C2072" s="659"/>
      <c r="D2072" s="1722"/>
      <c r="E2072" s="2648"/>
      <c r="F2072" s="2648"/>
      <c r="G2072" s="1722"/>
      <c r="H2072" s="2648"/>
      <c r="I2072" s="2643"/>
      <c r="J2072" s="1975"/>
      <c r="K2072" s="1975"/>
      <c r="L2072" s="1974"/>
      <c r="M2072" s="1976"/>
      <c r="N2072" s="1976"/>
      <c r="O2072" s="1976"/>
      <c r="P2072" s="1976"/>
      <c r="Q2072" s="1976"/>
      <c r="R2072" s="1976"/>
      <c r="S2072" s="2649"/>
      <c r="T2072" s="1722"/>
      <c r="U2072" s="1974"/>
      <c r="V2072" s="1974"/>
    </row>
    <row r="2073" spans="1:22">
      <c r="A2073" s="1722"/>
      <c r="B2073" s="2648"/>
      <c r="C2073" s="659"/>
      <c r="D2073" s="1722"/>
      <c r="E2073" s="2648"/>
      <c r="F2073" s="2648"/>
      <c r="G2073" s="1722"/>
      <c r="H2073" s="2648"/>
      <c r="I2073" s="2643"/>
      <c r="J2073" s="1975"/>
      <c r="K2073" s="1975"/>
      <c r="L2073" s="1974"/>
      <c r="M2073" s="1976"/>
      <c r="N2073" s="1976"/>
      <c r="O2073" s="1976"/>
      <c r="P2073" s="1976"/>
      <c r="Q2073" s="1976"/>
      <c r="R2073" s="1976"/>
      <c r="S2073" s="2649"/>
      <c r="T2073" s="1722"/>
      <c r="U2073" s="1974"/>
      <c r="V2073" s="1974"/>
    </row>
    <row r="2074" spans="1:22">
      <c r="A2074" s="1722"/>
      <c r="B2074" s="2648"/>
      <c r="C2074" s="659"/>
      <c r="D2074" s="1722"/>
      <c r="E2074" s="2648"/>
      <c r="F2074" s="2648"/>
      <c r="G2074" s="1722"/>
      <c r="H2074" s="2648"/>
      <c r="I2074" s="2643"/>
      <c r="J2074" s="1975"/>
      <c r="K2074" s="1975"/>
      <c r="L2074" s="1974"/>
      <c r="M2074" s="1976"/>
      <c r="N2074" s="1976"/>
      <c r="O2074" s="1976"/>
      <c r="P2074" s="1976"/>
      <c r="Q2074" s="1976"/>
      <c r="R2074" s="1976"/>
      <c r="S2074" s="2649"/>
      <c r="T2074" s="1722"/>
      <c r="U2074" s="1974"/>
      <c r="V2074" s="1974"/>
    </row>
    <row r="2075" spans="1:22">
      <c r="A2075" s="1722"/>
      <c r="B2075" s="2648"/>
      <c r="C2075" s="659"/>
      <c r="D2075" s="1722"/>
      <c r="E2075" s="2648"/>
      <c r="F2075" s="2648"/>
      <c r="G2075" s="1722"/>
      <c r="H2075" s="2648"/>
      <c r="I2075" s="2643"/>
      <c r="J2075" s="1975"/>
      <c r="K2075" s="1975"/>
      <c r="L2075" s="1974"/>
      <c r="M2075" s="1976"/>
      <c r="N2075" s="1976"/>
      <c r="O2075" s="1976"/>
      <c r="P2075" s="1976"/>
      <c r="Q2075" s="1976"/>
      <c r="R2075" s="1976"/>
      <c r="S2075" s="2649"/>
      <c r="T2075" s="1722"/>
      <c r="U2075" s="1974"/>
      <c r="V2075" s="1974"/>
    </row>
    <row r="2076" spans="1:22">
      <c r="A2076" s="1722"/>
      <c r="B2076" s="2648"/>
      <c r="C2076" s="659"/>
      <c r="D2076" s="1722"/>
      <c r="E2076" s="2648"/>
      <c r="F2076" s="2648"/>
      <c r="G2076" s="1722"/>
      <c r="H2076" s="2648"/>
      <c r="I2076" s="2643"/>
      <c r="J2076" s="1975"/>
      <c r="K2076" s="1975"/>
      <c r="L2076" s="1974"/>
      <c r="M2076" s="1976"/>
      <c r="N2076" s="1976"/>
      <c r="O2076" s="1976"/>
      <c r="P2076" s="1976"/>
      <c r="Q2076" s="1976"/>
      <c r="R2076" s="1976"/>
      <c r="S2076" s="2649"/>
      <c r="T2076" s="1722"/>
      <c r="U2076" s="1974"/>
      <c r="V2076" s="1974"/>
    </row>
    <row r="2077" spans="1:22">
      <c r="A2077" s="1722"/>
      <c r="B2077" s="2648"/>
      <c r="C2077" s="659"/>
      <c r="D2077" s="1722"/>
      <c r="E2077" s="2648"/>
      <c r="F2077" s="2648"/>
      <c r="G2077" s="1722"/>
      <c r="H2077" s="2648"/>
      <c r="I2077" s="2643"/>
      <c r="J2077" s="1975"/>
      <c r="K2077" s="1975"/>
      <c r="L2077" s="1974"/>
      <c r="M2077" s="1976"/>
      <c r="N2077" s="1976"/>
      <c r="O2077" s="1976"/>
      <c r="P2077" s="1976"/>
      <c r="Q2077" s="1976"/>
      <c r="R2077" s="1976"/>
      <c r="S2077" s="2649"/>
      <c r="T2077" s="1722"/>
      <c r="U2077" s="1974"/>
      <c r="V2077" s="1974"/>
    </row>
    <row r="2078" spans="1:22">
      <c r="A2078" s="1722"/>
      <c r="B2078" s="2648"/>
      <c r="C2078" s="659"/>
      <c r="D2078" s="1722"/>
      <c r="E2078" s="2648"/>
      <c r="F2078" s="2648"/>
      <c r="G2078" s="1722"/>
      <c r="H2078" s="2648"/>
      <c r="I2078" s="2643"/>
      <c r="J2078" s="1975"/>
      <c r="K2078" s="1975"/>
      <c r="L2078" s="1974"/>
      <c r="M2078" s="1976"/>
      <c r="N2078" s="1976"/>
      <c r="O2078" s="1976"/>
      <c r="P2078" s="1976"/>
      <c r="Q2078" s="1976"/>
      <c r="R2078" s="1976"/>
      <c r="S2078" s="2649"/>
      <c r="T2078" s="1722"/>
      <c r="U2078" s="1974"/>
      <c r="V2078" s="1974"/>
    </row>
    <row r="2079" spans="1:22">
      <c r="A2079" s="1722"/>
      <c r="B2079" s="2648"/>
      <c r="C2079" s="659"/>
      <c r="D2079" s="1722"/>
      <c r="E2079" s="2648"/>
      <c r="F2079" s="2648"/>
      <c r="G2079" s="1722"/>
      <c r="H2079" s="2648"/>
      <c r="I2079" s="2643"/>
      <c r="J2079" s="1975"/>
      <c r="K2079" s="1975"/>
      <c r="L2079" s="1974"/>
      <c r="M2079" s="1976"/>
      <c r="N2079" s="1976"/>
      <c r="O2079" s="1976"/>
      <c r="P2079" s="1976"/>
      <c r="Q2079" s="1976"/>
      <c r="R2079" s="1976"/>
      <c r="S2079" s="2649"/>
      <c r="T2079" s="1722"/>
      <c r="U2079" s="1974"/>
      <c r="V2079" s="1974"/>
    </row>
    <row r="2080" spans="1:22">
      <c r="A2080" s="1722"/>
      <c r="B2080" s="2648"/>
      <c r="C2080" s="659"/>
      <c r="D2080" s="1722"/>
      <c r="E2080" s="2648"/>
      <c r="F2080" s="2648"/>
      <c r="G2080" s="1722"/>
      <c r="H2080" s="2648"/>
      <c r="I2080" s="2643"/>
      <c r="J2080" s="1975"/>
      <c r="K2080" s="1975"/>
      <c r="L2080" s="1974"/>
      <c r="M2080" s="1976"/>
      <c r="N2080" s="1976"/>
      <c r="O2080" s="1976"/>
      <c r="P2080" s="1976"/>
      <c r="Q2080" s="1976"/>
      <c r="R2080" s="1976"/>
      <c r="S2080" s="2649"/>
      <c r="T2080" s="1722"/>
      <c r="U2080" s="1974"/>
      <c r="V2080" s="1974"/>
    </row>
    <row r="2081" spans="1:22">
      <c r="A2081" s="1722"/>
      <c r="B2081" s="2648"/>
      <c r="C2081" s="659"/>
      <c r="D2081" s="1722"/>
      <c r="E2081" s="2648"/>
      <c r="F2081" s="2648"/>
      <c r="G2081" s="1722"/>
      <c r="H2081" s="2648"/>
      <c r="I2081" s="2643"/>
      <c r="J2081" s="1975"/>
      <c r="K2081" s="1975"/>
      <c r="L2081" s="1974"/>
      <c r="M2081" s="1976"/>
      <c r="N2081" s="1976"/>
      <c r="O2081" s="1976"/>
      <c r="P2081" s="1976"/>
      <c r="Q2081" s="1976"/>
      <c r="R2081" s="1976"/>
      <c r="S2081" s="2649"/>
      <c r="T2081" s="1722"/>
      <c r="U2081" s="1974"/>
      <c r="V2081" s="1974"/>
    </row>
    <row r="2082" spans="1:22">
      <c r="A2082" s="1722"/>
      <c r="B2082" s="2648"/>
      <c r="C2082" s="659"/>
      <c r="D2082" s="1722"/>
      <c r="E2082" s="2648"/>
      <c r="F2082" s="2648"/>
      <c r="G2082" s="1722"/>
      <c r="H2082" s="2648"/>
      <c r="I2082" s="2643"/>
      <c r="J2082" s="1975"/>
      <c r="K2082" s="1975"/>
      <c r="L2082" s="1974"/>
      <c r="M2082" s="1976"/>
      <c r="N2082" s="1976"/>
      <c r="O2082" s="1976"/>
      <c r="P2082" s="1976"/>
      <c r="Q2082" s="1976"/>
      <c r="R2082" s="1976"/>
      <c r="S2082" s="2649"/>
      <c r="T2082" s="1722"/>
      <c r="U2082" s="1974"/>
      <c r="V2082" s="1974"/>
    </row>
    <row r="2083" spans="1:22">
      <c r="A2083" s="1722"/>
      <c r="B2083" s="2648"/>
      <c r="C2083" s="659"/>
      <c r="D2083" s="1722"/>
      <c r="E2083" s="2648"/>
      <c r="F2083" s="2648"/>
      <c r="G2083" s="1722"/>
      <c r="H2083" s="2648"/>
      <c r="I2083" s="2643"/>
      <c r="J2083" s="1975"/>
      <c r="K2083" s="1975"/>
      <c r="L2083" s="1974"/>
      <c r="M2083" s="1976"/>
      <c r="N2083" s="1976"/>
      <c r="O2083" s="1976"/>
      <c r="P2083" s="1976"/>
      <c r="Q2083" s="1976"/>
      <c r="R2083" s="1976"/>
      <c r="S2083" s="2649"/>
      <c r="T2083" s="1722"/>
      <c r="U2083" s="1974"/>
      <c r="V2083" s="1974"/>
    </row>
    <row r="2084" spans="1:22">
      <c r="A2084" s="1722"/>
      <c r="B2084" s="2648"/>
      <c r="C2084" s="659"/>
      <c r="D2084" s="1722"/>
      <c r="E2084" s="2648"/>
      <c r="F2084" s="2648"/>
      <c r="G2084" s="1722"/>
      <c r="H2084" s="2648"/>
      <c r="I2084" s="2643"/>
      <c r="J2084" s="1975"/>
      <c r="K2084" s="1975"/>
      <c r="L2084" s="1974"/>
      <c r="M2084" s="1976"/>
      <c r="N2084" s="1976"/>
      <c r="O2084" s="1976"/>
      <c r="P2084" s="1976"/>
      <c r="Q2084" s="1976"/>
      <c r="R2084" s="1976"/>
      <c r="S2084" s="2649"/>
      <c r="T2084" s="1722"/>
      <c r="U2084" s="1974"/>
      <c r="V2084" s="1974"/>
    </row>
    <row r="2085" spans="1:22">
      <c r="A2085" s="1722"/>
      <c r="B2085" s="2648"/>
      <c r="C2085" s="659"/>
      <c r="D2085" s="1722"/>
      <c r="E2085" s="2648"/>
      <c r="F2085" s="2648"/>
      <c r="G2085" s="1722"/>
      <c r="H2085" s="2648"/>
      <c r="I2085" s="2643"/>
      <c r="J2085" s="1975"/>
      <c r="K2085" s="1975"/>
      <c r="L2085" s="1974"/>
      <c r="M2085" s="1976"/>
      <c r="N2085" s="1976"/>
      <c r="O2085" s="1976"/>
      <c r="P2085" s="1976"/>
      <c r="Q2085" s="1976"/>
      <c r="R2085" s="1976"/>
      <c r="S2085" s="2649"/>
      <c r="T2085" s="1722"/>
      <c r="U2085" s="1974"/>
      <c r="V2085" s="1974"/>
    </row>
    <row r="2086" spans="1:22">
      <c r="A2086" s="1722"/>
      <c r="B2086" s="2648"/>
      <c r="C2086" s="659"/>
      <c r="D2086" s="1722"/>
      <c r="E2086" s="2648"/>
      <c r="F2086" s="2648"/>
      <c r="G2086" s="1722"/>
      <c r="H2086" s="2648"/>
      <c r="I2086" s="2643"/>
      <c r="J2086" s="1975"/>
      <c r="K2086" s="1975"/>
      <c r="L2086" s="1974"/>
      <c r="M2086" s="1976"/>
      <c r="N2086" s="1976"/>
      <c r="O2086" s="1976"/>
      <c r="P2086" s="1976"/>
      <c r="Q2086" s="1976"/>
      <c r="R2086" s="1976"/>
      <c r="S2086" s="2649"/>
      <c r="T2086" s="1722"/>
      <c r="U2086" s="1974"/>
      <c r="V2086" s="1974"/>
    </row>
    <row r="2087" spans="1:22">
      <c r="A2087" s="1722"/>
      <c r="B2087" s="2648"/>
      <c r="C2087" s="659"/>
      <c r="D2087" s="1722"/>
      <c r="E2087" s="2648"/>
      <c r="F2087" s="2648"/>
      <c r="G2087" s="1722"/>
      <c r="H2087" s="2648"/>
      <c r="I2087" s="2643"/>
      <c r="J2087" s="1975"/>
      <c r="K2087" s="1975"/>
      <c r="L2087" s="1974"/>
      <c r="M2087" s="1976"/>
      <c r="N2087" s="1976"/>
      <c r="O2087" s="1976"/>
      <c r="P2087" s="1976"/>
      <c r="Q2087" s="1976"/>
      <c r="R2087" s="1976"/>
      <c r="S2087" s="2649"/>
      <c r="T2087" s="1722"/>
      <c r="U2087" s="1974"/>
      <c r="V2087" s="1974"/>
    </row>
    <row r="2088" spans="1:22">
      <c r="A2088" s="1722"/>
      <c r="B2088" s="2648"/>
      <c r="C2088" s="659"/>
      <c r="D2088" s="1722"/>
      <c r="E2088" s="2648"/>
      <c r="F2088" s="2648"/>
      <c r="G2088" s="1722"/>
      <c r="H2088" s="2648"/>
      <c r="I2088" s="2643"/>
      <c r="J2088" s="1975"/>
      <c r="K2088" s="1975"/>
      <c r="L2088" s="1974"/>
      <c r="M2088" s="1976"/>
      <c r="N2088" s="1976"/>
      <c r="O2088" s="1976"/>
      <c r="P2088" s="1976"/>
      <c r="Q2088" s="1976"/>
      <c r="R2088" s="1976"/>
      <c r="S2088" s="2649"/>
      <c r="T2088" s="1722"/>
      <c r="U2088" s="1974"/>
      <c r="V2088" s="1974"/>
    </row>
    <row r="2089" spans="1:22">
      <c r="A2089" s="1722"/>
      <c r="B2089" s="2648"/>
      <c r="C2089" s="659"/>
      <c r="D2089" s="1722"/>
      <c r="E2089" s="2648"/>
      <c r="F2089" s="2648"/>
      <c r="G2089" s="1722"/>
      <c r="H2089" s="2648"/>
      <c r="I2089" s="2643"/>
      <c r="J2089" s="1975"/>
      <c r="K2089" s="1975"/>
      <c r="L2089" s="1974"/>
      <c r="M2089" s="1976"/>
      <c r="N2089" s="1976"/>
      <c r="O2089" s="1976"/>
      <c r="P2089" s="1976"/>
      <c r="Q2089" s="1976"/>
      <c r="R2089" s="1976"/>
      <c r="S2089" s="2649"/>
      <c r="T2089" s="1722"/>
      <c r="U2089" s="1974"/>
      <c r="V2089" s="1974"/>
    </row>
    <row r="2090" spans="1:22">
      <c r="A2090" s="1722"/>
      <c r="B2090" s="2648"/>
      <c r="C2090" s="659"/>
      <c r="D2090" s="1722"/>
      <c r="E2090" s="2648"/>
      <c r="F2090" s="2648"/>
      <c r="G2090" s="1722"/>
      <c r="H2090" s="2648"/>
      <c r="I2090" s="2643"/>
      <c r="J2090" s="1975"/>
      <c r="K2090" s="1975"/>
      <c r="L2090" s="1974"/>
      <c r="M2090" s="1976"/>
      <c r="N2090" s="1976"/>
      <c r="O2090" s="1976"/>
      <c r="P2090" s="1976"/>
      <c r="Q2090" s="1976"/>
      <c r="R2090" s="1976"/>
      <c r="S2090" s="2649"/>
      <c r="T2090" s="1722"/>
      <c r="U2090" s="1974"/>
      <c r="V2090" s="1974"/>
    </row>
    <row r="2091" spans="1:22">
      <c r="A2091" s="1722"/>
      <c r="B2091" s="2648"/>
      <c r="C2091" s="659"/>
      <c r="D2091" s="1722"/>
      <c r="E2091" s="2648"/>
      <c r="F2091" s="2648"/>
      <c r="G2091" s="1722"/>
      <c r="H2091" s="2648"/>
      <c r="I2091" s="2643"/>
      <c r="J2091" s="1975"/>
      <c r="K2091" s="1975"/>
      <c r="L2091" s="1974"/>
      <c r="M2091" s="1976"/>
      <c r="N2091" s="1976"/>
      <c r="O2091" s="1976"/>
      <c r="P2091" s="1976"/>
      <c r="Q2091" s="1976"/>
      <c r="R2091" s="1976"/>
      <c r="S2091" s="2649"/>
      <c r="T2091" s="1722"/>
      <c r="U2091" s="1974"/>
      <c r="V2091" s="1974"/>
    </row>
    <row r="2092" spans="1:22">
      <c r="A2092" s="1722"/>
      <c r="B2092" s="2648"/>
      <c r="C2092" s="659"/>
      <c r="D2092" s="1722"/>
      <c r="E2092" s="2648"/>
      <c r="F2092" s="2648"/>
      <c r="G2092" s="1722"/>
      <c r="H2092" s="2648"/>
      <c r="I2092" s="2643"/>
      <c r="J2092" s="1975"/>
      <c r="K2092" s="1975"/>
      <c r="L2092" s="1974"/>
      <c r="M2092" s="1976"/>
      <c r="N2092" s="1976"/>
      <c r="O2092" s="1976"/>
      <c r="P2092" s="1976"/>
      <c r="Q2092" s="1976"/>
      <c r="R2092" s="1976"/>
      <c r="S2092" s="2649"/>
      <c r="T2092" s="1722"/>
      <c r="U2092" s="1974"/>
      <c r="V2092" s="1974"/>
    </row>
    <row r="2093" spans="1:22">
      <c r="A2093" s="1722"/>
      <c r="B2093" s="2648"/>
      <c r="C2093" s="659"/>
      <c r="D2093" s="1722"/>
      <c r="E2093" s="2648"/>
      <c r="F2093" s="2648"/>
      <c r="G2093" s="1722"/>
      <c r="H2093" s="2648"/>
      <c r="I2093" s="2643"/>
      <c r="J2093" s="1975"/>
      <c r="K2093" s="1975"/>
      <c r="L2093" s="1974"/>
      <c r="M2093" s="1976"/>
      <c r="N2093" s="1976"/>
      <c r="O2093" s="1976"/>
      <c r="P2093" s="1976"/>
      <c r="Q2093" s="1976"/>
      <c r="R2093" s="1976"/>
      <c r="S2093" s="2649"/>
      <c r="T2093" s="1722"/>
      <c r="U2093" s="1974"/>
      <c r="V2093" s="1974"/>
    </row>
    <row r="2094" spans="1:22">
      <c r="A2094" s="1722"/>
      <c r="B2094" s="2648"/>
      <c r="C2094" s="659"/>
      <c r="D2094" s="1722"/>
      <c r="E2094" s="2648"/>
      <c r="F2094" s="2648"/>
      <c r="G2094" s="1722"/>
      <c r="H2094" s="2648"/>
      <c r="I2094" s="2643"/>
      <c r="J2094" s="1975"/>
      <c r="K2094" s="1975"/>
      <c r="L2094" s="1974"/>
      <c r="M2094" s="1976"/>
      <c r="N2094" s="1976"/>
      <c r="O2094" s="1976"/>
      <c r="P2094" s="1976"/>
      <c r="Q2094" s="1976"/>
      <c r="R2094" s="1976"/>
      <c r="S2094" s="2649"/>
      <c r="T2094" s="1722"/>
      <c r="U2094" s="1974"/>
      <c r="V2094" s="1974"/>
    </row>
    <row r="2095" spans="1:22">
      <c r="A2095" s="1722"/>
      <c r="B2095" s="2648"/>
      <c r="C2095" s="659"/>
      <c r="D2095" s="1722"/>
      <c r="E2095" s="2648"/>
      <c r="F2095" s="2648"/>
      <c r="G2095" s="1722"/>
      <c r="H2095" s="2648"/>
      <c r="I2095" s="2643"/>
      <c r="J2095" s="1975"/>
      <c r="K2095" s="1975"/>
      <c r="L2095" s="1974"/>
      <c r="M2095" s="1976"/>
      <c r="N2095" s="1976"/>
      <c r="O2095" s="1976"/>
      <c r="P2095" s="1976"/>
      <c r="Q2095" s="1976"/>
      <c r="R2095" s="1976"/>
      <c r="S2095" s="2649"/>
      <c r="T2095" s="1722"/>
      <c r="U2095" s="1974"/>
      <c r="V2095" s="1974"/>
    </row>
    <row r="2096" spans="1:22">
      <c r="A2096" s="1722"/>
      <c r="B2096" s="2648"/>
      <c r="C2096" s="659"/>
      <c r="D2096" s="1722"/>
      <c r="E2096" s="2648"/>
      <c r="F2096" s="2648"/>
      <c r="G2096" s="1722"/>
      <c r="H2096" s="2648"/>
      <c r="I2096" s="2643"/>
      <c r="J2096" s="1975"/>
      <c r="K2096" s="1975"/>
      <c r="L2096" s="1974"/>
      <c r="M2096" s="1976"/>
      <c r="N2096" s="1976"/>
      <c r="O2096" s="1976"/>
      <c r="P2096" s="1976"/>
      <c r="Q2096" s="1976"/>
      <c r="R2096" s="1976"/>
      <c r="S2096" s="2649"/>
      <c r="T2096" s="1722"/>
      <c r="U2096" s="1974"/>
      <c r="V2096" s="1974"/>
    </row>
    <row r="2097" spans="1:22">
      <c r="A2097" s="1722"/>
      <c r="B2097" s="2648"/>
      <c r="C2097" s="659"/>
      <c r="D2097" s="1722"/>
      <c r="E2097" s="2648"/>
      <c r="F2097" s="2648"/>
      <c r="G2097" s="1722"/>
      <c r="H2097" s="2648"/>
      <c r="I2097" s="2643"/>
      <c r="J2097" s="1975"/>
      <c r="K2097" s="1975"/>
      <c r="L2097" s="1974"/>
      <c r="M2097" s="1976"/>
      <c r="N2097" s="1976"/>
      <c r="O2097" s="1976"/>
      <c r="P2097" s="1976"/>
      <c r="Q2097" s="1976"/>
      <c r="R2097" s="1976"/>
      <c r="S2097" s="2649"/>
      <c r="T2097" s="1722"/>
      <c r="U2097" s="1974"/>
      <c r="V2097" s="1974"/>
    </row>
    <row r="2098" spans="1:22">
      <c r="A2098" s="1722"/>
      <c r="B2098" s="2648"/>
      <c r="C2098" s="659"/>
      <c r="D2098" s="1722"/>
      <c r="E2098" s="2648"/>
      <c r="F2098" s="2648"/>
      <c r="G2098" s="1722"/>
      <c r="H2098" s="2648"/>
      <c r="I2098" s="2643"/>
      <c r="J2098" s="1975"/>
      <c r="K2098" s="1975"/>
      <c r="L2098" s="1974"/>
      <c r="M2098" s="1976"/>
      <c r="N2098" s="1976"/>
      <c r="O2098" s="1976"/>
      <c r="P2098" s="1976"/>
      <c r="Q2098" s="1976"/>
      <c r="R2098" s="1976"/>
      <c r="S2098" s="2649"/>
      <c r="T2098" s="1722"/>
      <c r="U2098" s="1974"/>
      <c r="V2098" s="1974"/>
    </row>
    <row r="2099" spans="1:22">
      <c r="A2099" s="1722"/>
      <c r="B2099" s="2648"/>
      <c r="C2099" s="659"/>
      <c r="D2099" s="1722"/>
      <c r="E2099" s="2648"/>
      <c r="F2099" s="2648"/>
      <c r="G2099" s="1722"/>
      <c r="H2099" s="2648"/>
      <c r="I2099" s="2643"/>
      <c r="J2099" s="1975"/>
      <c r="K2099" s="1975"/>
      <c r="L2099" s="1974"/>
      <c r="M2099" s="1976"/>
      <c r="N2099" s="1976"/>
      <c r="O2099" s="1976"/>
      <c r="P2099" s="1976"/>
      <c r="Q2099" s="1976"/>
      <c r="R2099" s="1976"/>
      <c r="S2099" s="2649"/>
      <c r="T2099" s="1722"/>
      <c r="U2099" s="1974"/>
      <c r="V2099" s="1974"/>
    </row>
    <row r="2100" spans="1:22">
      <c r="A2100" s="1722"/>
      <c r="B2100" s="2648"/>
      <c r="C2100" s="659"/>
      <c r="D2100" s="1722"/>
      <c r="E2100" s="2648"/>
      <c r="F2100" s="2648"/>
      <c r="G2100" s="1722"/>
      <c r="H2100" s="2648"/>
      <c r="I2100" s="2643"/>
      <c r="J2100" s="1975"/>
      <c r="K2100" s="1975"/>
      <c r="L2100" s="1974"/>
      <c r="M2100" s="1976"/>
      <c r="N2100" s="1976"/>
      <c r="O2100" s="1976"/>
      <c r="P2100" s="1976"/>
      <c r="Q2100" s="1976"/>
      <c r="R2100" s="1976"/>
      <c r="S2100" s="2649"/>
      <c r="T2100" s="1722"/>
      <c r="U2100" s="1974"/>
      <c r="V2100" s="1974"/>
    </row>
    <row r="2101" spans="1:22">
      <c r="A2101" s="1722"/>
      <c r="B2101" s="2648"/>
      <c r="C2101" s="659"/>
      <c r="D2101" s="1722"/>
      <c r="E2101" s="2648"/>
      <c r="F2101" s="2648"/>
      <c r="G2101" s="1722"/>
      <c r="H2101" s="2648"/>
      <c r="I2101" s="2643"/>
      <c r="J2101" s="1975"/>
      <c r="K2101" s="1975"/>
      <c r="L2101" s="1974"/>
      <c r="M2101" s="1976"/>
      <c r="N2101" s="1976"/>
      <c r="O2101" s="1976"/>
      <c r="P2101" s="1976"/>
      <c r="Q2101" s="1976"/>
      <c r="R2101" s="1976"/>
      <c r="S2101" s="2649"/>
      <c r="T2101" s="1722"/>
      <c r="U2101" s="1974"/>
      <c r="V2101" s="1974"/>
    </row>
    <row r="2102" spans="1:22">
      <c r="A2102" s="1722"/>
      <c r="B2102" s="2648"/>
      <c r="C2102" s="659"/>
      <c r="D2102" s="1722"/>
      <c r="E2102" s="2648"/>
      <c r="F2102" s="2648"/>
      <c r="G2102" s="1722"/>
      <c r="H2102" s="2648"/>
      <c r="I2102" s="2643"/>
      <c r="J2102" s="1975"/>
      <c r="K2102" s="1975"/>
      <c r="L2102" s="1974"/>
      <c r="M2102" s="1976"/>
      <c r="N2102" s="1976"/>
      <c r="O2102" s="1976"/>
      <c r="P2102" s="1976"/>
      <c r="Q2102" s="1976"/>
      <c r="R2102" s="1976"/>
      <c r="S2102" s="2649"/>
      <c r="T2102" s="1722"/>
      <c r="U2102" s="1974"/>
      <c r="V2102" s="1974"/>
    </row>
    <row r="2103" spans="1:22">
      <c r="A2103" s="1722"/>
      <c r="B2103" s="2648"/>
      <c r="C2103" s="659"/>
      <c r="D2103" s="1722"/>
      <c r="E2103" s="2648"/>
      <c r="F2103" s="2648"/>
      <c r="G2103" s="1722"/>
      <c r="H2103" s="2648"/>
      <c r="I2103" s="2643"/>
      <c r="J2103" s="1975"/>
      <c r="K2103" s="1975"/>
      <c r="L2103" s="1974"/>
      <c r="M2103" s="1976"/>
      <c r="N2103" s="1976"/>
      <c r="O2103" s="1976"/>
      <c r="P2103" s="1976"/>
      <c r="Q2103" s="1976"/>
      <c r="R2103" s="1976"/>
      <c r="S2103" s="2649"/>
      <c r="T2103" s="1722"/>
      <c r="U2103" s="1974"/>
      <c r="V2103" s="1974"/>
    </row>
    <row r="2104" spans="1:22">
      <c r="A2104" s="1722"/>
      <c r="B2104" s="2648"/>
      <c r="C2104" s="659"/>
      <c r="D2104" s="1722"/>
      <c r="E2104" s="2648"/>
      <c r="F2104" s="2648"/>
      <c r="G2104" s="1722"/>
      <c r="H2104" s="2648"/>
      <c r="I2104" s="2643"/>
      <c r="J2104" s="1975"/>
      <c r="K2104" s="1975"/>
      <c r="L2104" s="1974"/>
      <c r="M2104" s="1976"/>
      <c r="N2104" s="1976"/>
      <c r="O2104" s="1976"/>
      <c r="P2104" s="1976"/>
      <c r="Q2104" s="1976"/>
      <c r="R2104" s="1976"/>
      <c r="S2104" s="2649"/>
      <c r="T2104" s="1722"/>
      <c r="U2104" s="1974"/>
      <c r="V2104" s="1974"/>
    </row>
    <row r="2105" spans="1:22">
      <c r="A2105" s="1722"/>
      <c r="B2105" s="2648"/>
      <c r="C2105" s="659"/>
      <c r="D2105" s="1722"/>
      <c r="E2105" s="2648"/>
      <c r="F2105" s="2648"/>
      <c r="G2105" s="1722"/>
      <c r="H2105" s="2648"/>
      <c r="I2105" s="2643"/>
      <c r="J2105" s="1975"/>
      <c r="K2105" s="1975"/>
      <c r="L2105" s="1974"/>
      <c r="M2105" s="1976"/>
      <c r="N2105" s="1976"/>
      <c r="O2105" s="1976"/>
      <c r="P2105" s="1976"/>
      <c r="Q2105" s="1976"/>
      <c r="R2105" s="1976"/>
      <c r="S2105" s="2649"/>
      <c r="T2105" s="1722"/>
      <c r="U2105" s="1974"/>
      <c r="V2105" s="1974"/>
    </row>
    <row r="2106" spans="1:22">
      <c r="A2106" s="1722"/>
      <c r="B2106" s="2648"/>
      <c r="C2106" s="659"/>
      <c r="D2106" s="1722"/>
      <c r="E2106" s="2648"/>
      <c r="F2106" s="2648"/>
      <c r="G2106" s="1722"/>
      <c r="H2106" s="2648"/>
      <c r="I2106" s="2643"/>
      <c r="J2106" s="1975"/>
      <c r="K2106" s="1975"/>
      <c r="L2106" s="1974"/>
      <c r="M2106" s="1976"/>
      <c r="N2106" s="1976"/>
      <c r="O2106" s="1976"/>
      <c r="P2106" s="1976"/>
      <c r="Q2106" s="1976"/>
      <c r="R2106" s="1976"/>
      <c r="S2106" s="2649"/>
      <c r="T2106" s="1722"/>
      <c r="U2106" s="1974"/>
      <c r="V2106" s="1974"/>
    </row>
    <row r="2107" spans="1:22">
      <c r="A2107" s="1722"/>
      <c r="B2107" s="2648"/>
      <c r="C2107" s="659"/>
      <c r="D2107" s="1722"/>
      <c r="E2107" s="2648"/>
      <c r="F2107" s="2648"/>
      <c r="G2107" s="1722"/>
      <c r="H2107" s="2648"/>
      <c r="I2107" s="2643"/>
      <c r="J2107" s="1975"/>
      <c r="K2107" s="1975"/>
      <c r="L2107" s="1974"/>
      <c r="M2107" s="1976"/>
      <c r="N2107" s="1976"/>
      <c r="O2107" s="1976"/>
      <c r="P2107" s="1976"/>
      <c r="Q2107" s="1976"/>
      <c r="R2107" s="1976"/>
      <c r="S2107" s="2649"/>
      <c r="T2107" s="1722"/>
      <c r="U2107" s="1974"/>
      <c r="V2107" s="1974"/>
    </row>
    <row r="2108" spans="1:22">
      <c r="A2108" s="1722"/>
      <c r="B2108" s="2648"/>
      <c r="C2108" s="659"/>
      <c r="D2108" s="1722"/>
      <c r="E2108" s="2648"/>
      <c r="F2108" s="2648"/>
      <c r="G2108" s="1722"/>
      <c r="H2108" s="2648"/>
      <c r="I2108" s="2643"/>
      <c r="J2108" s="1975"/>
      <c r="K2108" s="1975"/>
      <c r="L2108" s="1974"/>
      <c r="M2108" s="1976"/>
      <c r="N2108" s="1976"/>
      <c r="O2108" s="1976"/>
      <c r="P2108" s="1976"/>
      <c r="Q2108" s="1976"/>
      <c r="R2108" s="1976"/>
      <c r="S2108" s="2649"/>
      <c r="T2108" s="1722"/>
      <c r="U2108" s="1974"/>
      <c r="V2108" s="1974"/>
    </row>
    <row r="2109" spans="1:22">
      <c r="A2109" s="1722"/>
      <c r="B2109" s="2648"/>
      <c r="C2109" s="659"/>
      <c r="D2109" s="1722"/>
      <c r="E2109" s="2648"/>
      <c r="F2109" s="2648"/>
      <c r="G2109" s="1722"/>
      <c r="H2109" s="2648"/>
      <c r="I2109" s="2643"/>
      <c r="J2109" s="1975"/>
      <c r="K2109" s="1975"/>
      <c r="L2109" s="1974"/>
      <c r="M2109" s="1976"/>
      <c r="N2109" s="1976"/>
      <c r="O2109" s="1976"/>
      <c r="P2109" s="1976"/>
      <c r="Q2109" s="1976"/>
      <c r="R2109" s="1976"/>
      <c r="S2109" s="2649"/>
      <c r="T2109" s="1722"/>
      <c r="U2109" s="1974"/>
      <c r="V2109" s="1974"/>
    </row>
    <row r="2110" spans="1:22">
      <c r="A2110" s="1722"/>
      <c r="B2110" s="2648"/>
      <c r="C2110" s="659"/>
      <c r="D2110" s="1722"/>
      <c r="E2110" s="2648"/>
      <c r="F2110" s="2648"/>
      <c r="G2110" s="1722"/>
      <c r="H2110" s="2648"/>
      <c r="I2110" s="2643"/>
      <c r="J2110" s="1975"/>
      <c r="K2110" s="1975"/>
      <c r="L2110" s="1974"/>
      <c r="M2110" s="1976"/>
      <c r="N2110" s="1976"/>
      <c r="O2110" s="1976"/>
      <c r="P2110" s="1976"/>
      <c r="Q2110" s="1976"/>
      <c r="R2110" s="1976"/>
      <c r="S2110" s="2649"/>
      <c r="T2110" s="1722"/>
      <c r="U2110" s="1974"/>
      <c r="V2110" s="1974"/>
    </row>
    <row r="2111" spans="1:22">
      <c r="A2111" s="1722"/>
      <c r="B2111" s="2648"/>
      <c r="C2111" s="659"/>
      <c r="D2111" s="1722"/>
      <c r="E2111" s="2648"/>
      <c r="F2111" s="2648"/>
      <c r="G2111" s="1722"/>
      <c r="H2111" s="2648"/>
      <c r="I2111" s="2643"/>
      <c r="J2111" s="1975"/>
      <c r="K2111" s="1975"/>
      <c r="L2111" s="1974"/>
      <c r="M2111" s="1976"/>
      <c r="N2111" s="1976"/>
      <c r="O2111" s="1976"/>
      <c r="P2111" s="1976"/>
      <c r="Q2111" s="1976"/>
      <c r="R2111" s="1976"/>
      <c r="S2111" s="2649"/>
      <c r="T2111" s="1722"/>
      <c r="U2111" s="1974"/>
      <c r="V2111" s="1974"/>
    </row>
    <row r="2112" spans="1:22">
      <c r="A2112" s="1722"/>
      <c r="B2112" s="2648"/>
      <c r="C2112" s="659"/>
      <c r="D2112" s="1722"/>
      <c r="E2112" s="2648"/>
      <c r="F2112" s="2648"/>
      <c r="G2112" s="1722"/>
      <c r="H2112" s="2648"/>
      <c r="I2112" s="2643"/>
      <c r="J2112" s="1975"/>
      <c r="K2112" s="1975"/>
      <c r="L2112" s="1974"/>
      <c r="M2112" s="1976"/>
      <c r="N2112" s="1976"/>
      <c r="O2112" s="1976"/>
      <c r="P2112" s="1976"/>
      <c r="Q2112" s="1976"/>
      <c r="R2112" s="1976"/>
      <c r="S2112" s="2649"/>
      <c r="T2112" s="1722"/>
      <c r="U2112" s="1974"/>
      <c r="V2112" s="1974"/>
    </row>
    <row r="2113" spans="1:22">
      <c r="A2113" s="1722"/>
      <c r="B2113" s="2648"/>
      <c r="C2113" s="659"/>
      <c r="D2113" s="1722"/>
      <c r="E2113" s="2648"/>
      <c r="F2113" s="2648"/>
      <c r="G2113" s="1722"/>
      <c r="H2113" s="2648"/>
      <c r="I2113" s="2643"/>
      <c r="J2113" s="1975"/>
      <c r="K2113" s="1975"/>
      <c r="L2113" s="1974"/>
      <c r="M2113" s="1976"/>
      <c r="N2113" s="1976"/>
      <c r="O2113" s="1976"/>
      <c r="P2113" s="1976"/>
      <c r="Q2113" s="1976"/>
      <c r="R2113" s="1976"/>
      <c r="S2113" s="2649"/>
      <c r="T2113" s="1722"/>
      <c r="U2113" s="1974"/>
      <c r="V2113" s="1974"/>
    </row>
    <row r="2114" spans="1:22">
      <c r="A2114" s="1722"/>
      <c r="B2114" s="2648"/>
      <c r="C2114" s="659"/>
      <c r="D2114" s="1722"/>
      <c r="E2114" s="2648"/>
      <c r="F2114" s="2648"/>
      <c r="G2114" s="1722"/>
      <c r="H2114" s="2648"/>
      <c r="I2114" s="2643"/>
      <c r="J2114" s="1975"/>
      <c r="K2114" s="1975"/>
      <c r="L2114" s="1974"/>
      <c r="M2114" s="1976"/>
      <c r="N2114" s="1976"/>
      <c r="O2114" s="1976"/>
      <c r="P2114" s="1976"/>
      <c r="Q2114" s="1976"/>
      <c r="R2114" s="1976"/>
      <c r="S2114" s="2649"/>
      <c r="T2114" s="1722"/>
      <c r="U2114" s="1974"/>
      <c r="V2114" s="1974"/>
    </row>
    <row r="2115" spans="1:22">
      <c r="A2115" s="1722"/>
      <c r="B2115" s="2648"/>
      <c r="C2115" s="659"/>
      <c r="D2115" s="1722"/>
      <c r="E2115" s="2648"/>
      <c r="F2115" s="2648"/>
      <c r="G2115" s="1722"/>
      <c r="H2115" s="2648"/>
      <c r="I2115" s="2643"/>
      <c r="J2115" s="1975"/>
      <c r="K2115" s="1975"/>
      <c r="L2115" s="1974"/>
      <c r="M2115" s="1976"/>
      <c r="N2115" s="1976"/>
      <c r="O2115" s="1976"/>
      <c r="P2115" s="1976"/>
      <c r="Q2115" s="1976"/>
      <c r="R2115" s="1976"/>
      <c r="S2115" s="2649"/>
      <c r="T2115" s="1722"/>
      <c r="U2115" s="1974"/>
      <c r="V2115" s="1974"/>
    </row>
    <row r="2116" spans="1:22">
      <c r="A2116" s="1722"/>
      <c r="B2116" s="2648"/>
      <c r="C2116" s="659"/>
      <c r="D2116" s="1722"/>
      <c r="E2116" s="2648"/>
      <c r="F2116" s="2648"/>
      <c r="G2116" s="1722"/>
      <c r="H2116" s="2648"/>
      <c r="I2116" s="2643"/>
      <c r="J2116" s="1975"/>
      <c r="K2116" s="1975"/>
      <c r="L2116" s="1974"/>
      <c r="M2116" s="1976"/>
      <c r="N2116" s="1976"/>
      <c r="O2116" s="1976"/>
      <c r="P2116" s="1976"/>
      <c r="Q2116" s="1976"/>
      <c r="R2116" s="1976"/>
      <c r="S2116" s="2649"/>
      <c r="T2116" s="1722"/>
      <c r="U2116" s="1974"/>
      <c r="V2116" s="1974"/>
    </row>
    <row r="2117" spans="1:22">
      <c r="A2117" s="1722"/>
      <c r="B2117" s="2648"/>
      <c r="C2117" s="659"/>
      <c r="D2117" s="1722"/>
      <c r="E2117" s="2648"/>
      <c r="F2117" s="2648"/>
      <c r="G2117" s="1722"/>
      <c r="H2117" s="2648"/>
      <c r="I2117" s="2643"/>
      <c r="J2117" s="1975"/>
      <c r="K2117" s="1975"/>
      <c r="L2117" s="1974"/>
      <c r="M2117" s="1976"/>
      <c r="N2117" s="1976"/>
      <c r="O2117" s="1976"/>
      <c r="P2117" s="1976"/>
      <c r="Q2117" s="1976"/>
      <c r="R2117" s="1976"/>
      <c r="S2117" s="2649"/>
      <c r="T2117" s="1722"/>
      <c r="U2117" s="1974"/>
      <c r="V2117" s="1974"/>
    </row>
    <row r="2118" spans="1:22">
      <c r="A2118" s="1722"/>
      <c r="B2118" s="2648"/>
      <c r="C2118" s="659"/>
      <c r="D2118" s="1722"/>
      <c r="E2118" s="2648"/>
      <c r="F2118" s="2648"/>
      <c r="G2118" s="1722"/>
      <c r="H2118" s="2648"/>
      <c r="I2118" s="2643"/>
      <c r="J2118" s="1975"/>
      <c r="K2118" s="1975"/>
      <c r="L2118" s="1974"/>
      <c r="M2118" s="1976"/>
      <c r="N2118" s="1976"/>
      <c r="O2118" s="1976"/>
      <c r="P2118" s="1976"/>
      <c r="Q2118" s="1976"/>
      <c r="R2118" s="1976"/>
      <c r="S2118" s="2649"/>
      <c r="T2118" s="1722"/>
      <c r="U2118" s="1974"/>
      <c r="V2118" s="1974"/>
    </row>
    <row r="2119" spans="1:22">
      <c r="A2119" s="1722"/>
      <c r="B2119" s="2648"/>
      <c r="C2119" s="659"/>
      <c r="D2119" s="1722"/>
      <c r="E2119" s="2648"/>
      <c r="F2119" s="2648"/>
      <c r="G2119" s="1722"/>
      <c r="H2119" s="2648"/>
      <c r="I2119" s="2643"/>
      <c r="J2119" s="1975"/>
      <c r="K2119" s="1975"/>
      <c r="L2119" s="1974"/>
      <c r="M2119" s="1976"/>
      <c r="N2119" s="1976"/>
      <c r="O2119" s="1976"/>
      <c r="P2119" s="1976"/>
      <c r="Q2119" s="1976"/>
      <c r="R2119" s="1976"/>
      <c r="S2119" s="2649"/>
      <c r="T2119" s="1722"/>
      <c r="U2119" s="1974"/>
      <c r="V2119" s="1974"/>
    </row>
    <row r="2120" spans="1:22">
      <c r="A2120" s="1722"/>
      <c r="B2120" s="2648"/>
      <c r="C2120" s="659"/>
      <c r="D2120" s="1722"/>
      <c r="E2120" s="2648"/>
      <c r="F2120" s="2648"/>
      <c r="G2120" s="1722"/>
      <c r="H2120" s="2648"/>
      <c r="I2120" s="2643"/>
      <c r="J2120" s="1975"/>
      <c r="K2120" s="1975"/>
      <c r="L2120" s="1974"/>
      <c r="M2120" s="1976"/>
      <c r="N2120" s="1976"/>
      <c r="O2120" s="1976"/>
      <c r="P2120" s="1976"/>
      <c r="Q2120" s="1976"/>
      <c r="R2120" s="1976"/>
      <c r="S2120" s="2649"/>
      <c r="T2120" s="1722"/>
      <c r="U2120" s="1974"/>
      <c r="V2120" s="1974"/>
    </row>
    <row r="2121" spans="1:22">
      <c r="A2121" s="1722"/>
      <c r="B2121" s="2648"/>
      <c r="C2121" s="659"/>
      <c r="D2121" s="1722"/>
      <c r="E2121" s="2648"/>
      <c r="F2121" s="2648"/>
      <c r="G2121" s="1722"/>
      <c r="H2121" s="2648"/>
      <c r="I2121" s="2643"/>
      <c r="J2121" s="1975"/>
      <c r="K2121" s="1975"/>
      <c r="L2121" s="1974"/>
      <c r="M2121" s="1976"/>
      <c r="N2121" s="1976"/>
      <c r="O2121" s="1976"/>
      <c r="P2121" s="1976"/>
      <c r="Q2121" s="1976"/>
      <c r="R2121" s="1976"/>
      <c r="S2121" s="2649"/>
      <c r="T2121" s="1722"/>
      <c r="U2121" s="1974"/>
      <c r="V2121" s="1974"/>
    </row>
    <row r="2122" spans="1:22">
      <c r="A2122" s="1722"/>
      <c r="B2122" s="2648"/>
      <c r="C2122" s="659"/>
      <c r="D2122" s="1722"/>
      <c r="E2122" s="2648"/>
      <c r="F2122" s="2648"/>
      <c r="G2122" s="1722"/>
      <c r="H2122" s="2648"/>
      <c r="I2122" s="2643"/>
      <c r="J2122" s="1975"/>
      <c r="K2122" s="1975"/>
      <c r="L2122" s="1974"/>
      <c r="M2122" s="1976"/>
      <c r="N2122" s="1976"/>
      <c r="O2122" s="1976"/>
      <c r="P2122" s="1976"/>
      <c r="Q2122" s="1976"/>
      <c r="R2122" s="1976"/>
      <c r="S2122" s="2649"/>
      <c r="T2122" s="1722"/>
      <c r="U2122" s="1974"/>
      <c r="V2122" s="1974"/>
    </row>
    <row r="2123" spans="1:22">
      <c r="A2123" s="1722"/>
      <c r="B2123" s="2648"/>
      <c r="C2123" s="659"/>
      <c r="D2123" s="1722"/>
      <c r="E2123" s="2648"/>
      <c r="F2123" s="2648"/>
      <c r="G2123" s="1722"/>
      <c r="H2123" s="2648"/>
      <c r="I2123" s="2643"/>
      <c r="J2123" s="1975"/>
      <c r="K2123" s="1975"/>
      <c r="L2123" s="1974"/>
      <c r="M2123" s="1976"/>
      <c r="N2123" s="1976"/>
      <c r="O2123" s="1976"/>
      <c r="P2123" s="1976"/>
      <c r="Q2123" s="1976"/>
      <c r="R2123" s="1976"/>
      <c r="S2123" s="2649"/>
      <c r="T2123" s="1722"/>
      <c r="U2123" s="1974"/>
      <c r="V2123" s="1974"/>
    </row>
    <row r="2124" spans="1:22">
      <c r="A2124" s="1722"/>
      <c r="B2124" s="2648"/>
      <c r="C2124" s="659"/>
      <c r="D2124" s="1722"/>
      <c r="E2124" s="2648"/>
      <c r="F2124" s="2648"/>
      <c r="G2124" s="1722"/>
      <c r="H2124" s="2648"/>
      <c r="I2124" s="2643"/>
      <c r="J2124" s="1975"/>
      <c r="K2124" s="1975"/>
      <c r="L2124" s="1974"/>
      <c r="M2124" s="1976"/>
      <c r="N2124" s="1976"/>
      <c r="O2124" s="1976"/>
      <c r="P2124" s="1976"/>
      <c r="Q2124" s="1976"/>
      <c r="R2124" s="1976"/>
      <c r="S2124" s="2649"/>
      <c r="T2124" s="1722"/>
      <c r="U2124" s="1974"/>
      <c r="V2124" s="1974"/>
    </row>
    <row r="2125" spans="1:22">
      <c r="A2125" s="1722"/>
      <c r="B2125" s="2648"/>
      <c r="C2125" s="659"/>
      <c r="D2125" s="1722"/>
      <c r="E2125" s="2648"/>
      <c r="F2125" s="2648"/>
      <c r="G2125" s="1722"/>
      <c r="H2125" s="2648"/>
      <c r="I2125" s="2643"/>
      <c r="J2125" s="1975"/>
      <c r="K2125" s="1975"/>
      <c r="L2125" s="1974"/>
      <c r="M2125" s="1976"/>
      <c r="N2125" s="1976"/>
      <c r="O2125" s="1976"/>
      <c r="P2125" s="1976"/>
      <c r="Q2125" s="1976"/>
      <c r="R2125" s="1976"/>
      <c r="S2125" s="2649"/>
      <c r="T2125" s="1722"/>
      <c r="U2125" s="1974"/>
      <c r="V2125" s="1974"/>
    </row>
    <row r="2126" spans="1:22">
      <c r="A2126" s="1722"/>
      <c r="B2126" s="2648"/>
      <c r="C2126" s="659"/>
      <c r="D2126" s="1722"/>
      <c r="E2126" s="2648"/>
      <c r="F2126" s="2648"/>
      <c r="G2126" s="1722"/>
      <c r="H2126" s="2648"/>
      <c r="I2126" s="2643"/>
      <c r="J2126" s="1975"/>
      <c r="K2126" s="1975"/>
      <c r="L2126" s="1974"/>
      <c r="M2126" s="1976"/>
      <c r="N2126" s="1976"/>
      <c r="O2126" s="1976"/>
      <c r="P2126" s="1976"/>
      <c r="Q2126" s="1976"/>
      <c r="R2126" s="1976"/>
      <c r="S2126" s="2649"/>
      <c r="T2126" s="1722"/>
      <c r="U2126" s="1974"/>
      <c r="V2126" s="1974"/>
    </row>
    <row r="2127" spans="1:22">
      <c r="A2127" s="1722"/>
      <c r="B2127" s="2648"/>
      <c r="C2127" s="659"/>
      <c r="D2127" s="1722"/>
      <c r="E2127" s="2648"/>
      <c r="F2127" s="2648"/>
      <c r="G2127" s="1722"/>
      <c r="H2127" s="2648"/>
      <c r="I2127" s="2643"/>
      <c r="J2127" s="1975"/>
      <c r="K2127" s="1975"/>
      <c r="L2127" s="1974"/>
      <c r="M2127" s="1976"/>
      <c r="N2127" s="1976"/>
      <c r="O2127" s="1976"/>
      <c r="P2127" s="1976"/>
      <c r="Q2127" s="1976"/>
      <c r="R2127" s="1976"/>
      <c r="S2127" s="2649"/>
      <c r="T2127" s="1722"/>
      <c r="U2127" s="1974"/>
      <c r="V2127" s="1974"/>
    </row>
    <row r="2128" spans="1:22">
      <c r="A2128" s="1722"/>
      <c r="B2128" s="2648"/>
      <c r="C2128" s="659"/>
      <c r="D2128" s="1722"/>
      <c r="E2128" s="2648"/>
      <c r="F2128" s="2648"/>
      <c r="G2128" s="1722"/>
      <c r="H2128" s="2648"/>
      <c r="I2128" s="2643"/>
      <c r="J2128" s="1975"/>
      <c r="K2128" s="1975"/>
      <c r="L2128" s="1974"/>
      <c r="M2128" s="1976"/>
      <c r="N2128" s="1976"/>
      <c r="O2128" s="1976"/>
      <c r="P2128" s="1976"/>
      <c r="Q2128" s="1976"/>
      <c r="R2128" s="1976"/>
      <c r="S2128" s="2649"/>
      <c r="T2128" s="1722"/>
      <c r="U2128" s="1974"/>
      <c r="V2128" s="1974"/>
    </row>
    <row r="2129" spans="1:22">
      <c r="A2129" s="1722"/>
      <c r="B2129" s="2648"/>
      <c r="C2129" s="659"/>
      <c r="D2129" s="1722"/>
      <c r="E2129" s="2648"/>
      <c r="F2129" s="2648"/>
      <c r="G2129" s="1722"/>
      <c r="H2129" s="2648"/>
      <c r="I2129" s="2643"/>
      <c r="J2129" s="1975"/>
      <c r="K2129" s="1975"/>
      <c r="L2129" s="1974"/>
      <c r="M2129" s="1976"/>
      <c r="N2129" s="1976"/>
      <c r="O2129" s="1976"/>
      <c r="P2129" s="1976"/>
      <c r="Q2129" s="1976"/>
      <c r="R2129" s="1976"/>
      <c r="S2129" s="2649"/>
      <c r="T2129" s="1722"/>
      <c r="U2129" s="1974"/>
      <c r="V2129" s="1974"/>
    </row>
    <row r="2130" spans="1:22">
      <c r="A2130" s="1722"/>
      <c r="B2130" s="2648"/>
      <c r="C2130" s="659"/>
      <c r="D2130" s="1722"/>
      <c r="E2130" s="2648"/>
      <c r="F2130" s="2648"/>
      <c r="G2130" s="1722"/>
      <c r="H2130" s="2648"/>
      <c r="I2130" s="2643"/>
      <c r="J2130" s="1975"/>
      <c r="K2130" s="1975"/>
      <c r="L2130" s="1974"/>
      <c r="M2130" s="1976"/>
      <c r="N2130" s="1976"/>
      <c r="O2130" s="1976"/>
      <c r="P2130" s="1976"/>
      <c r="Q2130" s="1976"/>
      <c r="R2130" s="1976"/>
      <c r="S2130" s="2649"/>
      <c r="T2130" s="1722"/>
      <c r="U2130" s="1974"/>
      <c r="V2130" s="1974"/>
    </row>
    <row r="2131" spans="1:22">
      <c r="A2131" s="1722"/>
      <c r="B2131" s="2648"/>
      <c r="C2131" s="659"/>
      <c r="D2131" s="1722"/>
      <c r="E2131" s="2648"/>
      <c r="F2131" s="2648"/>
      <c r="G2131" s="1722"/>
      <c r="H2131" s="2648"/>
      <c r="I2131" s="2643"/>
      <c r="J2131" s="1975"/>
      <c r="K2131" s="1975"/>
      <c r="L2131" s="1974"/>
      <c r="M2131" s="1976"/>
      <c r="N2131" s="1976"/>
      <c r="O2131" s="1976"/>
      <c r="P2131" s="1976"/>
      <c r="Q2131" s="1976"/>
      <c r="R2131" s="1976"/>
      <c r="S2131" s="2649"/>
      <c r="T2131" s="1722"/>
      <c r="U2131" s="1974"/>
      <c r="V2131" s="1974"/>
    </row>
    <row r="2132" spans="1:22">
      <c r="A2132" s="1722"/>
      <c r="B2132" s="2648"/>
      <c r="C2132" s="659"/>
      <c r="D2132" s="1722"/>
      <c r="E2132" s="2648"/>
      <c r="F2132" s="2648"/>
      <c r="G2132" s="1722"/>
      <c r="H2132" s="2648"/>
      <c r="I2132" s="2643"/>
      <c r="J2132" s="1975"/>
      <c r="K2132" s="1975"/>
      <c r="L2132" s="1974"/>
      <c r="M2132" s="1976"/>
      <c r="N2132" s="1976"/>
      <c r="O2132" s="1976"/>
      <c r="P2132" s="1976"/>
      <c r="Q2132" s="1976"/>
      <c r="R2132" s="1976"/>
      <c r="S2132" s="2649"/>
      <c r="T2132" s="1722"/>
      <c r="U2132" s="1974"/>
      <c r="V2132" s="1974"/>
    </row>
    <row r="2133" spans="1:22">
      <c r="A2133" s="1722"/>
      <c r="B2133" s="2648"/>
      <c r="C2133" s="659"/>
      <c r="D2133" s="1722"/>
      <c r="E2133" s="2648"/>
      <c r="F2133" s="2648"/>
      <c r="G2133" s="1722"/>
      <c r="H2133" s="2648"/>
      <c r="I2133" s="2643"/>
      <c r="J2133" s="1975"/>
      <c r="K2133" s="1975"/>
      <c r="L2133" s="1974"/>
      <c r="M2133" s="1976"/>
      <c r="N2133" s="1976"/>
      <c r="O2133" s="1976"/>
      <c r="P2133" s="1976"/>
      <c r="Q2133" s="1976"/>
      <c r="R2133" s="1976"/>
      <c r="S2133" s="2649"/>
      <c r="T2133" s="1722"/>
      <c r="U2133" s="1974"/>
      <c r="V2133" s="1974"/>
    </row>
    <row r="2134" spans="1:22">
      <c r="A2134" s="1722"/>
      <c r="B2134" s="2648"/>
      <c r="C2134" s="659"/>
      <c r="D2134" s="1722"/>
      <c r="E2134" s="2648"/>
      <c r="F2134" s="2648"/>
      <c r="G2134" s="1722"/>
      <c r="H2134" s="2648"/>
      <c r="I2134" s="2643"/>
      <c r="J2134" s="1975"/>
      <c r="K2134" s="1975"/>
      <c r="L2134" s="1974"/>
      <c r="M2134" s="1976"/>
      <c r="N2134" s="1976"/>
      <c r="O2134" s="1976"/>
      <c r="P2134" s="1976"/>
      <c r="Q2134" s="1976"/>
      <c r="R2134" s="1976"/>
      <c r="S2134" s="2649"/>
      <c r="T2134" s="1722"/>
      <c r="U2134" s="1974"/>
      <c r="V2134" s="1974"/>
    </row>
    <row r="2135" spans="1:22">
      <c r="A2135" s="1722"/>
      <c r="B2135" s="2648"/>
      <c r="C2135" s="659"/>
      <c r="D2135" s="1722"/>
      <c r="E2135" s="2648"/>
      <c r="F2135" s="2648"/>
      <c r="G2135" s="1722"/>
      <c r="H2135" s="2648"/>
      <c r="I2135" s="2643"/>
      <c r="J2135" s="1975"/>
      <c r="K2135" s="1975"/>
      <c r="L2135" s="1974"/>
      <c r="M2135" s="1976"/>
      <c r="N2135" s="1976"/>
      <c r="O2135" s="1976"/>
      <c r="P2135" s="1976"/>
      <c r="Q2135" s="1976"/>
      <c r="R2135" s="1976"/>
      <c r="S2135" s="2649"/>
      <c r="T2135" s="1722"/>
      <c r="U2135" s="1974"/>
      <c r="V2135" s="1974"/>
    </row>
    <row r="2136" spans="1:22">
      <c r="A2136" s="1722"/>
      <c r="B2136" s="2648"/>
      <c r="C2136" s="659"/>
      <c r="D2136" s="1722"/>
      <c r="E2136" s="2648"/>
      <c r="F2136" s="2648"/>
      <c r="G2136" s="1722"/>
      <c r="H2136" s="2648"/>
      <c r="I2136" s="2643"/>
      <c r="J2136" s="1975"/>
      <c r="K2136" s="1975"/>
      <c r="L2136" s="1974"/>
      <c r="M2136" s="1976"/>
      <c r="N2136" s="1976"/>
      <c r="O2136" s="1976"/>
      <c r="P2136" s="1976"/>
      <c r="Q2136" s="1976"/>
      <c r="R2136" s="1976"/>
      <c r="S2136" s="2649"/>
      <c r="T2136" s="1722"/>
      <c r="U2136" s="1974"/>
      <c r="V2136" s="1974"/>
    </row>
    <row r="2137" spans="1:22">
      <c r="A2137" s="1722"/>
      <c r="B2137" s="2648"/>
      <c r="C2137" s="659"/>
      <c r="D2137" s="1722"/>
      <c r="E2137" s="2648"/>
      <c r="F2137" s="2648"/>
      <c r="G2137" s="1722"/>
      <c r="H2137" s="2648"/>
      <c r="I2137" s="2643"/>
      <c r="J2137" s="1975"/>
      <c r="K2137" s="1975"/>
      <c r="L2137" s="1974"/>
      <c r="M2137" s="1976"/>
      <c r="N2137" s="1976"/>
      <c r="O2137" s="1976"/>
      <c r="P2137" s="1976"/>
      <c r="Q2137" s="1976"/>
      <c r="R2137" s="1976"/>
      <c r="S2137" s="2649"/>
      <c r="T2137" s="1722"/>
      <c r="U2137" s="1974"/>
      <c r="V2137" s="1974"/>
    </row>
    <row r="2138" spans="1:22">
      <c r="A2138" s="1722"/>
      <c r="B2138" s="2648"/>
      <c r="C2138" s="659"/>
      <c r="D2138" s="1722"/>
      <c r="E2138" s="2648"/>
      <c r="F2138" s="2648"/>
      <c r="G2138" s="1722"/>
      <c r="H2138" s="2648"/>
      <c r="I2138" s="2643"/>
      <c r="J2138" s="1975"/>
      <c r="K2138" s="1975"/>
      <c r="L2138" s="1974"/>
      <c r="M2138" s="1976"/>
      <c r="N2138" s="1976"/>
      <c r="O2138" s="1976"/>
      <c r="P2138" s="1976"/>
      <c r="Q2138" s="1976"/>
      <c r="R2138" s="1976"/>
      <c r="S2138" s="2649"/>
      <c r="T2138" s="1722"/>
      <c r="U2138" s="1974"/>
      <c r="V2138" s="1974"/>
    </row>
    <row r="2139" spans="1:22">
      <c r="A2139" s="1722"/>
      <c r="B2139" s="2648"/>
      <c r="C2139" s="659"/>
      <c r="D2139" s="1722"/>
      <c r="E2139" s="2648"/>
      <c r="F2139" s="2648"/>
      <c r="G2139" s="1722"/>
      <c r="H2139" s="2648"/>
      <c r="I2139" s="2643"/>
      <c r="J2139" s="1975"/>
      <c r="K2139" s="1975"/>
      <c r="L2139" s="1974"/>
      <c r="M2139" s="1976"/>
      <c r="N2139" s="1976"/>
      <c r="O2139" s="1976"/>
      <c r="P2139" s="1976"/>
      <c r="Q2139" s="1976"/>
      <c r="R2139" s="1976"/>
      <c r="S2139" s="2649"/>
      <c r="T2139" s="1722"/>
      <c r="U2139" s="1974"/>
      <c r="V2139" s="1974"/>
    </row>
    <row r="2140" spans="1:22">
      <c r="A2140" s="1722"/>
      <c r="B2140" s="2648"/>
      <c r="C2140" s="659"/>
      <c r="D2140" s="1722"/>
      <c r="E2140" s="2648"/>
      <c r="F2140" s="2648"/>
      <c r="G2140" s="1722"/>
      <c r="H2140" s="2648"/>
      <c r="I2140" s="2643"/>
      <c r="J2140" s="1975"/>
      <c r="K2140" s="1975"/>
      <c r="L2140" s="1974"/>
      <c r="M2140" s="1976"/>
      <c r="N2140" s="1976"/>
      <c r="O2140" s="1976"/>
      <c r="P2140" s="1976"/>
      <c r="Q2140" s="1976"/>
      <c r="R2140" s="1976"/>
      <c r="S2140" s="2649"/>
      <c r="T2140" s="1722"/>
      <c r="U2140" s="1974"/>
      <c r="V2140" s="1974"/>
    </row>
    <row r="2141" spans="1:22">
      <c r="A2141" s="1722"/>
      <c r="B2141" s="2648"/>
      <c r="C2141" s="659"/>
      <c r="D2141" s="1722"/>
      <c r="E2141" s="2648"/>
      <c r="F2141" s="2648"/>
      <c r="G2141" s="1722"/>
      <c r="H2141" s="2648"/>
      <c r="I2141" s="2643"/>
      <c r="J2141" s="1975"/>
      <c r="K2141" s="1975"/>
      <c r="L2141" s="1974"/>
      <c r="M2141" s="1976"/>
      <c r="N2141" s="1976"/>
      <c r="O2141" s="1976"/>
      <c r="P2141" s="1976"/>
      <c r="Q2141" s="1976"/>
      <c r="R2141" s="1976"/>
      <c r="S2141" s="2649"/>
      <c r="T2141" s="1722"/>
      <c r="U2141" s="1974"/>
      <c r="V2141" s="1974"/>
    </row>
    <row r="2142" spans="1:22">
      <c r="A2142" s="1722"/>
      <c r="B2142" s="2648"/>
      <c r="C2142" s="659"/>
      <c r="D2142" s="1722"/>
      <c r="E2142" s="2648"/>
      <c r="F2142" s="2648"/>
      <c r="G2142" s="1722"/>
      <c r="H2142" s="2648"/>
      <c r="I2142" s="2643"/>
      <c r="J2142" s="1975"/>
      <c r="K2142" s="1975"/>
      <c r="L2142" s="1974"/>
      <c r="M2142" s="1976"/>
      <c r="N2142" s="1976"/>
      <c r="O2142" s="1976"/>
      <c r="P2142" s="1976"/>
      <c r="Q2142" s="1976"/>
      <c r="R2142" s="1976"/>
      <c r="S2142" s="2649"/>
      <c r="T2142" s="1722"/>
      <c r="U2142" s="1974"/>
      <c r="V2142" s="1974"/>
    </row>
    <row r="2143" spans="1:22">
      <c r="A2143" s="1722"/>
      <c r="B2143" s="2648"/>
      <c r="C2143" s="659"/>
      <c r="D2143" s="1722"/>
      <c r="E2143" s="2648"/>
      <c r="F2143" s="2648"/>
      <c r="G2143" s="1722"/>
      <c r="H2143" s="2648"/>
      <c r="I2143" s="2643"/>
      <c r="J2143" s="1975"/>
      <c r="K2143" s="1975"/>
      <c r="L2143" s="1974"/>
      <c r="M2143" s="1976"/>
      <c r="N2143" s="1976"/>
      <c r="O2143" s="1976"/>
      <c r="P2143" s="1976"/>
      <c r="Q2143" s="1976"/>
      <c r="R2143" s="1976"/>
      <c r="S2143" s="2649"/>
      <c r="T2143" s="1722"/>
      <c r="U2143" s="1974"/>
      <c r="V2143" s="1974"/>
    </row>
    <row r="2144" spans="1:22">
      <c r="A2144" s="1722"/>
      <c r="B2144" s="2648"/>
      <c r="C2144" s="659"/>
      <c r="D2144" s="1722"/>
      <c r="E2144" s="2648"/>
      <c r="F2144" s="2648"/>
      <c r="G2144" s="1722"/>
      <c r="H2144" s="2648"/>
      <c r="I2144" s="2643"/>
      <c r="J2144" s="1975"/>
      <c r="K2144" s="1975"/>
      <c r="L2144" s="1974"/>
      <c r="M2144" s="1976"/>
      <c r="N2144" s="1976"/>
      <c r="O2144" s="1976"/>
      <c r="P2144" s="1976"/>
      <c r="Q2144" s="1976"/>
      <c r="R2144" s="1976"/>
      <c r="S2144" s="2649"/>
      <c r="T2144" s="1722"/>
      <c r="U2144" s="1974"/>
      <c r="V2144" s="1974"/>
    </row>
    <row r="2145" spans="1:22">
      <c r="A2145" s="1722"/>
      <c r="B2145" s="2648"/>
      <c r="C2145" s="659"/>
      <c r="D2145" s="1722"/>
      <c r="E2145" s="2648"/>
      <c r="F2145" s="2648"/>
      <c r="G2145" s="1722"/>
      <c r="H2145" s="2648"/>
      <c r="I2145" s="2643"/>
      <c r="J2145" s="1975"/>
      <c r="K2145" s="1975"/>
      <c r="L2145" s="1974"/>
      <c r="M2145" s="1976"/>
      <c r="N2145" s="1976"/>
      <c r="O2145" s="1976"/>
      <c r="P2145" s="1976"/>
      <c r="Q2145" s="1976"/>
      <c r="R2145" s="1976"/>
      <c r="S2145" s="2649"/>
      <c r="T2145" s="1722"/>
      <c r="U2145" s="1974"/>
      <c r="V2145" s="1974"/>
    </row>
    <row r="2146" spans="1:22">
      <c r="A2146" s="1722"/>
      <c r="B2146" s="2648"/>
      <c r="C2146" s="659"/>
      <c r="D2146" s="1722"/>
      <c r="E2146" s="2648"/>
      <c r="F2146" s="2648"/>
      <c r="G2146" s="1722"/>
      <c r="H2146" s="2648"/>
      <c r="I2146" s="2643"/>
      <c r="J2146" s="1975"/>
      <c r="K2146" s="1975"/>
      <c r="L2146" s="1974"/>
      <c r="M2146" s="1976"/>
      <c r="N2146" s="1976"/>
      <c r="O2146" s="1976"/>
      <c r="P2146" s="1976"/>
      <c r="Q2146" s="1976"/>
      <c r="R2146" s="1976"/>
      <c r="S2146" s="2649"/>
      <c r="T2146" s="1722"/>
      <c r="U2146" s="1974"/>
      <c r="V2146" s="1974"/>
    </row>
    <row r="2147" spans="1:22">
      <c r="A2147" s="1722"/>
      <c r="B2147" s="2648"/>
      <c r="C2147" s="659"/>
      <c r="D2147" s="1722"/>
      <c r="E2147" s="2648"/>
      <c r="F2147" s="2648"/>
      <c r="G2147" s="1722"/>
      <c r="H2147" s="2648"/>
      <c r="I2147" s="2643"/>
      <c r="J2147" s="1975"/>
      <c r="K2147" s="1975"/>
      <c r="L2147" s="1974"/>
      <c r="M2147" s="1976"/>
      <c r="N2147" s="1976"/>
      <c r="O2147" s="1976"/>
      <c r="P2147" s="1976"/>
      <c r="Q2147" s="1976"/>
      <c r="R2147" s="1976"/>
      <c r="S2147" s="2649"/>
      <c r="T2147" s="1722"/>
      <c r="U2147" s="1974"/>
      <c r="V2147" s="1974"/>
    </row>
    <row r="2148" spans="1:22">
      <c r="A2148" s="1722"/>
      <c r="B2148" s="2648"/>
      <c r="C2148" s="659"/>
      <c r="D2148" s="1722"/>
      <c r="E2148" s="2648"/>
      <c r="F2148" s="2648"/>
      <c r="G2148" s="1722"/>
      <c r="H2148" s="2648"/>
      <c r="I2148" s="2643"/>
      <c r="J2148" s="1975"/>
      <c r="K2148" s="1975"/>
      <c r="L2148" s="1974"/>
      <c r="M2148" s="1976"/>
      <c r="N2148" s="1976"/>
      <c r="O2148" s="1976"/>
      <c r="P2148" s="1976"/>
      <c r="Q2148" s="1976"/>
      <c r="R2148" s="1976"/>
      <c r="S2148" s="2649"/>
      <c r="T2148" s="1722"/>
      <c r="U2148" s="1974"/>
      <c r="V2148" s="1974"/>
    </row>
    <row r="2149" spans="1:22">
      <c r="A2149" s="1722"/>
      <c r="B2149" s="2648"/>
      <c r="C2149" s="659"/>
      <c r="D2149" s="1722"/>
      <c r="E2149" s="2648"/>
      <c r="F2149" s="2648"/>
      <c r="G2149" s="1722"/>
      <c r="H2149" s="2648"/>
      <c r="I2149" s="2643"/>
      <c r="J2149" s="1975"/>
      <c r="K2149" s="1975"/>
      <c r="L2149" s="1974"/>
      <c r="M2149" s="1976"/>
      <c r="N2149" s="1976"/>
      <c r="O2149" s="1976"/>
      <c r="P2149" s="1976"/>
      <c r="Q2149" s="1976"/>
      <c r="R2149" s="1976"/>
      <c r="S2149" s="2649"/>
      <c r="T2149" s="1722"/>
      <c r="U2149" s="1974"/>
      <c r="V2149" s="1974"/>
    </row>
    <row r="2150" spans="1:22">
      <c r="A2150" s="1722"/>
      <c r="B2150" s="2648"/>
      <c r="C2150" s="659"/>
      <c r="D2150" s="1722"/>
      <c r="E2150" s="2648"/>
      <c r="F2150" s="2648"/>
      <c r="G2150" s="1722"/>
      <c r="H2150" s="2648"/>
      <c r="I2150" s="2643"/>
      <c r="J2150" s="1975"/>
      <c r="K2150" s="1975"/>
      <c r="L2150" s="1974"/>
      <c r="M2150" s="1976"/>
      <c r="N2150" s="1976"/>
      <c r="O2150" s="1976"/>
      <c r="P2150" s="1976"/>
      <c r="Q2150" s="1976"/>
      <c r="R2150" s="1976"/>
      <c r="S2150" s="2649"/>
      <c r="T2150" s="1722"/>
      <c r="U2150" s="1974"/>
      <c r="V2150" s="1974"/>
    </row>
    <row r="2151" spans="1:22">
      <c r="A2151" s="1722"/>
      <c r="B2151" s="2648"/>
      <c r="C2151" s="659"/>
      <c r="D2151" s="1722"/>
      <c r="E2151" s="2648"/>
      <c r="F2151" s="2648"/>
      <c r="G2151" s="1722"/>
      <c r="H2151" s="2648"/>
      <c r="I2151" s="2643"/>
      <c r="J2151" s="1975"/>
      <c r="K2151" s="1975"/>
      <c r="L2151" s="1974"/>
      <c r="M2151" s="1976"/>
      <c r="N2151" s="1976"/>
      <c r="O2151" s="1976"/>
      <c r="P2151" s="1976"/>
      <c r="Q2151" s="1976"/>
      <c r="R2151" s="1976"/>
      <c r="S2151" s="2649"/>
      <c r="T2151" s="1722"/>
      <c r="U2151" s="1974"/>
      <c r="V2151" s="1974"/>
    </row>
    <row r="2152" spans="1:22">
      <c r="A2152" s="1722"/>
      <c r="B2152" s="2648"/>
      <c r="C2152" s="659"/>
      <c r="D2152" s="1722"/>
      <c r="E2152" s="2648"/>
      <c r="F2152" s="2648"/>
      <c r="G2152" s="1722"/>
      <c r="H2152" s="2648"/>
      <c r="I2152" s="2643"/>
      <c r="J2152" s="1975"/>
      <c r="K2152" s="1975"/>
      <c r="L2152" s="1974"/>
      <c r="M2152" s="1976"/>
      <c r="N2152" s="1976"/>
      <c r="O2152" s="1976"/>
      <c r="P2152" s="1976"/>
      <c r="Q2152" s="1976"/>
      <c r="R2152" s="1976"/>
      <c r="S2152" s="2649"/>
      <c r="T2152" s="1722"/>
      <c r="U2152" s="1974"/>
      <c r="V2152" s="1974"/>
    </row>
    <row r="2153" spans="1:22">
      <c r="A2153" s="1722"/>
      <c r="B2153" s="2648"/>
      <c r="C2153" s="659"/>
      <c r="D2153" s="1722"/>
      <c r="E2153" s="2648"/>
      <c r="F2153" s="2648"/>
      <c r="G2153" s="1722"/>
      <c r="H2153" s="2648"/>
      <c r="I2153" s="2643"/>
      <c r="J2153" s="1975"/>
      <c r="K2153" s="1975"/>
      <c r="L2153" s="1974"/>
      <c r="M2153" s="1976"/>
      <c r="N2153" s="1976"/>
      <c r="O2153" s="1976"/>
      <c r="P2153" s="1976"/>
      <c r="Q2153" s="1976"/>
      <c r="R2153" s="1976"/>
      <c r="S2153" s="2649"/>
      <c r="T2153" s="1722"/>
      <c r="U2153" s="1974"/>
      <c r="V2153" s="1974"/>
    </row>
    <row r="2154" spans="1:22">
      <c r="A2154" s="1722"/>
      <c r="B2154" s="2648"/>
      <c r="C2154" s="659"/>
      <c r="D2154" s="1722"/>
      <c r="E2154" s="2648"/>
      <c r="F2154" s="2648"/>
      <c r="G2154" s="1722"/>
      <c r="H2154" s="2648"/>
      <c r="I2154" s="2643"/>
      <c r="J2154" s="1975"/>
      <c r="K2154" s="1975"/>
      <c r="L2154" s="1974"/>
      <c r="M2154" s="1976"/>
      <c r="N2154" s="1976"/>
      <c r="O2154" s="1976"/>
      <c r="P2154" s="1976"/>
      <c r="Q2154" s="1976"/>
      <c r="R2154" s="1976"/>
      <c r="S2154" s="2649"/>
      <c r="T2154" s="1722"/>
      <c r="U2154" s="1974"/>
      <c r="V2154" s="1974"/>
    </row>
    <row r="2155" spans="1:22">
      <c r="A2155" s="1722"/>
      <c r="B2155" s="2648"/>
      <c r="C2155" s="659"/>
      <c r="D2155" s="1722"/>
      <c r="E2155" s="2648"/>
      <c r="F2155" s="2648"/>
      <c r="G2155" s="1722"/>
      <c r="H2155" s="2648"/>
      <c r="I2155" s="2643"/>
      <c r="J2155" s="1975"/>
      <c r="K2155" s="1975"/>
      <c r="L2155" s="1974"/>
      <c r="M2155" s="1976"/>
      <c r="N2155" s="1976"/>
      <c r="O2155" s="1976"/>
      <c r="P2155" s="1976"/>
      <c r="Q2155" s="1976"/>
      <c r="R2155" s="1976"/>
      <c r="S2155" s="2649"/>
      <c r="T2155" s="1722"/>
      <c r="U2155" s="1974"/>
      <c r="V2155" s="1974"/>
    </row>
    <row r="2156" spans="1:22">
      <c r="A2156" s="1722"/>
      <c r="B2156" s="2648"/>
      <c r="C2156" s="659"/>
      <c r="D2156" s="1722"/>
      <c r="E2156" s="2648"/>
      <c r="F2156" s="2648"/>
      <c r="G2156" s="1722"/>
      <c r="H2156" s="2648"/>
      <c r="I2156" s="2643"/>
      <c r="J2156" s="1975"/>
      <c r="K2156" s="1975"/>
      <c r="L2156" s="1974"/>
      <c r="M2156" s="1976"/>
      <c r="N2156" s="1976"/>
      <c r="O2156" s="1976"/>
      <c r="P2156" s="1976"/>
      <c r="Q2156" s="1976"/>
      <c r="R2156" s="1976"/>
      <c r="S2156" s="2649"/>
      <c r="T2156" s="1722"/>
      <c r="U2156" s="1974"/>
      <c r="V2156" s="1974"/>
    </row>
    <row r="2157" spans="1:22">
      <c r="A2157" s="1722"/>
      <c r="B2157" s="2648"/>
      <c r="C2157" s="659"/>
      <c r="D2157" s="1722"/>
      <c r="E2157" s="2648"/>
      <c r="F2157" s="2648"/>
      <c r="G2157" s="1722"/>
      <c r="H2157" s="2648"/>
      <c r="I2157" s="2643"/>
      <c r="J2157" s="1975"/>
      <c r="K2157" s="1975"/>
      <c r="L2157" s="1974"/>
      <c r="M2157" s="1976"/>
      <c r="N2157" s="1976"/>
      <c r="O2157" s="1976"/>
      <c r="P2157" s="1976"/>
      <c r="Q2157" s="1976"/>
      <c r="R2157" s="1976"/>
      <c r="S2157" s="2649"/>
      <c r="T2157" s="1722"/>
      <c r="U2157" s="1974"/>
      <c r="V2157" s="1974"/>
    </row>
    <row r="2158" spans="1:22">
      <c r="A2158" s="1722"/>
      <c r="B2158" s="2648"/>
      <c r="C2158" s="659"/>
      <c r="D2158" s="1722"/>
      <c r="E2158" s="2648"/>
      <c r="F2158" s="2648"/>
      <c r="G2158" s="1722"/>
      <c r="H2158" s="2648"/>
      <c r="I2158" s="2643"/>
      <c r="J2158" s="1975"/>
      <c r="K2158" s="1975"/>
      <c r="L2158" s="1974"/>
      <c r="M2158" s="1976"/>
      <c r="N2158" s="1976"/>
      <c r="O2158" s="1976"/>
      <c r="P2158" s="1976"/>
      <c r="Q2158" s="1976"/>
      <c r="R2158" s="1976"/>
      <c r="S2158" s="2649"/>
      <c r="T2158" s="1722"/>
      <c r="U2158" s="1974"/>
      <c r="V2158" s="1974"/>
    </row>
    <row r="2159" spans="1:22">
      <c r="A2159" s="1722"/>
      <c r="B2159" s="2648"/>
      <c r="C2159" s="659"/>
      <c r="D2159" s="1722"/>
      <c r="E2159" s="2648"/>
      <c r="F2159" s="2648"/>
      <c r="G2159" s="1722"/>
      <c r="H2159" s="2648"/>
      <c r="I2159" s="2643"/>
      <c r="J2159" s="1975"/>
      <c r="K2159" s="1975"/>
      <c r="L2159" s="1974"/>
      <c r="M2159" s="1976"/>
      <c r="N2159" s="1976"/>
      <c r="O2159" s="1976"/>
      <c r="P2159" s="1976"/>
      <c r="Q2159" s="1976"/>
      <c r="R2159" s="1976"/>
      <c r="S2159" s="2649"/>
      <c r="T2159" s="1722"/>
      <c r="U2159" s="1974"/>
      <c r="V2159" s="1974"/>
    </row>
    <row r="2160" spans="1:22">
      <c r="A2160" s="1722"/>
      <c r="B2160" s="2648"/>
      <c r="C2160" s="659"/>
      <c r="D2160" s="1722"/>
      <c r="E2160" s="2648"/>
      <c r="F2160" s="2648"/>
      <c r="G2160" s="1722"/>
      <c r="H2160" s="2648"/>
      <c r="I2160" s="2643"/>
      <c r="J2160" s="1975"/>
      <c r="K2160" s="1975"/>
      <c r="L2160" s="1974"/>
      <c r="M2160" s="1976"/>
      <c r="N2160" s="1976"/>
      <c r="O2160" s="1976"/>
      <c r="P2160" s="1976"/>
      <c r="Q2160" s="1976"/>
      <c r="R2160" s="1976"/>
      <c r="S2160" s="2649"/>
      <c r="T2160" s="1722"/>
      <c r="U2160" s="1974"/>
      <c r="V2160" s="1974"/>
    </row>
    <row r="2161" spans="1:22">
      <c r="A2161" s="1722"/>
      <c r="B2161" s="2648"/>
      <c r="C2161" s="659"/>
      <c r="D2161" s="1722"/>
      <c r="E2161" s="2648"/>
      <c r="F2161" s="2648"/>
      <c r="G2161" s="1722"/>
      <c r="H2161" s="2648"/>
      <c r="I2161" s="2643"/>
      <c r="J2161" s="1975"/>
      <c r="K2161" s="1975"/>
      <c r="L2161" s="1974"/>
      <c r="M2161" s="1976"/>
      <c r="N2161" s="1976"/>
      <c r="O2161" s="1976"/>
      <c r="P2161" s="1976"/>
      <c r="Q2161" s="1976"/>
      <c r="R2161" s="1976"/>
      <c r="S2161" s="2649"/>
      <c r="T2161" s="1722"/>
      <c r="U2161" s="1974"/>
      <c r="V2161" s="1974"/>
    </row>
    <row r="2162" spans="1:22">
      <c r="A2162" s="1722"/>
      <c r="B2162" s="2648"/>
      <c r="C2162" s="659"/>
      <c r="D2162" s="1722"/>
      <c r="E2162" s="2648"/>
      <c r="F2162" s="2648"/>
      <c r="G2162" s="1722"/>
      <c r="H2162" s="2648"/>
      <c r="I2162" s="2643"/>
      <c r="J2162" s="1975"/>
      <c r="K2162" s="1975"/>
      <c r="L2162" s="1974"/>
      <c r="M2162" s="1976"/>
      <c r="N2162" s="1976"/>
      <c r="O2162" s="1976"/>
      <c r="P2162" s="1976"/>
      <c r="Q2162" s="1976"/>
      <c r="R2162" s="1976"/>
      <c r="S2162" s="2649"/>
      <c r="T2162" s="1722"/>
      <c r="U2162" s="1974"/>
      <c r="V2162" s="1974"/>
    </row>
    <row r="2163" spans="1:22">
      <c r="A2163" s="1722"/>
      <c r="B2163" s="2648"/>
      <c r="C2163" s="659"/>
      <c r="D2163" s="1722"/>
      <c r="E2163" s="2648"/>
      <c r="F2163" s="2648"/>
      <c r="G2163" s="1722"/>
      <c r="H2163" s="2648"/>
      <c r="I2163" s="2643"/>
      <c r="J2163" s="1975"/>
      <c r="K2163" s="1975"/>
      <c r="L2163" s="1974"/>
      <c r="M2163" s="1976"/>
      <c r="N2163" s="1976"/>
      <c r="O2163" s="1976"/>
      <c r="P2163" s="1976"/>
      <c r="Q2163" s="1976"/>
      <c r="R2163" s="1976"/>
      <c r="S2163" s="2649"/>
      <c r="T2163" s="1722"/>
      <c r="U2163" s="1974"/>
      <c r="V2163" s="1974"/>
    </row>
    <row r="2164" spans="1:22">
      <c r="A2164" s="1722"/>
      <c r="B2164" s="2648"/>
      <c r="C2164" s="659"/>
      <c r="D2164" s="1722"/>
      <c r="E2164" s="2648"/>
      <c r="F2164" s="2648"/>
      <c r="G2164" s="1722"/>
      <c r="H2164" s="2648"/>
      <c r="I2164" s="2643"/>
      <c r="J2164" s="1975"/>
      <c r="K2164" s="1975"/>
      <c r="L2164" s="1974"/>
      <c r="M2164" s="1976"/>
      <c r="N2164" s="1976"/>
      <c r="O2164" s="1976"/>
      <c r="P2164" s="1976"/>
      <c r="Q2164" s="1976"/>
      <c r="R2164" s="1976"/>
      <c r="S2164" s="2649"/>
      <c r="T2164" s="1722"/>
      <c r="U2164" s="1974"/>
      <c r="V2164" s="1974"/>
    </row>
    <row r="2165" spans="1:22">
      <c r="A2165" s="1722"/>
      <c r="B2165" s="2648"/>
      <c r="C2165" s="659"/>
      <c r="D2165" s="1722"/>
      <c r="E2165" s="2648"/>
      <c r="F2165" s="2648"/>
      <c r="G2165" s="1722"/>
      <c r="H2165" s="2648"/>
      <c r="I2165" s="2643"/>
      <c r="J2165" s="1975"/>
      <c r="K2165" s="1975"/>
      <c r="L2165" s="1974"/>
      <c r="M2165" s="1976"/>
      <c r="N2165" s="1976"/>
      <c r="O2165" s="1976"/>
      <c r="P2165" s="1976"/>
      <c r="Q2165" s="1976"/>
      <c r="R2165" s="1976"/>
      <c r="S2165" s="2649"/>
      <c r="T2165" s="1722"/>
      <c r="U2165" s="1974"/>
      <c r="V2165" s="1974"/>
    </row>
    <row r="2166" spans="1:22">
      <c r="A2166" s="1722"/>
      <c r="B2166" s="2648"/>
      <c r="C2166" s="659"/>
      <c r="D2166" s="1722"/>
      <c r="E2166" s="2648"/>
      <c r="F2166" s="2648"/>
      <c r="G2166" s="1722"/>
      <c r="H2166" s="2648"/>
      <c r="I2166" s="2643"/>
      <c r="J2166" s="1975"/>
      <c r="K2166" s="1975"/>
      <c r="L2166" s="1974"/>
      <c r="M2166" s="1976"/>
      <c r="N2166" s="1976"/>
      <c r="O2166" s="1976"/>
      <c r="P2166" s="1976"/>
      <c r="Q2166" s="1976"/>
      <c r="R2166" s="1976"/>
      <c r="S2166" s="2649"/>
      <c r="T2166" s="1722"/>
      <c r="U2166" s="1974"/>
      <c r="V2166" s="1974"/>
    </row>
    <row r="2167" spans="1:22">
      <c r="A2167" s="1722"/>
      <c r="B2167" s="2648"/>
      <c r="C2167" s="659"/>
      <c r="D2167" s="1722"/>
      <c r="E2167" s="2648"/>
      <c r="F2167" s="2648"/>
      <c r="G2167" s="1722"/>
      <c r="H2167" s="2648"/>
      <c r="I2167" s="2643"/>
      <c r="J2167" s="1975"/>
      <c r="K2167" s="1975"/>
      <c r="L2167" s="1974"/>
      <c r="M2167" s="1976"/>
      <c r="N2167" s="1976"/>
      <c r="O2167" s="1976"/>
      <c r="P2167" s="1976"/>
      <c r="Q2167" s="1976"/>
      <c r="R2167" s="1976"/>
      <c r="S2167" s="2649"/>
      <c r="T2167" s="1722"/>
      <c r="U2167" s="1974"/>
      <c r="V2167" s="1974"/>
    </row>
    <row r="2168" spans="1:22">
      <c r="A2168" s="1722"/>
      <c r="B2168" s="2648"/>
      <c r="C2168" s="659"/>
      <c r="D2168" s="1722"/>
      <c r="E2168" s="2648"/>
      <c r="F2168" s="2648"/>
      <c r="G2168" s="1722"/>
      <c r="H2168" s="2648"/>
      <c r="I2168" s="2643"/>
      <c r="J2168" s="1975"/>
      <c r="K2168" s="1975"/>
      <c r="L2168" s="1974"/>
      <c r="M2168" s="1976"/>
      <c r="N2168" s="1976"/>
      <c r="O2168" s="1976"/>
      <c r="P2168" s="1976"/>
      <c r="Q2168" s="1976"/>
      <c r="R2168" s="1976"/>
      <c r="S2168" s="2649"/>
      <c r="T2168" s="1722"/>
      <c r="U2168" s="1974"/>
      <c r="V2168" s="1974"/>
    </row>
    <row r="2169" spans="1:22">
      <c r="A2169" s="1722"/>
      <c r="B2169" s="2648"/>
      <c r="C2169" s="659"/>
      <c r="D2169" s="1722"/>
      <c r="E2169" s="2648"/>
      <c r="F2169" s="2648"/>
      <c r="G2169" s="1722"/>
      <c r="H2169" s="2648"/>
      <c r="I2169" s="2643"/>
      <c r="J2169" s="1975"/>
      <c r="K2169" s="1975"/>
      <c r="L2169" s="1974"/>
      <c r="M2169" s="1976"/>
      <c r="N2169" s="1976"/>
      <c r="O2169" s="1976"/>
      <c r="P2169" s="1976"/>
      <c r="Q2169" s="1976"/>
      <c r="R2169" s="1976"/>
      <c r="S2169" s="2649"/>
      <c r="T2169" s="1722"/>
      <c r="U2169" s="1974"/>
      <c r="V2169" s="1974"/>
    </row>
    <row r="2170" spans="1:22">
      <c r="A2170" s="1722"/>
      <c r="B2170" s="2648"/>
      <c r="C2170" s="659"/>
      <c r="D2170" s="1722"/>
      <c r="E2170" s="2648"/>
      <c r="F2170" s="2648"/>
      <c r="G2170" s="1722"/>
      <c r="H2170" s="2648"/>
      <c r="I2170" s="2643"/>
      <c r="J2170" s="1975"/>
      <c r="K2170" s="1975"/>
      <c r="L2170" s="1974"/>
      <c r="M2170" s="1976"/>
      <c r="N2170" s="1976"/>
      <c r="O2170" s="1976"/>
      <c r="P2170" s="1976"/>
      <c r="Q2170" s="1976"/>
      <c r="R2170" s="1976"/>
      <c r="S2170" s="2649"/>
      <c r="T2170" s="1722"/>
      <c r="U2170" s="1974"/>
      <c r="V2170" s="1974"/>
    </row>
    <row r="2171" spans="1:22">
      <c r="A2171" s="1722"/>
      <c r="B2171" s="2648"/>
      <c r="C2171" s="659"/>
      <c r="D2171" s="1722"/>
      <c r="E2171" s="2648"/>
      <c r="F2171" s="2648"/>
      <c r="G2171" s="1722"/>
      <c r="H2171" s="2648"/>
      <c r="I2171" s="2643"/>
      <c r="J2171" s="1975"/>
      <c r="K2171" s="1975"/>
      <c r="L2171" s="1974"/>
      <c r="M2171" s="1976"/>
      <c r="N2171" s="1976"/>
      <c r="O2171" s="1976"/>
      <c r="P2171" s="1976"/>
      <c r="Q2171" s="1976"/>
      <c r="R2171" s="1976"/>
      <c r="S2171" s="2649"/>
      <c r="T2171" s="1722"/>
      <c r="U2171" s="1974"/>
      <c r="V2171" s="1974"/>
    </row>
    <row r="2172" spans="1:22">
      <c r="A2172" s="1722"/>
      <c r="B2172" s="2648"/>
      <c r="C2172" s="659"/>
      <c r="D2172" s="1722"/>
      <c r="E2172" s="2648"/>
      <c r="F2172" s="2648"/>
      <c r="G2172" s="1722"/>
      <c r="H2172" s="2648"/>
      <c r="I2172" s="2643"/>
      <c r="J2172" s="1975"/>
      <c r="K2172" s="1975"/>
      <c r="L2172" s="1974"/>
      <c r="M2172" s="1976"/>
      <c r="N2172" s="1976"/>
      <c r="O2172" s="1976"/>
      <c r="P2172" s="1976"/>
      <c r="Q2172" s="1976"/>
      <c r="R2172" s="1976"/>
      <c r="S2172" s="2649"/>
      <c r="T2172" s="1722"/>
      <c r="U2172" s="1974"/>
      <c r="V2172" s="1974"/>
    </row>
    <row r="2173" spans="1:22">
      <c r="A2173" s="1722"/>
      <c r="B2173" s="2648"/>
      <c r="C2173" s="659"/>
      <c r="D2173" s="1722"/>
      <c r="E2173" s="2648"/>
      <c r="F2173" s="2648"/>
      <c r="G2173" s="1722"/>
      <c r="H2173" s="2648"/>
      <c r="I2173" s="2643"/>
      <c r="J2173" s="1975"/>
      <c r="K2173" s="1975"/>
      <c r="L2173" s="1974"/>
      <c r="M2173" s="1976"/>
      <c r="N2173" s="1976"/>
      <c r="O2173" s="1976"/>
      <c r="P2173" s="1976"/>
      <c r="Q2173" s="1976"/>
      <c r="R2173" s="1976"/>
      <c r="S2173" s="2649"/>
      <c r="T2173" s="1722"/>
      <c r="U2173" s="1974"/>
      <c r="V2173" s="1974"/>
    </row>
    <row r="2174" spans="1:22">
      <c r="A2174" s="1722"/>
      <c r="B2174" s="2648"/>
      <c r="C2174" s="659"/>
      <c r="D2174" s="1722"/>
      <c r="E2174" s="2648"/>
      <c r="F2174" s="2648"/>
      <c r="G2174" s="1722"/>
      <c r="H2174" s="2648"/>
      <c r="I2174" s="2643"/>
      <c r="J2174" s="1975"/>
      <c r="K2174" s="1975"/>
      <c r="L2174" s="1974"/>
      <c r="M2174" s="1976"/>
      <c r="N2174" s="1976"/>
      <c r="O2174" s="1976"/>
      <c r="P2174" s="1976"/>
      <c r="Q2174" s="1976"/>
      <c r="R2174" s="1976"/>
      <c r="S2174" s="2649"/>
      <c r="T2174" s="1722"/>
      <c r="U2174" s="1974"/>
      <c r="V2174" s="1974"/>
    </row>
    <row r="2175" spans="1:22">
      <c r="A2175" s="1722"/>
      <c r="B2175" s="2648"/>
      <c r="C2175" s="659"/>
      <c r="D2175" s="1722"/>
      <c r="E2175" s="2648"/>
      <c r="F2175" s="2648"/>
      <c r="G2175" s="1722"/>
      <c r="H2175" s="2648"/>
      <c r="I2175" s="2643"/>
      <c r="J2175" s="1975"/>
      <c r="K2175" s="1975"/>
      <c r="L2175" s="1974"/>
      <c r="M2175" s="1976"/>
      <c r="N2175" s="1976"/>
      <c r="O2175" s="1976"/>
      <c r="P2175" s="1976"/>
      <c r="Q2175" s="1976"/>
      <c r="R2175" s="1976"/>
      <c r="S2175" s="2649"/>
      <c r="T2175" s="1722"/>
      <c r="U2175" s="1974"/>
      <c r="V2175" s="1974"/>
    </row>
    <row r="2176" spans="1:22">
      <c r="A2176" s="1722"/>
      <c r="B2176" s="2648"/>
      <c r="C2176" s="659"/>
      <c r="D2176" s="1722"/>
      <c r="E2176" s="2648"/>
      <c r="F2176" s="2648"/>
      <c r="G2176" s="1722"/>
      <c r="H2176" s="2648"/>
      <c r="I2176" s="2643"/>
      <c r="J2176" s="1975"/>
      <c r="K2176" s="1975"/>
      <c r="L2176" s="1974"/>
      <c r="M2176" s="1976"/>
      <c r="N2176" s="1976"/>
      <c r="O2176" s="1976"/>
      <c r="P2176" s="1976"/>
      <c r="Q2176" s="1976"/>
      <c r="R2176" s="1976"/>
      <c r="S2176" s="2649"/>
      <c r="T2176" s="1722"/>
      <c r="U2176" s="1974"/>
      <c r="V2176" s="1974"/>
    </row>
    <row r="2177" spans="1:22">
      <c r="A2177" s="1722"/>
      <c r="B2177" s="2648"/>
      <c r="C2177" s="659"/>
      <c r="D2177" s="1722"/>
      <c r="E2177" s="2648"/>
      <c r="F2177" s="2648"/>
      <c r="G2177" s="1722"/>
      <c r="H2177" s="2648"/>
      <c r="I2177" s="2643"/>
      <c r="J2177" s="1975"/>
      <c r="K2177" s="1975"/>
      <c r="L2177" s="1974"/>
      <c r="M2177" s="1976"/>
      <c r="N2177" s="1976"/>
      <c r="O2177" s="1976"/>
      <c r="P2177" s="1976"/>
      <c r="Q2177" s="1976"/>
      <c r="R2177" s="1976"/>
      <c r="S2177" s="2649"/>
      <c r="T2177" s="1722"/>
      <c r="U2177" s="1974"/>
      <c r="V2177" s="1974"/>
    </row>
    <row r="2178" spans="1:22">
      <c r="A2178" s="1722"/>
      <c r="B2178" s="2648"/>
      <c r="C2178" s="659"/>
      <c r="D2178" s="1722"/>
      <c r="E2178" s="2648"/>
      <c r="F2178" s="2648"/>
      <c r="G2178" s="1722"/>
      <c r="H2178" s="2648"/>
      <c r="I2178" s="2643"/>
      <c r="J2178" s="1975"/>
      <c r="K2178" s="1975"/>
      <c r="L2178" s="1974"/>
      <c r="M2178" s="1976"/>
      <c r="N2178" s="1976"/>
      <c r="O2178" s="1976"/>
      <c r="P2178" s="1976"/>
      <c r="Q2178" s="1976"/>
      <c r="R2178" s="1976"/>
      <c r="S2178" s="2649"/>
      <c r="T2178" s="1722"/>
      <c r="U2178" s="1974"/>
      <c r="V2178" s="1974"/>
    </row>
    <row r="2179" spans="1:22">
      <c r="A2179" s="1722"/>
      <c r="B2179" s="2648"/>
      <c r="C2179" s="659"/>
      <c r="D2179" s="1722"/>
      <c r="E2179" s="2648"/>
      <c r="F2179" s="2648"/>
      <c r="G2179" s="1722"/>
      <c r="H2179" s="2648"/>
      <c r="I2179" s="2643"/>
      <c r="J2179" s="1975"/>
      <c r="K2179" s="1975"/>
      <c r="L2179" s="1974"/>
      <c r="M2179" s="1976"/>
      <c r="N2179" s="1976"/>
      <c r="O2179" s="1976"/>
      <c r="P2179" s="1976"/>
      <c r="Q2179" s="1976"/>
      <c r="R2179" s="1976"/>
      <c r="S2179" s="2649"/>
      <c r="T2179" s="1722"/>
      <c r="U2179" s="1974"/>
      <c r="V2179" s="1974"/>
    </row>
    <row r="2180" spans="1:22">
      <c r="A2180" s="1722"/>
      <c r="B2180" s="2648"/>
      <c r="C2180" s="659"/>
      <c r="D2180" s="1722"/>
      <c r="E2180" s="2648"/>
      <c r="F2180" s="2648"/>
      <c r="G2180" s="1722"/>
      <c r="H2180" s="2648"/>
      <c r="I2180" s="2643"/>
      <c r="J2180" s="1975"/>
      <c r="K2180" s="1975"/>
      <c r="L2180" s="1974"/>
      <c r="M2180" s="1976"/>
      <c r="N2180" s="1976"/>
      <c r="O2180" s="1976"/>
      <c r="P2180" s="1976"/>
      <c r="Q2180" s="1976"/>
      <c r="R2180" s="1976"/>
      <c r="S2180" s="2649"/>
      <c r="T2180" s="1722"/>
      <c r="U2180" s="1974"/>
      <c r="V2180" s="1974"/>
    </row>
    <row r="2181" spans="1:22">
      <c r="A2181" s="1722"/>
      <c r="B2181" s="2648"/>
      <c r="C2181" s="659"/>
      <c r="D2181" s="1722"/>
      <c r="E2181" s="2648"/>
      <c r="F2181" s="2648"/>
      <c r="G2181" s="1722"/>
      <c r="H2181" s="2648"/>
      <c r="I2181" s="2643"/>
      <c r="J2181" s="1975"/>
      <c r="K2181" s="1975"/>
      <c r="L2181" s="1974"/>
      <c r="M2181" s="1976"/>
      <c r="N2181" s="1976"/>
      <c r="O2181" s="1976"/>
      <c r="P2181" s="1976"/>
      <c r="Q2181" s="1976"/>
      <c r="R2181" s="1976"/>
      <c r="S2181" s="2649"/>
      <c r="T2181" s="1722"/>
      <c r="U2181" s="1974"/>
      <c r="V2181" s="1974"/>
    </row>
    <row r="2182" spans="1:22">
      <c r="A2182" s="1722"/>
      <c r="B2182" s="2648"/>
      <c r="C2182" s="659"/>
      <c r="D2182" s="1722"/>
      <c r="E2182" s="2648"/>
      <c r="F2182" s="2648"/>
      <c r="G2182" s="1722"/>
      <c r="H2182" s="2648"/>
      <c r="I2182" s="2643"/>
      <c r="J2182" s="1975"/>
      <c r="K2182" s="1975"/>
      <c r="L2182" s="1974"/>
      <c r="M2182" s="1976"/>
      <c r="N2182" s="1976"/>
      <c r="O2182" s="1976"/>
      <c r="P2182" s="1976"/>
      <c r="Q2182" s="1976"/>
      <c r="R2182" s="1976"/>
      <c r="S2182" s="2649"/>
      <c r="T2182" s="1722"/>
      <c r="U2182" s="1974"/>
      <c r="V2182" s="1974"/>
    </row>
    <row r="2183" spans="1:22">
      <c r="A2183" s="1722"/>
      <c r="B2183" s="2648"/>
      <c r="C2183" s="659"/>
      <c r="D2183" s="1722"/>
      <c r="E2183" s="2648"/>
      <c r="F2183" s="2648"/>
      <c r="G2183" s="1722"/>
      <c r="H2183" s="2648"/>
      <c r="I2183" s="2643"/>
      <c r="J2183" s="1975"/>
      <c r="K2183" s="1975"/>
      <c r="L2183" s="1974"/>
      <c r="M2183" s="1976"/>
      <c r="N2183" s="1976"/>
      <c r="O2183" s="1976"/>
      <c r="P2183" s="1976"/>
      <c r="Q2183" s="1976"/>
      <c r="R2183" s="1976"/>
      <c r="S2183" s="2649"/>
      <c r="T2183" s="1722"/>
      <c r="U2183" s="1974"/>
      <c r="V2183" s="1974"/>
    </row>
    <row r="2184" spans="1:22">
      <c r="A2184" s="1722"/>
      <c r="B2184" s="2648"/>
      <c r="C2184" s="659"/>
      <c r="D2184" s="1722"/>
      <c r="E2184" s="2648"/>
      <c r="F2184" s="2648"/>
      <c r="G2184" s="1722"/>
      <c r="H2184" s="2648"/>
      <c r="I2184" s="2643"/>
      <c r="J2184" s="1975"/>
      <c r="K2184" s="1975"/>
      <c r="L2184" s="1974"/>
      <c r="M2184" s="1976"/>
      <c r="N2184" s="1976"/>
      <c r="O2184" s="1976"/>
      <c r="P2184" s="1976"/>
      <c r="Q2184" s="1976"/>
      <c r="R2184" s="1976"/>
      <c r="S2184" s="2649"/>
      <c r="T2184" s="1722"/>
      <c r="U2184" s="1974"/>
      <c r="V2184" s="1974"/>
    </row>
    <row r="2185" spans="1:22">
      <c r="A2185" s="1722"/>
      <c r="B2185" s="2648"/>
      <c r="C2185" s="659"/>
      <c r="D2185" s="1722"/>
      <c r="E2185" s="2648"/>
      <c r="F2185" s="2648"/>
      <c r="G2185" s="1722"/>
      <c r="H2185" s="2648"/>
      <c r="I2185" s="2643"/>
      <c r="J2185" s="1975"/>
      <c r="K2185" s="1975"/>
      <c r="L2185" s="1974"/>
      <c r="M2185" s="1976"/>
      <c r="N2185" s="1976"/>
      <c r="O2185" s="1976"/>
      <c r="P2185" s="1976"/>
      <c r="Q2185" s="1976"/>
      <c r="R2185" s="1976"/>
      <c r="S2185" s="2649"/>
      <c r="T2185" s="1722"/>
      <c r="U2185" s="1974"/>
      <c r="V2185" s="1974"/>
    </row>
    <row r="2186" spans="1:22">
      <c r="A2186" s="1722"/>
      <c r="B2186" s="2648"/>
      <c r="C2186" s="659"/>
      <c r="D2186" s="1722"/>
      <c r="E2186" s="2648"/>
      <c r="F2186" s="2648"/>
      <c r="G2186" s="1722"/>
      <c r="H2186" s="2648"/>
      <c r="I2186" s="2643"/>
      <c r="J2186" s="1975"/>
      <c r="K2186" s="1975"/>
      <c r="L2186" s="1974"/>
      <c r="M2186" s="1976"/>
      <c r="N2186" s="1976"/>
      <c r="O2186" s="1976"/>
      <c r="P2186" s="1976"/>
      <c r="Q2186" s="1976"/>
      <c r="R2186" s="1976"/>
      <c r="S2186" s="2649"/>
      <c r="T2186" s="1722"/>
      <c r="U2186" s="1974"/>
      <c r="V2186" s="1974"/>
    </row>
    <row r="2187" spans="1:22">
      <c r="A2187" s="1722"/>
      <c r="B2187" s="2648"/>
      <c r="C2187" s="659"/>
      <c r="D2187" s="1722"/>
      <c r="E2187" s="2648"/>
      <c r="F2187" s="2648"/>
      <c r="G2187" s="1722"/>
      <c r="H2187" s="2648"/>
      <c r="I2187" s="2643"/>
      <c r="J2187" s="1975"/>
      <c r="K2187" s="1975"/>
      <c r="L2187" s="1974"/>
      <c r="M2187" s="1976"/>
      <c r="N2187" s="1976"/>
      <c r="O2187" s="1976"/>
      <c r="P2187" s="1976"/>
      <c r="Q2187" s="1976"/>
      <c r="R2187" s="1976"/>
      <c r="S2187" s="2649"/>
      <c r="T2187" s="1722"/>
      <c r="U2187" s="1974"/>
      <c r="V2187" s="1974"/>
    </row>
    <row r="2188" spans="1:22">
      <c r="A2188" s="1722"/>
      <c r="B2188" s="2648"/>
      <c r="C2188" s="659"/>
      <c r="D2188" s="1722"/>
      <c r="E2188" s="2648"/>
      <c r="F2188" s="2648"/>
      <c r="G2188" s="1722"/>
      <c r="H2188" s="2648"/>
      <c r="I2188" s="2643"/>
      <c r="J2188" s="1975"/>
      <c r="K2188" s="1975"/>
      <c r="L2188" s="1974"/>
      <c r="M2188" s="1976"/>
      <c r="N2188" s="1976"/>
      <c r="O2188" s="1976"/>
      <c r="P2188" s="1976"/>
      <c r="Q2188" s="1976"/>
      <c r="R2188" s="1976"/>
      <c r="S2188" s="2649"/>
      <c r="T2188" s="1722"/>
      <c r="U2188" s="1974"/>
      <c r="V2188" s="1974"/>
    </row>
    <row r="2189" spans="1:22">
      <c r="A2189" s="1722"/>
      <c r="B2189" s="2648"/>
      <c r="C2189" s="659"/>
      <c r="D2189" s="1722"/>
      <c r="E2189" s="2648"/>
      <c r="F2189" s="2648"/>
      <c r="G2189" s="1722"/>
      <c r="H2189" s="2648"/>
      <c r="I2189" s="2643"/>
      <c r="J2189" s="1975"/>
      <c r="K2189" s="1975"/>
      <c r="L2189" s="1974"/>
      <c r="M2189" s="1976"/>
      <c r="N2189" s="1976"/>
      <c r="O2189" s="1976"/>
      <c r="P2189" s="1976"/>
      <c r="Q2189" s="1976"/>
      <c r="R2189" s="1976"/>
      <c r="S2189" s="2649"/>
      <c r="T2189" s="1722"/>
      <c r="U2189" s="1974"/>
      <c r="V2189" s="1974"/>
    </row>
    <row r="2190" spans="1:22">
      <c r="A2190" s="1722"/>
      <c r="B2190" s="2648"/>
      <c r="C2190" s="659"/>
      <c r="D2190" s="1722"/>
      <c r="E2190" s="2648"/>
      <c r="F2190" s="2648"/>
      <c r="G2190" s="1722"/>
      <c r="H2190" s="2648"/>
      <c r="I2190" s="2643"/>
      <c r="J2190" s="1975"/>
      <c r="K2190" s="1975"/>
      <c r="L2190" s="1974"/>
      <c r="M2190" s="1976"/>
      <c r="N2190" s="1976"/>
      <c r="O2190" s="1976"/>
      <c r="P2190" s="1976"/>
      <c r="Q2190" s="1976"/>
      <c r="R2190" s="1976"/>
      <c r="S2190" s="2649"/>
      <c r="T2190" s="1722"/>
      <c r="U2190" s="1974"/>
      <c r="V2190" s="1974"/>
    </row>
    <row r="2191" spans="1:22">
      <c r="A2191" s="1722"/>
      <c r="B2191" s="2648"/>
      <c r="C2191" s="659"/>
      <c r="D2191" s="1722"/>
      <c r="E2191" s="2648"/>
      <c r="F2191" s="2648"/>
      <c r="G2191" s="1722"/>
      <c r="H2191" s="2648"/>
      <c r="I2191" s="2643"/>
      <c r="J2191" s="1975"/>
      <c r="K2191" s="1975"/>
      <c r="L2191" s="1974"/>
      <c r="M2191" s="1976"/>
      <c r="N2191" s="1976"/>
      <c r="O2191" s="1976"/>
      <c r="P2191" s="1976"/>
      <c r="Q2191" s="1976"/>
      <c r="R2191" s="1976"/>
      <c r="S2191" s="2649"/>
      <c r="T2191" s="1722"/>
      <c r="U2191" s="1974"/>
      <c r="V2191" s="1974"/>
    </row>
    <row r="2192" spans="1:22">
      <c r="A2192" s="1722"/>
      <c r="B2192" s="2648"/>
      <c r="C2192" s="659"/>
      <c r="D2192" s="1722"/>
      <c r="E2192" s="2648"/>
      <c r="F2192" s="2648"/>
      <c r="G2192" s="1722"/>
      <c r="H2192" s="2648"/>
      <c r="I2192" s="2643"/>
      <c r="J2192" s="1975"/>
      <c r="K2192" s="1975"/>
      <c r="L2192" s="1974"/>
      <c r="M2192" s="1976"/>
      <c r="N2192" s="1976"/>
      <c r="O2192" s="1976"/>
      <c r="P2192" s="1976"/>
      <c r="Q2192" s="1976"/>
      <c r="R2192" s="1976"/>
      <c r="S2192" s="2649"/>
      <c r="T2192" s="1722"/>
      <c r="U2192" s="1974"/>
      <c r="V2192" s="1974"/>
    </row>
    <row r="2193" spans="1:22">
      <c r="A2193" s="1722"/>
      <c r="B2193" s="2648"/>
      <c r="C2193" s="659"/>
      <c r="D2193" s="1722"/>
      <c r="E2193" s="2648"/>
      <c r="F2193" s="2648"/>
      <c r="G2193" s="1722"/>
      <c r="H2193" s="2648"/>
      <c r="I2193" s="2643"/>
      <c r="J2193" s="1975"/>
      <c r="K2193" s="1975"/>
      <c r="L2193" s="1974"/>
      <c r="M2193" s="1976"/>
      <c r="N2193" s="1976"/>
      <c r="O2193" s="1976"/>
      <c r="P2193" s="1976"/>
      <c r="Q2193" s="1976"/>
      <c r="R2193" s="1976"/>
      <c r="S2193" s="2649"/>
      <c r="T2193" s="1722"/>
      <c r="U2193" s="1974"/>
      <c r="V2193" s="1974"/>
    </row>
    <row r="2194" spans="1:22">
      <c r="A2194" s="1722"/>
      <c r="B2194" s="2648"/>
      <c r="C2194" s="659"/>
      <c r="D2194" s="1722"/>
      <c r="E2194" s="2648"/>
      <c r="F2194" s="2648"/>
      <c r="G2194" s="1722"/>
      <c r="H2194" s="2648"/>
      <c r="I2194" s="2643"/>
      <c r="J2194" s="1975"/>
      <c r="K2194" s="1975"/>
      <c r="L2194" s="1974"/>
      <c r="M2194" s="1976"/>
      <c r="N2194" s="1976"/>
      <c r="O2194" s="1976"/>
      <c r="P2194" s="1976"/>
      <c r="Q2194" s="1976"/>
      <c r="R2194" s="1976"/>
      <c r="S2194" s="2649"/>
      <c r="T2194" s="1722"/>
      <c r="U2194" s="1974"/>
      <c r="V2194" s="1974"/>
    </row>
    <row r="2195" spans="1:22">
      <c r="A2195" s="1722"/>
      <c r="B2195" s="2648"/>
      <c r="C2195" s="659"/>
      <c r="D2195" s="1722"/>
      <c r="E2195" s="2648"/>
      <c r="F2195" s="2648"/>
      <c r="G2195" s="1722"/>
      <c r="H2195" s="2648"/>
      <c r="I2195" s="2643"/>
      <c r="J2195" s="1975"/>
      <c r="K2195" s="1975"/>
      <c r="L2195" s="1974"/>
      <c r="M2195" s="1976"/>
      <c r="N2195" s="1976"/>
      <c r="O2195" s="1976"/>
      <c r="P2195" s="1976"/>
      <c r="Q2195" s="1976"/>
      <c r="R2195" s="1976"/>
      <c r="S2195" s="2649"/>
      <c r="T2195" s="1722"/>
      <c r="U2195" s="1974"/>
      <c r="V2195" s="1974"/>
    </row>
    <row r="2196" spans="1:22">
      <c r="A2196" s="1722"/>
      <c r="B2196" s="2648"/>
      <c r="C2196" s="659"/>
      <c r="D2196" s="1722"/>
      <c r="E2196" s="2648"/>
      <c r="F2196" s="2648"/>
      <c r="G2196" s="1722"/>
      <c r="H2196" s="2648"/>
      <c r="I2196" s="2643"/>
      <c r="J2196" s="1975"/>
      <c r="K2196" s="1975"/>
      <c r="L2196" s="1974"/>
      <c r="M2196" s="1976"/>
      <c r="N2196" s="1976"/>
      <c r="O2196" s="1976"/>
      <c r="P2196" s="1976"/>
      <c r="Q2196" s="1976"/>
      <c r="R2196" s="1976"/>
      <c r="S2196" s="2649"/>
      <c r="T2196" s="1722"/>
      <c r="U2196" s="1974"/>
      <c r="V2196" s="1974"/>
    </row>
    <row r="2197" spans="1:22">
      <c r="A2197" s="1722"/>
      <c r="B2197" s="2648"/>
      <c r="C2197" s="659"/>
      <c r="D2197" s="1722"/>
      <c r="E2197" s="2648"/>
      <c r="F2197" s="2648"/>
      <c r="G2197" s="1722"/>
      <c r="H2197" s="2648"/>
      <c r="I2197" s="2643"/>
      <c r="J2197" s="1975"/>
      <c r="K2197" s="1975"/>
      <c r="L2197" s="1974"/>
      <c r="M2197" s="1976"/>
      <c r="N2197" s="1976"/>
      <c r="O2197" s="1976"/>
      <c r="P2197" s="1976"/>
      <c r="Q2197" s="1976"/>
      <c r="R2197" s="1976"/>
      <c r="S2197" s="2649"/>
      <c r="T2197" s="1722"/>
      <c r="U2197" s="1974"/>
      <c r="V2197" s="1974"/>
    </row>
    <row r="2198" spans="1:22">
      <c r="A2198" s="1722"/>
      <c r="B2198" s="2648"/>
      <c r="C2198" s="659"/>
      <c r="D2198" s="1722"/>
      <c r="E2198" s="2648"/>
      <c r="F2198" s="2648"/>
      <c r="G2198" s="1722"/>
      <c r="H2198" s="2648"/>
      <c r="I2198" s="2643"/>
      <c r="J2198" s="1975"/>
      <c r="K2198" s="1975"/>
      <c r="L2198" s="1974"/>
      <c r="M2198" s="1976"/>
      <c r="N2198" s="1976"/>
      <c r="O2198" s="1976"/>
      <c r="P2198" s="1976"/>
      <c r="Q2198" s="1976"/>
      <c r="R2198" s="1976"/>
      <c r="S2198" s="2649"/>
      <c r="T2198" s="1722"/>
      <c r="U2198" s="1974"/>
      <c r="V2198" s="1974"/>
    </row>
    <row r="2199" spans="1:22">
      <c r="A2199" s="1722"/>
      <c r="B2199" s="2648"/>
      <c r="C2199" s="659"/>
      <c r="D2199" s="1722"/>
      <c r="E2199" s="2648"/>
      <c r="F2199" s="2648"/>
      <c r="G2199" s="1722"/>
      <c r="H2199" s="2648"/>
      <c r="I2199" s="2643"/>
      <c r="J2199" s="1975"/>
      <c r="K2199" s="1975"/>
      <c r="L2199" s="1974"/>
      <c r="M2199" s="1976"/>
      <c r="N2199" s="1976"/>
      <c r="O2199" s="1976"/>
      <c r="P2199" s="1976"/>
      <c r="Q2199" s="1976"/>
      <c r="R2199" s="1976"/>
      <c r="S2199" s="2649"/>
      <c r="T2199" s="1722"/>
      <c r="U2199" s="1974"/>
      <c r="V2199" s="1974"/>
    </row>
    <row r="2200" spans="1:22">
      <c r="A2200" s="1722"/>
      <c r="B2200" s="2648"/>
      <c r="C2200" s="659"/>
      <c r="D2200" s="1722"/>
      <c r="E2200" s="2648"/>
      <c r="F2200" s="2648"/>
      <c r="G2200" s="1722"/>
      <c r="H2200" s="2648"/>
      <c r="I2200" s="2643"/>
      <c r="J2200" s="1975"/>
      <c r="K2200" s="1975"/>
      <c r="L2200" s="1974"/>
      <c r="M2200" s="1976"/>
      <c r="N2200" s="1976"/>
      <c r="O2200" s="1976"/>
      <c r="P2200" s="1976"/>
      <c r="Q2200" s="1976"/>
      <c r="R2200" s="1976"/>
      <c r="S2200" s="2649"/>
      <c r="T2200" s="1722"/>
      <c r="U2200" s="1974"/>
      <c r="V2200" s="1974"/>
    </row>
    <row r="2201" spans="1:22">
      <c r="A2201" s="1722"/>
      <c r="B2201" s="2648"/>
      <c r="C2201" s="659"/>
      <c r="D2201" s="1722"/>
      <c r="E2201" s="2648"/>
      <c r="F2201" s="2648"/>
      <c r="G2201" s="1722"/>
      <c r="H2201" s="2648"/>
      <c r="I2201" s="2643"/>
      <c r="J2201" s="1975"/>
      <c r="K2201" s="1975"/>
      <c r="L2201" s="1974"/>
      <c r="M2201" s="1976"/>
      <c r="N2201" s="1976"/>
      <c r="O2201" s="1976"/>
      <c r="P2201" s="1976"/>
      <c r="Q2201" s="1976"/>
      <c r="R2201" s="1976"/>
      <c r="S2201" s="2649"/>
      <c r="T2201" s="1722"/>
      <c r="U2201" s="1974"/>
      <c r="V2201" s="1974"/>
    </row>
    <row r="2202" spans="1:22">
      <c r="A2202" s="1722"/>
      <c r="B2202" s="2648"/>
      <c r="C2202" s="659"/>
      <c r="D2202" s="1722"/>
      <c r="E2202" s="2648"/>
      <c r="F2202" s="2648"/>
      <c r="G2202" s="1722"/>
      <c r="H2202" s="2648"/>
      <c r="I2202" s="2643"/>
      <c r="J2202" s="1975"/>
      <c r="K2202" s="1975"/>
      <c r="L2202" s="1974"/>
      <c r="M2202" s="1976"/>
      <c r="N2202" s="1976"/>
      <c r="O2202" s="1976"/>
      <c r="P2202" s="1976"/>
      <c r="Q2202" s="1976"/>
      <c r="R2202" s="1976"/>
      <c r="S2202" s="2649"/>
      <c r="T2202" s="1722"/>
      <c r="U2202" s="1974"/>
      <c r="V2202" s="1974"/>
    </row>
    <row r="2203" spans="1:22">
      <c r="A2203" s="1722"/>
      <c r="B2203" s="2648"/>
      <c r="C2203" s="659"/>
      <c r="D2203" s="1722"/>
      <c r="E2203" s="2648"/>
      <c r="F2203" s="2648"/>
      <c r="G2203" s="1722"/>
      <c r="H2203" s="2648"/>
      <c r="I2203" s="2643"/>
      <c r="J2203" s="1975"/>
      <c r="K2203" s="1975"/>
      <c r="L2203" s="1974"/>
      <c r="M2203" s="1976"/>
      <c r="N2203" s="1976"/>
      <c r="O2203" s="1976"/>
      <c r="P2203" s="1976"/>
      <c r="Q2203" s="1976"/>
      <c r="R2203" s="1976"/>
      <c r="S2203" s="2649"/>
      <c r="T2203" s="1722"/>
      <c r="U2203" s="1974"/>
      <c r="V2203" s="1974"/>
    </row>
    <row r="2204" spans="1:22">
      <c r="A2204" s="1722"/>
      <c r="B2204" s="2648"/>
      <c r="C2204" s="659"/>
      <c r="D2204" s="1722"/>
      <c r="E2204" s="2648"/>
      <c r="F2204" s="2648"/>
      <c r="G2204" s="1722"/>
      <c r="H2204" s="2648"/>
      <c r="I2204" s="2643"/>
      <c r="J2204" s="1975"/>
      <c r="K2204" s="1975"/>
      <c r="L2204" s="1974"/>
      <c r="M2204" s="1976"/>
      <c r="N2204" s="1976"/>
      <c r="O2204" s="1976"/>
      <c r="P2204" s="1976"/>
      <c r="Q2204" s="1976"/>
      <c r="R2204" s="1976"/>
      <c r="S2204" s="2649"/>
      <c r="T2204" s="1722"/>
      <c r="U2204" s="1974"/>
      <c r="V2204" s="1974"/>
    </row>
    <row r="2205" spans="1:22">
      <c r="A2205" s="1722"/>
      <c r="B2205" s="2648"/>
      <c r="C2205" s="659"/>
      <c r="D2205" s="1722"/>
      <c r="E2205" s="2648"/>
      <c r="F2205" s="2648"/>
      <c r="G2205" s="1722"/>
      <c r="H2205" s="2648"/>
      <c r="I2205" s="2643"/>
      <c r="J2205" s="1975"/>
      <c r="K2205" s="1975"/>
      <c r="L2205" s="1974"/>
      <c r="M2205" s="1976"/>
      <c r="N2205" s="1976"/>
      <c r="O2205" s="1976"/>
      <c r="P2205" s="1976"/>
      <c r="Q2205" s="1976"/>
      <c r="R2205" s="1976"/>
      <c r="S2205" s="2649"/>
      <c r="T2205" s="1722"/>
      <c r="U2205" s="1974"/>
      <c r="V2205" s="1974"/>
    </row>
    <row r="2206" spans="1:22">
      <c r="A2206" s="1722"/>
      <c r="B2206" s="2648"/>
      <c r="C2206" s="659"/>
      <c r="D2206" s="1722"/>
      <c r="E2206" s="2648"/>
      <c r="F2206" s="2648"/>
      <c r="G2206" s="1722"/>
      <c r="H2206" s="2648"/>
      <c r="I2206" s="2643"/>
      <c r="J2206" s="1975"/>
      <c r="K2206" s="1975"/>
      <c r="L2206" s="1974"/>
      <c r="M2206" s="1976"/>
      <c r="N2206" s="1976"/>
      <c r="O2206" s="1976"/>
      <c r="P2206" s="1976"/>
      <c r="Q2206" s="1976"/>
      <c r="R2206" s="1976"/>
      <c r="S2206" s="2649"/>
      <c r="T2206" s="1722"/>
      <c r="U2206" s="1974"/>
      <c r="V2206" s="1974"/>
    </row>
    <row r="2207" spans="1:22">
      <c r="A2207" s="1722"/>
      <c r="B2207" s="2648"/>
      <c r="C2207" s="659"/>
      <c r="D2207" s="1722"/>
      <c r="E2207" s="2648"/>
      <c r="F2207" s="2648"/>
      <c r="G2207" s="1722"/>
      <c r="H2207" s="2648"/>
      <c r="I2207" s="2643"/>
      <c r="J2207" s="1975"/>
      <c r="K2207" s="1975"/>
      <c r="L2207" s="1974"/>
      <c r="M2207" s="1976"/>
      <c r="N2207" s="1976"/>
      <c r="O2207" s="1976"/>
      <c r="P2207" s="1976"/>
      <c r="Q2207" s="1976"/>
      <c r="R2207" s="1976"/>
      <c r="S2207" s="2649"/>
      <c r="T2207" s="1722"/>
      <c r="U2207" s="1974"/>
      <c r="V2207" s="1974"/>
    </row>
    <row r="2208" spans="1:22">
      <c r="A2208" s="1722"/>
      <c r="B2208" s="2648"/>
      <c r="C2208" s="659"/>
      <c r="D2208" s="1722"/>
      <c r="E2208" s="2648"/>
      <c r="F2208" s="2648"/>
      <c r="G2208" s="1722"/>
      <c r="H2208" s="2648"/>
      <c r="I2208" s="2643"/>
      <c r="J2208" s="1975"/>
      <c r="K2208" s="1975"/>
      <c r="L2208" s="1974"/>
      <c r="M2208" s="1976"/>
      <c r="N2208" s="1976"/>
      <c r="O2208" s="1976"/>
      <c r="P2208" s="1976"/>
      <c r="Q2208" s="1976"/>
      <c r="R2208" s="1976"/>
      <c r="S2208" s="2649"/>
      <c r="T2208" s="1722"/>
      <c r="U2208" s="1974"/>
      <c r="V2208" s="1974"/>
    </row>
    <row r="2209" spans="1:22">
      <c r="A2209" s="1722"/>
      <c r="B2209" s="2648"/>
      <c r="C2209" s="659"/>
      <c r="D2209" s="1722"/>
      <c r="E2209" s="2648"/>
      <c r="F2209" s="2648"/>
      <c r="G2209" s="1722"/>
      <c r="H2209" s="2648"/>
      <c r="I2209" s="2643"/>
      <c r="J2209" s="1975"/>
      <c r="K2209" s="1975"/>
      <c r="L2209" s="1974"/>
      <c r="M2209" s="1976"/>
      <c r="N2209" s="1976"/>
      <c r="O2209" s="1976"/>
      <c r="P2209" s="1976"/>
      <c r="Q2209" s="1976"/>
      <c r="R2209" s="1976"/>
      <c r="S2209" s="2649"/>
      <c r="T2209" s="1722"/>
      <c r="U2209" s="1974"/>
      <c r="V2209" s="1974"/>
    </row>
    <row r="2210" spans="1:22">
      <c r="A2210" s="1722"/>
      <c r="B2210" s="2648"/>
      <c r="C2210" s="659"/>
      <c r="D2210" s="1722"/>
      <c r="E2210" s="2648"/>
      <c r="F2210" s="2648"/>
      <c r="G2210" s="1722"/>
      <c r="H2210" s="2648"/>
      <c r="I2210" s="2643"/>
      <c r="J2210" s="1975"/>
      <c r="K2210" s="1975"/>
      <c r="L2210" s="1974"/>
      <c r="M2210" s="1976"/>
      <c r="N2210" s="1976"/>
      <c r="O2210" s="1976"/>
      <c r="P2210" s="1976"/>
      <c r="Q2210" s="1976"/>
      <c r="R2210" s="1976"/>
      <c r="S2210" s="2649"/>
      <c r="T2210" s="1722"/>
      <c r="U2210" s="1974"/>
      <c r="V2210" s="1974"/>
    </row>
    <row r="2211" spans="1:22">
      <c r="A2211" s="1722"/>
      <c r="B2211" s="2648"/>
      <c r="C2211" s="659"/>
      <c r="D2211" s="1722"/>
      <c r="E2211" s="2648"/>
      <c r="F2211" s="2648"/>
      <c r="G2211" s="1722"/>
      <c r="H2211" s="2648"/>
      <c r="I2211" s="2643"/>
      <c r="J2211" s="1975"/>
      <c r="K2211" s="1975"/>
      <c r="L2211" s="1974"/>
      <c r="M2211" s="1976"/>
      <c r="N2211" s="1976"/>
      <c r="O2211" s="1976"/>
      <c r="P2211" s="1976"/>
      <c r="Q2211" s="1976"/>
      <c r="R2211" s="1976"/>
      <c r="S2211" s="2649"/>
      <c r="T2211" s="1722"/>
      <c r="U2211" s="1974"/>
      <c r="V2211" s="1974"/>
    </row>
    <row r="2212" spans="1:22">
      <c r="A2212" s="1722"/>
      <c r="B2212" s="2648"/>
      <c r="C2212" s="659"/>
      <c r="D2212" s="1722"/>
      <c r="E2212" s="2648"/>
      <c r="F2212" s="2648"/>
      <c r="G2212" s="1722"/>
      <c r="H2212" s="2648"/>
      <c r="I2212" s="2643"/>
      <c r="J2212" s="1975"/>
      <c r="K2212" s="1975"/>
      <c r="L2212" s="1974"/>
      <c r="M2212" s="1976"/>
      <c r="N2212" s="1976"/>
      <c r="O2212" s="1976"/>
      <c r="P2212" s="1976"/>
      <c r="Q2212" s="1976"/>
      <c r="R2212" s="1976"/>
      <c r="S2212" s="2649"/>
      <c r="T2212" s="1722"/>
      <c r="U2212" s="1974"/>
      <c r="V2212" s="1974"/>
    </row>
    <row r="2213" spans="1:22">
      <c r="A2213" s="1722"/>
      <c r="B2213" s="2648"/>
      <c r="C2213" s="659"/>
      <c r="D2213" s="1722"/>
      <c r="E2213" s="2648"/>
      <c r="F2213" s="2648"/>
      <c r="G2213" s="1722"/>
      <c r="H2213" s="2648"/>
      <c r="I2213" s="2643"/>
      <c r="J2213" s="1975"/>
      <c r="K2213" s="1975"/>
      <c r="L2213" s="1974"/>
      <c r="M2213" s="1976"/>
      <c r="N2213" s="1976"/>
      <c r="O2213" s="1976"/>
      <c r="P2213" s="1976"/>
      <c r="Q2213" s="1976"/>
      <c r="R2213" s="1976"/>
      <c r="S2213" s="2649"/>
      <c r="T2213" s="1722"/>
      <c r="U2213" s="1974"/>
      <c r="V2213" s="1974"/>
    </row>
    <row r="2214" spans="1:22">
      <c r="A2214" s="1722"/>
      <c r="B2214" s="2648"/>
      <c r="C2214" s="659"/>
      <c r="D2214" s="1722"/>
      <c r="E2214" s="2648"/>
      <c r="F2214" s="2648"/>
      <c r="G2214" s="1722"/>
      <c r="H2214" s="2648"/>
      <c r="I2214" s="2643"/>
      <c r="J2214" s="1975"/>
      <c r="K2214" s="1975"/>
      <c r="L2214" s="1974"/>
      <c r="M2214" s="1976"/>
      <c r="N2214" s="1976"/>
      <c r="O2214" s="1976"/>
      <c r="P2214" s="1976"/>
      <c r="Q2214" s="1976"/>
      <c r="R2214" s="1976"/>
      <c r="S2214" s="2649"/>
      <c r="T2214" s="1722"/>
      <c r="U2214" s="1974"/>
      <c r="V2214" s="1974"/>
    </row>
    <row r="2215" spans="1:22">
      <c r="A2215" s="1722"/>
      <c r="B2215" s="2648"/>
      <c r="C2215" s="659"/>
      <c r="D2215" s="1722"/>
      <c r="E2215" s="2648"/>
      <c r="F2215" s="2648"/>
      <c r="G2215" s="1722"/>
      <c r="H2215" s="2648"/>
      <c r="I2215" s="2643"/>
      <c r="J2215" s="1975"/>
      <c r="K2215" s="1975"/>
      <c r="L2215" s="1974"/>
      <c r="M2215" s="1976"/>
      <c r="N2215" s="1976"/>
      <c r="O2215" s="1976"/>
      <c r="P2215" s="1976"/>
      <c r="Q2215" s="1976"/>
      <c r="R2215" s="1976"/>
      <c r="S2215" s="2649"/>
      <c r="T2215" s="1722"/>
      <c r="U2215" s="1974"/>
      <c r="V2215" s="1974"/>
    </row>
    <row r="2216" spans="1:22">
      <c r="A2216" s="1722"/>
      <c r="B2216" s="2648"/>
      <c r="C2216" s="659"/>
      <c r="D2216" s="1722"/>
      <c r="E2216" s="2648"/>
      <c r="F2216" s="2648"/>
      <c r="G2216" s="1722"/>
      <c r="H2216" s="2648"/>
      <c r="I2216" s="2643"/>
      <c r="J2216" s="1975"/>
      <c r="K2216" s="1975"/>
      <c r="L2216" s="1974"/>
      <c r="M2216" s="1976"/>
      <c r="N2216" s="1976"/>
      <c r="O2216" s="1976"/>
      <c r="P2216" s="1976"/>
      <c r="Q2216" s="1976"/>
      <c r="R2216" s="1976"/>
      <c r="S2216" s="2649"/>
      <c r="T2216" s="1722"/>
      <c r="U2216" s="1974"/>
      <c r="V2216" s="1974"/>
    </row>
    <row r="2217" spans="1:22">
      <c r="A2217" s="1722"/>
      <c r="B2217" s="2648"/>
      <c r="C2217" s="659"/>
      <c r="D2217" s="1722"/>
      <c r="E2217" s="2648"/>
      <c r="F2217" s="2648"/>
      <c r="G2217" s="1722"/>
      <c r="H2217" s="2648"/>
      <c r="I2217" s="2643"/>
      <c r="J2217" s="1975"/>
      <c r="K2217" s="1975"/>
      <c r="L2217" s="1974"/>
      <c r="M2217" s="1976"/>
      <c r="N2217" s="1976"/>
      <c r="O2217" s="1976"/>
      <c r="P2217" s="1976"/>
      <c r="Q2217" s="1976"/>
      <c r="R2217" s="1976"/>
      <c r="S2217" s="2649"/>
      <c r="T2217" s="1722"/>
      <c r="U2217" s="1974"/>
      <c r="V2217" s="1974"/>
    </row>
    <row r="2218" spans="1:22">
      <c r="A2218" s="1722"/>
      <c r="B2218" s="2648"/>
      <c r="C2218" s="659"/>
      <c r="D2218" s="1722"/>
      <c r="E2218" s="2648"/>
      <c r="F2218" s="2648"/>
      <c r="G2218" s="1722"/>
      <c r="H2218" s="2648"/>
      <c r="I2218" s="2643"/>
      <c r="J2218" s="1975"/>
      <c r="K2218" s="1975"/>
      <c r="L2218" s="1974"/>
      <c r="M2218" s="1976"/>
      <c r="N2218" s="1976"/>
      <c r="O2218" s="1976"/>
      <c r="P2218" s="1976"/>
      <c r="Q2218" s="1976"/>
      <c r="R2218" s="1976"/>
      <c r="S2218" s="2649"/>
      <c r="T2218" s="1722"/>
      <c r="U2218" s="1974"/>
      <c r="V2218" s="1974"/>
    </row>
    <row r="2219" spans="1:22">
      <c r="A2219" s="1722"/>
      <c r="B2219" s="2648"/>
      <c r="C2219" s="659"/>
      <c r="D2219" s="1722"/>
      <c r="E2219" s="2648"/>
      <c r="F2219" s="2648"/>
      <c r="G2219" s="1722"/>
      <c r="H2219" s="2648"/>
      <c r="I2219" s="2643"/>
      <c r="J2219" s="1975"/>
      <c r="K2219" s="1975"/>
      <c r="L2219" s="1974"/>
      <c r="M2219" s="1976"/>
      <c r="N2219" s="1976"/>
      <c r="O2219" s="1976"/>
      <c r="P2219" s="1976"/>
      <c r="Q2219" s="1976"/>
      <c r="R2219" s="1976"/>
      <c r="S2219" s="2649"/>
      <c r="T2219" s="1722"/>
      <c r="U2219" s="1974"/>
      <c r="V2219" s="1974"/>
    </row>
    <row r="2220" spans="1:22">
      <c r="A2220" s="1722"/>
      <c r="B2220" s="2648"/>
      <c r="C2220" s="659"/>
      <c r="D2220" s="1722"/>
      <c r="E2220" s="2648"/>
      <c r="F2220" s="2648"/>
      <c r="G2220" s="1722"/>
      <c r="H2220" s="2648"/>
      <c r="I2220" s="2643"/>
      <c r="J2220" s="1975"/>
      <c r="K2220" s="1975"/>
      <c r="L2220" s="1974"/>
      <c r="M2220" s="1976"/>
      <c r="N2220" s="1976"/>
      <c r="O2220" s="1976"/>
      <c r="P2220" s="1976"/>
      <c r="Q2220" s="1976"/>
      <c r="R2220" s="1976"/>
      <c r="S2220" s="2649"/>
      <c r="T2220" s="1722"/>
      <c r="U2220" s="1974"/>
      <c r="V2220" s="1974"/>
    </row>
    <row r="2221" spans="1:22">
      <c r="A2221" s="1722"/>
      <c r="B2221" s="2648"/>
      <c r="C2221" s="659"/>
      <c r="D2221" s="1722"/>
      <c r="E2221" s="2648"/>
      <c r="F2221" s="2648"/>
      <c r="G2221" s="1722"/>
      <c r="H2221" s="2648"/>
      <c r="I2221" s="2643"/>
      <c r="J2221" s="1975"/>
      <c r="K2221" s="1975"/>
      <c r="L2221" s="1974"/>
      <c r="M2221" s="1976"/>
      <c r="N2221" s="1976"/>
      <c r="O2221" s="1976"/>
      <c r="P2221" s="1976"/>
      <c r="Q2221" s="1976"/>
      <c r="R2221" s="1976"/>
      <c r="S2221" s="2649"/>
      <c r="T2221" s="1722"/>
      <c r="U2221" s="1974"/>
      <c r="V2221" s="1974"/>
    </row>
    <row r="2222" spans="1:22">
      <c r="A2222" s="1722"/>
      <c r="B2222" s="2648"/>
      <c r="C2222" s="659"/>
      <c r="D2222" s="1722"/>
      <c r="E2222" s="2648"/>
      <c r="F2222" s="2648"/>
      <c r="G2222" s="1722"/>
      <c r="H2222" s="2648"/>
      <c r="I2222" s="2643"/>
      <c r="J2222" s="1975"/>
      <c r="K2222" s="1975"/>
      <c r="L2222" s="1974"/>
      <c r="M2222" s="1976"/>
      <c r="N2222" s="1976"/>
      <c r="O2222" s="1976"/>
      <c r="P2222" s="1976"/>
      <c r="Q2222" s="1976"/>
      <c r="R2222" s="1976"/>
      <c r="S2222" s="2649"/>
      <c r="T2222" s="1722"/>
      <c r="U2222" s="1974"/>
      <c r="V2222" s="1974"/>
    </row>
    <row r="2223" spans="1:22">
      <c r="A2223" s="1722"/>
      <c r="B2223" s="2648"/>
      <c r="C2223" s="659"/>
      <c r="D2223" s="1722"/>
      <c r="E2223" s="2648"/>
      <c r="F2223" s="2648"/>
      <c r="G2223" s="1722"/>
      <c r="H2223" s="2648"/>
      <c r="I2223" s="2643"/>
      <c r="J2223" s="1975"/>
      <c r="K2223" s="1975"/>
      <c r="L2223" s="1974"/>
      <c r="M2223" s="1976"/>
      <c r="N2223" s="1976"/>
      <c r="O2223" s="1976"/>
      <c r="P2223" s="1976"/>
      <c r="Q2223" s="1976"/>
      <c r="R2223" s="1976"/>
      <c r="S2223" s="2649"/>
      <c r="T2223" s="1722"/>
      <c r="U2223" s="1974"/>
      <c r="V2223" s="1974"/>
    </row>
    <row r="2224" spans="1:22">
      <c r="A2224" s="1722"/>
      <c r="B2224" s="2648"/>
      <c r="C2224" s="659"/>
      <c r="D2224" s="1722"/>
      <c r="E2224" s="2648"/>
      <c r="F2224" s="2648"/>
      <c r="G2224" s="1722"/>
      <c r="H2224" s="2648"/>
      <c r="I2224" s="2643"/>
      <c r="J2224" s="1975"/>
      <c r="K2224" s="1975"/>
      <c r="L2224" s="1974"/>
      <c r="M2224" s="1976"/>
      <c r="N2224" s="1976"/>
      <c r="O2224" s="1976"/>
      <c r="P2224" s="1976"/>
      <c r="Q2224" s="1976"/>
      <c r="R2224" s="1976"/>
      <c r="S2224" s="2649"/>
      <c r="T2224" s="1722"/>
      <c r="U2224" s="1974"/>
      <c r="V2224" s="1974"/>
    </row>
    <row r="2225" spans="1:22">
      <c r="A2225" s="1722"/>
      <c r="B2225" s="2648"/>
      <c r="C2225" s="659"/>
      <c r="D2225" s="1722"/>
      <c r="E2225" s="2648"/>
      <c r="F2225" s="2648"/>
      <c r="G2225" s="1722"/>
      <c r="H2225" s="2648"/>
      <c r="I2225" s="2643"/>
      <c r="J2225" s="1975"/>
      <c r="K2225" s="1975"/>
      <c r="L2225" s="1974"/>
      <c r="M2225" s="1976"/>
      <c r="N2225" s="1976"/>
      <c r="O2225" s="1976"/>
      <c r="P2225" s="1976"/>
      <c r="Q2225" s="1976"/>
      <c r="R2225" s="1976"/>
      <c r="S2225" s="2649"/>
      <c r="T2225" s="1722"/>
      <c r="U2225" s="1974"/>
      <c r="V2225" s="1974"/>
    </row>
    <row r="2226" spans="1:22">
      <c r="A2226" s="1722"/>
      <c r="B2226" s="2648"/>
      <c r="C2226" s="659"/>
      <c r="D2226" s="1722"/>
      <c r="E2226" s="2648"/>
      <c r="F2226" s="2648"/>
      <c r="G2226" s="1722"/>
      <c r="H2226" s="2648"/>
      <c r="I2226" s="2643"/>
      <c r="J2226" s="1975"/>
      <c r="K2226" s="1975"/>
      <c r="L2226" s="1974"/>
      <c r="M2226" s="1976"/>
      <c r="N2226" s="1976"/>
      <c r="O2226" s="1976"/>
      <c r="P2226" s="1976"/>
      <c r="Q2226" s="1976"/>
      <c r="R2226" s="1976"/>
      <c r="S2226" s="2649"/>
      <c r="T2226" s="1722"/>
      <c r="U2226" s="1974"/>
      <c r="V2226" s="1974"/>
    </row>
    <row r="2227" spans="1:22">
      <c r="A2227" s="1722"/>
      <c r="B2227" s="2648"/>
      <c r="C2227" s="659"/>
      <c r="D2227" s="1722"/>
      <c r="E2227" s="2648"/>
      <c r="F2227" s="2648"/>
      <c r="G2227" s="1722"/>
      <c r="H2227" s="2648"/>
      <c r="I2227" s="2643"/>
      <c r="J2227" s="1975"/>
      <c r="K2227" s="1975"/>
      <c r="L2227" s="1974"/>
      <c r="M2227" s="1976"/>
      <c r="N2227" s="1976"/>
      <c r="O2227" s="1976"/>
      <c r="P2227" s="1976"/>
      <c r="Q2227" s="1976"/>
      <c r="R2227" s="1976"/>
      <c r="S2227" s="2649"/>
      <c r="T2227" s="1722"/>
      <c r="U2227" s="1974"/>
      <c r="V2227" s="1974"/>
    </row>
    <row r="2228" spans="1:22">
      <c r="A2228" s="1722"/>
      <c r="B2228" s="2648"/>
      <c r="C2228" s="659"/>
      <c r="D2228" s="1722"/>
      <c r="E2228" s="2648"/>
      <c r="F2228" s="2648"/>
      <c r="G2228" s="1722"/>
      <c r="H2228" s="2648"/>
      <c r="I2228" s="2643"/>
      <c r="J2228" s="1975"/>
      <c r="K2228" s="1975"/>
      <c r="L2228" s="1974"/>
      <c r="M2228" s="1976"/>
      <c r="N2228" s="1976"/>
      <c r="O2228" s="1976"/>
      <c r="P2228" s="1976"/>
      <c r="Q2228" s="1976"/>
      <c r="R2228" s="1976"/>
      <c r="S2228" s="2649"/>
      <c r="T2228" s="1722"/>
      <c r="U2228" s="1974"/>
      <c r="V2228" s="1974"/>
    </row>
    <row r="2229" spans="1:22">
      <c r="A2229" s="1722"/>
      <c r="B2229" s="2648"/>
      <c r="C2229" s="659"/>
      <c r="D2229" s="1722"/>
      <c r="E2229" s="2648"/>
      <c r="F2229" s="2648"/>
      <c r="G2229" s="1722"/>
      <c r="H2229" s="2648"/>
      <c r="I2229" s="2643"/>
      <c r="J2229" s="1975"/>
      <c r="K2229" s="1975"/>
      <c r="L2229" s="1974"/>
      <c r="M2229" s="1976"/>
      <c r="N2229" s="1976"/>
      <c r="O2229" s="1976"/>
      <c r="P2229" s="1976"/>
      <c r="Q2229" s="1976"/>
      <c r="R2229" s="1976"/>
      <c r="S2229" s="2649"/>
      <c r="T2229" s="1722"/>
      <c r="U2229" s="1974"/>
      <c r="V2229" s="1974"/>
    </row>
    <row r="2230" spans="1:22">
      <c r="A2230" s="1722"/>
      <c r="B2230" s="2648"/>
      <c r="C2230" s="659"/>
      <c r="D2230" s="1722"/>
      <c r="E2230" s="2648"/>
      <c r="F2230" s="2648"/>
      <c r="G2230" s="1722"/>
      <c r="H2230" s="2648"/>
      <c r="I2230" s="2643"/>
      <c r="J2230" s="1975"/>
      <c r="K2230" s="1975"/>
      <c r="L2230" s="1974"/>
      <c r="M2230" s="1976"/>
      <c r="N2230" s="1976"/>
      <c r="O2230" s="1976"/>
      <c r="P2230" s="1976"/>
      <c r="Q2230" s="1976"/>
      <c r="R2230" s="1976"/>
      <c r="S2230" s="2649"/>
      <c r="T2230" s="1722"/>
      <c r="U2230" s="1974"/>
      <c r="V2230" s="1974"/>
    </row>
    <row r="2231" spans="1:22">
      <c r="A2231" s="1722"/>
      <c r="B2231" s="2648"/>
      <c r="C2231" s="659"/>
      <c r="D2231" s="1722"/>
      <c r="E2231" s="2648"/>
      <c r="F2231" s="2648"/>
      <c r="G2231" s="1722"/>
      <c r="H2231" s="2648"/>
      <c r="I2231" s="2643"/>
      <c r="J2231" s="1975"/>
      <c r="K2231" s="1975"/>
      <c r="L2231" s="1974"/>
      <c r="M2231" s="1976"/>
      <c r="N2231" s="1976"/>
      <c r="O2231" s="1976"/>
      <c r="P2231" s="1976"/>
      <c r="Q2231" s="1976"/>
      <c r="R2231" s="1976"/>
      <c r="S2231" s="2649"/>
      <c r="T2231" s="1722"/>
      <c r="U2231" s="1974"/>
      <c r="V2231" s="1974"/>
    </row>
    <row r="2232" spans="1:22">
      <c r="A2232" s="1722"/>
      <c r="B2232" s="2648"/>
      <c r="C2232" s="659"/>
      <c r="D2232" s="1722"/>
      <c r="E2232" s="2648"/>
      <c r="F2232" s="2648"/>
      <c r="G2232" s="1722"/>
      <c r="H2232" s="2648"/>
      <c r="I2232" s="2643"/>
      <c r="J2232" s="1975"/>
      <c r="K2232" s="1975"/>
      <c r="L2232" s="1974"/>
      <c r="M2232" s="1976"/>
      <c r="N2232" s="1976"/>
      <c r="O2232" s="1976"/>
      <c r="P2232" s="1976"/>
      <c r="Q2232" s="1976"/>
      <c r="R2232" s="1976"/>
      <c r="S2232" s="2649"/>
      <c r="T2232" s="1722"/>
      <c r="U2232" s="1974"/>
      <c r="V2232" s="1974"/>
    </row>
    <row r="2233" spans="1:22">
      <c r="A2233" s="1722"/>
      <c r="B2233" s="2648"/>
      <c r="C2233" s="659"/>
      <c r="D2233" s="1722"/>
      <c r="E2233" s="2648"/>
      <c r="F2233" s="2648"/>
      <c r="G2233" s="1722"/>
      <c r="H2233" s="2648"/>
      <c r="I2233" s="2643"/>
      <c r="J2233" s="1975"/>
      <c r="K2233" s="1975"/>
      <c r="L2233" s="1974"/>
      <c r="M2233" s="1976"/>
      <c r="N2233" s="1976"/>
      <c r="O2233" s="1976"/>
      <c r="P2233" s="1976"/>
      <c r="Q2233" s="1976"/>
      <c r="R2233" s="1976"/>
      <c r="S2233" s="2649"/>
      <c r="T2233" s="1722"/>
      <c r="U2233" s="1974"/>
      <c r="V2233" s="1974"/>
    </row>
    <row r="2234" spans="1:22">
      <c r="A2234" s="1722"/>
      <c r="B2234" s="2648"/>
      <c r="C2234" s="659"/>
      <c r="D2234" s="1722"/>
      <c r="E2234" s="2648"/>
      <c r="F2234" s="2648"/>
      <c r="G2234" s="1722"/>
      <c r="H2234" s="2648"/>
      <c r="I2234" s="2643"/>
      <c r="J2234" s="1975"/>
      <c r="K2234" s="1975"/>
      <c r="L2234" s="1974"/>
      <c r="M2234" s="1976"/>
      <c r="N2234" s="1976"/>
      <c r="O2234" s="1976"/>
      <c r="P2234" s="1976"/>
      <c r="Q2234" s="1976"/>
      <c r="R2234" s="1976"/>
      <c r="S2234" s="2649"/>
      <c r="T2234" s="1722"/>
      <c r="U2234" s="1974"/>
      <c r="V2234" s="1974"/>
    </row>
    <row r="2235" spans="1:22">
      <c r="A2235" s="1722"/>
      <c r="B2235" s="2648"/>
      <c r="C2235" s="659"/>
      <c r="D2235" s="1722"/>
      <c r="E2235" s="2648"/>
      <c r="F2235" s="2648"/>
      <c r="G2235" s="1722"/>
      <c r="H2235" s="2648"/>
      <c r="I2235" s="2643"/>
      <c r="J2235" s="1975"/>
      <c r="K2235" s="1975"/>
      <c r="L2235" s="1974"/>
      <c r="M2235" s="1976"/>
      <c r="N2235" s="1976"/>
      <c r="O2235" s="1976"/>
      <c r="P2235" s="1976"/>
      <c r="Q2235" s="1976"/>
      <c r="R2235" s="1976"/>
      <c r="S2235" s="2649"/>
      <c r="T2235" s="1722"/>
      <c r="U2235" s="1974"/>
      <c r="V2235" s="1974"/>
    </row>
    <row r="2236" spans="1:22">
      <c r="A2236" s="1722"/>
      <c r="B2236" s="2648"/>
      <c r="C2236" s="659"/>
      <c r="D2236" s="1722"/>
      <c r="E2236" s="2648"/>
      <c r="F2236" s="2648"/>
      <c r="G2236" s="1722"/>
      <c r="H2236" s="2648"/>
      <c r="I2236" s="2643"/>
      <c r="J2236" s="1975"/>
      <c r="K2236" s="1975"/>
      <c r="L2236" s="1974"/>
      <c r="M2236" s="1976"/>
      <c r="N2236" s="1976"/>
      <c r="O2236" s="1976"/>
      <c r="P2236" s="1976"/>
      <c r="Q2236" s="1976"/>
      <c r="R2236" s="1976"/>
      <c r="S2236" s="2649"/>
      <c r="T2236" s="1722"/>
      <c r="U2236" s="1974"/>
      <c r="V2236" s="1974"/>
    </row>
    <row r="2237" spans="1:22">
      <c r="A2237" s="1722"/>
      <c r="B2237" s="2648"/>
      <c r="C2237" s="659"/>
      <c r="D2237" s="1722"/>
      <c r="E2237" s="2648"/>
      <c r="F2237" s="2648"/>
      <c r="G2237" s="1722"/>
      <c r="H2237" s="2648"/>
      <c r="I2237" s="2643"/>
      <c r="J2237" s="1975"/>
      <c r="K2237" s="1975"/>
      <c r="L2237" s="1974"/>
      <c r="M2237" s="1976"/>
      <c r="N2237" s="1976"/>
      <c r="O2237" s="1976"/>
      <c r="P2237" s="1976"/>
      <c r="Q2237" s="1976"/>
      <c r="R2237" s="1976"/>
      <c r="S2237" s="2649"/>
      <c r="T2237" s="1722"/>
      <c r="U2237" s="1974"/>
      <c r="V2237" s="1974"/>
    </row>
    <row r="2238" spans="1:22">
      <c r="A2238" s="1722"/>
      <c r="B2238" s="2648"/>
      <c r="C2238" s="659"/>
      <c r="D2238" s="1722"/>
      <c r="E2238" s="2648"/>
      <c r="F2238" s="2648"/>
      <c r="G2238" s="1722"/>
      <c r="H2238" s="2648"/>
      <c r="I2238" s="2643"/>
      <c r="J2238" s="1975"/>
      <c r="K2238" s="1975"/>
      <c r="L2238" s="1974"/>
      <c r="M2238" s="1976"/>
      <c r="N2238" s="1976"/>
      <c r="O2238" s="1976"/>
      <c r="P2238" s="1976"/>
      <c r="Q2238" s="1976"/>
      <c r="R2238" s="1976"/>
      <c r="S2238" s="2649"/>
      <c r="T2238" s="1722"/>
      <c r="U2238" s="1974"/>
      <c r="V2238" s="1974"/>
    </row>
    <row r="2239" spans="1:22">
      <c r="A2239" s="1722"/>
      <c r="B2239" s="2648"/>
      <c r="C2239" s="659"/>
      <c r="D2239" s="1722"/>
      <c r="E2239" s="2648"/>
      <c r="F2239" s="2648"/>
      <c r="G2239" s="1722"/>
      <c r="H2239" s="2648"/>
      <c r="I2239" s="2643"/>
      <c r="J2239" s="1975"/>
      <c r="K2239" s="1975"/>
      <c r="L2239" s="1974"/>
      <c r="M2239" s="1976"/>
      <c r="N2239" s="1976"/>
      <c r="O2239" s="1976"/>
      <c r="P2239" s="1976"/>
      <c r="Q2239" s="1976"/>
      <c r="R2239" s="1976"/>
      <c r="S2239" s="2649"/>
      <c r="T2239" s="1722"/>
      <c r="U2239" s="1974"/>
      <c r="V2239" s="1974"/>
    </row>
    <row r="2240" spans="1:22">
      <c r="A2240" s="1722"/>
      <c r="B2240" s="2648"/>
      <c r="C2240" s="659"/>
      <c r="D2240" s="1722"/>
      <c r="E2240" s="2648"/>
      <c r="F2240" s="2648"/>
      <c r="G2240" s="1722"/>
      <c r="H2240" s="2648"/>
      <c r="I2240" s="2643"/>
      <c r="J2240" s="1975"/>
      <c r="K2240" s="1975"/>
      <c r="L2240" s="1974"/>
      <c r="M2240" s="1976"/>
      <c r="N2240" s="1976"/>
      <c r="O2240" s="1976"/>
      <c r="P2240" s="1976"/>
      <c r="Q2240" s="1976"/>
      <c r="R2240" s="1976"/>
      <c r="S2240" s="2649"/>
      <c r="T2240" s="1722"/>
      <c r="U2240" s="1974"/>
      <c r="V2240" s="1974"/>
    </row>
    <row r="2241" spans="1:22">
      <c r="A2241" s="1722"/>
      <c r="B2241" s="2648"/>
      <c r="C2241" s="659"/>
      <c r="D2241" s="1722"/>
      <c r="E2241" s="2648"/>
      <c r="F2241" s="2648"/>
      <c r="G2241" s="1722"/>
      <c r="H2241" s="2648"/>
      <c r="I2241" s="2643"/>
      <c r="J2241" s="1975"/>
      <c r="K2241" s="1975"/>
      <c r="L2241" s="1974"/>
      <c r="M2241" s="1976"/>
      <c r="N2241" s="1976"/>
      <c r="O2241" s="1976"/>
      <c r="P2241" s="1976"/>
      <c r="Q2241" s="1976"/>
      <c r="R2241" s="1976"/>
      <c r="S2241" s="2649"/>
      <c r="T2241" s="1722"/>
      <c r="U2241" s="1974"/>
      <c r="V2241" s="1974"/>
    </row>
    <row r="2242" spans="1:22">
      <c r="A2242" s="1722"/>
      <c r="B2242" s="2648"/>
      <c r="C2242" s="659"/>
      <c r="D2242" s="1722"/>
      <c r="E2242" s="2648"/>
      <c r="F2242" s="2648"/>
      <c r="G2242" s="1722"/>
      <c r="H2242" s="2648"/>
      <c r="I2242" s="2643"/>
      <c r="J2242" s="1975"/>
      <c r="K2242" s="1975"/>
      <c r="L2242" s="1974"/>
      <c r="M2242" s="1976"/>
      <c r="N2242" s="1976"/>
      <c r="O2242" s="1976"/>
      <c r="P2242" s="1976"/>
      <c r="Q2242" s="1976"/>
      <c r="R2242" s="1976"/>
      <c r="S2242" s="2649"/>
      <c r="T2242" s="1722"/>
      <c r="U2242" s="1974"/>
      <c r="V2242" s="1974"/>
    </row>
    <row r="2243" spans="1:22">
      <c r="A2243" s="1722"/>
      <c r="B2243" s="2648"/>
      <c r="C2243" s="659"/>
      <c r="D2243" s="1722"/>
      <c r="E2243" s="2648"/>
      <c r="F2243" s="2648"/>
      <c r="G2243" s="1722"/>
      <c r="H2243" s="2648"/>
      <c r="I2243" s="2643"/>
      <c r="J2243" s="1975"/>
      <c r="K2243" s="1975"/>
      <c r="L2243" s="1974"/>
      <c r="M2243" s="1976"/>
      <c r="N2243" s="1976"/>
      <c r="O2243" s="1976"/>
      <c r="P2243" s="1976"/>
      <c r="Q2243" s="1976"/>
      <c r="R2243" s="1976"/>
      <c r="S2243" s="2649"/>
      <c r="T2243" s="1722"/>
      <c r="U2243" s="1974"/>
      <c r="V2243" s="1974"/>
    </row>
    <row r="2244" spans="1:22">
      <c r="A2244" s="1722"/>
      <c r="B2244" s="2648"/>
      <c r="C2244" s="659"/>
      <c r="D2244" s="1722"/>
      <c r="E2244" s="2648"/>
      <c r="F2244" s="2648"/>
      <c r="G2244" s="1722"/>
      <c r="H2244" s="2648"/>
      <c r="I2244" s="2643"/>
      <c r="J2244" s="1975"/>
      <c r="K2244" s="1975"/>
      <c r="L2244" s="1974"/>
      <c r="M2244" s="1976"/>
      <c r="N2244" s="1976"/>
      <c r="O2244" s="1976"/>
      <c r="P2244" s="1976"/>
      <c r="Q2244" s="1976"/>
      <c r="R2244" s="1976"/>
      <c r="S2244" s="2649"/>
      <c r="T2244" s="1722"/>
      <c r="U2244" s="1974"/>
      <c r="V2244" s="1974"/>
    </row>
    <row r="2245" spans="1:22">
      <c r="A2245" s="1722"/>
      <c r="B2245" s="2648"/>
      <c r="C2245" s="659"/>
      <c r="D2245" s="1722"/>
      <c r="E2245" s="2648"/>
      <c r="F2245" s="2648"/>
      <c r="G2245" s="1722"/>
      <c r="H2245" s="2648"/>
      <c r="I2245" s="2643"/>
      <c r="J2245" s="1975"/>
      <c r="K2245" s="1975"/>
      <c r="L2245" s="1974"/>
      <c r="M2245" s="1976"/>
      <c r="N2245" s="1976"/>
      <c r="O2245" s="1976"/>
      <c r="P2245" s="1976"/>
      <c r="Q2245" s="1976"/>
      <c r="R2245" s="1976"/>
      <c r="S2245" s="2649"/>
      <c r="T2245" s="1722"/>
      <c r="U2245" s="1974"/>
      <c r="V2245" s="1974"/>
    </row>
    <row r="2246" spans="1:22">
      <c r="A2246" s="1722"/>
      <c r="B2246" s="2648"/>
      <c r="C2246" s="659"/>
      <c r="D2246" s="1722"/>
      <c r="E2246" s="2648"/>
      <c r="F2246" s="2648"/>
      <c r="G2246" s="1722"/>
      <c r="H2246" s="2648"/>
      <c r="I2246" s="2643"/>
      <c r="J2246" s="1975"/>
      <c r="K2246" s="1975"/>
      <c r="L2246" s="1974"/>
      <c r="M2246" s="1976"/>
      <c r="N2246" s="1976"/>
      <c r="O2246" s="1976"/>
      <c r="P2246" s="1976"/>
      <c r="Q2246" s="1976"/>
      <c r="R2246" s="1976"/>
      <c r="S2246" s="2649"/>
      <c r="T2246" s="1722"/>
      <c r="U2246" s="1974"/>
      <c r="V2246" s="1974"/>
    </row>
    <row r="2247" spans="1:22">
      <c r="A2247" s="1722"/>
      <c r="B2247" s="2648"/>
      <c r="C2247" s="659"/>
      <c r="D2247" s="1722"/>
      <c r="E2247" s="2648"/>
      <c r="F2247" s="2648"/>
      <c r="G2247" s="1722"/>
      <c r="H2247" s="2648"/>
      <c r="I2247" s="2643"/>
      <c r="J2247" s="1975"/>
      <c r="K2247" s="1975"/>
      <c r="L2247" s="1974"/>
      <c r="M2247" s="1976"/>
      <c r="N2247" s="1976"/>
      <c r="O2247" s="1976"/>
      <c r="P2247" s="1976"/>
      <c r="Q2247" s="1976"/>
      <c r="R2247" s="1976"/>
      <c r="S2247" s="2649"/>
      <c r="T2247" s="1722"/>
      <c r="U2247" s="1974"/>
      <c r="V2247" s="1974"/>
    </row>
    <row r="2248" spans="1:22">
      <c r="A2248" s="1722"/>
      <c r="B2248" s="2648"/>
      <c r="C2248" s="659"/>
      <c r="D2248" s="1722"/>
      <c r="E2248" s="2648"/>
      <c r="F2248" s="2648"/>
      <c r="G2248" s="1722"/>
      <c r="H2248" s="2648"/>
      <c r="I2248" s="2643"/>
      <c r="J2248" s="1975"/>
      <c r="K2248" s="1975"/>
      <c r="L2248" s="1974"/>
      <c r="M2248" s="1976"/>
      <c r="N2248" s="1976"/>
      <c r="O2248" s="1976"/>
      <c r="P2248" s="1976"/>
      <c r="Q2248" s="1976"/>
      <c r="R2248" s="1976"/>
      <c r="S2248" s="2649"/>
      <c r="T2248" s="1722"/>
      <c r="U2248" s="1974"/>
      <c r="V2248" s="1974"/>
    </row>
    <row r="2249" spans="1:22">
      <c r="A2249" s="1722"/>
      <c r="B2249" s="2648"/>
      <c r="C2249" s="659"/>
      <c r="D2249" s="1722"/>
      <c r="E2249" s="2648"/>
      <c r="F2249" s="2648"/>
      <c r="G2249" s="1722"/>
      <c r="H2249" s="2648"/>
      <c r="I2249" s="2643"/>
      <c r="J2249" s="1975"/>
      <c r="K2249" s="1975"/>
      <c r="L2249" s="1974"/>
      <c r="M2249" s="1976"/>
      <c r="N2249" s="1976"/>
      <c r="O2249" s="1976"/>
      <c r="P2249" s="1976"/>
      <c r="Q2249" s="1976"/>
      <c r="R2249" s="1976"/>
      <c r="S2249" s="2649"/>
      <c r="T2249" s="1722"/>
      <c r="U2249" s="1974"/>
      <c r="V2249" s="1974"/>
    </row>
    <row r="2250" spans="1:22">
      <c r="A2250" s="1722"/>
      <c r="B2250" s="2648"/>
      <c r="C2250" s="659"/>
      <c r="D2250" s="1722"/>
      <c r="E2250" s="2648"/>
      <c r="F2250" s="2648"/>
      <c r="G2250" s="1722"/>
      <c r="H2250" s="2648"/>
      <c r="I2250" s="2643"/>
      <c r="J2250" s="1975"/>
      <c r="K2250" s="1975"/>
      <c r="L2250" s="1974"/>
      <c r="M2250" s="1976"/>
      <c r="N2250" s="1976"/>
      <c r="O2250" s="1976"/>
      <c r="P2250" s="1976"/>
      <c r="Q2250" s="1976"/>
      <c r="R2250" s="1976"/>
      <c r="S2250" s="2649"/>
      <c r="T2250" s="1722"/>
      <c r="U2250" s="1974"/>
      <c r="V2250" s="1974"/>
    </row>
    <row r="2251" spans="1:22">
      <c r="A2251" s="1722"/>
      <c r="B2251" s="2648"/>
      <c r="C2251" s="659"/>
      <c r="D2251" s="1722"/>
      <c r="E2251" s="2648"/>
      <c r="F2251" s="2648"/>
      <c r="G2251" s="1722"/>
      <c r="H2251" s="2648"/>
      <c r="I2251" s="2643"/>
      <c r="J2251" s="1975"/>
      <c r="K2251" s="1975"/>
      <c r="L2251" s="1974"/>
      <c r="M2251" s="1976"/>
      <c r="N2251" s="1976"/>
      <c r="O2251" s="1976"/>
      <c r="P2251" s="1976"/>
      <c r="Q2251" s="1976"/>
      <c r="R2251" s="1976"/>
      <c r="S2251" s="2649"/>
      <c r="T2251" s="1722"/>
      <c r="U2251" s="1974"/>
      <c r="V2251" s="1974"/>
    </row>
    <row r="2252" spans="1:22">
      <c r="A2252" s="1722"/>
      <c r="B2252" s="2648"/>
      <c r="C2252" s="659"/>
      <c r="D2252" s="1722"/>
      <c r="E2252" s="2648"/>
      <c r="F2252" s="2648"/>
      <c r="G2252" s="1722"/>
      <c r="H2252" s="2648"/>
      <c r="I2252" s="2643"/>
      <c r="J2252" s="1975"/>
      <c r="K2252" s="1975"/>
      <c r="L2252" s="1974"/>
      <c r="M2252" s="1976"/>
      <c r="N2252" s="1976"/>
      <c r="O2252" s="1976"/>
      <c r="P2252" s="1976"/>
      <c r="Q2252" s="1976"/>
      <c r="R2252" s="1976"/>
      <c r="S2252" s="2649"/>
      <c r="T2252" s="1722"/>
      <c r="U2252" s="1974"/>
      <c r="V2252" s="1974"/>
    </row>
    <row r="2253" spans="1:22">
      <c r="A2253" s="1722"/>
      <c r="B2253" s="2648"/>
      <c r="C2253" s="659"/>
      <c r="D2253" s="1722"/>
      <c r="E2253" s="2648"/>
      <c r="F2253" s="2648"/>
      <c r="G2253" s="1722"/>
      <c r="H2253" s="2648"/>
      <c r="I2253" s="2643"/>
      <c r="J2253" s="1975"/>
      <c r="K2253" s="1975"/>
      <c r="L2253" s="1974"/>
      <c r="M2253" s="1976"/>
      <c r="N2253" s="1976"/>
      <c r="O2253" s="1976"/>
      <c r="P2253" s="1976"/>
      <c r="Q2253" s="1976"/>
      <c r="R2253" s="1976"/>
      <c r="S2253" s="2649"/>
      <c r="T2253" s="1722"/>
      <c r="U2253" s="1974"/>
      <c r="V2253" s="1974"/>
    </row>
    <row r="2254" spans="1:22">
      <c r="A2254" s="1722"/>
      <c r="B2254" s="2648"/>
      <c r="C2254" s="659"/>
      <c r="D2254" s="1722"/>
      <c r="E2254" s="2648"/>
      <c r="F2254" s="2648"/>
      <c r="G2254" s="1722"/>
      <c r="H2254" s="2648"/>
      <c r="I2254" s="2643"/>
      <c r="J2254" s="1975"/>
      <c r="K2254" s="1975"/>
      <c r="L2254" s="1974"/>
      <c r="M2254" s="1976"/>
      <c r="N2254" s="1976"/>
      <c r="O2254" s="1976"/>
      <c r="P2254" s="1976"/>
      <c r="Q2254" s="1976"/>
      <c r="R2254" s="1976"/>
      <c r="S2254" s="2649"/>
      <c r="T2254" s="1722"/>
      <c r="U2254" s="1974"/>
      <c r="V2254" s="1974"/>
    </row>
    <row r="2255" spans="1:22">
      <c r="A2255" s="1722"/>
      <c r="B2255" s="2648"/>
      <c r="C2255" s="659"/>
      <c r="D2255" s="1722"/>
      <c r="E2255" s="2648"/>
      <c r="F2255" s="2648"/>
      <c r="G2255" s="1722"/>
      <c r="H2255" s="2648"/>
      <c r="I2255" s="2643"/>
      <c r="J2255" s="1975"/>
      <c r="K2255" s="1975"/>
      <c r="L2255" s="1974"/>
      <c r="M2255" s="1976"/>
      <c r="N2255" s="1976"/>
      <c r="O2255" s="1976"/>
      <c r="P2255" s="1976"/>
      <c r="Q2255" s="1976"/>
      <c r="R2255" s="1976"/>
      <c r="S2255" s="2649"/>
      <c r="T2255" s="1722"/>
      <c r="U2255" s="1974"/>
      <c r="V2255" s="1974"/>
    </row>
    <row r="2256" spans="1:22">
      <c r="A2256" s="1722"/>
      <c r="B2256" s="2648"/>
      <c r="C2256" s="659"/>
      <c r="D2256" s="1722"/>
      <c r="E2256" s="2648"/>
      <c r="F2256" s="2648"/>
      <c r="G2256" s="1722"/>
      <c r="H2256" s="2648"/>
      <c r="I2256" s="2643"/>
      <c r="J2256" s="1975"/>
      <c r="K2256" s="1975"/>
      <c r="L2256" s="1974"/>
      <c r="M2256" s="1976"/>
      <c r="N2256" s="1976"/>
      <c r="O2256" s="1976"/>
      <c r="P2256" s="1976"/>
      <c r="Q2256" s="1976"/>
      <c r="R2256" s="1976"/>
      <c r="S2256" s="2649"/>
      <c r="T2256" s="1722"/>
      <c r="U2256" s="1974"/>
      <c r="V2256" s="1974"/>
    </row>
    <row r="2257" spans="1:22">
      <c r="A2257" s="1722"/>
      <c r="B2257" s="2648"/>
      <c r="C2257" s="659"/>
      <c r="D2257" s="1722"/>
      <c r="E2257" s="2648"/>
      <c r="F2257" s="2648"/>
      <c r="G2257" s="1722"/>
      <c r="H2257" s="2648"/>
      <c r="I2257" s="2643"/>
      <c r="J2257" s="1975"/>
      <c r="K2257" s="1975"/>
      <c r="L2257" s="1974"/>
      <c r="M2257" s="1976"/>
      <c r="N2257" s="1976"/>
      <c r="O2257" s="1976"/>
      <c r="P2257" s="1976"/>
      <c r="Q2257" s="1976"/>
      <c r="R2257" s="1976"/>
      <c r="S2257" s="2649"/>
      <c r="T2257" s="1722"/>
      <c r="U2257" s="1974"/>
      <c r="V2257" s="1974"/>
    </row>
    <row r="2258" spans="1:22">
      <c r="A2258" s="1722"/>
      <c r="B2258" s="2648"/>
      <c r="C2258" s="659"/>
      <c r="D2258" s="1722"/>
      <c r="E2258" s="2648"/>
      <c r="F2258" s="2648"/>
      <c r="G2258" s="1722"/>
      <c r="H2258" s="2648"/>
      <c r="I2258" s="2643"/>
      <c r="J2258" s="1975"/>
      <c r="K2258" s="1975"/>
      <c r="L2258" s="1974"/>
      <c r="M2258" s="1976"/>
      <c r="N2258" s="1976"/>
      <c r="O2258" s="1976"/>
      <c r="P2258" s="1976"/>
      <c r="Q2258" s="1976"/>
      <c r="R2258" s="1976"/>
      <c r="S2258" s="2649"/>
      <c r="T2258" s="1722"/>
      <c r="U2258" s="1974"/>
      <c r="V2258" s="1974"/>
    </row>
    <row r="2259" spans="1:22">
      <c r="A2259" s="1722"/>
      <c r="B2259" s="2648"/>
      <c r="C2259" s="659"/>
      <c r="D2259" s="1722"/>
      <c r="E2259" s="2648"/>
      <c r="F2259" s="2648"/>
      <c r="G2259" s="1722"/>
      <c r="H2259" s="2648"/>
      <c r="I2259" s="2643"/>
      <c r="J2259" s="1975"/>
      <c r="K2259" s="1975"/>
      <c r="L2259" s="1974"/>
      <c r="M2259" s="1976"/>
      <c r="N2259" s="1976"/>
      <c r="O2259" s="1976"/>
      <c r="P2259" s="1976"/>
      <c r="Q2259" s="1976"/>
      <c r="R2259" s="1976"/>
      <c r="S2259" s="2649"/>
      <c r="T2259" s="1722"/>
      <c r="U2259" s="1974"/>
      <c r="V2259" s="1974"/>
    </row>
    <row r="2260" spans="1:22">
      <c r="A2260" s="1722"/>
      <c r="B2260" s="2648"/>
      <c r="C2260" s="659"/>
      <c r="D2260" s="1722"/>
      <c r="E2260" s="2648"/>
      <c r="F2260" s="2648"/>
      <c r="G2260" s="1722"/>
      <c r="H2260" s="2648"/>
      <c r="I2260" s="2643"/>
      <c r="J2260" s="1975"/>
      <c r="K2260" s="1975"/>
      <c r="L2260" s="1974"/>
      <c r="M2260" s="1976"/>
      <c r="N2260" s="1976"/>
      <c r="O2260" s="1976"/>
      <c r="P2260" s="1976"/>
      <c r="Q2260" s="1976"/>
      <c r="R2260" s="1976"/>
      <c r="S2260" s="2649"/>
      <c r="T2260" s="1722"/>
      <c r="U2260" s="1974"/>
      <c r="V2260" s="1974"/>
    </row>
    <row r="2261" spans="1:22">
      <c r="A2261" s="1722"/>
      <c r="B2261" s="2648"/>
      <c r="C2261" s="659"/>
      <c r="D2261" s="1722"/>
      <c r="E2261" s="2648"/>
      <c r="F2261" s="2648"/>
      <c r="G2261" s="1722"/>
      <c r="H2261" s="2648"/>
      <c r="I2261" s="2643"/>
      <c r="J2261" s="1975"/>
      <c r="K2261" s="1975"/>
      <c r="L2261" s="1974"/>
      <c r="M2261" s="1976"/>
      <c r="N2261" s="1976"/>
      <c r="O2261" s="1976"/>
      <c r="P2261" s="1976"/>
      <c r="Q2261" s="1976"/>
      <c r="R2261" s="1976"/>
      <c r="S2261" s="2649"/>
      <c r="T2261" s="1722"/>
      <c r="U2261" s="1974"/>
      <c r="V2261" s="1974"/>
    </row>
    <row r="2262" spans="1:22">
      <c r="A2262" s="1722"/>
      <c r="B2262" s="2648"/>
      <c r="C2262" s="659"/>
      <c r="D2262" s="1722"/>
      <c r="E2262" s="2648"/>
      <c r="F2262" s="2648"/>
      <c r="G2262" s="1722"/>
      <c r="H2262" s="2648"/>
      <c r="I2262" s="2643"/>
      <c r="J2262" s="1975"/>
      <c r="K2262" s="1975"/>
      <c r="L2262" s="1974"/>
      <c r="M2262" s="1976"/>
      <c r="N2262" s="1976"/>
      <c r="O2262" s="1976"/>
      <c r="P2262" s="1976"/>
      <c r="Q2262" s="1976"/>
      <c r="R2262" s="1976"/>
      <c r="S2262" s="2649"/>
      <c r="T2262" s="1722"/>
      <c r="U2262" s="1974"/>
      <c r="V2262" s="1974"/>
    </row>
    <row r="2263" spans="1:22">
      <c r="A2263" s="1722"/>
      <c r="B2263" s="2648"/>
      <c r="C2263" s="659"/>
      <c r="D2263" s="1722"/>
      <c r="E2263" s="2648"/>
      <c r="F2263" s="2648"/>
      <c r="G2263" s="1722"/>
      <c r="H2263" s="2648"/>
      <c r="I2263" s="2643"/>
      <c r="J2263" s="1975"/>
      <c r="K2263" s="1975"/>
      <c r="L2263" s="1974"/>
      <c r="M2263" s="1976"/>
      <c r="N2263" s="1976"/>
      <c r="O2263" s="1976"/>
      <c r="P2263" s="1976"/>
      <c r="Q2263" s="1976"/>
      <c r="R2263" s="1976"/>
      <c r="S2263" s="2649"/>
      <c r="T2263" s="1722"/>
      <c r="U2263" s="1974"/>
      <c r="V2263" s="1974"/>
    </row>
    <row r="2264" spans="1:22">
      <c r="A2264" s="1722"/>
      <c r="B2264" s="2648"/>
      <c r="C2264" s="659"/>
      <c r="D2264" s="1722"/>
      <c r="E2264" s="2648"/>
      <c r="F2264" s="2648"/>
      <c r="G2264" s="1722"/>
      <c r="H2264" s="2648"/>
      <c r="I2264" s="2643"/>
      <c r="J2264" s="1975"/>
      <c r="K2264" s="1975"/>
      <c r="L2264" s="1974"/>
      <c r="M2264" s="1976"/>
      <c r="N2264" s="1976"/>
      <c r="O2264" s="1976"/>
      <c r="P2264" s="1976"/>
      <c r="Q2264" s="1976"/>
      <c r="R2264" s="1976"/>
      <c r="S2264" s="2649"/>
      <c r="T2264" s="1722"/>
      <c r="U2264" s="1974"/>
      <c r="V2264" s="1974"/>
    </row>
    <row r="2265" spans="1:22">
      <c r="A2265" s="1722"/>
      <c r="B2265" s="2648"/>
      <c r="C2265" s="659"/>
      <c r="D2265" s="1722"/>
      <c r="E2265" s="2648"/>
      <c r="F2265" s="2648"/>
      <c r="G2265" s="1722"/>
      <c r="H2265" s="2648"/>
      <c r="I2265" s="2643"/>
      <c r="J2265" s="1975"/>
      <c r="K2265" s="1975"/>
      <c r="L2265" s="1974"/>
      <c r="M2265" s="1976"/>
      <c r="N2265" s="1976"/>
      <c r="O2265" s="1976"/>
      <c r="P2265" s="1976"/>
      <c r="Q2265" s="1976"/>
      <c r="R2265" s="1976"/>
      <c r="S2265" s="2649"/>
      <c r="T2265" s="1722"/>
      <c r="U2265" s="1974"/>
      <c r="V2265" s="1974"/>
    </row>
    <row r="2266" spans="1:22">
      <c r="A2266" s="1722"/>
      <c r="B2266" s="2648"/>
      <c r="C2266" s="659"/>
      <c r="D2266" s="1722"/>
      <c r="E2266" s="2648"/>
      <c r="F2266" s="2648"/>
      <c r="G2266" s="1722"/>
      <c r="H2266" s="2648"/>
      <c r="I2266" s="2643"/>
      <c r="J2266" s="1975"/>
      <c r="K2266" s="1975"/>
      <c r="L2266" s="1974"/>
      <c r="M2266" s="1976"/>
      <c r="N2266" s="1976"/>
      <c r="O2266" s="1976"/>
      <c r="P2266" s="1976"/>
      <c r="Q2266" s="1976"/>
      <c r="R2266" s="1976"/>
      <c r="S2266" s="2649"/>
      <c r="T2266" s="1722"/>
      <c r="U2266" s="1974"/>
      <c r="V2266" s="1974"/>
    </row>
    <row r="2267" spans="1:22">
      <c r="A2267" s="1722"/>
      <c r="B2267" s="2648"/>
      <c r="C2267" s="659"/>
      <c r="D2267" s="1722"/>
      <c r="E2267" s="2648"/>
      <c r="F2267" s="2648"/>
      <c r="G2267" s="1722"/>
      <c r="H2267" s="2648"/>
      <c r="I2267" s="2643"/>
      <c r="J2267" s="1975"/>
      <c r="K2267" s="1975"/>
      <c r="L2267" s="1974"/>
      <c r="M2267" s="1976"/>
      <c r="N2267" s="1976"/>
      <c r="O2267" s="1976"/>
      <c r="P2267" s="1976"/>
      <c r="Q2267" s="1976"/>
      <c r="R2267" s="1976"/>
      <c r="S2267" s="2649"/>
      <c r="T2267" s="1722"/>
      <c r="U2267" s="1974"/>
      <c r="V2267" s="1974"/>
    </row>
    <row r="2268" spans="1:22">
      <c r="A2268" s="1722"/>
      <c r="B2268" s="2648"/>
      <c r="C2268" s="659"/>
      <c r="D2268" s="1722"/>
      <c r="E2268" s="2648"/>
      <c r="F2268" s="2648"/>
      <c r="G2268" s="1722"/>
      <c r="H2268" s="2648"/>
      <c r="I2268" s="2643"/>
      <c r="J2268" s="1975"/>
      <c r="K2268" s="1975"/>
      <c r="L2268" s="1974"/>
      <c r="M2268" s="1976"/>
      <c r="N2268" s="1976"/>
      <c r="O2268" s="1976"/>
      <c r="P2268" s="1976"/>
      <c r="Q2268" s="1976"/>
      <c r="R2268" s="1976"/>
      <c r="S2268" s="2649"/>
      <c r="T2268" s="1722"/>
      <c r="U2268" s="1974"/>
      <c r="V2268" s="1974"/>
    </row>
    <row r="2269" spans="1:22">
      <c r="A2269" s="1722"/>
      <c r="B2269" s="2648"/>
      <c r="C2269" s="659"/>
      <c r="D2269" s="1722"/>
      <c r="E2269" s="2648"/>
      <c r="F2269" s="2648"/>
      <c r="G2269" s="1722"/>
      <c r="H2269" s="2648"/>
      <c r="I2269" s="2643"/>
      <c r="J2269" s="1975"/>
      <c r="K2269" s="1975"/>
      <c r="L2269" s="1974"/>
      <c r="M2269" s="1976"/>
      <c r="N2269" s="1976"/>
      <c r="O2269" s="1976"/>
      <c r="P2269" s="1976"/>
      <c r="Q2269" s="1976"/>
      <c r="R2269" s="1976"/>
      <c r="S2269" s="2649"/>
      <c r="T2269" s="1722"/>
      <c r="U2269" s="1974"/>
      <c r="V2269" s="1974"/>
    </row>
    <row r="2270" spans="1:22">
      <c r="A2270" s="1722"/>
      <c r="B2270" s="2648"/>
      <c r="C2270" s="659"/>
      <c r="D2270" s="1722"/>
      <c r="E2270" s="2648"/>
      <c r="F2270" s="2648"/>
      <c r="G2270" s="1722"/>
      <c r="H2270" s="2648"/>
      <c r="I2270" s="2643"/>
      <c r="J2270" s="1975"/>
      <c r="K2270" s="1975"/>
      <c r="L2270" s="1974"/>
      <c r="M2270" s="1976"/>
      <c r="N2270" s="1976"/>
      <c r="O2270" s="1976"/>
      <c r="P2270" s="1976"/>
      <c r="Q2270" s="1976"/>
      <c r="R2270" s="1976"/>
      <c r="S2270" s="2649"/>
      <c r="T2270" s="1722"/>
      <c r="U2270" s="1974"/>
      <c r="V2270" s="1974"/>
    </row>
    <row r="2271" spans="1:22">
      <c r="A2271" s="1722"/>
      <c r="B2271" s="2648"/>
      <c r="C2271" s="659"/>
      <c r="D2271" s="1722"/>
      <c r="E2271" s="2648"/>
      <c r="F2271" s="2648"/>
      <c r="G2271" s="1722"/>
      <c r="H2271" s="2648"/>
      <c r="I2271" s="2643"/>
      <c r="J2271" s="1975"/>
      <c r="K2271" s="1975"/>
      <c r="L2271" s="1974"/>
      <c r="M2271" s="1976"/>
      <c r="N2271" s="1976"/>
      <c r="O2271" s="1976"/>
      <c r="P2271" s="1976"/>
      <c r="Q2271" s="1976"/>
      <c r="R2271" s="1976"/>
      <c r="S2271" s="2649"/>
      <c r="T2271" s="1722"/>
      <c r="U2271" s="1974"/>
      <c r="V2271" s="1974"/>
    </row>
    <row r="2272" spans="1:22">
      <c r="A2272" s="1722"/>
      <c r="B2272" s="2648"/>
      <c r="C2272" s="659"/>
      <c r="D2272" s="1722"/>
      <c r="E2272" s="2648"/>
      <c r="F2272" s="2648"/>
      <c r="G2272" s="1722"/>
      <c r="H2272" s="2648"/>
      <c r="I2272" s="2643"/>
      <c r="J2272" s="1975"/>
      <c r="K2272" s="1975"/>
      <c r="L2272" s="1974"/>
      <c r="M2272" s="1976"/>
      <c r="N2272" s="1976"/>
      <c r="O2272" s="1976"/>
      <c r="P2272" s="1976"/>
      <c r="Q2272" s="1976"/>
      <c r="R2272" s="1976"/>
      <c r="S2272" s="2649"/>
      <c r="T2272" s="1722"/>
      <c r="U2272" s="1974"/>
      <c r="V2272" s="1974"/>
    </row>
    <row r="2273" spans="1:22">
      <c r="A2273" s="1722"/>
      <c r="B2273" s="2648"/>
      <c r="C2273" s="659"/>
      <c r="D2273" s="1722"/>
      <c r="E2273" s="2648"/>
      <c r="F2273" s="2648"/>
      <c r="G2273" s="1722"/>
      <c r="H2273" s="2648"/>
      <c r="I2273" s="2643"/>
      <c r="J2273" s="1975"/>
      <c r="K2273" s="1975"/>
      <c r="L2273" s="1974"/>
      <c r="M2273" s="1976"/>
      <c r="N2273" s="1976"/>
      <c r="O2273" s="1976"/>
      <c r="P2273" s="1976"/>
      <c r="Q2273" s="1976"/>
      <c r="R2273" s="1976"/>
      <c r="S2273" s="2649"/>
      <c r="T2273" s="1722"/>
      <c r="U2273" s="1974"/>
      <c r="V2273" s="1974"/>
    </row>
    <row r="2274" spans="1:22">
      <c r="A2274" s="1722"/>
      <c r="B2274" s="2648"/>
      <c r="C2274" s="659"/>
      <c r="D2274" s="1722"/>
      <c r="E2274" s="2648"/>
      <c r="F2274" s="2648"/>
      <c r="G2274" s="1722"/>
      <c r="H2274" s="2648"/>
      <c r="I2274" s="2643"/>
      <c r="J2274" s="1975"/>
      <c r="K2274" s="1975"/>
      <c r="L2274" s="1974"/>
      <c r="M2274" s="1976"/>
      <c r="N2274" s="1976"/>
      <c r="O2274" s="1976"/>
      <c r="P2274" s="1976"/>
      <c r="Q2274" s="1976"/>
      <c r="R2274" s="1976"/>
      <c r="S2274" s="2649"/>
      <c r="T2274" s="1722"/>
      <c r="U2274" s="1974"/>
      <c r="V2274" s="1974"/>
    </row>
    <row r="2275" spans="1:22">
      <c r="A2275" s="1722"/>
      <c r="B2275" s="2648"/>
      <c r="C2275" s="659"/>
      <c r="D2275" s="1722"/>
      <c r="E2275" s="2648"/>
      <c r="F2275" s="2648"/>
      <c r="G2275" s="1722"/>
      <c r="H2275" s="2648"/>
      <c r="I2275" s="2643"/>
      <c r="J2275" s="1975"/>
      <c r="K2275" s="1975"/>
      <c r="L2275" s="1974"/>
      <c r="M2275" s="1976"/>
      <c r="N2275" s="1976"/>
      <c r="O2275" s="1976"/>
      <c r="P2275" s="1976"/>
      <c r="Q2275" s="1976"/>
      <c r="R2275" s="1976"/>
      <c r="S2275" s="2649"/>
      <c r="T2275" s="1722"/>
      <c r="U2275" s="1974"/>
      <c r="V2275" s="1974"/>
    </row>
    <row r="2276" spans="1:22">
      <c r="A2276" s="1722"/>
      <c r="B2276" s="2648"/>
      <c r="C2276" s="659"/>
      <c r="D2276" s="1722"/>
      <c r="E2276" s="2648"/>
      <c r="F2276" s="2648"/>
      <c r="G2276" s="1722"/>
      <c r="H2276" s="2648"/>
      <c r="I2276" s="2643"/>
      <c r="J2276" s="1975"/>
      <c r="K2276" s="1975"/>
      <c r="L2276" s="1974"/>
      <c r="M2276" s="1976"/>
      <c r="N2276" s="1976"/>
      <c r="O2276" s="1976"/>
      <c r="P2276" s="1976"/>
      <c r="Q2276" s="1976"/>
      <c r="R2276" s="1976"/>
      <c r="S2276" s="2649"/>
      <c r="T2276" s="1722"/>
      <c r="U2276" s="1974"/>
      <c r="V2276" s="1974"/>
    </row>
    <row r="2277" spans="1:22">
      <c r="A2277" s="1722"/>
      <c r="B2277" s="2648"/>
      <c r="C2277" s="659"/>
      <c r="D2277" s="1722"/>
      <c r="E2277" s="2648"/>
      <c r="F2277" s="2648"/>
      <c r="G2277" s="1722"/>
      <c r="H2277" s="2648"/>
      <c r="I2277" s="2643"/>
      <c r="J2277" s="1975"/>
      <c r="K2277" s="1975"/>
      <c r="L2277" s="1974"/>
      <c r="M2277" s="1976"/>
      <c r="N2277" s="1976"/>
      <c r="O2277" s="1976"/>
      <c r="P2277" s="1976"/>
      <c r="Q2277" s="1976"/>
      <c r="R2277" s="1976"/>
      <c r="S2277" s="2649"/>
      <c r="T2277" s="1722"/>
      <c r="U2277" s="1974"/>
      <c r="V2277" s="1974"/>
    </row>
    <row r="2278" spans="1:22">
      <c r="A2278" s="1722"/>
      <c r="B2278" s="2648"/>
      <c r="C2278" s="659"/>
      <c r="D2278" s="1722"/>
      <c r="E2278" s="2648"/>
      <c r="F2278" s="2648"/>
      <c r="G2278" s="1722"/>
      <c r="H2278" s="2648"/>
      <c r="I2278" s="2643"/>
      <c r="J2278" s="1975"/>
      <c r="K2278" s="1975"/>
      <c r="L2278" s="1974"/>
      <c r="M2278" s="1976"/>
      <c r="N2278" s="1976"/>
      <c r="O2278" s="1976"/>
      <c r="P2278" s="1976"/>
      <c r="Q2278" s="1976"/>
      <c r="R2278" s="1976"/>
      <c r="S2278" s="2649"/>
      <c r="T2278" s="1722"/>
      <c r="U2278" s="1974"/>
      <c r="V2278" s="1974"/>
    </row>
    <row r="2279" spans="1:22">
      <c r="A2279" s="1722"/>
      <c r="B2279" s="2648"/>
      <c r="C2279" s="659"/>
      <c r="D2279" s="1722"/>
      <c r="E2279" s="2648"/>
      <c r="F2279" s="2648"/>
      <c r="G2279" s="1722"/>
      <c r="H2279" s="2648"/>
      <c r="I2279" s="2643"/>
      <c r="J2279" s="1975"/>
      <c r="K2279" s="1975"/>
      <c r="L2279" s="1974"/>
      <c r="M2279" s="1976"/>
      <c r="N2279" s="1976"/>
      <c r="O2279" s="1976"/>
      <c r="P2279" s="1976"/>
      <c r="Q2279" s="1976"/>
      <c r="R2279" s="1976"/>
      <c r="S2279" s="2649"/>
      <c r="T2279" s="1722"/>
      <c r="U2279" s="1974"/>
      <c r="V2279" s="1974"/>
    </row>
    <row r="2280" spans="1:22">
      <c r="A2280" s="1722"/>
      <c r="B2280" s="2648"/>
      <c r="C2280" s="659"/>
      <c r="D2280" s="1722"/>
      <c r="E2280" s="2648"/>
      <c r="F2280" s="2648"/>
      <c r="G2280" s="1722"/>
      <c r="H2280" s="2648"/>
      <c r="I2280" s="2643"/>
      <c r="J2280" s="1975"/>
      <c r="K2280" s="1975"/>
      <c r="L2280" s="1974"/>
      <c r="M2280" s="1976"/>
      <c r="N2280" s="1976"/>
      <c r="O2280" s="1976"/>
      <c r="P2280" s="1976"/>
      <c r="Q2280" s="1976"/>
      <c r="R2280" s="1976"/>
      <c r="S2280" s="2649"/>
      <c r="T2280" s="1722"/>
      <c r="U2280" s="1974"/>
      <c r="V2280" s="1974"/>
    </row>
    <row r="2281" spans="1:22">
      <c r="A2281" s="1722"/>
      <c r="B2281" s="2648"/>
      <c r="C2281" s="659"/>
      <c r="D2281" s="1722"/>
      <c r="E2281" s="2648"/>
      <c r="F2281" s="2648"/>
      <c r="G2281" s="1722"/>
      <c r="H2281" s="2648"/>
      <c r="I2281" s="2643"/>
      <c r="J2281" s="1975"/>
      <c r="K2281" s="1975"/>
      <c r="L2281" s="1974"/>
      <c r="M2281" s="1976"/>
      <c r="N2281" s="1976"/>
      <c r="O2281" s="1976"/>
      <c r="P2281" s="1976"/>
      <c r="Q2281" s="1976"/>
      <c r="R2281" s="1976"/>
      <c r="S2281" s="2649"/>
      <c r="T2281" s="1722"/>
      <c r="U2281" s="1974"/>
      <c r="V2281" s="1974"/>
    </row>
    <row r="2282" spans="1:22">
      <c r="A2282" s="1722"/>
      <c r="B2282" s="2648"/>
      <c r="C2282" s="659"/>
      <c r="D2282" s="1722"/>
      <c r="E2282" s="2648"/>
      <c r="F2282" s="2648"/>
      <c r="G2282" s="1722"/>
      <c r="H2282" s="2648"/>
      <c r="I2282" s="2643"/>
      <c r="J2282" s="1975"/>
      <c r="K2282" s="1975"/>
      <c r="L2282" s="1974"/>
      <c r="M2282" s="1976"/>
      <c r="N2282" s="1976"/>
      <c r="O2282" s="1976"/>
      <c r="P2282" s="1976"/>
      <c r="Q2282" s="1976"/>
      <c r="R2282" s="1976"/>
      <c r="S2282" s="2649"/>
      <c r="T2282" s="1722"/>
      <c r="U2282" s="1974"/>
      <c r="V2282" s="1974"/>
    </row>
    <row r="2283" spans="1:22">
      <c r="A2283" s="1722"/>
      <c r="B2283" s="2648"/>
      <c r="C2283" s="659"/>
      <c r="D2283" s="1722"/>
      <c r="E2283" s="2648"/>
      <c r="F2283" s="2648"/>
      <c r="G2283" s="1722"/>
      <c r="H2283" s="2648"/>
      <c r="I2283" s="2643"/>
      <c r="J2283" s="1975"/>
      <c r="K2283" s="1975"/>
      <c r="L2283" s="1974"/>
      <c r="M2283" s="1976"/>
      <c r="N2283" s="1976"/>
      <c r="O2283" s="1976"/>
      <c r="P2283" s="1976"/>
      <c r="Q2283" s="1976"/>
      <c r="R2283" s="1976"/>
      <c r="S2283" s="2649"/>
      <c r="T2283" s="1722"/>
      <c r="U2283" s="1974"/>
      <c r="V2283" s="1974"/>
    </row>
    <row r="2284" spans="1:22">
      <c r="A2284" s="1722"/>
      <c r="B2284" s="2648"/>
      <c r="C2284" s="659"/>
      <c r="D2284" s="1722"/>
      <c r="E2284" s="2648"/>
      <c r="F2284" s="2648"/>
      <c r="G2284" s="1722"/>
      <c r="H2284" s="2648"/>
      <c r="I2284" s="2643"/>
      <c r="J2284" s="1975"/>
      <c r="K2284" s="1975"/>
      <c r="L2284" s="1974"/>
      <c r="M2284" s="1976"/>
      <c r="N2284" s="1976"/>
      <c r="O2284" s="1976"/>
      <c r="P2284" s="1976"/>
      <c r="Q2284" s="1976"/>
      <c r="R2284" s="1976"/>
      <c r="S2284" s="2649"/>
      <c r="T2284" s="1722"/>
      <c r="U2284" s="1974"/>
      <c r="V2284" s="1974"/>
    </row>
    <row r="2285" spans="1:22">
      <c r="A2285" s="1722"/>
      <c r="B2285" s="2648"/>
      <c r="C2285" s="659"/>
      <c r="D2285" s="1722"/>
      <c r="E2285" s="2648"/>
      <c r="F2285" s="2648"/>
      <c r="G2285" s="1722"/>
      <c r="H2285" s="2648"/>
      <c r="I2285" s="2643"/>
      <c r="J2285" s="1975"/>
      <c r="K2285" s="1975"/>
      <c r="L2285" s="1974"/>
      <c r="M2285" s="1976"/>
      <c r="N2285" s="1976"/>
      <c r="O2285" s="1976"/>
      <c r="P2285" s="1976"/>
      <c r="Q2285" s="1976"/>
      <c r="R2285" s="1976"/>
      <c r="S2285" s="2649"/>
      <c r="T2285" s="1722"/>
      <c r="U2285" s="1974"/>
      <c r="V2285" s="1974"/>
    </row>
    <row r="2286" spans="1:22">
      <c r="A2286" s="1722"/>
      <c r="B2286" s="2648"/>
      <c r="C2286" s="659"/>
      <c r="D2286" s="1722"/>
      <c r="E2286" s="2648"/>
      <c r="F2286" s="2648"/>
      <c r="G2286" s="1722"/>
      <c r="H2286" s="2648"/>
      <c r="I2286" s="2643"/>
      <c r="J2286" s="1975"/>
      <c r="K2286" s="1975"/>
      <c r="L2286" s="1974"/>
      <c r="M2286" s="1976"/>
      <c r="N2286" s="1976"/>
      <c r="O2286" s="1976"/>
      <c r="P2286" s="1976"/>
      <c r="Q2286" s="1976"/>
      <c r="R2286" s="1976"/>
      <c r="S2286" s="2649"/>
      <c r="T2286" s="1722"/>
      <c r="U2286" s="1974"/>
      <c r="V2286" s="1974"/>
    </row>
    <row r="2287" spans="1:22">
      <c r="A2287" s="1722"/>
      <c r="B2287" s="2648"/>
      <c r="C2287" s="659"/>
      <c r="D2287" s="1722"/>
      <c r="E2287" s="2648"/>
      <c r="F2287" s="2648"/>
      <c r="G2287" s="1722"/>
      <c r="H2287" s="2648"/>
      <c r="I2287" s="2643"/>
      <c r="J2287" s="1975"/>
      <c r="K2287" s="1975"/>
      <c r="L2287" s="1974"/>
      <c r="M2287" s="1976"/>
      <c r="N2287" s="1976"/>
      <c r="O2287" s="1976"/>
      <c r="P2287" s="1976"/>
      <c r="Q2287" s="1976"/>
      <c r="R2287" s="1976"/>
      <c r="S2287" s="2649"/>
      <c r="T2287" s="1722"/>
      <c r="U2287" s="1974"/>
      <c r="V2287" s="1974"/>
    </row>
    <row r="2288" spans="1:22">
      <c r="A2288" s="1722"/>
      <c r="B2288" s="2648"/>
      <c r="C2288" s="659"/>
      <c r="D2288" s="1722"/>
      <c r="E2288" s="2648"/>
      <c r="F2288" s="2648"/>
      <c r="G2288" s="1722"/>
      <c r="H2288" s="2648"/>
      <c r="I2288" s="2643"/>
      <c r="J2288" s="1975"/>
      <c r="K2288" s="1975"/>
      <c r="L2288" s="1974"/>
      <c r="M2288" s="1976"/>
      <c r="N2288" s="1976"/>
      <c r="O2288" s="1976"/>
      <c r="P2288" s="1976"/>
      <c r="Q2288" s="1976"/>
      <c r="R2288" s="1976"/>
      <c r="S2288" s="2649"/>
      <c r="T2288" s="1722"/>
      <c r="U2288" s="1974"/>
      <c r="V2288" s="1974"/>
    </row>
    <row r="2289" spans="1:22">
      <c r="A2289" s="1722"/>
      <c r="B2289" s="2648"/>
      <c r="C2289" s="659"/>
      <c r="D2289" s="1722"/>
      <c r="E2289" s="2648"/>
      <c r="F2289" s="2648"/>
      <c r="G2289" s="1722"/>
      <c r="H2289" s="2648"/>
      <c r="I2289" s="2643"/>
      <c r="J2289" s="1975"/>
      <c r="K2289" s="1975"/>
      <c r="L2289" s="1974"/>
      <c r="M2289" s="1976"/>
      <c r="N2289" s="1976"/>
      <c r="O2289" s="1976"/>
      <c r="P2289" s="1976"/>
      <c r="Q2289" s="1976"/>
      <c r="R2289" s="1976"/>
      <c r="S2289" s="2649"/>
      <c r="T2289" s="1722"/>
      <c r="U2289" s="1974"/>
      <c r="V2289" s="1974"/>
    </row>
    <row r="2290" spans="1:22">
      <c r="A2290" s="1722"/>
      <c r="B2290" s="2648"/>
      <c r="C2290" s="659"/>
      <c r="D2290" s="1722"/>
      <c r="E2290" s="2648"/>
      <c r="F2290" s="2648"/>
      <c r="G2290" s="1722"/>
      <c r="H2290" s="2648"/>
      <c r="I2290" s="2643"/>
      <c r="J2290" s="1975"/>
      <c r="K2290" s="1975"/>
      <c r="L2290" s="1974"/>
      <c r="M2290" s="1976"/>
      <c r="N2290" s="1976"/>
      <c r="O2290" s="1976"/>
      <c r="P2290" s="1976"/>
      <c r="Q2290" s="1976"/>
      <c r="R2290" s="1976"/>
      <c r="S2290" s="2649"/>
      <c r="T2290" s="1722"/>
      <c r="U2290" s="1974"/>
      <c r="V2290" s="1974"/>
    </row>
    <row r="2291" spans="1:22">
      <c r="A2291" s="1722"/>
      <c r="B2291" s="2648"/>
      <c r="C2291" s="659"/>
      <c r="D2291" s="1722"/>
      <c r="E2291" s="2648"/>
      <c r="F2291" s="2648"/>
      <c r="G2291" s="1722"/>
      <c r="H2291" s="2648"/>
      <c r="I2291" s="2643"/>
      <c r="J2291" s="1975"/>
      <c r="K2291" s="1975"/>
      <c r="L2291" s="1974"/>
      <c r="M2291" s="1976"/>
      <c r="N2291" s="1976"/>
      <c r="O2291" s="1976"/>
      <c r="P2291" s="1976"/>
      <c r="Q2291" s="1976"/>
      <c r="R2291" s="1976"/>
      <c r="S2291" s="2649"/>
      <c r="T2291" s="1722"/>
      <c r="U2291" s="1974"/>
      <c r="V2291" s="1974"/>
    </row>
    <row r="2292" spans="1:22">
      <c r="A2292" s="1722"/>
      <c r="B2292" s="2648"/>
      <c r="C2292" s="659"/>
      <c r="D2292" s="1722"/>
      <c r="E2292" s="2648"/>
      <c r="F2292" s="2648"/>
      <c r="G2292" s="1722"/>
      <c r="H2292" s="2648"/>
      <c r="I2292" s="2643"/>
      <c r="J2292" s="1975"/>
      <c r="K2292" s="1975"/>
      <c r="L2292" s="1974"/>
      <c r="M2292" s="1976"/>
      <c r="N2292" s="1976"/>
      <c r="O2292" s="1976"/>
      <c r="P2292" s="1976"/>
      <c r="Q2292" s="1976"/>
      <c r="R2292" s="1976"/>
      <c r="S2292" s="2649"/>
      <c r="T2292" s="1722"/>
      <c r="U2292" s="1974"/>
      <c r="V2292" s="1974"/>
    </row>
    <row r="2293" spans="1:22">
      <c r="A2293" s="1722"/>
      <c r="B2293" s="2648"/>
      <c r="C2293" s="659"/>
      <c r="D2293" s="1722"/>
      <c r="E2293" s="2648"/>
      <c r="F2293" s="2648"/>
      <c r="G2293" s="1722"/>
      <c r="H2293" s="2648"/>
      <c r="I2293" s="2643"/>
      <c r="J2293" s="1975"/>
      <c r="K2293" s="1975"/>
      <c r="L2293" s="1974"/>
      <c r="M2293" s="1976"/>
      <c r="N2293" s="1976"/>
      <c r="O2293" s="1976"/>
      <c r="P2293" s="1976"/>
      <c r="Q2293" s="1976"/>
      <c r="R2293" s="1976"/>
      <c r="S2293" s="2649"/>
      <c r="T2293" s="1722"/>
      <c r="U2293" s="1974"/>
      <c r="V2293" s="1974"/>
    </row>
    <row r="2294" spans="1:22">
      <c r="A2294" s="1722"/>
      <c r="B2294" s="2648"/>
      <c r="C2294" s="659"/>
      <c r="D2294" s="1722"/>
      <c r="E2294" s="2648"/>
      <c r="F2294" s="2648"/>
      <c r="G2294" s="1722"/>
      <c r="H2294" s="2648"/>
      <c r="I2294" s="2643"/>
      <c r="J2294" s="1975"/>
      <c r="K2294" s="1975"/>
      <c r="L2294" s="1974"/>
      <c r="M2294" s="1976"/>
      <c r="N2294" s="1976"/>
      <c r="O2294" s="1976"/>
      <c r="P2294" s="1976"/>
      <c r="Q2294" s="1976"/>
      <c r="R2294" s="1976"/>
      <c r="S2294" s="2649"/>
      <c r="T2294" s="1722"/>
      <c r="U2294" s="1974"/>
      <c r="V2294" s="1974"/>
    </row>
    <row r="2295" spans="1:22">
      <c r="A2295" s="1722"/>
      <c r="B2295" s="2648"/>
      <c r="C2295" s="659"/>
      <c r="D2295" s="1722"/>
      <c r="E2295" s="2648"/>
      <c r="F2295" s="2648"/>
      <c r="G2295" s="1722"/>
      <c r="H2295" s="2648"/>
      <c r="I2295" s="2643"/>
      <c r="J2295" s="1975"/>
      <c r="K2295" s="1975"/>
      <c r="L2295" s="1974"/>
      <c r="M2295" s="1976"/>
      <c r="N2295" s="1976"/>
      <c r="O2295" s="1976"/>
      <c r="P2295" s="1976"/>
      <c r="Q2295" s="1976"/>
      <c r="R2295" s="1976"/>
      <c r="S2295" s="2649"/>
      <c r="T2295" s="1722"/>
      <c r="U2295" s="1974"/>
      <c r="V2295" s="1974"/>
    </row>
    <row r="2296" spans="1:22">
      <c r="A2296" s="1722"/>
      <c r="B2296" s="2648"/>
      <c r="C2296" s="659"/>
      <c r="D2296" s="1722"/>
      <c r="E2296" s="2648"/>
      <c r="F2296" s="2648"/>
      <c r="G2296" s="1722"/>
      <c r="H2296" s="2648"/>
      <c r="I2296" s="2643"/>
      <c r="J2296" s="1975"/>
      <c r="K2296" s="1975"/>
      <c r="L2296" s="1974"/>
      <c r="M2296" s="1976"/>
      <c r="N2296" s="1976"/>
      <c r="O2296" s="1976"/>
      <c r="P2296" s="1976"/>
      <c r="Q2296" s="1976"/>
      <c r="R2296" s="1976"/>
      <c r="S2296" s="2649"/>
      <c r="T2296" s="1722"/>
      <c r="U2296" s="1974"/>
      <c r="V2296" s="1974"/>
    </row>
    <row r="2297" spans="1:22">
      <c r="A2297" s="1722"/>
      <c r="B2297" s="2648"/>
      <c r="C2297" s="659"/>
      <c r="D2297" s="1722"/>
      <c r="E2297" s="2648"/>
      <c r="F2297" s="2648"/>
      <c r="G2297" s="1722"/>
      <c r="H2297" s="2648"/>
      <c r="I2297" s="2643"/>
      <c r="J2297" s="1975"/>
      <c r="K2297" s="1975"/>
      <c r="L2297" s="1974"/>
      <c r="M2297" s="1976"/>
      <c r="N2297" s="1976"/>
      <c r="O2297" s="1976"/>
      <c r="P2297" s="1976"/>
      <c r="Q2297" s="1976"/>
      <c r="R2297" s="1976"/>
      <c r="S2297" s="2649"/>
      <c r="T2297" s="1722"/>
      <c r="U2297" s="1974"/>
      <c r="V2297" s="1974"/>
    </row>
    <row r="2298" spans="1:22">
      <c r="A2298" s="1722"/>
      <c r="B2298" s="2648"/>
      <c r="C2298" s="659"/>
      <c r="D2298" s="1722"/>
      <c r="E2298" s="2648"/>
      <c r="F2298" s="2648"/>
      <c r="G2298" s="1722"/>
      <c r="H2298" s="2648"/>
      <c r="I2298" s="2643"/>
      <c r="J2298" s="1975"/>
      <c r="K2298" s="1975"/>
      <c r="L2298" s="1974"/>
      <c r="M2298" s="1976"/>
      <c r="N2298" s="1976"/>
      <c r="O2298" s="1976"/>
      <c r="P2298" s="1976"/>
      <c r="Q2298" s="1976"/>
      <c r="R2298" s="1976"/>
      <c r="S2298" s="2649"/>
      <c r="T2298" s="1722"/>
      <c r="U2298" s="1974"/>
      <c r="V2298" s="1974"/>
    </row>
    <row r="2299" spans="1:22">
      <c r="A2299" s="1722"/>
      <c r="B2299" s="2648"/>
      <c r="C2299" s="659"/>
      <c r="D2299" s="1722"/>
      <c r="E2299" s="2648"/>
      <c r="F2299" s="2648"/>
      <c r="G2299" s="1722"/>
      <c r="H2299" s="2648"/>
      <c r="I2299" s="2643"/>
      <c r="J2299" s="1975"/>
      <c r="K2299" s="1975"/>
      <c r="L2299" s="1974"/>
      <c r="M2299" s="1976"/>
      <c r="N2299" s="1976"/>
      <c r="O2299" s="1976"/>
      <c r="P2299" s="1976"/>
      <c r="Q2299" s="1976"/>
      <c r="R2299" s="1976"/>
      <c r="S2299" s="2649"/>
      <c r="T2299" s="1722"/>
      <c r="U2299" s="1974"/>
      <c r="V2299" s="1974"/>
    </row>
    <row r="2300" spans="1:22">
      <c r="A2300" s="1722"/>
      <c r="B2300" s="2648"/>
      <c r="C2300" s="659"/>
      <c r="D2300" s="1722"/>
      <c r="E2300" s="2648"/>
      <c r="F2300" s="2648"/>
      <c r="G2300" s="1722"/>
      <c r="H2300" s="2648"/>
      <c r="I2300" s="2643"/>
      <c r="J2300" s="1975"/>
      <c r="K2300" s="1975"/>
      <c r="L2300" s="1974"/>
      <c r="M2300" s="1976"/>
      <c r="N2300" s="1976"/>
      <c r="O2300" s="1976"/>
      <c r="P2300" s="1976"/>
      <c r="Q2300" s="1976"/>
      <c r="R2300" s="1976"/>
      <c r="S2300" s="2649"/>
      <c r="T2300" s="1722"/>
      <c r="U2300" s="1974"/>
      <c r="V2300" s="1974"/>
    </row>
    <row r="2301" spans="1:22">
      <c r="A2301" s="1722"/>
      <c r="B2301" s="2648"/>
      <c r="C2301" s="659"/>
      <c r="D2301" s="1722"/>
      <c r="E2301" s="2648"/>
      <c r="F2301" s="2648"/>
      <c r="G2301" s="1722"/>
      <c r="H2301" s="2648"/>
      <c r="I2301" s="2643"/>
      <c r="J2301" s="1975"/>
      <c r="K2301" s="1975"/>
      <c r="L2301" s="1974"/>
      <c r="M2301" s="1976"/>
      <c r="N2301" s="1976"/>
      <c r="O2301" s="1976"/>
      <c r="P2301" s="1976"/>
      <c r="Q2301" s="1976"/>
      <c r="R2301" s="1976"/>
      <c r="S2301" s="2649"/>
      <c r="T2301" s="1722"/>
      <c r="U2301" s="1974"/>
      <c r="V2301" s="1974"/>
    </row>
    <row r="2302" spans="1:22">
      <c r="A2302" s="1722"/>
      <c r="B2302" s="2648"/>
      <c r="C2302" s="659"/>
      <c r="D2302" s="1722"/>
      <c r="E2302" s="2648"/>
      <c r="F2302" s="2648"/>
      <c r="G2302" s="1722"/>
      <c r="H2302" s="2648"/>
      <c r="I2302" s="2643"/>
      <c r="J2302" s="1975"/>
      <c r="K2302" s="1975"/>
      <c r="L2302" s="1974"/>
      <c r="M2302" s="1976"/>
      <c r="N2302" s="1976"/>
      <c r="O2302" s="1976"/>
      <c r="P2302" s="1976"/>
      <c r="Q2302" s="1976"/>
      <c r="R2302" s="1976"/>
      <c r="S2302" s="2649"/>
      <c r="T2302" s="1722"/>
      <c r="U2302" s="1974"/>
      <c r="V2302" s="1974"/>
    </row>
    <row r="2303" spans="1:22">
      <c r="A2303" s="1722"/>
      <c r="B2303" s="2648"/>
      <c r="C2303" s="659"/>
      <c r="D2303" s="1722"/>
      <c r="E2303" s="2648"/>
      <c r="F2303" s="2648"/>
      <c r="G2303" s="1722"/>
      <c r="H2303" s="2648"/>
      <c r="I2303" s="2643"/>
      <c r="J2303" s="1975"/>
      <c r="K2303" s="1975"/>
      <c r="L2303" s="1974"/>
      <c r="M2303" s="1976"/>
      <c r="N2303" s="1976"/>
      <c r="O2303" s="1976"/>
      <c r="P2303" s="1976"/>
      <c r="Q2303" s="1976"/>
      <c r="R2303" s="1976"/>
      <c r="S2303" s="2649"/>
      <c r="T2303" s="1722"/>
      <c r="U2303" s="1974"/>
      <c r="V2303" s="1974"/>
    </row>
    <row r="2304" spans="1:22">
      <c r="A2304" s="1722"/>
      <c r="B2304" s="2648"/>
      <c r="C2304" s="659"/>
      <c r="D2304" s="1722"/>
      <c r="E2304" s="2648"/>
      <c r="F2304" s="2648"/>
      <c r="G2304" s="1722"/>
      <c r="H2304" s="2648"/>
      <c r="I2304" s="2643"/>
      <c r="J2304" s="1975"/>
      <c r="K2304" s="1975"/>
      <c r="L2304" s="1974"/>
      <c r="M2304" s="1976"/>
      <c r="N2304" s="1976"/>
      <c r="O2304" s="1976"/>
      <c r="P2304" s="1976"/>
      <c r="Q2304" s="1976"/>
      <c r="R2304" s="1976"/>
      <c r="S2304" s="2649"/>
      <c r="T2304" s="1722"/>
      <c r="U2304" s="1974"/>
      <c r="V2304" s="1974"/>
    </row>
    <row r="2305" spans="1:22">
      <c r="A2305" s="1722"/>
      <c r="B2305" s="2648"/>
      <c r="C2305" s="659"/>
      <c r="D2305" s="1722"/>
      <c r="E2305" s="2648"/>
      <c r="F2305" s="2648"/>
      <c r="G2305" s="1722"/>
      <c r="H2305" s="2648"/>
      <c r="I2305" s="2643"/>
      <c r="J2305" s="1975"/>
      <c r="K2305" s="1975"/>
      <c r="L2305" s="1974"/>
      <c r="M2305" s="1976"/>
      <c r="N2305" s="1976"/>
      <c r="O2305" s="1976"/>
      <c r="P2305" s="1976"/>
      <c r="Q2305" s="1976"/>
      <c r="R2305" s="1976"/>
      <c r="S2305" s="2649"/>
      <c r="T2305" s="1722"/>
      <c r="U2305" s="1974"/>
      <c r="V2305" s="1974"/>
    </row>
    <row r="2306" spans="1:22">
      <c r="A2306" s="1722"/>
      <c r="B2306" s="2648"/>
      <c r="C2306" s="659"/>
      <c r="D2306" s="1722"/>
      <c r="E2306" s="2648"/>
      <c r="F2306" s="2648"/>
      <c r="G2306" s="1722"/>
      <c r="H2306" s="2648"/>
      <c r="I2306" s="2643"/>
      <c r="J2306" s="1975"/>
      <c r="K2306" s="1975"/>
      <c r="L2306" s="1974"/>
      <c r="M2306" s="1976"/>
      <c r="N2306" s="1976"/>
      <c r="O2306" s="1976"/>
      <c r="P2306" s="1976"/>
      <c r="Q2306" s="1976"/>
      <c r="R2306" s="1976"/>
      <c r="S2306" s="2649"/>
      <c r="T2306" s="1722"/>
      <c r="U2306" s="1974"/>
      <c r="V2306" s="1974"/>
    </row>
    <row r="2307" spans="1:22">
      <c r="A2307" s="1722"/>
      <c r="B2307" s="2648"/>
      <c r="C2307" s="659"/>
      <c r="D2307" s="1722"/>
      <c r="E2307" s="2648"/>
      <c r="F2307" s="2648"/>
      <c r="G2307" s="1722"/>
      <c r="H2307" s="2648"/>
      <c r="I2307" s="2643"/>
      <c r="J2307" s="1975"/>
      <c r="K2307" s="1975"/>
      <c r="L2307" s="1974"/>
      <c r="M2307" s="1976"/>
      <c r="N2307" s="1976"/>
      <c r="O2307" s="1976"/>
      <c r="P2307" s="1976"/>
      <c r="Q2307" s="1976"/>
      <c r="R2307" s="1976"/>
      <c r="S2307" s="2649"/>
      <c r="T2307" s="1722"/>
      <c r="U2307" s="1974"/>
      <c r="V2307" s="1974"/>
    </row>
    <row r="2308" spans="1:22">
      <c r="A2308" s="1722"/>
      <c r="B2308" s="2648"/>
      <c r="C2308" s="659"/>
      <c r="D2308" s="1722"/>
      <c r="E2308" s="2648"/>
      <c r="F2308" s="2648"/>
      <c r="G2308" s="1722"/>
      <c r="H2308" s="2648"/>
      <c r="I2308" s="2643"/>
      <c r="J2308" s="1975"/>
      <c r="K2308" s="1975"/>
      <c r="L2308" s="1974"/>
      <c r="M2308" s="1976"/>
      <c r="N2308" s="1976"/>
      <c r="O2308" s="1976"/>
      <c r="P2308" s="1976"/>
      <c r="Q2308" s="1976"/>
      <c r="R2308" s="1976"/>
      <c r="S2308" s="2649"/>
      <c r="T2308" s="1722"/>
      <c r="U2308" s="1974"/>
      <c r="V2308" s="1974"/>
    </row>
    <row r="2309" spans="1:22">
      <c r="A2309" s="1722"/>
      <c r="B2309" s="2648"/>
      <c r="C2309" s="659"/>
      <c r="D2309" s="1722"/>
      <c r="E2309" s="2648"/>
      <c r="F2309" s="2648"/>
      <c r="G2309" s="1722"/>
      <c r="H2309" s="2648"/>
      <c r="I2309" s="2643"/>
      <c r="J2309" s="1975"/>
      <c r="K2309" s="1975"/>
      <c r="L2309" s="1974"/>
      <c r="M2309" s="1976"/>
      <c r="N2309" s="1976"/>
      <c r="O2309" s="1976"/>
      <c r="P2309" s="1976"/>
      <c r="Q2309" s="1976"/>
      <c r="R2309" s="1976"/>
      <c r="S2309" s="2649"/>
      <c r="T2309" s="1722"/>
      <c r="U2309" s="1974"/>
      <c r="V2309" s="1974"/>
    </row>
    <row r="2310" spans="1:22">
      <c r="A2310" s="1722"/>
      <c r="B2310" s="2648"/>
      <c r="C2310" s="659"/>
      <c r="D2310" s="1722"/>
      <c r="E2310" s="2648"/>
      <c r="F2310" s="2648"/>
      <c r="G2310" s="1722"/>
      <c r="H2310" s="2648"/>
      <c r="I2310" s="2643"/>
      <c r="J2310" s="1975"/>
      <c r="K2310" s="1975"/>
      <c r="L2310" s="1974"/>
      <c r="M2310" s="1976"/>
      <c r="N2310" s="1976"/>
      <c r="O2310" s="1976"/>
      <c r="P2310" s="1976"/>
      <c r="Q2310" s="1976"/>
      <c r="R2310" s="1976"/>
      <c r="S2310" s="2649"/>
      <c r="T2310" s="1722"/>
      <c r="U2310" s="1974"/>
      <c r="V2310" s="1974"/>
    </row>
    <row r="2311" spans="1:22">
      <c r="A2311" s="1722"/>
      <c r="B2311" s="2648"/>
      <c r="C2311" s="659"/>
      <c r="D2311" s="1722"/>
      <c r="E2311" s="2648"/>
      <c r="F2311" s="2648"/>
      <c r="G2311" s="1722"/>
      <c r="H2311" s="2648"/>
      <c r="I2311" s="2643"/>
      <c r="J2311" s="1975"/>
      <c r="K2311" s="1975"/>
      <c r="L2311" s="1974"/>
      <c r="M2311" s="1976"/>
      <c r="N2311" s="1976"/>
      <c r="O2311" s="1976"/>
      <c r="P2311" s="1976"/>
      <c r="Q2311" s="1976"/>
      <c r="R2311" s="1976"/>
      <c r="S2311" s="2649"/>
      <c r="T2311" s="1722"/>
      <c r="U2311" s="1974"/>
      <c r="V2311" s="1974"/>
    </row>
    <row r="2312" spans="1:22">
      <c r="A2312" s="1722"/>
      <c r="B2312" s="2648"/>
      <c r="C2312" s="659"/>
      <c r="D2312" s="1722"/>
      <c r="E2312" s="2648"/>
      <c r="F2312" s="2648"/>
      <c r="G2312" s="1722"/>
      <c r="H2312" s="2648"/>
      <c r="I2312" s="2643"/>
      <c r="J2312" s="1975"/>
      <c r="K2312" s="1975"/>
      <c r="L2312" s="1974"/>
      <c r="M2312" s="1976"/>
      <c r="N2312" s="1976"/>
      <c r="O2312" s="1976"/>
      <c r="P2312" s="1976"/>
      <c r="Q2312" s="1976"/>
      <c r="R2312" s="1976"/>
      <c r="S2312" s="2649"/>
      <c r="T2312" s="1722"/>
      <c r="U2312" s="1974"/>
      <c r="V2312" s="1974"/>
    </row>
    <row r="2313" spans="1:22">
      <c r="A2313" s="1722"/>
      <c r="B2313" s="2648"/>
      <c r="C2313" s="659"/>
      <c r="D2313" s="1722"/>
      <c r="E2313" s="2648"/>
      <c r="F2313" s="2648"/>
      <c r="G2313" s="1722"/>
      <c r="H2313" s="2648"/>
      <c r="I2313" s="2643"/>
      <c r="J2313" s="1975"/>
      <c r="K2313" s="1975"/>
      <c r="L2313" s="1974"/>
      <c r="M2313" s="1976"/>
      <c r="N2313" s="1976"/>
      <c r="O2313" s="1976"/>
      <c r="P2313" s="1976"/>
      <c r="Q2313" s="1976"/>
      <c r="R2313" s="1976"/>
      <c r="S2313" s="2649"/>
      <c r="T2313" s="1722"/>
      <c r="U2313" s="1974"/>
      <c r="V2313" s="1974"/>
    </row>
    <row r="2314" spans="1:22">
      <c r="A2314" s="1722"/>
      <c r="B2314" s="2648"/>
      <c r="C2314" s="659"/>
      <c r="D2314" s="1722"/>
      <c r="E2314" s="2648"/>
      <c r="F2314" s="2648"/>
      <c r="G2314" s="1722"/>
      <c r="H2314" s="2648"/>
      <c r="I2314" s="2643"/>
      <c r="J2314" s="1975"/>
      <c r="K2314" s="1975"/>
      <c r="L2314" s="1974"/>
      <c r="M2314" s="1976"/>
      <c r="N2314" s="1976"/>
      <c r="O2314" s="1976"/>
      <c r="P2314" s="1976"/>
      <c r="Q2314" s="1976"/>
      <c r="R2314" s="1976"/>
      <c r="S2314" s="2649"/>
      <c r="T2314" s="1722"/>
      <c r="U2314" s="1974"/>
      <c r="V2314" s="1974"/>
    </row>
    <row r="2315" spans="1:22">
      <c r="A2315" s="1722"/>
      <c r="B2315" s="2648"/>
      <c r="C2315" s="659"/>
      <c r="D2315" s="1722"/>
      <c r="E2315" s="2648"/>
      <c r="F2315" s="2648"/>
      <c r="G2315" s="1722"/>
      <c r="H2315" s="2648"/>
      <c r="I2315" s="2643"/>
      <c r="J2315" s="1975"/>
      <c r="K2315" s="1975"/>
      <c r="L2315" s="1974"/>
      <c r="M2315" s="1976"/>
      <c r="N2315" s="1976"/>
      <c r="O2315" s="1976"/>
      <c r="P2315" s="1976"/>
      <c r="Q2315" s="1976"/>
      <c r="R2315" s="1976"/>
      <c r="S2315" s="2649"/>
      <c r="T2315" s="1722"/>
      <c r="U2315" s="1974"/>
      <c r="V2315" s="1974"/>
    </row>
    <row r="2316" spans="1:22">
      <c r="A2316" s="1722"/>
      <c r="B2316" s="2648"/>
      <c r="C2316" s="659"/>
      <c r="D2316" s="1722"/>
      <c r="E2316" s="2648"/>
      <c r="F2316" s="2648"/>
      <c r="G2316" s="1722"/>
      <c r="H2316" s="2648"/>
      <c r="I2316" s="2643"/>
      <c r="J2316" s="1975"/>
      <c r="K2316" s="1975"/>
      <c r="L2316" s="1974"/>
      <c r="M2316" s="1976"/>
      <c r="N2316" s="1976"/>
      <c r="O2316" s="1976"/>
      <c r="P2316" s="1976"/>
      <c r="Q2316" s="1976"/>
      <c r="R2316" s="1976"/>
      <c r="S2316" s="2649"/>
      <c r="T2316" s="1722"/>
      <c r="U2316" s="1974"/>
      <c r="V2316" s="1974"/>
    </row>
    <row r="2317" spans="1:22">
      <c r="A2317" s="1722"/>
      <c r="B2317" s="2648"/>
      <c r="C2317" s="659"/>
      <c r="D2317" s="1722"/>
      <c r="E2317" s="2648"/>
      <c r="F2317" s="2648"/>
      <c r="G2317" s="1722"/>
      <c r="H2317" s="2648"/>
      <c r="I2317" s="2643"/>
      <c r="J2317" s="1975"/>
      <c r="K2317" s="1975"/>
      <c r="L2317" s="1974"/>
      <c r="M2317" s="1976"/>
      <c r="N2317" s="1976"/>
      <c r="O2317" s="1976"/>
      <c r="P2317" s="1976"/>
      <c r="Q2317" s="1976"/>
      <c r="R2317" s="1976"/>
      <c r="S2317" s="2649"/>
      <c r="T2317" s="1722"/>
      <c r="U2317" s="1974"/>
      <c r="V2317" s="1974"/>
    </row>
    <row r="2318" spans="1:22">
      <c r="A2318" s="1722"/>
      <c r="B2318" s="2648"/>
      <c r="C2318" s="659"/>
      <c r="D2318" s="1722"/>
      <c r="E2318" s="2648"/>
      <c r="F2318" s="2648"/>
      <c r="G2318" s="1722"/>
      <c r="H2318" s="2648"/>
      <c r="I2318" s="2643"/>
      <c r="J2318" s="1975"/>
      <c r="K2318" s="1975"/>
      <c r="L2318" s="1974"/>
      <c r="M2318" s="1976"/>
      <c r="N2318" s="1976"/>
      <c r="O2318" s="1976"/>
      <c r="P2318" s="1976"/>
      <c r="Q2318" s="1976"/>
      <c r="R2318" s="1976"/>
      <c r="S2318" s="2649"/>
      <c r="T2318" s="1722"/>
      <c r="U2318" s="1974"/>
      <c r="V2318" s="1974"/>
    </row>
    <row r="2319" spans="1:22">
      <c r="A2319" s="1722"/>
      <c r="B2319" s="2648"/>
      <c r="C2319" s="659"/>
      <c r="D2319" s="1722"/>
      <c r="E2319" s="2648"/>
      <c r="F2319" s="2648"/>
      <c r="G2319" s="1722"/>
      <c r="H2319" s="2648"/>
      <c r="I2319" s="2643"/>
      <c r="J2319" s="1975"/>
      <c r="K2319" s="1975"/>
      <c r="L2319" s="1974"/>
      <c r="M2319" s="1976"/>
      <c r="N2319" s="1976"/>
      <c r="O2319" s="1976"/>
      <c r="P2319" s="1976"/>
      <c r="Q2319" s="1976"/>
      <c r="R2319" s="1976"/>
      <c r="S2319" s="2649"/>
      <c r="T2319" s="1722"/>
      <c r="U2319" s="1974"/>
      <c r="V2319" s="1974"/>
    </row>
    <row r="2320" spans="1:22">
      <c r="A2320" s="1722"/>
      <c r="B2320" s="2648"/>
      <c r="C2320" s="659"/>
      <c r="D2320" s="1722"/>
      <c r="E2320" s="2648"/>
      <c r="F2320" s="2648"/>
      <c r="G2320" s="1722"/>
      <c r="H2320" s="2648"/>
      <c r="I2320" s="2643"/>
      <c r="J2320" s="1975"/>
      <c r="K2320" s="1975"/>
      <c r="L2320" s="1974"/>
      <c r="M2320" s="1976"/>
      <c r="N2320" s="1976"/>
      <c r="O2320" s="1976"/>
      <c r="P2320" s="1976"/>
      <c r="Q2320" s="1976"/>
      <c r="R2320" s="1976"/>
      <c r="S2320" s="2649"/>
      <c r="T2320" s="1722"/>
      <c r="U2320" s="1974"/>
      <c r="V2320" s="1974"/>
    </row>
    <row r="2321" spans="1:22">
      <c r="A2321" s="1722"/>
      <c r="B2321" s="2648"/>
      <c r="C2321" s="659"/>
      <c r="D2321" s="1722"/>
      <c r="E2321" s="2648"/>
      <c r="F2321" s="2648"/>
      <c r="G2321" s="1722"/>
      <c r="H2321" s="2648"/>
      <c r="I2321" s="2643"/>
      <c r="J2321" s="1975"/>
      <c r="K2321" s="1975"/>
      <c r="L2321" s="1974"/>
      <c r="M2321" s="1976"/>
      <c r="N2321" s="1976"/>
      <c r="O2321" s="1976"/>
      <c r="P2321" s="1976"/>
      <c r="Q2321" s="1976"/>
      <c r="R2321" s="1976"/>
      <c r="S2321" s="2649"/>
      <c r="T2321" s="1722"/>
      <c r="U2321" s="1974"/>
      <c r="V2321" s="1974"/>
    </row>
    <row r="2322" spans="1:22">
      <c r="A2322" s="1722"/>
      <c r="B2322" s="2648"/>
      <c r="C2322" s="659"/>
      <c r="D2322" s="1722"/>
      <c r="E2322" s="2648"/>
      <c r="F2322" s="2648"/>
      <c r="G2322" s="1722"/>
      <c r="H2322" s="2648"/>
      <c r="I2322" s="2643"/>
      <c r="J2322" s="1975"/>
      <c r="K2322" s="1975"/>
      <c r="L2322" s="1974"/>
      <c r="M2322" s="1976"/>
      <c r="N2322" s="1976"/>
      <c r="O2322" s="1976"/>
      <c r="P2322" s="1976"/>
      <c r="Q2322" s="1976"/>
      <c r="R2322" s="1976"/>
      <c r="S2322" s="2649"/>
      <c r="T2322" s="1722"/>
      <c r="U2322" s="1974"/>
      <c r="V2322" s="1974"/>
    </row>
    <row r="2323" spans="1:22">
      <c r="A2323" s="1722"/>
      <c r="B2323" s="2648"/>
      <c r="C2323" s="659"/>
      <c r="D2323" s="1722"/>
      <c r="E2323" s="2648"/>
      <c r="F2323" s="2648"/>
      <c r="G2323" s="1722"/>
      <c r="H2323" s="2648"/>
      <c r="I2323" s="2643"/>
      <c r="J2323" s="1975"/>
      <c r="K2323" s="1975"/>
      <c r="L2323" s="1974"/>
      <c r="M2323" s="1976"/>
      <c r="N2323" s="1976"/>
      <c r="O2323" s="1976"/>
      <c r="P2323" s="1976"/>
      <c r="Q2323" s="1976"/>
      <c r="R2323" s="1976"/>
      <c r="S2323" s="2649"/>
      <c r="T2323" s="1722"/>
      <c r="U2323" s="1974"/>
      <c r="V2323" s="1974"/>
    </row>
    <row r="2324" spans="1:22">
      <c r="A2324" s="1722"/>
      <c r="B2324" s="2648"/>
      <c r="C2324" s="659"/>
      <c r="D2324" s="1722"/>
      <c r="E2324" s="2648"/>
      <c r="F2324" s="2648"/>
      <c r="G2324" s="1722"/>
      <c r="H2324" s="2648"/>
      <c r="I2324" s="2643"/>
      <c r="J2324" s="1975"/>
      <c r="K2324" s="1975"/>
      <c r="L2324" s="1974"/>
      <c r="M2324" s="1976"/>
      <c r="N2324" s="1976"/>
      <c r="O2324" s="1976"/>
      <c r="P2324" s="1976"/>
      <c r="Q2324" s="1976"/>
      <c r="R2324" s="1976"/>
      <c r="S2324" s="2649"/>
      <c r="T2324" s="1722"/>
      <c r="U2324" s="1974"/>
      <c r="V2324" s="1974"/>
    </row>
    <row r="2325" spans="1:22">
      <c r="A2325" s="1722"/>
      <c r="B2325" s="2648"/>
      <c r="C2325" s="659"/>
      <c r="D2325" s="1722"/>
      <c r="E2325" s="2648"/>
      <c r="F2325" s="2648"/>
      <c r="G2325" s="1722"/>
      <c r="H2325" s="2648"/>
      <c r="I2325" s="2643"/>
      <c r="J2325" s="1975"/>
      <c r="K2325" s="1975"/>
      <c r="L2325" s="1974"/>
      <c r="M2325" s="1976"/>
      <c r="N2325" s="1976"/>
      <c r="O2325" s="1976"/>
      <c r="P2325" s="1976"/>
      <c r="Q2325" s="1976"/>
      <c r="R2325" s="1976"/>
      <c r="S2325" s="2649"/>
      <c r="T2325" s="1722"/>
      <c r="U2325" s="1974"/>
      <c r="V2325" s="1974"/>
    </row>
    <row r="2326" spans="1:22">
      <c r="A2326" s="1722"/>
      <c r="B2326" s="2648"/>
      <c r="C2326" s="659"/>
      <c r="D2326" s="1722"/>
      <c r="E2326" s="2648"/>
      <c r="F2326" s="2648"/>
      <c r="G2326" s="1722"/>
      <c r="H2326" s="2648"/>
      <c r="I2326" s="2643"/>
      <c r="J2326" s="1975"/>
      <c r="K2326" s="1975"/>
      <c r="L2326" s="1974"/>
      <c r="M2326" s="1976"/>
      <c r="N2326" s="1976"/>
      <c r="O2326" s="1976"/>
      <c r="P2326" s="1976"/>
      <c r="Q2326" s="1976"/>
      <c r="R2326" s="1976"/>
      <c r="S2326" s="2649"/>
      <c r="T2326" s="1722"/>
      <c r="U2326" s="1974"/>
      <c r="V2326" s="1974"/>
    </row>
    <row r="2327" spans="1:22">
      <c r="A2327" s="1722"/>
      <c r="B2327" s="2648"/>
      <c r="C2327" s="659"/>
      <c r="D2327" s="1722"/>
      <c r="E2327" s="2648"/>
      <c r="F2327" s="2648"/>
      <c r="G2327" s="1722"/>
      <c r="H2327" s="2648"/>
      <c r="I2327" s="2643"/>
      <c r="J2327" s="1975"/>
      <c r="K2327" s="1975"/>
      <c r="L2327" s="1974"/>
      <c r="M2327" s="1976"/>
      <c r="N2327" s="1976"/>
      <c r="O2327" s="1976"/>
      <c r="P2327" s="1976"/>
      <c r="Q2327" s="1976"/>
      <c r="R2327" s="1976"/>
      <c r="S2327" s="2649"/>
      <c r="T2327" s="1722"/>
      <c r="U2327" s="1974"/>
      <c r="V2327" s="1974"/>
    </row>
    <row r="2328" spans="1:22">
      <c r="A2328" s="1722"/>
      <c r="B2328" s="2648"/>
      <c r="C2328" s="659"/>
      <c r="D2328" s="1722"/>
      <c r="E2328" s="2648"/>
      <c r="F2328" s="2648"/>
      <c r="G2328" s="1722"/>
      <c r="H2328" s="2648"/>
      <c r="I2328" s="2643"/>
      <c r="J2328" s="1975"/>
      <c r="K2328" s="1975"/>
      <c r="L2328" s="1974"/>
      <c r="M2328" s="1976"/>
      <c r="N2328" s="1976"/>
      <c r="O2328" s="1976"/>
      <c r="P2328" s="1976"/>
      <c r="Q2328" s="1976"/>
      <c r="R2328" s="1976"/>
      <c r="S2328" s="2649"/>
      <c r="T2328" s="1722"/>
      <c r="U2328" s="1974"/>
      <c r="V2328" s="1974"/>
    </row>
    <row r="2329" spans="1:22">
      <c r="A2329" s="1722"/>
      <c r="B2329" s="2648"/>
      <c r="C2329" s="659"/>
      <c r="D2329" s="1722"/>
      <c r="E2329" s="2648"/>
      <c r="F2329" s="2648"/>
      <c r="G2329" s="1722"/>
      <c r="H2329" s="2648"/>
      <c r="I2329" s="2643"/>
      <c r="J2329" s="1975"/>
      <c r="K2329" s="1975"/>
      <c r="L2329" s="1974"/>
      <c r="M2329" s="1976"/>
      <c r="N2329" s="1976"/>
      <c r="O2329" s="1976"/>
      <c r="P2329" s="1976"/>
      <c r="Q2329" s="1976"/>
      <c r="R2329" s="1976"/>
      <c r="S2329" s="2649"/>
      <c r="T2329" s="1722"/>
      <c r="U2329" s="1974"/>
      <c r="V2329" s="1974"/>
    </row>
    <row r="2330" spans="1:22">
      <c r="A2330" s="1722"/>
      <c r="B2330" s="2648"/>
      <c r="C2330" s="659"/>
      <c r="D2330" s="1722"/>
      <c r="E2330" s="2648"/>
      <c r="F2330" s="2648"/>
      <c r="G2330" s="1722"/>
      <c r="H2330" s="2648"/>
      <c r="I2330" s="2643"/>
      <c r="J2330" s="1975"/>
      <c r="K2330" s="1975"/>
      <c r="L2330" s="1974"/>
      <c r="M2330" s="1976"/>
      <c r="N2330" s="1976"/>
      <c r="O2330" s="1976"/>
      <c r="P2330" s="1976"/>
      <c r="Q2330" s="1976"/>
      <c r="R2330" s="1976"/>
      <c r="S2330" s="2649"/>
      <c r="T2330" s="1722"/>
      <c r="U2330" s="1974"/>
      <c r="V2330" s="1974"/>
    </row>
    <row r="2331" spans="1:22">
      <c r="A2331" s="1722"/>
      <c r="B2331" s="2648"/>
      <c r="C2331" s="659"/>
      <c r="D2331" s="1722"/>
      <c r="E2331" s="2648"/>
      <c r="F2331" s="2648"/>
      <c r="G2331" s="1722"/>
      <c r="H2331" s="2648"/>
      <c r="I2331" s="2643"/>
      <c r="J2331" s="1975"/>
      <c r="K2331" s="1975"/>
      <c r="L2331" s="1974"/>
      <c r="M2331" s="1976"/>
      <c r="N2331" s="1976"/>
      <c r="O2331" s="1976"/>
      <c r="P2331" s="1976"/>
      <c r="Q2331" s="1976"/>
      <c r="R2331" s="1976"/>
      <c r="S2331" s="2649"/>
      <c r="T2331" s="1722"/>
      <c r="U2331" s="1974"/>
      <c r="V2331" s="1974"/>
    </row>
    <row r="2332" spans="1:22">
      <c r="A2332" s="1722"/>
      <c r="B2332" s="2648"/>
      <c r="C2332" s="659"/>
      <c r="D2332" s="1722"/>
      <c r="E2332" s="2648"/>
      <c r="F2332" s="2648"/>
      <c r="G2332" s="1722"/>
      <c r="H2332" s="2648"/>
      <c r="I2332" s="2643"/>
      <c r="J2332" s="1975"/>
      <c r="K2332" s="1975"/>
      <c r="L2332" s="1974"/>
      <c r="M2332" s="1976"/>
      <c r="N2332" s="1976"/>
      <c r="O2332" s="1976"/>
      <c r="P2332" s="1976"/>
      <c r="Q2332" s="1976"/>
      <c r="R2332" s="1976"/>
      <c r="S2332" s="2649"/>
      <c r="T2332" s="1722"/>
      <c r="U2332" s="1974"/>
      <c r="V2332" s="1974"/>
    </row>
    <row r="2333" spans="1:22">
      <c r="A2333" s="1722"/>
      <c r="B2333" s="2648"/>
      <c r="C2333" s="659"/>
      <c r="D2333" s="1722"/>
      <c r="E2333" s="2648"/>
      <c r="F2333" s="2648"/>
      <c r="G2333" s="1722"/>
      <c r="H2333" s="2648"/>
      <c r="I2333" s="2643"/>
      <c r="J2333" s="1975"/>
      <c r="K2333" s="1975"/>
      <c r="L2333" s="1974"/>
      <c r="M2333" s="1976"/>
      <c r="N2333" s="1976"/>
      <c r="O2333" s="1976"/>
      <c r="P2333" s="1976"/>
      <c r="Q2333" s="1976"/>
      <c r="R2333" s="1976"/>
      <c r="S2333" s="2649"/>
      <c r="T2333" s="1722"/>
      <c r="U2333" s="1974"/>
      <c r="V2333" s="1974"/>
    </row>
    <row r="2334" spans="1:22">
      <c r="A2334" s="1722"/>
      <c r="B2334" s="2648"/>
      <c r="C2334" s="659"/>
      <c r="D2334" s="1722"/>
      <c r="E2334" s="2648"/>
      <c r="F2334" s="2648"/>
      <c r="G2334" s="1722"/>
      <c r="H2334" s="2648"/>
      <c r="I2334" s="2643"/>
      <c r="J2334" s="1975"/>
      <c r="K2334" s="1975"/>
      <c r="L2334" s="1974"/>
      <c r="M2334" s="1976"/>
      <c r="N2334" s="1976"/>
      <c r="O2334" s="1976"/>
      <c r="P2334" s="1976"/>
      <c r="Q2334" s="1976"/>
      <c r="R2334" s="1976"/>
      <c r="S2334" s="2649"/>
      <c r="T2334" s="1722"/>
      <c r="U2334" s="1974"/>
      <c r="V2334" s="1974"/>
    </row>
    <row r="2335" spans="1:22">
      <c r="A2335" s="1722"/>
      <c r="B2335" s="2648"/>
      <c r="C2335" s="659"/>
      <c r="D2335" s="1722"/>
      <c r="E2335" s="2648"/>
      <c r="F2335" s="2648"/>
      <c r="G2335" s="1722"/>
      <c r="H2335" s="2648"/>
      <c r="I2335" s="2643"/>
      <c r="J2335" s="1975"/>
      <c r="K2335" s="1975"/>
      <c r="L2335" s="1974"/>
      <c r="M2335" s="1976"/>
      <c r="N2335" s="1976"/>
      <c r="O2335" s="1976"/>
      <c r="P2335" s="1976"/>
      <c r="Q2335" s="1976"/>
      <c r="R2335" s="1976"/>
      <c r="S2335" s="2649"/>
      <c r="T2335" s="1722"/>
      <c r="U2335" s="1974"/>
      <c r="V2335" s="1974"/>
    </row>
    <row r="2336" spans="1:22">
      <c r="A2336" s="1722"/>
      <c r="B2336" s="2648"/>
      <c r="C2336" s="659"/>
      <c r="D2336" s="1722"/>
      <c r="E2336" s="2648"/>
      <c r="F2336" s="2648"/>
      <c r="G2336" s="1722"/>
      <c r="H2336" s="2648"/>
      <c r="I2336" s="2643"/>
      <c r="J2336" s="1975"/>
      <c r="K2336" s="1975"/>
      <c r="L2336" s="1974"/>
      <c r="M2336" s="1976"/>
      <c r="N2336" s="1976"/>
      <c r="O2336" s="1976"/>
      <c r="P2336" s="1976"/>
      <c r="Q2336" s="1976"/>
      <c r="R2336" s="1976"/>
      <c r="S2336" s="2649"/>
      <c r="T2336" s="1722"/>
      <c r="U2336" s="1974"/>
      <c r="V2336" s="1974"/>
    </row>
    <row r="2337" spans="1:22">
      <c r="A2337" s="1722"/>
      <c r="B2337" s="2648"/>
      <c r="C2337" s="659"/>
      <c r="D2337" s="1722"/>
      <c r="E2337" s="2648"/>
      <c r="F2337" s="2648"/>
      <c r="G2337" s="1722"/>
      <c r="H2337" s="2648"/>
      <c r="I2337" s="2643"/>
      <c r="J2337" s="1975"/>
      <c r="K2337" s="1975"/>
      <c r="L2337" s="1974"/>
      <c r="M2337" s="1976"/>
      <c r="N2337" s="1976"/>
      <c r="O2337" s="1976"/>
      <c r="P2337" s="1976"/>
      <c r="Q2337" s="1976"/>
      <c r="R2337" s="1976"/>
      <c r="S2337" s="2649"/>
      <c r="T2337" s="1722"/>
      <c r="U2337" s="1974"/>
      <c r="V2337" s="1974"/>
    </row>
    <row r="2338" spans="1:22">
      <c r="A2338" s="1722"/>
      <c r="B2338" s="2648"/>
      <c r="C2338" s="659"/>
      <c r="D2338" s="1722"/>
      <c r="E2338" s="2648"/>
      <c r="F2338" s="2648"/>
      <c r="G2338" s="1722"/>
      <c r="H2338" s="2648"/>
      <c r="I2338" s="2643"/>
      <c r="J2338" s="1975"/>
      <c r="K2338" s="1975"/>
      <c r="L2338" s="1974"/>
      <c r="M2338" s="1976"/>
      <c r="N2338" s="1976"/>
      <c r="O2338" s="1976"/>
      <c r="P2338" s="1976"/>
      <c r="Q2338" s="1976"/>
      <c r="R2338" s="1976"/>
      <c r="S2338" s="2649"/>
      <c r="T2338" s="1722"/>
      <c r="U2338" s="1974"/>
      <c r="V2338" s="1974"/>
    </row>
    <row r="2339" spans="1:22">
      <c r="A2339" s="1722"/>
      <c r="B2339" s="2648"/>
      <c r="C2339" s="659"/>
      <c r="D2339" s="1722"/>
      <c r="E2339" s="2648"/>
      <c r="F2339" s="2648"/>
      <c r="G2339" s="1722"/>
      <c r="H2339" s="2648"/>
      <c r="I2339" s="2643"/>
      <c r="J2339" s="1975"/>
      <c r="K2339" s="1975"/>
      <c r="L2339" s="1974"/>
      <c r="M2339" s="1976"/>
      <c r="N2339" s="1976"/>
      <c r="O2339" s="1976"/>
      <c r="P2339" s="1976"/>
      <c r="Q2339" s="1976"/>
      <c r="R2339" s="1976"/>
      <c r="S2339" s="2649"/>
      <c r="T2339" s="1722"/>
      <c r="U2339" s="1974"/>
      <c r="V2339" s="1974"/>
    </row>
    <row r="2340" spans="1:22">
      <c r="A2340" s="1722"/>
      <c r="B2340" s="2648"/>
      <c r="C2340" s="659"/>
      <c r="D2340" s="1722"/>
      <c r="E2340" s="2648"/>
      <c r="F2340" s="2648"/>
      <c r="G2340" s="1722"/>
      <c r="H2340" s="2648"/>
      <c r="I2340" s="2643"/>
      <c r="J2340" s="1975"/>
      <c r="K2340" s="1975"/>
      <c r="L2340" s="1974"/>
      <c r="M2340" s="1976"/>
      <c r="N2340" s="1976"/>
      <c r="O2340" s="1976"/>
      <c r="P2340" s="1976"/>
      <c r="Q2340" s="1976"/>
      <c r="R2340" s="1976"/>
      <c r="S2340" s="2649"/>
      <c r="T2340" s="1722"/>
      <c r="U2340" s="1974"/>
      <c r="V2340" s="1974"/>
    </row>
    <row r="2341" spans="1:22">
      <c r="A2341" s="1722"/>
      <c r="B2341" s="2648"/>
      <c r="C2341" s="659"/>
      <c r="D2341" s="1722"/>
      <c r="E2341" s="2648"/>
      <c r="F2341" s="2648"/>
      <c r="G2341" s="1722"/>
      <c r="H2341" s="2648"/>
      <c r="I2341" s="2643"/>
      <c r="J2341" s="1975"/>
      <c r="K2341" s="1975"/>
      <c r="L2341" s="1974"/>
      <c r="M2341" s="1976"/>
      <c r="N2341" s="1976"/>
      <c r="O2341" s="1976"/>
      <c r="P2341" s="1976"/>
      <c r="Q2341" s="1976"/>
      <c r="R2341" s="1976"/>
      <c r="S2341" s="2649"/>
      <c r="T2341" s="1722"/>
      <c r="U2341" s="1974"/>
      <c r="V2341" s="1974"/>
    </row>
    <row r="2342" spans="1:22">
      <c r="A2342" s="1722"/>
      <c r="B2342" s="2648"/>
      <c r="C2342" s="659"/>
      <c r="D2342" s="1722"/>
      <c r="E2342" s="2648"/>
      <c r="F2342" s="2648"/>
      <c r="G2342" s="1722"/>
      <c r="H2342" s="2648"/>
      <c r="I2342" s="2643"/>
      <c r="J2342" s="1975"/>
      <c r="K2342" s="1975"/>
      <c r="L2342" s="1974"/>
      <c r="M2342" s="1976"/>
      <c r="N2342" s="1976"/>
      <c r="O2342" s="1976"/>
      <c r="P2342" s="1976"/>
      <c r="Q2342" s="1976"/>
      <c r="R2342" s="1976"/>
      <c r="S2342" s="2649"/>
      <c r="T2342" s="1722"/>
      <c r="U2342" s="1974"/>
      <c r="V2342" s="1974"/>
    </row>
    <row r="2343" spans="1:22">
      <c r="A2343" s="1722"/>
      <c r="B2343" s="2648"/>
      <c r="C2343" s="659"/>
      <c r="D2343" s="1722"/>
      <c r="E2343" s="2648"/>
      <c r="F2343" s="2648"/>
      <c r="G2343" s="1722"/>
      <c r="H2343" s="2648"/>
      <c r="I2343" s="2643"/>
      <c r="J2343" s="1975"/>
      <c r="K2343" s="1975"/>
      <c r="L2343" s="1974"/>
      <c r="M2343" s="1976"/>
      <c r="N2343" s="1976"/>
      <c r="O2343" s="1976"/>
      <c r="P2343" s="1976"/>
      <c r="Q2343" s="1976"/>
      <c r="R2343" s="1976"/>
      <c r="S2343" s="2649"/>
      <c r="T2343" s="1722"/>
      <c r="U2343" s="1974"/>
      <c r="V2343" s="1974"/>
    </row>
    <row r="2344" spans="1:22">
      <c r="A2344" s="1722"/>
      <c r="B2344" s="2648"/>
      <c r="C2344" s="659"/>
      <c r="D2344" s="1722"/>
      <c r="E2344" s="2648"/>
      <c r="F2344" s="2648"/>
      <c r="G2344" s="1722"/>
      <c r="H2344" s="2648"/>
      <c r="I2344" s="2643"/>
      <c r="J2344" s="1975"/>
      <c r="K2344" s="1975"/>
      <c r="L2344" s="1974"/>
      <c r="M2344" s="1976"/>
      <c r="N2344" s="1976"/>
      <c r="O2344" s="1976"/>
      <c r="P2344" s="1976"/>
      <c r="Q2344" s="1976"/>
      <c r="R2344" s="1976"/>
      <c r="S2344" s="2649"/>
      <c r="T2344" s="1722"/>
      <c r="U2344" s="1974"/>
      <c r="V2344" s="1974"/>
    </row>
    <row r="2345" spans="1:22">
      <c r="A2345" s="1722"/>
      <c r="B2345" s="2648"/>
      <c r="C2345" s="659"/>
      <c r="D2345" s="1722"/>
      <c r="E2345" s="2648"/>
      <c r="F2345" s="2648"/>
      <c r="G2345" s="1722"/>
      <c r="H2345" s="2648"/>
      <c r="I2345" s="2643"/>
      <c r="J2345" s="1975"/>
      <c r="K2345" s="1975"/>
      <c r="L2345" s="1974"/>
      <c r="M2345" s="1976"/>
      <c r="N2345" s="1976"/>
      <c r="O2345" s="1976"/>
      <c r="P2345" s="1976"/>
      <c r="Q2345" s="1976"/>
      <c r="R2345" s="1976"/>
      <c r="S2345" s="2649"/>
      <c r="T2345" s="1722"/>
      <c r="U2345" s="1974"/>
      <c r="V2345" s="1974"/>
    </row>
    <row r="2346" spans="1:22">
      <c r="A2346" s="1722"/>
      <c r="B2346" s="2648"/>
      <c r="C2346" s="659"/>
      <c r="D2346" s="1722"/>
      <c r="E2346" s="2648"/>
      <c r="F2346" s="2648"/>
      <c r="G2346" s="1722"/>
      <c r="H2346" s="2648"/>
      <c r="I2346" s="2643"/>
      <c r="J2346" s="1975"/>
      <c r="K2346" s="1975"/>
      <c r="L2346" s="1974"/>
      <c r="M2346" s="1976"/>
      <c r="N2346" s="1976"/>
      <c r="O2346" s="1976"/>
      <c r="P2346" s="1976"/>
      <c r="Q2346" s="1976"/>
      <c r="R2346" s="1976"/>
      <c r="S2346" s="2649"/>
      <c r="T2346" s="1722"/>
      <c r="U2346" s="1974"/>
      <c r="V2346" s="1974"/>
    </row>
    <row r="2347" spans="1:22">
      <c r="A2347" s="1722"/>
      <c r="B2347" s="2648"/>
      <c r="C2347" s="659"/>
      <c r="D2347" s="1722"/>
      <c r="E2347" s="2648"/>
      <c r="F2347" s="2648"/>
      <c r="G2347" s="1722"/>
      <c r="H2347" s="2648"/>
      <c r="I2347" s="2643"/>
      <c r="J2347" s="1975"/>
      <c r="K2347" s="1975"/>
      <c r="L2347" s="1974"/>
      <c r="M2347" s="1976"/>
      <c r="N2347" s="1976"/>
      <c r="O2347" s="1976"/>
      <c r="P2347" s="1976"/>
      <c r="Q2347" s="1976"/>
      <c r="R2347" s="1976"/>
      <c r="S2347" s="2649"/>
      <c r="T2347" s="1722"/>
      <c r="U2347" s="1974"/>
      <c r="V2347" s="1974"/>
    </row>
    <row r="2348" spans="1:22">
      <c r="A2348" s="1722"/>
      <c r="B2348" s="2648"/>
      <c r="C2348" s="659"/>
      <c r="D2348" s="1722"/>
      <c r="E2348" s="2648"/>
      <c r="F2348" s="2648"/>
      <c r="G2348" s="1722"/>
      <c r="H2348" s="2648"/>
      <c r="I2348" s="2643"/>
      <c r="J2348" s="1975"/>
      <c r="K2348" s="1975"/>
      <c r="L2348" s="1974"/>
      <c r="M2348" s="1976"/>
      <c r="N2348" s="1976"/>
      <c r="O2348" s="1976"/>
      <c r="P2348" s="1976"/>
      <c r="Q2348" s="1976"/>
      <c r="R2348" s="1976"/>
      <c r="S2348" s="2649"/>
      <c r="T2348" s="1722"/>
      <c r="U2348" s="1974"/>
      <c r="V2348" s="1974"/>
    </row>
    <row r="2349" spans="1:22">
      <c r="A2349" s="1722"/>
      <c r="B2349" s="2648"/>
      <c r="C2349" s="659"/>
      <c r="D2349" s="1722"/>
      <c r="E2349" s="2648"/>
      <c r="F2349" s="2648"/>
      <c r="G2349" s="1722"/>
      <c r="H2349" s="2648"/>
      <c r="I2349" s="2643"/>
      <c r="J2349" s="1975"/>
      <c r="K2349" s="1975"/>
      <c r="L2349" s="1974"/>
      <c r="M2349" s="1976"/>
      <c r="N2349" s="1976"/>
      <c r="O2349" s="1976"/>
      <c r="P2349" s="1976"/>
      <c r="Q2349" s="1976"/>
      <c r="R2349" s="1976"/>
      <c r="S2349" s="2649"/>
      <c r="T2349" s="1722"/>
      <c r="U2349" s="1974"/>
      <c r="V2349" s="1974"/>
    </row>
    <row r="2350" spans="1:22">
      <c r="A2350" s="1722"/>
      <c r="B2350" s="2648"/>
      <c r="C2350" s="659"/>
      <c r="D2350" s="1722"/>
      <c r="E2350" s="2648"/>
      <c r="F2350" s="2648"/>
      <c r="G2350" s="1722"/>
      <c r="H2350" s="2648"/>
      <c r="I2350" s="2643"/>
      <c r="J2350" s="1975"/>
      <c r="K2350" s="1975"/>
      <c r="L2350" s="1974"/>
      <c r="M2350" s="1976"/>
      <c r="N2350" s="1976"/>
      <c r="O2350" s="1976"/>
      <c r="P2350" s="1976"/>
      <c r="Q2350" s="1976"/>
      <c r="R2350" s="1976"/>
      <c r="S2350" s="2649"/>
      <c r="T2350" s="1722"/>
      <c r="U2350" s="1974"/>
      <c r="V2350" s="1974"/>
    </row>
    <row r="2351" spans="1:22">
      <c r="A2351" s="1722"/>
      <c r="B2351" s="2648"/>
      <c r="C2351" s="659"/>
      <c r="D2351" s="1722"/>
      <c r="E2351" s="2648"/>
      <c r="F2351" s="2648"/>
      <c r="G2351" s="1722"/>
      <c r="H2351" s="2648"/>
      <c r="I2351" s="2643"/>
      <c r="J2351" s="1975"/>
      <c r="K2351" s="1975"/>
      <c r="L2351" s="1974"/>
      <c r="M2351" s="1976"/>
      <c r="N2351" s="1976"/>
      <c r="O2351" s="1976"/>
      <c r="P2351" s="1976"/>
      <c r="Q2351" s="1976"/>
      <c r="R2351" s="1976"/>
      <c r="S2351" s="2649"/>
      <c r="T2351" s="1722"/>
      <c r="U2351" s="1974"/>
      <c r="V2351" s="1974"/>
    </row>
    <row r="2352" spans="1:22">
      <c r="A2352" s="1722"/>
      <c r="B2352" s="2648"/>
      <c r="C2352" s="659"/>
      <c r="D2352" s="1722"/>
      <c r="E2352" s="2648"/>
      <c r="F2352" s="2648"/>
      <c r="G2352" s="1722"/>
      <c r="H2352" s="2648"/>
      <c r="I2352" s="2643"/>
      <c r="J2352" s="1975"/>
      <c r="K2352" s="1975"/>
      <c r="L2352" s="1974"/>
      <c r="M2352" s="1976"/>
      <c r="N2352" s="1976"/>
      <c r="O2352" s="1976"/>
      <c r="P2352" s="1976"/>
      <c r="Q2352" s="1976"/>
      <c r="R2352" s="1976"/>
      <c r="S2352" s="2649"/>
      <c r="T2352" s="1722"/>
      <c r="U2352" s="1974"/>
      <c r="V2352" s="1974"/>
    </row>
    <row r="2353" spans="1:22">
      <c r="A2353" s="1722"/>
      <c r="B2353" s="2648"/>
      <c r="C2353" s="659"/>
      <c r="D2353" s="1722"/>
      <c r="E2353" s="2648"/>
      <c r="F2353" s="2648"/>
      <c r="G2353" s="1722"/>
      <c r="H2353" s="2648"/>
      <c r="I2353" s="2643"/>
      <c r="J2353" s="1975"/>
      <c r="K2353" s="1975"/>
      <c r="L2353" s="1974"/>
      <c r="M2353" s="1976"/>
      <c r="N2353" s="1976"/>
      <c r="O2353" s="1976"/>
      <c r="P2353" s="1976"/>
      <c r="Q2353" s="1976"/>
      <c r="R2353" s="1976"/>
      <c r="S2353" s="2649"/>
      <c r="T2353" s="1722"/>
      <c r="U2353" s="1974"/>
      <c r="V2353" s="1974"/>
    </row>
    <row r="2354" spans="1:22">
      <c r="A2354" s="1722"/>
      <c r="B2354" s="2648"/>
      <c r="C2354" s="659"/>
      <c r="D2354" s="1722"/>
      <c r="E2354" s="2648"/>
      <c r="F2354" s="2648"/>
      <c r="G2354" s="1722"/>
      <c r="H2354" s="2648"/>
      <c r="I2354" s="2643"/>
      <c r="J2354" s="1975"/>
      <c r="K2354" s="1975"/>
      <c r="L2354" s="1974"/>
      <c r="M2354" s="1976"/>
      <c r="N2354" s="1976"/>
      <c r="O2354" s="1976"/>
      <c r="P2354" s="1976"/>
      <c r="Q2354" s="1976"/>
      <c r="R2354" s="1976"/>
      <c r="S2354" s="2649"/>
      <c r="T2354" s="1722"/>
      <c r="U2354" s="1974"/>
      <c r="V2354" s="1974"/>
    </row>
    <row r="2355" spans="1:22">
      <c r="A2355" s="1722"/>
      <c r="B2355" s="2648"/>
      <c r="C2355" s="659"/>
      <c r="D2355" s="1722"/>
      <c r="E2355" s="2648"/>
      <c r="F2355" s="2648"/>
      <c r="G2355" s="1722"/>
      <c r="H2355" s="2648"/>
      <c r="I2355" s="2643"/>
      <c r="J2355" s="1975"/>
      <c r="K2355" s="1975"/>
      <c r="L2355" s="1974"/>
      <c r="M2355" s="1976"/>
      <c r="N2355" s="1976"/>
      <c r="O2355" s="1976"/>
      <c r="P2355" s="1976"/>
      <c r="Q2355" s="1976"/>
      <c r="R2355" s="1976"/>
      <c r="S2355" s="2649"/>
      <c r="T2355" s="1722"/>
      <c r="U2355" s="1974"/>
      <c r="V2355" s="1974"/>
    </row>
    <row r="2356" spans="1:22">
      <c r="A2356" s="1722"/>
      <c r="B2356" s="2648"/>
      <c r="C2356" s="659"/>
      <c r="D2356" s="1722"/>
      <c r="E2356" s="2648"/>
      <c r="F2356" s="2648"/>
      <c r="G2356" s="1722"/>
      <c r="H2356" s="2648"/>
      <c r="I2356" s="2643"/>
      <c r="J2356" s="1975"/>
      <c r="K2356" s="1975"/>
      <c r="L2356" s="1974"/>
      <c r="M2356" s="1976"/>
      <c r="N2356" s="1976"/>
      <c r="O2356" s="1976"/>
      <c r="P2356" s="1976"/>
      <c r="Q2356" s="1976"/>
      <c r="R2356" s="1976"/>
      <c r="S2356" s="2649"/>
      <c r="T2356" s="1722"/>
      <c r="U2356" s="1974"/>
      <c r="V2356" s="1974"/>
    </row>
    <row r="2357" spans="1:22">
      <c r="A2357" s="1722"/>
      <c r="B2357" s="2648"/>
      <c r="C2357" s="659"/>
      <c r="D2357" s="1722"/>
      <c r="E2357" s="2648"/>
      <c r="F2357" s="2648"/>
      <c r="G2357" s="1722"/>
      <c r="H2357" s="2648"/>
      <c r="I2357" s="2643"/>
      <c r="J2357" s="1975"/>
      <c r="K2357" s="1975"/>
      <c r="L2357" s="1974"/>
      <c r="M2357" s="1976"/>
      <c r="N2357" s="1976"/>
      <c r="O2357" s="1976"/>
      <c r="P2357" s="1976"/>
      <c r="Q2357" s="1976"/>
      <c r="R2357" s="1976"/>
      <c r="S2357" s="2649"/>
      <c r="T2357" s="1722"/>
      <c r="U2357" s="1974"/>
      <c r="V2357" s="1974"/>
    </row>
    <row r="2358" spans="1:22">
      <c r="A2358" s="1722"/>
      <c r="B2358" s="2648"/>
      <c r="C2358" s="659"/>
      <c r="D2358" s="1722"/>
      <c r="E2358" s="2648"/>
      <c r="F2358" s="2648"/>
      <c r="G2358" s="1722"/>
      <c r="H2358" s="2648"/>
      <c r="I2358" s="2643"/>
      <c r="J2358" s="1975"/>
      <c r="K2358" s="1975"/>
      <c r="L2358" s="1974"/>
      <c r="M2358" s="1976"/>
      <c r="N2358" s="1976"/>
      <c r="O2358" s="1976"/>
      <c r="P2358" s="1976"/>
      <c r="Q2358" s="1976"/>
      <c r="R2358" s="1976"/>
      <c r="S2358" s="2649"/>
      <c r="T2358" s="1722"/>
      <c r="U2358" s="1974"/>
      <c r="V2358" s="1974"/>
    </row>
    <row r="2359" spans="1:22">
      <c r="A2359" s="1722"/>
      <c r="B2359" s="2648"/>
      <c r="C2359" s="659"/>
      <c r="D2359" s="1722"/>
      <c r="E2359" s="2648"/>
      <c r="F2359" s="2648"/>
      <c r="G2359" s="1722"/>
      <c r="H2359" s="2648"/>
      <c r="I2359" s="2643"/>
      <c r="J2359" s="1975"/>
      <c r="K2359" s="1975"/>
      <c r="L2359" s="1974"/>
      <c r="M2359" s="1976"/>
      <c r="N2359" s="1976"/>
      <c r="O2359" s="1976"/>
      <c r="P2359" s="1976"/>
      <c r="Q2359" s="1976"/>
      <c r="R2359" s="1976"/>
      <c r="S2359" s="2649"/>
      <c r="T2359" s="1722"/>
      <c r="U2359" s="1974"/>
      <c r="V2359" s="1974"/>
    </row>
    <row r="2360" spans="1:22">
      <c r="A2360" s="1722"/>
      <c r="B2360" s="2648"/>
      <c r="C2360" s="659"/>
      <c r="D2360" s="1722"/>
      <c r="E2360" s="2648"/>
      <c r="F2360" s="2648"/>
      <c r="G2360" s="1722"/>
      <c r="H2360" s="2648"/>
      <c r="I2360" s="2643"/>
      <c r="J2360" s="1975"/>
      <c r="K2360" s="1975"/>
      <c r="L2360" s="1974"/>
      <c r="M2360" s="1976"/>
      <c r="N2360" s="1976"/>
      <c r="O2360" s="1976"/>
      <c r="P2360" s="1976"/>
      <c r="Q2360" s="1976"/>
      <c r="R2360" s="1976"/>
      <c r="S2360" s="2649"/>
      <c r="T2360" s="1722"/>
      <c r="U2360" s="1974"/>
      <c r="V2360" s="1974"/>
    </row>
    <row r="2361" spans="1:22">
      <c r="A2361" s="1722"/>
      <c r="B2361" s="2648"/>
      <c r="C2361" s="659"/>
      <c r="D2361" s="1722"/>
      <c r="E2361" s="2648"/>
      <c r="F2361" s="2648"/>
      <c r="G2361" s="1722"/>
      <c r="H2361" s="2648"/>
      <c r="I2361" s="2643"/>
      <c r="J2361" s="1975"/>
      <c r="K2361" s="1975"/>
      <c r="L2361" s="1974"/>
      <c r="M2361" s="1976"/>
      <c r="N2361" s="1976"/>
      <c r="O2361" s="1976"/>
      <c r="P2361" s="1976"/>
      <c r="Q2361" s="1976"/>
      <c r="R2361" s="1976"/>
      <c r="S2361" s="2649"/>
      <c r="T2361" s="1722"/>
      <c r="U2361" s="1974"/>
      <c r="V2361" s="1974"/>
    </row>
    <row r="2362" spans="1:22">
      <c r="A2362" s="1722"/>
      <c r="B2362" s="2648"/>
      <c r="C2362" s="659"/>
      <c r="D2362" s="1722"/>
      <c r="E2362" s="2648"/>
      <c r="F2362" s="2648"/>
      <c r="G2362" s="1722"/>
      <c r="H2362" s="2648"/>
      <c r="I2362" s="2643"/>
      <c r="J2362" s="1975"/>
      <c r="K2362" s="1975"/>
      <c r="L2362" s="1974"/>
      <c r="M2362" s="1976"/>
      <c r="N2362" s="1976"/>
      <c r="O2362" s="1976"/>
      <c r="P2362" s="1976"/>
      <c r="Q2362" s="1976"/>
      <c r="R2362" s="1976"/>
      <c r="S2362" s="2649"/>
      <c r="T2362" s="1722"/>
      <c r="U2362" s="1974"/>
      <c r="V2362" s="1974"/>
    </row>
    <row r="2363" spans="1:22">
      <c r="A2363" s="1722"/>
      <c r="B2363" s="2648"/>
      <c r="C2363" s="659"/>
      <c r="D2363" s="1722"/>
      <c r="E2363" s="2648"/>
      <c r="F2363" s="2648"/>
      <c r="G2363" s="1722"/>
      <c r="H2363" s="2648"/>
      <c r="I2363" s="2643"/>
      <c r="J2363" s="1975"/>
      <c r="K2363" s="1975"/>
      <c r="L2363" s="1974"/>
      <c r="M2363" s="1976"/>
      <c r="N2363" s="1976"/>
      <c r="O2363" s="1976"/>
      <c r="P2363" s="1976"/>
      <c r="Q2363" s="1976"/>
      <c r="R2363" s="1976"/>
      <c r="S2363" s="2649"/>
      <c r="T2363" s="1722"/>
      <c r="U2363" s="1974"/>
      <c r="V2363" s="1974"/>
    </row>
    <row r="2364" spans="1:22">
      <c r="A2364" s="1722"/>
      <c r="B2364" s="2648"/>
      <c r="C2364" s="659"/>
      <c r="D2364" s="1722"/>
      <c r="E2364" s="2648"/>
      <c r="F2364" s="2648"/>
      <c r="G2364" s="1722"/>
      <c r="H2364" s="2648"/>
      <c r="I2364" s="2643"/>
      <c r="J2364" s="1975"/>
      <c r="K2364" s="1975"/>
      <c r="L2364" s="1974"/>
      <c r="M2364" s="1976"/>
      <c r="N2364" s="1976"/>
      <c r="O2364" s="1976"/>
      <c r="P2364" s="1976"/>
      <c r="Q2364" s="1976"/>
      <c r="R2364" s="1976"/>
      <c r="S2364" s="2649"/>
      <c r="T2364" s="1722"/>
      <c r="U2364" s="1974"/>
      <c r="V2364" s="1974"/>
    </row>
    <row r="2365" spans="1:22">
      <c r="A2365" s="1722"/>
      <c r="B2365" s="2648"/>
      <c r="C2365" s="659"/>
      <c r="D2365" s="1722"/>
      <c r="E2365" s="2648"/>
      <c r="F2365" s="2648"/>
      <c r="G2365" s="1722"/>
      <c r="H2365" s="2648"/>
      <c r="I2365" s="2643"/>
      <c r="J2365" s="1975"/>
      <c r="K2365" s="1975"/>
      <c r="L2365" s="1974"/>
      <c r="M2365" s="1976"/>
      <c r="N2365" s="1976"/>
      <c r="O2365" s="1976"/>
      <c r="P2365" s="1976"/>
      <c r="Q2365" s="1976"/>
      <c r="R2365" s="1976"/>
      <c r="S2365" s="2649"/>
      <c r="T2365" s="1722"/>
      <c r="U2365" s="1974"/>
      <c r="V2365" s="1974"/>
    </row>
    <row r="2366" spans="1:22">
      <c r="A2366" s="1722"/>
      <c r="B2366" s="2648"/>
      <c r="C2366" s="659"/>
      <c r="D2366" s="1722"/>
      <c r="E2366" s="2648"/>
      <c r="F2366" s="2648"/>
      <c r="G2366" s="1722"/>
      <c r="H2366" s="2648"/>
      <c r="I2366" s="2643"/>
      <c r="J2366" s="1975"/>
      <c r="K2366" s="1975"/>
      <c r="L2366" s="1974"/>
      <c r="M2366" s="1976"/>
      <c r="N2366" s="1976"/>
      <c r="O2366" s="1976"/>
      <c r="P2366" s="1976"/>
      <c r="Q2366" s="1976"/>
      <c r="R2366" s="1976"/>
      <c r="S2366" s="2649"/>
      <c r="T2366" s="1722"/>
      <c r="U2366" s="1974"/>
      <c r="V2366" s="1974"/>
    </row>
    <row r="2367" spans="1:22">
      <c r="A2367" s="1722"/>
      <c r="B2367" s="2648"/>
      <c r="C2367" s="659"/>
      <c r="D2367" s="1722"/>
      <c r="E2367" s="2648"/>
      <c r="F2367" s="2648"/>
      <c r="G2367" s="1722"/>
      <c r="H2367" s="2648"/>
      <c r="I2367" s="2643"/>
      <c r="J2367" s="1975"/>
      <c r="K2367" s="1975"/>
      <c r="L2367" s="1974"/>
      <c r="M2367" s="1976"/>
      <c r="N2367" s="1976"/>
      <c r="O2367" s="1976"/>
      <c r="P2367" s="1976"/>
      <c r="Q2367" s="1976"/>
      <c r="R2367" s="1976"/>
      <c r="S2367" s="2649"/>
      <c r="T2367" s="1722"/>
      <c r="U2367" s="1974"/>
      <c r="V2367" s="1974"/>
    </row>
    <row r="2368" spans="1:22">
      <c r="A2368" s="1722"/>
      <c r="B2368" s="2648"/>
      <c r="C2368" s="659"/>
      <c r="D2368" s="1722"/>
      <c r="E2368" s="2648"/>
      <c r="F2368" s="2648"/>
      <c r="G2368" s="1722"/>
      <c r="H2368" s="2648"/>
      <c r="I2368" s="2643"/>
      <c r="J2368" s="1975"/>
      <c r="K2368" s="1975"/>
      <c r="L2368" s="1974"/>
      <c r="M2368" s="1976"/>
      <c r="N2368" s="1976"/>
      <c r="O2368" s="1976"/>
      <c r="P2368" s="1976"/>
      <c r="Q2368" s="1976"/>
      <c r="R2368" s="1976"/>
      <c r="S2368" s="2649"/>
      <c r="T2368" s="1722"/>
      <c r="U2368" s="1974"/>
      <c r="V2368" s="1974"/>
    </row>
    <row r="2369" spans="1:22">
      <c r="A2369" s="1722"/>
      <c r="B2369" s="2648"/>
      <c r="C2369" s="659"/>
      <c r="D2369" s="1722"/>
      <c r="E2369" s="2648"/>
      <c r="F2369" s="2648"/>
      <c r="G2369" s="1722"/>
      <c r="H2369" s="2648"/>
      <c r="I2369" s="2643"/>
      <c r="J2369" s="1975"/>
      <c r="K2369" s="1975"/>
      <c r="L2369" s="1974"/>
      <c r="M2369" s="1976"/>
      <c r="N2369" s="1976"/>
      <c r="O2369" s="1976"/>
      <c r="P2369" s="1976"/>
      <c r="Q2369" s="1976"/>
      <c r="R2369" s="1976"/>
      <c r="S2369" s="2649"/>
      <c r="T2369" s="1722"/>
      <c r="U2369" s="1974"/>
      <c r="V2369" s="1974"/>
    </row>
    <row r="2370" spans="1:22">
      <c r="A2370" s="1722"/>
      <c r="B2370" s="2648"/>
      <c r="C2370" s="659"/>
      <c r="D2370" s="1722"/>
      <c r="E2370" s="2648"/>
      <c r="F2370" s="2648"/>
      <c r="G2370" s="1722"/>
      <c r="H2370" s="2648"/>
      <c r="I2370" s="2643"/>
      <c r="J2370" s="1975"/>
      <c r="K2370" s="1975"/>
      <c r="L2370" s="1974"/>
      <c r="M2370" s="1976"/>
      <c r="N2370" s="1976"/>
      <c r="O2370" s="1976"/>
      <c r="P2370" s="1976"/>
      <c r="Q2370" s="1976"/>
      <c r="R2370" s="1976"/>
      <c r="S2370" s="2649"/>
      <c r="T2370" s="1722"/>
      <c r="U2370" s="1974"/>
      <c r="V2370" s="1974"/>
    </row>
    <row r="2371" spans="1:22">
      <c r="A2371" s="1722"/>
      <c r="B2371" s="2648"/>
      <c r="C2371" s="659"/>
      <c r="D2371" s="1722"/>
      <c r="E2371" s="2648"/>
      <c r="F2371" s="2648"/>
      <c r="G2371" s="1722"/>
      <c r="H2371" s="2648"/>
      <c r="I2371" s="2643"/>
      <c r="J2371" s="1975"/>
      <c r="K2371" s="1975"/>
      <c r="L2371" s="1974"/>
      <c r="M2371" s="1976"/>
      <c r="N2371" s="1976"/>
      <c r="O2371" s="1976"/>
      <c r="P2371" s="1976"/>
      <c r="Q2371" s="1976"/>
      <c r="R2371" s="1976"/>
      <c r="S2371" s="2649"/>
      <c r="T2371" s="1722"/>
      <c r="U2371" s="1974"/>
      <c r="V2371" s="1974"/>
    </row>
    <row r="2372" spans="1:22">
      <c r="A2372" s="1722"/>
      <c r="B2372" s="2648"/>
      <c r="C2372" s="659"/>
      <c r="D2372" s="1722"/>
      <c r="E2372" s="2648"/>
      <c r="F2372" s="2648"/>
      <c r="G2372" s="1722"/>
      <c r="H2372" s="2648"/>
      <c r="I2372" s="2643"/>
      <c r="J2372" s="1975"/>
      <c r="K2372" s="1975"/>
      <c r="L2372" s="1974"/>
      <c r="M2372" s="1976"/>
      <c r="N2372" s="1976"/>
      <c r="O2372" s="1976"/>
      <c r="P2372" s="1976"/>
      <c r="Q2372" s="1976"/>
      <c r="R2372" s="1976"/>
      <c r="S2372" s="2649"/>
      <c r="T2372" s="1722"/>
      <c r="U2372" s="1974"/>
      <c r="V2372" s="1974"/>
    </row>
    <row r="2373" spans="1:22">
      <c r="A2373" s="1722"/>
      <c r="B2373" s="2648"/>
      <c r="C2373" s="659"/>
      <c r="D2373" s="1722"/>
      <c r="E2373" s="2648"/>
      <c r="F2373" s="2648"/>
      <c r="G2373" s="1722"/>
      <c r="H2373" s="2648"/>
      <c r="I2373" s="2643"/>
      <c r="J2373" s="1975"/>
      <c r="K2373" s="1975"/>
      <c r="L2373" s="1974"/>
      <c r="M2373" s="1976"/>
      <c r="N2373" s="1976"/>
      <c r="O2373" s="1976"/>
      <c r="P2373" s="1976"/>
      <c r="Q2373" s="1976"/>
      <c r="R2373" s="1976"/>
      <c r="S2373" s="2649"/>
      <c r="T2373" s="1722"/>
      <c r="U2373" s="1974"/>
      <c r="V2373" s="1974"/>
    </row>
    <row r="2374" spans="1:22">
      <c r="A2374" s="1722"/>
      <c r="B2374" s="2648"/>
      <c r="C2374" s="659"/>
      <c r="D2374" s="1722"/>
      <c r="E2374" s="2648"/>
      <c r="F2374" s="2648"/>
      <c r="G2374" s="1722"/>
      <c r="H2374" s="2648"/>
      <c r="I2374" s="2643"/>
      <c r="J2374" s="1975"/>
      <c r="K2374" s="1975"/>
      <c r="L2374" s="1974"/>
      <c r="M2374" s="1976"/>
      <c r="N2374" s="1976"/>
      <c r="O2374" s="1976"/>
      <c r="P2374" s="1976"/>
      <c r="Q2374" s="1976"/>
      <c r="R2374" s="1976"/>
      <c r="S2374" s="2649"/>
      <c r="T2374" s="1722"/>
      <c r="U2374" s="1974"/>
      <c r="V2374" s="1974"/>
    </row>
    <row r="2375" spans="1:22">
      <c r="A2375" s="1722"/>
      <c r="B2375" s="2648"/>
      <c r="C2375" s="659"/>
      <c r="D2375" s="1722"/>
      <c r="E2375" s="2648"/>
      <c r="F2375" s="2648"/>
      <c r="G2375" s="1722"/>
      <c r="H2375" s="2648"/>
      <c r="I2375" s="2643"/>
      <c r="J2375" s="1975"/>
      <c r="K2375" s="1975"/>
      <c r="L2375" s="1974"/>
      <c r="M2375" s="1976"/>
      <c r="N2375" s="1976"/>
      <c r="O2375" s="1976"/>
      <c r="P2375" s="1976"/>
      <c r="Q2375" s="1976"/>
      <c r="R2375" s="1976"/>
      <c r="S2375" s="2649"/>
      <c r="T2375" s="1722"/>
      <c r="U2375" s="1974"/>
      <c r="V2375" s="1974"/>
    </row>
    <row r="2376" spans="1:22">
      <c r="A2376" s="1722"/>
      <c r="B2376" s="2648"/>
      <c r="C2376" s="659"/>
      <c r="D2376" s="1722"/>
      <c r="E2376" s="2648"/>
      <c r="F2376" s="2648"/>
      <c r="G2376" s="1722"/>
      <c r="H2376" s="2648"/>
      <c r="I2376" s="2643"/>
      <c r="J2376" s="1975"/>
      <c r="K2376" s="1975"/>
      <c r="L2376" s="1974"/>
      <c r="M2376" s="1976"/>
      <c r="N2376" s="1976"/>
      <c r="O2376" s="1976"/>
      <c r="P2376" s="1976"/>
      <c r="Q2376" s="1976"/>
      <c r="R2376" s="1976"/>
      <c r="S2376" s="2649"/>
      <c r="T2376" s="1722"/>
      <c r="U2376" s="1974"/>
      <c r="V2376" s="1974"/>
    </row>
    <row r="2377" spans="1:22">
      <c r="A2377" s="1722"/>
      <c r="B2377" s="2648"/>
      <c r="C2377" s="659"/>
      <c r="D2377" s="1722"/>
      <c r="E2377" s="2648"/>
      <c r="F2377" s="2648"/>
      <c r="G2377" s="1722"/>
      <c r="H2377" s="2648"/>
      <c r="I2377" s="2643"/>
      <c r="J2377" s="1975"/>
      <c r="K2377" s="1975"/>
      <c r="L2377" s="1974"/>
      <c r="M2377" s="1976"/>
      <c r="N2377" s="1976"/>
      <c r="O2377" s="1976"/>
      <c r="P2377" s="1976"/>
      <c r="Q2377" s="1976"/>
      <c r="R2377" s="1976"/>
      <c r="S2377" s="2649"/>
      <c r="T2377" s="1722"/>
      <c r="U2377" s="1974"/>
      <c r="V2377" s="1974"/>
    </row>
    <row r="2378" spans="1:22">
      <c r="A2378" s="1722"/>
      <c r="B2378" s="2648"/>
      <c r="C2378" s="659"/>
      <c r="D2378" s="1722"/>
      <c r="E2378" s="2648"/>
      <c r="F2378" s="2648"/>
      <c r="G2378" s="1722"/>
      <c r="H2378" s="2648"/>
      <c r="I2378" s="2643"/>
      <c r="J2378" s="1975"/>
      <c r="K2378" s="1975"/>
      <c r="L2378" s="1974"/>
      <c r="M2378" s="1976"/>
      <c r="N2378" s="1976"/>
      <c r="O2378" s="1976"/>
      <c r="P2378" s="1976"/>
      <c r="Q2378" s="1976"/>
      <c r="R2378" s="1976"/>
      <c r="S2378" s="2649"/>
      <c r="T2378" s="1722"/>
      <c r="U2378" s="1974"/>
      <c r="V2378" s="1974"/>
    </row>
    <row r="2379" spans="1:22">
      <c r="A2379" s="1722"/>
      <c r="B2379" s="2648"/>
      <c r="C2379" s="659"/>
      <c r="D2379" s="1722"/>
      <c r="E2379" s="2648"/>
      <c r="F2379" s="2648"/>
      <c r="G2379" s="1722"/>
      <c r="H2379" s="2648"/>
      <c r="I2379" s="2643"/>
      <c r="J2379" s="1975"/>
      <c r="K2379" s="1975"/>
      <c r="L2379" s="1974"/>
      <c r="M2379" s="1976"/>
      <c r="N2379" s="1976"/>
      <c r="O2379" s="1976"/>
      <c r="P2379" s="1976"/>
      <c r="Q2379" s="1976"/>
      <c r="R2379" s="1976"/>
      <c r="S2379" s="2649"/>
      <c r="T2379" s="1722"/>
      <c r="U2379" s="1974"/>
      <c r="V2379" s="1974"/>
    </row>
    <row r="2380" spans="1:22">
      <c r="A2380" s="1722"/>
      <c r="B2380" s="2648"/>
      <c r="C2380" s="659"/>
      <c r="D2380" s="1722"/>
      <c r="E2380" s="2648"/>
      <c r="F2380" s="2648"/>
      <c r="G2380" s="1722"/>
      <c r="H2380" s="2648"/>
      <c r="I2380" s="2643"/>
      <c r="J2380" s="1975"/>
      <c r="K2380" s="1975"/>
      <c r="L2380" s="1974"/>
      <c r="M2380" s="1976"/>
      <c r="N2380" s="1976"/>
      <c r="O2380" s="1976"/>
      <c r="P2380" s="1976"/>
      <c r="Q2380" s="1976"/>
      <c r="R2380" s="1976"/>
      <c r="S2380" s="2649"/>
      <c r="T2380" s="1722"/>
      <c r="U2380" s="1974"/>
      <c r="V2380" s="1974"/>
    </row>
    <row r="2381" spans="1:22">
      <c r="A2381" s="1722"/>
      <c r="B2381" s="2648"/>
      <c r="C2381" s="659"/>
      <c r="D2381" s="1722"/>
      <c r="E2381" s="2648"/>
      <c r="F2381" s="2648"/>
      <c r="G2381" s="1722"/>
      <c r="H2381" s="2648"/>
      <c r="I2381" s="2643"/>
      <c r="J2381" s="1975"/>
      <c r="K2381" s="1975"/>
      <c r="L2381" s="1974"/>
      <c r="M2381" s="1976"/>
      <c r="N2381" s="1976"/>
      <c r="O2381" s="1976"/>
      <c r="P2381" s="1976"/>
      <c r="Q2381" s="1976"/>
      <c r="R2381" s="1976"/>
      <c r="S2381" s="2649"/>
      <c r="T2381" s="1722"/>
      <c r="U2381" s="1974"/>
      <c r="V2381" s="1974"/>
    </row>
    <row r="2382" spans="1:22">
      <c r="A2382" s="1722"/>
      <c r="B2382" s="2648"/>
      <c r="C2382" s="659"/>
      <c r="D2382" s="1722"/>
      <c r="E2382" s="2648"/>
      <c r="F2382" s="2648"/>
      <c r="G2382" s="1722"/>
      <c r="H2382" s="2648"/>
      <c r="I2382" s="2643"/>
      <c r="J2382" s="1975"/>
      <c r="K2382" s="1975"/>
      <c r="L2382" s="1974"/>
      <c r="M2382" s="1976"/>
      <c r="N2382" s="1976"/>
      <c r="O2382" s="1976"/>
      <c r="P2382" s="1976"/>
      <c r="Q2382" s="1976"/>
      <c r="R2382" s="1976"/>
      <c r="S2382" s="2649"/>
      <c r="T2382" s="1722"/>
      <c r="U2382" s="1974"/>
      <c r="V2382" s="1974"/>
    </row>
    <row r="2383" spans="1:22">
      <c r="A2383" s="1722"/>
      <c r="B2383" s="2648"/>
      <c r="C2383" s="659"/>
      <c r="D2383" s="1722"/>
      <c r="E2383" s="2648"/>
      <c r="F2383" s="2648"/>
      <c r="G2383" s="1722"/>
      <c r="H2383" s="2648"/>
      <c r="I2383" s="2643"/>
      <c r="J2383" s="1975"/>
      <c r="K2383" s="1975"/>
      <c r="L2383" s="1974"/>
      <c r="M2383" s="1976"/>
      <c r="N2383" s="1976"/>
      <c r="O2383" s="1976"/>
      <c r="P2383" s="1976"/>
      <c r="Q2383" s="1976"/>
      <c r="R2383" s="1976"/>
      <c r="S2383" s="2649"/>
      <c r="T2383" s="1722"/>
      <c r="U2383" s="1974"/>
      <c r="V2383" s="1974"/>
    </row>
    <row r="2384" spans="1:22">
      <c r="A2384" s="1722"/>
      <c r="B2384" s="2648"/>
      <c r="C2384" s="659"/>
      <c r="D2384" s="1722"/>
      <c r="E2384" s="2648"/>
      <c r="F2384" s="2648"/>
      <c r="G2384" s="1722"/>
      <c r="H2384" s="2648"/>
      <c r="I2384" s="2643"/>
      <c r="J2384" s="1975"/>
      <c r="K2384" s="1975"/>
      <c r="L2384" s="1974"/>
      <c r="M2384" s="1976"/>
      <c r="N2384" s="1976"/>
      <c r="O2384" s="1976"/>
      <c r="P2384" s="1976"/>
      <c r="Q2384" s="1976"/>
      <c r="R2384" s="1976"/>
      <c r="S2384" s="2649"/>
      <c r="T2384" s="1722"/>
      <c r="U2384" s="1974"/>
      <c r="V2384" s="1974"/>
    </row>
    <row r="2385" spans="1:22">
      <c r="A2385" s="1722"/>
      <c r="B2385" s="2648"/>
      <c r="C2385" s="659"/>
      <c r="D2385" s="1722"/>
      <c r="E2385" s="2648"/>
      <c r="F2385" s="2648"/>
      <c r="G2385" s="1722"/>
      <c r="H2385" s="2648"/>
      <c r="I2385" s="2643"/>
      <c r="J2385" s="1975"/>
      <c r="K2385" s="1975"/>
      <c r="L2385" s="1974"/>
      <c r="M2385" s="1976"/>
      <c r="N2385" s="1976"/>
      <c r="O2385" s="1976"/>
      <c r="P2385" s="1976"/>
      <c r="Q2385" s="1976"/>
      <c r="R2385" s="1976"/>
      <c r="S2385" s="2649"/>
      <c r="T2385" s="1722"/>
      <c r="U2385" s="1974"/>
      <c r="V2385" s="1974"/>
    </row>
    <row r="2386" spans="1:22">
      <c r="A2386" s="1722"/>
      <c r="B2386" s="2648"/>
      <c r="C2386" s="659"/>
      <c r="D2386" s="1722"/>
      <c r="E2386" s="2648"/>
      <c r="F2386" s="2648"/>
      <c r="G2386" s="1722"/>
      <c r="H2386" s="2648"/>
      <c r="I2386" s="2643"/>
      <c r="J2386" s="1975"/>
      <c r="K2386" s="1975"/>
      <c r="L2386" s="1974"/>
      <c r="M2386" s="1976"/>
      <c r="N2386" s="1976"/>
      <c r="O2386" s="1976"/>
      <c r="P2386" s="1976"/>
      <c r="Q2386" s="1976"/>
      <c r="R2386" s="1976"/>
      <c r="S2386" s="2649"/>
      <c r="T2386" s="1722"/>
      <c r="U2386" s="1974"/>
      <c r="V2386" s="1974"/>
    </row>
    <row r="2387" spans="1:22">
      <c r="A2387" s="1722"/>
      <c r="B2387" s="2648"/>
      <c r="C2387" s="659"/>
      <c r="D2387" s="1722"/>
      <c r="E2387" s="2648"/>
      <c r="F2387" s="2648"/>
      <c r="G2387" s="1722"/>
      <c r="H2387" s="2648"/>
      <c r="I2387" s="2643"/>
      <c r="J2387" s="1975"/>
      <c r="K2387" s="1975"/>
      <c r="L2387" s="1974"/>
      <c r="M2387" s="1976"/>
      <c r="N2387" s="1976"/>
      <c r="O2387" s="1976"/>
      <c r="P2387" s="1976"/>
      <c r="Q2387" s="1976"/>
      <c r="R2387" s="1976"/>
      <c r="S2387" s="2649"/>
      <c r="T2387" s="1722"/>
      <c r="U2387" s="1974"/>
      <c r="V2387" s="1974"/>
    </row>
    <row r="2388" spans="1:22">
      <c r="A2388" s="1722"/>
      <c r="B2388" s="2648"/>
      <c r="C2388" s="659"/>
      <c r="D2388" s="1722"/>
      <c r="E2388" s="2648"/>
      <c r="F2388" s="2648"/>
      <c r="G2388" s="1722"/>
      <c r="H2388" s="2648"/>
      <c r="I2388" s="2643"/>
      <c r="J2388" s="1975"/>
      <c r="K2388" s="1975"/>
      <c r="L2388" s="1974"/>
      <c r="M2388" s="1976"/>
      <c r="N2388" s="1976"/>
      <c r="O2388" s="1976"/>
      <c r="P2388" s="1976"/>
      <c r="Q2388" s="1976"/>
      <c r="R2388" s="1976"/>
      <c r="S2388" s="2649"/>
      <c r="T2388" s="1722"/>
      <c r="U2388" s="1974"/>
      <c r="V2388" s="1974"/>
    </row>
    <row r="2389" spans="1:22">
      <c r="A2389" s="1722"/>
      <c r="B2389" s="2648"/>
      <c r="C2389" s="659"/>
      <c r="D2389" s="1722"/>
      <c r="E2389" s="2648"/>
      <c r="F2389" s="2648"/>
      <c r="G2389" s="1722"/>
      <c r="H2389" s="2648"/>
      <c r="I2389" s="2643"/>
      <c r="J2389" s="1975"/>
      <c r="K2389" s="1975"/>
      <c r="L2389" s="1974"/>
      <c r="M2389" s="1976"/>
      <c r="N2389" s="1976"/>
      <c r="O2389" s="1976"/>
      <c r="P2389" s="1976"/>
      <c r="Q2389" s="1976"/>
      <c r="R2389" s="1976"/>
      <c r="S2389" s="2649"/>
      <c r="T2389" s="1722"/>
      <c r="U2389" s="1974"/>
      <c r="V2389" s="1974"/>
    </row>
    <row r="2390" spans="1:22">
      <c r="A2390" s="1722"/>
      <c r="B2390" s="2648"/>
      <c r="C2390" s="659"/>
      <c r="D2390" s="1722"/>
      <c r="E2390" s="2648"/>
      <c r="F2390" s="2648"/>
      <c r="G2390" s="1722"/>
      <c r="H2390" s="2648"/>
      <c r="I2390" s="2643"/>
      <c r="J2390" s="1975"/>
      <c r="K2390" s="1975"/>
      <c r="L2390" s="1974"/>
      <c r="M2390" s="1976"/>
      <c r="N2390" s="1976"/>
      <c r="O2390" s="1976"/>
      <c r="P2390" s="1976"/>
      <c r="Q2390" s="1976"/>
      <c r="R2390" s="1976"/>
      <c r="S2390" s="2649"/>
      <c r="T2390" s="1722"/>
      <c r="U2390" s="1974"/>
      <c r="V2390" s="1974"/>
    </row>
    <row r="2391" spans="1:22">
      <c r="A2391" s="1722"/>
      <c r="B2391" s="2648"/>
      <c r="C2391" s="659"/>
      <c r="D2391" s="1722"/>
      <c r="E2391" s="2648"/>
      <c r="F2391" s="2648"/>
      <c r="G2391" s="1722"/>
      <c r="H2391" s="2648"/>
      <c r="I2391" s="2643"/>
      <c r="J2391" s="1975"/>
      <c r="K2391" s="1975"/>
      <c r="L2391" s="1974"/>
      <c r="M2391" s="1976"/>
      <c r="N2391" s="1976"/>
      <c r="O2391" s="1976"/>
      <c r="P2391" s="1976"/>
      <c r="Q2391" s="1976"/>
      <c r="R2391" s="1976"/>
      <c r="S2391" s="2649"/>
      <c r="T2391" s="1722"/>
      <c r="U2391" s="1974"/>
      <c r="V2391" s="1974"/>
    </row>
    <row r="2392" spans="1:22">
      <c r="A2392" s="1722"/>
      <c r="B2392" s="2648"/>
      <c r="C2392" s="659"/>
      <c r="D2392" s="1722"/>
      <c r="E2392" s="2648"/>
      <c r="F2392" s="2648"/>
      <c r="G2392" s="1722"/>
      <c r="H2392" s="2648"/>
      <c r="I2392" s="2643"/>
      <c r="J2392" s="1975"/>
      <c r="K2392" s="1975"/>
      <c r="L2392" s="1974"/>
      <c r="M2392" s="1976"/>
      <c r="N2392" s="1976"/>
      <c r="O2392" s="1976"/>
      <c r="P2392" s="1976"/>
      <c r="Q2392" s="1976"/>
      <c r="R2392" s="1976"/>
      <c r="S2392" s="2649"/>
      <c r="T2392" s="1722"/>
      <c r="U2392" s="1974"/>
      <c r="V2392" s="1974"/>
    </row>
    <row r="2393" spans="1:22">
      <c r="A2393" s="1722"/>
      <c r="B2393" s="2648"/>
      <c r="C2393" s="659"/>
      <c r="D2393" s="1722"/>
      <c r="E2393" s="2648"/>
      <c r="F2393" s="2648"/>
      <c r="G2393" s="1722"/>
      <c r="H2393" s="2648"/>
      <c r="I2393" s="2643"/>
      <c r="J2393" s="1975"/>
      <c r="K2393" s="1975"/>
      <c r="L2393" s="1974"/>
      <c r="M2393" s="1976"/>
      <c r="N2393" s="1976"/>
      <c r="O2393" s="1976"/>
      <c r="P2393" s="1976"/>
      <c r="Q2393" s="1976"/>
      <c r="R2393" s="1976"/>
      <c r="S2393" s="2649"/>
      <c r="T2393" s="1722"/>
      <c r="U2393" s="1974"/>
      <c r="V2393" s="1974"/>
    </row>
    <row r="2394" spans="1:22">
      <c r="A2394" s="1722"/>
      <c r="B2394" s="2648"/>
      <c r="C2394" s="659"/>
      <c r="D2394" s="1722"/>
      <c r="E2394" s="2648"/>
      <c r="F2394" s="2648"/>
      <c r="G2394" s="1722"/>
      <c r="H2394" s="2648"/>
      <c r="I2394" s="2643"/>
      <c r="J2394" s="1975"/>
      <c r="K2394" s="1975"/>
      <c r="L2394" s="1974"/>
      <c r="M2394" s="1976"/>
      <c r="N2394" s="1976"/>
      <c r="O2394" s="1976"/>
      <c r="P2394" s="1976"/>
      <c r="Q2394" s="1976"/>
      <c r="R2394" s="1976"/>
      <c r="S2394" s="2649"/>
      <c r="T2394" s="1722"/>
      <c r="U2394" s="1974"/>
      <c r="V2394" s="1974"/>
    </row>
    <row r="2395" spans="1:22">
      <c r="A2395" s="1722"/>
      <c r="B2395" s="2648"/>
      <c r="C2395" s="659"/>
      <c r="D2395" s="1722"/>
      <c r="E2395" s="2648"/>
      <c r="F2395" s="2648"/>
      <c r="G2395" s="1722"/>
      <c r="H2395" s="2648"/>
      <c r="I2395" s="2643"/>
      <c r="J2395" s="1975"/>
      <c r="K2395" s="1975"/>
      <c r="L2395" s="1974"/>
      <c r="M2395" s="1976"/>
      <c r="N2395" s="1976"/>
      <c r="O2395" s="1976"/>
      <c r="P2395" s="1976"/>
      <c r="Q2395" s="1976"/>
      <c r="R2395" s="1976"/>
      <c r="S2395" s="2649"/>
      <c r="T2395" s="1722"/>
      <c r="U2395" s="1974"/>
      <c r="V2395" s="1974"/>
    </row>
    <row r="2396" spans="1:22">
      <c r="A2396" s="1722"/>
      <c r="B2396" s="2648"/>
      <c r="C2396" s="659"/>
      <c r="D2396" s="1722"/>
      <c r="E2396" s="2648"/>
      <c r="F2396" s="2648"/>
      <c r="G2396" s="1722"/>
      <c r="H2396" s="2648"/>
      <c r="I2396" s="2643"/>
      <c r="J2396" s="1975"/>
      <c r="K2396" s="1975"/>
      <c r="L2396" s="1974"/>
      <c r="M2396" s="1976"/>
      <c r="N2396" s="1976"/>
      <c r="O2396" s="1976"/>
      <c r="P2396" s="1976"/>
      <c r="Q2396" s="1976"/>
      <c r="R2396" s="1976"/>
      <c r="S2396" s="2649"/>
      <c r="T2396" s="1722"/>
      <c r="U2396" s="1974"/>
      <c r="V2396" s="1974"/>
    </row>
    <row r="2397" spans="1:22">
      <c r="A2397" s="1722"/>
      <c r="B2397" s="2648"/>
      <c r="C2397" s="659"/>
      <c r="D2397" s="1722"/>
      <c r="E2397" s="2648"/>
      <c r="F2397" s="2648"/>
      <c r="G2397" s="1722"/>
      <c r="H2397" s="2648"/>
      <c r="I2397" s="2643"/>
      <c r="J2397" s="1975"/>
      <c r="K2397" s="1975"/>
      <c r="L2397" s="1974"/>
      <c r="M2397" s="1976"/>
      <c r="N2397" s="1976"/>
      <c r="O2397" s="1976"/>
      <c r="P2397" s="1976"/>
      <c r="Q2397" s="1976"/>
      <c r="R2397" s="1976"/>
      <c r="S2397" s="2649"/>
      <c r="T2397" s="1722"/>
      <c r="U2397" s="1974"/>
      <c r="V2397" s="1974"/>
    </row>
    <row r="2398" spans="1:22">
      <c r="A2398" s="1722"/>
      <c r="B2398" s="2648"/>
      <c r="C2398" s="659"/>
      <c r="D2398" s="1722"/>
      <c r="E2398" s="2648"/>
      <c r="F2398" s="2648"/>
      <c r="G2398" s="1722"/>
      <c r="H2398" s="2648"/>
      <c r="I2398" s="2643"/>
      <c r="J2398" s="1975"/>
      <c r="K2398" s="1975"/>
      <c r="L2398" s="1974"/>
      <c r="M2398" s="1976"/>
      <c r="N2398" s="1976"/>
      <c r="O2398" s="1976"/>
      <c r="P2398" s="1976"/>
      <c r="Q2398" s="1976"/>
      <c r="R2398" s="1976"/>
      <c r="S2398" s="2649"/>
      <c r="T2398" s="1722"/>
      <c r="U2398" s="1974"/>
      <c r="V2398" s="1974"/>
    </row>
    <row r="2399" spans="1:22">
      <c r="A2399" s="1722"/>
      <c r="B2399" s="2648"/>
      <c r="C2399" s="659"/>
      <c r="D2399" s="1722"/>
      <c r="E2399" s="2648"/>
      <c r="F2399" s="2648"/>
      <c r="G2399" s="1722"/>
      <c r="H2399" s="2648"/>
      <c r="I2399" s="2643"/>
      <c r="J2399" s="1975"/>
      <c r="K2399" s="1975"/>
      <c r="L2399" s="1974"/>
      <c r="M2399" s="1976"/>
      <c r="N2399" s="1976"/>
      <c r="O2399" s="1976"/>
      <c r="P2399" s="1976"/>
      <c r="Q2399" s="1976"/>
      <c r="R2399" s="1976"/>
      <c r="S2399" s="2649"/>
      <c r="T2399" s="1722"/>
      <c r="U2399" s="1974"/>
      <c r="V2399" s="1974"/>
    </row>
    <row r="2400" spans="1:22">
      <c r="A2400" s="1722"/>
      <c r="B2400" s="2648"/>
      <c r="C2400" s="659"/>
      <c r="D2400" s="1722"/>
      <c r="E2400" s="2648"/>
      <c r="F2400" s="2648"/>
      <c r="G2400" s="1722"/>
      <c r="H2400" s="2648"/>
      <c r="I2400" s="2643"/>
      <c r="J2400" s="1975"/>
      <c r="K2400" s="1975"/>
      <c r="L2400" s="1974"/>
      <c r="M2400" s="1976"/>
      <c r="N2400" s="1976"/>
      <c r="O2400" s="1976"/>
      <c r="P2400" s="1976"/>
      <c r="Q2400" s="1976"/>
      <c r="R2400" s="1976"/>
      <c r="S2400" s="2649"/>
      <c r="T2400" s="1722"/>
      <c r="U2400" s="1974"/>
      <c r="V2400" s="1974"/>
    </row>
    <row r="2401" spans="1:22">
      <c r="A2401" s="1722"/>
      <c r="B2401" s="2648"/>
      <c r="C2401" s="659"/>
      <c r="D2401" s="1722"/>
      <c r="E2401" s="2648"/>
      <c r="F2401" s="2648"/>
      <c r="G2401" s="1722"/>
      <c r="H2401" s="2648"/>
      <c r="I2401" s="2643"/>
      <c r="J2401" s="1975"/>
      <c r="K2401" s="1975"/>
      <c r="L2401" s="1974"/>
      <c r="M2401" s="1976"/>
      <c r="N2401" s="1976"/>
      <c r="O2401" s="1976"/>
      <c r="P2401" s="1976"/>
      <c r="Q2401" s="1976"/>
      <c r="R2401" s="1976"/>
      <c r="S2401" s="2649"/>
      <c r="T2401" s="1722"/>
      <c r="U2401" s="1974"/>
      <c r="V2401" s="1974"/>
    </row>
    <row r="2402" spans="1:22">
      <c r="A2402" s="1722"/>
      <c r="B2402" s="2648"/>
      <c r="C2402" s="659"/>
      <c r="D2402" s="1722"/>
      <c r="E2402" s="2648"/>
      <c r="F2402" s="2648"/>
      <c r="G2402" s="1722"/>
      <c r="H2402" s="2648"/>
      <c r="I2402" s="2643"/>
      <c r="J2402" s="1975"/>
      <c r="K2402" s="1975"/>
      <c r="L2402" s="1974"/>
      <c r="M2402" s="1976"/>
      <c r="N2402" s="1976"/>
      <c r="O2402" s="1976"/>
      <c r="P2402" s="1976"/>
      <c r="Q2402" s="1976"/>
      <c r="R2402" s="1976"/>
      <c r="S2402" s="2649"/>
      <c r="T2402" s="1722"/>
      <c r="U2402" s="1974"/>
      <c r="V2402" s="1974"/>
    </row>
    <row r="2403" spans="1:22">
      <c r="A2403" s="1722"/>
      <c r="B2403" s="2648"/>
      <c r="C2403" s="659"/>
      <c r="D2403" s="1722"/>
      <c r="E2403" s="2648"/>
      <c r="F2403" s="2648"/>
      <c r="G2403" s="1722"/>
      <c r="H2403" s="2648"/>
      <c r="I2403" s="2643"/>
      <c r="J2403" s="1975"/>
      <c r="K2403" s="1975"/>
      <c r="L2403" s="1974"/>
      <c r="M2403" s="1976"/>
      <c r="N2403" s="1976"/>
      <c r="O2403" s="1976"/>
      <c r="P2403" s="1976"/>
      <c r="Q2403" s="1976"/>
      <c r="R2403" s="1976"/>
      <c r="S2403" s="2649"/>
      <c r="T2403" s="1722"/>
      <c r="U2403" s="1974"/>
      <c r="V2403" s="1974"/>
    </row>
    <row r="2404" spans="1:22">
      <c r="A2404" s="1722"/>
      <c r="B2404" s="2648"/>
      <c r="C2404" s="659"/>
      <c r="D2404" s="1722"/>
      <c r="E2404" s="2648"/>
      <c r="F2404" s="2648"/>
      <c r="G2404" s="1722"/>
      <c r="H2404" s="2648"/>
      <c r="I2404" s="2643"/>
      <c r="J2404" s="1975"/>
      <c r="K2404" s="1975"/>
      <c r="L2404" s="1974"/>
      <c r="M2404" s="1976"/>
      <c r="N2404" s="1976"/>
      <c r="O2404" s="1976"/>
      <c r="P2404" s="1976"/>
      <c r="Q2404" s="1976"/>
      <c r="R2404" s="1976"/>
      <c r="S2404" s="2649"/>
      <c r="T2404" s="1722"/>
      <c r="U2404" s="1974"/>
      <c r="V2404" s="1974"/>
    </row>
    <row r="2405" spans="1:22">
      <c r="A2405" s="1722"/>
      <c r="B2405" s="2648"/>
      <c r="C2405" s="659"/>
      <c r="D2405" s="1722"/>
      <c r="E2405" s="2648"/>
      <c r="F2405" s="2648"/>
      <c r="G2405" s="1722"/>
      <c r="H2405" s="2648"/>
      <c r="I2405" s="2643"/>
      <c r="J2405" s="1975"/>
      <c r="K2405" s="1975"/>
      <c r="L2405" s="1974"/>
      <c r="M2405" s="1976"/>
      <c r="N2405" s="1976"/>
      <c r="O2405" s="1976"/>
      <c r="P2405" s="1976"/>
      <c r="Q2405" s="1976"/>
      <c r="R2405" s="1976"/>
      <c r="S2405" s="2649"/>
      <c r="T2405" s="1722"/>
      <c r="U2405" s="1974"/>
      <c r="V2405" s="1974"/>
    </row>
    <row r="2406" spans="1:22">
      <c r="A2406" s="1722"/>
      <c r="B2406" s="2648"/>
      <c r="C2406" s="659"/>
      <c r="D2406" s="1722"/>
      <c r="E2406" s="2648"/>
      <c r="F2406" s="2648"/>
      <c r="G2406" s="1722"/>
      <c r="H2406" s="2648"/>
      <c r="I2406" s="2643"/>
      <c r="J2406" s="1975"/>
      <c r="K2406" s="1975"/>
      <c r="L2406" s="1974"/>
      <c r="M2406" s="1976"/>
      <c r="N2406" s="1976"/>
      <c r="O2406" s="1976"/>
      <c r="P2406" s="1976"/>
      <c r="Q2406" s="1976"/>
      <c r="R2406" s="1976"/>
      <c r="S2406" s="2649"/>
      <c r="T2406" s="1722"/>
      <c r="U2406" s="1974"/>
      <c r="V2406" s="1974"/>
    </row>
    <row r="2407" spans="1:22">
      <c r="A2407" s="1722"/>
      <c r="B2407" s="2648"/>
      <c r="C2407" s="659"/>
      <c r="D2407" s="1722"/>
      <c r="E2407" s="2648"/>
      <c r="F2407" s="2648"/>
      <c r="G2407" s="1722"/>
      <c r="H2407" s="2648"/>
      <c r="I2407" s="2643"/>
      <c r="J2407" s="1975"/>
      <c r="K2407" s="1975"/>
      <c r="L2407" s="1974"/>
      <c r="M2407" s="1976"/>
      <c r="N2407" s="1976"/>
      <c r="O2407" s="1976"/>
      <c r="P2407" s="1976"/>
      <c r="Q2407" s="1976"/>
      <c r="R2407" s="1976"/>
      <c r="S2407" s="2649"/>
      <c r="T2407" s="1722"/>
      <c r="U2407" s="1974"/>
      <c r="V2407" s="1974"/>
    </row>
    <row r="2408" spans="1:22">
      <c r="A2408" s="1722"/>
      <c r="B2408" s="2648"/>
      <c r="C2408" s="659"/>
      <c r="D2408" s="1722"/>
      <c r="E2408" s="2648"/>
      <c r="F2408" s="2648"/>
      <c r="G2408" s="1722"/>
      <c r="H2408" s="2648"/>
      <c r="I2408" s="2643"/>
      <c r="J2408" s="1975"/>
      <c r="K2408" s="1975"/>
      <c r="L2408" s="1974"/>
      <c r="M2408" s="1976"/>
      <c r="N2408" s="1976"/>
      <c r="O2408" s="1976"/>
      <c r="P2408" s="1976"/>
      <c r="Q2408" s="1976"/>
      <c r="R2408" s="1976"/>
      <c r="S2408" s="2649"/>
      <c r="T2408" s="1722"/>
      <c r="U2408" s="1974"/>
      <c r="V2408" s="1974"/>
    </row>
    <row r="2409" spans="1:22">
      <c r="A2409" s="1722"/>
      <c r="B2409" s="2648"/>
      <c r="C2409" s="659"/>
      <c r="D2409" s="1722"/>
      <c r="E2409" s="2648"/>
      <c r="F2409" s="2648"/>
      <c r="G2409" s="1722"/>
      <c r="H2409" s="2648"/>
      <c r="I2409" s="2643"/>
      <c r="J2409" s="1975"/>
      <c r="K2409" s="1975"/>
      <c r="L2409" s="1974"/>
      <c r="M2409" s="1976"/>
      <c r="N2409" s="1976"/>
      <c r="O2409" s="1976"/>
      <c r="P2409" s="1976"/>
      <c r="Q2409" s="1976"/>
      <c r="R2409" s="1976"/>
      <c r="S2409" s="2649"/>
      <c r="T2409" s="1722"/>
      <c r="U2409" s="1974"/>
      <c r="V2409" s="1974"/>
    </row>
    <row r="2410" spans="1:22">
      <c r="A2410" s="1722"/>
      <c r="B2410" s="2648"/>
      <c r="C2410" s="659"/>
      <c r="D2410" s="1722"/>
      <c r="E2410" s="2648"/>
      <c r="F2410" s="2648"/>
      <c r="G2410" s="1722"/>
      <c r="H2410" s="2648"/>
      <c r="I2410" s="2643"/>
      <c r="J2410" s="1975"/>
      <c r="K2410" s="1975"/>
      <c r="L2410" s="1974"/>
      <c r="M2410" s="1976"/>
      <c r="N2410" s="1976"/>
      <c r="O2410" s="1976"/>
      <c r="P2410" s="1976"/>
      <c r="Q2410" s="1976"/>
      <c r="R2410" s="1976"/>
      <c r="S2410" s="2649"/>
      <c r="T2410" s="1722"/>
      <c r="U2410" s="1974"/>
      <c r="V2410" s="1974"/>
    </row>
    <row r="2411" spans="1:22">
      <c r="A2411" s="1722"/>
      <c r="B2411" s="2648"/>
      <c r="C2411" s="659"/>
      <c r="D2411" s="1722"/>
      <c r="E2411" s="2648"/>
      <c r="F2411" s="2648"/>
      <c r="G2411" s="1722"/>
      <c r="H2411" s="2648"/>
      <c r="I2411" s="2643"/>
      <c r="J2411" s="1975"/>
      <c r="K2411" s="1975"/>
      <c r="L2411" s="1974"/>
      <c r="M2411" s="1976"/>
      <c r="N2411" s="1976"/>
      <c r="O2411" s="1976"/>
      <c r="P2411" s="1976"/>
      <c r="Q2411" s="1976"/>
      <c r="R2411" s="1976"/>
      <c r="S2411" s="2649"/>
      <c r="T2411" s="1722"/>
      <c r="U2411" s="1974"/>
      <c r="V2411" s="1974"/>
    </row>
    <row r="2412" spans="1:22">
      <c r="A2412" s="1722"/>
      <c r="B2412" s="2648"/>
      <c r="C2412" s="659"/>
      <c r="D2412" s="1722"/>
      <c r="E2412" s="2648"/>
      <c r="F2412" s="2648"/>
      <c r="G2412" s="1722"/>
      <c r="H2412" s="2648"/>
      <c r="I2412" s="2643"/>
      <c r="J2412" s="1975"/>
      <c r="K2412" s="1975"/>
      <c r="L2412" s="1974"/>
      <c r="M2412" s="1976"/>
      <c r="N2412" s="1976"/>
      <c r="O2412" s="1976"/>
      <c r="P2412" s="1976"/>
      <c r="Q2412" s="1976"/>
      <c r="R2412" s="1976"/>
      <c r="S2412" s="2649"/>
      <c r="T2412" s="1722"/>
      <c r="U2412" s="1974"/>
      <c r="V2412" s="1974"/>
    </row>
    <row r="2413" spans="1:22">
      <c r="A2413" s="1722"/>
      <c r="B2413" s="2648"/>
      <c r="C2413" s="659"/>
      <c r="D2413" s="1722"/>
      <c r="E2413" s="2648"/>
      <c r="F2413" s="2648"/>
      <c r="G2413" s="1722"/>
      <c r="H2413" s="2648"/>
      <c r="I2413" s="2643"/>
      <c r="J2413" s="1975"/>
      <c r="K2413" s="1975"/>
      <c r="L2413" s="1974"/>
      <c r="M2413" s="1976"/>
      <c r="N2413" s="1976"/>
      <c r="O2413" s="1976"/>
      <c r="P2413" s="1976"/>
      <c r="Q2413" s="1976"/>
      <c r="R2413" s="1976"/>
      <c r="S2413" s="2649"/>
      <c r="T2413" s="1722"/>
      <c r="U2413" s="1974"/>
      <c r="V2413" s="1974"/>
    </row>
    <row r="2414" spans="1:22">
      <c r="A2414" s="1722"/>
      <c r="B2414" s="2648"/>
      <c r="C2414" s="659"/>
      <c r="D2414" s="1722"/>
      <c r="E2414" s="2648"/>
      <c r="F2414" s="2648"/>
      <c r="G2414" s="1722"/>
      <c r="H2414" s="2648"/>
      <c r="I2414" s="2643"/>
      <c r="J2414" s="1975"/>
      <c r="K2414" s="1975"/>
      <c r="L2414" s="1974"/>
      <c r="M2414" s="1976"/>
      <c r="N2414" s="1976"/>
      <c r="O2414" s="1976"/>
      <c r="P2414" s="1976"/>
      <c r="Q2414" s="1976"/>
      <c r="R2414" s="1976"/>
      <c r="S2414" s="2649"/>
      <c r="T2414" s="1722"/>
      <c r="U2414" s="1974"/>
      <c r="V2414" s="1974"/>
    </row>
    <row r="2415" spans="1:22">
      <c r="A2415" s="1722"/>
      <c r="B2415" s="2648"/>
      <c r="C2415" s="659"/>
      <c r="D2415" s="1722"/>
      <c r="E2415" s="2648"/>
      <c r="F2415" s="2648"/>
      <c r="G2415" s="1722"/>
      <c r="H2415" s="2648"/>
      <c r="I2415" s="2643"/>
      <c r="J2415" s="1975"/>
      <c r="K2415" s="1975"/>
      <c r="L2415" s="1974"/>
      <c r="M2415" s="1976"/>
      <c r="N2415" s="1976"/>
      <c r="O2415" s="1976"/>
      <c r="P2415" s="1976"/>
      <c r="Q2415" s="1976"/>
      <c r="R2415" s="1976"/>
      <c r="S2415" s="2649"/>
      <c r="T2415" s="1722"/>
      <c r="U2415" s="1974"/>
      <c r="V2415" s="1974"/>
    </row>
    <row r="2416" spans="1:22">
      <c r="A2416" s="1722"/>
      <c r="B2416" s="2648"/>
      <c r="C2416" s="659"/>
      <c r="D2416" s="1722"/>
      <c r="E2416" s="2648"/>
      <c r="F2416" s="2648"/>
      <c r="G2416" s="1722"/>
      <c r="H2416" s="2648"/>
      <c r="I2416" s="2643"/>
      <c r="J2416" s="1975"/>
      <c r="K2416" s="1975"/>
      <c r="L2416" s="1974"/>
      <c r="M2416" s="1976"/>
      <c r="N2416" s="1976"/>
      <c r="O2416" s="1976"/>
      <c r="P2416" s="1976"/>
      <c r="Q2416" s="1976"/>
      <c r="R2416" s="1976"/>
      <c r="S2416" s="2649"/>
      <c r="T2416" s="1722"/>
      <c r="U2416" s="1974"/>
      <c r="V2416" s="1974"/>
    </row>
    <row r="2417" spans="1:22">
      <c r="A2417" s="1722"/>
      <c r="B2417" s="2648"/>
      <c r="C2417" s="659"/>
      <c r="D2417" s="1722"/>
      <c r="E2417" s="2648"/>
      <c r="F2417" s="2648"/>
      <c r="G2417" s="1722"/>
      <c r="H2417" s="2648"/>
      <c r="I2417" s="2643"/>
      <c r="J2417" s="1975"/>
      <c r="K2417" s="1975"/>
      <c r="L2417" s="1974"/>
      <c r="M2417" s="1976"/>
      <c r="N2417" s="1976"/>
      <c r="O2417" s="1976"/>
      <c r="P2417" s="1976"/>
      <c r="Q2417" s="1976"/>
      <c r="R2417" s="1976"/>
      <c r="S2417" s="2649"/>
      <c r="T2417" s="1722"/>
      <c r="U2417" s="1974"/>
      <c r="V2417" s="1974"/>
    </row>
    <row r="2418" spans="1:22">
      <c r="A2418" s="1722"/>
      <c r="B2418" s="2648"/>
      <c r="C2418" s="659"/>
      <c r="D2418" s="1722"/>
      <c r="E2418" s="2648"/>
      <c r="F2418" s="2648"/>
      <c r="G2418" s="1722"/>
      <c r="H2418" s="2648"/>
      <c r="I2418" s="2643"/>
      <c r="J2418" s="1975"/>
      <c r="K2418" s="1975"/>
      <c r="L2418" s="1974"/>
      <c r="M2418" s="1976"/>
      <c r="N2418" s="1976"/>
      <c r="O2418" s="1976"/>
      <c r="P2418" s="1976"/>
      <c r="Q2418" s="1976"/>
      <c r="R2418" s="1976"/>
      <c r="S2418" s="2649"/>
      <c r="T2418" s="1722"/>
      <c r="U2418" s="1974"/>
      <c r="V2418" s="1974"/>
    </row>
    <row r="2419" spans="1:22">
      <c r="A2419" s="1722"/>
      <c r="B2419" s="2648"/>
      <c r="C2419" s="659"/>
      <c r="D2419" s="1722"/>
      <c r="E2419" s="2648"/>
      <c r="F2419" s="2648"/>
      <c r="G2419" s="1722"/>
      <c r="H2419" s="2648"/>
      <c r="I2419" s="2643"/>
      <c r="J2419" s="1975"/>
      <c r="K2419" s="1975"/>
      <c r="L2419" s="1974"/>
      <c r="M2419" s="1976"/>
      <c r="N2419" s="1976"/>
      <c r="O2419" s="1976"/>
      <c r="P2419" s="1976"/>
      <c r="Q2419" s="1976"/>
      <c r="R2419" s="1976"/>
      <c r="S2419" s="2649"/>
      <c r="T2419" s="1722"/>
      <c r="U2419" s="1974"/>
      <c r="V2419" s="1974"/>
    </row>
    <row r="2420" spans="1:22">
      <c r="A2420" s="1722"/>
      <c r="B2420" s="2648"/>
      <c r="C2420" s="659"/>
      <c r="D2420" s="1722"/>
      <c r="E2420" s="2648"/>
      <c r="F2420" s="2648"/>
      <c r="G2420" s="1722"/>
      <c r="H2420" s="2648"/>
      <c r="I2420" s="2643"/>
      <c r="J2420" s="1975"/>
      <c r="K2420" s="1975"/>
      <c r="L2420" s="1974"/>
      <c r="M2420" s="1976"/>
      <c r="N2420" s="1976"/>
      <c r="O2420" s="1976"/>
      <c r="P2420" s="1976"/>
      <c r="Q2420" s="1976"/>
      <c r="R2420" s="1976"/>
      <c r="S2420" s="2649"/>
      <c r="T2420" s="1722"/>
      <c r="U2420" s="1974"/>
      <c r="V2420" s="1974"/>
    </row>
    <row r="2421" spans="1:22">
      <c r="A2421" s="1722"/>
      <c r="B2421" s="2648"/>
      <c r="C2421" s="659"/>
      <c r="D2421" s="1722"/>
      <c r="E2421" s="2648"/>
      <c r="F2421" s="2648"/>
      <c r="G2421" s="1722"/>
      <c r="H2421" s="2648"/>
      <c r="I2421" s="2643"/>
      <c r="J2421" s="1975"/>
      <c r="K2421" s="1975"/>
      <c r="L2421" s="1974"/>
      <c r="M2421" s="1976"/>
      <c r="N2421" s="1976"/>
      <c r="O2421" s="1976"/>
      <c r="P2421" s="1976"/>
      <c r="Q2421" s="1976"/>
      <c r="R2421" s="1976"/>
      <c r="S2421" s="2649"/>
      <c r="T2421" s="1722"/>
      <c r="U2421" s="1974"/>
      <c r="V2421" s="1974"/>
    </row>
    <row r="2422" spans="1:22">
      <c r="A2422" s="1722"/>
      <c r="B2422" s="2648"/>
      <c r="C2422" s="659"/>
      <c r="D2422" s="1722"/>
      <c r="E2422" s="2648"/>
      <c r="F2422" s="2648"/>
      <c r="G2422" s="1722"/>
      <c r="H2422" s="2648"/>
      <c r="I2422" s="2643"/>
      <c r="J2422" s="1975"/>
      <c r="K2422" s="1975"/>
      <c r="L2422" s="1974"/>
      <c r="M2422" s="1976"/>
      <c r="N2422" s="1976"/>
      <c r="O2422" s="1976"/>
      <c r="P2422" s="1976"/>
      <c r="Q2422" s="1976"/>
      <c r="R2422" s="1976"/>
      <c r="S2422" s="2649"/>
      <c r="T2422" s="1722"/>
      <c r="U2422" s="1974"/>
      <c r="V2422" s="1974"/>
    </row>
    <row r="2423" spans="1:22">
      <c r="A2423" s="1722"/>
      <c r="B2423" s="2648"/>
      <c r="C2423" s="659"/>
      <c r="D2423" s="1722"/>
      <c r="E2423" s="2648"/>
      <c r="F2423" s="2648"/>
      <c r="G2423" s="1722"/>
      <c r="H2423" s="2648"/>
      <c r="I2423" s="2643"/>
      <c r="J2423" s="1975"/>
      <c r="K2423" s="1975"/>
      <c r="L2423" s="1974"/>
      <c r="M2423" s="1976"/>
      <c r="N2423" s="1976"/>
      <c r="O2423" s="1976"/>
      <c r="P2423" s="1976"/>
      <c r="Q2423" s="1976"/>
      <c r="R2423" s="1976"/>
      <c r="S2423" s="2649"/>
      <c r="T2423" s="1722"/>
      <c r="U2423" s="1974"/>
      <c r="V2423" s="1974"/>
    </row>
    <row r="2424" spans="1:22">
      <c r="A2424" s="1722"/>
      <c r="B2424" s="2648"/>
      <c r="C2424" s="659"/>
      <c r="D2424" s="1722"/>
      <c r="E2424" s="2648"/>
      <c r="F2424" s="2648"/>
      <c r="G2424" s="1722"/>
      <c r="H2424" s="2648"/>
      <c r="I2424" s="2643"/>
      <c r="J2424" s="1975"/>
      <c r="K2424" s="1975"/>
      <c r="L2424" s="1974"/>
      <c r="M2424" s="1976"/>
      <c r="N2424" s="1976"/>
      <c r="O2424" s="1976"/>
      <c r="P2424" s="1976"/>
      <c r="Q2424" s="1976"/>
      <c r="R2424" s="1976"/>
      <c r="S2424" s="2649"/>
      <c r="T2424" s="1722"/>
      <c r="U2424" s="1974"/>
      <c r="V2424" s="1974"/>
    </row>
    <row r="2425" spans="1:22">
      <c r="A2425" s="1722"/>
      <c r="B2425" s="2648"/>
      <c r="C2425" s="659"/>
      <c r="D2425" s="1722"/>
      <c r="E2425" s="2648"/>
      <c r="F2425" s="2648"/>
      <c r="G2425" s="1722"/>
      <c r="H2425" s="2648"/>
      <c r="I2425" s="2643"/>
      <c r="J2425" s="1975"/>
      <c r="K2425" s="1975"/>
      <c r="L2425" s="1974"/>
      <c r="M2425" s="1976"/>
      <c r="N2425" s="1976"/>
      <c r="O2425" s="1976"/>
      <c r="P2425" s="1976"/>
      <c r="Q2425" s="1976"/>
      <c r="R2425" s="1976"/>
      <c r="S2425" s="2649"/>
      <c r="T2425" s="1722"/>
      <c r="U2425" s="1974"/>
      <c r="V2425" s="1974"/>
    </row>
    <row r="2426" spans="1:22">
      <c r="A2426" s="1722"/>
      <c r="B2426" s="2648"/>
      <c r="C2426" s="659"/>
      <c r="D2426" s="1722"/>
      <c r="E2426" s="2648"/>
      <c r="F2426" s="2648"/>
      <c r="G2426" s="1722"/>
      <c r="H2426" s="2648"/>
      <c r="I2426" s="2643"/>
      <c r="J2426" s="1975"/>
      <c r="K2426" s="1975"/>
      <c r="L2426" s="1974"/>
      <c r="M2426" s="1976"/>
      <c r="N2426" s="1976"/>
      <c r="O2426" s="1976"/>
      <c r="P2426" s="1976"/>
      <c r="Q2426" s="1976"/>
      <c r="R2426" s="1976"/>
      <c r="S2426" s="2649"/>
      <c r="T2426" s="1722"/>
      <c r="U2426" s="1974"/>
      <c r="V2426" s="1974"/>
    </row>
    <row r="2427" spans="1:22">
      <c r="A2427" s="1722"/>
      <c r="B2427" s="2648"/>
      <c r="C2427" s="659"/>
      <c r="D2427" s="1722"/>
      <c r="E2427" s="2648"/>
      <c r="F2427" s="2648"/>
      <c r="G2427" s="1722"/>
      <c r="H2427" s="2648"/>
      <c r="I2427" s="2643"/>
      <c r="J2427" s="1975"/>
      <c r="K2427" s="1975"/>
      <c r="L2427" s="1974"/>
      <c r="M2427" s="1976"/>
      <c r="N2427" s="1976"/>
      <c r="O2427" s="1976"/>
      <c r="P2427" s="1976"/>
      <c r="Q2427" s="1976"/>
      <c r="R2427" s="1976"/>
      <c r="S2427" s="2649"/>
      <c r="T2427" s="1722"/>
      <c r="U2427" s="1974"/>
      <c r="V2427" s="1974"/>
    </row>
    <row r="2428" spans="1:22">
      <c r="A2428" s="1722"/>
      <c r="B2428" s="2648"/>
      <c r="C2428" s="659"/>
      <c r="D2428" s="1722"/>
      <c r="E2428" s="2648"/>
      <c r="F2428" s="2648"/>
      <c r="G2428" s="1722"/>
      <c r="H2428" s="2648"/>
      <c r="I2428" s="2643"/>
      <c r="J2428" s="1975"/>
      <c r="K2428" s="1975"/>
      <c r="L2428" s="1974"/>
      <c r="M2428" s="1976"/>
      <c r="N2428" s="1976"/>
      <c r="O2428" s="1976"/>
      <c r="P2428" s="1976"/>
      <c r="Q2428" s="1976"/>
      <c r="R2428" s="1976"/>
      <c r="S2428" s="2649"/>
      <c r="T2428" s="1722"/>
      <c r="U2428" s="1974"/>
      <c r="V2428" s="1974"/>
    </row>
    <row r="2429" spans="1:22">
      <c r="A2429" s="1722"/>
      <c r="B2429" s="2648"/>
      <c r="C2429" s="659"/>
      <c r="D2429" s="1722"/>
      <c r="E2429" s="2648"/>
      <c r="F2429" s="2648"/>
      <c r="G2429" s="1722"/>
      <c r="H2429" s="2648"/>
      <c r="I2429" s="2643"/>
      <c r="J2429" s="1975"/>
      <c r="K2429" s="1975"/>
      <c r="L2429" s="1974"/>
      <c r="M2429" s="1976"/>
      <c r="N2429" s="1976"/>
      <c r="O2429" s="1976"/>
      <c r="P2429" s="1976"/>
      <c r="Q2429" s="1976"/>
      <c r="R2429" s="1976"/>
      <c r="S2429" s="2649"/>
      <c r="T2429" s="1722"/>
      <c r="U2429" s="1974"/>
      <c r="V2429" s="1974"/>
    </row>
    <row r="2430" spans="1:22">
      <c r="A2430" s="1722"/>
      <c r="B2430" s="2648"/>
      <c r="C2430" s="659"/>
      <c r="D2430" s="1722"/>
      <c r="E2430" s="2648"/>
      <c r="F2430" s="2648"/>
      <c r="G2430" s="1722"/>
      <c r="H2430" s="2648"/>
      <c r="I2430" s="2643"/>
      <c r="J2430" s="1975"/>
      <c r="K2430" s="1975"/>
      <c r="L2430" s="1974"/>
      <c r="M2430" s="1976"/>
      <c r="N2430" s="1976"/>
      <c r="O2430" s="1976"/>
      <c r="P2430" s="1976"/>
      <c r="Q2430" s="1976"/>
      <c r="R2430" s="1976"/>
      <c r="S2430" s="2649"/>
      <c r="T2430" s="1722"/>
      <c r="U2430" s="1974"/>
      <c r="V2430" s="1974"/>
    </row>
    <row r="2431" spans="1:22">
      <c r="A2431" s="1722"/>
      <c r="B2431" s="2648"/>
      <c r="C2431" s="659"/>
      <c r="D2431" s="1722"/>
      <c r="E2431" s="2648"/>
      <c r="F2431" s="2648"/>
      <c r="G2431" s="1722"/>
      <c r="H2431" s="2648"/>
      <c r="I2431" s="2643"/>
      <c r="J2431" s="1975"/>
      <c r="K2431" s="1975"/>
      <c r="L2431" s="1974"/>
      <c r="M2431" s="1976"/>
      <c r="N2431" s="1976"/>
      <c r="O2431" s="1976"/>
      <c r="P2431" s="1976"/>
      <c r="Q2431" s="1976"/>
      <c r="R2431" s="1976"/>
      <c r="S2431" s="2649"/>
      <c r="T2431" s="1722"/>
      <c r="U2431" s="1974"/>
      <c r="V2431" s="1974"/>
    </row>
    <row r="2432" spans="1:22">
      <c r="A2432" s="1722"/>
      <c r="B2432" s="2648"/>
      <c r="C2432" s="659"/>
      <c r="D2432" s="1722"/>
      <c r="E2432" s="2648"/>
      <c r="F2432" s="2648"/>
      <c r="G2432" s="1722"/>
      <c r="H2432" s="2648"/>
      <c r="I2432" s="2643"/>
      <c r="J2432" s="1975"/>
      <c r="K2432" s="1975"/>
      <c r="L2432" s="1974"/>
      <c r="M2432" s="1976"/>
      <c r="N2432" s="1976"/>
      <c r="O2432" s="1976"/>
      <c r="P2432" s="1976"/>
      <c r="Q2432" s="1976"/>
      <c r="R2432" s="1976"/>
      <c r="S2432" s="2649"/>
      <c r="T2432" s="1722"/>
      <c r="U2432" s="1974"/>
      <c r="V2432" s="1974"/>
    </row>
    <row r="2433" spans="1:22">
      <c r="A2433" s="1722"/>
      <c r="B2433" s="2648"/>
      <c r="C2433" s="659"/>
      <c r="D2433" s="1722"/>
      <c r="E2433" s="2648"/>
      <c r="F2433" s="2648"/>
      <c r="G2433" s="1722"/>
      <c r="H2433" s="2648"/>
      <c r="I2433" s="2643"/>
      <c r="J2433" s="1975"/>
      <c r="K2433" s="1975"/>
      <c r="L2433" s="1974"/>
      <c r="M2433" s="1976"/>
      <c r="N2433" s="1976"/>
      <c r="O2433" s="1976"/>
      <c r="P2433" s="1976"/>
      <c r="Q2433" s="1976"/>
      <c r="R2433" s="1976"/>
      <c r="S2433" s="2649"/>
      <c r="T2433" s="1722"/>
      <c r="U2433" s="1974"/>
      <c r="V2433" s="1974"/>
    </row>
    <row r="2434" spans="1:22">
      <c r="A2434" s="1722"/>
      <c r="B2434" s="2648"/>
      <c r="C2434" s="659"/>
      <c r="D2434" s="1722"/>
      <c r="E2434" s="2648"/>
      <c r="F2434" s="2648"/>
      <c r="G2434" s="1722"/>
      <c r="H2434" s="2648"/>
      <c r="I2434" s="2643"/>
      <c r="J2434" s="1975"/>
      <c r="K2434" s="1975"/>
      <c r="L2434" s="1974"/>
      <c r="M2434" s="1976"/>
      <c r="N2434" s="1976"/>
      <c r="O2434" s="1976"/>
      <c r="P2434" s="1976"/>
      <c r="Q2434" s="1976"/>
      <c r="R2434" s="1976"/>
      <c r="S2434" s="2649"/>
      <c r="T2434" s="1722"/>
      <c r="U2434" s="1974"/>
      <c r="V2434" s="1974"/>
    </row>
    <row r="2435" spans="1:22">
      <c r="A2435" s="1722"/>
      <c r="B2435" s="2648"/>
      <c r="C2435" s="659"/>
      <c r="D2435" s="1722"/>
      <c r="E2435" s="2648"/>
      <c r="F2435" s="2648"/>
      <c r="G2435" s="1722"/>
      <c r="H2435" s="2648"/>
      <c r="I2435" s="2643"/>
      <c r="J2435" s="1975"/>
      <c r="K2435" s="1975"/>
      <c r="L2435" s="1974"/>
      <c r="M2435" s="1976"/>
      <c r="N2435" s="1976"/>
      <c r="O2435" s="1976"/>
      <c r="P2435" s="1976"/>
      <c r="Q2435" s="1976"/>
      <c r="R2435" s="1976"/>
      <c r="S2435" s="2649"/>
      <c r="T2435" s="1722"/>
      <c r="U2435" s="1974"/>
      <c r="V2435" s="1974"/>
    </row>
    <row r="2436" spans="1:22">
      <c r="A2436" s="1722"/>
      <c r="B2436" s="2648"/>
      <c r="C2436" s="659"/>
      <c r="D2436" s="1722"/>
      <c r="E2436" s="2648"/>
      <c r="F2436" s="2648"/>
      <c r="G2436" s="1722"/>
      <c r="H2436" s="2648"/>
      <c r="I2436" s="2643"/>
      <c r="J2436" s="1975"/>
      <c r="K2436" s="1975"/>
      <c r="L2436" s="1974"/>
      <c r="M2436" s="1976"/>
      <c r="N2436" s="1976"/>
      <c r="O2436" s="1976"/>
      <c r="P2436" s="1976"/>
      <c r="Q2436" s="1976"/>
      <c r="R2436" s="1976"/>
      <c r="S2436" s="2649"/>
      <c r="T2436" s="1722"/>
      <c r="U2436" s="1974"/>
      <c r="V2436" s="1974"/>
    </row>
    <row r="2437" spans="1:22">
      <c r="A2437" s="1722"/>
      <c r="B2437" s="2648"/>
      <c r="C2437" s="659"/>
      <c r="D2437" s="1722"/>
      <c r="E2437" s="2648"/>
      <c r="F2437" s="2648"/>
      <c r="G2437" s="1722"/>
      <c r="H2437" s="2648"/>
      <c r="I2437" s="2643"/>
      <c r="J2437" s="1975"/>
      <c r="K2437" s="1975"/>
      <c r="L2437" s="1974"/>
      <c r="M2437" s="1976"/>
      <c r="N2437" s="1976"/>
      <c r="O2437" s="1976"/>
      <c r="P2437" s="1976"/>
      <c r="Q2437" s="1976"/>
      <c r="R2437" s="1976"/>
      <c r="S2437" s="2649"/>
      <c r="T2437" s="1722"/>
      <c r="U2437" s="1974"/>
      <c r="V2437" s="1974"/>
    </row>
    <row r="2438" spans="1:22">
      <c r="A2438" s="1722"/>
      <c r="B2438" s="2648"/>
      <c r="C2438" s="659"/>
      <c r="D2438" s="1722"/>
      <c r="E2438" s="2648"/>
      <c r="F2438" s="2648"/>
      <c r="G2438" s="1722"/>
      <c r="H2438" s="2648"/>
      <c r="I2438" s="2643"/>
      <c r="J2438" s="1975"/>
      <c r="K2438" s="1975"/>
      <c r="L2438" s="1974"/>
      <c r="M2438" s="1976"/>
      <c r="N2438" s="1976"/>
      <c r="O2438" s="1976"/>
      <c r="P2438" s="1976"/>
      <c r="Q2438" s="1976"/>
      <c r="R2438" s="1976"/>
      <c r="S2438" s="2649"/>
      <c r="T2438" s="1722"/>
      <c r="U2438" s="1974"/>
      <c r="V2438" s="1974"/>
    </row>
    <row r="2439" spans="1:22">
      <c r="A2439" s="1722"/>
      <c r="B2439" s="2648"/>
      <c r="C2439" s="659"/>
      <c r="D2439" s="1722"/>
      <c r="E2439" s="2648"/>
      <c r="F2439" s="2648"/>
      <c r="G2439" s="1722"/>
      <c r="H2439" s="2648"/>
      <c r="I2439" s="2643"/>
      <c r="J2439" s="1975"/>
      <c r="K2439" s="1975"/>
      <c r="L2439" s="1974"/>
      <c r="M2439" s="1976"/>
      <c r="N2439" s="1976"/>
      <c r="O2439" s="1976"/>
      <c r="P2439" s="1976"/>
      <c r="Q2439" s="1976"/>
      <c r="R2439" s="1976"/>
      <c r="S2439" s="2649"/>
      <c r="T2439" s="1722"/>
      <c r="U2439" s="1974"/>
      <c r="V2439" s="1974"/>
    </row>
    <row r="2440" spans="1:22">
      <c r="A2440" s="1722"/>
      <c r="B2440" s="2648"/>
      <c r="C2440" s="659"/>
      <c r="D2440" s="1722"/>
      <c r="E2440" s="2648"/>
      <c r="F2440" s="2648"/>
      <c r="G2440" s="1722"/>
      <c r="H2440" s="2648"/>
      <c r="I2440" s="2643"/>
      <c r="J2440" s="1975"/>
      <c r="K2440" s="1975"/>
      <c r="L2440" s="1974"/>
      <c r="M2440" s="1976"/>
      <c r="N2440" s="1976"/>
      <c r="O2440" s="1976"/>
      <c r="P2440" s="1976"/>
      <c r="Q2440" s="1976"/>
      <c r="R2440" s="1976"/>
      <c r="S2440" s="2649"/>
      <c r="T2440" s="1722"/>
      <c r="U2440" s="1974"/>
      <c r="V2440" s="1974"/>
    </row>
    <row r="2441" spans="1:22">
      <c r="A2441" s="1722"/>
      <c r="B2441" s="2648"/>
      <c r="C2441" s="659"/>
      <c r="D2441" s="1722"/>
      <c r="E2441" s="2648"/>
      <c r="F2441" s="2648"/>
      <c r="G2441" s="1722"/>
      <c r="H2441" s="2648"/>
      <c r="I2441" s="2643"/>
      <c r="J2441" s="1975"/>
      <c r="K2441" s="1975"/>
      <c r="L2441" s="1974"/>
      <c r="M2441" s="1976"/>
      <c r="N2441" s="1976"/>
      <c r="O2441" s="1976"/>
      <c r="P2441" s="1976"/>
      <c r="Q2441" s="1976"/>
      <c r="R2441" s="1976"/>
      <c r="S2441" s="2649"/>
      <c r="T2441" s="1722"/>
      <c r="U2441" s="1974"/>
      <c r="V2441" s="1974"/>
    </row>
    <row r="2442" spans="1:22">
      <c r="A2442" s="1722"/>
      <c r="B2442" s="2648"/>
      <c r="C2442" s="659"/>
      <c r="D2442" s="1722"/>
      <c r="E2442" s="2648"/>
      <c r="F2442" s="2648"/>
      <c r="G2442" s="1722"/>
      <c r="H2442" s="2648"/>
      <c r="I2442" s="2643"/>
      <c r="J2442" s="1975"/>
      <c r="K2442" s="1975"/>
      <c r="L2442" s="1974"/>
      <c r="M2442" s="1976"/>
      <c r="N2442" s="1976"/>
      <c r="O2442" s="1976"/>
      <c r="P2442" s="1976"/>
      <c r="Q2442" s="1976"/>
      <c r="R2442" s="1976"/>
      <c r="S2442" s="2649"/>
      <c r="T2442" s="1722"/>
      <c r="U2442" s="1974"/>
      <c r="V2442" s="1974"/>
    </row>
    <row r="2443" spans="1:22">
      <c r="A2443" s="1722"/>
      <c r="B2443" s="2648"/>
      <c r="C2443" s="659"/>
      <c r="D2443" s="1722"/>
      <c r="E2443" s="2648"/>
      <c r="F2443" s="2648"/>
      <c r="G2443" s="1722"/>
      <c r="H2443" s="2648"/>
      <c r="I2443" s="2643"/>
      <c r="J2443" s="1975"/>
      <c r="K2443" s="1975"/>
      <c r="L2443" s="1974"/>
      <c r="M2443" s="1976"/>
      <c r="N2443" s="1976"/>
      <c r="O2443" s="1976"/>
      <c r="P2443" s="1976"/>
      <c r="Q2443" s="1976"/>
      <c r="R2443" s="1976"/>
      <c r="S2443" s="2649"/>
      <c r="T2443" s="1722"/>
      <c r="U2443" s="1974"/>
      <c r="V2443" s="1974"/>
    </row>
    <row r="2444" spans="1:22">
      <c r="A2444" s="1722"/>
      <c r="B2444" s="2648"/>
      <c r="C2444" s="659"/>
      <c r="D2444" s="1722"/>
      <c r="E2444" s="2648"/>
      <c r="F2444" s="2648"/>
      <c r="G2444" s="1722"/>
      <c r="H2444" s="2648"/>
      <c r="I2444" s="2643"/>
      <c r="J2444" s="1975"/>
      <c r="K2444" s="1975"/>
      <c r="L2444" s="1974"/>
      <c r="M2444" s="1976"/>
      <c r="N2444" s="1976"/>
      <c r="O2444" s="1976"/>
      <c r="P2444" s="1976"/>
      <c r="Q2444" s="1976"/>
      <c r="R2444" s="1976"/>
      <c r="S2444" s="2649"/>
      <c r="T2444" s="1722"/>
      <c r="U2444" s="1974"/>
      <c r="V2444" s="1974"/>
    </row>
    <row r="2445" spans="1:22">
      <c r="A2445" s="1722"/>
      <c r="B2445" s="2648"/>
      <c r="C2445" s="659"/>
      <c r="D2445" s="1722"/>
      <c r="E2445" s="2648"/>
      <c r="F2445" s="2648"/>
      <c r="G2445" s="1722"/>
      <c r="H2445" s="2648"/>
      <c r="I2445" s="2643"/>
      <c r="J2445" s="1975"/>
      <c r="K2445" s="1975"/>
      <c r="L2445" s="1974"/>
      <c r="M2445" s="1976"/>
      <c r="N2445" s="1976"/>
      <c r="O2445" s="1976"/>
      <c r="P2445" s="1976"/>
      <c r="Q2445" s="1976"/>
      <c r="R2445" s="1976"/>
      <c r="S2445" s="2649"/>
      <c r="T2445" s="1722"/>
      <c r="U2445" s="1974"/>
      <c r="V2445" s="1974"/>
    </row>
    <row r="2446" spans="1:22">
      <c r="A2446" s="1722"/>
      <c r="B2446" s="2648"/>
      <c r="C2446" s="659"/>
      <c r="D2446" s="1722"/>
      <c r="E2446" s="2648"/>
      <c r="F2446" s="2648"/>
      <c r="G2446" s="1722"/>
      <c r="H2446" s="2648"/>
      <c r="I2446" s="2643"/>
      <c r="J2446" s="1975"/>
      <c r="K2446" s="1975"/>
      <c r="L2446" s="1974"/>
      <c r="M2446" s="1976"/>
      <c r="N2446" s="1976"/>
      <c r="O2446" s="1976"/>
      <c r="P2446" s="1976"/>
      <c r="Q2446" s="1976"/>
      <c r="R2446" s="1976"/>
      <c r="S2446" s="2649"/>
      <c r="T2446" s="1722"/>
      <c r="U2446" s="1974"/>
      <c r="V2446" s="1974"/>
    </row>
    <row r="2447" spans="1:22">
      <c r="A2447" s="1722"/>
      <c r="B2447" s="2648"/>
      <c r="C2447" s="659"/>
      <c r="D2447" s="1722"/>
      <c r="E2447" s="2648"/>
      <c r="F2447" s="2648"/>
      <c r="G2447" s="1722"/>
      <c r="H2447" s="2648"/>
      <c r="I2447" s="2643"/>
      <c r="J2447" s="1975"/>
      <c r="K2447" s="1975"/>
      <c r="L2447" s="1974"/>
      <c r="M2447" s="1976"/>
      <c r="N2447" s="1976"/>
      <c r="O2447" s="1976"/>
      <c r="P2447" s="1976"/>
      <c r="Q2447" s="1976"/>
      <c r="R2447" s="1976"/>
      <c r="S2447" s="2649"/>
      <c r="T2447" s="1722"/>
      <c r="U2447" s="1974"/>
      <c r="V2447" s="1974"/>
    </row>
    <row r="2448" spans="1:22">
      <c r="A2448" s="1722"/>
      <c r="B2448" s="2648"/>
      <c r="C2448" s="659"/>
      <c r="D2448" s="1722"/>
      <c r="E2448" s="2648"/>
      <c r="F2448" s="2648"/>
      <c r="G2448" s="1722"/>
      <c r="H2448" s="2648"/>
      <c r="I2448" s="2643"/>
      <c r="J2448" s="1975"/>
      <c r="K2448" s="1975"/>
      <c r="L2448" s="1974"/>
      <c r="M2448" s="1976"/>
      <c r="N2448" s="1976"/>
      <c r="O2448" s="1976"/>
      <c r="P2448" s="1976"/>
      <c r="Q2448" s="1976"/>
      <c r="R2448" s="1976"/>
      <c r="S2448" s="2649"/>
      <c r="T2448" s="1722"/>
      <c r="U2448" s="1974"/>
      <c r="V2448" s="1974"/>
    </row>
    <row r="2449" spans="1:22">
      <c r="A2449" s="1722"/>
      <c r="B2449" s="2648"/>
      <c r="C2449" s="659"/>
      <c r="D2449" s="1722"/>
      <c r="E2449" s="2648"/>
      <c r="F2449" s="2648"/>
      <c r="G2449" s="1722"/>
      <c r="H2449" s="2648"/>
      <c r="I2449" s="2643"/>
      <c r="J2449" s="1975"/>
      <c r="K2449" s="1975"/>
      <c r="L2449" s="1974"/>
      <c r="M2449" s="1976"/>
      <c r="N2449" s="1976"/>
      <c r="O2449" s="1976"/>
      <c r="P2449" s="1976"/>
      <c r="Q2449" s="1976"/>
      <c r="R2449" s="1976"/>
      <c r="S2449" s="2649"/>
      <c r="T2449" s="1722"/>
      <c r="U2449" s="1974"/>
      <c r="V2449" s="1974"/>
    </row>
    <row r="2450" spans="1:22">
      <c r="A2450" s="1722"/>
      <c r="B2450" s="2648"/>
      <c r="C2450" s="659"/>
      <c r="D2450" s="1722"/>
      <c r="E2450" s="2648"/>
      <c r="F2450" s="2648"/>
      <c r="G2450" s="1722"/>
      <c r="H2450" s="2648"/>
      <c r="I2450" s="2643"/>
      <c r="J2450" s="1975"/>
      <c r="K2450" s="1975"/>
      <c r="L2450" s="1974"/>
      <c r="M2450" s="1976"/>
      <c r="N2450" s="1976"/>
      <c r="O2450" s="1976"/>
      <c r="P2450" s="1976"/>
      <c r="Q2450" s="1976"/>
      <c r="R2450" s="1976"/>
      <c r="S2450" s="2649"/>
      <c r="T2450" s="1722"/>
      <c r="U2450" s="1974"/>
      <c r="V2450" s="1974"/>
    </row>
    <row r="2451" spans="1:22">
      <c r="A2451" s="1722"/>
      <c r="B2451" s="2648"/>
      <c r="C2451" s="659"/>
      <c r="D2451" s="1722"/>
      <c r="E2451" s="2648"/>
      <c r="F2451" s="2648"/>
      <c r="G2451" s="1722"/>
      <c r="H2451" s="2648"/>
      <c r="I2451" s="2643"/>
      <c r="J2451" s="1975"/>
      <c r="K2451" s="1975"/>
      <c r="L2451" s="1974"/>
      <c r="M2451" s="1976"/>
      <c r="N2451" s="1976"/>
      <c r="O2451" s="1976"/>
      <c r="P2451" s="1976"/>
      <c r="Q2451" s="1976"/>
      <c r="R2451" s="1976"/>
      <c r="S2451" s="2649"/>
      <c r="T2451" s="1722"/>
      <c r="U2451" s="1974"/>
      <c r="V2451" s="1974"/>
    </row>
    <row r="2452" spans="1:22">
      <c r="A2452" s="1722"/>
      <c r="B2452" s="2648"/>
      <c r="C2452" s="659"/>
      <c r="D2452" s="1722"/>
      <c r="E2452" s="2648"/>
      <c r="F2452" s="2648"/>
      <c r="G2452" s="1722"/>
      <c r="H2452" s="2648"/>
      <c r="I2452" s="2643"/>
      <c r="J2452" s="1975"/>
      <c r="K2452" s="1975"/>
      <c r="L2452" s="1974"/>
      <c r="M2452" s="1976"/>
      <c r="N2452" s="1976"/>
      <c r="O2452" s="1976"/>
      <c r="P2452" s="1976"/>
      <c r="Q2452" s="1976"/>
      <c r="R2452" s="1976"/>
      <c r="S2452" s="2649"/>
      <c r="T2452" s="1722"/>
      <c r="U2452" s="1974"/>
      <c r="V2452" s="1974"/>
    </row>
    <row r="2453" spans="1:22">
      <c r="A2453" s="1722"/>
      <c r="B2453" s="2648"/>
      <c r="C2453" s="659"/>
      <c r="D2453" s="1722"/>
      <c r="E2453" s="2648"/>
      <c r="F2453" s="2648"/>
      <c r="G2453" s="1722"/>
      <c r="H2453" s="2648"/>
      <c r="I2453" s="2643"/>
      <c r="J2453" s="1975"/>
      <c r="K2453" s="1975"/>
      <c r="L2453" s="1974"/>
      <c r="M2453" s="1976"/>
      <c r="N2453" s="1976"/>
      <c r="O2453" s="1976"/>
      <c r="P2453" s="1976"/>
      <c r="Q2453" s="1976"/>
      <c r="R2453" s="1976"/>
      <c r="S2453" s="2649"/>
      <c r="T2453" s="1722"/>
      <c r="U2453" s="1974"/>
      <c r="V2453" s="1974"/>
    </row>
    <row r="2454" spans="1:22">
      <c r="A2454" s="1722"/>
      <c r="B2454" s="2648"/>
      <c r="C2454" s="659"/>
      <c r="D2454" s="1722"/>
      <c r="E2454" s="2648"/>
      <c r="F2454" s="2648"/>
      <c r="G2454" s="1722"/>
      <c r="H2454" s="2648"/>
      <c r="I2454" s="2643"/>
      <c r="J2454" s="1975"/>
      <c r="K2454" s="1975"/>
      <c r="L2454" s="1974"/>
      <c r="M2454" s="1976"/>
      <c r="N2454" s="1976"/>
      <c r="O2454" s="1976"/>
      <c r="P2454" s="1976"/>
      <c r="Q2454" s="1976"/>
      <c r="R2454" s="1976"/>
      <c r="S2454" s="2649"/>
      <c r="T2454" s="1722"/>
      <c r="U2454" s="1974"/>
      <c r="V2454" s="1974"/>
    </row>
    <row r="2455" spans="1:22">
      <c r="A2455" s="1722"/>
      <c r="B2455" s="2648"/>
      <c r="C2455" s="659"/>
      <c r="D2455" s="1722"/>
      <c r="E2455" s="2648"/>
      <c r="F2455" s="2648"/>
      <c r="G2455" s="1722"/>
      <c r="H2455" s="2648"/>
      <c r="I2455" s="2643"/>
      <c r="J2455" s="1975"/>
      <c r="K2455" s="1975"/>
      <c r="L2455" s="1974"/>
      <c r="M2455" s="1976"/>
      <c r="N2455" s="1976"/>
      <c r="O2455" s="1976"/>
      <c r="P2455" s="1976"/>
      <c r="Q2455" s="1976"/>
      <c r="R2455" s="1976"/>
      <c r="S2455" s="2649"/>
      <c r="T2455" s="1722"/>
      <c r="U2455" s="1974"/>
      <c r="V2455" s="1974"/>
    </row>
    <row r="2456" spans="1:22">
      <c r="A2456" s="1722"/>
      <c r="B2456" s="2648"/>
      <c r="C2456" s="659"/>
      <c r="D2456" s="1722"/>
      <c r="E2456" s="2648"/>
      <c r="F2456" s="2648"/>
      <c r="G2456" s="1722"/>
      <c r="H2456" s="2648"/>
      <c r="I2456" s="2643"/>
      <c r="J2456" s="1975"/>
      <c r="K2456" s="1975"/>
      <c r="L2456" s="1974"/>
      <c r="M2456" s="1976"/>
      <c r="N2456" s="1976"/>
      <c r="O2456" s="1976"/>
      <c r="P2456" s="1976"/>
      <c r="Q2456" s="1976"/>
      <c r="R2456" s="1976"/>
      <c r="S2456" s="2649"/>
      <c r="T2456" s="1722"/>
      <c r="U2456" s="1974"/>
      <c r="V2456" s="1974"/>
    </row>
    <row r="2457" spans="1:22">
      <c r="A2457" s="1722"/>
      <c r="B2457" s="2648"/>
      <c r="C2457" s="659"/>
      <c r="D2457" s="1722"/>
      <c r="E2457" s="2648"/>
      <c r="F2457" s="2648"/>
      <c r="G2457" s="1722"/>
      <c r="H2457" s="2648"/>
      <c r="I2457" s="2643"/>
      <c r="J2457" s="1975"/>
      <c r="K2457" s="1975"/>
      <c r="L2457" s="1974"/>
      <c r="M2457" s="1976"/>
      <c r="N2457" s="1976"/>
      <c r="O2457" s="1976"/>
      <c r="P2457" s="1976"/>
      <c r="Q2457" s="1976"/>
      <c r="R2457" s="1976"/>
      <c r="S2457" s="2649"/>
      <c r="T2457" s="1722"/>
      <c r="U2457" s="1974"/>
      <c r="V2457" s="1974"/>
    </row>
    <row r="2458" spans="1:22">
      <c r="A2458" s="1722"/>
      <c r="B2458" s="2648"/>
      <c r="C2458" s="659"/>
      <c r="D2458" s="1722"/>
      <c r="E2458" s="2648"/>
      <c r="F2458" s="2648"/>
      <c r="G2458" s="1722"/>
      <c r="H2458" s="2648"/>
      <c r="I2458" s="2643"/>
      <c r="J2458" s="1975"/>
      <c r="K2458" s="1975"/>
      <c r="L2458" s="1974"/>
      <c r="M2458" s="1976"/>
      <c r="N2458" s="1976"/>
      <c r="O2458" s="1976"/>
      <c r="P2458" s="1976"/>
      <c r="Q2458" s="1976"/>
      <c r="R2458" s="1976"/>
      <c r="S2458" s="2649"/>
      <c r="T2458" s="1722"/>
      <c r="U2458" s="1974"/>
      <c r="V2458" s="1974"/>
    </row>
    <row r="2459" spans="1:22">
      <c r="A2459" s="1722"/>
      <c r="B2459" s="2648"/>
      <c r="C2459" s="659"/>
      <c r="D2459" s="1722"/>
      <c r="E2459" s="2648"/>
      <c r="F2459" s="2648"/>
      <c r="G2459" s="1722"/>
      <c r="H2459" s="2648"/>
      <c r="I2459" s="2643"/>
      <c r="J2459" s="1975"/>
      <c r="K2459" s="1975"/>
      <c r="L2459" s="1974"/>
      <c r="M2459" s="1976"/>
      <c r="N2459" s="1976"/>
      <c r="O2459" s="1976"/>
      <c r="P2459" s="1976"/>
      <c r="Q2459" s="1976"/>
      <c r="R2459" s="1976"/>
      <c r="S2459" s="2649"/>
      <c r="T2459" s="1722"/>
      <c r="U2459" s="1974"/>
      <c r="V2459" s="1974"/>
    </row>
    <row r="2460" spans="1:22">
      <c r="A2460" s="1722"/>
      <c r="B2460" s="2648"/>
      <c r="C2460" s="659"/>
      <c r="D2460" s="1722"/>
      <c r="E2460" s="2648"/>
      <c r="F2460" s="2648"/>
      <c r="G2460" s="1722"/>
      <c r="H2460" s="2648"/>
      <c r="I2460" s="2643"/>
      <c r="J2460" s="1975"/>
      <c r="K2460" s="1975"/>
      <c r="L2460" s="1974"/>
      <c r="M2460" s="1976"/>
      <c r="N2460" s="1976"/>
      <c r="O2460" s="1976"/>
      <c r="P2460" s="1976"/>
      <c r="Q2460" s="1976"/>
      <c r="R2460" s="1976"/>
      <c r="S2460" s="2649"/>
      <c r="T2460" s="1722"/>
      <c r="U2460" s="1974"/>
      <c r="V2460" s="1974"/>
    </row>
    <row r="2461" spans="1:22">
      <c r="A2461" s="1722"/>
      <c r="B2461" s="2648"/>
      <c r="C2461" s="659"/>
      <c r="D2461" s="1722"/>
      <c r="E2461" s="2648"/>
      <c r="F2461" s="2648"/>
      <c r="G2461" s="1722"/>
      <c r="H2461" s="2648"/>
      <c r="I2461" s="2643"/>
      <c r="J2461" s="1975"/>
      <c r="K2461" s="1975"/>
      <c r="L2461" s="1974"/>
      <c r="M2461" s="1976"/>
      <c r="N2461" s="1976"/>
      <c r="O2461" s="1976"/>
      <c r="P2461" s="1976"/>
      <c r="Q2461" s="1976"/>
      <c r="R2461" s="1976"/>
      <c r="S2461" s="2649"/>
      <c r="T2461" s="1722"/>
      <c r="U2461" s="1974"/>
      <c r="V2461" s="1974"/>
    </row>
    <row r="2462" spans="1:22">
      <c r="A2462" s="1722"/>
      <c r="B2462" s="2648"/>
      <c r="C2462" s="659"/>
      <c r="D2462" s="1722"/>
      <c r="E2462" s="2648"/>
      <c r="F2462" s="2648"/>
      <c r="G2462" s="1722"/>
      <c r="H2462" s="2648"/>
      <c r="I2462" s="2643"/>
      <c r="J2462" s="1975"/>
      <c r="K2462" s="1975"/>
      <c r="L2462" s="1974"/>
      <c r="M2462" s="1976"/>
      <c r="N2462" s="1976"/>
      <c r="O2462" s="1976"/>
      <c r="P2462" s="1976"/>
      <c r="Q2462" s="1976"/>
      <c r="R2462" s="1976"/>
      <c r="S2462" s="2649"/>
      <c r="T2462" s="1722"/>
      <c r="U2462" s="1974"/>
      <c r="V2462" s="1974"/>
    </row>
    <row r="2463" spans="1:22">
      <c r="A2463" s="1722"/>
      <c r="B2463" s="2648"/>
      <c r="C2463" s="659"/>
      <c r="D2463" s="1722"/>
      <c r="E2463" s="2648"/>
      <c r="F2463" s="2648"/>
      <c r="G2463" s="1722"/>
      <c r="H2463" s="2648"/>
      <c r="I2463" s="2643"/>
      <c r="J2463" s="1975"/>
      <c r="K2463" s="1975"/>
      <c r="L2463" s="1974"/>
      <c r="M2463" s="1976"/>
      <c r="N2463" s="1976"/>
      <c r="O2463" s="1976"/>
      <c r="P2463" s="1976"/>
      <c r="Q2463" s="1976"/>
      <c r="R2463" s="1976"/>
      <c r="S2463" s="2649"/>
      <c r="T2463" s="1722"/>
      <c r="U2463" s="1974"/>
      <c r="V2463" s="1974"/>
    </row>
    <row r="2464" spans="1:22">
      <c r="A2464" s="1722"/>
      <c r="B2464" s="2648"/>
      <c r="C2464" s="659"/>
      <c r="D2464" s="1722"/>
      <c r="E2464" s="2648"/>
      <c r="F2464" s="2648"/>
      <c r="G2464" s="1722"/>
      <c r="H2464" s="2648"/>
      <c r="I2464" s="2643"/>
      <c r="J2464" s="1975"/>
      <c r="K2464" s="1975"/>
      <c r="L2464" s="1974"/>
      <c r="M2464" s="1976"/>
      <c r="N2464" s="1976"/>
      <c r="O2464" s="1976"/>
      <c r="P2464" s="1976"/>
      <c r="Q2464" s="1976"/>
      <c r="R2464" s="1976"/>
      <c r="S2464" s="2649"/>
      <c r="T2464" s="1722"/>
      <c r="U2464" s="1974"/>
      <c r="V2464" s="1974"/>
    </row>
    <row r="2465" spans="1:22">
      <c r="A2465" s="1722"/>
      <c r="B2465" s="2648"/>
      <c r="C2465" s="659"/>
      <c r="D2465" s="1722"/>
      <c r="E2465" s="2648"/>
      <c r="F2465" s="2648"/>
      <c r="G2465" s="1722"/>
      <c r="H2465" s="2648"/>
      <c r="I2465" s="2643"/>
      <c r="J2465" s="1975"/>
      <c r="K2465" s="1975"/>
      <c r="L2465" s="1974"/>
      <c r="M2465" s="1976"/>
      <c r="N2465" s="1976"/>
      <c r="O2465" s="1976"/>
      <c r="P2465" s="1976"/>
      <c r="Q2465" s="1976"/>
      <c r="R2465" s="1976"/>
      <c r="S2465" s="2649"/>
      <c r="T2465" s="1722"/>
      <c r="U2465" s="1974"/>
      <c r="V2465" s="1974"/>
    </row>
    <row r="2466" spans="1:22">
      <c r="A2466" s="1722"/>
      <c r="B2466" s="2648"/>
      <c r="C2466" s="659"/>
      <c r="D2466" s="1722"/>
      <c r="E2466" s="2648"/>
      <c r="F2466" s="2648"/>
      <c r="G2466" s="1722"/>
      <c r="H2466" s="2648"/>
      <c r="I2466" s="2643"/>
      <c r="J2466" s="1975"/>
      <c r="K2466" s="1975"/>
      <c r="L2466" s="1974"/>
      <c r="M2466" s="1976"/>
      <c r="N2466" s="1976"/>
      <c r="O2466" s="1976"/>
      <c r="P2466" s="1976"/>
      <c r="Q2466" s="1976"/>
      <c r="R2466" s="1976"/>
      <c r="S2466" s="2649"/>
      <c r="T2466" s="1722"/>
      <c r="U2466" s="1974"/>
      <c r="V2466" s="1974"/>
    </row>
    <row r="2467" spans="1:22">
      <c r="A2467" s="1722"/>
      <c r="B2467" s="2648"/>
      <c r="C2467" s="659"/>
      <c r="D2467" s="1722"/>
      <c r="E2467" s="2648"/>
      <c r="F2467" s="2648"/>
      <c r="G2467" s="1722"/>
      <c r="H2467" s="2648"/>
      <c r="I2467" s="2643"/>
      <c r="J2467" s="1975"/>
      <c r="K2467" s="1975"/>
      <c r="L2467" s="1974"/>
      <c r="M2467" s="1976"/>
      <c r="N2467" s="1976"/>
      <c r="O2467" s="1976"/>
      <c r="P2467" s="1976"/>
      <c r="Q2467" s="1976"/>
      <c r="R2467" s="1976"/>
      <c r="S2467" s="2649"/>
      <c r="T2467" s="1722"/>
      <c r="U2467" s="1974"/>
      <c r="V2467" s="1974"/>
    </row>
    <row r="2468" spans="1:22">
      <c r="A2468" s="1722"/>
      <c r="B2468" s="2648"/>
      <c r="C2468" s="659"/>
      <c r="D2468" s="1722"/>
      <c r="E2468" s="2648"/>
      <c r="F2468" s="2648"/>
      <c r="G2468" s="1722"/>
      <c r="H2468" s="2648"/>
      <c r="I2468" s="2643"/>
      <c r="J2468" s="1975"/>
      <c r="K2468" s="1975"/>
      <c r="L2468" s="1974"/>
      <c r="M2468" s="1976"/>
      <c r="N2468" s="1976"/>
      <c r="O2468" s="1976"/>
      <c r="P2468" s="1976"/>
      <c r="Q2468" s="1976"/>
      <c r="R2468" s="1976"/>
      <c r="S2468" s="2649"/>
      <c r="T2468" s="1722"/>
      <c r="U2468" s="1974"/>
      <c r="V2468" s="1974"/>
    </row>
    <row r="2469" spans="1:22">
      <c r="A2469" s="1722"/>
      <c r="B2469" s="2648"/>
      <c r="C2469" s="659"/>
      <c r="D2469" s="1722"/>
      <c r="E2469" s="2648"/>
      <c r="F2469" s="2648"/>
      <c r="G2469" s="1722"/>
      <c r="H2469" s="2648"/>
      <c r="I2469" s="2643"/>
      <c r="J2469" s="1975"/>
      <c r="K2469" s="1975"/>
      <c r="L2469" s="1974"/>
      <c r="M2469" s="1976"/>
      <c r="N2469" s="1976"/>
      <c r="O2469" s="1976"/>
      <c r="P2469" s="1976"/>
      <c r="Q2469" s="1976"/>
      <c r="R2469" s="1976"/>
      <c r="S2469" s="2649"/>
      <c r="T2469" s="1722"/>
      <c r="U2469" s="1974"/>
      <c r="V2469" s="1974"/>
    </row>
    <row r="2470" spans="1:22">
      <c r="A2470" s="1722"/>
      <c r="B2470" s="2648"/>
      <c r="C2470" s="659"/>
      <c r="D2470" s="1722"/>
      <c r="E2470" s="2648"/>
      <c r="F2470" s="2648"/>
      <c r="G2470" s="1722"/>
      <c r="H2470" s="2648"/>
      <c r="I2470" s="2643"/>
      <c r="J2470" s="1975"/>
      <c r="K2470" s="1975"/>
      <c r="L2470" s="1974"/>
      <c r="M2470" s="1976"/>
      <c r="N2470" s="1976"/>
      <c r="O2470" s="1976"/>
      <c r="P2470" s="1976"/>
      <c r="Q2470" s="1976"/>
      <c r="R2470" s="1976"/>
      <c r="S2470" s="2649"/>
      <c r="T2470" s="1722"/>
      <c r="U2470" s="1974"/>
      <c r="V2470" s="1974"/>
    </row>
    <row r="2471" spans="1:22">
      <c r="A2471" s="1722"/>
      <c r="B2471" s="2648"/>
      <c r="C2471" s="659"/>
      <c r="D2471" s="1722"/>
      <c r="E2471" s="2648"/>
      <c r="F2471" s="2648"/>
      <c r="G2471" s="1722"/>
      <c r="H2471" s="2648"/>
      <c r="I2471" s="2643"/>
      <c r="J2471" s="1975"/>
      <c r="K2471" s="1975"/>
      <c r="L2471" s="1974"/>
      <c r="M2471" s="1976"/>
      <c r="N2471" s="1976"/>
      <c r="O2471" s="1976"/>
      <c r="P2471" s="1976"/>
      <c r="Q2471" s="1976"/>
      <c r="R2471" s="1976"/>
      <c r="S2471" s="2649"/>
      <c r="T2471" s="1722"/>
      <c r="U2471" s="1974"/>
      <c r="V2471" s="1974"/>
    </row>
    <row r="2472" spans="1:22">
      <c r="A2472" s="1722"/>
      <c r="B2472" s="2648"/>
      <c r="C2472" s="659"/>
      <c r="D2472" s="1722"/>
      <c r="E2472" s="2648"/>
      <c r="F2472" s="2648"/>
      <c r="G2472" s="1722"/>
      <c r="H2472" s="2648"/>
      <c r="I2472" s="2643"/>
      <c r="J2472" s="1975"/>
      <c r="K2472" s="1975"/>
      <c r="L2472" s="1974"/>
      <c r="M2472" s="1976"/>
      <c r="N2472" s="1976"/>
      <c r="O2472" s="1976"/>
      <c r="P2472" s="1976"/>
      <c r="Q2472" s="1976"/>
      <c r="R2472" s="1976"/>
      <c r="S2472" s="2649"/>
      <c r="T2472" s="1722"/>
      <c r="U2472" s="1974"/>
      <c r="V2472" s="1974"/>
    </row>
    <row r="2473" spans="1:22">
      <c r="A2473" s="1722"/>
      <c r="B2473" s="2648"/>
      <c r="C2473" s="659"/>
      <c r="D2473" s="1722"/>
      <c r="E2473" s="2648"/>
      <c r="F2473" s="2648"/>
      <c r="G2473" s="1722"/>
      <c r="H2473" s="2648"/>
      <c r="I2473" s="2643"/>
      <c r="J2473" s="1975"/>
      <c r="K2473" s="1975"/>
      <c r="L2473" s="1974"/>
      <c r="M2473" s="1976"/>
      <c r="N2473" s="1976"/>
      <c r="O2473" s="1976"/>
      <c r="P2473" s="1976"/>
      <c r="Q2473" s="1976"/>
      <c r="R2473" s="1976"/>
      <c r="S2473" s="2649"/>
      <c r="T2473" s="1722"/>
      <c r="U2473" s="1974"/>
      <c r="V2473" s="1974"/>
    </row>
    <row r="2474" spans="1:22">
      <c r="A2474" s="1722"/>
      <c r="B2474" s="2648"/>
      <c r="C2474" s="659"/>
      <c r="D2474" s="1722"/>
      <c r="E2474" s="2648"/>
      <c r="F2474" s="2648"/>
      <c r="G2474" s="1722"/>
      <c r="H2474" s="2648"/>
      <c r="I2474" s="2643"/>
      <c r="J2474" s="1975"/>
      <c r="K2474" s="1975"/>
      <c r="L2474" s="1974"/>
      <c r="M2474" s="1976"/>
      <c r="N2474" s="1976"/>
      <c r="O2474" s="1976"/>
      <c r="P2474" s="1976"/>
      <c r="Q2474" s="1976"/>
      <c r="R2474" s="1976"/>
      <c r="S2474" s="2649"/>
      <c r="T2474" s="1722"/>
      <c r="U2474" s="1974"/>
      <c r="V2474" s="1974"/>
    </row>
    <row r="2475" spans="1:22">
      <c r="A2475" s="1722"/>
      <c r="B2475" s="2648"/>
      <c r="C2475" s="659"/>
      <c r="D2475" s="1722"/>
      <c r="E2475" s="2648"/>
      <c r="F2475" s="2648"/>
      <c r="G2475" s="1722"/>
      <c r="H2475" s="2648"/>
      <c r="I2475" s="2643"/>
      <c r="J2475" s="1975"/>
      <c r="K2475" s="1975"/>
      <c r="L2475" s="1974"/>
      <c r="M2475" s="1976"/>
      <c r="N2475" s="1976"/>
      <c r="O2475" s="1976"/>
      <c r="P2475" s="1976"/>
      <c r="Q2475" s="1976"/>
      <c r="R2475" s="1976"/>
      <c r="S2475" s="2649"/>
      <c r="T2475" s="1722"/>
      <c r="U2475" s="1974"/>
      <c r="V2475" s="1974"/>
    </row>
    <row r="2476" spans="1:22">
      <c r="A2476" s="1722"/>
      <c r="B2476" s="2648"/>
      <c r="C2476" s="659"/>
      <c r="D2476" s="1722"/>
      <c r="E2476" s="2648"/>
      <c r="F2476" s="2648"/>
      <c r="G2476" s="1722"/>
      <c r="H2476" s="2648"/>
      <c r="I2476" s="2643"/>
      <c r="J2476" s="1975"/>
      <c r="K2476" s="1975"/>
      <c r="L2476" s="1974"/>
      <c r="M2476" s="1976"/>
      <c r="N2476" s="1976"/>
      <c r="O2476" s="1976"/>
      <c r="P2476" s="1976"/>
      <c r="Q2476" s="1976"/>
      <c r="R2476" s="1976"/>
      <c r="S2476" s="2649"/>
      <c r="T2476" s="1722"/>
      <c r="U2476" s="1974"/>
      <c r="V2476" s="1974"/>
    </row>
    <row r="2477" spans="1:22">
      <c r="A2477" s="1722"/>
      <c r="B2477" s="2648"/>
      <c r="C2477" s="659"/>
      <c r="D2477" s="1722"/>
      <c r="E2477" s="2648"/>
      <c r="F2477" s="2648"/>
      <c r="G2477" s="1722"/>
      <c r="H2477" s="2648"/>
      <c r="I2477" s="2643"/>
      <c r="J2477" s="1975"/>
      <c r="K2477" s="1975"/>
      <c r="L2477" s="1974"/>
      <c r="M2477" s="1976"/>
      <c r="N2477" s="1976"/>
      <c r="O2477" s="1976"/>
      <c r="P2477" s="1976"/>
      <c r="Q2477" s="1976"/>
      <c r="R2477" s="1976"/>
      <c r="S2477" s="2649"/>
      <c r="T2477" s="1722"/>
      <c r="U2477" s="1974"/>
      <c r="V2477" s="1974"/>
    </row>
    <row r="2478" spans="1:22">
      <c r="A2478" s="1722"/>
      <c r="B2478" s="2648"/>
      <c r="C2478" s="659"/>
      <c r="D2478" s="1722"/>
      <c r="E2478" s="2648"/>
      <c r="F2478" s="2648"/>
      <c r="G2478" s="1722"/>
      <c r="H2478" s="2648"/>
      <c r="I2478" s="2643"/>
      <c r="J2478" s="1975"/>
      <c r="K2478" s="1975"/>
      <c r="L2478" s="1974"/>
      <c r="M2478" s="1976"/>
      <c r="N2478" s="1976"/>
      <c r="O2478" s="1976"/>
      <c r="P2478" s="1976"/>
      <c r="Q2478" s="1976"/>
      <c r="R2478" s="1976"/>
      <c r="S2478" s="2649"/>
      <c r="T2478" s="1722"/>
      <c r="U2478" s="1974"/>
      <c r="V2478" s="1974"/>
    </row>
    <row r="2479" spans="1:22">
      <c r="A2479" s="1722"/>
      <c r="B2479" s="2648"/>
      <c r="C2479" s="659"/>
      <c r="D2479" s="1722"/>
      <c r="E2479" s="2648"/>
      <c r="F2479" s="2648"/>
      <c r="G2479" s="1722"/>
      <c r="H2479" s="2648"/>
      <c r="I2479" s="2643"/>
      <c r="J2479" s="1975"/>
      <c r="K2479" s="1975"/>
      <c r="L2479" s="1974"/>
      <c r="M2479" s="1976"/>
      <c r="N2479" s="1976"/>
      <c r="O2479" s="1976"/>
      <c r="P2479" s="1976"/>
      <c r="Q2479" s="1976"/>
      <c r="R2479" s="1976"/>
      <c r="S2479" s="2649"/>
      <c r="T2479" s="1722"/>
      <c r="U2479" s="1974"/>
      <c r="V2479" s="1974"/>
    </row>
    <row r="2480" spans="1:22">
      <c r="A2480" s="1722"/>
      <c r="B2480" s="2648"/>
      <c r="C2480" s="659"/>
      <c r="D2480" s="1722"/>
      <c r="E2480" s="2648"/>
      <c r="F2480" s="2648"/>
      <c r="G2480" s="1722"/>
      <c r="H2480" s="2648"/>
      <c r="I2480" s="2643"/>
      <c r="J2480" s="1975"/>
      <c r="K2480" s="1975"/>
      <c r="L2480" s="1974"/>
      <c r="M2480" s="1976"/>
      <c r="N2480" s="1976"/>
      <c r="O2480" s="1976"/>
      <c r="P2480" s="1976"/>
      <c r="Q2480" s="1976"/>
      <c r="R2480" s="1976"/>
      <c r="S2480" s="2649"/>
      <c r="T2480" s="1722"/>
      <c r="U2480" s="1974"/>
      <c r="V2480" s="1974"/>
    </row>
    <row r="2481" spans="1:22">
      <c r="A2481" s="1722"/>
      <c r="B2481" s="2648"/>
      <c r="C2481" s="659"/>
      <c r="D2481" s="1722"/>
      <c r="E2481" s="2648"/>
      <c r="F2481" s="2648"/>
      <c r="G2481" s="1722"/>
      <c r="H2481" s="2648"/>
      <c r="I2481" s="2643"/>
      <c r="J2481" s="1975"/>
      <c r="K2481" s="1975"/>
      <c r="L2481" s="1974"/>
      <c r="M2481" s="1976"/>
      <c r="N2481" s="1976"/>
      <c r="O2481" s="1976"/>
      <c r="P2481" s="1976"/>
      <c r="Q2481" s="1976"/>
      <c r="R2481" s="1976"/>
      <c r="S2481" s="2649"/>
      <c r="T2481" s="1722"/>
      <c r="U2481" s="1974"/>
      <c r="V2481" s="1974"/>
    </row>
    <row r="2482" spans="1:22">
      <c r="A2482" s="1722"/>
      <c r="B2482" s="2648"/>
      <c r="C2482" s="659"/>
      <c r="D2482" s="1722"/>
      <c r="E2482" s="2648"/>
      <c r="F2482" s="2648"/>
      <c r="G2482" s="1722"/>
      <c r="H2482" s="2648"/>
      <c r="I2482" s="2643"/>
      <c r="J2482" s="1975"/>
      <c r="K2482" s="1975"/>
      <c r="L2482" s="1974"/>
      <c r="M2482" s="1976"/>
      <c r="N2482" s="1976"/>
      <c r="O2482" s="1976"/>
      <c r="P2482" s="1976"/>
      <c r="Q2482" s="1976"/>
      <c r="R2482" s="1976"/>
      <c r="S2482" s="2649"/>
      <c r="T2482" s="1722"/>
      <c r="U2482" s="1974"/>
      <c r="V2482" s="1974"/>
    </row>
    <row r="2483" spans="1:22">
      <c r="A2483" s="1722"/>
      <c r="B2483" s="2648"/>
      <c r="C2483" s="659"/>
      <c r="D2483" s="1722"/>
      <c r="E2483" s="2648"/>
      <c r="F2483" s="2648"/>
      <c r="G2483" s="1722"/>
      <c r="H2483" s="2648"/>
      <c r="I2483" s="2643"/>
      <c r="J2483" s="1975"/>
      <c r="K2483" s="1975"/>
      <c r="L2483" s="1974"/>
      <c r="M2483" s="1976"/>
      <c r="N2483" s="1976"/>
      <c r="O2483" s="1976"/>
      <c r="P2483" s="1976"/>
      <c r="Q2483" s="1976"/>
      <c r="R2483" s="1976"/>
      <c r="S2483" s="2649"/>
      <c r="T2483" s="1722"/>
      <c r="U2483" s="1974"/>
      <c r="V2483" s="1974"/>
    </row>
    <row r="2484" spans="1:22">
      <c r="A2484" s="1722"/>
      <c r="B2484" s="2648"/>
      <c r="C2484" s="659"/>
      <c r="D2484" s="1722"/>
      <c r="E2484" s="2648"/>
      <c r="F2484" s="2648"/>
      <c r="G2484" s="1722"/>
      <c r="H2484" s="2648"/>
      <c r="I2484" s="2643"/>
      <c r="J2484" s="1975"/>
      <c r="K2484" s="1975"/>
      <c r="L2484" s="1974"/>
      <c r="M2484" s="1976"/>
      <c r="N2484" s="1976"/>
      <c r="O2484" s="1976"/>
      <c r="P2484" s="1976"/>
      <c r="Q2484" s="1976"/>
      <c r="R2484" s="1976"/>
      <c r="S2484" s="2649"/>
      <c r="T2484" s="1722"/>
      <c r="U2484" s="1974"/>
      <c r="V2484" s="1974"/>
    </row>
    <row r="2485" spans="1:22">
      <c r="A2485" s="1722"/>
      <c r="B2485" s="2648"/>
      <c r="C2485" s="659"/>
      <c r="D2485" s="1722"/>
      <c r="E2485" s="2648"/>
      <c r="F2485" s="2648"/>
      <c r="G2485" s="1722"/>
      <c r="H2485" s="2648"/>
      <c r="I2485" s="2643"/>
      <c r="J2485" s="1975"/>
      <c r="K2485" s="1975"/>
      <c r="L2485" s="1974"/>
      <c r="M2485" s="1976"/>
      <c r="N2485" s="1976"/>
      <c r="O2485" s="1976"/>
      <c r="P2485" s="1976"/>
      <c r="Q2485" s="1976"/>
      <c r="R2485" s="1976"/>
      <c r="S2485" s="2649"/>
      <c r="T2485" s="1722"/>
      <c r="U2485" s="1974"/>
      <c r="V2485" s="1974"/>
    </row>
    <row r="2486" spans="1:22">
      <c r="A2486" s="1722"/>
      <c r="B2486" s="2648"/>
      <c r="C2486" s="659"/>
      <c r="D2486" s="1722"/>
      <c r="E2486" s="2648"/>
      <c r="F2486" s="2648"/>
      <c r="G2486" s="1722"/>
      <c r="H2486" s="2648"/>
      <c r="I2486" s="2643"/>
      <c r="J2486" s="1975"/>
      <c r="K2486" s="1975"/>
      <c r="L2486" s="1974"/>
      <c r="M2486" s="1976"/>
      <c r="N2486" s="1976"/>
      <c r="O2486" s="1976"/>
      <c r="P2486" s="1976"/>
      <c r="Q2486" s="1976"/>
      <c r="R2486" s="1976"/>
      <c r="S2486" s="2649"/>
      <c r="T2486" s="1722"/>
      <c r="U2486" s="1974"/>
      <c r="V2486" s="1974"/>
    </row>
    <row r="2487" spans="1:22">
      <c r="A2487" s="1722"/>
      <c r="B2487" s="2648"/>
      <c r="C2487" s="659"/>
      <c r="D2487" s="1722"/>
      <c r="E2487" s="2648"/>
      <c r="F2487" s="2648"/>
      <c r="G2487" s="1722"/>
      <c r="H2487" s="2648"/>
      <c r="I2487" s="2643"/>
      <c r="J2487" s="1975"/>
      <c r="K2487" s="1975"/>
      <c r="L2487" s="1974"/>
      <c r="M2487" s="1976"/>
      <c r="N2487" s="1976"/>
      <c r="O2487" s="1976"/>
      <c r="P2487" s="1976"/>
      <c r="Q2487" s="1976"/>
      <c r="R2487" s="1976"/>
      <c r="S2487" s="2649"/>
      <c r="T2487" s="1722"/>
      <c r="U2487" s="1974"/>
      <c r="V2487" s="1974"/>
    </row>
    <row r="2488" spans="1:22">
      <c r="A2488" s="1722"/>
      <c r="B2488" s="2648"/>
      <c r="C2488" s="659"/>
      <c r="D2488" s="1722"/>
      <c r="E2488" s="2648"/>
      <c r="F2488" s="2648"/>
      <c r="G2488" s="1722"/>
      <c r="H2488" s="2648"/>
      <c r="I2488" s="2643"/>
      <c r="J2488" s="1975"/>
      <c r="K2488" s="1975"/>
      <c r="L2488" s="1974"/>
      <c r="M2488" s="1976"/>
      <c r="N2488" s="1976"/>
      <c r="O2488" s="1976"/>
      <c r="P2488" s="1976"/>
      <c r="Q2488" s="1976"/>
      <c r="R2488" s="1976"/>
      <c r="S2488" s="2649"/>
      <c r="T2488" s="1722"/>
      <c r="U2488" s="1974"/>
      <c r="V2488" s="1974"/>
    </row>
    <row r="2489" spans="1:22">
      <c r="A2489" s="1722"/>
      <c r="B2489" s="2648"/>
      <c r="C2489" s="659"/>
      <c r="D2489" s="1722"/>
      <c r="E2489" s="2648"/>
      <c r="F2489" s="2648"/>
      <c r="G2489" s="1722"/>
      <c r="H2489" s="2648"/>
      <c r="I2489" s="2643"/>
      <c r="J2489" s="1975"/>
      <c r="K2489" s="1975"/>
      <c r="L2489" s="1974"/>
      <c r="M2489" s="1976"/>
      <c r="N2489" s="1976"/>
      <c r="O2489" s="1976"/>
      <c r="P2489" s="1976"/>
      <c r="Q2489" s="1976"/>
      <c r="R2489" s="1976"/>
      <c r="S2489" s="2649"/>
      <c r="T2489" s="1722"/>
      <c r="U2489" s="1974"/>
      <c r="V2489" s="1974"/>
    </row>
    <row r="2490" spans="1:22">
      <c r="A2490" s="1722"/>
      <c r="B2490" s="2648"/>
      <c r="C2490" s="659"/>
      <c r="D2490" s="1722"/>
      <c r="E2490" s="2648"/>
      <c r="F2490" s="2648"/>
      <c r="G2490" s="1722"/>
      <c r="H2490" s="2648"/>
      <c r="I2490" s="2643"/>
      <c r="J2490" s="1975"/>
      <c r="K2490" s="1975"/>
      <c r="L2490" s="1974"/>
      <c r="M2490" s="1976"/>
      <c r="N2490" s="1976"/>
      <c r="O2490" s="1976"/>
      <c r="P2490" s="1976"/>
      <c r="Q2490" s="1976"/>
      <c r="R2490" s="1976"/>
      <c r="S2490" s="2649"/>
      <c r="T2490" s="1722"/>
      <c r="U2490" s="1974"/>
      <c r="V2490" s="1974"/>
    </row>
    <row r="2491" spans="1:22">
      <c r="A2491" s="1722"/>
      <c r="B2491" s="2648"/>
      <c r="C2491" s="659"/>
      <c r="D2491" s="1722"/>
      <c r="E2491" s="2648"/>
      <c r="F2491" s="2648"/>
      <c r="G2491" s="1722"/>
      <c r="H2491" s="2648"/>
      <c r="I2491" s="2643"/>
      <c r="J2491" s="1975"/>
      <c r="K2491" s="1975"/>
      <c r="L2491" s="1974"/>
      <c r="M2491" s="1976"/>
      <c r="N2491" s="1976"/>
      <c r="O2491" s="1976"/>
      <c r="P2491" s="1976"/>
      <c r="Q2491" s="1976"/>
      <c r="R2491" s="1976"/>
      <c r="S2491" s="2649"/>
      <c r="T2491" s="1722"/>
      <c r="U2491" s="1974"/>
      <c r="V2491" s="1974"/>
    </row>
    <row r="2492" spans="1:22">
      <c r="A2492" s="1722"/>
      <c r="B2492" s="2648"/>
      <c r="C2492" s="659"/>
      <c r="D2492" s="1722"/>
      <c r="E2492" s="2648"/>
      <c r="F2492" s="2648"/>
      <c r="G2492" s="1722"/>
      <c r="H2492" s="2648"/>
      <c r="I2492" s="2643"/>
      <c r="J2492" s="1975"/>
      <c r="K2492" s="1975"/>
      <c r="L2492" s="1974"/>
      <c r="M2492" s="1976"/>
      <c r="N2492" s="1976"/>
      <c r="O2492" s="1976"/>
      <c r="P2492" s="1976"/>
      <c r="Q2492" s="1976"/>
      <c r="R2492" s="1976"/>
      <c r="S2492" s="2649"/>
      <c r="T2492" s="1722"/>
      <c r="U2492" s="1974"/>
      <c r="V2492" s="1974"/>
    </row>
    <row r="2493" spans="1:22">
      <c r="A2493" s="1722"/>
      <c r="B2493" s="2648"/>
      <c r="C2493" s="659"/>
      <c r="D2493" s="1722"/>
      <c r="E2493" s="2648"/>
      <c r="F2493" s="2648"/>
      <c r="G2493" s="1722"/>
      <c r="H2493" s="2648"/>
      <c r="I2493" s="2643"/>
      <c r="J2493" s="1975"/>
      <c r="K2493" s="1975"/>
      <c r="L2493" s="1974"/>
      <c r="M2493" s="1976"/>
      <c r="N2493" s="1976"/>
      <c r="O2493" s="1976"/>
      <c r="P2493" s="1976"/>
      <c r="Q2493" s="1976"/>
      <c r="R2493" s="1976"/>
      <c r="S2493" s="2649"/>
      <c r="T2493" s="1722"/>
      <c r="U2493" s="1974"/>
      <c r="V2493" s="1974"/>
    </row>
    <row r="2494" spans="1:22">
      <c r="A2494" s="1722"/>
      <c r="B2494" s="2648"/>
      <c r="C2494" s="659"/>
      <c r="D2494" s="1722"/>
      <c r="E2494" s="2648"/>
      <c r="F2494" s="2648"/>
      <c r="G2494" s="1722"/>
      <c r="H2494" s="2648"/>
      <c r="I2494" s="2643"/>
      <c r="J2494" s="1975"/>
      <c r="K2494" s="1975"/>
      <c r="L2494" s="1974"/>
      <c r="M2494" s="1976"/>
      <c r="N2494" s="1976"/>
      <c r="O2494" s="1976"/>
      <c r="P2494" s="1976"/>
      <c r="Q2494" s="1976"/>
      <c r="R2494" s="1976"/>
      <c r="S2494" s="2649"/>
      <c r="T2494" s="1722"/>
      <c r="U2494" s="1974"/>
      <c r="V2494" s="1974"/>
    </row>
    <row r="2495" spans="1:22">
      <c r="A2495" s="1722"/>
      <c r="B2495" s="2648"/>
      <c r="C2495" s="659"/>
      <c r="D2495" s="1722"/>
      <c r="E2495" s="2648"/>
      <c r="F2495" s="2648"/>
      <c r="G2495" s="1722"/>
      <c r="H2495" s="2648"/>
      <c r="I2495" s="2643"/>
      <c r="J2495" s="1975"/>
      <c r="K2495" s="1975"/>
      <c r="L2495" s="1974"/>
      <c r="M2495" s="1976"/>
      <c r="N2495" s="1976"/>
      <c r="O2495" s="1976"/>
      <c r="P2495" s="1976"/>
      <c r="Q2495" s="1976"/>
      <c r="R2495" s="1976"/>
      <c r="S2495" s="2649"/>
      <c r="T2495" s="1722"/>
      <c r="U2495" s="1974"/>
      <c r="V2495" s="1974"/>
    </row>
    <row r="2496" spans="1:22">
      <c r="A2496" s="1722"/>
      <c r="B2496" s="2648"/>
      <c r="C2496" s="659"/>
      <c r="D2496" s="1722"/>
      <c r="E2496" s="2648"/>
      <c r="F2496" s="2648"/>
      <c r="G2496" s="1722"/>
      <c r="H2496" s="2648"/>
      <c r="I2496" s="2643"/>
      <c r="J2496" s="1975"/>
      <c r="K2496" s="1975"/>
      <c r="L2496" s="1974"/>
      <c r="M2496" s="1976"/>
      <c r="N2496" s="1976"/>
      <c r="O2496" s="1976"/>
      <c r="P2496" s="1976"/>
      <c r="Q2496" s="1976"/>
      <c r="R2496" s="1976"/>
      <c r="S2496" s="2649"/>
      <c r="T2496" s="1722"/>
      <c r="U2496" s="1974"/>
      <c r="V2496" s="1974"/>
    </row>
    <row r="2497" spans="1:22">
      <c r="A2497" s="1722"/>
      <c r="B2497" s="2648"/>
      <c r="C2497" s="659"/>
      <c r="D2497" s="1722"/>
      <c r="E2497" s="2648"/>
      <c r="F2497" s="2648"/>
      <c r="G2497" s="1722"/>
      <c r="H2497" s="2648"/>
      <c r="I2497" s="2643"/>
      <c r="J2497" s="1975"/>
      <c r="K2497" s="1975"/>
      <c r="L2497" s="1974"/>
      <c r="M2497" s="1976"/>
      <c r="N2497" s="1976"/>
      <c r="O2497" s="1976"/>
      <c r="P2497" s="1976"/>
      <c r="Q2497" s="1976"/>
      <c r="R2497" s="1976"/>
      <c r="S2497" s="2649"/>
      <c r="T2497" s="1722"/>
      <c r="U2497" s="1974"/>
      <c r="V2497" s="1974"/>
    </row>
    <row r="2498" spans="1:22">
      <c r="A2498" s="1722"/>
      <c r="B2498" s="2648"/>
      <c r="C2498" s="659"/>
      <c r="D2498" s="1722"/>
      <c r="E2498" s="2648"/>
      <c r="F2498" s="2648"/>
      <c r="G2498" s="1722"/>
      <c r="H2498" s="2648"/>
      <c r="I2498" s="2643"/>
      <c r="J2498" s="1975"/>
      <c r="K2498" s="1975"/>
      <c r="L2498" s="1974"/>
      <c r="M2498" s="1976"/>
      <c r="N2498" s="1976"/>
      <c r="O2498" s="1976"/>
      <c r="P2498" s="1976"/>
      <c r="Q2498" s="1976"/>
      <c r="R2498" s="1976"/>
      <c r="S2498" s="2649"/>
      <c r="T2498" s="1722"/>
      <c r="U2498" s="1974"/>
      <c r="V2498" s="1974"/>
    </row>
    <row r="2499" spans="1:22">
      <c r="A2499" s="1722"/>
      <c r="B2499" s="2648"/>
      <c r="C2499" s="659"/>
      <c r="D2499" s="1722"/>
      <c r="E2499" s="2648"/>
      <c r="F2499" s="2648"/>
      <c r="G2499" s="1722"/>
      <c r="H2499" s="2648"/>
      <c r="I2499" s="2643"/>
      <c r="J2499" s="1975"/>
      <c r="K2499" s="1975"/>
      <c r="L2499" s="1974"/>
      <c r="M2499" s="1976"/>
      <c r="N2499" s="1976"/>
      <c r="O2499" s="1976"/>
      <c r="P2499" s="1976"/>
      <c r="Q2499" s="1976"/>
      <c r="R2499" s="1976"/>
      <c r="S2499" s="2649"/>
      <c r="T2499" s="1722"/>
      <c r="U2499" s="1974"/>
      <c r="V2499" s="1974"/>
    </row>
    <row r="2500" spans="1:22">
      <c r="A2500" s="1722"/>
      <c r="B2500" s="2648"/>
      <c r="C2500" s="659"/>
      <c r="D2500" s="1722"/>
      <c r="E2500" s="2648"/>
      <c r="F2500" s="2648"/>
      <c r="G2500" s="1722"/>
      <c r="H2500" s="2648"/>
      <c r="I2500" s="2643"/>
      <c r="J2500" s="1975"/>
      <c r="K2500" s="1975"/>
      <c r="L2500" s="1974"/>
      <c r="M2500" s="1976"/>
      <c r="N2500" s="1976"/>
      <c r="O2500" s="1976"/>
      <c r="P2500" s="1976"/>
      <c r="Q2500" s="1976"/>
      <c r="R2500" s="1976"/>
      <c r="S2500" s="2649"/>
      <c r="T2500" s="1722"/>
      <c r="U2500" s="1974"/>
      <c r="V2500" s="1974"/>
    </row>
    <row r="2501" spans="1:22">
      <c r="A2501" s="1722"/>
      <c r="B2501" s="2648"/>
      <c r="C2501" s="659"/>
      <c r="D2501" s="1722"/>
      <c r="E2501" s="2648"/>
      <c r="F2501" s="2648"/>
      <c r="G2501" s="1722"/>
      <c r="H2501" s="2648"/>
      <c r="I2501" s="2643"/>
      <c r="J2501" s="1975"/>
      <c r="K2501" s="1975"/>
      <c r="L2501" s="1974"/>
      <c r="M2501" s="1976"/>
      <c r="N2501" s="1976"/>
      <c r="O2501" s="1976"/>
      <c r="P2501" s="1976"/>
      <c r="Q2501" s="1976"/>
      <c r="R2501" s="1976"/>
      <c r="S2501" s="2649"/>
      <c r="T2501" s="1722"/>
      <c r="U2501" s="1974"/>
      <c r="V2501" s="1974"/>
    </row>
    <row r="2502" spans="1:22">
      <c r="A2502" s="1722"/>
      <c r="B2502" s="2648"/>
      <c r="C2502" s="659"/>
      <c r="D2502" s="1722"/>
      <c r="E2502" s="2648"/>
      <c r="F2502" s="2648"/>
      <c r="G2502" s="1722"/>
      <c r="H2502" s="2648"/>
      <c r="I2502" s="2643"/>
      <c r="J2502" s="1975"/>
      <c r="K2502" s="1975"/>
      <c r="L2502" s="1974"/>
      <c r="M2502" s="1976"/>
      <c r="N2502" s="1976"/>
      <c r="O2502" s="1976"/>
      <c r="P2502" s="1976"/>
      <c r="Q2502" s="1976"/>
      <c r="R2502" s="1976"/>
      <c r="S2502" s="2649"/>
      <c r="T2502" s="1722"/>
      <c r="U2502" s="1974"/>
      <c r="V2502" s="1974"/>
    </row>
    <row r="2503" spans="1:22">
      <c r="A2503" s="1722"/>
      <c r="B2503" s="2648"/>
      <c r="C2503" s="659"/>
      <c r="D2503" s="1722"/>
      <c r="E2503" s="2648"/>
      <c r="F2503" s="2648"/>
      <c r="G2503" s="1722"/>
      <c r="H2503" s="2648"/>
      <c r="I2503" s="2643"/>
      <c r="J2503" s="1975"/>
      <c r="K2503" s="1975"/>
      <c r="L2503" s="1974"/>
      <c r="M2503" s="1976"/>
      <c r="N2503" s="1976"/>
      <c r="O2503" s="1976"/>
      <c r="P2503" s="1976"/>
      <c r="Q2503" s="1976"/>
      <c r="R2503" s="1976"/>
      <c r="S2503" s="2649"/>
      <c r="T2503" s="1722"/>
      <c r="U2503" s="1974"/>
      <c r="V2503" s="1974"/>
    </row>
    <row r="2504" spans="1:22">
      <c r="A2504" s="1722"/>
      <c r="B2504" s="2648"/>
      <c r="C2504" s="659"/>
      <c r="D2504" s="1722"/>
      <c r="E2504" s="2648"/>
      <c r="F2504" s="2648"/>
      <c r="G2504" s="1722"/>
      <c r="H2504" s="2648"/>
      <c r="I2504" s="2643"/>
      <c r="J2504" s="1975"/>
      <c r="K2504" s="1975"/>
      <c r="L2504" s="1974"/>
      <c r="M2504" s="1976"/>
      <c r="N2504" s="1976"/>
      <c r="O2504" s="1976"/>
      <c r="P2504" s="1976"/>
      <c r="Q2504" s="1976"/>
      <c r="R2504" s="1976"/>
      <c r="S2504" s="2649"/>
      <c r="T2504" s="1722"/>
      <c r="U2504" s="1974"/>
      <c r="V2504" s="1974"/>
    </row>
    <row r="2505" spans="1:22">
      <c r="A2505" s="1722"/>
      <c r="B2505" s="2648"/>
      <c r="C2505" s="659"/>
      <c r="D2505" s="1722"/>
      <c r="E2505" s="2648"/>
      <c r="F2505" s="2648"/>
      <c r="G2505" s="1722"/>
      <c r="H2505" s="2648"/>
      <c r="I2505" s="2643"/>
      <c r="J2505" s="1975"/>
      <c r="K2505" s="1975"/>
      <c r="L2505" s="1974"/>
      <c r="M2505" s="1976"/>
      <c r="N2505" s="1976"/>
      <c r="O2505" s="1976"/>
      <c r="P2505" s="1976"/>
      <c r="Q2505" s="1976"/>
      <c r="R2505" s="1976"/>
      <c r="S2505" s="2649"/>
      <c r="T2505" s="1722"/>
      <c r="U2505" s="1974"/>
      <c r="V2505" s="1974"/>
    </row>
    <row r="2506" spans="1:22">
      <c r="A2506" s="1722"/>
      <c r="B2506" s="2648"/>
      <c r="C2506" s="659"/>
      <c r="D2506" s="1722"/>
      <c r="E2506" s="2648"/>
      <c r="F2506" s="2648"/>
      <c r="G2506" s="1722"/>
      <c r="H2506" s="2648"/>
      <c r="I2506" s="2643"/>
      <c r="J2506" s="1975"/>
      <c r="K2506" s="1975"/>
      <c r="L2506" s="1974"/>
      <c r="M2506" s="1976"/>
      <c r="N2506" s="1976"/>
      <c r="O2506" s="1976"/>
      <c r="P2506" s="1976"/>
      <c r="Q2506" s="1976"/>
      <c r="R2506" s="1976"/>
      <c r="S2506" s="2649"/>
      <c r="T2506" s="1722"/>
      <c r="U2506" s="1974"/>
      <c r="V2506" s="1974"/>
    </row>
    <row r="2507" spans="1:22">
      <c r="A2507" s="1722"/>
      <c r="B2507" s="2648"/>
      <c r="C2507" s="659"/>
      <c r="D2507" s="1722"/>
      <c r="E2507" s="2648"/>
      <c r="F2507" s="2648"/>
      <c r="G2507" s="1722"/>
      <c r="H2507" s="2648"/>
      <c r="I2507" s="2643"/>
      <c r="J2507" s="1975"/>
      <c r="K2507" s="1975"/>
      <c r="L2507" s="1974"/>
      <c r="M2507" s="1976"/>
      <c r="N2507" s="1976"/>
      <c r="O2507" s="1976"/>
      <c r="P2507" s="1976"/>
      <c r="Q2507" s="1976"/>
      <c r="R2507" s="1976"/>
      <c r="S2507" s="2649"/>
      <c r="T2507" s="1722"/>
      <c r="U2507" s="1974"/>
      <c r="V2507" s="1974"/>
    </row>
    <row r="2508" spans="1:22">
      <c r="A2508" s="1722"/>
      <c r="B2508" s="2648"/>
      <c r="C2508" s="659"/>
      <c r="D2508" s="1722"/>
      <c r="E2508" s="2648"/>
      <c r="F2508" s="2648"/>
      <c r="G2508" s="1722"/>
      <c r="H2508" s="2648"/>
      <c r="I2508" s="2643"/>
      <c r="J2508" s="1975"/>
      <c r="K2508" s="1975"/>
      <c r="L2508" s="1974"/>
      <c r="M2508" s="1976"/>
      <c r="N2508" s="1976"/>
      <c r="O2508" s="1976"/>
      <c r="P2508" s="1976"/>
      <c r="Q2508" s="1976"/>
      <c r="R2508" s="1976"/>
      <c r="S2508" s="2649"/>
      <c r="T2508" s="1722"/>
      <c r="U2508" s="1974"/>
      <c r="V2508" s="1974"/>
    </row>
    <row r="2509" spans="1:22">
      <c r="A2509" s="1722"/>
      <c r="B2509" s="2648"/>
      <c r="C2509" s="659"/>
      <c r="D2509" s="1722"/>
      <c r="E2509" s="2648"/>
      <c r="F2509" s="2648"/>
      <c r="G2509" s="1722"/>
      <c r="H2509" s="2648"/>
      <c r="I2509" s="2643"/>
      <c r="J2509" s="1975"/>
      <c r="K2509" s="1975"/>
      <c r="L2509" s="1974"/>
      <c r="M2509" s="1976"/>
      <c r="N2509" s="1976"/>
      <c r="O2509" s="1976"/>
      <c r="P2509" s="1976"/>
      <c r="Q2509" s="1976"/>
      <c r="R2509" s="1976"/>
      <c r="S2509" s="2649"/>
      <c r="T2509" s="1722"/>
      <c r="U2509" s="1974"/>
      <c r="V2509" s="1974"/>
    </row>
    <row r="2510" spans="1:22">
      <c r="A2510" s="1722"/>
      <c r="B2510" s="2648"/>
      <c r="C2510" s="659"/>
      <c r="D2510" s="1722"/>
      <c r="E2510" s="2648"/>
      <c r="F2510" s="2648"/>
      <c r="G2510" s="1722"/>
      <c r="H2510" s="2648"/>
      <c r="I2510" s="2643"/>
      <c r="J2510" s="1975"/>
      <c r="K2510" s="1975"/>
      <c r="L2510" s="1974"/>
      <c r="M2510" s="1976"/>
      <c r="N2510" s="1976"/>
      <c r="O2510" s="1976"/>
      <c r="P2510" s="1976"/>
      <c r="Q2510" s="1976"/>
      <c r="R2510" s="1976"/>
      <c r="S2510" s="2649"/>
      <c r="T2510" s="1722"/>
      <c r="U2510" s="1974"/>
      <c r="V2510" s="1974"/>
    </row>
    <row r="2511" spans="1:22">
      <c r="A2511" s="1722"/>
      <c r="B2511" s="2648"/>
      <c r="C2511" s="659"/>
      <c r="D2511" s="1722"/>
      <c r="E2511" s="2648"/>
      <c r="F2511" s="2648"/>
      <c r="G2511" s="1722"/>
      <c r="H2511" s="2648"/>
      <c r="I2511" s="2643"/>
      <c r="J2511" s="1975"/>
      <c r="K2511" s="1975"/>
      <c r="L2511" s="1974"/>
      <c r="M2511" s="1976"/>
      <c r="N2511" s="1976"/>
      <c r="O2511" s="1976"/>
      <c r="P2511" s="1976"/>
      <c r="Q2511" s="1976"/>
      <c r="R2511" s="1976"/>
      <c r="S2511" s="2649"/>
      <c r="T2511" s="1722"/>
      <c r="U2511" s="1974"/>
      <c r="V2511" s="1974"/>
    </row>
    <row r="2512" spans="1:22">
      <c r="A2512" s="1722"/>
      <c r="B2512" s="2648"/>
      <c r="C2512" s="659"/>
      <c r="D2512" s="1722"/>
      <c r="E2512" s="2648"/>
      <c r="F2512" s="2648"/>
      <c r="G2512" s="1722"/>
      <c r="H2512" s="2648"/>
      <c r="I2512" s="2643"/>
      <c r="J2512" s="1975"/>
      <c r="K2512" s="1975"/>
      <c r="L2512" s="1974"/>
      <c r="M2512" s="1976"/>
      <c r="N2512" s="1976"/>
      <c r="O2512" s="1976"/>
      <c r="P2512" s="1976"/>
      <c r="Q2512" s="1976"/>
      <c r="R2512" s="1976"/>
      <c r="S2512" s="2649"/>
      <c r="T2512" s="1722"/>
      <c r="U2512" s="1974"/>
      <c r="V2512" s="1974"/>
    </row>
    <row r="2513" spans="1:22">
      <c r="A2513" s="1722"/>
      <c r="B2513" s="2648"/>
      <c r="C2513" s="659"/>
      <c r="D2513" s="1722"/>
      <c r="E2513" s="2648"/>
      <c r="F2513" s="2648"/>
      <c r="G2513" s="1722"/>
      <c r="H2513" s="2648"/>
      <c r="I2513" s="2643"/>
      <c r="J2513" s="1975"/>
      <c r="K2513" s="1975"/>
      <c r="L2513" s="1974"/>
      <c r="M2513" s="1976"/>
      <c r="N2513" s="1976"/>
      <c r="O2513" s="1976"/>
      <c r="P2513" s="1976"/>
      <c r="Q2513" s="1976"/>
      <c r="R2513" s="1976"/>
      <c r="S2513" s="2649"/>
      <c r="T2513" s="1722"/>
      <c r="U2513" s="1974"/>
      <c r="V2513" s="1974"/>
    </row>
    <row r="2514" spans="1:22">
      <c r="A2514" s="1722"/>
      <c r="B2514" s="2648"/>
      <c r="C2514" s="659"/>
      <c r="D2514" s="1722"/>
      <c r="E2514" s="2648"/>
      <c r="F2514" s="2648"/>
      <c r="G2514" s="1722"/>
      <c r="H2514" s="2648"/>
      <c r="I2514" s="2643"/>
      <c r="J2514" s="1975"/>
      <c r="K2514" s="1975"/>
      <c r="L2514" s="1974"/>
      <c r="M2514" s="1976"/>
      <c r="N2514" s="1976"/>
      <c r="O2514" s="1976"/>
      <c r="P2514" s="1976"/>
      <c r="Q2514" s="1976"/>
      <c r="R2514" s="1976"/>
      <c r="S2514" s="2649"/>
      <c r="T2514" s="1722"/>
      <c r="U2514" s="1974"/>
      <c r="V2514" s="1974"/>
    </row>
    <row r="2515" spans="1:22">
      <c r="A2515" s="1722"/>
      <c r="B2515" s="2648"/>
      <c r="C2515" s="659"/>
      <c r="D2515" s="1722"/>
      <c r="E2515" s="2648"/>
      <c r="F2515" s="2648"/>
      <c r="G2515" s="1722"/>
      <c r="H2515" s="2648"/>
      <c r="I2515" s="2643"/>
      <c r="J2515" s="1975"/>
      <c r="K2515" s="1975"/>
      <c r="L2515" s="1974"/>
      <c r="M2515" s="1976"/>
      <c r="N2515" s="1976"/>
      <c r="O2515" s="1976"/>
      <c r="P2515" s="1976"/>
      <c r="Q2515" s="1976"/>
      <c r="R2515" s="1976"/>
      <c r="S2515" s="2649"/>
      <c r="T2515" s="1722"/>
      <c r="U2515" s="1974"/>
      <c r="V2515" s="1974"/>
    </row>
    <row r="2516" spans="1:22">
      <c r="A2516" s="1722"/>
      <c r="B2516" s="2648"/>
      <c r="C2516" s="659"/>
      <c r="D2516" s="1722"/>
      <c r="E2516" s="2648"/>
      <c r="F2516" s="2648"/>
      <c r="G2516" s="1722"/>
      <c r="H2516" s="2648"/>
      <c r="I2516" s="2643"/>
      <c r="J2516" s="1975"/>
      <c r="K2516" s="1975"/>
      <c r="L2516" s="1974"/>
      <c r="M2516" s="1976"/>
      <c r="N2516" s="1976"/>
      <c r="O2516" s="1976"/>
      <c r="P2516" s="1976"/>
      <c r="Q2516" s="1976"/>
      <c r="R2516" s="1976"/>
      <c r="S2516" s="2649"/>
      <c r="T2516" s="1722"/>
      <c r="U2516" s="1974"/>
      <c r="V2516" s="1974"/>
    </row>
    <row r="2517" spans="1:22">
      <c r="A2517" s="1722"/>
      <c r="B2517" s="2648"/>
      <c r="C2517" s="659"/>
      <c r="D2517" s="1722"/>
      <c r="E2517" s="2648"/>
      <c r="F2517" s="2648"/>
      <c r="G2517" s="1722"/>
      <c r="H2517" s="2648"/>
      <c r="I2517" s="2643"/>
      <c r="J2517" s="1975"/>
      <c r="K2517" s="1975"/>
      <c r="L2517" s="1974"/>
      <c r="M2517" s="1976"/>
      <c r="N2517" s="1976"/>
      <c r="O2517" s="1976"/>
      <c r="P2517" s="1976"/>
      <c r="Q2517" s="1976"/>
      <c r="R2517" s="1976"/>
      <c r="S2517" s="2649"/>
      <c r="T2517" s="1722"/>
      <c r="U2517" s="1974"/>
      <c r="V2517" s="1974"/>
    </row>
    <row r="2518" spans="1:22">
      <c r="A2518" s="1722"/>
      <c r="B2518" s="2648"/>
      <c r="C2518" s="659"/>
      <c r="D2518" s="1722"/>
      <c r="E2518" s="2648"/>
      <c r="F2518" s="2648"/>
      <c r="G2518" s="1722"/>
      <c r="H2518" s="2648"/>
      <c r="I2518" s="2643"/>
      <c r="J2518" s="1975"/>
      <c r="K2518" s="1975"/>
      <c r="L2518" s="1974"/>
      <c r="M2518" s="1976"/>
      <c r="N2518" s="1976"/>
      <c r="O2518" s="1976"/>
      <c r="P2518" s="1976"/>
      <c r="Q2518" s="1976"/>
      <c r="R2518" s="1976"/>
      <c r="S2518" s="2649"/>
      <c r="T2518" s="1722"/>
      <c r="U2518" s="1974"/>
      <c r="V2518" s="1974"/>
    </row>
    <row r="2519" spans="1:22">
      <c r="A2519" s="1722"/>
      <c r="B2519" s="2648"/>
      <c r="C2519" s="659"/>
      <c r="D2519" s="1722"/>
      <c r="E2519" s="2648"/>
      <c r="F2519" s="2648"/>
      <c r="G2519" s="1722"/>
      <c r="H2519" s="2648"/>
      <c r="I2519" s="2643"/>
      <c r="J2519" s="1975"/>
      <c r="K2519" s="1975"/>
      <c r="L2519" s="1974"/>
      <c r="M2519" s="1976"/>
      <c r="N2519" s="1976"/>
      <c r="O2519" s="1976"/>
      <c r="P2519" s="1976"/>
      <c r="Q2519" s="1976"/>
      <c r="R2519" s="1976"/>
      <c r="S2519" s="2649"/>
      <c r="T2519" s="1722"/>
      <c r="U2519" s="1974"/>
      <c r="V2519" s="1974"/>
    </row>
    <row r="2520" spans="1:22">
      <c r="A2520" s="1722"/>
      <c r="B2520" s="2648"/>
      <c r="C2520" s="659"/>
      <c r="D2520" s="1722"/>
      <c r="E2520" s="2648"/>
      <c r="F2520" s="2648"/>
      <c r="G2520" s="1722"/>
      <c r="H2520" s="2648"/>
      <c r="I2520" s="2643"/>
      <c r="J2520" s="1975"/>
      <c r="K2520" s="1975"/>
      <c r="L2520" s="1974"/>
      <c r="M2520" s="1976"/>
      <c r="N2520" s="1976"/>
      <c r="O2520" s="1976"/>
      <c r="P2520" s="1976"/>
      <c r="Q2520" s="1976"/>
      <c r="R2520" s="1976"/>
      <c r="S2520" s="2649"/>
      <c r="T2520" s="1722"/>
      <c r="U2520" s="1974"/>
      <c r="V2520" s="1974"/>
    </row>
    <row r="2521" spans="1:22">
      <c r="A2521" s="1722"/>
      <c r="B2521" s="2648"/>
      <c r="C2521" s="659"/>
      <c r="D2521" s="1722"/>
      <c r="E2521" s="2648"/>
      <c r="F2521" s="2648"/>
      <c r="G2521" s="1722"/>
      <c r="H2521" s="2648"/>
      <c r="I2521" s="2643"/>
      <c r="J2521" s="1975"/>
      <c r="K2521" s="1975"/>
      <c r="L2521" s="1974"/>
      <c r="M2521" s="1976"/>
      <c r="N2521" s="1976"/>
      <c r="O2521" s="1976"/>
      <c r="P2521" s="1976"/>
      <c r="Q2521" s="1976"/>
      <c r="R2521" s="1976"/>
      <c r="S2521" s="2649"/>
      <c r="T2521" s="1722"/>
      <c r="U2521" s="1974"/>
      <c r="V2521" s="1974"/>
    </row>
    <row r="2522" spans="1:22">
      <c r="A2522" s="1722"/>
      <c r="B2522" s="2648"/>
      <c r="C2522" s="659"/>
      <c r="D2522" s="1722"/>
      <c r="E2522" s="2648"/>
      <c r="F2522" s="2648"/>
      <c r="G2522" s="1722"/>
      <c r="H2522" s="2648"/>
      <c r="I2522" s="2643"/>
      <c r="J2522" s="1975"/>
      <c r="K2522" s="1975"/>
      <c r="L2522" s="1974"/>
      <c r="M2522" s="1976"/>
      <c r="N2522" s="1976"/>
      <c r="O2522" s="1976"/>
      <c r="P2522" s="1976"/>
      <c r="Q2522" s="1976"/>
      <c r="R2522" s="1976"/>
      <c r="S2522" s="2649"/>
      <c r="T2522" s="1722"/>
      <c r="U2522" s="1974"/>
      <c r="V2522" s="1974"/>
    </row>
    <row r="2523" spans="1:22">
      <c r="A2523" s="1722"/>
      <c r="B2523" s="2648"/>
      <c r="C2523" s="659"/>
      <c r="D2523" s="1722"/>
      <c r="E2523" s="2648"/>
      <c r="F2523" s="2648"/>
      <c r="G2523" s="1722"/>
      <c r="H2523" s="2648"/>
      <c r="I2523" s="2643"/>
      <c r="J2523" s="1975"/>
      <c r="K2523" s="1975"/>
      <c r="L2523" s="1974"/>
      <c r="M2523" s="1976"/>
      <c r="N2523" s="1976"/>
      <c r="O2523" s="1976"/>
      <c r="P2523" s="1976"/>
      <c r="Q2523" s="1976"/>
      <c r="R2523" s="1976"/>
      <c r="S2523" s="2649"/>
      <c r="T2523" s="1722"/>
      <c r="U2523" s="1974"/>
      <c r="V2523" s="1974"/>
    </row>
    <row r="2524" spans="1:22">
      <c r="A2524" s="1722"/>
      <c r="B2524" s="2648"/>
      <c r="C2524" s="659"/>
      <c r="D2524" s="1722"/>
      <c r="E2524" s="2648"/>
      <c r="F2524" s="2648"/>
      <c r="G2524" s="1722"/>
      <c r="H2524" s="2648"/>
      <c r="I2524" s="2643"/>
      <c r="J2524" s="1975"/>
      <c r="K2524" s="1975"/>
      <c r="L2524" s="1974"/>
      <c r="M2524" s="1976"/>
      <c r="N2524" s="1976"/>
      <c r="O2524" s="1976"/>
      <c r="P2524" s="1976"/>
      <c r="Q2524" s="1976"/>
      <c r="R2524" s="1976"/>
      <c r="S2524" s="2649"/>
      <c r="T2524" s="1722"/>
      <c r="U2524" s="1974"/>
      <c r="V2524" s="1974"/>
    </row>
    <row r="2525" spans="1:22">
      <c r="A2525" s="1722"/>
      <c r="B2525" s="2648"/>
      <c r="C2525" s="659"/>
      <c r="D2525" s="1722"/>
      <c r="E2525" s="2648"/>
      <c r="F2525" s="2648"/>
      <c r="G2525" s="1722"/>
      <c r="H2525" s="2648"/>
      <c r="I2525" s="2643"/>
      <c r="J2525" s="1975"/>
      <c r="K2525" s="1975"/>
      <c r="L2525" s="1974"/>
      <c r="M2525" s="1976"/>
      <c r="N2525" s="1976"/>
      <c r="O2525" s="1976"/>
      <c r="P2525" s="1976"/>
      <c r="Q2525" s="1976"/>
      <c r="R2525" s="1976"/>
      <c r="S2525" s="2649"/>
      <c r="T2525" s="1722"/>
      <c r="U2525" s="1974"/>
      <c r="V2525" s="1974"/>
    </row>
    <row r="2526" spans="1:22">
      <c r="A2526" s="1722"/>
      <c r="B2526" s="2648"/>
      <c r="C2526" s="659"/>
      <c r="D2526" s="1722"/>
      <c r="E2526" s="2648"/>
      <c r="F2526" s="2648"/>
      <c r="G2526" s="1722"/>
      <c r="H2526" s="2648"/>
      <c r="I2526" s="2643"/>
      <c r="J2526" s="1975"/>
      <c r="K2526" s="1975"/>
      <c r="L2526" s="1974"/>
      <c r="M2526" s="1976"/>
      <c r="N2526" s="1976"/>
      <c r="O2526" s="1976"/>
      <c r="P2526" s="1976"/>
      <c r="Q2526" s="1976"/>
      <c r="R2526" s="1976"/>
      <c r="S2526" s="2649"/>
      <c r="T2526" s="1722"/>
      <c r="U2526" s="1974"/>
      <c r="V2526" s="1974"/>
    </row>
    <row r="2527" spans="1:22">
      <c r="A2527" s="1722"/>
      <c r="B2527" s="2648"/>
      <c r="C2527" s="659"/>
      <c r="D2527" s="1722"/>
      <c r="E2527" s="2648"/>
      <c r="F2527" s="2648"/>
      <c r="G2527" s="1722"/>
      <c r="H2527" s="2648"/>
      <c r="I2527" s="2643"/>
      <c r="J2527" s="1975"/>
      <c r="K2527" s="1975"/>
      <c r="L2527" s="1974"/>
      <c r="M2527" s="1976"/>
      <c r="N2527" s="1976"/>
      <c r="O2527" s="1976"/>
      <c r="P2527" s="1976"/>
      <c r="Q2527" s="1976"/>
      <c r="R2527" s="1976"/>
      <c r="S2527" s="2649"/>
      <c r="T2527" s="1722"/>
      <c r="U2527" s="1974"/>
      <c r="V2527" s="1974"/>
    </row>
    <row r="2528" spans="1:22">
      <c r="A2528" s="1722"/>
      <c r="B2528" s="2648"/>
      <c r="C2528" s="659"/>
      <c r="D2528" s="1722"/>
      <c r="E2528" s="2648"/>
      <c r="F2528" s="2648"/>
      <c r="G2528" s="1722"/>
      <c r="H2528" s="2648"/>
      <c r="I2528" s="2643"/>
      <c r="J2528" s="1975"/>
      <c r="K2528" s="1975"/>
      <c r="L2528" s="1974"/>
      <c r="M2528" s="1976"/>
      <c r="N2528" s="1976"/>
      <c r="O2528" s="1976"/>
      <c r="P2528" s="1976"/>
      <c r="Q2528" s="1976"/>
      <c r="R2528" s="1976"/>
      <c r="S2528" s="2649"/>
      <c r="T2528" s="1722"/>
      <c r="U2528" s="1974"/>
      <c r="V2528" s="1974"/>
    </row>
    <row r="2529" spans="1:22">
      <c r="A2529" s="1722"/>
      <c r="B2529" s="2648"/>
      <c r="C2529" s="659"/>
      <c r="D2529" s="1722"/>
      <c r="E2529" s="2648"/>
      <c r="F2529" s="2648"/>
      <c r="G2529" s="1722"/>
      <c r="H2529" s="2648"/>
      <c r="I2529" s="2643"/>
      <c r="J2529" s="1975"/>
      <c r="K2529" s="1975"/>
      <c r="L2529" s="1974"/>
      <c r="M2529" s="1976"/>
      <c r="N2529" s="1976"/>
      <c r="O2529" s="1976"/>
      <c r="P2529" s="1976"/>
      <c r="Q2529" s="1976"/>
      <c r="R2529" s="1976"/>
      <c r="S2529" s="2649"/>
      <c r="T2529" s="1722"/>
      <c r="U2529" s="1974"/>
      <c r="V2529" s="1974"/>
    </row>
    <row r="2530" spans="1:22">
      <c r="A2530" s="1722"/>
      <c r="B2530" s="2648"/>
      <c r="C2530" s="659"/>
      <c r="D2530" s="1722"/>
      <c r="E2530" s="2648"/>
      <c r="F2530" s="2648"/>
      <c r="G2530" s="1722"/>
      <c r="H2530" s="2648"/>
      <c r="I2530" s="2643"/>
      <c r="J2530" s="1975"/>
      <c r="K2530" s="1975"/>
      <c r="L2530" s="1974"/>
      <c r="M2530" s="1976"/>
      <c r="N2530" s="1976"/>
      <c r="O2530" s="1976"/>
      <c r="P2530" s="1976"/>
      <c r="Q2530" s="1976"/>
      <c r="R2530" s="1976"/>
      <c r="S2530" s="2649"/>
      <c r="T2530" s="1722"/>
      <c r="U2530" s="1974"/>
      <c r="V2530" s="1974"/>
    </row>
    <row r="2531" spans="1:22">
      <c r="A2531" s="1722"/>
      <c r="B2531" s="2648"/>
      <c r="C2531" s="659"/>
      <c r="D2531" s="1722"/>
      <c r="E2531" s="2648"/>
      <c r="F2531" s="2648"/>
      <c r="G2531" s="1722"/>
      <c r="H2531" s="2648"/>
      <c r="I2531" s="2643"/>
      <c r="J2531" s="1975"/>
      <c r="K2531" s="1975"/>
      <c r="L2531" s="1974"/>
      <c r="M2531" s="1976"/>
      <c r="N2531" s="1976"/>
      <c r="O2531" s="1976"/>
      <c r="P2531" s="1976"/>
      <c r="Q2531" s="1976"/>
      <c r="R2531" s="1976"/>
      <c r="S2531" s="2649"/>
      <c r="T2531" s="1722"/>
      <c r="U2531" s="1974"/>
      <c r="V2531" s="1974"/>
    </row>
    <row r="2532" spans="1:22">
      <c r="A2532" s="1722"/>
      <c r="B2532" s="2648"/>
      <c r="C2532" s="659"/>
      <c r="D2532" s="1722"/>
      <c r="E2532" s="2648"/>
      <c r="F2532" s="2648"/>
      <c r="G2532" s="1722"/>
      <c r="H2532" s="2648"/>
      <c r="I2532" s="2643"/>
      <c r="J2532" s="1975"/>
      <c r="K2532" s="1975"/>
      <c r="L2532" s="1974"/>
      <c r="M2532" s="1976"/>
      <c r="N2532" s="1976"/>
      <c r="O2532" s="1976"/>
      <c r="P2532" s="1976"/>
      <c r="Q2532" s="1976"/>
      <c r="R2532" s="1976"/>
      <c r="S2532" s="2649"/>
      <c r="T2532" s="1722"/>
      <c r="U2532" s="1974"/>
      <c r="V2532" s="1974"/>
    </row>
    <row r="2533" spans="1:22">
      <c r="A2533" s="1722"/>
      <c r="B2533" s="2648"/>
      <c r="C2533" s="659"/>
      <c r="D2533" s="1722"/>
      <c r="E2533" s="2648"/>
      <c r="F2533" s="2648"/>
      <c r="G2533" s="1722"/>
      <c r="H2533" s="2648"/>
      <c r="I2533" s="2643"/>
      <c r="J2533" s="1975"/>
      <c r="K2533" s="1975"/>
      <c r="L2533" s="1974"/>
      <c r="M2533" s="1976"/>
      <c r="N2533" s="1976"/>
      <c r="O2533" s="1976"/>
      <c r="P2533" s="1976"/>
      <c r="Q2533" s="1976"/>
      <c r="R2533" s="1976"/>
      <c r="S2533" s="2649"/>
      <c r="T2533" s="1722"/>
      <c r="U2533" s="1974"/>
      <c r="V2533" s="1974"/>
    </row>
    <row r="2534" spans="1:22">
      <c r="A2534" s="1722"/>
      <c r="B2534" s="2648"/>
      <c r="C2534" s="659"/>
      <c r="D2534" s="1722"/>
      <c r="E2534" s="2648"/>
      <c r="F2534" s="2648"/>
      <c r="G2534" s="1722"/>
      <c r="H2534" s="2648"/>
      <c r="I2534" s="2643"/>
      <c r="J2534" s="1975"/>
      <c r="K2534" s="1975"/>
      <c r="L2534" s="1974"/>
      <c r="M2534" s="1976"/>
      <c r="N2534" s="1976"/>
      <c r="O2534" s="1976"/>
      <c r="P2534" s="1976"/>
      <c r="Q2534" s="1976"/>
      <c r="R2534" s="1976"/>
      <c r="S2534" s="2649"/>
      <c r="T2534" s="1722"/>
      <c r="U2534" s="1974"/>
      <c r="V2534" s="1974"/>
    </row>
    <row r="2535" spans="1:22">
      <c r="A2535" s="1722"/>
      <c r="B2535" s="2648"/>
      <c r="C2535" s="659"/>
      <c r="D2535" s="1722"/>
      <c r="E2535" s="2648"/>
      <c r="F2535" s="2648"/>
      <c r="G2535" s="1722"/>
      <c r="H2535" s="2648"/>
      <c r="I2535" s="2643"/>
      <c r="J2535" s="1975"/>
      <c r="K2535" s="1975"/>
      <c r="L2535" s="1974"/>
      <c r="M2535" s="1976"/>
      <c r="N2535" s="1976"/>
      <c r="O2535" s="1976"/>
      <c r="P2535" s="1976"/>
      <c r="Q2535" s="1976"/>
      <c r="R2535" s="1976"/>
      <c r="S2535" s="2649"/>
      <c r="T2535" s="1722"/>
      <c r="U2535" s="1974"/>
      <c r="V2535" s="1974"/>
    </row>
    <row r="2536" spans="1:22">
      <c r="A2536" s="1722"/>
      <c r="B2536" s="2648"/>
      <c r="C2536" s="659"/>
      <c r="D2536" s="1722"/>
      <c r="E2536" s="2648"/>
      <c r="F2536" s="2648"/>
      <c r="G2536" s="1722"/>
      <c r="H2536" s="2648"/>
      <c r="I2536" s="2643"/>
      <c r="J2536" s="1975"/>
      <c r="K2536" s="1975"/>
      <c r="L2536" s="1974"/>
      <c r="M2536" s="1976"/>
      <c r="N2536" s="1976"/>
      <c r="O2536" s="1976"/>
      <c r="P2536" s="1976"/>
      <c r="Q2536" s="1976"/>
      <c r="R2536" s="1976"/>
      <c r="S2536" s="2649"/>
      <c r="T2536" s="1722"/>
      <c r="U2536" s="1974"/>
      <c r="V2536" s="1974"/>
    </row>
    <row r="2537" spans="1:22">
      <c r="A2537" s="1722"/>
      <c r="B2537" s="2648"/>
      <c r="C2537" s="659"/>
      <c r="D2537" s="1722"/>
      <c r="E2537" s="2648"/>
      <c r="F2537" s="2648"/>
      <c r="G2537" s="1722"/>
      <c r="H2537" s="2648"/>
      <c r="I2537" s="2643"/>
      <c r="J2537" s="1975"/>
      <c r="K2537" s="1975"/>
      <c r="L2537" s="1974"/>
      <c r="M2537" s="1976"/>
      <c r="N2537" s="1976"/>
      <c r="O2537" s="1976"/>
      <c r="P2537" s="1976"/>
      <c r="Q2537" s="1976"/>
      <c r="R2537" s="1976"/>
      <c r="S2537" s="2649"/>
      <c r="T2537" s="1722"/>
      <c r="U2537" s="1974"/>
      <c r="V2537" s="1974"/>
    </row>
    <row r="2538" spans="1:22">
      <c r="A2538" s="1722"/>
      <c r="B2538" s="2648"/>
      <c r="C2538" s="659"/>
      <c r="D2538" s="1722"/>
      <c r="E2538" s="2648"/>
      <c r="F2538" s="2648"/>
      <c r="G2538" s="1722"/>
      <c r="H2538" s="2648"/>
      <c r="I2538" s="2643"/>
      <c r="J2538" s="1975"/>
      <c r="K2538" s="1975"/>
      <c r="L2538" s="1974"/>
      <c r="M2538" s="1976"/>
      <c r="N2538" s="1976"/>
      <c r="O2538" s="1976"/>
      <c r="P2538" s="1976"/>
      <c r="Q2538" s="1976"/>
      <c r="R2538" s="1976"/>
      <c r="S2538" s="2649"/>
      <c r="T2538" s="1722"/>
      <c r="U2538" s="1974"/>
      <c r="V2538" s="1974"/>
    </row>
    <row r="2539" spans="1:22">
      <c r="A2539" s="1722"/>
      <c r="B2539" s="2648"/>
      <c r="C2539" s="659"/>
      <c r="D2539" s="1722"/>
      <c r="E2539" s="2648"/>
      <c r="F2539" s="2648"/>
      <c r="G2539" s="1722"/>
      <c r="H2539" s="2648"/>
      <c r="I2539" s="2643"/>
      <c r="J2539" s="1975"/>
      <c r="K2539" s="1975"/>
      <c r="L2539" s="1974"/>
      <c r="M2539" s="1976"/>
      <c r="N2539" s="1976"/>
      <c r="O2539" s="1976"/>
      <c r="P2539" s="1976"/>
      <c r="Q2539" s="1976"/>
      <c r="R2539" s="1976"/>
      <c r="S2539" s="2649"/>
      <c r="T2539" s="1722"/>
      <c r="U2539" s="1974"/>
      <c r="V2539" s="1974"/>
    </row>
    <row r="2540" spans="1:22">
      <c r="A2540" s="1722"/>
      <c r="B2540" s="2648"/>
      <c r="C2540" s="659"/>
      <c r="D2540" s="1722"/>
      <c r="E2540" s="2648"/>
      <c r="F2540" s="2648"/>
      <c r="G2540" s="1722"/>
      <c r="H2540" s="2648"/>
      <c r="I2540" s="2643"/>
      <c r="J2540" s="1975"/>
      <c r="K2540" s="1975"/>
      <c r="L2540" s="1974"/>
      <c r="M2540" s="1976"/>
      <c r="N2540" s="1976"/>
      <c r="O2540" s="1976"/>
      <c r="P2540" s="1976"/>
      <c r="Q2540" s="1976"/>
      <c r="R2540" s="1976"/>
      <c r="S2540" s="2649"/>
      <c r="T2540" s="1722"/>
      <c r="U2540" s="1974"/>
      <c r="V2540" s="1974"/>
    </row>
    <row r="2541" spans="1:22">
      <c r="A2541" s="1722"/>
      <c r="B2541" s="2648"/>
      <c r="C2541" s="659"/>
      <c r="D2541" s="1722"/>
      <c r="E2541" s="2648"/>
      <c r="F2541" s="2648"/>
      <c r="G2541" s="1722"/>
      <c r="H2541" s="2648"/>
      <c r="I2541" s="2643"/>
      <c r="J2541" s="1975"/>
      <c r="K2541" s="1975"/>
      <c r="L2541" s="1974"/>
      <c r="M2541" s="1976"/>
      <c r="N2541" s="1976"/>
      <c r="O2541" s="1976"/>
      <c r="P2541" s="1976"/>
      <c r="Q2541" s="1976"/>
      <c r="R2541" s="1976"/>
      <c r="S2541" s="2649"/>
      <c r="T2541" s="1722"/>
      <c r="U2541" s="1974"/>
      <c r="V2541" s="1974"/>
    </row>
    <row r="2542" spans="1:22">
      <c r="A2542" s="1722"/>
      <c r="B2542" s="2648"/>
      <c r="C2542" s="659"/>
      <c r="D2542" s="1722"/>
      <c r="E2542" s="2648"/>
      <c r="F2542" s="2648"/>
      <c r="G2542" s="1722"/>
      <c r="H2542" s="2648"/>
      <c r="I2542" s="2643"/>
      <c r="J2542" s="1975"/>
      <c r="K2542" s="1975"/>
      <c r="L2542" s="1974"/>
      <c r="M2542" s="1976"/>
      <c r="N2542" s="1976"/>
      <c r="O2542" s="1976"/>
      <c r="P2542" s="1976"/>
      <c r="Q2542" s="1976"/>
      <c r="R2542" s="1976"/>
      <c r="S2542" s="2649"/>
      <c r="T2542" s="1722"/>
      <c r="U2542" s="1974"/>
      <c r="V2542" s="1974"/>
    </row>
    <row r="2543" spans="1:22">
      <c r="A2543" s="1722"/>
      <c r="B2543" s="2648"/>
      <c r="C2543" s="659"/>
      <c r="D2543" s="1722"/>
      <c r="E2543" s="2648"/>
      <c r="F2543" s="2648"/>
      <c r="G2543" s="1722"/>
      <c r="H2543" s="2648"/>
      <c r="I2543" s="2643"/>
      <c r="J2543" s="1975"/>
      <c r="K2543" s="1975"/>
      <c r="L2543" s="1974"/>
      <c r="M2543" s="1976"/>
      <c r="N2543" s="1976"/>
      <c r="O2543" s="1976"/>
      <c r="P2543" s="1976"/>
      <c r="Q2543" s="1976"/>
      <c r="R2543" s="1976"/>
      <c r="S2543" s="2649"/>
      <c r="T2543" s="1722"/>
      <c r="U2543" s="1974"/>
      <c r="V2543" s="1974"/>
    </row>
    <row r="2544" spans="1:22">
      <c r="A2544" s="1722"/>
      <c r="B2544" s="2648"/>
      <c r="C2544" s="659"/>
      <c r="D2544" s="1722"/>
      <c r="E2544" s="2648"/>
      <c r="F2544" s="2648"/>
      <c r="G2544" s="1722"/>
      <c r="H2544" s="2648"/>
      <c r="I2544" s="2643"/>
      <c r="J2544" s="1975"/>
      <c r="K2544" s="1975"/>
      <c r="L2544" s="1974"/>
      <c r="M2544" s="1976"/>
      <c r="N2544" s="1976"/>
      <c r="O2544" s="1976"/>
      <c r="P2544" s="1976"/>
      <c r="Q2544" s="1976"/>
      <c r="R2544" s="1976"/>
      <c r="S2544" s="2649"/>
      <c r="T2544" s="1722"/>
      <c r="U2544" s="1974"/>
      <c r="V2544" s="1974"/>
    </row>
    <row r="2545" spans="1:22">
      <c r="A2545" s="1722"/>
      <c r="B2545" s="2648"/>
      <c r="C2545" s="659"/>
      <c r="D2545" s="1722"/>
      <c r="E2545" s="2648"/>
      <c r="F2545" s="2648"/>
      <c r="G2545" s="1722"/>
      <c r="H2545" s="2648"/>
      <c r="I2545" s="2643"/>
      <c r="J2545" s="1975"/>
      <c r="K2545" s="1975"/>
      <c r="L2545" s="1974"/>
      <c r="M2545" s="1976"/>
      <c r="N2545" s="1976"/>
      <c r="O2545" s="1976"/>
      <c r="P2545" s="1976"/>
      <c r="Q2545" s="1976"/>
      <c r="R2545" s="1976"/>
      <c r="S2545" s="2649"/>
      <c r="T2545" s="1722"/>
      <c r="U2545" s="1974"/>
      <c r="V2545" s="1974"/>
    </row>
    <row r="2546" spans="1:22">
      <c r="A2546" s="1722"/>
      <c r="B2546" s="2648"/>
      <c r="C2546" s="659"/>
      <c r="D2546" s="1722"/>
      <c r="E2546" s="2648"/>
      <c r="F2546" s="2648"/>
      <c r="G2546" s="1722"/>
      <c r="H2546" s="2648"/>
      <c r="I2546" s="2643"/>
      <c r="J2546" s="1975"/>
      <c r="K2546" s="1975"/>
      <c r="L2546" s="1974"/>
      <c r="M2546" s="1976"/>
      <c r="N2546" s="1976"/>
      <c r="O2546" s="1976"/>
      <c r="P2546" s="1976"/>
      <c r="Q2546" s="1976"/>
      <c r="R2546" s="1976"/>
      <c r="S2546" s="2649"/>
      <c r="T2546" s="1722"/>
      <c r="U2546" s="1974"/>
      <c r="V2546" s="1974"/>
    </row>
    <row r="2547" spans="1:22">
      <c r="A2547" s="1722"/>
      <c r="B2547" s="2648"/>
      <c r="C2547" s="659"/>
      <c r="D2547" s="1722"/>
      <c r="E2547" s="2648"/>
      <c r="F2547" s="2648"/>
      <c r="G2547" s="1722"/>
      <c r="H2547" s="2648"/>
      <c r="I2547" s="2643"/>
      <c r="J2547" s="1975"/>
      <c r="K2547" s="1975"/>
      <c r="L2547" s="1974"/>
      <c r="M2547" s="1976"/>
      <c r="N2547" s="1976"/>
      <c r="O2547" s="1976"/>
      <c r="P2547" s="1976"/>
      <c r="Q2547" s="1976"/>
      <c r="R2547" s="1976"/>
      <c r="S2547" s="2649"/>
      <c r="T2547" s="1722"/>
      <c r="U2547" s="1974"/>
      <c r="V2547" s="1974"/>
    </row>
    <row r="2548" spans="1:22">
      <c r="A2548" s="1722"/>
      <c r="B2548" s="2648"/>
      <c r="C2548" s="659"/>
      <c r="D2548" s="1722"/>
      <c r="E2548" s="2648"/>
      <c r="F2548" s="2648"/>
      <c r="G2548" s="1722"/>
      <c r="H2548" s="2648"/>
      <c r="I2548" s="2643"/>
      <c r="J2548" s="1975"/>
      <c r="K2548" s="1975"/>
      <c r="L2548" s="1974"/>
      <c r="M2548" s="1976"/>
      <c r="N2548" s="1976"/>
      <c r="O2548" s="1976"/>
      <c r="P2548" s="1976"/>
      <c r="Q2548" s="1976"/>
      <c r="R2548" s="1976"/>
      <c r="S2548" s="2649"/>
      <c r="T2548" s="1722"/>
      <c r="U2548" s="1974"/>
      <c r="V2548" s="1974"/>
    </row>
    <row r="2549" spans="1:22">
      <c r="A2549" s="1722"/>
      <c r="B2549" s="2648"/>
      <c r="C2549" s="659"/>
      <c r="D2549" s="1722"/>
      <c r="E2549" s="2648"/>
      <c r="F2549" s="2648"/>
      <c r="G2549" s="1722"/>
      <c r="H2549" s="2648"/>
      <c r="I2549" s="2643"/>
      <c r="J2549" s="1975"/>
      <c r="K2549" s="1975"/>
      <c r="L2549" s="1974"/>
      <c r="M2549" s="1976"/>
      <c r="N2549" s="1976"/>
      <c r="O2549" s="1976"/>
      <c r="P2549" s="1976"/>
      <c r="Q2549" s="1976"/>
      <c r="R2549" s="1976"/>
      <c r="S2549" s="2649"/>
      <c r="T2549" s="1722"/>
      <c r="U2549" s="1974"/>
      <c r="V2549" s="1974"/>
    </row>
    <row r="2550" spans="1:22">
      <c r="A2550" s="1722"/>
      <c r="B2550" s="2648"/>
      <c r="C2550" s="659"/>
      <c r="D2550" s="1722"/>
      <c r="E2550" s="2648"/>
      <c r="F2550" s="2648"/>
      <c r="G2550" s="1722"/>
      <c r="H2550" s="2648"/>
      <c r="I2550" s="2643"/>
      <c r="J2550" s="1975"/>
      <c r="K2550" s="1975"/>
      <c r="L2550" s="1974"/>
      <c r="M2550" s="1976"/>
      <c r="N2550" s="1976"/>
      <c r="O2550" s="1976"/>
      <c r="P2550" s="1976"/>
      <c r="Q2550" s="1976"/>
      <c r="R2550" s="1976"/>
      <c r="S2550" s="2649"/>
      <c r="T2550" s="1722"/>
      <c r="U2550" s="1974"/>
      <c r="V2550" s="1974"/>
    </row>
    <row r="2551" spans="1:22">
      <c r="A2551" s="1722"/>
      <c r="B2551" s="2648"/>
      <c r="C2551" s="659"/>
      <c r="D2551" s="1722"/>
      <c r="E2551" s="2648"/>
      <c r="F2551" s="2648"/>
      <c r="G2551" s="1722"/>
      <c r="H2551" s="2648"/>
      <c r="I2551" s="2643"/>
      <c r="J2551" s="1975"/>
      <c r="K2551" s="1975"/>
      <c r="L2551" s="1974"/>
      <c r="M2551" s="1976"/>
      <c r="N2551" s="1976"/>
      <c r="O2551" s="1976"/>
      <c r="P2551" s="1976"/>
      <c r="Q2551" s="1976"/>
      <c r="R2551" s="1976"/>
      <c r="S2551" s="2649"/>
      <c r="T2551" s="1722"/>
      <c r="U2551" s="1974"/>
      <c r="V2551" s="1974"/>
    </row>
    <row r="2552" spans="1:22">
      <c r="A2552" s="1722"/>
      <c r="B2552" s="2648"/>
      <c r="C2552" s="659"/>
      <c r="D2552" s="1722"/>
      <c r="E2552" s="2648"/>
      <c r="F2552" s="2648"/>
      <c r="G2552" s="1722"/>
      <c r="H2552" s="2648"/>
      <c r="I2552" s="2643"/>
      <c r="J2552" s="1975"/>
      <c r="K2552" s="1975"/>
      <c r="L2552" s="1974"/>
      <c r="M2552" s="1976"/>
      <c r="N2552" s="1976"/>
      <c r="O2552" s="1976"/>
      <c r="P2552" s="1976"/>
      <c r="Q2552" s="1976"/>
      <c r="R2552" s="1976"/>
      <c r="S2552" s="2649"/>
      <c r="T2552" s="1722"/>
      <c r="U2552" s="1974"/>
      <c r="V2552" s="1974"/>
    </row>
    <row r="2553" spans="1:22">
      <c r="A2553" s="1722"/>
      <c r="B2553" s="2648"/>
      <c r="C2553" s="659"/>
      <c r="D2553" s="1722"/>
      <c r="E2553" s="2648"/>
      <c r="F2553" s="2648"/>
      <c r="G2553" s="1722"/>
      <c r="H2553" s="2648"/>
      <c r="I2553" s="2643"/>
      <c r="J2553" s="1975"/>
      <c r="K2553" s="1975"/>
      <c r="L2553" s="1974"/>
      <c r="M2553" s="1976"/>
      <c r="N2553" s="1976"/>
      <c r="O2553" s="1976"/>
      <c r="P2553" s="1976"/>
      <c r="Q2553" s="1976"/>
      <c r="R2553" s="1976"/>
      <c r="S2553" s="2649"/>
      <c r="T2553" s="1722"/>
      <c r="U2553" s="1974"/>
      <c r="V2553" s="1974"/>
    </row>
    <row r="2554" spans="1:22">
      <c r="A2554" s="1722"/>
      <c r="B2554" s="2648"/>
      <c r="C2554" s="659"/>
      <c r="D2554" s="1722"/>
      <c r="E2554" s="2648"/>
      <c r="F2554" s="2648"/>
      <c r="G2554" s="1722"/>
      <c r="H2554" s="2648"/>
      <c r="I2554" s="2643"/>
      <c r="J2554" s="1975"/>
      <c r="K2554" s="1975"/>
      <c r="L2554" s="1974"/>
      <c r="M2554" s="1976"/>
      <c r="N2554" s="1976"/>
      <c r="O2554" s="1976"/>
      <c r="P2554" s="1976"/>
      <c r="Q2554" s="1976"/>
      <c r="R2554" s="1976"/>
      <c r="S2554" s="2649"/>
      <c r="T2554" s="1722"/>
      <c r="U2554" s="1974"/>
      <c r="V2554" s="1974"/>
    </row>
    <row r="2555" spans="1:22">
      <c r="A2555" s="1722"/>
      <c r="B2555" s="2648"/>
      <c r="C2555" s="659"/>
      <c r="D2555" s="1722"/>
      <c r="E2555" s="2648"/>
      <c r="F2555" s="2648"/>
      <c r="G2555" s="1722"/>
      <c r="H2555" s="2648"/>
      <c r="I2555" s="2643"/>
      <c r="J2555" s="1975"/>
      <c r="K2555" s="1975"/>
      <c r="L2555" s="1974"/>
      <c r="M2555" s="1976"/>
      <c r="N2555" s="1976"/>
      <c r="O2555" s="1976"/>
      <c r="P2555" s="1976"/>
      <c r="Q2555" s="1976"/>
      <c r="R2555" s="1976"/>
      <c r="S2555" s="2649"/>
      <c r="T2555" s="1722"/>
      <c r="U2555" s="1974"/>
      <c r="V2555" s="1974"/>
    </row>
    <row r="2556" spans="1:22">
      <c r="A2556" s="1722"/>
      <c r="B2556" s="2648"/>
      <c r="C2556" s="659"/>
      <c r="D2556" s="1722"/>
      <c r="E2556" s="2648"/>
      <c r="F2556" s="2648"/>
      <c r="G2556" s="1722"/>
      <c r="H2556" s="2648"/>
      <c r="I2556" s="2643"/>
      <c r="J2556" s="1975"/>
      <c r="K2556" s="1975"/>
      <c r="L2556" s="1974"/>
      <c r="M2556" s="1976"/>
      <c r="N2556" s="1976"/>
      <c r="O2556" s="1976"/>
      <c r="P2556" s="1976"/>
      <c r="Q2556" s="1976"/>
      <c r="R2556" s="1976"/>
      <c r="S2556" s="2649"/>
      <c r="T2556" s="1722"/>
      <c r="U2556" s="1974"/>
      <c r="V2556" s="1974"/>
    </row>
    <row r="2557" spans="1:22">
      <c r="A2557" s="1722"/>
      <c r="B2557" s="2648"/>
      <c r="C2557" s="659"/>
      <c r="D2557" s="1722"/>
      <c r="E2557" s="2648"/>
      <c r="F2557" s="2648"/>
      <c r="G2557" s="1722"/>
      <c r="H2557" s="2648"/>
      <c r="I2557" s="2643"/>
      <c r="J2557" s="1975"/>
      <c r="K2557" s="1975"/>
      <c r="L2557" s="1974"/>
      <c r="M2557" s="1976"/>
      <c r="N2557" s="1976"/>
      <c r="O2557" s="1976"/>
      <c r="P2557" s="1976"/>
      <c r="Q2557" s="1976"/>
      <c r="R2557" s="1976"/>
      <c r="S2557" s="2649"/>
      <c r="T2557" s="1722"/>
      <c r="U2557" s="1974"/>
      <c r="V2557" s="1974"/>
    </row>
    <row r="2558" spans="1:22">
      <c r="A2558" s="1722"/>
      <c r="B2558" s="2648"/>
      <c r="C2558" s="659"/>
      <c r="D2558" s="1722"/>
      <c r="E2558" s="2648"/>
      <c r="F2558" s="2648"/>
      <c r="G2558" s="1722"/>
      <c r="H2558" s="2648"/>
      <c r="I2558" s="2643"/>
      <c r="J2558" s="1975"/>
      <c r="K2558" s="1975"/>
      <c r="L2558" s="1974"/>
      <c r="M2558" s="1976"/>
      <c r="N2558" s="1976"/>
      <c r="O2558" s="1976"/>
      <c r="P2558" s="1976"/>
      <c r="Q2558" s="1976"/>
      <c r="R2558" s="1976"/>
      <c r="S2558" s="2649"/>
      <c r="T2558" s="1722"/>
      <c r="U2558" s="1974"/>
      <c r="V2558" s="1974"/>
    </row>
    <row r="2559" spans="1:22">
      <c r="A2559" s="1722"/>
      <c r="B2559" s="2648"/>
      <c r="C2559" s="659"/>
      <c r="D2559" s="1722"/>
      <c r="E2559" s="2648"/>
      <c r="F2559" s="2648"/>
      <c r="G2559" s="1722"/>
      <c r="H2559" s="2648"/>
      <c r="I2559" s="2643"/>
      <c r="J2559" s="1975"/>
      <c r="K2559" s="1975"/>
      <c r="L2559" s="1974"/>
      <c r="M2559" s="1976"/>
      <c r="N2559" s="1976"/>
      <c r="O2559" s="1976"/>
      <c r="P2559" s="1976"/>
      <c r="Q2559" s="1976"/>
      <c r="R2559" s="1976"/>
      <c r="S2559" s="2649"/>
      <c r="T2559" s="1722"/>
      <c r="U2559" s="1974"/>
      <c r="V2559" s="1974"/>
    </row>
    <row r="2560" spans="1:22">
      <c r="A2560" s="1722"/>
      <c r="B2560" s="2648"/>
      <c r="C2560" s="659"/>
      <c r="D2560" s="1722"/>
      <c r="E2560" s="2648"/>
      <c r="F2560" s="2648"/>
      <c r="G2560" s="1722"/>
      <c r="H2560" s="2648"/>
      <c r="I2560" s="2643"/>
      <c r="J2560" s="1975"/>
      <c r="K2560" s="1975"/>
      <c r="L2560" s="1974"/>
      <c r="M2560" s="1976"/>
      <c r="N2560" s="1976"/>
      <c r="O2560" s="1976"/>
      <c r="P2560" s="1976"/>
      <c r="Q2560" s="1976"/>
      <c r="R2560" s="1976"/>
      <c r="S2560" s="2649"/>
      <c r="T2560" s="1722"/>
      <c r="U2560" s="1974"/>
      <c r="V2560" s="1974"/>
    </row>
    <row r="2561" spans="1:22">
      <c r="A2561" s="1722"/>
      <c r="B2561" s="2648"/>
      <c r="C2561" s="659"/>
      <c r="D2561" s="1722"/>
      <c r="E2561" s="2648"/>
      <c r="F2561" s="2648"/>
      <c r="G2561" s="1722"/>
      <c r="H2561" s="2648"/>
      <c r="I2561" s="2643"/>
      <c r="J2561" s="1975"/>
      <c r="K2561" s="1975"/>
      <c r="L2561" s="1974"/>
      <c r="M2561" s="1976"/>
      <c r="N2561" s="1976"/>
      <c r="O2561" s="1976"/>
      <c r="P2561" s="1976"/>
      <c r="Q2561" s="1976"/>
      <c r="R2561" s="1976"/>
      <c r="S2561" s="2649"/>
      <c r="T2561" s="1722"/>
      <c r="U2561" s="1974"/>
      <c r="V2561" s="1974"/>
    </row>
    <row r="2562" spans="1:22">
      <c r="A2562" s="1722"/>
      <c r="B2562" s="2648"/>
      <c r="C2562" s="659"/>
      <c r="D2562" s="1722"/>
      <c r="E2562" s="2648"/>
      <c r="F2562" s="2648"/>
      <c r="G2562" s="1722"/>
      <c r="H2562" s="2648"/>
      <c r="I2562" s="2643"/>
      <c r="J2562" s="1975"/>
      <c r="K2562" s="1975"/>
      <c r="L2562" s="1974"/>
      <c r="M2562" s="1976"/>
      <c r="N2562" s="1976"/>
      <c r="O2562" s="1976"/>
      <c r="P2562" s="1976"/>
      <c r="Q2562" s="1976"/>
      <c r="R2562" s="1976"/>
      <c r="S2562" s="2649"/>
      <c r="T2562" s="1722"/>
      <c r="U2562" s="1974"/>
      <c r="V2562" s="1974"/>
    </row>
    <row r="2563" spans="1:22">
      <c r="A2563" s="1722"/>
      <c r="B2563" s="2648"/>
      <c r="C2563" s="659"/>
      <c r="D2563" s="1722"/>
      <c r="E2563" s="2648"/>
      <c r="F2563" s="2648"/>
      <c r="G2563" s="1722"/>
      <c r="H2563" s="2648"/>
      <c r="I2563" s="2643"/>
      <c r="J2563" s="1975"/>
      <c r="K2563" s="1975"/>
      <c r="L2563" s="1974"/>
      <c r="M2563" s="1976"/>
      <c r="N2563" s="1976"/>
      <c r="O2563" s="1976"/>
      <c r="P2563" s="1976"/>
      <c r="Q2563" s="1976"/>
      <c r="R2563" s="1976"/>
      <c r="S2563" s="2649"/>
      <c r="T2563" s="1722"/>
      <c r="U2563" s="1974"/>
      <c r="V2563" s="1974"/>
    </row>
    <row r="2564" spans="1:22">
      <c r="A2564" s="1722"/>
      <c r="B2564" s="2648"/>
      <c r="C2564" s="659"/>
      <c r="D2564" s="1722"/>
      <c r="E2564" s="2648"/>
      <c r="F2564" s="2648"/>
      <c r="G2564" s="1722"/>
      <c r="H2564" s="2648"/>
      <c r="I2564" s="2643"/>
      <c r="J2564" s="1975"/>
      <c r="K2564" s="1975"/>
      <c r="L2564" s="1974"/>
      <c r="M2564" s="1976"/>
      <c r="N2564" s="1976"/>
      <c r="O2564" s="1976"/>
      <c r="P2564" s="1976"/>
      <c r="Q2564" s="1976"/>
      <c r="R2564" s="1976"/>
      <c r="S2564" s="2649"/>
      <c r="T2564" s="1722"/>
      <c r="U2564" s="1974"/>
      <c r="V2564" s="1974"/>
    </row>
    <row r="2565" spans="1:22">
      <c r="A2565" s="1722"/>
      <c r="B2565" s="2648"/>
      <c r="C2565" s="659"/>
      <c r="D2565" s="1722"/>
      <c r="E2565" s="2648"/>
      <c r="F2565" s="2648"/>
      <c r="G2565" s="1722"/>
      <c r="H2565" s="2648"/>
      <c r="I2565" s="2643"/>
      <c r="J2565" s="1975"/>
      <c r="K2565" s="1975"/>
      <c r="L2565" s="1974"/>
      <c r="M2565" s="1976"/>
      <c r="N2565" s="1976"/>
      <c r="O2565" s="1976"/>
      <c r="P2565" s="1976"/>
      <c r="Q2565" s="1976"/>
      <c r="R2565" s="1976"/>
      <c r="S2565" s="2649"/>
      <c r="T2565" s="1722"/>
      <c r="U2565" s="1974"/>
      <c r="V2565" s="1974"/>
    </row>
    <row r="2566" spans="1:22">
      <c r="A2566" s="1722"/>
      <c r="B2566" s="2648"/>
      <c r="C2566" s="659"/>
      <c r="D2566" s="1722"/>
      <c r="E2566" s="2648"/>
      <c r="F2566" s="2648"/>
      <c r="G2566" s="1722"/>
      <c r="H2566" s="2648"/>
      <c r="I2566" s="2643"/>
      <c r="J2566" s="1975"/>
      <c r="K2566" s="1975"/>
      <c r="L2566" s="1974"/>
      <c r="M2566" s="1976"/>
      <c r="N2566" s="1976"/>
      <c r="O2566" s="1976"/>
      <c r="P2566" s="1976"/>
      <c r="Q2566" s="1976"/>
      <c r="R2566" s="1976"/>
      <c r="S2566" s="2649"/>
      <c r="T2566" s="1722"/>
      <c r="U2566" s="1974"/>
      <c r="V2566" s="1974"/>
    </row>
    <row r="2567" spans="1:22">
      <c r="A2567" s="1722"/>
      <c r="B2567" s="2648"/>
      <c r="C2567" s="659"/>
      <c r="D2567" s="1722"/>
      <c r="E2567" s="2648"/>
      <c r="F2567" s="2648"/>
      <c r="G2567" s="1722"/>
      <c r="H2567" s="2648"/>
      <c r="I2567" s="2643"/>
      <c r="J2567" s="1975"/>
      <c r="K2567" s="1975"/>
      <c r="L2567" s="1974"/>
      <c r="M2567" s="1976"/>
      <c r="N2567" s="1976"/>
      <c r="O2567" s="1976"/>
      <c r="P2567" s="1976"/>
      <c r="Q2567" s="1976"/>
      <c r="R2567" s="1976"/>
      <c r="S2567" s="2649"/>
      <c r="T2567" s="1722"/>
      <c r="U2567" s="1974"/>
      <c r="V2567" s="1974"/>
    </row>
    <row r="2568" spans="1:22">
      <c r="A2568" s="1722"/>
      <c r="B2568" s="2648"/>
      <c r="C2568" s="659"/>
      <c r="D2568" s="1722"/>
      <c r="E2568" s="2648"/>
      <c r="F2568" s="2648"/>
      <c r="G2568" s="1722"/>
      <c r="H2568" s="2648"/>
      <c r="I2568" s="2643"/>
      <c r="J2568" s="1975"/>
      <c r="K2568" s="1975"/>
      <c r="L2568" s="1974"/>
      <c r="M2568" s="1976"/>
      <c r="N2568" s="1976"/>
      <c r="O2568" s="1976"/>
      <c r="P2568" s="1976"/>
      <c r="Q2568" s="1976"/>
      <c r="R2568" s="1976"/>
      <c r="S2568" s="2649"/>
      <c r="T2568" s="1722"/>
      <c r="U2568" s="1974"/>
      <c r="V2568" s="1974"/>
    </row>
    <row r="2569" spans="1:22">
      <c r="A2569" s="1722"/>
      <c r="B2569" s="2648"/>
      <c r="C2569" s="659"/>
      <c r="D2569" s="1722"/>
      <c r="E2569" s="2648"/>
      <c r="F2569" s="2648"/>
      <c r="G2569" s="1722"/>
      <c r="H2569" s="2648"/>
      <c r="I2569" s="2643"/>
      <c r="J2569" s="1975"/>
      <c r="K2569" s="1975"/>
      <c r="L2569" s="1974"/>
      <c r="M2569" s="1976"/>
      <c r="N2569" s="1976"/>
      <c r="O2569" s="1976"/>
      <c r="P2569" s="1976"/>
      <c r="Q2569" s="1976"/>
      <c r="R2569" s="1976"/>
      <c r="S2569" s="2649"/>
      <c r="T2569" s="1722"/>
      <c r="U2569" s="1974"/>
      <c r="V2569" s="1974"/>
    </row>
    <row r="2570" spans="1:22">
      <c r="A2570" s="1722"/>
      <c r="B2570" s="2648"/>
      <c r="C2570" s="659"/>
      <c r="D2570" s="1722"/>
      <c r="E2570" s="2648"/>
      <c r="F2570" s="2648"/>
      <c r="G2570" s="1722"/>
      <c r="H2570" s="2648"/>
      <c r="I2570" s="2643"/>
      <c r="J2570" s="1975"/>
      <c r="K2570" s="1975"/>
      <c r="L2570" s="1974"/>
      <c r="M2570" s="1976"/>
      <c r="N2570" s="1976"/>
      <c r="O2570" s="1976"/>
      <c r="P2570" s="1976"/>
      <c r="Q2570" s="1976"/>
      <c r="R2570" s="1976"/>
      <c r="S2570" s="2649"/>
      <c r="T2570" s="1722"/>
      <c r="U2570" s="1974"/>
      <c r="V2570" s="1974"/>
    </row>
    <row r="2571" spans="1:22">
      <c r="A2571" s="1722"/>
      <c r="B2571" s="2648"/>
      <c r="C2571" s="659"/>
      <c r="D2571" s="1722"/>
      <c r="E2571" s="2648"/>
      <c r="F2571" s="2648"/>
      <c r="G2571" s="1722"/>
      <c r="H2571" s="2648"/>
      <c r="I2571" s="2643"/>
      <c r="J2571" s="1975"/>
      <c r="K2571" s="1975"/>
      <c r="L2571" s="1974"/>
      <c r="M2571" s="1976"/>
      <c r="N2571" s="1976"/>
      <c r="O2571" s="1976"/>
      <c r="P2571" s="1976"/>
      <c r="Q2571" s="1976"/>
      <c r="R2571" s="1976"/>
      <c r="S2571" s="2649"/>
      <c r="T2571" s="1722"/>
      <c r="U2571" s="1974"/>
      <c r="V2571" s="1974"/>
    </row>
    <row r="2572" spans="1:22">
      <c r="A2572" s="1722"/>
      <c r="B2572" s="2648"/>
      <c r="C2572" s="659"/>
      <c r="D2572" s="1722"/>
      <c r="E2572" s="2648"/>
      <c r="F2572" s="2648"/>
      <c r="G2572" s="1722"/>
      <c r="H2572" s="2648"/>
      <c r="I2572" s="2643"/>
      <c r="J2572" s="1975"/>
      <c r="K2572" s="1975"/>
      <c r="L2572" s="1974"/>
      <c r="M2572" s="1976"/>
      <c r="N2572" s="1976"/>
      <c r="O2572" s="1976"/>
      <c r="P2572" s="1976"/>
      <c r="Q2572" s="1976"/>
      <c r="R2572" s="1976"/>
      <c r="S2572" s="2649"/>
      <c r="T2572" s="1722"/>
      <c r="U2572" s="1974"/>
      <c r="V2572" s="1974"/>
    </row>
    <row r="2573" spans="1:22">
      <c r="A2573" s="1722"/>
      <c r="B2573" s="2648"/>
      <c r="C2573" s="659"/>
      <c r="D2573" s="1722"/>
      <c r="E2573" s="2648"/>
      <c r="F2573" s="2648"/>
      <c r="G2573" s="1722"/>
      <c r="H2573" s="2648"/>
      <c r="I2573" s="2643"/>
      <c r="J2573" s="1975"/>
      <c r="K2573" s="1975"/>
      <c r="L2573" s="1974"/>
      <c r="M2573" s="1976"/>
      <c r="N2573" s="1976"/>
      <c r="O2573" s="1976"/>
      <c r="P2573" s="1976"/>
      <c r="Q2573" s="1976"/>
      <c r="R2573" s="1976"/>
      <c r="S2573" s="2649"/>
      <c r="T2573" s="1722"/>
      <c r="U2573" s="1974"/>
      <c r="V2573" s="1974"/>
    </row>
    <row r="2574" spans="1:22">
      <c r="A2574" s="1722"/>
      <c r="B2574" s="2648"/>
      <c r="C2574" s="659"/>
      <c r="D2574" s="1722"/>
      <c r="E2574" s="2648"/>
      <c r="F2574" s="2648"/>
      <c r="G2574" s="1722"/>
      <c r="H2574" s="2648"/>
      <c r="I2574" s="2643"/>
      <c r="J2574" s="1975"/>
      <c r="K2574" s="1975"/>
      <c r="L2574" s="1974"/>
      <c r="M2574" s="1976"/>
      <c r="N2574" s="1976"/>
      <c r="O2574" s="1976"/>
      <c r="P2574" s="1976"/>
      <c r="Q2574" s="1976"/>
      <c r="R2574" s="1976"/>
      <c r="S2574" s="2649"/>
      <c r="T2574" s="1722"/>
      <c r="U2574" s="1974"/>
      <c r="V2574" s="1974"/>
    </row>
    <row r="2575" spans="1:22">
      <c r="A2575" s="1722"/>
      <c r="B2575" s="2648"/>
      <c r="C2575" s="659"/>
      <c r="D2575" s="1722"/>
      <c r="E2575" s="2648"/>
      <c r="F2575" s="2648"/>
      <c r="G2575" s="1722"/>
      <c r="H2575" s="2648"/>
      <c r="I2575" s="2643"/>
      <c r="J2575" s="1975"/>
      <c r="K2575" s="1975"/>
      <c r="L2575" s="1974"/>
      <c r="M2575" s="1976"/>
      <c r="N2575" s="1976"/>
      <c r="O2575" s="1976"/>
      <c r="P2575" s="1976"/>
      <c r="Q2575" s="1976"/>
      <c r="R2575" s="1976"/>
      <c r="S2575" s="2649"/>
      <c r="T2575" s="1722"/>
      <c r="U2575" s="1974"/>
      <c r="V2575" s="1974"/>
    </row>
    <row r="2576" spans="1:22">
      <c r="A2576" s="1722"/>
      <c r="B2576" s="2648"/>
      <c r="C2576" s="659"/>
      <c r="D2576" s="1722"/>
      <c r="E2576" s="2648"/>
      <c r="F2576" s="2648"/>
      <c r="G2576" s="1722"/>
      <c r="H2576" s="2648"/>
      <c r="I2576" s="2643"/>
      <c r="J2576" s="1975"/>
      <c r="K2576" s="1975"/>
      <c r="L2576" s="1974"/>
      <c r="M2576" s="1976"/>
      <c r="N2576" s="1976"/>
      <c r="O2576" s="1976"/>
      <c r="P2576" s="1976"/>
      <c r="Q2576" s="1976"/>
      <c r="R2576" s="1976"/>
      <c r="S2576" s="2649"/>
      <c r="T2576" s="1722"/>
      <c r="U2576" s="1974"/>
      <c r="V2576" s="1974"/>
    </row>
    <row r="2577" spans="1:22">
      <c r="A2577" s="1722"/>
      <c r="B2577" s="2648"/>
      <c r="C2577" s="659"/>
      <c r="D2577" s="1722"/>
      <c r="E2577" s="2648"/>
      <c r="F2577" s="2648"/>
      <c r="G2577" s="1722"/>
      <c r="H2577" s="2648"/>
      <c r="I2577" s="2643"/>
      <c r="J2577" s="1975"/>
      <c r="K2577" s="1975"/>
      <c r="L2577" s="1974"/>
      <c r="M2577" s="1976"/>
      <c r="N2577" s="1976"/>
      <c r="O2577" s="1976"/>
      <c r="P2577" s="1976"/>
      <c r="Q2577" s="1976"/>
      <c r="R2577" s="1976"/>
      <c r="S2577" s="2649"/>
      <c r="T2577" s="1722"/>
      <c r="U2577" s="1974"/>
      <c r="V2577" s="1974"/>
    </row>
    <row r="2578" spans="1:22">
      <c r="A2578" s="1722"/>
      <c r="B2578" s="2648"/>
      <c r="C2578" s="659"/>
      <c r="D2578" s="1722"/>
      <c r="E2578" s="2648"/>
      <c r="F2578" s="2648"/>
      <c r="G2578" s="1722"/>
      <c r="H2578" s="2648"/>
      <c r="I2578" s="2643"/>
      <c r="J2578" s="1975"/>
      <c r="K2578" s="1975"/>
      <c r="L2578" s="1974"/>
      <c r="M2578" s="1976"/>
      <c r="N2578" s="1976"/>
      <c r="O2578" s="1976"/>
      <c r="P2578" s="1976"/>
      <c r="Q2578" s="1976"/>
      <c r="R2578" s="1976"/>
      <c r="S2578" s="2649"/>
      <c r="T2578" s="1722"/>
      <c r="U2578" s="1974"/>
      <c r="V2578" s="1974"/>
    </row>
    <row r="2579" spans="1:22">
      <c r="A2579" s="1722"/>
      <c r="B2579" s="2648"/>
      <c r="C2579" s="659"/>
      <c r="D2579" s="1722"/>
      <c r="E2579" s="2648"/>
      <c r="F2579" s="2648"/>
      <c r="G2579" s="1722"/>
      <c r="H2579" s="2648"/>
      <c r="I2579" s="2643"/>
      <c r="J2579" s="1975"/>
      <c r="K2579" s="1975"/>
      <c r="L2579" s="1974"/>
      <c r="M2579" s="1976"/>
      <c r="N2579" s="1976"/>
      <c r="O2579" s="1976"/>
      <c r="P2579" s="1976"/>
      <c r="Q2579" s="1976"/>
      <c r="R2579" s="1976"/>
      <c r="S2579" s="2649"/>
      <c r="T2579" s="1722"/>
      <c r="U2579" s="1974"/>
      <c r="V2579" s="1974"/>
    </row>
    <row r="2580" spans="1:22">
      <c r="A2580" s="1722"/>
      <c r="B2580" s="2648"/>
      <c r="C2580" s="659"/>
      <c r="D2580" s="1722"/>
      <c r="E2580" s="2648"/>
      <c r="F2580" s="2648"/>
      <c r="G2580" s="1722"/>
      <c r="H2580" s="2648"/>
      <c r="I2580" s="2643"/>
      <c r="J2580" s="1975"/>
      <c r="K2580" s="1975"/>
      <c r="L2580" s="1974"/>
      <c r="M2580" s="1976"/>
      <c r="N2580" s="1976"/>
      <c r="O2580" s="1976"/>
      <c r="P2580" s="1976"/>
      <c r="Q2580" s="1976"/>
      <c r="R2580" s="1976"/>
      <c r="S2580" s="2649"/>
      <c r="T2580" s="1722"/>
      <c r="U2580" s="1974"/>
      <c r="V2580" s="1974"/>
    </row>
    <row r="2581" spans="1:22">
      <c r="A2581" s="1722"/>
      <c r="B2581" s="2648"/>
      <c r="C2581" s="659"/>
      <c r="D2581" s="1722"/>
      <c r="E2581" s="2648"/>
      <c r="F2581" s="2648"/>
      <c r="G2581" s="1722"/>
      <c r="H2581" s="2648"/>
      <c r="I2581" s="2643"/>
      <c r="J2581" s="1975"/>
      <c r="K2581" s="1975"/>
      <c r="L2581" s="1974"/>
      <c r="M2581" s="1976"/>
      <c r="N2581" s="1976"/>
      <c r="O2581" s="1976"/>
      <c r="P2581" s="1976"/>
      <c r="Q2581" s="1976"/>
      <c r="R2581" s="1976"/>
      <c r="S2581" s="2649"/>
      <c r="T2581" s="1722"/>
      <c r="U2581" s="1974"/>
      <c r="V2581" s="1974"/>
    </row>
    <row r="2582" spans="1:22">
      <c r="A2582" s="1722"/>
      <c r="B2582" s="2648"/>
      <c r="C2582" s="659"/>
      <c r="D2582" s="1722"/>
      <c r="E2582" s="2648"/>
      <c r="F2582" s="2648"/>
      <c r="G2582" s="1722"/>
      <c r="H2582" s="2648"/>
      <c r="I2582" s="2643"/>
      <c r="J2582" s="1975"/>
      <c r="K2582" s="1975"/>
      <c r="L2582" s="1974"/>
      <c r="M2582" s="1976"/>
      <c r="N2582" s="1976"/>
      <c r="O2582" s="1976"/>
      <c r="P2582" s="1976"/>
      <c r="Q2582" s="1976"/>
      <c r="R2582" s="1976"/>
      <c r="S2582" s="2649"/>
      <c r="T2582" s="1722"/>
      <c r="U2582" s="1974"/>
      <c r="V2582" s="1974"/>
    </row>
    <row r="2583" spans="1:22">
      <c r="A2583" s="1722"/>
      <c r="B2583" s="2648"/>
      <c r="C2583" s="659"/>
      <c r="D2583" s="1722"/>
      <c r="E2583" s="2648"/>
      <c r="F2583" s="2648"/>
      <c r="G2583" s="1722"/>
      <c r="H2583" s="2648"/>
      <c r="I2583" s="2643"/>
      <c r="J2583" s="1975"/>
      <c r="K2583" s="1975"/>
      <c r="L2583" s="1974"/>
      <c r="M2583" s="1976"/>
      <c r="N2583" s="1976"/>
      <c r="O2583" s="1976"/>
      <c r="P2583" s="1976"/>
      <c r="Q2583" s="1976"/>
      <c r="R2583" s="1976"/>
      <c r="S2583" s="2649"/>
      <c r="T2583" s="1722"/>
      <c r="U2583" s="1974"/>
      <c r="V2583" s="1974"/>
    </row>
    <row r="2584" spans="1:22">
      <c r="A2584" s="1722"/>
      <c r="B2584" s="2648"/>
      <c r="C2584" s="659"/>
      <c r="D2584" s="1722"/>
      <c r="E2584" s="2648"/>
      <c r="F2584" s="2648"/>
      <c r="G2584" s="1722"/>
      <c r="H2584" s="2648"/>
      <c r="I2584" s="2643"/>
      <c r="J2584" s="1975"/>
      <c r="K2584" s="1975"/>
      <c r="L2584" s="1974"/>
      <c r="M2584" s="1976"/>
      <c r="N2584" s="1976"/>
      <c r="O2584" s="1976"/>
      <c r="P2584" s="1976"/>
      <c r="Q2584" s="1976"/>
      <c r="R2584" s="1976"/>
      <c r="S2584" s="2649"/>
      <c r="T2584" s="1722"/>
      <c r="U2584" s="1974"/>
      <c r="V2584" s="1974"/>
    </row>
    <row r="2585" spans="1:22">
      <c r="A2585" s="1722"/>
      <c r="B2585" s="2648"/>
      <c r="C2585" s="659"/>
      <c r="D2585" s="1722"/>
      <c r="E2585" s="2648"/>
      <c r="F2585" s="2648"/>
      <c r="G2585" s="1722"/>
      <c r="H2585" s="2648"/>
      <c r="I2585" s="2643"/>
      <c r="J2585" s="1975"/>
      <c r="K2585" s="1975"/>
      <c r="L2585" s="1974"/>
      <c r="M2585" s="1976"/>
      <c r="N2585" s="1976"/>
      <c r="O2585" s="1976"/>
      <c r="P2585" s="1976"/>
      <c r="Q2585" s="1976"/>
      <c r="R2585" s="1976"/>
      <c r="S2585" s="2649"/>
      <c r="T2585" s="1722"/>
      <c r="U2585" s="1974"/>
      <c r="V2585" s="1974"/>
    </row>
    <row r="2586" spans="1:22">
      <c r="A2586" s="1722"/>
      <c r="B2586" s="2648"/>
      <c r="C2586" s="659"/>
      <c r="D2586" s="1722"/>
      <c r="E2586" s="2648"/>
      <c r="F2586" s="2648"/>
      <c r="G2586" s="1722"/>
      <c r="H2586" s="2648"/>
      <c r="I2586" s="2643"/>
      <c r="J2586" s="1975"/>
      <c r="K2586" s="1975"/>
      <c r="L2586" s="1974"/>
      <c r="M2586" s="1976"/>
      <c r="N2586" s="1976"/>
      <c r="O2586" s="1976"/>
      <c r="P2586" s="1976"/>
      <c r="Q2586" s="1976"/>
      <c r="R2586" s="1976"/>
      <c r="S2586" s="2649"/>
      <c r="T2586" s="1722"/>
      <c r="U2586" s="1974"/>
      <c r="V2586" s="1974"/>
    </row>
    <row r="2587" spans="1:22">
      <c r="A2587" s="1722"/>
      <c r="B2587" s="2648"/>
      <c r="C2587" s="659"/>
      <c r="D2587" s="1722"/>
      <c r="E2587" s="2648"/>
      <c r="F2587" s="2648"/>
      <c r="G2587" s="1722"/>
      <c r="H2587" s="2648"/>
      <c r="I2587" s="2643"/>
      <c r="J2587" s="1975"/>
      <c r="K2587" s="1975"/>
      <c r="L2587" s="1974"/>
      <c r="M2587" s="1976"/>
      <c r="N2587" s="1976"/>
      <c r="O2587" s="1976"/>
      <c r="P2587" s="1976"/>
      <c r="Q2587" s="1976"/>
      <c r="R2587" s="1976"/>
      <c r="S2587" s="2649"/>
      <c r="T2587" s="1722"/>
      <c r="U2587" s="1974"/>
      <c r="V2587" s="1974"/>
    </row>
    <row r="2588" spans="1:22">
      <c r="A2588" s="1722"/>
      <c r="B2588" s="2648"/>
      <c r="C2588" s="659"/>
      <c r="D2588" s="1722"/>
      <c r="E2588" s="2648"/>
      <c r="F2588" s="2648"/>
      <c r="G2588" s="1722"/>
      <c r="H2588" s="2648"/>
      <c r="I2588" s="2643"/>
      <c r="J2588" s="1975"/>
      <c r="K2588" s="1975"/>
      <c r="L2588" s="1974"/>
      <c r="M2588" s="1976"/>
      <c r="N2588" s="1976"/>
      <c r="O2588" s="1976"/>
      <c r="P2588" s="1976"/>
      <c r="Q2588" s="1976"/>
      <c r="R2588" s="1976"/>
      <c r="S2588" s="2649"/>
      <c r="T2588" s="1722"/>
      <c r="U2588" s="1974"/>
      <c r="V2588" s="1974"/>
    </row>
    <row r="2589" spans="1:22">
      <c r="A2589" s="1722"/>
      <c r="B2589" s="2648"/>
      <c r="C2589" s="659"/>
      <c r="D2589" s="1722"/>
      <c r="E2589" s="2648"/>
      <c r="F2589" s="2648"/>
      <c r="G2589" s="1722"/>
      <c r="H2589" s="2648"/>
      <c r="I2589" s="2643"/>
      <c r="J2589" s="1975"/>
      <c r="K2589" s="1975"/>
      <c r="L2589" s="1974"/>
      <c r="M2589" s="1976"/>
      <c r="N2589" s="1976"/>
      <c r="O2589" s="1976"/>
      <c r="P2589" s="1976"/>
      <c r="Q2589" s="1976"/>
      <c r="R2589" s="1976"/>
      <c r="S2589" s="2649"/>
      <c r="T2589" s="1722"/>
      <c r="U2589" s="1974"/>
      <c r="V2589" s="1974"/>
    </row>
    <row r="2590" spans="1:22">
      <c r="A2590" s="1722"/>
      <c r="B2590" s="2648"/>
      <c r="C2590" s="659"/>
      <c r="D2590" s="1722"/>
      <c r="E2590" s="2648"/>
      <c r="F2590" s="2648"/>
      <c r="G2590" s="1722"/>
      <c r="H2590" s="2648"/>
      <c r="I2590" s="2643"/>
      <c r="J2590" s="1975"/>
      <c r="K2590" s="1975"/>
      <c r="L2590" s="1974"/>
      <c r="M2590" s="1976"/>
      <c r="N2590" s="1976"/>
      <c r="O2590" s="1976"/>
      <c r="P2590" s="1976"/>
      <c r="Q2590" s="1976"/>
      <c r="R2590" s="1976"/>
      <c r="S2590" s="2649"/>
      <c r="T2590" s="1722"/>
      <c r="U2590" s="1974"/>
      <c r="V2590" s="1974"/>
    </row>
    <row r="2591" spans="1:22">
      <c r="A2591" s="1722"/>
      <c r="B2591" s="2648"/>
      <c r="C2591" s="659"/>
      <c r="D2591" s="1722"/>
      <c r="E2591" s="2648"/>
      <c r="F2591" s="2648"/>
      <c r="G2591" s="1722"/>
      <c r="H2591" s="2648"/>
      <c r="I2591" s="2643"/>
      <c r="J2591" s="1975"/>
      <c r="K2591" s="1975"/>
      <c r="L2591" s="1974"/>
      <c r="M2591" s="1976"/>
      <c r="N2591" s="1976"/>
      <c r="O2591" s="1976"/>
      <c r="P2591" s="1976"/>
      <c r="Q2591" s="1976"/>
      <c r="R2591" s="1976"/>
      <c r="S2591" s="2649"/>
      <c r="T2591" s="1722"/>
      <c r="U2591" s="1974"/>
      <c r="V2591" s="1974"/>
    </row>
    <row r="2592" spans="1:22">
      <c r="A2592" s="1722"/>
      <c r="B2592" s="2648"/>
      <c r="C2592" s="659"/>
      <c r="D2592" s="1722"/>
      <c r="E2592" s="2648"/>
      <c r="F2592" s="2648"/>
      <c r="G2592" s="1722"/>
      <c r="H2592" s="2648"/>
      <c r="I2592" s="2643"/>
      <c r="J2592" s="1975"/>
      <c r="K2592" s="1975"/>
      <c r="L2592" s="1974"/>
      <c r="M2592" s="1976"/>
      <c r="N2592" s="1976"/>
      <c r="O2592" s="1976"/>
      <c r="P2592" s="1976"/>
      <c r="Q2592" s="1976"/>
      <c r="R2592" s="1976"/>
      <c r="S2592" s="2649"/>
      <c r="T2592" s="1722"/>
      <c r="U2592" s="1974"/>
      <c r="V2592" s="1974"/>
    </row>
    <row r="2593" spans="1:22">
      <c r="A2593" s="1722"/>
      <c r="B2593" s="2648"/>
      <c r="C2593" s="659"/>
      <c r="D2593" s="1722"/>
      <c r="E2593" s="2648"/>
      <c r="F2593" s="2648"/>
      <c r="G2593" s="1722"/>
      <c r="H2593" s="2648"/>
      <c r="I2593" s="2643"/>
      <c r="J2593" s="1975"/>
      <c r="K2593" s="1975"/>
      <c r="L2593" s="1974"/>
      <c r="M2593" s="1976"/>
      <c r="N2593" s="1976"/>
      <c r="O2593" s="1976"/>
      <c r="P2593" s="1976"/>
      <c r="Q2593" s="1976"/>
      <c r="R2593" s="1976"/>
      <c r="S2593" s="2649"/>
      <c r="T2593" s="1722"/>
      <c r="U2593" s="1974"/>
      <c r="V2593" s="1974"/>
    </row>
    <row r="2594" spans="1:22">
      <c r="A2594" s="1722"/>
      <c r="B2594" s="2648"/>
      <c r="C2594" s="659"/>
      <c r="D2594" s="1722"/>
      <c r="E2594" s="2648"/>
      <c r="F2594" s="2648"/>
      <c r="G2594" s="1722"/>
      <c r="H2594" s="2648"/>
      <c r="I2594" s="2643"/>
      <c r="J2594" s="1975"/>
      <c r="K2594" s="1975"/>
      <c r="L2594" s="1974"/>
      <c r="M2594" s="1976"/>
      <c r="N2594" s="1976"/>
      <c r="O2594" s="1976"/>
      <c r="P2594" s="1976"/>
      <c r="Q2594" s="1976"/>
      <c r="R2594" s="1976"/>
      <c r="S2594" s="2649"/>
      <c r="T2594" s="1722"/>
      <c r="U2594" s="1974"/>
      <c r="V2594" s="1974"/>
    </row>
    <row r="2595" spans="1:22">
      <c r="A2595" s="1722"/>
      <c r="B2595" s="2648"/>
      <c r="C2595" s="659"/>
      <c r="D2595" s="1722"/>
      <c r="E2595" s="2648"/>
      <c r="F2595" s="2648"/>
      <c r="G2595" s="1722"/>
      <c r="H2595" s="2648"/>
      <c r="I2595" s="2643"/>
      <c r="J2595" s="1975"/>
      <c r="K2595" s="1975"/>
      <c r="L2595" s="1974"/>
      <c r="M2595" s="1976"/>
      <c r="N2595" s="1976"/>
      <c r="O2595" s="1976"/>
      <c r="P2595" s="1976"/>
      <c r="Q2595" s="1976"/>
      <c r="R2595" s="1976"/>
      <c r="S2595" s="2649"/>
      <c r="T2595" s="1722"/>
      <c r="U2595" s="1974"/>
      <c r="V2595" s="1974"/>
    </row>
    <row r="2596" spans="1:22">
      <c r="A2596" s="1722"/>
      <c r="B2596" s="2648"/>
      <c r="C2596" s="659"/>
      <c r="D2596" s="1722"/>
      <c r="E2596" s="2648"/>
      <c r="F2596" s="2648"/>
      <c r="G2596" s="1722"/>
      <c r="H2596" s="2648"/>
      <c r="I2596" s="2643"/>
      <c r="J2596" s="1975"/>
      <c r="K2596" s="1975"/>
      <c r="L2596" s="1974"/>
      <c r="M2596" s="1976"/>
      <c r="N2596" s="1976"/>
      <c r="O2596" s="1976"/>
      <c r="P2596" s="1976"/>
      <c r="Q2596" s="1976"/>
      <c r="R2596" s="1976"/>
      <c r="S2596" s="2649"/>
      <c r="T2596" s="1722"/>
      <c r="U2596" s="1974"/>
      <c r="V2596" s="1974"/>
    </row>
    <row r="2597" spans="1:22">
      <c r="A2597" s="1722"/>
      <c r="B2597" s="2648"/>
      <c r="C2597" s="659"/>
      <c r="D2597" s="1722"/>
      <c r="E2597" s="2648"/>
      <c r="F2597" s="2648"/>
      <c r="G2597" s="1722"/>
      <c r="H2597" s="2648"/>
      <c r="I2597" s="2643"/>
      <c r="J2597" s="1975"/>
      <c r="K2597" s="1975"/>
      <c r="L2597" s="1974"/>
      <c r="M2597" s="1976"/>
      <c r="N2597" s="1976"/>
      <c r="O2597" s="1976"/>
      <c r="P2597" s="1976"/>
      <c r="Q2597" s="1976"/>
      <c r="R2597" s="1976"/>
      <c r="S2597" s="2649"/>
      <c r="T2597" s="1722"/>
      <c r="U2597" s="1974"/>
      <c r="V2597" s="1974"/>
    </row>
    <row r="2598" spans="1:22">
      <c r="A2598" s="1722"/>
      <c r="B2598" s="2648"/>
      <c r="C2598" s="659"/>
      <c r="D2598" s="1722"/>
      <c r="E2598" s="2648"/>
      <c r="F2598" s="2648"/>
      <c r="G2598" s="1722"/>
      <c r="H2598" s="2648"/>
      <c r="I2598" s="2643"/>
      <c r="J2598" s="1975"/>
      <c r="K2598" s="1975"/>
      <c r="L2598" s="1974"/>
      <c r="M2598" s="1976"/>
      <c r="N2598" s="1976"/>
      <c r="O2598" s="1976"/>
      <c r="P2598" s="1976"/>
      <c r="Q2598" s="1976"/>
      <c r="R2598" s="1976"/>
      <c r="S2598" s="2649"/>
      <c r="T2598" s="1722"/>
      <c r="U2598" s="1974"/>
      <c r="V2598" s="1974"/>
    </row>
    <row r="2599" spans="1:22">
      <c r="A2599" s="1722"/>
      <c r="B2599" s="2648"/>
      <c r="C2599" s="659"/>
      <c r="D2599" s="1722"/>
      <c r="E2599" s="2648"/>
      <c r="F2599" s="2648"/>
      <c r="G2599" s="1722"/>
      <c r="H2599" s="2648"/>
      <c r="I2599" s="2643"/>
      <c r="J2599" s="1975"/>
      <c r="K2599" s="1975"/>
      <c r="L2599" s="1974"/>
      <c r="M2599" s="1976"/>
      <c r="N2599" s="1976"/>
      <c r="O2599" s="1976"/>
      <c r="P2599" s="1976"/>
      <c r="Q2599" s="1976"/>
      <c r="R2599" s="1976"/>
      <c r="S2599" s="2649"/>
      <c r="T2599" s="1722"/>
      <c r="U2599" s="1974"/>
      <c r="V2599" s="1974"/>
    </row>
    <row r="2600" spans="1:22">
      <c r="A2600" s="1722"/>
      <c r="B2600" s="2648"/>
      <c r="C2600" s="659"/>
      <c r="D2600" s="1722"/>
      <c r="E2600" s="2648"/>
      <c r="F2600" s="2648"/>
      <c r="G2600" s="1722"/>
      <c r="H2600" s="2648"/>
      <c r="I2600" s="2643"/>
      <c r="J2600" s="1975"/>
      <c r="K2600" s="1975"/>
      <c r="L2600" s="1974"/>
      <c r="M2600" s="1976"/>
      <c r="N2600" s="1976"/>
      <c r="O2600" s="1976"/>
      <c r="P2600" s="1976"/>
      <c r="Q2600" s="1976"/>
      <c r="R2600" s="1976"/>
      <c r="S2600" s="2649"/>
      <c r="T2600" s="1722"/>
      <c r="U2600" s="1974"/>
      <c r="V2600" s="1974"/>
    </row>
    <row r="2601" spans="1:22">
      <c r="A2601" s="1722"/>
      <c r="B2601" s="2648"/>
      <c r="C2601" s="659"/>
      <c r="D2601" s="1722"/>
      <c r="E2601" s="2648"/>
      <c r="F2601" s="2648"/>
      <c r="G2601" s="1722"/>
      <c r="H2601" s="2648"/>
      <c r="I2601" s="2643"/>
      <c r="J2601" s="1975"/>
      <c r="K2601" s="1975"/>
      <c r="L2601" s="1974"/>
      <c r="M2601" s="1976"/>
      <c r="N2601" s="1976"/>
      <c r="O2601" s="1976"/>
      <c r="P2601" s="1976"/>
      <c r="Q2601" s="1976"/>
      <c r="R2601" s="1976"/>
      <c r="S2601" s="2649"/>
      <c r="T2601" s="1722"/>
      <c r="U2601" s="1974"/>
      <c r="V2601" s="1974"/>
    </row>
    <row r="2602" spans="1:22">
      <c r="A2602" s="1722"/>
      <c r="B2602" s="2648"/>
      <c r="C2602" s="659"/>
      <c r="D2602" s="1722"/>
      <c r="E2602" s="2648"/>
      <c r="F2602" s="2648"/>
      <c r="G2602" s="1722"/>
      <c r="H2602" s="2648"/>
      <c r="I2602" s="2643"/>
      <c r="J2602" s="1975"/>
      <c r="K2602" s="1975"/>
      <c r="L2602" s="1974"/>
      <c r="M2602" s="1976"/>
      <c r="N2602" s="1976"/>
      <c r="O2602" s="1976"/>
      <c r="P2602" s="1976"/>
      <c r="Q2602" s="1976"/>
      <c r="R2602" s="1976"/>
      <c r="S2602" s="2649"/>
      <c r="T2602" s="1722"/>
      <c r="U2602" s="1974"/>
      <c r="V2602" s="1974"/>
    </row>
    <row r="2603" spans="1:22">
      <c r="A2603" s="1722"/>
      <c r="B2603" s="2648"/>
      <c r="C2603" s="659"/>
      <c r="D2603" s="1722"/>
      <c r="E2603" s="2648"/>
      <c r="F2603" s="2648"/>
      <c r="G2603" s="1722"/>
      <c r="H2603" s="2648"/>
      <c r="I2603" s="2643"/>
      <c r="J2603" s="1975"/>
      <c r="K2603" s="1975"/>
      <c r="L2603" s="1974"/>
      <c r="M2603" s="1976"/>
      <c r="N2603" s="1976"/>
      <c r="O2603" s="1976"/>
      <c r="P2603" s="1976"/>
      <c r="Q2603" s="1976"/>
      <c r="R2603" s="1976"/>
      <c r="S2603" s="2649"/>
      <c r="T2603" s="1722"/>
      <c r="U2603" s="1974"/>
      <c r="V2603" s="1974"/>
    </row>
    <row r="2604" spans="1:22">
      <c r="A2604" s="1722"/>
      <c r="B2604" s="2648"/>
      <c r="C2604" s="659"/>
      <c r="D2604" s="1722"/>
      <c r="E2604" s="2648"/>
      <c r="F2604" s="2648"/>
      <c r="G2604" s="1722"/>
      <c r="H2604" s="2648"/>
      <c r="I2604" s="2643"/>
      <c r="J2604" s="1975"/>
      <c r="K2604" s="1975"/>
      <c r="L2604" s="1974"/>
      <c r="M2604" s="1976"/>
      <c r="N2604" s="1976"/>
      <c r="O2604" s="1976"/>
      <c r="P2604" s="1976"/>
      <c r="Q2604" s="1976"/>
      <c r="R2604" s="1976"/>
      <c r="S2604" s="2649"/>
      <c r="T2604" s="1722"/>
      <c r="U2604" s="1974"/>
      <c r="V2604" s="1974"/>
    </row>
    <row r="2605" spans="1:22">
      <c r="A2605" s="1722"/>
      <c r="B2605" s="2648"/>
      <c r="C2605" s="659"/>
      <c r="D2605" s="1722"/>
      <c r="E2605" s="2648"/>
      <c r="F2605" s="2648"/>
      <c r="G2605" s="1722"/>
      <c r="H2605" s="2648"/>
      <c r="I2605" s="2643"/>
      <c r="J2605" s="1975"/>
      <c r="K2605" s="1975"/>
      <c r="L2605" s="1974"/>
      <c r="M2605" s="1976"/>
      <c r="N2605" s="1976"/>
      <c r="O2605" s="1976"/>
      <c r="P2605" s="1976"/>
      <c r="Q2605" s="1976"/>
      <c r="R2605" s="1976"/>
      <c r="S2605" s="2649"/>
      <c r="T2605" s="1722"/>
      <c r="U2605" s="1974"/>
      <c r="V2605" s="1974"/>
    </row>
    <row r="2606" spans="1:22">
      <c r="A2606" s="1722"/>
      <c r="B2606" s="2648"/>
      <c r="C2606" s="659"/>
      <c r="D2606" s="1722"/>
      <c r="E2606" s="2648"/>
      <c r="F2606" s="2648"/>
      <c r="G2606" s="1722"/>
      <c r="H2606" s="2648"/>
      <c r="I2606" s="2643"/>
      <c r="J2606" s="1975"/>
      <c r="K2606" s="1975"/>
      <c r="L2606" s="1974"/>
      <c r="M2606" s="1976"/>
      <c r="N2606" s="1976"/>
      <c r="O2606" s="1976"/>
      <c r="P2606" s="1976"/>
      <c r="Q2606" s="1976"/>
      <c r="R2606" s="1976"/>
      <c r="S2606" s="2649"/>
      <c r="T2606" s="1722"/>
      <c r="U2606" s="1974"/>
      <c r="V2606" s="1974"/>
    </row>
    <row r="2607" spans="1:22">
      <c r="A2607" s="1722"/>
      <c r="B2607" s="2648"/>
      <c r="C2607" s="659"/>
      <c r="D2607" s="1722"/>
      <c r="E2607" s="2648"/>
      <c r="F2607" s="2648"/>
      <c r="G2607" s="1722"/>
      <c r="H2607" s="2648"/>
      <c r="I2607" s="2643"/>
      <c r="J2607" s="1975"/>
      <c r="K2607" s="1975"/>
      <c r="L2607" s="1974"/>
      <c r="M2607" s="1976"/>
      <c r="N2607" s="1976"/>
      <c r="O2607" s="1976"/>
      <c r="P2607" s="1976"/>
      <c r="Q2607" s="1976"/>
      <c r="R2607" s="1976"/>
      <c r="S2607" s="2649"/>
      <c r="T2607" s="1722"/>
      <c r="U2607" s="1974"/>
      <c r="V2607" s="1974"/>
    </row>
    <row r="2608" spans="1:22">
      <c r="A2608" s="1722"/>
      <c r="B2608" s="2648"/>
      <c r="C2608" s="659"/>
      <c r="D2608" s="1722"/>
      <c r="E2608" s="2648"/>
      <c r="F2608" s="2648"/>
      <c r="G2608" s="1722"/>
      <c r="H2608" s="2648"/>
      <c r="I2608" s="2643"/>
      <c r="J2608" s="1975"/>
      <c r="K2608" s="1975"/>
      <c r="L2608" s="1974"/>
      <c r="M2608" s="1976"/>
      <c r="N2608" s="1976"/>
      <c r="O2608" s="1976"/>
      <c r="P2608" s="1976"/>
      <c r="Q2608" s="1976"/>
      <c r="R2608" s="1976"/>
      <c r="S2608" s="2649"/>
      <c r="T2608" s="1722"/>
      <c r="U2608" s="1974"/>
      <c r="V2608" s="1974"/>
    </row>
    <row r="2609" spans="1:22">
      <c r="A2609" s="1722"/>
      <c r="B2609" s="2648"/>
      <c r="C2609" s="659"/>
      <c r="D2609" s="1722"/>
      <c r="E2609" s="2648"/>
      <c r="F2609" s="2648"/>
      <c r="G2609" s="1722"/>
      <c r="H2609" s="2648"/>
      <c r="I2609" s="2643"/>
      <c r="J2609" s="1975"/>
      <c r="K2609" s="1975"/>
      <c r="L2609" s="1974"/>
      <c r="M2609" s="1976"/>
      <c r="N2609" s="1976"/>
      <c r="O2609" s="1976"/>
      <c r="P2609" s="1976"/>
      <c r="Q2609" s="1976"/>
      <c r="R2609" s="1976"/>
      <c r="S2609" s="2649"/>
      <c r="T2609" s="1722"/>
      <c r="U2609" s="1974"/>
      <c r="V2609" s="1974"/>
    </row>
    <row r="2610" spans="1:22">
      <c r="A2610" s="1722"/>
      <c r="B2610" s="2648"/>
      <c r="C2610" s="659"/>
      <c r="D2610" s="1722"/>
      <c r="E2610" s="2648"/>
      <c r="F2610" s="2648"/>
      <c r="G2610" s="1722"/>
      <c r="H2610" s="2648"/>
      <c r="I2610" s="2643"/>
      <c r="J2610" s="1975"/>
      <c r="K2610" s="1975"/>
      <c r="L2610" s="1974"/>
      <c r="M2610" s="1976"/>
      <c r="N2610" s="1976"/>
      <c r="O2610" s="1976"/>
      <c r="P2610" s="1976"/>
      <c r="Q2610" s="1976"/>
      <c r="R2610" s="1976"/>
      <c r="S2610" s="2649"/>
      <c r="T2610" s="1722"/>
      <c r="U2610" s="1974"/>
      <c r="V2610" s="1974"/>
    </row>
    <row r="2611" spans="1:22">
      <c r="A2611" s="1722"/>
      <c r="B2611" s="2648"/>
      <c r="C2611" s="659"/>
      <c r="D2611" s="1722"/>
      <c r="E2611" s="2648"/>
      <c r="F2611" s="2648"/>
      <c r="G2611" s="1722"/>
      <c r="H2611" s="2648"/>
      <c r="I2611" s="2643"/>
      <c r="J2611" s="1975"/>
      <c r="K2611" s="1975"/>
      <c r="L2611" s="1974"/>
      <c r="M2611" s="1976"/>
      <c r="N2611" s="1976"/>
      <c r="O2611" s="1976"/>
      <c r="P2611" s="1976"/>
      <c r="Q2611" s="1976"/>
      <c r="R2611" s="1976"/>
      <c r="S2611" s="2649"/>
      <c r="T2611" s="1722"/>
      <c r="U2611" s="1974"/>
      <c r="V2611" s="1974"/>
    </row>
    <row r="2612" spans="1:22">
      <c r="A2612" s="1722"/>
      <c r="B2612" s="2648"/>
      <c r="C2612" s="659"/>
      <c r="D2612" s="1722"/>
      <c r="E2612" s="2648"/>
      <c r="F2612" s="2648"/>
      <c r="G2612" s="1722"/>
      <c r="H2612" s="2648"/>
      <c r="I2612" s="2643"/>
      <c r="J2612" s="1975"/>
      <c r="K2612" s="1975"/>
      <c r="L2612" s="1974"/>
      <c r="M2612" s="1976"/>
      <c r="N2612" s="1976"/>
      <c r="O2612" s="1976"/>
      <c r="P2612" s="1976"/>
      <c r="Q2612" s="1976"/>
      <c r="R2612" s="1976"/>
      <c r="S2612" s="2649"/>
      <c r="T2612" s="1722"/>
      <c r="U2612" s="1974"/>
      <c r="V2612" s="1974"/>
    </row>
    <row r="2613" spans="1:22">
      <c r="A2613" s="1722"/>
      <c r="B2613" s="2648"/>
      <c r="C2613" s="659"/>
      <c r="D2613" s="1722"/>
      <c r="E2613" s="2648"/>
      <c r="F2613" s="2648"/>
      <c r="G2613" s="1722"/>
      <c r="H2613" s="2648"/>
      <c r="I2613" s="2643"/>
      <c r="J2613" s="1975"/>
      <c r="K2613" s="1975"/>
      <c r="L2613" s="1974"/>
      <c r="M2613" s="1976"/>
      <c r="N2613" s="1976"/>
      <c r="O2613" s="1976"/>
      <c r="P2613" s="1976"/>
      <c r="Q2613" s="1976"/>
      <c r="R2613" s="1976"/>
      <c r="S2613" s="2649"/>
      <c r="T2613" s="1722"/>
      <c r="U2613" s="1974"/>
      <c r="V2613" s="1974"/>
    </row>
    <row r="2614" spans="1:22">
      <c r="A2614" s="1722"/>
      <c r="B2614" s="2648"/>
      <c r="C2614" s="659"/>
      <c r="D2614" s="1722"/>
      <c r="E2614" s="2648"/>
      <c r="F2614" s="2648"/>
      <c r="G2614" s="1722"/>
      <c r="H2614" s="2648"/>
      <c r="I2614" s="2643"/>
      <c r="J2614" s="1975"/>
      <c r="K2614" s="1975"/>
      <c r="L2614" s="1974"/>
      <c r="M2614" s="1976"/>
      <c r="N2614" s="1976"/>
      <c r="O2614" s="1976"/>
      <c r="P2614" s="1976"/>
      <c r="Q2614" s="1976"/>
      <c r="R2614" s="1976"/>
      <c r="S2614" s="2649"/>
      <c r="T2614" s="1722"/>
      <c r="U2614" s="1974"/>
      <c r="V2614" s="1974"/>
    </row>
    <row r="2615" spans="1:22">
      <c r="A2615" s="1722"/>
      <c r="B2615" s="2648"/>
      <c r="C2615" s="659"/>
      <c r="D2615" s="1722"/>
      <c r="E2615" s="2648"/>
      <c r="F2615" s="2648"/>
      <c r="G2615" s="1722"/>
      <c r="H2615" s="2648"/>
      <c r="I2615" s="2643"/>
      <c r="J2615" s="1975"/>
      <c r="K2615" s="1975"/>
      <c r="L2615" s="1974"/>
      <c r="M2615" s="1976"/>
      <c r="N2615" s="1976"/>
      <c r="O2615" s="1976"/>
      <c r="P2615" s="1976"/>
      <c r="Q2615" s="1976"/>
      <c r="R2615" s="1976"/>
      <c r="S2615" s="2649"/>
      <c r="T2615" s="1722"/>
      <c r="U2615" s="1974"/>
      <c r="V2615" s="1974"/>
    </row>
    <row r="2616" spans="1:22">
      <c r="A2616" s="1722"/>
      <c r="B2616" s="2648"/>
      <c r="C2616" s="659"/>
      <c r="D2616" s="1722"/>
      <c r="E2616" s="2648"/>
      <c r="F2616" s="2648"/>
      <c r="G2616" s="1722"/>
      <c r="H2616" s="2648"/>
      <c r="I2616" s="2643"/>
      <c r="J2616" s="1975"/>
      <c r="K2616" s="1975"/>
      <c r="L2616" s="1974"/>
      <c r="M2616" s="1976"/>
      <c r="N2616" s="1976"/>
      <c r="O2616" s="1976"/>
      <c r="P2616" s="1976"/>
      <c r="Q2616" s="1976"/>
      <c r="R2616" s="1976"/>
      <c r="S2616" s="2649"/>
      <c r="T2616" s="1722"/>
      <c r="U2616" s="1974"/>
      <c r="V2616" s="1974"/>
    </row>
    <row r="2617" spans="1:22">
      <c r="A2617" s="1722"/>
      <c r="B2617" s="2648"/>
      <c r="C2617" s="659"/>
      <c r="D2617" s="1722"/>
      <c r="E2617" s="2648"/>
      <c r="F2617" s="2648"/>
      <c r="G2617" s="1722"/>
      <c r="H2617" s="2648"/>
      <c r="I2617" s="2643"/>
      <c r="J2617" s="1975"/>
      <c r="K2617" s="1975"/>
      <c r="L2617" s="1974"/>
      <c r="M2617" s="1976"/>
      <c r="N2617" s="1976"/>
      <c r="O2617" s="1976"/>
      <c r="P2617" s="1976"/>
      <c r="Q2617" s="1976"/>
      <c r="R2617" s="1976"/>
      <c r="S2617" s="2649"/>
      <c r="T2617" s="1722"/>
      <c r="U2617" s="1974"/>
      <c r="V2617" s="1974"/>
    </row>
    <row r="2618" spans="1:22">
      <c r="A2618" s="1722"/>
      <c r="B2618" s="2648"/>
      <c r="C2618" s="659"/>
      <c r="D2618" s="1722"/>
      <c r="E2618" s="2648"/>
      <c r="F2618" s="2648"/>
      <c r="G2618" s="1722"/>
      <c r="H2618" s="2648"/>
      <c r="I2618" s="2643"/>
      <c r="J2618" s="1975"/>
      <c r="K2618" s="1975"/>
      <c r="L2618" s="1974"/>
      <c r="M2618" s="1976"/>
      <c r="N2618" s="1976"/>
      <c r="O2618" s="1976"/>
      <c r="P2618" s="1976"/>
      <c r="Q2618" s="1976"/>
      <c r="R2618" s="1976"/>
      <c r="S2618" s="2649"/>
      <c r="T2618" s="1722"/>
      <c r="U2618" s="1974"/>
      <c r="V2618" s="1974"/>
    </row>
    <row r="2619" spans="1:22">
      <c r="A2619" s="1722"/>
      <c r="B2619" s="2648"/>
      <c r="C2619" s="659"/>
      <c r="D2619" s="1722"/>
      <c r="E2619" s="2648"/>
      <c r="F2619" s="2648"/>
      <c r="G2619" s="1722"/>
      <c r="H2619" s="2648"/>
      <c r="I2619" s="2643"/>
      <c r="J2619" s="1975"/>
      <c r="K2619" s="1975"/>
      <c r="L2619" s="1974"/>
      <c r="M2619" s="1976"/>
      <c r="N2619" s="1976"/>
      <c r="O2619" s="1976"/>
      <c r="P2619" s="1976"/>
      <c r="Q2619" s="1976"/>
      <c r="R2619" s="1976"/>
      <c r="S2619" s="2649"/>
      <c r="T2619" s="1722"/>
      <c r="U2619" s="1974"/>
      <c r="V2619" s="1974"/>
    </row>
    <row r="2620" spans="1:22">
      <c r="A2620" s="1722"/>
      <c r="B2620" s="2648"/>
      <c r="C2620" s="659"/>
      <c r="D2620" s="1722"/>
      <c r="E2620" s="2648"/>
      <c r="F2620" s="2648"/>
      <c r="G2620" s="1722"/>
      <c r="H2620" s="2648"/>
      <c r="I2620" s="2643"/>
      <c r="J2620" s="1975"/>
      <c r="K2620" s="1975"/>
      <c r="L2620" s="1974"/>
      <c r="M2620" s="1976"/>
      <c r="N2620" s="1976"/>
      <c r="O2620" s="1976"/>
      <c r="P2620" s="1976"/>
      <c r="Q2620" s="1976"/>
      <c r="R2620" s="1976"/>
      <c r="S2620" s="2649"/>
      <c r="T2620" s="1722"/>
      <c r="U2620" s="1974"/>
      <c r="V2620" s="1974"/>
    </row>
    <row r="2621" spans="1:22">
      <c r="A2621" s="1722"/>
      <c r="B2621" s="2648"/>
      <c r="C2621" s="659"/>
      <c r="D2621" s="1722"/>
      <c r="E2621" s="2648"/>
      <c r="F2621" s="2648"/>
      <c r="G2621" s="1722"/>
      <c r="H2621" s="2648"/>
      <c r="I2621" s="2643"/>
      <c r="J2621" s="1975"/>
      <c r="K2621" s="1975"/>
      <c r="L2621" s="1974"/>
      <c r="M2621" s="1976"/>
      <c r="N2621" s="1976"/>
      <c r="O2621" s="1976"/>
      <c r="P2621" s="1976"/>
      <c r="Q2621" s="1976"/>
      <c r="R2621" s="1976"/>
      <c r="S2621" s="2649"/>
      <c r="T2621" s="1722"/>
      <c r="U2621" s="1974"/>
      <c r="V2621" s="1974"/>
    </row>
    <row r="2622" spans="1:22">
      <c r="A2622" s="1722"/>
      <c r="B2622" s="2648"/>
      <c r="C2622" s="659"/>
      <c r="D2622" s="1722"/>
      <c r="E2622" s="2648"/>
      <c r="F2622" s="2648"/>
      <c r="G2622" s="1722"/>
      <c r="H2622" s="2648"/>
      <c r="I2622" s="2643"/>
      <c r="J2622" s="1975"/>
      <c r="K2622" s="1975"/>
      <c r="L2622" s="1974"/>
      <c r="M2622" s="1976"/>
      <c r="N2622" s="1976"/>
      <c r="O2622" s="1976"/>
      <c r="P2622" s="1976"/>
      <c r="Q2622" s="1976"/>
      <c r="R2622" s="1976"/>
      <c r="S2622" s="2649"/>
      <c r="T2622" s="1722"/>
      <c r="U2622" s="1974"/>
      <c r="V2622" s="1974"/>
    </row>
    <row r="2623" spans="1:22">
      <c r="A2623" s="1722"/>
      <c r="B2623" s="2648"/>
      <c r="C2623" s="659"/>
      <c r="D2623" s="1722"/>
      <c r="E2623" s="2648"/>
      <c r="F2623" s="2648"/>
      <c r="G2623" s="1722"/>
      <c r="H2623" s="2648"/>
      <c r="I2623" s="2643"/>
      <c r="J2623" s="1975"/>
      <c r="K2623" s="1975"/>
      <c r="L2623" s="1974"/>
      <c r="M2623" s="1976"/>
      <c r="N2623" s="1976"/>
      <c r="O2623" s="1976"/>
      <c r="P2623" s="1976"/>
      <c r="Q2623" s="1976"/>
      <c r="R2623" s="1976"/>
      <c r="S2623" s="2649"/>
      <c r="T2623" s="1722"/>
      <c r="U2623" s="1974"/>
      <c r="V2623" s="1974"/>
    </row>
    <row r="2624" spans="1:22">
      <c r="A2624" s="1722"/>
      <c r="B2624" s="2648"/>
      <c r="C2624" s="659"/>
      <c r="D2624" s="1722"/>
      <c r="E2624" s="2648"/>
      <c r="F2624" s="2648"/>
      <c r="G2624" s="1722"/>
      <c r="H2624" s="2648"/>
      <c r="I2624" s="2643"/>
      <c r="J2624" s="1975"/>
      <c r="K2624" s="1975"/>
      <c r="L2624" s="1974"/>
      <c r="M2624" s="1976"/>
      <c r="N2624" s="1976"/>
      <c r="O2624" s="1976"/>
      <c r="P2624" s="1976"/>
      <c r="Q2624" s="1976"/>
      <c r="R2624" s="1976"/>
      <c r="S2624" s="2649"/>
      <c r="T2624" s="1722"/>
      <c r="U2624" s="1974"/>
      <c r="V2624" s="1974"/>
    </row>
    <row r="2625" spans="1:22">
      <c r="A2625" s="1722"/>
      <c r="B2625" s="2648"/>
      <c r="C2625" s="659"/>
      <c r="D2625" s="1722"/>
      <c r="E2625" s="2648"/>
      <c r="F2625" s="2648"/>
      <c r="G2625" s="1722"/>
      <c r="H2625" s="2648"/>
      <c r="I2625" s="2643"/>
      <c r="J2625" s="1975"/>
      <c r="K2625" s="1975"/>
      <c r="L2625" s="1974"/>
      <c r="M2625" s="1976"/>
      <c r="N2625" s="1976"/>
      <c r="O2625" s="1976"/>
      <c r="P2625" s="1976"/>
      <c r="Q2625" s="1976"/>
      <c r="R2625" s="1976"/>
      <c r="S2625" s="2649"/>
      <c r="T2625" s="1722"/>
      <c r="U2625" s="1974"/>
      <c r="V2625" s="1974"/>
    </row>
    <row r="2626" spans="1:22">
      <c r="A2626" s="1722"/>
      <c r="B2626" s="2648"/>
      <c r="C2626" s="659"/>
      <c r="D2626" s="1722"/>
      <c r="E2626" s="2648"/>
      <c r="F2626" s="2648"/>
      <c r="G2626" s="1722"/>
      <c r="H2626" s="2648"/>
      <c r="I2626" s="2643"/>
      <c r="J2626" s="1975"/>
      <c r="K2626" s="1975"/>
      <c r="L2626" s="1974"/>
      <c r="M2626" s="1976"/>
      <c r="N2626" s="1976"/>
      <c r="O2626" s="1976"/>
      <c r="P2626" s="1976"/>
      <c r="Q2626" s="1976"/>
      <c r="R2626" s="1976"/>
      <c r="S2626" s="2649"/>
      <c r="T2626" s="1722"/>
      <c r="U2626" s="1974"/>
      <c r="V2626" s="1974"/>
    </row>
    <row r="2627" spans="1:22">
      <c r="A2627" s="1722"/>
      <c r="B2627" s="2648"/>
      <c r="C2627" s="659"/>
      <c r="D2627" s="1722"/>
      <c r="E2627" s="2648"/>
      <c r="F2627" s="2648"/>
      <c r="G2627" s="1722"/>
      <c r="H2627" s="2648"/>
      <c r="I2627" s="2643"/>
      <c r="J2627" s="1975"/>
      <c r="K2627" s="1975"/>
      <c r="L2627" s="1974"/>
      <c r="M2627" s="1976"/>
      <c r="N2627" s="1976"/>
      <c r="O2627" s="1976"/>
      <c r="P2627" s="1976"/>
      <c r="Q2627" s="1976"/>
      <c r="R2627" s="1976"/>
      <c r="S2627" s="2649"/>
      <c r="T2627" s="1722"/>
      <c r="U2627" s="1974"/>
      <c r="V2627" s="1974"/>
    </row>
    <row r="2628" spans="1:22">
      <c r="A2628" s="1722"/>
      <c r="B2628" s="2648"/>
      <c r="C2628" s="659"/>
      <c r="D2628" s="1722"/>
      <c r="E2628" s="2648"/>
      <c r="F2628" s="2648"/>
      <c r="G2628" s="1722"/>
      <c r="H2628" s="2648"/>
      <c r="I2628" s="2643"/>
      <c r="J2628" s="1975"/>
      <c r="K2628" s="1975"/>
      <c r="L2628" s="1974"/>
      <c r="M2628" s="1976"/>
      <c r="N2628" s="1976"/>
      <c r="O2628" s="1976"/>
      <c r="P2628" s="1976"/>
      <c r="Q2628" s="1976"/>
      <c r="R2628" s="1976"/>
      <c r="S2628" s="2649"/>
      <c r="T2628" s="1722"/>
      <c r="U2628" s="1974"/>
      <c r="V2628" s="1974"/>
    </row>
    <row r="2629" spans="1:22">
      <c r="A2629" s="1722"/>
      <c r="B2629" s="2648"/>
      <c r="C2629" s="659"/>
      <c r="D2629" s="1722"/>
      <c r="E2629" s="2648"/>
      <c r="F2629" s="2648"/>
      <c r="G2629" s="1722"/>
      <c r="H2629" s="2648"/>
      <c r="I2629" s="2643"/>
      <c r="J2629" s="1975"/>
      <c r="K2629" s="1975"/>
      <c r="L2629" s="1974"/>
      <c r="M2629" s="1976"/>
      <c r="N2629" s="1976"/>
      <c r="O2629" s="1976"/>
      <c r="P2629" s="1976"/>
      <c r="Q2629" s="1976"/>
      <c r="R2629" s="1976"/>
      <c r="S2629" s="2649"/>
      <c r="T2629" s="1722"/>
      <c r="U2629" s="1974"/>
      <c r="V2629" s="1974"/>
    </row>
    <row r="2630" spans="1:22">
      <c r="A2630" s="1722"/>
      <c r="B2630" s="2648"/>
      <c r="C2630" s="659"/>
      <c r="D2630" s="1722"/>
      <c r="E2630" s="2648"/>
      <c r="F2630" s="2648"/>
      <c r="G2630" s="1722"/>
      <c r="H2630" s="2648"/>
      <c r="I2630" s="2643"/>
      <c r="J2630" s="1975"/>
      <c r="K2630" s="1975"/>
      <c r="L2630" s="1974"/>
      <c r="M2630" s="1976"/>
      <c r="N2630" s="1976"/>
      <c r="O2630" s="1976"/>
      <c r="P2630" s="1976"/>
      <c r="Q2630" s="1976"/>
      <c r="R2630" s="1976"/>
      <c r="S2630" s="2649"/>
      <c r="T2630" s="1722"/>
      <c r="U2630" s="1974"/>
      <c r="V2630" s="1974"/>
    </row>
    <row r="2631" spans="1:22">
      <c r="A2631" s="1722"/>
      <c r="B2631" s="2648"/>
      <c r="C2631" s="659"/>
      <c r="D2631" s="1722"/>
      <c r="E2631" s="2648"/>
      <c r="F2631" s="2648"/>
      <c r="G2631" s="1722"/>
      <c r="H2631" s="2648"/>
      <c r="I2631" s="2643"/>
      <c r="J2631" s="1975"/>
      <c r="K2631" s="1975"/>
      <c r="L2631" s="1974"/>
      <c r="M2631" s="1976"/>
      <c r="N2631" s="1976"/>
      <c r="O2631" s="1976"/>
      <c r="P2631" s="1976"/>
      <c r="Q2631" s="1976"/>
      <c r="R2631" s="1976"/>
      <c r="S2631" s="2649"/>
      <c r="T2631" s="1722"/>
      <c r="U2631" s="1974"/>
      <c r="V2631" s="1974"/>
    </row>
    <row r="2632" spans="1:22">
      <c r="A2632" s="1722"/>
      <c r="B2632" s="2648"/>
      <c r="C2632" s="659"/>
      <c r="D2632" s="1722"/>
      <c r="E2632" s="2648"/>
      <c r="F2632" s="2648"/>
      <c r="G2632" s="1722"/>
      <c r="H2632" s="2648"/>
      <c r="I2632" s="2643"/>
      <c r="J2632" s="1975"/>
      <c r="K2632" s="1975"/>
      <c r="L2632" s="1974"/>
      <c r="M2632" s="1976"/>
      <c r="N2632" s="1976"/>
      <c r="O2632" s="1976"/>
      <c r="P2632" s="1976"/>
      <c r="Q2632" s="1976"/>
      <c r="R2632" s="1976"/>
      <c r="S2632" s="2649"/>
      <c r="T2632" s="1722"/>
      <c r="U2632" s="1974"/>
      <c r="V2632" s="1974"/>
    </row>
    <row r="2633" spans="1:22">
      <c r="A2633" s="1722"/>
      <c r="B2633" s="2648"/>
      <c r="C2633" s="659"/>
      <c r="D2633" s="1722"/>
      <c r="E2633" s="2648"/>
      <c r="F2633" s="2648"/>
      <c r="G2633" s="1722"/>
      <c r="H2633" s="2648"/>
      <c r="I2633" s="2643"/>
      <c r="J2633" s="1975"/>
      <c r="K2633" s="1975"/>
      <c r="L2633" s="1974"/>
      <c r="M2633" s="1976"/>
      <c r="N2633" s="1976"/>
      <c r="O2633" s="1976"/>
      <c r="P2633" s="1976"/>
      <c r="Q2633" s="1976"/>
      <c r="R2633" s="1976"/>
      <c r="S2633" s="2649"/>
      <c r="T2633" s="1722"/>
      <c r="U2633" s="1974"/>
      <c r="V2633" s="1974"/>
    </row>
    <row r="2634" spans="1:22">
      <c r="A2634" s="1722"/>
      <c r="B2634" s="2648"/>
      <c r="C2634" s="659"/>
      <c r="D2634" s="1722"/>
      <c r="E2634" s="2648"/>
      <c r="F2634" s="2648"/>
      <c r="G2634" s="1722"/>
      <c r="H2634" s="2648"/>
      <c r="I2634" s="2643"/>
      <c r="J2634" s="1975"/>
      <c r="K2634" s="1975"/>
      <c r="L2634" s="1974"/>
      <c r="M2634" s="1976"/>
      <c r="N2634" s="1976"/>
      <c r="O2634" s="1976"/>
      <c r="P2634" s="1976"/>
      <c r="Q2634" s="1976"/>
      <c r="R2634" s="1976"/>
      <c r="S2634" s="2649"/>
      <c r="T2634" s="1722"/>
      <c r="U2634" s="1974"/>
      <c r="V2634" s="1974"/>
    </row>
    <row r="2635" spans="1:22">
      <c r="A2635" s="1722"/>
      <c r="B2635" s="2648"/>
      <c r="C2635" s="659"/>
      <c r="D2635" s="1722"/>
      <c r="E2635" s="2648"/>
      <c r="F2635" s="2648"/>
      <c r="G2635" s="1722"/>
      <c r="H2635" s="2648"/>
      <c r="I2635" s="2643"/>
      <c r="J2635" s="1975"/>
      <c r="K2635" s="1975"/>
      <c r="L2635" s="1974"/>
      <c r="M2635" s="1976"/>
      <c r="N2635" s="1976"/>
      <c r="O2635" s="1976"/>
      <c r="P2635" s="1976"/>
      <c r="Q2635" s="1976"/>
      <c r="R2635" s="1976"/>
      <c r="S2635" s="2649"/>
      <c r="T2635" s="1722"/>
      <c r="U2635" s="1974"/>
      <c r="V2635" s="1974"/>
    </row>
    <row r="2636" spans="1:22">
      <c r="A2636" s="1722"/>
      <c r="B2636" s="2648"/>
      <c r="C2636" s="659"/>
      <c r="D2636" s="1722"/>
      <c r="E2636" s="2648"/>
      <c r="F2636" s="2648"/>
      <c r="G2636" s="1722"/>
      <c r="H2636" s="2648"/>
      <c r="I2636" s="2643"/>
      <c r="J2636" s="1975"/>
      <c r="K2636" s="1975"/>
      <c r="L2636" s="1974"/>
      <c r="M2636" s="1976"/>
      <c r="N2636" s="1976"/>
      <c r="O2636" s="1976"/>
      <c r="P2636" s="1976"/>
      <c r="Q2636" s="1976"/>
      <c r="R2636" s="1976"/>
      <c r="S2636" s="2649"/>
      <c r="T2636" s="1722"/>
      <c r="U2636" s="1974"/>
      <c r="V2636" s="1974"/>
    </row>
    <row r="2637" spans="1:22">
      <c r="A2637" s="1722"/>
      <c r="B2637" s="2648"/>
      <c r="C2637" s="659"/>
      <c r="D2637" s="1722"/>
      <c r="E2637" s="2648"/>
      <c r="F2637" s="2648"/>
      <c r="G2637" s="1722"/>
      <c r="H2637" s="2648"/>
      <c r="I2637" s="2643"/>
      <c r="J2637" s="1975"/>
      <c r="K2637" s="1975"/>
      <c r="L2637" s="1974"/>
      <c r="M2637" s="1976"/>
      <c r="N2637" s="1976"/>
      <c r="O2637" s="1976"/>
      <c r="P2637" s="1976"/>
      <c r="Q2637" s="1976"/>
      <c r="R2637" s="1976"/>
      <c r="S2637" s="2649"/>
      <c r="T2637" s="1722"/>
      <c r="U2637" s="1974"/>
      <c r="V2637" s="1974"/>
    </row>
    <row r="2638" spans="1:22">
      <c r="A2638" s="1722"/>
      <c r="B2638" s="2648"/>
      <c r="C2638" s="659"/>
      <c r="D2638" s="1722"/>
      <c r="E2638" s="2648"/>
      <c r="F2638" s="2648"/>
      <c r="G2638" s="1722"/>
      <c r="H2638" s="2648"/>
      <c r="I2638" s="2643"/>
      <c r="J2638" s="1975"/>
      <c r="K2638" s="1975"/>
      <c r="L2638" s="1974"/>
      <c r="M2638" s="1976"/>
      <c r="N2638" s="1976"/>
      <c r="O2638" s="1976"/>
      <c r="P2638" s="1976"/>
      <c r="Q2638" s="1976"/>
      <c r="R2638" s="1976"/>
      <c r="S2638" s="2649"/>
      <c r="T2638" s="1722"/>
      <c r="U2638" s="1974"/>
      <c r="V2638" s="1974"/>
    </row>
    <row r="2639" spans="1:22">
      <c r="A2639" s="1722"/>
      <c r="B2639" s="2648"/>
      <c r="C2639" s="659"/>
      <c r="D2639" s="1722"/>
      <c r="E2639" s="2648"/>
      <c r="F2639" s="2648"/>
      <c r="G2639" s="1722"/>
      <c r="H2639" s="2648"/>
      <c r="I2639" s="2643"/>
      <c r="J2639" s="1975"/>
      <c r="K2639" s="1975"/>
      <c r="L2639" s="1974"/>
      <c r="M2639" s="1976"/>
      <c r="N2639" s="1976"/>
      <c r="O2639" s="1976"/>
      <c r="P2639" s="1976"/>
      <c r="Q2639" s="1976"/>
      <c r="R2639" s="1976"/>
      <c r="S2639" s="2649"/>
      <c r="T2639" s="1722"/>
      <c r="U2639" s="1974"/>
      <c r="V2639" s="1974"/>
    </row>
    <row r="2640" spans="1:22">
      <c r="A2640" s="1722"/>
      <c r="B2640" s="2648"/>
      <c r="C2640" s="659"/>
      <c r="D2640" s="1722"/>
      <c r="E2640" s="2648"/>
      <c r="F2640" s="2648"/>
      <c r="G2640" s="1722"/>
      <c r="H2640" s="2648"/>
      <c r="I2640" s="2643"/>
      <c r="J2640" s="1975"/>
      <c r="K2640" s="1975"/>
      <c r="L2640" s="1974"/>
      <c r="M2640" s="1976"/>
      <c r="N2640" s="1976"/>
      <c r="O2640" s="1976"/>
      <c r="P2640" s="1976"/>
      <c r="Q2640" s="1976"/>
      <c r="R2640" s="1976"/>
      <c r="S2640" s="2649"/>
      <c r="T2640" s="1722"/>
      <c r="U2640" s="1974"/>
      <c r="V2640" s="1974"/>
    </row>
    <row r="2641" spans="1:22">
      <c r="A2641" s="1722"/>
      <c r="B2641" s="2648"/>
      <c r="C2641" s="659"/>
      <c r="D2641" s="1722"/>
      <c r="E2641" s="2648"/>
      <c r="F2641" s="2648"/>
      <c r="G2641" s="1722"/>
      <c r="H2641" s="2648"/>
      <c r="I2641" s="2643"/>
      <c r="J2641" s="1975"/>
      <c r="K2641" s="1975"/>
      <c r="L2641" s="1974"/>
      <c r="M2641" s="1976"/>
      <c r="N2641" s="1976"/>
      <c r="O2641" s="1976"/>
      <c r="P2641" s="1976"/>
      <c r="Q2641" s="1976"/>
      <c r="R2641" s="1976"/>
      <c r="S2641" s="2649"/>
      <c r="T2641" s="1722"/>
      <c r="U2641" s="1974"/>
      <c r="V2641" s="1974"/>
    </row>
    <row r="2642" spans="1:22">
      <c r="A2642" s="1722"/>
      <c r="B2642" s="2648"/>
      <c r="C2642" s="659"/>
      <c r="D2642" s="1722"/>
      <c r="E2642" s="2648"/>
      <c r="F2642" s="2648"/>
      <c r="G2642" s="1722"/>
      <c r="H2642" s="2648"/>
      <c r="I2642" s="2643"/>
      <c r="J2642" s="1975"/>
      <c r="K2642" s="1975"/>
      <c r="L2642" s="1974"/>
      <c r="M2642" s="1976"/>
      <c r="N2642" s="1976"/>
      <c r="O2642" s="1976"/>
      <c r="P2642" s="1976"/>
      <c r="Q2642" s="1976"/>
      <c r="R2642" s="1976"/>
      <c r="S2642" s="2649"/>
      <c r="T2642" s="1722"/>
      <c r="U2642" s="1974"/>
      <c r="V2642" s="1974"/>
    </row>
    <row r="2643" spans="1:22">
      <c r="A2643" s="1722"/>
      <c r="B2643" s="2648"/>
      <c r="C2643" s="659"/>
      <c r="D2643" s="1722"/>
      <c r="E2643" s="2648"/>
      <c r="F2643" s="2648"/>
      <c r="G2643" s="1722"/>
      <c r="H2643" s="2648"/>
      <c r="I2643" s="2643"/>
      <c r="J2643" s="1975"/>
      <c r="K2643" s="1975"/>
      <c r="L2643" s="1974"/>
      <c r="M2643" s="1976"/>
      <c r="N2643" s="1976"/>
      <c r="O2643" s="1976"/>
      <c r="P2643" s="1976"/>
      <c r="Q2643" s="1976"/>
      <c r="R2643" s="1976"/>
      <c r="S2643" s="2649"/>
      <c r="T2643" s="1722"/>
      <c r="U2643" s="1974"/>
      <c r="V2643" s="1974"/>
    </row>
    <row r="2644" spans="1:22">
      <c r="A2644" s="1722"/>
      <c r="B2644" s="2648"/>
      <c r="C2644" s="659"/>
      <c r="D2644" s="1722"/>
      <c r="E2644" s="2648"/>
      <c r="F2644" s="2648"/>
      <c r="G2644" s="1722"/>
      <c r="H2644" s="2648"/>
      <c r="I2644" s="2643"/>
      <c r="J2644" s="1975"/>
      <c r="K2644" s="1975"/>
      <c r="L2644" s="1974"/>
      <c r="M2644" s="1976"/>
      <c r="N2644" s="1976"/>
      <c r="O2644" s="1976"/>
      <c r="P2644" s="1976"/>
      <c r="Q2644" s="1976"/>
      <c r="R2644" s="1976"/>
      <c r="S2644" s="2649"/>
      <c r="T2644" s="1722"/>
      <c r="U2644" s="1974"/>
      <c r="V2644" s="1974"/>
    </row>
    <row r="2645" spans="1:22">
      <c r="A2645" s="1722"/>
      <c r="B2645" s="2648"/>
      <c r="C2645" s="659"/>
      <c r="D2645" s="1722"/>
      <c r="E2645" s="2648"/>
      <c r="F2645" s="2648"/>
      <c r="G2645" s="1722"/>
      <c r="H2645" s="2648"/>
      <c r="I2645" s="2643"/>
      <c r="J2645" s="1975"/>
      <c r="K2645" s="1975"/>
      <c r="L2645" s="1974"/>
      <c r="M2645" s="1976"/>
      <c r="N2645" s="1976"/>
      <c r="O2645" s="1976"/>
      <c r="P2645" s="1976"/>
      <c r="Q2645" s="1976"/>
      <c r="R2645" s="1976"/>
      <c r="S2645" s="2649"/>
      <c r="T2645" s="1722"/>
      <c r="U2645" s="1974"/>
      <c r="V2645" s="1974"/>
    </row>
    <row r="2646" spans="1:22">
      <c r="A2646" s="1722"/>
      <c r="B2646" s="2648"/>
      <c r="C2646" s="659"/>
      <c r="D2646" s="1722"/>
      <c r="E2646" s="2648"/>
      <c r="F2646" s="2648"/>
      <c r="G2646" s="1722"/>
      <c r="H2646" s="2648"/>
      <c r="I2646" s="2643"/>
      <c r="J2646" s="1975"/>
      <c r="K2646" s="1975"/>
      <c r="L2646" s="1974"/>
      <c r="M2646" s="1976"/>
      <c r="N2646" s="1976"/>
      <c r="O2646" s="1976"/>
      <c r="P2646" s="1976"/>
      <c r="Q2646" s="1976"/>
      <c r="R2646" s="1976"/>
      <c r="S2646" s="2649"/>
      <c r="T2646" s="1722"/>
      <c r="U2646" s="1974"/>
      <c r="V2646" s="1974"/>
    </row>
    <row r="2647" spans="1:22">
      <c r="A2647" s="1722"/>
      <c r="B2647" s="2648"/>
      <c r="C2647" s="659"/>
      <c r="D2647" s="1722"/>
      <c r="E2647" s="2648"/>
      <c r="F2647" s="2648"/>
      <c r="G2647" s="1722"/>
      <c r="H2647" s="2648"/>
      <c r="I2647" s="2643"/>
      <c r="J2647" s="1975"/>
      <c r="K2647" s="1975"/>
      <c r="L2647" s="1974"/>
      <c r="M2647" s="1976"/>
      <c r="N2647" s="1976"/>
      <c r="O2647" s="1976"/>
      <c r="P2647" s="1976"/>
      <c r="Q2647" s="1976"/>
      <c r="R2647" s="1976"/>
      <c r="S2647" s="2649"/>
      <c r="T2647" s="1722"/>
      <c r="U2647" s="1974"/>
      <c r="V2647" s="1974"/>
    </row>
    <row r="2648" spans="1:22">
      <c r="A2648" s="1722"/>
      <c r="B2648" s="2648"/>
      <c r="C2648" s="659"/>
      <c r="D2648" s="1722"/>
      <c r="E2648" s="2648"/>
      <c r="F2648" s="2648"/>
      <c r="G2648" s="1722"/>
      <c r="H2648" s="2648"/>
      <c r="I2648" s="2643"/>
      <c r="J2648" s="1975"/>
      <c r="K2648" s="1975"/>
      <c r="L2648" s="1974"/>
      <c r="M2648" s="1976"/>
      <c r="N2648" s="1976"/>
      <c r="O2648" s="1976"/>
      <c r="P2648" s="1976"/>
      <c r="Q2648" s="1976"/>
      <c r="R2648" s="1976"/>
      <c r="S2648" s="2649"/>
      <c r="T2648" s="1722"/>
      <c r="U2648" s="1974"/>
      <c r="V2648" s="1974"/>
    </row>
    <row r="2649" spans="1:22">
      <c r="A2649" s="1722"/>
      <c r="B2649" s="2648"/>
      <c r="C2649" s="659"/>
      <c r="D2649" s="1722"/>
      <c r="E2649" s="2648"/>
      <c r="F2649" s="2648"/>
      <c r="G2649" s="1722"/>
      <c r="H2649" s="2648"/>
      <c r="I2649" s="2643"/>
      <c r="J2649" s="1975"/>
      <c r="K2649" s="1975"/>
      <c r="L2649" s="1974"/>
      <c r="M2649" s="1976"/>
      <c r="N2649" s="1976"/>
      <c r="O2649" s="1976"/>
      <c r="P2649" s="1976"/>
      <c r="Q2649" s="1976"/>
      <c r="R2649" s="1976"/>
      <c r="S2649" s="2649"/>
      <c r="T2649" s="1722"/>
      <c r="U2649" s="1974"/>
      <c r="V2649" s="1974"/>
    </row>
    <row r="2650" spans="1:22">
      <c r="A2650" s="1722"/>
      <c r="B2650" s="2648"/>
      <c r="C2650" s="659"/>
      <c r="D2650" s="1722"/>
      <c r="E2650" s="2648"/>
      <c r="F2650" s="2648"/>
      <c r="G2650" s="1722"/>
      <c r="H2650" s="2648"/>
      <c r="I2650" s="2643"/>
      <c r="J2650" s="1975"/>
      <c r="K2650" s="1975"/>
      <c r="L2650" s="1974"/>
      <c r="M2650" s="1976"/>
      <c r="N2650" s="1976"/>
      <c r="O2650" s="1976"/>
      <c r="P2650" s="1976"/>
      <c r="Q2650" s="1976"/>
      <c r="R2650" s="1976"/>
      <c r="S2650" s="2649"/>
      <c r="T2650" s="1722"/>
      <c r="U2650" s="1974"/>
      <c r="V2650" s="1974"/>
    </row>
    <row r="2651" spans="1:22">
      <c r="A2651" s="1722"/>
      <c r="B2651" s="2648"/>
      <c r="C2651" s="659"/>
      <c r="D2651" s="1722"/>
      <c r="E2651" s="2648"/>
      <c r="F2651" s="2648"/>
      <c r="G2651" s="1722"/>
      <c r="H2651" s="2648"/>
      <c r="I2651" s="2643"/>
      <c r="J2651" s="1975"/>
      <c r="K2651" s="1975"/>
      <c r="L2651" s="1974"/>
      <c r="M2651" s="1976"/>
      <c r="N2651" s="1976"/>
      <c r="O2651" s="1976"/>
      <c r="P2651" s="1976"/>
      <c r="Q2651" s="1976"/>
      <c r="R2651" s="1976"/>
      <c r="S2651" s="2649"/>
      <c r="T2651" s="1722"/>
      <c r="U2651" s="1974"/>
      <c r="V2651" s="1974"/>
    </row>
    <row r="2652" spans="1:22">
      <c r="A2652" s="1722"/>
      <c r="B2652" s="2648"/>
      <c r="C2652" s="659"/>
      <c r="D2652" s="1722"/>
      <c r="E2652" s="2648"/>
      <c r="F2652" s="2648"/>
      <c r="G2652" s="1722"/>
      <c r="H2652" s="2648"/>
      <c r="I2652" s="2643"/>
      <c r="J2652" s="1975"/>
      <c r="K2652" s="1975"/>
      <c r="L2652" s="1974"/>
      <c r="M2652" s="1976"/>
      <c r="N2652" s="1976"/>
      <c r="O2652" s="1976"/>
      <c r="P2652" s="1976"/>
      <c r="Q2652" s="1976"/>
      <c r="R2652" s="1976"/>
      <c r="S2652" s="2649"/>
      <c r="T2652" s="1722"/>
      <c r="U2652" s="1974"/>
      <c r="V2652" s="1974"/>
    </row>
    <row r="2653" spans="1:22">
      <c r="A2653" s="1722"/>
      <c r="B2653" s="2648"/>
      <c r="C2653" s="659"/>
      <c r="D2653" s="1722"/>
      <c r="E2653" s="2648"/>
      <c r="F2653" s="2648"/>
      <c r="G2653" s="1722"/>
      <c r="H2653" s="2648"/>
      <c r="I2653" s="2643"/>
      <c r="J2653" s="1975"/>
      <c r="K2653" s="1975"/>
      <c r="L2653" s="1974"/>
      <c r="M2653" s="1976"/>
      <c r="N2653" s="1976"/>
      <c r="O2653" s="1976"/>
      <c r="P2653" s="1976"/>
      <c r="Q2653" s="1976"/>
      <c r="R2653" s="1976"/>
      <c r="S2653" s="2649"/>
      <c r="T2653" s="1722"/>
      <c r="U2653" s="1974"/>
      <c r="V2653" s="1974"/>
    </row>
    <row r="2654" spans="1:22">
      <c r="A2654" s="1722"/>
      <c r="B2654" s="2648"/>
      <c r="C2654" s="659"/>
      <c r="D2654" s="1722"/>
      <c r="E2654" s="2648"/>
      <c r="F2654" s="2648"/>
      <c r="G2654" s="1722"/>
      <c r="H2654" s="2648"/>
      <c r="I2654" s="2643"/>
      <c r="J2654" s="1975"/>
      <c r="K2654" s="1975"/>
      <c r="L2654" s="1974"/>
      <c r="M2654" s="1976"/>
      <c r="N2654" s="1976"/>
      <c r="O2654" s="1976"/>
      <c r="P2654" s="1976"/>
      <c r="Q2654" s="1976"/>
      <c r="R2654" s="1976"/>
      <c r="S2654" s="2649"/>
      <c r="T2654" s="1722"/>
      <c r="U2654" s="1974"/>
      <c r="V2654" s="1974"/>
    </row>
    <row r="2655" spans="1:22">
      <c r="A2655" s="1722"/>
      <c r="B2655" s="2648"/>
      <c r="C2655" s="659"/>
      <c r="D2655" s="1722"/>
      <c r="E2655" s="2648"/>
      <c r="F2655" s="2648"/>
      <c r="G2655" s="1722"/>
      <c r="H2655" s="2648"/>
      <c r="I2655" s="2643"/>
      <c r="J2655" s="1975"/>
      <c r="K2655" s="1975"/>
      <c r="L2655" s="1974"/>
      <c r="M2655" s="1976"/>
      <c r="N2655" s="1976"/>
      <c r="O2655" s="1976"/>
      <c r="P2655" s="1976"/>
      <c r="Q2655" s="1976"/>
      <c r="R2655" s="1976"/>
      <c r="S2655" s="2649"/>
      <c r="T2655" s="1722"/>
      <c r="U2655" s="1974"/>
      <c r="V2655" s="1974"/>
    </row>
    <row r="2656" spans="1:22">
      <c r="A2656" s="1722"/>
      <c r="B2656" s="2648"/>
      <c r="C2656" s="659"/>
      <c r="D2656" s="1722"/>
      <c r="E2656" s="2648"/>
      <c r="F2656" s="2648"/>
      <c r="G2656" s="1722"/>
      <c r="H2656" s="2648"/>
      <c r="I2656" s="2643"/>
      <c r="J2656" s="1975"/>
      <c r="K2656" s="1975"/>
      <c r="L2656" s="1974"/>
      <c r="M2656" s="1976"/>
      <c r="N2656" s="1976"/>
      <c r="O2656" s="1976"/>
      <c r="P2656" s="1976"/>
      <c r="Q2656" s="1976"/>
      <c r="R2656" s="1976"/>
      <c r="S2656" s="2649"/>
      <c r="T2656" s="1722"/>
      <c r="U2656" s="1974"/>
      <c r="V2656" s="1974"/>
    </row>
    <row r="2657" spans="1:22">
      <c r="A2657" s="1722"/>
      <c r="B2657" s="2648"/>
      <c r="C2657" s="659"/>
      <c r="D2657" s="1722"/>
      <c r="E2657" s="2648"/>
      <c r="F2657" s="2648"/>
      <c r="G2657" s="1722"/>
      <c r="H2657" s="2648"/>
      <c r="I2657" s="2643"/>
      <c r="J2657" s="1975"/>
      <c r="K2657" s="1975"/>
      <c r="L2657" s="1974"/>
      <c r="M2657" s="1976"/>
      <c r="N2657" s="1976"/>
      <c r="O2657" s="1976"/>
      <c r="P2657" s="1976"/>
      <c r="Q2657" s="1976"/>
      <c r="R2657" s="1976"/>
      <c r="S2657" s="2649"/>
      <c r="T2657" s="1722"/>
      <c r="U2657" s="1974"/>
      <c r="V2657" s="1974"/>
    </row>
    <row r="2658" spans="1:22">
      <c r="A2658" s="1722"/>
      <c r="B2658" s="2648"/>
      <c r="C2658" s="659"/>
      <c r="D2658" s="1722"/>
      <c r="E2658" s="2648"/>
      <c r="F2658" s="2648"/>
      <c r="G2658" s="1722"/>
      <c r="H2658" s="2648"/>
      <c r="I2658" s="2643"/>
      <c r="J2658" s="1975"/>
      <c r="K2658" s="1975"/>
      <c r="L2658" s="1974"/>
      <c r="M2658" s="1976"/>
      <c r="N2658" s="1976"/>
      <c r="O2658" s="1976"/>
      <c r="P2658" s="1976"/>
      <c r="Q2658" s="1976"/>
      <c r="R2658" s="1976"/>
      <c r="S2658" s="2649"/>
      <c r="T2658" s="1722"/>
      <c r="U2658" s="1974"/>
      <c r="V2658" s="1974"/>
    </row>
    <row r="2659" spans="1:22">
      <c r="A2659" s="1722"/>
      <c r="B2659" s="2648"/>
      <c r="C2659" s="659"/>
      <c r="D2659" s="1722"/>
      <c r="E2659" s="2648"/>
      <c r="F2659" s="2648"/>
      <c r="G2659" s="1722"/>
      <c r="H2659" s="2648"/>
      <c r="I2659" s="2643"/>
      <c r="J2659" s="1975"/>
      <c r="K2659" s="1975"/>
      <c r="L2659" s="1974"/>
      <c r="M2659" s="1976"/>
      <c r="N2659" s="1976"/>
      <c r="O2659" s="1976"/>
      <c r="P2659" s="1976"/>
      <c r="Q2659" s="1976"/>
      <c r="R2659" s="1976"/>
      <c r="S2659" s="2649"/>
      <c r="T2659" s="1722"/>
      <c r="U2659" s="1974"/>
      <c r="V2659" s="1974"/>
    </row>
    <row r="2660" spans="1:22">
      <c r="A2660" s="1722"/>
      <c r="B2660" s="2648"/>
      <c r="C2660" s="659"/>
      <c r="D2660" s="1722"/>
      <c r="E2660" s="2648"/>
      <c r="F2660" s="2648"/>
      <c r="G2660" s="1722"/>
      <c r="H2660" s="2648"/>
      <c r="I2660" s="2643"/>
      <c r="J2660" s="1975"/>
      <c r="K2660" s="1975"/>
      <c r="L2660" s="1974"/>
      <c r="M2660" s="1976"/>
      <c r="N2660" s="1976"/>
      <c r="O2660" s="1976"/>
      <c r="P2660" s="1976"/>
      <c r="Q2660" s="1976"/>
      <c r="R2660" s="1976"/>
      <c r="S2660" s="2649"/>
      <c r="T2660" s="1722"/>
      <c r="U2660" s="1974"/>
      <c r="V2660" s="1974"/>
    </row>
    <row r="2661" spans="1:22">
      <c r="A2661" s="1722"/>
      <c r="B2661" s="2648"/>
      <c r="C2661" s="659"/>
      <c r="D2661" s="1722"/>
      <c r="E2661" s="2648"/>
      <c r="F2661" s="2648"/>
      <c r="G2661" s="1722"/>
      <c r="H2661" s="2648"/>
      <c r="I2661" s="2643"/>
      <c r="J2661" s="1975"/>
      <c r="K2661" s="1975"/>
      <c r="L2661" s="1974"/>
      <c r="M2661" s="1976"/>
      <c r="N2661" s="1976"/>
      <c r="O2661" s="1976"/>
      <c r="P2661" s="1976"/>
      <c r="Q2661" s="1976"/>
      <c r="R2661" s="1976"/>
      <c r="S2661" s="2649"/>
      <c r="T2661" s="1722"/>
      <c r="U2661" s="1974"/>
      <c r="V2661" s="1974"/>
    </row>
    <row r="2662" spans="1:22">
      <c r="A2662" s="1722"/>
      <c r="B2662" s="2648"/>
      <c r="C2662" s="659"/>
      <c r="D2662" s="1722"/>
      <c r="E2662" s="2648"/>
      <c r="F2662" s="2648"/>
      <c r="G2662" s="1722"/>
      <c r="H2662" s="2648"/>
      <c r="I2662" s="2643"/>
      <c r="J2662" s="1975"/>
      <c r="K2662" s="1975"/>
      <c r="L2662" s="1974"/>
      <c r="M2662" s="1976"/>
      <c r="N2662" s="1976"/>
      <c r="O2662" s="1976"/>
      <c r="P2662" s="1976"/>
      <c r="Q2662" s="1976"/>
      <c r="R2662" s="1976"/>
      <c r="S2662" s="2649"/>
      <c r="T2662" s="1722"/>
      <c r="U2662" s="1974"/>
      <c r="V2662" s="1974"/>
    </row>
    <row r="2663" spans="1:22">
      <c r="A2663" s="1722"/>
      <c r="B2663" s="2648"/>
      <c r="C2663" s="659"/>
      <c r="D2663" s="1722"/>
      <c r="E2663" s="2648"/>
      <c r="F2663" s="2648"/>
      <c r="G2663" s="1722"/>
      <c r="H2663" s="2648"/>
      <c r="I2663" s="2643"/>
      <c r="J2663" s="1975"/>
      <c r="K2663" s="1975"/>
      <c r="L2663" s="1974"/>
      <c r="M2663" s="1976"/>
      <c r="N2663" s="1976"/>
      <c r="O2663" s="1976"/>
      <c r="P2663" s="1976"/>
      <c r="Q2663" s="1976"/>
      <c r="R2663" s="1976"/>
      <c r="S2663" s="2649"/>
      <c r="T2663" s="1722"/>
      <c r="U2663" s="1974"/>
      <c r="V2663" s="1974"/>
    </row>
    <row r="2664" spans="1:22">
      <c r="A2664" s="1722"/>
      <c r="B2664" s="2648"/>
      <c r="C2664" s="659"/>
      <c r="D2664" s="1722"/>
      <c r="E2664" s="2648"/>
      <c r="F2664" s="2648"/>
      <c r="G2664" s="1722"/>
      <c r="H2664" s="2648"/>
      <c r="I2664" s="2643"/>
      <c r="J2664" s="1975"/>
      <c r="K2664" s="1975"/>
      <c r="L2664" s="1974"/>
      <c r="M2664" s="1976"/>
      <c r="N2664" s="1976"/>
      <c r="O2664" s="1976"/>
      <c r="P2664" s="1976"/>
      <c r="Q2664" s="1976"/>
      <c r="R2664" s="1976"/>
      <c r="S2664" s="2649"/>
      <c r="T2664" s="1722"/>
      <c r="U2664" s="1974"/>
      <c r="V2664" s="1974"/>
    </row>
    <row r="2665" spans="1:22">
      <c r="A2665" s="1722"/>
      <c r="B2665" s="2648"/>
      <c r="C2665" s="659"/>
      <c r="D2665" s="1722"/>
      <c r="E2665" s="2648"/>
      <c r="F2665" s="2648"/>
      <c r="G2665" s="1722"/>
      <c r="H2665" s="2648"/>
      <c r="I2665" s="2643"/>
      <c r="J2665" s="1975"/>
      <c r="K2665" s="1975"/>
      <c r="L2665" s="1974"/>
      <c r="M2665" s="1976"/>
      <c r="N2665" s="1976"/>
      <c r="O2665" s="1976"/>
      <c r="P2665" s="1976"/>
      <c r="Q2665" s="1976"/>
      <c r="R2665" s="1976"/>
      <c r="S2665" s="2649"/>
      <c r="T2665" s="1722"/>
      <c r="U2665" s="1974"/>
      <c r="V2665" s="1974"/>
    </row>
    <row r="2666" spans="1:22">
      <c r="A2666" s="1722"/>
      <c r="B2666" s="2648"/>
      <c r="C2666" s="659"/>
      <c r="D2666" s="1722"/>
      <c r="E2666" s="2648"/>
      <c r="F2666" s="2648"/>
      <c r="G2666" s="1722"/>
      <c r="H2666" s="2648"/>
      <c r="I2666" s="2643"/>
      <c r="J2666" s="1975"/>
      <c r="K2666" s="1975"/>
      <c r="L2666" s="1974"/>
      <c r="M2666" s="1976"/>
      <c r="N2666" s="1976"/>
      <c r="O2666" s="1976"/>
      <c r="P2666" s="1976"/>
      <c r="Q2666" s="1976"/>
      <c r="R2666" s="1976"/>
      <c r="S2666" s="2649"/>
      <c r="T2666" s="1722"/>
      <c r="U2666" s="1974"/>
      <c r="V2666" s="1974"/>
    </row>
    <row r="2667" spans="1:22">
      <c r="A2667" s="1722"/>
      <c r="B2667" s="2648"/>
      <c r="C2667" s="659"/>
      <c r="D2667" s="1722"/>
      <c r="E2667" s="2648"/>
      <c r="F2667" s="2648"/>
      <c r="G2667" s="1722"/>
      <c r="H2667" s="2648"/>
      <c r="I2667" s="2643"/>
      <c r="J2667" s="1975"/>
      <c r="K2667" s="1975"/>
      <c r="L2667" s="1974"/>
      <c r="M2667" s="1976"/>
      <c r="N2667" s="1976"/>
      <c r="O2667" s="1976"/>
      <c r="P2667" s="1976"/>
      <c r="Q2667" s="1976"/>
      <c r="R2667" s="1976"/>
      <c r="S2667" s="2649"/>
      <c r="T2667" s="1722"/>
      <c r="U2667" s="1974"/>
      <c r="V2667" s="1974"/>
    </row>
    <row r="2668" spans="1:22">
      <c r="A2668" s="1722"/>
      <c r="B2668" s="2648"/>
      <c r="C2668" s="659"/>
      <c r="D2668" s="1722"/>
      <c r="E2668" s="2648"/>
      <c r="F2668" s="2648"/>
      <c r="G2668" s="1722"/>
      <c r="H2668" s="2648"/>
      <c r="I2668" s="2643"/>
      <c r="J2668" s="1975"/>
      <c r="K2668" s="1975"/>
      <c r="L2668" s="1974"/>
      <c r="M2668" s="1976"/>
      <c r="N2668" s="1976"/>
      <c r="O2668" s="1976"/>
      <c r="P2668" s="1976"/>
      <c r="Q2668" s="1976"/>
      <c r="R2668" s="1976"/>
      <c r="S2668" s="2649"/>
      <c r="T2668" s="1722"/>
      <c r="U2668" s="1974"/>
      <c r="V2668" s="1974"/>
    </row>
    <row r="2669" spans="1:22">
      <c r="A2669" s="1722"/>
      <c r="B2669" s="2648"/>
      <c r="C2669" s="659"/>
      <c r="D2669" s="1722"/>
      <c r="E2669" s="2648"/>
      <c r="F2669" s="2648"/>
      <c r="G2669" s="1722"/>
      <c r="H2669" s="2648"/>
      <c r="I2669" s="2643"/>
      <c r="J2669" s="1975"/>
      <c r="K2669" s="1975"/>
      <c r="L2669" s="1974"/>
      <c r="M2669" s="1976"/>
      <c r="N2669" s="1976"/>
      <c r="O2669" s="1976"/>
      <c r="P2669" s="1976"/>
      <c r="Q2669" s="1976"/>
      <c r="R2669" s="1976"/>
      <c r="S2669" s="2649"/>
      <c r="T2669" s="1722"/>
      <c r="U2669" s="1974"/>
      <c r="V2669" s="1974"/>
    </row>
    <row r="2670" spans="1:22">
      <c r="A2670" s="1722"/>
      <c r="B2670" s="2648"/>
      <c r="C2670" s="659"/>
      <c r="D2670" s="1722"/>
      <c r="E2670" s="2648"/>
      <c r="F2670" s="2648"/>
      <c r="G2670" s="1722"/>
      <c r="H2670" s="2648"/>
      <c r="I2670" s="2643"/>
      <c r="J2670" s="1975"/>
      <c r="K2670" s="1975"/>
      <c r="L2670" s="1974"/>
      <c r="M2670" s="1976"/>
      <c r="N2670" s="1976"/>
      <c r="O2670" s="1976"/>
      <c r="P2670" s="1976"/>
      <c r="Q2670" s="1976"/>
      <c r="R2670" s="1976"/>
      <c r="S2670" s="2649"/>
      <c r="T2670" s="1722"/>
      <c r="U2670" s="1974"/>
      <c r="V2670" s="1974"/>
    </row>
    <row r="2671" spans="1:22">
      <c r="A2671" s="1722"/>
      <c r="B2671" s="2648"/>
      <c r="C2671" s="659"/>
      <c r="D2671" s="1722"/>
      <c r="E2671" s="2648"/>
      <c r="F2671" s="2648"/>
      <c r="G2671" s="1722"/>
      <c r="H2671" s="2648"/>
      <c r="I2671" s="2643"/>
      <c r="J2671" s="1975"/>
      <c r="K2671" s="1975"/>
      <c r="L2671" s="1974"/>
      <c r="M2671" s="1976"/>
      <c r="N2671" s="1976"/>
      <c r="O2671" s="1976"/>
      <c r="P2671" s="1976"/>
      <c r="Q2671" s="1976"/>
      <c r="R2671" s="1976"/>
      <c r="S2671" s="2649"/>
      <c r="T2671" s="1722"/>
      <c r="U2671" s="1974"/>
      <c r="V2671" s="1974"/>
    </row>
    <row r="2672" spans="1:22">
      <c r="A2672" s="1722"/>
      <c r="B2672" s="2648"/>
      <c r="C2672" s="659"/>
      <c r="D2672" s="1722"/>
      <c r="E2672" s="2648"/>
      <c r="F2672" s="2648"/>
      <c r="G2672" s="1722"/>
      <c r="H2672" s="2648"/>
      <c r="I2672" s="2643"/>
      <c r="J2672" s="1975"/>
      <c r="K2672" s="1975"/>
      <c r="L2672" s="1974"/>
      <c r="M2672" s="1976"/>
      <c r="N2672" s="1976"/>
      <c r="O2672" s="1976"/>
      <c r="P2672" s="1976"/>
      <c r="Q2672" s="1976"/>
      <c r="R2672" s="1976"/>
      <c r="S2672" s="2649"/>
      <c r="T2672" s="1722"/>
      <c r="U2672" s="1974"/>
      <c r="V2672" s="1974"/>
    </row>
    <row r="2673" spans="1:22">
      <c r="A2673" s="1722"/>
      <c r="B2673" s="2648"/>
      <c r="C2673" s="659"/>
      <c r="D2673" s="1722"/>
      <c r="E2673" s="2648"/>
      <c r="F2673" s="2648"/>
      <c r="G2673" s="1722"/>
      <c r="H2673" s="2648"/>
      <c r="I2673" s="2643"/>
      <c r="J2673" s="1975"/>
      <c r="K2673" s="1975"/>
      <c r="L2673" s="1974"/>
      <c r="M2673" s="1976"/>
      <c r="N2673" s="1976"/>
      <c r="O2673" s="1976"/>
      <c r="P2673" s="1976"/>
      <c r="Q2673" s="1976"/>
      <c r="R2673" s="1976"/>
      <c r="S2673" s="2649"/>
      <c r="T2673" s="1722"/>
      <c r="U2673" s="1974"/>
      <c r="V2673" s="1974"/>
    </row>
    <row r="2674" spans="1:22">
      <c r="A2674" s="1722"/>
      <c r="B2674" s="2648"/>
      <c r="C2674" s="659"/>
      <c r="D2674" s="1722"/>
      <c r="E2674" s="2648"/>
      <c r="F2674" s="2648"/>
      <c r="G2674" s="1722"/>
      <c r="H2674" s="2648"/>
      <c r="I2674" s="2643"/>
      <c r="J2674" s="1975"/>
      <c r="K2674" s="1975"/>
      <c r="L2674" s="1974"/>
      <c r="M2674" s="1976"/>
      <c r="N2674" s="1976"/>
      <c r="O2674" s="1976"/>
      <c r="P2674" s="1976"/>
      <c r="Q2674" s="1976"/>
      <c r="R2674" s="1976"/>
      <c r="S2674" s="2649"/>
      <c r="T2674" s="1722"/>
      <c r="U2674" s="1974"/>
      <c r="V2674" s="1974"/>
    </row>
    <row r="2675" spans="1:22">
      <c r="A2675" s="1722"/>
      <c r="B2675" s="2648"/>
      <c r="C2675" s="659"/>
      <c r="D2675" s="1722"/>
      <c r="E2675" s="2648"/>
      <c r="F2675" s="2648"/>
      <c r="G2675" s="1722"/>
      <c r="H2675" s="2648"/>
      <c r="I2675" s="2643"/>
      <c r="J2675" s="1975"/>
      <c r="K2675" s="1975"/>
      <c r="L2675" s="1974"/>
      <c r="M2675" s="1976"/>
      <c r="N2675" s="1976"/>
      <c r="O2675" s="1976"/>
      <c r="P2675" s="1976"/>
      <c r="Q2675" s="1976"/>
      <c r="R2675" s="1976"/>
      <c r="S2675" s="2649"/>
      <c r="T2675" s="1722"/>
      <c r="U2675" s="1974"/>
      <c r="V2675" s="1974"/>
    </row>
    <row r="2676" spans="1:22">
      <c r="A2676" s="1722"/>
      <c r="B2676" s="2648"/>
      <c r="C2676" s="659"/>
      <c r="D2676" s="1722"/>
      <c r="E2676" s="2648"/>
      <c r="F2676" s="2648"/>
      <c r="G2676" s="1722"/>
      <c r="H2676" s="2648"/>
      <c r="I2676" s="2643"/>
      <c r="J2676" s="1975"/>
      <c r="K2676" s="1975"/>
      <c r="L2676" s="1974"/>
      <c r="M2676" s="1976"/>
      <c r="N2676" s="1976"/>
      <c r="O2676" s="1976"/>
      <c r="P2676" s="1976"/>
      <c r="Q2676" s="1976"/>
      <c r="R2676" s="1976"/>
      <c r="S2676" s="2649"/>
      <c r="T2676" s="1722"/>
      <c r="U2676" s="1974"/>
      <c r="V2676" s="1974"/>
    </row>
    <row r="2677" spans="1:22">
      <c r="A2677" s="1722"/>
      <c r="B2677" s="2648"/>
      <c r="C2677" s="659"/>
      <c r="D2677" s="1722"/>
      <c r="E2677" s="2648"/>
      <c r="F2677" s="2648"/>
      <c r="G2677" s="1722"/>
      <c r="H2677" s="2648"/>
      <c r="I2677" s="2643"/>
      <c r="J2677" s="1975"/>
      <c r="K2677" s="1975"/>
      <c r="L2677" s="1974"/>
      <c r="M2677" s="1976"/>
      <c r="N2677" s="1976"/>
      <c r="O2677" s="1976"/>
      <c r="P2677" s="1976"/>
      <c r="Q2677" s="1976"/>
      <c r="R2677" s="1976"/>
      <c r="S2677" s="2649"/>
      <c r="T2677" s="1722"/>
      <c r="U2677" s="1974"/>
      <c r="V2677" s="1974"/>
    </row>
    <row r="2678" spans="1:22">
      <c r="A2678" s="1722"/>
      <c r="B2678" s="2648"/>
      <c r="C2678" s="659"/>
      <c r="D2678" s="1722"/>
      <c r="E2678" s="2648"/>
      <c r="F2678" s="2648"/>
      <c r="G2678" s="1722"/>
      <c r="H2678" s="2648"/>
      <c r="I2678" s="2643"/>
      <c r="J2678" s="1975"/>
      <c r="K2678" s="1975"/>
      <c r="L2678" s="1974"/>
      <c r="M2678" s="1976"/>
      <c r="N2678" s="1976"/>
      <c r="O2678" s="1976"/>
      <c r="P2678" s="1976"/>
      <c r="Q2678" s="1976"/>
      <c r="R2678" s="1976"/>
      <c r="S2678" s="2649"/>
      <c r="T2678" s="1722"/>
      <c r="U2678" s="1974"/>
      <c r="V2678" s="1974"/>
    </row>
    <row r="2679" spans="1:22">
      <c r="A2679" s="1722"/>
      <c r="B2679" s="2648"/>
      <c r="C2679" s="659"/>
      <c r="D2679" s="1722"/>
      <c r="E2679" s="2648"/>
      <c r="F2679" s="2648"/>
      <c r="G2679" s="1722"/>
      <c r="H2679" s="2648"/>
      <c r="I2679" s="2643"/>
      <c r="J2679" s="1975"/>
      <c r="K2679" s="1975"/>
      <c r="L2679" s="1974"/>
      <c r="M2679" s="1976"/>
      <c r="N2679" s="1976"/>
      <c r="O2679" s="1976"/>
      <c r="P2679" s="1976"/>
      <c r="Q2679" s="1976"/>
      <c r="R2679" s="1976"/>
      <c r="S2679" s="2649"/>
      <c r="T2679" s="1722"/>
      <c r="U2679" s="1974"/>
      <c r="V2679" s="1974"/>
    </row>
    <row r="2680" spans="1:22">
      <c r="A2680" s="1722"/>
      <c r="B2680" s="2648"/>
      <c r="C2680" s="659"/>
      <c r="D2680" s="1722"/>
      <c r="E2680" s="2648"/>
      <c r="F2680" s="2648"/>
      <c r="G2680" s="1722"/>
      <c r="H2680" s="2648"/>
      <c r="I2680" s="2643"/>
      <c r="J2680" s="1975"/>
      <c r="K2680" s="1975"/>
      <c r="L2680" s="1974"/>
      <c r="M2680" s="1976"/>
      <c r="N2680" s="1976"/>
      <c r="O2680" s="1976"/>
      <c r="P2680" s="1976"/>
      <c r="Q2680" s="1976"/>
      <c r="R2680" s="1976"/>
      <c r="S2680" s="2649"/>
      <c r="T2680" s="1722"/>
      <c r="U2680" s="1974"/>
      <c r="V2680" s="1974"/>
    </row>
    <row r="2681" spans="1:22">
      <c r="A2681" s="1722"/>
      <c r="B2681" s="2648"/>
      <c r="C2681" s="659"/>
      <c r="D2681" s="1722"/>
      <c r="E2681" s="2648"/>
      <c r="F2681" s="2648"/>
      <c r="G2681" s="1722"/>
      <c r="H2681" s="2648"/>
      <c r="I2681" s="2643"/>
      <c r="J2681" s="1975"/>
      <c r="K2681" s="1975"/>
      <c r="L2681" s="1974"/>
      <c r="M2681" s="1976"/>
      <c r="N2681" s="1976"/>
      <c r="O2681" s="1976"/>
      <c r="P2681" s="1976"/>
      <c r="Q2681" s="1976"/>
      <c r="R2681" s="1976"/>
      <c r="S2681" s="2649"/>
      <c r="T2681" s="1722"/>
      <c r="U2681" s="1974"/>
      <c r="V2681" s="1974"/>
    </row>
    <row r="2682" spans="1:22">
      <c r="A2682" s="1722"/>
      <c r="B2682" s="2648"/>
      <c r="C2682" s="659"/>
      <c r="D2682" s="1722"/>
      <c r="E2682" s="2648"/>
      <c r="F2682" s="2648"/>
      <c r="G2682" s="1722"/>
      <c r="H2682" s="2648"/>
      <c r="I2682" s="2643"/>
      <c r="J2682" s="1975"/>
      <c r="K2682" s="1975"/>
      <c r="L2682" s="1974"/>
      <c r="M2682" s="1976"/>
      <c r="N2682" s="1976"/>
      <c r="O2682" s="1976"/>
      <c r="P2682" s="1976"/>
      <c r="Q2682" s="1976"/>
      <c r="R2682" s="1976"/>
      <c r="S2682" s="2649"/>
      <c r="T2682" s="1722"/>
      <c r="U2682" s="1974"/>
      <c r="V2682" s="1974"/>
    </row>
    <row r="2683" spans="1:22">
      <c r="A2683" s="1722"/>
      <c r="B2683" s="2648"/>
      <c r="C2683" s="659"/>
      <c r="D2683" s="1722"/>
      <c r="E2683" s="2648"/>
      <c r="F2683" s="2648"/>
      <c r="G2683" s="1722"/>
      <c r="H2683" s="2648"/>
      <c r="I2683" s="2643"/>
      <c r="J2683" s="1975"/>
      <c r="K2683" s="1975"/>
      <c r="L2683" s="1974"/>
      <c r="M2683" s="1976"/>
      <c r="N2683" s="1976"/>
      <c r="O2683" s="1976"/>
      <c r="P2683" s="1976"/>
      <c r="Q2683" s="1976"/>
      <c r="R2683" s="1976"/>
      <c r="S2683" s="2649"/>
      <c r="T2683" s="1722"/>
      <c r="U2683" s="1974"/>
      <c r="V2683" s="1974"/>
    </row>
    <row r="2684" spans="1:22">
      <c r="A2684" s="1722"/>
      <c r="B2684" s="2648"/>
      <c r="C2684" s="659"/>
      <c r="D2684" s="1722"/>
      <c r="E2684" s="2648"/>
      <c r="F2684" s="2648"/>
      <c r="G2684" s="1722"/>
      <c r="H2684" s="2648"/>
      <c r="I2684" s="2643"/>
      <c r="J2684" s="1975"/>
      <c r="K2684" s="1975"/>
      <c r="L2684" s="1974"/>
      <c r="M2684" s="1976"/>
      <c r="N2684" s="1976"/>
      <c r="O2684" s="1976"/>
      <c r="P2684" s="1976"/>
      <c r="Q2684" s="1976"/>
      <c r="R2684" s="1976"/>
      <c r="S2684" s="2649"/>
      <c r="T2684" s="1722"/>
      <c r="U2684" s="1974"/>
      <c r="V2684" s="1974"/>
    </row>
    <row r="2685" spans="1:22">
      <c r="A2685" s="1722"/>
      <c r="B2685" s="2648"/>
      <c r="C2685" s="659"/>
      <c r="D2685" s="1722"/>
      <c r="E2685" s="2648"/>
      <c r="F2685" s="2648"/>
      <c r="G2685" s="1722"/>
      <c r="H2685" s="2648"/>
      <c r="I2685" s="2643"/>
      <c r="J2685" s="1975"/>
      <c r="K2685" s="1975"/>
      <c r="L2685" s="1974"/>
      <c r="M2685" s="1976"/>
      <c r="N2685" s="1976"/>
      <c r="O2685" s="1976"/>
      <c r="P2685" s="1976"/>
      <c r="Q2685" s="1976"/>
      <c r="R2685" s="1976"/>
      <c r="S2685" s="2649"/>
      <c r="T2685" s="1722"/>
      <c r="U2685" s="1974"/>
      <c r="V2685" s="1974"/>
    </row>
    <row r="2686" spans="1:22">
      <c r="A2686" s="1722"/>
      <c r="B2686" s="2648"/>
      <c r="C2686" s="659"/>
      <c r="D2686" s="1722"/>
      <c r="E2686" s="2648"/>
      <c r="F2686" s="2648"/>
      <c r="G2686" s="1722"/>
      <c r="H2686" s="2648"/>
      <c r="I2686" s="2643"/>
      <c r="J2686" s="1975"/>
      <c r="K2686" s="1975"/>
      <c r="L2686" s="1974"/>
      <c r="M2686" s="1976"/>
      <c r="N2686" s="1976"/>
      <c r="O2686" s="1976"/>
      <c r="P2686" s="1976"/>
      <c r="Q2686" s="1976"/>
      <c r="R2686" s="1976"/>
      <c r="S2686" s="2649"/>
      <c r="T2686" s="1722"/>
      <c r="U2686" s="1974"/>
      <c r="V2686" s="1974"/>
    </row>
    <row r="2687" spans="1:22">
      <c r="A2687" s="1722"/>
      <c r="B2687" s="2648"/>
      <c r="C2687" s="659"/>
      <c r="D2687" s="1722"/>
      <c r="E2687" s="2648"/>
      <c r="F2687" s="2648"/>
      <c r="G2687" s="1722"/>
      <c r="H2687" s="2648"/>
      <c r="I2687" s="2643"/>
      <c r="J2687" s="1975"/>
      <c r="K2687" s="1975"/>
      <c r="L2687" s="1974"/>
      <c r="M2687" s="1976"/>
      <c r="N2687" s="1976"/>
      <c r="O2687" s="1976"/>
      <c r="P2687" s="1976"/>
      <c r="Q2687" s="1976"/>
      <c r="R2687" s="1976"/>
      <c r="S2687" s="2649"/>
      <c r="T2687" s="1722"/>
      <c r="U2687" s="1974"/>
      <c r="V2687" s="1974"/>
    </row>
    <row r="2688" spans="1:22">
      <c r="A2688" s="1722"/>
      <c r="B2688" s="2648"/>
      <c r="C2688" s="659"/>
      <c r="D2688" s="1722"/>
      <c r="E2688" s="2648"/>
      <c r="F2688" s="2648"/>
      <c r="G2688" s="1722"/>
      <c r="H2688" s="2648"/>
      <c r="I2688" s="2643"/>
      <c r="J2688" s="1975"/>
      <c r="K2688" s="1975"/>
      <c r="L2688" s="1974"/>
      <c r="M2688" s="1976"/>
      <c r="N2688" s="1976"/>
      <c r="O2688" s="1976"/>
      <c r="P2688" s="1976"/>
      <c r="Q2688" s="1976"/>
      <c r="R2688" s="1976"/>
      <c r="S2688" s="2649"/>
      <c r="T2688" s="1722"/>
      <c r="U2688" s="1974"/>
      <c r="V2688" s="1974"/>
    </row>
    <row r="2689" spans="1:22">
      <c r="A2689" s="1722"/>
      <c r="B2689" s="2648"/>
      <c r="C2689" s="659"/>
      <c r="D2689" s="1722"/>
      <c r="E2689" s="2648"/>
      <c r="F2689" s="2648"/>
      <c r="G2689" s="1722"/>
      <c r="H2689" s="2648"/>
      <c r="I2689" s="2643"/>
      <c r="J2689" s="1975"/>
      <c r="K2689" s="1975"/>
      <c r="L2689" s="1974"/>
      <c r="M2689" s="1976"/>
      <c r="N2689" s="1976"/>
      <c r="O2689" s="1976"/>
      <c r="P2689" s="1976"/>
      <c r="Q2689" s="1976"/>
      <c r="R2689" s="1976"/>
      <c r="S2689" s="2649"/>
      <c r="T2689" s="1722"/>
      <c r="U2689" s="1974"/>
      <c r="V2689" s="1974"/>
    </row>
    <row r="2690" spans="1:22">
      <c r="A2690" s="1722"/>
      <c r="B2690" s="2648"/>
      <c r="C2690" s="659"/>
      <c r="D2690" s="1722"/>
      <c r="E2690" s="2648"/>
      <c r="F2690" s="2648"/>
      <c r="G2690" s="1722"/>
      <c r="H2690" s="2648"/>
      <c r="I2690" s="2643"/>
      <c r="J2690" s="1975"/>
      <c r="K2690" s="1975"/>
      <c r="L2690" s="1974"/>
      <c r="M2690" s="1976"/>
      <c r="N2690" s="1976"/>
      <c r="O2690" s="1976"/>
      <c r="P2690" s="1976"/>
      <c r="Q2690" s="1976"/>
      <c r="R2690" s="1976"/>
      <c r="S2690" s="2649"/>
      <c r="T2690" s="1722"/>
      <c r="U2690" s="1974"/>
      <c r="V2690" s="1974"/>
    </row>
    <row r="2691" spans="1:22">
      <c r="A2691" s="1722"/>
      <c r="B2691" s="2648"/>
      <c r="C2691" s="659"/>
      <c r="D2691" s="1722"/>
      <c r="E2691" s="2648"/>
      <c r="F2691" s="2648"/>
      <c r="G2691" s="1722"/>
      <c r="H2691" s="2648"/>
      <c r="I2691" s="2643"/>
      <c r="J2691" s="1975"/>
      <c r="K2691" s="1975"/>
      <c r="L2691" s="1974"/>
      <c r="M2691" s="1976"/>
      <c r="N2691" s="1976"/>
      <c r="O2691" s="1976"/>
      <c r="P2691" s="1976"/>
      <c r="Q2691" s="1976"/>
      <c r="R2691" s="1976"/>
      <c r="S2691" s="2649"/>
      <c r="T2691" s="1722"/>
      <c r="U2691" s="1974"/>
      <c r="V2691" s="1974"/>
    </row>
    <row r="2692" spans="1:22">
      <c r="A2692" s="1722"/>
      <c r="B2692" s="2648"/>
      <c r="C2692" s="659"/>
      <c r="D2692" s="1722"/>
      <c r="E2692" s="2648"/>
      <c r="F2692" s="2648"/>
      <c r="G2692" s="1722"/>
      <c r="H2692" s="2648"/>
      <c r="I2692" s="2643"/>
      <c r="J2692" s="1975"/>
      <c r="K2692" s="1975"/>
      <c r="L2692" s="1974"/>
      <c r="M2692" s="1976"/>
      <c r="N2692" s="1976"/>
      <c r="O2692" s="1976"/>
      <c r="P2692" s="1976"/>
      <c r="Q2692" s="1976"/>
      <c r="R2692" s="1976"/>
      <c r="S2692" s="2649"/>
      <c r="T2692" s="1722"/>
      <c r="U2692" s="1974"/>
      <c r="V2692" s="1974"/>
    </row>
    <row r="2693" spans="1:22">
      <c r="A2693" s="1722"/>
      <c r="B2693" s="2648"/>
      <c r="C2693" s="659"/>
      <c r="D2693" s="1722"/>
      <c r="E2693" s="2648"/>
      <c r="F2693" s="2648"/>
      <c r="G2693" s="1722"/>
      <c r="H2693" s="2648"/>
      <c r="I2693" s="2643"/>
      <c r="J2693" s="1975"/>
      <c r="K2693" s="1975"/>
      <c r="L2693" s="1974"/>
      <c r="M2693" s="1976"/>
      <c r="N2693" s="1976"/>
      <c r="O2693" s="1976"/>
      <c r="P2693" s="1976"/>
      <c r="Q2693" s="1976"/>
      <c r="R2693" s="1976"/>
      <c r="S2693" s="2649"/>
      <c r="T2693" s="1722"/>
      <c r="U2693" s="1974"/>
      <c r="V2693" s="1974"/>
    </row>
    <row r="2694" spans="1:22">
      <c r="A2694" s="1722"/>
      <c r="B2694" s="2648"/>
      <c r="C2694" s="659"/>
      <c r="D2694" s="1722"/>
      <c r="E2694" s="2648"/>
      <c r="F2694" s="2648"/>
      <c r="G2694" s="1722"/>
      <c r="H2694" s="2648"/>
      <c r="I2694" s="2643"/>
      <c r="J2694" s="1975"/>
      <c r="K2694" s="1975"/>
      <c r="L2694" s="1974"/>
      <c r="M2694" s="1976"/>
      <c r="N2694" s="1976"/>
      <c r="O2694" s="1976"/>
      <c r="P2694" s="1976"/>
      <c r="Q2694" s="1976"/>
      <c r="R2694" s="1976"/>
      <c r="S2694" s="2649"/>
      <c r="T2694" s="1722"/>
      <c r="U2694" s="1974"/>
      <c r="V2694" s="1974"/>
    </row>
    <row r="2695" spans="1:22">
      <c r="A2695" s="1722"/>
      <c r="B2695" s="2648"/>
      <c r="C2695" s="659"/>
      <c r="D2695" s="1722"/>
      <c r="E2695" s="2648"/>
      <c r="F2695" s="2648"/>
      <c r="G2695" s="1722"/>
      <c r="H2695" s="2648"/>
      <c r="I2695" s="2643"/>
      <c r="J2695" s="1975"/>
      <c r="K2695" s="1975"/>
      <c r="L2695" s="1974"/>
      <c r="M2695" s="1976"/>
      <c r="N2695" s="1976"/>
      <c r="O2695" s="1976"/>
      <c r="P2695" s="1976"/>
      <c r="Q2695" s="1976"/>
      <c r="R2695" s="1976"/>
      <c r="S2695" s="2649"/>
      <c r="T2695" s="1722"/>
      <c r="U2695" s="1974"/>
      <c r="V2695" s="1974"/>
    </row>
    <row r="2696" spans="1:22">
      <c r="A2696" s="1722"/>
      <c r="B2696" s="2648"/>
      <c r="C2696" s="659"/>
      <c r="D2696" s="1722"/>
      <c r="E2696" s="2648"/>
      <c r="F2696" s="2648"/>
      <c r="G2696" s="1722"/>
      <c r="H2696" s="2648"/>
      <c r="I2696" s="2643"/>
      <c r="J2696" s="1975"/>
      <c r="K2696" s="1975"/>
      <c r="L2696" s="1974"/>
      <c r="M2696" s="1976"/>
      <c r="N2696" s="1976"/>
      <c r="O2696" s="1976"/>
      <c r="P2696" s="1976"/>
      <c r="Q2696" s="1976"/>
      <c r="R2696" s="1976"/>
      <c r="S2696" s="2649"/>
      <c r="T2696" s="1722"/>
      <c r="U2696" s="1974"/>
      <c r="V2696" s="1974"/>
    </row>
    <row r="2697" spans="1:22">
      <c r="A2697" s="1722"/>
      <c r="B2697" s="2648"/>
      <c r="C2697" s="659"/>
      <c r="D2697" s="1722"/>
      <c r="E2697" s="2648"/>
      <c r="F2697" s="2648"/>
      <c r="G2697" s="1722"/>
      <c r="H2697" s="2648"/>
      <c r="I2697" s="2643"/>
      <c r="J2697" s="1975"/>
      <c r="K2697" s="1975"/>
      <c r="L2697" s="1974"/>
      <c r="M2697" s="1976"/>
      <c r="N2697" s="1976"/>
      <c r="O2697" s="1976"/>
      <c r="P2697" s="1976"/>
      <c r="Q2697" s="1976"/>
      <c r="R2697" s="1976"/>
      <c r="S2697" s="2649"/>
      <c r="T2697" s="1722"/>
      <c r="U2697" s="1974"/>
      <c r="V2697" s="1974"/>
    </row>
    <row r="2698" spans="1:22">
      <c r="A2698" s="1722"/>
      <c r="B2698" s="2648"/>
      <c r="C2698" s="659"/>
      <c r="D2698" s="1722"/>
      <c r="E2698" s="2648"/>
      <c r="F2698" s="2648"/>
      <c r="G2698" s="1722"/>
      <c r="H2698" s="2648"/>
      <c r="I2698" s="2643"/>
      <c r="J2698" s="1975"/>
      <c r="K2698" s="1975"/>
      <c r="L2698" s="1974"/>
      <c r="M2698" s="1976"/>
      <c r="N2698" s="1976"/>
      <c r="O2698" s="1976"/>
      <c r="P2698" s="1976"/>
      <c r="Q2698" s="1976"/>
      <c r="R2698" s="1976"/>
      <c r="S2698" s="2649"/>
      <c r="T2698" s="1722"/>
      <c r="U2698" s="1974"/>
      <c r="V2698" s="1974"/>
    </row>
    <row r="2699" spans="1:22">
      <c r="A2699" s="1722"/>
      <c r="B2699" s="2648"/>
      <c r="C2699" s="659"/>
      <c r="D2699" s="1722"/>
      <c r="E2699" s="2648"/>
      <c r="F2699" s="2648"/>
      <c r="G2699" s="1722"/>
      <c r="H2699" s="2648"/>
      <c r="I2699" s="2643"/>
      <c r="J2699" s="1975"/>
      <c r="K2699" s="1975"/>
      <c r="L2699" s="1974"/>
      <c r="M2699" s="1976"/>
      <c r="N2699" s="1976"/>
      <c r="O2699" s="1976"/>
      <c r="P2699" s="1976"/>
      <c r="Q2699" s="1976"/>
      <c r="R2699" s="1976"/>
      <c r="S2699" s="2649"/>
      <c r="T2699" s="1722"/>
      <c r="U2699" s="1974"/>
      <c r="V2699" s="1974"/>
    </row>
    <row r="2700" spans="1:22">
      <c r="A2700" s="1722"/>
      <c r="B2700" s="2648"/>
      <c r="C2700" s="659"/>
      <c r="D2700" s="1722"/>
      <c r="E2700" s="2648"/>
      <c r="F2700" s="2648"/>
      <c r="G2700" s="1722"/>
      <c r="H2700" s="2648"/>
      <c r="I2700" s="2643"/>
      <c r="J2700" s="1975"/>
      <c r="K2700" s="1975"/>
      <c r="L2700" s="1974"/>
      <c r="M2700" s="1976"/>
      <c r="N2700" s="1976"/>
      <c r="O2700" s="1976"/>
      <c r="P2700" s="1976"/>
      <c r="Q2700" s="1976"/>
      <c r="R2700" s="1976"/>
      <c r="S2700" s="2649"/>
      <c r="T2700" s="1722"/>
      <c r="U2700" s="1974"/>
      <c r="V2700" s="1974"/>
    </row>
    <row r="2701" spans="1:22">
      <c r="A2701" s="1722"/>
      <c r="B2701" s="2648"/>
      <c r="C2701" s="659"/>
      <c r="D2701" s="1722"/>
      <c r="E2701" s="2648"/>
      <c r="F2701" s="2648"/>
      <c r="G2701" s="1722"/>
      <c r="H2701" s="2648"/>
      <c r="I2701" s="2643"/>
      <c r="J2701" s="1975"/>
      <c r="K2701" s="1975"/>
      <c r="L2701" s="1974"/>
      <c r="M2701" s="1976"/>
      <c r="N2701" s="1976"/>
      <c r="O2701" s="1976"/>
      <c r="P2701" s="1976"/>
      <c r="Q2701" s="1976"/>
      <c r="R2701" s="1976"/>
      <c r="S2701" s="2649"/>
      <c r="T2701" s="1722"/>
      <c r="U2701" s="1974"/>
      <c r="V2701" s="1974"/>
    </row>
    <row r="2702" spans="1:22">
      <c r="A2702" s="1722"/>
      <c r="B2702" s="2648"/>
      <c r="C2702" s="659"/>
      <c r="D2702" s="1722"/>
      <c r="E2702" s="2648"/>
      <c r="F2702" s="2648"/>
      <c r="G2702" s="1722"/>
      <c r="H2702" s="2648"/>
      <c r="I2702" s="2643"/>
      <c r="J2702" s="1975"/>
      <c r="K2702" s="1975"/>
      <c r="L2702" s="1974"/>
      <c r="M2702" s="1976"/>
      <c r="N2702" s="1976"/>
      <c r="O2702" s="1976"/>
      <c r="P2702" s="1976"/>
      <c r="Q2702" s="1976"/>
      <c r="R2702" s="1976"/>
      <c r="S2702" s="2649"/>
      <c r="T2702" s="1722"/>
      <c r="U2702" s="1974"/>
      <c r="V2702" s="1974"/>
    </row>
    <row r="2703" spans="1:22">
      <c r="A2703" s="1722"/>
      <c r="B2703" s="2648"/>
      <c r="C2703" s="659"/>
      <c r="D2703" s="1722"/>
      <c r="E2703" s="2648"/>
      <c r="F2703" s="2648"/>
      <c r="G2703" s="1722"/>
      <c r="H2703" s="2648"/>
      <c r="I2703" s="2643"/>
      <c r="J2703" s="1975"/>
      <c r="K2703" s="1975"/>
      <c r="L2703" s="1974"/>
      <c r="M2703" s="1976"/>
      <c r="N2703" s="1976"/>
      <c r="O2703" s="1976"/>
      <c r="P2703" s="1976"/>
      <c r="Q2703" s="1976"/>
      <c r="R2703" s="1976"/>
      <c r="S2703" s="2649"/>
      <c r="T2703" s="1722"/>
      <c r="U2703" s="1974"/>
      <c r="V2703" s="1974"/>
    </row>
    <row r="2704" spans="1:22">
      <c r="A2704" s="1722"/>
      <c r="B2704" s="2648"/>
      <c r="C2704" s="659"/>
      <c r="D2704" s="1722"/>
      <c r="E2704" s="2648"/>
      <c r="F2704" s="2648"/>
      <c r="G2704" s="1722"/>
      <c r="H2704" s="2648"/>
      <c r="I2704" s="2643"/>
      <c r="J2704" s="1975"/>
      <c r="K2704" s="1975"/>
      <c r="L2704" s="1974"/>
      <c r="M2704" s="1976"/>
      <c r="N2704" s="1976"/>
      <c r="O2704" s="1976"/>
      <c r="P2704" s="1976"/>
      <c r="Q2704" s="1976"/>
      <c r="R2704" s="1976"/>
      <c r="S2704" s="2649"/>
      <c r="T2704" s="1722"/>
      <c r="U2704" s="1974"/>
      <c r="V2704" s="1974"/>
    </row>
    <row r="2705" spans="1:22">
      <c r="A2705" s="1722"/>
      <c r="B2705" s="2648"/>
      <c r="C2705" s="659"/>
      <c r="D2705" s="1722"/>
      <c r="E2705" s="2648"/>
      <c r="F2705" s="2648"/>
      <c r="G2705" s="1722"/>
      <c r="H2705" s="2648"/>
      <c r="I2705" s="2643"/>
      <c r="J2705" s="1975"/>
      <c r="K2705" s="1975"/>
      <c r="L2705" s="1974"/>
      <c r="M2705" s="1976"/>
      <c r="N2705" s="1976"/>
      <c r="O2705" s="1976"/>
      <c r="P2705" s="1976"/>
      <c r="Q2705" s="1976"/>
      <c r="R2705" s="1976"/>
      <c r="S2705" s="2649"/>
      <c r="T2705" s="1722"/>
      <c r="U2705" s="1974"/>
      <c r="V2705" s="1974"/>
    </row>
    <row r="2706" spans="1:22">
      <c r="A2706" s="1722"/>
      <c r="B2706" s="2648"/>
      <c r="C2706" s="659"/>
      <c r="D2706" s="1722"/>
      <c r="E2706" s="2648"/>
      <c r="F2706" s="2648"/>
      <c r="G2706" s="1722"/>
      <c r="H2706" s="2648"/>
      <c r="I2706" s="2643"/>
      <c r="J2706" s="1975"/>
      <c r="K2706" s="1975"/>
      <c r="L2706" s="1974"/>
      <c r="M2706" s="1976"/>
      <c r="N2706" s="1976"/>
      <c r="O2706" s="1976"/>
      <c r="P2706" s="1976"/>
      <c r="Q2706" s="1976"/>
      <c r="R2706" s="1976"/>
      <c r="S2706" s="2649"/>
      <c r="T2706" s="1722"/>
      <c r="U2706" s="1974"/>
      <c r="V2706" s="1974"/>
    </row>
    <row r="2707" spans="1:22">
      <c r="A2707" s="1722"/>
      <c r="B2707" s="2648"/>
      <c r="C2707" s="659"/>
      <c r="D2707" s="1722"/>
      <c r="E2707" s="2648"/>
      <c r="F2707" s="2648"/>
      <c r="G2707" s="1722"/>
      <c r="H2707" s="2648"/>
      <c r="I2707" s="2643"/>
      <c r="J2707" s="1975"/>
      <c r="K2707" s="1975"/>
      <c r="L2707" s="1974"/>
      <c r="M2707" s="1976"/>
      <c r="N2707" s="1976"/>
      <c r="O2707" s="1976"/>
      <c r="P2707" s="1976"/>
      <c r="Q2707" s="1976"/>
      <c r="R2707" s="1976"/>
      <c r="S2707" s="2649"/>
      <c r="T2707" s="1722"/>
      <c r="U2707" s="1974"/>
      <c r="V2707" s="1974"/>
    </row>
    <row r="2708" spans="1:22">
      <c r="A2708" s="1722"/>
      <c r="B2708" s="2648"/>
      <c r="C2708" s="659"/>
      <c r="D2708" s="1722"/>
      <c r="E2708" s="2648"/>
      <c r="F2708" s="2648"/>
      <c r="G2708" s="1722"/>
      <c r="H2708" s="2648"/>
      <c r="I2708" s="2643"/>
      <c r="J2708" s="1975"/>
      <c r="K2708" s="1975"/>
      <c r="L2708" s="1974"/>
      <c r="M2708" s="1976"/>
      <c r="N2708" s="1976"/>
      <c r="O2708" s="1976"/>
      <c r="P2708" s="1976"/>
      <c r="Q2708" s="1976"/>
      <c r="R2708" s="1976"/>
      <c r="S2708" s="2649"/>
      <c r="T2708" s="1722"/>
      <c r="U2708" s="1974"/>
      <c r="V2708" s="1974"/>
    </row>
    <row r="2709" spans="1:22">
      <c r="A2709" s="1722"/>
      <c r="B2709" s="2648"/>
      <c r="C2709" s="659"/>
      <c r="D2709" s="1722"/>
      <c r="E2709" s="2648"/>
      <c r="F2709" s="2648"/>
      <c r="G2709" s="1722"/>
      <c r="H2709" s="2648"/>
      <c r="I2709" s="2643"/>
      <c r="J2709" s="1975"/>
      <c r="K2709" s="1975"/>
      <c r="L2709" s="1974"/>
      <c r="M2709" s="1976"/>
      <c r="N2709" s="1976"/>
      <c r="O2709" s="1976"/>
      <c r="P2709" s="1976"/>
      <c r="Q2709" s="1976"/>
      <c r="R2709" s="1976"/>
      <c r="S2709" s="2649"/>
      <c r="T2709" s="1722"/>
      <c r="U2709" s="1974"/>
      <c r="V2709" s="1974"/>
    </row>
    <row r="2710" spans="1:22">
      <c r="A2710" s="1722"/>
      <c r="B2710" s="2648"/>
      <c r="C2710" s="659"/>
      <c r="D2710" s="1722"/>
      <c r="E2710" s="2648"/>
      <c r="F2710" s="2648"/>
      <c r="G2710" s="1722"/>
      <c r="H2710" s="2648"/>
      <c r="I2710" s="2643"/>
      <c r="J2710" s="1975"/>
      <c r="K2710" s="1975"/>
      <c r="L2710" s="1974"/>
      <c r="M2710" s="1976"/>
      <c r="N2710" s="1976"/>
      <c r="O2710" s="1976"/>
      <c r="P2710" s="1976"/>
      <c r="Q2710" s="1976"/>
      <c r="R2710" s="1976"/>
      <c r="S2710" s="2649"/>
      <c r="T2710" s="1722"/>
      <c r="U2710" s="1974"/>
      <c r="V2710" s="1974"/>
    </row>
    <row r="2711" spans="1:22">
      <c r="A2711" s="1722"/>
      <c r="B2711" s="2648"/>
      <c r="C2711" s="659"/>
      <c r="D2711" s="1722"/>
      <c r="E2711" s="2648"/>
      <c r="F2711" s="2648"/>
      <c r="G2711" s="1722"/>
      <c r="H2711" s="2648"/>
      <c r="I2711" s="2643"/>
      <c r="J2711" s="1975"/>
      <c r="K2711" s="1975"/>
      <c r="L2711" s="1974"/>
      <c r="M2711" s="1976"/>
      <c r="N2711" s="1976"/>
      <c r="O2711" s="1976"/>
      <c r="P2711" s="1976"/>
      <c r="Q2711" s="1976"/>
      <c r="R2711" s="1976"/>
      <c r="S2711" s="2649"/>
      <c r="T2711" s="1722"/>
      <c r="U2711" s="1974"/>
      <c r="V2711" s="1974"/>
    </row>
    <row r="2712" spans="1:22">
      <c r="A2712" s="1722"/>
      <c r="B2712" s="2648"/>
      <c r="C2712" s="659"/>
      <c r="D2712" s="1722"/>
      <c r="E2712" s="2648"/>
      <c r="F2712" s="2648"/>
      <c r="G2712" s="1722"/>
      <c r="H2712" s="2648"/>
      <c r="I2712" s="2643"/>
      <c r="J2712" s="1975"/>
      <c r="K2712" s="1975"/>
      <c r="L2712" s="1974"/>
      <c r="M2712" s="1976"/>
      <c r="N2712" s="1976"/>
      <c r="O2712" s="1976"/>
      <c r="P2712" s="1976"/>
      <c r="Q2712" s="1976"/>
      <c r="R2712" s="1976"/>
      <c r="S2712" s="2649"/>
      <c r="T2712" s="1722"/>
      <c r="U2712" s="1974"/>
      <c r="V2712" s="1974"/>
    </row>
    <row r="2713" spans="1:22">
      <c r="A2713" s="1722"/>
      <c r="B2713" s="2648"/>
      <c r="C2713" s="659"/>
      <c r="D2713" s="1722"/>
      <c r="E2713" s="2648"/>
      <c r="F2713" s="2648"/>
      <c r="G2713" s="1722"/>
      <c r="H2713" s="2648"/>
      <c r="I2713" s="2643"/>
      <c r="J2713" s="1975"/>
      <c r="K2713" s="1975"/>
      <c r="L2713" s="1974"/>
      <c r="M2713" s="1976"/>
      <c r="N2713" s="1976"/>
      <c r="O2713" s="1976"/>
      <c r="P2713" s="1976"/>
      <c r="Q2713" s="1976"/>
      <c r="R2713" s="1976"/>
      <c r="S2713" s="2649"/>
      <c r="T2713" s="1722"/>
      <c r="U2713" s="1974"/>
      <c r="V2713" s="1974"/>
    </row>
    <row r="2714" spans="1:22">
      <c r="A2714" s="1722"/>
      <c r="B2714" s="2648"/>
      <c r="C2714" s="659"/>
      <c r="D2714" s="1722"/>
      <c r="E2714" s="2648"/>
      <c r="F2714" s="2648"/>
      <c r="G2714" s="1722"/>
      <c r="H2714" s="2648"/>
      <c r="I2714" s="2643"/>
      <c r="J2714" s="1975"/>
      <c r="K2714" s="1975"/>
      <c r="L2714" s="1974"/>
      <c r="M2714" s="1976"/>
      <c r="N2714" s="1976"/>
      <c r="O2714" s="1976"/>
      <c r="P2714" s="1976"/>
      <c r="Q2714" s="1976"/>
      <c r="R2714" s="1976"/>
      <c r="S2714" s="2649"/>
      <c r="T2714" s="1722"/>
      <c r="U2714" s="1974"/>
      <c r="V2714" s="1974"/>
    </row>
    <row r="2715" spans="1:22">
      <c r="A2715" s="1722"/>
      <c r="B2715" s="2648"/>
      <c r="C2715" s="659"/>
      <c r="D2715" s="1722"/>
      <c r="E2715" s="2648"/>
      <c r="F2715" s="2648"/>
      <c r="G2715" s="1722"/>
      <c r="H2715" s="2648"/>
      <c r="I2715" s="2643"/>
      <c r="J2715" s="1975"/>
      <c r="K2715" s="1975"/>
      <c r="L2715" s="1974"/>
      <c r="M2715" s="1976"/>
      <c r="N2715" s="1976"/>
      <c r="O2715" s="1976"/>
      <c r="P2715" s="1976"/>
      <c r="Q2715" s="1976"/>
      <c r="R2715" s="1976"/>
      <c r="S2715" s="2649"/>
      <c r="T2715" s="1722"/>
      <c r="U2715" s="1974"/>
      <c r="V2715" s="1974"/>
    </row>
    <row r="2716" spans="1:22">
      <c r="A2716" s="1722"/>
      <c r="B2716" s="2648"/>
      <c r="C2716" s="659"/>
      <c r="D2716" s="1722"/>
      <c r="E2716" s="2648"/>
      <c r="F2716" s="2648"/>
      <c r="G2716" s="1722"/>
      <c r="H2716" s="2648"/>
      <c r="I2716" s="2643"/>
      <c r="J2716" s="1975"/>
      <c r="K2716" s="1975"/>
      <c r="L2716" s="1974"/>
      <c r="M2716" s="1976"/>
      <c r="N2716" s="1976"/>
      <c r="O2716" s="1976"/>
      <c r="P2716" s="1976"/>
      <c r="Q2716" s="1976"/>
      <c r="R2716" s="1976"/>
      <c r="S2716" s="2649"/>
      <c r="T2716" s="1722"/>
      <c r="U2716" s="1974"/>
      <c r="V2716" s="1974"/>
    </row>
    <row r="2717" spans="1:22">
      <c r="A2717" s="1722"/>
      <c r="B2717" s="2648"/>
      <c r="C2717" s="659"/>
      <c r="D2717" s="1722"/>
      <c r="E2717" s="2648"/>
      <c r="F2717" s="2648"/>
      <c r="G2717" s="1722"/>
      <c r="H2717" s="2648"/>
      <c r="I2717" s="2643"/>
      <c r="J2717" s="1975"/>
      <c r="K2717" s="1975"/>
      <c r="L2717" s="1974"/>
      <c r="M2717" s="1976"/>
      <c r="N2717" s="1976"/>
      <c r="O2717" s="1976"/>
      <c r="P2717" s="1976"/>
      <c r="Q2717" s="1976"/>
      <c r="R2717" s="1976"/>
      <c r="S2717" s="2649"/>
      <c r="T2717" s="1722"/>
      <c r="U2717" s="1974"/>
      <c r="V2717" s="1974"/>
    </row>
    <row r="2718" spans="1:22">
      <c r="A2718" s="1722"/>
      <c r="B2718" s="2648"/>
      <c r="C2718" s="659"/>
      <c r="D2718" s="1722"/>
      <c r="E2718" s="2648"/>
      <c r="F2718" s="2648"/>
      <c r="G2718" s="1722"/>
      <c r="H2718" s="2648"/>
      <c r="I2718" s="2643"/>
      <c r="J2718" s="1975"/>
      <c r="K2718" s="1975"/>
      <c r="L2718" s="1974"/>
      <c r="M2718" s="1976"/>
      <c r="N2718" s="1976"/>
      <c r="O2718" s="1976"/>
      <c r="P2718" s="1976"/>
      <c r="Q2718" s="1976"/>
      <c r="R2718" s="1976"/>
      <c r="S2718" s="2649"/>
      <c r="T2718" s="1722"/>
      <c r="U2718" s="1974"/>
      <c r="V2718" s="1974"/>
    </row>
    <row r="2719" spans="1:22">
      <c r="A2719" s="1722"/>
      <c r="B2719" s="2648"/>
      <c r="C2719" s="659"/>
      <c r="D2719" s="1722"/>
      <c r="E2719" s="2648"/>
      <c r="F2719" s="2648"/>
      <c r="G2719" s="1722"/>
      <c r="H2719" s="2648"/>
      <c r="I2719" s="2643"/>
      <c r="J2719" s="1975"/>
      <c r="K2719" s="1975"/>
      <c r="L2719" s="1974"/>
      <c r="M2719" s="1976"/>
      <c r="N2719" s="1976"/>
      <c r="O2719" s="1976"/>
      <c r="P2719" s="1976"/>
      <c r="Q2719" s="1976"/>
      <c r="R2719" s="1976"/>
      <c r="S2719" s="2649"/>
      <c r="T2719" s="1722"/>
      <c r="U2719" s="1974"/>
      <c r="V2719" s="1974"/>
    </row>
    <row r="2720" spans="1:22">
      <c r="A2720" s="1722"/>
      <c r="B2720" s="2648"/>
      <c r="C2720" s="659"/>
      <c r="D2720" s="1722"/>
      <c r="E2720" s="2648"/>
      <c r="F2720" s="2648"/>
      <c r="G2720" s="1722"/>
      <c r="H2720" s="2648"/>
      <c r="I2720" s="2643"/>
      <c r="J2720" s="1975"/>
      <c r="K2720" s="1975"/>
      <c r="L2720" s="1974"/>
      <c r="M2720" s="1976"/>
      <c r="N2720" s="1976"/>
      <c r="O2720" s="1976"/>
      <c r="P2720" s="1976"/>
      <c r="Q2720" s="1976"/>
      <c r="R2720" s="1976"/>
      <c r="S2720" s="2649"/>
      <c r="T2720" s="1722"/>
      <c r="U2720" s="1974"/>
      <c r="V2720" s="1974"/>
    </row>
    <row r="2721" spans="1:22">
      <c r="A2721" s="1722"/>
      <c r="B2721" s="2648"/>
      <c r="C2721" s="659"/>
      <c r="D2721" s="1722"/>
      <c r="E2721" s="2648"/>
      <c r="F2721" s="2648"/>
      <c r="G2721" s="1722"/>
      <c r="H2721" s="2648"/>
      <c r="I2721" s="2643"/>
      <c r="J2721" s="1975"/>
      <c r="K2721" s="1975"/>
      <c r="L2721" s="1974"/>
      <c r="M2721" s="1976"/>
      <c r="N2721" s="1976"/>
      <c r="O2721" s="1976"/>
      <c r="P2721" s="1976"/>
      <c r="Q2721" s="1976"/>
      <c r="R2721" s="1976"/>
      <c r="S2721" s="2649"/>
      <c r="T2721" s="1722"/>
      <c r="U2721" s="1974"/>
      <c r="V2721" s="1974"/>
    </row>
    <row r="2722" spans="1:22">
      <c r="A2722" s="1722"/>
      <c r="B2722" s="2648"/>
      <c r="C2722" s="659"/>
      <c r="D2722" s="1722"/>
      <c r="E2722" s="2648"/>
      <c r="F2722" s="2648"/>
      <c r="G2722" s="1722"/>
      <c r="H2722" s="2648"/>
      <c r="I2722" s="2643"/>
      <c r="J2722" s="1975"/>
      <c r="K2722" s="1975"/>
      <c r="L2722" s="1974"/>
      <c r="M2722" s="1976"/>
      <c r="N2722" s="1976"/>
      <c r="O2722" s="1976"/>
      <c r="P2722" s="1976"/>
      <c r="Q2722" s="1976"/>
      <c r="R2722" s="1976"/>
      <c r="S2722" s="2649"/>
      <c r="T2722" s="1722"/>
      <c r="U2722" s="1974"/>
      <c r="V2722" s="1974"/>
    </row>
    <row r="2723" spans="1:22">
      <c r="A2723" s="1722"/>
      <c r="B2723" s="2648"/>
      <c r="C2723" s="659"/>
      <c r="D2723" s="1722"/>
      <c r="E2723" s="2648"/>
      <c r="F2723" s="2648"/>
      <c r="G2723" s="1722"/>
      <c r="H2723" s="2648"/>
      <c r="I2723" s="2643"/>
      <c r="J2723" s="1975"/>
      <c r="K2723" s="1975"/>
      <c r="L2723" s="1974"/>
      <c r="M2723" s="1976"/>
      <c r="N2723" s="1976"/>
      <c r="O2723" s="1976"/>
      <c r="P2723" s="1976"/>
      <c r="Q2723" s="1976"/>
      <c r="R2723" s="1976"/>
      <c r="S2723" s="2649"/>
      <c r="T2723" s="1722"/>
      <c r="U2723" s="1974"/>
      <c r="V2723" s="1974"/>
    </row>
    <row r="2724" spans="1:22">
      <c r="A2724" s="1722"/>
      <c r="B2724" s="2648"/>
      <c r="C2724" s="659"/>
      <c r="D2724" s="1722"/>
      <c r="E2724" s="2648"/>
      <c r="F2724" s="2648"/>
      <c r="G2724" s="1722"/>
      <c r="H2724" s="2648"/>
      <c r="I2724" s="2643"/>
      <c r="J2724" s="1975"/>
      <c r="K2724" s="1975"/>
      <c r="L2724" s="1974"/>
      <c r="M2724" s="1976"/>
      <c r="N2724" s="1976"/>
      <c r="O2724" s="1976"/>
      <c r="P2724" s="1976"/>
      <c r="Q2724" s="1976"/>
      <c r="R2724" s="1976"/>
      <c r="S2724" s="2649"/>
      <c r="T2724" s="1722"/>
      <c r="U2724" s="1974"/>
      <c r="V2724" s="1974"/>
    </row>
    <row r="2725" spans="1:22">
      <c r="A2725" s="1722"/>
      <c r="B2725" s="2648"/>
      <c r="C2725" s="659"/>
      <c r="D2725" s="1722"/>
      <c r="E2725" s="2648"/>
      <c r="F2725" s="2648"/>
      <c r="G2725" s="1722"/>
      <c r="H2725" s="2648"/>
      <c r="I2725" s="2643"/>
      <c r="J2725" s="1975"/>
      <c r="K2725" s="1975"/>
      <c r="L2725" s="1974"/>
      <c r="M2725" s="1976"/>
      <c r="N2725" s="1976"/>
      <c r="O2725" s="1976"/>
      <c r="P2725" s="1976"/>
      <c r="Q2725" s="1976"/>
      <c r="R2725" s="1976"/>
      <c r="S2725" s="2649"/>
      <c r="T2725" s="1722"/>
      <c r="U2725" s="1974"/>
      <c r="V2725" s="1974"/>
    </row>
    <row r="2726" spans="1:22">
      <c r="A2726" s="1722"/>
      <c r="B2726" s="2648"/>
      <c r="C2726" s="659"/>
      <c r="D2726" s="1722"/>
      <c r="E2726" s="2648"/>
      <c r="F2726" s="2648"/>
      <c r="G2726" s="1722"/>
      <c r="H2726" s="2648"/>
      <c r="I2726" s="2643"/>
      <c r="J2726" s="1975"/>
      <c r="K2726" s="1975"/>
      <c r="L2726" s="1974"/>
      <c r="M2726" s="1976"/>
      <c r="N2726" s="1976"/>
      <c r="O2726" s="1976"/>
      <c r="P2726" s="1976"/>
      <c r="Q2726" s="1976"/>
      <c r="R2726" s="1976"/>
      <c r="S2726" s="2649"/>
      <c r="T2726" s="1722"/>
      <c r="U2726" s="1974"/>
      <c r="V2726" s="1974"/>
    </row>
    <row r="2727" spans="1:22">
      <c r="A2727" s="1722"/>
      <c r="B2727" s="2648"/>
      <c r="C2727" s="659"/>
      <c r="D2727" s="1722"/>
      <c r="E2727" s="2648"/>
      <c r="F2727" s="2648"/>
      <c r="G2727" s="1722"/>
      <c r="H2727" s="2648"/>
      <c r="I2727" s="2643"/>
      <c r="J2727" s="1975"/>
      <c r="K2727" s="1975"/>
      <c r="L2727" s="1974"/>
      <c r="M2727" s="1976"/>
      <c r="N2727" s="1976"/>
      <c r="O2727" s="1976"/>
      <c r="P2727" s="1976"/>
      <c r="Q2727" s="1976"/>
      <c r="R2727" s="1976"/>
      <c r="S2727" s="2649"/>
      <c r="T2727" s="1722"/>
      <c r="U2727" s="1974"/>
      <c r="V2727" s="1974"/>
    </row>
    <row r="2728" spans="1:22">
      <c r="A2728" s="1722"/>
      <c r="B2728" s="2648"/>
      <c r="C2728" s="659"/>
      <c r="D2728" s="1722"/>
      <c r="E2728" s="2648"/>
      <c r="F2728" s="2648"/>
      <c r="G2728" s="1722"/>
      <c r="H2728" s="2648"/>
      <c r="I2728" s="2643"/>
      <c r="J2728" s="1975"/>
      <c r="K2728" s="1975"/>
      <c r="L2728" s="1974"/>
      <c r="M2728" s="1976"/>
      <c r="N2728" s="1976"/>
      <c r="O2728" s="1976"/>
      <c r="P2728" s="1976"/>
      <c r="Q2728" s="1976"/>
      <c r="R2728" s="1976"/>
      <c r="S2728" s="2649"/>
      <c r="T2728" s="1722"/>
      <c r="U2728" s="1974"/>
      <c r="V2728" s="1974"/>
    </row>
    <row r="2729" spans="1:22">
      <c r="A2729" s="1722"/>
      <c r="B2729" s="2648"/>
      <c r="C2729" s="659"/>
      <c r="D2729" s="1722"/>
      <c r="E2729" s="2648"/>
      <c r="F2729" s="2648"/>
      <c r="G2729" s="1722"/>
      <c r="H2729" s="2648"/>
      <c r="I2729" s="2643"/>
      <c r="J2729" s="1975"/>
      <c r="K2729" s="1975"/>
      <c r="L2729" s="1974"/>
      <c r="M2729" s="1976"/>
      <c r="N2729" s="1976"/>
      <c r="O2729" s="1976"/>
      <c r="P2729" s="1976"/>
      <c r="Q2729" s="1976"/>
      <c r="R2729" s="1976"/>
      <c r="S2729" s="2649"/>
      <c r="T2729" s="1722"/>
      <c r="U2729" s="1974"/>
      <c r="V2729" s="1974"/>
    </row>
    <row r="2730" spans="1:22">
      <c r="A2730" s="1722"/>
      <c r="B2730" s="2648"/>
      <c r="C2730" s="659"/>
      <c r="D2730" s="1722"/>
      <c r="E2730" s="2648"/>
      <c r="F2730" s="2648"/>
      <c r="G2730" s="1722"/>
      <c r="H2730" s="2648"/>
      <c r="I2730" s="2643"/>
      <c r="J2730" s="1975"/>
      <c r="K2730" s="1975"/>
      <c r="L2730" s="1974"/>
      <c r="M2730" s="1976"/>
      <c r="N2730" s="1976"/>
      <c r="O2730" s="1976"/>
      <c r="P2730" s="1976"/>
      <c r="Q2730" s="1976"/>
      <c r="R2730" s="1976"/>
      <c r="S2730" s="2649"/>
      <c r="T2730" s="1722"/>
      <c r="U2730" s="1974"/>
      <c r="V2730" s="1974"/>
    </row>
    <row r="2731" spans="1:22">
      <c r="A2731" s="1722"/>
      <c r="B2731" s="2648"/>
      <c r="C2731" s="659"/>
      <c r="D2731" s="1722"/>
      <c r="E2731" s="2648"/>
      <c r="F2731" s="2648"/>
      <c r="G2731" s="1722"/>
      <c r="H2731" s="2648"/>
      <c r="I2731" s="2643"/>
      <c r="J2731" s="1975"/>
      <c r="K2731" s="1975"/>
      <c r="L2731" s="1974"/>
      <c r="M2731" s="1976"/>
      <c r="N2731" s="1976"/>
      <c r="O2731" s="1976"/>
      <c r="P2731" s="1976"/>
      <c r="Q2731" s="1976"/>
      <c r="R2731" s="1976"/>
      <c r="S2731" s="2649"/>
      <c r="T2731" s="1722"/>
      <c r="U2731" s="1974"/>
      <c r="V2731" s="1974"/>
    </row>
    <row r="2732" spans="1:22">
      <c r="A2732" s="1722"/>
      <c r="B2732" s="2648"/>
      <c r="C2732" s="659"/>
      <c r="D2732" s="1722"/>
      <c r="E2732" s="2648"/>
      <c r="F2732" s="2648"/>
      <c r="G2732" s="1722"/>
      <c r="H2732" s="2648"/>
      <c r="I2732" s="2643"/>
      <c r="J2732" s="1975"/>
      <c r="K2732" s="1975"/>
      <c r="L2732" s="1974"/>
      <c r="M2732" s="1976"/>
      <c r="N2732" s="1976"/>
      <c r="O2732" s="1976"/>
      <c r="P2732" s="1976"/>
      <c r="Q2732" s="1976"/>
      <c r="R2732" s="1976"/>
      <c r="S2732" s="2649"/>
      <c r="T2732" s="1722"/>
      <c r="U2732" s="1974"/>
      <c r="V2732" s="1974"/>
    </row>
    <row r="2733" spans="1:22">
      <c r="A2733" s="1722"/>
      <c r="B2733" s="2648"/>
      <c r="C2733" s="659"/>
      <c r="D2733" s="1722"/>
      <c r="E2733" s="2648"/>
      <c r="F2733" s="2648"/>
      <c r="G2733" s="1722"/>
      <c r="H2733" s="2648"/>
      <c r="I2733" s="2643"/>
      <c r="J2733" s="1975"/>
      <c r="K2733" s="1975"/>
      <c r="L2733" s="1974"/>
      <c r="M2733" s="1976"/>
      <c r="N2733" s="1976"/>
      <c r="O2733" s="1976"/>
      <c r="P2733" s="1976"/>
      <c r="Q2733" s="1976"/>
      <c r="R2733" s="1976"/>
      <c r="S2733" s="2649"/>
      <c r="T2733" s="1722"/>
      <c r="U2733" s="1974"/>
      <c r="V2733" s="1974"/>
    </row>
    <row r="2734" spans="1:22">
      <c r="A2734" s="1722"/>
      <c r="B2734" s="2648"/>
      <c r="C2734" s="659"/>
      <c r="D2734" s="1722"/>
      <c r="E2734" s="2648"/>
      <c r="F2734" s="2648"/>
      <c r="G2734" s="1722"/>
      <c r="H2734" s="2648"/>
      <c r="I2734" s="2643"/>
      <c r="J2734" s="1975"/>
      <c r="K2734" s="1975"/>
      <c r="L2734" s="1974"/>
      <c r="M2734" s="1976"/>
      <c r="N2734" s="1976"/>
      <c r="O2734" s="1976"/>
      <c r="P2734" s="1976"/>
      <c r="Q2734" s="1976"/>
      <c r="R2734" s="1976"/>
      <c r="S2734" s="2649"/>
      <c r="T2734" s="1722"/>
      <c r="U2734" s="1974"/>
      <c r="V2734" s="1974"/>
    </row>
    <row r="2735" spans="1:22">
      <c r="A2735" s="1722"/>
      <c r="B2735" s="2648"/>
      <c r="C2735" s="659"/>
      <c r="D2735" s="1722"/>
      <c r="E2735" s="2648"/>
      <c r="F2735" s="2648"/>
      <c r="G2735" s="1722"/>
      <c r="H2735" s="2648"/>
      <c r="I2735" s="2643"/>
      <c r="J2735" s="1975"/>
      <c r="K2735" s="1975"/>
      <c r="L2735" s="1974"/>
      <c r="M2735" s="1976"/>
      <c r="N2735" s="1976"/>
      <c r="O2735" s="1976"/>
      <c r="P2735" s="1976"/>
      <c r="Q2735" s="1976"/>
      <c r="R2735" s="1976"/>
      <c r="S2735" s="2649"/>
      <c r="T2735" s="1722"/>
      <c r="U2735" s="1974"/>
      <c r="V2735" s="1974"/>
    </row>
    <row r="2736" spans="1:22">
      <c r="A2736" s="1722"/>
      <c r="B2736" s="2648"/>
      <c r="C2736" s="659"/>
      <c r="D2736" s="1722"/>
      <c r="E2736" s="2648"/>
      <c r="F2736" s="2648"/>
      <c r="G2736" s="1722"/>
      <c r="H2736" s="2648"/>
      <c r="I2736" s="2643"/>
      <c r="J2736" s="1975"/>
      <c r="K2736" s="1975"/>
      <c r="L2736" s="1974"/>
      <c r="M2736" s="1976"/>
      <c r="N2736" s="1976"/>
      <c r="O2736" s="1976"/>
      <c r="P2736" s="1976"/>
      <c r="Q2736" s="1976"/>
      <c r="R2736" s="1976"/>
      <c r="S2736" s="2649"/>
      <c r="T2736" s="1722"/>
      <c r="U2736" s="1974"/>
      <c r="V2736" s="1974"/>
    </row>
    <row r="2737" spans="1:22">
      <c r="A2737" s="1722"/>
      <c r="B2737" s="2648"/>
      <c r="C2737" s="659"/>
      <c r="D2737" s="1722"/>
      <c r="E2737" s="2648"/>
      <c r="F2737" s="2648"/>
      <c r="G2737" s="1722"/>
      <c r="H2737" s="2648"/>
      <c r="I2737" s="2643"/>
      <c r="J2737" s="1975"/>
      <c r="K2737" s="1975"/>
      <c r="L2737" s="1974"/>
      <c r="M2737" s="1976"/>
      <c r="N2737" s="1976"/>
      <c r="O2737" s="1976"/>
      <c r="P2737" s="1976"/>
      <c r="Q2737" s="1976"/>
      <c r="R2737" s="1976"/>
      <c r="S2737" s="2649"/>
      <c r="T2737" s="1722"/>
      <c r="U2737" s="1974"/>
      <c r="V2737" s="1974"/>
    </row>
    <row r="2738" spans="1:22">
      <c r="A2738" s="1722"/>
      <c r="B2738" s="2648"/>
      <c r="C2738" s="659"/>
      <c r="D2738" s="1722"/>
      <c r="E2738" s="2648"/>
      <c r="F2738" s="2648"/>
      <c r="G2738" s="1722"/>
      <c r="H2738" s="2648"/>
      <c r="I2738" s="2643"/>
      <c r="J2738" s="1975"/>
      <c r="K2738" s="1975"/>
      <c r="L2738" s="1974"/>
      <c r="M2738" s="1976"/>
      <c r="N2738" s="1976"/>
      <c r="O2738" s="1976"/>
      <c r="P2738" s="1976"/>
      <c r="Q2738" s="1976"/>
      <c r="R2738" s="1976"/>
      <c r="S2738" s="2649"/>
      <c r="T2738" s="1722"/>
      <c r="U2738" s="1974"/>
      <c r="V2738" s="1974"/>
    </row>
    <row r="2739" spans="1:22">
      <c r="A2739" s="1722"/>
      <c r="B2739" s="2648"/>
      <c r="C2739" s="659"/>
      <c r="D2739" s="1722"/>
      <c r="E2739" s="2648"/>
      <c r="F2739" s="2648"/>
      <c r="G2739" s="1722"/>
      <c r="H2739" s="2648"/>
      <c r="I2739" s="2643"/>
      <c r="J2739" s="1975"/>
      <c r="K2739" s="1975"/>
      <c r="L2739" s="1974"/>
      <c r="M2739" s="1976"/>
      <c r="N2739" s="1976"/>
      <c r="O2739" s="1976"/>
      <c r="P2739" s="1976"/>
      <c r="Q2739" s="1976"/>
      <c r="R2739" s="1976"/>
      <c r="S2739" s="2649"/>
      <c r="T2739" s="1722"/>
      <c r="U2739" s="1974"/>
      <c r="V2739" s="1974"/>
    </row>
    <row r="2740" spans="1:22">
      <c r="A2740" s="1722"/>
      <c r="B2740" s="2648"/>
      <c r="C2740" s="659"/>
      <c r="D2740" s="1722"/>
      <c r="E2740" s="2648"/>
      <c r="F2740" s="2648"/>
      <c r="G2740" s="1722"/>
      <c r="H2740" s="2648"/>
      <c r="I2740" s="2643"/>
      <c r="J2740" s="1975"/>
      <c r="K2740" s="1975"/>
      <c r="L2740" s="1974"/>
      <c r="M2740" s="1976"/>
      <c r="N2740" s="1976"/>
      <c r="O2740" s="1976"/>
      <c r="P2740" s="1976"/>
      <c r="Q2740" s="1976"/>
      <c r="R2740" s="1976"/>
      <c r="S2740" s="2649"/>
      <c r="T2740" s="1722"/>
      <c r="U2740" s="1974"/>
      <c r="V2740" s="1974"/>
    </row>
    <row r="2741" spans="1:22">
      <c r="A2741" s="1722"/>
      <c r="B2741" s="2648"/>
      <c r="C2741" s="659"/>
      <c r="D2741" s="1722"/>
      <c r="E2741" s="2648"/>
      <c r="F2741" s="2648"/>
      <c r="G2741" s="1722"/>
      <c r="H2741" s="2648"/>
      <c r="I2741" s="2643"/>
      <c r="J2741" s="1975"/>
      <c r="K2741" s="1975"/>
      <c r="L2741" s="1974"/>
      <c r="M2741" s="1976"/>
      <c r="N2741" s="1976"/>
      <c r="O2741" s="1976"/>
      <c r="P2741" s="1976"/>
      <c r="Q2741" s="1976"/>
      <c r="R2741" s="1976"/>
      <c r="S2741" s="2649"/>
      <c r="T2741" s="1722"/>
      <c r="U2741" s="1974"/>
      <c r="V2741" s="1974"/>
    </row>
    <row r="2742" spans="1:22">
      <c r="A2742" s="1722"/>
      <c r="B2742" s="2648"/>
      <c r="C2742" s="659"/>
      <c r="D2742" s="1722"/>
      <c r="E2742" s="2648"/>
      <c r="F2742" s="2648"/>
      <c r="G2742" s="1722"/>
      <c r="H2742" s="2648"/>
      <c r="I2742" s="2643"/>
      <c r="J2742" s="1975"/>
      <c r="K2742" s="1975"/>
      <c r="L2742" s="1974"/>
      <c r="M2742" s="1976"/>
      <c r="N2742" s="1976"/>
      <c r="O2742" s="1976"/>
      <c r="P2742" s="1976"/>
      <c r="Q2742" s="1976"/>
      <c r="R2742" s="1976"/>
      <c r="S2742" s="2649"/>
      <c r="T2742" s="1722"/>
      <c r="U2742" s="1974"/>
      <c r="V2742" s="1974"/>
    </row>
    <row r="2743" spans="1:22">
      <c r="A2743" s="1722"/>
      <c r="B2743" s="2648"/>
      <c r="C2743" s="659"/>
      <c r="D2743" s="1722"/>
      <c r="E2743" s="2648"/>
      <c r="F2743" s="2648"/>
      <c r="G2743" s="1722"/>
      <c r="H2743" s="2648"/>
      <c r="I2743" s="2643"/>
      <c r="J2743" s="1975"/>
      <c r="K2743" s="1975"/>
      <c r="L2743" s="1974"/>
      <c r="M2743" s="1976"/>
      <c r="N2743" s="1976"/>
      <c r="O2743" s="1976"/>
      <c r="P2743" s="1976"/>
      <c r="Q2743" s="1976"/>
      <c r="R2743" s="1976"/>
      <c r="S2743" s="2649"/>
      <c r="T2743" s="1722"/>
      <c r="U2743" s="1974"/>
      <c r="V2743" s="1974"/>
    </row>
    <row r="2744" spans="1:22">
      <c r="A2744" s="1722"/>
      <c r="B2744" s="2648"/>
      <c r="C2744" s="659"/>
      <c r="D2744" s="1722"/>
      <c r="E2744" s="2648"/>
      <c r="F2744" s="2648"/>
      <c r="G2744" s="1722"/>
      <c r="H2744" s="2648"/>
      <c r="I2744" s="2643"/>
      <c r="J2744" s="1975"/>
      <c r="K2744" s="1975"/>
      <c r="L2744" s="1974"/>
      <c r="M2744" s="1976"/>
      <c r="N2744" s="1976"/>
      <c r="O2744" s="1976"/>
      <c r="P2744" s="1976"/>
      <c r="Q2744" s="1976"/>
      <c r="R2744" s="1976"/>
      <c r="S2744" s="2649"/>
      <c r="T2744" s="1722"/>
      <c r="U2744" s="1974"/>
      <c r="V2744" s="1974"/>
    </row>
    <row r="2745" spans="1:22">
      <c r="A2745" s="1722"/>
      <c r="B2745" s="2648"/>
      <c r="C2745" s="659"/>
      <c r="D2745" s="1722"/>
      <c r="E2745" s="2648"/>
      <c r="F2745" s="2648"/>
      <c r="G2745" s="1722"/>
      <c r="H2745" s="2648"/>
      <c r="I2745" s="2643"/>
      <c r="J2745" s="1975"/>
      <c r="K2745" s="1975"/>
      <c r="L2745" s="1974"/>
      <c r="M2745" s="1976"/>
      <c r="N2745" s="1976"/>
      <c r="O2745" s="1976"/>
      <c r="P2745" s="1976"/>
      <c r="Q2745" s="1976"/>
      <c r="R2745" s="1976"/>
      <c r="S2745" s="2649"/>
      <c r="T2745" s="1722"/>
      <c r="U2745" s="1974"/>
      <c r="V2745" s="1974"/>
    </row>
    <row r="2746" spans="1:22">
      <c r="A2746" s="1722"/>
      <c r="B2746" s="2648"/>
      <c r="C2746" s="659"/>
      <c r="D2746" s="1722"/>
      <c r="E2746" s="2648"/>
      <c r="F2746" s="2648"/>
      <c r="G2746" s="1722"/>
      <c r="H2746" s="2648"/>
      <c r="I2746" s="2643"/>
      <c r="J2746" s="1975"/>
      <c r="K2746" s="1975"/>
      <c r="L2746" s="1974"/>
      <c r="M2746" s="1976"/>
      <c r="N2746" s="1976"/>
      <c r="O2746" s="1976"/>
      <c r="P2746" s="1976"/>
      <c r="Q2746" s="1976"/>
      <c r="R2746" s="1976"/>
      <c r="S2746" s="2649"/>
      <c r="T2746" s="1722"/>
      <c r="U2746" s="1974"/>
      <c r="V2746" s="1974"/>
    </row>
    <row r="2747" spans="1:22">
      <c r="A2747" s="1722"/>
      <c r="B2747" s="2648"/>
      <c r="C2747" s="659"/>
      <c r="D2747" s="1722"/>
      <c r="E2747" s="2648"/>
      <c r="F2747" s="2648"/>
      <c r="G2747" s="1722"/>
      <c r="H2747" s="2648"/>
      <c r="I2747" s="2643"/>
      <c r="J2747" s="1975"/>
      <c r="K2747" s="1975"/>
      <c r="L2747" s="1974"/>
      <c r="M2747" s="1976"/>
      <c r="N2747" s="1976"/>
      <c r="O2747" s="1976"/>
      <c r="P2747" s="1976"/>
      <c r="Q2747" s="1976"/>
      <c r="R2747" s="1976"/>
      <c r="S2747" s="2649"/>
      <c r="T2747" s="1722"/>
      <c r="U2747" s="1974"/>
      <c r="V2747" s="1974"/>
    </row>
    <row r="2748" spans="1:22">
      <c r="A2748" s="1722"/>
      <c r="B2748" s="2648"/>
      <c r="C2748" s="659"/>
      <c r="D2748" s="1722"/>
      <c r="E2748" s="2648"/>
      <c r="F2748" s="2648"/>
      <c r="G2748" s="1722"/>
      <c r="H2748" s="2648"/>
      <c r="I2748" s="2643"/>
      <c r="J2748" s="1975"/>
      <c r="K2748" s="1975"/>
      <c r="L2748" s="1974"/>
      <c r="M2748" s="1976"/>
      <c r="N2748" s="1976"/>
      <c r="O2748" s="1976"/>
      <c r="P2748" s="1976"/>
      <c r="Q2748" s="1976"/>
      <c r="R2748" s="1976"/>
      <c r="S2748" s="2649"/>
      <c r="T2748" s="1722"/>
      <c r="U2748" s="1974"/>
      <c r="V2748" s="1974"/>
    </row>
    <row r="2749" spans="1:22">
      <c r="A2749" s="1722"/>
      <c r="B2749" s="2648"/>
      <c r="C2749" s="659"/>
      <c r="D2749" s="1722"/>
      <c r="E2749" s="2648"/>
      <c r="F2749" s="2648"/>
      <c r="G2749" s="1722"/>
      <c r="H2749" s="2648"/>
      <c r="I2749" s="2643"/>
      <c r="J2749" s="1975"/>
      <c r="K2749" s="1975"/>
      <c r="L2749" s="1974"/>
      <c r="M2749" s="1976"/>
      <c r="N2749" s="1976"/>
      <c r="O2749" s="1976"/>
      <c r="P2749" s="1976"/>
      <c r="Q2749" s="1976"/>
      <c r="R2749" s="1976"/>
      <c r="S2749" s="2649"/>
      <c r="T2749" s="1722"/>
      <c r="U2749" s="1974"/>
      <c r="V2749" s="1974"/>
    </row>
    <row r="2750" spans="1:22">
      <c r="A2750" s="1722"/>
      <c r="B2750" s="2648"/>
      <c r="C2750" s="659"/>
      <c r="D2750" s="1722"/>
      <c r="E2750" s="2648"/>
      <c r="F2750" s="2648"/>
      <c r="G2750" s="1722"/>
      <c r="H2750" s="2648"/>
      <c r="I2750" s="2643"/>
      <c r="J2750" s="1975"/>
      <c r="K2750" s="1975"/>
      <c r="L2750" s="1974"/>
      <c r="M2750" s="1976"/>
      <c r="N2750" s="1976"/>
      <c r="O2750" s="1976"/>
      <c r="P2750" s="1976"/>
      <c r="Q2750" s="1976"/>
      <c r="R2750" s="1976"/>
      <c r="S2750" s="2649"/>
      <c r="T2750" s="1722"/>
      <c r="U2750" s="1974"/>
      <c r="V2750" s="1974"/>
    </row>
    <row r="2751" spans="1:22">
      <c r="A2751" s="1722"/>
      <c r="B2751" s="2648"/>
      <c r="C2751" s="659"/>
      <c r="D2751" s="1722"/>
      <c r="E2751" s="2648"/>
      <c r="F2751" s="2648"/>
      <c r="G2751" s="1722"/>
      <c r="H2751" s="2648"/>
      <c r="I2751" s="2643"/>
      <c r="J2751" s="1975"/>
      <c r="K2751" s="1975"/>
      <c r="L2751" s="1974"/>
      <c r="M2751" s="1976"/>
      <c r="N2751" s="1976"/>
      <c r="O2751" s="1976"/>
      <c r="P2751" s="1976"/>
      <c r="Q2751" s="1976"/>
      <c r="R2751" s="1976"/>
      <c r="S2751" s="2649"/>
      <c r="T2751" s="1722"/>
      <c r="U2751" s="1974"/>
      <c r="V2751" s="1974"/>
    </row>
    <row r="2752" spans="1:22">
      <c r="A2752" s="1722"/>
      <c r="B2752" s="2648"/>
      <c r="C2752" s="659"/>
      <c r="D2752" s="1722"/>
      <c r="E2752" s="2648"/>
      <c r="F2752" s="2648"/>
      <c r="G2752" s="1722"/>
      <c r="H2752" s="2648"/>
      <c r="I2752" s="2643"/>
      <c r="J2752" s="1975"/>
      <c r="K2752" s="1975"/>
      <c r="L2752" s="1974"/>
      <c r="M2752" s="1976"/>
      <c r="N2752" s="1976"/>
      <c r="O2752" s="1976"/>
      <c r="P2752" s="1976"/>
      <c r="Q2752" s="1976"/>
      <c r="R2752" s="1976"/>
      <c r="S2752" s="2649"/>
      <c r="T2752" s="1722"/>
      <c r="U2752" s="1974"/>
      <c r="V2752" s="1974"/>
    </row>
    <row r="2753" spans="1:22">
      <c r="A2753" s="1722"/>
      <c r="B2753" s="2648"/>
      <c r="C2753" s="659"/>
      <c r="D2753" s="1722"/>
      <c r="E2753" s="2648"/>
      <c r="F2753" s="2648"/>
      <c r="G2753" s="1722"/>
      <c r="H2753" s="2648"/>
      <c r="I2753" s="2643"/>
      <c r="J2753" s="1975"/>
      <c r="K2753" s="1975"/>
      <c r="L2753" s="1974"/>
      <c r="M2753" s="1976"/>
      <c r="N2753" s="1976"/>
      <c r="O2753" s="1976"/>
      <c r="P2753" s="1976"/>
      <c r="Q2753" s="1976"/>
      <c r="R2753" s="1976"/>
      <c r="S2753" s="2649"/>
      <c r="T2753" s="1722"/>
      <c r="U2753" s="1974"/>
      <c r="V2753" s="1974"/>
    </row>
    <row r="2754" spans="1:22">
      <c r="A2754" s="1722"/>
      <c r="B2754" s="2648"/>
      <c r="C2754" s="659"/>
      <c r="D2754" s="1722"/>
      <c r="E2754" s="2648"/>
      <c r="F2754" s="2648"/>
      <c r="G2754" s="1722"/>
      <c r="H2754" s="2648"/>
      <c r="I2754" s="2643"/>
      <c r="J2754" s="1975"/>
      <c r="K2754" s="1975"/>
      <c r="L2754" s="1974"/>
      <c r="M2754" s="1976"/>
      <c r="N2754" s="1976"/>
      <c r="O2754" s="1976"/>
      <c r="P2754" s="1976"/>
      <c r="Q2754" s="1976"/>
      <c r="R2754" s="1976"/>
      <c r="S2754" s="2649"/>
      <c r="T2754" s="1722"/>
      <c r="U2754" s="1974"/>
      <c r="V2754" s="1974"/>
    </row>
    <row r="2755" spans="1:22">
      <c r="A2755" s="1722"/>
      <c r="B2755" s="2648"/>
      <c r="C2755" s="659"/>
      <c r="D2755" s="1722"/>
      <c r="E2755" s="2648"/>
      <c r="F2755" s="2648"/>
      <c r="G2755" s="1722"/>
      <c r="H2755" s="2648"/>
      <c r="I2755" s="2643"/>
      <c r="J2755" s="1975"/>
      <c r="K2755" s="1975"/>
      <c r="L2755" s="1974"/>
      <c r="M2755" s="1976"/>
      <c r="N2755" s="1976"/>
      <c r="O2755" s="1976"/>
      <c r="P2755" s="1976"/>
      <c r="Q2755" s="1976"/>
      <c r="R2755" s="1976"/>
      <c r="S2755" s="2649"/>
      <c r="T2755" s="1722"/>
      <c r="U2755" s="1974"/>
      <c r="V2755" s="1974"/>
    </row>
    <row r="2756" spans="1:22">
      <c r="A2756" s="1722"/>
      <c r="B2756" s="2648"/>
      <c r="C2756" s="659"/>
      <c r="D2756" s="1722"/>
      <c r="E2756" s="2648"/>
      <c r="F2756" s="2648"/>
      <c r="G2756" s="1722"/>
      <c r="H2756" s="2648"/>
      <c r="I2756" s="2643"/>
      <c r="J2756" s="1975"/>
      <c r="K2756" s="1975"/>
      <c r="L2756" s="1974"/>
      <c r="M2756" s="1976"/>
      <c r="N2756" s="1976"/>
      <c r="O2756" s="1976"/>
      <c r="P2756" s="1976"/>
      <c r="Q2756" s="1976"/>
      <c r="R2756" s="1976"/>
      <c r="S2756" s="2649"/>
      <c r="T2756" s="1722"/>
      <c r="U2756" s="1974"/>
      <c r="V2756" s="1974"/>
    </row>
    <row r="2757" spans="1:22">
      <c r="A2757" s="1722"/>
      <c r="B2757" s="2648"/>
      <c r="C2757" s="659"/>
      <c r="D2757" s="1722"/>
      <c r="E2757" s="2648"/>
      <c r="F2757" s="2648"/>
      <c r="G2757" s="1722"/>
      <c r="H2757" s="2648"/>
      <c r="I2757" s="2643"/>
      <c r="J2757" s="1975"/>
      <c r="K2757" s="1975"/>
      <c r="L2757" s="1974"/>
      <c r="M2757" s="1976"/>
      <c r="N2757" s="1976"/>
      <c r="O2757" s="1976"/>
      <c r="P2757" s="1976"/>
      <c r="Q2757" s="1976"/>
      <c r="R2757" s="1976"/>
      <c r="S2757" s="2649"/>
      <c r="T2757" s="1722"/>
      <c r="U2757" s="1974"/>
      <c r="V2757" s="1974"/>
    </row>
    <row r="2758" spans="1:22">
      <c r="A2758" s="1722"/>
      <c r="B2758" s="2648"/>
      <c r="C2758" s="659"/>
      <c r="D2758" s="1722"/>
      <c r="E2758" s="2648"/>
      <c r="F2758" s="2648"/>
      <c r="G2758" s="1722"/>
      <c r="H2758" s="2648"/>
      <c r="I2758" s="2643"/>
      <c r="J2758" s="1975"/>
      <c r="K2758" s="1975"/>
      <c r="L2758" s="1974"/>
      <c r="M2758" s="1976"/>
      <c r="N2758" s="1976"/>
      <c r="O2758" s="1976"/>
      <c r="P2758" s="1976"/>
      <c r="Q2758" s="1976"/>
      <c r="R2758" s="1976"/>
      <c r="S2758" s="2649"/>
      <c r="T2758" s="1722"/>
      <c r="U2758" s="1974"/>
      <c r="V2758" s="1974"/>
    </row>
    <row r="2759" spans="1:22">
      <c r="A2759" s="1722"/>
      <c r="B2759" s="2648"/>
      <c r="C2759" s="659"/>
      <c r="D2759" s="1722"/>
      <c r="E2759" s="2648"/>
      <c r="F2759" s="2648"/>
      <c r="G2759" s="1722"/>
      <c r="H2759" s="2648"/>
      <c r="I2759" s="2643"/>
      <c r="J2759" s="1975"/>
      <c r="K2759" s="1975"/>
      <c r="L2759" s="1974"/>
      <c r="M2759" s="1976"/>
      <c r="N2759" s="1976"/>
      <c r="O2759" s="1976"/>
      <c r="P2759" s="1976"/>
      <c r="Q2759" s="1976"/>
      <c r="R2759" s="1976"/>
      <c r="S2759" s="2649"/>
      <c r="T2759" s="1722"/>
      <c r="U2759" s="1974"/>
      <c r="V2759" s="1974"/>
    </row>
    <row r="2760" spans="1:22">
      <c r="A2760" s="1722"/>
      <c r="B2760" s="2648"/>
      <c r="C2760" s="659"/>
      <c r="D2760" s="1722"/>
      <c r="E2760" s="2648"/>
      <c r="F2760" s="2648"/>
      <c r="G2760" s="1722"/>
      <c r="H2760" s="2648"/>
      <c r="I2760" s="2643"/>
      <c r="J2760" s="1975"/>
      <c r="K2760" s="1975"/>
      <c r="L2760" s="1974"/>
      <c r="M2760" s="1976"/>
      <c r="N2760" s="1976"/>
      <c r="O2760" s="1976"/>
      <c r="P2760" s="1976"/>
      <c r="Q2760" s="1976"/>
      <c r="R2760" s="1976"/>
      <c r="S2760" s="2649"/>
      <c r="T2760" s="1722"/>
      <c r="U2760" s="1974"/>
      <c r="V2760" s="1974"/>
    </row>
    <row r="2761" spans="1:22">
      <c r="A2761" s="1722"/>
      <c r="B2761" s="2648"/>
      <c r="C2761" s="659"/>
      <c r="D2761" s="1722"/>
      <c r="E2761" s="2648"/>
      <c r="F2761" s="2648"/>
      <c r="G2761" s="1722"/>
      <c r="H2761" s="2648"/>
      <c r="I2761" s="2643"/>
      <c r="J2761" s="1975"/>
      <c r="K2761" s="1975"/>
      <c r="L2761" s="1974"/>
      <c r="M2761" s="1976"/>
      <c r="N2761" s="1976"/>
      <c r="O2761" s="1976"/>
      <c r="P2761" s="1976"/>
      <c r="Q2761" s="1976"/>
      <c r="R2761" s="1976"/>
      <c r="S2761" s="2649"/>
      <c r="T2761" s="1722"/>
      <c r="U2761" s="1974"/>
      <c r="V2761" s="1974"/>
    </row>
    <row r="2762" spans="1:22">
      <c r="A2762" s="1722"/>
      <c r="B2762" s="2648"/>
      <c r="C2762" s="659"/>
      <c r="D2762" s="1722"/>
      <c r="E2762" s="2648"/>
      <c r="F2762" s="2648"/>
      <c r="G2762" s="1722"/>
      <c r="H2762" s="2648"/>
      <c r="I2762" s="2643"/>
      <c r="J2762" s="1975"/>
      <c r="K2762" s="1975"/>
      <c r="L2762" s="1974"/>
      <c r="M2762" s="1976"/>
      <c r="N2762" s="1976"/>
      <c r="O2762" s="1976"/>
      <c r="P2762" s="1976"/>
      <c r="Q2762" s="1976"/>
      <c r="R2762" s="1976"/>
      <c r="S2762" s="2649"/>
      <c r="T2762" s="1722"/>
      <c r="U2762" s="1974"/>
      <c r="V2762" s="1974"/>
    </row>
    <row r="2763" spans="1:22">
      <c r="A2763" s="1722"/>
      <c r="B2763" s="2648"/>
      <c r="C2763" s="659"/>
      <c r="D2763" s="1722"/>
      <c r="E2763" s="2648"/>
      <c r="F2763" s="2648"/>
      <c r="G2763" s="1722"/>
      <c r="H2763" s="2648"/>
      <c r="I2763" s="2643"/>
      <c r="J2763" s="1975"/>
      <c r="K2763" s="1975"/>
      <c r="L2763" s="1974"/>
      <c r="M2763" s="1976"/>
      <c r="N2763" s="1976"/>
      <c r="O2763" s="1976"/>
      <c r="P2763" s="1976"/>
      <c r="Q2763" s="1976"/>
      <c r="R2763" s="1976"/>
      <c r="S2763" s="2649"/>
      <c r="T2763" s="1722"/>
      <c r="U2763" s="1974"/>
      <c r="V2763" s="1974"/>
    </row>
    <row r="2764" spans="1:22">
      <c r="A2764" s="1722"/>
      <c r="B2764" s="2648"/>
      <c r="C2764" s="659"/>
      <c r="D2764" s="1722"/>
      <c r="E2764" s="2648"/>
      <c r="F2764" s="2648"/>
      <c r="G2764" s="1722"/>
      <c r="H2764" s="2648"/>
      <c r="I2764" s="2643"/>
      <c r="J2764" s="1975"/>
      <c r="K2764" s="1975"/>
      <c r="L2764" s="1974"/>
      <c r="M2764" s="1976"/>
      <c r="N2764" s="1976"/>
      <c r="O2764" s="1976"/>
      <c r="P2764" s="1976"/>
      <c r="Q2764" s="1976"/>
      <c r="R2764" s="1976"/>
      <c r="S2764" s="2649"/>
      <c r="T2764" s="1722"/>
      <c r="U2764" s="1974"/>
      <c r="V2764" s="1974"/>
    </row>
    <row r="2765" spans="1:22">
      <c r="A2765" s="1722"/>
      <c r="B2765" s="2648"/>
      <c r="C2765" s="659"/>
      <c r="D2765" s="1722"/>
      <c r="E2765" s="2648"/>
      <c r="F2765" s="2648"/>
      <c r="G2765" s="1722"/>
      <c r="H2765" s="2648"/>
      <c r="I2765" s="2643"/>
      <c r="J2765" s="1975"/>
      <c r="K2765" s="1975"/>
      <c r="L2765" s="1974"/>
      <c r="M2765" s="1976"/>
      <c r="N2765" s="1976"/>
      <c r="O2765" s="1976"/>
      <c r="P2765" s="1976"/>
      <c r="Q2765" s="1976"/>
      <c r="R2765" s="1976"/>
      <c r="S2765" s="2649"/>
      <c r="T2765" s="1722"/>
      <c r="U2765" s="1974"/>
      <c r="V2765" s="1974"/>
    </row>
    <row r="2766" spans="1:22">
      <c r="A2766" s="1722"/>
      <c r="B2766" s="2648"/>
      <c r="C2766" s="659"/>
      <c r="D2766" s="1722"/>
      <c r="E2766" s="2648"/>
      <c r="F2766" s="2648"/>
      <c r="G2766" s="1722"/>
      <c r="H2766" s="2648"/>
      <c r="I2766" s="2643"/>
      <c r="J2766" s="1975"/>
      <c r="K2766" s="1975"/>
      <c r="L2766" s="1974"/>
      <c r="M2766" s="1976"/>
      <c r="N2766" s="1976"/>
      <c r="O2766" s="1976"/>
      <c r="P2766" s="1976"/>
      <c r="Q2766" s="1976"/>
      <c r="R2766" s="1976"/>
      <c r="S2766" s="2649"/>
      <c r="T2766" s="1722"/>
      <c r="U2766" s="1974"/>
      <c r="V2766" s="1974"/>
    </row>
    <row r="2767" spans="1:22">
      <c r="A2767" s="1722"/>
      <c r="B2767" s="2648"/>
      <c r="C2767" s="659"/>
      <c r="D2767" s="1722"/>
      <c r="E2767" s="2648"/>
      <c r="F2767" s="2648"/>
      <c r="G2767" s="1722"/>
      <c r="H2767" s="2648"/>
      <c r="I2767" s="2643"/>
      <c r="J2767" s="1975"/>
      <c r="K2767" s="1975"/>
      <c r="L2767" s="1974"/>
      <c r="M2767" s="1976"/>
      <c r="N2767" s="1976"/>
      <c r="O2767" s="1976"/>
      <c r="P2767" s="1976"/>
      <c r="Q2767" s="1976"/>
      <c r="R2767" s="1976"/>
      <c r="S2767" s="2649"/>
      <c r="T2767" s="1722"/>
      <c r="U2767" s="1974"/>
      <c r="V2767" s="1974"/>
    </row>
    <row r="2768" spans="1:22">
      <c r="A2768" s="1722"/>
      <c r="B2768" s="2648"/>
      <c r="C2768" s="659"/>
      <c r="D2768" s="1722"/>
      <c r="E2768" s="2648"/>
      <c r="F2768" s="2648"/>
      <c r="G2768" s="1722"/>
      <c r="H2768" s="2648"/>
      <c r="I2768" s="2643"/>
      <c r="J2768" s="1975"/>
      <c r="K2768" s="1975"/>
      <c r="L2768" s="1974"/>
      <c r="M2768" s="1976"/>
      <c r="N2768" s="1976"/>
      <c r="O2768" s="1976"/>
      <c r="P2768" s="1976"/>
      <c r="Q2768" s="1976"/>
      <c r="R2768" s="1976"/>
      <c r="S2768" s="2649"/>
      <c r="T2768" s="1722"/>
      <c r="U2768" s="1974"/>
      <c r="V2768" s="1974"/>
    </row>
    <row r="2769" spans="1:22">
      <c r="A2769" s="1722"/>
      <c r="B2769" s="2648"/>
      <c r="C2769" s="659"/>
      <c r="D2769" s="1722"/>
      <c r="E2769" s="2648"/>
      <c r="F2769" s="2648"/>
      <c r="G2769" s="1722"/>
      <c r="H2769" s="2648"/>
      <c r="I2769" s="2643"/>
      <c r="J2769" s="1975"/>
      <c r="K2769" s="1975"/>
      <c r="L2769" s="1974"/>
      <c r="M2769" s="1976"/>
      <c r="N2769" s="1976"/>
      <c r="O2769" s="1976"/>
      <c r="P2769" s="1976"/>
      <c r="Q2769" s="1976"/>
      <c r="R2769" s="1976"/>
      <c r="S2769" s="2649"/>
      <c r="T2769" s="1722"/>
      <c r="U2769" s="1974"/>
      <c r="V2769" s="1974"/>
    </row>
    <row r="2770" spans="1:22">
      <c r="A2770" s="1722"/>
      <c r="B2770" s="2648"/>
      <c r="C2770" s="659"/>
      <c r="D2770" s="1722"/>
      <c r="E2770" s="2648"/>
      <c r="F2770" s="2648"/>
      <c r="G2770" s="1722"/>
      <c r="H2770" s="2648"/>
      <c r="I2770" s="2643"/>
      <c r="J2770" s="1975"/>
      <c r="K2770" s="1975"/>
      <c r="L2770" s="1974"/>
      <c r="M2770" s="1976"/>
      <c r="N2770" s="1976"/>
      <c r="O2770" s="1976"/>
      <c r="P2770" s="1976"/>
      <c r="Q2770" s="1976"/>
      <c r="R2770" s="1976"/>
      <c r="S2770" s="2649"/>
      <c r="T2770" s="1722"/>
      <c r="U2770" s="1974"/>
      <c r="V2770" s="1974"/>
    </row>
    <row r="2771" spans="1:22">
      <c r="A2771" s="1722"/>
      <c r="B2771" s="2648"/>
      <c r="C2771" s="659"/>
      <c r="D2771" s="1722"/>
      <c r="E2771" s="2648"/>
      <c r="F2771" s="2648"/>
      <c r="G2771" s="1722"/>
      <c r="H2771" s="2648"/>
      <c r="I2771" s="2643"/>
      <c r="J2771" s="1975"/>
      <c r="K2771" s="1975"/>
      <c r="L2771" s="1974"/>
      <c r="M2771" s="1976"/>
      <c r="N2771" s="1976"/>
      <c r="O2771" s="1976"/>
      <c r="P2771" s="1976"/>
      <c r="Q2771" s="1976"/>
      <c r="R2771" s="1976"/>
      <c r="S2771" s="2649"/>
      <c r="T2771" s="1722"/>
      <c r="U2771" s="1974"/>
      <c r="V2771" s="1974"/>
    </row>
    <row r="2772" spans="1:22">
      <c r="A2772" s="1722"/>
      <c r="B2772" s="2648"/>
      <c r="C2772" s="659"/>
      <c r="D2772" s="1722"/>
      <c r="E2772" s="2648"/>
      <c r="F2772" s="2648"/>
      <c r="G2772" s="1722"/>
      <c r="H2772" s="2648"/>
      <c r="I2772" s="2643"/>
      <c r="J2772" s="1975"/>
      <c r="K2772" s="1975"/>
      <c r="L2772" s="1974"/>
      <c r="M2772" s="1976"/>
      <c r="N2772" s="1976"/>
      <c r="O2772" s="1976"/>
      <c r="P2772" s="1976"/>
      <c r="Q2772" s="1976"/>
      <c r="R2772" s="1976"/>
      <c r="S2772" s="2649"/>
      <c r="T2772" s="1722"/>
      <c r="U2772" s="1974"/>
      <c r="V2772" s="1974"/>
    </row>
    <row r="2773" spans="1:22">
      <c r="A2773" s="1722"/>
      <c r="B2773" s="2648"/>
      <c r="C2773" s="659"/>
      <c r="D2773" s="1722"/>
      <c r="E2773" s="2648"/>
      <c r="F2773" s="2648"/>
      <c r="G2773" s="1722"/>
      <c r="H2773" s="2648"/>
      <c r="I2773" s="2643"/>
      <c r="J2773" s="1975"/>
      <c r="K2773" s="1975"/>
      <c r="L2773" s="1974"/>
      <c r="M2773" s="1976"/>
      <c r="N2773" s="1976"/>
      <c r="O2773" s="1976"/>
      <c r="P2773" s="1976"/>
      <c r="Q2773" s="1976"/>
      <c r="R2773" s="1976"/>
      <c r="S2773" s="2649"/>
      <c r="T2773" s="1722"/>
      <c r="U2773" s="1974"/>
      <c r="V2773" s="1974"/>
    </row>
    <row r="2774" spans="1:22">
      <c r="A2774" s="1722"/>
      <c r="B2774" s="2648"/>
      <c r="C2774" s="659"/>
      <c r="D2774" s="1722"/>
      <c r="E2774" s="2648"/>
      <c r="F2774" s="2648"/>
      <c r="G2774" s="1722"/>
      <c r="H2774" s="2648"/>
      <c r="I2774" s="2643"/>
      <c r="J2774" s="1975"/>
      <c r="K2774" s="1975"/>
      <c r="L2774" s="1974"/>
      <c r="M2774" s="1976"/>
      <c r="N2774" s="1976"/>
      <c r="O2774" s="1976"/>
      <c r="P2774" s="1976"/>
      <c r="Q2774" s="1976"/>
      <c r="R2774" s="1976"/>
      <c r="S2774" s="2649"/>
      <c r="T2774" s="1722"/>
      <c r="U2774" s="1974"/>
      <c r="V2774" s="1974"/>
    </row>
    <row r="2775" spans="1:22">
      <c r="A2775" s="1722"/>
      <c r="B2775" s="2648"/>
      <c r="C2775" s="659"/>
      <c r="D2775" s="1722"/>
      <c r="E2775" s="2648"/>
      <c r="F2775" s="2648"/>
      <c r="G2775" s="1722"/>
      <c r="H2775" s="2648"/>
      <c r="I2775" s="2643"/>
      <c r="J2775" s="1975"/>
      <c r="K2775" s="1975"/>
      <c r="L2775" s="1974"/>
      <c r="M2775" s="1976"/>
      <c r="N2775" s="1976"/>
      <c r="O2775" s="1976"/>
      <c r="P2775" s="1976"/>
      <c r="Q2775" s="1976"/>
      <c r="R2775" s="1976"/>
      <c r="S2775" s="2649"/>
      <c r="T2775" s="1722"/>
      <c r="U2775" s="1974"/>
      <c r="V2775" s="1974"/>
    </row>
    <row r="2776" spans="1:22">
      <c r="A2776" s="1722"/>
      <c r="B2776" s="2648"/>
      <c r="C2776" s="659"/>
      <c r="D2776" s="1722"/>
      <c r="E2776" s="2648"/>
      <c r="F2776" s="2648"/>
      <c r="G2776" s="1722"/>
      <c r="H2776" s="2648"/>
      <c r="I2776" s="2643"/>
      <c r="J2776" s="1975"/>
      <c r="K2776" s="1975"/>
      <c r="L2776" s="1974"/>
      <c r="M2776" s="1976"/>
      <c r="N2776" s="1976"/>
      <c r="O2776" s="1976"/>
      <c r="P2776" s="1976"/>
      <c r="Q2776" s="1976"/>
      <c r="R2776" s="1976"/>
      <c r="S2776" s="2649"/>
      <c r="T2776" s="1722"/>
      <c r="U2776" s="1974"/>
      <c r="V2776" s="1974"/>
    </row>
    <row r="2777" spans="1:22">
      <c r="A2777" s="1722"/>
      <c r="B2777" s="2648"/>
      <c r="C2777" s="659"/>
      <c r="D2777" s="1722"/>
      <c r="E2777" s="2648"/>
      <c r="F2777" s="2648"/>
      <c r="G2777" s="1722"/>
      <c r="H2777" s="2648"/>
      <c r="I2777" s="2643"/>
      <c r="J2777" s="1975"/>
      <c r="K2777" s="1975"/>
      <c r="L2777" s="1974"/>
      <c r="M2777" s="1976"/>
      <c r="N2777" s="1976"/>
      <c r="O2777" s="1976"/>
      <c r="P2777" s="1976"/>
      <c r="Q2777" s="1976"/>
      <c r="R2777" s="1976"/>
      <c r="S2777" s="2649"/>
      <c r="T2777" s="1722"/>
      <c r="U2777" s="1974"/>
      <c r="V2777" s="1974"/>
    </row>
    <row r="2778" spans="1:22">
      <c r="A2778" s="1722"/>
      <c r="B2778" s="2648"/>
      <c r="C2778" s="659"/>
      <c r="D2778" s="1722"/>
      <c r="E2778" s="2648"/>
      <c r="F2778" s="2648"/>
      <c r="G2778" s="1722"/>
      <c r="H2778" s="2648"/>
      <c r="I2778" s="2643"/>
      <c r="J2778" s="1975"/>
      <c r="K2778" s="1975"/>
      <c r="L2778" s="1974"/>
      <c r="M2778" s="1976"/>
      <c r="N2778" s="1976"/>
      <c r="O2778" s="1976"/>
      <c r="P2778" s="1976"/>
      <c r="Q2778" s="1976"/>
      <c r="R2778" s="1976"/>
      <c r="S2778" s="2649"/>
      <c r="T2778" s="1722"/>
      <c r="U2778" s="1974"/>
      <c r="V2778" s="1974"/>
    </row>
    <row r="2779" spans="1:22">
      <c r="A2779" s="1722"/>
      <c r="B2779" s="2648"/>
      <c r="C2779" s="659"/>
      <c r="D2779" s="1722"/>
      <c r="E2779" s="2648"/>
      <c r="F2779" s="2648"/>
      <c r="G2779" s="1722"/>
      <c r="H2779" s="2648"/>
      <c r="I2779" s="2643"/>
      <c r="J2779" s="1975"/>
      <c r="K2779" s="1975"/>
      <c r="L2779" s="1974"/>
      <c r="M2779" s="1976"/>
      <c r="N2779" s="1976"/>
      <c r="O2779" s="1976"/>
      <c r="P2779" s="1976"/>
      <c r="Q2779" s="1976"/>
      <c r="R2779" s="1976"/>
      <c r="S2779" s="2649"/>
      <c r="T2779" s="1722"/>
      <c r="U2779" s="1974"/>
      <c r="V2779" s="1974"/>
    </row>
    <row r="2780" spans="1:22">
      <c r="A2780" s="1722"/>
      <c r="B2780" s="2648"/>
      <c r="C2780" s="659"/>
      <c r="D2780" s="1722"/>
      <c r="E2780" s="2648"/>
      <c r="F2780" s="2648"/>
      <c r="G2780" s="1722"/>
      <c r="H2780" s="2648"/>
      <c r="I2780" s="2643"/>
      <c r="J2780" s="1975"/>
      <c r="K2780" s="1975"/>
      <c r="L2780" s="1974"/>
      <c r="M2780" s="1976"/>
      <c r="N2780" s="1976"/>
      <c r="O2780" s="1976"/>
      <c r="P2780" s="1976"/>
      <c r="Q2780" s="1976"/>
      <c r="R2780" s="1976"/>
      <c r="S2780" s="2649"/>
      <c r="T2780" s="1722"/>
      <c r="U2780" s="1974"/>
      <c r="V2780" s="1974"/>
    </row>
    <row r="2781" spans="1:22">
      <c r="A2781" s="1722"/>
      <c r="B2781" s="2648"/>
      <c r="C2781" s="659"/>
      <c r="D2781" s="1722"/>
      <c r="E2781" s="2648"/>
      <c r="F2781" s="2648"/>
      <c r="G2781" s="1722"/>
      <c r="H2781" s="2648"/>
      <c r="I2781" s="2643"/>
      <c r="J2781" s="1975"/>
      <c r="K2781" s="1975"/>
      <c r="L2781" s="1974"/>
      <c r="M2781" s="1976"/>
      <c r="N2781" s="1976"/>
      <c r="O2781" s="1976"/>
      <c r="P2781" s="1976"/>
      <c r="Q2781" s="1976"/>
      <c r="R2781" s="1976"/>
      <c r="S2781" s="2649"/>
      <c r="T2781" s="1722"/>
      <c r="U2781" s="1974"/>
      <c r="V2781" s="1974"/>
    </row>
    <row r="2782" spans="1:22">
      <c r="A2782" s="1722"/>
      <c r="B2782" s="2648"/>
      <c r="C2782" s="659"/>
      <c r="D2782" s="1722"/>
      <c r="E2782" s="2648"/>
      <c r="F2782" s="2648"/>
      <c r="G2782" s="1722"/>
      <c r="H2782" s="2648"/>
      <c r="I2782" s="2643"/>
      <c r="J2782" s="1975"/>
      <c r="K2782" s="1975"/>
      <c r="L2782" s="1974"/>
      <c r="M2782" s="1976"/>
      <c r="N2782" s="1976"/>
      <c r="O2782" s="1976"/>
      <c r="P2782" s="1976"/>
      <c r="Q2782" s="1976"/>
      <c r="R2782" s="1976"/>
      <c r="S2782" s="2649"/>
      <c r="T2782" s="1722"/>
      <c r="U2782" s="1974"/>
      <c r="V2782" s="1974"/>
    </row>
    <row r="2783" spans="1:22">
      <c r="A2783" s="1722"/>
      <c r="B2783" s="2648"/>
      <c r="C2783" s="659"/>
      <c r="D2783" s="1722"/>
      <c r="E2783" s="2648"/>
      <c r="F2783" s="2648"/>
      <c r="G2783" s="1722"/>
      <c r="H2783" s="2648"/>
      <c r="I2783" s="2643"/>
      <c r="J2783" s="1975"/>
      <c r="K2783" s="1975"/>
      <c r="L2783" s="1974"/>
      <c r="M2783" s="1976"/>
      <c r="N2783" s="1976"/>
      <c r="O2783" s="1976"/>
      <c r="P2783" s="1976"/>
      <c r="Q2783" s="1976"/>
      <c r="R2783" s="1976"/>
      <c r="S2783" s="2649"/>
      <c r="T2783" s="1722"/>
      <c r="U2783" s="1974"/>
      <c r="V2783" s="1974"/>
    </row>
    <row r="2784" spans="1:22">
      <c r="A2784" s="1722"/>
      <c r="B2784" s="2648"/>
      <c r="C2784" s="659"/>
      <c r="D2784" s="1722"/>
      <c r="E2784" s="2648"/>
      <c r="F2784" s="2648"/>
      <c r="G2784" s="1722"/>
      <c r="H2784" s="2648"/>
      <c r="I2784" s="2643"/>
      <c r="J2784" s="1975"/>
      <c r="K2784" s="1975"/>
      <c r="L2784" s="1974"/>
      <c r="M2784" s="1976"/>
      <c r="N2784" s="1976"/>
      <c r="O2784" s="1976"/>
      <c r="P2784" s="1976"/>
      <c r="Q2784" s="1976"/>
      <c r="R2784" s="1976"/>
      <c r="S2784" s="2649"/>
      <c r="T2784" s="1722"/>
      <c r="U2784" s="1974"/>
      <c r="V2784" s="1974"/>
    </row>
    <row r="2785" spans="1:22">
      <c r="A2785" s="1722"/>
      <c r="B2785" s="2648"/>
      <c r="C2785" s="659"/>
      <c r="D2785" s="1722"/>
      <c r="E2785" s="2648"/>
      <c r="F2785" s="2648"/>
      <c r="G2785" s="1722"/>
      <c r="H2785" s="2648"/>
      <c r="I2785" s="2643"/>
      <c r="J2785" s="1975"/>
      <c r="K2785" s="1975"/>
      <c r="L2785" s="1974"/>
      <c r="M2785" s="1976"/>
      <c r="N2785" s="1976"/>
      <c r="O2785" s="1976"/>
      <c r="P2785" s="1976"/>
      <c r="Q2785" s="1976"/>
      <c r="R2785" s="1976"/>
      <c r="S2785" s="2649"/>
      <c r="T2785" s="1722"/>
      <c r="U2785" s="1974"/>
      <c r="V2785" s="1974"/>
    </row>
    <row r="2786" spans="1:22">
      <c r="A2786" s="1722"/>
      <c r="B2786" s="2648"/>
      <c r="C2786" s="659"/>
      <c r="D2786" s="1722"/>
      <c r="E2786" s="2648"/>
      <c r="F2786" s="2648"/>
      <c r="G2786" s="1722"/>
      <c r="H2786" s="2648"/>
      <c r="I2786" s="2643"/>
      <c r="J2786" s="1975"/>
      <c r="K2786" s="1975"/>
      <c r="L2786" s="1974"/>
      <c r="M2786" s="1976"/>
      <c r="N2786" s="1976"/>
      <c r="O2786" s="1976"/>
      <c r="P2786" s="1976"/>
      <c r="Q2786" s="1976"/>
      <c r="R2786" s="1976"/>
      <c r="S2786" s="2649"/>
      <c r="T2786" s="1722"/>
      <c r="U2786" s="1974"/>
      <c r="V2786" s="1974"/>
    </row>
    <row r="2787" spans="1:22">
      <c r="A2787" s="1722"/>
      <c r="B2787" s="2648"/>
      <c r="C2787" s="659"/>
      <c r="D2787" s="1722"/>
      <c r="E2787" s="2648"/>
      <c r="F2787" s="2648"/>
      <c r="G2787" s="1722"/>
      <c r="H2787" s="2648"/>
      <c r="I2787" s="2643"/>
      <c r="J2787" s="1975"/>
      <c r="K2787" s="1975"/>
      <c r="L2787" s="1974"/>
      <c r="M2787" s="1976"/>
      <c r="N2787" s="1976"/>
      <c r="O2787" s="1976"/>
      <c r="P2787" s="1976"/>
      <c r="Q2787" s="1976"/>
      <c r="R2787" s="1976"/>
      <c r="S2787" s="2649"/>
      <c r="T2787" s="1722"/>
      <c r="U2787" s="1974"/>
      <c r="V2787" s="1974"/>
    </row>
    <row r="2788" spans="1:22">
      <c r="A2788" s="1722"/>
      <c r="B2788" s="2648"/>
      <c r="C2788" s="659"/>
      <c r="D2788" s="1722"/>
      <c r="E2788" s="2648"/>
      <c r="F2788" s="2648"/>
      <c r="G2788" s="1722"/>
      <c r="H2788" s="2648"/>
      <c r="I2788" s="2643"/>
      <c r="J2788" s="1975"/>
      <c r="K2788" s="1975"/>
      <c r="L2788" s="1974"/>
      <c r="M2788" s="1976"/>
      <c r="N2788" s="1976"/>
      <c r="O2788" s="1976"/>
      <c r="P2788" s="1976"/>
      <c r="Q2788" s="1976"/>
      <c r="R2788" s="1976"/>
      <c r="S2788" s="2649"/>
      <c r="T2788" s="1722"/>
      <c r="U2788" s="1974"/>
      <c r="V2788" s="1974"/>
    </row>
    <row r="2789" spans="1:22">
      <c r="A2789" s="1722"/>
      <c r="B2789" s="2648"/>
      <c r="C2789" s="659"/>
      <c r="D2789" s="1722"/>
      <c r="E2789" s="2648"/>
      <c r="F2789" s="2648"/>
      <c r="G2789" s="1722"/>
      <c r="H2789" s="2648"/>
      <c r="I2789" s="2643"/>
      <c r="J2789" s="1975"/>
      <c r="K2789" s="1975"/>
      <c r="L2789" s="1974"/>
      <c r="M2789" s="1976"/>
      <c r="N2789" s="1976"/>
      <c r="O2789" s="1976"/>
      <c r="P2789" s="1976"/>
      <c r="Q2789" s="1976"/>
      <c r="R2789" s="1976"/>
      <c r="S2789" s="2649"/>
      <c r="T2789" s="1722"/>
      <c r="U2789" s="1974"/>
      <c r="V2789" s="1974"/>
    </row>
    <row r="2790" spans="1:22">
      <c r="A2790" s="1722"/>
      <c r="B2790" s="2648"/>
      <c r="C2790" s="659"/>
      <c r="D2790" s="1722"/>
      <c r="E2790" s="2648"/>
      <c r="F2790" s="2648"/>
      <c r="G2790" s="1722"/>
      <c r="H2790" s="2648"/>
      <c r="I2790" s="2643"/>
      <c r="J2790" s="1975"/>
      <c r="K2790" s="1975"/>
      <c r="L2790" s="1974"/>
      <c r="M2790" s="1976"/>
      <c r="N2790" s="1976"/>
      <c r="O2790" s="1976"/>
      <c r="P2790" s="1976"/>
      <c r="Q2790" s="1976"/>
      <c r="R2790" s="1976"/>
      <c r="S2790" s="2649"/>
      <c r="T2790" s="1722"/>
      <c r="U2790" s="1974"/>
      <c r="V2790" s="1974"/>
    </row>
    <row r="2791" spans="1:22">
      <c r="A2791" s="1722"/>
      <c r="B2791" s="2648"/>
      <c r="C2791" s="659"/>
      <c r="D2791" s="1722"/>
      <c r="E2791" s="2648"/>
      <c r="F2791" s="2648"/>
      <c r="G2791" s="1722"/>
      <c r="H2791" s="2648"/>
      <c r="I2791" s="2643"/>
      <c r="J2791" s="1975"/>
      <c r="K2791" s="1975"/>
      <c r="L2791" s="1974"/>
      <c r="M2791" s="1976"/>
      <c r="N2791" s="1976"/>
      <c r="O2791" s="1976"/>
      <c r="P2791" s="1976"/>
      <c r="Q2791" s="1976"/>
      <c r="R2791" s="1976"/>
      <c r="S2791" s="2649"/>
      <c r="T2791" s="1722"/>
      <c r="U2791" s="1974"/>
      <c r="V2791" s="1974"/>
    </row>
    <row r="2792" spans="1:22">
      <c r="A2792" s="1722"/>
      <c r="B2792" s="2648"/>
      <c r="C2792" s="659"/>
      <c r="D2792" s="1722"/>
      <c r="E2792" s="2648"/>
      <c r="F2792" s="2648"/>
      <c r="G2792" s="1722"/>
      <c r="H2792" s="2648"/>
      <c r="I2792" s="2643"/>
      <c r="J2792" s="1975"/>
      <c r="K2792" s="1975"/>
      <c r="L2792" s="1974"/>
      <c r="M2792" s="1976"/>
      <c r="N2792" s="1976"/>
      <c r="O2792" s="1976"/>
      <c r="P2792" s="1976"/>
      <c r="Q2792" s="1976"/>
      <c r="R2792" s="1976"/>
      <c r="S2792" s="2649"/>
      <c r="T2792" s="1722"/>
      <c r="U2792" s="1974"/>
      <c r="V2792" s="1974"/>
    </row>
    <row r="2793" spans="1:22">
      <c r="A2793" s="1722"/>
      <c r="B2793" s="2648"/>
      <c r="C2793" s="659"/>
      <c r="D2793" s="1722"/>
      <c r="E2793" s="2648"/>
      <c r="F2793" s="2648"/>
      <c r="G2793" s="1722"/>
      <c r="H2793" s="2648"/>
      <c r="I2793" s="2643"/>
      <c r="J2793" s="1975"/>
      <c r="K2793" s="1975"/>
      <c r="L2793" s="1974"/>
      <c r="M2793" s="1976"/>
      <c r="N2793" s="1976"/>
      <c r="O2793" s="1976"/>
      <c r="P2793" s="1976"/>
      <c r="Q2793" s="1976"/>
      <c r="R2793" s="1976"/>
      <c r="S2793" s="2649"/>
      <c r="T2793" s="1722"/>
      <c r="U2793" s="1974"/>
      <c r="V2793" s="1974"/>
    </row>
    <row r="2794" spans="1:22">
      <c r="A2794" s="1722"/>
      <c r="B2794" s="2648"/>
      <c r="C2794" s="659"/>
      <c r="D2794" s="1722"/>
      <c r="E2794" s="2648"/>
      <c r="F2794" s="2648"/>
      <c r="G2794" s="1722"/>
      <c r="H2794" s="2648"/>
      <c r="I2794" s="2643"/>
      <c r="J2794" s="1975"/>
      <c r="K2794" s="1975"/>
      <c r="L2794" s="1974"/>
      <c r="M2794" s="1976"/>
      <c r="N2794" s="1976"/>
      <c r="O2794" s="1976"/>
      <c r="P2794" s="1976"/>
      <c r="Q2794" s="1976"/>
      <c r="R2794" s="1976"/>
      <c r="S2794" s="2649"/>
      <c r="T2794" s="1722"/>
      <c r="U2794" s="1974"/>
      <c r="V2794" s="1974"/>
    </row>
    <row r="2795" spans="1:22">
      <c r="A2795" s="1722"/>
      <c r="B2795" s="2648"/>
      <c r="C2795" s="659"/>
      <c r="D2795" s="1722"/>
      <c r="E2795" s="2648"/>
      <c r="F2795" s="2648"/>
      <c r="G2795" s="1722"/>
      <c r="H2795" s="2648"/>
      <c r="I2795" s="2643"/>
      <c r="J2795" s="1975"/>
      <c r="K2795" s="1975"/>
      <c r="L2795" s="1974"/>
      <c r="M2795" s="1976"/>
      <c r="N2795" s="1976"/>
      <c r="O2795" s="1976"/>
      <c r="P2795" s="1976"/>
      <c r="Q2795" s="1976"/>
      <c r="R2795" s="1976"/>
      <c r="S2795" s="2649"/>
      <c r="T2795" s="1722"/>
      <c r="U2795" s="1974"/>
      <c r="V2795" s="1974"/>
    </row>
    <row r="2796" spans="1:22">
      <c r="A2796" s="1722"/>
      <c r="B2796" s="2648"/>
      <c r="C2796" s="659"/>
      <c r="D2796" s="1722"/>
      <c r="E2796" s="2648"/>
      <c r="F2796" s="2648"/>
      <c r="G2796" s="1722"/>
      <c r="H2796" s="2648"/>
      <c r="I2796" s="2643"/>
      <c r="J2796" s="1975"/>
      <c r="K2796" s="1975"/>
      <c r="L2796" s="1974"/>
      <c r="M2796" s="1976"/>
      <c r="N2796" s="1976"/>
      <c r="O2796" s="1976"/>
      <c r="P2796" s="1976"/>
      <c r="Q2796" s="1976"/>
      <c r="R2796" s="1976"/>
      <c r="S2796" s="2649"/>
      <c r="T2796" s="1722"/>
      <c r="U2796" s="1974"/>
      <c r="V2796" s="1974"/>
    </row>
    <row r="2797" spans="1:22">
      <c r="A2797" s="1722"/>
      <c r="B2797" s="2648"/>
      <c r="C2797" s="659"/>
      <c r="D2797" s="1722"/>
      <c r="E2797" s="2648"/>
      <c r="F2797" s="2648"/>
      <c r="G2797" s="1722"/>
      <c r="H2797" s="2648"/>
      <c r="I2797" s="2643"/>
      <c r="J2797" s="1975"/>
      <c r="K2797" s="1975"/>
      <c r="L2797" s="1974"/>
      <c r="M2797" s="1976"/>
      <c r="N2797" s="1976"/>
      <c r="O2797" s="1976"/>
      <c r="P2797" s="1976"/>
      <c r="Q2797" s="1976"/>
      <c r="R2797" s="1976"/>
      <c r="S2797" s="2649"/>
      <c r="T2797" s="1722"/>
      <c r="U2797" s="1974"/>
      <c r="V2797" s="1974"/>
    </row>
    <row r="2798" spans="1:22">
      <c r="A2798" s="1722"/>
      <c r="B2798" s="2648"/>
      <c r="C2798" s="659"/>
      <c r="D2798" s="1722"/>
      <c r="E2798" s="2648"/>
      <c r="F2798" s="2648"/>
      <c r="G2798" s="1722"/>
      <c r="H2798" s="2648"/>
      <c r="I2798" s="2643"/>
      <c r="J2798" s="1975"/>
      <c r="K2798" s="1975"/>
      <c r="L2798" s="1974"/>
      <c r="M2798" s="1976"/>
      <c r="N2798" s="1976"/>
      <c r="O2798" s="1976"/>
      <c r="P2798" s="1976"/>
      <c r="Q2798" s="1976"/>
      <c r="R2798" s="1976"/>
      <c r="S2798" s="2649"/>
      <c r="T2798" s="1722"/>
      <c r="U2798" s="1974"/>
      <c r="V2798" s="1974"/>
    </row>
    <row r="2799" spans="1:22">
      <c r="A2799" s="1722"/>
      <c r="B2799" s="2648"/>
      <c r="C2799" s="659"/>
      <c r="D2799" s="1722"/>
      <c r="E2799" s="2648"/>
      <c r="F2799" s="2648"/>
      <c r="G2799" s="1722"/>
      <c r="H2799" s="2648"/>
      <c r="I2799" s="2643"/>
      <c r="J2799" s="1975"/>
      <c r="K2799" s="1975"/>
      <c r="L2799" s="1974"/>
      <c r="M2799" s="1976"/>
      <c r="N2799" s="1976"/>
      <c r="O2799" s="1976"/>
      <c r="P2799" s="1976"/>
      <c r="Q2799" s="1976"/>
      <c r="R2799" s="1976"/>
      <c r="S2799" s="2649"/>
      <c r="T2799" s="1722"/>
      <c r="U2799" s="1974"/>
      <c r="V2799" s="1974"/>
    </row>
    <row r="2800" spans="1:22">
      <c r="A2800" s="1722"/>
      <c r="B2800" s="2648"/>
      <c r="C2800" s="659"/>
      <c r="D2800" s="1722"/>
      <c r="E2800" s="2648"/>
      <c r="F2800" s="2648"/>
      <c r="G2800" s="1722"/>
      <c r="H2800" s="2648"/>
      <c r="I2800" s="2643"/>
      <c r="J2800" s="1975"/>
      <c r="K2800" s="1975"/>
      <c r="L2800" s="1974"/>
      <c r="M2800" s="1976"/>
      <c r="N2800" s="1976"/>
      <c r="O2800" s="1976"/>
      <c r="P2800" s="1976"/>
      <c r="Q2800" s="1976"/>
      <c r="R2800" s="1976"/>
      <c r="S2800" s="2649"/>
      <c r="T2800" s="1722"/>
      <c r="U2800" s="1974"/>
      <c r="V2800" s="1974"/>
    </row>
    <row r="2801" spans="1:22">
      <c r="A2801" s="1722"/>
      <c r="B2801" s="2648"/>
      <c r="C2801" s="659"/>
      <c r="D2801" s="1722"/>
      <c r="E2801" s="2648"/>
      <c r="F2801" s="2648"/>
      <c r="G2801" s="1722"/>
      <c r="H2801" s="2648"/>
      <c r="I2801" s="2643"/>
      <c r="J2801" s="1975"/>
      <c r="K2801" s="1975"/>
      <c r="L2801" s="1974"/>
      <c r="M2801" s="1976"/>
      <c r="N2801" s="1976"/>
      <c r="O2801" s="1976"/>
      <c r="P2801" s="1976"/>
      <c r="Q2801" s="1976"/>
      <c r="R2801" s="1976"/>
      <c r="S2801" s="2649"/>
      <c r="T2801" s="1722"/>
      <c r="U2801" s="1974"/>
      <c r="V2801" s="1974"/>
    </row>
    <row r="2802" spans="1:22">
      <c r="A2802" s="1722"/>
      <c r="B2802" s="2648"/>
      <c r="C2802" s="659"/>
      <c r="D2802" s="1722"/>
      <c r="E2802" s="2648"/>
      <c r="F2802" s="2648"/>
      <c r="G2802" s="1722"/>
      <c r="H2802" s="2648"/>
      <c r="I2802" s="2643"/>
      <c r="J2802" s="1975"/>
      <c r="K2802" s="1975"/>
      <c r="L2802" s="1974"/>
      <c r="M2802" s="1976"/>
      <c r="N2802" s="1976"/>
      <c r="O2802" s="1976"/>
      <c r="P2802" s="1976"/>
      <c r="Q2802" s="1976"/>
      <c r="R2802" s="1976"/>
      <c r="S2802" s="2649"/>
      <c r="T2802" s="1722"/>
      <c r="U2802" s="1974"/>
      <c r="V2802" s="1974"/>
    </row>
    <row r="2803" spans="1:22">
      <c r="A2803" s="1722"/>
      <c r="B2803" s="2648"/>
      <c r="C2803" s="659"/>
      <c r="D2803" s="1722"/>
      <c r="E2803" s="2648"/>
      <c r="F2803" s="2648"/>
      <c r="G2803" s="1722"/>
      <c r="H2803" s="2648"/>
      <c r="I2803" s="2643"/>
      <c r="J2803" s="1975"/>
      <c r="K2803" s="1975"/>
      <c r="L2803" s="1974"/>
      <c r="M2803" s="1976"/>
      <c r="N2803" s="1976"/>
      <c r="O2803" s="1976"/>
      <c r="P2803" s="1976"/>
      <c r="Q2803" s="1976"/>
      <c r="R2803" s="1976"/>
      <c r="S2803" s="2649"/>
      <c r="T2803" s="1722"/>
      <c r="U2803" s="1974"/>
      <c r="V2803" s="1974"/>
    </row>
    <row r="2804" spans="1:22">
      <c r="A2804" s="1722"/>
      <c r="B2804" s="2648"/>
      <c r="C2804" s="659"/>
      <c r="D2804" s="1722"/>
      <c r="E2804" s="2648"/>
      <c r="F2804" s="2648"/>
      <c r="G2804" s="1722"/>
      <c r="H2804" s="2648"/>
      <c r="I2804" s="2643"/>
      <c r="J2804" s="1975"/>
      <c r="K2804" s="1975"/>
      <c r="L2804" s="1974"/>
      <c r="M2804" s="1976"/>
      <c r="N2804" s="1976"/>
      <c r="O2804" s="1976"/>
      <c r="P2804" s="1976"/>
      <c r="Q2804" s="1976"/>
      <c r="R2804" s="1976"/>
      <c r="S2804" s="2649"/>
      <c r="T2804" s="1722"/>
      <c r="U2804" s="1974"/>
      <c r="V2804" s="1974"/>
    </row>
    <row r="2805" spans="1:22">
      <c r="A2805" s="1722"/>
      <c r="B2805" s="2648"/>
      <c r="C2805" s="659"/>
      <c r="D2805" s="1722"/>
      <c r="E2805" s="2648"/>
      <c r="F2805" s="2648"/>
      <c r="G2805" s="1722"/>
      <c r="H2805" s="2648"/>
      <c r="I2805" s="2643"/>
      <c r="J2805" s="1975"/>
      <c r="K2805" s="1975"/>
      <c r="L2805" s="1974"/>
      <c r="M2805" s="1976"/>
      <c r="N2805" s="1976"/>
      <c r="O2805" s="1976"/>
      <c r="P2805" s="1976"/>
      <c r="Q2805" s="1976"/>
      <c r="R2805" s="1976"/>
      <c r="S2805" s="2649"/>
      <c r="T2805" s="1722"/>
      <c r="U2805" s="1974"/>
      <c r="V2805" s="1974"/>
    </row>
    <row r="2806" spans="1:22">
      <c r="A2806" s="1722"/>
      <c r="B2806" s="2648"/>
      <c r="C2806" s="659"/>
      <c r="D2806" s="1722"/>
      <c r="E2806" s="2648"/>
      <c r="F2806" s="2648"/>
      <c r="G2806" s="1722"/>
      <c r="H2806" s="2648"/>
      <c r="I2806" s="2643"/>
      <c r="J2806" s="1975"/>
      <c r="K2806" s="1975"/>
      <c r="L2806" s="1974"/>
      <c r="M2806" s="1976"/>
      <c r="N2806" s="1976"/>
      <c r="O2806" s="1976"/>
      <c r="P2806" s="1976"/>
      <c r="Q2806" s="1976"/>
      <c r="R2806" s="1976"/>
      <c r="S2806" s="2649"/>
      <c r="T2806" s="1722"/>
      <c r="U2806" s="1974"/>
      <c r="V2806" s="1974"/>
    </row>
    <row r="2807" spans="1:22">
      <c r="A2807" s="1722"/>
      <c r="B2807" s="2648"/>
      <c r="C2807" s="659"/>
      <c r="D2807" s="1722"/>
      <c r="E2807" s="2648"/>
      <c r="F2807" s="2648"/>
      <c r="G2807" s="1722"/>
      <c r="H2807" s="2648"/>
      <c r="I2807" s="2643"/>
      <c r="J2807" s="1975"/>
      <c r="K2807" s="1975"/>
      <c r="L2807" s="1974"/>
      <c r="M2807" s="1976"/>
      <c r="N2807" s="1976"/>
      <c r="O2807" s="1976"/>
      <c r="P2807" s="1976"/>
      <c r="Q2807" s="1976"/>
      <c r="R2807" s="1976"/>
      <c r="S2807" s="2649"/>
      <c r="T2807" s="1722"/>
      <c r="U2807" s="1974"/>
      <c r="V2807" s="1974"/>
    </row>
    <row r="2808" spans="1:22">
      <c r="A2808" s="1722"/>
      <c r="B2808" s="2648"/>
      <c r="C2808" s="659"/>
      <c r="D2808" s="1722"/>
      <c r="E2808" s="2648"/>
      <c r="F2808" s="2648"/>
      <c r="G2808" s="1722"/>
      <c r="H2808" s="2648"/>
      <c r="I2808" s="2643"/>
      <c r="J2808" s="1975"/>
      <c r="K2808" s="1975"/>
      <c r="L2808" s="1974"/>
      <c r="M2808" s="1976"/>
      <c r="N2808" s="1976"/>
      <c r="O2808" s="1976"/>
      <c r="P2808" s="1976"/>
      <c r="Q2808" s="1976"/>
      <c r="R2808" s="1976"/>
      <c r="S2808" s="2649"/>
      <c r="T2808" s="1722"/>
      <c r="U2808" s="1974"/>
      <c r="V2808" s="1974"/>
    </row>
    <row r="2809" spans="1:22">
      <c r="A2809" s="1722"/>
      <c r="B2809" s="2648"/>
      <c r="C2809" s="659"/>
      <c r="D2809" s="1722"/>
      <c r="E2809" s="2648"/>
      <c r="F2809" s="2648"/>
      <c r="G2809" s="1722"/>
      <c r="H2809" s="2648"/>
      <c r="I2809" s="2643"/>
      <c r="J2809" s="1975"/>
      <c r="K2809" s="1975"/>
      <c r="L2809" s="1974"/>
      <c r="M2809" s="1976"/>
      <c r="N2809" s="1976"/>
      <c r="O2809" s="1976"/>
      <c r="P2809" s="1976"/>
      <c r="Q2809" s="1976"/>
      <c r="R2809" s="1976"/>
      <c r="S2809" s="2649"/>
      <c r="T2809" s="1722"/>
      <c r="U2809" s="1974"/>
      <c r="V2809" s="1974"/>
    </row>
    <row r="2810" spans="1:22">
      <c r="A2810" s="1722"/>
      <c r="B2810" s="2648"/>
      <c r="C2810" s="659"/>
      <c r="D2810" s="1722"/>
      <c r="E2810" s="2648"/>
      <c r="F2810" s="2648"/>
      <c r="G2810" s="1722"/>
      <c r="H2810" s="2648"/>
      <c r="I2810" s="2643"/>
      <c r="J2810" s="1975"/>
      <c r="K2810" s="1975"/>
      <c r="L2810" s="1974"/>
      <c r="M2810" s="1976"/>
      <c r="N2810" s="1976"/>
      <c r="O2810" s="1976"/>
      <c r="P2810" s="1976"/>
      <c r="Q2810" s="1976"/>
      <c r="R2810" s="1976"/>
      <c r="S2810" s="2649"/>
      <c r="T2810" s="1722"/>
      <c r="U2810" s="1974"/>
      <c r="V2810" s="1974"/>
    </row>
    <row r="2811" spans="1:22">
      <c r="A2811" s="1722"/>
      <c r="B2811" s="2648"/>
      <c r="C2811" s="659"/>
      <c r="D2811" s="1722"/>
      <c r="E2811" s="2648"/>
      <c r="F2811" s="2648"/>
      <c r="G2811" s="1722"/>
      <c r="H2811" s="2648"/>
      <c r="I2811" s="2643"/>
      <c r="J2811" s="1975"/>
      <c r="K2811" s="1975"/>
      <c r="L2811" s="1974"/>
      <c r="M2811" s="1976"/>
      <c r="N2811" s="1976"/>
      <c r="O2811" s="1976"/>
      <c r="P2811" s="1976"/>
      <c r="Q2811" s="1976"/>
      <c r="R2811" s="1976"/>
      <c r="S2811" s="2649"/>
      <c r="T2811" s="1722"/>
      <c r="U2811" s="1974"/>
      <c r="V2811" s="1974"/>
    </row>
    <row r="2812" spans="1:22">
      <c r="A2812" s="1722"/>
      <c r="B2812" s="2648"/>
      <c r="C2812" s="659"/>
      <c r="D2812" s="1722"/>
      <c r="E2812" s="2648"/>
      <c r="F2812" s="2648"/>
      <c r="G2812" s="1722"/>
      <c r="H2812" s="2648"/>
      <c r="I2812" s="2643"/>
      <c r="J2812" s="1975"/>
      <c r="K2812" s="1975"/>
      <c r="L2812" s="1974"/>
      <c r="M2812" s="1976"/>
      <c r="N2812" s="1976"/>
      <c r="O2812" s="1976"/>
      <c r="P2812" s="1976"/>
      <c r="Q2812" s="1976"/>
      <c r="R2812" s="1976"/>
      <c r="S2812" s="2649"/>
      <c r="T2812" s="1722"/>
      <c r="U2812" s="1974"/>
      <c r="V2812" s="1974"/>
    </row>
    <row r="2813" spans="1:22">
      <c r="A2813" s="1722"/>
      <c r="B2813" s="2648"/>
      <c r="C2813" s="659"/>
      <c r="D2813" s="1722"/>
      <c r="E2813" s="2648"/>
      <c r="F2813" s="2648"/>
      <c r="G2813" s="1722"/>
      <c r="H2813" s="2648"/>
      <c r="I2813" s="2643"/>
      <c r="J2813" s="1975"/>
      <c r="K2813" s="1975"/>
      <c r="L2813" s="1974"/>
      <c r="M2813" s="1976"/>
      <c r="N2813" s="1976"/>
      <c r="O2813" s="1976"/>
      <c r="P2813" s="1976"/>
      <c r="Q2813" s="1976"/>
      <c r="R2813" s="1976"/>
      <c r="S2813" s="2649"/>
      <c r="T2813" s="1722"/>
      <c r="U2813" s="1974"/>
      <c r="V2813" s="1974"/>
    </row>
    <row r="2814" spans="1:22">
      <c r="A2814" s="1722"/>
      <c r="B2814" s="2648"/>
      <c r="C2814" s="659"/>
      <c r="D2814" s="1722"/>
      <c r="E2814" s="2648"/>
      <c r="F2814" s="2648"/>
      <c r="G2814" s="1722"/>
      <c r="H2814" s="2648"/>
      <c r="I2814" s="2643"/>
      <c r="J2814" s="1975"/>
      <c r="K2814" s="1975"/>
      <c r="L2814" s="1974"/>
      <c r="M2814" s="1976"/>
      <c r="N2814" s="1976"/>
      <c r="O2814" s="1976"/>
      <c r="P2814" s="1976"/>
      <c r="Q2814" s="1976"/>
      <c r="R2814" s="1976"/>
      <c r="S2814" s="2649"/>
      <c r="T2814" s="1722"/>
      <c r="U2814" s="1974"/>
      <c r="V2814" s="1974"/>
    </row>
    <row r="2815" spans="1:22">
      <c r="A2815" s="1722"/>
      <c r="B2815" s="2648"/>
      <c r="C2815" s="659"/>
      <c r="D2815" s="1722"/>
      <c r="E2815" s="2648"/>
      <c r="F2815" s="2648"/>
      <c r="G2815" s="1722"/>
      <c r="H2815" s="2648"/>
      <c r="I2815" s="2643"/>
      <c r="J2815" s="1975"/>
      <c r="K2815" s="1975"/>
      <c r="L2815" s="1974"/>
      <c r="M2815" s="1976"/>
      <c r="N2815" s="1976"/>
      <c r="O2815" s="1976"/>
      <c r="P2815" s="1976"/>
      <c r="Q2815" s="1976"/>
      <c r="R2815" s="1976"/>
      <c r="S2815" s="2649"/>
      <c r="T2815" s="1722"/>
      <c r="U2815" s="1974"/>
      <c r="V2815" s="1974"/>
    </row>
    <row r="2816" spans="1:22">
      <c r="A2816" s="1722"/>
      <c r="B2816" s="2648"/>
      <c r="C2816" s="659"/>
      <c r="D2816" s="1722"/>
      <c r="E2816" s="2648"/>
      <c r="F2816" s="2648"/>
      <c r="G2816" s="1722"/>
      <c r="H2816" s="2648"/>
      <c r="I2816" s="2643"/>
      <c r="J2816" s="1975"/>
      <c r="K2816" s="1975"/>
      <c r="L2816" s="1974"/>
      <c r="M2816" s="1976"/>
      <c r="N2816" s="1976"/>
      <c r="O2816" s="1976"/>
      <c r="P2816" s="1976"/>
      <c r="Q2816" s="1976"/>
      <c r="R2816" s="1976"/>
      <c r="S2816" s="2649"/>
      <c r="T2816" s="1722"/>
      <c r="U2816" s="1974"/>
      <c r="V2816" s="1974"/>
    </row>
    <row r="2817" spans="1:22">
      <c r="A2817" s="1722"/>
      <c r="B2817" s="2648"/>
      <c r="C2817" s="659"/>
      <c r="D2817" s="1722"/>
      <c r="E2817" s="2648"/>
      <c r="F2817" s="2648"/>
      <c r="G2817" s="1722"/>
      <c r="H2817" s="2648"/>
      <c r="I2817" s="2643"/>
      <c r="J2817" s="1975"/>
      <c r="K2817" s="1975"/>
      <c r="L2817" s="1974"/>
      <c r="M2817" s="1976"/>
      <c r="N2817" s="1976"/>
      <c r="O2817" s="1976"/>
      <c r="P2817" s="1976"/>
      <c r="Q2817" s="1976"/>
      <c r="R2817" s="1976"/>
      <c r="S2817" s="2649"/>
      <c r="T2817" s="1722"/>
      <c r="U2817" s="1974"/>
      <c r="V2817" s="1974"/>
    </row>
    <row r="2818" spans="1:22">
      <c r="A2818" s="1722"/>
      <c r="B2818" s="2648"/>
      <c r="C2818" s="659"/>
      <c r="D2818" s="1722"/>
      <c r="E2818" s="2648"/>
      <c r="F2818" s="2648"/>
      <c r="G2818" s="1722"/>
      <c r="H2818" s="2648"/>
      <c r="I2818" s="2643"/>
      <c r="J2818" s="1975"/>
      <c r="K2818" s="1975"/>
      <c r="L2818" s="1974"/>
      <c r="M2818" s="1976"/>
      <c r="N2818" s="1976"/>
      <c r="O2818" s="1976"/>
      <c r="P2818" s="1976"/>
      <c r="Q2818" s="1976"/>
      <c r="R2818" s="1976"/>
      <c r="S2818" s="2649"/>
      <c r="T2818" s="1722"/>
      <c r="U2818" s="1974"/>
      <c r="V2818" s="1974"/>
    </row>
    <row r="2819" spans="1:22">
      <c r="A2819" s="1722"/>
      <c r="B2819" s="2648"/>
      <c r="C2819" s="659"/>
      <c r="D2819" s="1722"/>
      <c r="E2819" s="2648"/>
      <c r="F2819" s="2648"/>
      <c r="G2819" s="1722"/>
      <c r="H2819" s="2648"/>
      <c r="I2819" s="2643"/>
      <c r="J2819" s="1975"/>
      <c r="K2819" s="1975"/>
      <c r="L2819" s="1974"/>
      <c r="M2819" s="1976"/>
      <c r="N2819" s="1976"/>
      <c r="O2819" s="1976"/>
      <c r="P2819" s="1976"/>
      <c r="Q2819" s="1976"/>
      <c r="R2819" s="1976"/>
      <c r="S2819" s="2649"/>
      <c r="T2819" s="1722"/>
      <c r="U2819" s="1974"/>
      <c r="V2819" s="1974"/>
    </row>
    <row r="2820" spans="1:22">
      <c r="A2820" s="1722"/>
      <c r="B2820" s="2648"/>
      <c r="C2820" s="659"/>
      <c r="D2820" s="1722"/>
      <c r="E2820" s="2648"/>
      <c r="F2820" s="2648"/>
      <c r="G2820" s="1722"/>
      <c r="H2820" s="2648"/>
      <c r="I2820" s="2643"/>
      <c r="J2820" s="1975"/>
      <c r="K2820" s="1975"/>
      <c r="L2820" s="1974"/>
      <c r="M2820" s="1976"/>
      <c r="N2820" s="1976"/>
      <c r="O2820" s="1976"/>
      <c r="P2820" s="1976"/>
      <c r="Q2820" s="1976"/>
      <c r="R2820" s="1976"/>
      <c r="S2820" s="2649"/>
      <c r="T2820" s="1722"/>
      <c r="U2820" s="1974"/>
      <c r="V2820" s="1974"/>
    </row>
    <row r="2821" spans="1:22">
      <c r="A2821" s="1722"/>
      <c r="B2821" s="2648"/>
      <c r="C2821" s="659"/>
      <c r="D2821" s="1722"/>
      <c r="E2821" s="2648"/>
      <c r="F2821" s="2648"/>
      <c r="G2821" s="1722"/>
      <c r="H2821" s="2648"/>
      <c r="I2821" s="2643"/>
      <c r="J2821" s="1975"/>
      <c r="K2821" s="1975"/>
      <c r="L2821" s="1974"/>
      <c r="M2821" s="1976"/>
      <c r="N2821" s="1976"/>
      <c r="O2821" s="1976"/>
      <c r="P2821" s="1976"/>
      <c r="Q2821" s="1976"/>
      <c r="R2821" s="1976"/>
      <c r="S2821" s="2649"/>
      <c r="T2821" s="1722"/>
      <c r="U2821" s="1974"/>
      <c r="V2821" s="1974"/>
    </row>
    <row r="2822" spans="1:22">
      <c r="A2822" s="1722"/>
      <c r="B2822" s="2648"/>
      <c r="C2822" s="659"/>
      <c r="D2822" s="1722"/>
      <c r="E2822" s="2648"/>
      <c r="F2822" s="2648"/>
      <c r="G2822" s="1722"/>
      <c r="H2822" s="2648"/>
      <c r="I2822" s="2643"/>
      <c r="J2822" s="1975"/>
      <c r="K2822" s="1975"/>
      <c r="L2822" s="1974"/>
      <c r="M2822" s="1976"/>
      <c r="N2822" s="1976"/>
      <c r="O2822" s="1976"/>
      <c r="P2822" s="1976"/>
      <c r="Q2822" s="1976"/>
      <c r="R2822" s="1976"/>
      <c r="S2822" s="2649"/>
      <c r="T2822" s="1722"/>
      <c r="U2822" s="1974"/>
      <c r="V2822" s="1974"/>
    </row>
    <row r="2823" spans="1:22">
      <c r="A2823" s="1722"/>
      <c r="B2823" s="2648"/>
      <c r="C2823" s="659"/>
      <c r="D2823" s="1722"/>
      <c r="E2823" s="2648"/>
      <c r="F2823" s="2648"/>
      <c r="G2823" s="1722"/>
      <c r="H2823" s="2648"/>
      <c r="I2823" s="2643"/>
      <c r="J2823" s="1975"/>
      <c r="K2823" s="1975"/>
      <c r="L2823" s="1974"/>
      <c r="M2823" s="1976"/>
      <c r="N2823" s="1976"/>
      <c r="O2823" s="1976"/>
      <c r="P2823" s="1976"/>
      <c r="Q2823" s="1976"/>
      <c r="R2823" s="1976"/>
      <c r="S2823" s="2649"/>
      <c r="T2823" s="1722"/>
      <c r="U2823" s="1974"/>
      <c r="V2823" s="1974"/>
    </row>
    <row r="2824" spans="1:22">
      <c r="A2824" s="1722"/>
      <c r="B2824" s="2648"/>
      <c r="C2824" s="659"/>
      <c r="D2824" s="1722"/>
      <c r="E2824" s="2648"/>
      <c r="F2824" s="2648"/>
      <c r="G2824" s="1722"/>
      <c r="H2824" s="2648"/>
      <c r="I2824" s="2643"/>
      <c r="J2824" s="1975"/>
      <c r="K2824" s="1975"/>
      <c r="L2824" s="1974"/>
      <c r="M2824" s="1976"/>
      <c r="N2824" s="1976"/>
      <c r="O2824" s="1976"/>
      <c r="P2824" s="1976"/>
      <c r="Q2824" s="1976"/>
      <c r="R2824" s="1976"/>
      <c r="S2824" s="2649"/>
      <c r="T2824" s="1722"/>
      <c r="U2824" s="1974"/>
      <c r="V2824" s="1974"/>
    </row>
    <row r="2825" spans="1:22">
      <c r="A2825" s="1722"/>
      <c r="B2825" s="2648"/>
      <c r="C2825" s="659"/>
      <c r="D2825" s="1722"/>
      <c r="E2825" s="2648"/>
      <c r="F2825" s="2648"/>
      <c r="G2825" s="1722"/>
      <c r="H2825" s="2648"/>
      <c r="I2825" s="2643"/>
      <c r="J2825" s="1975"/>
      <c r="K2825" s="1975"/>
      <c r="L2825" s="1974"/>
      <c r="M2825" s="1976"/>
      <c r="N2825" s="1976"/>
      <c r="O2825" s="1976"/>
      <c r="P2825" s="1976"/>
      <c r="Q2825" s="1976"/>
      <c r="R2825" s="1976"/>
      <c r="S2825" s="2649"/>
      <c r="T2825" s="1722"/>
      <c r="U2825" s="1974"/>
      <c r="V2825" s="1974"/>
    </row>
    <row r="2826" spans="1:22">
      <c r="A2826" s="1722"/>
      <c r="B2826" s="2648"/>
      <c r="C2826" s="659"/>
      <c r="D2826" s="1722"/>
      <c r="E2826" s="2648"/>
      <c r="F2826" s="2648"/>
      <c r="G2826" s="1722"/>
      <c r="H2826" s="2648"/>
      <c r="I2826" s="2643"/>
      <c r="J2826" s="1975"/>
      <c r="K2826" s="1975"/>
      <c r="L2826" s="1974"/>
      <c r="M2826" s="1976"/>
      <c r="N2826" s="1976"/>
      <c r="O2826" s="1976"/>
      <c r="P2826" s="1976"/>
      <c r="Q2826" s="1976"/>
      <c r="R2826" s="1976"/>
      <c r="S2826" s="2649"/>
      <c r="T2826" s="1722"/>
      <c r="U2826" s="1974"/>
      <c r="V2826" s="1974"/>
    </row>
    <row r="2827" spans="1:22">
      <c r="A2827" s="1722"/>
      <c r="B2827" s="2648"/>
      <c r="C2827" s="659"/>
      <c r="D2827" s="1722"/>
      <c r="E2827" s="2648"/>
      <c r="F2827" s="2648"/>
      <c r="G2827" s="1722"/>
      <c r="H2827" s="2648"/>
      <c r="I2827" s="2643"/>
      <c r="J2827" s="1975"/>
      <c r="K2827" s="1975"/>
      <c r="L2827" s="1974"/>
      <c r="M2827" s="1976"/>
      <c r="N2827" s="1976"/>
      <c r="O2827" s="1976"/>
      <c r="P2827" s="1976"/>
      <c r="Q2827" s="1976"/>
      <c r="R2827" s="1976"/>
      <c r="S2827" s="2649"/>
      <c r="T2827" s="1722"/>
      <c r="U2827" s="1974"/>
      <c r="V2827" s="1974"/>
    </row>
    <row r="2828" spans="1:22">
      <c r="A2828" s="1722"/>
      <c r="B2828" s="2648"/>
      <c r="C2828" s="659"/>
      <c r="D2828" s="1722"/>
      <c r="E2828" s="2648"/>
      <c r="F2828" s="2648"/>
      <c r="G2828" s="1722"/>
      <c r="H2828" s="2648"/>
      <c r="I2828" s="2643"/>
      <c r="J2828" s="1975"/>
      <c r="K2828" s="1975"/>
      <c r="L2828" s="1974"/>
      <c r="M2828" s="1976"/>
      <c r="N2828" s="1976"/>
      <c r="O2828" s="1976"/>
      <c r="P2828" s="1976"/>
      <c r="Q2828" s="1976"/>
      <c r="R2828" s="1976"/>
      <c r="S2828" s="2649"/>
      <c r="T2828" s="1722"/>
      <c r="U2828" s="1974"/>
      <c r="V2828" s="1974"/>
    </row>
    <row r="2829" spans="1:22">
      <c r="A2829" s="1722"/>
      <c r="B2829" s="2648"/>
      <c r="C2829" s="659"/>
      <c r="D2829" s="1722"/>
      <c r="E2829" s="2648"/>
      <c r="F2829" s="2648"/>
      <c r="G2829" s="1722"/>
      <c r="H2829" s="2648"/>
      <c r="I2829" s="2643"/>
      <c r="J2829" s="1975"/>
      <c r="K2829" s="1975"/>
      <c r="L2829" s="1974"/>
      <c r="M2829" s="1976"/>
      <c r="N2829" s="1976"/>
      <c r="O2829" s="1976"/>
      <c r="P2829" s="1976"/>
      <c r="Q2829" s="1976"/>
      <c r="R2829" s="1976"/>
      <c r="S2829" s="2649"/>
      <c r="T2829" s="1722"/>
      <c r="U2829" s="1974"/>
      <c r="V2829" s="1974"/>
    </row>
    <row r="2830" spans="1:22">
      <c r="A2830" s="1722"/>
      <c r="B2830" s="2648"/>
      <c r="C2830" s="659"/>
      <c r="D2830" s="1722"/>
      <c r="E2830" s="2648"/>
      <c r="F2830" s="2648"/>
      <c r="G2830" s="1722"/>
      <c r="H2830" s="2648"/>
      <c r="I2830" s="2643"/>
      <c r="J2830" s="1975"/>
      <c r="K2830" s="1975"/>
      <c r="L2830" s="1974"/>
      <c r="M2830" s="1976"/>
      <c r="N2830" s="1976"/>
      <c r="O2830" s="1976"/>
      <c r="P2830" s="1976"/>
      <c r="Q2830" s="1976"/>
      <c r="R2830" s="1976"/>
      <c r="S2830" s="2649"/>
      <c r="T2830" s="1722"/>
      <c r="U2830" s="1974"/>
      <c r="V2830" s="1974"/>
    </row>
    <row r="2831" spans="1:22">
      <c r="A2831" s="1722"/>
      <c r="B2831" s="2648"/>
      <c r="C2831" s="659"/>
      <c r="D2831" s="1722"/>
      <c r="E2831" s="2648"/>
      <c r="F2831" s="2648"/>
      <c r="G2831" s="1722"/>
      <c r="H2831" s="2648"/>
      <c r="I2831" s="2643"/>
      <c r="J2831" s="1975"/>
      <c r="K2831" s="1975"/>
      <c r="L2831" s="1974"/>
      <c r="M2831" s="1976"/>
      <c r="N2831" s="1976"/>
      <c r="O2831" s="1976"/>
      <c r="P2831" s="1976"/>
      <c r="Q2831" s="1976"/>
      <c r="R2831" s="1976"/>
      <c r="S2831" s="2649"/>
      <c r="T2831" s="1722"/>
      <c r="U2831" s="1974"/>
      <c r="V2831" s="1974"/>
    </row>
    <row r="2832" spans="1:22">
      <c r="A2832" s="1722"/>
      <c r="B2832" s="2648"/>
      <c r="C2832" s="659"/>
      <c r="D2832" s="1722"/>
      <c r="E2832" s="2648"/>
      <c r="F2832" s="2648"/>
      <c r="G2832" s="1722"/>
      <c r="H2832" s="2648"/>
      <c r="I2832" s="2643"/>
      <c r="J2832" s="1975"/>
      <c r="K2832" s="1975"/>
      <c r="L2832" s="1974"/>
      <c r="M2832" s="1976"/>
      <c r="N2832" s="1976"/>
      <c r="O2832" s="1976"/>
      <c r="P2832" s="1976"/>
      <c r="Q2832" s="1976"/>
      <c r="R2832" s="1976"/>
      <c r="S2832" s="2649"/>
      <c r="T2832" s="1722"/>
      <c r="U2832" s="1974"/>
      <c r="V2832" s="1974"/>
    </row>
    <row r="2833" spans="1:22">
      <c r="A2833" s="1722"/>
      <c r="B2833" s="2648"/>
      <c r="C2833" s="659"/>
      <c r="D2833" s="1722"/>
      <c r="E2833" s="2648"/>
      <c r="F2833" s="2648"/>
      <c r="G2833" s="1722"/>
      <c r="H2833" s="2648"/>
      <c r="I2833" s="2643"/>
      <c r="J2833" s="1975"/>
      <c r="K2833" s="1975"/>
      <c r="L2833" s="1974"/>
      <c r="M2833" s="1976"/>
      <c r="N2833" s="1976"/>
      <c r="O2833" s="1976"/>
      <c r="P2833" s="1976"/>
      <c r="Q2833" s="1976"/>
      <c r="R2833" s="1976"/>
      <c r="S2833" s="2649"/>
      <c r="T2833" s="1722"/>
      <c r="U2833" s="1974"/>
      <c r="V2833" s="1974"/>
    </row>
    <row r="2834" spans="1:22">
      <c r="A2834" s="1722"/>
      <c r="B2834" s="2648"/>
      <c r="C2834" s="659"/>
      <c r="D2834" s="1722"/>
      <c r="E2834" s="2648"/>
      <c r="F2834" s="2648"/>
      <c r="G2834" s="1722"/>
      <c r="H2834" s="2648"/>
      <c r="I2834" s="2643"/>
      <c r="J2834" s="1975"/>
      <c r="K2834" s="1975"/>
      <c r="L2834" s="1974"/>
      <c r="M2834" s="1976"/>
      <c r="N2834" s="1976"/>
      <c r="O2834" s="1976"/>
      <c r="P2834" s="1976"/>
      <c r="Q2834" s="1976"/>
      <c r="R2834" s="1976"/>
      <c r="S2834" s="2649"/>
      <c r="T2834" s="1722"/>
      <c r="U2834" s="1974"/>
      <c r="V2834" s="1974"/>
    </row>
    <row r="2835" spans="1:22">
      <c r="A2835" s="1722"/>
      <c r="B2835" s="2648"/>
      <c r="C2835" s="659"/>
      <c r="D2835" s="1722"/>
      <c r="E2835" s="2648"/>
      <c r="F2835" s="2648"/>
      <c r="G2835" s="1722"/>
      <c r="H2835" s="2648"/>
      <c r="I2835" s="2643"/>
      <c r="J2835" s="1975"/>
      <c r="K2835" s="1975"/>
      <c r="L2835" s="1974"/>
      <c r="M2835" s="1976"/>
      <c r="N2835" s="1976"/>
      <c r="O2835" s="1976"/>
      <c r="P2835" s="1976"/>
      <c r="Q2835" s="1976"/>
      <c r="R2835" s="1976"/>
      <c r="S2835" s="2649"/>
      <c r="T2835" s="1722"/>
      <c r="U2835" s="1974"/>
      <c r="V2835" s="1974"/>
    </row>
    <row r="2836" spans="1:22">
      <c r="A2836" s="1722"/>
      <c r="B2836" s="2648"/>
      <c r="C2836" s="659"/>
      <c r="D2836" s="1722"/>
      <c r="E2836" s="2648"/>
      <c r="F2836" s="2648"/>
      <c r="G2836" s="1722"/>
      <c r="H2836" s="2648"/>
      <c r="I2836" s="2643"/>
      <c r="J2836" s="1975"/>
      <c r="K2836" s="1975"/>
      <c r="L2836" s="1974"/>
      <c r="M2836" s="1976"/>
      <c r="N2836" s="1976"/>
      <c r="O2836" s="1976"/>
      <c r="P2836" s="1976"/>
      <c r="Q2836" s="1976"/>
      <c r="R2836" s="1976"/>
      <c r="S2836" s="2649"/>
      <c r="T2836" s="1722"/>
      <c r="U2836" s="1974"/>
      <c r="V2836" s="1974"/>
    </row>
    <row r="2837" spans="1:22">
      <c r="A2837" s="1722"/>
      <c r="B2837" s="2648"/>
      <c r="C2837" s="659"/>
      <c r="D2837" s="1722"/>
      <c r="E2837" s="2648"/>
      <c r="F2837" s="2648"/>
      <c r="G2837" s="1722"/>
      <c r="H2837" s="2648"/>
      <c r="I2837" s="2643"/>
      <c r="J2837" s="1975"/>
      <c r="K2837" s="1975"/>
      <c r="L2837" s="1974"/>
      <c r="M2837" s="1976"/>
      <c r="N2837" s="1976"/>
      <c r="O2837" s="1976"/>
      <c r="P2837" s="1976"/>
      <c r="Q2837" s="1976"/>
      <c r="R2837" s="1976"/>
      <c r="S2837" s="2649"/>
      <c r="T2837" s="1722"/>
      <c r="U2837" s="1974"/>
      <c r="V2837" s="1974"/>
    </row>
    <row r="2838" spans="1:22">
      <c r="A2838" s="1722"/>
      <c r="B2838" s="2648"/>
      <c r="C2838" s="659"/>
      <c r="D2838" s="1722"/>
      <c r="E2838" s="2648"/>
      <c r="F2838" s="2648"/>
      <c r="G2838" s="1722"/>
      <c r="H2838" s="2648"/>
      <c r="I2838" s="2643"/>
      <c r="J2838" s="1975"/>
      <c r="K2838" s="1975"/>
      <c r="L2838" s="1974"/>
      <c r="M2838" s="1976"/>
      <c r="N2838" s="1976"/>
      <c r="O2838" s="1976"/>
      <c r="P2838" s="1976"/>
      <c r="Q2838" s="1976"/>
      <c r="R2838" s="1976"/>
      <c r="S2838" s="2649"/>
      <c r="T2838" s="1722"/>
      <c r="U2838" s="1974"/>
      <c r="V2838" s="1974"/>
    </row>
    <row r="2839" spans="1:22">
      <c r="A2839" s="1722"/>
      <c r="B2839" s="2648"/>
      <c r="C2839" s="659"/>
      <c r="D2839" s="1722"/>
      <c r="E2839" s="2648"/>
      <c r="F2839" s="2648"/>
      <c r="G2839" s="1722"/>
      <c r="H2839" s="2648"/>
      <c r="I2839" s="2643"/>
      <c r="J2839" s="1975"/>
      <c r="K2839" s="1975"/>
      <c r="L2839" s="1974"/>
      <c r="M2839" s="1976"/>
      <c r="N2839" s="1976"/>
      <c r="O2839" s="1976"/>
      <c r="P2839" s="1976"/>
      <c r="Q2839" s="1976"/>
      <c r="R2839" s="1976"/>
      <c r="S2839" s="2649"/>
      <c r="T2839" s="1722"/>
      <c r="U2839" s="1974"/>
      <c r="V2839" s="1974"/>
    </row>
    <row r="2840" spans="1:22">
      <c r="A2840" s="1722"/>
      <c r="B2840" s="2648"/>
      <c r="C2840" s="659"/>
      <c r="D2840" s="1722"/>
      <c r="E2840" s="2648"/>
      <c r="F2840" s="2648"/>
      <c r="G2840" s="1722"/>
      <c r="H2840" s="2648"/>
      <c r="I2840" s="2643"/>
      <c r="J2840" s="1975"/>
      <c r="K2840" s="1975"/>
      <c r="L2840" s="1974"/>
      <c r="M2840" s="1976"/>
      <c r="N2840" s="1976"/>
      <c r="O2840" s="1976"/>
      <c r="P2840" s="1976"/>
      <c r="Q2840" s="1976"/>
      <c r="R2840" s="1976"/>
      <c r="S2840" s="2649"/>
      <c r="T2840" s="1722"/>
      <c r="U2840" s="1974"/>
      <c r="V2840" s="1974"/>
    </row>
    <row r="2841" spans="1:22">
      <c r="A2841" s="1722"/>
      <c r="B2841" s="2648"/>
      <c r="C2841" s="659"/>
      <c r="D2841" s="1722"/>
      <c r="E2841" s="2648"/>
      <c r="F2841" s="2648"/>
      <c r="G2841" s="1722"/>
      <c r="H2841" s="2648"/>
      <c r="I2841" s="2643"/>
      <c r="J2841" s="1975"/>
      <c r="K2841" s="1975"/>
      <c r="L2841" s="1974"/>
      <c r="M2841" s="1976"/>
      <c r="N2841" s="1976"/>
      <c r="O2841" s="1976"/>
      <c r="P2841" s="1976"/>
      <c r="Q2841" s="1976"/>
      <c r="R2841" s="1976"/>
      <c r="S2841" s="2649"/>
      <c r="T2841" s="1722"/>
      <c r="U2841" s="1974"/>
      <c r="V2841" s="1974"/>
    </row>
    <row r="2842" spans="1:22">
      <c r="A2842" s="1722"/>
      <c r="B2842" s="2648"/>
      <c r="C2842" s="659"/>
      <c r="D2842" s="1722"/>
      <c r="E2842" s="2648"/>
      <c r="F2842" s="2648"/>
      <c r="G2842" s="1722"/>
      <c r="H2842" s="2648"/>
      <c r="I2842" s="2643"/>
      <c r="J2842" s="1975"/>
      <c r="K2842" s="1975"/>
      <c r="L2842" s="1974"/>
      <c r="M2842" s="1976"/>
      <c r="N2842" s="1976"/>
      <c r="O2842" s="1976"/>
      <c r="P2842" s="1976"/>
      <c r="Q2842" s="1976"/>
      <c r="R2842" s="1976"/>
      <c r="S2842" s="2649"/>
      <c r="T2842" s="1722"/>
      <c r="U2842" s="1974"/>
      <c r="V2842" s="1974"/>
    </row>
    <row r="2843" spans="1:22">
      <c r="A2843" s="1722"/>
      <c r="B2843" s="2648"/>
      <c r="C2843" s="659"/>
      <c r="D2843" s="1722"/>
      <c r="E2843" s="2648"/>
      <c r="F2843" s="2648"/>
      <c r="G2843" s="1722"/>
      <c r="H2843" s="2648"/>
      <c r="I2843" s="2643"/>
      <c r="J2843" s="1975"/>
      <c r="K2843" s="1975"/>
      <c r="L2843" s="1974"/>
      <c r="M2843" s="1976"/>
      <c r="N2843" s="1976"/>
      <c r="O2843" s="1976"/>
      <c r="P2843" s="1976"/>
      <c r="Q2843" s="1976"/>
      <c r="R2843" s="1976"/>
      <c r="S2843" s="2649"/>
      <c r="T2843" s="1722"/>
      <c r="U2843" s="1974"/>
      <c r="V2843" s="1974"/>
    </row>
    <row r="2844" spans="1:22">
      <c r="A2844" s="1722"/>
      <c r="B2844" s="2648"/>
      <c r="C2844" s="659"/>
      <c r="D2844" s="1722"/>
      <c r="E2844" s="2648"/>
      <c r="F2844" s="2648"/>
      <c r="G2844" s="1722"/>
      <c r="H2844" s="2648"/>
      <c r="I2844" s="2643"/>
      <c r="J2844" s="1975"/>
      <c r="K2844" s="1975"/>
      <c r="L2844" s="1974"/>
      <c r="M2844" s="1976"/>
      <c r="N2844" s="1976"/>
      <c r="O2844" s="1976"/>
      <c r="P2844" s="1976"/>
      <c r="Q2844" s="1976"/>
      <c r="R2844" s="1976"/>
      <c r="S2844" s="2649"/>
      <c r="T2844" s="1722"/>
      <c r="U2844" s="1974"/>
      <c r="V2844" s="1974"/>
    </row>
    <row r="2845" spans="1:22">
      <c r="A2845" s="1722"/>
      <c r="B2845" s="2648"/>
      <c r="C2845" s="659"/>
      <c r="D2845" s="1722"/>
      <c r="E2845" s="2648"/>
      <c r="F2845" s="2648"/>
      <c r="G2845" s="1722"/>
      <c r="H2845" s="2648"/>
      <c r="I2845" s="2643"/>
      <c r="J2845" s="1975"/>
      <c r="K2845" s="1975"/>
      <c r="L2845" s="1974"/>
      <c r="M2845" s="1976"/>
      <c r="N2845" s="1976"/>
      <c r="O2845" s="1976"/>
      <c r="P2845" s="1976"/>
      <c r="Q2845" s="1976"/>
      <c r="R2845" s="1976"/>
      <c r="S2845" s="2649"/>
      <c r="T2845" s="1722"/>
      <c r="U2845" s="1974"/>
      <c r="V2845" s="1974"/>
    </row>
    <row r="2846" spans="1:22">
      <c r="A2846" s="1722"/>
      <c r="B2846" s="2648"/>
      <c r="C2846" s="659"/>
      <c r="D2846" s="1722"/>
      <c r="E2846" s="2648"/>
      <c r="F2846" s="2648"/>
      <c r="G2846" s="1722"/>
      <c r="H2846" s="2648"/>
      <c r="I2846" s="2643"/>
      <c r="J2846" s="1975"/>
      <c r="K2846" s="1975"/>
      <c r="L2846" s="1974"/>
      <c r="M2846" s="1976"/>
      <c r="N2846" s="1976"/>
      <c r="O2846" s="1976"/>
      <c r="P2846" s="1976"/>
      <c r="Q2846" s="1976"/>
      <c r="R2846" s="1976"/>
      <c r="S2846" s="2649"/>
      <c r="T2846" s="1722"/>
      <c r="U2846" s="1974"/>
      <c r="V2846" s="1974"/>
    </row>
    <row r="2847" spans="1:22">
      <c r="A2847" s="1722"/>
      <c r="B2847" s="2648"/>
      <c r="C2847" s="659"/>
      <c r="D2847" s="1722"/>
      <c r="E2847" s="2648"/>
      <c r="F2847" s="2648"/>
      <c r="G2847" s="1722"/>
      <c r="H2847" s="2648"/>
      <c r="I2847" s="2643"/>
      <c r="J2847" s="1975"/>
      <c r="K2847" s="1975"/>
      <c r="L2847" s="1974"/>
      <c r="M2847" s="1976"/>
      <c r="N2847" s="1976"/>
      <c r="O2847" s="1976"/>
      <c r="P2847" s="1976"/>
      <c r="Q2847" s="1976"/>
      <c r="R2847" s="1976"/>
      <c r="S2847" s="2649"/>
      <c r="T2847" s="1722"/>
      <c r="U2847" s="1974"/>
      <c r="V2847" s="1974"/>
    </row>
    <row r="2848" spans="1:22">
      <c r="A2848" s="1722"/>
      <c r="B2848" s="2648"/>
      <c r="C2848" s="659"/>
      <c r="D2848" s="1722"/>
      <c r="E2848" s="2648"/>
      <c r="F2848" s="2648"/>
      <c r="G2848" s="1722"/>
      <c r="H2848" s="2648"/>
      <c r="I2848" s="2643"/>
      <c r="J2848" s="1975"/>
      <c r="K2848" s="1975"/>
      <c r="L2848" s="1974"/>
      <c r="M2848" s="1976"/>
      <c r="N2848" s="1976"/>
      <c r="O2848" s="1976"/>
      <c r="P2848" s="1976"/>
      <c r="Q2848" s="1976"/>
      <c r="R2848" s="1976"/>
      <c r="S2848" s="2649"/>
      <c r="T2848" s="1722"/>
      <c r="U2848" s="1974"/>
      <c r="V2848" s="1974"/>
    </row>
    <row r="2849" spans="1:22">
      <c r="A2849" s="1722"/>
      <c r="B2849" s="2648"/>
      <c r="C2849" s="659"/>
      <c r="D2849" s="1722"/>
      <c r="E2849" s="2648"/>
      <c r="F2849" s="2648"/>
      <c r="G2849" s="1722"/>
      <c r="H2849" s="2648"/>
      <c r="I2849" s="2643"/>
      <c r="J2849" s="1975"/>
      <c r="K2849" s="1975"/>
      <c r="L2849" s="1974"/>
      <c r="M2849" s="1976"/>
      <c r="N2849" s="1976"/>
      <c r="O2849" s="1976"/>
      <c r="P2849" s="1976"/>
      <c r="Q2849" s="1976"/>
      <c r="R2849" s="1976"/>
      <c r="S2849" s="2649"/>
      <c r="T2849" s="1722"/>
      <c r="U2849" s="1974"/>
      <c r="V2849" s="1974"/>
    </row>
    <row r="2850" spans="1:22">
      <c r="A2850" s="1722"/>
      <c r="B2850" s="2648"/>
      <c r="C2850" s="659"/>
      <c r="D2850" s="1722"/>
      <c r="E2850" s="2648"/>
      <c r="F2850" s="2648"/>
      <c r="G2850" s="1722"/>
      <c r="H2850" s="2648"/>
      <c r="I2850" s="2643"/>
      <c r="J2850" s="1975"/>
      <c r="K2850" s="1975"/>
      <c r="L2850" s="1974"/>
      <c r="M2850" s="1976"/>
      <c r="N2850" s="1976"/>
      <c r="O2850" s="1976"/>
      <c r="P2850" s="1976"/>
      <c r="Q2850" s="1976"/>
      <c r="R2850" s="1976"/>
      <c r="S2850" s="2649"/>
      <c r="T2850" s="1722"/>
      <c r="U2850" s="1974"/>
      <c r="V2850" s="1974"/>
    </row>
    <row r="2851" spans="1:22">
      <c r="A2851" s="1722"/>
      <c r="B2851" s="2648"/>
      <c r="C2851" s="659"/>
      <c r="D2851" s="1722"/>
      <c r="E2851" s="2648"/>
      <c r="F2851" s="2648"/>
      <c r="G2851" s="1722"/>
      <c r="H2851" s="2648"/>
      <c r="I2851" s="2643"/>
      <c r="J2851" s="1975"/>
      <c r="K2851" s="1975"/>
      <c r="L2851" s="1974"/>
      <c r="M2851" s="1976"/>
      <c r="N2851" s="1976"/>
      <c r="O2851" s="1976"/>
      <c r="P2851" s="1976"/>
      <c r="Q2851" s="1976"/>
      <c r="R2851" s="1976"/>
      <c r="S2851" s="2649"/>
      <c r="T2851" s="1722"/>
      <c r="U2851" s="1974"/>
      <c r="V2851" s="1974"/>
    </row>
    <row r="2852" spans="1:22">
      <c r="A2852" s="1722"/>
      <c r="B2852" s="2648"/>
      <c r="C2852" s="659"/>
      <c r="D2852" s="1722"/>
      <c r="E2852" s="2648"/>
      <c r="F2852" s="2648"/>
      <c r="G2852" s="1722"/>
      <c r="H2852" s="2648"/>
      <c r="I2852" s="2643"/>
      <c r="J2852" s="1975"/>
      <c r="K2852" s="1975"/>
      <c r="L2852" s="1974"/>
      <c r="M2852" s="1976"/>
      <c r="N2852" s="1976"/>
      <c r="O2852" s="1976"/>
      <c r="P2852" s="1976"/>
      <c r="Q2852" s="1976"/>
      <c r="R2852" s="1976"/>
      <c r="S2852" s="2649"/>
      <c r="T2852" s="1722"/>
      <c r="U2852" s="1974"/>
      <c r="V2852" s="1974"/>
    </row>
    <row r="2853" spans="1:22">
      <c r="A2853" s="1722"/>
      <c r="B2853" s="2648"/>
      <c r="C2853" s="659"/>
      <c r="D2853" s="1722"/>
      <c r="E2853" s="2648"/>
      <c r="F2853" s="2648"/>
      <c r="G2853" s="1722"/>
      <c r="H2853" s="2648"/>
      <c r="I2853" s="2643"/>
      <c r="J2853" s="1975"/>
      <c r="K2853" s="1975"/>
      <c r="L2853" s="1974"/>
      <c r="M2853" s="1976"/>
      <c r="N2853" s="1976"/>
      <c r="O2853" s="1976"/>
      <c r="P2853" s="1976"/>
      <c r="Q2853" s="1976"/>
      <c r="R2853" s="1976"/>
      <c r="S2853" s="2649"/>
      <c r="T2853" s="1722"/>
      <c r="U2853" s="1974"/>
      <c r="V2853" s="1974"/>
    </row>
    <row r="2854" spans="1:22">
      <c r="A2854" s="1722"/>
      <c r="B2854" s="2648"/>
      <c r="C2854" s="659"/>
      <c r="D2854" s="1722"/>
      <c r="E2854" s="2648"/>
      <c r="F2854" s="2648"/>
      <c r="G2854" s="1722"/>
      <c r="H2854" s="2648"/>
      <c r="I2854" s="2643"/>
      <c r="J2854" s="1975"/>
      <c r="K2854" s="1975"/>
      <c r="L2854" s="1974"/>
      <c r="M2854" s="1976"/>
      <c r="N2854" s="1976"/>
      <c r="O2854" s="1976"/>
      <c r="P2854" s="1976"/>
      <c r="Q2854" s="1976"/>
      <c r="R2854" s="1976"/>
      <c r="S2854" s="2649"/>
      <c r="T2854" s="1722"/>
      <c r="U2854" s="1974"/>
      <c r="V2854" s="1974"/>
    </row>
    <row r="2855" spans="1:22">
      <c r="A2855" s="1722"/>
      <c r="B2855" s="2648"/>
      <c r="C2855" s="659"/>
      <c r="D2855" s="1722"/>
      <c r="E2855" s="2648"/>
      <c r="F2855" s="2648"/>
      <c r="G2855" s="1722"/>
      <c r="H2855" s="2648"/>
      <c r="I2855" s="2643"/>
      <c r="J2855" s="1975"/>
      <c r="K2855" s="1975"/>
      <c r="L2855" s="1974"/>
      <c r="M2855" s="1976"/>
      <c r="N2855" s="1976"/>
      <c r="O2855" s="1976"/>
      <c r="P2855" s="1976"/>
      <c r="Q2855" s="1976"/>
      <c r="R2855" s="1976"/>
      <c r="S2855" s="2649"/>
      <c r="T2855" s="1722"/>
      <c r="U2855" s="1974"/>
      <c r="V2855" s="1974"/>
    </row>
    <row r="2856" spans="1:22">
      <c r="A2856" s="1722"/>
      <c r="B2856" s="2648"/>
      <c r="C2856" s="659"/>
      <c r="D2856" s="1722"/>
      <c r="E2856" s="2648"/>
      <c r="F2856" s="2648"/>
      <c r="G2856" s="1722"/>
      <c r="H2856" s="2648"/>
      <c r="I2856" s="2643"/>
      <c r="J2856" s="1975"/>
      <c r="K2856" s="1975"/>
      <c r="L2856" s="1974"/>
      <c r="M2856" s="1976"/>
      <c r="N2856" s="1976"/>
      <c r="O2856" s="1976"/>
      <c r="P2856" s="1976"/>
      <c r="Q2856" s="1976"/>
      <c r="R2856" s="1976"/>
      <c r="S2856" s="2649"/>
      <c r="T2856" s="1722"/>
      <c r="U2856" s="1974"/>
      <c r="V2856" s="1974"/>
    </row>
    <row r="2857" spans="1:22">
      <c r="A2857" s="1722"/>
      <c r="B2857" s="2648"/>
      <c r="C2857" s="659"/>
      <c r="D2857" s="1722"/>
      <c r="E2857" s="2648"/>
      <c r="F2857" s="2648"/>
      <c r="G2857" s="1722"/>
      <c r="H2857" s="2648"/>
      <c r="I2857" s="2643"/>
      <c r="J2857" s="1975"/>
      <c r="K2857" s="1975"/>
      <c r="L2857" s="1974"/>
      <c r="M2857" s="1976"/>
      <c r="N2857" s="1976"/>
      <c r="O2857" s="1976"/>
      <c r="P2857" s="1976"/>
      <c r="Q2857" s="1976"/>
      <c r="R2857" s="1976"/>
      <c r="S2857" s="2649"/>
      <c r="T2857" s="1722"/>
      <c r="U2857" s="1974"/>
      <c r="V2857" s="1974"/>
    </row>
    <row r="2858" spans="1:22">
      <c r="A2858" s="1722"/>
      <c r="B2858" s="2648"/>
      <c r="C2858" s="659"/>
      <c r="D2858" s="1722"/>
      <c r="E2858" s="2648"/>
      <c r="F2858" s="2648"/>
      <c r="G2858" s="1722"/>
      <c r="H2858" s="2648"/>
      <c r="I2858" s="2643"/>
      <c r="J2858" s="1975"/>
      <c r="K2858" s="1975"/>
      <c r="L2858" s="1974"/>
      <c r="M2858" s="1976"/>
      <c r="N2858" s="1976"/>
      <c r="O2858" s="1976"/>
      <c r="P2858" s="1976"/>
      <c r="Q2858" s="1976"/>
      <c r="R2858" s="1976"/>
      <c r="S2858" s="2649"/>
      <c r="T2858" s="1722"/>
      <c r="U2858" s="1974"/>
      <c r="V2858" s="1974"/>
    </row>
    <row r="2859" spans="1:22">
      <c r="A2859" s="1722"/>
      <c r="B2859" s="2648"/>
      <c r="C2859" s="659"/>
      <c r="D2859" s="1722"/>
      <c r="E2859" s="2648"/>
      <c r="F2859" s="2648"/>
      <c r="G2859" s="1722"/>
      <c r="H2859" s="2648"/>
      <c r="I2859" s="2643"/>
      <c r="J2859" s="1975"/>
      <c r="K2859" s="1975"/>
      <c r="L2859" s="1974"/>
      <c r="M2859" s="1976"/>
      <c r="N2859" s="1976"/>
      <c r="O2859" s="1976"/>
      <c r="P2859" s="1976"/>
      <c r="Q2859" s="1976"/>
      <c r="R2859" s="1976"/>
      <c r="S2859" s="2649"/>
      <c r="T2859" s="1722"/>
      <c r="U2859" s="1974"/>
      <c r="V2859" s="1974"/>
    </row>
    <row r="2860" spans="1:22">
      <c r="A2860" s="1722"/>
      <c r="B2860" s="2648"/>
      <c r="C2860" s="659"/>
      <c r="D2860" s="1722"/>
      <c r="E2860" s="2648"/>
      <c r="F2860" s="2648"/>
      <c r="G2860" s="1722"/>
      <c r="H2860" s="2648"/>
      <c r="I2860" s="2643"/>
      <c r="J2860" s="1975"/>
      <c r="K2860" s="1975"/>
      <c r="L2860" s="1974"/>
      <c r="M2860" s="1976"/>
      <c r="N2860" s="1976"/>
      <c r="O2860" s="1976"/>
      <c r="P2860" s="1976"/>
      <c r="Q2860" s="1976"/>
      <c r="R2860" s="1976"/>
      <c r="S2860" s="2649"/>
      <c r="T2860" s="1722"/>
      <c r="U2860" s="1974"/>
      <c r="V2860" s="1974"/>
    </row>
    <row r="2861" spans="1:22">
      <c r="A2861" s="1722"/>
      <c r="B2861" s="2648"/>
      <c r="C2861" s="659"/>
      <c r="D2861" s="1722"/>
      <c r="E2861" s="2648"/>
      <c r="F2861" s="2648"/>
      <c r="G2861" s="1722"/>
      <c r="H2861" s="2648"/>
      <c r="I2861" s="2643"/>
      <c r="J2861" s="1975"/>
      <c r="K2861" s="1975"/>
      <c r="L2861" s="1974"/>
      <c r="M2861" s="1976"/>
      <c r="N2861" s="1976"/>
      <c r="O2861" s="1976"/>
      <c r="P2861" s="1976"/>
      <c r="Q2861" s="1976"/>
      <c r="R2861" s="1976"/>
      <c r="S2861" s="2649"/>
      <c r="T2861" s="1722"/>
      <c r="U2861" s="1974"/>
      <c r="V2861" s="1974"/>
    </row>
    <row r="2862" spans="1:22">
      <c r="A2862" s="1722"/>
      <c r="B2862" s="2648"/>
      <c r="C2862" s="659"/>
      <c r="D2862" s="1722"/>
      <c r="E2862" s="2648"/>
      <c r="F2862" s="2648"/>
      <c r="G2862" s="1722"/>
      <c r="H2862" s="2648"/>
      <c r="I2862" s="2643"/>
      <c r="J2862" s="1975"/>
      <c r="K2862" s="1975"/>
      <c r="L2862" s="1974"/>
      <c r="M2862" s="1976"/>
      <c r="N2862" s="1976"/>
      <c r="O2862" s="1976"/>
      <c r="P2862" s="1976"/>
      <c r="Q2862" s="1976"/>
      <c r="R2862" s="1976"/>
      <c r="S2862" s="2649"/>
      <c r="T2862" s="1722"/>
      <c r="U2862" s="1974"/>
      <c r="V2862" s="1974"/>
    </row>
    <row r="2863" spans="1:22">
      <c r="A2863" s="1722"/>
      <c r="B2863" s="2648"/>
      <c r="C2863" s="659"/>
      <c r="D2863" s="1722"/>
      <c r="E2863" s="2648"/>
      <c r="F2863" s="2648"/>
      <c r="G2863" s="1722"/>
      <c r="H2863" s="2648"/>
      <c r="I2863" s="2643"/>
      <c r="J2863" s="1975"/>
      <c r="K2863" s="1975"/>
      <c r="L2863" s="1974"/>
      <c r="M2863" s="1976"/>
      <c r="N2863" s="1976"/>
      <c r="O2863" s="1976"/>
      <c r="P2863" s="1976"/>
      <c r="Q2863" s="1976"/>
      <c r="R2863" s="1976"/>
      <c r="S2863" s="2649"/>
      <c r="T2863" s="1722"/>
      <c r="U2863" s="1974"/>
      <c r="V2863" s="1974"/>
    </row>
    <row r="2864" spans="1:22">
      <c r="A2864" s="1722"/>
      <c r="B2864" s="2648"/>
      <c r="C2864" s="659"/>
      <c r="D2864" s="1722"/>
      <c r="E2864" s="2648"/>
      <c r="F2864" s="2648"/>
      <c r="G2864" s="1722"/>
      <c r="H2864" s="2648"/>
      <c r="I2864" s="2643"/>
      <c r="J2864" s="1975"/>
      <c r="K2864" s="1975"/>
      <c r="L2864" s="1974"/>
      <c r="M2864" s="1976"/>
      <c r="N2864" s="1976"/>
      <c r="O2864" s="1976"/>
      <c r="P2864" s="1976"/>
      <c r="Q2864" s="1976"/>
      <c r="R2864" s="1976"/>
      <c r="S2864" s="2649"/>
      <c r="T2864" s="1722"/>
      <c r="U2864" s="1974"/>
      <c r="V2864" s="1974"/>
    </row>
    <row r="2865" spans="1:22">
      <c r="A2865" s="1722"/>
      <c r="B2865" s="2648"/>
      <c r="C2865" s="659"/>
      <c r="D2865" s="1722"/>
      <c r="E2865" s="2648"/>
      <c r="F2865" s="2648"/>
      <c r="G2865" s="1722"/>
      <c r="H2865" s="2648"/>
      <c r="I2865" s="2643"/>
      <c r="J2865" s="1975"/>
      <c r="K2865" s="1975"/>
      <c r="L2865" s="1974"/>
      <c r="M2865" s="1976"/>
      <c r="N2865" s="1976"/>
      <c r="O2865" s="1976"/>
      <c r="P2865" s="1976"/>
      <c r="Q2865" s="1976"/>
      <c r="R2865" s="1976"/>
      <c r="S2865" s="2649"/>
      <c r="T2865" s="1722"/>
      <c r="U2865" s="1974"/>
      <c r="V2865" s="1974"/>
    </row>
    <row r="2866" spans="1:22">
      <c r="A2866" s="1722"/>
      <c r="B2866" s="2648"/>
      <c r="C2866" s="659"/>
      <c r="D2866" s="1722"/>
      <c r="E2866" s="2648"/>
      <c r="F2866" s="2648"/>
      <c r="G2866" s="1722"/>
      <c r="H2866" s="2648"/>
      <c r="I2866" s="2643"/>
      <c r="J2866" s="1975"/>
      <c r="K2866" s="1975"/>
      <c r="L2866" s="1974"/>
      <c r="M2866" s="1976"/>
      <c r="N2866" s="1976"/>
      <c r="O2866" s="1976"/>
      <c r="P2866" s="1976"/>
      <c r="Q2866" s="1976"/>
      <c r="R2866" s="1976"/>
      <c r="S2866" s="2649"/>
      <c r="T2866" s="1722"/>
      <c r="U2866" s="1974"/>
      <c r="V2866" s="1974"/>
    </row>
    <row r="2867" spans="1:22">
      <c r="A2867" s="1722"/>
      <c r="B2867" s="2648"/>
      <c r="C2867" s="659"/>
      <c r="D2867" s="1722"/>
      <c r="E2867" s="2648"/>
      <c r="F2867" s="2648"/>
      <c r="G2867" s="1722"/>
      <c r="H2867" s="2648"/>
      <c r="I2867" s="2643"/>
      <c r="J2867" s="1975"/>
      <c r="K2867" s="1975"/>
      <c r="L2867" s="1974"/>
      <c r="M2867" s="1976"/>
      <c r="N2867" s="1976"/>
      <c r="O2867" s="1976"/>
      <c r="P2867" s="1976"/>
      <c r="Q2867" s="1976"/>
      <c r="R2867" s="1976"/>
      <c r="S2867" s="2649"/>
      <c r="T2867" s="1722"/>
      <c r="U2867" s="1974"/>
      <c r="V2867" s="1974"/>
    </row>
    <row r="2868" spans="1:22">
      <c r="A2868" s="1722"/>
      <c r="B2868" s="2648"/>
      <c r="C2868" s="659"/>
      <c r="D2868" s="1722"/>
      <c r="E2868" s="2648"/>
      <c r="F2868" s="2648"/>
      <c r="G2868" s="1722"/>
      <c r="H2868" s="2648"/>
      <c r="I2868" s="2643"/>
      <c r="J2868" s="1975"/>
      <c r="K2868" s="1975"/>
      <c r="L2868" s="1974"/>
      <c r="M2868" s="1976"/>
      <c r="N2868" s="1976"/>
      <c r="O2868" s="1976"/>
      <c r="P2868" s="1976"/>
      <c r="Q2868" s="1976"/>
      <c r="R2868" s="1976"/>
      <c r="S2868" s="2649"/>
      <c r="T2868" s="1722"/>
      <c r="U2868" s="1974"/>
      <c r="V2868" s="1974"/>
    </row>
    <row r="2869" spans="1:22">
      <c r="A2869" s="1722"/>
      <c r="B2869" s="2648"/>
      <c r="C2869" s="659"/>
      <c r="D2869" s="1722"/>
      <c r="E2869" s="2648"/>
      <c r="F2869" s="2648"/>
      <c r="G2869" s="1722"/>
      <c r="H2869" s="2648"/>
      <c r="I2869" s="2643"/>
      <c r="J2869" s="1975"/>
      <c r="K2869" s="1975"/>
      <c r="L2869" s="1974"/>
      <c r="M2869" s="1976"/>
      <c r="N2869" s="1976"/>
      <c r="O2869" s="1976"/>
      <c r="P2869" s="1976"/>
      <c r="Q2869" s="1976"/>
      <c r="R2869" s="1976"/>
      <c r="S2869" s="2649"/>
      <c r="T2869" s="1722"/>
      <c r="U2869" s="1974"/>
      <c r="V2869" s="1974"/>
    </row>
    <row r="2870" spans="1:22">
      <c r="A2870" s="1722"/>
      <c r="B2870" s="2648"/>
      <c r="C2870" s="659"/>
      <c r="D2870" s="1722"/>
      <c r="E2870" s="2648"/>
      <c r="F2870" s="2648"/>
      <c r="G2870" s="1722"/>
      <c r="H2870" s="2648"/>
      <c r="I2870" s="2643"/>
      <c r="J2870" s="1975"/>
      <c r="K2870" s="1975"/>
      <c r="L2870" s="1974"/>
      <c r="M2870" s="1976"/>
      <c r="N2870" s="1976"/>
      <c r="O2870" s="1976"/>
      <c r="P2870" s="1976"/>
      <c r="Q2870" s="1976"/>
      <c r="R2870" s="1976"/>
      <c r="S2870" s="2649"/>
      <c r="T2870" s="1722"/>
      <c r="U2870" s="1974"/>
      <c r="V2870" s="1974"/>
    </row>
    <row r="2871" spans="1:22">
      <c r="A2871" s="1722"/>
      <c r="B2871" s="2648"/>
      <c r="C2871" s="659"/>
      <c r="D2871" s="1722"/>
      <c r="E2871" s="2648"/>
      <c r="F2871" s="2648"/>
      <c r="G2871" s="1722"/>
      <c r="H2871" s="2648"/>
      <c r="I2871" s="2643"/>
      <c r="J2871" s="1975"/>
      <c r="K2871" s="1975"/>
      <c r="L2871" s="1974"/>
      <c r="M2871" s="1976"/>
      <c r="N2871" s="1976"/>
      <c r="O2871" s="1976"/>
      <c r="P2871" s="1976"/>
      <c r="Q2871" s="1976"/>
      <c r="R2871" s="1976"/>
      <c r="S2871" s="2649"/>
      <c r="T2871" s="1722"/>
      <c r="U2871" s="1974"/>
      <c r="V2871" s="1974"/>
    </row>
    <row r="2872" spans="1:22">
      <c r="A2872" s="1722"/>
      <c r="B2872" s="2648"/>
      <c r="C2872" s="659"/>
      <c r="D2872" s="1722"/>
      <c r="E2872" s="2648"/>
      <c r="F2872" s="2648"/>
      <c r="G2872" s="1722"/>
      <c r="H2872" s="2648"/>
      <c r="I2872" s="2643"/>
      <c r="J2872" s="1975"/>
      <c r="K2872" s="1975"/>
      <c r="L2872" s="1974"/>
      <c r="M2872" s="1976"/>
      <c r="N2872" s="1976"/>
      <c r="O2872" s="1976"/>
      <c r="P2872" s="1976"/>
      <c r="Q2872" s="1976"/>
      <c r="R2872" s="1976"/>
      <c r="S2872" s="2649"/>
      <c r="T2872" s="1722"/>
      <c r="U2872" s="1974"/>
      <c r="V2872" s="1974"/>
    </row>
    <row r="2873" spans="1:22">
      <c r="A2873" s="1722"/>
      <c r="B2873" s="2648"/>
      <c r="C2873" s="659"/>
      <c r="D2873" s="1722"/>
      <c r="E2873" s="2648"/>
      <c r="F2873" s="2648"/>
      <c r="G2873" s="1722"/>
      <c r="H2873" s="2648"/>
      <c r="I2873" s="2643"/>
      <c r="J2873" s="1975"/>
      <c r="K2873" s="1975"/>
      <c r="L2873" s="1974"/>
      <c r="M2873" s="1976"/>
      <c r="N2873" s="1976"/>
      <c r="O2873" s="1976"/>
      <c r="P2873" s="1976"/>
      <c r="Q2873" s="1976"/>
      <c r="R2873" s="1976"/>
      <c r="S2873" s="2649"/>
      <c r="T2873" s="1722"/>
      <c r="U2873" s="1974"/>
      <c r="V2873" s="1974"/>
    </row>
    <row r="2874" spans="1:22">
      <c r="A2874" s="1722"/>
      <c r="B2874" s="2648"/>
      <c r="C2874" s="659"/>
      <c r="D2874" s="1722"/>
      <c r="E2874" s="2648"/>
      <c r="F2874" s="2648"/>
      <c r="G2874" s="1722"/>
      <c r="H2874" s="2648"/>
      <c r="I2874" s="2643"/>
      <c r="J2874" s="1975"/>
      <c r="K2874" s="1975"/>
      <c r="L2874" s="1974"/>
      <c r="M2874" s="1976"/>
      <c r="N2874" s="1976"/>
      <c r="O2874" s="1976"/>
      <c r="P2874" s="1976"/>
      <c r="Q2874" s="1976"/>
      <c r="R2874" s="1976"/>
      <c r="S2874" s="2649"/>
      <c r="T2874" s="1722"/>
      <c r="U2874" s="1974"/>
      <c r="V2874" s="1974"/>
    </row>
    <row r="2875" spans="1:22">
      <c r="A2875" s="1722"/>
      <c r="B2875" s="2648"/>
      <c r="C2875" s="659"/>
      <c r="D2875" s="1722"/>
      <c r="E2875" s="2648"/>
      <c r="F2875" s="2648"/>
      <c r="G2875" s="1722"/>
      <c r="H2875" s="2648"/>
      <c r="I2875" s="2643"/>
      <c r="J2875" s="1975"/>
      <c r="K2875" s="1975"/>
      <c r="L2875" s="1974"/>
      <c r="M2875" s="1976"/>
      <c r="N2875" s="1976"/>
      <c r="O2875" s="1976"/>
      <c r="P2875" s="1976"/>
      <c r="Q2875" s="1976"/>
      <c r="R2875" s="1976"/>
      <c r="S2875" s="2649"/>
      <c r="T2875" s="1722"/>
      <c r="U2875" s="1974"/>
      <c r="V2875" s="1974"/>
    </row>
    <row r="2876" spans="1:22">
      <c r="A2876" s="1722"/>
      <c r="B2876" s="2648"/>
      <c r="C2876" s="659"/>
      <c r="D2876" s="1722"/>
      <c r="E2876" s="2648"/>
      <c r="F2876" s="2648"/>
      <c r="G2876" s="1722"/>
      <c r="H2876" s="2648"/>
      <c r="I2876" s="2643"/>
      <c r="J2876" s="1975"/>
      <c r="K2876" s="1975"/>
      <c r="L2876" s="1974"/>
      <c r="M2876" s="1976"/>
      <c r="N2876" s="1976"/>
      <c r="O2876" s="1976"/>
      <c r="P2876" s="1976"/>
      <c r="Q2876" s="1976"/>
      <c r="R2876" s="1976"/>
      <c r="S2876" s="2649"/>
      <c r="T2876" s="1722"/>
      <c r="U2876" s="1974"/>
      <c r="V2876" s="1974"/>
    </row>
    <row r="2877" spans="1:22">
      <c r="A2877" s="1722"/>
      <c r="B2877" s="2648"/>
      <c r="C2877" s="659"/>
      <c r="D2877" s="1722"/>
      <c r="E2877" s="2648"/>
      <c r="F2877" s="2648"/>
      <c r="G2877" s="1722"/>
      <c r="H2877" s="2648"/>
      <c r="I2877" s="2643"/>
      <c r="J2877" s="1975"/>
      <c r="K2877" s="1975"/>
      <c r="L2877" s="1974"/>
      <c r="M2877" s="1976"/>
      <c r="N2877" s="1976"/>
      <c r="O2877" s="1976"/>
      <c r="P2877" s="1976"/>
      <c r="Q2877" s="1976"/>
      <c r="R2877" s="1976"/>
      <c r="S2877" s="2649"/>
      <c r="T2877" s="1722"/>
      <c r="U2877" s="1974"/>
      <c r="V2877" s="1974"/>
    </row>
    <row r="2878" spans="1:22">
      <c r="A2878" s="1722"/>
      <c r="B2878" s="2648"/>
      <c r="C2878" s="659"/>
      <c r="D2878" s="1722"/>
      <c r="E2878" s="2648"/>
      <c r="F2878" s="2648"/>
      <c r="G2878" s="1722"/>
      <c r="H2878" s="2648"/>
      <c r="I2878" s="2643"/>
      <c r="J2878" s="1975"/>
      <c r="K2878" s="1975"/>
      <c r="L2878" s="1974"/>
      <c r="M2878" s="1976"/>
      <c r="N2878" s="1976"/>
      <c r="O2878" s="1976"/>
      <c r="P2878" s="1976"/>
      <c r="Q2878" s="1976"/>
      <c r="R2878" s="1976"/>
      <c r="S2878" s="2649"/>
      <c r="T2878" s="1722"/>
      <c r="U2878" s="1974"/>
      <c r="V2878" s="1974"/>
    </row>
    <row r="2879" spans="1:22">
      <c r="A2879" s="1722"/>
      <c r="B2879" s="2648"/>
      <c r="C2879" s="659"/>
      <c r="D2879" s="1722"/>
      <c r="E2879" s="2648"/>
      <c r="F2879" s="2648"/>
      <c r="G2879" s="1722"/>
      <c r="H2879" s="2648"/>
      <c r="I2879" s="2643"/>
      <c r="J2879" s="1975"/>
      <c r="K2879" s="1975"/>
      <c r="L2879" s="1974"/>
      <c r="M2879" s="1976"/>
      <c r="N2879" s="1976"/>
      <c r="O2879" s="1976"/>
      <c r="P2879" s="1976"/>
      <c r="Q2879" s="1976"/>
      <c r="R2879" s="1976"/>
      <c r="S2879" s="2649"/>
      <c r="T2879" s="1722"/>
      <c r="U2879" s="1974"/>
      <c r="V2879" s="1974"/>
    </row>
    <row r="2880" spans="1:22">
      <c r="A2880" s="1722"/>
      <c r="B2880" s="2648"/>
      <c r="C2880" s="659"/>
      <c r="D2880" s="1722"/>
      <c r="E2880" s="2648"/>
      <c r="F2880" s="2648"/>
      <c r="G2880" s="1722"/>
      <c r="H2880" s="2648"/>
      <c r="I2880" s="2643"/>
      <c r="J2880" s="1975"/>
      <c r="K2880" s="1975"/>
      <c r="L2880" s="1974"/>
      <c r="M2880" s="1976"/>
      <c r="N2880" s="1976"/>
      <c r="O2880" s="1976"/>
      <c r="P2880" s="1976"/>
      <c r="Q2880" s="1976"/>
      <c r="R2880" s="1976"/>
      <c r="S2880" s="2649"/>
      <c r="T2880" s="1722"/>
      <c r="U2880" s="1974"/>
      <c r="V2880" s="1974"/>
    </row>
    <row r="2881" spans="1:22">
      <c r="A2881" s="1722"/>
      <c r="B2881" s="2648"/>
      <c r="C2881" s="659"/>
      <c r="D2881" s="1722"/>
      <c r="E2881" s="2648"/>
      <c r="F2881" s="2648"/>
      <c r="G2881" s="1722"/>
      <c r="H2881" s="2648"/>
      <c r="I2881" s="2643"/>
      <c r="J2881" s="1975"/>
      <c r="K2881" s="1975"/>
      <c r="L2881" s="1974"/>
      <c r="M2881" s="1976"/>
      <c r="N2881" s="1976"/>
      <c r="O2881" s="1976"/>
      <c r="P2881" s="1976"/>
      <c r="Q2881" s="1976"/>
      <c r="R2881" s="1976"/>
      <c r="S2881" s="2649"/>
      <c r="T2881" s="1722"/>
      <c r="U2881" s="1974"/>
      <c r="V2881" s="1974"/>
    </row>
    <row r="2882" spans="1:22">
      <c r="A2882" s="1722"/>
      <c r="B2882" s="2648"/>
      <c r="C2882" s="659"/>
      <c r="D2882" s="1722"/>
      <c r="E2882" s="2648"/>
      <c r="F2882" s="2648"/>
      <c r="G2882" s="1722"/>
      <c r="H2882" s="2648"/>
      <c r="I2882" s="2643"/>
      <c r="J2882" s="1975"/>
      <c r="K2882" s="1975"/>
      <c r="L2882" s="1974"/>
      <c r="M2882" s="1976"/>
      <c r="N2882" s="1976"/>
      <c r="O2882" s="1976"/>
      <c r="P2882" s="1976"/>
      <c r="Q2882" s="1976"/>
      <c r="R2882" s="1976"/>
      <c r="S2882" s="2649"/>
      <c r="T2882" s="1722"/>
      <c r="U2882" s="1974"/>
      <c r="V2882" s="1974"/>
    </row>
    <row r="2883" spans="1:22">
      <c r="A2883" s="1722"/>
      <c r="B2883" s="2648"/>
      <c r="C2883" s="659"/>
      <c r="D2883" s="1722"/>
      <c r="E2883" s="2648"/>
      <c r="F2883" s="2648"/>
      <c r="G2883" s="1722"/>
      <c r="H2883" s="2648"/>
      <c r="I2883" s="2643"/>
      <c r="J2883" s="1975"/>
      <c r="K2883" s="1975"/>
      <c r="L2883" s="1974"/>
      <c r="M2883" s="1976"/>
      <c r="N2883" s="1976"/>
      <c r="O2883" s="1976"/>
      <c r="P2883" s="1976"/>
      <c r="Q2883" s="1976"/>
      <c r="R2883" s="1976"/>
      <c r="S2883" s="2649"/>
      <c r="T2883" s="1722"/>
      <c r="U2883" s="1974"/>
      <c r="V2883" s="1974"/>
    </row>
    <row r="2884" spans="1:22">
      <c r="A2884" s="1722"/>
      <c r="B2884" s="2648"/>
      <c r="C2884" s="659"/>
      <c r="D2884" s="1722"/>
      <c r="E2884" s="2648"/>
      <c r="F2884" s="2648"/>
      <c r="G2884" s="1722"/>
      <c r="H2884" s="2648"/>
      <c r="I2884" s="2643"/>
      <c r="J2884" s="1975"/>
      <c r="K2884" s="1975"/>
      <c r="L2884" s="1974"/>
      <c r="M2884" s="1976"/>
      <c r="N2884" s="1976"/>
      <c r="O2884" s="1976"/>
      <c r="P2884" s="1976"/>
      <c r="Q2884" s="1976"/>
      <c r="R2884" s="1976"/>
      <c r="S2884" s="2649"/>
      <c r="T2884" s="1722"/>
      <c r="U2884" s="1974"/>
      <c r="V2884" s="1974"/>
    </row>
    <row r="2885" spans="1:22">
      <c r="A2885" s="1722"/>
      <c r="B2885" s="2648"/>
      <c r="C2885" s="659"/>
      <c r="D2885" s="1722"/>
      <c r="E2885" s="2648"/>
      <c r="F2885" s="2648"/>
      <c r="G2885" s="1722"/>
      <c r="H2885" s="2648"/>
      <c r="I2885" s="2643"/>
      <c r="J2885" s="1975"/>
      <c r="K2885" s="1975"/>
      <c r="L2885" s="1974"/>
      <c r="M2885" s="1976"/>
      <c r="N2885" s="1976"/>
      <c r="O2885" s="1976"/>
      <c r="P2885" s="1976"/>
      <c r="Q2885" s="1976"/>
      <c r="R2885" s="1976"/>
      <c r="S2885" s="2649"/>
      <c r="T2885" s="1722"/>
      <c r="U2885" s="1974"/>
      <c r="V2885" s="1974"/>
    </row>
    <row r="2886" spans="1:22">
      <c r="A2886" s="1722"/>
      <c r="B2886" s="2648"/>
      <c r="C2886" s="659"/>
      <c r="D2886" s="1722"/>
      <c r="E2886" s="2648"/>
      <c r="F2886" s="2648"/>
      <c r="G2886" s="1722"/>
      <c r="H2886" s="2648"/>
      <c r="I2886" s="2643"/>
      <c r="J2886" s="1975"/>
      <c r="K2886" s="1975"/>
      <c r="L2886" s="1974"/>
      <c r="M2886" s="1976"/>
      <c r="N2886" s="1976"/>
      <c r="O2886" s="1976"/>
      <c r="P2886" s="1976"/>
      <c r="Q2886" s="1976"/>
      <c r="R2886" s="1976"/>
      <c r="S2886" s="2649"/>
      <c r="T2886" s="1722"/>
      <c r="U2886" s="1974"/>
      <c r="V2886" s="1974"/>
    </row>
    <row r="2887" spans="1:22">
      <c r="A2887" s="1722"/>
      <c r="B2887" s="2648"/>
      <c r="C2887" s="659"/>
      <c r="D2887" s="1722"/>
      <c r="E2887" s="2648"/>
      <c r="F2887" s="2648"/>
      <c r="G2887" s="1722"/>
      <c r="H2887" s="2648"/>
      <c r="I2887" s="2643"/>
      <c r="J2887" s="1975"/>
      <c r="K2887" s="1975"/>
      <c r="L2887" s="1974"/>
      <c r="M2887" s="1976"/>
      <c r="N2887" s="1976"/>
      <c r="O2887" s="1976"/>
      <c r="P2887" s="1976"/>
      <c r="Q2887" s="1976"/>
      <c r="R2887" s="1976"/>
      <c r="S2887" s="2649"/>
      <c r="T2887" s="1722"/>
      <c r="U2887" s="1974"/>
      <c r="V2887" s="1974"/>
    </row>
    <row r="2888" spans="1:22">
      <c r="A2888" s="1722"/>
      <c r="B2888" s="2648"/>
      <c r="C2888" s="659"/>
      <c r="D2888" s="1722"/>
      <c r="E2888" s="2648"/>
      <c r="F2888" s="2648"/>
      <c r="G2888" s="1722"/>
      <c r="H2888" s="2648"/>
      <c r="I2888" s="2643"/>
      <c r="J2888" s="1975"/>
      <c r="K2888" s="1975"/>
      <c r="L2888" s="1974"/>
      <c r="M2888" s="1976"/>
      <c r="N2888" s="1976"/>
      <c r="O2888" s="1976"/>
      <c r="P2888" s="1976"/>
      <c r="Q2888" s="1976"/>
      <c r="R2888" s="1976"/>
      <c r="S2888" s="2649"/>
      <c r="T2888" s="1722"/>
      <c r="U2888" s="1974"/>
      <c r="V2888" s="1974"/>
    </row>
    <row r="2889" spans="1:22">
      <c r="A2889" s="1722"/>
      <c r="B2889" s="2648"/>
      <c r="C2889" s="659"/>
      <c r="D2889" s="1722"/>
      <c r="E2889" s="2648"/>
      <c r="F2889" s="2648"/>
      <c r="G2889" s="1722"/>
      <c r="H2889" s="2648"/>
      <c r="I2889" s="2643"/>
      <c r="J2889" s="1975"/>
      <c r="K2889" s="1975"/>
      <c r="L2889" s="1974"/>
      <c r="M2889" s="1976"/>
      <c r="N2889" s="1976"/>
      <c r="O2889" s="1976"/>
      <c r="P2889" s="1976"/>
      <c r="Q2889" s="1976"/>
      <c r="R2889" s="1976"/>
      <c r="S2889" s="2649"/>
      <c r="T2889" s="1722"/>
      <c r="U2889" s="1974"/>
      <c r="V2889" s="1974"/>
    </row>
    <row r="2890" spans="1:22">
      <c r="A2890" s="1722"/>
      <c r="B2890" s="2648"/>
      <c r="C2890" s="659"/>
      <c r="D2890" s="1722"/>
      <c r="E2890" s="2648"/>
      <c r="F2890" s="2648"/>
      <c r="G2890" s="1722"/>
      <c r="H2890" s="2648"/>
      <c r="I2890" s="2643"/>
      <c r="J2890" s="1975"/>
      <c r="K2890" s="1975"/>
      <c r="L2890" s="1974"/>
      <c r="M2890" s="1976"/>
      <c r="N2890" s="1976"/>
      <c r="O2890" s="1976"/>
      <c r="P2890" s="1976"/>
      <c r="Q2890" s="1976"/>
      <c r="R2890" s="1976"/>
      <c r="S2890" s="2649"/>
      <c r="T2890" s="1722"/>
      <c r="U2890" s="1974"/>
      <c r="V2890" s="1974"/>
    </row>
    <row r="2891" spans="1:22">
      <c r="A2891" s="1722"/>
      <c r="B2891" s="2648"/>
      <c r="C2891" s="659"/>
      <c r="D2891" s="1722"/>
      <c r="E2891" s="2648"/>
      <c r="F2891" s="2648"/>
      <c r="G2891" s="1722"/>
      <c r="H2891" s="2648"/>
      <c r="I2891" s="2643"/>
      <c r="J2891" s="1975"/>
      <c r="K2891" s="1975"/>
      <c r="L2891" s="1974"/>
      <c r="M2891" s="1976"/>
      <c r="N2891" s="1976"/>
      <c r="O2891" s="1976"/>
      <c r="P2891" s="1976"/>
      <c r="Q2891" s="1976"/>
      <c r="R2891" s="1976"/>
      <c r="S2891" s="2649"/>
      <c r="T2891" s="1722"/>
      <c r="U2891" s="1974"/>
      <c r="V2891" s="1974"/>
    </row>
    <row r="2892" spans="1:22">
      <c r="A2892" s="1722"/>
      <c r="B2892" s="2648"/>
      <c r="C2892" s="659"/>
      <c r="D2892" s="1722"/>
      <c r="E2892" s="2648"/>
      <c r="F2892" s="2648"/>
      <c r="G2892" s="1722"/>
      <c r="H2892" s="2648"/>
      <c r="I2892" s="2643"/>
      <c r="J2892" s="1975"/>
      <c r="K2892" s="1975"/>
      <c r="L2892" s="1974"/>
      <c r="M2892" s="1976"/>
      <c r="N2892" s="1976"/>
      <c r="O2892" s="1976"/>
      <c r="P2892" s="1976"/>
      <c r="Q2892" s="1976"/>
      <c r="R2892" s="1976"/>
      <c r="S2892" s="2649"/>
      <c r="T2892" s="1722"/>
      <c r="U2892" s="1974"/>
      <c r="V2892" s="1974"/>
    </row>
    <row r="2893" spans="1:22">
      <c r="A2893" s="1722"/>
      <c r="B2893" s="2648"/>
      <c r="C2893" s="659"/>
      <c r="D2893" s="1722"/>
      <c r="E2893" s="2648"/>
      <c r="F2893" s="2648"/>
      <c r="G2893" s="1722"/>
      <c r="H2893" s="2648"/>
      <c r="I2893" s="2643"/>
      <c r="J2893" s="1975"/>
      <c r="K2893" s="1975"/>
      <c r="L2893" s="1974"/>
      <c r="M2893" s="1976"/>
      <c r="N2893" s="1976"/>
      <c r="O2893" s="1976"/>
      <c r="P2893" s="1976"/>
      <c r="Q2893" s="1976"/>
      <c r="R2893" s="1976"/>
      <c r="S2893" s="2649"/>
      <c r="T2893" s="1722"/>
      <c r="U2893" s="1974"/>
      <c r="V2893" s="1974"/>
    </row>
    <row r="2894" spans="1:22">
      <c r="A2894" s="1722"/>
      <c r="B2894" s="2648"/>
      <c r="C2894" s="659"/>
      <c r="D2894" s="1722"/>
      <c r="E2894" s="2648"/>
      <c r="F2894" s="2648"/>
      <c r="G2894" s="1722"/>
      <c r="H2894" s="2648"/>
      <c r="I2894" s="2643"/>
      <c r="J2894" s="1975"/>
      <c r="K2894" s="1975"/>
      <c r="L2894" s="1974"/>
      <c r="M2894" s="1976"/>
      <c r="N2894" s="1976"/>
      <c r="O2894" s="1976"/>
      <c r="P2894" s="1976"/>
      <c r="Q2894" s="1976"/>
      <c r="R2894" s="1976"/>
      <c r="S2894" s="2649"/>
      <c r="T2894" s="1722"/>
      <c r="U2894" s="1974"/>
      <c r="V2894" s="1974"/>
    </row>
    <row r="2895" spans="1:22">
      <c r="A2895" s="1722"/>
      <c r="B2895" s="2648"/>
      <c r="C2895" s="659"/>
      <c r="D2895" s="1722"/>
      <c r="E2895" s="2648"/>
      <c r="F2895" s="2648"/>
      <c r="G2895" s="1722"/>
      <c r="H2895" s="2648"/>
      <c r="I2895" s="2643"/>
      <c r="J2895" s="1975"/>
      <c r="K2895" s="1975"/>
      <c r="L2895" s="1974"/>
      <c r="M2895" s="1976"/>
      <c r="N2895" s="1976"/>
      <c r="O2895" s="1976"/>
      <c r="P2895" s="1976"/>
      <c r="Q2895" s="1976"/>
      <c r="R2895" s="1976"/>
      <c r="S2895" s="2649"/>
      <c r="T2895" s="1722"/>
      <c r="U2895" s="1974"/>
      <c r="V2895" s="1974"/>
    </row>
    <row r="2896" spans="1:22">
      <c r="A2896" s="1722"/>
      <c r="B2896" s="2648"/>
      <c r="C2896" s="659"/>
      <c r="D2896" s="1722"/>
      <c r="E2896" s="2648"/>
      <c r="F2896" s="2648"/>
      <c r="G2896" s="1722"/>
      <c r="H2896" s="2648"/>
      <c r="I2896" s="2643"/>
      <c r="J2896" s="1975"/>
      <c r="K2896" s="1975"/>
      <c r="L2896" s="1974"/>
      <c r="M2896" s="1976"/>
      <c r="N2896" s="1976"/>
      <c r="O2896" s="1976"/>
      <c r="P2896" s="1976"/>
      <c r="Q2896" s="1976"/>
      <c r="R2896" s="1976"/>
      <c r="S2896" s="2649"/>
      <c r="T2896" s="1722"/>
      <c r="U2896" s="1974"/>
      <c r="V2896" s="1974"/>
    </row>
    <row r="2897" spans="1:22">
      <c r="A2897" s="1722"/>
      <c r="B2897" s="2648"/>
      <c r="C2897" s="659"/>
      <c r="D2897" s="1722"/>
      <c r="E2897" s="2648"/>
      <c r="F2897" s="2648"/>
      <c r="G2897" s="1722"/>
      <c r="H2897" s="2648"/>
      <c r="I2897" s="2643"/>
      <c r="J2897" s="1975"/>
      <c r="K2897" s="1975"/>
      <c r="L2897" s="1974"/>
      <c r="M2897" s="1976"/>
      <c r="N2897" s="1976"/>
      <c r="O2897" s="1976"/>
      <c r="P2897" s="1976"/>
      <c r="Q2897" s="1976"/>
      <c r="R2897" s="1976"/>
      <c r="S2897" s="2649"/>
      <c r="T2897" s="1722"/>
      <c r="U2897" s="1974"/>
      <c r="V2897" s="1974"/>
    </row>
    <row r="2898" spans="1:22">
      <c r="A2898" s="1722"/>
      <c r="B2898" s="2648"/>
      <c r="C2898" s="659"/>
      <c r="D2898" s="1722"/>
      <c r="E2898" s="2648"/>
      <c r="F2898" s="2648"/>
      <c r="G2898" s="1722"/>
      <c r="H2898" s="2648"/>
      <c r="I2898" s="2643"/>
      <c r="J2898" s="1975"/>
      <c r="K2898" s="1975"/>
      <c r="L2898" s="1974"/>
      <c r="M2898" s="1976"/>
      <c r="N2898" s="1976"/>
      <c r="O2898" s="1976"/>
      <c r="P2898" s="1976"/>
      <c r="Q2898" s="1976"/>
      <c r="R2898" s="1976"/>
      <c r="S2898" s="2649"/>
      <c r="T2898" s="1722"/>
      <c r="U2898" s="1974"/>
      <c r="V2898" s="1974"/>
    </row>
    <row r="2899" spans="1:22">
      <c r="A2899" s="1722"/>
      <c r="B2899" s="2648"/>
      <c r="C2899" s="659"/>
      <c r="D2899" s="1722"/>
      <c r="E2899" s="2648"/>
      <c r="F2899" s="2648"/>
      <c r="G2899" s="1722"/>
      <c r="H2899" s="2648"/>
      <c r="I2899" s="2643"/>
      <c r="J2899" s="1975"/>
      <c r="K2899" s="1975"/>
      <c r="L2899" s="1974"/>
      <c r="M2899" s="1976"/>
      <c r="N2899" s="1976"/>
      <c r="O2899" s="1976"/>
      <c r="P2899" s="1976"/>
      <c r="Q2899" s="1976"/>
      <c r="R2899" s="1976"/>
      <c r="S2899" s="2649"/>
      <c r="T2899" s="1722"/>
      <c r="U2899" s="1974"/>
      <c r="V2899" s="1974"/>
    </row>
    <row r="2900" spans="1:22">
      <c r="A2900" s="1722"/>
      <c r="B2900" s="2648"/>
      <c r="C2900" s="659"/>
      <c r="D2900" s="1722"/>
      <c r="E2900" s="2648"/>
      <c r="F2900" s="2648"/>
      <c r="G2900" s="1722"/>
      <c r="H2900" s="2648"/>
      <c r="I2900" s="2643"/>
      <c r="J2900" s="1975"/>
      <c r="K2900" s="1975"/>
      <c r="L2900" s="1974"/>
      <c r="M2900" s="1976"/>
      <c r="N2900" s="1976"/>
      <c r="O2900" s="1976"/>
      <c r="P2900" s="1976"/>
      <c r="Q2900" s="1976"/>
      <c r="R2900" s="1976"/>
      <c r="S2900" s="2649"/>
      <c r="T2900" s="1722"/>
      <c r="U2900" s="1974"/>
      <c r="V2900" s="1974"/>
    </row>
    <row r="2901" spans="1:22">
      <c r="A2901" s="1722"/>
      <c r="B2901" s="2648"/>
      <c r="C2901" s="659"/>
      <c r="D2901" s="1722"/>
      <c r="E2901" s="2648"/>
      <c r="F2901" s="2648"/>
      <c r="G2901" s="1722"/>
      <c r="H2901" s="2648"/>
      <c r="I2901" s="2643"/>
      <c r="J2901" s="1975"/>
      <c r="K2901" s="1975"/>
      <c r="L2901" s="1974"/>
      <c r="M2901" s="1976"/>
      <c r="N2901" s="1976"/>
      <c r="O2901" s="1976"/>
      <c r="P2901" s="1976"/>
      <c r="Q2901" s="1976"/>
      <c r="R2901" s="1976"/>
      <c r="S2901" s="2649"/>
      <c r="T2901" s="1722"/>
      <c r="U2901" s="1974"/>
      <c r="V2901" s="1974"/>
    </row>
    <row r="2902" spans="1:22">
      <c r="A2902" s="1722"/>
      <c r="B2902" s="2648"/>
      <c r="C2902" s="659"/>
      <c r="D2902" s="1722"/>
      <c r="E2902" s="2648"/>
      <c r="F2902" s="2648"/>
      <c r="G2902" s="1722"/>
      <c r="H2902" s="2648"/>
      <c r="I2902" s="2643"/>
      <c r="J2902" s="1975"/>
      <c r="K2902" s="1975"/>
      <c r="L2902" s="1974"/>
      <c r="M2902" s="1976"/>
      <c r="N2902" s="1976"/>
      <c r="O2902" s="1976"/>
      <c r="P2902" s="1976"/>
      <c r="Q2902" s="1976"/>
      <c r="R2902" s="1976"/>
      <c r="S2902" s="2649"/>
      <c r="T2902" s="1722"/>
      <c r="U2902" s="1974"/>
      <c r="V2902" s="1974"/>
    </row>
    <row r="2903" spans="1:22">
      <c r="A2903" s="1722"/>
      <c r="B2903" s="2648"/>
      <c r="C2903" s="659"/>
      <c r="D2903" s="1722"/>
      <c r="E2903" s="2648"/>
      <c r="F2903" s="2648"/>
      <c r="G2903" s="1722"/>
      <c r="H2903" s="2648"/>
      <c r="I2903" s="2643"/>
      <c r="J2903" s="1975"/>
      <c r="K2903" s="1975"/>
      <c r="L2903" s="1974"/>
      <c r="M2903" s="1976"/>
      <c r="N2903" s="1976"/>
      <c r="O2903" s="1976"/>
      <c r="P2903" s="1976"/>
      <c r="Q2903" s="1976"/>
      <c r="R2903" s="1976"/>
      <c r="S2903" s="2649"/>
      <c r="T2903" s="1722"/>
      <c r="U2903" s="1974"/>
      <c r="V2903" s="1974"/>
    </row>
    <row r="2904" spans="1:22">
      <c r="A2904" s="1722"/>
      <c r="B2904" s="2648"/>
      <c r="C2904" s="659"/>
      <c r="D2904" s="1722"/>
      <c r="E2904" s="2648"/>
      <c r="F2904" s="2648"/>
      <c r="G2904" s="1722"/>
      <c r="H2904" s="2648"/>
      <c r="I2904" s="2643"/>
      <c r="J2904" s="1975"/>
      <c r="K2904" s="1975"/>
      <c r="L2904" s="1974"/>
      <c r="M2904" s="1976"/>
      <c r="N2904" s="1976"/>
      <c r="O2904" s="1976"/>
      <c r="P2904" s="1976"/>
      <c r="Q2904" s="1976"/>
      <c r="R2904" s="1976"/>
      <c r="S2904" s="2649"/>
      <c r="T2904" s="1722"/>
      <c r="U2904" s="1974"/>
      <c r="V2904" s="1974"/>
    </row>
    <row r="2905" spans="1:22">
      <c r="A2905" s="1722"/>
      <c r="B2905" s="2648"/>
      <c r="C2905" s="659"/>
      <c r="D2905" s="1722"/>
      <c r="E2905" s="2648"/>
      <c r="F2905" s="2648"/>
      <c r="G2905" s="1722"/>
      <c r="H2905" s="2648"/>
      <c r="I2905" s="2643"/>
      <c r="J2905" s="1975"/>
      <c r="K2905" s="1975"/>
      <c r="L2905" s="1974"/>
      <c r="M2905" s="1976"/>
      <c r="N2905" s="1976"/>
      <c r="O2905" s="1976"/>
      <c r="P2905" s="1976"/>
      <c r="Q2905" s="1976"/>
      <c r="R2905" s="1976"/>
      <c r="S2905" s="2649"/>
      <c r="T2905" s="1722"/>
      <c r="U2905" s="1974"/>
      <c r="V2905" s="1974"/>
    </row>
    <row r="2906" spans="1:22">
      <c r="A2906" s="1722"/>
      <c r="B2906" s="2648"/>
      <c r="C2906" s="659"/>
      <c r="D2906" s="1722"/>
      <c r="E2906" s="2648"/>
      <c r="F2906" s="2648"/>
      <c r="G2906" s="1722"/>
      <c r="H2906" s="2648"/>
      <c r="I2906" s="2643"/>
      <c r="J2906" s="1975"/>
      <c r="K2906" s="1975"/>
      <c r="L2906" s="1974"/>
      <c r="M2906" s="1976"/>
      <c r="N2906" s="1976"/>
      <c r="O2906" s="1976"/>
      <c r="P2906" s="1976"/>
      <c r="Q2906" s="1976"/>
      <c r="R2906" s="1976"/>
      <c r="S2906" s="2649"/>
      <c r="T2906" s="1722"/>
      <c r="U2906" s="1974"/>
      <c r="V2906" s="1974"/>
    </row>
    <row r="2907" spans="1:22">
      <c r="A2907" s="1722"/>
      <c r="B2907" s="2648"/>
      <c r="C2907" s="659"/>
      <c r="D2907" s="1722"/>
      <c r="E2907" s="2648"/>
      <c r="F2907" s="2648"/>
      <c r="G2907" s="1722"/>
      <c r="H2907" s="2648"/>
      <c r="I2907" s="2643"/>
      <c r="J2907" s="1975"/>
      <c r="K2907" s="1975"/>
      <c r="L2907" s="1974"/>
      <c r="M2907" s="1976"/>
      <c r="N2907" s="1976"/>
      <c r="O2907" s="1976"/>
      <c r="P2907" s="1976"/>
      <c r="Q2907" s="1976"/>
      <c r="R2907" s="1976"/>
      <c r="S2907" s="2649"/>
      <c r="T2907" s="1722"/>
      <c r="U2907" s="1974"/>
      <c r="V2907" s="1974"/>
    </row>
    <row r="2908" spans="1:22">
      <c r="A2908" s="1722"/>
      <c r="B2908" s="2648"/>
      <c r="C2908" s="659"/>
      <c r="D2908" s="1722"/>
      <c r="E2908" s="2648"/>
      <c r="F2908" s="2648"/>
      <c r="G2908" s="1722"/>
      <c r="H2908" s="2648"/>
      <c r="I2908" s="2643"/>
      <c r="J2908" s="1975"/>
      <c r="K2908" s="1975"/>
      <c r="L2908" s="1974"/>
      <c r="M2908" s="1976"/>
      <c r="N2908" s="1976"/>
      <c r="O2908" s="1976"/>
      <c r="P2908" s="1976"/>
      <c r="Q2908" s="1976"/>
      <c r="R2908" s="1976"/>
      <c r="S2908" s="2649"/>
      <c r="T2908" s="1722"/>
      <c r="U2908" s="1974"/>
      <c r="V2908" s="1974"/>
    </row>
    <row r="2909" spans="1:22">
      <c r="A2909" s="1722"/>
      <c r="B2909" s="2648"/>
      <c r="C2909" s="659"/>
      <c r="D2909" s="1722"/>
      <c r="E2909" s="2648"/>
      <c r="F2909" s="2648"/>
      <c r="G2909" s="1722"/>
      <c r="H2909" s="2648"/>
      <c r="I2909" s="2643"/>
      <c r="J2909" s="1975"/>
      <c r="K2909" s="1975"/>
      <c r="L2909" s="1974"/>
      <c r="M2909" s="1976"/>
      <c r="N2909" s="1976"/>
      <c r="O2909" s="1976"/>
      <c r="P2909" s="1976"/>
      <c r="Q2909" s="1976"/>
      <c r="R2909" s="1976"/>
      <c r="S2909" s="2649"/>
      <c r="T2909" s="1722"/>
      <c r="U2909" s="1974"/>
      <c r="V2909" s="1974"/>
    </row>
    <row r="2910" spans="1:22">
      <c r="A2910" s="1722"/>
      <c r="B2910" s="2648"/>
      <c r="C2910" s="659"/>
      <c r="D2910" s="1722"/>
      <c r="E2910" s="2648"/>
      <c r="F2910" s="2648"/>
      <c r="G2910" s="1722"/>
      <c r="H2910" s="2648"/>
      <c r="I2910" s="2643"/>
      <c r="J2910" s="1975"/>
      <c r="K2910" s="1975"/>
      <c r="L2910" s="1974"/>
      <c r="M2910" s="1976"/>
      <c r="N2910" s="1976"/>
      <c r="O2910" s="1976"/>
      <c r="P2910" s="1976"/>
      <c r="Q2910" s="1976"/>
      <c r="R2910" s="1976"/>
      <c r="S2910" s="2649"/>
      <c r="T2910" s="1722"/>
      <c r="U2910" s="1974"/>
      <c r="V2910" s="1974"/>
    </row>
    <row r="2911" spans="1:22">
      <c r="A2911" s="1722"/>
      <c r="B2911" s="2648"/>
      <c r="C2911" s="659"/>
      <c r="D2911" s="1722"/>
      <c r="E2911" s="2648"/>
      <c r="F2911" s="2648"/>
      <c r="G2911" s="1722"/>
      <c r="H2911" s="2648"/>
      <c r="I2911" s="2643"/>
      <c r="J2911" s="1975"/>
      <c r="K2911" s="1975"/>
      <c r="L2911" s="1974"/>
      <c r="M2911" s="1976"/>
      <c r="N2911" s="1976"/>
      <c r="O2911" s="1976"/>
      <c r="P2911" s="1976"/>
      <c r="Q2911" s="1976"/>
      <c r="R2911" s="1976"/>
      <c r="S2911" s="2649"/>
      <c r="T2911" s="1722"/>
      <c r="U2911" s="1974"/>
      <c r="V2911" s="1974"/>
    </row>
    <row r="2912" spans="1:22">
      <c r="A2912" s="1722"/>
      <c r="B2912" s="2648"/>
      <c r="C2912" s="659"/>
      <c r="D2912" s="1722"/>
      <c r="E2912" s="2648"/>
      <c r="F2912" s="2648"/>
      <c r="G2912" s="1722"/>
      <c r="H2912" s="2648"/>
      <c r="I2912" s="2643"/>
      <c r="J2912" s="1975"/>
      <c r="K2912" s="1975"/>
      <c r="L2912" s="1974"/>
      <c r="M2912" s="1976"/>
      <c r="N2912" s="1976"/>
      <c r="O2912" s="1976"/>
      <c r="P2912" s="1976"/>
      <c r="Q2912" s="1976"/>
      <c r="R2912" s="1976"/>
      <c r="S2912" s="2649"/>
      <c r="T2912" s="1722"/>
      <c r="U2912" s="1974"/>
      <c r="V2912" s="1974"/>
    </row>
    <row r="2913" spans="1:22">
      <c r="A2913" s="1722"/>
      <c r="B2913" s="2648"/>
      <c r="C2913" s="659"/>
      <c r="D2913" s="1722"/>
      <c r="E2913" s="2648"/>
      <c r="F2913" s="2648"/>
      <c r="G2913" s="1722"/>
      <c r="H2913" s="2648"/>
      <c r="I2913" s="2643"/>
      <c r="J2913" s="1975"/>
      <c r="K2913" s="1975"/>
      <c r="L2913" s="1974"/>
      <c r="M2913" s="1976"/>
      <c r="N2913" s="1976"/>
      <c r="O2913" s="1976"/>
      <c r="P2913" s="1976"/>
      <c r="Q2913" s="1976"/>
      <c r="R2913" s="1976"/>
      <c r="S2913" s="2649"/>
      <c r="T2913" s="1722"/>
      <c r="U2913" s="1974"/>
      <c r="V2913" s="1974"/>
    </row>
    <row r="2914" spans="1:22">
      <c r="A2914" s="1722"/>
      <c r="B2914" s="2648"/>
      <c r="C2914" s="659"/>
      <c r="D2914" s="1722"/>
      <c r="E2914" s="2648"/>
      <c r="F2914" s="2648"/>
      <c r="G2914" s="1722"/>
      <c r="H2914" s="2648"/>
      <c r="I2914" s="2643"/>
      <c r="J2914" s="1975"/>
      <c r="K2914" s="1975"/>
      <c r="L2914" s="1974"/>
      <c r="M2914" s="1976"/>
      <c r="N2914" s="1976"/>
      <c r="O2914" s="1976"/>
      <c r="P2914" s="1976"/>
      <c r="Q2914" s="1976"/>
      <c r="R2914" s="1976"/>
      <c r="S2914" s="2649"/>
      <c r="T2914" s="1722"/>
      <c r="U2914" s="1974"/>
      <c r="V2914" s="1974"/>
    </row>
    <row r="2915" spans="1:22">
      <c r="A2915" s="1722"/>
      <c r="B2915" s="2648"/>
      <c r="C2915" s="659"/>
      <c r="D2915" s="1722"/>
      <c r="E2915" s="2648"/>
      <c r="F2915" s="2648"/>
      <c r="G2915" s="1722"/>
      <c r="H2915" s="2648"/>
      <c r="I2915" s="2643"/>
      <c r="J2915" s="1975"/>
      <c r="K2915" s="1975"/>
      <c r="L2915" s="1974"/>
      <c r="M2915" s="1976"/>
      <c r="N2915" s="1976"/>
      <c r="O2915" s="1976"/>
      <c r="P2915" s="1976"/>
      <c r="Q2915" s="1976"/>
      <c r="R2915" s="1976"/>
      <c r="S2915" s="2649"/>
      <c r="T2915" s="1722"/>
      <c r="U2915" s="1974"/>
      <c r="V2915" s="1974"/>
    </row>
    <row r="2916" spans="1:22">
      <c r="A2916" s="1722"/>
      <c r="B2916" s="2648"/>
      <c r="C2916" s="659"/>
      <c r="D2916" s="1722"/>
      <c r="E2916" s="2648"/>
      <c r="F2916" s="2648"/>
      <c r="G2916" s="1722"/>
      <c r="H2916" s="2648"/>
      <c r="I2916" s="2643"/>
      <c r="J2916" s="1975"/>
      <c r="K2916" s="1975"/>
      <c r="L2916" s="1974"/>
      <c r="M2916" s="1976"/>
      <c r="N2916" s="1976"/>
      <c r="O2916" s="1976"/>
      <c r="P2916" s="1976"/>
      <c r="Q2916" s="1976"/>
      <c r="R2916" s="1976"/>
      <c r="S2916" s="2649"/>
      <c r="T2916" s="1722"/>
      <c r="U2916" s="1974"/>
      <c r="V2916" s="1974"/>
    </row>
    <row r="2917" spans="1:22">
      <c r="A2917" s="1722"/>
      <c r="B2917" s="2648"/>
      <c r="C2917" s="659"/>
      <c r="D2917" s="1722"/>
      <c r="E2917" s="2648"/>
      <c r="F2917" s="2648"/>
      <c r="G2917" s="1722"/>
      <c r="H2917" s="2648"/>
      <c r="I2917" s="2643"/>
      <c r="J2917" s="1975"/>
      <c r="K2917" s="1975"/>
      <c r="L2917" s="1974"/>
      <c r="M2917" s="1976"/>
      <c r="N2917" s="1976"/>
      <c r="O2917" s="1976"/>
      <c r="P2917" s="1976"/>
      <c r="Q2917" s="1976"/>
      <c r="R2917" s="1976"/>
      <c r="S2917" s="2649"/>
      <c r="T2917" s="1722"/>
      <c r="U2917" s="1974"/>
      <c r="V2917" s="1974"/>
    </row>
    <row r="2918" spans="1:22">
      <c r="A2918" s="1722"/>
      <c r="B2918" s="2648"/>
      <c r="C2918" s="659"/>
      <c r="D2918" s="1722"/>
      <c r="E2918" s="2648"/>
      <c r="F2918" s="2648"/>
      <c r="G2918" s="1722"/>
      <c r="H2918" s="2648"/>
      <c r="I2918" s="2643"/>
      <c r="J2918" s="1975"/>
      <c r="K2918" s="1975"/>
      <c r="L2918" s="1974"/>
      <c r="M2918" s="1976"/>
      <c r="N2918" s="1976"/>
      <c r="O2918" s="1976"/>
      <c r="P2918" s="1976"/>
      <c r="Q2918" s="1976"/>
      <c r="R2918" s="1976"/>
      <c r="S2918" s="2649"/>
      <c r="T2918" s="1722"/>
      <c r="U2918" s="1974"/>
      <c r="V2918" s="1974"/>
    </row>
    <row r="2919" spans="1:22">
      <c r="A2919" s="1722"/>
      <c r="B2919" s="2648"/>
      <c r="C2919" s="659"/>
      <c r="D2919" s="1722"/>
      <c r="E2919" s="2648"/>
      <c r="F2919" s="2648"/>
      <c r="G2919" s="1722"/>
      <c r="H2919" s="2648"/>
      <c r="I2919" s="2643"/>
      <c r="J2919" s="1975"/>
      <c r="K2919" s="1975"/>
      <c r="L2919" s="1974"/>
      <c r="M2919" s="1976"/>
      <c r="N2919" s="1976"/>
      <c r="O2919" s="1976"/>
      <c r="P2919" s="1976"/>
      <c r="Q2919" s="1976"/>
      <c r="R2919" s="1976"/>
      <c r="S2919" s="2649"/>
      <c r="T2919" s="1722"/>
      <c r="U2919" s="1974"/>
      <c r="V2919" s="1974"/>
    </row>
    <row r="2920" spans="1:22">
      <c r="A2920" s="1722"/>
      <c r="B2920" s="2648"/>
      <c r="C2920" s="659"/>
      <c r="D2920" s="1722"/>
      <c r="E2920" s="2648"/>
      <c r="F2920" s="2648"/>
      <c r="G2920" s="1722"/>
      <c r="H2920" s="2648"/>
      <c r="I2920" s="2643"/>
      <c r="J2920" s="1975"/>
      <c r="K2920" s="1975"/>
      <c r="L2920" s="1974"/>
      <c r="M2920" s="1976"/>
      <c r="N2920" s="1976"/>
      <c r="O2920" s="1976"/>
      <c r="P2920" s="1976"/>
      <c r="Q2920" s="1976"/>
      <c r="R2920" s="1976"/>
      <c r="S2920" s="2649"/>
      <c r="T2920" s="1722"/>
      <c r="U2920" s="1974"/>
      <c r="V2920" s="1974"/>
    </row>
    <row r="2921" spans="1:22">
      <c r="A2921" s="1722"/>
      <c r="B2921" s="2648"/>
      <c r="C2921" s="659"/>
      <c r="D2921" s="1722"/>
      <c r="E2921" s="2648"/>
      <c r="F2921" s="2648"/>
      <c r="G2921" s="1722"/>
      <c r="H2921" s="2648"/>
      <c r="I2921" s="2643"/>
      <c r="J2921" s="1975"/>
      <c r="K2921" s="1975"/>
      <c r="L2921" s="1974"/>
      <c r="M2921" s="1976"/>
      <c r="N2921" s="1976"/>
      <c r="O2921" s="1976"/>
      <c r="P2921" s="1976"/>
      <c r="Q2921" s="1976"/>
      <c r="R2921" s="1976"/>
      <c r="S2921" s="2649"/>
      <c r="T2921" s="1722"/>
      <c r="U2921" s="1974"/>
      <c r="V2921" s="1974"/>
    </row>
    <row r="2922" spans="1:22">
      <c r="A2922" s="1722"/>
      <c r="B2922" s="2648"/>
      <c r="C2922" s="659"/>
      <c r="D2922" s="1722"/>
      <c r="E2922" s="2648"/>
      <c r="F2922" s="2648"/>
      <c r="G2922" s="1722"/>
      <c r="H2922" s="2648"/>
      <c r="I2922" s="2643"/>
      <c r="J2922" s="1975"/>
      <c r="K2922" s="1975"/>
      <c r="L2922" s="1974"/>
      <c r="M2922" s="1976"/>
      <c r="N2922" s="1976"/>
      <c r="O2922" s="1976"/>
      <c r="P2922" s="1976"/>
      <c r="Q2922" s="1976"/>
      <c r="R2922" s="1976"/>
      <c r="S2922" s="2649"/>
      <c r="T2922" s="1722"/>
      <c r="U2922" s="1974"/>
      <c r="V2922" s="1974"/>
    </row>
    <row r="2923" spans="1:22">
      <c r="A2923" s="1722"/>
      <c r="B2923" s="2648"/>
      <c r="C2923" s="659"/>
      <c r="D2923" s="1722"/>
      <c r="E2923" s="2648"/>
      <c r="F2923" s="2648"/>
      <c r="G2923" s="1722"/>
      <c r="H2923" s="2648"/>
      <c r="I2923" s="2643"/>
      <c r="J2923" s="1975"/>
      <c r="K2923" s="1975"/>
      <c r="L2923" s="1974"/>
      <c r="M2923" s="1976"/>
      <c r="N2923" s="1976"/>
      <c r="O2923" s="1976"/>
      <c r="P2923" s="1976"/>
      <c r="Q2923" s="1976"/>
      <c r="R2923" s="1976"/>
      <c r="S2923" s="2649"/>
      <c r="T2923" s="1722"/>
      <c r="U2923" s="1974"/>
      <c r="V2923" s="1974"/>
    </row>
    <row r="2924" spans="1:22">
      <c r="A2924" s="1722"/>
      <c r="B2924" s="2648"/>
      <c r="C2924" s="659"/>
      <c r="D2924" s="1722"/>
      <c r="E2924" s="2648"/>
      <c r="F2924" s="2648"/>
      <c r="G2924" s="1722"/>
      <c r="H2924" s="2648"/>
      <c r="I2924" s="2643"/>
      <c r="J2924" s="1975"/>
      <c r="K2924" s="1975"/>
      <c r="L2924" s="1974"/>
      <c r="M2924" s="1976"/>
      <c r="N2924" s="1976"/>
      <c r="O2924" s="1976"/>
      <c r="P2924" s="1976"/>
      <c r="Q2924" s="1976"/>
      <c r="R2924" s="1976"/>
      <c r="S2924" s="2649"/>
      <c r="T2924" s="1722"/>
      <c r="U2924" s="1974"/>
      <c r="V2924" s="1974"/>
    </row>
    <row r="2925" spans="1:22">
      <c r="A2925" s="1722"/>
      <c r="B2925" s="2648"/>
      <c r="C2925" s="659"/>
      <c r="D2925" s="1722"/>
      <c r="E2925" s="2648"/>
      <c r="F2925" s="2648"/>
      <c r="G2925" s="1722"/>
      <c r="H2925" s="2648"/>
      <c r="I2925" s="2643"/>
      <c r="J2925" s="1975"/>
      <c r="K2925" s="1975"/>
      <c r="L2925" s="1974"/>
      <c r="M2925" s="1976"/>
      <c r="N2925" s="1976"/>
      <c r="O2925" s="1976"/>
      <c r="P2925" s="1976"/>
      <c r="Q2925" s="1976"/>
      <c r="R2925" s="1976"/>
      <c r="S2925" s="2649"/>
      <c r="T2925" s="1722"/>
      <c r="U2925" s="1974"/>
      <c r="V2925" s="1974"/>
    </row>
    <row r="2926" spans="1:22">
      <c r="A2926" s="1722"/>
      <c r="B2926" s="2648"/>
      <c r="C2926" s="659"/>
      <c r="D2926" s="1722"/>
      <c r="E2926" s="2648"/>
      <c r="F2926" s="2648"/>
      <c r="G2926" s="1722"/>
      <c r="H2926" s="2648"/>
      <c r="I2926" s="2643"/>
      <c r="J2926" s="1975"/>
      <c r="K2926" s="1975"/>
      <c r="L2926" s="1974"/>
      <c r="M2926" s="1976"/>
      <c r="N2926" s="1976"/>
      <c r="O2926" s="1976"/>
      <c r="P2926" s="1976"/>
      <c r="Q2926" s="1976"/>
      <c r="R2926" s="1976"/>
      <c r="S2926" s="2649"/>
      <c r="T2926" s="1722"/>
      <c r="U2926" s="1974"/>
      <c r="V2926" s="1974"/>
    </row>
    <row r="2927" spans="1:22">
      <c r="A2927" s="1722"/>
      <c r="B2927" s="2648"/>
      <c r="C2927" s="659"/>
      <c r="D2927" s="1722"/>
      <c r="E2927" s="2648"/>
      <c r="F2927" s="2648"/>
      <c r="G2927" s="1722"/>
      <c r="H2927" s="2648"/>
      <c r="I2927" s="2643"/>
      <c r="J2927" s="1975"/>
      <c r="K2927" s="1975"/>
      <c r="L2927" s="1974"/>
      <c r="M2927" s="1976"/>
      <c r="N2927" s="1976"/>
      <c r="O2927" s="1976"/>
      <c r="P2927" s="1976"/>
      <c r="Q2927" s="1976"/>
      <c r="R2927" s="1976"/>
      <c r="S2927" s="2649"/>
      <c r="T2927" s="1722"/>
      <c r="U2927" s="1974"/>
      <c r="V2927" s="1974"/>
    </row>
    <row r="2928" spans="1:22">
      <c r="A2928" s="1722"/>
      <c r="B2928" s="2648"/>
      <c r="C2928" s="659"/>
      <c r="D2928" s="1722"/>
      <c r="E2928" s="2648"/>
      <c r="F2928" s="2648"/>
      <c r="G2928" s="1722"/>
      <c r="H2928" s="2648"/>
      <c r="I2928" s="2643"/>
      <c r="J2928" s="1975"/>
      <c r="K2928" s="1975"/>
      <c r="L2928" s="1974"/>
      <c r="M2928" s="1976"/>
      <c r="N2928" s="1976"/>
      <c r="O2928" s="1976"/>
      <c r="P2928" s="1976"/>
      <c r="Q2928" s="1976"/>
      <c r="R2928" s="1976"/>
      <c r="S2928" s="2649"/>
      <c r="T2928" s="1722"/>
      <c r="U2928" s="1974"/>
      <c r="V2928" s="1974"/>
    </row>
    <row r="2929" spans="1:22">
      <c r="A2929" s="1722"/>
      <c r="B2929" s="2648"/>
      <c r="C2929" s="659"/>
      <c r="D2929" s="1722"/>
      <c r="E2929" s="2648"/>
      <c r="F2929" s="2648"/>
      <c r="G2929" s="1722"/>
      <c r="H2929" s="2648"/>
      <c r="I2929" s="2643"/>
      <c r="J2929" s="1975"/>
      <c r="K2929" s="1975"/>
      <c r="L2929" s="1974"/>
      <c r="M2929" s="1976"/>
      <c r="N2929" s="1976"/>
      <c r="O2929" s="1976"/>
      <c r="P2929" s="1976"/>
      <c r="Q2929" s="1976"/>
      <c r="R2929" s="1976"/>
      <c r="S2929" s="2649"/>
      <c r="T2929" s="1722"/>
      <c r="U2929" s="1974"/>
      <c r="V2929" s="1974"/>
    </row>
    <row r="2930" spans="1:22">
      <c r="A2930" s="1722"/>
      <c r="B2930" s="2648"/>
      <c r="C2930" s="659"/>
      <c r="D2930" s="1722"/>
      <c r="E2930" s="2648"/>
      <c r="F2930" s="2648"/>
      <c r="G2930" s="1722"/>
      <c r="H2930" s="2648"/>
      <c r="I2930" s="2643"/>
      <c r="J2930" s="1975"/>
      <c r="K2930" s="1975"/>
      <c r="L2930" s="1974"/>
      <c r="M2930" s="1976"/>
      <c r="N2930" s="1976"/>
      <c r="O2930" s="1976"/>
      <c r="P2930" s="1976"/>
      <c r="Q2930" s="1976"/>
      <c r="R2930" s="1976"/>
      <c r="S2930" s="2649"/>
      <c r="T2930" s="1722"/>
      <c r="U2930" s="1974"/>
      <c r="V2930" s="1974"/>
    </row>
    <row r="2931" spans="1:22">
      <c r="A2931" s="1722"/>
      <c r="B2931" s="2648"/>
      <c r="C2931" s="659"/>
      <c r="D2931" s="1722"/>
      <c r="E2931" s="2648"/>
      <c r="F2931" s="2648"/>
      <c r="G2931" s="1722"/>
      <c r="H2931" s="2648"/>
      <c r="I2931" s="2643"/>
      <c r="J2931" s="1975"/>
      <c r="K2931" s="1975"/>
      <c r="L2931" s="1974"/>
      <c r="M2931" s="1976"/>
      <c r="N2931" s="1976"/>
      <c r="O2931" s="1976"/>
      <c r="P2931" s="1976"/>
      <c r="Q2931" s="1976"/>
      <c r="R2931" s="1976"/>
      <c r="S2931" s="2649"/>
      <c r="T2931" s="1722"/>
      <c r="U2931" s="1974"/>
      <c r="V2931" s="1974"/>
    </row>
    <row r="2932" spans="1:22">
      <c r="A2932" s="1722"/>
      <c r="B2932" s="2648"/>
      <c r="C2932" s="659"/>
      <c r="D2932" s="1722"/>
      <c r="E2932" s="2648"/>
      <c r="F2932" s="2648"/>
      <c r="G2932" s="1722"/>
      <c r="H2932" s="2648"/>
      <c r="I2932" s="2643"/>
      <c r="J2932" s="1975"/>
      <c r="K2932" s="1975"/>
      <c r="L2932" s="1974"/>
      <c r="M2932" s="1976"/>
      <c r="N2932" s="1976"/>
      <c r="O2932" s="1976"/>
      <c r="P2932" s="1976"/>
      <c r="Q2932" s="1976"/>
      <c r="R2932" s="1976"/>
      <c r="S2932" s="2649"/>
      <c r="T2932" s="1722"/>
      <c r="U2932" s="1974"/>
      <c r="V2932" s="1974"/>
    </row>
    <row r="2933" spans="1:22">
      <c r="A2933" s="1722"/>
      <c r="B2933" s="2648"/>
      <c r="C2933" s="659"/>
      <c r="D2933" s="1722"/>
      <c r="E2933" s="2648"/>
      <c r="F2933" s="2648"/>
      <c r="G2933" s="1722"/>
      <c r="H2933" s="2648"/>
      <c r="I2933" s="2643"/>
      <c r="J2933" s="1975"/>
      <c r="K2933" s="1975"/>
      <c r="L2933" s="1974"/>
      <c r="M2933" s="1976"/>
      <c r="N2933" s="1976"/>
      <c r="O2933" s="1976"/>
      <c r="P2933" s="1976"/>
      <c r="Q2933" s="1976"/>
      <c r="R2933" s="1976"/>
      <c r="S2933" s="2649"/>
      <c r="T2933" s="1722"/>
      <c r="U2933" s="1974"/>
      <c r="V2933" s="1974"/>
    </row>
    <row r="2934" spans="1:22">
      <c r="A2934" s="1722"/>
      <c r="B2934" s="2648"/>
      <c r="C2934" s="659"/>
      <c r="D2934" s="1722"/>
      <c r="E2934" s="2648"/>
      <c r="F2934" s="2648"/>
      <c r="G2934" s="1722"/>
      <c r="H2934" s="2648"/>
      <c r="I2934" s="2643"/>
      <c r="J2934" s="1975"/>
      <c r="K2934" s="1975"/>
      <c r="L2934" s="1974"/>
      <c r="M2934" s="1976"/>
      <c r="N2934" s="1976"/>
      <c r="O2934" s="1976"/>
      <c r="P2934" s="1976"/>
      <c r="Q2934" s="1976"/>
      <c r="R2934" s="1976"/>
      <c r="S2934" s="2649"/>
      <c r="T2934" s="1722"/>
      <c r="U2934" s="1974"/>
      <c r="V2934" s="1974"/>
    </row>
    <row r="2935" spans="1:22">
      <c r="A2935" s="1722"/>
      <c r="B2935" s="2648"/>
      <c r="C2935" s="659"/>
      <c r="D2935" s="1722"/>
      <c r="E2935" s="2648"/>
      <c r="F2935" s="2648"/>
      <c r="G2935" s="1722"/>
      <c r="H2935" s="2648"/>
      <c r="I2935" s="2643"/>
      <c r="J2935" s="1975"/>
      <c r="K2935" s="1975"/>
      <c r="L2935" s="1974"/>
      <c r="M2935" s="1976"/>
      <c r="N2935" s="1976"/>
      <c r="O2935" s="1976"/>
      <c r="P2935" s="1976"/>
      <c r="Q2935" s="1976"/>
      <c r="R2935" s="1976"/>
      <c r="S2935" s="2649"/>
      <c r="T2935" s="1722"/>
      <c r="U2935" s="1974"/>
      <c r="V2935" s="1974"/>
    </row>
    <row r="2936" spans="1:22">
      <c r="A2936" s="1722"/>
      <c r="B2936" s="2648"/>
      <c r="C2936" s="659"/>
      <c r="D2936" s="1722"/>
      <c r="E2936" s="2648"/>
      <c r="F2936" s="2648"/>
      <c r="G2936" s="1722"/>
      <c r="H2936" s="2648"/>
      <c r="I2936" s="2643"/>
      <c r="J2936" s="1975"/>
      <c r="K2936" s="1975"/>
      <c r="L2936" s="1974"/>
      <c r="M2936" s="1976"/>
      <c r="N2936" s="1976"/>
      <c r="O2936" s="1976"/>
      <c r="P2936" s="1976"/>
      <c r="Q2936" s="1976"/>
      <c r="R2936" s="1976"/>
      <c r="S2936" s="2649"/>
      <c r="T2936" s="1722"/>
      <c r="U2936" s="1974"/>
      <c r="V2936" s="1974"/>
    </row>
    <row r="2937" spans="1:22">
      <c r="A2937" s="1722"/>
      <c r="B2937" s="2648"/>
      <c r="C2937" s="659"/>
      <c r="D2937" s="1722"/>
      <c r="E2937" s="2648"/>
      <c r="F2937" s="2648"/>
      <c r="G2937" s="1722"/>
      <c r="H2937" s="2648"/>
      <c r="I2937" s="2643"/>
      <c r="J2937" s="1975"/>
      <c r="K2937" s="1975"/>
      <c r="L2937" s="1974"/>
      <c r="M2937" s="1976"/>
      <c r="N2937" s="1976"/>
      <c r="O2937" s="1976"/>
      <c r="P2937" s="1976"/>
      <c r="Q2937" s="1976"/>
      <c r="R2937" s="1976"/>
      <c r="S2937" s="2649"/>
      <c r="T2937" s="1722"/>
      <c r="U2937" s="1974"/>
      <c r="V2937" s="1974"/>
    </row>
    <row r="2938" spans="1:22">
      <c r="A2938" s="1722"/>
      <c r="B2938" s="2648"/>
      <c r="C2938" s="659"/>
      <c r="D2938" s="1722"/>
      <c r="E2938" s="2648"/>
      <c r="F2938" s="2648"/>
      <c r="G2938" s="1722"/>
      <c r="H2938" s="2648"/>
      <c r="I2938" s="2643"/>
      <c r="J2938" s="1975"/>
      <c r="K2938" s="1975"/>
      <c r="L2938" s="1974"/>
      <c r="M2938" s="1976"/>
      <c r="N2938" s="1976"/>
      <c r="O2938" s="1976"/>
      <c r="P2938" s="1976"/>
      <c r="Q2938" s="1976"/>
      <c r="R2938" s="1976"/>
      <c r="S2938" s="2649"/>
      <c r="T2938" s="1722"/>
      <c r="U2938" s="1974"/>
      <c r="V2938" s="1974"/>
    </row>
    <row r="2939" spans="1:22">
      <c r="A2939" s="1722"/>
      <c r="B2939" s="2648"/>
      <c r="C2939" s="659"/>
      <c r="D2939" s="1722"/>
      <c r="E2939" s="2648"/>
      <c r="F2939" s="2648"/>
      <c r="G2939" s="1722"/>
      <c r="H2939" s="2648"/>
      <c r="I2939" s="2643"/>
      <c r="J2939" s="1975"/>
      <c r="K2939" s="1975"/>
      <c r="L2939" s="1974"/>
      <c r="M2939" s="1976"/>
      <c r="N2939" s="1976"/>
      <c r="O2939" s="1976"/>
      <c r="P2939" s="1976"/>
      <c r="Q2939" s="1976"/>
      <c r="R2939" s="1976"/>
      <c r="S2939" s="2649"/>
      <c r="T2939" s="1722"/>
      <c r="U2939" s="1974"/>
      <c r="V2939" s="1974"/>
    </row>
    <row r="2940" spans="1:22">
      <c r="A2940" s="1722"/>
      <c r="B2940" s="2648"/>
      <c r="C2940" s="659"/>
      <c r="D2940" s="1722"/>
      <c r="E2940" s="2648"/>
      <c r="F2940" s="2648"/>
      <c r="G2940" s="1722"/>
      <c r="H2940" s="2648"/>
      <c r="I2940" s="2643"/>
      <c r="J2940" s="1975"/>
      <c r="K2940" s="1975"/>
      <c r="L2940" s="1974"/>
      <c r="M2940" s="1976"/>
      <c r="N2940" s="1976"/>
      <c r="O2940" s="1976"/>
      <c r="P2940" s="1976"/>
      <c r="Q2940" s="1976"/>
      <c r="R2940" s="1976"/>
      <c r="S2940" s="2649"/>
      <c r="T2940" s="1722"/>
      <c r="U2940" s="1974"/>
      <c r="V2940" s="1974"/>
    </row>
    <row r="2941" spans="1:22">
      <c r="A2941" s="1722"/>
      <c r="B2941" s="2648"/>
      <c r="C2941" s="659"/>
      <c r="D2941" s="1722"/>
      <c r="E2941" s="2648"/>
      <c r="F2941" s="2648"/>
      <c r="G2941" s="1722"/>
      <c r="H2941" s="2648"/>
      <c r="I2941" s="2643"/>
      <c r="J2941" s="1975"/>
      <c r="K2941" s="1975"/>
      <c r="L2941" s="1974"/>
      <c r="M2941" s="1976"/>
      <c r="N2941" s="1976"/>
      <c r="O2941" s="1976"/>
      <c r="P2941" s="1976"/>
      <c r="Q2941" s="1976"/>
      <c r="R2941" s="1976"/>
      <c r="S2941" s="2649"/>
      <c r="T2941" s="1722"/>
      <c r="U2941" s="1974"/>
      <c r="V2941" s="1974"/>
    </row>
    <row r="2942" spans="1:22">
      <c r="A2942" s="1722"/>
      <c r="B2942" s="2648"/>
      <c r="C2942" s="659"/>
      <c r="D2942" s="1722"/>
      <c r="E2942" s="2648"/>
      <c r="F2942" s="2648"/>
      <c r="G2942" s="1722"/>
      <c r="H2942" s="2648"/>
      <c r="I2942" s="2643"/>
      <c r="J2942" s="1975"/>
      <c r="K2942" s="1975"/>
      <c r="L2942" s="1974"/>
      <c r="M2942" s="1976"/>
      <c r="N2942" s="1976"/>
      <c r="O2942" s="1976"/>
      <c r="P2942" s="1976"/>
      <c r="Q2942" s="1976"/>
      <c r="R2942" s="1976"/>
      <c r="S2942" s="2649"/>
      <c r="T2942" s="1722"/>
      <c r="U2942" s="1974"/>
      <c r="V2942" s="1974"/>
    </row>
    <row r="2943" spans="1:22">
      <c r="A2943" s="1722"/>
      <c r="B2943" s="2648"/>
      <c r="C2943" s="659"/>
      <c r="D2943" s="1722"/>
      <c r="E2943" s="2648"/>
      <c r="F2943" s="2648"/>
      <c r="G2943" s="1722"/>
      <c r="H2943" s="2648"/>
      <c r="I2943" s="2643"/>
      <c r="J2943" s="1975"/>
      <c r="K2943" s="1975"/>
      <c r="L2943" s="1974"/>
      <c r="M2943" s="1976"/>
      <c r="N2943" s="1976"/>
      <c r="O2943" s="1976"/>
      <c r="P2943" s="1976"/>
      <c r="Q2943" s="1976"/>
      <c r="R2943" s="1976"/>
      <c r="S2943" s="2649"/>
      <c r="T2943" s="1722"/>
      <c r="U2943" s="1974"/>
      <c r="V2943" s="1974"/>
    </row>
    <row r="2944" spans="1:22">
      <c r="A2944" s="1722"/>
      <c r="B2944" s="2648"/>
      <c r="C2944" s="659"/>
      <c r="D2944" s="1722"/>
      <c r="E2944" s="2648"/>
      <c r="F2944" s="2648"/>
      <c r="G2944" s="1722"/>
      <c r="H2944" s="2648"/>
      <c r="I2944" s="2643"/>
      <c r="J2944" s="1975"/>
      <c r="K2944" s="1975"/>
      <c r="L2944" s="1974"/>
      <c r="M2944" s="1976"/>
      <c r="N2944" s="1976"/>
      <c r="O2944" s="1976"/>
      <c r="P2944" s="1976"/>
      <c r="Q2944" s="1976"/>
      <c r="R2944" s="1976"/>
      <c r="S2944" s="2649"/>
      <c r="T2944" s="1722"/>
      <c r="U2944" s="1974"/>
      <c r="V2944" s="1974"/>
    </row>
    <row r="2945" spans="1:22">
      <c r="A2945" s="1722"/>
      <c r="B2945" s="2648"/>
      <c r="C2945" s="659"/>
      <c r="D2945" s="1722"/>
      <c r="E2945" s="2648"/>
      <c r="F2945" s="2648"/>
      <c r="G2945" s="1722"/>
      <c r="H2945" s="2648"/>
      <c r="I2945" s="2643"/>
      <c r="J2945" s="1975"/>
      <c r="K2945" s="1975"/>
      <c r="L2945" s="1974"/>
      <c r="M2945" s="1976"/>
      <c r="N2945" s="1976"/>
      <c r="O2945" s="1976"/>
      <c r="P2945" s="1976"/>
      <c r="Q2945" s="1976"/>
      <c r="R2945" s="1976"/>
      <c r="S2945" s="2649"/>
      <c r="T2945" s="1722"/>
      <c r="U2945" s="1974"/>
      <c r="V2945" s="1974"/>
    </row>
    <row r="2946" spans="1:22">
      <c r="A2946" s="1722"/>
      <c r="B2946" s="2648"/>
      <c r="C2946" s="659"/>
      <c r="D2946" s="1722"/>
      <c r="E2946" s="2648"/>
      <c r="F2946" s="2648"/>
      <c r="G2946" s="1722"/>
      <c r="H2946" s="2648"/>
      <c r="I2946" s="2643"/>
      <c r="J2946" s="1975"/>
      <c r="K2946" s="1975"/>
      <c r="L2946" s="1974"/>
      <c r="M2946" s="1976"/>
      <c r="N2946" s="1976"/>
      <c r="O2946" s="1976"/>
      <c r="P2946" s="1976"/>
      <c r="Q2946" s="1976"/>
      <c r="R2946" s="1976"/>
      <c r="S2946" s="2649"/>
      <c r="T2946" s="1722"/>
      <c r="U2946" s="1974"/>
      <c r="V2946" s="1974"/>
    </row>
    <row r="2947" spans="1:22">
      <c r="A2947" s="1722"/>
      <c r="B2947" s="2648"/>
      <c r="C2947" s="659"/>
      <c r="D2947" s="1722"/>
      <c r="E2947" s="2648"/>
      <c r="F2947" s="2648"/>
      <c r="G2947" s="1722"/>
      <c r="H2947" s="2648"/>
      <c r="I2947" s="2643"/>
      <c r="J2947" s="1975"/>
      <c r="K2947" s="1975"/>
      <c r="L2947" s="1974"/>
      <c r="M2947" s="1976"/>
      <c r="N2947" s="1976"/>
      <c r="O2947" s="1976"/>
      <c r="P2947" s="1976"/>
      <c r="Q2947" s="1976"/>
      <c r="R2947" s="1976"/>
      <c r="S2947" s="2649"/>
      <c r="T2947" s="1722"/>
      <c r="U2947" s="1974"/>
      <c r="V2947" s="1974"/>
    </row>
    <row r="2948" spans="1:22">
      <c r="A2948" s="1722"/>
      <c r="B2948" s="2648"/>
      <c r="C2948" s="659"/>
      <c r="D2948" s="1722"/>
      <c r="E2948" s="2648"/>
      <c r="F2948" s="2648"/>
      <c r="G2948" s="1722"/>
      <c r="H2948" s="2648"/>
      <c r="I2948" s="2643"/>
      <c r="J2948" s="1975"/>
      <c r="K2948" s="1975"/>
      <c r="L2948" s="1974"/>
      <c r="M2948" s="1976"/>
      <c r="N2948" s="1976"/>
      <c r="O2948" s="1976"/>
      <c r="P2948" s="1976"/>
      <c r="Q2948" s="1976"/>
      <c r="R2948" s="1976"/>
      <c r="S2948" s="2649"/>
      <c r="T2948" s="1722"/>
      <c r="U2948" s="1974"/>
      <c r="V2948" s="1974"/>
    </row>
    <row r="2949" spans="1:22">
      <c r="A2949" s="1722"/>
      <c r="B2949" s="2648"/>
      <c r="C2949" s="659"/>
      <c r="D2949" s="1722"/>
      <c r="E2949" s="2648"/>
      <c r="F2949" s="2648"/>
      <c r="G2949" s="1722"/>
      <c r="H2949" s="2648"/>
      <c r="I2949" s="2643"/>
      <c r="J2949" s="1975"/>
      <c r="K2949" s="1975"/>
      <c r="L2949" s="1974"/>
      <c r="M2949" s="1976"/>
      <c r="N2949" s="1976"/>
      <c r="O2949" s="1976"/>
      <c r="P2949" s="1976"/>
      <c r="Q2949" s="1976"/>
      <c r="R2949" s="1976"/>
      <c r="S2949" s="2649"/>
      <c r="T2949" s="1722"/>
      <c r="U2949" s="1974"/>
      <c r="V2949" s="1974"/>
    </row>
    <row r="2950" spans="1:22">
      <c r="A2950" s="1722"/>
      <c r="B2950" s="2648"/>
      <c r="C2950" s="659"/>
      <c r="D2950" s="1722"/>
      <c r="E2950" s="2648"/>
      <c r="F2950" s="2648"/>
      <c r="G2950" s="1722"/>
      <c r="H2950" s="2648"/>
      <c r="I2950" s="2643"/>
      <c r="J2950" s="1975"/>
      <c r="K2950" s="1975"/>
      <c r="L2950" s="1974"/>
      <c r="M2950" s="1976"/>
      <c r="N2950" s="1976"/>
      <c r="O2950" s="1976"/>
      <c r="P2950" s="1976"/>
      <c r="Q2950" s="1976"/>
      <c r="R2950" s="1976"/>
      <c r="S2950" s="2649"/>
      <c r="T2950" s="1722"/>
      <c r="U2950" s="1974"/>
      <c r="V2950" s="1974"/>
    </row>
    <row r="2951" spans="1:22">
      <c r="A2951" s="1722"/>
      <c r="B2951" s="2648"/>
      <c r="C2951" s="659"/>
      <c r="D2951" s="1722"/>
      <c r="E2951" s="2648"/>
      <c r="F2951" s="2648"/>
      <c r="G2951" s="1722"/>
      <c r="H2951" s="2648"/>
      <c r="I2951" s="2643"/>
      <c r="J2951" s="1975"/>
      <c r="K2951" s="1975"/>
      <c r="L2951" s="1974"/>
      <c r="M2951" s="1976"/>
      <c r="N2951" s="1976"/>
      <c r="O2951" s="1976"/>
      <c r="P2951" s="1976"/>
      <c r="Q2951" s="1976"/>
      <c r="R2951" s="1976"/>
      <c r="S2951" s="2649"/>
      <c r="T2951" s="1722"/>
      <c r="U2951" s="1974"/>
      <c r="V2951" s="1974"/>
    </row>
    <row r="2952" spans="1:22">
      <c r="A2952" s="1722"/>
      <c r="B2952" s="2648"/>
      <c r="C2952" s="659"/>
      <c r="D2952" s="1722"/>
      <c r="E2952" s="2648"/>
      <c r="F2952" s="2648"/>
      <c r="G2952" s="1722"/>
      <c r="H2952" s="2648"/>
      <c r="I2952" s="2643"/>
      <c r="J2952" s="1975"/>
      <c r="K2952" s="1975"/>
      <c r="L2952" s="1974"/>
      <c r="M2952" s="1976"/>
      <c r="N2952" s="1976"/>
      <c r="O2952" s="1976"/>
      <c r="P2952" s="1976"/>
      <c r="Q2952" s="1976"/>
      <c r="R2952" s="1976"/>
      <c r="S2952" s="2649"/>
      <c r="T2952" s="1722"/>
      <c r="U2952" s="1974"/>
      <c r="V2952" s="1974"/>
    </row>
    <row r="2953" spans="1:22">
      <c r="A2953" s="1722"/>
      <c r="B2953" s="2648"/>
      <c r="C2953" s="659"/>
      <c r="D2953" s="1722"/>
      <c r="E2953" s="2648"/>
      <c r="F2953" s="2648"/>
      <c r="G2953" s="1722"/>
      <c r="H2953" s="2648"/>
      <c r="I2953" s="2643"/>
      <c r="J2953" s="1975"/>
      <c r="K2953" s="1975"/>
      <c r="L2953" s="1974"/>
      <c r="M2953" s="1976"/>
      <c r="N2953" s="1976"/>
      <c r="O2953" s="1976"/>
      <c r="P2953" s="1976"/>
      <c r="Q2953" s="1976"/>
      <c r="R2953" s="1976"/>
      <c r="S2953" s="2649"/>
      <c r="T2953" s="1722"/>
      <c r="U2953" s="1974"/>
      <c r="V2953" s="1974"/>
    </row>
    <row r="2954" spans="1:22">
      <c r="A2954" s="1722"/>
      <c r="B2954" s="2648"/>
      <c r="C2954" s="659"/>
      <c r="D2954" s="1722"/>
      <c r="E2954" s="2648"/>
      <c r="F2954" s="2648"/>
      <c r="G2954" s="1722"/>
      <c r="H2954" s="2648"/>
      <c r="I2954" s="2643"/>
      <c r="J2954" s="1975"/>
      <c r="K2954" s="1975"/>
      <c r="L2954" s="1974"/>
      <c r="M2954" s="1976"/>
      <c r="N2954" s="1976"/>
      <c r="O2954" s="1976"/>
      <c r="P2954" s="1976"/>
      <c r="Q2954" s="1976"/>
      <c r="R2954" s="1976"/>
      <c r="S2954" s="2649"/>
      <c r="T2954" s="1722"/>
      <c r="U2954" s="1974"/>
      <c r="V2954" s="1974"/>
    </row>
    <row r="2955" spans="1:22">
      <c r="A2955" s="1722"/>
      <c r="B2955" s="2648"/>
      <c r="C2955" s="659"/>
      <c r="D2955" s="1722"/>
      <c r="E2955" s="2648"/>
      <c r="F2955" s="2648"/>
      <c r="G2955" s="1722"/>
      <c r="H2955" s="2648"/>
      <c r="I2955" s="2643"/>
      <c r="J2955" s="1975"/>
      <c r="K2955" s="1975"/>
      <c r="L2955" s="1974"/>
      <c r="M2955" s="1976"/>
      <c r="N2955" s="1976"/>
      <c r="O2955" s="1976"/>
      <c r="P2955" s="1976"/>
      <c r="Q2955" s="1976"/>
      <c r="R2955" s="1976"/>
      <c r="S2955" s="2649"/>
      <c r="T2955" s="1722"/>
      <c r="U2955" s="1974"/>
      <c r="V2955" s="1974"/>
    </row>
    <row r="2956" spans="1:22">
      <c r="A2956" s="1722"/>
      <c r="B2956" s="2648"/>
      <c r="C2956" s="659"/>
      <c r="D2956" s="1722"/>
      <c r="E2956" s="2648"/>
      <c r="F2956" s="2648"/>
      <c r="G2956" s="1722"/>
      <c r="H2956" s="2648"/>
      <c r="I2956" s="2643"/>
      <c r="J2956" s="1975"/>
      <c r="K2956" s="1975"/>
      <c r="L2956" s="1974"/>
      <c r="M2956" s="1976"/>
      <c r="N2956" s="1976"/>
      <c r="O2956" s="1976"/>
      <c r="P2956" s="1976"/>
      <c r="Q2956" s="1976"/>
      <c r="R2956" s="1976"/>
      <c r="S2956" s="2649"/>
      <c r="T2956" s="1722"/>
      <c r="U2956" s="1974"/>
      <c r="V2956" s="1974"/>
    </row>
    <row r="2957" spans="1:22">
      <c r="A2957" s="1722"/>
      <c r="B2957" s="2648"/>
      <c r="C2957" s="659"/>
      <c r="D2957" s="1722"/>
      <c r="E2957" s="2648"/>
      <c r="F2957" s="2648"/>
      <c r="G2957" s="1722"/>
      <c r="H2957" s="2648"/>
      <c r="I2957" s="2643"/>
      <c r="J2957" s="1975"/>
      <c r="K2957" s="1975"/>
      <c r="L2957" s="1974"/>
      <c r="M2957" s="1976"/>
      <c r="N2957" s="1976"/>
      <c r="O2957" s="1976"/>
      <c r="P2957" s="1976"/>
      <c r="Q2957" s="1976"/>
      <c r="R2957" s="1976"/>
      <c r="S2957" s="2649"/>
      <c r="T2957" s="1722"/>
      <c r="U2957" s="1974"/>
      <c r="V2957" s="1974"/>
    </row>
    <row r="2958" spans="1:22">
      <c r="A2958" s="1722"/>
      <c r="B2958" s="2648"/>
      <c r="C2958" s="659"/>
      <c r="D2958" s="1722"/>
      <c r="E2958" s="2648"/>
      <c r="F2958" s="2648"/>
      <c r="G2958" s="1722"/>
      <c r="H2958" s="2648"/>
      <c r="I2958" s="2643"/>
      <c r="J2958" s="1975"/>
      <c r="K2958" s="1975"/>
      <c r="L2958" s="1974"/>
      <c r="M2958" s="1976"/>
      <c r="N2958" s="1976"/>
      <c r="O2958" s="1976"/>
      <c r="P2958" s="1976"/>
      <c r="Q2958" s="1976"/>
      <c r="R2958" s="1976"/>
      <c r="S2958" s="2649"/>
      <c r="T2958" s="1722"/>
      <c r="U2958" s="1974"/>
      <c r="V2958" s="1974"/>
    </row>
    <row r="2959" spans="1:22">
      <c r="A2959" s="1722"/>
      <c r="B2959" s="2648"/>
      <c r="C2959" s="659"/>
      <c r="D2959" s="1722"/>
      <c r="E2959" s="2648"/>
      <c r="F2959" s="2648"/>
      <c r="G2959" s="1722"/>
      <c r="H2959" s="2648"/>
      <c r="I2959" s="2643"/>
      <c r="J2959" s="1975"/>
      <c r="K2959" s="1975"/>
      <c r="L2959" s="1974"/>
      <c r="M2959" s="1976"/>
      <c r="N2959" s="1976"/>
      <c r="O2959" s="1976"/>
      <c r="P2959" s="1976"/>
      <c r="Q2959" s="1976"/>
      <c r="R2959" s="1976"/>
      <c r="S2959" s="2649"/>
      <c r="T2959" s="1722"/>
      <c r="U2959" s="1974"/>
      <c r="V2959" s="1974"/>
    </row>
    <row r="2960" spans="1:22">
      <c r="A2960" s="1722"/>
      <c r="B2960" s="2648"/>
      <c r="C2960" s="659"/>
      <c r="D2960" s="1722"/>
      <c r="E2960" s="2648"/>
      <c r="F2960" s="2648"/>
      <c r="G2960" s="1722"/>
      <c r="H2960" s="2648"/>
      <c r="I2960" s="2643"/>
      <c r="J2960" s="1975"/>
      <c r="K2960" s="1975"/>
      <c r="L2960" s="1974"/>
      <c r="M2960" s="1976"/>
      <c r="N2960" s="1976"/>
      <c r="O2960" s="1976"/>
      <c r="P2960" s="1976"/>
      <c r="Q2960" s="1976"/>
      <c r="R2960" s="1976"/>
      <c r="S2960" s="2649"/>
      <c r="T2960" s="1722"/>
      <c r="U2960" s="1974"/>
      <c r="V2960" s="1974"/>
    </row>
    <row r="2961" spans="1:22">
      <c r="A2961" s="1722"/>
      <c r="B2961" s="2648"/>
      <c r="C2961" s="659"/>
      <c r="D2961" s="1722"/>
      <c r="E2961" s="2648"/>
      <c r="F2961" s="2648"/>
      <c r="G2961" s="1722"/>
      <c r="H2961" s="2648"/>
      <c r="I2961" s="2643"/>
      <c r="J2961" s="1975"/>
      <c r="K2961" s="1975"/>
      <c r="L2961" s="1974"/>
      <c r="M2961" s="1976"/>
      <c r="N2961" s="1976"/>
      <c r="O2961" s="1976"/>
      <c r="P2961" s="1976"/>
      <c r="Q2961" s="1976"/>
      <c r="R2961" s="1976"/>
      <c r="S2961" s="2649"/>
      <c r="T2961" s="1722"/>
      <c r="U2961" s="1974"/>
      <c r="V2961" s="1974"/>
    </row>
    <row r="2962" spans="1:22">
      <c r="A2962" s="1722"/>
      <c r="B2962" s="2648"/>
      <c r="C2962" s="659"/>
      <c r="D2962" s="1722"/>
      <c r="E2962" s="2648"/>
      <c r="F2962" s="2648"/>
      <c r="G2962" s="1722"/>
      <c r="H2962" s="2648"/>
      <c r="I2962" s="2643"/>
      <c r="J2962" s="1975"/>
      <c r="K2962" s="1975"/>
      <c r="L2962" s="1974"/>
      <c r="M2962" s="1976"/>
      <c r="N2962" s="1976"/>
      <c r="O2962" s="1976"/>
      <c r="P2962" s="1976"/>
      <c r="Q2962" s="1976"/>
      <c r="R2962" s="1976"/>
      <c r="S2962" s="2649"/>
      <c r="T2962" s="1722"/>
      <c r="U2962" s="1974"/>
      <c r="V2962" s="1974"/>
    </row>
    <row r="2963" spans="1:22">
      <c r="A2963" s="1722"/>
      <c r="B2963" s="2648"/>
      <c r="C2963" s="659"/>
      <c r="D2963" s="1722"/>
      <c r="E2963" s="2648"/>
      <c r="F2963" s="2648"/>
      <c r="G2963" s="1722"/>
      <c r="H2963" s="2648"/>
      <c r="I2963" s="2643"/>
      <c r="J2963" s="1975"/>
      <c r="K2963" s="1975"/>
      <c r="L2963" s="1974"/>
      <c r="M2963" s="1976"/>
      <c r="N2963" s="1976"/>
      <c r="O2963" s="1976"/>
      <c r="P2963" s="1976"/>
      <c r="Q2963" s="1976"/>
      <c r="R2963" s="1976"/>
      <c r="S2963" s="2649"/>
      <c r="T2963" s="1722"/>
      <c r="U2963" s="1974"/>
      <c r="V2963" s="1974"/>
    </row>
    <row r="2964" spans="1:22">
      <c r="A2964" s="1722"/>
      <c r="B2964" s="2648"/>
      <c r="C2964" s="659"/>
      <c r="D2964" s="1722"/>
      <c r="E2964" s="2648"/>
      <c r="F2964" s="2648"/>
      <c r="G2964" s="1722"/>
      <c r="H2964" s="2648"/>
      <c r="I2964" s="2643"/>
      <c r="J2964" s="1975"/>
      <c r="K2964" s="1975"/>
      <c r="L2964" s="1974"/>
      <c r="M2964" s="1976"/>
      <c r="N2964" s="1976"/>
      <c r="O2964" s="1976"/>
      <c r="P2964" s="1976"/>
      <c r="Q2964" s="1976"/>
      <c r="R2964" s="1976"/>
      <c r="S2964" s="2649"/>
      <c r="T2964" s="1722"/>
      <c r="U2964" s="1974"/>
      <c r="V2964" s="1974"/>
    </row>
    <row r="2965" spans="1:22">
      <c r="A2965" s="1722"/>
      <c r="B2965" s="2648"/>
      <c r="C2965" s="659"/>
      <c r="D2965" s="1722"/>
      <c r="E2965" s="2648"/>
      <c r="F2965" s="2648"/>
      <c r="G2965" s="1722"/>
      <c r="H2965" s="2648"/>
      <c r="I2965" s="2643"/>
      <c r="J2965" s="1975"/>
      <c r="K2965" s="1975"/>
      <c r="L2965" s="1974"/>
      <c r="M2965" s="1976"/>
      <c r="N2965" s="1976"/>
      <c r="O2965" s="1976"/>
      <c r="P2965" s="1976"/>
      <c r="Q2965" s="1976"/>
      <c r="R2965" s="1976"/>
      <c r="S2965" s="2649"/>
      <c r="T2965" s="1722"/>
      <c r="U2965" s="1974"/>
      <c r="V2965" s="1974"/>
    </row>
    <row r="2966" spans="1:22">
      <c r="A2966" s="1722"/>
      <c r="B2966" s="2648"/>
      <c r="C2966" s="659"/>
      <c r="D2966" s="1722"/>
      <c r="E2966" s="2648"/>
      <c r="F2966" s="2648"/>
      <c r="G2966" s="1722"/>
      <c r="H2966" s="2648"/>
      <c r="I2966" s="2643"/>
      <c r="J2966" s="1975"/>
      <c r="K2966" s="1975"/>
      <c r="L2966" s="1974"/>
      <c r="M2966" s="1976"/>
      <c r="N2966" s="1976"/>
      <c r="O2966" s="1976"/>
      <c r="P2966" s="1976"/>
      <c r="Q2966" s="1976"/>
      <c r="R2966" s="1976"/>
      <c r="S2966" s="2649"/>
      <c r="T2966" s="1722"/>
      <c r="U2966" s="1974"/>
      <c r="V2966" s="1974"/>
    </row>
    <row r="2967" spans="1:22">
      <c r="A2967" s="1722"/>
      <c r="B2967" s="2648"/>
      <c r="C2967" s="659"/>
      <c r="D2967" s="1722"/>
      <c r="E2967" s="2648"/>
      <c r="F2967" s="2648"/>
      <c r="G2967" s="1722"/>
      <c r="H2967" s="2648"/>
      <c r="I2967" s="2643"/>
      <c r="J2967" s="1975"/>
      <c r="K2967" s="1975"/>
      <c r="L2967" s="1974"/>
      <c r="M2967" s="1976"/>
      <c r="N2967" s="1976"/>
      <c r="O2967" s="1976"/>
      <c r="P2967" s="1976"/>
      <c r="Q2967" s="1976"/>
      <c r="R2967" s="1976"/>
      <c r="S2967" s="2649"/>
      <c r="T2967" s="1722"/>
      <c r="U2967" s="1974"/>
      <c r="V2967" s="1974"/>
    </row>
    <row r="2968" spans="1:22">
      <c r="A2968" s="1722"/>
      <c r="B2968" s="2648"/>
      <c r="C2968" s="659"/>
      <c r="D2968" s="1722"/>
      <c r="E2968" s="2648"/>
      <c r="F2968" s="2648"/>
      <c r="G2968" s="1722"/>
      <c r="H2968" s="2648"/>
      <c r="I2968" s="2643"/>
      <c r="J2968" s="1975"/>
      <c r="K2968" s="1975"/>
      <c r="L2968" s="1974"/>
      <c r="M2968" s="1976"/>
      <c r="N2968" s="1976"/>
      <c r="O2968" s="1976"/>
      <c r="P2968" s="1976"/>
      <c r="Q2968" s="1976"/>
      <c r="R2968" s="1976"/>
      <c r="S2968" s="2649"/>
      <c r="T2968" s="1722"/>
      <c r="U2968" s="1974"/>
      <c r="V2968" s="1974"/>
    </row>
    <row r="2969" spans="1:22">
      <c r="A2969" s="1722"/>
      <c r="B2969" s="2648"/>
      <c r="C2969" s="659"/>
      <c r="D2969" s="1722"/>
      <c r="E2969" s="2648"/>
      <c r="F2969" s="2648"/>
      <c r="G2969" s="1722"/>
      <c r="H2969" s="2648"/>
      <c r="I2969" s="2643"/>
      <c r="J2969" s="1975"/>
      <c r="K2969" s="1975"/>
      <c r="L2969" s="1974"/>
      <c r="M2969" s="1976"/>
      <c r="N2969" s="1976"/>
      <c r="O2969" s="1976"/>
      <c r="P2969" s="1976"/>
      <c r="Q2969" s="1976"/>
      <c r="R2969" s="1976"/>
      <c r="S2969" s="2649"/>
      <c r="T2969" s="1722"/>
      <c r="U2969" s="1974"/>
      <c r="V2969" s="1974"/>
    </row>
    <row r="2970" spans="1:22">
      <c r="A2970" s="1722"/>
      <c r="B2970" s="2648"/>
      <c r="C2970" s="659"/>
      <c r="D2970" s="1722"/>
      <c r="E2970" s="2648"/>
      <c r="F2970" s="2648"/>
      <c r="G2970" s="1722"/>
      <c r="H2970" s="2648"/>
      <c r="I2970" s="2643"/>
      <c r="J2970" s="1975"/>
      <c r="K2970" s="1975"/>
      <c r="L2970" s="1974"/>
      <c r="M2970" s="1976"/>
      <c r="N2970" s="1976"/>
      <c r="O2970" s="1976"/>
      <c r="P2970" s="1976"/>
      <c r="Q2970" s="1976"/>
      <c r="R2970" s="1976"/>
      <c r="S2970" s="2649"/>
      <c r="T2970" s="1722"/>
      <c r="U2970" s="1974"/>
      <c r="V2970" s="1974"/>
    </row>
    <row r="2971" spans="1:22">
      <c r="A2971" s="1722"/>
      <c r="B2971" s="2648"/>
      <c r="C2971" s="659"/>
      <c r="D2971" s="1722"/>
      <c r="E2971" s="2648"/>
      <c r="F2971" s="2648"/>
      <c r="G2971" s="1722"/>
      <c r="H2971" s="2648"/>
      <c r="I2971" s="2643"/>
      <c r="J2971" s="1975"/>
      <c r="K2971" s="1975"/>
      <c r="L2971" s="1974"/>
      <c r="M2971" s="1976"/>
      <c r="N2971" s="1976"/>
      <c r="O2971" s="1976"/>
      <c r="P2971" s="1976"/>
      <c r="Q2971" s="1976"/>
      <c r="R2971" s="1976"/>
      <c r="S2971" s="2649"/>
      <c r="T2971" s="1722"/>
      <c r="U2971" s="1974"/>
      <c r="V2971" s="1974"/>
    </row>
    <row r="2972" spans="1:22">
      <c r="A2972" s="1722"/>
      <c r="B2972" s="2648"/>
      <c r="C2972" s="659"/>
      <c r="D2972" s="1722"/>
      <c r="E2972" s="2648"/>
      <c r="F2972" s="2648"/>
      <c r="G2972" s="1722"/>
      <c r="H2972" s="2648"/>
      <c r="I2972" s="2643"/>
      <c r="J2972" s="1975"/>
      <c r="K2972" s="1975"/>
      <c r="L2972" s="1974"/>
      <c r="M2972" s="1976"/>
      <c r="N2972" s="1976"/>
      <c r="O2972" s="1976"/>
      <c r="P2972" s="1976"/>
      <c r="Q2972" s="1976"/>
      <c r="R2972" s="1976"/>
      <c r="S2972" s="2649"/>
      <c r="T2972" s="1722"/>
      <c r="U2972" s="1974"/>
      <c r="V2972" s="1974"/>
    </row>
    <row r="2973" spans="1:22">
      <c r="A2973" s="1722"/>
      <c r="B2973" s="2648"/>
      <c r="C2973" s="659"/>
      <c r="D2973" s="1722"/>
      <c r="E2973" s="2648"/>
      <c r="F2973" s="2648"/>
      <c r="G2973" s="1722"/>
      <c r="H2973" s="2648"/>
      <c r="I2973" s="2643"/>
      <c r="J2973" s="1975"/>
      <c r="K2973" s="1975"/>
      <c r="L2973" s="1974"/>
      <c r="M2973" s="1976"/>
      <c r="N2973" s="1976"/>
      <c r="O2973" s="1976"/>
      <c r="P2973" s="1976"/>
      <c r="Q2973" s="1976"/>
      <c r="R2973" s="1976"/>
      <c r="S2973" s="2649"/>
      <c r="T2973" s="1722"/>
      <c r="U2973" s="1974"/>
      <c r="V2973" s="1974"/>
    </row>
    <row r="2974" spans="1:22">
      <c r="A2974" s="1722"/>
      <c r="B2974" s="2648"/>
      <c r="C2974" s="659"/>
      <c r="D2974" s="1722"/>
      <c r="E2974" s="2648"/>
      <c r="F2974" s="2648"/>
      <c r="G2974" s="1722"/>
      <c r="H2974" s="2648"/>
      <c r="I2974" s="2643"/>
      <c r="J2974" s="1975"/>
      <c r="K2974" s="1975"/>
      <c r="L2974" s="1974"/>
      <c r="M2974" s="1976"/>
      <c r="N2974" s="1976"/>
      <c r="O2974" s="1976"/>
      <c r="P2974" s="1976"/>
      <c r="Q2974" s="1976"/>
      <c r="R2974" s="1976"/>
      <c r="S2974" s="2649"/>
      <c r="T2974" s="1722"/>
      <c r="U2974" s="1974"/>
      <c r="V2974" s="1974"/>
    </row>
    <row r="2975" spans="1:22">
      <c r="A2975" s="1722"/>
      <c r="B2975" s="2648"/>
      <c r="C2975" s="659"/>
      <c r="D2975" s="1722"/>
      <c r="E2975" s="2648"/>
      <c r="F2975" s="2648"/>
      <c r="G2975" s="1722"/>
      <c r="H2975" s="2648"/>
      <c r="I2975" s="2643"/>
      <c r="J2975" s="1975"/>
      <c r="K2975" s="1975"/>
      <c r="L2975" s="1974"/>
      <c r="M2975" s="1976"/>
      <c r="N2975" s="1976"/>
      <c r="O2975" s="1976"/>
      <c r="P2975" s="1976"/>
      <c r="Q2975" s="1976"/>
      <c r="R2975" s="1976"/>
      <c r="S2975" s="2649"/>
      <c r="T2975" s="1722"/>
      <c r="U2975" s="1974"/>
      <c r="V2975" s="1974"/>
    </row>
    <row r="2976" spans="1:22">
      <c r="A2976" s="1722"/>
      <c r="B2976" s="2648"/>
      <c r="C2976" s="659"/>
      <c r="D2976" s="1722"/>
      <c r="E2976" s="2648"/>
      <c r="F2976" s="2648"/>
      <c r="G2976" s="1722"/>
      <c r="H2976" s="2648"/>
      <c r="I2976" s="2643"/>
      <c r="J2976" s="1975"/>
      <c r="K2976" s="1975"/>
      <c r="L2976" s="1974"/>
      <c r="M2976" s="1976"/>
      <c r="N2976" s="1976"/>
      <c r="O2976" s="1976"/>
      <c r="P2976" s="1976"/>
      <c r="Q2976" s="1976"/>
      <c r="R2976" s="1976"/>
      <c r="S2976" s="2649"/>
      <c r="T2976" s="1722"/>
      <c r="U2976" s="1974"/>
      <c r="V2976" s="1974"/>
    </row>
    <row r="2977" spans="1:22">
      <c r="A2977" s="1722"/>
      <c r="B2977" s="2648"/>
      <c r="C2977" s="659"/>
      <c r="D2977" s="1722"/>
      <c r="E2977" s="2648"/>
      <c r="F2977" s="2648"/>
      <c r="G2977" s="1722"/>
      <c r="H2977" s="2648"/>
      <c r="I2977" s="2643"/>
      <c r="J2977" s="1975"/>
      <c r="K2977" s="1975"/>
      <c r="L2977" s="1974"/>
      <c r="M2977" s="1976"/>
      <c r="N2977" s="1976"/>
      <c r="O2977" s="1976"/>
      <c r="P2977" s="1976"/>
      <c r="Q2977" s="1976"/>
      <c r="R2977" s="1976"/>
      <c r="S2977" s="2649"/>
      <c r="T2977" s="1722"/>
      <c r="U2977" s="1974"/>
      <c r="V2977" s="1974"/>
    </row>
    <row r="2978" spans="1:22">
      <c r="A2978" s="1722"/>
      <c r="B2978" s="2648"/>
      <c r="C2978" s="659"/>
      <c r="D2978" s="1722"/>
      <c r="E2978" s="2648"/>
      <c r="F2978" s="2648"/>
      <c r="G2978" s="1722"/>
      <c r="H2978" s="2648"/>
      <c r="I2978" s="2643"/>
      <c r="J2978" s="1975"/>
      <c r="K2978" s="1975"/>
      <c r="L2978" s="1974"/>
      <c r="M2978" s="1976"/>
      <c r="N2978" s="1976"/>
      <c r="O2978" s="1976"/>
      <c r="P2978" s="1976"/>
      <c r="Q2978" s="1976"/>
      <c r="R2978" s="1976"/>
      <c r="S2978" s="2649"/>
      <c r="T2978" s="1722"/>
      <c r="U2978" s="1974"/>
      <c r="V2978" s="1974"/>
    </row>
    <row r="2979" spans="1:22">
      <c r="A2979" s="1722"/>
      <c r="B2979" s="2648"/>
      <c r="C2979" s="659"/>
      <c r="D2979" s="1722"/>
      <c r="E2979" s="2648"/>
      <c r="F2979" s="2648"/>
      <c r="G2979" s="1722"/>
      <c r="H2979" s="2648"/>
      <c r="I2979" s="2643"/>
      <c r="J2979" s="1975"/>
      <c r="K2979" s="1975"/>
      <c r="L2979" s="1974"/>
      <c r="M2979" s="1976"/>
      <c r="N2979" s="1976"/>
      <c r="O2979" s="1976"/>
      <c r="P2979" s="1976"/>
      <c r="Q2979" s="1976"/>
      <c r="R2979" s="1976"/>
      <c r="S2979" s="2649"/>
      <c r="T2979" s="1722"/>
      <c r="U2979" s="1974"/>
      <c r="V2979" s="1974"/>
    </row>
    <row r="2980" spans="1:22">
      <c r="A2980" s="1722"/>
      <c r="B2980" s="2648"/>
      <c r="C2980" s="659"/>
      <c r="D2980" s="1722"/>
      <c r="E2980" s="2648"/>
      <c r="F2980" s="2648"/>
      <c r="G2980" s="1722"/>
      <c r="H2980" s="2648"/>
      <c r="I2980" s="2643"/>
      <c r="J2980" s="1975"/>
      <c r="K2980" s="1975"/>
      <c r="L2980" s="1974"/>
      <c r="M2980" s="1976"/>
      <c r="N2980" s="1976"/>
      <c r="O2980" s="1976"/>
      <c r="P2980" s="1976"/>
      <c r="Q2980" s="1976"/>
      <c r="R2980" s="1976"/>
      <c r="S2980" s="2649"/>
      <c r="T2980" s="1722"/>
      <c r="U2980" s="1974"/>
      <c r="V2980" s="1974"/>
    </row>
    <row r="2981" spans="1:22">
      <c r="A2981" s="1722"/>
      <c r="B2981" s="2648"/>
      <c r="C2981" s="659"/>
      <c r="D2981" s="1722"/>
      <c r="E2981" s="2648"/>
      <c r="F2981" s="2648"/>
      <c r="G2981" s="1722"/>
      <c r="H2981" s="2648"/>
      <c r="I2981" s="2643"/>
      <c r="J2981" s="1975"/>
      <c r="K2981" s="1975"/>
      <c r="L2981" s="1974"/>
      <c r="M2981" s="1976"/>
      <c r="N2981" s="1976"/>
      <c r="O2981" s="1976"/>
      <c r="P2981" s="1976"/>
      <c r="Q2981" s="1976"/>
      <c r="R2981" s="1976"/>
      <c r="S2981" s="2649"/>
      <c r="T2981" s="1722"/>
      <c r="U2981" s="1974"/>
      <c r="V2981" s="1974"/>
    </row>
    <row r="2982" spans="1:22">
      <c r="A2982" s="1722"/>
      <c r="B2982" s="2648"/>
      <c r="C2982" s="659"/>
      <c r="D2982" s="1722"/>
      <c r="E2982" s="2648"/>
      <c r="F2982" s="2648"/>
      <c r="G2982" s="1722"/>
      <c r="H2982" s="2648"/>
      <c r="I2982" s="2643"/>
      <c r="J2982" s="1975"/>
      <c r="K2982" s="1975"/>
      <c r="L2982" s="1974"/>
      <c r="M2982" s="1976"/>
      <c r="N2982" s="1976"/>
      <c r="O2982" s="1976"/>
      <c r="P2982" s="1976"/>
      <c r="Q2982" s="1976"/>
      <c r="R2982" s="1976"/>
      <c r="S2982" s="2649"/>
      <c r="T2982" s="1722"/>
      <c r="U2982" s="1974"/>
      <c r="V2982" s="1974"/>
    </row>
    <row r="2983" spans="1:22">
      <c r="A2983" s="1722"/>
      <c r="B2983" s="2648"/>
      <c r="C2983" s="659"/>
      <c r="D2983" s="1722"/>
      <c r="E2983" s="2648"/>
      <c r="F2983" s="2648"/>
      <c r="G2983" s="1722"/>
      <c r="H2983" s="2648"/>
      <c r="I2983" s="2643"/>
      <c r="J2983" s="1975"/>
      <c r="K2983" s="1975"/>
      <c r="L2983" s="1974"/>
      <c r="M2983" s="1976"/>
      <c r="N2983" s="1976"/>
      <c r="O2983" s="1976"/>
      <c r="P2983" s="1976"/>
      <c r="Q2983" s="1976"/>
      <c r="R2983" s="1976"/>
      <c r="S2983" s="2649"/>
      <c r="T2983" s="1722"/>
      <c r="U2983" s="1974"/>
      <c r="V2983" s="1974"/>
    </row>
    <row r="2984" spans="1:22">
      <c r="A2984" s="1722"/>
      <c r="B2984" s="2648"/>
      <c r="C2984" s="659"/>
      <c r="D2984" s="1722"/>
      <c r="E2984" s="2648"/>
      <c r="F2984" s="2648"/>
      <c r="G2984" s="1722"/>
      <c r="H2984" s="2648"/>
      <c r="I2984" s="2643"/>
      <c r="J2984" s="1975"/>
      <c r="K2984" s="1975"/>
      <c r="L2984" s="1974"/>
      <c r="M2984" s="1976"/>
      <c r="N2984" s="1976"/>
      <c r="O2984" s="1976"/>
      <c r="P2984" s="1976"/>
      <c r="Q2984" s="1976"/>
      <c r="R2984" s="1976"/>
      <c r="S2984" s="2649"/>
      <c r="T2984" s="1722"/>
      <c r="U2984" s="1974"/>
      <c r="V2984" s="1974"/>
    </row>
    <row r="2985" spans="1:22">
      <c r="A2985" s="1722"/>
      <c r="B2985" s="2648"/>
      <c r="C2985" s="659"/>
      <c r="D2985" s="1722"/>
      <c r="E2985" s="2648"/>
      <c r="F2985" s="2648"/>
      <c r="G2985" s="1722"/>
      <c r="H2985" s="2648"/>
      <c r="I2985" s="2643"/>
      <c r="J2985" s="1975"/>
      <c r="K2985" s="1975"/>
      <c r="L2985" s="1974"/>
      <c r="M2985" s="1976"/>
      <c r="N2985" s="1976"/>
      <c r="O2985" s="1976"/>
      <c r="P2985" s="1976"/>
      <c r="Q2985" s="1976"/>
      <c r="R2985" s="1976"/>
      <c r="S2985" s="2649"/>
      <c r="T2985" s="1722"/>
      <c r="U2985" s="1974"/>
      <c r="V2985" s="1974"/>
    </row>
    <row r="2986" spans="1:22">
      <c r="A2986" s="1722"/>
      <c r="B2986" s="2648"/>
      <c r="C2986" s="659"/>
      <c r="D2986" s="1722"/>
      <c r="E2986" s="2648"/>
      <c r="F2986" s="2648"/>
      <c r="G2986" s="1722"/>
      <c r="H2986" s="2648"/>
      <c r="I2986" s="2643"/>
      <c r="J2986" s="1975"/>
      <c r="K2986" s="1975"/>
      <c r="L2986" s="1974"/>
      <c r="M2986" s="1976"/>
      <c r="N2986" s="1976"/>
      <c r="O2986" s="1976"/>
      <c r="P2986" s="1976"/>
      <c r="Q2986" s="1976"/>
      <c r="R2986" s="1976"/>
      <c r="S2986" s="2649"/>
      <c r="T2986" s="1722"/>
      <c r="U2986" s="1974"/>
      <c r="V2986" s="1974"/>
    </row>
    <row r="2987" spans="1:22">
      <c r="A2987" s="1722"/>
      <c r="B2987" s="2648"/>
      <c r="C2987" s="659"/>
      <c r="D2987" s="1722"/>
      <c r="E2987" s="2648"/>
      <c r="F2987" s="2648"/>
      <c r="G2987" s="1722"/>
      <c r="H2987" s="2648"/>
      <c r="I2987" s="2643"/>
      <c r="J2987" s="1975"/>
      <c r="K2987" s="1975"/>
      <c r="L2987" s="1974"/>
      <c r="M2987" s="1976"/>
      <c r="N2987" s="1976"/>
      <c r="O2987" s="1976"/>
      <c r="P2987" s="1976"/>
      <c r="Q2987" s="1976"/>
      <c r="R2987" s="1976"/>
      <c r="S2987" s="2649"/>
      <c r="T2987" s="1722"/>
      <c r="U2987" s="1974"/>
      <c r="V2987" s="1974"/>
    </row>
    <row r="2988" spans="1:22">
      <c r="A2988" s="1722"/>
      <c r="B2988" s="2648"/>
      <c r="C2988" s="659"/>
      <c r="D2988" s="1722"/>
      <c r="E2988" s="2648"/>
      <c r="F2988" s="2648"/>
      <c r="G2988" s="1722"/>
      <c r="H2988" s="2648"/>
      <c r="I2988" s="2643"/>
      <c r="J2988" s="1975"/>
      <c r="K2988" s="1975"/>
      <c r="L2988" s="1974"/>
      <c r="M2988" s="1976"/>
      <c r="N2988" s="1976"/>
      <c r="O2988" s="1976"/>
      <c r="P2988" s="1976"/>
      <c r="Q2988" s="1976"/>
      <c r="R2988" s="1976"/>
      <c r="S2988" s="2649"/>
      <c r="T2988" s="1722"/>
      <c r="U2988" s="1974"/>
      <c r="V2988" s="1974"/>
    </row>
    <row r="2989" spans="1:22">
      <c r="A2989" s="1722"/>
      <c r="B2989" s="2648"/>
      <c r="C2989" s="659"/>
      <c r="D2989" s="1722"/>
      <c r="E2989" s="2648"/>
      <c r="F2989" s="2648"/>
      <c r="G2989" s="1722"/>
      <c r="H2989" s="2648"/>
      <c r="I2989" s="2643"/>
      <c r="J2989" s="1975"/>
      <c r="K2989" s="1975"/>
      <c r="L2989" s="1974"/>
      <c r="M2989" s="1976"/>
      <c r="N2989" s="1976"/>
      <c r="O2989" s="1976"/>
      <c r="P2989" s="1976"/>
      <c r="Q2989" s="1976"/>
      <c r="R2989" s="1976"/>
      <c r="S2989" s="2649"/>
      <c r="T2989" s="1722"/>
      <c r="U2989" s="1974"/>
      <c r="V2989" s="1974"/>
    </row>
    <row r="2990" spans="1:22">
      <c r="A2990" s="1722"/>
      <c r="B2990" s="2648"/>
      <c r="C2990" s="659"/>
      <c r="D2990" s="1722"/>
      <c r="E2990" s="2648"/>
      <c r="F2990" s="2648"/>
      <c r="G2990" s="1722"/>
      <c r="H2990" s="2648"/>
      <c r="I2990" s="2643"/>
      <c r="J2990" s="1975"/>
      <c r="K2990" s="1975"/>
      <c r="L2990" s="1974"/>
      <c r="M2990" s="1976"/>
      <c r="N2990" s="1976"/>
      <c r="O2990" s="1976"/>
      <c r="P2990" s="1976"/>
      <c r="Q2990" s="1976"/>
      <c r="R2990" s="1976"/>
      <c r="S2990" s="2649"/>
      <c r="T2990" s="1722"/>
      <c r="U2990" s="1974"/>
      <c r="V2990" s="1974"/>
    </row>
    <row r="2991" spans="1:22">
      <c r="A2991" s="1722"/>
      <c r="B2991" s="2648"/>
      <c r="C2991" s="659"/>
      <c r="D2991" s="1722"/>
      <c r="E2991" s="2648"/>
      <c r="F2991" s="2648"/>
      <c r="G2991" s="1722"/>
      <c r="H2991" s="2648"/>
      <c r="I2991" s="2643"/>
      <c r="J2991" s="1975"/>
      <c r="K2991" s="1975"/>
      <c r="L2991" s="1974"/>
      <c r="M2991" s="1976"/>
      <c r="N2991" s="1976"/>
      <c r="O2991" s="1976"/>
      <c r="P2991" s="1976"/>
      <c r="Q2991" s="1976"/>
      <c r="R2991" s="1976"/>
      <c r="S2991" s="2649"/>
      <c r="T2991" s="1722"/>
      <c r="U2991" s="1974"/>
      <c r="V2991" s="1974"/>
    </row>
    <row r="2992" spans="1:22">
      <c r="A2992" s="1722"/>
      <c r="B2992" s="2648"/>
      <c r="C2992" s="659"/>
      <c r="D2992" s="1722"/>
      <c r="E2992" s="2648"/>
      <c r="F2992" s="2648"/>
      <c r="G2992" s="1722"/>
      <c r="H2992" s="2648"/>
      <c r="I2992" s="2643"/>
      <c r="J2992" s="1975"/>
      <c r="K2992" s="1975"/>
      <c r="L2992" s="1974"/>
      <c r="M2992" s="1976"/>
      <c r="N2992" s="1976"/>
      <c r="O2992" s="1976"/>
      <c r="P2992" s="1976"/>
      <c r="Q2992" s="1976"/>
      <c r="R2992" s="1976"/>
      <c r="S2992" s="2649"/>
      <c r="T2992" s="1722"/>
      <c r="U2992" s="1974"/>
      <c r="V2992" s="1974"/>
    </row>
    <row r="2993" spans="1:22">
      <c r="A2993" s="1722"/>
      <c r="B2993" s="2648"/>
      <c r="C2993" s="659"/>
      <c r="D2993" s="1722"/>
      <c r="E2993" s="2648"/>
      <c r="F2993" s="2648"/>
      <c r="G2993" s="1722"/>
      <c r="H2993" s="2648"/>
      <c r="I2993" s="2643"/>
      <c r="J2993" s="1975"/>
      <c r="K2993" s="1975"/>
      <c r="L2993" s="1974"/>
      <c r="M2993" s="1976"/>
      <c r="N2993" s="1976"/>
      <c r="O2993" s="1976"/>
      <c r="P2993" s="1976"/>
      <c r="Q2993" s="1976"/>
      <c r="R2993" s="1976"/>
      <c r="S2993" s="2649"/>
      <c r="T2993" s="1722"/>
      <c r="U2993" s="1974"/>
      <c r="V2993" s="1974"/>
    </row>
    <row r="2994" spans="1:22">
      <c r="A2994" s="1722"/>
      <c r="B2994" s="2648"/>
      <c r="C2994" s="659"/>
      <c r="D2994" s="1722"/>
      <c r="E2994" s="2648"/>
      <c r="F2994" s="2648"/>
      <c r="G2994" s="1722"/>
      <c r="H2994" s="2648"/>
      <c r="I2994" s="2643"/>
      <c r="J2994" s="1975"/>
      <c r="K2994" s="1975"/>
      <c r="L2994" s="1974"/>
      <c r="M2994" s="1976"/>
      <c r="N2994" s="1976"/>
      <c r="O2994" s="1976"/>
      <c r="P2994" s="1976"/>
      <c r="Q2994" s="1976"/>
      <c r="R2994" s="1976"/>
      <c r="S2994" s="2649"/>
      <c r="T2994" s="1722"/>
      <c r="U2994" s="1974"/>
      <c r="V2994" s="1974"/>
    </row>
    <row r="2995" spans="1:22">
      <c r="A2995" s="1722"/>
      <c r="B2995" s="2648"/>
      <c r="C2995" s="659"/>
      <c r="D2995" s="1722"/>
      <c r="E2995" s="2648"/>
      <c r="F2995" s="2648"/>
      <c r="G2995" s="1722"/>
      <c r="H2995" s="2648"/>
      <c r="I2995" s="2643"/>
      <c r="J2995" s="1975"/>
      <c r="K2995" s="1975"/>
      <c r="L2995" s="1974"/>
      <c r="M2995" s="1976"/>
      <c r="N2995" s="1976"/>
      <c r="O2995" s="1976"/>
      <c r="P2995" s="1976"/>
      <c r="Q2995" s="1976"/>
      <c r="R2995" s="1976"/>
      <c r="S2995" s="2649"/>
      <c r="T2995" s="1722"/>
      <c r="U2995" s="1974"/>
      <c r="V2995" s="1974"/>
    </row>
    <row r="2996" spans="1:22">
      <c r="A2996" s="1722"/>
      <c r="B2996" s="2648"/>
      <c r="C2996" s="659"/>
      <c r="D2996" s="1722"/>
      <c r="E2996" s="2648"/>
      <c r="F2996" s="2648"/>
      <c r="G2996" s="1722"/>
      <c r="H2996" s="2648"/>
      <c r="I2996" s="2643"/>
      <c r="J2996" s="1975"/>
      <c r="K2996" s="1975"/>
      <c r="L2996" s="1974"/>
      <c r="M2996" s="1976"/>
      <c r="N2996" s="1976"/>
      <c r="O2996" s="1976"/>
      <c r="P2996" s="1976"/>
      <c r="Q2996" s="1976"/>
      <c r="R2996" s="1976"/>
      <c r="S2996" s="2649"/>
      <c r="T2996" s="1722"/>
      <c r="U2996" s="1974"/>
      <c r="V2996" s="1974"/>
    </row>
    <row r="2997" spans="1:22">
      <c r="A2997" s="1722"/>
      <c r="B2997" s="2648"/>
      <c r="C2997" s="659"/>
      <c r="D2997" s="1722"/>
      <c r="E2997" s="2648"/>
      <c r="F2997" s="2648"/>
      <c r="G2997" s="1722"/>
      <c r="H2997" s="2648"/>
      <c r="I2997" s="2643"/>
      <c r="J2997" s="1975"/>
      <c r="K2997" s="1975"/>
      <c r="L2997" s="1974"/>
      <c r="M2997" s="1976"/>
      <c r="N2997" s="1976"/>
      <c r="O2997" s="1976"/>
      <c r="P2997" s="1976"/>
      <c r="Q2997" s="1976"/>
      <c r="R2997" s="1976"/>
      <c r="S2997" s="2649"/>
      <c r="T2997" s="1722"/>
      <c r="U2997" s="1974"/>
      <c r="V2997" s="1974"/>
    </row>
    <row r="2998" spans="1:22">
      <c r="A2998" s="1722"/>
      <c r="B2998" s="2648"/>
      <c r="C2998" s="659"/>
      <c r="D2998" s="1722"/>
      <c r="E2998" s="2648"/>
      <c r="F2998" s="2648"/>
      <c r="G2998" s="1722"/>
      <c r="H2998" s="2648"/>
      <c r="I2998" s="2643"/>
      <c r="J2998" s="1975"/>
      <c r="K2998" s="1975"/>
      <c r="L2998" s="1974"/>
      <c r="M2998" s="1976"/>
      <c r="N2998" s="1976"/>
      <c r="O2998" s="1976"/>
      <c r="P2998" s="1976"/>
      <c r="Q2998" s="1976"/>
      <c r="R2998" s="1976"/>
      <c r="S2998" s="2649"/>
      <c r="T2998" s="1722"/>
      <c r="U2998" s="1974"/>
      <c r="V2998" s="1974"/>
    </row>
    <row r="2999" spans="1:22">
      <c r="A2999" s="1722"/>
      <c r="B2999" s="2648"/>
      <c r="C2999" s="659"/>
      <c r="D2999" s="1722"/>
      <c r="E2999" s="2648"/>
      <c r="F2999" s="2648"/>
      <c r="G2999" s="1722"/>
      <c r="H2999" s="2648"/>
      <c r="I2999" s="2643"/>
      <c r="J2999" s="1975"/>
      <c r="K2999" s="1975"/>
      <c r="L2999" s="1974"/>
      <c r="M2999" s="1976"/>
      <c r="N2999" s="1976"/>
      <c r="O2999" s="1976"/>
      <c r="P2999" s="1976"/>
      <c r="Q2999" s="1976"/>
      <c r="R2999" s="1976"/>
      <c r="S2999" s="2649"/>
      <c r="T2999" s="1722"/>
      <c r="U2999" s="1974"/>
      <c r="V2999" s="1974"/>
    </row>
    <row r="3000" spans="1:22">
      <c r="A3000" s="1722"/>
      <c r="B3000" s="2648"/>
      <c r="C3000" s="659"/>
      <c r="D3000" s="1722"/>
      <c r="E3000" s="2648"/>
      <c r="F3000" s="2648"/>
      <c r="G3000" s="1722"/>
      <c r="H3000" s="2648"/>
      <c r="I3000" s="2643"/>
      <c r="J3000" s="1975"/>
      <c r="K3000" s="1975"/>
      <c r="L3000" s="1974"/>
      <c r="M3000" s="1976"/>
      <c r="N3000" s="1976"/>
      <c r="O3000" s="1976"/>
      <c r="P3000" s="1976"/>
      <c r="Q3000" s="1976"/>
      <c r="R3000" s="1976"/>
      <c r="S3000" s="2649"/>
      <c r="T3000" s="1722"/>
      <c r="U3000" s="1974"/>
      <c r="V3000" s="1974"/>
    </row>
    <row r="3001" spans="1:22">
      <c r="A3001" s="1722"/>
      <c r="B3001" s="2648"/>
      <c r="C3001" s="659"/>
      <c r="D3001" s="1722"/>
      <c r="E3001" s="2648"/>
      <c r="F3001" s="2648"/>
      <c r="G3001" s="1722"/>
      <c r="H3001" s="2648"/>
      <c r="I3001" s="2643"/>
      <c r="J3001" s="1975"/>
      <c r="K3001" s="1975"/>
      <c r="L3001" s="1974"/>
      <c r="M3001" s="1976"/>
      <c r="N3001" s="1976"/>
      <c r="O3001" s="1976"/>
      <c r="P3001" s="1976"/>
      <c r="Q3001" s="1976"/>
      <c r="R3001" s="1976"/>
      <c r="S3001" s="2649"/>
      <c r="T3001" s="1722"/>
      <c r="U3001" s="1974"/>
      <c r="V3001" s="1974"/>
    </row>
    <row r="3002" spans="1:22">
      <c r="A3002" s="1722"/>
      <c r="B3002" s="2648"/>
      <c r="C3002" s="659"/>
      <c r="D3002" s="1722"/>
      <c r="E3002" s="2648"/>
      <c r="F3002" s="2648"/>
      <c r="G3002" s="1722"/>
      <c r="H3002" s="2648"/>
      <c r="I3002" s="2643"/>
      <c r="J3002" s="1975"/>
      <c r="K3002" s="1975"/>
      <c r="L3002" s="1974"/>
      <c r="M3002" s="1976"/>
      <c r="N3002" s="1976"/>
      <c r="O3002" s="1976"/>
      <c r="P3002" s="1976"/>
      <c r="Q3002" s="1976"/>
      <c r="R3002" s="1976"/>
      <c r="S3002" s="2649"/>
      <c r="T3002" s="1722"/>
      <c r="U3002" s="1974"/>
      <c r="V3002" s="1974"/>
    </row>
    <row r="3003" spans="1:22">
      <c r="A3003" s="1722"/>
      <c r="B3003" s="2648"/>
      <c r="C3003" s="659"/>
      <c r="D3003" s="1722"/>
      <c r="E3003" s="2648"/>
      <c r="F3003" s="2648"/>
      <c r="G3003" s="1722"/>
      <c r="H3003" s="2648"/>
      <c r="I3003" s="2643"/>
      <c r="J3003" s="1975"/>
      <c r="K3003" s="1975"/>
      <c r="L3003" s="1974"/>
      <c r="M3003" s="1976"/>
      <c r="N3003" s="1976"/>
      <c r="O3003" s="1976"/>
      <c r="P3003" s="1976"/>
      <c r="Q3003" s="1976"/>
      <c r="R3003" s="1976"/>
      <c r="S3003" s="2649"/>
      <c r="T3003" s="1722"/>
      <c r="U3003" s="1974"/>
      <c r="V3003" s="1974"/>
    </row>
    <row r="3004" spans="1:22">
      <c r="A3004" s="1722"/>
      <c r="B3004" s="2648"/>
      <c r="C3004" s="659"/>
      <c r="D3004" s="1722"/>
      <c r="E3004" s="2648"/>
      <c r="F3004" s="2648"/>
      <c r="G3004" s="1722"/>
      <c r="H3004" s="2648"/>
      <c r="I3004" s="2643"/>
      <c r="J3004" s="1975"/>
      <c r="K3004" s="1975"/>
      <c r="L3004" s="1974"/>
      <c r="M3004" s="1976"/>
      <c r="N3004" s="1976"/>
      <c r="O3004" s="1976"/>
      <c r="P3004" s="1976"/>
      <c r="Q3004" s="1976"/>
      <c r="R3004" s="1976"/>
      <c r="S3004" s="2649"/>
      <c r="T3004" s="1722"/>
      <c r="U3004" s="1974"/>
      <c r="V3004" s="1974"/>
    </row>
    <row r="3005" spans="1:22">
      <c r="A3005" s="1722"/>
      <c r="B3005" s="2648"/>
      <c r="C3005" s="659"/>
      <c r="D3005" s="1722"/>
      <c r="E3005" s="2648"/>
      <c r="F3005" s="2648"/>
      <c r="G3005" s="1722"/>
      <c r="H3005" s="2648"/>
      <c r="I3005" s="2643"/>
      <c r="J3005" s="1975"/>
      <c r="K3005" s="1975"/>
      <c r="L3005" s="1974"/>
      <c r="M3005" s="1976"/>
      <c r="N3005" s="1976"/>
      <c r="O3005" s="1976"/>
      <c r="P3005" s="1976"/>
      <c r="Q3005" s="1976"/>
      <c r="R3005" s="1976"/>
      <c r="S3005" s="2649"/>
      <c r="T3005" s="1722"/>
      <c r="U3005" s="1974"/>
      <c r="V3005" s="1974"/>
    </row>
    <row r="3006" spans="1:22">
      <c r="A3006" s="1722"/>
      <c r="B3006" s="2648"/>
      <c r="C3006" s="659"/>
      <c r="D3006" s="1722"/>
      <c r="E3006" s="2648"/>
      <c r="F3006" s="2648"/>
      <c r="G3006" s="1722"/>
      <c r="H3006" s="2648"/>
      <c r="I3006" s="2643"/>
      <c r="J3006" s="1975"/>
      <c r="K3006" s="1975"/>
      <c r="L3006" s="1974"/>
      <c r="M3006" s="1976"/>
      <c r="N3006" s="1976"/>
      <c r="O3006" s="1976"/>
      <c r="P3006" s="1976"/>
      <c r="Q3006" s="1976"/>
      <c r="R3006" s="1976"/>
      <c r="S3006" s="2649"/>
      <c r="T3006" s="1722"/>
      <c r="U3006" s="1974"/>
      <c r="V3006" s="1974"/>
    </row>
    <row r="3007" spans="1:22">
      <c r="A3007" s="1722"/>
      <c r="B3007" s="2648"/>
      <c r="C3007" s="659"/>
      <c r="D3007" s="1722"/>
      <c r="E3007" s="2648"/>
      <c r="F3007" s="2648"/>
      <c r="G3007" s="1722"/>
      <c r="H3007" s="2648"/>
      <c r="I3007" s="2643"/>
      <c r="J3007" s="1975"/>
      <c r="K3007" s="1975"/>
      <c r="L3007" s="1974"/>
      <c r="M3007" s="1976"/>
      <c r="N3007" s="1976"/>
      <c r="O3007" s="1976"/>
      <c r="P3007" s="1976"/>
      <c r="Q3007" s="1976"/>
      <c r="R3007" s="1976"/>
      <c r="S3007" s="2649"/>
      <c r="T3007" s="1722"/>
      <c r="U3007" s="1974"/>
      <c r="V3007" s="1974"/>
    </row>
    <row r="3008" spans="1:22">
      <c r="A3008" s="1722"/>
      <c r="B3008" s="2648"/>
      <c r="C3008" s="659"/>
      <c r="D3008" s="1722"/>
      <c r="E3008" s="2648"/>
      <c r="F3008" s="2648"/>
      <c r="G3008" s="1722"/>
      <c r="H3008" s="2648"/>
      <c r="I3008" s="2643"/>
      <c r="J3008" s="1975"/>
      <c r="K3008" s="1975"/>
      <c r="L3008" s="1974"/>
      <c r="M3008" s="1976"/>
      <c r="N3008" s="1976"/>
      <c r="O3008" s="1976"/>
      <c r="P3008" s="1976"/>
      <c r="Q3008" s="1976"/>
      <c r="R3008" s="1976"/>
      <c r="S3008" s="2649"/>
      <c r="T3008" s="1722"/>
      <c r="U3008" s="1974"/>
      <c r="V3008" s="1974"/>
    </row>
    <row r="3009" spans="1:22">
      <c r="A3009" s="1722"/>
      <c r="B3009" s="2648"/>
      <c r="C3009" s="659"/>
      <c r="D3009" s="1722"/>
      <c r="E3009" s="2648"/>
      <c r="F3009" s="2648"/>
      <c r="G3009" s="1722"/>
      <c r="H3009" s="2648"/>
      <c r="I3009" s="2643"/>
      <c r="J3009" s="1975"/>
      <c r="K3009" s="1975"/>
      <c r="L3009" s="1974"/>
      <c r="M3009" s="1976"/>
      <c r="N3009" s="1976"/>
      <c r="O3009" s="1976"/>
      <c r="P3009" s="1976"/>
      <c r="Q3009" s="1976"/>
      <c r="R3009" s="1976"/>
      <c r="S3009" s="2649"/>
      <c r="T3009" s="1722"/>
      <c r="U3009" s="1974"/>
      <c r="V3009" s="1974"/>
    </row>
    <row r="3010" spans="1:22">
      <c r="A3010" s="1722"/>
      <c r="B3010" s="2648"/>
      <c r="C3010" s="659"/>
      <c r="D3010" s="1722"/>
      <c r="E3010" s="2648"/>
      <c r="F3010" s="2648"/>
      <c r="G3010" s="1722"/>
      <c r="H3010" s="2648"/>
      <c r="I3010" s="2643"/>
      <c r="J3010" s="1975"/>
      <c r="K3010" s="1975"/>
      <c r="L3010" s="1974"/>
      <c r="M3010" s="1976"/>
      <c r="N3010" s="1976"/>
      <c r="O3010" s="1976"/>
      <c r="P3010" s="1976"/>
      <c r="Q3010" s="1976"/>
      <c r="R3010" s="1976"/>
      <c r="S3010" s="2649"/>
      <c r="T3010" s="1722"/>
      <c r="U3010" s="1974"/>
      <c r="V3010" s="1974"/>
    </row>
    <row r="3011" spans="1:22">
      <c r="A3011" s="1722"/>
      <c r="B3011" s="2648"/>
      <c r="C3011" s="659"/>
      <c r="D3011" s="1722"/>
      <c r="E3011" s="2648"/>
      <c r="F3011" s="2648"/>
      <c r="G3011" s="1722"/>
      <c r="H3011" s="2648"/>
      <c r="I3011" s="2643"/>
      <c r="J3011" s="1975"/>
      <c r="K3011" s="1975"/>
      <c r="L3011" s="1974"/>
      <c r="M3011" s="1976"/>
      <c r="N3011" s="1976"/>
      <c r="O3011" s="1976"/>
      <c r="P3011" s="1976"/>
      <c r="Q3011" s="1976"/>
      <c r="R3011" s="1976"/>
      <c r="S3011" s="2649"/>
      <c r="T3011" s="1722"/>
      <c r="U3011" s="1974"/>
      <c r="V3011" s="1974"/>
    </row>
    <row r="3012" spans="1:22">
      <c r="A3012" s="1722"/>
      <c r="B3012" s="2648"/>
      <c r="C3012" s="659"/>
      <c r="D3012" s="1722"/>
      <c r="E3012" s="2648"/>
      <c r="F3012" s="2648"/>
      <c r="G3012" s="1722"/>
      <c r="H3012" s="2648"/>
      <c r="I3012" s="2643"/>
      <c r="J3012" s="1975"/>
      <c r="K3012" s="1975"/>
      <c r="L3012" s="1974"/>
      <c r="M3012" s="1976"/>
      <c r="N3012" s="1976"/>
      <c r="O3012" s="1976"/>
      <c r="P3012" s="1976"/>
      <c r="Q3012" s="1976"/>
      <c r="R3012" s="1976"/>
      <c r="S3012" s="2649"/>
      <c r="T3012" s="1722"/>
      <c r="U3012" s="1974"/>
      <c r="V3012" s="1974"/>
    </row>
    <row r="3013" spans="1:22">
      <c r="A3013" s="1722"/>
      <c r="B3013" s="2648"/>
      <c r="C3013" s="659"/>
      <c r="D3013" s="1722"/>
      <c r="E3013" s="2648"/>
      <c r="F3013" s="2648"/>
      <c r="G3013" s="1722"/>
      <c r="H3013" s="2648"/>
      <c r="I3013" s="2643"/>
      <c r="J3013" s="1975"/>
      <c r="K3013" s="1975"/>
      <c r="L3013" s="1974"/>
      <c r="M3013" s="1976"/>
      <c r="N3013" s="1976"/>
      <c r="O3013" s="1976"/>
      <c r="P3013" s="1976"/>
      <c r="Q3013" s="1976"/>
      <c r="R3013" s="1976"/>
      <c r="S3013" s="2649"/>
      <c r="T3013" s="1722"/>
      <c r="U3013" s="1974"/>
      <c r="V3013" s="1974"/>
    </row>
    <row r="3014" spans="1:22">
      <c r="A3014" s="1722"/>
      <c r="B3014" s="2648"/>
      <c r="C3014" s="659"/>
      <c r="D3014" s="1722"/>
      <c r="E3014" s="2648"/>
      <c r="F3014" s="2648"/>
      <c r="G3014" s="1722"/>
      <c r="H3014" s="2648"/>
      <c r="I3014" s="2643"/>
      <c r="J3014" s="1975"/>
      <c r="K3014" s="1975"/>
      <c r="L3014" s="1974"/>
      <c r="M3014" s="1976"/>
      <c r="N3014" s="1976"/>
      <c r="O3014" s="1976"/>
      <c r="P3014" s="1976"/>
      <c r="Q3014" s="1976"/>
      <c r="R3014" s="1976"/>
      <c r="S3014" s="2649"/>
      <c r="T3014" s="1722"/>
      <c r="U3014" s="1974"/>
      <c r="V3014" s="1974"/>
    </row>
    <row r="3015" spans="1:22">
      <c r="A3015" s="1722"/>
      <c r="B3015" s="2648"/>
      <c r="C3015" s="659"/>
      <c r="D3015" s="1722"/>
      <c r="E3015" s="2648"/>
      <c r="F3015" s="2648"/>
      <c r="G3015" s="1722"/>
      <c r="H3015" s="2648"/>
      <c r="I3015" s="2643"/>
      <c r="J3015" s="1975"/>
      <c r="K3015" s="1975"/>
      <c r="L3015" s="1974"/>
      <c r="M3015" s="1976"/>
      <c r="N3015" s="1976"/>
      <c r="O3015" s="1976"/>
      <c r="P3015" s="1976"/>
      <c r="Q3015" s="1976"/>
      <c r="R3015" s="1976"/>
      <c r="S3015" s="2649"/>
      <c r="T3015" s="1722"/>
      <c r="U3015" s="1974"/>
      <c r="V3015" s="1974"/>
    </row>
    <row r="3016" spans="1:22">
      <c r="A3016" s="1722"/>
      <c r="B3016" s="2648"/>
      <c r="C3016" s="659"/>
      <c r="D3016" s="1722"/>
      <c r="E3016" s="2648"/>
      <c r="F3016" s="2648"/>
      <c r="G3016" s="1722"/>
      <c r="H3016" s="2648"/>
      <c r="I3016" s="2643"/>
      <c r="J3016" s="1975"/>
      <c r="K3016" s="1975"/>
      <c r="L3016" s="1974"/>
      <c r="M3016" s="1976"/>
      <c r="N3016" s="1976"/>
      <c r="O3016" s="1976"/>
      <c r="P3016" s="1976"/>
      <c r="Q3016" s="1976"/>
      <c r="R3016" s="1976"/>
      <c r="S3016" s="2649"/>
      <c r="T3016" s="1722"/>
      <c r="U3016" s="1974"/>
      <c r="V3016" s="1974"/>
    </row>
    <row r="3017" spans="1:22">
      <c r="A3017" s="1722"/>
      <c r="B3017" s="2648"/>
      <c r="C3017" s="659"/>
      <c r="D3017" s="1722"/>
      <c r="E3017" s="2648"/>
      <c r="F3017" s="2648"/>
      <c r="G3017" s="1722"/>
      <c r="H3017" s="2648"/>
      <c r="I3017" s="2643"/>
      <c r="J3017" s="1975"/>
      <c r="K3017" s="1975"/>
      <c r="L3017" s="1974"/>
      <c r="M3017" s="1976"/>
      <c r="N3017" s="1976"/>
      <c r="O3017" s="1976"/>
      <c r="P3017" s="1976"/>
      <c r="Q3017" s="1976"/>
      <c r="R3017" s="1976"/>
      <c r="S3017" s="2649"/>
      <c r="T3017" s="1722"/>
      <c r="U3017" s="1974"/>
      <c r="V3017" s="1974"/>
    </row>
    <row r="3018" spans="1:22">
      <c r="A3018" s="1722"/>
      <c r="B3018" s="2648"/>
      <c r="C3018" s="659"/>
      <c r="D3018" s="1722"/>
      <c r="E3018" s="2648"/>
      <c r="F3018" s="2648"/>
      <c r="G3018" s="1722"/>
      <c r="H3018" s="2648"/>
      <c r="I3018" s="2643"/>
      <c r="J3018" s="1975"/>
      <c r="K3018" s="1975"/>
      <c r="L3018" s="1974"/>
      <c r="M3018" s="1976"/>
      <c r="N3018" s="1976"/>
      <c r="O3018" s="1976"/>
      <c r="P3018" s="1976"/>
      <c r="Q3018" s="1976"/>
      <c r="R3018" s="1976"/>
      <c r="S3018" s="2649"/>
      <c r="T3018" s="1722"/>
      <c r="U3018" s="1974"/>
      <c r="V3018" s="1974"/>
    </row>
    <row r="3019" spans="1:22">
      <c r="A3019" s="1722"/>
      <c r="B3019" s="2648"/>
      <c r="C3019" s="659"/>
      <c r="D3019" s="1722"/>
      <c r="E3019" s="2648"/>
      <c r="F3019" s="2648"/>
      <c r="G3019" s="1722"/>
      <c r="H3019" s="2648"/>
      <c r="I3019" s="2643"/>
      <c r="J3019" s="1975"/>
      <c r="K3019" s="1975"/>
      <c r="L3019" s="1974"/>
      <c r="M3019" s="1976"/>
      <c r="N3019" s="1976"/>
      <c r="O3019" s="1976"/>
      <c r="P3019" s="1976"/>
      <c r="Q3019" s="1976"/>
      <c r="R3019" s="1976"/>
      <c r="S3019" s="2649"/>
      <c r="T3019" s="1722"/>
      <c r="U3019" s="1974"/>
      <c r="V3019" s="1974"/>
    </row>
    <row r="3020" spans="1:22">
      <c r="A3020" s="1722"/>
      <c r="B3020" s="2648"/>
      <c r="C3020" s="659"/>
      <c r="D3020" s="1722"/>
      <c r="E3020" s="2648"/>
      <c r="F3020" s="2648"/>
      <c r="G3020" s="1722"/>
      <c r="H3020" s="2648"/>
      <c r="I3020" s="2643"/>
      <c r="J3020" s="1975"/>
      <c r="K3020" s="1975"/>
      <c r="L3020" s="1974"/>
      <c r="M3020" s="1976"/>
      <c r="N3020" s="1976"/>
      <c r="O3020" s="1976"/>
      <c r="P3020" s="1976"/>
      <c r="Q3020" s="1976"/>
      <c r="R3020" s="1976"/>
      <c r="S3020" s="2649"/>
      <c r="T3020" s="1722"/>
      <c r="U3020" s="1974"/>
      <c r="V3020" s="1974"/>
    </row>
    <row r="3021" spans="1:22">
      <c r="A3021" s="1722"/>
      <c r="B3021" s="2648"/>
      <c r="C3021" s="659"/>
      <c r="D3021" s="1722"/>
      <c r="E3021" s="2648"/>
      <c r="F3021" s="2648"/>
      <c r="G3021" s="1722"/>
      <c r="H3021" s="2648"/>
      <c r="I3021" s="2643"/>
      <c r="J3021" s="1975"/>
      <c r="K3021" s="1975"/>
      <c r="L3021" s="1974"/>
      <c r="M3021" s="1976"/>
      <c r="N3021" s="1976"/>
      <c r="O3021" s="1976"/>
      <c r="P3021" s="1976"/>
      <c r="Q3021" s="1976"/>
      <c r="R3021" s="1976"/>
      <c r="S3021" s="2649"/>
      <c r="T3021" s="1722"/>
      <c r="U3021" s="1974"/>
      <c r="V3021" s="1974"/>
    </row>
    <row r="3022" spans="1:22">
      <c r="A3022" s="1722"/>
      <c r="B3022" s="2648"/>
      <c r="C3022" s="659"/>
      <c r="D3022" s="1722"/>
      <c r="E3022" s="2648"/>
      <c r="F3022" s="2648"/>
      <c r="G3022" s="1722"/>
      <c r="H3022" s="2648"/>
      <c r="I3022" s="2643"/>
      <c r="J3022" s="1975"/>
      <c r="K3022" s="1975"/>
      <c r="L3022" s="1974"/>
      <c r="M3022" s="1976"/>
      <c r="N3022" s="1976"/>
      <c r="O3022" s="1976"/>
      <c r="P3022" s="1976"/>
      <c r="Q3022" s="1976"/>
      <c r="R3022" s="1976"/>
      <c r="S3022" s="2649"/>
      <c r="T3022" s="1722"/>
      <c r="U3022" s="1974"/>
      <c r="V3022" s="1974"/>
    </row>
    <row r="3023" spans="1:22">
      <c r="A3023" s="1722"/>
      <c r="B3023" s="2648"/>
      <c r="C3023" s="659"/>
      <c r="D3023" s="1722"/>
      <c r="E3023" s="2648"/>
      <c r="F3023" s="2648"/>
      <c r="G3023" s="1722"/>
      <c r="H3023" s="2648"/>
      <c r="I3023" s="2643"/>
      <c r="J3023" s="1975"/>
      <c r="K3023" s="1975"/>
      <c r="L3023" s="1974"/>
      <c r="M3023" s="1976"/>
      <c r="N3023" s="1976"/>
      <c r="O3023" s="1976"/>
      <c r="P3023" s="1976"/>
      <c r="Q3023" s="1976"/>
      <c r="R3023" s="1976"/>
      <c r="S3023" s="2649"/>
      <c r="T3023" s="1722"/>
      <c r="U3023" s="1974"/>
      <c r="V3023" s="1974"/>
    </row>
    <row r="3024" spans="1:22">
      <c r="A3024" s="1722"/>
      <c r="B3024" s="2648"/>
      <c r="C3024" s="659"/>
      <c r="D3024" s="1722"/>
      <c r="E3024" s="2648"/>
      <c r="F3024" s="2648"/>
      <c r="G3024" s="1722"/>
      <c r="H3024" s="2648"/>
      <c r="I3024" s="2643"/>
      <c r="J3024" s="1975"/>
      <c r="K3024" s="1975"/>
      <c r="L3024" s="1974"/>
      <c r="M3024" s="1976"/>
      <c r="N3024" s="1976"/>
      <c r="O3024" s="1976"/>
      <c r="P3024" s="1976"/>
      <c r="Q3024" s="1976"/>
      <c r="R3024" s="1976"/>
      <c r="S3024" s="2649"/>
      <c r="T3024" s="1722"/>
      <c r="U3024" s="1974"/>
      <c r="V3024" s="1974"/>
    </row>
    <row r="3025" spans="1:22">
      <c r="A3025" s="1722"/>
      <c r="B3025" s="2648"/>
      <c r="C3025" s="659"/>
      <c r="D3025" s="1722"/>
      <c r="E3025" s="2648"/>
      <c r="F3025" s="2648"/>
      <c r="G3025" s="1722"/>
      <c r="H3025" s="2648"/>
      <c r="I3025" s="2643"/>
      <c r="J3025" s="1975"/>
      <c r="K3025" s="1975"/>
      <c r="L3025" s="1974"/>
      <c r="M3025" s="1976"/>
      <c r="N3025" s="1976"/>
      <c r="O3025" s="1976"/>
      <c r="P3025" s="1976"/>
      <c r="Q3025" s="1976"/>
      <c r="R3025" s="1976"/>
      <c r="S3025" s="2649"/>
      <c r="T3025" s="1722"/>
      <c r="U3025" s="1974"/>
      <c r="V3025" s="1974"/>
    </row>
    <row r="3026" spans="1:22">
      <c r="A3026" s="1722"/>
      <c r="B3026" s="2648"/>
      <c r="C3026" s="659"/>
      <c r="D3026" s="1722"/>
      <c r="E3026" s="2648"/>
      <c r="F3026" s="2648"/>
      <c r="G3026" s="1722"/>
      <c r="H3026" s="2648"/>
      <c r="I3026" s="2643"/>
      <c r="J3026" s="1975"/>
      <c r="K3026" s="1975"/>
      <c r="L3026" s="1974"/>
      <c r="M3026" s="1976"/>
      <c r="N3026" s="1976"/>
      <c r="O3026" s="1976"/>
      <c r="P3026" s="1976"/>
      <c r="Q3026" s="1976"/>
      <c r="R3026" s="1976"/>
      <c r="S3026" s="2649"/>
      <c r="T3026" s="1722"/>
      <c r="U3026" s="1974"/>
      <c r="V3026" s="1974"/>
    </row>
    <row r="3027" spans="1:22">
      <c r="A3027" s="1722"/>
      <c r="B3027" s="2648"/>
      <c r="C3027" s="659"/>
      <c r="D3027" s="1722"/>
      <c r="E3027" s="2648"/>
      <c r="F3027" s="2648"/>
      <c r="G3027" s="1722"/>
      <c r="H3027" s="2648"/>
      <c r="I3027" s="2643"/>
      <c r="J3027" s="1975"/>
      <c r="K3027" s="1975"/>
      <c r="L3027" s="1974"/>
      <c r="M3027" s="1976"/>
      <c r="N3027" s="1976"/>
      <c r="O3027" s="1976"/>
      <c r="P3027" s="1976"/>
      <c r="Q3027" s="1976"/>
      <c r="R3027" s="1976"/>
      <c r="S3027" s="2649"/>
      <c r="T3027" s="1722"/>
      <c r="U3027" s="1974"/>
      <c r="V3027" s="1974"/>
    </row>
    <row r="3028" spans="1:22">
      <c r="A3028" s="1722"/>
      <c r="B3028" s="2648"/>
      <c r="C3028" s="659"/>
      <c r="D3028" s="1722"/>
      <c r="E3028" s="2648"/>
      <c r="F3028" s="2648"/>
      <c r="G3028" s="1722"/>
      <c r="H3028" s="2648"/>
      <c r="I3028" s="2643"/>
      <c r="J3028" s="1975"/>
      <c r="K3028" s="1975"/>
      <c r="L3028" s="1974"/>
      <c r="M3028" s="1976"/>
      <c r="N3028" s="1976"/>
      <c r="O3028" s="1976"/>
      <c r="P3028" s="1976"/>
      <c r="Q3028" s="1976"/>
      <c r="R3028" s="1976"/>
      <c r="S3028" s="2649"/>
      <c r="T3028" s="1722"/>
      <c r="U3028" s="1974"/>
      <c r="V3028" s="1974"/>
    </row>
    <row r="3029" spans="1:22">
      <c r="A3029" s="1722"/>
      <c r="B3029" s="2648"/>
      <c r="C3029" s="659"/>
      <c r="D3029" s="1722"/>
      <c r="E3029" s="2648"/>
      <c r="F3029" s="2648"/>
      <c r="G3029" s="1722"/>
      <c r="H3029" s="2648"/>
      <c r="I3029" s="2643"/>
      <c r="J3029" s="1975"/>
      <c r="K3029" s="1975"/>
      <c r="L3029" s="1974"/>
      <c r="M3029" s="1976"/>
      <c r="N3029" s="1976"/>
      <c r="O3029" s="1976"/>
      <c r="P3029" s="1976"/>
      <c r="Q3029" s="1976"/>
      <c r="R3029" s="1976"/>
      <c r="S3029" s="2649"/>
      <c r="T3029" s="1722"/>
      <c r="U3029" s="1974"/>
      <c r="V3029" s="1974"/>
    </row>
    <row r="3030" spans="1:22">
      <c r="A3030" s="1722"/>
      <c r="B3030" s="2648"/>
      <c r="C3030" s="659"/>
      <c r="D3030" s="1722"/>
      <c r="E3030" s="2648"/>
      <c r="F3030" s="2648"/>
      <c r="G3030" s="1722"/>
      <c r="H3030" s="2648"/>
      <c r="I3030" s="2643"/>
      <c r="J3030" s="1975"/>
      <c r="K3030" s="1975"/>
      <c r="L3030" s="1974"/>
      <c r="M3030" s="1976"/>
      <c r="N3030" s="1976"/>
      <c r="O3030" s="1976"/>
      <c r="P3030" s="1976"/>
      <c r="Q3030" s="1976"/>
      <c r="R3030" s="1976"/>
      <c r="S3030" s="2649"/>
      <c r="T3030" s="1722"/>
      <c r="U3030" s="1974"/>
      <c r="V3030" s="1974"/>
    </row>
    <row r="3031" spans="1:22">
      <c r="A3031" s="1722"/>
      <c r="B3031" s="2648"/>
      <c r="C3031" s="659"/>
      <c r="D3031" s="1722"/>
      <c r="E3031" s="2648"/>
      <c r="F3031" s="2648"/>
      <c r="G3031" s="1722"/>
      <c r="H3031" s="2648"/>
      <c r="I3031" s="2643"/>
      <c r="J3031" s="1975"/>
      <c r="K3031" s="1975"/>
      <c r="L3031" s="1974"/>
      <c r="M3031" s="1976"/>
      <c r="N3031" s="1976"/>
      <c r="O3031" s="1976"/>
      <c r="P3031" s="1976"/>
      <c r="Q3031" s="1976"/>
      <c r="R3031" s="1976"/>
      <c r="S3031" s="2649"/>
      <c r="T3031" s="1722"/>
      <c r="U3031" s="1974"/>
      <c r="V3031" s="1974"/>
    </row>
    <row r="3032" spans="1:22">
      <c r="A3032" s="1722"/>
      <c r="B3032" s="2648"/>
      <c r="C3032" s="659"/>
      <c r="D3032" s="1722"/>
      <c r="E3032" s="2648"/>
      <c r="F3032" s="2648"/>
      <c r="G3032" s="1722"/>
      <c r="H3032" s="2648"/>
      <c r="I3032" s="2643"/>
      <c r="J3032" s="1975"/>
      <c r="K3032" s="1975"/>
      <c r="L3032" s="1974"/>
      <c r="M3032" s="1976"/>
      <c r="N3032" s="1976"/>
      <c r="O3032" s="1976"/>
      <c r="P3032" s="1976"/>
      <c r="Q3032" s="1976"/>
      <c r="R3032" s="1976"/>
      <c r="S3032" s="2649"/>
      <c r="T3032" s="1722"/>
      <c r="U3032" s="1974"/>
      <c r="V3032" s="1974"/>
    </row>
    <row r="3033" spans="1:22">
      <c r="A3033" s="1722"/>
      <c r="B3033" s="2648"/>
      <c r="C3033" s="659"/>
      <c r="D3033" s="1722"/>
      <c r="E3033" s="2648"/>
      <c r="F3033" s="2648"/>
      <c r="G3033" s="1722"/>
      <c r="H3033" s="2648"/>
      <c r="I3033" s="2643"/>
      <c r="J3033" s="1975"/>
      <c r="K3033" s="1975"/>
      <c r="L3033" s="1974"/>
      <c r="M3033" s="1976"/>
      <c r="N3033" s="1976"/>
      <c r="O3033" s="1976"/>
      <c r="P3033" s="1976"/>
      <c r="Q3033" s="1976"/>
      <c r="R3033" s="1976"/>
      <c r="S3033" s="2649"/>
      <c r="T3033" s="1722"/>
      <c r="U3033" s="1974"/>
      <c r="V3033" s="1974"/>
    </row>
    <row r="3034" spans="1:22">
      <c r="A3034" s="1722"/>
      <c r="B3034" s="2648"/>
      <c r="C3034" s="659"/>
      <c r="D3034" s="1722"/>
      <c r="E3034" s="2648"/>
      <c r="F3034" s="2648"/>
      <c r="G3034" s="1722"/>
      <c r="H3034" s="2648"/>
      <c r="I3034" s="2643"/>
      <c r="J3034" s="1975"/>
      <c r="K3034" s="1975"/>
      <c r="L3034" s="1974"/>
      <c r="M3034" s="1976"/>
      <c r="N3034" s="1976"/>
      <c r="O3034" s="1976"/>
      <c r="P3034" s="1976"/>
      <c r="Q3034" s="1976"/>
      <c r="R3034" s="1976"/>
      <c r="S3034" s="2649"/>
      <c r="T3034" s="1722"/>
      <c r="U3034" s="1974"/>
      <c r="V3034" s="1974"/>
    </row>
    <row r="3035" spans="1:22">
      <c r="A3035" s="1722"/>
      <c r="B3035" s="2648"/>
      <c r="C3035" s="659"/>
      <c r="D3035" s="1722"/>
      <c r="E3035" s="2648"/>
      <c r="F3035" s="2648"/>
      <c r="G3035" s="1722"/>
      <c r="H3035" s="2648"/>
      <c r="I3035" s="2643"/>
      <c r="J3035" s="1975"/>
      <c r="K3035" s="1975"/>
      <c r="L3035" s="1974"/>
      <c r="M3035" s="1976"/>
      <c r="N3035" s="1976"/>
      <c r="O3035" s="1976"/>
      <c r="P3035" s="1976"/>
      <c r="Q3035" s="1976"/>
      <c r="R3035" s="1976"/>
      <c r="S3035" s="2649"/>
      <c r="T3035" s="1722"/>
      <c r="U3035" s="1974"/>
      <c r="V3035" s="1974"/>
    </row>
    <row r="3036" spans="1:22">
      <c r="A3036" s="1722"/>
      <c r="B3036" s="2648"/>
      <c r="C3036" s="659"/>
      <c r="D3036" s="1722"/>
      <c r="E3036" s="2648"/>
      <c r="F3036" s="2648"/>
      <c r="G3036" s="1722"/>
      <c r="H3036" s="2648"/>
      <c r="I3036" s="2643"/>
      <c r="J3036" s="1975"/>
      <c r="K3036" s="1975"/>
      <c r="L3036" s="1974"/>
      <c r="M3036" s="1976"/>
      <c r="N3036" s="1976"/>
      <c r="O3036" s="1976"/>
      <c r="P3036" s="1976"/>
      <c r="Q3036" s="1976"/>
      <c r="R3036" s="1976"/>
      <c r="S3036" s="2649"/>
      <c r="T3036" s="1722"/>
      <c r="U3036" s="1974"/>
      <c r="V3036" s="1974"/>
    </row>
    <row r="3037" spans="1:22">
      <c r="A3037" s="1722"/>
      <c r="B3037" s="2648"/>
      <c r="C3037" s="659"/>
      <c r="D3037" s="1722"/>
      <c r="E3037" s="2648"/>
      <c r="F3037" s="2648"/>
      <c r="G3037" s="1722"/>
      <c r="H3037" s="2648"/>
      <c r="I3037" s="2643"/>
      <c r="J3037" s="1975"/>
      <c r="K3037" s="1975"/>
      <c r="L3037" s="1974"/>
      <c r="M3037" s="1976"/>
      <c r="N3037" s="1976"/>
      <c r="O3037" s="1976"/>
      <c r="P3037" s="1976"/>
      <c r="Q3037" s="1976"/>
      <c r="R3037" s="1976"/>
      <c r="S3037" s="2649"/>
      <c r="T3037" s="1722"/>
      <c r="U3037" s="1974"/>
      <c r="V3037" s="1974"/>
    </row>
    <row r="3038" spans="1:22">
      <c r="A3038" s="1722"/>
      <c r="B3038" s="2648"/>
      <c r="C3038" s="659"/>
      <c r="D3038" s="1722"/>
      <c r="E3038" s="2648"/>
      <c r="F3038" s="2648"/>
      <c r="G3038" s="1722"/>
      <c r="H3038" s="2648"/>
      <c r="I3038" s="2643"/>
      <c r="J3038" s="1975"/>
      <c r="K3038" s="1975"/>
      <c r="L3038" s="1974"/>
      <c r="M3038" s="1976"/>
      <c r="N3038" s="1976"/>
      <c r="O3038" s="1976"/>
      <c r="P3038" s="1976"/>
      <c r="Q3038" s="1976"/>
      <c r="R3038" s="1976"/>
      <c r="S3038" s="2649"/>
      <c r="T3038" s="1722"/>
      <c r="U3038" s="1974"/>
      <c r="V3038" s="1974"/>
    </row>
    <row r="3039" spans="1:22">
      <c r="A3039" s="1722"/>
      <c r="B3039" s="2648"/>
      <c r="C3039" s="659"/>
      <c r="D3039" s="1722"/>
      <c r="E3039" s="2648"/>
      <c r="F3039" s="2648"/>
      <c r="G3039" s="1722"/>
      <c r="H3039" s="2648"/>
      <c r="I3039" s="2643"/>
      <c r="J3039" s="1975"/>
      <c r="K3039" s="1975"/>
      <c r="L3039" s="1974"/>
      <c r="M3039" s="1976"/>
      <c r="N3039" s="1976"/>
      <c r="O3039" s="1976"/>
      <c r="P3039" s="1976"/>
      <c r="Q3039" s="1976"/>
      <c r="R3039" s="1976"/>
      <c r="S3039" s="2649"/>
      <c r="T3039" s="1722"/>
      <c r="U3039" s="1974"/>
      <c r="V3039" s="1974"/>
    </row>
    <row r="3040" spans="1:22">
      <c r="A3040" s="1722"/>
      <c r="B3040" s="2648"/>
      <c r="C3040" s="659"/>
      <c r="D3040" s="1722"/>
      <c r="E3040" s="2648"/>
      <c r="F3040" s="2648"/>
      <c r="G3040" s="1722"/>
      <c r="H3040" s="2648"/>
      <c r="I3040" s="2643"/>
      <c r="J3040" s="1975"/>
      <c r="K3040" s="1975"/>
      <c r="L3040" s="1974"/>
      <c r="M3040" s="1976"/>
      <c r="N3040" s="1976"/>
      <c r="O3040" s="1976"/>
      <c r="P3040" s="1976"/>
      <c r="Q3040" s="1976"/>
      <c r="R3040" s="1976"/>
      <c r="S3040" s="2649"/>
      <c r="T3040" s="1722"/>
      <c r="U3040" s="1974"/>
      <c r="V3040" s="1974"/>
    </row>
    <row r="3041" spans="1:22">
      <c r="A3041" s="1722"/>
      <c r="B3041" s="2648"/>
      <c r="C3041" s="659"/>
      <c r="D3041" s="1722"/>
      <c r="E3041" s="2648"/>
      <c r="F3041" s="2648"/>
      <c r="G3041" s="1722"/>
      <c r="H3041" s="2648"/>
      <c r="I3041" s="2643"/>
      <c r="J3041" s="1975"/>
      <c r="K3041" s="1975"/>
      <c r="L3041" s="1974"/>
      <c r="M3041" s="1976"/>
      <c r="N3041" s="1976"/>
      <c r="O3041" s="1976"/>
      <c r="P3041" s="1976"/>
      <c r="Q3041" s="1976"/>
      <c r="R3041" s="1976"/>
      <c r="S3041" s="2649"/>
      <c r="T3041" s="1722"/>
      <c r="U3041" s="1974"/>
      <c r="V3041" s="1974"/>
    </row>
    <row r="3042" spans="1:22">
      <c r="A3042" s="1722"/>
      <c r="B3042" s="2648"/>
      <c r="C3042" s="659"/>
      <c r="D3042" s="1722"/>
      <c r="E3042" s="2648"/>
      <c r="F3042" s="2648"/>
      <c r="G3042" s="1722"/>
      <c r="H3042" s="2648"/>
      <c r="I3042" s="2643"/>
      <c r="J3042" s="1975"/>
      <c r="K3042" s="1975"/>
      <c r="L3042" s="1974"/>
      <c r="M3042" s="1976"/>
      <c r="N3042" s="1976"/>
      <c r="O3042" s="1976"/>
      <c r="P3042" s="1976"/>
      <c r="Q3042" s="1976"/>
      <c r="R3042" s="1976"/>
      <c r="S3042" s="2649"/>
      <c r="T3042" s="1722"/>
      <c r="U3042" s="1974"/>
      <c r="V3042" s="1974"/>
    </row>
    <row r="3043" spans="1:22">
      <c r="A3043" s="1722"/>
      <c r="B3043" s="2648"/>
      <c r="C3043" s="659"/>
      <c r="D3043" s="1722"/>
      <c r="E3043" s="2648"/>
      <c r="F3043" s="2648"/>
      <c r="G3043" s="1722"/>
      <c r="H3043" s="2648"/>
      <c r="I3043" s="2643"/>
      <c r="J3043" s="1975"/>
      <c r="K3043" s="1975"/>
      <c r="L3043" s="1974"/>
      <c r="M3043" s="1976"/>
      <c r="N3043" s="1976"/>
      <c r="O3043" s="1976"/>
      <c r="P3043" s="1976"/>
      <c r="Q3043" s="1976"/>
      <c r="R3043" s="1976"/>
      <c r="S3043" s="2649"/>
      <c r="T3043" s="1722"/>
      <c r="U3043" s="1974"/>
      <c r="V3043" s="1974"/>
    </row>
    <row r="3044" spans="1:22">
      <c r="A3044" s="1722"/>
      <c r="B3044" s="2648"/>
      <c r="C3044" s="659"/>
      <c r="D3044" s="1722"/>
      <c r="E3044" s="2648"/>
      <c r="F3044" s="2648"/>
      <c r="G3044" s="1722"/>
      <c r="H3044" s="2648"/>
      <c r="I3044" s="2643"/>
      <c r="J3044" s="1975"/>
      <c r="K3044" s="1975"/>
      <c r="L3044" s="1974"/>
      <c r="M3044" s="1976"/>
      <c r="N3044" s="1976"/>
      <c r="O3044" s="1976"/>
      <c r="P3044" s="1976"/>
      <c r="Q3044" s="1976"/>
      <c r="R3044" s="1976"/>
      <c r="S3044" s="2649"/>
      <c r="T3044" s="1722"/>
      <c r="U3044" s="1974"/>
      <c r="V3044" s="1974"/>
    </row>
    <row r="3045" spans="1:22">
      <c r="A3045" s="1722"/>
      <c r="B3045" s="2648"/>
      <c r="C3045" s="659"/>
      <c r="D3045" s="1722"/>
      <c r="E3045" s="2648"/>
      <c r="F3045" s="2648"/>
      <c r="G3045" s="1722"/>
      <c r="H3045" s="2648"/>
      <c r="I3045" s="2643"/>
      <c r="J3045" s="1975"/>
      <c r="K3045" s="1975"/>
      <c r="L3045" s="1974"/>
      <c r="M3045" s="1976"/>
      <c r="N3045" s="1976"/>
      <c r="O3045" s="1976"/>
      <c r="P3045" s="1976"/>
      <c r="Q3045" s="1976"/>
      <c r="R3045" s="1976"/>
      <c r="S3045" s="2649"/>
      <c r="T3045" s="1722"/>
      <c r="U3045" s="1974"/>
      <c r="V3045" s="1974"/>
    </row>
    <row r="3046" spans="1:22">
      <c r="A3046" s="1722"/>
      <c r="B3046" s="2648"/>
      <c r="C3046" s="659"/>
      <c r="D3046" s="1722"/>
      <c r="E3046" s="2648"/>
      <c r="F3046" s="2648"/>
      <c r="G3046" s="1722"/>
      <c r="H3046" s="2648"/>
      <c r="I3046" s="2643"/>
      <c r="J3046" s="1975"/>
      <c r="K3046" s="1975"/>
      <c r="L3046" s="1974"/>
      <c r="M3046" s="1976"/>
      <c r="N3046" s="1976"/>
      <c r="O3046" s="1976"/>
      <c r="P3046" s="1976"/>
      <c r="Q3046" s="1976"/>
      <c r="R3046" s="1976"/>
      <c r="S3046" s="2649"/>
      <c r="T3046" s="1722"/>
      <c r="U3046" s="1974"/>
      <c r="V3046" s="1974"/>
    </row>
    <row r="3047" spans="1:22">
      <c r="A3047" s="1722"/>
      <c r="B3047" s="2648"/>
      <c r="C3047" s="659"/>
      <c r="D3047" s="1722"/>
      <c r="E3047" s="2648"/>
      <c r="F3047" s="2648"/>
      <c r="G3047" s="1722"/>
      <c r="H3047" s="2648"/>
      <c r="I3047" s="2643"/>
      <c r="J3047" s="1975"/>
      <c r="K3047" s="1975"/>
      <c r="L3047" s="1974"/>
      <c r="M3047" s="1976"/>
      <c r="N3047" s="1976"/>
      <c r="O3047" s="1976"/>
      <c r="P3047" s="1976"/>
      <c r="Q3047" s="1976"/>
      <c r="R3047" s="1976"/>
      <c r="S3047" s="2649"/>
      <c r="T3047" s="1722"/>
      <c r="U3047" s="1974"/>
      <c r="V3047" s="1974"/>
    </row>
    <row r="3048" spans="1:22">
      <c r="A3048" s="1722"/>
      <c r="B3048" s="2648"/>
      <c r="C3048" s="659"/>
      <c r="D3048" s="1722"/>
      <c r="E3048" s="2648"/>
      <c r="F3048" s="2648"/>
      <c r="G3048" s="1722"/>
      <c r="H3048" s="2648"/>
      <c r="I3048" s="2643"/>
      <c r="J3048" s="1975"/>
      <c r="K3048" s="1975"/>
      <c r="L3048" s="1974"/>
      <c r="M3048" s="1976"/>
      <c r="N3048" s="1976"/>
      <c r="O3048" s="1976"/>
      <c r="P3048" s="1976"/>
      <c r="Q3048" s="1976"/>
      <c r="R3048" s="1976"/>
      <c r="S3048" s="2649"/>
      <c r="T3048" s="1722"/>
      <c r="U3048" s="1974"/>
      <c r="V3048" s="1974"/>
    </row>
    <row r="3049" spans="1:22">
      <c r="A3049" s="1722"/>
      <c r="B3049" s="2648"/>
      <c r="C3049" s="659"/>
      <c r="D3049" s="1722"/>
      <c r="E3049" s="2648"/>
      <c r="F3049" s="2648"/>
      <c r="G3049" s="1722"/>
      <c r="H3049" s="2648"/>
      <c r="I3049" s="2643"/>
      <c r="J3049" s="1975"/>
      <c r="K3049" s="1975"/>
      <c r="L3049" s="1974"/>
      <c r="M3049" s="1976"/>
      <c r="N3049" s="1976"/>
      <c r="O3049" s="1976"/>
      <c r="P3049" s="1976"/>
      <c r="Q3049" s="1976"/>
      <c r="R3049" s="1976"/>
      <c r="S3049" s="2649"/>
      <c r="T3049" s="1722"/>
      <c r="U3049" s="1974"/>
      <c r="V3049" s="1974"/>
    </row>
    <row r="3050" spans="1:22">
      <c r="A3050" s="1722"/>
      <c r="B3050" s="2648"/>
      <c r="C3050" s="659"/>
      <c r="D3050" s="1722"/>
      <c r="E3050" s="2648"/>
      <c r="F3050" s="2648"/>
      <c r="G3050" s="1722"/>
      <c r="H3050" s="2648"/>
      <c r="I3050" s="2643"/>
      <c r="J3050" s="1975"/>
      <c r="K3050" s="1975"/>
      <c r="L3050" s="1974"/>
      <c r="M3050" s="1976"/>
      <c r="N3050" s="1976"/>
      <c r="O3050" s="1976"/>
      <c r="P3050" s="1976"/>
      <c r="Q3050" s="1976"/>
      <c r="R3050" s="1976"/>
      <c r="S3050" s="2649"/>
      <c r="T3050" s="1722"/>
      <c r="U3050" s="1974"/>
      <c r="V3050" s="1974"/>
    </row>
    <row r="3051" spans="1:22">
      <c r="A3051" s="1722"/>
      <c r="B3051" s="2648"/>
      <c r="C3051" s="659"/>
      <c r="D3051" s="1722"/>
      <c r="E3051" s="2648"/>
      <c r="F3051" s="2648"/>
      <c r="G3051" s="1722"/>
      <c r="H3051" s="2648"/>
      <c r="I3051" s="2643"/>
      <c r="J3051" s="1975"/>
      <c r="K3051" s="1975"/>
      <c r="L3051" s="1974"/>
      <c r="M3051" s="1976"/>
      <c r="N3051" s="1976"/>
      <c r="O3051" s="1976"/>
      <c r="P3051" s="1976"/>
      <c r="Q3051" s="1976"/>
      <c r="R3051" s="1976"/>
      <c r="S3051" s="2649"/>
      <c r="T3051" s="1722"/>
      <c r="U3051" s="1974"/>
      <c r="V3051" s="1974"/>
    </row>
    <row r="3052" spans="1:22">
      <c r="A3052" s="1722"/>
      <c r="B3052" s="2648"/>
      <c r="C3052" s="659"/>
      <c r="D3052" s="1722"/>
      <c r="E3052" s="2648"/>
      <c r="F3052" s="2648"/>
      <c r="G3052" s="1722"/>
      <c r="H3052" s="2648"/>
      <c r="I3052" s="2643"/>
      <c r="J3052" s="1975"/>
      <c r="K3052" s="1975"/>
      <c r="L3052" s="1974"/>
      <c r="M3052" s="1976"/>
      <c r="N3052" s="1976"/>
      <c r="O3052" s="1976"/>
      <c r="P3052" s="1976"/>
      <c r="Q3052" s="1976"/>
      <c r="R3052" s="1976"/>
      <c r="S3052" s="2649"/>
      <c r="T3052" s="1722"/>
      <c r="U3052" s="1974"/>
      <c r="V3052" s="1974"/>
    </row>
    <row r="3053" spans="1:22">
      <c r="A3053" s="1722"/>
      <c r="B3053" s="2648"/>
      <c r="C3053" s="659"/>
      <c r="D3053" s="1722"/>
      <c r="E3053" s="2648"/>
      <c r="F3053" s="2648"/>
      <c r="G3053" s="1722"/>
      <c r="H3053" s="2648"/>
      <c r="I3053" s="2643"/>
      <c r="J3053" s="1975"/>
      <c r="K3053" s="1975"/>
      <c r="L3053" s="1974"/>
      <c r="M3053" s="1976"/>
      <c r="N3053" s="1976"/>
      <c r="O3053" s="1976"/>
      <c r="P3053" s="1976"/>
      <c r="Q3053" s="1976"/>
      <c r="R3053" s="1976"/>
      <c r="S3053" s="2649"/>
      <c r="T3053" s="1722"/>
      <c r="U3053" s="1974"/>
      <c r="V3053" s="1974"/>
    </row>
    <row r="3054" spans="1:22">
      <c r="A3054" s="1722"/>
      <c r="B3054" s="2648"/>
      <c r="C3054" s="659"/>
      <c r="D3054" s="1722"/>
      <c r="E3054" s="2648"/>
      <c r="F3054" s="2648"/>
      <c r="G3054" s="1722"/>
      <c r="H3054" s="2648"/>
      <c r="I3054" s="2643"/>
      <c r="J3054" s="1975"/>
      <c r="K3054" s="1975"/>
      <c r="L3054" s="1974"/>
      <c r="M3054" s="1976"/>
      <c r="N3054" s="1976"/>
      <c r="O3054" s="1976"/>
      <c r="P3054" s="1976"/>
      <c r="Q3054" s="1976"/>
      <c r="R3054" s="1976"/>
      <c r="S3054" s="2649"/>
      <c r="T3054" s="1722"/>
      <c r="U3054" s="1974"/>
      <c r="V3054" s="1974"/>
    </row>
    <row r="3055" spans="1:22">
      <c r="A3055" s="1722"/>
      <c r="B3055" s="2648"/>
      <c r="C3055" s="659"/>
      <c r="D3055" s="1722"/>
      <c r="E3055" s="2648"/>
      <c r="F3055" s="2648"/>
      <c r="G3055" s="1722"/>
      <c r="H3055" s="2648"/>
      <c r="I3055" s="2643"/>
      <c r="J3055" s="1975"/>
      <c r="K3055" s="1975"/>
      <c r="L3055" s="1974"/>
      <c r="M3055" s="1976"/>
      <c r="N3055" s="1976"/>
      <c r="O3055" s="1976"/>
      <c r="P3055" s="1976"/>
      <c r="Q3055" s="1976"/>
      <c r="R3055" s="1976"/>
      <c r="S3055" s="2649"/>
      <c r="T3055" s="1722"/>
      <c r="U3055" s="1974"/>
      <c r="V3055" s="1974"/>
    </row>
    <row r="3056" spans="1:22">
      <c r="A3056" s="1722"/>
      <c r="B3056" s="2648"/>
      <c r="C3056" s="659"/>
      <c r="D3056" s="1722"/>
      <c r="E3056" s="2648"/>
      <c r="F3056" s="2648"/>
      <c r="G3056" s="1722"/>
      <c r="H3056" s="2648"/>
      <c r="I3056" s="2643"/>
      <c r="J3056" s="1975"/>
      <c r="K3056" s="1975"/>
      <c r="L3056" s="1974"/>
      <c r="M3056" s="1976"/>
      <c r="N3056" s="1976"/>
      <c r="O3056" s="1976"/>
      <c r="P3056" s="1976"/>
      <c r="Q3056" s="1976"/>
      <c r="R3056" s="1976"/>
      <c r="S3056" s="2649"/>
      <c r="T3056" s="1722"/>
      <c r="U3056" s="1974"/>
      <c r="V3056" s="1974"/>
    </row>
    <row r="3057" spans="1:22">
      <c r="A3057" s="1722"/>
      <c r="B3057" s="2648"/>
      <c r="C3057" s="659"/>
      <c r="D3057" s="1722"/>
      <c r="E3057" s="2648"/>
      <c r="F3057" s="2648"/>
      <c r="G3057" s="1722"/>
      <c r="H3057" s="2648"/>
      <c r="I3057" s="2643"/>
      <c r="J3057" s="1975"/>
      <c r="K3057" s="1975"/>
      <c r="L3057" s="1974"/>
      <c r="M3057" s="1976"/>
      <c r="N3057" s="1976"/>
      <c r="O3057" s="1976"/>
      <c r="P3057" s="1976"/>
      <c r="Q3057" s="1976"/>
      <c r="R3057" s="1976"/>
      <c r="S3057" s="2649"/>
      <c r="T3057" s="1722"/>
      <c r="U3057" s="1974"/>
      <c r="V3057" s="1974"/>
    </row>
    <row r="3058" spans="1:22">
      <c r="A3058" s="1722"/>
      <c r="B3058" s="2648"/>
      <c r="C3058" s="659"/>
      <c r="D3058" s="1722"/>
      <c r="E3058" s="2648"/>
      <c r="F3058" s="2648"/>
      <c r="G3058" s="1722"/>
      <c r="H3058" s="2648"/>
      <c r="I3058" s="2643"/>
      <c r="J3058" s="1975"/>
      <c r="K3058" s="1975"/>
      <c r="L3058" s="1974"/>
      <c r="M3058" s="1976"/>
      <c r="N3058" s="1976"/>
      <c r="O3058" s="1976"/>
      <c r="P3058" s="1976"/>
      <c r="Q3058" s="1976"/>
      <c r="R3058" s="1976"/>
      <c r="S3058" s="2649"/>
      <c r="T3058" s="1722"/>
      <c r="U3058" s="1974"/>
      <c r="V3058" s="1974"/>
    </row>
    <row r="3059" spans="1:22">
      <c r="A3059" s="1722"/>
      <c r="B3059" s="2648"/>
      <c r="C3059" s="659"/>
      <c r="D3059" s="1722"/>
      <c r="E3059" s="2648"/>
      <c r="F3059" s="2648"/>
      <c r="G3059" s="1722"/>
      <c r="H3059" s="2648"/>
      <c r="I3059" s="2643"/>
      <c r="J3059" s="1975"/>
      <c r="K3059" s="1975"/>
      <c r="L3059" s="1974"/>
      <c r="M3059" s="1976"/>
      <c r="N3059" s="1976"/>
      <c r="O3059" s="1976"/>
      <c r="P3059" s="1976"/>
      <c r="Q3059" s="1976"/>
      <c r="R3059" s="1976"/>
      <c r="S3059" s="2649"/>
      <c r="T3059" s="1722"/>
      <c r="U3059" s="1974"/>
      <c r="V3059" s="1974"/>
    </row>
    <row r="3060" spans="1:22">
      <c r="A3060" s="1722"/>
      <c r="B3060" s="2648"/>
      <c r="C3060" s="659"/>
      <c r="D3060" s="1722"/>
      <c r="E3060" s="2648"/>
      <c r="F3060" s="2648"/>
      <c r="G3060" s="1722"/>
      <c r="H3060" s="2648"/>
      <c r="I3060" s="2643"/>
      <c r="J3060" s="1975"/>
      <c r="K3060" s="1975"/>
      <c r="L3060" s="1974"/>
      <c r="M3060" s="1976"/>
      <c r="N3060" s="1976"/>
      <c r="O3060" s="1976"/>
      <c r="P3060" s="1976"/>
      <c r="Q3060" s="1976"/>
      <c r="R3060" s="1976"/>
      <c r="S3060" s="2649"/>
      <c r="T3060" s="1722"/>
      <c r="U3060" s="1974"/>
      <c r="V3060" s="1974"/>
    </row>
    <row r="3061" spans="1:22">
      <c r="A3061" s="1722"/>
      <c r="B3061" s="2648"/>
      <c r="C3061" s="659"/>
      <c r="D3061" s="1722"/>
      <c r="E3061" s="2648"/>
      <c r="F3061" s="2648"/>
      <c r="G3061" s="1722"/>
      <c r="H3061" s="2648"/>
      <c r="I3061" s="2643"/>
      <c r="J3061" s="1975"/>
      <c r="K3061" s="1975"/>
      <c r="L3061" s="1974"/>
      <c r="M3061" s="1976"/>
      <c r="N3061" s="1976"/>
      <c r="O3061" s="1976"/>
      <c r="P3061" s="1976"/>
      <c r="Q3061" s="1976"/>
      <c r="R3061" s="1976"/>
      <c r="S3061" s="2649"/>
      <c r="T3061" s="1722"/>
      <c r="U3061" s="1974"/>
      <c r="V3061" s="1974"/>
    </row>
    <row r="3062" spans="1:22">
      <c r="A3062" s="1722"/>
      <c r="B3062" s="2648"/>
      <c r="C3062" s="659"/>
      <c r="D3062" s="1722"/>
      <c r="E3062" s="2648"/>
      <c r="F3062" s="2648"/>
      <c r="G3062" s="1722"/>
      <c r="H3062" s="2648"/>
      <c r="I3062" s="2643"/>
      <c r="J3062" s="1975"/>
      <c r="K3062" s="1975"/>
      <c r="L3062" s="1974"/>
      <c r="M3062" s="1976"/>
      <c r="N3062" s="1976"/>
      <c r="O3062" s="1976"/>
      <c r="P3062" s="1976"/>
      <c r="Q3062" s="1976"/>
      <c r="R3062" s="1976"/>
      <c r="S3062" s="2649"/>
      <c r="T3062" s="1722"/>
      <c r="U3062" s="1974"/>
      <c r="V3062" s="1974"/>
    </row>
    <row r="3063" spans="1:22">
      <c r="A3063" s="1722"/>
      <c r="B3063" s="2648"/>
      <c r="C3063" s="659"/>
      <c r="D3063" s="1722"/>
      <c r="E3063" s="2648"/>
      <c r="F3063" s="2648"/>
      <c r="G3063" s="1722"/>
      <c r="H3063" s="2648"/>
      <c r="I3063" s="2643"/>
      <c r="J3063" s="1975"/>
      <c r="K3063" s="1975"/>
      <c r="L3063" s="1974"/>
      <c r="M3063" s="1976"/>
      <c r="N3063" s="1976"/>
      <c r="O3063" s="1976"/>
      <c r="P3063" s="1976"/>
      <c r="Q3063" s="1976"/>
      <c r="R3063" s="1976"/>
      <c r="S3063" s="2649"/>
      <c r="T3063" s="1722"/>
      <c r="U3063" s="1974"/>
      <c r="V3063" s="1974"/>
    </row>
    <row r="3064" spans="1:22">
      <c r="A3064" s="1722"/>
      <c r="B3064" s="2648"/>
      <c r="C3064" s="659"/>
      <c r="D3064" s="1722"/>
      <c r="E3064" s="2648"/>
      <c r="F3064" s="2648"/>
      <c r="G3064" s="1722"/>
      <c r="H3064" s="2648"/>
      <c r="I3064" s="2643"/>
      <c r="J3064" s="1975"/>
      <c r="K3064" s="1975"/>
      <c r="L3064" s="1974"/>
      <c r="M3064" s="1976"/>
      <c r="N3064" s="1976"/>
      <c r="O3064" s="1976"/>
      <c r="P3064" s="1976"/>
      <c r="Q3064" s="1976"/>
      <c r="R3064" s="1976"/>
      <c r="S3064" s="2649"/>
      <c r="T3064" s="1722"/>
      <c r="U3064" s="1974"/>
      <c r="V3064" s="1974"/>
    </row>
    <row r="3065" spans="1:22">
      <c r="A3065" s="1722"/>
      <c r="B3065" s="2648"/>
      <c r="C3065" s="659"/>
      <c r="D3065" s="1722"/>
      <c r="E3065" s="2648"/>
      <c r="F3065" s="2648"/>
      <c r="G3065" s="1722"/>
      <c r="H3065" s="2648"/>
      <c r="I3065" s="2643"/>
      <c r="J3065" s="1975"/>
      <c r="K3065" s="1975"/>
      <c r="L3065" s="1974"/>
      <c r="M3065" s="1976"/>
      <c r="N3065" s="1976"/>
      <c r="O3065" s="1976"/>
      <c r="P3065" s="1976"/>
      <c r="Q3065" s="1976"/>
      <c r="R3065" s="1976"/>
      <c r="S3065" s="2649"/>
      <c r="T3065" s="1722"/>
      <c r="U3065" s="1974"/>
      <c r="V3065" s="1974"/>
    </row>
    <row r="3066" spans="1:22">
      <c r="A3066" s="1722"/>
      <c r="B3066" s="2648"/>
      <c r="C3066" s="659"/>
      <c r="D3066" s="1722"/>
      <c r="E3066" s="2648"/>
      <c r="F3066" s="2648"/>
      <c r="G3066" s="1722"/>
      <c r="H3066" s="2648"/>
      <c r="I3066" s="2643"/>
      <c r="J3066" s="1975"/>
      <c r="K3066" s="1975"/>
      <c r="L3066" s="1974"/>
      <c r="M3066" s="1976"/>
      <c r="N3066" s="1976"/>
      <c r="O3066" s="1976"/>
      <c r="P3066" s="1976"/>
      <c r="Q3066" s="1976"/>
      <c r="R3066" s="1976"/>
      <c r="S3066" s="2649"/>
      <c r="T3066" s="1722"/>
      <c r="U3066" s="1974"/>
      <c r="V3066" s="1974"/>
    </row>
    <row r="3067" spans="1:22">
      <c r="A3067" s="1722"/>
      <c r="B3067" s="2648"/>
      <c r="C3067" s="659"/>
      <c r="D3067" s="1722"/>
      <c r="E3067" s="2648"/>
      <c r="F3067" s="2648"/>
      <c r="G3067" s="1722"/>
      <c r="H3067" s="2648"/>
      <c r="I3067" s="2643"/>
      <c r="J3067" s="1975"/>
      <c r="K3067" s="1975"/>
      <c r="L3067" s="1974"/>
      <c r="M3067" s="1976"/>
      <c r="N3067" s="1976"/>
      <c r="O3067" s="1976"/>
      <c r="P3067" s="1976"/>
      <c r="Q3067" s="1976"/>
      <c r="R3067" s="1976"/>
      <c r="S3067" s="2649"/>
      <c r="T3067" s="1722"/>
      <c r="U3067" s="1974"/>
      <c r="V3067" s="1974"/>
    </row>
    <row r="3068" spans="1:22">
      <c r="A3068" s="1722"/>
      <c r="B3068" s="2648"/>
      <c r="C3068" s="659"/>
      <c r="D3068" s="1722"/>
      <c r="E3068" s="2648"/>
      <c r="F3068" s="2648"/>
      <c r="G3068" s="1722"/>
      <c r="H3068" s="2648"/>
      <c r="I3068" s="2643"/>
      <c r="J3068" s="1975"/>
      <c r="K3068" s="1975"/>
      <c r="L3068" s="1974"/>
      <c r="M3068" s="1976"/>
      <c r="N3068" s="1976"/>
      <c r="O3068" s="1976"/>
      <c r="P3068" s="1976"/>
      <c r="Q3068" s="1976"/>
      <c r="R3068" s="1976"/>
      <c r="S3068" s="2649"/>
      <c r="T3068" s="1722"/>
      <c r="U3068" s="1974"/>
      <c r="V3068" s="1974"/>
    </row>
    <row r="3069" spans="1:22">
      <c r="A3069" s="1722"/>
      <c r="B3069" s="2648"/>
      <c r="C3069" s="659"/>
      <c r="D3069" s="1722"/>
      <c r="E3069" s="2648"/>
      <c r="F3069" s="2648"/>
      <c r="G3069" s="1722"/>
      <c r="H3069" s="2648"/>
      <c r="I3069" s="2643"/>
      <c r="J3069" s="1975"/>
      <c r="K3069" s="1975"/>
      <c r="L3069" s="1974"/>
      <c r="M3069" s="1976"/>
      <c r="N3069" s="1976"/>
      <c r="O3069" s="1976"/>
      <c r="P3069" s="1976"/>
      <c r="Q3069" s="1976"/>
      <c r="R3069" s="1976"/>
      <c r="S3069" s="2649"/>
      <c r="T3069" s="1722"/>
      <c r="U3069" s="1974"/>
      <c r="V3069" s="1974"/>
    </row>
    <row r="3070" spans="1:22">
      <c r="A3070" s="1722"/>
      <c r="B3070" s="2648"/>
      <c r="C3070" s="659"/>
      <c r="D3070" s="1722"/>
      <c r="E3070" s="2648"/>
      <c r="F3070" s="2648"/>
      <c r="G3070" s="1722"/>
      <c r="H3070" s="2648"/>
      <c r="I3070" s="2643"/>
      <c r="J3070" s="1975"/>
      <c r="K3070" s="1975"/>
      <c r="L3070" s="1974"/>
      <c r="M3070" s="1976"/>
      <c r="N3070" s="1976"/>
      <c r="O3070" s="1976"/>
      <c r="P3070" s="1976"/>
      <c r="Q3070" s="1976"/>
      <c r="R3070" s="1976"/>
      <c r="S3070" s="2649"/>
      <c r="T3070" s="1722"/>
      <c r="U3070" s="1974"/>
      <c r="V3070" s="1974"/>
    </row>
    <row r="3071" spans="1:22">
      <c r="A3071" s="1722"/>
      <c r="B3071" s="2648"/>
      <c r="C3071" s="659"/>
      <c r="D3071" s="1722"/>
      <c r="E3071" s="2648"/>
      <c r="F3071" s="2648"/>
      <c r="G3071" s="1722"/>
      <c r="H3071" s="2648"/>
      <c r="I3071" s="2643"/>
      <c r="J3071" s="1975"/>
      <c r="K3071" s="1975"/>
      <c r="L3071" s="1974"/>
      <c r="M3071" s="1976"/>
      <c r="N3071" s="1976"/>
      <c r="O3071" s="1976"/>
      <c r="P3071" s="1976"/>
      <c r="Q3071" s="1976"/>
      <c r="R3071" s="1976"/>
      <c r="S3071" s="2649"/>
      <c r="T3071" s="1722"/>
      <c r="U3071" s="1974"/>
      <c r="V3071" s="1974"/>
    </row>
    <row r="3072" spans="1:22">
      <c r="A3072" s="1722"/>
      <c r="B3072" s="2648"/>
      <c r="C3072" s="659"/>
      <c r="D3072" s="1722"/>
      <c r="E3072" s="2648"/>
      <c r="F3072" s="2648"/>
      <c r="G3072" s="1722"/>
      <c r="H3072" s="2648"/>
      <c r="I3072" s="2643"/>
      <c r="J3072" s="1975"/>
      <c r="K3072" s="1975"/>
      <c r="L3072" s="1974"/>
      <c r="M3072" s="1976"/>
      <c r="N3072" s="1976"/>
      <c r="O3072" s="1976"/>
      <c r="P3072" s="1976"/>
      <c r="Q3072" s="1976"/>
      <c r="R3072" s="1976"/>
      <c r="S3072" s="2649"/>
      <c r="T3072" s="1722"/>
      <c r="U3072" s="1974"/>
      <c r="V3072" s="1974"/>
    </row>
    <row r="3073" spans="1:22">
      <c r="A3073" s="1722"/>
      <c r="B3073" s="2648"/>
      <c r="C3073" s="659"/>
      <c r="D3073" s="1722"/>
      <c r="E3073" s="2648"/>
      <c r="F3073" s="2648"/>
      <c r="G3073" s="1722"/>
      <c r="H3073" s="2648"/>
      <c r="I3073" s="2643"/>
      <c r="J3073" s="1975"/>
      <c r="K3073" s="1975"/>
      <c r="L3073" s="1974"/>
      <c r="M3073" s="1976"/>
      <c r="N3073" s="1976"/>
      <c r="O3073" s="1976"/>
      <c r="P3073" s="1976"/>
      <c r="Q3073" s="1976"/>
      <c r="R3073" s="1976"/>
      <c r="S3073" s="2649"/>
      <c r="T3073" s="1722"/>
      <c r="U3073" s="1974"/>
      <c r="V3073" s="1974"/>
    </row>
    <row r="3074" spans="1:22">
      <c r="A3074" s="1722"/>
      <c r="B3074" s="2648"/>
      <c r="C3074" s="659"/>
      <c r="D3074" s="1722"/>
      <c r="E3074" s="2648"/>
      <c r="F3074" s="2648"/>
      <c r="G3074" s="1722"/>
      <c r="H3074" s="2648"/>
      <c r="I3074" s="2643"/>
      <c r="J3074" s="1975"/>
      <c r="K3074" s="1975"/>
      <c r="L3074" s="1974"/>
      <c r="M3074" s="1976"/>
      <c r="N3074" s="1976"/>
      <c r="O3074" s="1976"/>
      <c r="P3074" s="1976"/>
      <c r="Q3074" s="1976"/>
      <c r="R3074" s="1976"/>
      <c r="S3074" s="2649"/>
      <c r="T3074" s="1722"/>
      <c r="U3074" s="1974"/>
      <c r="V3074" s="1974"/>
    </row>
    <row r="3075" spans="1:22">
      <c r="A3075" s="1722"/>
      <c r="B3075" s="2648"/>
      <c r="C3075" s="659"/>
      <c r="D3075" s="1722"/>
      <c r="E3075" s="2648"/>
      <c r="F3075" s="2648"/>
      <c r="G3075" s="1722"/>
      <c r="H3075" s="2648"/>
      <c r="I3075" s="2643"/>
      <c r="J3075" s="1975"/>
      <c r="K3075" s="1975"/>
      <c r="L3075" s="1974"/>
      <c r="M3075" s="1976"/>
      <c r="N3075" s="1976"/>
      <c r="O3075" s="1976"/>
      <c r="P3075" s="1976"/>
      <c r="Q3075" s="1976"/>
      <c r="R3075" s="1976"/>
      <c r="S3075" s="2649"/>
      <c r="T3075" s="1722"/>
      <c r="U3075" s="1974"/>
      <c r="V3075" s="1974"/>
    </row>
    <row r="3076" spans="1:22">
      <c r="A3076" s="1722"/>
      <c r="B3076" s="2648"/>
      <c r="C3076" s="659"/>
      <c r="D3076" s="1722"/>
      <c r="E3076" s="2648"/>
      <c r="F3076" s="2648"/>
      <c r="G3076" s="1722"/>
      <c r="H3076" s="2648"/>
      <c r="I3076" s="2643"/>
      <c r="J3076" s="1975"/>
      <c r="K3076" s="1975"/>
      <c r="L3076" s="1974"/>
      <c r="M3076" s="1976"/>
      <c r="N3076" s="1976"/>
      <c r="O3076" s="1976"/>
      <c r="P3076" s="1976"/>
      <c r="Q3076" s="1976"/>
      <c r="R3076" s="1976"/>
      <c r="S3076" s="2649"/>
      <c r="T3076" s="1722"/>
      <c r="U3076" s="1974"/>
      <c r="V3076" s="1974"/>
    </row>
    <row r="3077" spans="1:22">
      <c r="A3077" s="1722"/>
      <c r="B3077" s="2648"/>
      <c r="C3077" s="659"/>
      <c r="D3077" s="1722"/>
      <c r="E3077" s="2648"/>
      <c r="F3077" s="2648"/>
      <c r="G3077" s="1722"/>
      <c r="H3077" s="2648"/>
      <c r="I3077" s="2643"/>
      <c r="J3077" s="1975"/>
      <c r="K3077" s="1975"/>
      <c r="L3077" s="1974"/>
      <c r="M3077" s="1976"/>
      <c r="N3077" s="1976"/>
      <c r="O3077" s="1976"/>
      <c r="P3077" s="1976"/>
      <c r="Q3077" s="1976"/>
      <c r="R3077" s="1976"/>
      <c r="S3077" s="2649"/>
      <c r="T3077" s="1722"/>
      <c r="U3077" s="1974"/>
      <c r="V3077" s="1974"/>
    </row>
    <row r="3078" spans="1:22">
      <c r="A3078" s="1722"/>
      <c r="B3078" s="2648"/>
      <c r="C3078" s="659"/>
      <c r="D3078" s="1722"/>
      <c r="E3078" s="2648"/>
      <c r="F3078" s="2648"/>
      <c r="G3078" s="1722"/>
      <c r="H3078" s="2648"/>
      <c r="I3078" s="2643"/>
      <c r="J3078" s="1975"/>
      <c r="K3078" s="1975"/>
      <c r="L3078" s="1974"/>
      <c r="M3078" s="1976"/>
      <c r="N3078" s="1976"/>
      <c r="O3078" s="1976"/>
      <c r="P3078" s="1976"/>
      <c r="Q3078" s="1976"/>
      <c r="R3078" s="1976"/>
      <c r="S3078" s="2649"/>
      <c r="T3078" s="1722"/>
      <c r="U3078" s="1974"/>
      <c r="V3078" s="1974"/>
    </row>
    <row r="3079" spans="1:22">
      <c r="A3079" s="1722"/>
      <c r="B3079" s="2648"/>
      <c r="C3079" s="659"/>
      <c r="D3079" s="1722"/>
      <c r="E3079" s="2648"/>
      <c r="F3079" s="2648"/>
      <c r="G3079" s="1722"/>
      <c r="H3079" s="2648"/>
      <c r="I3079" s="2643"/>
      <c r="J3079" s="1975"/>
      <c r="K3079" s="1975"/>
      <c r="L3079" s="1974"/>
      <c r="M3079" s="1976"/>
      <c r="N3079" s="1976"/>
      <c r="O3079" s="1976"/>
      <c r="P3079" s="1976"/>
      <c r="Q3079" s="1976"/>
      <c r="R3079" s="1976"/>
      <c r="S3079" s="2649"/>
      <c r="T3079" s="1722"/>
      <c r="U3079" s="1974"/>
      <c r="V3079" s="1974"/>
    </row>
    <row r="3080" spans="1:22">
      <c r="A3080" s="1722"/>
      <c r="B3080" s="2648"/>
      <c r="C3080" s="659"/>
      <c r="D3080" s="1722"/>
      <c r="E3080" s="2648"/>
      <c r="F3080" s="2648"/>
      <c r="G3080" s="1722"/>
      <c r="H3080" s="2648"/>
      <c r="I3080" s="2643"/>
      <c r="J3080" s="1975"/>
      <c r="K3080" s="1975"/>
      <c r="L3080" s="1974"/>
      <c r="M3080" s="1976"/>
      <c r="N3080" s="1976"/>
      <c r="O3080" s="1976"/>
      <c r="P3080" s="1976"/>
      <c r="Q3080" s="1976"/>
      <c r="R3080" s="1976"/>
      <c r="S3080" s="2649"/>
      <c r="T3080" s="1722"/>
      <c r="U3080" s="1974"/>
      <c r="V3080" s="1974"/>
    </row>
    <row r="3081" spans="1:22">
      <c r="A3081" s="1722"/>
      <c r="B3081" s="2648"/>
      <c r="C3081" s="659"/>
      <c r="D3081" s="1722"/>
      <c r="E3081" s="2648"/>
      <c r="F3081" s="2648"/>
      <c r="G3081" s="1722"/>
      <c r="H3081" s="2648"/>
      <c r="I3081" s="2643"/>
      <c r="J3081" s="1975"/>
      <c r="K3081" s="1975"/>
      <c r="L3081" s="1974"/>
      <c r="M3081" s="1976"/>
      <c r="N3081" s="1976"/>
      <c r="O3081" s="1976"/>
      <c r="P3081" s="1976"/>
      <c r="Q3081" s="1976"/>
      <c r="R3081" s="1976"/>
      <c r="S3081" s="2649"/>
      <c r="T3081" s="1722"/>
      <c r="U3081" s="1974"/>
      <c r="V3081" s="1974"/>
    </row>
    <row r="3082" spans="1:22">
      <c r="A3082" s="1722"/>
      <c r="B3082" s="2648"/>
      <c r="C3082" s="659"/>
      <c r="D3082" s="1722"/>
      <c r="E3082" s="2648"/>
      <c r="F3082" s="2648"/>
      <c r="G3082" s="1722"/>
      <c r="H3082" s="2648"/>
      <c r="I3082" s="2643"/>
      <c r="J3082" s="1975"/>
      <c r="K3082" s="1975"/>
      <c r="L3082" s="1974"/>
      <c r="M3082" s="1976"/>
      <c r="N3082" s="1976"/>
      <c r="O3082" s="1976"/>
      <c r="P3082" s="1976"/>
      <c r="Q3082" s="1976"/>
      <c r="R3082" s="1976"/>
      <c r="S3082" s="2649"/>
      <c r="T3082" s="1722"/>
      <c r="U3082" s="1974"/>
      <c r="V3082" s="1974"/>
    </row>
    <row r="3083" spans="1:22">
      <c r="A3083" s="1722"/>
      <c r="B3083" s="2648"/>
      <c r="C3083" s="659"/>
      <c r="D3083" s="1722"/>
      <c r="E3083" s="2648"/>
      <c r="F3083" s="2648"/>
      <c r="G3083" s="1722"/>
      <c r="H3083" s="2648"/>
      <c r="I3083" s="2643"/>
      <c r="J3083" s="1975"/>
      <c r="K3083" s="1975"/>
      <c r="L3083" s="1974"/>
      <c r="M3083" s="1976"/>
      <c r="N3083" s="1976"/>
      <c r="O3083" s="1976"/>
      <c r="P3083" s="1976"/>
      <c r="Q3083" s="1976"/>
      <c r="R3083" s="1976"/>
      <c r="S3083" s="2649"/>
      <c r="T3083" s="1722"/>
      <c r="U3083" s="1974"/>
      <c r="V3083" s="1974"/>
    </row>
    <row r="3084" spans="1:22">
      <c r="A3084" s="1722"/>
      <c r="B3084" s="2648"/>
      <c r="C3084" s="659"/>
      <c r="D3084" s="1722"/>
      <c r="E3084" s="2648"/>
      <c r="F3084" s="2648"/>
      <c r="G3084" s="1722"/>
      <c r="H3084" s="2648"/>
      <c r="I3084" s="2643"/>
      <c r="J3084" s="1975"/>
      <c r="K3084" s="1975"/>
      <c r="L3084" s="1974"/>
      <c r="M3084" s="1976"/>
      <c r="N3084" s="1976"/>
      <c r="O3084" s="1976"/>
      <c r="P3084" s="1976"/>
      <c r="Q3084" s="1976"/>
      <c r="R3084" s="1976"/>
      <c r="S3084" s="2649"/>
      <c r="T3084" s="1722"/>
      <c r="U3084" s="1974"/>
      <c r="V3084" s="1974"/>
    </row>
    <row r="3085" spans="1:22">
      <c r="A3085" s="1722"/>
      <c r="B3085" s="2648"/>
      <c r="C3085" s="659"/>
      <c r="D3085" s="1722"/>
      <c r="E3085" s="2648"/>
      <c r="F3085" s="2648"/>
      <c r="G3085" s="1722"/>
      <c r="H3085" s="2648"/>
      <c r="I3085" s="2643"/>
      <c r="J3085" s="1975"/>
      <c r="K3085" s="1975"/>
      <c r="L3085" s="1974"/>
      <c r="M3085" s="1976"/>
      <c r="N3085" s="1976"/>
      <c r="O3085" s="1976"/>
      <c r="P3085" s="1976"/>
      <c r="Q3085" s="1976"/>
      <c r="R3085" s="1976"/>
      <c r="S3085" s="2649"/>
      <c r="T3085" s="1722"/>
      <c r="U3085" s="1974"/>
      <c r="V3085" s="1974"/>
    </row>
    <row r="3086" spans="1:22">
      <c r="A3086" s="1722"/>
      <c r="B3086" s="2648"/>
      <c r="C3086" s="659"/>
      <c r="D3086" s="1722"/>
      <c r="E3086" s="2648"/>
      <c r="F3086" s="2648"/>
      <c r="G3086" s="1722"/>
      <c r="H3086" s="2648"/>
      <c r="I3086" s="2643"/>
      <c r="J3086" s="1975"/>
      <c r="K3086" s="1975"/>
      <c r="L3086" s="1974"/>
      <c r="M3086" s="1976"/>
      <c r="N3086" s="1976"/>
      <c r="O3086" s="1976"/>
      <c r="P3086" s="1976"/>
      <c r="Q3086" s="1976"/>
      <c r="R3086" s="1976"/>
      <c r="S3086" s="2649"/>
      <c r="T3086" s="1722"/>
      <c r="U3086" s="1974"/>
      <c r="V3086" s="1974"/>
    </row>
    <row r="3087" spans="1:22">
      <c r="A3087" s="1722"/>
      <c r="B3087" s="2648"/>
      <c r="C3087" s="659"/>
      <c r="D3087" s="1722"/>
      <c r="E3087" s="2648"/>
      <c r="F3087" s="2648"/>
      <c r="G3087" s="1722"/>
      <c r="H3087" s="2648"/>
      <c r="I3087" s="2643"/>
      <c r="J3087" s="1975"/>
      <c r="K3087" s="1975"/>
      <c r="L3087" s="1974"/>
      <c r="M3087" s="1976"/>
      <c r="N3087" s="1976"/>
      <c r="O3087" s="1976"/>
      <c r="P3087" s="1976"/>
      <c r="Q3087" s="1976"/>
      <c r="R3087" s="1976"/>
      <c r="S3087" s="2649"/>
      <c r="T3087" s="1722"/>
      <c r="U3087" s="1974"/>
      <c r="V3087" s="1974"/>
    </row>
    <row r="3088" spans="1:22">
      <c r="A3088" s="1722"/>
      <c r="B3088" s="2648"/>
      <c r="C3088" s="659"/>
      <c r="D3088" s="1722"/>
      <c r="E3088" s="2648"/>
      <c r="F3088" s="2648"/>
      <c r="G3088" s="1722"/>
      <c r="H3088" s="2648"/>
      <c r="I3088" s="2643"/>
      <c r="J3088" s="1975"/>
      <c r="K3088" s="1975"/>
      <c r="L3088" s="1974"/>
      <c r="M3088" s="1976"/>
      <c r="N3088" s="1976"/>
      <c r="O3088" s="1976"/>
      <c r="P3088" s="1976"/>
      <c r="Q3088" s="1976"/>
      <c r="R3088" s="1976"/>
      <c r="S3088" s="2649"/>
      <c r="T3088" s="1722"/>
      <c r="U3088" s="1974"/>
      <c r="V3088" s="1974"/>
    </row>
    <row r="3089" spans="1:22">
      <c r="A3089" s="1722"/>
      <c r="B3089" s="2648"/>
      <c r="C3089" s="659"/>
      <c r="D3089" s="1722"/>
      <c r="E3089" s="2648"/>
      <c r="F3089" s="2648"/>
      <c r="G3089" s="1722"/>
      <c r="H3089" s="2648"/>
      <c r="I3089" s="2643"/>
      <c r="J3089" s="1975"/>
      <c r="K3089" s="1975"/>
      <c r="L3089" s="1974"/>
      <c r="M3089" s="1976"/>
      <c r="N3089" s="1976"/>
      <c r="O3089" s="1976"/>
      <c r="P3089" s="1976"/>
      <c r="Q3089" s="1976"/>
      <c r="R3089" s="1976"/>
      <c r="S3089" s="2649"/>
      <c r="T3089" s="1722"/>
      <c r="U3089" s="1974"/>
      <c r="V3089" s="1974"/>
    </row>
    <row r="3090" spans="1:22">
      <c r="A3090" s="1722"/>
      <c r="B3090" s="2648"/>
      <c r="C3090" s="659"/>
      <c r="D3090" s="1722"/>
      <c r="E3090" s="2648"/>
      <c r="F3090" s="2648"/>
      <c r="G3090" s="1722"/>
      <c r="H3090" s="2648"/>
      <c r="I3090" s="2643"/>
      <c r="J3090" s="1975"/>
      <c r="K3090" s="1975"/>
      <c r="L3090" s="1974"/>
      <c r="M3090" s="1976"/>
      <c r="N3090" s="1976"/>
      <c r="O3090" s="1976"/>
      <c r="P3090" s="1976"/>
      <c r="Q3090" s="1976"/>
      <c r="R3090" s="1976"/>
      <c r="S3090" s="2649"/>
      <c r="T3090" s="1722"/>
      <c r="U3090" s="1974"/>
      <c r="V3090" s="1974"/>
    </row>
    <row r="3091" spans="1:22">
      <c r="A3091" s="1722"/>
      <c r="B3091" s="2648"/>
      <c r="C3091" s="659"/>
      <c r="D3091" s="1722"/>
      <c r="E3091" s="2648"/>
      <c r="F3091" s="2648"/>
      <c r="G3091" s="1722"/>
      <c r="H3091" s="2648"/>
      <c r="I3091" s="2643"/>
      <c r="J3091" s="1975"/>
      <c r="K3091" s="1975"/>
      <c r="L3091" s="1974"/>
      <c r="M3091" s="1976"/>
      <c r="N3091" s="1976"/>
      <c r="O3091" s="1976"/>
      <c r="P3091" s="1976"/>
      <c r="Q3091" s="1976"/>
      <c r="R3091" s="1976"/>
      <c r="S3091" s="2649"/>
      <c r="T3091" s="1722"/>
      <c r="U3091" s="1974"/>
      <c r="V3091" s="1974"/>
    </row>
    <row r="3092" spans="1:22">
      <c r="A3092" s="1722"/>
      <c r="B3092" s="2648"/>
      <c r="C3092" s="659"/>
      <c r="D3092" s="1722"/>
      <c r="E3092" s="2648"/>
      <c r="F3092" s="2648"/>
      <c r="G3092" s="1722"/>
      <c r="H3092" s="2648"/>
      <c r="I3092" s="2643"/>
      <c r="J3092" s="1975"/>
      <c r="K3092" s="1975"/>
      <c r="L3092" s="1974"/>
      <c r="M3092" s="1976"/>
      <c r="N3092" s="1976"/>
      <c r="O3092" s="1976"/>
      <c r="P3092" s="1976"/>
      <c r="Q3092" s="1976"/>
      <c r="R3092" s="1976"/>
      <c r="S3092" s="2649"/>
      <c r="T3092" s="1722"/>
      <c r="U3092" s="1974"/>
      <c r="V3092" s="1974"/>
    </row>
    <row r="3093" spans="1:22">
      <c r="A3093" s="1722"/>
      <c r="B3093" s="2648"/>
      <c r="C3093" s="659"/>
      <c r="D3093" s="1722"/>
      <c r="E3093" s="2648"/>
      <c r="F3093" s="2648"/>
      <c r="G3093" s="1722"/>
      <c r="H3093" s="2648"/>
      <c r="I3093" s="2643"/>
      <c r="J3093" s="1975"/>
      <c r="K3093" s="1975"/>
      <c r="L3093" s="1974"/>
      <c r="M3093" s="1976"/>
      <c r="N3093" s="1976"/>
      <c r="O3093" s="1976"/>
      <c r="P3093" s="1976"/>
      <c r="Q3093" s="1976"/>
      <c r="R3093" s="1976"/>
      <c r="S3093" s="2649"/>
      <c r="T3093" s="1722"/>
      <c r="U3093" s="1974"/>
      <c r="V3093" s="1974"/>
    </row>
    <row r="3094" spans="1:22">
      <c r="A3094" s="1722"/>
      <c r="B3094" s="2648"/>
      <c r="C3094" s="659"/>
      <c r="D3094" s="1722"/>
      <c r="E3094" s="2648"/>
      <c r="F3094" s="2648"/>
      <c r="G3094" s="1722"/>
      <c r="H3094" s="2648"/>
      <c r="I3094" s="2643"/>
      <c r="J3094" s="1975"/>
      <c r="K3094" s="1975"/>
      <c r="L3094" s="1974"/>
      <c r="M3094" s="1976"/>
      <c r="N3094" s="1976"/>
      <c r="O3094" s="1976"/>
      <c r="P3094" s="1976"/>
      <c r="Q3094" s="1976"/>
      <c r="R3094" s="1976"/>
      <c r="S3094" s="2649"/>
      <c r="T3094" s="1722"/>
      <c r="U3094" s="1974"/>
      <c r="V3094" s="1974"/>
    </row>
    <row r="3095" spans="1:22">
      <c r="A3095" s="1722"/>
      <c r="B3095" s="2648"/>
      <c r="C3095" s="659"/>
      <c r="D3095" s="1722"/>
      <c r="E3095" s="2648"/>
      <c r="F3095" s="2648"/>
      <c r="G3095" s="1722"/>
      <c r="H3095" s="2648"/>
      <c r="I3095" s="2643"/>
      <c r="J3095" s="1975"/>
      <c r="K3095" s="1975"/>
      <c r="L3095" s="1974"/>
      <c r="M3095" s="1976"/>
      <c r="N3095" s="1976"/>
      <c r="O3095" s="1976"/>
      <c r="P3095" s="1976"/>
      <c r="Q3095" s="1976"/>
      <c r="R3095" s="1976"/>
      <c r="S3095" s="2649"/>
      <c r="T3095" s="1722"/>
      <c r="U3095" s="1974"/>
      <c r="V3095" s="1974"/>
    </row>
    <row r="3096" spans="1:22">
      <c r="A3096" s="1722"/>
      <c r="B3096" s="2648"/>
      <c r="C3096" s="659"/>
      <c r="D3096" s="1722"/>
      <c r="E3096" s="2648"/>
      <c r="F3096" s="2648"/>
      <c r="G3096" s="1722"/>
      <c r="H3096" s="2648"/>
      <c r="I3096" s="2643"/>
      <c r="J3096" s="1975"/>
      <c r="K3096" s="1975"/>
      <c r="L3096" s="1974"/>
      <c r="M3096" s="1976"/>
      <c r="N3096" s="1976"/>
      <c r="O3096" s="1976"/>
      <c r="P3096" s="1976"/>
      <c r="Q3096" s="1976"/>
      <c r="R3096" s="1976"/>
      <c r="S3096" s="2649"/>
      <c r="T3096" s="1722"/>
      <c r="U3096" s="1974"/>
      <c r="V3096" s="1974"/>
    </row>
    <row r="3097" spans="1:22">
      <c r="A3097" s="1722"/>
      <c r="B3097" s="2648"/>
      <c r="C3097" s="659"/>
      <c r="D3097" s="1722"/>
      <c r="E3097" s="2648"/>
      <c r="F3097" s="2648"/>
      <c r="G3097" s="1722"/>
      <c r="H3097" s="2648"/>
      <c r="I3097" s="2643"/>
      <c r="J3097" s="1975"/>
      <c r="K3097" s="1975"/>
      <c r="L3097" s="1974"/>
      <c r="M3097" s="1976"/>
      <c r="N3097" s="1976"/>
      <c r="O3097" s="1976"/>
      <c r="P3097" s="1976"/>
      <c r="Q3097" s="1976"/>
      <c r="R3097" s="1976"/>
      <c r="S3097" s="2649"/>
      <c r="T3097" s="1722"/>
      <c r="U3097" s="1974"/>
      <c r="V3097" s="1974"/>
    </row>
    <row r="3098" spans="1:22">
      <c r="A3098" s="1722"/>
      <c r="B3098" s="2648"/>
      <c r="C3098" s="659"/>
      <c r="D3098" s="1722"/>
      <c r="E3098" s="2648"/>
      <c r="F3098" s="2648"/>
      <c r="G3098" s="1722"/>
      <c r="H3098" s="2648"/>
      <c r="I3098" s="2643"/>
      <c r="J3098" s="1975"/>
      <c r="K3098" s="1975"/>
      <c r="L3098" s="1974"/>
      <c r="M3098" s="1976"/>
      <c r="N3098" s="1976"/>
      <c r="O3098" s="1976"/>
      <c r="P3098" s="1976"/>
      <c r="Q3098" s="1976"/>
      <c r="R3098" s="1976"/>
      <c r="S3098" s="2649"/>
      <c r="T3098" s="1722"/>
      <c r="U3098" s="1974"/>
      <c r="V3098" s="1974"/>
    </row>
    <row r="3099" spans="1:22">
      <c r="A3099" s="1722"/>
      <c r="B3099" s="2648"/>
      <c r="C3099" s="659"/>
      <c r="D3099" s="1722"/>
      <c r="E3099" s="2648"/>
      <c r="F3099" s="2648"/>
      <c r="G3099" s="1722"/>
      <c r="H3099" s="2648"/>
      <c r="I3099" s="2643"/>
      <c r="J3099" s="1975"/>
      <c r="K3099" s="1975"/>
      <c r="L3099" s="1974"/>
      <c r="M3099" s="1976"/>
      <c r="N3099" s="1976"/>
      <c r="O3099" s="1976"/>
      <c r="P3099" s="1976"/>
      <c r="Q3099" s="1976"/>
      <c r="R3099" s="1976"/>
      <c r="S3099" s="2649"/>
      <c r="T3099" s="1722"/>
      <c r="U3099" s="1974"/>
      <c r="V3099" s="1974"/>
    </row>
    <row r="3100" spans="1:22">
      <c r="A3100" s="1722"/>
      <c r="B3100" s="2648"/>
      <c r="C3100" s="659"/>
      <c r="D3100" s="1722"/>
      <c r="E3100" s="2648"/>
      <c r="F3100" s="2648"/>
      <c r="G3100" s="1722"/>
      <c r="H3100" s="2648"/>
      <c r="I3100" s="2643"/>
      <c r="J3100" s="1975"/>
      <c r="K3100" s="1975"/>
      <c r="L3100" s="1974"/>
      <c r="M3100" s="1976"/>
      <c r="N3100" s="1976"/>
      <c r="O3100" s="1976"/>
      <c r="P3100" s="1976"/>
      <c r="Q3100" s="1976"/>
      <c r="R3100" s="1976"/>
      <c r="S3100" s="2649"/>
      <c r="T3100" s="1722"/>
      <c r="U3100" s="1974"/>
      <c r="V3100" s="1974"/>
    </row>
    <row r="3101" spans="1:22">
      <c r="A3101" s="1722"/>
      <c r="B3101" s="2648"/>
      <c r="C3101" s="659"/>
      <c r="D3101" s="1722"/>
      <c r="E3101" s="2648"/>
      <c r="F3101" s="2648"/>
      <c r="G3101" s="1722"/>
      <c r="H3101" s="2648"/>
      <c r="I3101" s="2643"/>
      <c r="J3101" s="1975"/>
      <c r="K3101" s="1975"/>
      <c r="L3101" s="1974"/>
      <c r="M3101" s="1976"/>
      <c r="N3101" s="1976"/>
      <c r="O3101" s="1976"/>
      <c r="P3101" s="1976"/>
      <c r="Q3101" s="1976"/>
      <c r="R3101" s="1976"/>
      <c r="S3101" s="2649"/>
      <c r="T3101" s="1722"/>
      <c r="U3101" s="1974"/>
      <c r="V3101" s="1974"/>
    </row>
    <row r="3102" spans="1:22">
      <c r="A3102" s="1722"/>
      <c r="B3102" s="2648"/>
      <c r="C3102" s="659"/>
      <c r="D3102" s="1722"/>
      <c r="E3102" s="2648"/>
      <c r="F3102" s="2648"/>
      <c r="G3102" s="1722"/>
      <c r="H3102" s="2648"/>
      <c r="I3102" s="2643"/>
      <c r="J3102" s="1975"/>
      <c r="K3102" s="1975"/>
      <c r="L3102" s="1974"/>
      <c r="M3102" s="1976"/>
      <c r="N3102" s="1976"/>
      <c r="O3102" s="1976"/>
      <c r="P3102" s="1976"/>
      <c r="Q3102" s="1976"/>
      <c r="R3102" s="1976"/>
      <c r="S3102" s="2649"/>
      <c r="T3102" s="1722"/>
      <c r="U3102" s="1974"/>
      <c r="V3102" s="1974"/>
    </row>
    <row r="3103" spans="1:22">
      <c r="A3103" s="1722"/>
      <c r="B3103" s="2648"/>
      <c r="C3103" s="659"/>
      <c r="D3103" s="1722"/>
      <c r="E3103" s="2648"/>
      <c r="F3103" s="2648"/>
      <c r="G3103" s="1722"/>
      <c r="H3103" s="2648"/>
      <c r="I3103" s="2643"/>
      <c r="J3103" s="1975"/>
      <c r="K3103" s="1975"/>
      <c r="L3103" s="1974"/>
      <c r="M3103" s="1976"/>
      <c r="N3103" s="1976"/>
      <c r="O3103" s="1976"/>
      <c r="P3103" s="1976"/>
      <c r="Q3103" s="1976"/>
      <c r="R3103" s="1976"/>
      <c r="S3103" s="2649"/>
      <c r="T3103" s="1722"/>
      <c r="U3103" s="1974"/>
      <c r="V3103" s="1974"/>
    </row>
    <row r="3104" spans="1:22">
      <c r="A3104" s="1722"/>
      <c r="B3104" s="2648"/>
      <c r="C3104" s="659"/>
      <c r="D3104" s="1722"/>
      <c r="E3104" s="2648"/>
      <c r="F3104" s="2648"/>
      <c r="G3104" s="1722"/>
      <c r="H3104" s="2648"/>
      <c r="I3104" s="2643"/>
      <c r="J3104" s="1975"/>
      <c r="K3104" s="1975"/>
      <c r="L3104" s="1974"/>
      <c r="M3104" s="1976"/>
      <c r="N3104" s="1976"/>
      <c r="O3104" s="1976"/>
      <c r="P3104" s="1976"/>
      <c r="Q3104" s="1976"/>
      <c r="R3104" s="1976"/>
      <c r="S3104" s="2649"/>
      <c r="T3104" s="1722"/>
      <c r="U3104" s="1974"/>
      <c r="V3104" s="1974"/>
    </row>
    <row r="3105" spans="1:22">
      <c r="A3105" s="1722"/>
      <c r="B3105" s="2648"/>
      <c r="C3105" s="659"/>
      <c r="D3105" s="1722"/>
      <c r="E3105" s="2648"/>
      <c r="F3105" s="2648"/>
      <c r="G3105" s="1722"/>
      <c r="H3105" s="2648"/>
      <c r="I3105" s="2643"/>
      <c r="J3105" s="1975"/>
      <c r="K3105" s="1975"/>
      <c r="L3105" s="1974"/>
      <c r="M3105" s="1976"/>
      <c r="N3105" s="1976"/>
      <c r="O3105" s="1976"/>
      <c r="P3105" s="1976"/>
      <c r="Q3105" s="1976"/>
      <c r="R3105" s="1976"/>
      <c r="S3105" s="2649"/>
      <c r="T3105" s="1722"/>
      <c r="U3105" s="1974"/>
      <c r="V3105" s="1974"/>
    </row>
    <row r="3106" spans="1:22">
      <c r="A3106" s="1722"/>
      <c r="B3106" s="2648"/>
      <c r="C3106" s="659"/>
      <c r="D3106" s="1722"/>
      <c r="E3106" s="2648"/>
      <c r="F3106" s="2648"/>
      <c r="G3106" s="1722"/>
      <c r="H3106" s="2648"/>
      <c r="I3106" s="2643"/>
      <c r="J3106" s="1975"/>
      <c r="K3106" s="1975"/>
      <c r="L3106" s="1974"/>
      <c r="M3106" s="1976"/>
      <c r="N3106" s="1976"/>
      <c r="O3106" s="1976"/>
      <c r="P3106" s="1976"/>
      <c r="Q3106" s="1976"/>
      <c r="R3106" s="1976"/>
      <c r="S3106" s="2649"/>
      <c r="T3106" s="1722"/>
      <c r="U3106" s="1974"/>
      <c r="V3106" s="1974"/>
    </row>
    <row r="3107" spans="1:22">
      <c r="A3107" s="1722"/>
      <c r="B3107" s="2648"/>
      <c r="C3107" s="659"/>
      <c r="D3107" s="1722"/>
      <c r="E3107" s="2648"/>
      <c r="F3107" s="2648"/>
      <c r="G3107" s="1722"/>
      <c r="H3107" s="2648"/>
      <c r="I3107" s="2643"/>
      <c r="J3107" s="1975"/>
      <c r="K3107" s="1975"/>
      <c r="L3107" s="1974"/>
      <c r="M3107" s="1976"/>
      <c r="N3107" s="1976"/>
      <c r="O3107" s="1976"/>
      <c r="P3107" s="1976"/>
      <c r="Q3107" s="1976"/>
      <c r="R3107" s="1976"/>
      <c r="S3107" s="2649"/>
      <c r="T3107" s="1722"/>
      <c r="U3107" s="1974"/>
      <c r="V3107" s="1974"/>
    </row>
    <row r="3108" spans="1:22">
      <c r="A3108" s="1722"/>
      <c r="B3108" s="2648"/>
      <c r="C3108" s="659"/>
      <c r="D3108" s="1722"/>
      <c r="E3108" s="2648"/>
      <c r="F3108" s="2648"/>
      <c r="G3108" s="1722"/>
      <c r="H3108" s="2648"/>
      <c r="I3108" s="2643"/>
      <c r="J3108" s="1975"/>
      <c r="K3108" s="1975"/>
      <c r="L3108" s="1974"/>
      <c r="M3108" s="1976"/>
      <c r="N3108" s="1976"/>
      <c r="O3108" s="1976"/>
      <c r="P3108" s="1976"/>
      <c r="Q3108" s="1976"/>
      <c r="R3108" s="1976"/>
      <c r="S3108" s="2649"/>
      <c r="T3108" s="1722"/>
      <c r="U3108" s="1974"/>
      <c r="V3108" s="1974"/>
    </row>
    <row r="3109" spans="1:22">
      <c r="A3109" s="1722"/>
      <c r="B3109" s="2648"/>
      <c r="C3109" s="659"/>
      <c r="D3109" s="1722"/>
      <c r="E3109" s="2648"/>
      <c r="F3109" s="2648"/>
      <c r="G3109" s="1722"/>
      <c r="H3109" s="2648"/>
      <c r="I3109" s="2643"/>
      <c r="J3109" s="1975"/>
      <c r="K3109" s="1975"/>
      <c r="L3109" s="1974"/>
      <c r="M3109" s="1976"/>
      <c r="N3109" s="1976"/>
      <c r="O3109" s="1976"/>
      <c r="P3109" s="1976"/>
      <c r="Q3109" s="1976"/>
      <c r="R3109" s="1976"/>
      <c r="S3109" s="2649"/>
      <c r="T3109" s="1722"/>
      <c r="U3109" s="1974"/>
      <c r="V3109" s="1974"/>
    </row>
    <row r="3110" spans="1:22">
      <c r="A3110" s="1722"/>
      <c r="B3110" s="2648"/>
      <c r="C3110" s="659"/>
      <c r="D3110" s="1722"/>
      <c r="E3110" s="2648"/>
      <c r="F3110" s="2648"/>
      <c r="G3110" s="1722"/>
      <c r="H3110" s="2648"/>
      <c r="I3110" s="2643"/>
      <c r="J3110" s="1975"/>
      <c r="K3110" s="1975"/>
      <c r="L3110" s="1974"/>
      <c r="M3110" s="1976"/>
      <c r="N3110" s="1976"/>
      <c r="O3110" s="1976"/>
      <c r="P3110" s="1976"/>
      <c r="Q3110" s="1976"/>
      <c r="R3110" s="1976"/>
      <c r="S3110" s="2649"/>
      <c r="T3110" s="1722"/>
      <c r="U3110" s="1974"/>
      <c r="V3110" s="1974"/>
    </row>
    <row r="3111" spans="1:22">
      <c r="A3111" s="1722"/>
      <c r="B3111" s="2648"/>
      <c r="C3111" s="659"/>
      <c r="D3111" s="1722"/>
      <c r="E3111" s="2648"/>
      <c r="F3111" s="2648"/>
      <c r="G3111" s="1722"/>
      <c r="H3111" s="2648"/>
      <c r="I3111" s="2643"/>
      <c r="J3111" s="1975"/>
      <c r="K3111" s="1975"/>
      <c r="L3111" s="1974"/>
      <c r="M3111" s="1976"/>
      <c r="N3111" s="1976"/>
      <c r="O3111" s="1976"/>
      <c r="P3111" s="1976"/>
      <c r="Q3111" s="1976"/>
      <c r="R3111" s="1976"/>
      <c r="S3111" s="2649"/>
      <c r="T3111" s="1722"/>
      <c r="U3111" s="1974"/>
      <c r="V3111" s="1974"/>
    </row>
    <row r="3112" spans="1:22">
      <c r="A3112" s="1722"/>
      <c r="B3112" s="2648"/>
      <c r="C3112" s="659"/>
      <c r="D3112" s="1722"/>
      <c r="E3112" s="2648"/>
      <c r="F3112" s="2648"/>
      <c r="G3112" s="1722"/>
      <c r="H3112" s="2648"/>
      <c r="I3112" s="2643"/>
      <c r="J3112" s="1975"/>
      <c r="K3112" s="1975"/>
      <c r="L3112" s="1974"/>
      <c r="M3112" s="1976"/>
      <c r="N3112" s="1976"/>
      <c r="O3112" s="1976"/>
      <c r="P3112" s="1976"/>
      <c r="Q3112" s="1976"/>
      <c r="R3112" s="1976"/>
      <c r="S3112" s="2649"/>
      <c r="T3112" s="1722"/>
      <c r="U3112" s="1974"/>
      <c r="V3112" s="1974"/>
    </row>
    <row r="3113" spans="1:22">
      <c r="A3113" s="1722"/>
      <c r="B3113" s="2648"/>
      <c r="C3113" s="659"/>
      <c r="D3113" s="1722"/>
      <c r="E3113" s="2648"/>
      <c r="F3113" s="2648"/>
      <c r="G3113" s="1722"/>
      <c r="H3113" s="2648"/>
      <c r="I3113" s="2643"/>
      <c r="J3113" s="1975"/>
      <c r="K3113" s="1975"/>
      <c r="L3113" s="1974"/>
      <c r="M3113" s="1976"/>
      <c r="N3113" s="1976"/>
      <c r="O3113" s="1976"/>
      <c r="P3113" s="1976"/>
      <c r="Q3113" s="1976"/>
      <c r="R3113" s="1976"/>
      <c r="S3113" s="2649"/>
      <c r="T3113" s="1722"/>
      <c r="U3113" s="1974"/>
      <c r="V3113" s="1974"/>
    </row>
    <row r="3114" spans="1:22">
      <c r="A3114" s="1722"/>
      <c r="B3114" s="2648"/>
      <c r="C3114" s="659"/>
      <c r="D3114" s="1722"/>
      <c r="E3114" s="2648"/>
      <c r="F3114" s="2648"/>
      <c r="G3114" s="1722"/>
      <c r="H3114" s="2648"/>
      <c r="I3114" s="2643"/>
      <c r="J3114" s="1975"/>
      <c r="K3114" s="1975"/>
      <c r="L3114" s="1974"/>
      <c r="M3114" s="1976"/>
      <c r="N3114" s="1976"/>
      <c r="O3114" s="1976"/>
      <c r="P3114" s="1976"/>
      <c r="Q3114" s="1976"/>
      <c r="R3114" s="1976"/>
      <c r="S3114" s="2649"/>
      <c r="T3114" s="1722"/>
      <c r="U3114" s="1974"/>
      <c r="V3114" s="1974"/>
    </row>
    <row r="3115" spans="1:22">
      <c r="A3115" s="1722"/>
      <c r="B3115" s="2648"/>
      <c r="C3115" s="659"/>
      <c r="D3115" s="1722"/>
      <c r="E3115" s="2648"/>
      <c r="F3115" s="2648"/>
      <c r="G3115" s="1722"/>
      <c r="H3115" s="2648"/>
      <c r="I3115" s="2643"/>
      <c r="J3115" s="1975"/>
      <c r="K3115" s="1975"/>
      <c r="L3115" s="1974"/>
      <c r="M3115" s="1976"/>
      <c r="N3115" s="1976"/>
      <c r="O3115" s="1976"/>
      <c r="P3115" s="1976"/>
      <c r="Q3115" s="1976"/>
      <c r="R3115" s="1976"/>
      <c r="S3115" s="2649"/>
      <c r="T3115" s="1722"/>
      <c r="U3115" s="1974"/>
      <c r="V3115" s="1974"/>
    </row>
    <row r="3116" spans="1:22">
      <c r="A3116" s="1722"/>
      <c r="B3116" s="2648"/>
      <c r="C3116" s="659"/>
      <c r="D3116" s="1722"/>
      <c r="E3116" s="2648"/>
      <c r="F3116" s="2648"/>
      <c r="G3116" s="1722"/>
      <c r="H3116" s="2648"/>
      <c r="I3116" s="2643"/>
      <c r="J3116" s="1975"/>
      <c r="K3116" s="1975"/>
      <c r="L3116" s="1974"/>
      <c r="M3116" s="1976"/>
      <c r="N3116" s="1976"/>
      <c r="O3116" s="1976"/>
      <c r="P3116" s="1976"/>
      <c r="Q3116" s="1976"/>
      <c r="R3116" s="1976"/>
      <c r="S3116" s="2649"/>
      <c r="T3116" s="1722"/>
      <c r="U3116" s="1974"/>
      <c r="V3116" s="1974"/>
    </row>
    <row r="3117" spans="1:22">
      <c r="A3117" s="1722"/>
      <c r="B3117" s="2648"/>
      <c r="C3117" s="659"/>
      <c r="D3117" s="1722"/>
      <c r="E3117" s="2648"/>
      <c r="F3117" s="2648"/>
      <c r="G3117" s="1722"/>
      <c r="H3117" s="2648"/>
      <c r="I3117" s="2643"/>
      <c r="J3117" s="1975"/>
      <c r="K3117" s="1975"/>
      <c r="L3117" s="1974"/>
      <c r="M3117" s="1976"/>
      <c r="N3117" s="1976"/>
      <c r="O3117" s="1976"/>
      <c r="P3117" s="1976"/>
      <c r="Q3117" s="1976"/>
      <c r="R3117" s="1976"/>
      <c r="S3117" s="2649"/>
      <c r="T3117" s="1722"/>
      <c r="U3117" s="1974"/>
      <c r="V3117" s="1974"/>
    </row>
    <row r="3118" spans="1:22">
      <c r="A3118" s="1722"/>
      <c r="B3118" s="2648"/>
      <c r="C3118" s="659"/>
      <c r="D3118" s="1722"/>
      <c r="E3118" s="2648"/>
      <c r="F3118" s="2648"/>
      <c r="G3118" s="1722"/>
      <c r="H3118" s="2648"/>
      <c r="I3118" s="2643"/>
      <c r="J3118" s="1975"/>
      <c r="K3118" s="1975"/>
      <c r="L3118" s="1974"/>
      <c r="M3118" s="1976"/>
      <c r="N3118" s="1976"/>
      <c r="O3118" s="1976"/>
      <c r="P3118" s="1976"/>
      <c r="Q3118" s="1976"/>
      <c r="R3118" s="1976"/>
      <c r="S3118" s="2649"/>
      <c r="T3118" s="1722"/>
      <c r="U3118" s="1974"/>
      <c r="V3118" s="1974"/>
    </row>
    <row r="3119" spans="1:22">
      <c r="A3119" s="1722"/>
      <c r="B3119" s="2648"/>
      <c r="C3119" s="659"/>
      <c r="D3119" s="1722"/>
      <c r="E3119" s="2648"/>
      <c r="F3119" s="2648"/>
      <c r="G3119" s="1722"/>
      <c r="H3119" s="2648"/>
      <c r="I3119" s="2643"/>
      <c r="J3119" s="1975"/>
      <c r="K3119" s="1975"/>
      <c r="L3119" s="1974"/>
      <c r="M3119" s="1976"/>
      <c r="N3119" s="1976"/>
      <c r="O3119" s="1976"/>
      <c r="P3119" s="1976"/>
      <c r="Q3119" s="1976"/>
      <c r="R3119" s="1976"/>
      <c r="S3119" s="2649"/>
      <c r="T3119" s="1722"/>
      <c r="U3119" s="1974"/>
      <c r="V3119" s="1974"/>
    </row>
    <row r="3120" spans="1:22">
      <c r="A3120" s="1722"/>
      <c r="B3120" s="2648"/>
      <c r="C3120" s="659"/>
      <c r="D3120" s="1722"/>
      <c r="E3120" s="2648"/>
      <c r="F3120" s="2648"/>
      <c r="G3120" s="1722"/>
      <c r="H3120" s="2648"/>
      <c r="I3120" s="2643"/>
      <c r="J3120" s="1975"/>
      <c r="K3120" s="1975"/>
      <c r="L3120" s="1974"/>
      <c r="M3120" s="1976"/>
      <c r="N3120" s="1976"/>
      <c r="O3120" s="1976"/>
      <c r="P3120" s="1976"/>
      <c r="Q3120" s="1976"/>
      <c r="R3120" s="1976"/>
      <c r="S3120" s="2649"/>
      <c r="T3120" s="1722"/>
      <c r="U3120" s="1974"/>
      <c r="V3120" s="1974"/>
    </row>
    <row r="3121" spans="1:22">
      <c r="A3121" s="1722"/>
      <c r="B3121" s="2648"/>
      <c r="C3121" s="659"/>
      <c r="D3121" s="1722"/>
      <c r="E3121" s="2648"/>
      <c r="F3121" s="2648"/>
      <c r="G3121" s="1722"/>
      <c r="H3121" s="2648"/>
      <c r="I3121" s="2643"/>
      <c r="J3121" s="1975"/>
      <c r="K3121" s="1975"/>
      <c r="L3121" s="1974"/>
      <c r="M3121" s="1976"/>
      <c r="N3121" s="1976"/>
      <c r="O3121" s="1976"/>
      <c r="P3121" s="1976"/>
      <c r="Q3121" s="1976"/>
      <c r="R3121" s="1976"/>
      <c r="S3121" s="2649"/>
      <c r="T3121" s="1722"/>
      <c r="U3121" s="1974"/>
      <c r="V3121" s="1974"/>
    </row>
    <row r="3122" spans="1:22">
      <c r="A3122" s="1722"/>
      <c r="B3122" s="2648"/>
      <c r="C3122" s="659"/>
      <c r="D3122" s="1722"/>
      <c r="E3122" s="2648"/>
      <c r="F3122" s="2648"/>
      <c r="G3122" s="1722"/>
      <c r="H3122" s="2648"/>
      <c r="I3122" s="2643"/>
      <c r="J3122" s="1975"/>
      <c r="K3122" s="1975"/>
      <c r="L3122" s="1974"/>
      <c r="M3122" s="1976"/>
      <c r="N3122" s="1976"/>
      <c r="O3122" s="1976"/>
      <c r="P3122" s="1976"/>
      <c r="Q3122" s="1976"/>
      <c r="R3122" s="1976"/>
      <c r="S3122" s="2649"/>
      <c r="T3122" s="1722"/>
      <c r="U3122" s="1974"/>
      <c r="V3122" s="1974"/>
    </row>
    <row r="3123" spans="1:22">
      <c r="A3123" s="1722"/>
      <c r="B3123" s="2648"/>
      <c r="C3123" s="659"/>
      <c r="D3123" s="1722"/>
      <c r="E3123" s="2648"/>
      <c r="F3123" s="2648"/>
      <c r="G3123" s="1722"/>
      <c r="H3123" s="2648"/>
      <c r="I3123" s="2643"/>
      <c r="J3123" s="1975"/>
      <c r="K3123" s="1975"/>
      <c r="L3123" s="1974"/>
      <c r="M3123" s="1976"/>
      <c r="N3123" s="1976"/>
      <c r="O3123" s="1976"/>
      <c r="P3123" s="1976"/>
      <c r="Q3123" s="1976"/>
      <c r="R3123" s="1976"/>
      <c r="S3123" s="2649"/>
      <c r="T3123" s="1722"/>
      <c r="U3123" s="1974"/>
      <c r="V3123" s="1974"/>
    </row>
    <row r="3124" spans="1:22">
      <c r="A3124" s="1722"/>
      <c r="B3124" s="2648"/>
      <c r="C3124" s="659"/>
      <c r="D3124" s="1722"/>
      <c r="E3124" s="2648"/>
      <c r="F3124" s="2648"/>
      <c r="G3124" s="1722"/>
      <c r="H3124" s="2648"/>
      <c r="I3124" s="2643"/>
      <c r="J3124" s="1975"/>
      <c r="K3124" s="1975"/>
      <c r="L3124" s="1974"/>
      <c r="M3124" s="1976"/>
      <c r="N3124" s="1976"/>
      <c r="O3124" s="1976"/>
      <c r="P3124" s="1976"/>
      <c r="Q3124" s="1976"/>
      <c r="R3124" s="1976"/>
      <c r="S3124" s="2649"/>
      <c r="T3124" s="1722"/>
      <c r="U3124" s="1974"/>
      <c r="V3124" s="1974"/>
    </row>
    <row r="3125" spans="1:22">
      <c r="A3125" s="1722"/>
      <c r="B3125" s="2648"/>
      <c r="C3125" s="659"/>
      <c r="D3125" s="1722"/>
      <c r="E3125" s="2648"/>
      <c r="F3125" s="2648"/>
      <c r="G3125" s="1722"/>
      <c r="H3125" s="2648"/>
      <c r="I3125" s="2643"/>
      <c r="J3125" s="1975"/>
      <c r="K3125" s="1975"/>
      <c r="L3125" s="1974"/>
      <c r="M3125" s="1976"/>
      <c r="N3125" s="1976"/>
      <c r="O3125" s="1976"/>
      <c r="P3125" s="1976"/>
      <c r="Q3125" s="1976"/>
      <c r="R3125" s="1976"/>
      <c r="S3125" s="2649"/>
      <c r="T3125" s="1722"/>
      <c r="U3125" s="1974"/>
      <c r="V3125" s="1974"/>
    </row>
    <row r="3126" spans="1:22">
      <c r="A3126" s="1722"/>
      <c r="B3126" s="2648"/>
      <c r="C3126" s="659"/>
      <c r="D3126" s="1722"/>
      <c r="E3126" s="2648"/>
      <c r="F3126" s="2648"/>
      <c r="G3126" s="1722"/>
      <c r="H3126" s="2648"/>
      <c r="I3126" s="2643"/>
      <c r="J3126" s="1975"/>
      <c r="K3126" s="1975"/>
      <c r="L3126" s="1974"/>
      <c r="M3126" s="1976"/>
      <c r="N3126" s="1976"/>
      <c r="O3126" s="1976"/>
      <c r="P3126" s="1976"/>
      <c r="Q3126" s="1976"/>
      <c r="R3126" s="1976"/>
      <c r="S3126" s="2649"/>
      <c r="T3126" s="1722"/>
      <c r="U3126" s="1974"/>
      <c r="V3126" s="1974"/>
    </row>
    <row r="3127" spans="1:22">
      <c r="A3127" s="1722"/>
      <c r="B3127" s="2648"/>
      <c r="C3127" s="659"/>
      <c r="D3127" s="1722"/>
      <c r="E3127" s="2648"/>
      <c r="F3127" s="2648"/>
      <c r="G3127" s="1722"/>
      <c r="H3127" s="2648"/>
      <c r="I3127" s="2643"/>
      <c r="J3127" s="1975"/>
      <c r="K3127" s="1975"/>
      <c r="L3127" s="1974"/>
      <c r="M3127" s="1976"/>
      <c r="N3127" s="1976"/>
      <c r="O3127" s="1976"/>
      <c r="P3127" s="1976"/>
      <c r="Q3127" s="1976"/>
      <c r="R3127" s="1976"/>
      <c r="S3127" s="2649"/>
      <c r="T3127" s="1722"/>
      <c r="U3127" s="1974"/>
      <c r="V3127" s="1974"/>
    </row>
    <row r="3128" spans="1:22">
      <c r="A3128" s="1722"/>
      <c r="B3128" s="2648"/>
      <c r="C3128" s="659"/>
      <c r="D3128" s="1722"/>
      <c r="E3128" s="2648"/>
      <c r="F3128" s="2648"/>
      <c r="G3128" s="1722"/>
      <c r="H3128" s="2648"/>
      <c r="I3128" s="2643"/>
      <c r="J3128" s="1975"/>
      <c r="K3128" s="1975"/>
      <c r="L3128" s="1974"/>
      <c r="M3128" s="1976"/>
      <c r="N3128" s="1976"/>
      <c r="O3128" s="1976"/>
      <c r="P3128" s="1976"/>
      <c r="Q3128" s="1976"/>
      <c r="R3128" s="1976"/>
      <c r="S3128" s="2649"/>
      <c r="T3128" s="1722"/>
      <c r="U3128" s="1974"/>
      <c r="V3128" s="1974"/>
    </row>
    <row r="3129" spans="1:22">
      <c r="A3129" s="1722"/>
      <c r="B3129" s="2648"/>
      <c r="C3129" s="659"/>
      <c r="D3129" s="1722"/>
      <c r="E3129" s="2648"/>
      <c r="F3129" s="2648"/>
      <c r="G3129" s="1722"/>
      <c r="H3129" s="2648"/>
      <c r="I3129" s="2643"/>
      <c r="J3129" s="1975"/>
      <c r="K3129" s="1975"/>
      <c r="L3129" s="1974"/>
      <c r="M3129" s="1976"/>
      <c r="N3129" s="1976"/>
      <c r="O3129" s="1976"/>
      <c r="P3129" s="1976"/>
      <c r="Q3129" s="1976"/>
      <c r="R3129" s="1976"/>
      <c r="S3129" s="2649"/>
      <c r="T3129" s="1722"/>
      <c r="U3129" s="1974"/>
      <c r="V3129" s="1974"/>
    </row>
    <row r="3130" spans="1:22">
      <c r="A3130" s="1722"/>
      <c r="B3130" s="2648"/>
      <c r="C3130" s="659"/>
      <c r="D3130" s="1722"/>
      <c r="E3130" s="2648"/>
      <c r="F3130" s="2648"/>
      <c r="G3130" s="1722"/>
      <c r="H3130" s="2648"/>
      <c r="I3130" s="2643"/>
      <c r="J3130" s="1975"/>
      <c r="K3130" s="1975"/>
      <c r="L3130" s="1974"/>
      <c r="M3130" s="1976"/>
      <c r="N3130" s="1976"/>
      <c r="O3130" s="1976"/>
      <c r="P3130" s="1976"/>
      <c r="Q3130" s="1976"/>
      <c r="R3130" s="1976"/>
      <c r="S3130" s="2649"/>
      <c r="T3130" s="1722"/>
      <c r="U3130" s="1974"/>
      <c r="V3130" s="1974"/>
    </row>
    <row r="3131" spans="1:22">
      <c r="A3131" s="1722"/>
      <c r="B3131" s="2648"/>
      <c r="C3131" s="659"/>
      <c r="D3131" s="1722"/>
      <c r="E3131" s="2648"/>
      <c r="F3131" s="2648"/>
      <c r="G3131" s="1722"/>
      <c r="H3131" s="2648"/>
      <c r="I3131" s="2643"/>
      <c r="J3131" s="1975"/>
      <c r="K3131" s="1975"/>
      <c r="L3131" s="1974"/>
      <c r="M3131" s="1976"/>
      <c r="N3131" s="1976"/>
      <c r="O3131" s="1976"/>
      <c r="P3131" s="1976"/>
      <c r="Q3131" s="1976"/>
      <c r="R3131" s="1976"/>
      <c r="S3131" s="2649"/>
      <c r="T3131" s="1722"/>
      <c r="U3131" s="1974"/>
      <c r="V3131" s="1974"/>
    </row>
    <row r="3132" spans="1:22">
      <c r="A3132" s="1722"/>
      <c r="B3132" s="2648"/>
      <c r="C3132" s="659"/>
      <c r="D3132" s="1722"/>
      <c r="E3132" s="2648"/>
      <c r="F3132" s="2648"/>
      <c r="G3132" s="1722"/>
      <c r="H3132" s="2648"/>
      <c r="I3132" s="2643"/>
      <c r="J3132" s="1975"/>
      <c r="K3132" s="1975"/>
      <c r="L3132" s="1974"/>
      <c r="M3132" s="1976"/>
      <c r="N3132" s="1976"/>
      <c r="O3132" s="1976"/>
      <c r="P3132" s="1976"/>
      <c r="Q3132" s="1976"/>
      <c r="R3132" s="1976"/>
      <c r="S3132" s="2649"/>
      <c r="T3132" s="1722"/>
      <c r="U3132" s="1974"/>
      <c r="V3132" s="1974"/>
    </row>
    <row r="3133" spans="1:22">
      <c r="A3133" s="1722"/>
      <c r="B3133" s="2648"/>
      <c r="C3133" s="659"/>
      <c r="D3133" s="1722"/>
      <c r="E3133" s="2648"/>
      <c r="F3133" s="2648"/>
      <c r="G3133" s="1722"/>
      <c r="H3133" s="2648"/>
      <c r="I3133" s="2643"/>
      <c r="J3133" s="1975"/>
      <c r="K3133" s="1975"/>
      <c r="L3133" s="1974"/>
      <c r="M3133" s="1976"/>
      <c r="N3133" s="1976"/>
      <c r="O3133" s="1976"/>
      <c r="P3133" s="1976"/>
      <c r="Q3133" s="1976"/>
      <c r="R3133" s="1976"/>
      <c r="S3133" s="2649"/>
      <c r="T3133" s="1722"/>
      <c r="U3133" s="1974"/>
      <c r="V3133" s="1974"/>
    </row>
    <row r="3134" spans="1:22">
      <c r="A3134" s="1722"/>
      <c r="B3134" s="2648"/>
      <c r="C3134" s="659"/>
      <c r="D3134" s="1722"/>
      <c r="E3134" s="2648"/>
      <c r="F3134" s="2648"/>
      <c r="G3134" s="1722"/>
      <c r="H3134" s="2648"/>
      <c r="I3134" s="2643"/>
      <c r="J3134" s="1975"/>
      <c r="K3134" s="1975"/>
      <c r="L3134" s="1974"/>
      <c r="M3134" s="1976"/>
      <c r="N3134" s="1976"/>
      <c r="O3134" s="1976"/>
      <c r="P3134" s="1976"/>
      <c r="Q3134" s="1976"/>
      <c r="R3134" s="1976"/>
      <c r="S3134" s="2649"/>
      <c r="T3134" s="1722"/>
      <c r="U3134" s="1974"/>
      <c r="V3134" s="1974"/>
    </row>
    <row r="3135" spans="1:22">
      <c r="A3135" s="1722"/>
      <c r="B3135" s="2648"/>
      <c r="C3135" s="659"/>
      <c r="D3135" s="1722"/>
      <c r="E3135" s="2648"/>
      <c r="F3135" s="2648"/>
      <c r="G3135" s="1722"/>
      <c r="H3135" s="2648"/>
      <c r="I3135" s="2643"/>
      <c r="J3135" s="1975"/>
      <c r="K3135" s="1975"/>
      <c r="L3135" s="1974"/>
      <c r="M3135" s="1976"/>
      <c r="N3135" s="1976"/>
      <c r="O3135" s="1976"/>
      <c r="P3135" s="1976"/>
      <c r="Q3135" s="1976"/>
      <c r="R3135" s="1976"/>
      <c r="S3135" s="2649"/>
      <c r="T3135" s="1722"/>
      <c r="U3135" s="1974"/>
      <c r="V3135" s="1974"/>
    </row>
    <row r="3136" spans="1:22">
      <c r="A3136" s="1722"/>
      <c r="B3136" s="2648"/>
      <c r="C3136" s="659"/>
      <c r="D3136" s="1722"/>
      <c r="E3136" s="2648"/>
      <c r="F3136" s="2648"/>
      <c r="G3136" s="1722"/>
      <c r="H3136" s="2648"/>
      <c r="I3136" s="2643"/>
      <c r="J3136" s="1975"/>
      <c r="K3136" s="1975"/>
      <c r="L3136" s="1974"/>
      <c r="M3136" s="1976"/>
      <c r="N3136" s="1976"/>
      <c r="O3136" s="1976"/>
      <c r="P3136" s="1976"/>
      <c r="Q3136" s="1976"/>
      <c r="R3136" s="1976"/>
      <c r="S3136" s="2649"/>
      <c r="T3136" s="1722"/>
      <c r="U3136" s="1974"/>
      <c r="V3136" s="1974"/>
    </row>
    <row r="3137" spans="1:22">
      <c r="A3137" s="1722"/>
      <c r="B3137" s="2648"/>
      <c r="C3137" s="659"/>
      <c r="D3137" s="1722"/>
      <c r="E3137" s="2648"/>
      <c r="F3137" s="2648"/>
      <c r="G3137" s="1722"/>
      <c r="H3137" s="2648"/>
      <c r="I3137" s="2643"/>
      <c r="J3137" s="1975"/>
      <c r="K3137" s="1975"/>
      <c r="L3137" s="1974"/>
      <c r="M3137" s="1976"/>
      <c r="N3137" s="1976"/>
      <c r="O3137" s="1976"/>
      <c r="P3137" s="1976"/>
      <c r="Q3137" s="1976"/>
      <c r="R3137" s="1976"/>
      <c r="S3137" s="2649"/>
      <c r="T3137" s="1722"/>
      <c r="U3137" s="1974"/>
      <c r="V3137" s="1974"/>
    </row>
    <row r="3138" spans="1:22">
      <c r="A3138" s="1722"/>
      <c r="B3138" s="2648"/>
      <c r="C3138" s="659"/>
      <c r="D3138" s="1722"/>
      <c r="E3138" s="2648"/>
      <c r="F3138" s="2648"/>
      <c r="G3138" s="1722"/>
      <c r="H3138" s="2648"/>
      <c r="I3138" s="2643"/>
      <c r="J3138" s="1975"/>
      <c r="K3138" s="1975"/>
      <c r="L3138" s="1974"/>
      <c r="M3138" s="1976"/>
      <c r="N3138" s="1976"/>
      <c r="O3138" s="1976"/>
      <c r="P3138" s="1976"/>
      <c r="Q3138" s="1976"/>
      <c r="R3138" s="1976"/>
      <c r="S3138" s="2649"/>
      <c r="T3138" s="1722"/>
      <c r="U3138" s="1974"/>
      <c r="V3138" s="1974"/>
    </row>
    <row r="3139" spans="1:22">
      <c r="A3139" s="1722"/>
      <c r="B3139" s="2648"/>
      <c r="C3139" s="659"/>
      <c r="D3139" s="1722"/>
      <c r="E3139" s="2648"/>
      <c r="F3139" s="2648"/>
      <c r="G3139" s="1722"/>
      <c r="H3139" s="2648"/>
      <c r="I3139" s="2643"/>
      <c r="J3139" s="1975"/>
      <c r="K3139" s="1975"/>
      <c r="L3139" s="1974"/>
      <c r="M3139" s="1976"/>
      <c r="N3139" s="1976"/>
      <c r="O3139" s="1976"/>
      <c r="P3139" s="1976"/>
      <c r="Q3139" s="1976"/>
      <c r="R3139" s="1976"/>
      <c r="S3139" s="2649"/>
      <c r="T3139" s="1722"/>
      <c r="U3139" s="1974"/>
      <c r="V3139" s="1974"/>
    </row>
    <row r="3140" spans="1:22">
      <c r="A3140" s="1722"/>
      <c r="B3140" s="2648"/>
      <c r="C3140" s="659"/>
      <c r="D3140" s="1722"/>
      <c r="E3140" s="2648"/>
      <c r="F3140" s="2648"/>
      <c r="G3140" s="1722"/>
      <c r="H3140" s="2648"/>
      <c r="I3140" s="2643"/>
      <c r="J3140" s="1975"/>
      <c r="K3140" s="1975"/>
      <c r="L3140" s="1974"/>
      <c r="M3140" s="1976"/>
      <c r="N3140" s="1976"/>
      <c r="O3140" s="1976"/>
      <c r="P3140" s="1976"/>
      <c r="Q3140" s="1976"/>
      <c r="R3140" s="1976"/>
      <c r="S3140" s="2649"/>
      <c r="T3140" s="1722"/>
      <c r="U3140" s="1974"/>
      <c r="V3140" s="1974"/>
    </row>
    <row r="3141" spans="1:22">
      <c r="A3141" s="1722"/>
      <c r="B3141" s="2648"/>
      <c r="C3141" s="659"/>
      <c r="D3141" s="1722"/>
      <c r="E3141" s="2648"/>
      <c r="F3141" s="2648"/>
      <c r="G3141" s="1722"/>
      <c r="H3141" s="2648"/>
      <c r="I3141" s="2643"/>
      <c r="J3141" s="1975"/>
      <c r="K3141" s="1975"/>
      <c r="L3141" s="1974"/>
      <c r="M3141" s="1976"/>
      <c r="N3141" s="1976"/>
      <c r="O3141" s="1976"/>
      <c r="P3141" s="1976"/>
      <c r="Q3141" s="1976"/>
      <c r="R3141" s="1976"/>
      <c r="S3141" s="2649"/>
      <c r="T3141" s="1722"/>
      <c r="U3141" s="1974"/>
      <c r="V3141" s="1974"/>
    </row>
    <row r="3142" spans="1:22">
      <c r="A3142" s="1722"/>
      <c r="B3142" s="2648"/>
      <c r="C3142" s="659"/>
      <c r="D3142" s="1722"/>
      <c r="E3142" s="2648"/>
      <c r="F3142" s="2648"/>
      <c r="G3142" s="1722"/>
      <c r="H3142" s="2648"/>
      <c r="I3142" s="2643"/>
      <c r="J3142" s="1975"/>
      <c r="K3142" s="1975"/>
      <c r="L3142" s="1974"/>
      <c r="M3142" s="1976"/>
      <c r="N3142" s="1976"/>
      <c r="O3142" s="1976"/>
      <c r="P3142" s="1976"/>
      <c r="Q3142" s="1976"/>
      <c r="R3142" s="1976"/>
      <c r="S3142" s="2649"/>
      <c r="T3142" s="1722"/>
      <c r="U3142" s="1974"/>
      <c r="V3142" s="1974"/>
    </row>
    <row r="3143" spans="1:22">
      <c r="A3143" s="1722"/>
      <c r="B3143" s="2648"/>
      <c r="C3143" s="659"/>
      <c r="D3143" s="1722"/>
      <c r="E3143" s="2648"/>
      <c r="F3143" s="2648"/>
      <c r="G3143" s="1722"/>
      <c r="H3143" s="2648"/>
      <c r="I3143" s="2643"/>
      <c r="J3143" s="1975"/>
      <c r="K3143" s="1975"/>
      <c r="L3143" s="1974"/>
      <c r="M3143" s="1976"/>
      <c r="N3143" s="1976"/>
      <c r="O3143" s="1976"/>
      <c r="P3143" s="1976"/>
      <c r="Q3143" s="1976"/>
      <c r="R3143" s="1976"/>
      <c r="S3143" s="2649"/>
      <c r="T3143" s="1722"/>
      <c r="U3143" s="1974"/>
      <c r="V3143" s="1974"/>
    </row>
    <row r="3144" spans="1:22">
      <c r="A3144" s="1722"/>
      <c r="B3144" s="2648"/>
      <c r="C3144" s="659"/>
      <c r="D3144" s="1722"/>
      <c r="E3144" s="2648"/>
      <c r="F3144" s="2648"/>
      <c r="G3144" s="1722"/>
      <c r="H3144" s="2648"/>
      <c r="I3144" s="2643"/>
      <c r="J3144" s="1975"/>
      <c r="K3144" s="1975"/>
      <c r="L3144" s="1974"/>
      <c r="M3144" s="1976"/>
      <c r="N3144" s="1976"/>
      <c r="O3144" s="1976"/>
      <c r="P3144" s="1976"/>
      <c r="Q3144" s="1976"/>
      <c r="R3144" s="1976"/>
      <c r="S3144" s="2649"/>
      <c r="T3144" s="1722"/>
      <c r="U3144" s="1974"/>
      <c r="V3144" s="1974"/>
    </row>
    <row r="3145" spans="1:22">
      <c r="A3145" s="1722"/>
      <c r="B3145" s="2648"/>
      <c r="C3145" s="659"/>
      <c r="D3145" s="1722"/>
      <c r="E3145" s="2648"/>
      <c r="F3145" s="2648"/>
      <c r="G3145" s="1722"/>
      <c r="H3145" s="2648"/>
      <c r="I3145" s="2643"/>
      <c r="J3145" s="1975"/>
      <c r="K3145" s="1975"/>
      <c r="L3145" s="1974"/>
      <c r="M3145" s="1976"/>
      <c r="N3145" s="1976"/>
      <c r="O3145" s="1976"/>
      <c r="P3145" s="1976"/>
      <c r="Q3145" s="1976"/>
      <c r="R3145" s="1976"/>
      <c r="S3145" s="2649"/>
      <c r="T3145" s="1722"/>
      <c r="U3145" s="1974"/>
      <c r="V3145" s="1974"/>
    </row>
    <row r="3146" spans="1:22">
      <c r="A3146" s="1722"/>
      <c r="B3146" s="2648"/>
      <c r="C3146" s="659"/>
      <c r="D3146" s="1722"/>
      <c r="E3146" s="2648"/>
      <c r="F3146" s="2648"/>
      <c r="G3146" s="1722"/>
      <c r="H3146" s="2648"/>
      <c r="I3146" s="2643"/>
      <c r="J3146" s="1975"/>
      <c r="K3146" s="1975"/>
      <c r="L3146" s="1974"/>
      <c r="M3146" s="1976"/>
      <c r="N3146" s="1976"/>
      <c r="O3146" s="1976"/>
      <c r="P3146" s="1976"/>
      <c r="Q3146" s="1976"/>
      <c r="R3146" s="1976"/>
      <c r="S3146" s="2649"/>
      <c r="T3146" s="1722"/>
      <c r="U3146" s="1974"/>
      <c r="V3146" s="1974"/>
    </row>
    <row r="3147" spans="1:22">
      <c r="A3147" s="1722"/>
      <c r="B3147" s="2648"/>
      <c r="C3147" s="659"/>
      <c r="D3147" s="1722"/>
      <c r="E3147" s="2648"/>
      <c r="F3147" s="2648"/>
      <c r="G3147" s="1722"/>
      <c r="H3147" s="2648"/>
      <c r="I3147" s="2643"/>
      <c r="J3147" s="1975"/>
      <c r="K3147" s="1975"/>
      <c r="L3147" s="1974"/>
      <c r="M3147" s="1976"/>
      <c r="N3147" s="1976"/>
      <c r="O3147" s="1976"/>
      <c r="P3147" s="1976"/>
      <c r="Q3147" s="1976"/>
      <c r="R3147" s="1976"/>
      <c r="S3147" s="2649"/>
      <c r="T3147" s="1722"/>
      <c r="U3147" s="1974"/>
      <c r="V3147" s="1974"/>
    </row>
    <row r="3148" spans="1:22">
      <c r="A3148" s="1722"/>
      <c r="B3148" s="2648"/>
      <c r="C3148" s="659"/>
      <c r="D3148" s="1722"/>
      <c r="E3148" s="2648"/>
      <c r="F3148" s="2648"/>
      <c r="G3148" s="1722"/>
      <c r="H3148" s="2648"/>
      <c r="I3148" s="2643"/>
      <c r="J3148" s="1975"/>
      <c r="K3148" s="1975"/>
      <c r="L3148" s="1974"/>
      <c r="M3148" s="1976"/>
      <c r="N3148" s="1976"/>
      <c r="O3148" s="1976"/>
      <c r="P3148" s="1976"/>
      <c r="Q3148" s="1976"/>
      <c r="R3148" s="1976"/>
      <c r="S3148" s="2649"/>
      <c r="T3148" s="1722"/>
      <c r="U3148" s="1974"/>
      <c r="V3148" s="1974"/>
    </row>
    <row r="3149" spans="1:22">
      <c r="A3149" s="1722"/>
      <c r="B3149" s="2648"/>
      <c r="C3149" s="659"/>
      <c r="D3149" s="1722"/>
      <c r="E3149" s="2648"/>
      <c r="F3149" s="2648"/>
      <c r="G3149" s="1722"/>
      <c r="H3149" s="2648"/>
      <c r="I3149" s="2643"/>
      <c r="J3149" s="1975"/>
      <c r="K3149" s="1975"/>
      <c r="L3149" s="1974"/>
      <c r="M3149" s="1976"/>
      <c r="N3149" s="1976"/>
      <c r="O3149" s="1976"/>
      <c r="P3149" s="1976"/>
      <c r="Q3149" s="1976"/>
      <c r="R3149" s="1976"/>
      <c r="S3149" s="2649"/>
      <c r="T3149" s="1722"/>
      <c r="U3149" s="1974"/>
      <c r="V3149" s="1974"/>
    </row>
    <row r="3150" spans="1:22">
      <c r="A3150" s="1722"/>
      <c r="B3150" s="2648"/>
      <c r="C3150" s="659"/>
      <c r="D3150" s="1722"/>
      <c r="E3150" s="2648"/>
      <c r="F3150" s="2648"/>
      <c r="G3150" s="1722"/>
      <c r="H3150" s="2648"/>
      <c r="I3150" s="2643"/>
      <c r="J3150" s="1975"/>
      <c r="K3150" s="1975"/>
      <c r="L3150" s="1974"/>
      <c r="M3150" s="1976"/>
      <c r="N3150" s="1976"/>
      <c r="O3150" s="1976"/>
      <c r="P3150" s="1976"/>
      <c r="Q3150" s="1976"/>
      <c r="R3150" s="1976"/>
      <c r="S3150" s="2649"/>
      <c r="T3150" s="1722"/>
      <c r="U3150" s="1974"/>
      <c r="V3150" s="1974"/>
    </row>
    <row r="3151" spans="1:22">
      <c r="A3151" s="1722"/>
      <c r="B3151" s="2648"/>
      <c r="C3151" s="659"/>
      <c r="D3151" s="1722"/>
      <c r="E3151" s="2648"/>
      <c r="F3151" s="2648"/>
      <c r="G3151" s="1722"/>
      <c r="H3151" s="2648"/>
      <c r="I3151" s="2643"/>
      <c r="J3151" s="1975"/>
      <c r="K3151" s="1975"/>
      <c r="L3151" s="1974"/>
      <c r="M3151" s="1976"/>
      <c r="N3151" s="1976"/>
      <c r="O3151" s="1976"/>
      <c r="P3151" s="1976"/>
      <c r="Q3151" s="1976"/>
      <c r="R3151" s="1976"/>
      <c r="S3151" s="2649"/>
      <c r="T3151" s="1722"/>
      <c r="U3151" s="1974"/>
      <c r="V3151" s="1974"/>
    </row>
    <row r="3152" spans="1:22">
      <c r="A3152" s="1722"/>
      <c r="B3152" s="2648"/>
      <c r="C3152" s="659"/>
      <c r="D3152" s="1722"/>
      <c r="E3152" s="2648"/>
      <c r="F3152" s="2648"/>
      <c r="G3152" s="1722"/>
      <c r="H3152" s="2648"/>
      <c r="I3152" s="2643"/>
      <c r="J3152" s="1975"/>
      <c r="K3152" s="1975"/>
      <c r="L3152" s="1974"/>
      <c r="M3152" s="1976"/>
      <c r="N3152" s="1976"/>
      <c r="O3152" s="1976"/>
      <c r="P3152" s="1976"/>
      <c r="Q3152" s="1976"/>
      <c r="R3152" s="1976"/>
      <c r="S3152" s="2649"/>
      <c r="T3152" s="1722"/>
      <c r="U3152" s="1974"/>
      <c r="V3152" s="1974"/>
    </row>
    <row r="3153" spans="1:22">
      <c r="A3153" s="1722"/>
      <c r="B3153" s="2648"/>
      <c r="C3153" s="659"/>
      <c r="D3153" s="1722"/>
      <c r="E3153" s="2648"/>
      <c r="F3153" s="2648"/>
      <c r="G3153" s="1722"/>
      <c r="H3153" s="2648"/>
      <c r="I3153" s="2643"/>
      <c r="J3153" s="1975"/>
      <c r="K3153" s="1975"/>
      <c r="L3153" s="1974"/>
      <c r="M3153" s="1976"/>
      <c r="N3153" s="1976"/>
      <c r="O3153" s="1976"/>
      <c r="P3153" s="1976"/>
      <c r="Q3153" s="1976"/>
      <c r="R3153" s="1976"/>
      <c r="S3153" s="2649"/>
      <c r="T3153" s="1722"/>
      <c r="U3153" s="1974"/>
      <c r="V3153" s="1974"/>
    </row>
    <row r="3154" spans="1:22">
      <c r="A3154" s="1722"/>
      <c r="B3154" s="2648"/>
      <c r="C3154" s="659"/>
      <c r="D3154" s="1722"/>
      <c r="E3154" s="2648"/>
      <c r="F3154" s="2648"/>
      <c r="G3154" s="1722"/>
      <c r="H3154" s="2648"/>
      <c r="I3154" s="2643"/>
      <c r="J3154" s="1975"/>
      <c r="K3154" s="1975"/>
      <c r="L3154" s="1974"/>
      <c r="M3154" s="1976"/>
      <c r="N3154" s="1976"/>
      <c r="O3154" s="1976"/>
      <c r="P3154" s="1976"/>
      <c r="Q3154" s="1976"/>
      <c r="R3154" s="1976"/>
      <c r="S3154" s="2649"/>
      <c r="T3154" s="1722"/>
      <c r="U3154" s="1974"/>
      <c r="V3154" s="1974"/>
    </row>
    <row r="3155" spans="1:22">
      <c r="A3155" s="1722"/>
      <c r="B3155" s="2648"/>
      <c r="C3155" s="659"/>
      <c r="D3155" s="1722"/>
      <c r="E3155" s="2648"/>
      <c r="F3155" s="2648"/>
      <c r="G3155" s="1722"/>
      <c r="H3155" s="2648"/>
      <c r="I3155" s="2643"/>
      <c r="J3155" s="1975"/>
      <c r="K3155" s="1975"/>
      <c r="L3155" s="1974"/>
      <c r="M3155" s="1976"/>
      <c r="N3155" s="1976"/>
      <c r="O3155" s="1976"/>
      <c r="P3155" s="1976"/>
      <c r="Q3155" s="1976"/>
      <c r="R3155" s="1976"/>
      <c r="S3155" s="2649"/>
      <c r="T3155" s="1722"/>
      <c r="U3155" s="1974"/>
      <c r="V3155" s="1974"/>
    </row>
    <row r="3156" spans="1:22">
      <c r="A3156" s="1722"/>
      <c r="B3156" s="2648"/>
      <c r="C3156" s="659"/>
      <c r="D3156" s="1722"/>
      <c r="E3156" s="2648"/>
      <c r="F3156" s="2648"/>
      <c r="G3156" s="1722"/>
      <c r="H3156" s="2648"/>
      <c r="I3156" s="2643"/>
      <c r="J3156" s="1975"/>
      <c r="K3156" s="1975"/>
      <c r="L3156" s="1974"/>
      <c r="M3156" s="1976"/>
      <c r="N3156" s="1976"/>
      <c r="O3156" s="1976"/>
      <c r="P3156" s="1976"/>
      <c r="Q3156" s="1976"/>
      <c r="R3156" s="1976"/>
      <c r="S3156" s="2649"/>
      <c r="T3156" s="1722"/>
      <c r="U3156" s="1974"/>
      <c r="V3156" s="1974"/>
    </row>
    <row r="3157" spans="1:22">
      <c r="A3157" s="1722"/>
      <c r="B3157" s="2648"/>
      <c r="C3157" s="659"/>
      <c r="D3157" s="1722"/>
      <c r="E3157" s="2648"/>
      <c r="F3157" s="2648"/>
      <c r="G3157" s="1722"/>
      <c r="H3157" s="2648"/>
      <c r="I3157" s="2643"/>
      <c r="J3157" s="1975"/>
      <c r="K3157" s="1975"/>
      <c r="L3157" s="1974"/>
      <c r="M3157" s="1976"/>
      <c r="N3157" s="1976"/>
      <c r="O3157" s="1976"/>
      <c r="P3157" s="1976"/>
      <c r="Q3157" s="1976"/>
      <c r="R3157" s="1976"/>
      <c r="S3157" s="2649"/>
      <c r="T3157" s="1722"/>
      <c r="U3157" s="1974"/>
      <c r="V3157" s="1974"/>
    </row>
    <row r="3158" spans="1:22">
      <c r="A3158" s="1722"/>
      <c r="B3158" s="2648"/>
      <c r="C3158" s="659"/>
      <c r="D3158" s="1722"/>
      <c r="E3158" s="2648"/>
      <c r="F3158" s="2648"/>
      <c r="G3158" s="1722"/>
      <c r="H3158" s="2648"/>
      <c r="I3158" s="2643"/>
      <c r="J3158" s="1975"/>
      <c r="K3158" s="1975"/>
      <c r="L3158" s="1974"/>
      <c r="M3158" s="1976"/>
      <c r="N3158" s="1976"/>
      <c r="O3158" s="1976"/>
      <c r="P3158" s="1976"/>
      <c r="Q3158" s="1976"/>
      <c r="R3158" s="1976"/>
      <c r="S3158" s="2649"/>
      <c r="T3158" s="1722"/>
      <c r="U3158" s="1974"/>
      <c r="V3158" s="1974"/>
    </row>
    <row r="3159" spans="1:22">
      <c r="A3159" s="1722"/>
      <c r="B3159" s="2648"/>
      <c r="C3159" s="659"/>
      <c r="D3159" s="1722"/>
      <c r="E3159" s="2648"/>
      <c r="F3159" s="2648"/>
      <c r="G3159" s="1722"/>
      <c r="H3159" s="2648"/>
      <c r="I3159" s="2643"/>
      <c r="J3159" s="1975"/>
      <c r="K3159" s="1975"/>
      <c r="L3159" s="1974"/>
      <c r="M3159" s="1976"/>
      <c r="N3159" s="1976"/>
      <c r="O3159" s="1976"/>
      <c r="P3159" s="1976"/>
      <c r="Q3159" s="1976"/>
      <c r="R3159" s="1976"/>
      <c r="S3159" s="2649"/>
      <c r="T3159" s="1722"/>
      <c r="U3159" s="1974"/>
      <c r="V3159" s="1974"/>
    </row>
    <row r="3160" spans="1:22">
      <c r="A3160" s="1722"/>
      <c r="B3160" s="2648"/>
      <c r="C3160" s="659"/>
      <c r="D3160" s="1722"/>
      <c r="E3160" s="2648"/>
      <c r="F3160" s="2648"/>
      <c r="G3160" s="1722"/>
      <c r="H3160" s="2648"/>
      <c r="I3160" s="2643"/>
      <c r="J3160" s="1975"/>
      <c r="K3160" s="1975"/>
      <c r="L3160" s="1974"/>
      <c r="M3160" s="1976"/>
      <c r="N3160" s="1976"/>
      <c r="O3160" s="1976"/>
      <c r="P3160" s="1976"/>
      <c r="Q3160" s="1976"/>
      <c r="R3160" s="1976"/>
      <c r="S3160" s="2649"/>
      <c r="T3160" s="1722"/>
      <c r="U3160" s="1974"/>
      <c r="V3160" s="1974"/>
    </row>
    <row r="3161" spans="1:22">
      <c r="A3161" s="1722"/>
      <c r="B3161" s="2648"/>
      <c r="C3161" s="659"/>
      <c r="D3161" s="1722"/>
      <c r="E3161" s="2648"/>
      <c r="F3161" s="2648"/>
      <c r="G3161" s="1722"/>
      <c r="H3161" s="2648"/>
      <c r="I3161" s="2643"/>
      <c r="J3161" s="1975"/>
      <c r="K3161" s="1975"/>
      <c r="L3161" s="1974"/>
      <c r="M3161" s="1976"/>
      <c r="N3161" s="1976"/>
      <c r="O3161" s="1976"/>
      <c r="P3161" s="1976"/>
      <c r="Q3161" s="1976"/>
      <c r="R3161" s="1976"/>
      <c r="S3161" s="2649"/>
      <c r="T3161" s="1722"/>
      <c r="U3161" s="1974"/>
      <c r="V3161" s="1974"/>
    </row>
    <row r="3162" spans="1:22">
      <c r="A3162" s="1722"/>
      <c r="B3162" s="2648"/>
      <c r="C3162" s="659"/>
      <c r="D3162" s="1722"/>
      <c r="E3162" s="2648"/>
      <c r="F3162" s="2648"/>
      <c r="G3162" s="1722"/>
      <c r="H3162" s="2648"/>
      <c r="I3162" s="2643"/>
      <c r="J3162" s="1975"/>
      <c r="K3162" s="1975"/>
      <c r="L3162" s="1974"/>
      <c r="M3162" s="1976"/>
      <c r="N3162" s="1976"/>
      <c r="O3162" s="1976"/>
      <c r="P3162" s="1976"/>
      <c r="Q3162" s="1976"/>
      <c r="R3162" s="1976"/>
      <c r="S3162" s="2649"/>
      <c r="T3162" s="1722"/>
      <c r="U3162" s="1974"/>
      <c r="V3162" s="1974"/>
    </row>
    <row r="3163" spans="1:22">
      <c r="A3163" s="1722"/>
      <c r="B3163" s="2648"/>
      <c r="C3163" s="659"/>
      <c r="D3163" s="1722"/>
      <c r="E3163" s="2648"/>
      <c r="F3163" s="2648"/>
      <c r="G3163" s="1722"/>
      <c r="H3163" s="2648"/>
      <c r="I3163" s="2643"/>
      <c r="J3163" s="1975"/>
      <c r="K3163" s="1975"/>
      <c r="L3163" s="1974"/>
      <c r="M3163" s="1976"/>
      <c r="N3163" s="1976"/>
      <c r="O3163" s="1976"/>
      <c r="P3163" s="1976"/>
      <c r="Q3163" s="1976"/>
      <c r="R3163" s="1976"/>
      <c r="S3163" s="2649"/>
      <c r="T3163" s="1722"/>
      <c r="U3163" s="1974"/>
      <c r="V3163" s="1974"/>
    </row>
    <row r="3164" spans="1:22">
      <c r="A3164" s="1722"/>
      <c r="B3164" s="2648"/>
      <c r="C3164" s="659"/>
      <c r="D3164" s="1722"/>
      <c r="E3164" s="2648"/>
      <c r="F3164" s="2648"/>
      <c r="G3164" s="1722"/>
      <c r="H3164" s="2648"/>
      <c r="I3164" s="2643"/>
      <c r="J3164" s="1975"/>
      <c r="K3164" s="1975"/>
      <c r="L3164" s="1974"/>
      <c r="M3164" s="1976"/>
      <c r="N3164" s="1976"/>
      <c r="O3164" s="1976"/>
      <c r="P3164" s="1976"/>
      <c r="Q3164" s="1976"/>
      <c r="R3164" s="1976"/>
      <c r="S3164" s="2649"/>
      <c r="T3164" s="1722"/>
      <c r="U3164" s="1974"/>
      <c r="V3164" s="1974"/>
    </row>
    <row r="3165" spans="1:22">
      <c r="A3165" s="1722"/>
      <c r="B3165" s="2648"/>
      <c r="C3165" s="659"/>
      <c r="D3165" s="1722"/>
      <c r="E3165" s="2648"/>
      <c r="F3165" s="2648"/>
      <c r="G3165" s="1722"/>
      <c r="H3165" s="2648"/>
      <c r="I3165" s="2643"/>
      <c r="J3165" s="1975"/>
      <c r="K3165" s="1975"/>
      <c r="L3165" s="1974"/>
      <c r="M3165" s="1976"/>
      <c r="N3165" s="1976"/>
      <c r="O3165" s="1976"/>
      <c r="P3165" s="1976"/>
      <c r="Q3165" s="1976"/>
      <c r="R3165" s="1976"/>
      <c r="S3165" s="2649"/>
      <c r="T3165" s="1722"/>
      <c r="U3165" s="1974"/>
      <c r="V3165" s="1974"/>
    </row>
    <row r="3166" spans="1:22">
      <c r="A3166" s="1722"/>
      <c r="B3166" s="2648"/>
      <c r="C3166" s="659"/>
      <c r="D3166" s="1722"/>
      <c r="E3166" s="2648"/>
      <c r="F3166" s="2648"/>
      <c r="G3166" s="1722"/>
      <c r="H3166" s="2648"/>
      <c r="I3166" s="2643"/>
      <c r="J3166" s="1975"/>
      <c r="K3166" s="1975"/>
      <c r="L3166" s="1974"/>
      <c r="M3166" s="1976"/>
      <c r="N3166" s="1976"/>
      <c r="O3166" s="1976"/>
      <c r="P3166" s="1976"/>
      <c r="Q3166" s="1976"/>
      <c r="R3166" s="1976"/>
      <c r="S3166" s="2649"/>
      <c r="T3166" s="1722"/>
      <c r="U3166" s="1974"/>
      <c r="V3166" s="1974"/>
    </row>
    <row r="3167" spans="1:22">
      <c r="A3167" s="1722"/>
      <c r="B3167" s="2648"/>
      <c r="C3167" s="659"/>
      <c r="D3167" s="1722"/>
      <c r="E3167" s="2648"/>
      <c r="F3167" s="2648"/>
      <c r="G3167" s="1722"/>
      <c r="H3167" s="2648"/>
      <c r="I3167" s="2643"/>
      <c r="J3167" s="1975"/>
      <c r="K3167" s="1975"/>
      <c r="L3167" s="1974"/>
      <c r="M3167" s="1976"/>
      <c r="N3167" s="1976"/>
      <c r="O3167" s="1976"/>
      <c r="P3167" s="1976"/>
      <c r="Q3167" s="1976"/>
      <c r="R3167" s="1976"/>
      <c r="S3167" s="2649"/>
      <c r="T3167" s="1722"/>
      <c r="U3167" s="1974"/>
      <c r="V3167" s="1974"/>
    </row>
    <row r="3168" spans="1:22">
      <c r="A3168" s="1722"/>
      <c r="B3168" s="2648"/>
      <c r="C3168" s="659"/>
      <c r="D3168" s="1722"/>
      <c r="E3168" s="2648"/>
      <c r="F3168" s="2648"/>
      <c r="G3168" s="1722"/>
      <c r="H3168" s="2648"/>
      <c r="I3168" s="2643"/>
      <c r="J3168" s="1975"/>
      <c r="K3168" s="1975"/>
      <c r="L3168" s="1974"/>
      <c r="M3168" s="1976"/>
      <c r="N3168" s="1976"/>
      <c r="O3168" s="1976"/>
      <c r="P3168" s="1976"/>
      <c r="Q3168" s="1976"/>
      <c r="R3168" s="1976"/>
      <c r="S3168" s="2649"/>
      <c r="T3168" s="1722"/>
      <c r="U3168" s="1974"/>
      <c r="V3168" s="1974"/>
    </row>
    <row r="3169" spans="1:22">
      <c r="A3169" s="1722"/>
      <c r="B3169" s="2648"/>
      <c r="C3169" s="659"/>
      <c r="D3169" s="1722"/>
      <c r="E3169" s="2648"/>
      <c r="F3169" s="2648"/>
      <c r="G3169" s="1722"/>
      <c r="H3169" s="2648"/>
      <c r="I3169" s="2643"/>
      <c r="J3169" s="1975"/>
      <c r="K3169" s="1975"/>
      <c r="L3169" s="1974"/>
      <c r="M3169" s="1976"/>
      <c r="N3169" s="1976"/>
      <c r="O3169" s="1976"/>
      <c r="P3169" s="1976"/>
      <c r="Q3169" s="1976"/>
      <c r="R3169" s="1976"/>
      <c r="S3169" s="2649"/>
      <c r="T3169" s="1722"/>
      <c r="U3169" s="1974"/>
      <c r="V3169" s="1974"/>
    </row>
    <row r="3170" spans="1:22">
      <c r="A3170" s="1722"/>
      <c r="B3170" s="2648"/>
      <c r="C3170" s="659"/>
      <c r="D3170" s="1722"/>
      <c r="E3170" s="2648"/>
      <c r="F3170" s="2648"/>
      <c r="G3170" s="1722"/>
      <c r="H3170" s="2648"/>
      <c r="I3170" s="2643"/>
      <c r="J3170" s="1975"/>
      <c r="K3170" s="1975"/>
      <c r="L3170" s="1974"/>
      <c r="M3170" s="1976"/>
      <c r="N3170" s="1976"/>
      <c r="O3170" s="1976"/>
      <c r="P3170" s="1976"/>
      <c r="Q3170" s="1976"/>
      <c r="R3170" s="1976"/>
      <c r="S3170" s="2649"/>
      <c r="T3170" s="1722"/>
      <c r="U3170" s="1974"/>
      <c r="V3170" s="1974"/>
    </row>
    <row r="3171" spans="1:22">
      <c r="A3171" s="1722"/>
      <c r="B3171" s="2648"/>
      <c r="C3171" s="659"/>
      <c r="D3171" s="1722"/>
      <c r="E3171" s="2648"/>
      <c r="F3171" s="2648"/>
      <c r="G3171" s="1722"/>
      <c r="H3171" s="2648"/>
      <c r="I3171" s="2643"/>
      <c r="J3171" s="1975"/>
      <c r="K3171" s="1975"/>
      <c r="L3171" s="1974"/>
      <c r="M3171" s="1976"/>
      <c r="N3171" s="1976"/>
      <c r="O3171" s="1976"/>
      <c r="P3171" s="1976"/>
      <c r="Q3171" s="1976"/>
      <c r="R3171" s="1976"/>
      <c r="S3171" s="2649"/>
      <c r="T3171" s="1722"/>
      <c r="U3171" s="1974"/>
      <c r="V3171" s="1974"/>
    </row>
    <row r="3172" spans="1:22">
      <c r="A3172" s="1722"/>
      <c r="B3172" s="2648"/>
      <c r="C3172" s="659"/>
      <c r="D3172" s="1722"/>
      <c r="E3172" s="2648"/>
      <c r="F3172" s="2648"/>
      <c r="G3172" s="1722"/>
      <c r="H3172" s="2648"/>
      <c r="I3172" s="2643"/>
      <c r="J3172" s="1975"/>
      <c r="K3172" s="1975"/>
      <c r="L3172" s="1974"/>
      <c r="M3172" s="1976"/>
      <c r="N3172" s="1976"/>
      <c r="O3172" s="1976"/>
      <c r="P3172" s="1976"/>
      <c r="Q3172" s="1976"/>
      <c r="R3172" s="1976"/>
      <c r="S3172" s="2649"/>
      <c r="T3172" s="1722"/>
      <c r="U3172" s="1974"/>
      <c r="V3172" s="1974"/>
    </row>
    <row r="3173" spans="1:22">
      <c r="A3173" s="1722"/>
      <c r="B3173" s="2648"/>
      <c r="C3173" s="659"/>
      <c r="D3173" s="1722"/>
      <c r="E3173" s="2648"/>
      <c r="F3173" s="2648"/>
      <c r="G3173" s="1722"/>
      <c r="H3173" s="2648"/>
      <c r="I3173" s="2643"/>
      <c r="J3173" s="1975"/>
      <c r="K3173" s="1975"/>
      <c r="L3173" s="1974"/>
      <c r="M3173" s="1976"/>
      <c r="N3173" s="1976"/>
      <c r="O3173" s="1976"/>
      <c r="P3173" s="1976"/>
      <c r="Q3173" s="1976"/>
      <c r="R3173" s="1976"/>
      <c r="S3173" s="2649"/>
      <c r="T3173" s="1722"/>
      <c r="U3173" s="1974"/>
      <c r="V3173" s="1974"/>
    </row>
    <row r="3174" spans="1:22">
      <c r="A3174" s="1722"/>
      <c r="B3174" s="2648"/>
      <c r="C3174" s="659"/>
      <c r="D3174" s="1722"/>
      <c r="E3174" s="2648"/>
      <c r="F3174" s="2648"/>
      <c r="G3174" s="1722"/>
      <c r="H3174" s="2648"/>
      <c r="I3174" s="2643"/>
      <c r="J3174" s="1975"/>
      <c r="K3174" s="1975"/>
      <c r="L3174" s="1974"/>
      <c r="M3174" s="1976"/>
      <c r="N3174" s="1976"/>
      <c r="O3174" s="1976"/>
      <c r="P3174" s="1976"/>
      <c r="Q3174" s="1976"/>
      <c r="R3174" s="1976"/>
      <c r="S3174" s="2649"/>
      <c r="T3174" s="1722"/>
      <c r="U3174" s="1974"/>
      <c r="V3174" s="1974"/>
    </row>
    <row r="3175" spans="1:22">
      <c r="A3175" s="1722"/>
      <c r="B3175" s="2648"/>
      <c r="C3175" s="659"/>
      <c r="D3175" s="1722"/>
      <c r="E3175" s="2648"/>
      <c r="F3175" s="2648"/>
      <c r="G3175" s="1722"/>
      <c r="H3175" s="2648"/>
      <c r="I3175" s="2643"/>
      <c r="J3175" s="1975"/>
      <c r="K3175" s="1975"/>
      <c r="L3175" s="1974"/>
      <c r="M3175" s="1976"/>
      <c r="N3175" s="1976"/>
      <c r="O3175" s="1976"/>
      <c r="P3175" s="1976"/>
      <c r="Q3175" s="1976"/>
      <c r="R3175" s="1976"/>
      <c r="S3175" s="2649"/>
      <c r="T3175" s="1722"/>
      <c r="U3175" s="1974"/>
      <c r="V3175" s="1974"/>
    </row>
    <row r="3176" spans="1:22">
      <c r="A3176" s="1722"/>
      <c r="B3176" s="2648"/>
      <c r="C3176" s="659"/>
      <c r="D3176" s="1722"/>
      <c r="E3176" s="2648"/>
      <c r="F3176" s="2648"/>
      <c r="G3176" s="1722"/>
      <c r="H3176" s="2648"/>
      <c r="I3176" s="2643"/>
      <c r="J3176" s="1975"/>
      <c r="K3176" s="1975"/>
      <c r="L3176" s="1974"/>
      <c r="M3176" s="1976"/>
      <c r="N3176" s="1976"/>
      <c r="O3176" s="1976"/>
      <c r="P3176" s="1976"/>
      <c r="Q3176" s="1976"/>
      <c r="R3176" s="1976"/>
      <c r="S3176" s="2649"/>
      <c r="T3176" s="1722"/>
      <c r="U3176" s="1974"/>
      <c r="V3176" s="1974"/>
    </row>
    <row r="3177" spans="1:22">
      <c r="A3177" s="1722"/>
      <c r="B3177" s="2648"/>
      <c r="C3177" s="659"/>
      <c r="D3177" s="1722"/>
      <c r="E3177" s="2648"/>
      <c r="F3177" s="2648"/>
      <c r="G3177" s="1722"/>
      <c r="H3177" s="2648"/>
      <c r="I3177" s="2643"/>
      <c r="J3177" s="1975"/>
      <c r="K3177" s="1975"/>
      <c r="L3177" s="1974"/>
      <c r="M3177" s="1976"/>
      <c r="N3177" s="1976"/>
      <c r="O3177" s="1976"/>
      <c r="P3177" s="1976"/>
      <c r="Q3177" s="1976"/>
      <c r="R3177" s="1976"/>
      <c r="S3177" s="2649"/>
      <c r="T3177" s="1722"/>
      <c r="U3177" s="1974"/>
      <c r="V3177" s="1974"/>
    </row>
    <row r="3178" spans="1:22">
      <c r="A3178" s="1722"/>
      <c r="B3178" s="2648"/>
      <c r="C3178" s="659"/>
      <c r="D3178" s="1722"/>
      <c r="E3178" s="2648"/>
      <c r="F3178" s="2648"/>
      <c r="G3178" s="1722"/>
      <c r="H3178" s="2648"/>
      <c r="I3178" s="2643"/>
      <c r="J3178" s="1975"/>
      <c r="K3178" s="1975"/>
      <c r="L3178" s="1974"/>
      <c r="M3178" s="1976"/>
      <c r="N3178" s="1976"/>
      <c r="O3178" s="1976"/>
      <c r="P3178" s="1976"/>
      <c r="Q3178" s="1976"/>
      <c r="R3178" s="1976"/>
      <c r="S3178" s="2649"/>
      <c r="T3178" s="1722"/>
      <c r="U3178" s="1974"/>
      <c r="V3178" s="1974"/>
    </row>
    <row r="3179" spans="1:22">
      <c r="A3179" s="1722"/>
      <c r="B3179" s="2648"/>
      <c r="C3179" s="659"/>
      <c r="D3179" s="1722"/>
      <c r="E3179" s="2648"/>
      <c r="F3179" s="2648"/>
      <c r="G3179" s="1722"/>
      <c r="H3179" s="2648"/>
      <c r="I3179" s="2643"/>
      <c r="J3179" s="1975"/>
      <c r="K3179" s="1975"/>
      <c r="L3179" s="1974"/>
      <c r="M3179" s="1976"/>
      <c r="N3179" s="1976"/>
      <c r="O3179" s="1976"/>
      <c r="P3179" s="1976"/>
      <c r="Q3179" s="1976"/>
      <c r="R3179" s="1976"/>
      <c r="S3179" s="2649"/>
      <c r="T3179" s="1722"/>
      <c r="U3179" s="1974"/>
      <c r="V3179" s="1974"/>
    </row>
    <row r="3180" spans="1:22">
      <c r="A3180" s="1722"/>
      <c r="B3180" s="2648"/>
      <c r="C3180" s="659"/>
      <c r="D3180" s="1722"/>
      <c r="E3180" s="2648"/>
      <c r="F3180" s="2648"/>
      <c r="G3180" s="1722"/>
      <c r="H3180" s="2648"/>
      <c r="I3180" s="2643"/>
      <c r="J3180" s="1975"/>
      <c r="K3180" s="1975"/>
      <c r="L3180" s="1974"/>
      <c r="M3180" s="1976"/>
      <c r="N3180" s="1976"/>
      <c r="O3180" s="1976"/>
      <c r="P3180" s="1976"/>
      <c r="Q3180" s="1976"/>
      <c r="R3180" s="1976"/>
      <c r="S3180" s="2649"/>
      <c r="T3180" s="1722"/>
      <c r="U3180" s="1974"/>
      <c r="V3180" s="1974"/>
    </row>
    <row r="3181" spans="1:22">
      <c r="A3181" s="1722"/>
      <c r="B3181" s="2648"/>
      <c r="C3181" s="659"/>
      <c r="D3181" s="1722"/>
      <c r="E3181" s="2648"/>
      <c r="F3181" s="2648"/>
      <c r="G3181" s="1722"/>
      <c r="H3181" s="2648"/>
      <c r="I3181" s="2643"/>
      <c r="J3181" s="1975"/>
      <c r="K3181" s="1975"/>
      <c r="L3181" s="1974"/>
      <c r="M3181" s="1976"/>
      <c r="N3181" s="1976"/>
      <c r="O3181" s="1976"/>
      <c r="P3181" s="1976"/>
      <c r="Q3181" s="1976"/>
      <c r="R3181" s="1976"/>
      <c r="S3181" s="2649"/>
      <c r="T3181" s="1722"/>
      <c r="U3181" s="1974"/>
      <c r="V3181" s="1974"/>
    </row>
    <row r="3182" spans="1:22">
      <c r="A3182" s="1722"/>
      <c r="B3182" s="2648"/>
      <c r="C3182" s="659"/>
      <c r="D3182" s="1722"/>
      <c r="E3182" s="2648"/>
      <c r="F3182" s="2648"/>
      <c r="G3182" s="1722"/>
      <c r="H3182" s="2648"/>
      <c r="I3182" s="2643"/>
      <c r="J3182" s="1975"/>
      <c r="K3182" s="1975"/>
      <c r="L3182" s="1974"/>
      <c r="M3182" s="1976"/>
      <c r="N3182" s="1976"/>
      <c r="O3182" s="1976"/>
      <c r="P3182" s="1976"/>
      <c r="Q3182" s="1976"/>
      <c r="R3182" s="1976"/>
      <c r="S3182" s="2649"/>
      <c r="T3182" s="1722"/>
      <c r="U3182" s="1974"/>
      <c r="V3182" s="1974"/>
    </row>
    <row r="3183" spans="1:22">
      <c r="A3183" s="1722"/>
      <c r="B3183" s="2648"/>
      <c r="C3183" s="659"/>
      <c r="D3183" s="1722"/>
      <c r="E3183" s="2648"/>
      <c r="F3183" s="2648"/>
      <c r="G3183" s="1722"/>
      <c r="H3183" s="2648"/>
      <c r="I3183" s="2643"/>
      <c r="J3183" s="1975"/>
      <c r="K3183" s="1975"/>
      <c r="L3183" s="1974"/>
      <c r="M3183" s="1976"/>
      <c r="N3183" s="1976"/>
      <c r="O3183" s="1976"/>
      <c r="P3183" s="1976"/>
      <c r="Q3183" s="1976"/>
      <c r="R3183" s="1976"/>
      <c r="S3183" s="2649"/>
      <c r="T3183" s="1722"/>
      <c r="U3183" s="1974"/>
      <c r="V3183" s="1974"/>
    </row>
    <row r="3184" spans="1:22">
      <c r="A3184" s="1722"/>
      <c r="B3184" s="2648"/>
      <c r="C3184" s="659"/>
      <c r="D3184" s="1722"/>
      <c r="E3184" s="2648"/>
      <c r="F3184" s="2648"/>
      <c r="G3184" s="1722"/>
      <c r="H3184" s="2648"/>
      <c r="I3184" s="2643"/>
      <c r="J3184" s="1975"/>
      <c r="K3184" s="1975"/>
      <c r="L3184" s="1974"/>
      <c r="M3184" s="1976"/>
      <c r="N3184" s="1976"/>
      <c r="O3184" s="1976"/>
      <c r="P3184" s="1976"/>
      <c r="Q3184" s="1976"/>
      <c r="R3184" s="1976"/>
      <c r="S3184" s="2649"/>
      <c r="T3184" s="1722"/>
      <c r="U3184" s="1974"/>
      <c r="V3184" s="1974"/>
    </row>
    <row r="3185" spans="1:22">
      <c r="A3185" s="1722"/>
      <c r="B3185" s="2648"/>
      <c r="C3185" s="659"/>
      <c r="D3185" s="1722"/>
      <c r="E3185" s="2648"/>
      <c r="F3185" s="2648"/>
      <c r="G3185" s="1722"/>
      <c r="H3185" s="2648"/>
      <c r="I3185" s="2643"/>
      <c r="J3185" s="1975"/>
      <c r="K3185" s="1975"/>
      <c r="L3185" s="1974"/>
      <c r="M3185" s="1976"/>
      <c r="N3185" s="1976"/>
      <c r="O3185" s="1976"/>
      <c r="P3185" s="1976"/>
      <c r="Q3185" s="1976"/>
      <c r="R3185" s="1976"/>
      <c r="S3185" s="2649"/>
      <c r="T3185" s="1722"/>
      <c r="U3185" s="1974"/>
      <c r="V3185" s="1974"/>
    </row>
    <row r="3186" spans="1:22">
      <c r="A3186" s="1722"/>
      <c r="B3186" s="2648"/>
      <c r="C3186" s="659"/>
      <c r="D3186" s="1722"/>
      <c r="E3186" s="2648"/>
      <c r="F3186" s="2648"/>
      <c r="G3186" s="1722"/>
      <c r="H3186" s="2648"/>
      <c r="I3186" s="2643"/>
      <c r="J3186" s="1975"/>
      <c r="K3186" s="1975"/>
      <c r="L3186" s="1974"/>
      <c r="M3186" s="1976"/>
      <c r="N3186" s="1976"/>
      <c r="O3186" s="1976"/>
      <c r="P3186" s="1976"/>
      <c r="Q3186" s="1976"/>
      <c r="R3186" s="1976"/>
      <c r="S3186" s="2649"/>
      <c r="T3186" s="1722"/>
      <c r="U3186" s="1974"/>
      <c r="V3186" s="1974"/>
    </row>
    <row r="3187" spans="1:22">
      <c r="A3187" s="1722"/>
      <c r="B3187" s="2648"/>
      <c r="C3187" s="659"/>
      <c r="D3187" s="1722"/>
      <c r="E3187" s="2648"/>
      <c r="F3187" s="2648"/>
      <c r="G3187" s="1722"/>
      <c r="H3187" s="2648"/>
      <c r="I3187" s="2643"/>
      <c r="J3187" s="1975"/>
      <c r="K3187" s="1975"/>
      <c r="L3187" s="1974"/>
      <c r="M3187" s="1976"/>
      <c r="N3187" s="1976"/>
      <c r="O3187" s="1976"/>
      <c r="P3187" s="1976"/>
      <c r="Q3187" s="1976"/>
      <c r="R3187" s="1976"/>
      <c r="S3187" s="2649"/>
      <c r="T3187" s="1722"/>
      <c r="U3187" s="1974"/>
      <c r="V3187" s="1974"/>
    </row>
    <row r="3188" spans="1:22">
      <c r="A3188" s="1722"/>
      <c r="B3188" s="2648"/>
      <c r="C3188" s="659"/>
      <c r="D3188" s="1722"/>
      <c r="E3188" s="2648"/>
      <c r="F3188" s="2648"/>
      <c r="G3188" s="1722"/>
      <c r="H3188" s="2648"/>
      <c r="I3188" s="2643"/>
      <c r="J3188" s="1975"/>
      <c r="K3188" s="1975"/>
      <c r="L3188" s="1974"/>
      <c r="M3188" s="1976"/>
      <c r="N3188" s="1976"/>
      <c r="O3188" s="1976"/>
      <c r="P3188" s="1976"/>
      <c r="Q3188" s="1976"/>
      <c r="R3188" s="1976"/>
      <c r="S3188" s="2649"/>
      <c r="T3188" s="1722"/>
      <c r="U3188" s="1974"/>
      <c r="V3188" s="1974"/>
    </row>
    <row r="3189" spans="1:22">
      <c r="A3189" s="1722"/>
      <c r="B3189" s="2648"/>
      <c r="C3189" s="659"/>
      <c r="D3189" s="1722"/>
      <c r="E3189" s="2648"/>
      <c r="F3189" s="2648"/>
      <c r="G3189" s="1722"/>
      <c r="H3189" s="2648"/>
      <c r="I3189" s="2643"/>
      <c r="J3189" s="1975"/>
      <c r="K3189" s="1975"/>
      <c r="L3189" s="1974"/>
      <c r="M3189" s="1976"/>
      <c r="N3189" s="1976"/>
      <c r="O3189" s="1976"/>
      <c r="P3189" s="1976"/>
      <c r="Q3189" s="1976"/>
      <c r="R3189" s="1976"/>
      <c r="S3189" s="2649"/>
      <c r="T3189" s="1722"/>
      <c r="U3189" s="1974"/>
      <c r="V3189" s="1974"/>
    </row>
    <row r="3190" spans="1:22">
      <c r="A3190" s="1722"/>
      <c r="B3190" s="2648"/>
      <c r="C3190" s="659"/>
      <c r="D3190" s="1722"/>
      <c r="E3190" s="2648"/>
      <c r="F3190" s="2648"/>
      <c r="G3190" s="1722"/>
      <c r="H3190" s="2648"/>
      <c r="I3190" s="2643"/>
      <c r="J3190" s="1975"/>
      <c r="K3190" s="1975"/>
      <c r="L3190" s="1974"/>
      <c r="M3190" s="1976"/>
      <c r="N3190" s="1976"/>
      <c r="O3190" s="1976"/>
      <c r="P3190" s="1976"/>
      <c r="Q3190" s="1976"/>
      <c r="R3190" s="1976"/>
      <c r="S3190" s="2649"/>
      <c r="T3190" s="1722"/>
      <c r="U3190" s="1974"/>
      <c r="V3190" s="1974"/>
    </row>
    <row r="3191" spans="1:22">
      <c r="A3191" s="1722"/>
      <c r="B3191" s="2648"/>
      <c r="C3191" s="659"/>
      <c r="D3191" s="1722"/>
      <c r="E3191" s="2648"/>
      <c r="F3191" s="2648"/>
      <c r="G3191" s="1722"/>
      <c r="H3191" s="2648"/>
      <c r="I3191" s="2643"/>
      <c r="J3191" s="1975"/>
      <c r="K3191" s="1975"/>
      <c r="L3191" s="1974"/>
      <c r="M3191" s="1976"/>
      <c r="N3191" s="1976"/>
      <c r="O3191" s="1976"/>
      <c r="P3191" s="1976"/>
      <c r="Q3191" s="1976"/>
      <c r="R3191" s="1976"/>
      <c r="S3191" s="2649"/>
      <c r="T3191" s="1722"/>
      <c r="U3191" s="1974"/>
      <c r="V3191" s="1974"/>
    </row>
    <row r="3192" spans="1:22">
      <c r="A3192" s="1722"/>
      <c r="B3192" s="2648"/>
      <c r="C3192" s="659"/>
      <c r="D3192" s="1722"/>
      <c r="E3192" s="2648"/>
      <c r="F3192" s="2648"/>
      <c r="G3192" s="1722"/>
      <c r="H3192" s="2648"/>
      <c r="I3192" s="2643"/>
      <c r="J3192" s="1975"/>
      <c r="K3192" s="1975"/>
      <c r="L3192" s="1974"/>
      <c r="M3192" s="1976"/>
      <c r="N3192" s="1976"/>
      <c r="O3192" s="1976"/>
      <c r="P3192" s="1976"/>
      <c r="Q3192" s="1976"/>
      <c r="R3192" s="1976"/>
      <c r="S3192" s="2649"/>
      <c r="T3192" s="1722"/>
      <c r="U3192" s="1974"/>
      <c r="V3192" s="1974"/>
    </row>
    <row r="3193" spans="1:22">
      <c r="A3193" s="1722"/>
      <c r="B3193" s="2648"/>
      <c r="C3193" s="659"/>
      <c r="D3193" s="1722"/>
      <c r="E3193" s="2648"/>
      <c r="F3193" s="2648"/>
      <c r="G3193" s="1722"/>
      <c r="H3193" s="2648"/>
      <c r="I3193" s="2643"/>
      <c r="J3193" s="1975"/>
      <c r="K3193" s="1975"/>
      <c r="L3193" s="1974"/>
      <c r="M3193" s="1976"/>
      <c r="N3193" s="1976"/>
      <c r="O3193" s="1976"/>
      <c r="P3193" s="1976"/>
      <c r="Q3193" s="1976"/>
      <c r="R3193" s="1976"/>
      <c r="S3193" s="2649"/>
      <c r="T3193" s="1722"/>
      <c r="U3193" s="1974"/>
      <c r="V3193" s="1974"/>
    </row>
    <row r="3194" spans="1:22">
      <c r="A3194" s="1722"/>
      <c r="B3194" s="2648"/>
      <c r="C3194" s="659"/>
      <c r="D3194" s="1722"/>
      <c r="E3194" s="2648"/>
      <c r="F3194" s="2648"/>
      <c r="G3194" s="1722"/>
      <c r="H3194" s="2648"/>
      <c r="I3194" s="2643"/>
      <c r="J3194" s="1975"/>
      <c r="K3194" s="1975"/>
      <c r="L3194" s="1974"/>
      <c r="M3194" s="1976"/>
      <c r="N3194" s="1976"/>
      <c r="O3194" s="1976"/>
      <c r="P3194" s="1976"/>
      <c r="Q3194" s="1976"/>
      <c r="R3194" s="1976"/>
      <c r="S3194" s="2649"/>
      <c r="T3194" s="1722"/>
      <c r="U3194" s="1974"/>
      <c r="V3194" s="1974"/>
    </row>
    <row r="3195" spans="1:22">
      <c r="A3195" s="1722"/>
      <c r="B3195" s="2648"/>
      <c r="C3195" s="659"/>
      <c r="D3195" s="1722"/>
      <c r="E3195" s="2648"/>
      <c r="F3195" s="2648"/>
      <c r="G3195" s="1722"/>
      <c r="H3195" s="2648"/>
      <c r="I3195" s="2643"/>
      <c r="J3195" s="1975"/>
      <c r="K3195" s="1975"/>
      <c r="L3195" s="1974"/>
      <c r="M3195" s="1976"/>
      <c r="N3195" s="1976"/>
      <c r="O3195" s="1976"/>
      <c r="P3195" s="1976"/>
      <c r="Q3195" s="1976"/>
      <c r="R3195" s="1976"/>
      <c r="S3195" s="2649"/>
      <c r="T3195" s="1722"/>
      <c r="U3195" s="1974"/>
      <c r="V3195" s="1974"/>
    </row>
    <row r="3196" spans="1:22">
      <c r="A3196" s="1722"/>
      <c r="B3196" s="2648"/>
      <c r="C3196" s="659"/>
      <c r="D3196" s="1722"/>
      <c r="E3196" s="2648"/>
      <c r="F3196" s="2648"/>
      <c r="G3196" s="1722"/>
      <c r="H3196" s="2648"/>
      <c r="I3196" s="2643"/>
      <c r="J3196" s="1975"/>
      <c r="K3196" s="1975"/>
      <c r="L3196" s="1974"/>
      <c r="M3196" s="1976"/>
      <c r="N3196" s="1976"/>
      <c r="O3196" s="1976"/>
      <c r="P3196" s="1976"/>
      <c r="Q3196" s="1976"/>
      <c r="R3196" s="1976"/>
      <c r="S3196" s="2649"/>
      <c r="T3196" s="1722"/>
      <c r="U3196" s="1974"/>
      <c r="V3196" s="1974"/>
    </row>
    <row r="3197" spans="1:22">
      <c r="A3197" s="1722"/>
      <c r="B3197" s="2648"/>
      <c r="C3197" s="659"/>
      <c r="D3197" s="1722"/>
      <c r="E3197" s="2648"/>
      <c r="F3197" s="2648"/>
      <c r="G3197" s="1722"/>
      <c r="H3197" s="2648"/>
      <c r="I3197" s="2643"/>
      <c r="J3197" s="1975"/>
      <c r="K3197" s="1975"/>
      <c r="L3197" s="1974"/>
      <c r="M3197" s="1976"/>
      <c r="N3197" s="1976"/>
      <c r="O3197" s="1976"/>
      <c r="P3197" s="1976"/>
      <c r="Q3197" s="1976"/>
      <c r="R3197" s="1976"/>
      <c r="S3197" s="2649"/>
      <c r="T3197" s="1722"/>
      <c r="U3197" s="1974"/>
      <c r="V3197" s="1974"/>
    </row>
    <row r="3198" spans="1:22">
      <c r="A3198" s="1722"/>
      <c r="B3198" s="2648"/>
      <c r="C3198" s="659"/>
      <c r="D3198" s="1722"/>
      <c r="E3198" s="2648"/>
      <c r="F3198" s="2648"/>
      <c r="G3198" s="1722"/>
      <c r="H3198" s="2648"/>
      <c r="I3198" s="2643"/>
      <c r="J3198" s="1975"/>
      <c r="K3198" s="1975"/>
      <c r="L3198" s="1974"/>
      <c r="M3198" s="1976"/>
      <c r="N3198" s="1976"/>
      <c r="O3198" s="1976"/>
      <c r="P3198" s="1976"/>
      <c r="Q3198" s="1976"/>
      <c r="R3198" s="1976"/>
      <c r="S3198" s="2649"/>
      <c r="T3198" s="1722"/>
      <c r="U3198" s="1974"/>
      <c r="V3198" s="1974"/>
    </row>
    <row r="3199" spans="1:22">
      <c r="A3199" s="1722"/>
      <c r="B3199" s="2648"/>
      <c r="C3199" s="659"/>
      <c r="D3199" s="1722"/>
      <c r="E3199" s="2648"/>
      <c r="F3199" s="2648"/>
      <c r="G3199" s="1722"/>
      <c r="H3199" s="2648"/>
      <c r="I3199" s="2643"/>
      <c r="J3199" s="1975"/>
      <c r="K3199" s="1975"/>
      <c r="L3199" s="1974"/>
      <c r="M3199" s="1976"/>
      <c r="N3199" s="1976"/>
      <c r="O3199" s="1976"/>
      <c r="P3199" s="1976"/>
      <c r="Q3199" s="1976"/>
      <c r="R3199" s="1976"/>
      <c r="S3199" s="2649"/>
      <c r="T3199" s="1722"/>
      <c r="U3199" s="1974"/>
      <c r="V3199" s="1974"/>
    </row>
    <row r="3200" spans="1:22">
      <c r="A3200" s="1722"/>
      <c r="B3200" s="2648"/>
      <c r="C3200" s="659"/>
      <c r="D3200" s="1722"/>
      <c r="E3200" s="2648"/>
      <c r="F3200" s="2648"/>
      <c r="G3200" s="1722"/>
      <c r="H3200" s="2648"/>
      <c r="I3200" s="2643"/>
      <c r="J3200" s="1975"/>
      <c r="K3200" s="1975"/>
      <c r="L3200" s="1974"/>
      <c r="M3200" s="1976"/>
      <c r="N3200" s="1976"/>
      <c r="O3200" s="1976"/>
      <c r="P3200" s="1976"/>
      <c r="Q3200" s="1976"/>
      <c r="R3200" s="1976"/>
      <c r="S3200" s="2649"/>
      <c r="T3200" s="1722"/>
      <c r="U3200" s="1974"/>
      <c r="V3200" s="1974"/>
    </row>
    <row r="3201" spans="1:22">
      <c r="A3201" s="1722"/>
      <c r="B3201" s="2648"/>
      <c r="C3201" s="659"/>
      <c r="D3201" s="1722"/>
      <c r="E3201" s="2648"/>
      <c r="F3201" s="2648"/>
      <c r="G3201" s="1722"/>
      <c r="H3201" s="2648"/>
      <c r="I3201" s="2643"/>
      <c r="J3201" s="1975"/>
      <c r="K3201" s="1975"/>
      <c r="L3201" s="1974"/>
      <c r="M3201" s="1976"/>
      <c r="N3201" s="1976"/>
      <c r="O3201" s="1976"/>
      <c r="P3201" s="1976"/>
      <c r="Q3201" s="1976"/>
      <c r="R3201" s="1976"/>
      <c r="S3201" s="2649"/>
      <c r="T3201" s="1722"/>
      <c r="U3201" s="1974"/>
      <c r="V3201" s="1974"/>
    </row>
    <row r="3202" spans="1:22">
      <c r="A3202" s="1722"/>
      <c r="B3202" s="2648"/>
      <c r="C3202" s="659"/>
      <c r="D3202" s="1722"/>
      <c r="E3202" s="2648"/>
      <c r="F3202" s="2648"/>
      <c r="G3202" s="1722"/>
      <c r="H3202" s="2648"/>
      <c r="I3202" s="2643"/>
      <c r="J3202" s="1975"/>
      <c r="K3202" s="1975"/>
      <c r="L3202" s="1974"/>
      <c r="M3202" s="1976"/>
      <c r="N3202" s="1976"/>
      <c r="O3202" s="1976"/>
      <c r="P3202" s="1976"/>
      <c r="Q3202" s="1976"/>
      <c r="R3202" s="1976"/>
      <c r="S3202" s="2649"/>
      <c r="T3202" s="1722"/>
      <c r="U3202" s="1974"/>
      <c r="V3202" s="1974"/>
    </row>
    <row r="3203" spans="1:22">
      <c r="A3203" s="1722"/>
      <c r="B3203" s="2648"/>
      <c r="C3203" s="659"/>
      <c r="D3203" s="1722"/>
      <c r="E3203" s="2648"/>
      <c r="F3203" s="2648"/>
      <c r="G3203" s="1722"/>
      <c r="H3203" s="2648"/>
      <c r="I3203" s="2643"/>
      <c r="J3203" s="1975"/>
      <c r="K3203" s="1975"/>
      <c r="L3203" s="1974"/>
      <c r="M3203" s="1976"/>
      <c r="N3203" s="1976"/>
      <c r="O3203" s="1976"/>
      <c r="P3203" s="1976"/>
      <c r="Q3203" s="1976"/>
      <c r="R3203" s="1976"/>
      <c r="S3203" s="2649"/>
      <c r="T3203" s="1722"/>
      <c r="U3203" s="1974"/>
      <c r="V3203" s="1974"/>
    </row>
    <row r="3204" spans="1:22">
      <c r="A3204" s="1722"/>
      <c r="B3204" s="2648"/>
      <c r="C3204" s="659"/>
      <c r="D3204" s="1722"/>
      <c r="E3204" s="2648"/>
      <c r="F3204" s="2648"/>
      <c r="G3204" s="1722"/>
      <c r="H3204" s="2648"/>
      <c r="I3204" s="2643"/>
      <c r="J3204" s="1975"/>
      <c r="K3204" s="1975"/>
      <c r="L3204" s="1974"/>
      <c r="M3204" s="1976"/>
      <c r="N3204" s="1976"/>
      <c r="O3204" s="1976"/>
      <c r="P3204" s="1976"/>
      <c r="Q3204" s="1976"/>
      <c r="R3204" s="1976"/>
      <c r="S3204" s="2649"/>
      <c r="T3204" s="1722"/>
      <c r="U3204" s="1974"/>
      <c r="V3204" s="1974"/>
    </row>
    <row r="3205" spans="1:22">
      <c r="A3205" s="1722"/>
      <c r="B3205" s="2648"/>
      <c r="C3205" s="659"/>
      <c r="D3205" s="1722"/>
      <c r="E3205" s="2648"/>
      <c r="F3205" s="2648"/>
      <c r="G3205" s="1722"/>
      <c r="H3205" s="2648"/>
      <c r="I3205" s="2643"/>
      <c r="J3205" s="1975"/>
      <c r="K3205" s="1975"/>
      <c r="L3205" s="1974"/>
      <c r="M3205" s="1976"/>
      <c r="N3205" s="1976"/>
      <c r="O3205" s="1976"/>
      <c r="P3205" s="1976"/>
      <c r="Q3205" s="1976"/>
      <c r="R3205" s="1976"/>
      <c r="S3205" s="2649"/>
      <c r="T3205" s="1722"/>
      <c r="U3205" s="1974"/>
      <c r="V3205" s="1974"/>
    </row>
    <row r="3206" spans="1:22">
      <c r="A3206" s="1722"/>
      <c r="B3206" s="2648"/>
      <c r="C3206" s="659"/>
      <c r="D3206" s="1722"/>
      <c r="E3206" s="2648"/>
      <c r="F3206" s="2648"/>
      <c r="G3206" s="1722"/>
      <c r="H3206" s="2648"/>
      <c r="I3206" s="2643"/>
      <c r="J3206" s="1975"/>
      <c r="K3206" s="1975"/>
      <c r="L3206" s="1974"/>
      <c r="M3206" s="1976"/>
      <c r="N3206" s="1976"/>
      <c r="O3206" s="1976"/>
      <c r="P3206" s="1976"/>
      <c r="Q3206" s="1976"/>
      <c r="R3206" s="1976"/>
      <c r="S3206" s="2649"/>
      <c r="T3206" s="1722"/>
      <c r="U3206" s="1974"/>
      <c r="V3206" s="1974"/>
    </row>
    <row r="3207" spans="1:22">
      <c r="A3207" s="1722"/>
      <c r="B3207" s="2648"/>
      <c r="C3207" s="659"/>
      <c r="D3207" s="1722"/>
      <c r="E3207" s="2648"/>
      <c r="F3207" s="2648"/>
      <c r="G3207" s="1722"/>
      <c r="H3207" s="2648"/>
      <c r="I3207" s="2643"/>
      <c r="J3207" s="1975"/>
      <c r="K3207" s="1975"/>
      <c r="L3207" s="1974"/>
      <c r="M3207" s="1976"/>
      <c r="N3207" s="1976"/>
      <c r="O3207" s="1976"/>
      <c r="P3207" s="1976"/>
      <c r="Q3207" s="1976"/>
      <c r="R3207" s="1976"/>
      <c r="S3207" s="2649"/>
      <c r="T3207" s="1722"/>
      <c r="U3207" s="1974"/>
      <c r="V3207" s="1974"/>
    </row>
    <row r="3208" spans="1:22">
      <c r="A3208" s="1722"/>
      <c r="B3208" s="2648"/>
      <c r="C3208" s="659"/>
      <c r="D3208" s="1722"/>
      <c r="E3208" s="2648"/>
      <c r="F3208" s="2648"/>
      <c r="G3208" s="1722"/>
      <c r="H3208" s="2648"/>
      <c r="I3208" s="2643"/>
      <c r="J3208" s="1975"/>
      <c r="K3208" s="1975"/>
      <c r="L3208" s="1974"/>
      <c r="M3208" s="1976"/>
      <c r="N3208" s="1976"/>
      <c r="O3208" s="1976"/>
      <c r="P3208" s="1976"/>
      <c r="Q3208" s="1976"/>
      <c r="R3208" s="1976"/>
      <c r="S3208" s="2649"/>
      <c r="T3208" s="1722"/>
      <c r="U3208" s="1974"/>
      <c r="V3208" s="1974"/>
    </row>
    <row r="3209" spans="1:22">
      <c r="A3209" s="1722"/>
      <c r="B3209" s="2648"/>
      <c r="C3209" s="659"/>
      <c r="D3209" s="1722"/>
      <c r="E3209" s="2648"/>
      <c r="F3209" s="2648"/>
      <c r="G3209" s="1722"/>
      <c r="H3209" s="2648"/>
      <c r="I3209" s="2643"/>
      <c r="J3209" s="1975"/>
      <c r="K3209" s="1975"/>
      <c r="L3209" s="1974"/>
      <c r="M3209" s="1976"/>
      <c r="N3209" s="1976"/>
      <c r="O3209" s="1976"/>
      <c r="P3209" s="1976"/>
      <c r="Q3209" s="1976"/>
      <c r="R3209" s="1976"/>
      <c r="S3209" s="2649"/>
      <c r="T3209" s="1722"/>
      <c r="U3209" s="1974"/>
      <c r="V3209" s="1974"/>
    </row>
    <row r="3210" spans="1:22">
      <c r="A3210" s="1722"/>
      <c r="B3210" s="2648"/>
      <c r="C3210" s="659"/>
      <c r="D3210" s="1722"/>
      <c r="E3210" s="2648"/>
      <c r="F3210" s="2648"/>
      <c r="G3210" s="1722"/>
      <c r="H3210" s="2648"/>
      <c r="I3210" s="2643"/>
      <c r="J3210" s="1975"/>
      <c r="K3210" s="1975"/>
      <c r="L3210" s="1974"/>
      <c r="M3210" s="1976"/>
      <c r="N3210" s="1976"/>
      <c r="O3210" s="1976"/>
      <c r="P3210" s="1976"/>
      <c r="Q3210" s="1976"/>
      <c r="R3210" s="1976"/>
      <c r="S3210" s="2649"/>
      <c r="T3210" s="1722"/>
      <c r="U3210" s="1974"/>
      <c r="V3210" s="1974"/>
    </row>
    <row r="3211" spans="1:22">
      <c r="A3211" s="1722"/>
      <c r="B3211" s="2648"/>
      <c r="C3211" s="659"/>
      <c r="D3211" s="1722"/>
      <c r="E3211" s="2648"/>
      <c r="F3211" s="2648"/>
      <c r="G3211" s="1722"/>
      <c r="H3211" s="2648"/>
      <c r="I3211" s="2643"/>
      <c r="J3211" s="1975"/>
      <c r="K3211" s="1975"/>
      <c r="L3211" s="1974"/>
      <c r="M3211" s="1976"/>
      <c r="N3211" s="1976"/>
      <c r="O3211" s="1976"/>
      <c r="P3211" s="1976"/>
      <c r="Q3211" s="1976"/>
      <c r="R3211" s="1976"/>
      <c r="S3211" s="2649"/>
      <c r="T3211" s="1722"/>
      <c r="U3211" s="1974"/>
      <c r="V3211" s="1974"/>
    </row>
    <row r="3212" spans="1:22">
      <c r="A3212" s="1722"/>
      <c r="B3212" s="2648"/>
      <c r="C3212" s="659"/>
      <c r="D3212" s="1722"/>
      <c r="E3212" s="2648"/>
      <c r="F3212" s="2648"/>
      <c r="G3212" s="1722"/>
      <c r="H3212" s="2648"/>
      <c r="I3212" s="2643"/>
      <c r="J3212" s="1975"/>
      <c r="K3212" s="1975"/>
      <c r="L3212" s="1974"/>
      <c r="M3212" s="1976"/>
      <c r="N3212" s="1976"/>
      <c r="O3212" s="1976"/>
      <c r="P3212" s="1976"/>
      <c r="Q3212" s="1976"/>
      <c r="R3212" s="1976"/>
      <c r="S3212" s="2649"/>
      <c r="T3212" s="1722"/>
      <c r="U3212" s="1974"/>
      <c r="V3212" s="1974"/>
    </row>
    <row r="3213" spans="1:22">
      <c r="A3213" s="1722"/>
      <c r="B3213" s="2648"/>
      <c r="C3213" s="659"/>
      <c r="D3213" s="1722"/>
      <c r="E3213" s="2648"/>
      <c r="F3213" s="2648"/>
      <c r="G3213" s="1722"/>
      <c r="H3213" s="2648"/>
      <c r="I3213" s="2643"/>
      <c r="J3213" s="1975"/>
      <c r="K3213" s="1975"/>
      <c r="L3213" s="1974"/>
      <c r="M3213" s="1976"/>
      <c r="N3213" s="1976"/>
      <c r="O3213" s="1976"/>
      <c r="P3213" s="1976"/>
      <c r="Q3213" s="1976"/>
      <c r="R3213" s="1976"/>
      <c r="S3213" s="2649"/>
      <c r="T3213" s="1722"/>
      <c r="U3213" s="1974"/>
      <c r="V3213" s="1974"/>
    </row>
    <row r="3214" spans="1:22">
      <c r="A3214" s="1722"/>
      <c r="B3214" s="2648"/>
      <c r="C3214" s="659"/>
      <c r="D3214" s="1722"/>
      <c r="E3214" s="2648"/>
      <c r="F3214" s="2648"/>
      <c r="G3214" s="1722"/>
      <c r="H3214" s="2648"/>
      <c r="I3214" s="2643"/>
      <c r="J3214" s="1975"/>
      <c r="K3214" s="1975"/>
      <c r="L3214" s="1974"/>
      <c r="M3214" s="1976"/>
      <c r="N3214" s="1976"/>
      <c r="O3214" s="1976"/>
      <c r="P3214" s="1976"/>
      <c r="Q3214" s="1976"/>
      <c r="R3214" s="1976"/>
      <c r="S3214" s="2649"/>
      <c r="T3214" s="1722"/>
      <c r="U3214" s="1974"/>
      <c r="V3214" s="1974"/>
    </row>
    <row r="3215" spans="1:22">
      <c r="A3215" s="1722"/>
      <c r="B3215" s="2648"/>
      <c r="C3215" s="659"/>
      <c r="D3215" s="1722"/>
      <c r="E3215" s="2648"/>
      <c r="F3215" s="2648"/>
      <c r="G3215" s="1722"/>
      <c r="H3215" s="2648"/>
      <c r="I3215" s="2643"/>
      <c r="J3215" s="1975"/>
      <c r="K3215" s="1975"/>
      <c r="L3215" s="1974"/>
      <c r="M3215" s="1976"/>
      <c r="N3215" s="1976"/>
      <c r="O3215" s="1976"/>
      <c r="P3215" s="1976"/>
      <c r="Q3215" s="1976"/>
      <c r="R3215" s="1976"/>
      <c r="S3215" s="2649"/>
      <c r="T3215" s="1722"/>
      <c r="U3215" s="1974"/>
      <c r="V3215" s="1974"/>
    </row>
    <row r="3216" spans="1:22">
      <c r="A3216" s="1722"/>
      <c r="B3216" s="2648"/>
      <c r="C3216" s="659"/>
      <c r="D3216" s="1722"/>
      <c r="E3216" s="2648"/>
      <c r="F3216" s="2648"/>
      <c r="G3216" s="1722"/>
      <c r="H3216" s="2648"/>
      <c r="I3216" s="2643"/>
      <c r="J3216" s="1975"/>
      <c r="K3216" s="1975"/>
      <c r="L3216" s="1974"/>
      <c r="M3216" s="1976"/>
      <c r="N3216" s="1976"/>
      <c r="O3216" s="1976"/>
      <c r="P3216" s="1976"/>
      <c r="Q3216" s="1976"/>
      <c r="R3216" s="1976"/>
      <c r="S3216" s="2649"/>
      <c r="T3216" s="1722"/>
      <c r="U3216" s="1974"/>
      <c r="V3216" s="1974"/>
    </row>
    <row r="3217" spans="1:22">
      <c r="A3217" s="1722"/>
      <c r="B3217" s="2648"/>
      <c r="C3217" s="659"/>
      <c r="D3217" s="1722"/>
      <c r="E3217" s="2648"/>
      <c r="F3217" s="2648"/>
      <c r="G3217" s="1722"/>
      <c r="H3217" s="2648"/>
      <c r="I3217" s="2643"/>
      <c r="J3217" s="1975"/>
      <c r="K3217" s="1975"/>
      <c r="L3217" s="1974"/>
      <c r="M3217" s="1976"/>
      <c r="N3217" s="1976"/>
      <c r="O3217" s="1976"/>
      <c r="P3217" s="1976"/>
      <c r="Q3217" s="1976"/>
      <c r="R3217" s="1976"/>
      <c r="S3217" s="2649"/>
      <c r="T3217" s="1722"/>
      <c r="U3217" s="1974"/>
      <c r="V3217" s="1974"/>
    </row>
    <row r="3218" spans="1:22">
      <c r="A3218" s="1722"/>
      <c r="B3218" s="2648"/>
      <c r="C3218" s="659"/>
      <c r="D3218" s="1722"/>
      <c r="E3218" s="2648"/>
      <c r="F3218" s="2648"/>
      <c r="G3218" s="1722"/>
      <c r="H3218" s="2648"/>
      <c r="I3218" s="2643"/>
      <c r="J3218" s="1975"/>
      <c r="K3218" s="1975"/>
      <c r="L3218" s="1974"/>
      <c r="M3218" s="1976"/>
      <c r="N3218" s="1976"/>
      <c r="O3218" s="1976"/>
      <c r="P3218" s="1976"/>
      <c r="Q3218" s="1976"/>
      <c r="R3218" s="1976"/>
      <c r="S3218" s="2649"/>
      <c r="T3218" s="1722"/>
      <c r="U3218" s="1974"/>
      <c r="V3218" s="1974"/>
    </row>
    <row r="3219" spans="1:22">
      <c r="A3219" s="1722"/>
      <c r="B3219" s="2648"/>
      <c r="C3219" s="659"/>
      <c r="D3219" s="1722"/>
      <c r="E3219" s="2648"/>
      <c r="F3219" s="2648"/>
      <c r="G3219" s="1722"/>
      <c r="H3219" s="2648"/>
      <c r="I3219" s="2643"/>
      <c r="J3219" s="1975"/>
      <c r="K3219" s="1975"/>
      <c r="L3219" s="1974"/>
      <c r="M3219" s="1976"/>
      <c r="N3219" s="1976"/>
      <c r="O3219" s="1976"/>
      <c r="P3219" s="1976"/>
      <c r="Q3219" s="1976"/>
      <c r="R3219" s="1976"/>
      <c r="S3219" s="2649"/>
      <c r="T3219" s="1722"/>
      <c r="U3219" s="1974"/>
      <c r="V3219" s="1974"/>
    </row>
    <row r="3220" spans="1:22">
      <c r="A3220" s="1722"/>
      <c r="B3220" s="2648"/>
      <c r="C3220" s="659"/>
      <c r="D3220" s="1722"/>
      <c r="E3220" s="2648"/>
      <c r="F3220" s="2648"/>
      <c r="G3220" s="1722"/>
      <c r="H3220" s="2648"/>
      <c r="I3220" s="2643"/>
      <c r="J3220" s="1975"/>
      <c r="K3220" s="1975"/>
      <c r="L3220" s="1974"/>
      <c r="M3220" s="1976"/>
      <c r="N3220" s="1976"/>
      <c r="O3220" s="1976"/>
      <c r="P3220" s="1976"/>
      <c r="Q3220" s="1976"/>
      <c r="R3220" s="1976"/>
      <c r="S3220" s="2649"/>
      <c r="T3220" s="1722"/>
      <c r="U3220" s="1974"/>
      <c r="V3220" s="1974"/>
    </row>
    <row r="3221" spans="1:22">
      <c r="A3221" s="1722"/>
      <c r="B3221" s="2648"/>
      <c r="C3221" s="659"/>
      <c r="D3221" s="1722"/>
      <c r="E3221" s="2648"/>
      <c r="F3221" s="2648"/>
      <c r="G3221" s="1722"/>
      <c r="H3221" s="2648"/>
      <c r="I3221" s="2643"/>
      <c r="J3221" s="1975"/>
      <c r="K3221" s="1975"/>
      <c r="L3221" s="1974"/>
      <c r="M3221" s="1976"/>
      <c r="N3221" s="1976"/>
      <c r="O3221" s="1976"/>
      <c r="P3221" s="1976"/>
      <c r="Q3221" s="1976"/>
      <c r="R3221" s="1976"/>
      <c r="S3221" s="2649"/>
      <c r="T3221" s="1722"/>
      <c r="U3221" s="1974"/>
      <c r="V3221" s="1974"/>
    </row>
    <row r="3222" spans="1:22">
      <c r="A3222" s="1722"/>
      <c r="B3222" s="2648"/>
      <c r="C3222" s="659"/>
      <c r="D3222" s="1722"/>
      <c r="E3222" s="2648"/>
      <c r="F3222" s="2648"/>
      <c r="G3222" s="1722"/>
      <c r="H3222" s="2648"/>
      <c r="I3222" s="2643"/>
      <c r="J3222" s="1975"/>
      <c r="K3222" s="1975"/>
      <c r="L3222" s="1974"/>
      <c r="M3222" s="1976"/>
      <c r="N3222" s="1976"/>
      <c r="O3222" s="1976"/>
      <c r="P3222" s="1976"/>
      <c r="Q3222" s="1976"/>
      <c r="R3222" s="1976"/>
      <c r="S3222" s="2649"/>
      <c r="T3222" s="1722"/>
      <c r="U3222" s="1974"/>
      <c r="V3222" s="1974"/>
    </row>
    <row r="3223" spans="1:22">
      <c r="A3223" s="1722"/>
      <c r="B3223" s="2648"/>
      <c r="C3223" s="659"/>
      <c r="D3223" s="1722"/>
      <c r="E3223" s="2648"/>
      <c r="F3223" s="2648"/>
      <c r="G3223" s="1722"/>
      <c r="H3223" s="2648"/>
      <c r="I3223" s="2643"/>
      <c r="J3223" s="1975"/>
      <c r="K3223" s="1975"/>
      <c r="L3223" s="1974"/>
      <c r="M3223" s="1976"/>
      <c r="N3223" s="1976"/>
      <c r="O3223" s="1976"/>
      <c r="P3223" s="1976"/>
      <c r="Q3223" s="1976"/>
      <c r="R3223" s="1976"/>
      <c r="S3223" s="2649"/>
      <c r="T3223" s="1722"/>
      <c r="U3223" s="1974"/>
      <c r="V3223" s="1974"/>
    </row>
    <row r="3224" spans="1:22">
      <c r="A3224" s="1722"/>
      <c r="B3224" s="2648"/>
      <c r="C3224" s="659"/>
      <c r="D3224" s="1722"/>
      <c r="E3224" s="2648"/>
      <c r="F3224" s="2648"/>
      <c r="G3224" s="1722"/>
      <c r="H3224" s="2648"/>
      <c r="I3224" s="2643"/>
      <c r="J3224" s="1975"/>
      <c r="K3224" s="1975"/>
      <c r="L3224" s="1974"/>
      <c r="M3224" s="1976"/>
      <c r="N3224" s="1976"/>
      <c r="O3224" s="1976"/>
      <c r="P3224" s="1976"/>
      <c r="Q3224" s="1976"/>
      <c r="R3224" s="1976"/>
      <c r="S3224" s="2649"/>
      <c r="T3224" s="1722"/>
      <c r="U3224" s="1974"/>
      <c r="V3224" s="1974"/>
    </row>
    <row r="3225" spans="1:22">
      <c r="A3225" s="1722"/>
      <c r="B3225" s="2648"/>
      <c r="C3225" s="659"/>
      <c r="D3225" s="1722"/>
      <c r="E3225" s="2648"/>
      <c r="F3225" s="2648"/>
      <c r="G3225" s="1722"/>
      <c r="H3225" s="2648"/>
      <c r="I3225" s="2643"/>
      <c r="J3225" s="1975"/>
      <c r="K3225" s="1975"/>
      <c r="L3225" s="1974"/>
      <c r="M3225" s="1976"/>
      <c r="N3225" s="1976"/>
      <c r="O3225" s="1976"/>
      <c r="P3225" s="1976"/>
      <c r="Q3225" s="1976"/>
      <c r="R3225" s="1976"/>
      <c r="S3225" s="2649"/>
      <c r="T3225" s="1722"/>
      <c r="U3225" s="1974"/>
      <c r="V3225" s="1974"/>
    </row>
    <row r="3226" spans="1:22">
      <c r="A3226" s="1722"/>
      <c r="B3226" s="2648"/>
      <c r="C3226" s="659"/>
      <c r="D3226" s="1722"/>
      <c r="E3226" s="2648"/>
      <c r="F3226" s="2648"/>
      <c r="G3226" s="1722"/>
      <c r="H3226" s="2648"/>
      <c r="I3226" s="2643"/>
      <c r="J3226" s="1975"/>
      <c r="K3226" s="1975"/>
      <c r="L3226" s="1974"/>
      <c r="M3226" s="1976"/>
      <c r="N3226" s="1976"/>
      <c r="O3226" s="1976"/>
      <c r="P3226" s="1976"/>
      <c r="Q3226" s="1976"/>
      <c r="R3226" s="1976"/>
      <c r="S3226" s="2649"/>
      <c r="T3226" s="1722"/>
      <c r="U3226" s="1974"/>
      <c r="V3226" s="1974"/>
    </row>
    <row r="3227" spans="1:22">
      <c r="A3227" s="1722"/>
      <c r="B3227" s="2648"/>
      <c r="C3227" s="659"/>
      <c r="D3227" s="1722"/>
      <c r="E3227" s="2648"/>
      <c r="F3227" s="2648"/>
      <c r="G3227" s="1722"/>
      <c r="H3227" s="2648"/>
      <c r="I3227" s="2643"/>
      <c r="J3227" s="1975"/>
      <c r="K3227" s="1975"/>
      <c r="L3227" s="1974"/>
      <c r="M3227" s="1976"/>
      <c r="N3227" s="1976"/>
      <c r="O3227" s="1976"/>
      <c r="P3227" s="1976"/>
      <c r="Q3227" s="1976"/>
      <c r="R3227" s="1976"/>
      <c r="S3227" s="2649"/>
      <c r="T3227" s="1722"/>
      <c r="U3227" s="1974"/>
      <c r="V3227" s="1974"/>
    </row>
    <row r="3228" spans="1:22">
      <c r="A3228" s="1722"/>
      <c r="B3228" s="2648"/>
      <c r="C3228" s="659"/>
      <c r="D3228" s="1722"/>
      <c r="E3228" s="2648"/>
      <c r="F3228" s="2648"/>
      <c r="G3228" s="1722"/>
      <c r="H3228" s="2648"/>
      <c r="I3228" s="2643"/>
      <c r="J3228" s="1975"/>
      <c r="K3228" s="1975"/>
      <c r="L3228" s="1974"/>
      <c r="M3228" s="1976"/>
      <c r="N3228" s="1976"/>
      <c r="O3228" s="1976"/>
      <c r="P3228" s="1976"/>
      <c r="Q3228" s="1976"/>
      <c r="R3228" s="1976"/>
      <c r="S3228" s="2649"/>
      <c r="T3228" s="1722"/>
      <c r="U3228" s="1974"/>
      <c r="V3228" s="1974"/>
    </row>
    <row r="3229" spans="1:22">
      <c r="A3229" s="1722"/>
      <c r="B3229" s="2648"/>
      <c r="C3229" s="659"/>
      <c r="D3229" s="1722"/>
      <c r="E3229" s="2648"/>
      <c r="F3229" s="2648"/>
      <c r="G3229" s="1722"/>
      <c r="H3229" s="2648"/>
      <c r="I3229" s="2643"/>
      <c r="J3229" s="1975"/>
      <c r="K3229" s="1975"/>
      <c r="L3229" s="1974"/>
      <c r="M3229" s="1976"/>
      <c r="N3229" s="1976"/>
      <c r="O3229" s="1976"/>
      <c r="P3229" s="1976"/>
      <c r="Q3229" s="1976"/>
      <c r="R3229" s="1976"/>
      <c r="S3229" s="2649"/>
      <c r="T3229" s="1722"/>
      <c r="U3229" s="1974"/>
      <c r="V3229" s="1974"/>
    </row>
    <row r="3230" spans="1:22">
      <c r="A3230" s="1722"/>
      <c r="B3230" s="2648"/>
      <c r="C3230" s="659"/>
      <c r="D3230" s="1722"/>
      <c r="E3230" s="2648"/>
      <c r="F3230" s="2648"/>
      <c r="G3230" s="1722"/>
      <c r="H3230" s="2648"/>
      <c r="I3230" s="2643"/>
      <c r="J3230" s="1975"/>
      <c r="K3230" s="1975"/>
      <c r="L3230" s="1974"/>
      <c r="M3230" s="1976"/>
      <c r="N3230" s="1976"/>
      <c r="O3230" s="1976"/>
      <c r="P3230" s="1976"/>
      <c r="Q3230" s="1976"/>
      <c r="R3230" s="1976"/>
      <c r="S3230" s="2649"/>
      <c r="T3230" s="1722"/>
      <c r="U3230" s="1974"/>
      <c r="V3230" s="1974"/>
    </row>
    <row r="3231" spans="1:22">
      <c r="A3231" s="1722"/>
      <c r="B3231" s="2648"/>
      <c r="C3231" s="659"/>
      <c r="D3231" s="1722"/>
      <c r="E3231" s="2648"/>
      <c r="F3231" s="2648"/>
      <c r="G3231" s="1722"/>
      <c r="H3231" s="2648"/>
      <c r="I3231" s="2643"/>
      <c r="J3231" s="1975"/>
      <c r="K3231" s="1975"/>
      <c r="L3231" s="1974"/>
      <c r="M3231" s="1976"/>
      <c r="N3231" s="1976"/>
      <c r="O3231" s="1976"/>
      <c r="P3231" s="1976"/>
      <c r="Q3231" s="1976"/>
      <c r="R3231" s="1976"/>
      <c r="S3231" s="2649"/>
      <c r="T3231" s="1722"/>
      <c r="U3231" s="1974"/>
      <c r="V3231" s="1974"/>
    </row>
    <row r="3232" spans="1:22">
      <c r="A3232" s="1722"/>
      <c r="B3232" s="2648"/>
      <c r="C3232" s="659"/>
      <c r="D3232" s="1722"/>
      <c r="E3232" s="2648"/>
      <c r="F3232" s="2648"/>
      <c r="G3232" s="1722"/>
      <c r="H3232" s="2648"/>
      <c r="I3232" s="2643"/>
      <c r="J3232" s="1975"/>
      <c r="K3232" s="1975"/>
      <c r="L3232" s="1974"/>
      <c r="M3232" s="1976"/>
      <c r="N3232" s="1976"/>
      <c r="O3232" s="1976"/>
      <c r="P3232" s="1976"/>
      <c r="Q3232" s="1976"/>
      <c r="R3232" s="1976"/>
      <c r="S3232" s="2649"/>
      <c r="T3232" s="1722"/>
      <c r="U3232" s="1974"/>
      <c r="V3232" s="1974"/>
    </row>
    <row r="3233" spans="1:22">
      <c r="A3233" s="1722"/>
      <c r="B3233" s="2648"/>
      <c r="C3233" s="659"/>
      <c r="D3233" s="1722"/>
      <c r="E3233" s="2648"/>
      <c r="F3233" s="2648"/>
      <c r="G3233" s="1722"/>
      <c r="H3233" s="2648"/>
      <c r="I3233" s="2643"/>
      <c r="J3233" s="1975"/>
      <c r="K3233" s="1975"/>
      <c r="L3233" s="1974"/>
      <c r="M3233" s="1976"/>
      <c r="N3233" s="1976"/>
      <c r="O3233" s="1976"/>
      <c r="P3233" s="1976"/>
      <c r="Q3233" s="1976"/>
      <c r="R3233" s="1976"/>
      <c r="S3233" s="2649"/>
      <c r="T3233" s="1722"/>
      <c r="U3233" s="1974"/>
      <c r="V3233" s="1974"/>
    </row>
    <row r="3234" spans="1:22">
      <c r="A3234" s="1722"/>
      <c r="B3234" s="2648"/>
      <c r="C3234" s="659"/>
      <c r="D3234" s="1722"/>
      <c r="E3234" s="2648"/>
      <c r="F3234" s="2648"/>
      <c r="G3234" s="1722"/>
      <c r="H3234" s="2648"/>
      <c r="I3234" s="2643"/>
      <c r="J3234" s="1975"/>
      <c r="K3234" s="1975"/>
      <c r="L3234" s="1974"/>
      <c r="M3234" s="1976"/>
      <c r="N3234" s="1976"/>
      <c r="O3234" s="1976"/>
      <c r="P3234" s="1976"/>
      <c r="Q3234" s="1976"/>
      <c r="R3234" s="1976"/>
      <c r="S3234" s="2649"/>
      <c r="T3234" s="1722"/>
      <c r="U3234" s="1974"/>
      <c r="V3234" s="1974"/>
    </row>
    <row r="3235" spans="1:22">
      <c r="A3235" s="1722"/>
      <c r="B3235" s="2648"/>
      <c r="C3235" s="659"/>
      <c r="D3235" s="1722"/>
      <c r="E3235" s="2648"/>
      <c r="F3235" s="2648"/>
      <c r="G3235" s="1722"/>
      <c r="H3235" s="2648"/>
      <c r="I3235" s="2643"/>
      <c r="J3235" s="1975"/>
      <c r="K3235" s="1975"/>
      <c r="L3235" s="1974"/>
      <c r="M3235" s="1976"/>
      <c r="N3235" s="1976"/>
      <c r="O3235" s="1976"/>
      <c r="P3235" s="1976"/>
      <c r="Q3235" s="1976"/>
      <c r="R3235" s="1976"/>
      <c r="S3235" s="2649"/>
      <c r="T3235" s="1722"/>
      <c r="U3235" s="1974"/>
      <c r="V3235" s="1974"/>
    </row>
    <row r="3236" spans="1:22">
      <c r="A3236" s="1722"/>
      <c r="B3236" s="2648"/>
      <c r="C3236" s="659"/>
      <c r="D3236" s="1722"/>
      <c r="E3236" s="2648"/>
      <c r="F3236" s="2648"/>
      <c r="G3236" s="1722"/>
      <c r="H3236" s="2648"/>
      <c r="I3236" s="2643"/>
      <c r="J3236" s="1975"/>
      <c r="K3236" s="1975"/>
      <c r="L3236" s="1974"/>
      <c r="M3236" s="1976"/>
      <c r="N3236" s="1976"/>
      <c r="O3236" s="1976"/>
      <c r="P3236" s="1976"/>
      <c r="Q3236" s="1976"/>
      <c r="R3236" s="1976"/>
      <c r="S3236" s="2649"/>
      <c r="T3236" s="1722"/>
      <c r="U3236" s="1974"/>
      <c r="V3236" s="1974"/>
    </row>
    <row r="3237" spans="1:22">
      <c r="A3237" s="1722"/>
      <c r="B3237" s="2648"/>
      <c r="C3237" s="659"/>
      <c r="D3237" s="1722"/>
      <c r="E3237" s="2648"/>
      <c r="F3237" s="2648"/>
      <c r="G3237" s="1722"/>
      <c r="H3237" s="2648"/>
      <c r="I3237" s="2643"/>
      <c r="J3237" s="1975"/>
      <c r="K3237" s="1975"/>
      <c r="L3237" s="1974"/>
      <c r="M3237" s="1976"/>
      <c r="N3237" s="1976"/>
      <c r="O3237" s="1976"/>
      <c r="P3237" s="1976"/>
      <c r="Q3237" s="1976"/>
      <c r="R3237" s="1976"/>
      <c r="S3237" s="2649"/>
      <c r="T3237" s="1722"/>
      <c r="U3237" s="1974"/>
      <c r="V3237" s="1974"/>
    </row>
    <row r="3238" spans="1:22">
      <c r="A3238" s="1722"/>
      <c r="B3238" s="2648"/>
      <c r="C3238" s="659"/>
      <c r="D3238" s="1722"/>
      <c r="E3238" s="2648"/>
      <c r="F3238" s="2648"/>
      <c r="G3238" s="1722"/>
      <c r="H3238" s="2648"/>
      <c r="I3238" s="2643"/>
      <c r="J3238" s="1975"/>
      <c r="K3238" s="1975"/>
      <c r="L3238" s="1974"/>
      <c r="M3238" s="1976"/>
      <c r="N3238" s="1976"/>
      <c r="O3238" s="1976"/>
      <c r="P3238" s="1976"/>
      <c r="Q3238" s="1976"/>
      <c r="R3238" s="1976"/>
      <c r="S3238" s="2649"/>
      <c r="T3238" s="1722"/>
      <c r="U3238" s="1974"/>
      <c r="V3238" s="1974"/>
    </row>
    <row r="3239" spans="1:22">
      <c r="A3239" s="1722"/>
      <c r="B3239" s="2648"/>
      <c r="C3239" s="659"/>
      <c r="D3239" s="1722"/>
      <c r="E3239" s="2648"/>
      <c r="F3239" s="2648"/>
      <c r="G3239" s="1722"/>
      <c r="H3239" s="2648"/>
      <c r="I3239" s="2643"/>
      <c r="J3239" s="1975"/>
      <c r="K3239" s="1975"/>
      <c r="L3239" s="1974"/>
      <c r="M3239" s="1976"/>
      <c r="N3239" s="1976"/>
      <c r="O3239" s="1976"/>
      <c r="P3239" s="1976"/>
      <c r="Q3239" s="1976"/>
      <c r="R3239" s="1976"/>
      <c r="S3239" s="2649"/>
      <c r="T3239" s="1722"/>
      <c r="U3239" s="1974"/>
      <c r="V3239" s="1974"/>
    </row>
    <row r="3240" spans="1:22">
      <c r="A3240" s="1722"/>
      <c r="B3240" s="2648"/>
      <c r="C3240" s="659"/>
      <c r="D3240" s="1722"/>
      <c r="E3240" s="2648"/>
      <c r="F3240" s="2648"/>
      <c r="G3240" s="1722"/>
      <c r="H3240" s="2648"/>
      <c r="I3240" s="2643"/>
      <c r="J3240" s="1975"/>
      <c r="K3240" s="1975"/>
      <c r="L3240" s="1974"/>
      <c r="M3240" s="1976"/>
      <c r="N3240" s="1976"/>
      <c r="O3240" s="1976"/>
      <c r="P3240" s="1976"/>
      <c r="Q3240" s="1976"/>
      <c r="R3240" s="1976"/>
      <c r="S3240" s="2649"/>
      <c r="T3240" s="1722"/>
      <c r="U3240" s="1974"/>
      <c r="V3240" s="1974"/>
    </row>
    <row r="3241" spans="1:22">
      <c r="A3241" s="1722"/>
      <c r="B3241" s="2648"/>
      <c r="C3241" s="659"/>
      <c r="D3241" s="1722"/>
      <c r="E3241" s="2648"/>
      <c r="F3241" s="2648"/>
      <c r="G3241" s="1722"/>
      <c r="H3241" s="2648"/>
      <c r="I3241" s="2643"/>
      <c r="J3241" s="1975"/>
      <c r="K3241" s="1975"/>
      <c r="L3241" s="1974"/>
      <c r="M3241" s="1976"/>
      <c r="N3241" s="1976"/>
      <c r="O3241" s="1976"/>
      <c r="P3241" s="1976"/>
      <c r="Q3241" s="1976"/>
      <c r="R3241" s="1976"/>
      <c r="S3241" s="2649"/>
      <c r="T3241" s="1722"/>
      <c r="U3241" s="1974"/>
      <c r="V3241" s="1974"/>
    </row>
    <row r="3242" spans="1:22">
      <c r="A3242" s="1722"/>
      <c r="B3242" s="2648"/>
      <c r="C3242" s="659"/>
      <c r="D3242" s="1722"/>
      <c r="E3242" s="2648"/>
      <c r="F3242" s="2648"/>
      <c r="G3242" s="1722"/>
      <c r="H3242" s="2648"/>
      <c r="I3242" s="2643"/>
      <c r="J3242" s="1975"/>
      <c r="K3242" s="1975"/>
      <c r="L3242" s="1974"/>
      <c r="M3242" s="1976"/>
      <c r="N3242" s="1976"/>
      <c r="O3242" s="1976"/>
      <c r="P3242" s="1976"/>
      <c r="Q3242" s="1976"/>
      <c r="R3242" s="1976"/>
      <c r="S3242" s="2649"/>
      <c r="T3242" s="1722"/>
      <c r="U3242" s="1974"/>
      <c r="V3242" s="1974"/>
    </row>
    <row r="3243" spans="1:22">
      <c r="A3243" s="1722"/>
      <c r="B3243" s="2648"/>
      <c r="C3243" s="659"/>
      <c r="D3243" s="1722"/>
      <c r="E3243" s="2648"/>
      <c r="F3243" s="2648"/>
      <c r="G3243" s="1722"/>
      <c r="H3243" s="2648"/>
      <c r="I3243" s="2643"/>
      <c r="J3243" s="1975"/>
      <c r="K3243" s="1975"/>
      <c r="L3243" s="1974"/>
      <c r="M3243" s="1976"/>
      <c r="N3243" s="1976"/>
      <c r="O3243" s="1976"/>
      <c r="P3243" s="1976"/>
      <c r="Q3243" s="1976"/>
      <c r="R3243" s="1976"/>
      <c r="S3243" s="2649"/>
      <c r="T3243" s="1722"/>
      <c r="U3243" s="1974"/>
      <c r="V3243" s="1974"/>
    </row>
    <row r="3244" spans="1:22">
      <c r="A3244" s="1722"/>
      <c r="B3244" s="2648"/>
      <c r="C3244" s="659"/>
      <c r="D3244" s="1722"/>
      <c r="E3244" s="2648"/>
      <c r="F3244" s="2648"/>
      <c r="G3244" s="1722"/>
      <c r="H3244" s="2648"/>
      <c r="I3244" s="2643"/>
      <c r="J3244" s="1975"/>
      <c r="K3244" s="1975"/>
      <c r="L3244" s="1974"/>
      <c r="M3244" s="1976"/>
      <c r="N3244" s="1976"/>
      <c r="O3244" s="1976"/>
      <c r="P3244" s="1976"/>
      <c r="Q3244" s="1976"/>
      <c r="R3244" s="1976"/>
      <c r="S3244" s="2649"/>
      <c r="T3244" s="1722"/>
      <c r="U3244" s="1974"/>
      <c r="V3244" s="1974"/>
    </row>
    <row r="3245" spans="1:22">
      <c r="A3245" s="1722"/>
      <c r="B3245" s="2648"/>
      <c r="C3245" s="659"/>
      <c r="D3245" s="1722"/>
      <c r="E3245" s="2648"/>
      <c r="F3245" s="2648"/>
      <c r="G3245" s="1722"/>
      <c r="H3245" s="2648"/>
      <c r="I3245" s="2643"/>
      <c r="J3245" s="1975"/>
      <c r="K3245" s="1975"/>
      <c r="L3245" s="1974"/>
      <c r="M3245" s="1976"/>
      <c r="N3245" s="1976"/>
      <c r="O3245" s="1976"/>
      <c r="P3245" s="1976"/>
      <c r="Q3245" s="1976"/>
      <c r="R3245" s="1976"/>
      <c r="S3245" s="2649"/>
      <c r="T3245" s="1722"/>
      <c r="U3245" s="1974"/>
      <c r="V3245" s="1974"/>
    </row>
    <row r="3246" spans="1:22">
      <c r="A3246" s="1722"/>
      <c r="B3246" s="2648"/>
      <c r="C3246" s="659"/>
      <c r="D3246" s="1722"/>
      <c r="E3246" s="2648"/>
      <c r="F3246" s="2648"/>
      <c r="G3246" s="1722"/>
      <c r="H3246" s="2648"/>
      <c r="I3246" s="2643"/>
      <c r="J3246" s="1975"/>
      <c r="K3246" s="1975"/>
      <c r="L3246" s="1974"/>
      <c r="M3246" s="1976"/>
      <c r="N3246" s="1976"/>
      <c r="O3246" s="1976"/>
      <c r="P3246" s="1976"/>
      <c r="Q3246" s="1976"/>
      <c r="R3246" s="1976"/>
      <c r="S3246" s="2649"/>
      <c r="T3246" s="1722"/>
      <c r="U3246" s="1974"/>
      <c r="V3246" s="1974"/>
    </row>
    <row r="3247" spans="1:22">
      <c r="A3247" s="1722"/>
      <c r="B3247" s="2648"/>
      <c r="C3247" s="659"/>
      <c r="D3247" s="1722"/>
      <c r="E3247" s="2648"/>
      <c r="F3247" s="2648"/>
      <c r="G3247" s="1722"/>
      <c r="H3247" s="2648"/>
      <c r="I3247" s="2643"/>
      <c r="J3247" s="1975"/>
      <c r="K3247" s="1975"/>
      <c r="L3247" s="1974"/>
      <c r="M3247" s="1976"/>
      <c r="N3247" s="1976"/>
      <c r="O3247" s="1976"/>
      <c r="P3247" s="1976"/>
      <c r="Q3247" s="1976"/>
      <c r="R3247" s="1976"/>
      <c r="S3247" s="2649"/>
      <c r="T3247" s="1722"/>
      <c r="U3247" s="1974"/>
      <c r="V3247" s="1974"/>
    </row>
    <row r="3248" spans="1:22">
      <c r="A3248" s="1722"/>
      <c r="B3248" s="2648"/>
      <c r="C3248" s="659"/>
      <c r="D3248" s="1722"/>
      <c r="E3248" s="2648"/>
      <c r="F3248" s="2648"/>
      <c r="G3248" s="1722"/>
      <c r="H3248" s="2648"/>
      <c r="I3248" s="2643"/>
      <c r="J3248" s="1975"/>
      <c r="K3248" s="1975"/>
      <c r="L3248" s="1974"/>
      <c r="M3248" s="1976"/>
      <c r="N3248" s="1976"/>
      <c r="O3248" s="1976"/>
      <c r="P3248" s="1976"/>
      <c r="Q3248" s="1976"/>
      <c r="R3248" s="1976"/>
      <c r="S3248" s="2649"/>
      <c r="T3248" s="1722"/>
      <c r="U3248" s="1974"/>
      <c r="V3248" s="1974"/>
    </row>
    <row r="3249" spans="1:22">
      <c r="A3249" s="1722"/>
      <c r="B3249" s="2648"/>
      <c r="C3249" s="659"/>
      <c r="D3249" s="1722"/>
      <c r="E3249" s="2648"/>
      <c r="F3249" s="2648"/>
      <c r="G3249" s="1722"/>
      <c r="H3249" s="2648"/>
      <c r="I3249" s="2643"/>
      <c r="J3249" s="1975"/>
      <c r="K3249" s="1975"/>
      <c r="L3249" s="1974"/>
      <c r="M3249" s="1976"/>
      <c r="N3249" s="1976"/>
      <c r="O3249" s="1976"/>
      <c r="P3249" s="1976"/>
      <c r="Q3249" s="1976"/>
      <c r="R3249" s="1976"/>
      <c r="S3249" s="2649"/>
      <c r="T3249" s="1722"/>
      <c r="U3249" s="1974"/>
      <c r="V3249" s="1974"/>
    </row>
    <row r="3250" spans="1:22">
      <c r="A3250" s="1722"/>
      <c r="B3250" s="2648"/>
      <c r="C3250" s="659"/>
      <c r="D3250" s="1722"/>
      <c r="E3250" s="2648"/>
      <c r="F3250" s="2648"/>
      <c r="G3250" s="1722"/>
      <c r="H3250" s="2648"/>
      <c r="I3250" s="2643"/>
      <c r="J3250" s="1975"/>
      <c r="K3250" s="1975"/>
      <c r="L3250" s="1974"/>
      <c r="M3250" s="1976"/>
      <c r="N3250" s="1976"/>
      <c r="O3250" s="1976"/>
      <c r="P3250" s="1976"/>
      <c r="Q3250" s="1976"/>
      <c r="R3250" s="1976"/>
      <c r="S3250" s="2649"/>
      <c r="T3250" s="1722"/>
      <c r="U3250" s="1974"/>
      <c r="V3250" s="1974"/>
    </row>
    <row r="3251" spans="1:22">
      <c r="A3251" s="1722"/>
      <c r="B3251" s="2648"/>
      <c r="C3251" s="659"/>
      <c r="D3251" s="1722"/>
      <c r="E3251" s="2648"/>
      <c r="F3251" s="2648"/>
      <c r="G3251" s="1722"/>
      <c r="H3251" s="2648"/>
      <c r="I3251" s="2643"/>
      <c r="J3251" s="1975"/>
      <c r="K3251" s="1975"/>
      <c r="L3251" s="1974"/>
      <c r="M3251" s="1976"/>
      <c r="N3251" s="1976"/>
      <c r="O3251" s="1976"/>
      <c r="P3251" s="1976"/>
      <c r="Q3251" s="1976"/>
      <c r="R3251" s="1976"/>
      <c r="S3251" s="2649"/>
      <c r="T3251" s="1722"/>
      <c r="U3251" s="1974"/>
      <c r="V3251" s="1974"/>
    </row>
    <row r="3252" spans="1:22">
      <c r="A3252" s="1722"/>
      <c r="B3252" s="2648"/>
      <c r="C3252" s="659"/>
      <c r="D3252" s="1722"/>
      <c r="E3252" s="2648"/>
      <c r="F3252" s="2648"/>
      <c r="G3252" s="1722"/>
      <c r="H3252" s="2648"/>
      <c r="I3252" s="2643"/>
      <c r="J3252" s="1975"/>
      <c r="K3252" s="1975"/>
      <c r="L3252" s="1974"/>
      <c r="M3252" s="1976"/>
      <c r="N3252" s="1976"/>
      <c r="O3252" s="1976"/>
      <c r="P3252" s="1976"/>
      <c r="Q3252" s="1976"/>
      <c r="R3252" s="1976"/>
      <c r="S3252" s="2649"/>
      <c r="T3252" s="1722"/>
      <c r="U3252" s="1974"/>
      <c r="V3252" s="1974"/>
    </row>
    <row r="3253" spans="1:22">
      <c r="A3253" s="1722"/>
      <c r="B3253" s="2648"/>
      <c r="C3253" s="659"/>
      <c r="D3253" s="1722"/>
      <c r="E3253" s="2648"/>
      <c r="F3253" s="2648"/>
      <c r="G3253" s="1722"/>
      <c r="H3253" s="2648"/>
      <c r="I3253" s="2643"/>
      <c r="J3253" s="1975"/>
      <c r="K3253" s="1975"/>
      <c r="L3253" s="1974"/>
      <c r="M3253" s="1976"/>
      <c r="N3253" s="1976"/>
      <c r="O3253" s="1976"/>
      <c r="P3253" s="1976"/>
      <c r="Q3253" s="1976"/>
      <c r="R3253" s="1976"/>
      <c r="S3253" s="2649"/>
      <c r="T3253" s="1722"/>
      <c r="U3253" s="1974"/>
      <c r="V3253" s="1974"/>
    </row>
    <row r="3254" spans="1:22">
      <c r="A3254" s="1722"/>
      <c r="B3254" s="2648"/>
      <c r="C3254" s="659"/>
      <c r="D3254" s="1722"/>
      <c r="E3254" s="2648"/>
      <c r="F3254" s="2648"/>
      <c r="G3254" s="1722"/>
      <c r="H3254" s="2648"/>
      <c r="I3254" s="2643"/>
      <c r="J3254" s="1975"/>
      <c r="K3254" s="1975"/>
      <c r="L3254" s="1974"/>
      <c r="M3254" s="1976"/>
      <c r="N3254" s="1976"/>
      <c r="O3254" s="1976"/>
      <c r="P3254" s="1976"/>
      <c r="Q3254" s="1976"/>
      <c r="R3254" s="1976"/>
      <c r="S3254" s="2649"/>
      <c r="T3254" s="1722"/>
      <c r="U3254" s="1974"/>
      <c r="V3254" s="1974"/>
    </row>
    <row r="3255" spans="1:22">
      <c r="A3255" s="1722"/>
      <c r="B3255" s="2648"/>
      <c r="C3255" s="659"/>
      <c r="D3255" s="1722"/>
      <c r="E3255" s="2648"/>
      <c r="F3255" s="2648"/>
      <c r="G3255" s="1722"/>
      <c r="H3255" s="2648"/>
      <c r="I3255" s="2643"/>
      <c r="J3255" s="1975"/>
      <c r="K3255" s="1975"/>
      <c r="L3255" s="1974"/>
      <c r="M3255" s="1976"/>
      <c r="N3255" s="1976"/>
      <c r="O3255" s="1976"/>
      <c r="P3255" s="1976"/>
      <c r="Q3255" s="1976"/>
      <c r="R3255" s="1976"/>
      <c r="S3255" s="2649"/>
      <c r="T3255" s="1722"/>
      <c r="U3255" s="1974"/>
      <c r="V3255" s="1974"/>
    </row>
    <row r="3256" spans="1:22">
      <c r="A3256" s="1722"/>
      <c r="B3256" s="2648"/>
      <c r="C3256" s="659"/>
      <c r="D3256" s="1722"/>
      <c r="E3256" s="2648"/>
      <c r="F3256" s="2648"/>
      <c r="G3256" s="1722"/>
      <c r="H3256" s="2648"/>
      <c r="I3256" s="2643"/>
      <c r="J3256" s="1975"/>
      <c r="K3256" s="1975"/>
      <c r="L3256" s="1974"/>
      <c r="M3256" s="1976"/>
      <c r="N3256" s="1976"/>
      <c r="O3256" s="1976"/>
      <c r="P3256" s="1976"/>
      <c r="Q3256" s="1976"/>
      <c r="R3256" s="1976"/>
      <c r="S3256" s="2649"/>
      <c r="T3256" s="1722"/>
      <c r="U3256" s="1974"/>
      <c r="V3256" s="1974"/>
    </row>
    <row r="3257" spans="1:22">
      <c r="A3257" s="1722"/>
      <c r="B3257" s="2648"/>
      <c r="C3257" s="659"/>
      <c r="D3257" s="1722"/>
      <c r="E3257" s="2648"/>
      <c r="F3257" s="2648"/>
      <c r="G3257" s="1722"/>
      <c r="H3257" s="2648"/>
      <c r="I3257" s="2643"/>
      <c r="J3257" s="1975"/>
      <c r="K3257" s="1975"/>
      <c r="L3257" s="1974"/>
      <c r="M3257" s="1976"/>
      <c r="N3257" s="1976"/>
      <c r="O3257" s="1976"/>
      <c r="P3257" s="1976"/>
      <c r="Q3257" s="1976"/>
      <c r="R3257" s="1976"/>
      <c r="S3257" s="2649"/>
      <c r="T3257" s="1722"/>
      <c r="U3257" s="1974"/>
      <c r="V3257" s="1974"/>
    </row>
    <row r="3258" spans="1:22">
      <c r="A3258" s="1722"/>
      <c r="B3258" s="2648"/>
      <c r="C3258" s="659"/>
      <c r="D3258" s="1722"/>
      <c r="E3258" s="2648"/>
      <c r="F3258" s="2648"/>
      <c r="G3258" s="1722"/>
      <c r="H3258" s="2648"/>
      <c r="I3258" s="2643"/>
      <c r="J3258" s="1975"/>
      <c r="K3258" s="1975"/>
      <c r="L3258" s="1974"/>
      <c r="M3258" s="1976"/>
      <c r="N3258" s="1976"/>
      <c r="O3258" s="1976"/>
      <c r="P3258" s="1976"/>
      <c r="Q3258" s="1976"/>
      <c r="R3258" s="1976"/>
      <c r="S3258" s="2649"/>
      <c r="T3258" s="1722"/>
      <c r="U3258" s="1974"/>
      <c r="V3258" s="1974"/>
    </row>
    <row r="3259" spans="1:22">
      <c r="A3259" s="1722"/>
      <c r="B3259" s="2648"/>
      <c r="C3259" s="659"/>
      <c r="D3259" s="1722"/>
      <c r="E3259" s="2648"/>
      <c r="F3259" s="2648"/>
      <c r="G3259" s="1722"/>
      <c r="H3259" s="2648"/>
      <c r="I3259" s="2643"/>
      <c r="J3259" s="1975"/>
      <c r="K3259" s="1975"/>
      <c r="L3259" s="1974"/>
      <c r="M3259" s="1976"/>
      <c r="N3259" s="1976"/>
      <c r="O3259" s="1976"/>
      <c r="P3259" s="1976"/>
      <c r="Q3259" s="1976"/>
      <c r="R3259" s="1976"/>
      <c r="S3259" s="2649"/>
      <c r="T3259" s="1722"/>
      <c r="U3259" s="1974"/>
      <c r="V3259" s="1974"/>
    </row>
    <row r="3260" spans="1:22">
      <c r="A3260" s="1722"/>
      <c r="B3260" s="2648"/>
      <c r="C3260" s="659"/>
      <c r="D3260" s="1722"/>
      <c r="E3260" s="2648"/>
      <c r="F3260" s="2648"/>
      <c r="G3260" s="1722"/>
      <c r="H3260" s="2648"/>
      <c r="I3260" s="2643"/>
      <c r="J3260" s="1975"/>
      <c r="K3260" s="1975"/>
      <c r="L3260" s="1974"/>
      <c r="M3260" s="1976"/>
      <c r="N3260" s="1976"/>
      <c r="O3260" s="1976"/>
      <c r="P3260" s="1976"/>
      <c r="Q3260" s="1976"/>
      <c r="R3260" s="1976"/>
      <c r="S3260" s="2649"/>
      <c r="T3260" s="1722"/>
      <c r="U3260" s="1974"/>
      <c r="V3260" s="1974"/>
    </row>
    <row r="3261" spans="1:22">
      <c r="A3261" s="1722"/>
      <c r="B3261" s="2648"/>
      <c r="C3261" s="659"/>
      <c r="D3261" s="1722"/>
      <c r="E3261" s="2648"/>
      <c r="F3261" s="2648"/>
      <c r="G3261" s="1722"/>
      <c r="H3261" s="2648"/>
      <c r="I3261" s="2643"/>
      <c r="J3261" s="1975"/>
      <c r="K3261" s="1975"/>
      <c r="L3261" s="1974"/>
      <c r="M3261" s="1976"/>
      <c r="N3261" s="1976"/>
      <c r="O3261" s="1976"/>
      <c r="P3261" s="1976"/>
      <c r="Q3261" s="1976"/>
      <c r="R3261" s="1976"/>
      <c r="S3261" s="2649"/>
      <c r="T3261" s="1722"/>
      <c r="U3261" s="1974"/>
      <c r="V3261" s="1974"/>
    </row>
    <row r="3262" spans="1:22">
      <c r="A3262" s="1722"/>
      <c r="B3262" s="2648"/>
      <c r="C3262" s="659"/>
      <c r="D3262" s="1722"/>
      <c r="E3262" s="2648"/>
      <c r="F3262" s="2648"/>
      <c r="G3262" s="1722"/>
      <c r="H3262" s="2648"/>
      <c r="I3262" s="2643"/>
      <c r="J3262" s="1975"/>
      <c r="K3262" s="1975"/>
      <c r="L3262" s="1974"/>
      <c r="M3262" s="1976"/>
      <c r="N3262" s="1976"/>
      <c r="O3262" s="1976"/>
      <c r="P3262" s="1976"/>
      <c r="Q3262" s="1976"/>
      <c r="R3262" s="1976"/>
      <c r="S3262" s="2649"/>
      <c r="T3262" s="1722"/>
      <c r="U3262" s="1974"/>
      <c r="V3262" s="1974"/>
    </row>
    <row r="3263" spans="1:22">
      <c r="A3263" s="1722"/>
      <c r="B3263" s="2648"/>
      <c r="C3263" s="659"/>
      <c r="D3263" s="1722"/>
      <c r="E3263" s="2648"/>
      <c r="F3263" s="2648"/>
      <c r="G3263" s="1722"/>
      <c r="H3263" s="2648"/>
      <c r="I3263" s="2643"/>
      <c r="J3263" s="1975"/>
      <c r="K3263" s="1975"/>
      <c r="L3263" s="1974"/>
      <c r="M3263" s="1976"/>
      <c r="N3263" s="1976"/>
      <c r="O3263" s="1976"/>
      <c r="P3263" s="1976"/>
      <c r="Q3263" s="1976"/>
      <c r="R3263" s="1976"/>
      <c r="S3263" s="2649"/>
      <c r="T3263" s="1722"/>
      <c r="U3263" s="1974"/>
      <c r="V3263" s="1974"/>
    </row>
    <row r="3264" spans="1:22">
      <c r="A3264" s="1722"/>
      <c r="B3264" s="2648"/>
      <c r="C3264" s="659"/>
      <c r="D3264" s="1722"/>
      <c r="E3264" s="2648"/>
      <c r="F3264" s="2648"/>
      <c r="G3264" s="1722"/>
      <c r="H3264" s="2648"/>
      <c r="I3264" s="2643"/>
      <c r="J3264" s="1975"/>
      <c r="K3264" s="1975"/>
      <c r="L3264" s="1974"/>
      <c r="M3264" s="1976"/>
      <c r="N3264" s="1976"/>
      <c r="O3264" s="1976"/>
      <c r="P3264" s="1976"/>
      <c r="Q3264" s="1976"/>
      <c r="R3264" s="1976"/>
      <c r="S3264" s="2649"/>
      <c r="T3264" s="1722"/>
      <c r="U3264" s="1974"/>
      <c r="V3264" s="1974"/>
    </row>
    <row r="3265" spans="1:22">
      <c r="A3265" s="1722"/>
      <c r="B3265" s="2648"/>
      <c r="C3265" s="659"/>
      <c r="D3265" s="1722"/>
      <c r="E3265" s="2648"/>
      <c r="F3265" s="2648"/>
      <c r="G3265" s="1722"/>
      <c r="H3265" s="2648"/>
      <c r="I3265" s="2643"/>
      <c r="J3265" s="1975"/>
      <c r="K3265" s="1975"/>
      <c r="L3265" s="1974"/>
      <c r="M3265" s="1976"/>
      <c r="N3265" s="1976"/>
      <c r="O3265" s="1976"/>
      <c r="P3265" s="1976"/>
      <c r="Q3265" s="1976"/>
      <c r="R3265" s="1976"/>
      <c r="S3265" s="2649"/>
      <c r="T3265" s="1722"/>
      <c r="U3265" s="1974"/>
      <c r="V3265" s="1974"/>
    </row>
    <row r="3266" spans="1:22">
      <c r="A3266" s="1722"/>
      <c r="B3266" s="2648"/>
      <c r="C3266" s="659"/>
      <c r="D3266" s="1722"/>
      <c r="E3266" s="2648"/>
      <c r="F3266" s="2648"/>
      <c r="G3266" s="1722"/>
      <c r="H3266" s="2648"/>
      <c r="I3266" s="2643"/>
      <c r="J3266" s="1975"/>
      <c r="K3266" s="1975"/>
      <c r="L3266" s="1974"/>
      <c r="M3266" s="1976"/>
      <c r="N3266" s="1976"/>
      <c r="O3266" s="1976"/>
      <c r="P3266" s="1976"/>
      <c r="Q3266" s="1976"/>
      <c r="R3266" s="1976"/>
      <c r="S3266" s="2649"/>
      <c r="T3266" s="1722"/>
      <c r="U3266" s="1974"/>
      <c r="V3266" s="1974"/>
    </row>
    <row r="3267" spans="1:22">
      <c r="A3267" s="1722"/>
      <c r="B3267" s="2648"/>
      <c r="C3267" s="659"/>
      <c r="D3267" s="1722"/>
      <c r="E3267" s="2648"/>
      <c r="F3267" s="2648"/>
      <c r="G3267" s="1722"/>
      <c r="H3267" s="2648"/>
      <c r="I3267" s="2643"/>
      <c r="J3267" s="1975"/>
      <c r="K3267" s="1975"/>
      <c r="L3267" s="1974"/>
      <c r="M3267" s="1976"/>
      <c r="N3267" s="1976"/>
      <c r="O3267" s="1976"/>
      <c r="P3267" s="1976"/>
      <c r="Q3267" s="1976"/>
      <c r="R3267" s="1976"/>
      <c r="S3267" s="2649"/>
      <c r="T3267" s="1722"/>
      <c r="U3267" s="1974"/>
      <c r="V3267" s="1974"/>
    </row>
    <row r="3268" spans="1:22">
      <c r="A3268" s="1722"/>
      <c r="B3268" s="2648"/>
      <c r="C3268" s="659"/>
      <c r="D3268" s="1722"/>
      <c r="E3268" s="2648"/>
      <c r="F3268" s="2648"/>
      <c r="G3268" s="1722"/>
      <c r="H3268" s="2648"/>
      <c r="I3268" s="2643"/>
      <c r="J3268" s="1975"/>
      <c r="K3268" s="1975"/>
      <c r="L3268" s="1974"/>
      <c r="M3268" s="1976"/>
      <c r="N3268" s="1976"/>
      <c r="O3268" s="1976"/>
      <c r="P3268" s="1976"/>
      <c r="Q3268" s="1976"/>
      <c r="R3268" s="1976"/>
      <c r="S3268" s="2649"/>
      <c r="T3268" s="1722"/>
      <c r="U3268" s="1974"/>
      <c r="V3268" s="1974"/>
    </row>
    <row r="3269" spans="1:22">
      <c r="A3269" s="1722"/>
      <c r="B3269" s="2648"/>
      <c r="C3269" s="659"/>
      <c r="D3269" s="1722"/>
      <c r="E3269" s="2648"/>
      <c r="F3269" s="2648"/>
      <c r="G3269" s="1722"/>
      <c r="H3269" s="2648"/>
      <c r="I3269" s="2643"/>
      <c r="J3269" s="1975"/>
      <c r="K3269" s="1975"/>
      <c r="L3269" s="1974"/>
      <c r="M3269" s="1976"/>
      <c r="N3269" s="1976"/>
      <c r="O3269" s="1976"/>
      <c r="P3269" s="1976"/>
      <c r="Q3269" s="1976"/>
      <c r="R3269" s="1976"/>
      <c r="S3269" s="2649"/>
      <c r="T3269" s="1722"/>
      <c r="U3269" s="1974"/>
      <c r="V3269" s="1974"/>
    </row>
    <row r="3270" spans="1:22">
      <c r="A3270" s="1722"/>
      <c r="B3270" s="2648"/>
      <c r="C3270" s="659"/>
      <c r="D3270" s="1722"/>
      <c r="E3270" s="2648"/>
      <c r="F3270" s="2648"/>
      <c r="G3270" s="1722"/>
      <c r="H3270" s="2648"/>
      <c r="I3270" s="2643"/>
      <c r="J3270" s="1975"/>
      <c r="K3270" s="1975"/>
      <c r="L3270" s="1974"/>
      <c r="M3270" s="1976"/>
      <c r="N3270" s="1976"/>
      <c r="O3270" s="1976"/>
      <c r="P3270" s="1976"/>
      <c r="Q3270" s="1976"/>
      <c r="R3270" s="1976"/>
      <c r="S3270" s="2649"/>
      <c r="T3270" s="1722"/>
      <c r="U3270" s="1974"/>
      <c r="V3270" s="1974"/>
    </row>
    <row r="3271" spans="1:22">
      <c r="A3271" s="1722"/>
      <c r="B3271" s="2648"/>
      <c r="C3271" s="659"/>
      <c r="D3271" s="1722"/>
      <c r="E3271" s="2648"/>
      <c r="F3271" s="2648"/>
      <c r="G3271" s="1722"/>
      <c r="H3271" s="2648"/>
      <c r="I3271" s="2643"/>
      <c r="J3271" s="1975"/>
      <c r="K3271" s="1975"/>
      <c r="L3271" s="1974"/>
      <c r="M3271" s="1976"/>
      <c r="N3271" s="1976"/>
      <c r="O3271" s="1976"/>
      <c r="P3271" s="1976"/>
      <c r="Q3271" s="1976"/>
      <c r="R3271" s="1976"/>
      <c r="S3271" s="2649"/>
      <c r="T3271" s="1722"/>
      <c r="U3271" s="1974"/>
      <c r="V3271" s="1974"/>
    </row>
    <row r="3272" spans="1:22">
      <c r="A3272" s="1722"/>
      <c r="B3272" s="2648"/>
      <c r="C3272" s="659"/>
      <c r="D3272" s="1722"/>
      <c r="E3272" s="2648"/>
      <c r="F3272" s="2648"/>
      <c r="G3272" s="1722"/>
      <c r="H3272" s="2648"/>
      <c r="I3272" s="2643"/>
      <c r="J3272" s="1975"/>
      <c r="K3272" s="1975"/>
      <c r="L3272" s="1974"/>
      <c r="M3272" s="1976"/>
      <c r="N3272" s="1976"/>
      <c r="O3272" s="1976"/>
      <c r="P3272" s="1976"/>
      <c r="Q3272" s="1976"/>
      <c r="R3272" s="1976"/>
      <c r="S3272" s="2649"/>
      <c r="T3272" s="1722"/>
      <c r="U3272" s="1974"/>
      <c r="V3272" s="1974"/>
    </row>
    <row r="3273" spans="1:22">
      <c r="A3273" s="1722"/>
      <c r="B3273" s="2648"/>
      <c r="C3273" s="659"/>
      <c r="D3273" s="1722"/>
      <c r="E3273" s="2648"/>
      <c r="F3273" s="2648"/>
      <c r="G3273" s="1722"/>
      <c r="H3273" s="2648"/>
      <c r="I3273" s="2643"/>
      <c r="J3273" s="1975"/>
      <c r="K3273" s="1975"/>
      <c r="L3273" s="1974"/>
      <c r="M3273" s="1976"/>
      <c r="N3273" s="1976"/>
      <c r="O3273" s="1976"/>
      <c r="P3273" s="1976"/>
      <c r="Q3273" s="1976"/>
      <c r="R3273" s="1976"/>
      <c r="S3273" s="2649"/>
      <c r="T3273" s="1722"/>
      <c r="U3273" s="1974"/>
      <c r="V3273" s="1974"/>
    </row>
    <row r="3274" spans="1:22">
      <c r="A3274" s="1722"/>
      <c r="B3274" s="2648"/>
      <c r="C3274" s="659"/>
      <c r="D3274" s="1722"/>
      <c r="E3274" s="2648"/>
      <c r="F3274" s="2648"/>
      <c r="G3274" s="1722"/>
      <c r="H3274" s="2648"/>
      <c r="I3274" s="2643"/>
      <c r="J3274" s="1975"/>
      <c r="K3274" s="1975"/>
      <c r="L3274" s="1974"/>
      <c r="M3274" s="1976"/>
      <c r="N3274" s="1976"/>
      <c r="O3274" s="1976"/>
      <c r="P3274" s="1976"/>
      <c r="Q3274" s="1976"/>
      <c r="R3274" s="1976"/>
      <c r="S3274" s="2649"/>
      <c r="T3274" s="1722"/>
      <c r="U3274" s="1974"/>
      <c r="V3274" s="1974"/>
    </row>
    <row r="3275" spans="1:22">
      <c r="A3275" s="1722"/>
      <c r="B3275" s="2648"/>
      <c r="C3275" s="659"/>
      <c r="D3275" s="1722"/>
      <c r="E3275" s="2648"/>
      <c r="F3275" s="2648"/>
      <c r="G3275" s="1722"/>
      <c r="H3275" s="2648"/>
      <c r="I3275" s="2643"/>
      <c r="J3275" s="1975"/>
      <c r="K3275" s="1975"/>
      <c r="L3275" s="1974"/>
      <c r="M3275" s="1976"/>
      <c r="N3275" s="1976"/>
      <c r="O3275" s="1976"/>
      <c r="P3275" s="1976"/>
      <c r="Q3275" s="1976"/>
      <c r="R3275" s="1976"/>
      <c r="S3275" s="2649"/>
      <c r="T3275" s="1722"/>
      <c r="U3275" s="1974"/>
      <c r="V3275" s="1974"/>
    </row>
    <row r="3276" spans="1:22">
      <c r="A3276" s="1722"/>
      <c r="B3276" s="2648"/>
      <c r="C3276" s="659"/>
      <c r="D3276" s="1722"/>
      <c r="E3276" s="2648"/>
      <c r="F3276" s="2648"/>
      <c r="G3276" s="1722"/>
      <c r="H3276" s="2648"/>
      <c r="I3276" s="2643"/>
      <c r="J3276" s="1975"/>
      <c r="K3276" s="1975"/>
      <c r="L3276" s="1974"/>
      <c r="M3276" s="1976"/>
      <c r="N3276" s="1976"/>
      <c r="O3276" s="1976"/>
      <c r="P3276" s="1976"/>
      <c r="Q3276" s="1976"/>
      <c r="R3276" s="1976"/>
      <c r="S3276" s="2649"/>
      <c r="T3276" s="1722"/>
      <c r="U3276" s="1974"/>
      <c r="V3276" s="1974"/>
    </row>
    <row r="3277" spans="1:22">
      <c r="A3277" s="1722"/>
      <c r="B3277" s="2648"/>
      <c r="C3277" s="659"/>
      <c r="D3277" s="1722"/>
      <c r="E3277" s="2648"/>
      <c r="F3277" s="2648"/>
      <c r="G3277" s="1722"/>
      <c r="H3277" s="2648"/>
      <c r="I3277" s="2643"/>
      <c r="J3277" s="1975"/>
      <c r="K3277" s="1975"/>
      <c r="L3277" s="1974"/>
      <c r="M3277" s="1976"/>
      <c r="N3277" s="1976"/>
      <c r="O3277" s="1976"/>
      <c r="P3277" s="1976"/>
      <c r="Q3277" s="1976"/>
      <c r="R3277" s="1976"/>
      <c r="S3277" s="2649"/>
      <c r="T3277" s="1722"/>
      <c r="U3277" s="1974"/>
      <c r="V3277" s="1974"/>
    </row>
    <row r="3278" spans="1:22">
      <c r="A3278" s="1722"/>
      <c r="B3278" s="2648"/>
      <c r="C3278" s="659"/>
      <c r="D3278" s="1722"/>
      <c r="E3278" s="2648"/>
      <c r="F3278" s="2648"/>
      <c r="G3278" s="1722"/>
      <c r="H3278" s="2648"/>
      <c r="I3278" s="2643"/>
      <c r="J3278" s="1975"/>
      <c r="K3278" s="1975"/>
      <c r="L3278" s="1974"/>
      <c r="M3278" s="1976"/>
      <c r="N3278" s="1976"/>
      <c r="O3278" s="1976"/>
      <c r="P3278" s="1976"/>
      <c r="Q3278" s="1976"/>
      <c r="R3278" s="1976"/>
      <c r="S3278" s="2649"/>
      <c r="T3278" s="1722"/>
      <c r="U3278" s="1974"/>
      <c r="V3278" s="1974"/>
    </row>
    <row r="3279" spans="1:22">
      <c r="A3279" s="1722"/>
      <c r="B3279" s="2648"/>
      <c r="C3279" s="659"/>
      <c r="D3279" s="1722"/>
      <c r="E3279" s="2648"/>
      <c r="F3279" s="2648"/>
      <c r="G3279" s="1722"/>
      <c r="H3279" s="2648"/>
      <c r="I3279" s="2643"/>
      <c r="J3279" s="1975"/>
      <c r="K3279" s="1975"/>
      <c r="L3279" s="1974"/>
      <c r="M3279" s="1976"/>
      <c r="N3279" s="1976"/>
      <c r="O3279" s="1976"/>
      <c r="P3279" s="1976"/>
      <c r="Q3279" s="1976"/>
      <c r="R3279" s="1976"/>
      <c r="S3279" s="2649"/>
      <c r="T3279" s="1722"/>
      <c r="U3279" s="1974"/>
      <c r="V3279" s="1974"/>
    </row>
    <row r="3280" spans="1:22">
      <c r="A3280" s="1722"/>
      <c r="B3280" s="2648"/>
      <c r="C3280" s="659"/>
      <c r="D3280" s="1722"/>
      <c r="E3280" s="2648"/>
      <c r="F3280" s="2648"/>
      <c r="G3280" s="1722"/>
      <c r="H3280" s="2648"/>
      <c r="I3280" s="2643"/>
      <c r="J3280" s="1975"/>
      <c r="K3280" s="1975"/>
      <c r="L3280" s="1974"/>
      <c r="M3280" s="1976"/>
      <c r="N3280" s="1976"/>
      <c r="O3280" s="1976"/>
      <c r="P3280" s="1976"/>
      <c r="Q3280" s="1976"/>
      <c r="R3280" s="1976"/>
      <c r="S3280" s="2649"/>
      <c r="T3280" s="1722"/>
      <c r="U3280" s="1974"/>
      <c r="V3280" s="1974"/>
    </row>
    <row r="3281" spans="1:22">
      <c r="A3281" s="1722"/>
      <c r="B3281" s="2648"/>
      <c r="C3281" s="659"/>
      <c r="D3281" s="1722"/>
      <c r="E3281" s="2648"/>
      <c r="F3281" s="2648"/>
      <c r="G3281" s="1722"/>
      <c r="H3281" s="2648"/>
      <c r="I3281" s="2643"/>
      <c r="J3281" s="1975"/>
      <c r="K3281" s="1975"/>
      <c r="L3281" s="1974"/>
      <c r="M3281" s="1976"/>
      <c r="N3281" s="1976"/>
      <c r="O3281" s="1976"/>
      <c r="P3281" s="1976"/>
      <c r="Q3281" s="1976"/>
      <c r="R3281" s="1976"/>
      <c r="S3281" s="2649"/>
      <c r="T3281" s="1722"/>
      <c r="U3281" s="1974"/>
      <c r="V3281" s="1974"/>
    </row>
    <row r="3282" spans="1:22">
      <c r="A3282" s="1722"/>
      <c r="B3282" s="2648"/>
      <c r="C3282" s="659"/>
      <c r="D3282" s="1722"/>
      <c r="E3282" s="2648"/>
      <c r="F3282" s="2648"/>
      <c r="G3282" s="1722"/>
      <c r="H3282" s="2648"/>
      <c r="I3282" s="2643"/>
      <c r="J3282" s="1975"/>
      <c r="K3282" s="1975"/>
      <c r="L3282" s="1974"/>
      <c r="M3282" s="1976"/>
      <c r="N3282" s="1976"/>
      <c r="O3282" s="1976"/>
      <c r="P3282" s="1976"/>
      <c r="Q3282" s="1976"/>
      <c r="R3282" s="1976"/>
      <c r="S3282" s="2649"/>
      <c r="T3282" s="1722"/>
      <c r="U3282" s="1974"/>
      <c r="V3282" s="1974"/>
    </row>
    <row r="3283" spans="1:22">
      <c r="A3283" s="1722"/>
      <c r="B3283" s="2648"/>
      <c r="C3283" s="659"/>
      <c r="D3283" s="1722"/>
      <c r="E3283" s="2648"/>
      <c r="F3283" s="2648"/>
      <c r="G3283" s="1722"/>
      <c r="H3283" s="2648"/>
      <c r="I3283" s="2643"/>
      <c r="J3283" s="1975"/>
      <c r="K3283" s="1975"/>
      <c r="L3283" s="1974"/>
      <c r="M3283" s="1976"/>
      <c r="N3283" s="1976"/>
      <c r="O3283" s="1976"/>
      <c r="P3283" s="1976"/>
      <c r="Q3283" s="1976"/>
      <c r="R3283" s="1976"/>
      <c r="S3283" s="2649"/>
      <c r="T3283" s="1722"/>
      <c r="U3283" s="1974"/>
      <c r="V3283" s="1974"/>
    </row>
    <row r="3284" spans="1:22">
      <c r="A3284" s="1722"/>
      <c r="B3284" s="2648"/>
      <c r="C3284" s="659"/>
      <c r="D3284" s="1722"/>
      <c r="E3284" s="2648"/>
      <c r="F3284" s="2648"/>
      <c r="G3284" s="1722"/>
      <c r="H3284" s="2648"/>
      <c r="I3284" s="2643"/>
      <c r="J3284" s="1975"/>
      <c r="K3284" s="1975"/>
      <c r="L3284" s="1974"/>
      <c r="M3284" s="1976"/>
      <c r="N3284" s="1976"/>
      <c r="O3284" s="1976"/>
      <c r="P3284" s="1976"/>
      <c r="Q3284" s="1976"/>
      <c r="R3284" s="1976"/>
      <c r="S3284" s="2649"/>
      <c r="T3284" s="1722"/>
      <c r="U3284" s="1974"/>
      <c r="V3284" s="1974"/>
    </row>
    <row r="3285" spans="1:22">
      <c r="A3285" s="1722"/>
      <c r="B3285" s="2648"/>
      <c r="C3285" s="659"/>
      <c r="D3285" s="1722"/>
      <c r="E3285" s="2648"/>
      <c r="F3285" s="2648"/>
      <c r="G3285" s="1722"/>
      <c r="H3285" s="2648"/>
      <c r="I3285" s="2643"/>
      <c r="J3285" s="1975"/>
      <c r="K3285" s="1975"/>
      <c r="L3285" s="1974"/>
      <c r="M3285" s="1976"/>
      <c r="N3285" s="1976"/>
      <c r="O3285" s="1976"/>
      <c r="P3285" s="1976"/>
      <c r="Q3285" s="1976"/>
      <c r="R3285" s="1976"/>
      <c r="S3285" s="2649"/>
      <c r="T3285" s="1722"/>
      <c r="U3285" s="1974"/>
      <c r="V3285" s="1974"/>
    </row>
    <row r="3286" spans="1:22">
      <c r="A3286" s="1722"/>
      <c r="B3286" s="2648"/>
      <c r="C3286" s="659"/>
      <c r="D3286" s="1722"/>
      <c r="E3286" s="2648"/>
      <c r="F3286" s="2648"/>
      <c r="G3286" s="1722"/>
      <c r="H3286" s="2648"/>
      <c r="I3286" s="2643"/>
      <c r="J3286" s="1975"/>
      <c r="K3286" s="1975"/>
      <c r="L3286" s="1974"/>
      <c r="M3286" s="1976"/>
      <c r="N3286" s="1976"/>
      <c r="O3286" s="1976"/>
      <c r="P3286" s="1976"/>
      <c r="Q3286" s="1976"/>
      <c r="R3286" s="1976"/>
      <c r="S3286" s="2649"/>
      <c r="T3286" s="1722"/>
      <c r="U3286" s="1974"/>
      <c r="V3286" s="1974"/>
    </row>
    <row r="3287" spans="1:22">
      <c r="A3287" s="1722"/>
      <c r="B3287" s="2648"/>
      <c r="C3287" s="659"/>
      <c r="D3287" s="1722"/>
      <c r="E3287" s="2648"/>
      <c r="F3287" s="2648"/>
      <c r="G3287" s="1722"/>
      <c r="H3287" s="2648"/>
      <c r="I3287" s="2643"/>
      <c r="J3287" s="1975"/>
      <c r="K3287" s="1975"/>
      <c r="L3287" s="1974"/>
      <c r="M3287" s="1976"/>
      <c r="N3287" s="1976"/>
      <c r="O3287" s="1976"/>
      <c r="P3287" s="1976"/>
      <c r="Q3287" s="1976"/>
      <c r="R3287" s="1976"/>
      <c r="S3287" s="2649"/>
      <c r="T3287" s="1722"/>
      <c r="U3287" s="1974"/>
      <c r="V3287" s="1974"/>
    </row>
    <row r="3288" spans="1:22">
      <c r="A3288" s="1722"/>
      <c r="B3288" s="2648"/>
      <c r="C3288" s="659"/>
      <c r="D3288" s="1722"/>
      <c r="E3288" s="2648"/>
      <c r="F3288" s="2648"/>
      <c r="G3288" s="1722"/>
      <c r="H3288" s="2648"/>
      <c r="I3288" s="2643"/>
      <c r="J3288" s="1975"/>
      <c r="K3288" s="1975"/>
      <c r="L3288" s="1974"/>
      <c r="M3288" s="1976"/>
      <c r="N3288" s="1976"/>
      <c r="O3288" s="1976"/>
      <c r="P3288" s="1976"/>
      <c r="Q3288" s="1976"/>
      <c r="R3288" s="1976"/>
      <c r="S3288" s="2649"/>
      <c r="T3288" s="1722"/>
      <c r="U3288" s="1974"/>
      <c r="V3288" s="1974"/>
    </row>
    <row r="3289" spans="1:22">
      <c r="A3289" s="1722"/>
      <c r="B3289" s="2648"/>
      <c r="C3289" s="659"/>
      <c r="D3289" s="1722"/>
      <c r="E3289" s="2648"/>
      <c r="F3289" s="2648"/>
      <c r="G3289" s="1722"/>
      <c r="H3289" s="2648"/>
      <c r="I3289" s="2643"/>
      <c r="J3289" s="1975"/>
      <c r="K3289" s="1975"/>
      <c r="L3289" s="1974"/>
      <c r="M3289" s="1976"/>
      <c r="N3289" s="1976"/>
      <c r="O3289" s="1976"/>
      <c r="P3289" s="1976"/>
      <c r="Q3289" s="1976"/>
      <c r="R3289" s="1976"/>
      <c r="S3289" s="2649"/>
      <c r="T3289" s="1722"/>
      <c r="U3289" s="1974"/>
      <c r="V3289" s="1974"/>
    </row>
    <row r="3290" spans="1:22">
      <c r="A3290" s="1722"/>
      <c r="B3290" s="2648"/>
      <c r="C3290" s="659"/>
      <c r="D3290" s="1722"/>
      <c r="E3290" s="2648"/>
      <c r="F3290" s="2648"/>
      <c r="G3290" s="1722"/>
      <c r="H3290" s="2648"/>
      <c r="I3290" s="2643"/>
      <c r="J3290" s="1975"/>
      <c r="K3290" s="1975"/>
      <c r="L3290" s="1974"/>
      <c r="M3290" s="1976"/>
      <c r="N3290" s="1976"/>
      <c r="O3290" s="1976"/>
      <c r="P3290" s="1976"/>
      <c r="Q3290" s="1976"/>
      <c r="R3290" s="1976"/>
      <c r="S3290" s="2649"/>
      <c r="T3290" s="1722"/>
      <c r="U3290" s="1974"/>
      <c r="V3290" s="1974"/>
    </row>
    <row r="3291" spans="1:22">
      <c r="A3291" s="1722"/>
      <c r="B3291" s="2648"/>
      <c r="C3291" s="659"/>
      <c r="D3291" s="1722"/>
      <c r="E3291" s="2648"/>
      <c r="F3291" s="2648"/>
      <c r="G3291" s="1722"/>
      <c r="H3291" s="2648"/>
      <c r="I3291" s="2643"/>
      <c r="J3291" s="1975"/>
      <c r="K3291" s="1975"/>
      <c r="L3291" s="1974"/>
      <c r="M3291" s="1976"/>
      <c r="N3291" s="1976"/>
      <c r="O3291" s="1976"/>
      <c r="P3291" s="1976"/>
      <c r="Q3291" s="1976"/>
      <c r="R3291" s="1976"/>
      <c r="S3291" s="2649"/>
      <c r="T3291" s="1722"/>
      <c r="U3291" s="1974"/>
      <c r="V3291" s="1974"/>
    </row>
    <row r="3292" spans="1:22">
      <c r="A3292" s="1722"/>
      <c r="B3292" s="2648"/>
      <c r="C3292" s="659"/>
      <c r="D3292" s="1722"/>
      <c r="E3292" s="2648"/>
      <c r="F3292" s="2648"/>
      <c r="G3292" s="1722"/>
      <c r="H3292" s="2648"/>
      <c r="I3292" s="2643"/>
      <c r="J3292" s="1975"/>
      <c r="K3292" s="1975"/>
      <c r="L3292" s="1974"/>
      <c r="M3292" s="1976"/>
      <c r="N3292" s="1976"/>
      <c r="O3292" s="1976"/>
      <c r="P3292" s="1976"/>
      <c r="Q3292" s="1976"/>
      <c r="R3292" s="1976"/>
      <c r="S3292" s="2649"/>
      <c r="T3292" s="1722"/>
      <c r="U3292" s="1974"/>
      <c r="V3292" s="1974"/>
    </row>
    <row r="3293" spans="1:22">
      <c r="A3293" s="1722"/>
      <c r="B3293" s="2648"/>
      <c r="C3293" s="659"/>
      <c r="D3293" s="1722"/>
      <c r="E3293" s="2648"/>
      <c r="F3293" s="2648"/>
      <c r="G3293" s="1722"/>
      <c r="H3293" s="2648"/>
      <c r="I3293" s="2643"/>
      <c r="J3293" s="1975"/>
      <c r="K3293" s="1975"/>
      <c r="L3293" s="1974"/>
      <c r="M3293" s="1976"/>
      <c r="N3293" s="1976"/>
      <c r="O3293" s="1976"/>
      <c r="P3293" s="1976"/>
      <c r="Q3293" s="1976"/>
      <c r="R3293" s="1976"/>
      <c r="S3293" s="2649"/>
      <c r="T3293" s="1722"/>
      <c r="U3293" s="1974"/>
      <c r="V3293" s="1974"/>
    </row>
    <row r="3294" spans="1:22">
      <c r="A3294" s="1722"/>
      <c r="B3294" s="2648"/>
      <c r="C3294" s="659"/>
      <c r="D3294" s="1722"/>
      <c r="E3294" s="2648"/>
      <c r="F3294" s="2648"/>
      <c r="G3294" s="1722"/>
      <c r="H3294" s="2648"/>
      <c r="I3294" s="2643"/>
      <c r="J3294" s="1975"/>
      <c r="K3294" s="1975"/>
      <c r="L3294" s="1974"/>
      <c r="M3294" s="1976"/>
      <c r="N3294" s="1976"/>
      <c r="O3294" s="1976"/>
      <c r="P3294" s="1976"/>
      <c r="Q3294" s="1976"/>
      <c r="R3294" s="1976"/>
      <c r="S3294" s="2649"/>
      <c r="T3294" s="1722"/>
      <c r="U3294" s="1974"/>
      <c r="V3294" s="1974"/>
    </row>
    <row r="3295" spans="1:22">
      <c r="A3295" s="1722"/>
      <c r="B3295" s="2648"/>
      <c r="C3295" s="659"/>
      <c r="D3295" s="1722"/>
      <c r="E3295" s="2648"/>
      <c r="F3295" s="2648"/>
      <c r="G3295" s="1722"/>
      <c r="H3295" s="2648"/>
      <c r="I3295" s="2643"/>
      <c r="J3295" s="1975"/>
      <c r="K3295" s="1975"/>
      <c r="L3295" s="1974"/>
      <c r="M3295" s="1976"/>
      <c r="N3295" s="1976"/>
      <c r="O3295" s="1976"/>
      <c r="P3295" s="1976"/>
      <c r="Q3295" s="1976"/>
      <c r="R3295" s="1976"/>
      <c r="S3295" s="2649"/>
      <c r="T3295" s="1722"/>
      <c r="U3295" s="1974"/>
      <c r="V3295" s="1974"/>
    </row>
    <row r="3296" spans="1:22">
      <c r="A3296" s="1722"/>
      <c r="B3296" s="2648"/>
      <c r="C3296" s="659"/>
      <c r="D3296" s="1722"/>
      <c r="E3296" s="2648"/>
      <c r="F3296" s="2648"/>
      <c r="G3296" s="1722"/>
      <c r="H3296" s="2648"/>
      <c r="I3296" s="2643"/>
      <c r="J3296" s="1975"/>
      <c r="K3296" s="1975"/>
      <c r="L3296" s="1974"/>
      <c r="M3296" s="1976"/>
      <c r="N3296" s="1976"/>
      <c r="O3296" s="1976"/>
      <c r="P3296" s="1976"/>
      <c r="Q3296" s="1976"/>
      <c r="R3296" s="1976"/>
      <c r="S3296" s="2649"/>
      <c r="T3296" s="1722"/>
      <c r="U3296" s="1974"/>
      <c r="V3296" s="1974"/>
    </row>
    <row r="3297" spans="1:22">
      <c r="A3297" s="1722"/>
      <c r="B3297" s="2648"/>
      <c r="C3297" s="659"/>
      <c r="D3297" s="1722"/>
      <c r="E3297" s="2648"/>
      <c r="F3297" s="2648"/>
      <c r="G3297" s="1722"/>
      <c r="H3297" s="2648"/>
      <c r="I3297" s="2643"/>
      <c r="J3297" s="1975"/>
      <c r="K3297" s="1975"/>
      <c r="L3297" s="1974"/>
      <c r="M3297" s="1976"/>
      <c r="N3297" s="1976"/>
      <c r="O3297" s="1976"/>
      <c r="P3297" s="1976"/>
      <c r="Q3297" s="1976"/>
      <c r="R3297" s="1976"/>
      <c r="S3297" s="2649"/>
      <c r="T3297" s="1722"/>
      <c r="U3297" s="1974"/>
      <c r="V3297" s="1974"/>
    </row>
    <row r="3298" spans="1:22">
      <c r="A3298" s="1722"/>
      <c r="B3298" s="2648"/>
      <c r="C3298" s="659"/>
      <c r="D3298" s="1722"/>
      <c r="E3298" s="2648"/>
      <c r="F3298" s="2648"/>
      <c r="G3298" s="1722"/>
      <c r="H3298" s="2648"/>
      <c r="I3298" s="2643"/>
      <c r="J3298" s="1975"/>
      <c r="K3298" s="1975"/>
      <c r="L3298" s="1974"/>
      <c r="M3298" s="1976"/>
      <c r="N3298" s="1976"/>
      <c r="O3298" s="1976"/>
      <c r="P3298" s="1976"/>
      <c r="Q3298" s="1976"/>
      <c r="R3298" s="1976"/>
      <c r="S3298" s="2649"/>
      <c r="T3298" s="1722"/>
      <c r="U3298" s="1974"/>
      <c r="V3298" s="1974"/>
    </row>
    <row r="3299" spans="1:22">
      <c r="A3299" s="1722"/>
      <c r="B3299" s="2648"/>
      <c r="C3299" s="659"/>
      <c r="D3299" s="1722"/>
      <c r="E3299" s="2648"/>
      <c r="F3299" s="2648"/>
      <c r="G3299" s="1722"/>
      <c r="H3299" s="2648"/>
      <c r="I3299" s="2643"/>
      <c r="J3299" s="1975"/>
      <c r="K3299" s="1975"/>
      <c r="L3299" s="1974"/>
      <c r="M3299" s="1976"/>
      <c r="N3299" s="1976"/>
      <c r="O3299" s="1976"/>
      <c r="P3299" s="1976"/>
      <c r="Q3299" s="1976"/>
      <c r="R3299" s="1976"/>
      <c r="S3299" s="2649"/>
      <c r="T3299" s="1722"/>
      <c r="U3299" s="1974"/>
      <c r="V3299" s="1974"/>
    </row>
    <row r="3300" spans="1:22">
      <c r="A3300" s="1722"/>
      <c r="B3300" s="2648"/>
      <c r="C3300" s="659"/>
      <c r="D3300" s="1722"/>
      <c r="E3300" s="2648"/>
      <c r="F3300" s="2648"/>
      <c r="G3300" s="1722"/>
      <c r="H3300" s="2648"/>
      <c r="I3300" s="2643"/>
      <c r="J3300" s="1975"/>
      <c r="K3300" s="1975"/>
      <c r="L3300" s="1974"/>
      <c r="M3300" s="1976"/>
      <c r="N3300" s="1976"/>
      <c r="O3300" s="1976"/>
      <c r="P3300" s="1976"/>
      <c r="Q3300" s="1976"/>
      <c r="R3300" s="1976"/>
      <c r="S3300" s="2649"/>
      <c r="T3300" s="1722"/>
      <c r="U3300" s="1974"/>
      <c r="V3300" s="1974"/>
    </row>
    <row r="3301" spans="1:22">
      <c r="A3301" s="1722"/>
      <c r="B3301" s="2648"/>
      <c r="C3301" s="659"/>
      <c r="D3301" s="1722"/>
      <c r="E3301" s="2648"/>
      <c r="F3301" s="2648"/>
      <c r="G3301" s="1722"/>
      <c r="H3301" s="2648"/>
      <c r="I3301" s="2643"/>
      <c r="J3301" s="1975"/>
      <c r="K3301" s="1975"/>
      <c r="L3301" s="1974"/>
      <c r="M3301" s="1976"/>
      <c r="N3301" s="1976"/>
      <c r="O3301" s="1976"/>
      <c r="P3301" s="1976"/>
      <c r="Q3301" s="1976"/>
      <c r="R3301" s="1976"/>
      <c r="S3301" s="2649"/>
      <c r="T3301" s="1722"/>
      <c r="U3301" s="1974"/>
      <c r="V3301" s="1974"/>
    </row>
    <row r="3302" spans="1:22">
      <c r="A3302" s="1722"/>
      <c r="B3302" s="2648"/>
      <c r="C3302" s="659"/>
      <c r="D3302" s="1722"/>
      <c r="E3302" s="2648"/>
      <c r="F3302" s="2648"/>
      <c r="G3302" s="1722"/>
      <c r="H3302" s="2648"/>
      <c r="I3302" s="2643"/>
      <c r="J3302" s="1975"/>
      <c r="K3302" s="1975"/>
      <c r="L3302" s="1974"/>
      <c r="M3302" s="1976"/>
      <c r="N3302" s="1976"/>
      <c r="O3302" s="1976"/>
      <c r="P3302" s="1976"/>
      <c r="Q3302" s="1976"/>
      <c r="R3302" s="1976"/>
      <c r="S3302" s="2649"/>
      <c r="T3302" s="1722"/>
      <c r="U3302" s="1974"/>
      <c r="V3302" s="1974"/>
    </row>
    <row r="3303" spans="1:22">
      <c r="A3303" s="1722"/>
      <c r="B3303" s="2648"/>
      <c r="C3303" s="659"/>
      <c r="D3303" s="1722"/>
      <c r="E3303" s="2648"/>
      <c r="F3303" s="2648"/>
      <c r="G3303" s="1722"/>
      <c r="H3303" s="2648"/>
      <c r="I3303" s="2643"/>
      <c r="J3303" s="1975"/>
      <c r="K3303" s="1975"/>
      <c r="L3303" s="1974"/>
      <c r="M3303" s="1976"/>
      <c r="N3303" s="1976"/>
      <c r="O3303" s="1976"/>
      <c r="P3303" s="1976"/>
      <c r="Q3303" s="1976"/>
      <c r="R3303" s="1976"/>
      <c r="S3303" s="2649"/>
      <c r="T3303" s="1722"/>
      <c r="U3303" s="1974"/>
      <c r="V3303" s="1974"/>
    </row>
    <row r="3304" spans="1:22">
      <c r="A3304" s="1722"/>
      <c r="B3304" s="2648"/>
      <c r="C3304" s="659"/>
      <c r="D3304" s="1722"/>
      <c r="E3304" s="2648"/>
      <c r="F3304" s="2648"/>
      <c r="G3304" s="1722"/>
      <c r="H3304" s="2648"/>
      <c r="I3304" s="2643"/>
      <c r="J3304" s="1975"/>
      <c r="K3304" s="1975"/>
      <c r="L3304" s="1974"/>
      <c r="M3304" s="1976"/>
      <c r="N3304" s="1976"/>
      <c r="O3304" s="1976"/>
      <c r="P3304" s="1976"/>
      <c r="Q3304" s="1976"/>
      <c r="R3304" s="1976"/>
      <c r="S3304" s="2649"/>
      <c r="T3304" s="1722"/>
      <c r="U3304" s="1974"/>
      <c r="V3304" s="1974"/>
    </row>
    <row r="3305" spans="1:22">
      <c r="A3305" s="1722"/>
      <c r="B3305" s="2648"/>
      <c r="C3305" s="659"/>
      <c r="D3305" s="1722"/>
      <c r="E3305" s="2648"/>
      <c r="F3305" s="2648"/>
      <c r="G3305" s="1722"/>
      <c r="H3305" s="2648"/>
      <c r="I3305" s="2643"/>
      <c r="J3305" s="1975"/>
      <c r="K3305" s="1975"/>
      <c r="L3305" s="1974"/>
      <c r="M3305" s="1976"/>
      <c r="N3305" s="1976"/>
      <c r="O3305" s="1976"/>
      <c r="P3305" s="1976"/>
      <c r="Q3305" s="1976"/>
      <c r="R3305" s="1976"/>
      <c r="S3305" s="2649"/>
      <c r="T3305" s="1722"/>
      <c r="U3305" s="1974"/>
      <c r="V3305" s="1974"/>
    </row>
    <row r="3306" spans="1:22">
      <c r="A3306" s="1722"/>
      <c r="B3306" s="2648"/>
      <c r="C3306" s="659"/>
      <c r="D3306" s="1722"/>
      <c r="E3306" s="2648"/>
      <c r="F3306" s="2648"/>
      <c r="G3306" s="1722"/>
      <c r="H3306" s="2648"/>
      <c r="I3306" s="2643"/>
      <c r="J3306" s="1975"/>
      <c r="K3306" s="1975"/>
      <c r="L3306" s="1974"/>
      <c r="M3306" s="1976"/>
      <c r="N3306" s="1976"/>
      <c r="O3306" s="1976"/>
      <c r="P3306" s="1976"/>
      <c r="Q3306" s="1976"/>
      <c r="R3306" s="1976"/>
      <c r="S3306" s="2649"/>
      <c r="T3306" s="1722"/>
      <c r="U3306" s="1974"/>
      <c r="V3306" s="1974"/>
    </row>
    <row r="3307" spans="1:22">
      <c r="A3307" s="1722"/>
      <c r="B3307" s="2648"/>
      <c r="C3307" s="659"/>
      <c r="D3307" s="1722"/>
      <c r="E3307" s="2648"/>
      <c r="F3307" s="2648"/>
      <c r="G3307" s="1722"/>
      <c r="H3307" s="2648"/>
      <c r="I3307" s="2643"/>
      <c r="J3307" s="1975"/>
      <c r="K3307" s="1975"/>
      <c r="L3307" s="1974"/>
      <c r="M3307" s="1976"/>
      <c r="N3307" s="1976"/>
      <c r="O3307" s="1976"/>
      <c r="P3307" s="1976"/>
      <c r="Q3307" s="1976"/>
      <c r="R3307" s="1976"/>
      <c r="S3307" s="2649"/>
      <c r="T3307" s="1722"/>
      <c r="U3307" s="1974"/>
      <c r="V3307" s="1974"/>
    </row>
    <row r="3308" spans="1:22">
      <c r="A3308" s="1722"/>
      <c r="B3308" s="2648"/>
      <c r="C3308" s="659"/>
      <c r="D3308" s="1722"/>
      <c r="E3308" s="2648"/>
      <c r="F3308" s="2648"/>
      <c r="G3308" s="1722"/>
      <c r="H3308" s="2648"/>
      <c r="I3308" s="2643"/>
      <c r="J3308" s="1975"/>
      <c r="K3308" s="1975"/>
      <c r="L3308" s="1974"/>
      <c r="M3308" s="1976"/>
      <c r="N3308" s="1976"/>
      <c r="O3308" s="1976"/>
      <c r="P3308" s="1976"/>
      <c r="Q3308" s="1976"/>
      <c r="R3308" s="1976"/>
      <c r="S3308" s="2649"/>
      <c r="T3308" s="1722"/>
      <c r="U3308" s="1974"/>
      <c r="V3308" s="1974"/>
    </row>
    <row r="3309" spans="1:22">
      <c r="A3309" s="1722"/>
      <c r="B3309" s="2648"/>
      <c r="C3309" s="659"/>
      <c r="D3309" s="1722"/>
      <c r="E3309" s="2648"/>
      <c r="F3309" s="2648"/>
      <c r="G3309" s="1722"/>
      <c r="H3309" s="2648"/>
      <c r="I3309" s="2643"/>
      <c r="J3309" s="1975"/>
      <c r="K3309" s="1975"/>
      <c r="L3309" s="1974"/>
      <c r="M3309" s="1976"/>
      <c r="N3309" s="1976"/>
      <c r="O3309" s="1976"/>
      <c r="P3309" s="1976"/>
      <c r="Q3309" s="1976"/>
      <c r="R3309" s="1976"/>
      <c r="S3309" s="2649"/>
      <c r="T3309" s="1722"/>
      <c r="U3309" s="1974"/>
      <c r="V3309" s="1974"/>
    </row>
    <row r="3310" spans="1:22">
      <c r="A3310" s="1722"/>
      <c r="B3310" s="2648"/>
      <c r="C3310" s="659"/>
      <c r="D3310" s="1722"/>
      <c r="E3310" s="2648"/>
      <c r="F3310" s="2648"/>
      <c r="G3310" s="1722"/>
      <c r="H3310" s="2648"/>
      <c r="I3310" s="2643"/>
      <c r="J3310" s="1975"/>
      <c r="K3310" s="1975"/>
      <c r="L3310" s="1974"/>
      <c r="M3310" s="1976"/>
      <c r="N3310" s="1976"/>
      <c r="O3310" s="1976"/>
      <c r="P3310" s="1976"/>
      <c r="Q3310" s="1976"/>
      <c r="R3310" s="1976"/>
      <c r="S3310" s="2649"/>
      <c r="T3310" s="1722"/>
      <c r="U3310" s="1974"/>
      <c r="V3310" s="1974"/>
    </row>
    <row r="3311" spans="1:22">
      <c r="A3311" s="1722"/>
      <c r="B3311" s="2648"/>
      <c r="C3311" s="659"/>
      <c r="D3311" s="1722"/>
      <c r="E3311" s="2648"/>
      <c r="F3311" s="2648"/>
      <c r="G3311" s="1722"/>
      <c r="H3311" s="2648"/>
      <c r="I3311" s="2643"/>
      <c r="J3311" s="1975"/>
      <c r="K3311" s="1975"/>
      <c r="L3311" s="1974"/>
      <c r="M3311" s="1976"/>
      <c r="N3311" s="1976"/>
      <c r="O3311" s="1976"/>
      <c r="P3311" s="1976"/>
      <c r="Q3311" s="1976"/>
      <c r="R3311" s="1976"/>
      <c r="S3311" s="2649"/>
      <c r="T3311" s="1722"/>
      <c r="U3311" s="1974"/>
      <c r="V3311" s="1974"/>
    </row>
    <row r="3312" spans="1:22">
      <c r="A3312" s="1722"/>
      <c r="B3312" s="2648"/>
      <c r="C3312" s="659"/>
      <c r="D3312" s="1722"/>
      <c r="E3312" s="2648"/>
      <c r="F3312" s="2648"/>
      <c r="G3312" s="1722"/>
      <c r="H3312" s="2648"/>
      <c r="I3312" s="2643"/>
      <c r="J3312" s="1975"/>
      <c r="K3312" s="1975"/>
      <c r="L3312" s="1974"/>
      <c r="M3312" s="1976"/>
      <c r="N3312" s="1976"/>
      <c r="O3312" s="1976"/>
      <c r="P3312" s="1976"/>
      <c r="Q3312" s="1976"/>
      <c r="R3312" s="1976"/>
      <c r="S3312" s="2649"/>
      <c r="T3312" s="1722"/>
      <c r="U3312" s="1974"/>
      <c r="V3312" s="1974"/>
    </row>
    <row r="3313" spans="1:22">
      <c r="A3313" s="1722"/>
      <c r="B3313" s="2648"/>
      <c r="C3313" s="659"/>
      <c r="D3313" s="1722"/>
      <c r="E3313" s="2648"/>
      <c r="F3313" s="2648"/>
      <c r="G3313" s="1722"/>
      <c r="H3313" s="2648"/>
      <c r="I3313" s="2643"/>
      <c r="J3313" s="1975"/>
      <c r="K3313" s="1975"/>
      <c r="L3313" s="1974"/>
      <c r="M3313" s="1976"/>
      <c r="N3313" s="1976"/>
      <c r="O3313" s="1976"/>
      <c r="P3313" s="1976"/>
      <c r="Q3313" s="1976"/>
      <c r="R3313" s="1976"/>
      <c r="S3313" s="2649"/>
      <c r="T3313" s="1722"/>
      <c r="U3313" s="1974"/>
      <c r="V3313" s="1974"/>
    </row>
    <row r="3314" spans="1:22">
      <c r="A3314" s="1722"/>
      <c r="B3314" s="2648"/>
      <c r="C3314" s="659"/>
      <c r="D3314" s="1722"/>
      <c r="E3314" s="2648"/>
      <c r="F3314" s="2648"/>
      <c r="G3314" s="1722"/>
      <c r="H3314" s="2648"/>
      <c r="I3314" s="2643"/>
      <c r="J3314" s="1975"/>
      <c r="K3314" s="1975"/>
      <c r="L3314" s="1974"/>
      <c r="M3314" s="1976"/>
      <c r="N3314" s="1976"/>
      <c r="O3314" s="1976"/>
      <c r="P3314" s="1976"/>
      <c r="Q3314" s="1976"/>
      <c r="R3314" s="1976"/>
      <c r="S3314" s="2649"/>
      <c r="T3314" s="1722"/>
      <c r="U3314" s="1974"/>
      <c r="V3314" s="1974"/>
    </row>
    <row r="3315" spans="1:22">
      <c r="A3315" s="1722"/>
      <c r="B3315" s="2648"/>
      <c r="C3315" s="659"/>
      <c r="D3315" s="1722"/>
      <c r="E3315" s="2648"/>
      <c r="F3315" s="2648"/>
      <c r="G3315" s="1722"/>
      <c r="H3315" s="2648"/>
      <c r="I3315" s="2643"/>
      <c r="J3315" s="1975"/>
      <c r="K3315" s="1975"/>
      <c r="L3315" s="1974"/>
      <c r="M3315" s="1976"/>
      <c r="N3315" s="1976"/>
      <c r="O3315" s="1976"/>
      <c r="P3315" s="1976"/>
      <c r="Q3315" s="1976"/>
      <c r="R3315" s="1976"/>
      <c r="S3315" s="2649"/>
      <c r="T3315" s="1722"/>
      <c r="U3315" s="1974"/>
      <c r="V3315" s="1974"/>
    </row>
    <row r="3316" spans="1:22">
      <c r="A3316" s="1722"/>
      <c r="B3316" s="2648"/>
      <c r="C3316" s="659"/>
      <c r="D3316" s="1722"/>
      <c r="E3316" s="2648"/>
      <c r="F3316" s="2648"/>
      <c r="G3316" s="1722"/>
      <c r="H3316" s="2648"/>
      <c r="I3316" s="2643"/>
      <c r="J3316" s="1975"/>
      <c r="K3316" s="1975"/>
      <c r="L3316" s="1974"/>
      <c r="M3316" s="1976"/>
      <c r="N3316" s="1976"/>
      <c r="O3316" s="1976"/>
      <c r="P3316" s="1976"/>
      <c r="Q3316" s="1976"/>
      <c r="R3316" s="1976"/>
      <c r="S3316" s="2649"/>
      <c r="T3316" s="1722"/>
      <c r="U3316" s="1974"/>
      <c r="V3316" s="1974"/>
    </row>
    <row r="3317" spans="1:22">
      <c r="A3317" s="1722"/>
      <c r="B3317" s="2648"/>
      <c r="C3317" s="659"/>
      <c r="D3317" s="1722"/>
      <c r="E3317" s="2648"/>
      <c r="F3317" s="2648"/>
      <c r="G3317" s="1722"/>
      <c r="H3317" s="2648"/>
      <c r="I3317" s="2643"/>
      <c r="J3317" s="1975"/>
      <c r="K3317" s="1975"/>
      <c r="L3317" s="1974"/>
      <c r="M3317" s="1976"/>
      <c r="N3317" s="1976"/>
      <c r="O3317" s="1976"/>
      <c r="P3317" s="1976"/>
      <c r="Q3317" s="1976"/>
      <c r="R3317" s="1976"/>
      <c r="S3317" s="2649"/>
      <c r="T3317" s="1722"/>
      <c r="U3317" s="1974"/>
      <c r="V3317" s="1974"/>
    </row>
    <row r="3318" spans="1:22">
      <c r="A3318" s="1722"/>
      <c r="B3318" s="2648"/>
      <c r="C3318" s="659"/>
      <c r="D3318" s="1722"/>
      <c r="E3318" s="2648"/>
      <c r="F3318" s="2648"/>
      <c r="G3318" s="1722"/>
      <c r="H3318" s="2648"/>
      <c r="I3318" s="2643"/>
      <c r="J3318" s="1975"/>
      <c r="K3318" s="1975"/>
      <c r="L3318" s="1974"/>
      <c r="M3318" s="1976"/>
      <c r="N3318" s="1976"/>
      <c r="O3318" s="1976"/>
      <c r="P3318" s="1976"/>
      <c r="Q3318" s="1976"/>
      <c r="R3318" s="1976"/>
      <c r="S3318" s="2649"/>
      <c r="T3318" s="1722"/>
      <c r="U3318" s="1974"/>
      <c r="V3318" s="1974"/>
    </row>
    <row r="3319" spans="1:22">
      <c r="A3319" s="1722"/>
      <c r="B3319" s="2648"/>
      <c r="C3319" s="659"/>
      <c r="D3319" s="1722"/>
      <c r="E3319" s="2648"/>
      <c r="F3319" s="2648"/>
      <c r="G3319" s="1722"/>
      <c r="H3319" s="2648"/>
      <c r="I3319" s="2643"/>
      <c r="J3319" s="1975"/>
      <c r="K3319" s="1975"/>
      <c r="L3319" s="1974"/>
      <c r="M3319" s="1976"/>
      <c r="N3319" s="1976"/>
      <c r="O3319" s="1976"/>
      <c r="P3319" s="1976"/>
      <c r="Q3319" s="1976"/>
      <c r="R3319" s="1976"/>
      <c r="S3319" s="2649"/>
      <c r="T3319" s="1722"/>
      <c r="U3319" s="1974"/>
      <c r="V3319" s="1974"/>
    </row>
    <row r="3320" spans="1:22">
      <c r="A3320" s="1722"/>
      <c r="B3320" s="2648"/>
      <c r="C3320" s="659"/>
      <c r="D3320" s="1722"/>
      <c r="E3320" s="2648"/>
      <c r="F3320" s="2648"/>
      <c r="G3320" s="1722"/>
      <c r="H3320" s="2648"/>
      <c r="I3320" s="2643"/>
      <c r="J3320" s="1975"/>
      <c r="K3320" s="1975"/>
      <c r="L3320" s="1974"/>
      <c r="M3320" s="1976"/>
      <c r="N3320" s="1976"/>
      <c r="O3320" s="1976"/>
      <c r="P3320" s="1976"/>
      <c r="Q3320" s="1976"/>
      <c r="R3320" s="1976"/>
      <c r="S3320" s="2649"/>
      <c r="T3320" s="1722"/>
      <c r="U3320" s="1974"/>
      <c r="V3320" s="1974"/>
    </row>
    <row r="3321" spans="1:22">
      <c r="A3321" s="1722"/>
      <c r="B3321" s="2648"/>
      <c r="C3321" s="659"/>
      <c r="D3321" s="1722"/>
      <c r="E3321" s="2648"/>
      <c r="F3321" s="2648"/>
      <c r="G3321" s="1722"/>
      <c r="H3321" s="2648"/>
      <c r="I3321" s="2643"/>
      <c r="J3321" s="1975"/>
      <c r="K3321" s="1975"/>
      <c r="L3321" s="1974"/>
      <c r="M3321" s="1976"/>
      <c r="N3321" s="1976"/>
      <c r="O3321" s="1976"/>
      <c r="P3321" s="1976"/>
      <c r="Q3321" s="1976"/>
      <c r="R3321" s="1976"/>
      <c r="S3321" s="2649"/>
      <c r="T3321" s="1722"/>
      <c r="U3321" s="1974"/>
      <c r="V3321" s="1974"/>
    </row>
    <row r="3322" spans="1:22">
      <c r="A3322" s="1722"/>
      <c r="B3322" s="2648"/>
      <c r="C3322" s="659"/>
      <c r="D3322" s="1722"/>
      <c r="E3322" s="2648"/>
      <c r="F3322" s="2648"/>
      <c r="G3322" s="1722"/>
      <c r="H3322" s="2648"/>
      <c r="I3322" s="2643"/>
      <c r="J3322" s="1975"/>
      <c r="K3322" s="1975"/>
      <c r="L3322" s="1974"/>
      <c r="M3322" s="1976"/>
      <c r="N3322" s="1976"/>
      <c r="O3322" s="1976"/>
      <c r="P3322" s="1976"/>
      <c r="Q3322" s="1976"/>
      <c r="R3322" s="1976"/>
      <c r="S3322" s="2649"/>
      <c r="T3322" s="1722"/>
      <c r="U3322" s="1974"/>
      <c r="V3322" s="1974"/>
    </row>
    <row r="3323" spans="1:22">
      <c r="A3323" s="1722"/>
      <c r="B3323" s="2648"/>
      <c r="C3323" s="659"/>
      <c r="D3323" s="1722"/>
      <c r="E3323" s="2648"/>
      <c r="F3323" s="2648"/>
      <c r="G3323" s="1722"/>
      <c r="H3323" s="2648"/>
      <c r="I3323" s="2643"/>
      <c r="J3323" s="1975"/>
      <c r="K3323" s="1975"/>
      <c r="L3323" s="1974"/>
      <c r="M3323" s="1976"/>
      <c r="N3323" s="1976"/>
      <c r="O3323" s="1976"/>
      <c r="P3323" s="1976"/>
      <c r="Q3323" s="1976"/>
      <c r="R3323" s="1976"/>
      <c r="S3323" s="2649"/>
      <c r="T3323" s="1722"/>
      <c r="U3323" s="1974"/>
      <c r="V3323" s="1974"/>
    </row>
    <row r="3324" spans="1:22">
      <c r="A3324" s="1722"/>
      <c r="B3324" s="2648"/>
      <c r="C3324" s="659"/>
      <c r="D3324" s="1722"/>
      <c r="E3324" s="2648"/>
      <c r="F3324" s="2648"/>
      <c r="G3324" s="1722"/>
      <c r="H3324" s="2648"/>
      <c r="I3324" s="2643"/>
      <c r="J3324" s="1975"/>
      <c r="K3324" s="1975"/>
      <c r="L3324" s="1974"/>
      <c r="M3324" s="1976"/>
      <c r="N3324" s="1976"/>
      <c r="O3324" s="1976"/>
      <c r="P3324" s="1976"/>
      <c r="Q3324" s="1976"/>
      <c r="R3324" s="1976"/>
      <c r="S3324" s="2649"/>
      <c r="T3324" s="1722"/>
      <c r="U3324" s="1974"/>
      <c r="V3324" s="1974"/>
    </row>
    <row r="3325" spans="1:22">
      <c r="A3325" s="1722"/>
      <c r="B3325" s="2648"/>
      <c r="C3325" s="659"/>
      <c r="D3325" s="1722"/>
      <c r="E3325" s="2648"/>
      <c r="F3325" s="2648"/>
      <c r="G3325" s="1722"/>
      <c r="H3325" s="2648"/>
      <c r="I3325" s="2643"/>
      <c r="J3325" s="1975"/>
      <c r="K3325" s="1975"/>
      <c r="L3325" s="1974"/>
      <c r="M3325" s="1976"/>
      <c r="N3325" s="1976"/>
      <c r="O3325" s="1976"/>
      <c r="P3325" s="1976"/>
      <c r="Q3325" s="1976"/>
      <c r="R3325" s="1976"/>
      <c r="S3325" s="2649"/>
      <c r="T3325" s="1722"/>
      <c r="U3325" s="1974"/>
      <c r="V3325" s="1974"/>
    </row>
    <row r="3326" spans="1:22">
      <c r="A3326" s="1722"/>
      <c r="B3326" s="2648"/>
      <c r="C3326" s="659"/>
      <c r="D3326" s="1722"/>
      <c r="E3326" s="2648"/>
      <c r="F3326" s="2648"/>
      <c r="G3326" s="1722"/>
      <c r="H3326" s="2648"/>
      <c r="I3326" s="2643"/>
      <c r="J3326" s="1975"/>
      <c r="K3326" s="1975"/>
      <c r="L3326" s="1974"/>
      <c r="M3326" s="1976"/>
      <c r="N3326" s="1976"/>
      <c r="O3326" s="1976"/>
      <c r="P3326" s="1976"/>
      <c r="Q3326" s="1976"/>
      <c r="R3326" s="1976"/>
      <c r="S3326" s="2649"/>
      <c r="T3326" s="1722"/>
      <c r="U3326" s="1974"/>
      <c r="V3326" s="1974"/>
    </row>
    <row r="3327" spans="1:22">
      <c r="A3327" s="1722"/>
      <c r="B3327" s="2648"/>
      <c r="C3327" s="659"/>
      <c r="D3327" s="1722"/>
      <c r="E3327" s="2648"/>
      <c r="F3327" s="2648"/>
      <c r="G3327" s="1722"/>
      <c r="H3327" s="2648"/>
      <c r="I3327" s="2643"/>
      <c r="J3327" s="1975"/>
      <c r="K3327" s="1975"/>
      <c r="L3327" s="1974"/>
      <c r="M3327" s="1976"/>
      <c r="N3327" s="1976"/>
      <c r="O3327" s="1976"/>
      <c r="P3327" s="1976"/>
      <c r="Q3327" s="1976"/>
      <c r="R3327" s="1976"/>
      <c r="S3327" s="2649"/>
      <c r="T3327" s="1722"/>
      <c r="U3327" s="1974"/>
      <c r="V3327" s="1974"/>
    </row>
    <row r="3328" spans="1:22">
      <c r="A3328" s="1722"/>
      <c r="B3328" s="2648"/>
      <c r="C3328" s="659"/>
      <c r="D3328" s="1722"/>
      <c r="E3328" s="2648"/>
      <c r="F3328" s="2648"/>
      <c r="G3328" s="1722"/>
      <c r="H3328" s="2648"/>
      <c r="I3328" s="2643"/>
      <c r="J3328" s="1975"/>
      <c r="K3328" s="1975"/>
      <c r="L3328" s="1974"/>
      <c r="M3328" s="1976"/>
      <c r="N3328" s="1976"/>
      <c r="O3328" s="1976"/>
      <c r="P3328" s="1976"/>
      <c r="Q3328" s="1976"/>
      <c r="R3328" s="1976"/>
      <c r="S3328" s="2649"/>
      <c r="T3328" s="1722"/>
      <c r="U3328" s="1974"/>
      <c r="V3328" s="1974"/>
    </row>
    <row r="3329" spans="1:22">
      <c r="A3329" s="1722"/>
      <c r="B3329" s="2648"/>
      <c r="C3329" s="659"/>
      <c r="D3329" s="1722"/>
      <c r="E3329" s="2648"/>
      <c r="F3329" s="2648"/>
      <c r="G3329" s="1722"/>
      <c r="H3329" s="2648"/>
      <c r="I3329" s="2643"/>
      <c r="J3329" s="1975"/>
      <c r="K3329" s="1975"/>
      <c r="L3329" s="1974"/>
      <c r="M3329" s="1976"/>
      <c r="N3329" s="1976"/>
      <c r="O3329" s="1976"/>
      <c r="P3329" s="1976"/>
      <c r="Q3329" s="1976"/>
      <c r="R3329" s="1976"/>
      <c r="S3329" s="2649"/>
      <c r="T3329" s="1722"/>
      <c r="U3329" s="1974"/>
      <c r="V3329" s="1974"/>
    </row>
    <row r="3330" spans="1:22">
      <c r="A3330" s="1722"/>
      <c r="B3330" s="2648"/>
      <c r="C3330" s="659"/>
      <c r="D3330" s="1722"/>
      <c r="E3330" s="2648"/>
      <c r="F3330" s="2648"/>
      <c r="G3330" s="1722"/>
      <c r="H3330" s="2648"/>
      <c r="I3330" s="2643"/>
      <c r="J3330" s="1975"/>
      <c r="K3330" s="1975"/>
      <c r="L3330" s="1974"/>
      <c r="M3330" s="1976"/>
      <c r="N3330" s="1976"/>
      <c r="O3330" s="1976"/>
      <c r="P3330" s="1976"/>
      <c r="Q3330" s="1976"/>
      <c r="R3330" s="1976"/>
      <c r="S3330" s="2649"/>
      <c r="T3330" s="1722"/>
      <c r="U3330" s="1974"/>
      <c r="V3330" s="1974"/>
    </row>
    <row r="3331" spans="1:22">
      <c r="A3331" s="1722"/>
      <c r="B3331" s="2648"/>
      <c r="C3331" s="659"/>
      <c r="D3331" s="1722"/>
      <c r="E3331" s="2648"/>
      <c r="F3331" s="2648"/>
      <c r="G3331" s="1722"/>
      <c r="H3331" s="2648"/>
      <c r="I3331" s="2643"/>
      <c r="J3331" s="1975"/>
      <c r="K3331" s="1975"/>
      <c r="L3331" s="1974"/>
      <c r="M3331" s="1976"/>
      <c r="N3331" s="1976"/>
      <c r="O3331" s="1976"/>
      <c r="P3331" s="1976"/>
      <c r="Q3331" s="1976"/>
      <c r="R3331" s="1976"/>
      <c r="S3331" s="2649"/>
      <c r="T3331" s="1722"/>
      <c r="U3331" s="1974"/>
      <c r="V3331" s="1974"/>
    </row>
    <row r="3332" spans="1:22">
      <c r="A3332" s="1722"/>
      <c r="B3332" s="2648"/>
      <c r="C3332" s="659"/>
      <c r="D3332" s="1722"/>
      <c r="E3332" s="2648"/>
      <c r="F3332" s="2648"/>
      <c r="G3332" s="1722"/>
      <c r="H3332" s="2648"/>
      <c r="I3332" s="2643"/>
      <c r="J3332" s="1975"/>
      <c r="K3332" s="1975"/>
      <c r="L3332" s="1974"/>
      <c r="M3332" s="1976"/>
      <c r="N3332" s="1976"/>
      <c r="O3332" s="1976"/>
      <c r="P3332" s="1976"/>
      <c r="Q3332" s="1976"/>
      <c r="R3332" s="1976"/>
      <c r="S3332" s="2649"/>
      <c r="T3332" s="1722"/>
      <c r="U3332" s="1974"/>
      <c r="V3332" s="1974"/>
    </row>
    <row r="3333" spans="1:22">
      <c r="A3333" s="1722"/>
      <c r="B3333" s="2648"/>
      <c r="C3333" s="659"/>
      <c r="D3333" s="1722"/>
      <c r="E3333" s="2648"/>
      <c r="F3333" s="2648"/>
      <c r="G3333" s="1722"/>
      <c r="H3333" s="2648"/>
      <c r="I3333" s="2643"/>
      <c r="J3333" s="1975"/>
      <c r="K3333" s="1975"/>
      <c r="L3333" s="1974"/>
      <c r="M3333" s="1976"/>
      <c r="N3333" s="1976"/>
      <c r="O3333" s="1976"/>
      <c r="P3333" s="1976"/>
      <c r="Q3333" s="1976"/>
      <c r="R3333" s="1976"/>
      <c r="S3333" s="2649"/>
      <c r="T3333" s="1722"/>
      <c r="U3333" s="1974"/>
      <c r="V3333" s="1974"/>
    </row>
    <row r="3334" spans="1:22">
      <c r="A3334" s="1722"/>
      <c r="B3334" s="2648"/>
      <c r="C3334" s="659"/>
      <c r="D3334" s="1722"/>
      <c r="E3334" s="2648"/>
      <c r="F3334" s="2648"/>
      <c r="G3334" s="1722"/>
      <c r="H3334" s="2648"/>
      <c r="I3334" s="2643"/>
      <c r="J3334" s="1975"/>
      <c r="K3334" s="1975"/>
      <c r="L3334" s="1974"/>
      <c r="M3334" s="1976"/>
      <c r="N3334" s="1976"/>
      <c r="O3334" s="1976"/>
      <c r="P3334" s="1976"/>
      <c r="Q3334" s="1976"/>
      <c r="R3334" s="1976"/>
      <c r="S3334" s="2649"/>
      <c r="T3334" s="1722"/>
      <c r="U3334" s="1974"/>
      <c r="V3334" s="1974"/>
    </row>
    <row r="3335" spans="1:22">
      <c r="A3335" s="1722"/>
      <c r="B3335" s="2648"/>
      <c r="C3335" s="659"/>
      <c r="D3335" s="1722"/>
      <c r="E3335" s="2648"/>
      <c r="F3335" s="2648"/>
      <c r="G3335" s="1722"/>
      <c r="H3335" s="2648"/>
      <c r="I3335" s="2643"/>
      <c r="J3335" s="1975"/>
      <c r="K3335" s="1975"/>
      <c r="L3335" s="1974"/>
      <c r="M3335" s="1976"/>
      <c r="N3335" s="1976"/>
      <c r="O3335" s="1976"/>
      <c r="P3335" s="1976"/>
      <c r="Q3335" s="1976"/>
      <c r="R3335" s="1976"/>
      <c r="S3335" s="2649"/>
      <c r="T3335" s="1722"/>
      <c r="U3335" s="1974"/>
      <c r="V3335" s="1974"/>
    </row>
    <row r="3336" spans="1:22">
      <c r="A3336" s="1722"/>
      <c r="B3336" s="2648"/>
      <c r="C3336" s="659"/>
      <c r="D3336" s="1722"/>
      <c r="E3336" s="2648"/>
      <c r="F3336" s="2648"/>
      <c r="G3336" s="1722"/>
      <c r="H3336" s="2648"/>
      <c r="I3336" s="2643"/>
      <c r="J3336" s="1975"/>
      <c r="K3336" s="1975"/>
      <c r="L3336" s="1974"/>
      <c r="M3336" s="1976"/>
      <c r="N3336" s="1976"/>
      <c r="O3336" s="1976"/>
      <c r="P3336" s="1976"/>
      <c r="Q3336" s="1976"/>
      <c r="R3336" s="1976"/>
      <c r="S3336" s="2649"/>
      <c r="T3336" s="1722"/>
      <c r="U3336" s="1974"/>
      <c r="V3336" s="1974"/>
    </row>
    <row r="3337" spans="1:22">
      <c r="A3337" s="1722"/>
      <c r="B3337" s="2648"/>
      <c r="C3337" s="659"/>
      <c r="D3337" s="1722"/>
      <c r="E3337" s="2648"/>
      <c r="F3337" s="2648"/>
      <c r="G3337" s="1722"/>
      <c r="H3337" s="2648"/>
      <c r="I3337" s="2643"/>
      <c r="J3337" s="1975"/>
      <c r="K3337" s="1975"/>
      <c r="L3337" s="1974"/>
      <c r="M3337" s="1976"/>
      <c r="N3337" s="1976"/>
      <c r="O3337" s="1976"/>
      <c r="P3337" s="1976"/>
      <c r="Q3337" s="1976"/>
      <c r="R3337" s="1976"/>
      <c r="S3337" s="2649"/>
      <c r="T3337" s="1722"/>
      <c r="U3337" s="1974"/>
      <c r="V3337" s="1974"/>
    </row>
    <row r="3338" spans="1:22">
      <c r="A3338" s="1722"/>
      <c r="B3338" s="2648"/>
      <c r="C3338" s="659"/>
      <c r="D3338" s="1722"/>
      <c r="E3338" s="2648"/>
      <c r="F3338" s="2648"/>
      <c r="G3338" s="1722"/>
      <c r="H3338" s="2648"/>
      <c r="I3338" s="2643"/>
      <c r="J3338" s="1975"/>
      <c r="K3338" s="1975"/>
      <c r="L3338" s="1974"/>
      <c r="M3338" s="1976"/>
      <c r="N3338" s="1976"/>
      <c r="O3338" s="1976"/>
      <c r="P3338" s="1976"/>
      <c r="Q3338" s="1976"/>
      <c r="R3338" s="1976"/>
      <c r="S3338" s="2649"/>
      <c r="T3338" s="1722"/>
      <c r="U3338" s="1974"/>
      <c r="V3338" s="1974"/>
    </row>
    <row r="3339" spans="1:22">
      <c r="A3339" s="1722"/>
      <c r="B3339" s="2648"/>
      <c r="C3339" s="659"/>
      <c r="D3339" s="1722"/>
      <c r="E3339" s="2648"/>
      <c r="F3339" s="2648"/>
      <c r="G3339" s="1722"/>
      <c r="H3339" s="2648"/>
      <c r="I3339" s="2643"/>
      <c r="J3339" s="1975"/>
      <c r="K3339" s="1975"/>
      <c r="L3339" s="1974"/>
      <c r="M3339" s="1976"/>
      <c r="N3339" s="1976"/>
      <c r="O3339" s="1976"/>
      <c r="P3339" s="1976"/>
      <c r="Q3339" s="1976"/>
      <c r="R3339" s="1976"/>
      <c r="S3339" s="2649"/>
      <c r="T3339" s="1722"/>
      <c r="U3339" s="1974"/>
      <c r="V3339" s="1974"/>
    </row>
    <row r="3340" spans="1:22">
      <c r="A3340" s="1722"/>
      <c r="B3340" s="2648"/>
      <c r="C3340" s="659"/>
      <c r="D3340" s="1722"/>
      <c r="E3340" s="2648"/>
      <c r="F3340" s="2648"/>
      <c r="G3340" s="1722"/>
      <c r="H3340" s="2648"/>
      <c r="I3340" s="2643"/>
      <c r="J3340" s="1975"/>
      <c r="K3340" s="1975"/>
      <c r="L3340" s="1974"/>
      <c r="M3340" s="1976"/>
      <c r="N3340" s="1976"/>
      <c r="O3340" s="1976"/>
      <c r="P3340" s="1976"/>
      <c r="Q3340" s="1976"/>
      <c r="R3340" s="1976"/>
      <c r="S3340" s="2649"/>
      <c r="T3340" s="1722"/>
      <c r="U3340" s="1974"/>
      <c r="V3340" s="1974"/>
    </row>
    <row r="3341" spans="1:22">
      <c r="A3341" s="1722"/>
      <c r="B3341" s="2648"/>
      <c r="C3341" s="659"/>
      <c r="D3341" s="1722"/>
      <c r="E3341" s="2648"/>
      <c r="F3341" s="2648"/>
      <c r="G3341" s="1722"/>
      <c r="H3341" s="2648"/>
      <c r="I3341" s="2643"/>
      <c r="J3341" s="1975"/>
      <c r="K3341" s="1975"/>
      <c r="L3341" s="1974"/>
      <c r="M3341" s="1976"/>
      <c r="N3341" s="1976"/>
      <c r="O3341" s="1976"/>
      <c r="P3341" s="1976"/>
      <c r="Q3341" s="1976"/>
      <c r="R3341" s="1976"/>
      <c r="S3341" s="2649"/>
      <c r="T3341" s="1722"/>
      <c r="U3341" s="1974"/>
      <c r="V3341" s="1974"/>
    </row>
    <row r="3342" spans="1:22">
      <c r="A3342" s="1722"/>
      <c r="B3342" s="2648"/>
      <c r="C3342" s="659"/>
      <c r="D3342" s="1722"/>
      <c r="E3342" s="2648"/>
      <c r="F3342" s="2648"/>
      <c r="G3342" s="1722"/>
      <c r="H3342" s="2648"/>
      <c r="I3342" s="2643"/>
      <c r="J3342" s="1975"/>
      <c r="K3342" s="1975"/>
      <c r="L3342" s="1974"/>
      <c r="M3342" s="1976"/>
      <c r="N3342" s="1976"/>
      <c r="O3342" s="1976"/>
      <c r="P3342" s="1976"/>
      <c r="Q3342" s="1976"/>
      <c r="R3342" s="1976"/>
      <c r="S3342" s="2649"/>
      <c r="T3342" s="1722"/>
      <c r="U3342" s="1974"/>
      <c r="V3342" s="1974"/>
    </row>
    <row r="3343" spans="1:22">
      <c r="A3343" s="1722"/>
      <c r="B3343" s="2648"/>
      <c r="C3343" s="659"/>
      <c r="D3343" s="1722"/>
      <c r="E3343" s="2648"/>
      <c r="F3343" s="2648"/>
      <c r="G3343" s="1722"/>
      <c r="H3343" s="2648"/>
      <c r="I3343" s="2643"/>
      <c r="J3343" s="1975"/>
      <c r="K3343" s="1975"/>
      <c r="L3343" s="1974"/>
      <c r="M3343" s="1976"/>
      <c r="N3343" s="1976"/>
      <c r="O3343" s="1976"/>
      <c r="P3343" s="1976"/>
      <c r="Q3343" s="1976"/>
      <c r="R3343" s="1976"/>
      <c r="S3343" s="2649"/>
      <c r="T3343" s="1722"/>
      <c r="U3343" s="1974"/>
      <c r="V3343" s="1974"/>
    </row>
    <row r="3344" spans="1:22">
      <c r="A3344" s="1722"/>
      <c r="B3344" s="2648"/>
      <c r="C3344" s="659"/>
      <c r="D3344" s="1722"/>
      <c r="E3344" s="2648"/>
      <c r="F3344" s="2648"/>
      <c r="G3344" s="1722"/>
      <c r="H3344" s="2648"/>
      <c r="I3344" s="2643"/>
      <c r="J3344" s="1975"/>
      <c r="K3344" s="1975"/>
      <c r="L3344" s="1974"/>
      <c r="M3344" s="1976"/>
      <c r="N3344" s="1976"/>
      <c r="O3344" s="1976"/>
      <c r="P3344" s="1976"/>
      <c r="Q3344" s="1976"/>
      <c r="R3344" s="1976"/>
      <c r="S3344" s="2649"/>
      <c r="T3344" s="1722"/>
      <c r="U3344" s="1974"/>
      <c r="V3344" s="1974"/>
    </row>
    <row r="3345" spans="1:22">
      <c r="A3345" s="1722"/>
      <c r="B3345" s="2648"/>
      <c r="C3345" s="659"/>
      <c r="D3345" s="1722"/>
      <c r="E3345" s="2648"/>
      <c r="F3345" s="2648"/>
      <c r="G3345" s="1722"/>
      <c r="H3345" s="2648"/>
      <c r="I3345" s="2643"/>
      <c r="J3345" s="1975"/>
      <c r="K3345" s="1975"/>
      <c r="L3345" s="1974"/>
      <c r="M3345" s="1976"/>
      <c r="N3345" s="1976"/>
      <c r="O3345" s="1976"/>
      <c r="P3345" s="1976"/>
      <c r="Q3345" s="1976"/>
      <c r="R3345" s="1976"/>
      <c r="S3345" s="2649"/>
      <c r="T3345" s="1722"/>
      <c r="U3345" s="1974"/>
      <c r="V3345" s="1974"/>
    </row>
    <row r="3346" spans="1:22">
      <c r="A3346" s="1722"/>
      <c r="B3346" s="2648"/>
      <c r="C3346" s="659"/>
      <c r="D3346" s="1722"/>
      <c r="E3346" s="2648"/>
      <c r="F3346" s="2648"/>
      <c r="G3346" s="1722"/>
      <c r="H3346" s="2648"/>
      <c r="I3346" s="2643"/>
      <c r="J3346" s="1975"/>
      <c r="K3346" s="1975"/>
      <c r="L3346" s="1974"/>
      <c r="M3346" s="1976"/>
      <c r="N3346" s="1976"/>
      <c r="O3346" s="1976"/>
      <c r="P3346" s="1976"/>
      <c r="Q3346" s="1976"/>
      <c r="R3346" s="1976"/>
      <c r="S3346" s="2649"/>
      <c r="T3346" s="1722"/>
      <c r="U3346" s="1974"/>
      <c r="V3346" s="1974"/>
    </row>
    <row r="3347" spans="1:22">
      <c r="A3347" s="1722"/>
      <c r="B3347" s="2648"/>
      <c r="C3347" s="659"/>
      <c r="D3347" s="1722"/>
      <c r="E3347" s="2648"/>
      <c r="F3347" s="2648"/>
      <c r="G3347" s="1722"/>
      <c r="H3347" s="2648"/>
      <c r="I3347" s="2643"/>
      <c r="J3347" s="1975"/>
      <c r="K3347" s="1975"/>
      <c r="L3347" s="1974"/>
      <c r="M3347" s="1976"/>
      <c r="N3347" s="1976"/>
      <c r="O3347" s="1976"/>
      <c r="P3347" s="1976"/>
      <c r="Q3347" s="1976"/>
      <c r="R3347" s="1976"/>
      <c r="S3347" s="2649"/>
      <c r="T3347" s="1722"/>
      <c r="U3347" s="1974"/>
      <c r="V3347" s="1974"/>
    </row>
    <row r="3348" spans="1:22">
      <c r="A3348" s="1722"/>
      <c r="B3348" s="2648"/>
      <c r="C3348" s="659"/>
      <c r="D3348" s="1722"/>
      <c r="E3348" s="2648"/>
      <c r="F3348" s="2648"/>
      <c r="G3348" s="1722"/>
      <c r="H3348" s="2648"/>
      <c r="I3348" s="2643"/>
      <c r="J3348" s="1975"/>
      <c r="K3348" s="1975"/>
      <c r="L3348" s="1974"/>
      <c r="M3348" s="1976"/>
      <c r="N3348" s="1976"/>
      <c r="O3348" s="1976"/>
      <c r="P3348" s="1976"/>
      <c r="Q3348" s="1976"/>
      <c r="R3348" s="1976"/>
      <c r="S3348" s="2649"/>
      <c r="T3348" s="1722"/>
      <c r="U3348" s="1974"/>
      <c r="V3348" s="1974"/>
    </row>
    <row r="3349" spans="1:22">
      <c r="A3349" s="1722"/>
      <c r="B3349" s="2648"/>
      <c r="C3349" s="659"/>
      <c r="D3349" s="1722"/>
      <c r="E3349" s="2648"/>
      <c r="F3349" s="2648"/>
      <c r="G3349" s="1722"/>
      <c r="H3349" s="2648"/>
      <c r="I3349" s="2643"/>
      <c r="J3349" s="1975"/>
      <c r="K3349" s="1975"/>
      <c r="L3349" s="1974"/>
      <c r="M3349" s="1976"/>
      <c r="N3349" s="1976"/>
      <c r="O3349" s="1976"/>
      <c r="P3349" s="1976"/>
      <c r="Q3349" s="1976"/>
      <c r="R3349" s="1976"/>
      <c r="S3349" s="2649"/>
      <c r="T3349" s="1722"/>
      <c r="U3349" s="1974"/>
      <c r="V3349" s="1974"/>
    </row>
    <row r="3350" spans="1:22">
      <c r="A3350" s="1722"/>
      <c r="B3350" s="2648"/>
      <c r="C3350" s="659"/>
      <c r="D3350" s="1722"/>
      <c r="E3350" s="2648"/>
      <c r="F3350" s="2648"/>
      <c r="G3350" s="1722"/>
      <c r="H3350" s="2648"/>
      <c r="I3350" s="2643"/>
      <c r="J3350" s="1975"/>
      <c r="K3350" s="1975"/>
      <c r="L3350" s="1974"/>
      <c r="M3350" s="1976"/>
      <c r="N3350" s="1976"/>
      <c r="O3350" s="1976"/>
      <c r="P3350" s="1976"/>
      <c r="Q3350" s="1976"/>
      <c r="R3350" s="1976"/>
      <c r="S3350" s="2649"/>
      <c r="T3350" s="1722"/>
      <c r="U3350" s="1974"/>
      <c r="V3350" s="1974"/>
    </row>
    <row r="3351" spans="1:22">
      <c r="A3351" s="1722"/>
      <c r="B3351" s="2648"/>
      <c r="C3351" s="659"/>
      <c r="D3351" s="1722"/>
      <c r="E3351" s="2648"/>
      <c r="F3351" s="2648"/>
      <c r="G3351" s="1722"/>
      <c r="H3351" s="2648"/>
      <c r="I3351" s="2643"/>
      <c r="J3351" s="1975"/>
      <c r="K3351" s="1975"/>
      <c r="L3351" s="1974"/>
      <c r="M3351" s="1976"/>
      <c r="N3351" s="1976"/>
      <c r="O3351" s="1976"/>
      <c r="P3351" s="1976"/>
      <c r="Q3351" s="1976"/>
      <c r="R3351" s="1976"/>
      <c r="S3351" s="2649"/>
      <c r="T3351" s="1722"/>
      <c r="U3351" s="1974"/>
      <c r="V3351" s="1974"/>
    </row>
    <row r="3352" spans="1:22">
      <c r="A3352" s="1722"/>
      <c r="B3352" s="2648"/>
      <c r="C3352" s="659"/>
      <c r="D3352" s="1722"/>
      <c r="E3352" s="2648"/>
      <c r="F3352" s="2648"/>
      <c r="G3352" s="1722"/>
      <c r="H3352" s="2648"/>
      <c r="I3352" s="2643"/>
      <c r="J3352" s="1975"/>
      <c r="K3352" s="1975"/>
      <c r="L3352" s="1974"/>
      <c r="M3352" s="1976"/>
      <c r="N3352" s="1976"/>
      <c r="O3352" s="1976"/>
      <c r="P3352" s="1976"/>
      <c r="Q3352" s="1976"/>
      <c r="R3352" s="1976"/>
      <c r="S3352" s="2649"/>
      <c r="T3352" s="1722"/>
      <c r="U3352" s="1974"/>
      <c r="V3352" s="1974"/>
    </row>
    <row r="3353" spans="1:22">
      <c r="A3353" s="1722"/>
      <c r="B3353" s="2648"/>
      <c r="C3353" s="659"/>
      <c r="D3353" s="1722"/>
      <c r="E3353" s="2648"/>
      <c r="F3353" s="2648"/>
      <c r="G3353" s="1722"/>
      <c r="H3353" s="2648"/>
      <c r="I3353" s="2643"/>
      <c r="J3353" s="1975"/>
      <c r="K3353" s="1975"/>
      <c r="L3353" s="1974"/>
      <c r="M3353" s="1976"/>
      <c r="N3353" s="1976"/>
      <c r="O3353" s="1976"/>
      <c r="P3353" s="1976"/>
      <c r="Q3353" s="1976"/>
      <c r="R3353" s="1976"/>
      <c r="S3353" s="2649"/>
      <c r="T3353" s="1722"/>
      <c r="U3353" s="1974"/>
      <c r="V3353" s="1974"/>
    </row>
    <row r="3354" spans="1:22">
      <c r="A3354" s="1722"/>
      <c r="B3354" s="2648"/>
      <c r="C3354" s="659"/>
      <c r="D3354" s="1722"/>
      <c r="E3354" s="2648"/>
      <c r="F3354" s="2648"/>
      <c r="G3354" s="1722"/>
      <c r="H3354" s="2648"/>
      <c r="I3354" s="2643"/>
      <c r="J3354" s="1975"/>
      <c r="K3354" s="1975"/>
      <c r="L3354" s="1974"/>
      <c r="M3354" s="1976"/>
      <c r="N3354" s="1976"/>
      <c r="O3354" s="1976"/>
      <c r="P3354" s="1976"/>
      <c r="Q3354" s="1976"/>
      <c r="R3354" s="1976"/>
      <c r="S3354" s="2649"/>
      <c r="T3354" s="1722"/>
      <c r="U3354" s="1974"/>
      <c r="V3354" s="1974"/>
    </row>
    <row r="3355" spans="1:22">
      <c r="A3355" s="1722"/>
      <c r="B3355" s="2648"/>
      <c r="C3355" s="659"/>
      <c r="D3355" s="1722"/>
      <c r="E3355" s="2648"/>
      <c r="F3355" s="2648"/>
      <c r="G3355" s="1722"/>
      <c r="H3355" s="2648"/>
      <c r="I3355" s="2643"/>
      <c r="J3355" s="1975"/>
      <c r="K3355" s="1975"/>
      <c r="L3355" s="1974"/>
      <c r="M3355" s="1976"/>
      <c r="N3355" s="1976"/>
      <c r="O3355" s="1976"/>
      <c r="P3355" s="1976"/>
      <c r="Q3355" s="1976"/>
      <c r="R3355" s="1976"/>
      <c r="S3355" s="2649"/>
      <c r="T3355" s="1722"/>
      <c r="U3355" s="1974"/>
      <c r="V3355" s="1974"/>
    </row>
    <row r="3356" spans="1:22">
      <c r="A3356" s="1722"/>
      <c r="B3356" s="2648"/>
      <c r="C3356" s="659"/>
      <c r="D3356" s="1722"/>
      <c r="E3356" s="2648"/>
      <c r="F3356" s="2648"/>
      <c r="G3356" s="1722"/>
      <c r="H3356" s="2648"/>
      <c r="I3356" s="2643"/>
      <c r="J3356" s="1975"/>
      <c r="K3356" s="1975"/>
      <c r="L3356" s="1974"/>
      <c r="M3356" s="1976"/>
      <c r="N3356" s="1976"/>
      <c r="O3356" s="1976"/>
      <c r="P3356" s="1976"/>
      <c r="Q3356" s="1976"/>
      <c r="R3356" s="1976"/>
      <c r="S3356" s="2649"/>
      <c r="T3356" s="1722"/>
      <c r="U3356" s="1974"/>
      <c r="V3356" s="1974"/>
    </row>
    <row r="3357" spans="1:22">
      <c r="A3357" s="1722"/>
      <c r="B3357" s="2648"/>
      <c r="C3357" s="659"/>
      <c r="D3357" s="1722"/>
      <c r="E3357" s="2648"/>
      <c r="F3357" s="2648"/>
      <c r="G3357" s="1722"/>
      <c r="H3357" s="2648"/>
      <c r="I3357" s="2643"/>
      <c r="J3357" s="1975"/>
      <c r="K3357" s="1975"/>
      <c r="L3357" s="1974"/>
      <c r="M3357" s="1976"/>
      <c r="N3357" s="1976"/>
      <c r="O3357" s="1976"/>
      <c r="P3357" s="1976"/>
      <c r="Q3357" s="1976"/>
      <c r="R3357" s="1976"/>
      <c r="S3357" s="2649"/>
      <c r="T3357" s="1722"/>
      <c r="U3357" s="1974"/>
      <c r="V3357" s="1974"/>
    </row>
    <row r="3358" spans="1:22">
      <c r="A3358" s="1722"/>
      <c r="B3358" s="2648"/>
      <c r="C3358" s="659"/>
      <c r="D3358" s="1722"/>
      <c r="E3358" s="2648"/>
      <c r="F3358" s="2648"/>
      <c r="G3358" s="1722"/>
      <c r="H3358" s="2648"/>
      <c r="I3358" s="2643"/>
      <c r="J3358" s="1975"/>
      <c r="K3358" s="1975"/>
      <c r="L3358" s="1974"/>
      <c r="M3358" s="1976"/>
      <c r="N3358" s="1976"/>
      <c r="O3358" s="1976"/>
      <c r="P3358" s="1976"/>
      <c r="Q3358" s="1976"/>
      <c r="R3358" s="1976"/>
      <c r="S3358" s="2649"/>
      <c r="T3358" s="1722"/>
      <c r="U3358" s="1974"/>
      <c r="V3358" s="1974"/>
    </row>
    <row r="3359" spans="1:22">
      <c r="A3359" s="1722"/>
      <c r="B3359" s="2648"/>
      <c r="C3359" s="659"/>
      <c r="D3359" s="1722"/>
      <c r="E3359" s="2648"/>
      <c r="F3359" s="2648"/>
      <c r="G3359" s="1722"/>
      <c r="H3359" s="2648"/>
      <c r="I3359" s="2643"/>
      <c r="J3359" s="1975"/>
      <c r="K3359" s="1975"/>
      <c r="L3359" s="1974"/>
      <c r="M3359" s="1976"/>
      <c r="N3359" s="1976"/>
      <c r="O3359" s="1976"/>
      <c r="P3359" s="1976"/>
      <c r="Q3359" s="1976"/>
      <c r="R3359" s="1976"/>
      <c r="S3359" s="2649"/>
      <c r="T3359" s="1722"/>
      <c r="U3359" s="1974"/>
      <c r="V3359" s="1974"/>
    </row>
    <row r="3360" spans="1:22">
      <c r="A3360" s="1722"/>
      <c r="B3360" s="2648"/>
      <c r="C3360" s="659"/>
      <c r="D3360" s="1722"/>
      <c r="E3360" s="2648"/>
      <c r="F3360" s="2648"/>
      <c r="G3360" s="1722"/>
      <c r="H3360" s="2648"/>
      <c r="I3360" s="2643"/>
      <c r="J3360" s="1975"/>
      <c r="K3360" s="1975"/>
      <c r="L3360" s="1974"/>
      <c r="M3360" s="1976"/>
      <c r="N3360" s="1976"/>
      <c r="O3360" s="1976"/>
      <c r="P3360" s="1976"/>
      <c r="Q3360" s="1976"/>
      <c r="R3360" s="1976"/>
      <c r="S3360" s="2649"/>
      <c r="T3360" s="1722"/>
      <c r="U3360" s="1974"/>
      <c r="V3360" s="1974"/>
    </row>
    <row r="3361" spans="1:22">
      <c r="A3361" s="1722"/>
      <c r="B3361" s="2648"/>
      <c r="C3361" s="659"/>
      <c r="D3361" s="1722"/>
      <c r="E3361" s="2648"/>
      <c r="F3361" s="2648"/>
      <c r="G3361" s="1722"/>
      <c r="H3361" s="2648"/>
      <c r="I3361" s="2643"/>
      <c r="J3361" s="1975"/>
      <c r="K3361" s="1975"/>
      <c r="L3361" s="1974"/>
      <c r="M3361" s="1976"/>
      <c r="N3361" s="1976"/>
      <c r="O3361" s="1976"/>
      <c r="P3361" s="1976"/>
      <c r="Q3361" s="1976"/>
      <c r="R3361" s="1976"/>
      <c r="S3361" s="2649"/>
      <c r="T3361" s="1722"/>
      <c r="U3361" s="1974"/>
      <c r="V3361" s="1974"/>
    </row>
    <row r="3362" spans="1:22">
      <c r="A3362" s="1722"/>
      <c r="B3362" s="2648"/>
      <c r="C3362" s="659"/>
      <c r="D3362" s="1722"/>
      <c r="E3362" s="2648"/>
      <c r="F3362" s="2648"/>
      <c r="G3362" s="1722"/>
      <c r="H3362" s="2648"/>
      <c r="I3362" s="2643"/>
      <c r="J3362" s="1975"/>
      <c r="K3362" s="1975"/>
      <c r="L3362" s="1974"/>
      <c r="M3362" s="1976"/>
      <c r="N3362" s="1976"/>
      <c r="O3362" s="1976"/>
      <c r="P3362" s="1976"/>
      <c r="Q3362" s="1976"/>
      <c r="R3362" s="1976"/>
      <c r="T3362" s="1722"/>
      <c r="U3362" s="1974"/>
      <c r="V3362" s="1974"/>
    </row>
    <row r="3363" spans="1:22">
      <c r="A3363" s="1722"/>
      <c r="B3363" s="2648"/>
      <c r="C3363" s="659"/>
      <c r="D3363" s="1722"/>
      <c r="E3363" s="2648"/>
      <c r="F3363" s="2648"/>
      <c r="G3363" s="1722"/>
      <c r="H3363" s="2648"/>
      <c r="I3363" s="2643"/>
      <c r="J3363" s="1975"/>
      <c r="K3363" s="1975"/>
      <c r="L3363" s="1974"/>
      <c r="M3363" s="1976"/>
      <c r="N3363" s="1976"/>
      <c r="O3363" s="1976"/>
      <c r="P3363" s="1976"/>
      <c r="Q3363" s="1976"/>
      <c r="R3363" s="1976"/>
      <c r="T3363" s="1722"/>
      <c r="U3363" s="1974"/>
      <c r="V3363" s="1974"/>
    </row>
    <row r="3364" spans="1:22">
      <c r="A3364" s="1722"/>
      <c r="B3364" s="2648"/>
      <c r="C3364" s="659"/>
      <c r="D3364" s="1722"/>
      <c r="E3364" s="2648"/>
      <c r="F3364" s="2648"/>
      <c r="G3364" s="1722"/>
      <c r="H3364" s="2648"/>
      <c r="I3364" s="2643"/>
      <c r="J3364" s="1975"/>
      <c r="K3364" s="1975"/>
      <c r="L3364" s="1974"/>
      <c r="M3364" s="1976"/>
      <c r="N3364" s="1976"/>
      <c r="O3364" s="1976"/>
      <c r="P3364" s="1976"/>
      <c r="Q3364" s="1976"/>
      <c r="R3364" s="1976"/>
      <c r="T3364" s="1722"/>
      <c r="U3364" s="1974"/>
      <c r="V3364" s="1974"/>
    </row>
  </sheetData>
  <sheetProtection formatRows="0" sort="0" autoFilter="0"/>
  <mergeCells count="11">
    <mergeCell ref="T10:V10"/>
    <mergeCell ref="G10:H10"/>
    <mergeCell ref="B7:C7"/>
    <mergeCell ref="B8:C8"/>
    <mergeCell ref="B9:C9"/>
    <mergeCell ref="B6:C6"/>
    <mergeCell ref="A1:C1"/>
    <mergeCell ref="B2:C2"/>
    <mergeCell ref="B3:C3"/>
    <mergeCell ref="B4:C4"/>
    <mergeCell ref="B5:C5"/>
  </mergeCells>
  <dataValidations count="6">
    <dataValidation type="list" showInputMessage="1" showErrorMessage="1" sqref="K12:K3364">
      <formula1>$AB$11:$AB$13</formula1>
    </dataValidation>
    <dataValidation type="list" sqref="I12:I3364">
      <formula1>$AE$11:$AE$14</formula1>
    </dataValidation>
    <dataValidation type="list" showInputMessage="1" showErrorMessage="1" sqref="A12:A3364">
      <formula1>$AC$11:$AC$14</formula1>
    </dataValidation>
    <dataValidation type="list" showInputMessage="1" showErrorMessage="1" sqref="J12:J3364">
      <formula1>$AF$11:$AF$25</formula1>
    </dataValidation>
    <dataValidation type="list" allowBlank="1" showInputMessage="1" showErrorMessage="1" sqref="D12:D3364">
      <formula1>$AH$11:$AH$91</formula1>
    </dataValidation>
    <dataValidation type="list" showInputMessage="1" showErrorMessage="1" sqref="T12:T3364 G12:G3364">
      <formula1>$AD$11:$AD$18</formula1>
    </dataValidation>
  </dataValidations>
  <pageMargins left="0.7" right="0.7" top="0.75" bottom="0.75" header="0.3" footer="0.3"/>
  <pageSetup paperSize="9" orientation="portrait" r:id="rId1"/>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7"/>
  <dimension ref="A1:J25"/>
  <sheetViews>
    <sheetView topLeftCell="A7" workbookViewId="0">
      <selection activeCell="A12" sqref="A12:E12"/>
    </sheetView>
  </sheetViews>
  <sheetFormatPr defaultRowHeight="15"/>
  <cols>
    <col min="1" max="1" width="15.140625" style="618" customWidth="1" collapsed="1"/>
    <col min="2" max="2" width="37.42578125" style="618" customWidth="1" collapsed="1"/>
    <col min="3" max="5" width="18.7109375" style="618" customWidth="1" collapsed="1"/>
    <col min="6" max="6" width="11.28515625" style="618" customWidth="1" collapsed="1"/>
    <col min="7" max="8" width="9.140625" style="618" customWidth="1" collapsed="1"/>
    <col min="9" max="9" width="12.7109375" style="618" customWidth="1" collapsed="1"/>
    <col min="10" max="10" width="9.140625" style="618" customWidth="1" collapsed="1"/>
  </cols>
  <sheetData>
    <row r="1" spans="1:9" ht="12.75" customHeight="1">
      <c r="A1" s="3696" t="s">
        <v>29</v>
      </c>
      <c r="B1" s="3696"/>
      <c r="C1" s="3696"/>
      <c r="D1" s="617"/>
      <c r="E1" s="617"/>
    </row>
    <row r="2" spans="1:9" ht="15" customHeight="1">
      <c r="A2" s="619" t="s">
        <v>30</v>
      </c>
      <c r="B2" s="3697" t="s">
        <v>732</v>
      </c>
      <c r="C2" s="3697"/>
      <c r="D2" s="620"/>
      <c r="E2" s="620"/>
    </row>
    <row r="3" spans="1:9" ht="12.75" customHeight="1">
      <c r="A3" s="619" t="s">
        <v>31</v>
      </c>
      <c r="B3" s="3698" t="s">
        <v>733</v>
      </c>
      <c r="C3" s="3698"/>
      <c r="D3" s="621"/>
      <c r="E3" s="621"/>
    </row>
    <row r="4" spans="1:9" ht="15" customHeight="1">
      <c r="A4" s="619" t="s">
        <v>32</v>
      </c>
      <c r="B4" s="3697">
        <v>1</v>
      </c>
      <c r="C4" s="3697"/>
      <c r="D4" s="620"/>
      <c r="E4" s="620"/>
      <c r="F4" s="622"/>
    </row>
    <row r="5" spans="1:9" ht="15" customHeight="1">
      <c r="A5" s="619" t="s">
        <v>33</v>
      </c>
      <c r="B5" s="3699"/>
      <c r="C5" s="3699"/>
      <c r="D5" s="623"/>
      <c r="E5" s="623"/>
    </row>
    <row r="6" spans="1:9" ht="15" customHeight="1">
      <c r="A6" s="619" t="s">
        <v>34</v>
      </c>
      <c r="B6" s="3699"/>
      <c r="C6" s="3699"/>
      <c r="D6" s="623"/>
      <c r="E6" s="623"/>
    </row>
    <row r="7" spans="1:9" ht="30" customHeight="1">
      <c r="A7" s="624" t="s">
        <v>35</v>
      </c>
      <c r="B7" s="3700"/>
      <c r="C7" s="3700"/>
      <c r="D7" s="625"/>
      <c r="E7" s="625"/>
    </row>
    <row r="8" spans="1:9" ht="15" customHeight="1" thickBot="1">
      <c r="A8" s="619" t="s">
        <v>36</v>
      </c>
      <c r="B8" s="3701"/>
      <c r="C8" s="3701"/>
      <c r="D8" s="626"/>
      <c r="E8" s="626"/>
    </row>
    <row r="9" spans="1:9" ht="13.5" customHeight="1" thickBot="1">
      <c r="A9" s="627"/>
      <c r="B9" s="628"/>
      <c r="C9" s="628"/>
      <c r="D9" s="629"/>
    </row>
    <row r="10" spans="1:9">
      <c r="A10" s="630" t="s">
        <v>714</v>
      </c>
      <c r="B10" s="3702" t="s">
        <v>734</v>
      </c>
      <c r="C10" s="3703"/>
      <c r="D10" s="3704"/>
      <c r="E10" s="631"/>
      <c r="F10" s="632"/>
      <c r="G10" s="633"/>
      <c r="H10" s="633"/>
      <c r="I10" s="634"/>
    </row>
    <row r="11" spans="1:9">
      <c r="A11" s="635" t="s">
        <v>715</v>
      </c>
      <c r="B11" s="3693" t="s">
        <v>735</v>
      </c>
      <c r="C11" s="3694"/>
      <c r="D11" s="3695"/>
      <c r="E11" s="631"/>
      <c r="F11" s="632"/>
      <c r="G11" s="633"/>
      <c r="H11" s="633"/>
      <c r="I11" s="636"/>
    </row>
    <row r="12" spans="1:9">
      <c r="A12" s="635" t="s">
        <v>719</v>
      </c>
      <c r="B12" s="3693" t="s">
        <v>2163</v>
      </c>
      <c r="C12" s="3694"/>
      <c r="D12" s="3695"/>
      <c r="E12" s="631"/>
      <c r="F12" s="632"/>
      <c r="G12" s="633"/>
      <c r="H12" s="633"/>
      <c r="I12" s="636"/>
    </row>
    <row r="13" spans="1:9">
      <c r="A13" s="635" t="s">
        <v>721</v>
      </c>
      <c r="B13" s="3693" t="s">
        <v>2164</v>
      </c>
      <c r="C13" s="3694"/>
      <c r="D13" s="3695"/>
      <c r="E13" s="631"/>
      <c r="F13" s="632"/>
      <c r="G13" s="633"/>
      <c r="H13" s="633"/>
      <c r="I13" s="636"/>
    </row>
    <row r="14" spans="1:9" ht="18" customHeight="1">
      <c r="A14" s="635" t="s">
        <v>739</v>
      </c>
      <c r="B14" s="637" t="s">
        <v>736</v>
      </c>
      <c r="C14" s="638" t="s">
        <v>292</v>
      </c>
      <c r="D14" s="638" t="s">
        <v>293</v>
      </c>
      <c r="E14" s="639" t="s">
        <v>555</v>
      </c>
      <c r="F14" s="640"/>
      <c r="G14" s="641"/>
      <c r="H14" s="641"/>
      <c r="I14" s="641"/>
    </row>
    <row r="15" spans="1:9">
      <c r="A15" s="642"/>
      <c r="B15" s="643" t="s">
        <v>737</v>
      </c>
      <c r="C15" s="631"/>
      <c r="D15" s="631"/>
      <c r="E15" s="644">
        <f>C15+D15</f>
        <v>0</v>
      </c>
      <c r="F15" s="632"/>
      <c r="G15" s="645"/>
      <c r="H15" s="645"/>
      <c r="I15" s="634"/>
    </row>
    <row r="16" spans="1:9">
      <c r="A16" s="642"/>
      <c r="B16" s="643" t="s">
        <v>738</v>
      </c>
      <c r="C16" s="631"/>
      <c r="D16" s="631"/>
      <c r="E16" s="644">
        <f>C16+D16</f>
        <v>0</v>
      </c>
      <c r="F16" s="632"/>
      <c r="G16" s="645"/>
      <c r="H16" s="645"/>
      <c r="I16" s="634"/>
    </row>
    <row r="17" spans="1:9" ht="18" customHeight="1">
      <c r="A17" s="635" t="s">
        <v>2165</v>
      </c>
      <c r="B17" s="637" t="s">
        <v>740</v>
      </c>
      <c r="C17" s="638" t="s">
        <v>292</v>
      </c>
      <c r="D17" s="638" t="s">
        <v>293</v>
      </c>
      <c r="E17" s="639" t="s">
        <v>555</v>
      </c>
      <c r="F17" s="640"/>
      <c r="G17" s="641"/>
      <c r="H17" s="641"/>
      <c r="I17" s="641"/>
    </row>
    <row r="18" spans="1:9">
      <c r="A18" s="642"/>
      <c r="B18" s="643" t="s">
        <v>741</v>
      </c>
      <c r="C18" s="646"/>
      <c r="D18" s="646"/>
      <c r="E18" s="647">
        <f>C18+D18</f>
        <v>0</v>
      </c>
      <c r="F18" s="632"/>
      <c r="G18" s="648"/>
      <c r="H18" s="648"/>
      <c r="I18" s="649"/>
    </row>
    <row r="19" spans="1:9">
      <c r="A19" s="642"/>
      <c r="B19" s="643" t="s">
        <v>742</v>
      </c>
      <c r="C19" s="646"/>
      <c r="D19" s="646"/>
      <c r="E19" s="647">
        <f>C19+D19</f>
        <v>0</v>
      </c>
      <c r="F19" s="632"/>
      <c r="G19" s="648"/>
      <c r="H19" s="648"/>
      <c r="I19" s="649"/>
    </row>
    <row r="20" spans="1:9" ht="18" customHeight="1" thickBot="1">
      <c r="A20" s="650"/>
      <c r="B20" s="651" t="s">
        <v>555</v>
      </c>
      <c r="C20" s="652">
        <f>C18+C19</f>
        <v>0</v>
      </c>
      <c r="D20" s="652">
        <f>D18+D19</f>
        <v>0</v>
      </c>
      <c r="E20" s="647">
        <f>C20+D20</f>
        <v>0</v>
      </c>
      <c r="F20" s="632"/>
      <c r="G20" s="649"/>
      <c r="H20" s="649"/>
      <c r="I20" s="649"/>
    </row>
    <row r="21" spans="1:9" ht="18" customHeight="1">
      <c r="A21" s="653"/>
      <c r="B21" s="633"/>
      <c r="C21" s="654"/>
      <c r="D21" s="654"/>
      <c r="E21" s="654"/>
      <c r="F21" s="654"/>
      <c r="G21" s="649"/>
      <c r="H21" s="649"/>
      <c r="I21" s="649"/>
    </row>
    <row r="22" spans="1:9" ht="18" customHeight="1">
      <c r="A22" s="1464" t="s">
        <v>2540</v>
      </c>
      <c r="H22" s="629"/>
      <c r="I22" s="629"/>
    </row>
    <row r="23" spans="1:9" ht="18" customHeight="1">
      <c r="A23" s="629" t="s">
        <v>2166</v>
      </c>
    </row>
    <row r="24" spans="1:9" ht="18" customHeight="1"/>
    <row r="25" spans="1:9" ht="18" customHeight="1"/>
  </sheetData>
  <mergeCells count="12">
    <mergeCell ref="B13:D13"/>
    <mergeCell ref="A1:C1"/>
    <mergeCell ref="B2:C2"/>
    <mergeCell ref="B3:C3"/>
    <mergeCell ref="B4:C4"/>
    <mergeCell ref="B5:C5"/>
    <mergeCell ref="B6:C6"/>
    <mergeCell ref="B7:C7"/>
    <mergeCell ref="B8:C8"/>
    <mergeCell ref="B10:D10"/>
    <mergeCell ref="B11:D11"/>
    <mergeCell ref="B12:D12"/>
  </mergeCells>
  <dataValidations count="5">
    <dataValidation type="decimal" allowBlank="1" showErrorMessage="1" errorTitle="İstenen Aralıkta Değil!" error="İstenen Aralık: Minimum=0.0 Maksimum=9223372036854775807" sqref="C18:D19 C15:D16">
      <formula1>0</formula1>
      <formula2>9223372036854770000</formula2>
    </dataValidation>
    <dataValidation type="textLength" allowBlank="1" showErrorMessage="1" errorTitle="Metin uzunluğu istenen aralıkta değil!" error="İstenen Aralık: Minimum Uzunluk=0 karakter Maksimum Uzunluk=2147483647 karakter" sqref="B18:B19 B15:B16 B10:D13">
      <formula1>0</formula1>
      <formula2>2147483647</formula2>
    </dataValidation>
    <dataValidation type="decimal" allowBlank="1" showErrorMessage="1" errorTitle="İstenen Aralıkta Değil!" error="İstenen Aralık: Minimum=-9223372036854775808 Maksimum=9223372036854775807" sqref="E10:E13">
      <formula1>-9223372036854770000</formula1>
      <formula2>9223372036854770000</formula2>
    </dataValidation>
    <dataValidation type="whole" allowBlank="1" showInputMessage="1" showErrorMessage="1" sqref="B8:C8">
      <formula1>2001</formula1>
      <formula2>2050</formula2>
    </dataValidation>
    <dataValidation type="list" allowBlank="1" showInputMessage="1" showErrorMessage="1" sqref="IR47657:IR47663 SN47657:SN47663 ACJ47657:ACJ47663 AMF47657:AMF47663 AWB47657:AWB47663 BFX47657:BFX47663 BPT47657:BPT47663 BZP47657:BZP47663 CJL47657:CJL47663 CTH47657:CTH47663 DDD47657:DDD47663 DMZ47657:DMZ47663 DWV47657:DWV47663 EGR47657:EGR47663 EQN47657:EQN47663 FAJ47657:FAJ47663 FKF47657:FKF47663 FUB47657:FUB47663 GDX47657:GDX47663 GNT47657:GNT47663 GXP47657:GXP47663 HHL47657:HHL47663 HRH47657:HRH47663 IBD47657:IBD47663 IKZ47657:IKZ47663 IUV47657:IUV47663 JER47657:JER47663 JON47657:JON47663 JYJ47657:JYJ47663 KIF47657:KIF47663 KSB47657:KSB47663 LBX47657:LBX47663 LLT47657:LLT47663 LVP47657:LVP47663 MFL47657:MFL47663 MPH47657:MPH47663 MZD47657:MZD47663 NIZ47657:NIZ47663 NSV47657:NSV47663 OCR47657:OCR47663 OMN47657:OMN47663 OWJ47657:OWJ47663 PGF47657:PGF47663 PQB47657:PQB47663 PZX47657:PZX47663 QJT47657:QJT47663 QTP47657:QTP47663 RDL47657:RDL47663 RNH47657:RNH47663 RXD47657:RXD47663 SGZ47657:SGZ47663 SQV47657:SQV47663 TAR47657:TAR47663 TKN47657:TKN47663 TUJ47657:TUJ47663 UEF47657:UEF47663 UOB47657:UOB47663 UXX47657:UXX47663 VHT47657:VHT47663 VRP47657:VRP47663 WBL47657:WBL47663 WLH47657:WLH47663 WVD47657:WVD47663 IR113193:IR113199 SN113193:SN113199 ACJ113193:ACJ113199 AMF113193:AMF113199 AWB113193:AWB113199 BFX113193:BFX113199 BPT113193:BPT113199 BZP113193:BZP113199 CJL113193:CJL113199 CTH113193:CTH113199 DDD113193:DDD113199 DMZ113193:DMZ113199 DWV113193:DWV113199 EGR113193:EGR113199 EQN113193:EQN113199 FAJ113193:FAJ113199 FKF113193:FKF113199 FUB113193:FUB113199 GDX113193:GDX113199 GNT113193:GNT113199 GXP113193:GXP113199 HHL113193:HHL113199 HRH113193:HRH113199 IBD113193:IBD113199 IKZ113193:IKZ113199 IUV113193:IUV113199 JER113193:JER113199 JON113193:JON113199 JYJ113193:JYJ113199 KIF113193:KIF113199 KSB113193:KSB113199 LBX113193:LBX113199 LLT113193:LLT113199 LVP113193:LVP113199 MFL113193:MFL113199 MPH113193:MPH113199 MZD113193:MZD113199 NIZ113193:NIZ113199 NSV113193:NSV113199 OCR113193:OCR113199 OMN113193:OMN113199 OWJ113193:OWJ113199 PGF113193:PGF113199 PQB113193:PQB113199 PZX113193:PZX113199 QJT113193:QJT113199 QTP113193:QTP113199 RDL113193:RDL113199 RNH113193:RNH113199 RXD113193:RXD113199 SGZ113193:SGZ113199 SQV113193:SQV113199 TAR113193:TAR113199 TKN113193:TKN113199 TUJ113193:TUJ113199 UEF113193:UEF113199 UOB113193:UOB113199 UXX113193:UXX113199 VHT113193:VHT113199 VRP113193:VRP113199 WBL113193:WBL113199 WLH113193:WLH113199 WVD113193:WVD113199 IR178729:IR178735 SN178729:SN178735 ACJ178729:ACJ178735 AMF178729:AMF178735 AWB178729:AWB178735 BFX178729:BFX178735 BPT178729:BPT178735 BZP178729:BZP178735 CJL178729:CJL178735 CTH178729:CTH178735 DDD178729:DDD178735 DMZ178729:DMZ178735 DWV178729:DWV178735 EGR178729:EGR178735 EQN178729:EQN178735 FAJ178729:FAJ178735 FKF178729:FKF178735 FUB178729:FUB178735 GDX178729:GDX178735 GNT178729:GNT178735 GXP178729:GXP178735 HHL178729:HHL178735 HRH178729:HRH178735 IBD178729:IBD178735 IKZ178729:IKZ178735 IUV178729:IUV178735 JER178729:JER178735 JON178729:JON178735 JYJ178729:JYJ178735 KIF178729:KIF178735 KSB178729:KSB178735 LBX178729:LBX178735 LLT178729:LLT178735 LVP178729:LVP178735 MFL178729:MFL178735 MPH178729:MPH178735 MZD178729:MZD178735 NIZ178729:NIZ178735 NSV178729:NSV178735 OCR178729:OCR178735 OMN178729:OMN178735 OWJ178729:OWJ178735 PGF178729:PGF178735 PQB178729:PQB178735 PZX178729:PZX178735 QJT178729:QJT178735 QTP178729:QTP178735 RDL178729:RDL178735 RNH178729:RNH178735 RXD178729:RXD178735 SGZ178729:SGZ178735 SQV178729:SQV178735 TAR178729:TAR178735 TKN178729:TKN178735 TUJ178729:TUJ178735 UEF178729:UEF178735 UOB178729:UOB178735 UXX178729:UXX178735 VHT178729:VHT178735 VRP178729:VRP178735 WBL178729:WBL178735 WLH178729:WLH178735 WVD178729:WVD178735 IR244265:IR244271 SN244265:SN244271 ACJ244265:ACJ244271 AMF244265:AMF244271 AWB244265:AWB244271 BFX244265:BFX244271 BPT244265:BPT244271 BZP244265:BZP244271 CJL244265:CJL244271 CTH244265:CTH244271 DDD244265:DDD244271 DMZ244265:DMZ244271 DWV244265:DWV244271 EGR244265:EGR244271 EQN244265:EQN244271 FAJ244265:FAJ244271 FKF244265:FKF244271 FUB244265:FUB244271 GDX244265:GDX244271 GNT244265:GNT244271 GXP244265:GXP244271 HHL244265:HHL244271 HRH244265:HRH244271 IBD244265:IBD244271 IKZ244265:IKZ244271 IUV244265:IUV244271 JER244265:JER244271 JON244265:JON244271 JYJ244265:JYJ244271 KIF244265:KIF244271 KSB244265:KSB244271 LBX244265:LBX244271 LLT244265:LLT244271 LVP244265:LVP244271 MFL244265:MFL244271 MPH244265:MPH244271 MZD244265:MZD244271 NIZ244265:NIZ244271 NSV244265:NSV244271 OCR244265:OCR244271 OMN244265:OMN244271 OWJ244265:OWJ244271 PGF244265:PGF244271 PQB244265:PQB244271 PZX244265:PZX244271 QJT244265:QJT244271 QTP244265:QTP244271 RDL244265:RDL244271 RNH244265:RNH244271 RXD244265:RXD244271 SGZ244265:SGZ244271 SQV244265:SQV244271 TAR244265:TAR244271 TKN244265:TKN244271 TUJ244265:TUJ244271 UEF244265:UEF244271 UOB244265:UOB244271 UXX244265:UXX244271 VHT244265:VHT244271 VRP244265:VRP244271 WBL244265:WBL244271 WLH244265:WLH244271 WVD244265:WVD244271 IR309801:IR309807 SN309801:SN309807 ACJ309801:ACJ309807 AMF309801:AMF309807 AWB309801:AWB309807 BFX309801:BFX309807 BPT309801:BPT309807 BZP309801:BZP309807 CJL309801:CJL309807 CTH309801:CTH309807 DDD309801:DDD309807 DMZ309801:DMZ309807 DWV309801:DWV309807 EGR309801:EGR309807 EQN309801:EQN309807 FAJ309801:FAJ309807 FKF309801:FKF309807 FUB309801:FUB309807 GDX309801:GDX309807 GNT309801:GNT309807 GXP309801:GXP309807 HHL309801:HHL309807 HRH309801:HRH309807 IBD309801:IBD309807 IKZ309801:IKZ309807 IUV309801:IUV309807 JER309801:JER309807 JON309801:JON309807 JYJ309801:JYJ309807 KIF309801:KIF309807 KSB309801:KSB309807 LBX309801:LBX309807 LLT309801:LLT309807 LVP309801:LVP309807 MFL309801:MFL309807 MPH309801:MPH309807 MZD309801:MZD309807 NIZ309801:NIZ309807 NSV309801:NSV309807 OCR309801:OCR309807 OMN309801:OMN309807 OWJ309801:OWJ309807 PGF309801:PGF309807 PQB309801:PQB309807 PZX309801:PZX309807 QJT309801:QJT309807 QTP309801:QTP309807 RDL309801:RDL309807 RNH309801:RNH309807 RXD309801:RXD309807 SGZ309801:SGZ309807 SQV309801:SQV309807 TAR309801:TAR309807 TKN309801:TKN309807 TUJ309801:TUJ309807 UEF309801:UEF309807 UOB309801:UOB309807 UXX309801:UXX309807 VHT309801:VHT309807 VRP309801:VRP309807 WBL309801:WBL309807 WLH309801:WLH309807 WVD309801:WVD309807 IR375337:IR375343 SN375337:SN375343 ACJ375337:ACJ375343 AMF375337:AMF375343 AWB375337:AWB375343 BFX375337:BFX375343 BPT375337:BPT375343 BZP375337:BZP375343 CJL375337:CJL375343 CTH375337:CTH375343 DDD375337:DDD375343 DMZ375337:DMZ375343 DWV375337:DWV375343 EGR375337:EGR375343 EQN375337:EQN375343 FAJ375337:FAJ375343 FKF375337:FKF375343 FUB375337:FUB375343 GDX375337:GDX375343 GNT375337:GNT375343 GXP375337:GXP375343 HHL375337:HHL375343 HRH375337:HRH375343 IBD375337:IBD375343 IKZ375337:IKZ375343 IUV375337:IUV375343 JER375337:JER375343 JON375337:JON375343 JYJ375337:JYJ375343 KIF375337:KIF375343 KSB375337:KSB375343 LBX375337:LBX375343 LLT375337:LLT375343 LVP375337:LVP375343 MFL375337:MFL375343 MPH375337:MPH375343 MZD375337:MZD375343 NIZ375337:NIZ375343 NSV375337:NSV375343 OCR375337:OCR375343 OMN375337:OMN375343 OWJ375337:OWJ375343 PGF375337:PGF375343 PQB375337:PQB375343 PZX375337:PZX375343 QJT375337:QJT375343 QTP375337:QTP375343 RDL375337:RDL375343 RNH375337:RNH375343 RXD375337:RXD375343 SGZ375337:SGZ375343 SQV375337:SQV375343 TAR375337:TAR375343 TKN375337:TKN375343 TUJ375337:TUJ375343 UEF375337:UEF375343 UOB375337:UOB375343 UXX375337:UXX375343 VHT375337:VHT375343 VRP375337:VRP375343 WBL375337:WBL375343 WLH375337:WLH375343 WVD375337:WVD375343 IR440873:IR440879 SN440873:SN440879 ACJ440873:ACJ440879 AMF440873:AMF440879 AWB440873:AWB440879 BFX440873:BFX440879 BPT440873:BPT440879 BZP440873:BZP440879 CJL440873:CJL440879 CTH440873:CTH440879 DDD440873:DDD440879 DMZ440873:DMZ440879 DWV440873:DWV440879 EGR440873:EGR440879 EQN440873:EQN440879 FAJ440873:FAJ440879 FKF440873:FKF440879 FUB440873:FUB440879 GDX440873:GDX440879 GNT440873:GNT440879 GXP440873:GXP440879 HHL440873:HHL440879 HRH440873:HRH440879 IBD440873:IBD440879 IKZ440873:IKZ440879 IUV440873:IUV440879 JER440873:JER440879 JON440873:JON440879 JYJ440873:JYJ440879 KIF440873:KIF440879 KSB440873:KSB440879 LBX440873:LBX440879 LLT440873:LLT440879 LVP440873:LVP440879 MFL440873:MFL440879 MPH440873:MPH440879 MZD440873:MZD440879 NIZ440873:NIZ440879 NSV440873:NSV440879 OCR440873:OCR440879 OMN440873:OMN440879 OWJ440873:OWJ440879 PGF440873:PGF440879 PQB440873:PQB440879 PZX440873:PZX440879 QJT440873:QJT440879 QTP440873:QTP440879 RDL440873:RDL440879 RNH440873:RNH440879 RXD440873:RXD440879 SGZ440873:SGZ440879 SQV440873:SQV440879 TAR440873:TAR440879 TKN440873:TKN440879 TUJ440873:TUJ440879 UEF440873:UEF440879 UOB440873:UOB440879 UXX440873:UXX440879 VHT440873:VHT440879 VRP440873:VRP440879 WBL440873:WBL440879 WLH440873:WLH440879 WVD440873:WVD440879 IR506409:IR506415 SN506409:SN506415 ACJ506409:ACJ506415 AMF506409:AMF506415 AWB506409:AWB506415 BFX506409:BFX506415 BPT506409:BPT506415 BZP506409:BZP506415 CJL506409:CJL506415 CTH506409:CTH506415 DDD506409:DDD506415 DMZ506409:DMZ506415 DWV506409:DWV506415 EGR506409:EGR506415 EQN506409:EQN506415 FAJ506409:FAJ506415 FKF506409:FKF506415 FUB506409:FUB506415 GDX506409:GDX506415 GNT506409:GNT506415 GXP506409:GXP506415 HHL506409:HHL506415 HRH506409:HRH506415 IBD506409:IBD506415 IKZ506409:IKZ506415 IUV506409:IUV506415 JER506409:JER506415 JON506409:JON506415 JYJ506409:JYJ506415 KIF506409:KIF506415 KSB506409:KSB506415 LBX506409:LBX506415 LLT506409:LLT506415 LVP506409:LVP506415 MFL506409:MFL506415 MPH506409:MPH506415 MZD506409:MZD506415 NIZ506409:NIZ506415 NSV506409:NSV506415 OCR506409:OCR506415 OMN506409:OMN506415 OWJ506409:OWJ506415 PGF506409:PGF506415 PQB506409:PQB506415 PZX506409:PZX506415 QJT506409:QJT506415 QTP506409:QTP506415 RDL506409:RDL506415 RNH506409:RNH506415 RXD506409:RXD506415 SGZ506409:SGZ506415 SQV506409:SQV506415 TAR506409:TAR506415 TKN506409:TKN506415 TUJ506409:TUJ506415 UEF506409:UEF506415 UOB506409:UOB506415 UXX506409:UXX506415 VHT506409:VHT506415 VRP506409:VRP506415 WBL506409:WBL506415 WLH506409:WLH506415 WVD506409:WVD506415 IR571945:IR571951 SN571945:SN571951 ACJ571945:ACJ571951 AMF571945:AMF571951 AWB571945:AWB571951 BFX571945:BFX571951 BPT571945:BPT571951 BZP571945:BZP571951 CJL571945:CJL571951 CTH571945:CTH571951 DDD571945:DDD571951 DMZ571945:DMZ571951 DWV571945:DWV571951 EGR571945:EGR571951 EQN571945:EQN571951 FAJ571945:FAJ571951 FKF571945:FKF571951 FUB571945:FUB571951 GDX571945:GDX571951 GNT571945:GNT571951 GXP571945:GXP571951 HHL571945:HHL571951 HRH571945:HRH571951 IBD571945:IBD571951 IKZ571945:IKZ571951 IUV571945:IUV571951 JER571945:JER571951 JON571945:JON571951 JYJ571945:JYJ571951 KIF571945:KIF571951 KSB571945:KSB571951 LBX571945:LBX571951 LLT571945:LLT571951 LVP571945:LVP571951 MFL571945:MFL571951 MPH571945:MPH571951 MZD571945:MZD571951 NIZ571945:NIZ571951 NSV571945:NSV571951 OCR571945:OCR571951 OMN571945:OMN571951 OWJ571945:OWJ571951 PGF571945:PGF571951 PQB571945:PQB571951 PZX571945:PZX571951 QJT571945:QJT571951 QTP571945:QTP571951 RDL571945:RDL571951 RNH571945:RNH571951 RXD571945:RXD571951 SGZ571945:SGZ571951 SQV571945:SQV571951 TAR571945:TAR571951 TKN571945:TKN571951 TUJ571945:TUJ571951 UEF571945:UEF571951 UOB571945:UOB571951 UXX571945:UXX571951 VHT571945:VHT571951 VRP571945:VRP571951 WBL571945:WBL571951 WLH571945:WLH571951 WVD571945:WVD571951 IR637481:IR637487 SN637481:SN637487 ACJ637481:ACJ637487 AMF637481:AMF637487 AWB637481:AWB637487 BFX637481:BFX637487 BPT637481:BPT637487 BZP637481:BZP637487 CJL637481:CJL637487 CTH637481:CTH637487 DDD637481:DDD637487 DMZ637481:DMZ637487 DWV637481:DWV637487 EGR637481:EGR637487 EQN637481:EQN637487 FAJ637481:FAJ637487 FKF637481:FKF637487 FUB637481:FUB637487 GDX637481:GDX637487 GNT637481:GNT637487 GXP637481:GXP637487 HHL637481:HHL637487 HRH637481:HRH637487 IBD637481:IBD637487 IKZ637481:IKZ637487 IUV637481:IUV637487 JER637481:JER637487 JON637481:JON637487 JYJ637481:JYJ637487 KIF637481:KIF637487 KSB637481:KSB637487 LBX637481:LBX637487 LLT637481:LLT637487 LVP637481:LVP637487 MFL637481:MFL637487 MPH637481:MPH637487 MZD637481:MZD637487 NIZ637481:NIZ637487 NSV637481:NSV637487 OCR637481:OCR637487 OMN637481:OMN637487 OWJ637481:OWJ637487 PGF637481:PGF637487 PQB637481:PQB637487 PZX637481:PZX637487 QJT637481:QJT637487 QTP637481:QTP637487 RDL637481:RDL637487 RNH637481:RNH637487 RXD637481:RXD637487 SGZ637481:SGZ637487 SQV637481:SQV637487 TAR637481:TAR637487 TKN637481:TKN637487 TUJ637481:TUJ637487 UEF637481:UEF637487 UOB637481:UOB637487 UXX637481:UXX637487 VHT637481:VHT637487 VRP637481:VRP637487 WBL637481:WBL637487 WLH637481:WLH637487 WVD637481:WVD637487 IR703017:IR703023 SN703017:SN703023 ACJ703017:ACJ703023 AMF703017:AMF703023 AWB703017:AWB703023 BFX703017:BFX703023 BPT703017:BPT703023 BZP703017:BZP703023 CJL703017:CJL703023 CTH703017:CTH703023 DDD703017:DDD703023 DMZ703017:DMZ703023 DWV703017:DWV703023 EGR703017:EGR703023 EQN703017:EQN703023 FAJ703017:FAJ703023 FKF703017:FKF703023 FUB703017:FUB703023 GDX703017:GDX703023 GNT703017:GNT703023 GXP703017:GXP703023 HHL703017:HHL703023 HRH703017:HRH703023 IBD703017:IBD703023 IKZ703017:IKZ703023 IUV703017:IUV703023 JER703017:JER703023 JON703017:JON703023 JYJ703017:JYJ703023 KIF703017:KIF703023 KSB703017:KSB703023 LBX703017:LBX703023 LLT703017:LLT703023 LVP703017:LVP703023 MFL703017:MFL703023 MPH703017:MPH703023 MZD703017:MZD703023 NIZ703017:NIZ703023 NSV703017:NSV703023 OCR703017:OCR703023 OMN703017:OMN703023 OWJ703017:OWJ703023 PGF703017:PGF703023 PQB703017:PQB703023 PZX703017:PZX703023 QJT703017:QJT703023 QTP703017:QTP703023 RDL703017:RDL703023 RNH703017:RNH703023 RXD703017:RXD703023 SGZ703017:SGZ703023 SQV703017:SQV703023 TAR703017:TAR703023 TKN703017:TKN703023 TUJ703017:TUJ703023 UEF703017:UEF703023 UOB703017:UOB703023 UXX703017:UXX703023 VHT703017:VHT703023 VRP703017:VRP703023 WBL703017:WBL703023 WLH703017:WLH703023 WVD703017:WVD703023 IR768553:IR768559 SN768553:SN768559 ACJ768553:ACJ768559 AMF768553:AMF768559 AWB768553:AWB768559 BFX768553:BFX768559 BPT768553:BPT768559 BZP768553:BZP768559 CJL768553:CJL768559 CTH768553:CTH768559 DDD768553:DDD768559 DMZ768553:DMZ768559 DWV768553:DWV768559 EGR768553:EGR768559 EQN768553:EQN768559 FAJ768553:FAJ768559 FKF768553:FKF768559 FUB768553:FUB768559 GDX768553:GDX768559 GNT768553:GNT768559 GXP768553:GXP768559 HHL768553:HHL768559 HRH768553:HRH768559 IBD768553:IBD768559 IKZ768553:IKZ768559 IUV768553:IUV768559 JER768553:JER768559 JON768553:JON768559 JYJ768553:JYJ768559 KIF768553:KIF768559 KSB768553:KSB768559 LBX768553:LBX768559 LLT768553:LLT768559 LVP768553:LVP768559 MFL768553:MFL768559 MPH768553:MPH768559 MZD768553:MZD768559 NIZ768553:NIZ768559 NSV768553:NSV768559 OCR768553:OCR768559 OMN768553:OMN768559 OWJ768553:OWJ768559 PGF768553:PGF768559 PQB768553:PQB768559 PZX768553:PZX768559 QJT768553:QJT768559 QTP768553:QTP768559 RDL768553:RDL768559 RNH768553:RNH768559 RXD768553:RXD768559 SGZ768553:SGZ768559 SQV768553:SQV768559 TAR768553:TAR768559 TKN768553:TKN768559 TUJ768553:TUJ768559 UEF768553:UEF768559 UOB768553:UOB768559 UXX768553:UXX768559 VHT768553:VHT768559 VRP768553:VRP768559 WBL768553:WBL768559 WLH768553:WLH768559 WVD768553:WVD768559 IR834089:IR834095 SN834089:SN834095 ACJ834089:ACJ834095 AMF834089:AMF834095 AWB834089:AWB834095 BFX834089:BFX834095 BPT834089:BPT834095 BZP834089:BZP834095 CJL834089:CJL834095 CTH834089:CTH834095 DDD834089:DDD834095 DMZ834089:DMZ834095 DWV834089:DWV834095 EGR834089:EGR834095 EQN834089:EQN834095 FAJ834089:FAJ834095 FKF834089:FKF834095 FUB834089:FUB834095 GDX834089:GDX834095 GNT834089:GNT834095 GXP834089:GXP834095 HHL834089:HHL834095 HRH834089:HRH834095 IBD834089:IBD834095 IKZ834089:IKZ834095 IUV834089:IUV834095 JER834089:JER834095 JON834089:JON834095 JYJ834089:JYJ834095 KIF834089:KIF834095 KSB834089:KSB834095 LBX834089:LBX834095 LLT834089:LLT834095 LVP834089:LVP834095 MFL834089:MFL834095 MPH834089:MPH834095 MZD834089:MZD834095 NIZ834089:NIZ834095 NSV834089:NSV834095 OCR834089:OCR834095 OMN834089:OMN834095 OWJ834089:OWJ834095 PGF834089:PGF834095 PQB834089:PQB834095 PZX834089:PZX834095 QJT834089:QJT834095 QTP834089:QTP834095 RDL834089:RDL834095 RNH834089:RNH834095 RXD834089:RXD834095 SGZ834089:SGZ834095 SQV834089:SQV834095 TAR834089:TAR834095 TKN834089:TKN834095 TUJ834089:TUJ834095 UEF834089:UEF834095 UOB834089:UOB834095 UXX834089:UXX834095 VHT834089:VHT834095 VRP834089:VRP834095 WBL834089:WBL834095 WLH834089:WLH834095 WVD834089:WVD834095 IR899625:IR899631 SN899625:SN899631 ACJ899625:ACJ899631 AMF899625:AMF899631 AWB899625:AWB899631 BFX899625:BFX899631 BPT899625:BPT899631 BZP899625:BZP899631 CJL899625:CJL899631 CTH899625:CTH899631 DDD899625:DDD899631 DMZ899625:DMZ899631 DWV899625:DWV899631 EGR899625:EGR899631 EQN899625:EQN899631 FAJ899625:FAJ899631 FKF899625:FKF899631 FUB899625:FUB899631 GDX899625:GDX899631 GNT899625:GNT899631 GXP899625:GXP899631 HHL899625:HHL899631 HRH899625:HRH899631 IBD899625:IBD899631 IKZ899625:IKZ899631 IUV899625:IUV899631 JER899625:JER899631 JON899625:JON899631 JYJ899625:JYJ899631 KIF899625:KIF899631 KSB899625:KSB899631 LBX899625:LBX899631 LLT899625:LLT899631 LVP899625:LVP899631 MFL899625:MFL899631 MPH899625:MPH899631 MZD899625:MZD899631 NIZ899625:NIZ899631 NSV899625:NSV899631 OCR899625:OCR899631 OMN899625:OMN899631 OWJ899625:OWJ899631 PGF899625:PGF899631 PQB899625:PQB899631 PZX899625:PZX899631 QJT899625:QJT899631 QTP899625:QTP899631 RDL899625:RDL899631 RNH899625:RNH899631 RXD899625:RXD899631 SGZ899625:SGZ899631 SQV899625:SQV899631 TAR899625:TAR899631 TKN899625:TKN899631 TUJ899625:TUJ899631 UEF899625:UEF899631 UOB899625:UOB899631 UXX899625:UXX899631 VHT899625:VHT899631 VRP899625:VRP899631 WBL899625:WBL899631 WLH899625:WLH899631 WVD899625:WVD899631 IR965161:IR965167 SN965161:SN965167 ACJ965161:ACJ965167 AMF965161:AMF965167 AWB965161:AWB965167 BFX965161:BFX965167 BPT965161:BPT965167 BZP965161:BZP965167 CJL965161:CJL965167 CTH965161:CTH965167 DDD965161:DDD965167 DMZ965161:DMZ965167 DWV965161:DWV965167 EGR965161:EGR965167 EQN965161:EQN965167 FAJ965161:FAJ965167 FKF965161:FKF965167 FUB965161:FUB965167 GDX965161:GDX965167 GNT965161:GNT965167 GXP965161:GXP965167 HHL965161:HHL965167 HRH965161:HRH965167 IBD965161:IBD965167 IKZ965161:IKZ965167 IUV965161:IUV965167 JER965161:JER965167 JON965161:JON965167 JYJ965161:JYJ965167 KIF965161:KIF965167 KSB965161:KSB965167 LBX965161:LBX965167 LLT965161:LLT965167 LVP965161:LVP965167 MFL965161:MFL965167 MPH965161:MPH965167 MZD965161:MZD965167 NIZ965161:NIZ965167 NSV965161:NSV965167 OCR965161:OCR965167 OMN965161:OMN965167 OWJ965161:OWJ965167 PGF965161:PGF965167 PQB965161:PQB965167 PZX965161:PZX965167 QJT965161:QJT965167 QTP965161:QTP965167 RDL965161:RDL965167 RNH965161:RNH965167 RXD965161:RXD965167 SGZ965161:SGZ965167 SQV965161:SQV965167 TAR965161:TAR965167 TKN965161:TKN965167 TUJ965161:TUJ965167 UEF965161:UEF965167 UOB965161:UOB965167 UXX965161:UXX965167 VHT965161:VHT965167 VRP965161:VRP965167 WBL965161:WBL965167 WLH965161:WLH965167 WVD965161:WVD965167">
      <formula1>"LNG,Boru Gazı"</formula1>
    </dataValidation>
  </dataValidation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2"/>
  <sheetViews>
    <sheetView zoomScale="90" zoomScaleNormal="90" workbookViewId="0">
      <selection activeCell="F33" sqref="F33"/>
    </sheetView>
  </sheetViews>
  <sheetFormatPr defaultRowHeight="15"/>
  <cols>
    <col min="1" max="1" width="22.7109375" style="200" customWidth="1"/>
    <col min="2" max="2" width="15.7109375" style="200" customWidth="1"/>
    <col min="3" max="3" width="20" style="200" customWidth="1"/>
    <col min="4" max="4" width="69.28515625" style="200" customWidth="1"/>
    <col min="5" max="5" width="18.85546875" style="200" customWidth="1"/>
    <col min="6" max="16384" width="9.140625" style="200"/>
  </cols>
  <sheetData>
    <row r="1" spans="1:5" ht="15" customHeight="1">
      <c r="A1" s="3724" t="s">
        <v>29</v>
      </c>
      <c r="B1" s="3724"/>
      <c r="C1" s="3724"/>
      <c r="D1" s="2659"/>
      <c r="E1" s="2660"/>
    </row>
    <row r="2" spans="1:5">
      <c r="A2" s="2661" t="s">
        <v>30</v>
      </c>
      <c r="B2" s="3725" t="s">
        <v>2242</v>
      </c>
      <c r="C2" s="3725"/>
      <c r="D2" s="2662"/>
      <c r="E2" s="2660"/>
    </row>
    <row r="3" spans="1:5" ht="29.25" customHeight="1">
      <c r="A3" s="2661" t="s">
        <v>31</v>
      </c>
      <c r="B3" s="3726" t="s">
        <v>2243</v>
      </c>
      <c r="C3" s="3726"/>
      <c r="D3" s="2663"/>
      <c r="E3" s="2660"/>
    </row>
    <row r="4" spans="1:5">
      <c r="A4" s="2661" t="s">
        <v>32</v>
      </c>
      <c r="B4" s="3725">
        <v>3</v>
      </c>
      <c r="C4" s="3725"/>
      <c r="D4" s="2662"/>
      <c r="E4" s="2660"/>
    </row>
    <row r="5" spans="1:5">
      <c r="A5" s="2661" t="s">
        <v>33</v>
      </c>
      <c r="B5" s="3727"/>
      <c r="C5" s="3727"/>
      <c r="D5" s="2662"/>
      <c r="E5" s="2660"/>
    </row>
    <row r="6" spans="1:5">
      <c r="A6" s="2661" t="s">
        <v>34</v>
      </c>
      <c r="B6" s="3727"/>
      <c r="C6" s="3727"/>
      <c r="D6" s="2662"/>
      <c r="E6" s="2660"/>
    </row>
    <row r="7" spans="1:5">
      <c r="A7" s="2664" t="s">
        <v>35</v>
      </c>
      <c r="B7" s="3728"/>
      <c r="C7" s="3728"/>
      <c r="D7" s="2663"/>
      <c r="E7" s="2660"/>
    </row>
    <row r="8" spans="1:5" ht="15.75" thickBot="1">
      <c r="A8" s="2661" t="s">
        <v>36</v>
      </c>
      <c r="B8" s="3729"/>
      <c r="C8" s="3729"/>
      <c r="D8" s="2665"/>
      <c r="E8" s="2660"/>
    </row>
    <row r="9" spans="1:5" ht="15.75" thickBot="1">
      <c r="A9" s="2666"/>
      <c r="B9" s="2667" t="s">
        <v>414</v>
      </c>
      <c r="C9" s="2667"/>
      <c r="D9" s="2668"/>
      <c r="E9" s="2660"/>
    </row>
    <row r="10" spans="1:5" ht="15.75" thickBot="1">
      <c r="A10" s="3730" t="s">
        <v>707</v>
      </c>
      <c r="B10" s="3731"/>
      <c r="C10" s="3731"/>
      <c r="D10" s="3731"/>
      <c r="E10" s="3732"/>
    </row>
    <row r="11" spans="1:5" ht="15" customHeight="1">
      <c r="A11" s="2669" t="s">
        <v>13</v>
      </c>
      <c r="B11" s="3733" t="s">
        <v>708</v>
      </c>
      <c r="C11" s="3734"/>
      <c r="D11" s="3734"/>
      <c r="E11" s="1783"/>
    </row>
    <row r="12" spans="1:5" ht="15" customHeight="1">
      <c r="A12" s="2670" t="s">
        <v>22</v>
      </c>
      <c r="B12" s="3717" t="s">
        <v>709</v>
      </c>
      <c r="C12" s="3718"/>
      <c r="D12" s="3718"/>
      <c r="E12" s="1783"/>
    </row>
    <row r="13" spans="1:5" ht="15" customHeight="1">
      <c r="A13" s="2670" t="s">
        <v>211</v>
      </c>
      <c r="B13" s="3717" t="s">
        <v>710</v>
      </c>
      <c r="C13" s="3718"/>
      <c r="D13" s="3718"/>
      <c r="E13" s="1783">
        <f>E11-E12</f>
        <v>0</v>
      </c>
    </row>
    <row r="14" spans="1:5" ht="15" customHeight="1">
      <c r="A14" s="2670" t="s">
        <v>711</v>
      </c>
      <c r="B14" s="3717" t="s">
        <v>712</v>
      </c>
      <c r="C14" s="3718"/>
      <c r="D14" s="3718"/>
      <c r="E14" s="1783">
        <f>IF(E11=0,0,(E13/E11)*100)</f>
        <v>0</v>
      </c>
    </row>
    <row r="15" spans="1:5" ht="15.75" customHeight="1" thickBot="1">
      <c r="A15" s="2671" t="s">
        <v>213</v>
      </c>
      <c r="B15" s="3719" t="s">
        <v>713</v>
      </c>
      <c r="C15" s="3720"/>
      <c r="D15" s="3720"/>
      <c r="E15" s="1783"/>
    </row>
    <row r="16" spans="1:5" ht="15.75" thickBot="1">
      <c r="A16" s="3709" t="s">
        <v>295</v>
      </c>
      <c r="B16" s="3721" t="s">
        <v>3704</v>
      </c>
      <c r="C16" s="3722"/>
      <c r="D16" s="3722"/>
      <c r="E16" s="3723"/>
    </row>
    <row r="17" spans="1:5">
      <c r="A17" s="3710"/>
      <c r="B17" s="2672" t="s">
        <v>714</v>
      </c>
      <c r="C17" s="3712" t="s">
        <v>3705</v>
      </c>
      <c r="D17" s="3712"/>
      <c r="E17" s="1783"/>
    </row>
    <row r="18" spans="1:5">
      <c r="A18" s="3710"/>
      <c r="B18" s="2673" t="s">
        <v>715</v>
      </c>
      <c r="C18" s="3707" t="s">
        <v>3706</v>
      </c>
      <c r="D18" s="3707"/>
      <c r="E18" s="1783"/>
    </row>
    <row r="19" spans="1:5">
      <c r="A19" s="3710"/>
      <c r="B19" s="2673" t="s">
        <v>719</v>
      </c>
      <c r="C19" s="3707" t="s">
        <v>3707</v>
      </c>
      <c r="D19" s="3707"/>
      <c r="E19" s="1783"/>
    </row>
    <row r="20" spans="1:5" ht="15.75" thickBot="1">
      <c r="A20" s="3711"/>
      <c r="B20" s="2674"/>
      <c r="C20" s="3708" t="s">
        <v>555</v>
      </c>
      <c r="D20" s="3708"/>
      <c r="E20" s="1783">
        <f>SUM(E17:E19)</f>
        <v>0</v>
      </c>
    </row>
    <row r="21" spans="1:5" ht="15.75" thickBot="1">
      <c r="A21" s="3713" t="s">
        <v>296</v>
      </c>
      <c r="B21" s="3714" t="s">
        <v>716</v>
      </c>
      <c r="C21" s="3715"/>
      <c r="D21" s="3715"/>
      <c r="E21" s="3716"/>
    </row>
    <row r="22" spans="1:5">
      <c r="A22" s="3710"/>
      <c r="B22" s="2672" t="s">
        <v>714</v>
      </c>
      <c r="C22" s="3712" t="s">
        <v>717</v>
      </c>
      <c r="D22" s="3712"/>
      <c r="E22" s="1783"/>
    </row>
    <row r="23" spans="1:5">
      <c r="A23" s="3710"/>
      <c r="B23" s="2673" t="s">
        <v>715</v>
      </c>
      <c r="C23" s="3707" t="s">
        <v>718</v>
      </c>
      <c r="D23" s="3707"/>
      <c r="E23" s="1783"/>
    </row>
    <row r="24" spans="1:5">
      <c r="A24" s="3710"/>
      <c r="B24" s="2673" t="s">
        <v>719</v>
      </c>
      <c r="C24" s="3707" t="s">
        <v>720</v>
      </c>
      <c r="D24" s="3707"/>
      <c r="E24" s="1783"/>
    </row>
    <row r="25" spans="1:5">
      <c r="A25" s="3710"/>
      <c r="B25" s="2673" t="s">
        <v>721</v>
      </c>
      <c r="C25" s="3707" t="s">
        <v>722</v>
      </c>
      <c r="D25" s="3707"/>
      <c r="E25" s="1783"/>
    </row>
    <row r="26" spans="1:5" ht="15.75" thickBot="1">
      <c r="A26" s="3711"/>
      <c r="B26" s="2674"/>
      <c r="C26" s="3708" t="s">
        <v>555</v>
      </c>
      <c r="D26" s="3708"/>
      <c r="E26" s="1787">
        <f>SUM(E22:E25)</f>
        <v>0</v>
      </c>
    </row>
    <row r="27" spans="1:5" ht="15.75" thickBot="1">
      <c r="A27" s="2675" t="s">
        <v>297</v>
      </c>
      <c r="B27" s="3705" t="s">
        <v>724</v>
      </c>
      <c r="C27" s="3705"/>
      <c r="D27" s="3705"/>
      <c r="E27" s="2366"/>
    </row>
    <row r="28" spans="1:5" ht="27" customHeight="1" thickBot="1">
      <c r="A28" s="2676" t="s">
        <v>723</v>
      </c>
      <c r="B28" s="3706" t="s">
        <v>725</v>
      </c>
      <c r="C28" s="3706"/>
      <c r="D28" s="3706"/>
      <c r="E28" s="2367"/>
    </row>
    <row r="29" spans="1:5" ht="15.75" thickBot="1">
      <c r="A29" s="2675" t="s">
        <v>298</v>
      </c>
      <c r="B29" s="3705" t="s">
        <v>3708</v>
      </c>
      <c r="C29" s="3705"/>
      <c r="D29" s="3705"/>
      <c r="E29" s="2366"/>
    </row>
    <row r="30" spans="1:5" ht="15.75" customHeight="1" thickBot="1">
      <c r="A30" s="2676" t="s">
        <v>726</v>
      </c>
      <c r="B30" s="3744" t="s">
        <v>727</v>
      </c>
      <c r="C30" s="3744"/>
      <c r="D30" s="3744"/>
      <c r="E30" s="2367"/>
    </row>
    <row r="31" spans="1:5" ht="27.75" customHeight="1" thickBot="1">
      <c r="A31" s="2676" t="s">
        <v>542</v>
      </c>
      <c r="B31" s="3744" t="s">
        <v>3709</v>
      </c>
      <c r="C31" s="3744"/>
      <c r="D31" s="3744"/>
      <c r="E31" s="2367"/>
    </row>
    <row r="32" spans="1:5" ht="15.75" customHeight="1" thickBot="1">
      <c r="A32" s="2677" t="s">
        <v>312</v>
      </c>
      <c r="B32" s="3745" t="s">
        <v>3710</v>
      </c>
      <c r="C32" s="3745"/>
      <c r="D32" s="3745"/>
      <c r="E32" s="2368"/>
    </row>
    <row r="33" spans="1:5" ht="15.75" customHeight="1" thickBot="1">
      <c r="A33" s="2678"/>
      <c r="B33" s="2679"/>
      <c r="C33" s="2680"/>
      <c r="D33" s="2680"/>
      <c r="E33" s="2681"/>
    </row>
    <row r="34" spans="1:5" ht="15.75" customHeight="1" thickBot="1">
      <c r="A34" s="3764" t="s">
        <v>3711</v>
      </c>
      <c r="B34" s="3765"/>
      <c r="C34" s="3765"/>
      <c r="D34" s="3765"/>
      <c r="E34" s="3766"/>
    </row>
    <row r="35" spans="1:5" ht="15.75" customHeight="1">
      <c r="A35" s="3746" t="s">
        <v>1675</v>
      </c>
      <c r="B35" s="2369" t="s">
        <v>731</v>
      </c>
      <c r="C35" s="2370" t="s">
        <v>2244</v>
      </c>
      <c r="D35" s="2376" t="s">
        <v>2245</v>
      </c>
      <c r="E35" s="2377"/>
    </row>
    <row r="36" spans="1:5" ht="15.75" customHeight="1">
      <c r="A36" s="3747"/>
      <c r="B36" s="2373" t="s">
        <v>293</v>
      </c>
      <c r="C36" s="2374" t="s">
        <v>728</v>
      </c>
      <c r="D36" s="2371" t="s">
        <v>2246</v>
      </c>
      <c r="E36" s="2372"/>
    </row>
    <row r="37" spans="1:5" ht="15.75" customHeight="1" thickBot="1">
      <c r="A37" s="3747"/>
      <c r="B37" s="2373" t="s">
        <v>292</v>
      </c>
      <c r="C37" s="2374" t="s">
        <v>2247</v>
      </c>
      <c r="D37" s="2371" t="s">
        <v>2248</v>
      </c>
      <c r="E37" s="2372"/>
    </row>
    <row r="38" spans="1:5" ht="15.75" customHeight="1">
      <c r="A38" s="3747"/>
      <c r="B38" s="3749" t="s">
        <v>729</v>
      </c>
      <c r="C38" s="3752" t="s">
        <v>730</v>
      </c>
      <c r="D38" s="2376" t="s">
        <v>2249</v>
      </c>
      <c r="E38" s="2372"/>
    </row>
    <row r="39" spans="1:5" ht="15.75" customHeight="1">
      <c r="A39" s="3747"/>
      <c r="B39" s="3750"/>
      <c r="C39" s="3753"/>
      <c r="D39" s="2378" t="s">
        <v>2250</v>
      </c>
      <c r="E39" s="2372"/>
    </row>
    <row r="40" spans="1:5" ht="15.75" customHeight="1" thickBot="1">
      <c r="A40" s="3748"/>
      <c r="B40" s="3751"/>
      <c r="C40" s="3754"/>
      <c r="D40" s="2379" t="s">
        <v>2251</v>
      </c>
      <c r="E40" s="2380"/>
    </row>
    <row r="41" spans="1:5" ht="15.75" customHeight="1">
      <c r="A41" s="3755" t="s">
        <v>4137</v>
      </c>
      <c r="B41" s="2682" t="s">
        <v>731</v>
      </c>
      <c r="C41" s="2683" t="s">
        <v>2244</v>
      </c>
      <c r="D41" s="2684" t="s">
        <v>2245</v>
      </c>
      <c r="E41" s="2685"/>
    </row>
    <row r="42" spans="1:5">
      <c r="A42" s="3756"/>
      <c r="B42" s="2686" t="s">
        <v>293</v>
      </c>
      <c r="C42" s="2687" t="s">
        <v>728</v>
      </c>
      <c r="D42" s="2688" t="s">
        <v>2246</v>
      </c>
      <c r="E42" s="2689"/>
    </row>
    <row r="43" spans="1:5" ht="15.75" thickBot="1">
      <c r="A43" s="3756"/>
      <c r="B43" s="2690" t="s">
        <v>292</v>
      </c>
      <c r="C43" s="2691" t="s">
        <v>2247</v>
      </c>
      <c r="D43" s="2692" t="s">
        <v>2248</v>
      </c>
      <c r="E43" s="2693"/>
    </row>
    <row r="44" spans="1:5">
      <c r="A44" s="3756"/>
      <c r="B44" s="3758" t="s">
        <v>729</v>
      </c>
      <c r="C44" s="3761" t="s">
        <v>730</v>
      </c>
      <c r="D44" s="2684" t="s">
        <v>2249</v>
      </c>
      <c r="E44" s="2685"/>
    </row>
    <row r="45" spans="1:5">
      <c r="A45" s="3756"/>
      <c r="B45" s="3759"/>
      <c r="C45" s="3762"/>
      <c r="D45" s="2688" t="s">
        <v>2250</v>
      </c>
      <c r="E45" s="2689"/>
    </row>
    <row r="46" spans="1:5" ht="15.75" thickBot="1">
      <c r="A46" s="3757"/>
      <c r="B46" s="3760"/>
      <c r="C46" s="3763"/>
      <c r="D46" s="2692" t="s">
        <v>2251</v>
      </c>
      <c r="E46" s="2693"/>
    </row>
    <row r="47" spans="1:5" ht="15.75" thickBot="1">
      <c r="A47" s="2694"/>
      <c r="B47" s="2695"/>
      <c r="C47" s="2695"/>
      <c r="D47" s="2696"/>
      <c r="E47" s="2697"/>
    </row>
    <row r="48" spans="1:5" ht="15.75" thickBot="1">
      <c r="A48" s="3735" t="s">
        <v>2252</v>
      </c>
      <c r="B48" s="3736"/>
      <c r="C48" s="3736"/>
      <c r="D48" s="3736"/>
      <c r="E48" s="3737"/>
    </row>
    <row r="49" spans="1:5">
      <c r="A49" s="2698"/>
      <c r="B49" s="2699" t="s">
        <v>731</v>
      </c>
      <c r="C49" s="2700" t="s">
        <v>2253</v>
      </c>
      <c r="D49" s="2701" t="s">
        <v>2254</v>
      </c>
      <c r="E49" s="2372"/>
    </row>
    <row r="50" spans="1:5">
      <c r="A50" s="2702"/>
      <c r="B50" s="2703" t="s">
        <v>293</v>
      </c>
      <c r="C50" s="2704" t="s">
        <v>2255</v>
      </c>
      <c r="D50" s="2701" t="s">
        <v>2256</v>
      </c>
      <c r="E50" s="2372"/>
    </row>
    <row r="51" spans="1:5" ht="15.75" thickBot="1">
      <c r="A51" s="2702"/>
      <c r="B51" s="2705" t="s">
        <v>292</v>
      </c>
      <c r="C51" s="2706" t="s">
        <v>2257</v>
      </c>
      <c r="D51" s="2696" t="s">
        <v>2258</v>
      </c>
      <c r="E51" s="2375"/>
    </row>
    <row r="52" spans="1:5">
      <c r="A52" s="2707"/>
      <c r="B52" s="3738" t="s">
        <v>729</v>
      </c>
      <c r="C52" s="3741" t="s">
        <v>2259</v>
      </c>
      <c r="D52" s="2708" t="s">
        <v>2249</v>
      </c>
      <c r="E52" s="2377"/>
    </row>
    <row r="53" spans="1:5">
      <c r="A53" s="2707"/>
      <c r="B53" s="3739"/>
      <c r="C53" s="3742"/>
      <c r="D53" s="2709" t="s">
        <v>2250</v>
      </c>
      <c r="E53" s="2372"/>
    </row>
    <row r="54" spans="1:5" ht="15.75" thickBot="1">
      <c r="A54" s="2710"/>
      <c r="B54" s="3740"/>
      <c r="C54" s="3743"/>
      <c r="D54" s="2711" t="s">
        <v>2260</v>
      </c>
      <c r="E54" s="2380"/>
    </row>
    <row r="55" spans="1:5" ht="15.75" thickBot="1">
      <c r="A55" s="2712"/>
      <c r="B55" s="2713" t="s">
        <v>2261</v>
      </c>
      <c r="C55" s="2714" t="s">
        <v>2262</v>
      </c>
      <c r="D55" s="2715" t="s">
        <v>2263</v>
      </c>
      <c r="E55" s="2381"/>
    </row>
    <row r="56" spans="1:5">
      <c r="A56" s="2694"/>
      <c r="B56" s="2716"/>
      <c r="C56" s="2717"/>
      <c r="D56" s="2696"/>
      <c r="E56" s="2697"/>
    </row>
    <row r="57" spans="1:5">
      <c r="A57" s="2680" t="s">
        <v>2264</v>
      </c>
      <c r="B57" s="2694"/>
      <c r="C57" s="2717"/>
      <c r="D57" s="2696"/>
      <c r="E57" s="2697"/>
    </row>
    <row r="58" spans="1:5" ht="9.75" customHeight="1">
      <c r="A58" s="2680" t="s">
        <v>3712</v>
      </c>
      <c r="B58" s="2680"/>
      <c r="C58" s="2680"/>
      <c r="D58" s="2680"/>
      <c r="E58" s="2680"/>
    </row>
    <row r="59" spans="1:5">
      <c r="A59" s="2680" t="s">
        <v>2265</v>
      </c>
      <c r="B59" s="2680"/>
      <c r="C59" s="2680"/>
      <c r="D59" s="2680"/>
      <c r="E59" s="2680"/>
    </row>
    <row r="60" spans="1:5">
      <c r="A60" s="2680" t="s">
        <v>2266</v>
      </c>
      <c r="B60" s="2680"/>
      <c r="C60" s="2680"/>
      <c r="D60" s="2680"/>
      <c r="E60" s="2680"/>
    </row>
    <row r="61" spans="1:5">
      <c r="A61" s="2680" t="s">
        <v>2267</v>
      </c>
      <c r="B61" s="2680"/>
      <c r="C61" s="2680"/>
      <c r="D61" s="2680"/>
      <c r="E61" s="2680"/>
    </row>
    <row r="62" spans="1:5">
      <c r="A62" s="2680" t="s">
        <v>2268</v>
      </c>
      <c r="B62" s="2680"/>
      <c r="C62" s="2680"/>
      <c r="D62" s="2680"/>
      <c r="E62" s="2680"/>
    </row>
  </sheetData>
  <sheetProtection formatRows="0" sort="0" autoFilter="0"/>
  <mergeCells count="43">
    <mergeCell ref="A48:E48"/>
    <mergeCell ref="B52:B54"/>
    <mergeCell ref="C52:C54"/>
    <mergeCell ref="B30:D30"/>
    <mergeCell ref="B31:D31"/>
    <mergeCell ref="B32:D32"/>
    <mergeCell ref="A35:A40"/>
    <mergeCell ref="B38:B40"/>
    <mergeCell ref="C38:C40"/>
    <mergeCell ref="A41:A46"/>
    <mergeCell ref="B44:B46"/>
    <mergeCell ref="C44:C46"/>
    <mergeCell ref="A34:E34"/>
    <mergeCell ref="B13:D13"/>
    <mergeCell ref="A1:C1"/>
    <mergeCell ref="B2:C2"/>
    <mergeCell ref="B3:C3"/>
    <mergeCell ref="B4:C4"/>
    <mergeCell ref="B5:C5"/>
    <mergeCell ref="B6:C6"/>
    <mergeCell ref="B7:C7"/>
    <mergeCell ref="B8:C8"/>
    <mergeCell ref="A10:E10"/>
    <mergeCell ref="B11:D11"/>
    <mergeCell ref="B12:D12"/>
    <mergeCell ref="B14:D14"/>
    <mergeCell ref="B15:D15"/>
    <mergeCell ref="B16:E16"/>
    <mergeCell ref="C17:D17"/>
    <mergeCell ref="C18:D18"/>
    <mergeCell ref="C19:D19"/>
    <mergeCell ref="A16:A20"/>
    <mergeCell ref="C20:D20"/>
    <mergeCell ref="C22:D22"/>
    <mergeCell ref="C23:D23"/>
    <mergeCell ref="A21:A26"/>
    <mergeCell ref="B21:E21"/>
    <mergeCell ref="C24:D24"/>
    <mergeCell ref="B27:D27"/>
    <mergeCell ref="B28:D28"/>
    <mergeCell ref="C25:D25"/>
    <mergeCell ref="C26:D26"/>
    <mergeCell ref="B29:D29"/>
  </mergeCells>
  <dataValidations count="5">
    <dataValidation type="textLength" allowBlank="1" showErrorMessage="1" errorTitle="Metin uzunluğu istenen aralıkta değil!" error="İstenen Aralık: Minimum Uzunluk=0 karakter Maksimum Uzunluk=2147483647 karakter" sqref="D35:D46">
      <formula1>0</formula1>
      <formula2>2147483647</formula2>
    </dataValidation>
    <dataValidation type="decimal" allowBlank="1" showErrorMessage="1" errorTitle="İstenen Aralıkta Değil!" error="İstenen Aralık: Minimum=-9223372036854775808 Maksimum=9223372036854775807" sqref="E11:E12">
      <formula1>-9223372036854770000</formula1>
      <formula2>9223372036854770000</formula2>
    </dataValidation>
    <dataValidation type="whole" allowBlank="1" showInputMessage="1" showErrorMessage="1" sqref="B8:C8">
      <formula1>2001</formula1>
      <formula2>2050</formula2>
    </dataValidation>
    <dataValidation type="list" allowBlank="1" showInputMessage="1" showErrorMessage="1" sqref="IN47706:IN47712 SJ47706:SJ47712 ACF47706:ACF47712 AMB47706:AMB47712 AVX47706:AVX47712 BFT47706:BFT47712 BPP47706:BPP47712 BZL47706:BZL47712 CJH47706:CJH47712 CTD47706:CTD47712 DCZ47706:DCZ47712 DMV47706:DMV47712 DWR47706:DWR47712 EGN47706:EGN47712 EQJ47706:EQJ47712 FAF47706:FAF47712 FKB47706:FKB47712 FTX47706:FTX47712 GDT47706:GDT47712 GNP47706:GNP47712 GXL47706:GXL47712 HHH47706:HHH47712 HRD47706:HRD47712 IAZ47706:IAZ47712 IKV47706:IKV47712 IUR47706:IUR47712 JEN47706:JEN47712 JOJ47706:JOJ47712 JYF47706:JYF47712 KIB47706:KIB47712 KRX47706:KRX47712 LBT47706:LBT47712 LLP47706:LLP47712 LVL47706:LVL47712 MFH47706:MFH47712 MPD47706:MPD47712 MYZ47706:MYZ47712 NIV47706:NIV47712 NSR47706:NSR47712 OCN47706:OCN47712 OMJ47706:OMJ47712 OWF47706:OWF47712 PGB47706:PGB47712 PPX47706:PPX47712 PZT47706:PZT47712 QJP47706:QJP47712 QTL47706:QTL47712 RDH47706:RDH47712 RND47706:RND47712 RWZ47706:RWZ47712 SGV47706:SGV47712 SQR47706:SQR47712 TAN47706:TAN47712 TKJ47706:TKJ47712 TUF47706:TUF47712 UEB47706:UEB47712 UNX47706:UNX47712 UXT47706:UXT47712 VHP47706:VHP47712 VRL47706:VRL47712 WBH47706:WBH47712 WLD47706:WLD47712 WUZ47706:WUZ47712 IN113242:IN113248 SJ113242:SJ113248 ACF113242:ACF113248 AMB113242:AMB113248 AVX113242:AVX113248 BFT113242:BFT113248 BPP113242:BPP113248 BZL113242:BZL113248 CJH113242:CJH113248 CTD113242:CTD113248 DCZ113242:DCZ113248 DMV113242:DMV113248 DWR113242:DWR113248 EGN113242:EGN113248 EQJ113242:EQJ113248 FAF113242:FAF113248 FKB113242:FKB113248 FTX113242:FTX113248 GDT113242:GDT113248 GNP113242:GNP113248 GXL113242:GXL113248 HHH113242:HHH113248 HRD113242:HRD113248 IAZ113242:IAZ113248 IKV113242:IKV113248 IUR113242:IUR113248 JEN113242:JEN113248 JOJ113242:JOJ113248 JYF113242:JYF113248 KIB113242:KIB113248 KRX113242:KRX113248 LBT113242:LBT113248 LLP113242:LLP113248 LVL113242:LVL113248 MFH113242:MFH113248 MPD113242:MPD113248 MYZ113242:MYZ113248 NIV113242:NIV113248 NSR113242:NSR113248 OCN113242:OCN113248 OMJ113242:OMJ113248 OWF113242:OWF113248 PGB113242:PGB113248 PPX113242:PPX113248 PZT113242:PZT113248 QJP113242:QJP113248 QTL113242:QTL113248 RDH113242:RDH113248 RND113242:RND113248 RWZ113242:RWZ113248 SGV113242:SGV113248 SQR113242:SQR113248 TAN113242:TAN113248 TKJ113242:TKJ113248 TUF113242:TUF113248 UEB113242:UEB113248 UNX113242:UNX113248 UXT113242:UXT113248 VHP113242:VHP113248 VRL113242:VRL113248 WBH113242:WBH113248 WLD113242:WLD113248 WUZ113242:WUZ113248 IN178778:IN178784 SJ178778:SJ178784 ACF178778:ACF178784 AMB178778:AMB178784 AVX178778:AVX178784 BFT178778:BFT178784 BPP178778:BPP178784 BZL178778:BZL178784 CJH178778:CJH178784 CTD178778:CTD178784 DCZ178778:DCZ178784 DMV178778:DMV178784 DWR178778:DWR178784 EGN178778:EGN178784 EQJ178778:EQJ178784 FAF178778:FAF178784 FKB178778:FKB178784 FTX178778:FTX178784 GDT178778:GDT178784 GNP178778:GNP178784 GXL178778:GXL178784 HHH178778:HHH178784 HRD178778:HRD178784 IAZ178778:IAZ178784 IKV178778:IKV178784 IUR178778:IUR178784 JEN178778:JEN178784 JOJ178778:JOJ178784 JYF178778:JYF178784 KIB178778:KIB178784 KRX178778:KRX178784 LBT178778:LBT178784 LLP178778:LLP178784 LVL178778:LVL178784 MFH178778:MFH178784 MPD178778:MPD178784 MYZ178778:MYZ178784 NIV178778:NIV178784 NSR178778:NSR178784 OCN178778:OCN178784 OMJ178778:OMJ178784 OWF178778:OWF178784 PGB178778:PGB178784 PPX178778:PPX178784 PZT178778:PZT178784 QJP178778:QJP178784 QTL178778:QTL178784 RDH178778:RDH178784 RND178778:RND178784 RWZ178778:RWZ178784 SGV178778:SGV178784 SQR178778:SQR178784 TAN178778:TAN178784 TKJ178778:TKJ178784 TUF178778:TUF178784 UEB178778:UEB178784 UNX178778:UNX178784 UXT178778:UXT178784 VHP178778:VHP178784 VRL178778:VRL178784 WBH178778:WBH178784 WLD178778:WLD178784 WUZ178778:WUZ178784 IN244314:IN244320 SJ244314:SJ244320 ACF244314:ACF244320 AMB244314:AMB244320 AVX244314:AVX244320 BFT244314:BFT244320 BPP244314:BPP244320 BZL244314:BZL244320 CJH244314:CJH244320 CTD244314:CTD244320 DCZ244314:DCZ244320 DMV244314:DMV244320 DWR244314:DWR244320 EGN244314:EGN244320 EQJ244314:EQJ244320 FAF244314:FAF244320 FKB244314:FKB244320 FTX244314:FTX244320 GDT244314:GDT244320 GNP244314:GNP244320 GXL244314:GXL244320 HHH244314:HHH244320 HRD244314:HRD244320 IAZ244314:IAZ244320 IKV244314:IKV244320 IUR244314:IUR244320 JEN244314:JEN244320 JOJ244314:JOJ244320 JYF244314:JYF244320 KIB244314:KIB244320 KRX244314:KRX244320 LBT244314:LBT244320 LLP244314:LLP244320 LVL244314:LVL244320 MFH244314:MFH244320 MPD244314:MPD244320 MYZ244314:MYZ244320 NIV244314:NIV244320 NSR244314:NSR244320 OCN244314:OCN244320 OMJ244314:OMJ244320 OWF244314:OWF244320 PGB244314:PGB244320 PPX244314:PPX244320 PZT244314:PZT244320 QJP244314:QJP244320 QTL244314:QTL244320 RDH244314:RDH244320 RND244314:RND244320 RWZ244314:RWZ244320 SGV244314:SGV244320 SQR244314:SQR244320 TAN244314:TAN244320 TKJ244314:TKJ244320 TUF244314:TUF244320 UEB244314:UEB244320 UNX244314:UNX244320 UXT244314:UXT244320 VHP244314:VHP244320 VRL244314:VRL244320 WBH244314:WBH244320 WLD244314:WLD244320 WUZ244314:WUZ244320 IN309850:IN309856 SJ309850:SJ309856 ACF309850:ACF309856 AMB309850:AMB309856 AVX309850:AVX309856 BFT309850:BFT309856 BPP309850:BPP309856 BZL309850:BZL309856 CJH309850:CJH309856 CTD309850:CTD309856 DCZ309850:DCZ309856 DMV309850:DMV309856 DWR309850:DWR309856 EGN309850:EGN309856 EQJ309850:EQJ309856 FAF309850:FAF309856 FKB309850:FKB309856 FTX309850:FTX309856 GDT309850:GDT309856 GNP309850:GNP309856 GXL309850:GXL309856 HHH309850:HHH309856 HRD309850:HRD309856 IAZ309850:IAZ309856 IKV309850:IKV309856 IUR309850:IUR309856 JEN309850:JEN309856 JOJ309850:JOJ309856 JYF309850:JYF309856 KIB309850:KIB309856 KRX309850:KRX309856 LBT309850:LBT309856 LLP309850:LLP309856 LVL309850:LVL309856 MFH309850:MFH309856 MPD309850:MPD309856 MYZ309850:MYZ309856 NIV309850:NIV309856 NSR309850:NSR309856 OCN309850:OCN309856 OMJ309850:OMJ309856 OWF309850:OWF309856 PGB309850:PGB309856 PPX309850:PPX309856 PZT309850:PZT309856 QJP309850:QJP309856 QTL309850:QTL309856 RDH309850:RDH309856 RND309850:RND309856 RWZ309850:RWZ309856 SGV309850:SGV309856 SQR309850:SQR309856 TAN309850:TAN309856 TKJ309850:TKJ309856 TUF309850:TUF309856 UEB309850:UEB309856 UNX309850:UNX309856 UXT309850:UXT309856 VHP309850:VHP309856 VRL309850:VRL309856 WBH309850:WBH309856 WLD309850:WLD309856 WUZ309850:WUZ309856 IN375386:IN375392 SJ375386:SJ375392 ACF375386:ACF375392 AMB375386:AMB375392 AVX375386:AVX375392 BFT375386:BFT375392 BPP375386:BPP375392 BZL375386:BZL375392 CJH375386:CJH375392 CTD375386:CTD375392 DCZ375386:DCZ375392 DMV375386:DMV375392 DWR375386:DWR375392 EGN375386:EGN375392 EQJ375386:EQJ375392 FAF375386:FAF375392 FKB375386:FKB375392 FTX375386:FTX375392 GDT375386:GDT375392 GNP375386:GNP375392 GXL375386:GXL375392 HHH375386:HHH375392 HRD375386:HRD375392 IAZ375386:IAZ375392 IKV375386:IKV375392 IUR375386:IUR375392 JEN375386:JEN375392 JOJ375386:JOJ375392 JYF375386:JYF375392 KIB375386:KIB375392 KRX375386:KRX375392 LBT375386:LBT375392 LLP375386:LLP375392 LVL375386:LVL375392 MFH375386:MFH375392 MPD375386:MPD375392 MYZ375386:MYZ375392 NIV375386:NIV375392 NSR375386:NSR375392 OCN375386:OCN375392 OMJ375386:OMJ375392 OWF375386:OWF375392 PGB375386:PGB375392 PPX375386:PPX375392 PZT375386:PZT375392 QJP375386:QJP375392 QTL375386:QTL375392 RDH375386:RDH375392 RND375386:RND375392 RWZ375386:RWZ375392 SGV375386:SGV375392 SQR375386:SQR375392 TAN375386:TAN375392 TKJ375386:TKJ375392 TUF375386:TUF375392 UEB375386:UEB375392 UNX375386:UNX375392 UXT375386:UXT375392 VHP375386:VHP375392 VRL375386:VRL375392 WBH375386:WBH375392 WLD375386:WLD375392 WUZ375386:WUZ375392 IN440922:IN440928 SJ440922:SJ440928 ACF440922:ACF440928 AMB440922:AMB440928 AVX440922:AVX440928 BFT440922:BFT440928 BPP440922:BPP440928 BZL440922:BZL440928 CJH440922:CJH440928 CTD440922:CTD440928 DCZ440922:DCZ440928 DMV440922:DMV440928 DWR440922:DWR440928 EGN440922:EGN440928 EQJ440922:EQJ440928 FAF440922:FAF440928 FKB440922:FKB440928 FTX440922:FTX440928 GDT440922:GDT440928 GNP440922:GNP440928 GXL440922:GXL440928 HHH440922:HHH440928 HRD440922:HRD440928 IAZ440922:IAZ440928 IKV440922:IKV440928 IUR440922:IUR440928 JEN440922:JEN440928 JOJ440922:JOJ440928 JYF440922:JYF440928 KIB440922:KIB440928 KRX440922:KRX440928 LBT440922:LBT440928 LLP440922:LLP440928 LVL440922:LVL440928 MFH440922:MFH440928 MPD440922:MPD440928 MYZ440922:MYZ440928 NIV440922:NIV440928 NSR440922:NSR440928 OCN440922:OCN440928 OMJ440922:OMJ440928 OWF440922:OWF440928 PGB440922:PGB440928 PPX440922:PPX440928 PZT440922:PZT440928 QJP440922:QJP440928 QTL440922:QTL440928 RDH440922:RDH440928 RND440922:RND440928 RWZ440922:RWZ440928 SGV440922:SGV440928 SQR440922:SQR440928 TAN440922:TAN440928 TKJ440922:TKJ440928 TUF440922:TUF440928 UEB440922:UEB440928 UNX440922:UNX440928 UXT440922:UXT440928 VHP440922:VHP440928 VRL440922:VRL440928 WBH440922:WBH440928 WLD440922:WLD440928 WUZ440922:WUZ440928 IN506458:IN506464 SJ506458:SJ506464 ACF506458:ACF506464 AMB506458:AMB506464 AVX506458:AVX506464 BFT506458:BFT506464 BPP506458:BPP506464 BZL506458:BZL506464 CJH506458:CJH506464 CTD506458:CTD506464 DCZ506458:DCZ506464 DMV506458:DMV506464 DWR506458:DWR506464 EGN506458:EGN506464 EQJ506458:EQJ506464 FAF506458:FAF506464 FKB506458:FKB506464 FTX506458:FTX506464 GDT506458:GDT506464 GNP506458:GNP506464 GXL506458:GXL506464 HHH506458:HHH506464 HRD506458:HRD506464 IAZ506458:IAZ506464 IKV506458:IKV506464 IUR506458:IUR506464 JEN506458:JEN506464 JOJ506458:JOJ506464 JYF506458:JYF506464 KIB506458:KIB506464 KRX506458:KRX506464 LBT506458:LBT506464 LLP506458:LLP506464 LVL506458:LVL506464 MFH506458:MFH506464 MPD506458:MPD506464 MYZ506458:MYZ506464 NIV506458:NIV506464 NSR506458:NSR506464 OCN506458:OCN506464 OMJ506458:OMJ506464 OWF506458:OWF506464 PGB506458:PGB506464 PPX506458:PPX506464 PZT506458:PZT506464 QJP506458:QJP506464 QTL506458:QTL506464 RDH506458:RDH506464 RND506458:RND506464 RWZ506458:RWZ506464 SGV506458:SGV506464 SQR506458:SQR506464 TAN506458:TAN506464 TKJ506458:TKJ506464 TUF506458:TUF506464 UEB506458:UEB506464 UNX506458:UNX506464 UXT506458:UXT506464 VHP506458:VHP506464 VRL506458:VRL506464 WBH506458:WBH506464 WLD506458:WLD506464 WUZ506458:WUZ506464 IN571994:IN572000 SJ571994:SJ572000 ACF571994:ACF572000 AMB571994:AMB572000 AVX571994:AVX572000 BFT571994:BFT572000 BPP571994:BPP572000 BZL571994:BZL572000 CJH571994:CJH572000 CTD571994:CTD572000 DCZ571994:DCZ572000 DMV571994:DMV572000 DWR571994:DWR572000 EGN571994:EGN572000 EQJ571994:EQJ572000 FAF571994:FAF572000 FKB571994:FKB572000 FTX571994:FTX572000 GDT571994:GDT572000 GNP571994:GNP572000 GXL571994:GXL572000 HHH571994:HHH572000 HRD571994:HRD572000 IAZ571994:IAZ572000 IKV571994:IKV572000 IUR571994:IUR572000 JEN571994:JEN572000 JOJ571994:JOJ572000 JYF571994:JYF572000 KIB571994:KIB572000 KRX571994:KRX572000 LBT571994:LBT572000 LLP571994:LLP572000 LVL571994:LVL572000 MFH571994:MFH572000 MPD571994:MPD572000 MYZ571994:MYZ572000 NIV571994:NIV572000 NSR571994:NSR572000 OCN571994:OCN572000 OMJ571994:OMJ572000 OWF571994:OWF572000 PGB571994:PGB572000 PPX571994:PPX572000 PZT571994:PZT572000 QJP571994:QJP572000 QTL571994:QTL572000 RDH571994:RDH572000 RND571994:RND572000 RWZ571994:RWZ572000 SGV571994:SGV572000 SQR571994:SQR572000 TAN571994:TAN572000 TKJ571994:TKJ572000 TUF571994:TUF572000 UEB571994:UEB572000 UNX571994:UNX572000 UXT571994:UXT572000 VHP571994:VHP572000 VRL571994:VRL572000 WBH571994:WBH572000 WLD571994:WLD572000 WUZ571994:WUZ572000 IN637530:IN637536 SJ637530:SJ637536 ACF637530:ACF637536 AMB637530:AMB637536 AVX637530:AVX637536 BFT637530:BFT637536 BPP637530:BPP637536 BZL637530:BZL637536 CJH637530:CJH637536 CTD637530:CTD637536 DCZ637530:DCZ637536 DMV637530:DMV637536 DWR637530:DWR637536 EGN637530:EGN637536 EQJ637530:EQJ637536 FAF637530:FAF637536 FKB637530:FKB637536 FTX637530:FTX637536 GDT637530:GDT637536 GNP637530:GNP637536 GXL637530:GXL637536 HHH637530:HHH637536 HRD637530:HRD637536 IAZ637530:IAZ637536 IKV637530:IKV637536 IUR637530:IUR637536 JEN637530:JEN637536 JOJ637530:JOJ637536 JYF637530:JYF637536 KIB637530:KIB637536 KRX637530:KRX637536 LBT637530:LBT637536 LLP637530:LLP637536 LVL637530:LVL637536 MFH637530:MFH637536 MPD637530:MPD637536 MYZ637530:MYZ637536 NIV637530:NIV637536 NSR637530:NSR637536 OCN637530:OCN637536 OMJ637530:OMJ637536 OWF637530:OWF637536 PGB637530:PGB637536 PPX637530:PPX637536 PZT637530:PZT637536 QJP637530:QJP637536 QTL637530:QTL637536 RDH637530:RDH637536 RND637530:RND637536 RWZ637530:RWZ637536 SGV637530:SGV637536 SQR637530:SQR637536 TAN637530:TAN637536 TKJ637530:TKJ637536 TUF637530:TUF637536 UEB637530:UEB637536 UNX637530:UNX637536 UXT637530:UXT637536 VHP637530:VHP637536 VRL637530:VRL637536 WBH637530:WBH637536 WLD637530:WLD637536 WUZ637530:WUZ637536 IN703066:IN703072 SJ703066:SJ703072 ACF703066:ACF703072 AMB703066:AMB703072 AVX703066:AVX703072 BFT703066:BFT703072 BPP703066:BPP703072 BZL703066:BZL703072 CJH703066:CJH703072 CTD703066:CTD703072 DCZ703066:DCZ703072 DMV703066:DMV703072 DWR703066:DWR703072 EGN703066:EGN703072 EQJ703066:EQJ703072 FAF703066:FAF703072 FKB703066:FKB703072 FTX703066:FTX703072 GDT703066:GDT703072 GNP703066:GNP703072 GXL703066:GXL703072 HHH703066:HHH703072 HRD703066:HRD703072 IAZ703066:IAZ703072 IKV703066:IKV703072 IUR703066:IUR703072 JEN703066:JEN703072 JOJ703066:JOJ703072 JYF703066:JYF703072 KIB703066:KIB703072 KRX703066:KRX703072 LBT703066:LBT703072 LLP703066:LLP703072 LVL703066:LVL703072 MFH703066:MFH703072 MPD703066:MPD703072 MYZ703066:MYZ703072 NIV703066:NIV703072 NSR703066:NSR703072 OCN703066:OCN703072 OMJ703066:OMJ703072 OWF703066:OWF703072 PGB703066:PGB703072 PPX703066:PPX703072 PZT703066:PZT703072 QJP703066:QJP703072 QTL703066:QTL703072 RDH703066:RDH703072 RND703066:RND703072 RWZ703066:RWZ703072 SGV703066:SGV703072 SQR703066:SQR703072 TAN703066:TAN703072 TKJ703066:TKJ703072 TUF703066:TUF703072 UEB703066:UEB703072 UNX703066:UNX703072 UXT703066:UXT703072 VHP703066:VHP703072 VRL703066:VRL703072 WBH703066:WBH703072 WLD703066:WLD703072 WUZ703066:WUZ703072 IN768602:IN768608 SJ768602:SJ768608 ACF768602:ACF768608 AMB768602:AMB768608 AVX768602:AVX768608 BFT768602:BFT768608 BPP768602:BPP768608 BZL768602:BZL768608 CJH768602:CJH768608 CTD768602:CTD768608 DCZ768602:DCZ768608 DMV768602:DMV768608 DWR768602:DWR768608 EGN768602:EGN768608 EQJ768602:EQJ768608 FAF768602:FAF768608 FKB768602:FKB768608 FTX768602:FTX768608 GDT768602:GDT768608 GNP768602:GNP768608 GXL768602:GXL768608 HHH768602:HHH768608 HRD768602:HRD768608 IAZ768602:IAZ768608 IKV768602:IKV768608 IUR768602:IUR768608 JEN768602:JEN768608 JOJ768602:JOJ768608 JYF768602:JYF768608 KIB768602:KIB768608 KRX768602:KRX768608 LBT768602:LBT768608 LLP768602:LLP768608 LVL768602:LVL768608 MFH768602:MFH768608 MPD768602:MPD768608 MYZ768602:MYZ768608 NIV768602:NIV768608 NSR768602:NSR768608 OCN768602:OCN768608 OMJ768602:OMJ768608 OWF768602:OWF768608 PGB768602:PGB768608 PPX768602:PPX768608 PZT768602:PZT768608 QJP768602:QJP768608 QTL768602:QTL768608 RDH768602:RDH768608 RND768602:RND768608 RWZ768602:RWZ768608 SGV768602:SGV768608 SQR768602:SQR768608 TAN768602:TAN768608 TKJ768602:TKJ768608 TUF768602:TUF768608 UEB768602:UEB768608 UNX768602:UNX768608 UXT768602:UXT768608 VHP768602:VHP768608 VRL768602:VRL768608 WBH768602:WBH768608 WLD768602:WLD768608 WUZ768602:WUZ768608 IN834138:IN834144 SJ834138:SJ834144 ACF834138:ACF834144 AMB834138:AMB834144 AVX834138:AVX834144 BFT834138:BFT834144 BPP834138:BPP834144 BZL834138:BZL834144 CJH834138:CJH834144 CTD834138:CTD834144 DCZ834138:DCZ834144 DMV834138:DMV834144 DWR834138:DWR834144 EGN834138:EGN834144 EQJ834138:EQJ834144 FAF834138:FAF834144 FKB834138:FKB834144 FTX834138:FTX834144 GDT834138:GDT834144 GNP834138:GNP834144 GXL834138:GXL834144 HHH834138:HHH834144 HRD834138:HRD834144 IAZ834138:IAZ834144 IKV834138:IKV834144 IUR834138:IUR834144 JEN834138:JEN834144 JOJ834138:JOJ834144 JYF834138:JYF834144 KIB834138:KIB834144 KRX834138:KRX834144 LBT834138:LBT834144 LLP834138:LLP834144 LVL834138:LVL834144 MFH834138:MFH834144 MPD834138:MPD834144 MYZ834138:MYZ834144 NIV834138:NIV834144 NSR834138:NSR834144 OCN834138:OCN834144 OMJ834138:OMJ834144 OWF834138:OWF834144 PGB834138:PGB834144 PPX834138:PPX834144 PZT834138:PZT834144 QJP834138:QJP834144 QTL834138:QTL834144 RDH834138:RDH834144 RND834138:RND834144 RWZ834138:RWZ834144 SGV834138:SGV834144 SQR834138:SQR834144 TAN834138:TAN834144 TKJ834138:TKJ834144 TUF834138:TUF834144 UEB834138:UEB834144 UNX834138:UNX834144 UXT834138:UXT834144 VHP834138:VHP834144 VRL834138:VRL834144 WBH834138:WBH834144 WLD834138:WLD834144 WUZ834138:WUZ834144 IN899674:IN899680 SJ899674:SJ899680 ACF899674:ACF899680 AMB899674:AMB899680 AVX899674:AVX899680 BFT899674:BFT899680 BPP899674:BPP899680 BZL899674:BZL899680 CJH899674:CJH899680 CTD899674:CTD899680 DCZ899674:DCZ899680 DMV899674:DMV899680 DWR899674:DWR899680 EGN899674:EGN899680 EQJ899674:EQJ899680 FAF899674:FAF899680 FKB899674:FKB899680 FTX899674:FTX899680 GDT899674:GDT899680 GNP899674:GNP899680 GXL899674:GXL899680 HHH899674:HHH899680 HRD899674:HRD899680 IAZ899674:IAZ899680 IKV899674:IKV899680 IUR899674:IUR899680 JEN899674:JEN899680 JOJ899674:JOJ899680 JYF899674:JYF899680 KIB899674:KIB899680 KRX899674:KRX899680 LBT899674:LBT899680 LLP899674:LLP899680 LVL899674:LVL899680 MFH899674:MFH899680 MPD899674:MPD899680 MYZ899674:MYZ899680 NIV899674:NIV899680 NSR899674:NSR899680 OCN899674:OCN899680 OMJ899674:OMJ899680 OWF899674:OWF899680 PGB899674:PGB899680 PPX899674:PPX899680 PZT899674:PZT899680 QJP899674:QJP899680 QTL899674:QTL899680 RDH899674:RDH899680 RND899674:RND899680 RWZ899674:RWZ899680 SGV899674:SGV899680 SQR899674:SQR899680 TAN899674:TAN899680 TKJ899674:TKJ899680 TUF899674:TUF899680 UEB899674:UEB899680 UNX899674:UNX899680 UXT899674:UXT899680 VHP899674:VHP899680 VRL899674:VRL899680 WBH899674:WBH899680 WLD899674:WLD899680 WUZ899674:WUZ899680 IN965210:IN965216 SJ965210:SJ965216 ACF965210:ACF965216 AMB965210:AMB965216 AVX965210:AVX965216 BFT965210:BFT965216 BPP965210:BPP965216 BZL965210:BZL965216 CJH965210:CJH965216 CTD965210:CTD965216 DCZ965210:DCZ965216 DMV965210:DMV965216 DWR965210:DWR965216 EGN965210:EGN965216 EQJ965210:EQJ965216 FAF965210:FAF965216 FKB965210:FKB965216 FTX965210:FTX965216 GDT965210:GDT965216 GNP965210:GNP965216 GXL965210:GXL965216 HHH965210:HHH965216 HRD965210:HRD965216 IAZ965210:IAZ965216 IKV965210:IKV965216 IUR965210:IUR965216 JEN965210:JEN965216 JOJ965210:JOJ965216 JYF965210:JYF965216 KIB965210:KIB965216 KRX965210:KRX965216 LBT965210:LBT965216 LLP965210:LLP965216 LVL965210:LVL965216 MFH965210:MFH965216 MPD965210:MPD965216 MYZ965210:MYZ965216 NIV965210:NIV965216 NSR965210:NSR965216 OCN965210:OCN965216 OMJ965210:OMJ965216 OWF965210:OWF965216 PGB965210:PGB965216 PPX965210:PPX965216 PZT965210:PZT965216 QJP965210:QJP965216 QTL965210:QTL965216 RDH965210:RDH965216 RND965210:RND965216 RWZ965210:RWZ965216 SGV965210:SGV965216 SQR965210:SQR965216 TAN965210:TAN965216 TKJ965210:TKJ965216 TUF965210:TUF965216 UEB965210:UEB965216 UNX965210:UNX965216 UXT965210:UXT965216 VHP965210:VHP965216 VRL965210:VRL965216 WBH965210:WBH965216 WLD965210:WLD965216 WUZ965210:WUZ965216">
      <formula1>"LNG,Boru Gazı"</formula1>
    </dataValidation>
    <dataValidation type="decimal" allowBlank="1" showErrorMessage="1" errorTitle="İstenen Aralıkta Değil!" error="İstenen Aralık: Minimum=0.0 Maksimum=9223372036854775807" sqref="E52:E61 E35:E50">
      <formula1>0</formula1>
      <formula2>9223372036854770000</formula2>
    </dataValidation>
  </dataValidations>
  <pageMargins left="0.7" right="0.7" top="0.75" bottom="0.75" header="0.3" footer="0.3"/>
  <pageSetup paperSize="9" orientation="portrait" r:id="rId1"/>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workbookViewId="0">
      <selection sqref="A1:C1"/>
    </sheetView>
  </sheetViews>
  <sheetFormatPr defaultRowHeight="15"/>
  <cols>
    <col min="1" max="1" width="21" style="618" bestFit="1" customWidth="1" collapsed="1"/>
    <col min="2" max="2" width="37.42578125" style="618" customWidth="1" collapsed="1"/>
    <col min="3" max="5" width="18.7109375" style="618" customWidth="1" collapsed="1"/>
    <col min="6" max="6" width="11.28515625" style="618" customWidth="1" collapsed="1"/>
    <col min="7" max="8" width="9.140625" style="618" customWidth="1" collapsed="1"/>
    <col min="9" max="9" width="12.7109375" style="618" customWidth="1" collapsed="1"/>
    <col min="10" max="10" width="9.140625" style="618" customWidth="1" collapsed="1"/>
  </cols>
  <sheetData>
    <row r="1" spans="1:9" ht="12.75" customHeight="1">
      <c r="A1" s="3696" t="s">
        <v>29</v>
      </c>
      <c r="B1" s="3696"/>
      <c r="C1" s="3696"/>
      <c r="D1" s="617"/>
      <c r="E1" s="617"/>
    </row>
    <row r="2" spans="1:9" ht="15" customHeight="1">
      <c r="A2" s="619" t="s">
        <v>30</v>
      </c>
      <c r="B2" s="3357" t="s">
        <v>3989</v>
      </c>
      <c r="C2" s="3697"/>
      <c r="D2" s="620"/>
      <c r="E2" s="620"/>
    </row>
    <row r="3" spans="1:9" ht="12.75" customHeight="1">
      <c r="A3" s="619" t="s">
        <v>31</v>
      </c>
      <c r="B3" s="3359" t="s">
        <v>3990</v>
      </c>
      <c r="C3" s="3698"/>
      <c r="D3" s="621"/>
      <c r="E3" s="621"/>
    </row>
    <row r="4" spans="1:9" ht="15" customHeight="1">
      <c r="A4" s="619" t="s">
        <v>32</v>
      </c>
      <c r="B4" s="3697">
        <v>1</v>
      </c>
      <c r="C4" s="3697"/>
      <c r="D4" s="620"/>
      <c r="E4" s="620"/>
      <c r="F4" s="622"/>
    </row>
    <row r="5" spans="1:9" ht="15" customHeight="1">
      <c r="A5" s="619" t="s">
        <v>33</v>
      </c>
      <c r="B5" s="3699"/>
      <c r="C5" s="3699"/>
      <c r="D5" s="623"/>
      <c r="E5" s="623"/>
    </row>
    <row r="6" spans="1:9" ht="15" customHeight="1">
      <c r="A6" s="619" t="s">
        <v>34</v>
      </c>
      <c r="B6" s="3699"/>
      <c r="C6" s="3699"/>
      <c r="D6" s="623"/>
      <c r="E6" s="623"/>
    </row>
    <row r="7" spans="1:9" ht="30" customHeight="1">
      <c r="A7" s="624" t="s">
        <v>35</v>
      </c>
      <c r="B7" s="3700"/>
      <c r="C7" s="3700"/>
      <c r="D7" s="625"/>
      <c r="E7" s="625"/>
    </row>
    <row r="8" spans="1:9" ht="15" customHeight="1" thickBot="1">
      <c r="A8" s="619" t="s">
        <v>36</v>
      </c>
      <c r="B8" s="3701"/>
      <c r="C8" s="3701"/>
      <c r="D8" s="626"/>
      <c r="E8" s="626"/>
    </row>
    <row r="9" spans="1:9" ht="13.5" customHeight="1">
      <c r="A9" s="627"/>
      <c r="B9" s="628"/>
      <c r="C9" s="628"/>
      <c r="D9" s="629"/>
    </row>
    <row r="10" spans="1:9">
      <c r="F10" s="632"/>
      <c r="G10" s="633"/>
      <c r="H10" s="633"/>
      <c r="I10" s="634"/>
    </row>
    <row r="11" spans="1:9">
      <c r="F11" s="632"/>
      <c r="G11" s="633"/>
      <c r="H11" s="633"/>
      <c r="I11" s="636"/>
    </row>
    <row r="12" spans="1:9">
      <c r="A12" s="2635" t="s">
        <v>3991</v>
      </c>
      <c r="B12" s="2635"/>
      <c r="F12" s="632"/>
      <c r="G12" s="633"/>
      <c r="H12" s="633"/>
      <c r="I12" s="636"/>
    </row>
    <row r="13" spans="1:9">
      <c r="F13" s="632"/>
      <c r="G13" s="633"/>
      <c r="H13" s="633"/>
      <c r="I13" s="636"/>
    </row>
    <row r="14" spans="1:9" ht="18" customHeight="1">
      <c r="F14" s="640"/>
      <c r="G14" s="641"/>
      <c r="H14" s="641"/>
      <c r="I14" s="641"/>
    </row>
    <row r="15" spans="1:9">
      <c r="F15" s="632"/>
      <c r="G15" s="645"/>
      <c r="H15" s="645"/>
      <c r="I15" s="634"/>
    </row>
    <row r="16" spans="1:9">
      <c r="F16" s="632"/>
      <c r="G16" s="645"/>
      <c r="H16" s="645"/>
      <c r="I16" s="634"/>
    </row>
    <row r="17" spans="1:9" ht="18" customHeight="1">
      <c r="F17" s="640"/>
      <c r="G17" s="641"/>
      <c r="H17" s="641"/>
      <c r="I17" s="641"/>
    </row>
    <row r="18" spans="1:9">
      <c r="F18" s="632"/>
      <c r="G18" s="648"/>
      <c r="H18" s="648"/>
      <c r="I18" s="649"/>
    </row>
    <row r="19" spans="1:9">
      <c r="F19" s="632"/>
      <c r="G19" s="648"/>
      <c r="H19" s="648"/>
      <c r="I19" s="649"/>
    </row>
    <row r="20" spans="1:9" ht="18" customHeight="1">
      <c r="F20" s="632"/>
      <c r="G20" s="649"/>
      <c r="H20" s="649"/>
      <c r="I20" s="649"/>
    </row>
    <row r="21" spans="1:9" ht="18" customHeight="1">
      <c r="F21" s="654"/>
      <c r="G21" s="649"/>
      <c r="H21" s="649"/>
      <c r="I21" s="649"/>
    </row>
    <row r="22" spans="1:9" ht="18" customHeight="1">
      <c r="A22" s="1464"/>
      <c r="H22" s="629"/>
      <c r="I22" s="629"/>
    </row>
    <row r="23" spans="1:9" ht="18" customHeight="1">
      <c r="A23" s="629"/>
    </row>
    <row r="24" spans="1:9" ht="18" customHeight="1"/>
    <row r="25" spans="1:9" ht="18" customHeight="1"/>
  </sheetData>
  <mergeCells count="8">
    <mergeCell ref="B7:C7"/>
    <mergeCell ref="B8:C8"/>
    <mergeCell ref="A1:C1"/>
    <mergeCell ref="B2:C2"/>
    <mergeCell ref="B3:C3"/>
    <mergeCell ref="B4:C4"/>
    <mergeCell ref="B5:C5"/>
    <mergeCell ref="B6:C6"/>
  </mergeCells>
  <dataValidations count="5">
    <dataValidation type="list" allowBlank="1" showInputMessage="1" showErrorMessage="1" sqref="IR47657:IR47663 SN47657:SN47663 ACJ47657:ACJ47663 AMF47657:AMF47663 AWB47657:AWB47663 BFX47657:BFX47663 BPT47657:BPT47663 BZP47657:BZP47663 CJL47657:CJL47663 CTH47657:CTH47663 DDD47657:DDD47663 DMZ47657:DMZ47663 DWV47657:DWV47663 EGR47657:EGR47663 EQN47657:EQN47663 FAJ47657:FAJ47663 FKF47657:FKF47663 FUB47657:FUB47663 GDX47657:GDX47663 GNT47657:GNT47663 GXP47657:GXP47663 HHL47657:HHL47663 HRH47657:HRH47663 IBD47657:IBD47663 IKZ47657:IKZ47663 IUV47657:IUV47663 JER47657:JER47663 JON47657:JON47663 JYJ47657:JYJ47663 KIF47657:KIF47663 KSB47657:KSB47663 LBX47657:LBX47663 LLT47657:LLT47663 LVP47657:LVP47663 MFL47657:MFL47663 MPH47657:MPH47663 MZD47657:MZD47663 NIZ47657:NIZ47663 NSV47657:NSV47663 OCR47657:OCR47663 OMN47657:OMN47663 OWJ47657:OWJ47663 PGF47657:PGF47663 PQB47657:PQB47663 PZX47657:PZX47663 QJT47657:QJT47663 QTP47657:QTP47663 RDL47657:RDL47663 RNH47657:RNH47663 RXD47657:RXD47663 SGZ47657:SGZ47663 SQV47657:SQV47663 TAR47657:TAR47663 TKN47657:TKN47663 TUJ47657:TUJ47663 UEF47657:UEF47663 UOB47657:UOB47663 UXX47657:UXX47663 VHT47657:VHT47663 VRP47657:VRP47663 WBL47657:WBL47663 WLH47657:WLH47663 WVD47657:WVD47663 IR113193:IR113199 SN113193:SN113199 ACJ113193:ACJ113199 AMF113193:AMF113199 AWB113193:AWB113199 BFX113193:BFX113199 BPT113193:BPT113199 BZP113193:BZP113199 CJL113193:CJL113199 CTH113193:CTH113199 DDD113193:DDD113199 DMZ113193:DMZ113199 DWV113193:DWV113199 EGR113193:EGR113199 EQN113193:EQN113199 FAJ113193:FAJ113199 FKF113193:FKF113199 FUB113193:FUB113199 GDX113193:GDX113199 GNT113193:GNT113199 GXP113193:GXP113199 HHL113193:HHL113199 HRH113193:HRH113199 IBD113193:IBD113199 IKZ113193:IKZ113199 IUV113193:IUV113199 JER113193:JER113199 JON113193:JON113199 JYJ113193:JYJ113199 KIF113193:KIF113199 KSB113193:KSB113199 LBX113193:LBX113199 LLT113193:LLT113199 LVP113193:LVP113199 MFL113193:MFL113199 MPH113193:MPH113199 MZD113193:MZD113199 NIZ113193:NIZ113199 NSV113193:NSV113199 OCR113193:OCR113199 OMN113193:OMN113199 OWJ113193:OWJ113199 PGF113193:PGF113199 PQB113193:PQB113199 PZX113193:PZX113199 QJT113193:QJT113199 QTP113193:QTP113199 RDL113193:RDL113199 RNH113193:RNH113199 RXD113193:RXD113199 SGZ113193:SGZ113199 SQV113193:SQV113199 TAR113193:TAR113199 TKN113193:TKN113199 TUJ113193:TUJ113199 UEF113193:UEF113199 UOB113193:UOB113199 UXX113193:UXX113199 VHT113193:VHT113199 VRP113193:VRP113199 WBL113193:WBL113199 WLH113193:WLH113199 WVD113193:WVD113199 IR178729:IR178735 SN178729:SN178735 ACJ178729:ACJ178735 AMF178729:AMF178735 AWB178729:AWB178735 BFX178729:BFX178735 BPT178729:BPT178735 BZP178729:BZP178735 CJL178729:CJL178735 CTH178729:CTH178735 DDD178729:DDD178735 DMZ178729:DMZ178735 DWV178729:DWV178735 EGR178729:EGR178735 EQN178729:EQN178735 FAJ178729:FAJ178735 FKF178729:FKF178735 FUB178729:FUB178735 GDX178729:GDX178735 GNT178729:GNT178735 GXP178729:GXP178735 HHL178729:HHL178735 HRH178729:HRH178735 IBD178729:IBD178735 IKZ178729:IKZ178735 IUV178729:IUV178735 JER178729:JER178735 JON178729:JON178735 JYJ178729:JYJ178735 KIF178729:KIF178735 KSB178729:KSB178735 LBX178729:LBX178735 LLT178729:LLT178735 LVP178729:LVP178735 MFL178729:MFL178735 MPH178729:MPH178735 MZD178729:MZD178735 NIZ178729:NIZ178735 NSV178729:NSV178735 OCR178729:OCR178735 OMN178729:OMN178735 OWJ178729:OWJ178735 PGF178729:PGF178735 PQB178729:PQB178735 PZX178729:PZX178735 QJT178729:QJT178735 QTP178729:QTP178735 RDL178729:RDL178735 RNH178729:RNH178735 RXD178729:RXD178735 SGZ178729:SGZ178735 SQV178729:SQV178735 TAR178729:TAR178735 TKN178729:TKN178735 TUJ178729:TUJ178735 UEF178729:UEF178735 UOB178729:UOB178735 UXX178729:UXX178735 VHT178729:VHT178735 VRP178729:VRP178735 WBL178729:WBL178735 WLH178729:WLH178735 WVD178729:WVD178735 IR244265:IR244271 SN244265:SN244271 ACJ244265:ACJ244271 AMF244265:AMF244271 AWB244265:AWB244271 BFX244265:BFX244271 BPT244265:BPT244271 BZP244265:BZP244271 CJL244265:CJL244271 CTH244265:CTH244271 DDD244265:DDD244271 DMZ244265:DMZ244271 DWV244265:DWV244271 EGR244265:EGR244271 EQN244265:EQN244271 FAJ244265:FAJ244271 FKF244265:FKF244271 FUB244265:FUB244271 GDX244265:GDX244271 GNT244265:GNT244271 GXP244265:GXP244271 HHL244265:HHL244271 HRH244265:HRH244271 IBD244265:IBD244271 IKZ244265:IKZ244271 IUV244265:IUV244271 JER244265:JER244271 JON244265:JON244271 JYJ244265:JYJ244271 KIF244265:KIF244271 KSB244265:KSB244271 LBX244265:LBX244271 LLT244265:LLT244271 LVP244265:LVP244271 MFL244265:MFL244271 MPH244265:MPH244271 MZD244265:MZD244271 NIZ244265:NIZ244271 NSV244265:NSV244271 OCR244265:OCR244271 OMN244265:OMN244271 OWJ244265:OWJ244271 PGF244265:PGF244271 PQB244265:PQB244271 PZX244265:PZX244271 QJT244265:QJT244271 QTP244265:QTP244271 RDL244265:RDL244271 RNH244265:RNH244271 RXD244265:RXD244271 SGZ244265:SGZ244271 SQV244265:SQV244271 TAR244265:TAR244271 TKN244265:TKN244271 TUJ244265:TUJ244271 UEF244265:UEF244271 UOB244265:UOB244271 UXX244265:UXX244271 VHT244265:VHT244271 VRP244265:VRP244271 WBL244265:WBL244271 WLH244265:WLH244271 WVD244265:WVD244271 IR309801:IR309807 SN309801:SN309807 ACJ309801:ACJ309807 AMF309801:AMF309807 AWB309801:AWB309807 BFX309801:BFX309807 BPT309801:BPT309807 BZP309801:BZP309807 CJL309801:CJL309807 CTH309801:CTH309807 DDD309801:DDD309807 DMZ309801:DMZ309807 DWV309801:DWV309807 EGR309801:EGR309807 EQN309801:EQN309807 FAJ309801:FAJ309807 FKF309801:FKF309807 FUB309801:FUB309807 GDX309801:GDX309807 GNT309801:GNT309807 GXP309801:GXP309807 HHL309801:HHL309807 HRH309801:HRH309807 IBD309801:IBD309807 IKZ309801:IKZ309807 IUV309801:IUV309807 JER309801:JER309807 JON309801:JON309807 JYJ309801:JYJ309807 KIF309801:KIF309807 KSB309801:KSB309807 LBX309801:LBX309807 LLT309801:LLT309807 LVP309801:LVP309807 MFL309801:MFL309807 MPH309801:MPH309807 MZD309801:MZD309807 NIZ309801:NIZ309807 NSV309801:NSV309807 OCR309801:OCR309807 OMN309801:OMN309807 OWJ309801:OWJ309807 PGF309801:PGF309807 PQB309801:PQB309807 PZX309801:PZX309807 QJT309801:QJT309807 QTP309801:QTP309807 RDL309801:RDL309807 RNH309801:RNH309807 RXD309801:RXD309807 SGZ309801:SGZ309807 SQV309801:SQV309807 TAR309801:TAR309807 TKN309801:TKN309807 TUJ309801:TUJ309807 UEF309801:UEF309807 UOB309801:UOB309807 UXX309801:UXX309807 VHT309801:VHT309807 VRP309801:VRP309807 WBL309801:WBL309807 WLH309801:WLH309807 WVD309801:WVD309807 IR375337:IR375343 SN375337:SN375343 ACJ375337:ACJ375343 AMF375337:AMF375343 AWB375337:AWB375343 BFX375337:BFX375343 BPT375337:BPT375343 BZP375337:BZP375343 CJL375337:CJL375343 CTH375337:CTH375343 DDD375337:DDD375343 DMZ375337:DMZ375343 DWV375337:DWV375343 EGR375337:EGR375343 EQN375337:EQN375343 FAJ375337:FAJ375343 FKF375337:FKF375343 FUB375337:FUB375343 GDX375337:GDX375343 GNT375337:GNT375343 GXP375337:GXP375343 HHL375337:HHL375343 HRH375337:HRH375343 IBD375337:IBD375343 IKZ375337:IKZ375343 IUV375337:IUV375343 JER375337:JER375343 JON375337:JON375343 JYJ375337:JYJ375343 KIF375337:KIF375343 KSB375337:KSB375343 LBX375337:LBX375343 LLT375337:LLT375343 LVP375337:LVP375343 MFL375337:MFL375343 MPH375337:MPH375343 MZD375337:MZD375343 NIZ375337:NIZ375343 NSV375337:NSV375343 OCR375337:OCR375343 OMN375337:OMN375343 OWJ375337:OWJ375343 PGF375337:PGF375343 PQB375337:PQB375343 PZX375337:PZX375343 QJT375337:QJT375343 QTP375337:QTP375343 RDL375337:RDL375343 RNH375337:RNH375343 RXD375337:RXD375343 SGZ375337:SGZ375343 SQV375337:SQV375343 TAR375337:TAR375343 TKN375337:TKN375343 TUJ375337:TUJ375343 UEF375337:UEF375343 UOB375337:UOB375343 UXX375337:UXX375343 VHT375337:VHT375343 VRP375337:VRP375343 WBL375337:WBL375343 WLH375337:WLH375343 WVD375337:WVD375343 IR440873:IR440879 SN440873:SN440879 ACJ440873:ACJ440879 AMF440873:AMF440879 AWB440873:AWB440879 BFX440873:BFX440879 BPT440873:BPT440879 BZP440873:BZP440879 CJL440873:CJL440879 CTH440873:CTH440879 DDD440873:DDD440879 DMZ440873:DMZ440879 DWV440873:DWV440879 EGR440873:EGR440879 EQN440873:EQN440879 FAJ440873:FAJ440879 FKF440873:FKF440879 FUB440873:FUB440879 GDX440873:GDX440879 GNT440873:GNT440879 GXP440873:GXP440879 HHL440873:HHL440879 HRH440873:HRH440879 IBD440873:IBD440879 IKZ440873:IKZ440879 IUV440873:IUV440879 JER440873:JER440879 JON440873:JON440879 JYJ440873:JYJ440879 KIF440873:KIF440879 KSB440873:KSB440879 LBX440873:LBX440879 LLT440873:LLT440879 LVP440873:LVP440879 MFL440873:MFL440879 MPH440873:MPH440879 MZD440873:MZD440879 NIZ440873:NIZ440879 NSV440873:NSV440879 OCR440873:OCR440879 OMN440873:OMN440879 OWJ440873:OWJ440879 PGF440873:PGF440879 PQB440873:PQB440879 PZX440873:PZX440879 QJT440873:QJT440879 QTP440873:QTP440879 RDL440873:RDL440879 RNH440873:RNH440879 RXD440873:RXD440879 SGZ440873:SGZ440879 SQV440873:SQV440879 TAR440873:TAR440879 TKN440873:TKN440879 TUJ440873:TUJ440879 UEF440873:UEF440879 UOB440873:UOB440879 UXX440873:UXX440879 VHT440873:VHT440879 VRP440873:VRP440879 WBL440873:WBL440879 WLH440873:WLH440879 WVD440873:WVD440879 IR506409:IR506415 SN506409:SN506415 ACJ506409:ACJ506415 AMF506409:AMF506415 AWB506409:AWB506415 BFX506409:BFX506415 BPT506409:BPT506415 BZP506409:BZP506415 CJL506409:CJL506415 CTH506409:CTH506415 DDD506409:DDD506415 DMZ506409:DMZ506415 DWV506409:DWV506415 EGR506409:EGR506415 EQN506409:EQN506415 FAJ506409:FAJ506415 FKF506409:FKF506415 FUB506409:FUB506415 GDX506409:GDX506415 GNT506409:GNT506415 GXP506409:GXP506415 HHL506409:HHL506415 HRH506409:HRH506415 IBD506409:IBD506415 IKZ506409:IKZ506415 IUV506409:IUV506415 JER506409:JER506415 JON506409:JON506415 JYJ506409:JYJ506415 KIF506409:KIF506415 KSB506409:KSB506415 LBX506409:LBX506415 LLT506409:LLT506415 LVP506409:LVP506415 MFL506409:MFL506415 MPH506409:MPH506415 MZD506409:MZD506415 NIZ506409:NIZ506415 NSV506409:NSV506415 OCR506409:OCR506415 OMN506409:OMN506415 OWJ506409:OWJ506415 PGF506409:PGF506415 PQB506409:PQB506415 PZX506409:PZX506415 QJT506409:QJT506415 QTP506409:QTP506415 RDL506409:RDL506415 RNH506409:RNH506415 RXD506409:RXD506415 SGZ506409:SGZ506415 SQV506409:SQV506415 TAR506409:TAR506415 TKN506409:TKN506415 TUJ506409:TUJ506415 UEF506409:UEF506415 UOB506409:UOB506415 UXX506409:UXX506415 VHT506409:VHT506415 VRP506409:VRP506415 WBL506409:WBL506415 WLH506409:WLH506415 WVD506409:WVD506415 IR571945:IR571951 SN571945:SN571951 ACJ571945:ACJ571951 AMF571945:AMF571951 AWB571945:AWB571951 BFX571945:BFX571951 BPT571945:BPT571951 BZP571945:BZP571951 CJL571945:CJL571951 CTH571945:CTH571951 DDD571945:DDD571951 DMZ571945:DMZ571951 DWV571945:DWV571951 EGR571945:EGR571951 EQN571945:EQN571951 FAJ571945:FAJ571951 FKF571945:FKF571951 FUB571945:FUB571951 GDX571945:GDX571951 GNT571945:GNT571951 GXP571945:GXP571951 HHL571945:HHL571951 HRH571945:HRH571951 IBD571945:IBD571951 IKZ571945:IKZ571951 IUV571945:IUV571951 JER571945:JER571951 JON571945:JON571951 JYJ571945:JYJ571951 KIF571945:KIF571951 KSB571945:KSB571951 LBX571945:LBX571951 LLT571945:LLT571951 LVP571945:LVP571951 MFL571945:MFL571951 MPH571945:MPH571951 MZD571945:MZD571951 NIZ571945:NIZ571951 NSV571945:NSV571951 OCR571945:OCR571951 OMN571945:OMN571951 OWJ571945:OWJ571951 PGF571945:PGF571951 PQB571945:PQB571951 PZX571945:PZX571951 QJT571945:QJT571951 QTP571945:QTP571951 RDL571945:RDL571951 RNH571945:RNH571951 RXD571945:RXD571951 SGZ571945:SGZ571951 SQV571945:SQV571951 TAR571945:TAR571951 TKN571945:TKN571951 TUJ571945:TUJ571951 UEF571945:UEF571951 UOB571945:UOB571951 UXX571945:UXX571951 VHT571945:VHT571951 VRP571945:VRP571951 WBL571945:WBL571951 WLH571945:WLH571951 WVD571945:WVD571951 IR637481:IR637487 SN637481:SN637487 ACJ637481:ACJ637487 AMF637481:AMF637487 AWB637481:AWB637487 BFX637481:BFX637487 BPT637481:BPT637487 BZP637481:BZP637487 CJL637481:CJL637487 CTH637481:CTH637487 DDD637481:DDD637487 DMZ637481:DMZ637487 DWV637481:DWV637487 EGR637481:EGR637487 EQN637481:EQN637487 FAJ637481:FAJ637487 FKF637481:FKF637487 FUB637481:FUB637487 GDX637481:GDX637487 GNT637481:GNT637487 GXP637481:GXP637487 HHL637481:HHL637487 HRH637481:HRH637487 IBD637481:IBD637487 IKZ637481:IKZ637487 IUV637481:IUV637487 JER637481:JER637487 JON637481:JON637487 JYJ637481:JYJ637487 KIF637481:KIF637487 KSB637481:KSB637487 LBX637481:LBX637487 LLT637481:LLT637487 LVP637481:LVP637487 MFL637481:MFL637487 MPH637481:MPH637487 MZD637481:MZD637487 NIZ637481:NIZ637487 NSV637481:NSV637487 OCR637481:OCR637487 OMN637481:OMN637487 OWJ637481:OWJ637487 PGF637481:PGF637487 PQB637481:PQB637487 PZX637481:PZX637487 QJT637481:QJT637487 QTP637481:QTP637487 RDL637481:RDL637487 RNH637481:RNH637487 RXD637481:RXD637487 SGZ637481:SGZ637487 SQV637481:SQV637487 TAR637481:TAR637487 TKN637481:TKN637487 TUJ637481:TUJ637487 UEF637481:UEF637487 UOB637481:UOB637487 UXX637481:UXX637487 VHT637481:VHT637487 VRP637481:VRP637487 WBL637481:WBL637487 WLH637481:WLH637487 WVD637481:WVD637487 IR703017:IR703023 SN703017:SN703023 ACJ703017:ACJ703023 AMF703017:AMF703023 AWB703017:AWB703023 BFX703017:BFX703023 BPT703017:BPT703023 BZP703017:BZP703023 CJL703017:CJL703023 CTH703017:CTH703023 DDD703017:DDD703023 DMZ703017:DMZ703023 DWV703017:DWV703023 EGR703017:EGR703023 EQN703017:EQN703023 FAJ703017:FAJ703023 FKF703017:FKF703023 FUB703017:FUB703023 GDX703017:GDX703023 GNT703017:GNT703023 GXP703017:GXP703023 HHL703017:HHL703023 HRH703017:HRH703023 IBD703017:IBD703023 IKZ703017:IKZ703023 IUV703017:IUV703023 JER703017:JER703023 JON703017:JON703023 JYJ703017:JYJ703023 KIF703017:KIF703023 KSB703017:KSB703023 LBX703017:LBX703023 LLT703017:LLT703023 LVP703017:LVP703023 MFL703017:MFL703023 MPH703017:MPH703023 MZD703017:MZD703023 NIZ703017:NIZ703023 NSV703017:NSV703023 OCR703017:OCR703023 OMN703017:OMN703023 OWJ703017:OWJ703023 PGF703017:PGF703023 PQB703017:PQB703023 PZX703017:PZX703023 QJT703017:QJT703023 QTP703017:QTP703023 RDL703017:RDL703023 RNH703017:RNH703023 RXD703017:RXD703023 SGZ703017:SGZ703023 SQV703017:SQV703023 TAR703017:TAR703023 TKN703017:TKN703023 TUJ703017:TUJ703023 UEF703017:UEF703023 UOB703017:UOB703023 UXX703017:UXX703023 VHT703017:VHT703023 VRP703017:VRP703023 WBL703017:WBL703023 WLH703017:WLH703023 WVD703017:WVD703023 IR768553:IR768559 SN768553:SN768559 ACJ768553:ACJ768559 AMF768553:AMF768559 AWB768553:AWB768559 BFX768553:BFX768559 BPT768553:BPT768559 BZP768553:BZP768559 CJL768553:CJL768559 CTH768553:CTH768559 DDD768553:DDD768559 DMZ768553:DMZ768559 DWV768553:DWV768559 EGR768553:EGR768559 EQN768553:EQN768559 FAJ768553:FAJ768559 FKF768553:FKF768559 FUB768553:FUB768559 GDX768553:GDX768559 GNT768553:GNT768559 GXP768553:GXP768559 HHL768553:HHL768559 HRH768553:HRH768559 IBD768553:IBD768559 IKZ768553:IKZ768559 IUV768553:IUV768559 JER768553:JER768559 JON768553:JON768559 JYJ768553:JYJ768559 KIF768553:KIF768559 KSB768553:KSB768559 LBX768553:LBX768559 LLT768553:LLT768559 LVP768553:LVP768559 MFL768553:MFL768559 MPH768553:MPH768559 MZD768553:MZD768559 NIZ768553:NIZ768559 NSV768553:NSV768559 OCR768553:OCR768559 OMN768553:OMN768559 OWJ768553:OWJ768559 PGF768553:PGF768559 PQB768553:PQB768559 PZX768553:PZX768559 QJT768553:QJT768559 QTP768553:QTP768559 RDL768553:RDL768559 RNH768553:RNH768559 RXD768553:RXD768559 SGZ768553:SGZ768559 SQV768553:SQV768559 TAR768553:TAR768559 TKN768553:TKN768559 TUJ768553:TUJ768559 UEF768553:UEF768559 UOB768553:UOB768559 UXX768553:UXX768559 VHT768553:VHT768559 VRP768553:VRP768559 WBL768553:WBL768559 WLH768553:WLH768559 WVD768553:WVD768559 IR834089:IR834095 SN834089:SN834095 ACJ834089:ACJ834095 AMF834089:AMF834095 AWB834089:AWB834095 BFX834089:BFX834095 BPT834089:BPT834095 BZP834089:BZP834095 CJL834089:CJL834095 CTH834089:CTH834095 DDD834089:DDD834095 DMZ834089:DMZ834095 DWV834089:DWV834095 EGR834089:EGR834095 EQN834089:EQN834095 FAJ834089:FAJ834095 FKF834089:FKF834095 FUB834089:FUB834095 GDX834089:GDX834095 GNT834089:GNT834095 GXP834089:GXP834095 HHL834089:HHL834095 HRH834089:HRH834095 IBD834089:IBD834095 IKZ834089:IKZ834095 IUV834089:IUV834095 JER834089:JER834095 JON834089:JON834095 JYJ834089:JYJ834095 KIF834089:KIF834095 KSB834089:KSB834095 LBX834089:LBX834095 LLT834089:LLT834095 LVP834089:LVP834095 MFL834089:MFL834095 MPH834089:MPH834095 MZD834089:MZD834095 NIZ834089:NIZ834095 NSV834089:NSV834095 OCR834089:OCR834095 OMN834089:OMN834095 OWJ834089:OWJ834095 PGF834089:PGF834095 PQB834089:PQB834095 PZX834089:PZX834095 QJT834089:QJT834095 QTP834089:QTP834095 RDL834089:RDL834095 RNH834089:RNH834095 RXD834089:RXD834095 SGZ834089:SGZ834095 SQV834089:SQV834095 TAR834089:TAR834095 TKN834089:TKN834095 TUJ834089:TUJ834095 UEF834089:UEF834095 UOB834089:UOB834095 UXX834089:UXX834095 VHT834089:VHT834095 VRP834089:VRP834095 WBL834089:WBL834095 WLH834089:WLH834095 WVD834089:WVD834095 IR899625:IR899631 SN899625:SN899631 ACJ899625:ACJ899631 AMF899625:AMF899631 AWB899625:AWB899631 BFX899625:BFX899631 BPT899625:BPT899631 BZP899625:BZP899631 CJL899625:CJL899631 CTH899625:CTH899631 DDD899625:DDD899631 DMZ899625:DMZ899631 DWV899625:DWV899631 EGR899625:EGR899631 EQN899625:EQN899631 FAJ899625:FAJ899631 FKF899625:FKF899631 FUB899625:FUB899631 GDX899625:GDX899631 GNT899625:GNT899631 GXP899625:GXP899631 HHL899625:HHL899631 HRH899625:HRH899631 IBD899625:IBD899631 IKZ899625:IKZ899631 IUV899625:IUV899631 JER899625:JER899631 JON899625:JON899631 JYJ899625:JYJ899631 KIF899625:KIF899631 KSB899625:KSB899631 LBX899625:LBX899631 LLT899625:LLT899631 LVP899625:LVP899631 MFL899625:MFL899631 MPH899625:MPH899631 MZD899625:MZD899631 NIZ899625:NIZ899631 NSV899625:NSV899631 OCR899625:OCR899631 OMN899625:OMN899631 OWJ899625:OWJ899631 PGF899625:PGF899631 PQB899625:PQB899631 PZX899625:PZX899631 QJT899625:QJT899631 QTP899625:QTP899631 RDL899625:RDL899631 RNH899625:RNH899631 RXD899625:RXD899631 SGZ899625:SGZ899631 SQV899625:SQV899631 TAR899625:TAR899631 TKN899625:TKN899631 TUJ899625:TUJ899631 UEF899625:UEF899631 UOB899625:UOB899631 UXX899625:UXX899631 VHT899625:VHT899631 VRP899625:VRP899631 WBL899625:WBL899631 WLH899625:WLH899631 WVD899625:WVD899631 IR965161:IR965167 SN965161:SN965167 ACJ965161:ACJ965167 AMF965161:AMF965167 AWB965161:AWB965167 BFX965161:BFX965167 BPT965161:BPT965167 BZP965161:BZP965167 CJL965161:CJL965167 CTH965161:CTH965167 DDD965161:DDD965167 DMZ965161:DMZ965167 DWV965161:DWV965167 EGR965161:EGR965167 EQN965161:EQN965167 FAJ965161:FAJ965167 FKF965161:FKF965167 FUB965161:FUB965167 GDX965161:GDX965167 GNT965161:GNT965167 GXP965161:GXP965167 HHL965161:HHL965167 HRH965161:HRH965167 IBD965161:IBD965167 IKZ965161:IKZ965167 IUV965161:IUV965167 JER965161:JER965167 JON965161:JON965167 JYJ965161:JYJ965167 KIF965161:KIF965167 KSB965161:KSB965167 LBX965161:LBX965167 LLT965161:LLT965167 LVP965161:LVP965167 MFL965161:MFL965167 MPH965161:MPH965167 MZD965161:MZD965167 NIZ965161:NIZ965167 NSV965161:NSV965167 OCR965161:OCR965167 OMN965161:OMN965167 OWJ965161:OWJ965167 PGF965161:PGF965167 PQB965161:PQB965167 PZX965161:PZX965167 QJT965161:QJT965167 QTP965161:QTP965167 RDL965161:RDL965167 RNH965161:RNH965167 RXD965161:RXD965167 SGZ965161:SGZ965167 SQV965161:SQV965167 TAR965161:TAR965167 TKN965161:TKN965167 TUJ965161:TUJ965167 UEF965161:UEF965167 UOB965161:UOB965167 UXX965161:UXX965167 VHT965161:VHT965167 VRP965161:VRP965167 WBL965161:WBL965167 WLH965161:WLH965167 WVD965161:WVD965167">
      <formula1>"LNG,Boru Gazı"</formula1>
    </dataValidation>
    <dataValidation type="whole" allowBlank="1" showInputMessage="1" showErrorMessage="1" sqref="B8:C8">
      <formula1>2001</formula1>
      <formula2>2050</formula2>
    </dataValidation>
    <dataValidation type="decimal" allowBlank="1" showErrorMessage="1" errorTitle="İstenen Aralıkta Değil!" error="İstenen Aralık: Minimum=-9223372036854775808 Maksimum=9223372036854775807" sqref="E10:E13">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8:B19 B15:B16 B10:D13">
      <formula1>0</formula1>
      <formula2>2147483647</formula2>
    </dataValidation>
    <dataValidation type="decimal" allowBlank="1" showErrorMessage="1" errorTitle="İstenen Aralıkta Değil!" error="İstenen Aralık: Minimum=0.0 Maksimum=9223372036854775807" sqref="C18:D19 C15:D16">
      <formula1>0</formula1>
      <formula2>9223372036854770000</formula2>
    </dataValidation>
  </dataValidation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4">
    <tabColor rgb="FF00B0F0"/>
  </sheetPr>
  <dimension ref="A1:L43"/>
  <sheetViews>
    <sheetView zoomScale="90" zoomScaleNormal="90" workbookViewId="0">
      <selection activeCell="B2" sqref="B2:D2"/>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8.5703125" style="220" customWidth="1"/>
    <col min="6" max="6" width="16.42578125" style="220" customWidth="1"/>
    <col min="7" max="7" width="16.7109375" style="220" customWidth="1"/>
    <col min="8" max="9" width="15.5703125" style="220" customWidth="1"/>
    <col min="10" max="11" width="16" style="220" customWidth="1"/>
    <col min="12" max="12" width="15.140625" style="220" customWidth="1"/>
    <col min="13" max="239" width="9.140625" style="220"/>
    <col min="240" max="240" width="27.42578125" style="220" customWidth="1"/>
    <col min="241" max="241" width="17.85546875" style="220" customWidth="1"/>
    <col min="242" max="242" width="26" style="220" customWidth="1"/>
    <col min="243" max="243" width="10.42578125" style="220" customWidth="1"/>
    <col min="244" max="244" width="13" style="220" customWidth="1"/>
    <col min="245" max="245" width="32.42578125" style="220" bestFit="1" customWidth="1"/>
    <col min="246" max="495" width="9.140625" style="220"/>
    <col min="496" max="496" width="27.42578125" style="220" customWidth="1"/>
    <col min="497" max="497" width="17.85546875" style="220" customWidth="1"/>
    <col min="498" max="498" width="26" style="220" customWidth="1"/>
    <col min="499" max="499" width="10.42578125" style="220" customWidth="1"/>
    <col min="500" max="500" width="13" style="220" customWidth="1"/>
    <col min="501" max="501" width="32.42578125" style="220" bestFit="1" customWidth="1"/>
    <col min="502" max="751" width="9.140625" style="220"/>
    <col min="752" max="752" width="27.42578125" style="220" customWidth="1"/>
    <col min="753" max="753" width="17.85546875" style="220" customWidth="1"/>
    <col min="754" max="754" width="26" style="220" customWidth="1"/>
    <col min="755" max="755" width="10.42578125" style="220" customWidth="1"/>
    <col min="756" max="756" width="13" style="220" customWidth="1"/>
    <col min="757" max="757" width="32.42578125" style="220" bestFit="1" customWidth="1"/>
    <col min="758" max="1007" width="9.140625" style="220"/>
    <col min="1008" max="1008" width="27.42578125" style="220" customWidth="1"/>
    <col min="1009" max="1009" width="17.85546875" style="220" customWidth="1"/>
    <col min="1010" max="1010" width="26" style="220" customWidth="1"/>
    <col min="1011" max="1011" width="10.42578125" style="220" customWidth="1"/>
    <col min="1012" max="1012" width="13" style="220" customWidth="1"/>
    <col min="1013" max="1013" width="32.42578125" style="220" bestFit="1" customWidth="1"/>
    <col min="1014" max="1263" width="9.140625" style="220"/>
    <col min="1264" max="1264" width="27.42578125" style="220" customWidth="1"/>
    <col min="1265" max="1265" width="17.85546875" style="220" customWidth="1"/>
    <col min="1266" max="1266" width="26" style="220" customWidth="1"/>
    <col min="1267" max="1267" width="10.42578125" style="220" customWidth="1"/>
    <col min="1268" max="1268" width="13" style="220" customWidth="1"/>
    <col min="1269" max="1269" width="32.42578125" style="220" bestFit="1" customWidth="1"/>
    <col min="1270" max="1519" width="9.140625" style="220"/>
    <col min="1520" max="1520" width="27.42578125" style="220" customWidth="1"/>
    <col min="1521" max="1521" width="17.85546875" style="220" customWidth="1"/>
    <col min="1522" max="1522" width="26" style="220" customWidth="1"/>
    <col min="1523" max="1523" width="10.42578125" style="220" customWidth="1"/>
    <col min="1524" max="1524" width="13" style="220" customWidth="1"/>
    <col min="1525" max="1525" width="32.42578125" style="220" bestFit="1" customWidth="1"/>
    <col min="1526" max="1775" width="9.140625" style="220"/>
    <col min="1776" max="1776" width="27.42578125" style="220" customWidth="1"/>
    <col min="1777" max="1777" width="17.85546875" style="220" customWidth="1"/>
    <col min="1778" max="1778" width="26" style="220" customWidth="1"/>
    <col min="1779" max="1779" width="10.42578125" style="220" customWidth="1"/>
    <col min="1780" max="1780" width="13" style="220" customWidth="1"/>
    <col min="1781" max="1781" width="32.42578125" style="220" bestFit="1" customWidth="1"/>
    <col min="1782" max="2031" width="9.140625" style="220"/>
    <col min="2032" max="2032" width="27.42578125" style="220" customWidth="1"/>
    <col min="2033" max="2033" width="17.85546875" style="220" customWidth="1"/>
    <col min="2034" max="2034" width="26" style="220" customWidth="1"/>
    <col min="2035" max="2035" width="10.42578125" style="220" customWidth="1"/>
    <col min="2036" max="2036" width="13" style="220" customWidth="1"/>
    <col min="2037" max="2037" width="32.42578125" style="220" bestFit="1" customWidth="1"/>
    <col min="2038" max="2287" width="9.140625" style="220"/>
    <col min="2288" max="2288" width="27.42578125" style="220" customWidth="1"/>
    <col min="2289" max="2289" width="17.85546875" style="220" customWidth="1"/>
    <col min="2290" max="2290" width="26" style="220" customWidth="1"/>
    <col min="2291" max="2291" width="10.42578125" style="220" customWidth="1"/>
    <col min="2292" max="2292" width="13" style="220" customWidth="1"/>
    <col min="2293" max="2293" width="32.42578125" style="220" bestFit="1" customWidth="1"/>
    <col min="2294" max="2543" width="9.140625" style="220"/>
    <col min="2544" max="2544" width="27.42578125" style="220" customWidth="1"/>
    <col min="2545" max="2545" width="17.85546875" style="220" customWidth="1"/>
    <col min="2546" max="2546" width="26" style="220" customWidth="1"/>
    <col min="2547" max="2547" width="10.42578125" style="220" customWidth="1"/>
    <col min="2548" max="2548" width="13" style="220" customWidth="1"/>
    <col min="2549" max="2549" width="32.42578125" style="220" bestFit="1" customWidth="1"/>
    <col min="2550" max="2799" width="9.140625" style="220"/>
    <col min="2800" max="2800" width="27.42578125" style="220" customWidth="1"/>
    <col min="2801" max="2801" width="17.85546875" style="220" customWidth="1"/>
    <col min="2802" max="2802" width="26" style="220" customWidth="1"/>
    <col min="2803" max="2803" width="10.42578125" style="220" customWidth="1"/>
    <col min="2804" max="2804" width="13" style="220" customWidth="1"/>
    <col min="2805" max="2805" width="32.42578125" style="220" bestFit="1" customWidth="1"/>
    <col min="2806" max="3055" width="9.140625" style="220"/>
    <col min="3056" max="3056" width="27.42578125" style="220" customWidth="1"/>
    <col min="3057" max="3057" width="17.85546875" style="220" customWidth="1"/>
    <col min="3058" max="3058" width="26" style="220" customWidth="1"/>
    <col min="3059" max="3059" width="10.42578125" style="220" customWidth="1"/>
    <col min="3060" max="3060" width="13" style="220" customWidth="1"/>
    <col min="3061" max="3061" width="32.42578125" style="220" bestFit="1" customWidth="1"/>
    <col min="3062" max="3311" width="9.140625" style="220"/>
    <col min="3312" max="3312" width="27.42578125" style="220" customWidth="1"/>
    <col min="3313" max="3313" width="17.85546875" style="220" customWidth="1"/>
    <col min="3314" max="3314" width="26" style="220" customWidth="1"/>
    <col min="3315" max="3315" width="10.42578125" style="220" customWidth="1"/>
    <col min="3316" max="3316" width="13" style="220" customWidth="1"/>
    <col min="3317" max="3317" width="32.42578125" style="220" bestFit="1" customWidth="1"/>
    <col min="3318" max="3567" width="9.140625" style="220"/>
    <col min="3568" max="3568" width="27.42578125" style="220" customWidth="1"/>
    <col min="3569" max="3569" width="17.85546875" style="220" customWidth="1"/>
    <col min="3570" max="3570" width="26" style="220" customWidth="1"/>
    <col min="3571" max="3571" width="10.42578125" style="220" customWidth="1"/>
    <col min="3572" max="3572" width="13" style="220" customWidth="1"/>
    <col min="3573" max="3573" width="32.42578125" style="220" bestFit="1" customWidth="1"/>
    <col min="3574" max="3823" width="9.140625" style="220"/>
    <col min="3824" max="3824" width="27.42578125" style="220" customWidth="1"/>
    <col min="3825" max="3825" width="17.85546875" style="220" customWidth="1"/>
    <col min="3826" max="3826" width="26" style="220" customWidth="1"/>
    <col min="3827" max="3827" width="10.42578125" style="220" customWidth="1"/>
    <col min="3828" max="3828" width="13" style="220" customWidth="1"/>
    <col min="3829" max="3829" width="32.42578125" style="220" bestFit="1" customWidth="1"/>
    <col min="3830" max="4079" width="9.140625" style="220"/>
    <col min="4080" max="4080" width="27.42578125" style="220" customWidth="1"/>
    <col min="4081" max="4081" width="17.85546875" style="220" customWidth="1"/>
    <col min="4082" max="4082" width="26" style="220" customWidth="1"/>
    <col min="4083" max="4083" width="10.42578125" style="220" customWidth="1"/>
    <col min="4084" max="4084" width="13" style="220" customWidth="1"/>
    <col min="4085" max="4085" width="32.42578125" style="220" bestFit="1" customWidth="1"/>
    <col min="4086" max="4335" width="9.140625" style="220"/>
    <col min="4336" max="4336" width="27.42578125" style="220" customWidth="1"/>
    <col min="4337" max="4337" width="17.85546875" style="220" customWidth="1"/>
    <col min="4338" max="4338" width="26" style="220" customWidth="1"/>
    <col min="4339" max="4339" width="10.42578125" style="220" customWidth="1"/>
    <col min="4340" max="4340" width="13" style="220" customWidth="1"/>
    <col min="4341" max="4341" width="32.42578125" style="220" bestFit="1" customWidth="1"/>
    <col min="4342" max="4591" width="9.140625" style="220"/>
    <col min="4592" max="4592" width="27.42578125" style="220" customWidth="1"/>
    <col min="4593" max="4593" width="17.85546875" style="220" customWidth="1"/>
    <col min="4594" max="4594" width="26" style="220" customWidth="1"/>
    <col min="4595" max="4595" width="10.42578125" style="220" customWidth="1"/>
    <col min="4596" max="4596" width="13" style="220" customWidth="1"/>
    <col min="4597" max="4597" width="32.42578125" style="220" bestFit="1" customWidth="1"/>
    <col min="4598" max="4847" width="9.140625" style="220"/>
    <col min="4848" max="4848" width="27.42578125" style="220" customWidth="1"/>
    <col min="4849" max="4849" width="17.85546875" style="220" customWidth="1"/>
    <col min="4850" max="4850" width="26" style="220" customWidth="1"/>
    <col min="4851" max="4851" width="10.42578125" style="220" customWidth="1"/>
    <col min="4852" max="4852" width="13" style="220" customWidth="1"/>
    <col min="4853" max="4853" width="32.42578125" style="220" bestFit="1" customWidth="1"/>
    <col min="4854" max="5103" width="9.140625" style="220"/>
    <col min="5104" max="5104" width="27.42578125" style="220" customWidth="1"/>
    <col min="5105" max="5105" width="17.85546875" style="220" customWidth="1"/>
    <col min="5106" max="5106" width="26" style="220" customWidth="1"/>
    <col min="5107" max="5107" width="10.42578125" style="220" customWidth="1"/>
    <col min="5108" max="5108" width="13" style="220" customWidth="1"/>
    <col min="5109" max="5109" width="32.42578125" style="220" bestFit="1" customWidth="1"/>
    <col min="5110" max="5359" width="9.140625" style="220"/>
    <col min="5360" max="5360" width="27.42578125" style="220" customWidth="1"/>
    <col min="5361" max="5361" width="17.85546875" style="220" customWidth="1"/>
    <col min="5362" max="5362" width="26" style="220" customWidth="1"/>
    <col min="5363" max="5363" width="10.42578125" style="220" customWidth="1"/>
    <col min="5364" max="5364" width="13" style="220" customWidth="1"/>
    <col min="5365" max="5365" width="32.42578125" style="220" bestFit="1" customWidth="1"/>
    <col min="5366" max="5615" width="9.140625" style="220"/>
    <col min="5616" max="5616" width="27.42578125" style="220" customWidth="1"/>
    <col min="5617" max="5617" width="17.85546875" style="220" customWidth="1"/>
    <col min="5618" max="5618" width="26" style="220" customWidth="1"/>
    <col min="5619" max="5619" width="10.42578125" style="220" customWidth="1"/>
    <col min="5620" max="5620" width="13" style="220" customWidth="1"/>
    <col min="5621" max="5621" width="32.42578125" style="220" bestFit="1" customWidth="1"/>
    <col min="5622" max="5871" width="9.140625" style="220"/>
    <col min="5872" max="5872" width="27.42578125" style="220" customWidth="1"/>
    <col min="5873" max="5873" width="17.85546875" style="220" customWidth="1"/>
    <col min="5874" max="5874" width="26" style="220" customWidth="1"/>
    <col min="5875" max="5875" width="10.42578125" style="220" customWidth="1"/>
    <col min="5876" max="5876" width="13" style="220" customWidth="1"/>
    <col min="5877" max="5877" width="32.42578125" style="220" bestFit="1" customWidth="1"/>
    <col min="5878" max="6127" width="9.140625" style="220"/>
    <col min="6128" max="6128" width="27.42578125" style="220" customWidth="1"/>
    <col min="6129" max="6129" width="17.85546875" style="220" customWidth="1"/>
    <col min="6130" max="6130" width="26" style="220" customWidth="1"/>
    <col min="6131" max="6131" width="10.42578125" style="220" customWidth="1"/>
    <col min="6132" max="6132" width="13" style="220" customWidth="1"/>
    <col min="6133" max="6133" width="32.42578125" style="220" bestFit="1" customWidth="1"/>
    <col min="6134" max="6383" width="9.140625" style="220"/>
    <col min="6384" max="6384" width="27.42578125" style="220" customWidth="1"/>
    <col min="6385" max="6385" width="17.85546875" style="220" customWidth="1"/>
    <col min="6386" max="6386" width="26" style="220" customWidth="1"/>
    <col min="6387" max="6387" width="10.42578125" style="220" customWidth="1"/>
    <col min="6388" max="6388" width="13" style="220" customWidth="1"/>
    <col min="6389" max="6389" width="32.42578125" style="220" bestFit="1" customWidth="1"/>
    <col min="6390" max="6639" width="9.140625" style="220"/>
    <col min="6640" max="6640" width="27.42578125" style="220" customWidth="1"/>
    <col min="6641" max="6641" width="17.85546875" style="220" customWidth="1"/>
    <col min="6642" max="6642" width="26" style="220" customWidth="1"/>
    <col min="6643" max="6643" width="10.42578125" style="220" customWidth="1"/>
    <col min="6644" max="6644" width="13" style="220" customWidth="1"/>
    <col min="6645" max="6645" width="32.42578125" style="220" bestFit="1" customWidth="1"/>
    <col min="6646" max="6895" width="9.140625" style="220"/>
    <col min="6896" max="6896" width="27.42578125" style="220" customWidth="1"/>
    <col min="6897" max="6897" width="17.85546875" style="220" customWidth="1"/>
    <col min="6898" max="6898" width="26" style="220" customWidth="1"/>
    <col min="6899" max="6899" width="10.42578125" style="220" customWidth="1"/>
    <col min="6900" max="6900" width="13" style="220" customWidth="1"/>
    <col min="6901" max="6901" width="32.42578125" style="220" bestFit="1" customWidth="1"/>
    <col min="6902" max="7151" width="9.140625" style="220"/>
    <col min="7152" max="7152" width="27.42578125" style="220" customWidth="1"/>
    <col min="7153" max="7153" width="17.85546875" style="220" customWidth="1"/>
    <col min="7154" max="7154" width="26" style="220" customWidth="1"/>
    <col min="7155" max="7155" width="10.42578125" style="220" customWidth="1"/>
    <col min="7156" max="7156" width="13" style="220" customWidth="1"/>
    <col min="7157" max="7157" width="32.42578125" style="220" bestFit="1" customWidth="1"/>
    <col min="7158" max="7407" width="9.140625" style="220"/>
    <col min="7408" max="7408" width="27.42578125" style="220" customWidth="1"/>
    <col min="7409" max="7409" width="17.85546875" style="220" customWidth="1"/>
    <col min="7410" max="7410" width="26" style="220" customWidth="1"/>
    <col min="7411" max="7411" width="10.42578125" style="220" customWidth="1"/>
    <col min="7412" max="7412" width="13" style="220" customWidth="1"/>
    <col min="7413" max="7413" width="32.42578125" style="220" bestFit="1" customWidth="1"/>
    <col min="7414" max="7663" width="9.140625" style="220"/>
    <col min="7664" max="7664" width="27.42578125" style="220" customWidth="1"/>
    <col min="7665" max="7665" width="17.85546875" style="220" customWidth="1"/>
    <col min="7666" max="7666" width="26" style="220" customWidth="1"/>
    <col min="7667" max="7667" width="10.42578125" style="220" customWidth="1"/>
    <col min="7668" max="7668" width="13" style="220" customWidth="1"/>
    <col min="7669" max="7669" width="32.42578125" style="220" bestFit="1" customWidth="1"/>
    <col min="7670" max="7919" width="9.140625" style="220"/>
    <col min="7920" max="7920" width="27.42578125" style="220" customWidth="1"/>
    <col min="7921" max="7921" width="17.85546875" style="220" customWidth="1"/>
    <col min="7922" max="7922" width="26" style="220" customWidth="1"/>
    <col min="7923" max="7923" width="10.42578125" style="220" customWidth="1"/>
    <col min="7924" max="7924" width="13" style="220" customWidth="1"/>
    <col min="7925" max="7925" width="32.42578125" style="220" bestFit="1" customWidth="1"/>
    <col min="7926" max="8175" width="9.140625" style="220"/>
    <col min="8176" max="8176" width="27.42578125" style="220" customWidth="1"/>
    <col min="8177" max="8177" width="17.85546875" style="220" customWidth="1"/>
    <col min="8178" max="8178" width="26" style="220" customWidth="1"/>
    <col min="8179" max="8179" width="10.42578125" style="220" customWidth="1"/>
    <col min="8180" max="8180" width="13" style="220" customWidth="1"/>
    <col min="8181" max="8181" width="32.42578125" style="220" bestFit="1" customWidth="1"/>
    <col min="8182" max="8431" width="9.140625" style="220"/>
    <col min="8432" max="8432" width="27.42578125" style="220" customWidth="1"/>
    <col min="8433" max="8433" width="17.85546875" style="220" customWidth="1"/>
    <col min="8434" max="8434" width="26" style="220" customWidth="1"/>
    <col min="8435" max="8435" width="10.42578125" style="220" customWidth="1"/>
    <col min="8436" max="8436" width="13" style="220" customWidth="1"/>
    <col min="8437" max="8437" width="32.42578125" style="220" bestFit="1" customWidth="1"/>
    <col min="8438" max="8687" width="9.140625" style="220"/>
    <col min="8688" max="8688" width="27.42578125" style="220" customWidth="1"/>
    <col min="8689" max="8689" width="17.85546875" style="220" customWidth="1"/>
    <col min="8690" max="8690" width="26" style="220" customWidth="1"/>
    <col min="8691" max="8691" width="10.42578125" style="220" customWidth="1"/>
    <col min="8692" max="8692" width="13" style="220" customWidth="1"/>
    <col min="8693" max="8693" width="32.42578125" style="220" bestFit="1" customWidth="1"/>
    <col min="8694" max="8943" width="9.140625" style="220"/>
    <col min="8944" max="8944" width="27.42578125" style="220" customWidth="1"/>
    <col min="8945" max="8945" width="17.85546875" style="220" customWidth="1"/>
    <col min="8946" max="8946" width="26" style="220" customWidth="1"/>
    <col min="8947" max="8947" width="10.42578125" style="220" customWidth="1"/>
    <col min="8948" max="8948" width="13" style="220" customWidth="1"/>
    <col min="8949" max="8949" width="32.42578125" style="220" bestFit="1" customWidth="1"/>
    <col min="8950" max="9199" width="9.140625" style="220"/>
    <col min="9200" max="9200" width="27.42578125" style="220" customWidth="1"/>
    <col min="9201" max="9201" width="17.85546875" style="220" customWidth="1"/>
    <col min="9202" max="9202" width="26" style="220" customWidth="1"/>
    <col min="9203" max="9203" width="10.42578125" style="220" customWidth="1"/>
    <col min="9204" max="9204" width="13" style="220" customWidth="1"/>
    <col min="9205" max="9205" width="32.42578125" style="220" bestFit="1" customWidth="1"/>
    <col min="9206" max="9455" width="9.140625" style="220"/>
    <col min="9456" max="9456" width="27.42578125" style="220" customWidth="1"/>
    <col min="9457" max="9457" width="17.85546875" style="220" customWidth="1"/>
    <col min="9458" max="9458" width="26" style="220" customWidth="1"/>
    <col min="9459" max="9459" width="10.42578125" style="220" customWidth="1"/>
    <col min="9460" max="9460" width="13" style="220" customWidth="1"/>
    <col min="9461" max="9461" width="32.42578125" style="220" bestFit="1" customWidth="1"/>
    <col min="9462" max="9711" width="9.140625" style="220"/>
    <col min="9712" max="9712" width="27.42578125" style="220" customWidth="1"/>
    <col min="9713" max="9713" width="17.85546875" style="220" customWidth="1"/>
    <col min="9714" max="9714" width="26" style="220" customWidth="1"/>
    <col min="9715" max="9715" width="10.42578125" style="220" customWidth="1"/>
    <col min="9716" max="9716" width="13" style="220" customWidth="1"/>
    <col min="9717" max="9717" width="32.42578125" style="220" bestFit="1" customWidth="1"/>
    <col min="9718" max="9967" width="9.140625" style="220"/>
    <col min="9968" max="9968" width="27.42578125" style="220" customWidth="1"/>
    <col min="9969" max="9969" width="17.85546875" style="220" customWidth="1"/>
    <col min="9970" max="9970" width="26" style="220" customWidth="1"/>
    <col min="9971" max="9971" width="10.42578125" style="220" customWidth="1"/>
    <col min="9972" max="9972" width="13" style="220" customWidth="1"/>
    <col min="9973" max="9973" width="32.42578125" style="220" bestFit="1" customWidth="1"/>
    <col min="9974" max="10223" width="9.140625" style="220"/>
    <col min="10224" max="10224" width="27.42578125" style="220" customWidth="1"/>
    <col min="10225" max="10225" width="17.85546875" style="220" customWidth="1"/>
    <col min="10226" max="10226" width="26" style="220" customWidth="1"/>
    <col min="10227" max="10227" width="10.42578125" style="220" customWidth="1"/>
    <col min="10228" max="10228" width="13" style="220" customWidth="1"/>
    <col min="10229" max="10229" width="32.42578125" style="220" bestFit="1" customWidth="1"/>
    <col min="10230" max="10479" width="9.140625" style="220"/>
    <col min="10480" max="10480" width="27.42578125" style="220" customWidth="1"/>
    <col min="10481" max="10481" width="17.85546875" style="220" customWidth="1"/>
    <col min="10482" max="10482" width="26" style="220" customWidth="1"/>
    <col min="10483" max="10483" width="10.42578125" style="220" customWidth="1"/>
    <col min="10484" max="10484" width="13" style="220" customWidth="1"/>
    <col min="10485" max="10485" width="32.42578125" style="220" bestFit="1" customWidth="1"/>
    <col min="10486" max="10735" width="9.140625" style="220"/>
    <col min="10736" max="10736" width="27.42578125" style="220" customWidth="1"/>
    <col min="10737" max="10737" width="17.85546875" style="220" customWidth="1"/>
    <col min="10738" max="10738" width="26" style="220" customWidth="1"/>
    <col min="10739" max="10739" width="10.42578125" style="220" customWidth="1"/>
    <col min="10740" max="10740" width="13" style="220" customWidth="1"/>
    <col min="10741" max="10741" width="32.42578125" style="220" bestFit="1" customWidth="1"/>
    <col min="10742" max="10991" width="9.140625" style="220"/>
    <col min="10992" max="10992" width="27.42578125" style="220" customWidth="1"/>
    <col min="10993" max="10993" width="17.85546875" style="220" customWidth="1"/>
    <col min="10994" max="10994" width="26" style="220" customWidth="1"/>
    <col min="10995" max="10995" width="10.42578125" style="220" customWidth="1"/>
    <col min="10996" max="10996" width="13" style="220" customWidth="1"/>
    <col min="10997" max="10997" width="32.42578125" style="220" bestFit="1" customWidth="1"/>
    <col min="10998" max="11247" width="9.140625" style="220"/>
    <col min="11248" max="11248" width="27.42578125" style="220" customWidth="1"/>
    <col min="11249" max="11249" width="17.85546875" style="220" customWidth="1"/>
    <col min="11250" max="11250" width="26" style="220" customWidth="1"/>
    <col min="11251" max="11251" width="10.42578125" style="220" customWidth="1"/>
    <col min="11252" max="11252" width="13" style="220" customWidth="1"/>
    <col min="11253" max="11253" width="32.42578125" style="220" bestFit="1" customWidth="1"/>
    <col min="11254" max="11503" width="9.140625" style="220"/>
    <col min="11504" max="11504" width="27.42578125" style="220" customWidth="1"/>
    <col min="11505" max="11505" width="17.85546875" style="220" customWidth="1"/>
    <col min="11506" max="11506" width="26" style="220" customWidth="1"/>
    <col min="11507" max="11507" width="10.42578125" style="220" customWidth="1"/>
    <col min="11508" max="11508" width="13" style="220" customWidth="1"/>
    <col min="11509" max="11509" width="32.42578125" style="220" bestFit="1" customWidth="1"/>
    <col min="11510" max="11759" width="9.140625" style="220"/>
    <col min="11760" max="11760" width="27.42578125" style="220" customWidth="1"/>
    <col min="11761" max="11761" width="17.85546875" style="220" customWidth="1"/>
    <col min="11762" max="11762" width="26" style="220" customWidth="1"/>
    <col min="11763" max="11763" width="10.42578125" style="220" customWidth="1"/>
    <col min="11764" max="11764" width="13" style="220" customWidth="1"/>
    <col min="11765" max="11765" width="32.42578125" style="220" bestFit="1" customWidth="1"/>
    <col min="11766" max="12015" width="9.140625" style="220"/>
    <col min="12016" max="12016" width="27.42578125" style="220" customWidth="1"/>
    <col min="12017" max="12017" width="17.85546875" style="220" customWidth="1"/>
    <col min="12018" max="12018" width="26" style="220" customWidth="1"/>
    <col min="12019" max="12019" width="10.42578125" style="220" customWidth="1"/>
    <col min="12020" max="12020" width="13" style="220" customWidth="1"/>
    <col min="12021" max="12021" width="32.42578125" style="220" bestFit="1" customWidth="1"/>
    <col min="12022" max="12271" width="9.140625" style="220"/>
    <col min="12272" max="12272" width="27.42578125" style="220" customWidth="1"/>
    <col min="12273" max="12273" width="17.85546875" style="220" customWidth="1"/>
    <col min="12274" max="12274" width="26" style="220" customWidth="1"/>
    <col min="12275" max="12275" width="10.42578125" style="220" customWidth="1"/>
    <col min="12276" max="12276" width="13" style="220" customWidth="1"/>
    <col min="12277" max="12277" width="32.42578125" style="220" bestFit="1" customWidth="1"/>
    <col min="12278" max="12527" width="9.140625" style="220"/>
    <col min="12528" max="12528" width="27.42578125" style="220" customWidth="1"/>
    <col min="12529" max="12529" width="17.85546875" style="220" customWidth="1"/>
    <col min="12530" max="12530" width="26" style="220" customWidth="1"/>
    <col min="12531" max="12531" width="10.42578125" style="220" customWidth="1"/>
    <col min="12532" max="12532" width="13" style="220" customWidth="1"/>
    <col min="12533" max="12533" width="32.42578125" style="220" bestFit="1" customWidth="1"/>
    <col min="12534" max="12783" width="9.140625" style="220"/>
    <col min="12784" max="12784" width="27.42578125" style="220" customWidth="1"/>
    <col min="12785" max="12785" width="17.85546875" style="220" customWidth="1"/>
    <col min="12786" max="12786" width="26" style="220" customWidth="1"/>
    <col min="12787" max="12787" width="10.42578125" style="220" customWidth="1"/>
    <col min="12788" max="12788" width="13" style="220" customWidth="1"/>
    <col min="12789" max="12789" width="32.42578125" style="220" bestFit="1" customWidth="1"/>
    <col min="12790" max="13039" width="9.140625" style="220"/>
    <col min="13040" max="13040" width="27.42578125" style="220" customWidth="1"/>
    <col min="13041" max="13041" width="17.85546875" style="220" customWidth="1"/>
    <col min="13042" max="13042" width="26" style="220" customWidth="1"/>
    <col min="13043" max="13043" width="10.42578125" style="220" customWidth="1"/>
    <col min="13044" max="13044" width="13" style="220" customWidth="1"/>
    <col min="13045" max="13045" width="32.42578125" style="220" bestFit="1" customWidth="1"/>
    <col min="13046" max="13295" width="9.140625" style="220"/>
    <col min="13296" max="13296" width="27.42578125" style="220" customWidth="1"/>
    <col min="13297" max="13297" width="17.85546875" style="220" customWidth="1"/>
    <col min="13298" max="13298" width="26" style="220" customWidth="1"/>
    <col min="13299" max="13299" width="10.42578125" style="220" customWidth="1"/>
    <col min="13300" max="13300" width="13" style="220" customWidth="1"/>
    <col min="13301" max="13301" width="32.42578125" style="220" bestFit="1" customWidth="1"/>
    <col min="13302" max="13551" width="9.140625" style="220"/>
    <col min="13552" max="13552" width="27.42578125" style="220" customWidth="1"/>
    <col min="13553" max="13553" width="17.85546875" style="220" customWidth="1"/>
    <col min="13554" max="13554" width="26" style="220" customWidth="1"/>
    <col min="13555" max="13555" width="10.42578125" style="220" customWidth="1"/>
    <col min="13556" max="13556" width="13" style="220" customWidth="1"/>
    <col min="13557" max="13557" width="32.42578125" style="220" bestFit="1" customWidth="1"/>
    <col min="13558" max="13807" width="9.140625" style="220"/>
    <col min="13808" max="13808" width="27.42578125" style="220" customWidth="1"/>
    <col min="13809" max="13809" width="17.85546875" style="220" customWidth="1"/>
    <col min="13810" max="13810" width="26" style="220" customWidth="1"/>
    <col min="13811" max="13811" width="10.42578125" style="220" customWidth="1"/>
    <col min="13812" max="13812" width="13" style="220" customWidth="1"/>
    <col min="13813" max="13813" width="32.42578125" style="220" bestFit="1" customWidth="1"/>
    <col min="13814" max="14063" width="9.140625" style="220"/>
    <col min="14064" max="14064" width="27.42578125" style="220" customWidth="1"/>
    <col min="14065" max="14065" width="17.85546875" style="220" customWidth="1"/>
    <col min="14066" max="14066" width="26" style="220" customWidth="1"/>
    <col min="14067" max="14067" width="10.42578125" style="220" customWidth="1"/>
    <col min="14068" max="14068" width="13" style="220" customWidth="1"/>
    <col min="14069" max="14069" width="32.42578125" style="220" bestFit="1" customWidth="1"/>
    <col min="14070" max="14319" width="9.140625" style="220"/>
    <col min="14320" max="14320" width="27.42578125" style="220" customWidth="1"/>
    <col min="14321" max="14321" width="17.85546875" style="220" customWidth="1"/>
    <col min="14322" max="14322" width="26" style="220" customWidth="1"/>
    <col min="14323" max="14323" width="10.42578125" style="220" customWidth="1"/>
    <col min="14324" max="14324" width="13" style="220" customWidth="1"/>
    <col min="14325" max="14325" width="32.42578125" style="220" bestFit="1" customWidth="1"/>
    <col min="14326" max="14575" width="9.140625" style="220"/>
    <col min="14576" max="14576" width="27.42578125" style="220" customWidth="1"/>
    <col min="14577" max="14577" width="17.85546875" style="220" customWidth="1"/>
    <col min="14578" max="14578" width="26" style="220" customWidth="1"/>
    <col min="14579" max="14579" width="10.42578125" style="220" customWidth="1"/>
    <col min="14580" max="14580" width="13" style="220" customWidth="1"/>
    <col min="14581" max="14581" width="32.42578125" style="220" bestFit="1" customWidth="1"/>
    <col min="14582" max="14831" width="9.140625" style="220"/>
    <col min="14832" max="14832" width="27.42578125" style="220" customWidth="1"/>
    <col min="14833" max="14833" width="17.85546875" style="220" customWidth="1"/>
    <col min="14834" max="14834" width="26" style="220" customWidth="1"/>
    <col min="14835" max="14835" width="10.42578125" style="220" customWidth="1"/>
    <col min="14836" max="14836" width="13" style="220" customWidth="1"/>
    <col min="14837" max="14837" width="32.42578125" style="220" bestFit="1" customWidth="1"/>
    <col min="14838" max="15087" width="9.140625" style="220"/>
    <col min="15088" max="15088" width="27.42578125" style="220" customWidth="1"/>
    <col min="15089" max="15089" width="17.85546875" style="220" customWidth="1"/>
    <col min="15090" max="15090" width="26" style="220" customWidth="1"/>
    <col min="15091" max="15091" width="10.42578125" style="220" customWidth="1"/>
    <col min="15092" max="15092" width="13" style="220" customWidth="1"/>
    <col min="15093" max="15093" width="32.42578125" style="220" bestFit="1" customWidth="1"/>
    <col min="15094" max="15343" width="9.140625" style="220"/>
    <col min="15344" max="15344" width="27.42578125" style="220" customWidth="1"/>
    <col min="15345" max="15345" width="17.85546875" style="220" customWidth="1"/>
    <col min="15346" max="15346" width="26" style="220" customWidth="1"/>
    <col min="15347" max="15347" width="10.42578125" style="220" customWidth="1"/>
    <col min="15348" max="15348" width="13" style="220" customWidth="1"/>
    <col min="15349" max="15349" width="32.42578125" style="220" bestFit="1" customWidth="1"/>
    <col min="15350" max="15599" width="9.140625" style="220"/>
    <col min="15600" max="15600" width="27.42578125" style="220" customWidth="1"/>
    <col min="15601" max="15601" width="17.85546875" style="220" customWidth="1"/>
    <col min="15602" max="15602" width="26" style="220" customWidth="1"/>
    <col min="15603" max="15603" width="10.42578125" style="220" customWidth="1"/>
    <col min="15604" max="15604" width="13" style="220" customWidth="1"/>
    <col min="15605" max="15605" width="32.42578125" style="220" bestFit="1" customWidth="1"/>
    <col min="15606" max="15855" width="9.140625" style="220"/>
    <col min="15856" max="15856" width="27.42578125" style="220" customWidth="1"/>
    <col min="15857" max="15857" width="17.85546875" style="220" customWidth="1"/>
    <col min="15858" max="15858" width="26" style="220" customWidth="1"/>
    <col min="15859" max="15859" width="10.42578125" style="220" customWidth="1"/>
    <col min="15860" max="15860" width="13" style="220" customWidth="1"/>
    <col min="15861" max="15861" width="32.42578125" style="220" bestFit="1" customWidth="1"/>
    <col min="15862" max="16111" width="9.140625" style="220"/>
    <col min="16112" max="16112" width="27.42578125" style="220" customWidth="1"/>
    <col min="16113" max="16113" width="17.85546875" style="220" customWidth="1"/>
    <col min="16114" max="16114" width="26" style="220" customWidth="1"/>
    <col min="16115" max="16115" width="10.42578125" style="220" customWidth="1"/>
    <col min="16116" max="16116" width="13" style="220" customWidth="1"/>
    <col min="16117" max="16117" width="32.42578125" style="220" bestFit="1" customWidth="1"/>
    <col min="16118" max="16384" width="9.140625" style="220"/>
  </cols>
  <sheetData>
    <row r="1" spans="1:12">
      <c r="A1" s="3779" t="s">
        <v>29</v>
      </c>
      <c r="B1" s="3780"/>
      <c r="C1" s="3780"/>
      <c r="D1" s="3781"/>
      <c r="E1" s="664"/>
      <c r="F1" s="664"/>
      <c r="G1" s="615"/>
    </row>
    <row r="2" spans="1:12">
      <c r="A2" s="665" t="s">
        <v>30</v>
      </c>
      <c r="B2" s="3782" t="s">
        <v>2174</v>
      </c>
      <c r="C2" s="3783"/>
      <c r="D2" s="3784"/>
      <c r="E2" s="616"/>
      <c r="F2" s="616"/>
      <c r="G2" s="616"/>
    </row>
    <row r="3" spans="1:12">
      <c r="A3" s="665" t="s">
        <v>31</v>
      </c>
      <c r="B3" s="3785" t="s">
        <v>2175</v>
      </c>
      <c r="C3" s="3786"/>
      <c r="D3" s="3787"/>
      <c r="E3" s="615"/>
      <c r="F3" s="615"/>
      <c r="G3" s="615"/>
    </row>
    <row r="4" spans="1:12">
      <c r="A4" s="665" t="s">
        <v>32</v>
      </c>
      <c r="B4" s="3782">
        <v>1</v>
      </c>
      <c r="C4" s="3783"/>
      <c r="D4" s="3784"/>
      <c r="E4" s="616"/>
      <c r="F4" s="616"/>
      <c r="G4" s="616"/>
    </row>
    <row r="5" spans="1:12">
      <c r="A5" s="665" t="s">
        <v>33</v>
      </c>
      <c r="B5" s="3769"/>
      <c r="C5" s="3769"/>
      <c r="D5" s="3769"/>
      <c r="E5" s="616"/>
      <c r="F5" s="616"/>
      <c r="G5" s="616"/>
    </row>
    <row r="6" spans="1:12">
      <c r="A6" s="665" t="s">
        <v>34</v>
      </c>
      <c r="B6" s="3769"/>
      <c r="C6" s="3769"/>
      <c r="D6" s="3769"/>
      <c r="E6" s="616"/>
      <c r="F6" s="616"/>
      <c r="G6" s="616"/>
    </row>
    <row r="7" spans="1:12">
      <c r="A7" s="665" t="s">
        <v>35</v>
      </c>
      <c r="B7" s="3769"/>
      <c r="C7" s="3769"/>
      <c r="D7" s="3769"/>
      <c r="E7" s="616"/>
      <c r="F7" s="616"/>
      <c r="G7" s="616"/>
    </row>
    <row r="8" spans="1:12">
      <c r="A8" s="665" t="s">
        <v>36</v>
      </c>
      <c r="B8" s="3770"/>
      <c r="C8" s="3770"/>
      <c r="D8" s="3770"/>
      <c r="E8" s="222"/>
      <c r="F8" s="222"/>
      <c r="G8" s="222"/>
    </row>
    <row r="9" spans="1:12" ht="16.5" thickBot="1">
      <c r="A9" s="666" t="s">
        <v>198</v>
      </c>
      <c r="B9" s="3771"/>
      <c r="C9" s="3772"/>
      <c r="D9" s="3773"/>
      <c r="E9" s="343"/>
      <c r="F9" s="343"/>
      <c r="G9" s="343"/>
    </row>
    <row r="11" spans="1:12" ht="13.5" thickBot="1"/>
    <row r="12" spans="1:12" ht="13.5" thickBot="1">
      <c r="B12" s="3774" t="s">
        <v>2176</v>
      </c>
      <c r="C12" s="3775"/>
      <c r="D12" s="3775"/>
      <c r="E12" s="3775"/>
      <c r="F12" s="3776"/>
      <c r="G12" s="3777" t="s">
        <v>2177</v>
      </c>
      <c r="H12" s="3774" t="s">
        <v>2178</v>
      </c>
      <c r="I12" s="3775"/>
      <c r="J12" s="3775"/>
      <c r="K12" s="3775"/>
      <c r="L12" s="3776"/>
    </row>
    <row r="13" spans="1:12">
      <c r="A13" s="667" t="s">
        <v>0</v>
      </c>
      <c r="B13" s="668" t="s">
        <v>615</v>
      </c>
      <c r="C13" s="669" t="s">
        <v>617</v>
      </c>
      <c r="D13" s="669" t="s">
        <v>618</v>
      </c>
      <c r="E13" s="669" t="s">
        <v>332</v>
      </c>
      <c r="F13" s="670" t="s">
        <v>333</v>
      </c>
      <c r="G13" s="3778"/>
      <c r="H13" s="668" t="s">
        <v>615</v>
      </c>
      <c r="I13" s="669" t="s">
        <v>617</v>
      </c>
      <c r="J13" s="669" t="s">
        <v>618</v>
      </c>
      <c r="K13" s="669" t="s">
        <v>332</v>
      </c>
      <c r="L13" s="670" t="s">
        <v>333</v>
      </c>
    </row>
    <row r="14" spans="1:12">
      <c r="A14" s="671"/>
      <c r="B14" s="672"/>
      <c r="C14" s="673"/>
      <c r="D14" s="673"/>
      <c r="E14" s="673"/>
      <c r="F14" s="674"/>
      <c r="G14" s="675"/>
      <c r="H14" s="672"/>
      <c r="I14" s="673"/>
      <c r="J14" s="673"/>
      <c r="K14" s="673"/>
      <c r="L14" s="674"/>
    </row>
    <row r="15" spans="1:12">
      <c r="A15" s="671"/>
      <c r="B15" s="672"/>
      <c r="C15" s="673"/>
      <c r="D15" s="673"/>
      <c r="E15" s="673"/>
      <c r="F15" s="674"/>
      <c r="G15" s="675"/>
      <c r="H15" s="672"/>
      <c r="I15" s="673"/>
      <c r="J15" s="673"/>
      <c r="K15" s="673"/>
      <c r="L15" s="674"/>
    </row>
    <row r="16" spans="1:12">
      <c r="A16" s="671"/>
      <c r="B16" s="672"/>
      <c r="C16" s="673"/>
      <c r="D16" s="673"/>
      <c r="E16" s="673"/>
      <c r="F16" s="674"/>
      <c r="G16" s="675"/>
      <c r="H16" s="672"/>
      <c r="I16" s="673"/>
      <c r="J16" s="673"/>
      <c r="K16" s="673"/>
      <c r="L16" s="674"/>
    </row>
    <row r="17" spans="1:12">
      <c r="A17" s="671"/>
      <c r="B17" s="672"/>
      <c r="C17" s="673"/>
      <c r="D17" s="673"/>
      <c r="E17" s="673"/>
      <c r="F17" s="674"/>
      <c r="G17" s="675"/>
      <c r="H17" s="672"/>
      <c r="I17" s="673"/>
      <c r="J17" s="673"/>
      <c r="K17" s="673"/>
      <c r="L17" s="674"/>
    </row>
    <row r="18" spans="1:12">
      <c r="A18" s="671"/>
      <c r="B18" s="672"/>
      <c r="C18" s="673"/>
      <c r="D18" s="673"/>
      <c r="E18" s="673"/>
      <c r="F18" s="674"/>
      <c r="G18" s="675"/>
      <c r="H18" s="672"/>
      <c r="I18" s="673"/>
      <c r="J18" s="673"/>
      <c r="K18" s="673"/>
      <c r="L18" s="674"/>
    </row>
    <row r="19" spans="1:12">
      <c r="A19" s="671"/>
      <c r="B19" s="672"/>
      <c r="C19" s="673"/>
      <c r="D19" s="673"/>
      <c r="E19" s="673"/>
      <c r="F19" s="674"/>
      <c r="G19" s="675"/>
      <c r="H19" s="672"/>
      <c r="I19" s="673"/>
      <c r="J19" s="673"/>
      <c r="K19" s="673"/>
      <c r="L19" s="674"/>
    </row>
    <row r="20" spans="1:12">
      <c r="A20" s="671"/>
      <c r="B20" s="672"/>
      <c r="C20" s="673"/>
      <c r="D20" s="673"/>
      <c r="E20" s="673"/>
      <c r="F20" s="674"/>
      <c r="G20" s="675"/>
      <c r="H20" s="672"/>
      <c r="I20" s="673"/>
      <c r="J20" s="673"/>
      <c r="K20" s="673"/>
      <c r="L20" s="674"/>
    </row>
    <row r="21" spans="1:12">
      <c r="A21" s="671"/>
      <c r="B21" s="672"/>
      <c r="C21" s="673"/>
      <c r="D21" s="673"/>
      <c r="E21" s="673"/>
      <c r="F21" s="674"/>
      <c r="G21" s="675"/>
      <c r="H21" s="672"/>
      <c r="I21" s="673"/>
      <c r="J21" s="673"/>
      <c r="K21" s="673"/>
      <c r="L21" s="674"/>
    </row>
    <row r="22" spans="1:12">
      <c r="A22" s="671"/>
      <c r="B22" s="672"/>
      <c r="C22" s="673"/>
      <c r="D22" s="673"/>
      <c r="E22" s="673"/>
      <c r="F22" s="674"/>
      <c r="G22" s="675"/>
      <c r="H22" s="672"/>
      <c r="I22" s="673"/>
      <c r="J22" s="673"/>
      <c r="K22" s="673"/>
      <c r="L22" s="674"/>
    </row>
    <row r="23" spans="1:12">
      <c r="A23" s="671"/>
      <c r="B23" s="672"/>
      <c r="C23" s="673"/>
      <c r="D23" s="673"/>
      <c r="E23" s="673"/>
      <c r="F23" s="674"/>
      <c r="G23" s="675"/>
      <c r="H23" s="672"/>
      <c r="I23" s="673"/>
      <c r="J23" s="673"/>
      <c r="K23" s="673"/>
      <c r="L23" s="674"/>
    </row>
    <row r="24" spans="1:12">
      <c r="A24" s="671"/>
      <c r="B24" s="672"/>
      <c r="C24" s="673"/>
      <c r="D24" s="673"/>
      <c r="E24" s="673"/>
      <c r="F24" s="674"/>
      <c r="G24" s="675"/>
      <c r="H24" s="672"/>
      <c r="I24" s="673"/>
      <c r="J24" s="673"/>
      <c r="K24" s="673"/>
      <c r="L24" s="674"/>
    </row>
    <row r="25" spans="1:12">
      <c r="A25" s="671"/>
      <c r="B25" s="672"/>
      <c r="C25" s="673"/>
      <c r="D25" s="673"/>
      <c r="E25" s="673"/>
      <c r="F25" s="674"/>
      <c r="G25" s="675"/>
      <c r="H25" s="672"/>
      <c r="I25" s="673"/>
      <c r="J25" s="673"/>
      <c r="K25" s="673"/>
      <c r="L25" s="674"/>
    </row>
    <row r="26" spans="1:12">
      <c r="A26" s="671"/>
      <c r="B26" s="672"/>
      <c r="C26" s="673"/>
      <c r="D26" s="673"/>
      <c r="E26" s="673"/>
      <c r="F26" s="674"/>
      <c r="G26" s="675"/>
      <c r="H26" s="672"/>
      <c r="I26" s="673"/>
      <c r="J26" s="673"/>
      <c r="K26" s="673"/>
      <c r="L26" s="674"/>
    </row>
    <row r="27" spans="1:12">
      <c r="A27" s="671"/>
      <c r="B27" s="672"/>
      <c r="C27" s="673"/>
      <c r="D27" s="673"/>
      <c r="E27" s="673"/>
      <c r="F27" s="674"/>
      <c r="G27" s="675"/>
      <c r="H27" s="672"/>
      <c r="I27" s="673"/>
      <c r="J27" s="673"/>
      <c r="K27" s="673"/>
      <c r="L27" s="674"/>
    </row>
    <row r="28" spans="1:12">
      <c r="A28" s="671"/>
      <c r="B28" s="672"/>
      <c r="C28" s="673"/>
      <c r="D28" s="673"/>
      <c r="E28" s="673"/>
      <c r="F28" s="674"/>
      <c r="G28" s="675"/>
      <c r="H28" s="672"/>
      <c r="I28" s="673"/>
      <c r="J28" s="673"/>
      <c r="K28" s="673"/>
      <c r="L28" s="674"/>
    </row>
    <row r="29" spans="1:12">
      <c r="A29" s="671"/>
      <c r="B29" s="672"/>
      <c r="C29" s="673"/>
      <c r="D29" s="673"/>
      <c r="E29" s="673"/>
      <c r="F29" s="674"/>
      <c r="G29" s="675"/>
      <c r="H29" s="672"/>
      <c r="I29" s="673"/>
      <c r="J29" s="673"/>
      <c r="K29" s="673"/>
      <c r="L29" s="674"/>
    </row>
    <row r="30" spans="1:12">
      <c r="A30" s="671"/>
      <c r="B30" s="672"/>
      <c r="C30" s="673"/>
      <c r="D30" s="673"/>
      <c r="E30" s="673"/>
      <c r="F30" s="674"/>
      <c r="G30" s="675"/>
      <c r="H30" s="672"/>
      <c r="I30" s="673"/>
      <c r="J30" s="673"/>
      <c r="K30" s="673"/>
      <c r="L30" s="674"/>
    </row>
    <row r="31" spans="1:12">
      <c r="A31" s="671"/>
      <c r="B31" s="672"/>
      <c r="C31" s="673"/>
      <c r="D31" s="673"/>
      <c r="E31" s="673"/>
      <c r="F31" s="674"/>
      <c r="G31" s="675"/>
      <c r="H31" s="672"/>
      <c r="I31" s="673"/>
      <c r="J31" s="673"/>
      <c r="K31" s="673"/>
      <c r="L31" s="674"/>
    </row>
    <row r="32" spans="1:12">
      <c r="A32" s="671"/>
      <c r="B32" s="672"/>
      <c r="C32" s="673"/>
      <c r="D32" s="673"/>
      <c r="E32" s="673"/>
      <c r="F32" s="674"/>
      <c r="G32" s="675"/>
      <c r="H32" s="672"/>
      <c r="I32" s="673"/>
      <c r="J32" s="673"/>
      <c r="K32" s="673"/>
      <c r="L32" s="674"/>
    </row>
    <row r="33" spans="1:12">
      <c r="A33" s="671"/>
      <c r="B33" s="672"/>
      <c r="C33" s="673"/>
      <c r="D33" s="673"/>
      <c r="E33" s="673"/>
      <c r="F33" s="674"/>
      <c r="G33" s="675"/>
      <c r="H33" s="672"/>
      <c r="I33" s="673"/>
      <c r="J33" s="673"/>
      <c r="K33" s="673"/>
      <c r="L33" s="674"/>
    </row>
    <row r="34" spans="1:12">
      <c r="A34" s="671"/>
      <c r="B34" s="672"/>
      <c r="C34" s="673"/>
      <c r="D34" s="673"/>
      <c r="E34" s="673"/>
      <c r="F34" s="674"/>
      <c r="G34" s="675"/>
      <c r="H34" s="672"/>
      <c r="I34" s="673"/>
      <c r="J34" s="673"/>
      <c r="K34" s="673"/>
      <c r="L34" s="674"/>
    </row>
    <row r="35" spans="1:12">
      <c r="A35" s="671"/>
      <c r="B35" s="672"/>
      <c r="C35" s="673"/>
      <c r="D35" s="673"/>
      <c r="E35" s="673"/>
      <c r="F35" s="674"/>
      <c r="G35" s="675"/>
      <c r="H35" s="672"/>
      <c r="I35" s="673"/>
      <c r="J35" s="673"/>
      <c r="K35" s="673"/>
      <c r="L35" s="674"/>
    </row>
    <row r="36" spans="1:12" ht="13.5" thickBot="1">
      <c r="A36" s="676"/>
      <c r="B36" s="677"/>
      <c r="C36" s="678"/>
      <c r="D36" s="678"/>
      <c r="E36" s="678"/>
      <c r="F36" s="679"/>
      <c r="G36" s="680"/>
      <c r="H36" s="677"/>
      <c r="I36" s="678"/>
      <c r="J36" s="678"/>
      <c r="K36" s="678"/>
      <c r="L36" s="679"/>
    </row>
    <row r="38" spans="1:12">
      <c r="A38" s="220" t="s">
        <v>2179</v>
      </c>
    </row>
    <row r="39" spans="1:12">
      <c r="A39" s="3767" t="s">
        <v>2180</v>
      </c>
      <c r="B39" s="3767"/>
      <c r="C39" s="3767"/>
      <c r="D39" s="3767"/>
      <c r="E39" s="3767"/>
    </row>
    <row r="41" spans="1:12" ht="32.25" customHeight="1">
      <c r="A41" s="3768" t="s">
        <v>2181</v>
      </c>
      <c r="B41" s="3768"/>
      <c r="C41" s="3768"/>
      <c r="D41" s="3768"/>
      <c r="E41" s="3768"/>
      <c r="F41" s="3768"/>
      <c r="G41" s="3768"/>
      <c r="H41" s="3768"/>
      <c r="I41" s="3768"/>
      <c r="J41" s="3768"/>
      <c r="K41" s="3768"/>
      <c r="L41" s="3768"/>
    </row>
    <row r="43" spans="1:12">
      <c r="A43" s="3767" t="s">
        <v>2182</v>
      </c>
      <c r="B43" s="3767"/>
      <c r="C43" s="3767"/>
      <c r="D43" s="3767"/>
      <c r="E43" s="3767"/>
      <c r="F43" s="3767"/>
      <c r="G43" s="3767"/>
      <c r="H43" s="3767"/>
      <c r="I43" s="3767"/>
    </row>
  </sheetData>
  <sheetProtection formatRows="0" sort="0" autoFilter="0"/>
  <mergeCells count="15">
    <mergeCell ref="B6:D6"/>
    <mergeCell ref="A1:D1"/>
    <mergeCell ref="B2:D2"/>
    <mergeCell ref="B3:D3"/>
    <mergeCell ref="B4:D4"/>
    <mergeCell ref="B5:D5"/>
    <mergeCell ref="A39:E39"/>
    <mergeCell ref="A41:L41"/>
    <mergeCell ref="A43:I43"/>
    <mergeCell ref="B7:D7"/>
    <mergeCell ref="B8:D8"/>
    <mergeCell ref="B9:D9"/>
    <mergeCell ref="B12:F12"/>
    <mergeCell ref="G12:G13"/>
    <mergeCell ref="H12:L12"/>
  </mergeCells>
  <dataValidations count="3">
    <dataValidation type="whole" allowBlank="1" showInputMessage="1" showErrorMessage="1" sqref="B8:D8">
      <formula1>2001</formula1>
      <formula2>2050</formula2>
    </dataValidation>
    <dataValidation type="list" allowBlank="1" showInputMessage="1" showErrorMessage="1" sqref="II64839:II64845 SE64839:SE64845 ACA64839:ACA64845 ALW64839:ALW64845 AVS64839:AVS64845 BFO64839:BFO64845 BPK64839:BPK64845 BZG64839:BZG64845 CJC64839:CJC64845 CSY64839:CSY64845 DCU64839:DCU64845 DMQ64839:DMQ64845 DWM64839:DWM64845 EGI64839:EGI64845 EQE64839:EQE64845 FAA64839:FAA64845 FJW64839:FJW64845 FTS64839:FTS64845 GDO64839:GDO64845 GNK64839:GNK64845 GXG64839:GXG64845 HHC64839:HHC64845 HQY64839:HQY64845 IAU64839:IAU64845 IKQ64839:IKQ64845 IUM64839:IUM64845 JEI64839:JEI64845 JOE64839:JOE64845 JYA64839:JYA64845 KHW64839:KHW64845 KRS64839:KRS64845 LBO64839:LBO64845 LLK64839:LLK64845 LVG64839:LVG64845 MFC64839:MFC64845 MOY64839:MOY64845 MYU64839:MYU64845 NIQ64839:NIQ64845 NSM64839:NSM64845 OCI64839:OCI64845 OME64839:OME64845 OWA64839:OWA64845 PFW64839:PFW64845 PPS64839:PPS64845 PZO64839:PZO64845 QJK64839:QJK64845 QTG64839:QTG64845 RDC64839:RDC64845 RMY64839:RMY64845 RWU64839:RWU64845 SGQ64839:SGQ64845 SQM64839:SQM64845 TAI64839:TAI64845 TKE64839:TKE64845 TUA64839:TUA64845 UDW64839:UDW64845 UNS64839:UNS64845 UXO64839:UXO64845 VHK64839:VHK64845 VRG64839:VRG64845 WBC64839:WBC64845 WKY64839:WKY64845 WUU64839:WUU64845 II130375:II130381 SE130375:SE130381 ACA130375:ACA130381 ALW130375:ALW130381 AVS130375:AVS130381 BFO130375:BFO130381 BPK130375:BPK130381 BZG130375:BZG130381 CJC130375:CJC130381 CSY130375:CSY130381 DCU130375:DCU130381 DMQ130375:DMQ130381 DWM130375:DWM130381 EGI130375:EGI130381 EQE130375:EQE130381 FAA130375:FAA130381 FJW130375:FJW130381 FTS130375:FTS130381 GDO130375:GDO130381 GNK130375:GNK130381 GXG130375:GXG130381 HHC130375:HHC130381 HQY130375:HQY130381 IAU130375:IAU130381 IKQ130375:IKQ130381 IUM130375:IUM130381 JEI130375:JEI130381 JOE130375:JOE130381 JYA130375:JYA130381 KHW130375:KHW130381 KRS130375:KRS130381 LBO130375:LBO130381 LLK130375:LLK130381 LVG130375:LVG130381 MFC130375:MFC130381 MOY130375:MOY130381 MYU130375:MYU130381 NIQ130375:NIQ130381 NSM130375:NSM130381 OCI130375:OCI130381 OME130375:OME130381 OWA130375:OWA130381 PFW130375:PFW130381 PPS130375:PPS130381 PZO130375:PZO130381 QJK130375:QJK130381 QTG130375:QTG130381 RDC130375:RDC130381 RMY130375:RMY130381 RWU130375:RWU130381 SGQ130375:SGQ130381 SQM130375:SQM130381 TAI130375:TAI130381 TKE130375:TKE130381 TUA130375:TUA130381 UDW130375:UDW130381 UNS130375:UNS130381 UXO130375:UXO130381 VHK130375:VHK130381 VRG130375:VRG130381 WBC130375:WBC130381 WKY130375:WKY130381 WUU130375:WUU130381 II195911:II195917 SE195911:SE195917 ACA195911:ACA195917 ALW195911:ALW195917 AVS195911:AVS195917 BFO195911:BFO195917 BPK195911:BPK195917 BZG195911:BZG195917 CJC195911:CJC195917 CSY195911:CSY195917 DCU195911:DCU195917 DMQ195911:DMQ195917 DWM195911:DWM195917 EGI195911:EGI195917 EQE195911:EQE195917 FAA195911:FAA195917 FJW195911:FJW195917 FTS195911:FTS195917 GDO195911:GDO195917 GNK195911:GNK195917 GXG195911:GXG195917 HHC195911:HHC195917 HQY195911:HQY195917 IAU195911:IAU195917 IKQ195911:IKQ195917 IUM195911:IUM195917 JEI195911:JEI195917 JOE195911:JOE195917 JYA195911:JYA195917 KHW195911:KHW195917 KRS195911:KRS195917 LBO195911:LBO195917 LLK195911:LLK195917 LVG195911:LVG195917 MFC195911:MFC195917 MOY195911:MOY195917 MYU195911:MYU195917 NIQ195911:NIQ195917 NSM195911:NSM195917 OCI195911:OCI195917 OME195911:OME195917 OWA195911:OWA195917 PFW195911:PFW195917 PPS195911:PPS195917 PZO195911:PZO195917 QJK195911:QJK195917 QTG195911:QTG195917 RDC195911:RDC195917 RMY195911:RMY195917 RWU195911:RWU195917 SGQ195911:SGQ195917 SQM195911:SQM195917 TAI195911:TAI195917 TKE195911:TKE195917 TUA195911:TUA195917 UDW195911:UDW195917 UNS195911:UNS195917 UXO195911:UXO195917 VHK195911:VHK195917 VRG195911:VRG195917 WBC195911:WBC195917 WKY195911:WKY195917 WUU195911:WUU195917 II261447:II261453 SE261447:SE261453 ACA261447:ACA261453 ALW261447:ALW261453 AVS261447:AVS261453 BFO261447:BFO261453 BPK261447:BPK261453 BZG261447:BZG261453 CJC261447:CJC261453 CSY261447:CSY261453 DCU261447:DCU261453 DMQ261447:DMQ261453 DWM261447:DWM261453 EGI261447:EGI261453 EQE261447:EQE261453 FAA261447:FAA261453 FJW261447:FJW261453 FTS261447:FTS261453 GDO261447:GDO261453 GNK261447:GNK261453 GXG261447:GXG261453 HHC261447:HHC261453 HQY261447:HQY261453 IAU261447:IAU261453 IKQ261447:IKQ261453 IUM261447:IUM261453 JEI261447:JEI261453 JOE261447:JOE261453 JYA261447:JYA261453 KHW261447:KHW261453 KRS261447:KRS261453 LBO261447:LBO261453 LLK261447:LLK261453 LVG261447:LVG261453 MFC261447:MFC261453 MOY261447:MOY261453 MYU261447:MYU261453 NIQ261447:NIQ261453 NSM261447:NSM261453 OCI261447:OCI261453 OME261447:OME261453 OWA261447:OWA261453 PFW261447:PFW261453 PPS261447:PPS261453 PZO261447:PZO261453 QJK261447:QJK261453 QTG261447:QTG261453 RDC261447:RDC261453 RMY261447:RMY261453 RWU261447:RWU261453 SGQ261447:SGQ261453 SQM261447:SQM261453 TAI261447:TAI261453 TKE261447:TKE261453 TUA261447:TUA261453 UDW261447:UDW261453 UNS261447:UNS261453 UXO261447:UXO261453 VHK261447:VHK261453 VRG261447:VRG261453 WBC261447:WBC261453 WKY261447:WKY261453 WUU261447:WUU261453 II326983:II326989 SE326983:SE326989 ACA326983:ACA326989 ALW326983:ALW326989 AVS326983:AVS326989 BFO326983:BFO326989 BPK326983:BPK326989 BZG326983:BZG326989 CJC326983:CJC326989 CSY326983:CSY326989 DCU326983:DCU326989 DMQ326983:DMQ326989 DWM326983:DWM326989 EGI326983:EGI326989 EQE326983:EQE326989 FAA326983:FAA326989 FJW326983:FJW326989 FTS326983:FTS326989 GDO326983:GDO326989 GNK326983:GNK326989 GXG326983:GXG326989 HHC326983:HHC326989 HQY326983:HQY326989 IAU326983:IAU326989 IKQ326983:IKQ326989 IUM326983:IUM326989 JEI326983:JEI326989 JOE326983:JOE326989 JYA326983:JYA326989 KHW326983:KHW326989 KRS326983:KRS326989 LBO326983:LBO326989 LLK326983:LLK326989 LVG326983:LVG326989 MFC326983:MFC326989 MOY326983:MOY326989 MYU326983:MYU326989 NIQ326983:NIQ326989 NSM326983:NSM326989 OCI326983:OCI326989 OME326983:OME326989 OWA326983:OWA326989 PFW326983:PFW326989 PPS326983:PPS326989 PZO326983:PZO326989 QJK326983:QJK326989 QTG326983:QTG326989 RDC326983:RDC326989 RMY326983:RMY326989 RWU326983:RWU326989 SGQ326983:SGQ326989 SQM326983:SQM326989 TAI326983:TAI326989 TKE326983:TKE326989 TUA326983:TUA326989 UDW326983:UDW326989 UNS326983:UNS326989 UXO326983:UXO326989 VHK326983:VHK326989 VRG326983:VRG326989 WBC326983:WBC326989 WKY326983:WKY326989 WUU326983:WUU326989 II392519:II392525 SE392519:SE392525 ACA392519:ACA392525 ALW392519:ALW392525 AVS392519:AVS392525 BFO392519:BFO392525 BPK392519:BPK392525 BZG392519:BZG392525 CJC392519:CJC392525 CSY392519:CSY392525 DCU392519:DCU392525 DMQ392519:DMQ392525 DWM392519:DWM392525 EGI392519:EGI392525 EQE392519:EQE392525 FAA392519:FAA392525 FJW392519:FJW392525 FTS392519:FTS392525 GDO392519:GDO392525 GNK392519:GNK392525 GXG392519:GXG392525 HHC392519:HHC392525 HQY392519:HQY392525 IAU392519:IAU392525 IKQ392519:IKQ392525 IUM392519:IUM392525 JEI392519:JEI392525 JOE392519:JOE392525 JYA392519:JYA392525 KHW392519:KHW392525 KRS392519:KRS392525 LBO392519:LBO392525 LLK392519:LLK392525 LVG392519:LVG392525 MFC392519:MFC392525 MOY392519:MOY392525 MYU392519:MYU392525 NIQ392519:NIQ392525 NSM392519:NSM392525 OCI392519:OCI392525 OME392519:OME392525 OWA392519:OWA392525 PFW392519:PFW392525 PPS392519:PPS392525 PZO392519:PZO392525 QJK392519:QJK392525 QTG392519:QTG392525 RDC392519:RDC392525 RMY392519:RMY392525 RWU392519:RWU392525 SGQ392519:SGQ392525 SQM392519:SQM392525 TAI392519:TAI392525 TKE392519:TKE392525 TUA392519:TUA392525 UDW392519:UDW392525 UNS392519:UNS392525 UXO392519:UXO392525 VHK392519:VHK392525 VRG392519:VRG392525 WBC392519:WBC392525 WKY392519:WKY392525 WUU392519:WUU392525 II458055:II458061 SE458055:SE458061 ACA458055:ACA458061 ALW458055:ALW458061 AVS458055:AVS458061 BFO458055:BFO458061 BPK458055:BPK458061 BZG458055:BZG458061 CJC458055:CJC458061 CSY458055:CSY458061 DCU458055:DCU458061 DMQ458055:DMQ458061 DWM458055:DWM458061 EGI458055:EGI458061 EQE458055:EQE458061 FAA458055:FAA458061 FJW458055:FJW458061 FTS458055:FTS458061 GDO458055:GDO458061 GNK458055:GNK458061 GXG458055:GXG458061 HHC458055:HHC458061 HQY458055:HQY458061 IAU458055:IAU458061 IKQ458055:IKQ458061 IUM458055:IUM458061 JEI458055:JEI458061 JOE458055:JOE458061 JYA458055:JYA458061 KHW458055:KHW458061 KRS458055:KRS458061 LBO458055:LBO458061 LLK458055:LLK458061 LVG458055:LVG458061 MFC458055:MFC458061 MOY458055:MOY458061 MYU458055:MYU458061 NIQ458055:NIQ458061 NSM458055:NSM458061 OCI458055:OCI458061 OME458055:OME458061 OWA458055:OWA458061 PFW458055:PFW458061 PPS458055:PPS458061 PZO458055:PZO458061 QJK458055:QJK458061 QTG458055:QTG458061 RDC458055:RDC458061 RMY458055:RMY458061 RWU458055:RWU458061 SGQ458055:SGQ458061 SQM458055:SQM458061 TAI458055:TAI458061 TKE458055:TKE458061 TUA458055:TUA458061 UDW458055:UDW458061 UNS458055:UNS458061 UXO458055:UXO458061 VHK458055:VHK458061 VRG458055:VRG458061 WBC458055:WBC458061 WKY458055:WKY458061 WUU458055:WUU458061 II523591:II523597 SE523591:SE523597 ACA523591:ACA523597 ALW523591:ALW523597 AVS523591:AVS523597 BFO523591:BFO523597 BPK523591:BPK523597 BZG523591:BZG523597 CJC523591:CJC523597 CSY523591:CSY523597 DCU523591:DCU523597 DMQ523591:DMQ523597 DWM523591:DWM523597 EGI523591:EGI523597 EQE523591:EQE523597 FAA523591:FAA523597 FJW523591:FJW523597 FTS523591:FTS523597 GDO523591:GDO523597 GNK523591:GNK523597 GXG523591:GXG523597 HHC523591:HHC523597 HQY523591:HQY523597 IAU523591:IAU523597 IKQ523591:IKQ523597 IUM523591:IUM523597 JEI523591:JEI523597 JOE523591:JOE523597 JYA523591:JYA523597 KHW523591:KHW523597 KRS523591:KRS523597 LBO523591:LBO523597 LLK523591:LLK523597 LVG523591:LVG523597 MFC523591:MFC523597 MOY523591:MOY523597 MYU523591:MYU523597 NIQ523591:NIQ523597 NSM523591:NSM523597 OCI523591:OCI523597 OME523591:OME523597 OWA523591:OWA523597 PFW523591:PFW523597 PPS523591:PPS523597 PZO523591:PZO523597 QJK523591:QJK523597 QTG523591:QTG523597 RDC523591:RDC523597 RMY523591:RMY523597 RWU523591:RWU523597 SGQ523591:SGQ523597 SQM523591:SQM523597 TAI523591:TAI523597 TKE523591:TKE523597 TUA523591:TUA523597 UDW523591:UDW523597 UNS523591:UNS523597 UXO523591:UXO523597 VHK523591:VHK523597 VRG523591:VRG523597 WBC523591:WBC523597 WKY523591:WKY523597 WUU523591:WUU523597 II589127:II589133 SE589127:SE589133 ACA589127:ACA589133 ALW589127:ALW589133 AVS589127:AVS589133 BFO589127:BFO589133 BPK589127:BPK589133 BZG589127:BZG589133 CJC589127:CJC589133 CSY589127:CSY589133 DCU589127:DCU589133 DMQ589127:DMQ589133 DWM589127:DWM589133 EGI589127:EGI589133 EQE589127:EQE589133 FAA589127:FAA589133 FJW589127:FJW589133 FTS589127:FTS589133 GDO589127:GDO589133 GNK589127:GNK589133 GXG589127:GXG589133 HHC589127:HHC589133 HQY589127:HQY589133 IAU589127:IAU589133 IKQ589127:IKQ589133 IUM589127:IUM589133 JEI589127:JEI589133 JOE589127:JOE589133 JYA589127:JYA589133 KHW589127:KHW589133 KRS589127:KRS589133 LBO589127:LBO589133 LLK589127:LLK589133 LVG589127:LVG589133 MFC589127:MFC589133 MOY589127:MOY589133 MYU589127:MYU589133 NIQ589127:NIQ589133 NSM589127:NSM589133 OCI589127:OCI589133 OME589127:OME589133 OWA589127:OWA589133 PFW589127:PFW589133 PPS589127:PPS589133 PZO589127:PZO589133 QJK589127:QJK589133 QTG589127:QTG589133 RDC589127:RDC589133 RMY589127:RMY589133 RWU589127:RWU589133 SGQ589127:SGQ589133 SQM589127:SQM589133 TAI589127:TAI589133 TKE589127:TKE589133 TUA589127:TUA589133 UDW589127:UDW589133 UNS589127:UNS589133 UXO589127:UXO589133 VHK589127:VHK589133 VRG589127:VRG589133 WBC589127:WBC589133 WKY589127:WKY589133 WUU589127:WUU589133 II654663:II654669 SE654663:SE654669 ACA654663:ACA654669 ALW654663:ALW654669 AVS654663:AVS654669 BFO654663:BFO654669 BPK654663:BPK654669 BZG654663:BZG654669 CJC654663:CJC654669 CSY654663:CSY654669 DCU654663:DCU654669 DMQ654663:DMQ654669 DWM654663:DWM654669 EGI654663:EGI654669 EQE654663:EQE654669 FAA654663:FAA654669 FJW654663:FJW654669 FTS654663:FTS654669 GDO654663:GDO654669 GNK654663:GNK654669 GXG654663:GXG654669 HHC654663:HHC654669 HQY654663:HQY654669 IAU654663:IAU654669 IKQ654663:IKQ654669 IUM654663:IUM654669 JEI654663:JEI654669 JOE654663:JOE654669 JYA654663:JYA654669 KHW654663:KHW654669 KRS654663:KRS654669 LBO654663:LBO654669 LLK654663:LLK654669 LVG654663:LVG654669 MFC654663:MFC654669 MOY654663:MOY654669 MYU654663:MYU654669 NIQ654663:NIQ654669 NSM654663:NSM654669 OCI654663:OCI654669 OME654663:OME654669 OWA654663:OWA654669 PFW654663:PFW654669 PPS654663:PPS654669 PZO654663:PZO654669 QJK654663:QJK654669 QTG654663:QTG654669 RDC654663:RDC654669 RMY654663:RMY654669 RWU654663:RWU654669 SGQ654663:SGQ654669 SQM654663:SQM654669 TAI654663:TAI654669 TKE654663:TKE654669 TUA654663:TUA654669 UDW654663:UDW654669 UNS654663:UNS654669 UXO654663:UXO654669 VHK654663:VHK654669 VRG654663:VRG654669 WBC654663:WBC654669 WKY654663:WKY654669 WUU654663:WUU654669 II720199:II720205 SE720199:SE720205 ACA720199:ACA720205 ALW720199:ALW720205 AVS720199:AVS720205 BFO720199:BFO720205 BPK720199:BPK720205 BZG720199:BZG720205 CJC720199:CJC720205 CSY720199:CSY720205 DCU720199:DCU720205 DMQ720199:DMQ720205 DWM720199:DWM720205 EGI720199:EGI720205 EQE720199:EQE720205 FAA720199:FAA720205 FJW720199:FJW720205 FTS720199:FTS720205 GDO720199:GDO720205 GNK720199:GNK720205 GXG720199:GXG720205 HHC720199:HHC720205 HQY720199:HQY720205 IAU720199:IAU720205 IKQ720199:IKQ720205 IUM720199:IUM720205 JEI720199:JEI720205 JOE720199:JOE720205 JYA720199:JYA720205 KHW720199:KHW720205 KRS720199:KRS720205 LBO720199:LBO720205 LLK720199:LLK720205 LVG720199:LVG720205 MFC720199:MFC720205 MOY720199:MOY720205 MYU720199:MYU720205 NIQ720199:NIQ720205 NSM720199:NSM720205 OCI720199:OCI720205 OME720199:OME720205 OWA720199:OWA720205 PFW720199:PFW720205 PPS720199:PPS720205 PZO720199:PZO720205 QJK720199:QJK720205 QTG720199:QTG720205 RDC720199:RDC720205 RMY720199:RMY720205 RWU720199:RWU720205 SGQ720199:SGQ720205 SQM720199:SQM720205 TAI720199:TAI720205 TKE720199:TKE720205 TUA720199:TUA720205 UDW720199:UDW720205 UNS720199:UNS720205 UXO720199:UXO720205 VHK720199:VHK720205 VRG720199:VRG720205 WBC720199:WBC720205 WKY720199:WKY720205 WUU720199:WUU720205 II785735:II785741 SE785735:SE785741 ACA785735:ACA785741 ALW785735:ALW785741 AVS785735:AVS785741 BFO785735:BFO785741 BPK785735:BPK785741 BZG785735:BZG785741 CJC785735:CJC785741 CSY785735:CSY785741 DCU785735:DCU785741 DMQ785735:DMQ785741 DWM785735:DWM785741 EGI785735:EGI785741 EQE785735:EQE785741 FAA785735:FAA785741 FJW785735:FJW785741 FTS785735:FTS785741 GDO785735:GDO785741 GNK785735:GNK785741 GXG785735:GXG785741 HHC785735:HHC785741 HQY785735:HQY785741 IAU785735:IAU785741 IKQ785735:IKQ785741 IUM785735:IUM785741 JEI785735:JEI785741 JOE785735:JOE785741 JYA785735:JYA785741 KHW785735:KHW785741 KRS785735:KRS785741 LBO785735:LBO785741 LLK785735:LLK785741 LVG785735:LVG785741 MFC785735:MFC785741 MOY785735:MOY785741 MYU785735:MYU785741 NIQ785735:NIQ785741 NSM785735:NSM785741 OCI785735:OCI785741 OME785735:OME785741 OWA785735:OWA785741 PFW785735:PFW785741 PPS785735:PPS785741 PZO785735:PZO785741 QJK785735:QJK785741 QTG785735:QTG785741 RDC785735:RDC785741 RMY785735:RMY785741 RWU785735:RWU785741 SGQ785735:SGQ785741 SQM785735:SQM785741 TAI785735:TAI785741 TKE785735:TKE785741 TUA785735:TUA785741 UDW785735:UDW785741 UNS785735:UNS785741 UXO785735:UXO785741 VHK785735:VHK785741 VRG785735:VRG785741 WBC785735:WBC785741 WKY785735:WKY785741 WUU785735:WUU785741 II851271:II851277 SE851271:SE851277 ACA851271:ACA851277 ALW851271:ALW851277 AVS851271:AVS851277 BFO851271:BFO851277 BPK851271:BPK851277 BZG851271:BZG851277 CJC851271:CJC851277 CSY851271:CSY851277 DCU851271:DCU851277 DMQ851271:DMQ851277 DWM851271:DWM851277 EGI851271:EGI851277 EQE851271:EQE851277 FAA851271:FAA851277 FJW851271:FJW851277 FTS851271:FTS851277 GDO851271:GDO851277 GNK851271:GNK851277 GXG851271:GXG851277 HHC851271:HHC851277 HQY851271:HQY851277 IAU851271:IAU851277 IKQ851271:IKQ851277 IUM851271:IUM851277 JEI851271:JEI851277 JOE851271:JOE851277 JYA851271:JYA851277 KHW851271:KHW851277 KRS851271:KRS851277 LBO851271:LBO851277 LLK851271:LLK851277 LVG851271:LVG851277 MFC851271:MFC851277 MOY851271:MOY851277 MYU851271:MYU851277 NIQ851271:NIQ851277 NSM851271:NSM851277 OCI851271:OCI851277 OME851271:OME851277 OWA851271:OWA851277 PFW851271:PFW851277 PPS851271:PPS851277 PZO851271:PZO851277 QJK851271:QJK851277 QTG851271:QTG851277 RDC851271:RDC851277 RMY851271:RMY851277 RWU851271:RWU851277 SGQ851271:SGQ851277 SQM851271:SQM851277 TAI851271:TAI851277 TKE851271:TKE851277 TUA851271:TUA851277 UDW851271:UDW851277 UNS851271:UNS851277 UXO851271:UXO851277 VHK851271:VHK851277 VRG851271:VRG851277 WBC851271:WBC851277 WKY851271:WKY851277 WUU851271:WUU851277 II916807:II916813 SE916807:SE916813 ACA916807:ACA916813 ALW916807:ALW916813 AVS916807:AVS916813 BFO916807:BFO916813 BPK916807:BPK916813 BZG916807:BZG916813 CJC916807:CJC916813 CSY916807:CSY916813 DCU916807:DCU916813 DMQ916807:DMQ916813 DWM916807:DWM916813 EGI916807:EGI916813 EQE916807:EQE916813 FAA916807:FAA916813 FJW916807:FJW916813 FTS916807:FTS916813 GDO916807:GDO916813 GNK916807:GNK916813 GXG916807:GXG916813 HHC916807:HHC916813 HQY916807:HQY916813 IAU916807:IAU916813 IKQ916807:IKQ916813 IUM916807:IUM916813 JEI916807:JEI916813 JOE916807:JOE916813 JYA916807:JYA916813 KHW916807:KHW916813 KRS916807:KRS916813 LBO916807:LBO916813 LLK916807:LLK916813 LVG916807:LVG916813 MFC916807:MFC916813 MOY916807:MOY916813 MYU916807:MYU916813 NIQ916807:NIQ916813 NSM916807:NSM916813 OCI916807:OCI916813 OME916807:OME916813 OWA916807:OWA916813 PFW916807:PFW916813 PPS916807:PPS916813 PZO916807:PZO916813 QJK916807:QJK916813 QTG916807:QTG916813 RDC916807:RDC916813 RMY916807:RMY916813 RWU916807:RWU916813 SGQ916807:SGQ916813 SQM916807:SQM916813 TAI916807:TAI916813 TKE916807:TKE916813 TUA916807:TUA916813 UDW916807:UDW916813 UNS916807:UNS916813 UXO916807:UXO916813 VHK916807:VHK916813 VRG916807:VRG916813 WBC916807:WBC916813 WKY916807:WKY916813 WUU916807:WUU916813 II982343:II982349 SE982343:SE982349 ACA982343:ACA982349 ALW982343:ALW982349 AVS982343:AVS982349 BFO982343:BFO982349 BPK982343:BPK982349 BZG982343:BZG982349 CJC982343:CJC982349 CSY982343:CSY982349 DCU982343:DCU982349 DMQ982343:DMQ982349 DWM982343:DWM982349 EGI982343:EGI982349 EQE982343:EQE982349 FAA982343:FAA982349 FJW982343:FJW982349 FTS982343:FTS982349 GDO982343:GDO982349 GNK982343:GNK982349 GXG982343:GXG982349 HHC982343:HHC982349 HQY982343:HQY982349 IAU982343:IAU982349 IKQ982343:IKQ982349 IUM982343:IUM982349 JEI982343:JEI982349 JOE982343:JOE982349 JYA982343:JYA982349 KHW982343:KHW982349 KRS982343:KRS982349 LBO982343:LBO982349 LLK982343:LLK982349 LVG982343:LVG982349 MFC982343:MFC982349 MOY982343:MOY982349 MYU982343:MYU982349 NIQ982343:NIQ982349 NSM982343:NSM982349 OCI982343:OCI982349 OME982343:OME982349 OWA982343:OWA982349 PFW982343:PFW982349 PPS982343:PPS982349 PZO982343:PZO982349 QJK982343:QJK982349 QTG982343:QTG982349 RDC982343:RDC982349 RMY982343:RMY982349 RWU982343:RWU982349 SGQ982343:SGQ982349 SQM982343:SQM982349 TAI982343:TAI982349 TKE982343:TKE982349 TUA982343:TUA982349 UDW982343:UDW982349 UNS982343:UNS982349 UXO982343:UXO982349 VHK982343:VHK982349 VRG982343:VRG982349 WBC982343:WBC982349 WKY982343:WKY982349 WUU982343:WUU982349">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5">
    <tabColor rgb="FF00B0F0"/>
  </sheetPr>
  <dimension ref="A1:J31"/>
  <sheetViews>
    <sheetView zoomScale="90" zoomScaleNormal="90" workbookViewId="0">
      <selection sqref="A1:D1"/>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5.85546875" style="220" customWidth="1"/>
    <col min="6" max="6" width="16" style="220" customWidth="1"/>
    <col min="7" max="7" width="17.5703125" style="220" customWidth="1"/>
    <col min="8" max="8" width="14.85546875" style="220" customWidth="1"/>
    <col min="9" max="9" width="15.28515625" style="220" customWidth="1"/>
    <col min="10" max="10" width="17.140625" style="220" customWidth="1"/>
    <col min="11" max="230" width="9.140625" style="220"/>
    <col min="231" max="231" width="27.42578125" style="220" customWidth="1"/>
    <col min="232" max="232" width="17.85546875" style="220" customWidth="1"/>
    <col min="233" max="233" width="26" style="220" customWidth="1"/>
    <col min="234" max="234" width="10.42578125" style="220" customWidth="1"/>
    <col min="235" max="235" width="13" style="220" customWidth="1"/>
    <col min="236" max="236" width="32.42578125" style="220" bestFit="1" customWidth="1"/>
    <col min="237" max="486" width="9.140625" style="220"/>
    <col min="487" max="487" width="27.42578125" style="220" customWidth="1"/>
    <col min="488" max="488" width="17.85546875" style="220" customWidth="1"/>
    <col min="489" max="489" width="26" style="220" customWidth="1"/>
    <col min="490" max="490" width="10.42578125" style="220" customWidth="1"/>
    <col min="491" max="491" width="13" style="220" customWidth="1"/>
    <col min="492" max="492" width="32.42578125" style="220" bestFit="1" customWidth="1"/>
    <col min="493" max="742" width="9.140625" style="220"/>
    <col min="743" max="743" width="27.42578125" style="220" customWidth="1"/>
    <col min="744" max="744" width="17.85546875" style="220" customWidth="1"/>
    <col min="745" max="745" width="26" style="220" customWidth="1"/>
    <col min="746" max="746" width="10.42578125" style="220" customWidth="1"/>
    <col min="747" max="747" width="13" style="220" customWidth="1"/>
    <col min="748" max="748" width="32.42578125" style="220" bestFit="1" customWidth="1"/>
    <col min="749" max="998" width="9.140625" style="220"/>
    <col min="999" max="999" width="27.42578125" style="220" customWidth="1"/>
    <col min="1000" max="1000" width="17.85546875" style="220" customWidth="1"/>
    <col min="1001" max="1001" width="26" style="220" customWidth="1"/>
    <col min="1002" max="1002" width="10.42578125" style="220" customWidth="1"/>
    <col min="1003" max="1003" width="13" style="220" customWidth="1"/>
    <col min="1004" max="1004" width="32.42578125" style="220" bestFit="1" customWidth="1"/>
    <col min="1005" max="1254" width="9.140625" style="220"/>
    <col min="1255" max="1255" width="27.42578125" style="220" customWidth="1"/>
    <col min="1256" max="1256" width="17.85546875" style="220" customWidth="1"/>
    <col min="1257" max="1257" width="26" style="220" customWidth="1"/>
    <col min="1258" max="1258" width="10.42578125" style="220" customWidth="1"/>
    <col min="1259" max="1259" width="13" style="220" customWidth="1"/>
    <col min="1260" max="1260" width="32.42578125" style="220" bestFit="1" customWidth="1"/>
    <col min="1261" max="1510" width="9.140625" style="220"/>
    <col min="1511" max="1511" width="27.42578125" style="220" customWidth="1"/>
    <col min="1512" max="1512" width="17.85546875" style="220" customWidth="1"/>
    <col min="1513" max="1513" width="26" style="220" customWidth="1"/>
    <col min="1514" max="1514" width="10.42578125" style="220" customWidth="1"/>
    <col min="1515" max="1515" width="13" style="220" customWidth="1"/>
    <col min="1516" max="1516" width="32.42578125" style="220" bestFit="1" customWidth="1"/>
    <col min="1517" max="1766" width="9.140625" style="220"/>
    <col min="1767" max="1767" width="27.42578125" style="220" customWidth="1"/>
    <col min="1768" max="1768" width="17.85546875" style="220" customWidth="1"/>
    <col min="1769" max="1769" width="26" style="220" customWidth="1"/>
    <col min="1770" max="1770" width="10.42578125" style="220" customWidth="1"/>
    <col min="1771" max="1771" width="13" style="220" customWidth="1"/>
    <col min="1772" max="1772" width="32.42578125" style="220" bestFit="1" customWidth="1"/>
    <col min="1773" max="2022" width="9.140625" style="220"/>
    <col min="2023" max="2023" width="27.42578125" style="220" customWidth="1"/>
    <col min="2024" max="2024" width="17.85546875" style="220" customWidth="1"/>
    <col min="2025" max="2025" width="26" style="220" customWidth="1"/>
    <col min="2026" max="2026" width="10.42578125" style="220" customWidth="1"/>
    <col min="2027" max="2027" width="13" style="220" customWidth="1"/>
    <col min="2028" max="2028" width="32.42578125" style="220" bestFit="1" customWidth="1"/>
    <col min="2029" max="2278" width="9.140625" style="220"/>
    <col min="2279" max="2279" width="27.42578125" style="220" customWidth="1"/>
    <col min="2280" max="2280" width="17.85546875" style="220" customWidth="1"/>
    <col min="2281" max="2281" width="26" style="220" customWidth="1"/>
    <col min="2282" max="2282" width="10.42578125" style="220" customWidth="1"/>
    <col min="2283" max="2283" width="13" style="220" customWidth="1"/>
    <col min="2284" max="2284" width="32.42578125" style="220" bestFit="1" customWidth="1"/>
    <col min="2285" max="2534" width="9.140625" style="220"/>
    <col min="2535" max="2535" width="27.42578125" style="220" customWidth="1"/>
    <col min="2536" max="2536" width="17.85546875" style="220" customWidth="1"/>
    <col min="2537" max="2537" width="26" style="220" customWidth="1"/>
    <col min="2538" max="2538" width="10.42578125" style="220" customWidth="1"/>
    <col min="2539" max="2539" width="13" style="220" customWidth="1"/>
    <col min="2540" max="2540" width="32.42578125" style="220" bestFit="1" customWidth="1"/>
    <col min="2541" max="2790" width="9.140625" style="220"/>
    <col min="2791" max="2791" width="27.42578125" style="220" customWidth="1"/>
    <col min="2792" max="2792" width="17.85546875" style="220" customWidth="1"/>
    <col min="2793" max="2793" width="26" style="220" customWidth="1"/>
    <col min="2794" max="2794" width="10.42578125" style="220" customWidth="1"/>
    <col min="2795" max="2795" width="13" style="220" customWidth="1"/>
    <col min="2796" max="2796" width="32.42578125" style="220" bestFit="1" customWidth="1"/>
    <col min="2797" max="3046" width="9.140625" style="220"/>
    <col min="3047" max="3047" width="27.42578125" style="220" customWidth="1"/>
    <col min="3048" max="3048" width="17.85546875" style="220" customWidth="1"/>
    <col min="3049" max="3049" width="26" style="220" customWidth="1"/>
    <col min="3050" max="3050" width="10.42578125" style="220" customWidth="1"/>
    <col min="3051" max="3051" width="13" style="220" customWidth="1"/>
    <col min="3052" max="3052" width="32.42578125" style="220" bestFit="1" customWidth="1"/>
    <col min="3053" max="3302" width="9.140625" style="220"/>
    <col min="3303" max="3303" width="27.42578125" style="220" customWidth="1"/>
    <col min="3304" max="3304" width="17.85546875" style="220" customWidth="1"/>
    <col min="3305" max="3305" width="26" style="220" customWidth="1"/>
    <col min="3306" max="3306" width="10.42578125" style="220" customWidth="1"/>
    <col min="3307" max="3307" width="13" style="220" customWidth="1"/>
    <col min="3308" max="3308" width="32.42578125" style="220" bestFit="1" customWidth="1"/>
    <col min="3309" max="3558" width="9.140625" style="220"/>
    <col min="3559" max="3559" width="27.42578125" style="220" customWidth="1"/>
    <col min="3560" max="3560" width="17.85546875" style="220" customWidth="1"/>
    <col min="3561" max="3561" width="26" style="220" customWidth="1"/>
    <col min="3562" max="3562" width="10.42578125" style="220" customWidth="1"/>
    <col min="3563" max="3563" width="13" style="220" customWidth="1"/>
    <col min="3564" max="3564" width="32.42578125" style="220" bestFit="1" customWidth="1"/>
    <col min="3565" max="3814" width="9.140625" style="220"/>
    <col min="3815" max="3815" width="27.42578125" style="220" customWidth="1"/>
    <col min="3816" max="3816" width="17.85546875" style="220" customWidth="1"/>
    <col min="3817" max="3817" width="26" style="220" customWidth="1"/>
    <col min="3818" max="3818" width="10.42578125" style="220" customWidth="1"/>
    <col min="3819" max="3819" width="13" style="220" customWidth="1"/>
    <col min="3820" max="3820" width="32.42578125" style="220" bestFit="1" customWidth="1"/>
    <col min="3821" max="4070" width="9.140625" style="220"/>
    <col min="4071" max="4071" width="27.42578125" style="220" customWidth="1"/>
    <col min="4072" max="4072" width="17.85546875" style="220" customWidth="1"/>
    <col min="4073" max="4073" width="26" style="220" customWidth="1"/>
    <col min="4074" max="4074" width="10.42578125" style="220" customWidth="1"/>
    <col min="4075" max="4075" width="13" style="220" customWidth="1"/>
    <col min="4076" max="4076" width="32.42578125" style="220" bestFit="1" customWidth="1"/>
    <col min="4077" max="4326" width="9.140625" style="220"/>
    <col min="4327" max="4327" width="27.42578125" style="220" customWidth="1"/>
    <col min="4328" max="4328" width="17.85546875" style="220" customWidth="1"/>
    <col min="4329" max="4329" width="26" style="220" customWidth="1"/>
    <col min="4330" max="4330" width="10.42578125" style="220" customWidth="1"/>
    <col min="4331" max="4331" width="13" style="220" customWidth="1"/>
    <col min="4332" max="4332" width="32.42578125" style="220" bestFit="1" customWidth="1"/>
    <col min="4333" max="4582" width="9.140625" style="220"/>
    <col min="4583" max="4583" width="27.42578125" style="220" customWidth="1"/>
    <col min="4584" max="4584" width="17.85546875" style="220" customWidth="1"/>
    <col min="4585" max="4585" width="26" style="220" customWidth="1"/>
    <col min="4586" max="4586" width="10.42578125" style="220" customWidth="1"/>
    <col min="4587" max="4587" width="13" style="220" customWidth="1"/>
    <col min="4588" max="4588" width="32.42578125" style="220" bestFit="1" customWidth="1"/>
    <col min="4589" max="4838" width="9.140625" style="220"/>
    <col min="4839" max="4839" width="27.42578125" style="220" customWidth="1"/>
    <col min="4840" max="4840" width="17.85546875" style="220" customWidth="1"/>
    <col min="4841" max="4841" width="26" style="220" customWidth="1"/>
    <col min="4842" max="4842" width="10.42578125" style="220" customWidth="1"/>
    <col min="4843" max="4843" width="13" style="220" customWidth="1"/>
    <col min="4844" max="4844" width="32.42578125" style="220" bestFit="1" customWidth="1"/>
    <col min="4845" max="5094" width="9.140625" style="220"/>
    <col min="5095" max="5095" width="27.42578125" style="220" customWidth="1"/>
    <col min="5096" max="5096" width="17.85546875" style="220" customWidth="1"/>
    <col min="5097" max="5097" width="26" style="220" customWidth="1"/>
    <col min="5098" max="5098" width="10.42578125" style="220" customWidth="1"/>
    <col min="5099" max="5099" width="13" style="220" customWidth="1"/>
    <col min="5100" max="5100" width="32.42578125" style="220" bestFit="1" customWidth="1"/>
    <col min="5101" max="5350" width="9.140625" style="220"/>
    <col min="5351" max="5351" width="27.42578125" style="220" customWidth="1"/>
    <col min="5352" max="5352" width="17.85546875" style="220" customWidth="1"/>
    <col min="5353" max="5353" width="26" style="220" customWidth="1"/>
    <col min="5354" max="5354" width="10.42578125" style="220" customWidth="1"/>
    <col min="5355" max="5355" width="13" style="220" customWidth="1"/>
    <col min="5356" max="5356" width="32.42578125" style="220" bestFit="1" customWidth="1"/>
    <col min="5357" max="5606" width="9.140625" style="220"/>
    <col min="5607" max="5607" width="27.42578125" style="220" customWidth="1"/>
    <col min="5608" max="5608" width="17.85546875" style="220" customWidth="1"/>
    <col min="5609" max="5609" width="26" style="220" customWidth="1"/>
    <col min="5610" max="5610" width="10.42578125" style="220" customWidth="1"/>
    <col min="5611" max="5611" width="13" style="220" customWidth="1"/>
    <col min="5612" max="5612" width="32.42578125" style="220" bestFit="1" customWidth="1"/>
    <col min="5613" max="5862" width="9.140625" style="220"/>
    <col min="5863" max="5863" width="27.42578125" style="220" customWidth="1"/>
    <col min="5864" max="5864" width="17.85546875" style="220" customWidth="1"/>
    <col min="5865" max="5865" width="26" style="220" customWidth="1"/>
    <col min="5866" max="5866" width="10.42578125" style="220" customWidth="1"/>
    <col min="5867" max="5867" width="13" style="220" customWidth="1"/>
    <col min="5868" max="5868" width="32.42578125" style="220" bestFit="1" customWidth="1"/>
    <col min="5869" max="6118" width="9.140625" style="220"/>
    <col min="6119" max="6119" width="27.42578125" style="220" customWidth="1"/>
    <col min="6120" max="6120" width="17.85546875" style="220" customWidth="1"/>
    <col min="6121" max="6121" width="26" style="220" customWidth="1"/>
    <col min="6122" max="6122" width="10.42578125" style="220" customWidth="1"/>
    <col min="6123" max="6123" width="13" style="220" customWidth="1"/>
    <col min="6124" max="6124" width="32.42578125" style="220" bestFit="1" customWidth="1"/>
    <col min="6125" max="6374" width="9.140625" style="220"/>
    <col min="6375" max="6375" width="27.42578125" style="220" customWidth="1"/>
    <col min="6376" max="6376" width="17.85546875" style="220" customWidth="1"/>
    <col min="6377" max="6377" width="26" style="220" customWidth="1"/>
    <col min="6378" max="6378" width="10.42578125" style="220" customWidth="1"/>
    <col min="6379" max="6379" width="13" style="220" customWidth="1"/>
    <col min="6380" max="6380" width="32.42578125" style="220" bestFit="1" customWidth="1"/>
    <col min="6381" max="6630" width="9.140625" style="220"/>
    <col min="6631" max="6631" width="27.42578125" style="220" customWidth="1"/>
    <col min="6632" max="6632" width="17.85546875" style="220" customWidth="1"/>
    <col min="6633" max="6633" width="26" style="220" customWidth="1"/>
    <col min="6634" max="6634" width="10.42578125" style="220" customWidth="1"/>
    <col min="6635" max="6635" width="13" style="220" customWidth="1"/>
    <col min="6636" max="6636" width="32.42578125" style="220" bestFit="1" customWidth="1"/>
    <col min="6637" max="6886" width="9.140625" style="220"/>
    <col min="6887" max="6887" width="27.42578125" style="220" customWidth="1"/>
    <col min="6888" max="6888" width="17.85546875" style="220" customWidth="1"/>
    <col min="6889" max="6889" width="26" style="220" customWidth="1"/>
    <col min="6890" max="6890" width="10.42578125" style="220" customWidth="1"/>
    <col min="6891" max="6891" width="13" style="220" customWidth="1"/>
    <col min="6892" max="6892" width="32.42578125" style="220" bestFit="1" customWidth="1"/>
    <col min="6893" max="7142" width="9.140625" style="220"/>
    <col min="7143" max="7143" width="27.42578125" style="220" customWidth="1"/>
    <col min="7144" max="7144" width="17.85546875" style="220" customWidth="1"/>
    <col min="7145" max="7145" width="26" style="220" customWidth="1"/>
    <col min="7146" max="7146" width="10.42578125" style="220" customWidth="1"/>
    <col min="7147" max="7147" width="13" style="220" customWidth="1"/>
    <col min="7148" max="7148" width="32.42578125" style="220" bestFit="1" customWidth="1"/>
    <col min="7149" max="7398" width="9.140625" style="220"/>
    <col min="7399" max="7399" width="27.42578125" style="220" customWidth="1"/>
    <col min="7400" max="7400" width="17.85546875" style="220" customWidth="1"/>
    <col min="7401" max="7401" width="26" style="220" customWidth="1"/>
    <col min="7402" max="7402" width="10.42578125" style="220" customWidth="1"/>
    <col min="7403" max="7403" width="13" style="220" customWidth="1"/>
    <col min="7404" max="7404" width="32.42578125" style="220" bestFit="1" customWidth="1"/>
    <col min="7405" max="7654" width="9.140625" style="220"/>
    <col min="7655" max="7655" width="27.42578125" style="220" customWidth="1"/>
    <col min="7656" max="7656" width="17.85546875" style="220" customWidth="1"/>
    <col min="7657" max="7657" width="26" style="220" customWidth="1"/>
    <col min="7658" max="7658" width="10.42578125" style="220" customWidth="1"/>
    <col min="7659" max="7659" width="13" style="220" customWidth="1"/>
    <col min="7660" max="7660" width="32.42578125" style="220" bestFit="1" customWidth="1"/>
    <col min="7661" max="7910" width="9.140625" style="220"/>
    <col min="7911" max="7911" width="27.42578125" style="220" customWidth="1"/>
    <col min="7912" max="7912" width="17.85546875" style="220" customWidth="1"/>
    <col min="7913" max="7913" width="26" style="220" customWidth="1"/>
    <col min="7914" max="7914" width="10.42578125" style="220" customWidth="1"/>
    <col min="7915" max="7915" width="13" style="220" customWidth="1"/>
    <col min="7916" max="7916" width="32.42578125" style="220" bestFit="1" customWidth="1"/>
    <col min="7917" max="8166" width="9.140625" style="220"/>
    <col min="8167" max="8167" width="27.42578125" style="220" customWidth="1"/>
    <col min="8168" max="8168" width="17.85546875" style="220" customWidth="1"/>
    <col min="8169" max="8169" width="26" style="220" customWidth="1"/>
    <col min="8170" max="8170" width="10.42578125" style="220" customWidth="1"/>
    <col min="8171" max="8171" width="13" style="220" customWidth="1"/>
    <col min="8172" max="8172" width="32.42578125" style="220" bestFit="1" customWidth="1"/>
    <col min="8173" max="8422" width="9.140625" style="220"/>
    <col min="8423" max="8423" width="27.42578125" style="220" customWidth="1"/>
    <col min="8424" max="8424" width="17.85546875" style="220" customWidth="1"/>
    <col min="8425" max="8425" width="26" style="220" customWidth="1"/>
    <col min="8426" max="8426" width="10.42578125" style="220" customWidth="1"/>
    <col min="8427" max="8427" width="13" style="220" customWidth="1"/>
    <col min="8428" max="8428" width="32.42578125" style="220" bestFit="1" customWidth="1"/>
    <col min="8429" max="8678" width="9.140625" style="220"/>
    <col min="8679" max="8679" width="27.42578125" style="220" customWidth="1"/>
    <col min="8680" max="8680" width="17.85546875" style="220" customWidth="1"/>
    <col min="8681" max="8681" width="26" style="220" customWidth="1"/>
    <col min="8682" max="8682" width="10.42578125" style="220" customWidth="1"/>
    <col min="8683" max="8683" width="13" style="220" customWidth="1"/>
    <col min="8684" max="8684" width="32.42578125" style="220" bestFit="1" customWidth="1"/>
    <col min="8685" max="8934" width="9.140625" style="220"/>
    <col min="8935" max="8935" width="27.42578125" style="220" customWidth="1"/>
    <col min="8936" max="8936" width="17.85546875" style="220" customWidth="1"/>
    <col min="8937" max="8937" width="26" style="220" customWidth="1"/>
    <col min="8938" max="8938" width="10.42578125" style="220" customWidth="1"/>
    <col min="8939" max="8939" width="13" style="220" customWidth="1"/>
    <col min="8940" max="8940" width="32.42578125" style="220" bestFit="1" customWidth="1"/>
    <col min="8941" max="9190" width="9.140625" style="220"/>
    <col min="9191" max="9191" width="27.42578125" style="220" customWidth="1"/>
    <col min="9192" max="9192" width="17.85546875" style="220" customWidth="1"/>
    <col min="9193" max="9193" width="26" style="220" customWidth="1"/>
    <col min="9194" max="9194" width="10.42578125" style="220" customWidth="1"/>
    <col min="9195" max="9195" width="13" style="220" customWidth="1"/>
    <col min="9196" max="9196" width="32.42578125" style="220" bestFit="1" customWidth="1"/>
    <col min="9197" max="9446" width="9.140625" style="220"/>
    <col min="9447" max="9447" width="27.42578125" style="220" customWidth="1"/>
    <col min="9448" max="9448" width="17.85546875" style="220" customWidth="1"/>
    <col min="9449" max="9449" width="26" style="220" customWidth="1"/>
    <col min="9450" max="9450" width="10.42578125" style="220" customWidth="1"/>
    <col min="9451" max="9451" width="13" style="220" customWidth="1"/>
    <col min="9452" max="9452" width="32.42578125" style="220" bestFit="1" customWidth="1"/>
    <col min="9453" max="9702" width="9.140625" style="220"/>
    <col min="9703" max="9703" width="27.42578125" style="220" customWidth="1"/>
    <col min="9704" max="9704" width="17.85546875" style="220" customWidth="1"/>
    <col min="9705" max="9705" width="26" style="220" customWidth="1"/>
    <col min="9706" max="9706" width="10.42578125" style="220" customWidth="1"/>
    <col min="9707" max="9707" width="13" style="220" customWidth="1"/>
    <col min="9708" max="9708" width="32.42578125" style="220" bestFit="1" customWidth="1"/>
    <col min="9709" max="9958" width="9.140625" style="220"/>
    <col min="9959" max="9959" width="27.42578125" style="220" customWidth="1"/>
    <col min="9960" max="9960" width="17.85546875" style="220" customWidth="1"/>
    <col min="9961" max="9961" width="26" style="220" customWidth="1"/>
    <col min="9962" max="9962" width="10.42578125" style="220" customWidth="1"/>
    <col min="9963" max="9963" width="13" style="220" customWidth="1"/>
    <col min="9964" max="9964" width="32.42578125" style="220" bestFit="1" customWidth="1"/>
    <col min="9965" max="10214" width="9.140625" style="220"/>
    <col min="10215" max="10215" width="27.42578125" style="220" customWidth="1"/>
    <col min="10216" max="10216" width="17.85546875" style="220" customWidth="1"/>
    <col min="10217" max="10217" width="26" style="220" customWidth="1"/>
    <col min="10218" max="10218" width="10.42578125" style="220" customWidth="1"/>
    <col min="10219" max="10219" width="13" style="220" customWidth="1"/>
    <col min="10220" max="10220" width="32.42578125" style="220" bestFit="1" customWidth="1"/>
    <col min="10221" max="10470" width="9.140625" style="220"/>
    <col min="10471" max="10471" width="27.42578125" style="220" customWidth="1"/>
    <col min="10472" max="10472" width="17.85546875" style="220" customWidth="1"/>
    <col min="10473" max="10473" width="26" style="220" customWidth="1"/>
    <col min="10474" max="10474" width="10.42578125" style="220" customWidth="1"/>
    <col min="10475" max="10475" width="13" style="220" customWidth="1"/>
    <col min="10476" max="10476" width="32.42578125" style="220" bestFit="1" customWidth="1"/>
    <col min="10477" max="10726" width="9.140625" style="220"/>
    <col min="10727" max="10727" width="27.42578125" style="220" customWidth="1"/>
    <col min="10728" max="10728" width="17.85546875" style="220" customWidth="1"/>
    <col min="10729" max="10729" width="26" style="220" customWidth="1"/>
    <col min="10730" max="10730" width="10.42578125" style="220" customWidth="1"/>
    <col min="10731" max="10731" width="13" style="220" customWidth="1"/>
    <col min="10732" max="10732" width="32.42578125" style="220" bestFit="1" customWidth="1"/>
    <col min="10733" max="10982" width="9.140625" style="220"/>
    <col min="10983" max="10983" width="27.42578125" style="220" customWidth="1"/>
    <col min="10984" max="10984" width="17.85546875" style="220" customWidth="1"/>
    <col min="10985" max="10985" width="26" style="220" customWidth="1"/>
    <col min="10986" max="10986" width="10.42578125" style="220" customWidth="1"/>
    <col min="10987" max="10987" width="13" style="220" customWidth="1"/>
    <col min="10988" max="10988" width="32.42578125" style="220" bestFit="1" customWidth="1"/>
    <col min="10989" max="11238" width="9.140625" style="220"/>
    <col min="11239" max="11239" width="27.42578125" style="220" customWidth="1"/>
    <col min="11240" max="11240" width="17.85546875" style="220" customWidth="1"/>
    <col min="11241" max="11241" width="26" style="220" customWidth="1"/>
    <col min="11242" max="11242" width="10.42578125" style="220" customWidth="1"/>
    <col min="11243" max="11243" width="13" style="220" customWidth="1"/>
    <col min="11244" max="11244" width="32.42578125" style="220" bestFit="1" customWidth="1"/>
    <col min="11245" max="11494" width="9.140625" style="220"/>
    <col min="11495" max="11495" width="27.42578125" style="220" customWidth="1"/>
    <col min="11496" max="11496" width="17.85546875" style="220" customWidth="1"/>
    <col min="11497" max="11497" width="26" style="220" customWidth="1"/>
    <col min="11498" max="11498" width="10.42578125" style="220" customWidth="1"/>
    <col min="11499" max="11499" width="13" style="220" customWidth="1"/>
    <col min="11500" max="11500" width="32.42578125" style="220" bestFit="1" customWidth="1"/>
    <col min="11501" max="11750" width="9.140625" style="220"/>
    <col min="11751" max="11751" width="27.42578125" style="220" customWidth="1"/>
    <col min="11752" max="11752" width="17.85546875" style="220" customWidth="1"/>
    <col min="11753" max="11753" width="26" style="220" customWidth="1"/>
    <col min="11754" max="11754" width="10.42578125" style="220" customWidth="1"/>
    <col min="11755" max="11755" width="13" style="220" customWidth="1"/>
    <col min="11756" max="11756" width="32.42578125" style="220" bestFit="1" customWidth="1"/>
    <col min="11757" max="12006" width="9.140625" style="220"/>
    <col min="12007" max="12007" width="27.42578125" style="220" customWidth="1"/>
    <col min="12008" max="12008" width="17.85546875" style="220" customWidth="1"/>
    <col min="12009" max="12009" width="26" style="220" customWidth="1"/>
    <col min="12010" max="12010" width="10.42578125" style="220" customWidth="1"/>
    <col min="12011" max="12011" width="13" style="220" customWidth="1"/>
    <col min="12012" max="12012" width="32.42578125" style="220" bestFit="1" customWidth="1"/>
    <col min="12013" max="12262" width="9.140625" style="220"/>
    <col min="12263" max="12263" width="27.42578125" style="220" customWidth="1"/>
    <col min="12264" max="12264" width="17.85546875" style="220" customWidth="1"/>
    <col min="12265" max="12265" width="26" style="220" customWidth="1"/>
    <col min="12266" max="12266" width="10.42578125" style="220" customWidth="1"/>
    <col min="12267" max="12267" width="13" style="220" customWidth="1"/>
    <col min="12268" max="12268" width="32.42578125" style="220" bestFit="1" customWidth="1"/>
    <col min="12269" max="12518" width="9.140625" style="220"/>
    <col min="12519" max="12519" width="27.42578125" style="220" customWidth="1"/>
    <col min="12520" max="12520" width="17.85546875" style="220" customWidth="1"/>
    <col min="12521" max="12521" width="26" style="220" customWidth="1"/>
    <col min="12522" max="12522" width="10.42578125" style="220" customWidth="1"/>
    <col min="12523" max="12523" width="13" style="220" customWidth="1"/>
    <col min="12524" max="12524" width="32.42578125" style="220" bestFit="1" customWidth="1"/>
    <col min="12525" max="12774" width="9.140625" style="220"/>
    <col min="12775" max="12775" width="27.42578125" style="220" customWidth="1"/>
    <col min="12776" max="12776" width="17.85546875" style="220" customWidth="1"/>
    <col min="12777" max="12777" width="26" style="220" customWidth="1"/>
    <col min="12778" max="12778" width="10.42578125" style="220" customWidth="1"/>
    <col min="12779" max="12779" width="13" style="220" customWidth="1"/>
    <col min="12780" max="12780" width="32.42578125" style="220" bestFit="1" customWidth="1"/>
    <col min="12781" max="13030" width="9.140625" style="220"/>
    <col min="13031" max="13031" width="27.42578125" style="220" customWidth="1"/>
    <col min="13032" max="13032" width="17.85546875" style="220" customWidth="1"/>
    <col min="13033" max="13033" width="26" style="220" customWidth="1"/>
    <col min="13034" max="13034" width="10.42578125" style="220" customWidth="1"/>
    <col min="13035" max="13035" width="13" style="220" customWidth="1"/>
    <col min="13036" max="13036" width="32.42578125" style="220" bestFit="1" customWidth="1"/>
    <col min="13037" max="13286" width="9.140625" style="220"/>
    <col min="13287" max="13287" width="27.42578125" style="220" customWidth="1"/>
    <col min="13288" max="13288" width="17.85546875" style="220" customWidth="1"/>
    <col min="13289" max="13289" width="26" style="220" customWidth="1"/>
    <col min="13290" max="13290" width="10.42578125" style="220" customWidth="1"/>
    <col min="13291" max="13291" width="13" style="220" customWidth="1"/>
    <col min="13292" max="13292" width="32.42578125" style="220" bestFit="1" customWidth="1"/>
    <col min="13293" max="13542" width="9.140625" style="220"/>
    <col min="13543" max="13543" width="27.42578125" style="220" customWidth="1"/>
    <col min="13544" max="13544" width="17.85546875" style="220" customWidth="1"/>
    <col min="13545" max="13545" width="26" style="220" customWidth="1"/>
    <col min="13546" max="13546" width="10.42578125" style="220" customWidth="1"/>
    <col min="13547" max="13547" width="13" style="220" customWidth="1"/>
    <col min="13548" max="13548" width="32.42578125" style="220" bestFit="1" customWidth="1"/>
    <col min="13549" max="13798" width="9.140625" style="220"/>
    <col min="13799" max="13799" width="27.42578125" style="220" customWidth="1"/>
    <col min="13800" max="13800" width="17.85546875" style="220" customWidth="1"/>
    <col min="13801" max="13801" width="26" style="220" customWidth="1"/>
    <col min="13802" max="13802" width="10.42578125" style="220" customWidth="1"/>
    <col min="13803" max="13803" width="13" style="220" customWidth="1"/>
    <col min="13804" max="13804" width="32.42578125" style="220" bestFit="1" customWidth="1"/>
    <col min="13805" max="14054" width="9.140625" style="220"/>
    <col min="14055" max="14055" width="27.42578125" style="220" customWidth="1"/>
    <col min="14056" max="14056" width="17.85546875" style="220" customWidth="1"/>
    <col min="14057" max="14057" width="26" style="220" customWidth="1"/>
    <col min="14058" max="14058" width="10.42578125" style="220" customWidth="1"/>
    <col min="14059" max="14059" width="13" style="220" customWidth="1"/>
    <col min="14060" max="14060" width="32.42578125" style="220" bestFit="1" customWidth="1"/>
    <col min="14061" max="14310" width="9.140625" style="220"/>
    <col min="14311" max="14311" width="27.42578125" style="220" customWidth="1"/>
    <col min="14312" max="14312" width="17.85546875" style="220" customWidth="1"/>
    <col min="14313" max="14313" width="26" style="220" customWidth="1"/>
    <col min="14314" max="14314" width="10.42578125" style="220" customWidth="1"/>
    <col min="14315" max="14315" width="13" style="220" customWidth="1"/>
    <col min="14316" max="14316" width="32.42578125" style="220" bestFit="1" customWidth="1"/>
    <col min="14317" max="14566" width="9.140625" style="220"/>
    <col min="14567" max="14567" width="27.42578125" style="220" customWidth="1"/>
    <col min="14568" max="14568" width="17.85546875" style="220" customWidth="1"/>
    <col min="14569" max="14569" width="26" style="220" customWidth="1"/>
    <col min="14570" max="14570" width="10.42578125" style="220" customWidth="1"/>
    <col min="14571" max="14571" width="13" style="220" customWidth="1"/>
    <col min="14572" max="14572" width="32.42578125" style="220" bestFit="1" customWidth="1"/>
    <col min="14573" max="14822" width="9.140625" style="220"/>
    <col min="14823" max="14823" width="27.42578125" style="220" customWidth="1"/>
    <col min="14824" max="14824" width="17.85546875" style="220" customWidth="1"/>
    <col min="14825" max="14825" width="26" style="220" customWidth="1"/>
    <col min="14826" max="14826" width="10.42578125" style="220" customWidth="1"/>
    <col min="14827" max="14827" width="13" style="220" customWidth="1"/>
    <col min="14828" max="14828" width="32.42578125" style="220" bestFit="1" customWidth="1"/>
    <col min="14829" max="15078" width="9.140625" style="220"/>
    <col min="15079" max="15079" width="27.42578125" style="220" customWidth="1"/>
    <col min="15080" max="15080" width="17.85546875" style="220" customWidth="1"/>
    <col min="15081" max="15081" width="26" style="220" customWidth="1"/>
    <col min="15082" max="15082" width="10.42578125" style="220" customWidth="1"/>
    <col min="15083" max="15083" width="13" style="220" customWidth="1"/>
    <col min="15084" max="15084" width="32.42578125" style="220" bestFit="1" customWidth="1"/>
    <col min="15085" max="15334" width="9.140625" style="220"/>
    <col min="15335" max="15335" width="27.42578125" style="220" customWidth="1"/>
    <col min="15336" max="15336" width="17.85546875" style="220" customWidth="1"/>
    <col min="15337" max="15337" width="26" style="220" customWidth="1"/>
    <col min="15338" max="15338" width="10.42578125" style="220" customWidth="1"/>
    <col min="15339" max="15339" width="13" style="220" customWidth="1"/>
    <col min="15340" max="15340" width="32.42578125" style="220" bestFit="1" customWidth="1"/>
    <col min="15341" max="15590" width="9.140625" style="220"/>
    <col min="15591" max="15591" width="27.42578125" style="220" customWidth="1"/>
    <col min="15592" max="15592" width="17.85546875" style="220" customWidth="1"/>
    <col min="15593" max="15593" width="26" style="220" customWidth="1"/>
    <col min="15594" max="15594" width="10.42578125" style="220" customWidth="1"/>
    <col min="15595" max="15595" width="13" style="220" customWidth="1"/>
    <col min="15596" max="15596" width="32.42578125" style="220" bestFit="1" customWidth="1"/>
    <col min="15597" max="15846" width="9.140625" style="220"/>
    <col min="15847" max="15847" width="27.42578125" style="220" customWidth="1"/>
    <col min="15848" max="15848" width="17.85546875" style="220" customWidth="1"/>
    <col min="15849" max="15849" width="26" style="220" customWidth="1"/>
    <col min="15850" max="15850" width="10.42578125" style="220" customWidth="1"/>
    <col min="15851" max="15851" width="13" style="220" customWidth="1"/>
    <col min="15852" max="15852" width="32.42578125" style="220" bestFit="1" customWidth="1"/>
    <col min="15853" max="16102" width="9.140625" style="220"/>
    <col min="16103" max="16103" width="27.42578125" style="220" customWidth="1"/>
    <col min="16104" max="16104" width="17.85546875" style="220" customWidth="1"/>
    <col min="16105" max="16105" width="26" style="220" customWidth="1"/>
    <col min="16106" max="16106" width="10.42578125" style="220" customWidth="1"/>
    <col min="16107" max="16107" width="13" style="220" customWidth="1"/>
    <col min="16108" max="16108" width="32.42578125" style="220" bestFit="1" customWidth="1"/>
    <col min="16109" max="16384" width="9.140625" style="220"/>
  </cols>
  <sheetData>
    <row r="1" spans="1:10">
      <c r="A1" s="3779" t="s">
        <v>29</v>
      </c>
      <c r="B1" s="3780"/>
      <c r="C1" s="3780"/>
      <c r="D1" s="3781"/>
    </row>
    <row r="2" spans="1:10">
      <c r="A2" s="665" t="s">
        <v>30</v>
      </c>
      <c r="B2" s="3782" t="s">
        <v>2184</v>
      </c>
      <c r="C2" s="3783"/>
      <c r="D2" s="3784"/>
    </row>
    <row r="3" spans="1:10">
      <c r="A3" s="665" t="s">
        <v>31</v>
      </c>
      <c r="B3" s="3785" t="s">
        <v>2183</v>
      </c>
      <c r="C3" s="3786"/>
      <c r="D3" s="3787"/>
    </row>
    <row r="4" spans="1:10">
      <c r="A4" s="665" t="s">
        <v>32</v>
      </c>
      <c r="B4" s="3782">
        <v>1</v>
      </c>
      <c r="C4" s="3783"/>
      <c r="D4" s="3784"/>
    </row>
    <row r="5" spans="1:10">
      <c r="A5" s="665" t="s">
        <v>33</v>
      </c>
      <c r="B5" s="3769"/>
      <c r="C5" s="3769"/>
      <c r="D5" s="3308"/>
    </row>
    <row r="6" spans="1:10">
      <c r="A6" s="665" t="s">
        <v>34</v>
      </c>
      <c r="B6" s="3769"/>
      <c r="C6" s="3769"/>
      <c r="D6" s="3308"/>
    </row>
    <row r="7" spans="1:10">
      <c r="A7" s="665" t="s">
        <v>35</v>
      </c>
      <c r="B7" s="3769"/>
      <c r="C7" s="3769"/>
      <c r="D7" s="3308"/>
    </row>
    <row r="8" spans="1:10">
      <c r="A8" s="665" t="s">
        <v>36</v>
      </c>
      <c r="B8" s="3770"/>
      <c r="C8" s="3770"/>
      <c r="D8" s="3791"/>
    </row>
    <row r="9" spans="1:10" ht="16.5" thickBot="1">
      <c r="A9" s="666" t="s">
        <v>198</v>
      </c>
      <c r="B9" s="3771"/>
      <c r="C9" s="3772"/>
      <c r="D9" s="3773"/>
    </row>
    <row r="11" spans="1:10" ht="13.5" thickBot="1"/>
    <row r="12" spans="1:10" ht="15.75" customHeight="1" thickBot="1">
      <c r="B12" s="3788" t="s">
        <v>2176</v>
      </c>
      <c r="C12" s="3789"/>
      <c r="D12" s="3790"/>
      <c r="E12" s="3788" t="s">
        <v>2177</v>
      </c>
      <c r="F12" s="3789"/>
      <c r="G12" s="3790"/>
      <c r="H12" s="3788" t="s">
        <v>2185</v>
      </c>
      <c r="I12" s="3789"/>
      <c r="J12" s="3790"/>
    </row>
    <row r="13" spans="1:10">
      <c r="A13" s="682" t="s">
        <v>0</v>
      </c>
      <c r="B13" s="683" t="s">
        <v>2186</v>
      </c>
      <c r="C13" s="684" t="s">
        <v>2187</v>
      </c>
      <c r="D13" s="685" t="s">
        <v>2188</v>
      </c>
      <c r="E13" s="683" t="s">
        <v>2186</v>
      </c>
      <c r="F13" s="684" t="s">
        <v>2187</v>
      </c>
      <c r="G13" s="685" t="s">
        <v>2188</v>
      </c>
      <c r="H13" s="683" t="s">
        <v>2186</v>
      </c>
      <c r="I13" s="684" t="s">
        <v>2187</v>
      </c>
      <c r="J13" s="685" t="s">
        <v>2188</v>
      </c>
    </row>
    <row r="14" spans="1:10">
      <c r="A14" s="671"/>
      <c r="B14" s="672"/>
      <c r="C14" s="673"/>
      <c r="D14" s="674"/>
      <c r="E14" s="672"/>
      <c r="F14" s="673"/>
      <c r="G14" s="674"/>
      <c r="H14" s="672"/>
      <c r="I14" s="673"/>
      <c r="J14" s="674"/>
    </row>
    <row r="15" spans="1:10">
      <c r="A15" s="671"/>
      <c r="B15" s="672"/>
      <c r="C15" s="673"/>
      <c r="D15" s="674"/>
      <c r="E15" s="672"/>
      <c r="F15" s="673"/>
      <c r="G15" s="674"/>
      <c r="H15" s="672"/>
      <c r="I15" s="673"/>
      <c r="J15" s="674"/>
    </row>
    <row r="16" spans="1:10">
      <c r="A16" s="671"/>
      <c r="B16" s="672"/>
      <c r="C16" s="673"/>
      <c r="D16" s="674"/>
      <c r="E16" s="672"/>
      <c r="F16" s="673"/>
      <c r="G16" s="674"/>
      <c r="H16" s="672"/>
      <c r="I16" s="673"/>
      <c r="J16" s="674"/>
    </row>
    <row r="17" spans="1:10">
      <c r="A17" s="671"/>
      <c r="B17" s="672"/>
      <c r="C17" s="673"/>
      <c r="D17" s="674"/>
      <c r="E17" s="672"/>
      <c r="F17" s="673"/>
      <c r="G17" s="674"/>
      <c r="H17" s="672"/>
      <c r="I17" s="673"/>
      <c r="J17" s="674"/>
    </row>
    <row r="18" spans="1:10">
      <c r="A18" s="671"/>
      <c r="B18" s="672"/>
      <c r="C18" s="673"/>
      <c r="D18" s="674"/>
      <c r="E18" s="672"/>
      <c r="F18" s="673"/>
      <c r="G18" s="674"/>
      <c r="H18" s="672"/>
      <c r="I18" s="673"/>
      <c r="J18" s="674"/>
    </row>
    <row r="19" spans="1:10">
      <c r="A19" s="671"/>
      <c r="B19" s="672"/>
      <c r="C19" s="673"/>
      <c r="D19" s="674"/>
      <c r="E19" s="672"/>
      <c r="F19" s="673"/>
      <c r="G19" s="674"/>
      <c r="H19" s="672"/>
      <c r="I19" s="673"/>
      <c r="J19" s="674"/>
    </row>
    <row r="20" spans="1:10">
      <c r="A20" s="671"/>
      <c r="B20" s="672"/>
      <c r="C20" s="673"/>
      <c r="D20" s="674"/>
      <c r="E20" s="672"/>
      <c r="F20" s="673"/>
      <c r="G20" s="674"/>
      <c r="H20" s="672"/>
      <c r="I20" s="673"/>
      <c r="J20" s="674"/>
    </row>
    <row r="21" spans="1:10">
      <c r="A21" s="671"/>
      <c r="B21" s="672"/>
      <c r="C21" s="673"/>
      <c r="D21" s="674"/>
      <c r="E21" s="672"/>
      <c r="F21" s="673"/>
      <c r="G21" s="674"/>
      <c r="H21" s="672"/>
      <c r="I21" s="673"/>
      <c r="J21" s="674"/>
    </row>
    <row r="22" spans="1:10">
      <c r="A22" s="671"/>
      <c r="B22" s="672"/>
      <c r="C22" s="673"/>
      <c r="D22" s="674"/>
      <c r="E22" s="672"/>
      <c r="F22" s="673"/>
      <c r="G22" s="674"/>
      <c r="H22" s="672"/>
      <c r="I22" s="673"/>
      <c r="J22" s="674"/>
    </row>
    <row r="23" spans="1:10" ht="13.5" thickBot="1">
      <c r="A23" s="676"/>
      <c r="B23" s="677"/>
      <c r="C23" s="678"/>
      <c r="D23" s="679"/>
      <c r="E23" s="677"/>
      <c r="F23" s="678"/>
      <c r="G23" s="679"/>
      <c r="H23" s="677"/>
      <c r="I23" s="678"/>
      <c r="J23" s="679"/>
    </row>
    <row r="26" spans="1:10">
      <c r="A26" s="220" t="s">
        <v>2179</v>
      </c>
    </row>
    <row r="27" spans="1:10">
      <c r="A27" s="220" t="s">
        <v>2189</v>
      </c>
    </row>
    <row r="29" spans="1:10">
      <c r="A29" s="220" t="s">
        <v>2190</v>
      </c>
    </row>
    <row r="31" spans="1:10">
      <c r="A31" s="220" t="s">
        <v>2191</v>
      </c>
    </row>
  </sheetData>
  <sheetProtection formatRows="0" sort="0" autoFilter="0"/>
  <mergeCells count="12">
    <mergeCell ref="H12:J12"/>
    <mergeCell ref="A1:D1"/>
    <mergeCell ref="B2:D2"/>
    <mergeCell ref="B3:D3"/>
    <mergeCell ref="B4:D4"/>
    <mergeCell ref="B5:D5"/>
    <mergeCell ref="B6:D6"/>
    <mergeCell ref="B7:D7"/>
    <mergeCell ref="B8:D8"/>
    <mergeCell ref="B9:D9"/>
    <mergeCell ref="B12:D12"/>
    <mergeCell ref="E12:G12"/>
  </mergeCells>
  <dataValidations count="3">
    <dataValidation type="whole" allowBlank="1" showInputMessage="1" showErrorMessage="1" sqref="B8:D8">
      <formula1>2001</formula1>
      <formula2>2050</formula2>
    </dataValidation>
    <dataValidation type="list" allowBlank="1" showInputMessage="1" showErrorMessage="1" sqref="HZ64821:HZ64827 RV64821:RV64827 ABR64821:ABR64827 ALN64821:ALN64827 AVJ64821:AVJ64827 BFF64821:BFF64827 BPB64821:BPB64827 BYX64821:BYX64827 CIT64821:CIT64827 CSP64821:CSP64827 DCL64821:DCL64827 DMH64821:DMH64827 DWD64821:DWD64827 EFZ64821:EFZ64827 EPV64821:EPV64827 EZR64821:EZR64827 FJN64821:FJN64827 FTJ64821:FTJ64827 GDF64821:GDF64827 GNB64821:GNB64827 GWX64821:GWX64827 HGT64821:HGT64827 HQP64821:HQP64827 IAL64821:IAL64827 IKH64821:IKH64827 IUD64821:IUD64827 JDZ64821:JDZ64827 JNV64821:JNV64827 JXR64821:JXR64827 KHN64821:KHN64827 KRJ64821:KRJ64827 LBF64821:LBF64827 LLB64821:LLB64827 LUX64821:LUX64827 MET64821:MET64827 MOP64821:MOP64827 MYL64821:MYL64827 NIH64821:NIH64827 NSD64821:NSD64827 OBZ64821:OBZ64827 OLV64821:OLV64827 OVR64821:OVR64827 PFN64821:PFN64827 PPJ64821:PPJ64827 PZF64821:PZF64827 QJB64821:QJB64827 QSX64821:QSX64827 RCT64821:RCT64827 RMP64821:RMP64827 RWL64821:RWL64827 SGH64821:SGH64827 SQD64821:SQD64827 SZZ64821:SZZ64827 TJV64821:TJV64827 TTR64821:TTR64827 UDN64821:UDN64827 UNJ64821:UNJ64827 UXF64821:UXF64827 VHB64821:VHB64827 VQX64821:VQX64827 WAT64821:WAT64827 WKP64821:WKP64827 WUL64821:WUL64827 HZ130357:HZ130363 RV130357:RV130363 ABR130357:ABR130363 ALN130357:ALN130363 AVJ130357:AVJ130363 BFF130357:BFF130363 BPB130357:BPB130363 BYX130357:BYX130363 CIT130357:CIT130363 CSP130357:CSP130363 DCL130357:DCL130363 DMH130357:DMH130363 DWD130357:DWD130363 EFZ130357:EFZ130363 EPV130357:EPV130363 EZR130357:EZR130363 FJN130357:FJN130363 FTJ130357:FTJ130363 GDF130357:GDF130363 GNB130357:GNB130363 GWX130357:GWX130363 HGT130357:HGT130363 HQP130357:HQP130363 IAL130357:IAL130363 IKH130357:IKH130363 IUD130357:IUD130363 JDZ130357:JDZ130363 JNV130357:JNV130363 JXR130357:JXR130363 KHN130357:KHN130363 KRJ130357:KRJ130363 LBF130357:LBF130363 LLB130357:LLB130363 LUX130357:LUX130363 MET130357:MET130363 MOP130357:MOP130363 MYL130357:MYL130363 NIH130357:NIH130363 NSD130357:NSD130363 OBZ130357:OBZ130363 OLV130357:OLV130363 OVR130357:OVR130363 PFN130357:PFN130363 PPJ130357:PPJ130363 PZF130357:PZF130363 QJB130357:QJB130363 QSX130357:QSX130363 RCT130357:RCT130363 RMP130357:RMP130363 RWL130357:RWL130363 SGH130357:SGH130363 SQD130357:SQD130363 SZZ130357:SZZ130363 TJV130357:TJV130363 TTR130357:TTR130363 UDN130357:UDN130363 UNJ130357:UNJ130363 UXF130357:UXF130363 VHB130357:VHB130363 VQX130357:VQX130363 WAT130357:WAT130363 WKP130357:WKP130363 WUL130357:WUL130363 HZ195893:HZ195899 RV195893:RV195899 ABR195893:ABR195899 ALN195893:ALN195899 AVJ195893:AVJ195899 BFF195893:BFF195899 BPB195893:BPB195899 BYX195893:BYX195899 CIT195893:CIT195899 CSP195893:CSP195899 DCL195893:DCL195899 DMH195893:DMH195899 DWD195893:DWD195899 EFZ195893:EFZ195899 EPV195893:EPV195899 EZR195893:EZR195899 FJN195893:FJN195899 FTJ195893:FTJ195899 GDF195893:GDF195899 GNB195893:GNB195899 GWX195893:GWX195899 HGT195893:HGT195899 HQP195893:HQP195899 IAL195893:IAL195899 IKH195893:IKH195899 IUD195893:IUD195899 JDZ195893:JDZ195899 JNV195893:JNV195899 JXR195893:JXR195899 KHN195893:KHN195899 KRJ195893:KRJ195899 LBF195893:LBF195899 LLB195893:LLB195899 LUX195893:LUX195899 MET195893:MET195899 MOP195893:MOP195899 MYL195893:MYL195899 NIH195893:NIH195899 NSD195893:NSD195899 OBZ195893:OBZ195899 OLV195893:OLV195899 OVR195893:OVR195899 PFN195893:PFN195899 PPJ195893:PPJ195899 PZF195893:PZF195899 QJB195893:QJB195899 QSX195893:QSX195899 RCT195893:RCT195899 RMP195893:RMP195899 RWL195893:RWL195899 SGH195893:SGH195899 SQD195893:SQD195899 SZZ195893:SZZ195899 TJV195893:TJV195899 TTR195893:TTR195899 UDN195893:UDN195899 UNJ195893:UNJ195899 UXF195893:UXF195899 VHB195893:VHB195899 VQX195893:VQX195899 WAT195893:WAT195899 WKP195893:WKP195899 WUL195893:WUL195899 HZ261429:HZ261435 RV261429:RV261435 ABR261429:ABR261435 ALN261429:ALN261435 AVJ261429:AVJ261435 BFF261429:BFF261435 BPB261429:BPB261435 BYX261429:BYX261435 CIT261429:CIT261435 CSP261429:CSP261435 DCL261429:DCL261435 DMH261429:DMH261435 DWD261429:DWD261435 EFZ261429:EFZ261435 EPV261429:EPV261435 EZR261429:EZR261435 FJN261429:FJN261435 FTJ261429:FTJ261435 GDF261429:GDF261435 GNB261429:GNB261435 GWX261429:GWX261435 HGT261429:HGT261435 HQP261429:HQP261435 IAL261429:IAL261435 IKH261429:IKH261435 IUD261429:IUD261435 JDZ261429:JDZ261435 JNV261429:JNV261435 JXR261429:JXR261435 KHN261429:KHN261435 KRJ261429:KRJ261435 LBF261429:LBF261435 LLB261429:LLB261435 LUX261429:LUX261435 MET261429:MET261435 MOP261429:MOP261435 MYL261429:MYL261435 NIH261429:NIH261435 NSD261429:NSD261435 OBZ261429:OBZ261435 OLV261429:OLV261435 OVR261429:OVR261435 PFN261429:PFN261435 PPJ261429:PPJ261435 PZF261429:PZF261435 QJB261429:QJB261435 QSX261429:QSX261435 RCT261429:RCT261435 RMP261429:RMP261435 RWL261429:RWL261435 SGH261429:SGH261435 SQD261429:SQD261435 SZZ261429:SZZ261435 TJV261429:TJV261435 TTR261429:TTR261435 UDN261429:UDN261435 UNJ261429:UNJ261435 UXF261429:UXF261435 VHB261429:VHB261435 VQX261429:VQX261435 WAT261429:WAT261435 WKP261429:WKP261435 WUL261429:WUL261435 HZ326965:HZ326971 RV326965:RV326971 ABR326965:ABR326971 ALN326965:ALN326971 AVJ326965:AVJ326971 BFF326965:BFF326971 BPB326965:BPB326971 BYX326965:BYX326971 CIT326965:CIT326971 CSP326965:CSP326971 DCL326965:DCL326971 DMH326965:DMH326971 DWD326965:DWD326971 EFZ326965:EFZ326971 EPV326965:EPV326971 EZR326965:EZR326971 FJN326965:FJN326971 FTJ326965:FTJ326971 GDF326965:GDF326971 GNB326965:GNB326971 GWX326965:GWX326971 HGT326965:HGT326971 HQP326965:HQP326971 IAL326965:IAL326971 IKH326965:IKH326971 IUD326965:IUD326971 JDZ326965:JDZ326971 JNV326965:JNV326971 JXR326965:JXR326971 KHN326965:KHN326971 KRJ326965:KRJ326971 LBF326965:LBF326971 LLB326965:LLB326971 LUX326965:LUX326971 MET326965:MET326971 MOP326965:MOP326971 MYL326965:MYL326971 NIH326965:NIH326971 NSD326965:NSD326971 OBZ326965:OBZ326971 OLV326965:OLV326971 OVR326965:OVR326971 PFN326965:PFN326971 PPJ326965:PPJ326971 PZF326965:PZF326971 QJB326965:QJB326971 QSX326965:QSX326971 RCT326965:RCT326971 RMP326965:RMP326971 RWL326965:RWL326971 SGH326965:SGH326971 SQD326965:SQD326971 SZZ326965:SZZ326971 TJV326965:TJV326971 TTR326965:TTR326971 UDN326965:UDN326971 UNJ326965:UNJ326971 UXF326965:UXF326971 VHB326965:VHB326971 VQX326965:VQX326971 WAT326965:WAT326971 WKP326965:WKP326971 WUL326965:WUL326971 HZ392501:HZ392507 RV392501:RV392507 ABR392501:ABR392507 ALN392501:ALN392507 AVJ392501:AVJ392507 BFF392501:BFF392507 BPB392501:BPB392507 BYX392501:BYX392507 CIT392501:CIT392507 CSP392501:CSP392507 DCL392501:DCL392507 DMH392501:DMH392507 DWD392501:DWD392507 EFZ392501:EFZ392507 EPV392501:EPV392507 EZR392501:EZR392507 FJN392501:FJN392507 FTJ392501:FTJ392507 GDF392501:GDF392507 GNB392501:GNB392507 GWX392501:GWX392507 HGT392501:HGT392507 HQP392501:HQP392507 IAL392501:IAL392507 IKH392501:IKH392507 IUD392501:IUD392507 JDZ392501:JDZ392507 JNV392501:JNV392507 JXR392501:JXR392507 KHN392501:KHN392507 KRJ392501:KRJ392507 LBF392501:LBF392507 LLB392501:LLB392507 LUX392501:LUX392507 MET392501:MET392507 MOP392501:MOP392507 MYL392501:MYL392507 NIH392501:NIH392507 NSD392501:NSD392507 OBZ392501:OBZ392507 OLV392501:OLV392507 OVR392501:OVR392507 PFN392501:PFN392507 PPJ392501:PPJ392507 PZF392501:PZF392507 QJB392501:QJB392507 QSX392501:QSX392507 RCT392501:RCT392507 RMP392501:RMP392507 RWL392501:RWL392507 SGH392501:SGH392507 SQD392501:SQD392507 SZZ392501:SZZ392507 TJV392501:TJV392507 TTR392501:TTR392507 UDN392501:UDN392507 UNJ392501:UNJ392507 UXF392501:UXF392507 VHB392501:VHB392507 VQX392501:VQX392507 WAT392501:WAT392507 WKP392501:WKP392507 WUL392501:WUL392507 HZ458037:HZ458043 RV458037:RV458043 ABR458037:ABR458043 ALN458037:ALN458043 AVJ458037:AVJ458043 BFF458037:BFF458043 BPB458037:BPB458043 BYX458037:BYX458043 CIT458037:CIT458043 CSP458037:CSP458043 DCL458037:DCL458043 DMH458037:DMH458043 DWD458037:DWD458043 EFZ458037:EFZ458043 EPV458037:EPV458043 EZR458037:EZR458043 FJN458037:FJN458043 FTJ458037:FTJ458043 GDF458037:GDF458043 GNB458037:GNB458043 GWX458037:GWX458043 HGT458037:HGT458043 HQP458037:HQP458043 IAL458037:IAL458043 IKH458037:IKH458043 IUD458037:IUD458043 JDZ458037:JDZ458043 JNV458037:JNV458043 JXR458037:JXR458043 KHN458037:KHN458043 KRJ458037:KRJ458043 LBF458037:LBF458043 LLB458037:LLB458043 LUX458037:LUX458043 MET458037:MET458043 MOP458037:MOP458043 MYL458037:MYL458043 NIH458037:NIH458043 NSD458037:NSD458043 OBZ458037:OBZ458043 OLV458037:OLV458043 OVR458037:OVR458043 PFN458037:PFN458043 PPJ458037:PPJ458043 PZF458037:PZF458043 QJB458037:QJB458043 QSX458037:QSX458043 RCT458037:RCT458043 RMP458037:RMP458043 RWL458037:RWL458043 SGH458037:SGH458043 SQD458037:SQD458043 SZZ458037:SZZ458043 TJV458037:TJV458043 TTR458037:TTR458043 UDN458037:UDN458043 UNJ458037:UNJ458043 UXF458037:UXF458043 VHB458037:VHB458043 VQX458037:VQX458043 WAT458037:WAT458043 WKP458037:WKP458043 WUL458037:WUL458043 HZ523573:HZ523579 RV523573:RV523579 ABR523573:ABR523579 ALN523573:ALN523579 AVJ523573:AVJ523579 BFF523573:BFF523579 BPB523573:BPB523579 BYX523573:BYX523579 CIT523573:CIT523579 CSP523573:CSP523579 DCL523573:DCL523579 DMH523573:DMH523579 DWD523573:DWD523579 EFZ523573:EFZ523579 EPV523573:EPV523579 EZR523573:EZR523579 FJN523573:FJN523579 FTJ523573:FTJ523579 GDF523573:GDF523579 GNB523573:GNB523579 GWX523573:GWX523579 HGT523573:HGT523579 HQP523573:HQP523579 IAL523573:IAL523579 IKH523573:IKH523579 IUD523573:IUD523579 JDZ523573:JDZ523579 JNV523573:JNV523579 JXR523573:JXR523579 KHN523573:KHN523579 KRJ523573:KRJ523579 LBF523573:LBF523579 LLB523573:LLB523579 LUX523573:LUX523579 MET523573:MET523579 MOP523573:MOP523579 MYL523573:MYL523579 NIH523573:NIH523579 NSD523573:NSD523579 OBZ523573:OBZ523579 OLV523573:OLV523579 OVR523573:OVR523579 PFN523573:PFN523579 PPJ523573:PPJ523579 PZF523573:PZF523579 QJB523573:QJB523579 QSX523573:QSX523579 RCT523573:RCT523579 RMP523573:RMP523579 RWL523573:RWL523579 SGH523573:SGH523579 SQD523573:SQD523579 SZZ523573:SZZ523579 TJV523573:TJV523579 TTR523573:TTR523579 UDN523573:UDN523579 UNJ523573:UNJ523579 UXF523573:UXF523579 VHB523573:VHB523579 VQX523573:VQX523579 WAT523573:WAT523579 WKP523573:WKP523579 WUL523573:WUL523579 HZ589109:HZ589115 RV589109:RV589115 ABR589109:ABR589115 ALN589109:ALN589115 AVJ589109:AVJ589115 BFF589109:BFF589115 BPB589109:BPB589115 BYX589109:BYX589115 CIT589109:CIT589115 CSP589109:CSP589115 DCL589109:DCL589115 DMH589109:DMH589115 DWD589109:DWD589115 EFZ589109:EFZ589115 EPV589109:EPV589115 EZR589109:EZR589115 FJN589109:FJN589115 FTJ589109:FTJ589115 GDF589109:GDF589115 GNB589109:GNB589115 GWX589109:GWX589115 HGT589109:HGT589115 HQP589109:HQP589115 IAL589109:IAL589115 IKH589109:IKH589115 IUD589109:IUD589115 JDZ589109:JDZ589115 JNV589109:JNV589115 JXR589109:JXR589115 KHN589109:KHN589115 KRJ589109:KRJ589115 LBF589109:LBF589115 LLB589109:LLB589115 LUX589109:LUX589115 MET589109:MET589115 MOP589109:MOP589115 MYL589109:MYL589115 NIH589109:NIH589115 NSD589109:NSD589115 OBZ589109:OBZ589115 OLV589109:OLV589115 OVR589109:OVR589115 PFN589109:PFN589115 PPJ589109:PPJ589115 PZF589109:PZF589115 QJB589109:QJB589115 QSX589109:QSX589115 RCT589109:RCT589115 RMP589109:RMP589115 RWL589109:RWL589115 SGH589109:SGH589115 SQD589109:SQD589115 SZZ589109:SZZ589115 TJV589109:TJV589115 TTR589109:TTR589115 UDN589109:UDN589115 UNJ589109:UNJ589115 UXF589109:UXF589115 VHB589109:VHB589115 VQX589109:VQX589115 WAT589109:WAT589115 WKP589109:WKP589115 WUL589109:WUL589115 HZ654645:HZ654651 RV654645:RV654651 ABR654645:ABR654651 ALN654645:ALN654651 AVJ654645:AVJ654651 BFF654645:BFF654651 BPB654645:BPB654651 BYX654645:BYX654651 CIT654645:CIT654651 CSP654645:CSP654651 DCL654645:DCL654651 DMH654645:DMH654651 DWD654645:DWD654651 EFZ654645:EFZ654651 EPV654645:EPV654651 EZR654645:EZR654651 FJN654645:FJN654651 FTJ654645:FTJ654651 GDF654645:GDF654651 GNB654645:GNB654651 GWX654645:GWX654651 HGT654645:HGT654651 HQP654645:HQP654651 IAL654645:IAL654651 IKH654645:IKH654651 IUD654645:IUD654651 JDZ654645:JDZ654651 JNV654645:JNV654651 JXR654645:JXR654651 KHN654645:KHN654651 KRJ654645:KRJ654651 LBF654645:LBF654651 LLB654645:LLB654651 LUX654645:LUX654651 MET654645:MET654651 MOP654645:MOP654651 MYL654645:MYL654651 NIH654645:NIH654651 NSD654645:NSD654651 OBZ654645:OBZ654651 OLV654645:OLV654651 OVR654645:OVR654651 PFN654645:PFN654651 PPJ654645:PPJ654651 PZF654645:PZF654651 QJB654645:QJB654651 QSX654645:QSX654651 RCT654645:RCT654651 RMP654645:RMP654651 RWL654645:RWL654651 SGH654645:SGH654651 SQD654645:SQD654651 SZZ654645:SZZ654651 TJV654645:TJV654651 TTR654645:TTR654651 UDN654645:UDN654651 UNJ654645:UNJ654651 UXF654645:UXF654651 VHB654645:VHB654651 VQX654645:VQX654651 WAT654645:WAT654651 WKP654645:WKP654651 WUL654645:WUL654651 HZ720181:HZ720187 RV720181:RV720187 ABR720181:ABR720187 ALN720181:ALN720187 AVJ720181:AVJ720187 BFF720181:BFF720187 BPB720181:BPB720187 BYX720181:BYX720187 CIT720181:CIT720187 CSP720181:CSP720187 DCL720181:DCL720187 DMH720181:DMH720187 DWD720181:DWD720187 EFZ720181:EFZ720187 EPV720181:EPV720187 EZR720181:EZR720187 FJN720181:FJN720187 FTJ720181:FTJ720187 GDF720181:GDF720187 GNB720181:GNB720187 GWX720181:GWX720187 HGT720181:HGT720187 HQP720181:HQP720187 IAL720181:IAL720187 IKH720181:IKH720187 IUD720181:IUD720187 JDZ720181:JDZ720187 JNV720181:JNV720187 JXR720181:JXR720187 KHN720181:KHN720187 KRJ720181:KRJ720187 LBF720181:LBF720187 LLB720181:LLB720187 LUX720181:LUX720187 MET720181:MET720187 MOP720181:MOP720187 MYL720181:MYL720187 NIH720181:NIH720187 NSD720181:NSD720187 OBZ720181:OBZ720187 OLV720181:OLV720187 OVR720181:OVR720187 PFN720181:PFN720187 PPJ720181:PPJ720187 PZF720181:PZF720187 QJB720181:QJB720187 QSX720181:QSX720187 RCT720181:RCT720187 RMP720181:RMP720187 RWL720181:RWL720187 SGH720181:SGH720187 SQD720181:SQD720187 SZZ720181:SZZ720187 TJV720181:TJV720187 TTR720181:TTR720187 UDN720181:UDN720187 UNJ720181:UNJ720187 UXF720181:UXF720187 VHB720181:VHB720187 VQX720181:VQX720187 WAT720181:WAT720187 WKP720181:WKP720187 WUL720181:WUL720187 HZ785717:HZ785723 RV785717:RV785723 ABR785717:ABR785723 ALN785717:ALN785723 AVJ785717:AVJ785723 BFF785717:BFF785723 BPB785717:BPB785723 BYX785717:BYX785723 CIT785717:CIT785723 CSP785717:CSP785723 DCL785717:DCL785723 DMH785717:DMH785723 DWD785717:DWD785723 EFZ785717:EFZ785723 EPV785717:EPV785723 EZR785717:EZR785723 FJN785717:FJN785723 FTJ785717:FTJ785723 GDF785717:GDF785723 GNB785717:GNB785723 GWX785717:GWX785723 HGT785717:HGT785723 HQP785717:HQP785723 IAL785717:IAL785723 IKH785717:IKH785723 IUD785717:IUD785723 JDZ785717:JDZ785723 JNV785717:JNV785723 JXR785717:JXR785723 KHN785717:KHN785723 KRJ785717:KRJ785723 LBF785717:LBF785723 LLB785717:LLB785723 LUX785717:LUX785723 MET785717:MET785723 MOP785717:MOP785723 MYL785717:MYL785723 NIH785717:NIH785723 NSD785717:NSD785723 OBZ785717:OBZ785723 OLV785717:OLV785723 OVR785717:OVR785723 PFN785717:PFN785723 PPJ785717:PPJ785723 PZF785717:PZF785723 QJB785717:QJB785723 QSX785717:QSX785723 RCT785717:RCT785723 RMP785717:RMP785723 RWL785717:RWL785723 SGH785717:SGH785723 SQD785717:SQD785723 SZZ785717:SZZ785723 TJV785717:TJV785723 TTR785717:TTR785723 UDN785717:UDN785723 UNJ785717:UNJ785723 UXF785717:UXF785723 VHB785717:VHB785723 VQX785717:VQX785723 WAT785717:WAT785723 WKP785717:WKP785723 WUL785717:WUL785723 HZ851253:HZ851259 RV851253:RV851259 ABR851253:ABR851259 ALN851253:ALN851259 AVJ851253:AVJ851259 BFF851253:BFF851259 BPB851253:BPB851259 BYX851253:BYX851259 CIT851253:CIT851259 CSP851253:CSP851259 DCL851253:DCL851259 DMH851253:DMH851259 DWD851253:DWD851259 EFZ851253:EFZ851259 EPV851253:EPV851259 EZR851253:EZR851259 FJN851253:FJN851259 FTJ851253:FTJ851259 GDF851253:GDF851259 GNB851253:GNB851259 GWX851253:GWX851259 HGT851253:HGT851259 HQP851253:HQP851259 IAL851253:IAL851259 IKH851253:IKH851259 IUD851253:IUD851259 JDZ851253:JDZ851259 JNV851253:JNV851259 JXR851253:JXR851259 KHN851253:KHN851259 KRJ851253:KRJ851259 LBF851253:LBF851259 LLB851253:LLB851259 LUX851253:LUX851259 MET851253:MET851259 MOP851253:MOP851259 MYL851253:MYL851259 NIH851253:NIH851259 NSD851253:NSD851259 OBZ851253:OBZ851259 OLV851253:OLV851259 OVR851253:OVR851259 PFN851253:PFN851259 PPJ851253:PPJ851259 PZF851253:PZF851259 QJB851253:QJB851259 QSX851253:QSX851259 RCT851253:RCT851259 RMP851253:RMP851259 RWL851253:RWL851259 SGH851253:SGH851259 SQD851253:SQD851259 SZZ851253:SZZ851259 TJV851253:TJV851259 TTR851253:TTR851259 UDN851253:UDN851259 UNJ851253:UNJ851259 UXF851253:UXF851259 VHB851253:VHB851259 VQX851253:VQX851259 WAT851253:WAT851259 WKP851253:WKP851259 WUL851253:WUL851259 HZ916789:HZ916795 RV916789:RV916795 ABR916789:ABR916795 ALN916789:ALN916795 AVJ916789:AVJ916795 BFF916789:BFF916795 BPB916789:BPB916795 BYX916789:BYX916795 CIT916789:CIT916795 CSP916789:CSP916795 DCL916789:DCL916795 DMH916789:DMH916795 DWD916789:DWD916795 EFZ916789:EFZ916795 EPV916789:EPV916795 EZR916789:EZR916795 FJN916789:FJN916795 FTJ916789:FTJ916795 GDF916789:GDF916795 GNB916789:GNB916795 GWX916789:GWX916795 HGT916789:HGT916795 HQP916789:HQP916795 IAL916789:IAL916795 IKH916789:IKH916795 IUD916789:IUD916795 JDZ916789:JDZ916795 JNV916789:JNV916795 JXR916789:JXR916795 KHN916789:KHN916795 KRJ916789:KRJ916795 LBF916789:LBF916795 LLB916789:LLB916795 LUX916789:LUX916795 MET916789:MET916795 MOP916789:MOP916795 MYL916789:MYL916795 NIH916789:NIH916795 NSD916789:NSD916795 OBZ916789:OBZ916795 OLV916789:OLV916795 OVR916789:OVR916795 PFN916789:PFN916795 PPJ916789:PPJ916795 PZF916789:PZF916795 QJB916789:QJB916795 QSX916789:QSX916795 RCT916789:RCT916795 RMP916789:RMP916795 RWL916789:RWL916795 SGH916789:SGH916795 SQD916789:SQD916795 SZZ916789:SZZ916795 TJV916789:TJV916795 TTR916789:TTR916795 UDN916789:UDN916795 UNJ916789:UNJ916795 UXF916789:UXF916795 VHB916789:VHB916795 VQX916789:VQX916795 WAT916789:WAT916795 WKP916789:WKP916795 WUL916789:WUL916795 HZ982325:HZ982331 RV982325:RV982331 ABR982325:ABR982331 ALN982325:ALN982331 AVJ982325:AVJ982331 BFF982325:BFF982331 BPB982325:BPB982331 BYX982325:BYX982331 CIT982325:CIT982331 CSP982325:CSP982331 DCL982325:DCL982331 DMH982325:DMH982331 DWD982325:DWD982331 EFZ982325:EFZ982331 EPV982325:EPV982331 EZR982325:EZR982331 FJN982325:FJN982331 FTJ982325:FTJ982331 GDF982325:GDF982331 GNB982325:GNB982331 GWX982325:GWX982331 HGT982325:HGT982331 HQP982325:HQP982331 IAL982325:IAL982331 IKH982325:IKH982331 IUD982325:IUD982331 JDZ982325:JDZ982331 JNV982325:JNV982331 JXR982325:JXR982331 KHN982325:KHN982331 KRJ982325:KRJ982331 LBF982325:LBF982331 LLB982325:LLB982331 LUX982325:LUX982331 MET982325:MET982331 MOP982325:MOP982331 MYL982325:MYL982331 NIH982325:NIH982331 NSD982325:NSD982331 OBZ982325:OBZ982331 OLV982325:OLV982331 OVR982325:OVR982331 PFN982325:PFN982331 PPJ982325:PPJ982331 PZF982325:PZF982331 QJB982325:QJB982331 QSX982325:QSX982331 RCT982325:RCT982331 RMP982325:RMP982331 RWL982325:RWL982331 SGH982325:SGH982331 SQD982325:SQD982331 SZZ982325:SZZ982331 TJV982325:TJV982331 TTR982325:TTR982331 UDN982325:UDN982331 UNJ982325:UNJ982331 UXF982325:UXF982331 VHB982325:VHB982331 VQX982325:VQX982331 WAT982325:WAT982331 WKP982325:WKP982331 WUL982325:WUL982331">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6">
    <tabColor rgb="FF00B0F0"/>
  </sheetPr>
  <dimension ref="A1:K39"/>
  <sheetViews>
    <sheetView zoomScale="90" zoomScaleNormal="90" workbookViewId="0">
      <selection activeCell="E24" sqref="E24"/>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8.5703125" style="220" customWidth="1"/>
    <col min="6" max="6" width="16.42578125" style="220" customWidth="1"/>
    <col min="7" max="8" width="15.5703125" style="220" customWidth="1"/>
    <col min="9" max="10" width="16" style="220" customWidth="1"/>
    <col min="11" max="11" width="15.140625" style="220" customWidth="1"/>
    <col min="12" max="238" width="9.140625" style="220"/>
    <col min="239" max="239" width="27.42578125" style="220" customWidth="1"/>
    <col min="240" max="240" width="17.85546875" style="220" customWidth="1"/>
    <col min="241" max="241" width="26" style="220" customWidth="1"/>
    <col min="242" max="242" width="10.42578125" style="220" customWidth="1"/>
    <col min="243" max="243" width="13" style="220" customWidth="1"/>
    <col min="244" max="244" width="32.42578125" style="220" bestFit="1" customWidth="1"/>
    <col min="245" max="494" width="9.140625" style="220"/>
    <col min="495" max="495" width="27.42578125" style="220" customWidth="1"/>
    <col min="496" max="496" width="17.85546875" style="220" customWidth="1"/>
    <col min="497" max="497" width="26" style="220" customWidth="1"/>
    <col min="498" max="498" width="10.42578125" style="220" customWidth="1"/>
    <col min="499" max="499" width="13" style="220" customWidth="1"/>
    <col min="500" max="500" width="32.42578125" style="220" bestFit="1" customWidth="1"/>
    <col min="501" max="750" width="9.140625" style="220"/>
    <col min="751" max="751" width="27.42578125" style="220" customWidth="1"/>
    <col min="752" max="752" width="17.85546875" style="220" customWidth="1"/>
    <col min="753" max="753" width="26" style="220" customWidth="1"/>
    <col min="754" max="754" width="10.42578125" style="220" customWidth="1"/>
    <col min="755" max="755" width="13" style="220" customWidth="1"/>
    <col min="756" max="756" width="32.42578125" style="220" bestFit="1" customWidth="1"/>
    <col min="757" max="1006" width="9.140625" style="220"/>
    <col min="1007" max="1007" width="27.42578125" style="220" customWidth="1"/>
    <col min="1008" max="1008" width="17.85546875" style="220" customWidth="1"/>
    <col min="1009" max="1009" width="26" style="220" customWidth="1"/>
    <col min="1010" max="1010" width="10.42578125" style="220" customWidth="1"/>
    <col min="1011" max="1011" width="13" style="220" customWidth="1"/>
    <col min="1012" max="1012" width="32.42578125" style="220" bestFit="1" customWidth="1"/>
    <col min="1013" max="1262" width="9.140625" style="220"/>
    <col min="1263" max="1263" width="27.42578125" style="220" customWidth="1"/>
    <col min="1264" max="1264" width="17.85546875" style="220" customWidth="1"/>
    <col min="1265" max="1265" width="26" style="220" customWidth="1"/>
    <col min="1266" max="1266" width="10.42578125" style="220" customWidth="1"/>
    <col min="1267" max="1267" width="13" style="220" customWidth="1"/>
    <col min="1268" max="1268" width="32.42578125" style="220" bestFit="1" customWidth="1"/>
    <col min="1269" max="1518" width="9.140625" style="220"/>
    <col min="1519" max="1519" width="27.42578125" style="220" customWidth="1"/>
    <col min="1520" max="1520" width="17.85546875" style="220" customWidth="1"/>
    <col min="1521" max="1521" width="26" style="220" customWidth="1"/>
    <col min="1522" max="1522" width="10.42578125" style="220" customWidth="1"/>
    <col min="1523" max="1523" width="13" style="220" customWidth="1"/>
    <col min="1524" max="1524" width="32.42578125" style="220" bestFit="1" customWidth="1"/>
    <col min="1525" max="1774" width="9.140625" style="220"/>
    <col min="1775" max="1775" width="27.42578125" style="220" customWidth="1"/>
    <col min="1776" max="1776" width="17.85546875" style="220" customWidth="1"/>
    <col min="1777" max="1777" width="26" style="220" customWidth="1"/>
    <col min="1778" max="1778" width="10.42578125" style="220" customWidth="1"/>
    <col min="1779" max="1779" width="13" style="220" customWidth="1"/>
    <col min="1780" max="1780" width="32.42578125" style="220" bestFit="1" customWidth="1"/>
    <col min="1781" max="2030" width="9.140625" style="220"/>
    <col min="2031" max="2031" width="27.42578125" style="220" customWidth="1"/>
    <col min="2032" max="2032" width="17.85546875" style="220" customWidth="1"/>
    <col min="2033" max="2033" width="26" style="220" customWidth="1"/>
    <col min="2034" max="2034" width="10.42578125" style="220" customWidth="1"/>
    <col min="2035" max="2035" width="13" style="220" customWidth="1"/>
    <col min="2036" max="2036" width="32.42578125" style="220" bestFit="1" customWidth="1"/>
    <col min="2037" max="2286" width="9.140625" style="220"/>
    <col min="2287" max="2287" width="27.42578125" style="220" customWidth="1"/>
    <col min="2288" max="2288" width="17.85546875" style="220" customWidth="1"/>
    <col min="2289" max="2289" width="26" style="220" customWidth="1"/>
    <col min="2290" max="2290" width="10.42578125" style="220" customWidth="1"/>
    <col min="2291" max="2291" width="13" style="220" customWidth="1"/>
    <col min="2292" max="2292" width="32.42578125" style="220" bestFit="1" customWidth="1"/>
    <col min="2293" max="2542" width="9.140625" style="220"/>
    <col min="2543" max="2543" width="27.42578125" style="220" customWidth="1"/>
    <col min="2544" max="2544" width="17.85546875" style="220" customWidth="1"/>
    <col min="2545" max="2545" width="26" style="220" customWidth="1"/>
    <col min="2546" max="2546" width="10.42578125" style="220" customWidth="1"/>
    <col min="2547" max="2547" width="13" style="220" customWidth="1"/>
    <col min="2548" max="2548" width="32.42578125" style="220" bestFit="1" customWidth="1"/>
    <col min="2549" max="2798" width="9.140625" style="220"/>
    <col min="2799" max="2799" width="27.42578125" style="220" customWidth="1"/>
    <col min="2800" max="2800" width="17.85546875" style="220" customWidth="1"/>
    <col min="2801" max="2801" width="26" style="220" customWidth="1"/>
    <col min="2802" max="2802" width="10.42578125" style="220" customWidth="1"/>
    <col min="2803" max="2803" width="13" style="220" customWidth="1"/>
    <col min="2804" max="2804" width="32.42578125" style="220" bestFit="1" customWidth="1"/>
    <col min="2805" max="3054" width="9.140625" style="220"/>
    <col min="3055" max="3055" width="27.42578125" style="220" customWidth="1"/>
    <col min="3056" max="3056" width="17.85546875" style="220" customWidth="1"/>
    <col min="3057" max="3057" width="26" style="220" customWidth="1"/>
    <col min="3058" max="3058" width="10.42578125" style="220" customWidth="1"/>
    <col min="3059" max="3059" width="13" style="220" customWidth="1"/>
    <col min="3060" max="3060" width="32.42578125" style="220" bestFit="1" customWidth="1"/>
    <col min="3061" max="3310" width="9.140625" style="220"/>
    <col min="3311" max="3311" width="27.42578125" style="220" customWidth="1"/>
    <col min="3312" max="3312" width="17.85546875" style="220" customWidth="1"/>
    <col min="3313" max="3313" width="26" style="220" customWidth="1"/>
    <col min="3314" max="3314" width="10.42578125" style="220" customWidth="1"/>
    <col min="3315" max="3315" width="13" style="220" customWidth="1"/>
    <col min="3316" max="3316" width="32.42578125" style="220" bestFit="1" customWidth="1"/>
    <col min="3317" max="3566" width="9.140625" style="220"/>
    <col min="3567" max="3567" width="27.42578125" style="220" customWidth="1"/>
    <col min="3568" max="3568" width="17.85546875" style="220" customWidth="1"/>
    <col min="3569" max="3569" width="26" style="220" customWidth="1"/>
    <col min="3570" max="3570" width="10.42578125" style="220" customWidth="1"/>
    <col min="3571" max="3571" width="13" style="220" customWidth="1"/>
    <col min="3572" max="3572" width="32.42578125" style="220" bestFit="1" customWidth="1"/>
    <col min="3573" max="3822" width="9.140625" style="220"/>
    <col min="3823" max="3823" width="27.42578125" style="220" customWidth="1"/>
    <col min="3824" max="3824" width="17.85546875" style="220" customWidth="1"/>
    <col min="3825" max="3825" width="26" style="220" customWidth="1"/>
    <col min="3826" max="3826" width="10.42578125" style="220" customWidth="1"/>
    <col min="3827" max="3827" width="13" style="220" customWidth="1"/>
    <col min="3828" max="3828" width="32.42578125" style="220" bestFit="1" customWidth="1"/>
    <col min="3829" max="4078" width="9.140625" style="220"/>
    <col min="4079" max="4079" width="27.42578125" style="220" customWidth="1"/>
    <col min="4080" max="4080" width="17.85546875" style="220" customWidth="1"/>
    <col min="4081" max="4081" width="26" style="220" customWidth="1"/>
    <col min="4082" max="4082" width="10.42578125" style="220" customWidth="1"/>
    <col min="4083" max="4083" width="13" style="220" customWidth="1"/>
    <col min="4084" max="4084" width="32.42578125" style="220" bestFit="1" customWidth="1"/>
    <col min="4085" max="4334" width="9.140625" style="220"/>
    <col min="4335" max="4335" width="27.42578125" style="220" customWidth="1"/>
    <col min="4336" max="4336" width="17.85546875" style="220" customWidth="1"/>
    <col min="4337" max="4337" width="26" style="220" customWidth="1"/>
    <col min="4338" max="4338" width="10.42578125" style="220" customWidth="1"/>
    <col min="4339" max="4339" width="13" style="220" customWidth="1"/>
    <col min="4340" max="4340" width="32.42578125" style="220" bestFit="1" customWidth="1"/>
    <col min="4341" max="4590" width="9.140625" style="220"/>
    <col min="4591" max="4591" width="27.42578125" style="220" customWidth="1"/>
    <col min="4592" max="4592" width="17.85546875" style="220" customWidth="1"/>
    <col min="4593" max="4593" width="26" style="220" customWidth="1"/>
    <col min="4594" max="4594" width="10.42578125" style="220" customWidth="1"/>
    <col min="4595" max="4595" width="13" style="220" customWidth="1"/>
    <col min="4596" max="4596" width="32.42578125" style="220" bestFit="1" customWidth="1"/>
    <col min="4597" max="4846" width="9.140625" style="220"/>
    <col min="4847" max="4847" width="27.42578125" style="220" customWidth="1"/>
    <col min="4848" max="4848" width="17.85546875" style="220" customWidth="1"/>
    <col min="4849" max="4849" width="26" style="220" customWidth="1"/>
    <col min="4850" max="4850" width="10.42578125" style="220" customWidth="1"/>
    <col min="4851" max="4851" width="13" style="220" customWidth="1"/>
    <col min="4852" max="4852" width="32.42578125" style="220" bestFit="1" customWidth="1"/>
    <col min="4853" max="5102" width="9.140625" style="220"/>
    <col min="5103" max="5103" width="27.42578125" style="220" customWidth="1"/>
    <col min="5104" max="5104" width="17.85546875" style="220" customWidth="1"/>
    <col min="5105" max="5105" width="26" style="220" customWidth="1"/>
    <col min="5106" max="5106" width="10.42578125" style="220" customWidth="1"/>
    <col min="5107" max="5107" width="13" style="220" customWidth="1"/>
    <col min="5108" max="5108" width="32.42578125" style="220" bestFit="1" customWidth="1"/>
    <col min="5109" max="5358" width="9.140625" style="220"/>
    <col min="5359" max="5359" width="27.42578125" style="220" customWidth="1"/>
    <col min="5360" max="5360" width="17.85546875" style="220" customWidth="1"/>
    <col min="5361" max="5361" width="26" style="220" customWidth="1"/>
    <col min="5362" max="5362" width="10.42578125" style="220" customWidth="1"/>
    <col min="5363" max="5363" width="13" style="220" customWidth="1"/>
    <col min="5364" max="5364" width="32.42578125" style="220" bestFit="1" customWidth="1"/>
    <col min="5365" max="5614" width="9.140625" style="220"/>
    <col min="5615" max="5615" width="27.42578125" style="220" customWidth="1"/>
    <col min="5616" max="5616" width="17.85546875" style="220" customWidth="1"/>
    <col min="5617" max="5617" width="26" style="220" customWidth="1"/>
    <col min="5618" max="5618" width="10.42578125" style="220" customWidth="1"/>
    <col min="5619" max="5619" width="13" style="220" customWidth="1"/>
    <col min="5620" max="5620" width="32.42578125" style="220" bestFit="1" customWidth="1"/>
    <col min="5621" max="5870" width="9.140625" style="220"/>
    <col min="5871" max="5871" width="27.42578125" style="220" customWidth="1"/>
    <col min="5872" max="5872" width="17.85546875" style="220" customWidth="1"/>
    <col min="5873" max="5873" width="26" style="220" customWidth="1"/>
    <col min="5874" max="5874" width="10.42578125" style="220" customWidth="1"/>
    <col min="5875" max="5875" width="13" style="220" customWidth="1"/>
    <col min="5876" max="5876" width="32.42578125" style="220" bestFit="1" customWidth="1"/>
    <col min="5877" max="6126" width="9.140625" style="220"/>
    <col min="6127" max="6127" width="27.42578125" style="220" customWidth="1"/>
    <col min="6128" max="6128" width="17.85546875" style="220" customWidth="1"/>
    <col min="6129" max="6129" width="26" style="220" customWidth="1"/>
    <col min="6130" max="6130" width="10.42578125" style="220" customWidth="1"/>
    <col min="6131" max="6131" width="13" style="220" customWidth="1"/>
    <col min="6132" max="6132" width="32.42578125" style="220" bestFit="1" customWidth="1"/>
    <col min="6133" max="6382" width="9.140625" style="220"/>
    <col min="6383" max="6383" width="27.42578125" style="220" customWidth="1"/>
    <col min="6384" max="6384" width="17.85546875" style="220" customWidth="1"/>
    <col min="6385" max="6385" width="26" style="220" customWidth="1"/>
    <col min="6386" max="6386" width="10.42578125" style="220" customWidth="1"/>
    <col min="6387" max="6387" width="13" style="220" customWidth="1"/>
    <col min="6388" max="6388" width="32.42578125" style="220" bestFit="1" customWidth="1"/>
    <col min="6389" max="6638" width="9.140625" style="220"/>
    <col min="6639" max="6639" width="27.42578125" style="220" customWidth="1"/>
    <col min="6640" max="6640" width="17.85546875" style="220" customWidth="1"/>
    <col min="6641" max="6641" width="26" style="220" customWidth="1"/>
    <col min="6642" max="6642" width="10.42578125" style="220" customWidth="1"/>
    <col min="6643" max="6643" width="13" style="220" customWidth="1"/>
    <col min="6644" max="6644" width="32.42578125" style="220" bestFit="1" customWidth="1"/>
    <col min="6645" max="6894" width="9.140625" style="220"/>
    <col min="6895" max="6895" width="27.42578125" style="220" customWidth="1"/>
    <col min="6896" max="6896" width="17.85546875" style="220" customWidth="1"/>
    <col min="6897" max="6897" width="26" style="220" customWidth="1"/>
    <col min="6898" max="6898" width="10.42578125" style="220" customWidth="1"/>
    <col min="6899" max="6899" width="13" style="220" customWidth="1"/>
    <col min="6900" max="6900" width="32.42578125" style="220" bestFit="1" customWidth="1"/>
    <col min="6901" max="7150" width="9.140625" style="220"/>
    <col min="7151" max="7151" width="27.42578125" style="220" customWidth="1"/>
    <col min="7152" max="7152" width="17.85546875" style="220" customWidth="1"/>
    <col min="7153" max="7153" width="26" style="220" customWidth="1"/>
    <col min="7154" max="7154" width="10.42578125" style="220" customWidth="1"/>
    <col min="7155" max="7155" width="13" style="220" customWidth="1"/>
    <col min="7156" max="7156" width="32.42578125" style="220" bestFit="1" customWidth="1"/>
    <col min="7157" max="7406" width="9.140625" style="220"/>
    <col min="7407" max="7407" width="27.42578125" style="220" customWidth="1"/>
    <col min="7408" max="7408" width="17.85546875" style="220" customWidth="1"/>
    <col min="7409" max="7409" width="26" style="220" customWidth="1"/>
    <col min="7410" max="7410" width="10.42578125" style="220" customWidth="1"/>
    <col min="7411" max="7411" width="13" style="220" customWidth="1"/>
    <col min="7412" max="7412" width="32.42578125" style="220" bestFit="1" customWidth="1"/>
    <col min="7413" max="7662" width="9.140625" style="220"/>
    <col min="7663" max="7663" width="27.42578125" style="220" customWidth="1"/>
    <col min="7664" max="7664" width="17.85546875" style="220" customWidth="1"/>
    <col min="7665" max="7665" width="26" style="220" customWidth="1"/>
    <col min="7666" max="7666" width="10.42578125" style="220" customWidth="1"/>
    <col min="7667" max="7667" width="13" style="220" customWidth="1"/>
    <col min="7668" max="7668" width="32.42578125" style="220" bestFit="1" customWidth="1"/>
    <col min="7669" max="7918" width="9.140625" style="220"/>
    <col min="7919" max="7919" width="27.42578125" style="220" customWidth="1"/>
    <col min="7920" max="7920" width="17.85546875" style="220" customWidth="1"/>
    <col min="7921" max="7921" width="26" style="220" customWidth="1"/>
    <col min="7922" max="7922" width="10.42578125" style="220" customWidth="1"/>
    <col min="7923" max="7923" width="13" style="220" customWidth="1"/>
    <col min="7924" max="7924" width="32.42578125" style="220" bestFit="1" customWidth="1"/>
    <col min="7925" max="8174" width="9.140625" style="220"/>
    <col min="8175" max="8175" width="27.42578125" style="220" customWidth="1"/>
    <col min="8176" max="8176" width="17.85546875" style="220" customWidth="1"/>
    <col min="8177" max="8177" width="26" style="220" customWidth="1"/>
    <col min="8178" max="8178" width="10.42578125" style="220" customWidth="1"/>
    <col min="8179" max="8179" width="13" style="220" customWidth="1"/>
    <col min="8180" max="8180" width="32.42578125" style="220" bestFit="1" customWidth="1"/>
    <col min="8181" max="8430" width="9.140625" style="220"/>
    <col min="8431" max="8431" width="27.42578125" style="220" customWidth="1"/>
    <col min="8432" max="8432" width="17.85546875" style="220" customWidth="1"/>
    <col min="8433" max="8433" width="26" style="220" customWidth="1"/>
    <col min="8434" max="8434" width="10.42578125" style="220" customWidth="1"/>
    <col min="8435" max="8435" width="13" style="220" customWidth="1"/>
    <col min="8436" max="8436" width="32.42578125" style="220" bestFit="1" customWidth="1"/>
    <col min="8437" max="8686" width="9.140625" style="220"/>
    <col min="8687" max="8687" width="27.42578125" style="220" customWidth="1"/>
    <col min="8688" max="8688" width="17.85546875" style="220" customWidth="1"/>
    <col min="8689" max="8689" width="26" style="220" customWidth="1"/>
    <col min="8690" max="8690" width="10.42578125" style="220" customWidth="1"/>
    <col min="8691" max="8691" width="13" style="220" customWidth="1"/>
    <col min="8692" max="8692" width="32.42578125" style="220" bestFit="1" customWidth="1"/>
    <col min="8693" max="8942" width="9.140625" style="220"/>
    <col min="8943" max="8943" width="27.42578125" style="220" customWidth="1"/>
    <col min="8944" max="8944" width="17.85546875" style="220" customWidth="1"/>
    <col min="8945" max="8945" width="26" style="220" customWidth="1"/>
    <col min="8946" max="8946" width="10.42578125" style="220" customWidth="1"/>
    <col min="8947" max="8947" width="13" style="220" customWidth="1"/>
    <col min="8948" max="8948" width="32.42578125" style="220" bestFit="1" customWidth="1"/>
    <col min="8949" max="9198" width="9.140625" style="220"/>
    <col min="9199" max="9199" width="27.42578125" style="220" customWidth="1"/>
    <col min="9200" max="9200" width="17.85546875" style="220" customWidth="1"/>
    <col min="9201" max="9201" width="26" style="220" customWidth="1"/>
    <col min="9202" max="9202" width="10.42578125" style="220" customWidth="1"/>
    <col min="9203" max="9203" width="13" style="220" customWidth="1"/>
    <col min="9204" max="9204" width="32.42578125" style="220" bestFit="1" customWidth="1"/>
    <col min="9205" max="9454" width="9.140625" style="220"/>
    <col min="9455" max="9455" width="27.42578125" style="220" customWidth="1"/>
    <col min="9456" max="9456" width="17.85546875" style="220" customWidth="1"/>
    <col min="9457" max="9457" width="26" style="220" customWidth="1"/>
    <col min="9458" max="9458" width="10.42578125" style="220" customWidth="1"/>
    <col min="9459" max="9459" width="13" style="220" customWidth="1"/>
    <col min="9460" max="9460" width="32.42578125" style="220" bestFit="1" customWidth="1"/>
    <col min="9461" max="9710" width="9.140625" style="220"/>
    <col min="9711" max="9711" width="27.42578125" style="220" customWidth="1"/>
    <col min="9712" max="9712" width="17.85546875" style="220" customWidth="1"/>
    <col min="9713" max="9713" width="26" style="220" customWidth="1"/>
    <col min="9714" max="9714" width="10.42578125" style="220" customWidth="1"/>
    <col min="9715" max="9715" width="13" style="220" customWidth="1"/>
    <col min="9716" max="9716" width="32.42578125" style="220" bestFit="1" customWidth="1"/>
    <col min="9717" max="9966" width="9.140625" style="220"/>
    <col min="9967" max="9967" width="27.42578125" style="220" customWidth="1"/>
    <col min="9968" max="9968" width="17.85546875" style="220" customWidth="1"/>
    <col min="9969" max="9969" width="26" style="220" customWidth="1"/>
    <col min="9970" max="9970" width="10.42578125" style="220" customWidth="1"/>
    <col min="9971" max="9971" width="13" style="220" customWidth="1"/>
    <col min="9972" max="9972" width="32.42578125" style="220" bestFit="1" customWidth="1"/>
    <col min="9973" max="10222" width="9.140625" style="220"/>
    <col min="10223" max="10223" width="27.42578125" style="220" customWidth="1"/>
    <col min="10224" max="10224" width="17.85546875" style="220" customWidth="1"/>
    <col min="10225" max="10225" width="26" style="220" customWidth="1"/>
    <col min="10226" max="10226" width="10.42578125" style="220" customWidth="1"/>
    <col min="10227" max="10227" width="13" style="220" customWidth="1"/>
    <col min="10228" max="10228" width="32.42578125" style="220" bestFit="1" customWidth="1"/>
    <col min="10229" max="10478" width="9.140625" style="220"/>
    <col min="10479" max="10479" width="27.42578125" style="220" customWidth="1"/>
    <col min="10480" max="10480" width="17.85546875" style="220" customWidth="1"/>
    <col min="10481" max="10481" width="26" style="220" customWidth="1"/>
    <col min="10482" max="10482" width="10.42578125" style="220" customWidth="1"/>
    <col min="10483" max="10483" width="13" style="220" customWidth="1"/>
    <col min="10484" max="10484" width="32.42578125" style="220" bestFit="1" customWidth="1"/>
    <col min="10485" max="10734" width="9.140625" style="220"/>
    <col min="10735" max="10735" width="27.42578125" style="220" customWidth="1"/>
    <col min="10736" max="10736" width="17.85546875" style="220" customWidth="1"/>
    <col min="10737" max="10737" width="26" style="220" customWidth="1"/>
    <col min="10738" max="10738" width="10.42578125" style="220" customWidth="1"/>
    <col min="10739" max="10739" width="13" style="220" customWidth="1"/>
    <col min="10740" max="10740" width="32.42578125" style="220" bestFit="1" customWidth="1"/>
    <col min="10741" max="10990" width="9.140625" style="220"/>
    <col min="10991" max="10991" width="27.42578125" style="220" customWidth="1"/>
    <col min="10992" max="10992" width="17.85546875" style="220" customWidth="1"/>
    <col min="10993" max="10993" width="26" style="220" customWidth="1"/>
    <col min="10994" max="10994" width="10.42578125" style="220" customWidth="1"/>
    <col min="10995" max="10995" width="13" style="220" customWidth="1"/>
    <col min="10996" max="10996" width="32.42578125" style="220" bestFit="1" customWidth="1"/>
    <col min="10997" max="11246" width="9.140625" style="220"/>
    <col min="11247" max="11247" width="27.42578125" style="220" customWidth="1"/>
    <col min="11248" max="11248" width="17.85546875" style="220" customWidth="1"/>
    <col min="11249" max="11249" width="26" style="220" customWidth="1"/>
    <col min="11250" max="11250" width="10.42578125" style="220" customWidth="1"/>
    <col min="11251" max="11251" width="13" style="220" customWidth="1"/>
    <col min="11252" max="11252" width="32.42578125" style="220" bestFit="1" customWidth="1"/>
    <col min="11253" max="11502" width="9.140625" style="220"/>
    <col min="11503" max="11503" width="27.42578125" style="220" customWidth="1"/>
    <col min="11504" max="11504" width="17.85546875" style="220" customWidth="1"/>
    <col min="11505" max="11505" width="26" style="220" customWidth="1"/>
    <col min="11506" max="11506" width="10.42578125" style="220" customWidth="1"/>
    <col min="11507" max="11507" width="13" style="220" customWidth="1"/>
    <col min="11508" max="11508" width="32.42578125" style="220" bestFit="1" customWidth="1"/>
    <col min="11509" max="11758" width="9.140625" style="220"/>
    <col min="11759" max="11759" width="27.42578125" style="220" customWidth="1"/>
    <col min="11760" max="11760" width="17.85546875" style="220" customWidth="1"/>
    <col min="11761" max="11761" width="26" style="220" customWidth="1"/>
    <col min="11762" max="11762" width="10.42578125" style="220" customWidth="1"/>
    <col min="11763" max="11763" width="13" style="220" customWidth="1"/>
    <col min="11764" max="11764" width="32.42578125" style="220" bestFit="1" customWidth="1"/>
    <col min="11765" max="12014" width="9.140625" style="220"/>
    <col min="12015" max="12015" width="27.42578125" style="220" customWidth="1"/>
    <col min="12016" max="12016" width="17.85546875" style="220" customWidth="1"/>
    <col min="12017" max="12017" width="26" style="220" customWidth="1"/>
    <col min="12018" max="12018" width="10.42578125" style="220" customWidth="1"/>
    <col min="12019" max="12019" width="13" style="220" customWidth="1"/>
    <col min="12020" max="12020" width="32.42578125" style="220" bestFit="1" customWidth="1"/>
    <col min="12021" max="12270" width="9.140625" style="220"/>
    <col min="12271" max="12271" width="27.42578125" style="220" customWidth="1"/>
    <col min="12272" max="12272" width="17.85546875" style="220" customWidth="1"/>
    <col min="12273" max="12273" width="26" style="220" customWidth="1"/>
    <col min="12274" max="12274" width="10.42578125" style="220" customWidth="1"/>
    <col min="12275" max="12275" width="13" style="220" customWidth="1"/>
    <col min="12276" max="12276" width="32.42578125" style="220" bestFit="1" customWidth="1"/>
    <col min="12277" max="12526" width="9.140625" style="220"/>
    <col min="12527" max="12527" width="27.42578125" style="220" customWidth="1"/>
    <col min="12528" max="12528" width="17.85546875" style="220" customWidth="1"/>
    <col min="12529" max="12529" width="26" style="220" customWidth="1"/>
    <col min="12530" max="12530" width="10.42578125" style="220" customWidth="1"/>
    <col min="12531" max="12531" width="13" style="220" customWidth="1"/>
    <col min="12532" max="12532" width="32.42578125" style="220" bestFit="1" customWidth="1"/>
    <col min="12533" max="12782" width="9.140625" style="220"/>
    <col min="12783" max="12783" width="27.42578125" style="220" customWidth="1"/>
    <col min="12784" max="12784" width="17.85546875" style="220" customWidth="1"/>
    <col min="12785" max="12785" width="26" style="220" customWidth="1"/>
    <col min="12786" max="12786" width="10.42578125" style="220" customWidth="1"/>
    <col min="12787" max="12787" width="13" style="220" customWidth="1"/>
    <col min="12788" max="12788" width="32.42578125" style="220" bestFit="1" customWidth="1"/>
    <col min="12789" max="13038" width="9.140625" style="220"/>
    <col min="13039" max="13039" width="27.42578125" style="220" customWidth="1"/>
    <col min="13040" max="13040" width="17.85546875" style="220" customWidth="1"/>
    <col min="13041" max="13041" width="26" style="220" customWidth="1"/>
    <col min="13042" max="13042" width="10.42578125" style="220" customWidth="1"/>
    <col min="13043" max="13043" width="13" style="220" customWidth="1"/>
    <col min="13044" max="13044" width="32.42578125" style="220" bestFit="1" customWidth="1"/>
    <col min="13045" max="13294" width="9.140625" style="220"/>
    <col min="13295" max="13295" width="27.42578125" style="220" customWidth="1"/>
    <col min="13296" max="13296" width="17.85546875" style="220" customWidth="1"/>
    <col min="13297" max="13297" width="26" style="220" customWidth="1"/>
    <col min="13298" max="13298" width="10.42578125" style="220" customWidth="1"/>
    <col min="13299" max="13299" width="13" style="220" customWidth="1"/>
    <col min="13300" max="13300" width="32.42578125" style="220" bestFit="1" customWidth="1"/>
    <col min="13301" max="13550" width="9.140625" style="220"/>
    <col min="13551" max="13551" width="27.42578125" style="220" customWidth="1"/>
    <col min="13552" max="13552" width="17.85546875" style="220" customWidth="1"/>
    <col min="13553" max="13553" width="26" style="220" customWidth="1"/>
    <col min="13554" max="13554" width="10.42578125" style="220" customWidth="1"/>
    <col min="13555" max="13555" width="13" style="220" customWidth="1"/>
    <col min="13556" max="13556" width="32.42578125" style="220" bestFit="1" customWidth="1"/>
    <col min="13557" max="13806" width="9.140625" style="220"/>
    <col min="13807" max="13807" width="27.42578125" style="220" customWidth="1"/>
    <col min="13808" max="13808" width="17.85546875" style="220" customWidth="1"/>
    <col min="13809" max="13809" width="26" style="220" customWidth="1"/>
    <col min="13810" max="13810" width="10.42578125" style="220" customWidth="1"/>
    <col min="13811" max="13811" width="13" style="220" customWidth="1"/>
    <col min="13812" max="13812" width="32.42578125" style="220" bestFit="1" customWidth="1"/>
    <col min="13813" max="14062" width="9.140625" style="220"/>
    <col min="14063" max="14063" width="27.42578125" style="220" customWidth="1"/>
    <col min="14064" max="14064" width="17.85546875" style="220" customWidth="1"/>
    <col min="14065" max="14065" width="26" style="220" customWidth="1"/>
    <col min="14066" max="14066" width="10.42578125" style="220" customWidth="1"/>
    <col min="14067" max="14067" width="13" style="220" customWidth="1"/>
    <col min="14068" max="14068" width="32.42578125" style="220" bestFit="1" customWidth="1"/>
    <col min="14069" max="14318" width="9.140625" style="220"/>
    <col min="14319" max="14319" width="27.42578125" style="220" customWidth="1"/>
    <col min="14320" max="14320" width="17.85546875" style="220" customWidth="1"/>
    <col min="14321" max="14321" width="26" style="220" customWidth="1"/>
    <col min="14322" max="14322" width="10.42578125" style="220" customWidth="1"/>
    <col min="14323" max="14323" width="13" style="220" customWidth="1"/>
    <col min="14324" max="14324" width="32.42578125" style="220" bestFit="1" customWidth="1"/>
    <col min="14325" max="14574" width="9.140625" style="220"/>
    <col min="14575" max="14575" width="27.42578125" style="220" customWidth="1"/>
    <col min="14576" max="14576" width="17.85546875" style="220" customWidth="1"/>
    <col min="14577" max="14577" width="26" style="220" customWidth="1"/>
    <col min="14578" max="14578" width="10.42578125" style="220" customWidth="1"/>
    <col min="14579" max="14579" width="13" style="220" customWidth="1"/>
    <col min="14580" max="14580" width="32.42578125" style="220" bestFit="1" customWidth="1"/>
    <col min="14581" max="14830" width="9.140625" style="220"/>
    <col min="14831" max="14831" width="27.42578125" style="220" customWidth="1"/>
    <col min="14832" max="14832" width="17.85546875" style="220" customWidth="1"/>
    <col min="14833" max="14833" width="26" style="220" customWidth="1"/>
    <col min="14834" max="14834" width="10.42578125" style="220" customWidth="1"/>
    <col min="14835" max="14835" width="13" style="220" customWidth="1"/>
    <col min="14836" max="14836" width="32.42578125" style="220" bestFit="1" customWidth="1"/>
    <col min="14837" max="15086" width="9.140625" style="220"/>
    <col min="15087" max="15087" width="27.42578125" style="220" customWidth="1"/>
    <col min="15088" max="15088" width="17.85546875" style="220" customWidth="1"/>
    <col min="15089" max="15089" width="26" style="220" customWidth="1"/>
    <col min="15090" max="15090" width="10.42578125" style="220" customWidth="1"/>
    <col min="15091" max="15091" width="13" style="220" customWidth="1"/>
    <col min="15092" max="15092" width="32.42578125" style="220" bestFit="1" customWidth="1"/>
    <col min="15093" max="15342" width="9.140625" style="220"/>
    <col min="15343" max="15343" width="27.42578125" style="220" customWidth="1"/>
    <col min="15344" max="15344" width="17.85546875" style="220" customWidth="1"/>
    <col min="15345" max="15345" width="26" style="220" customWidth="1"/>
    <col min="15346" max="15346" width="10.42578125" style="220" customWidth="1"/>
    <col min="15347" max="15347" width="13" style="220" customWidth="1"/>
    <col min="15348" max="15348" width="32.42578125" style="220" bestFit="1" customWidth="1"/>
    <col min="15349" max="15598" width="9.140625" style="220"/>
    <col min="15599" max="15599" width="27.42578125" style="220" customWidth="1"/>
    <col min="15600" max="15600" width="17.85546875" style="220" customWidth="1"/>
    <col min="15601" max="15601" width="26" style="220" customWidth="1"/>
    <col min="15602" max="15602" width="10.42578125" style="220" customWidth="1"/>
    <col min="15603" max="15603" width="13" style="220" customWidth="1"/>
    <col min="15604" max="15604" width="32.42578125" style="220" bestFit="1" customWidth="1"/>
    <col min="15605" max="15854" width="9.140625" style="220"/>
    <col min="15855" max="15855" width="27.42578125" style="220" customWidth="1"/>
    <col min="15856" max="15856" width="17.85546875" style="220" customWidth="1"/>
    <col min="15857" max="15857" width="26" style="220" customWidth="1"/>
    <col min="15858" max="15858" width="10.42578125" style="220" customWidth="1"/>
    <col min="15859" max="15859" width="13" style="220" customWidth="1"/>
    <col min="15860" max="15860" width="32.42578125" style="220" bestFit="1" customWidth="1"/>
    <col min="15861" max="16110" width="9.140625" style="220"/>
    <col min="16111" max="16111" width="27.42578125" style="220" customWidth="1"/>
    <col min="16112" max="16112" width="17.85546875" style="220" customWidth="1"/>
    <col min="16113" max="16113" width="26" style="220" customWidth="1"/>
    <col min="16114" max="16114" width="10.42578125" style="220" customWidth="1"/>
    <col min="16115" max="16115" width="13" style="220" customWidth="1"/>
    <col min="16116" max="16116" width="32.42578125" style="220" bestFit="1" customWidth="1"/>
    <col min="16117" max="16384" width="9.140625" style="220"/>
  </cols>
  <sheetData>
    <row r="1" spans="1:11">
      <c r="A1" s="3779" t="s">
        <v>29</v>
      </c>
      <c r="B1" s="3780"/>
      <c r="C1" s="3780"/>
      <c r="D1" s="3781"/>
      <c r="E1" s="664"/>
      <c r="F1" s="664"/>
    </row>
    <row r="2" spans="1:11">
      <c r="A2" s="665" t="s">
        <v>30</v>
      </c>
      <c r="B2" s="3782" t="s">
        <v>2192</v>
      </c>
      <c r="C2" s="3783"/>
      <c r="D2" s="3784"/>
      <c r="E2" s="616"/>
      <c r="F2" s="616"/>
    </row>
    <row r="3" spans="1:11">
      <c r="A3" s="665" t="s">
        <v>31</v>
      </c>
      <c r="B3" s="3785" t="s">
        <v>2194</v>
      </c>
      <c r="C3" s="3786"/>
      <c r="D3" s="3787"/>
      <c r="E3" s="615"/>
      <c r="F3" s="615"/>
    </row>
    <row r="4" spans="1:11">
      <c r="A4" s="665" t="s">
        <v>32</v>
      </c>
      <c r="B4" s="3782">
        <v>1</v>
      </c>
      <c r="C4" s="3783"/>
      <c r="D4" s="3784"/>
      <c r="E4" s="616"/>
      <c r="F4" s="616"/>
    </row>
    <row r="5" spans="1:11">
      <c r="A5" s="665" t="s">
        <v>33</v>
      </c>
      <c r="B5" s="3769"/>
      <c r="C5" s="3769"/>
      <c r="D5" s="3769"/>
      <c r="E5" s="616"/>
      <c r="F5" s="616"/>
    </row>
    <row r="6" spans="1:11">
      <c r="A6" s="665" t="s">
        <v>34</v>
      </c>
      <c r="B6" s="3769"/>
      <c r="C6" s="3769"/>
      <c r="D6" s="3769"/>
      <c r="E6" s="616"/>
      <c r="F6" s="616"/>
    </row>
    <row r="7" spans="1:11">
      <c r="A7" s="665" t="s">
        <v>35</v>
      </c>
      <c r="B7" s="3769"/>
      <c r="C7" s="3769"/>
      <c r="D7" s="3769"/>
      <c r="E7" s="616"/>
      <c r="F7" s="616"/>
    </row>
    <row r="8" spans="1:11">
      <c r="A8" s="665" t="s">
        <v>36</v>
      </c>
      <c r="B8" s="3770"/>
      <c r="C8" s="3770"/>
      <c r="D8" s="3770"/>
      <c r="E8" s="222"/>
      <c r="F8" s="222"/>
    </row>
    <row r="9" spans="1:11" ht="16.5" thickBot="1">
      <c r="A9" s="666" t="s">
        <v>198</v>
      </c>
      <c r="B9" s="3771"/>
      <c r="C9" s="3772"/>
      <c r="D9" s="3773"/>
      <c r="E9" s="343"/>
      <c r="F9" s="343"/>
    </row>
    <row r="11" spans="1:11" ht="13.5" thickBot="1"/>
    <row r="12" spans="1:11" ht="13.5" thickBot="1">
      <c r="B12" s="3774" t="s">
        <v>2196</v>
      </c>
      <c r="C12" s="3775"/>
      <c r="D12" s="3775"/>
      <c r="E12" s="3775"/>
      <c r="F12" s="3776"/>
      <c r="G12" s="3774" t="s">
        <v>2178</v>
      </c>
      <c r="H12" s="3775"/>
      <c r="I12" s="3775"/>
      <c r="J12" s="3775"/>
      <c r="K12" s="3776"/>
    </row>
    <row r="13" spans="1:11">
      <c r="A13" s="667" t="s">
        <v>0</v>
      </c>
      <c r="B13" s="668" t="s">
        <v>615</v>
      </c>
      <c r="C13" s="669" t="s">
        <v>617</v>
      </c>
      <c r="D13" s="669" t="s">
        <v>618</v>
      </c>
      <c r="E13" s="669" t="s">
        <v>332</v>
      </c>
      <c r="F13" s="670" t="s">
        <v>333</v>
      </c>
      <c r="G13" s="668" t="s">
        <v>615</v>
      </c>
      <c r="H13" s="669" t="s">
        <v>617</v>
      </c>
      <c r="I13" s="669" t="s">
        <v>618</v>
      </c>
      <c r="J13" s="669" t="s">
        <v>332</v>
      </c>
      <c r="K13" s="670" t="s">
        <v>333</v>
      </c>
    </row>
    <row r="14" spans="1:11">
      <c r="A14" s="671"/>
      <c r="B14" s="672"/>
      <c r="C14" s="673"/>
      <c r="D14" s="673"/>
      <c r="E14" s="673"/>
      <c r="F14" s="674"/>
      <c r="G14" s="672"/>
      <c r="H14" s="673"/>
      <c r="I14" s="673"/>
      <c r="J14" s="673"/>
      <c r="K14" s="674"/>
    </row>
    <row r="15" spans="1:11">
      <c r="A15" s="671"/>
      <c r="B15" s="672"/>
      <c r="C15" s="673"/>
      <c r="D15" s="673"/>
      <c r="E15" s="673"/>
      <c r="F15" s="674"/>
      <c r="G15" s="672"/>
      <c r="H15" s="673"/>
      <c r="I15" s="673"/>
      <c r="J15" s="673"/>
      <c r="K15" s="674"/>
    </row>
    <row r="16" spans="1:11">
      <c r="A16" s="671"/>
      <c r="B16" s="672"/>
      <c r="C16" s="673"/>
      <c r="D16" s="673"/>
      <c r="E16" s="673"/>
      <c r="F16" s="674"/>
      <c r="G16" s="672"/>
      <c r="H16" s="673"/>
      <c r="I16" s="673"/>
      <c r="J16" s="673"/>
      <c r="K16" s="674"/>
    </row>
    <row r="17" spans="1:11">
      <c r="A17" s="671"/>
      <c r="B17" s="672"/>
      <c r="C17" s="673"/>
      <c r="D17" s="673"/>
      <c r="E17" s="673"/>
      <c r="F17" s="674"/>
      <c r="G17" s="672"/>
      <c r="H17" s="673"/>
      <c r="I17" s="673"/>
      <c r="J17" s="673"/>
      <c r="K17" s="674"/>
    </row>
    <row r="18" spans="1:11">
      <c r="A18" s="671"/>
      <c r="B18" s="672"/>
      <c r="C18" s="673"/>
      <c r="D18" s="673"/>
      <c r="E18" s="673"/>
      <c r="F18" s="674"/>
      <c r="G18" s="672"/>
      <c r="H18" s="673"/>
      <c r="I18" s="673"/>
      <c r="J18" s="673"/>
      <c r="K18" s="674"/>
    </row>
    <row r="19" spans="1:11">
      <c r="A19" s="671"/>
      <c r="B19" s="672"/>
      <c r="C19" s="673"/>
      <c r="D19" s="673"/>
      <c r="E19" s="673"/>
      <c r="F19" s="674"/>
      <c r="G19" s="672"/>
      <c r="H19" s="673"/>
      <c r="I19" s="673"/>
      <c r="J19" s="673"/>
      <c r="K19" s="674"/>
    </row>
    <row r="20" spans="1:11">
      <c r="A20" s="671"/>
      <c r="B20" s="672"/>
      <c r="C20" s="673"/>
      <c r="D20" s="673"/>
      <c r="E20" s="673"/>
      <c r="F20" s="674"/>
      <c r="G20" s="672"/>
      <c r="H20" s="673"/>
      <c r="I20" s="673"/>
      <c r="J20" s="673"/>
      <c r="K20" s="674"/>
    </row>
    <row r="21" spans="1:11">
      <c r="A21" s="671"/>
      <c r="B21" s="672"/>
      <c r="C21" s="673"/>
      <c r="D21" s="673"/>
      <c r="E21" s="673"/>
      <c r="F21" s="674"/>
      <c r="G21" s="672"/>
      <c r="H21" s="673"/>
      <c r="I21" s="673"/>
      <c r="J21" s="673"/>
      <c r="K21" s="674"/>
    </row>
    <row r="22" spans="1:11">
      <c r="A22" s="671"/>
      <c r="B22" s="672"/>
      <c r="C22" s="673"/>
      <c r="D22" s="673"/>
      <c r="E22" s="673"/>
      <c r="F22" s="674"/>
      <c r="G22" s="672"/>
      <c r="H22" s="673"/>
      <c r="I22" s="673"/>
      <c r="J22" s="673"/>
      <c r="K22" s="674"/>
    </row>
    <row r="23" spans="1:11">
      <c r="A23" s="671"/>
      <c r="B23" s="672"/>
      <c r="C23" s="673"/>
      <c r="D23" s="673"/>
      <c r="E23" s="673"/>
      <c r="F23" s="674"/>
      <c r="G23" s="672"/>
      <c r="H23" s="673"/>
      <c r="I23" s="673"/>
      <c r="J23" s="673"/>
      <c r="K23" s="674"/>
    </row>
    <row r="24" spans="1:11">
      <c r="A24" s="671"/>
      <c r="B24" s="672"/>
      <c r="C24" s="673"/>
      <c r="D24" s="673"/>
      <c r="E24" s="673"/>
      <c r="F24" s="674"/>
      <c r="G24" s="672"/>
      <c r="H24" s="673"/>
      <c r="I24" s="673"/>
      <c r="J24" s="673"/>
      <c r="K24" s="674"/>
    </row>
    <row r="25" spans="1:11">
      <c r="A25" s="671"/>
      <c r="B25" s="672"/>
      <c r="C25" s="673"/>
      <c r="D25" s="673"/>
      <c r="E25" s="673"/>
      <c r="F25" s="674"/>
      <c r="G25" s="672"/>
      <c r="H25" s="673"/>
      <c r="I25" s="673"/>
      <c r="J25" s="673"/>
      <c r="K25" s="674"/>
    </row>
    <row r="26" spans="1:11">
      <c r="A26" s="671"/>
      <c r="B26" s="672"/>
      <c r="C26" s="673"/>
      <c r="D26" s="673"/>
      <c r="E26" s="673"/>
      <c r="F26" s="674"/>
      <c r="G26" s="672"/>
      <c r="H26" s="673"/>
      <c r="I26" s="673"/>
      <c r="J26" s="673"/>
      <c r="K26" s="674"/>
    </row>
    <row r="27" spans="1:11">
      <c r="A27" s="671"/>
      <c r="B27" s="672"/>
      <c r="C27" s="673"/>
      <c r="D27" s="673"/>
      <c r="E27" s="673"/>
      <c r="F27" s="674"/>
      <c r="G27" s="672"/>
      <c r="H27" s="673"/>
      <c r="I27" s="673"/>
      <c r="J27" s="673"/>
      <c r="K27" s="674"/>
    </row>
    <row r="28" spans="1:11">
      <c r="A28" s="671"/>
      <c r="B28" s="672"/>
      <c r="C28" s="673"/>
      <c r="D28" s="673"/>
      <c r="E28" s="673"/>
      <c r="F28" s="674"/>
      <c r="G28" s="672"/>
      <c r="H28" s="673"/>
      <c r="I28" s="673"/>
      <c r="J28" s="673"/>
      <c r="K28" s="674"/>
    </row>
    <row r="29" spans="1:11">
      <c r="A29" s="671"/>
      <c r="B29" s="672"/>
      <c r="C29" s="673"/>
      <c r="D29" s="673"/>
      <c r="E29" s="673"/>
      <c r="F29" s="674"/>
      <c r="G29" s="672"/>
      <c r="H29" s="673"/>
      <c r="I29" s="673"/>
      <c r="J29" s="673"/>
      <c r="K29" s="674"/>
    </row>
    <row r="30" spans="1:11">
      <c r="A30" s="671"/>
      <c r="B30" s="672"/>
      <c r="C30" s="673"/>
      <c r="D30" s="673"/>
      <c r="E30" s="673"/>
      <c r="F30" s="674"/>
      <c r="G30" s="672"/>
      <c r="H30" s="673"/>
      <c r="I30" s="673"/>
      <c r="J30" s="673"/>
      <c r="K30" s="674"/>
    </row>
    <row r="31" spans="1:11">
      <c r="A31" s="671"/>
      <c r="B31" s="672"/>
      <c r="C31" s="673"/>
      <c r="D31" s="673"/>
      <c r="E31" s="673"/>
      <c r="F31" s="674"/>
      <c r="G31" s="672"/>
      <c r="H31" s="673"/>
      <c r="I31" s="673"/>
      <c r="J31" s="673"/>
      <c r="K31" s="674"/>
    </row>
    <row r="32" spans="1:11">
      <c r="A32" s="671"/>
      <c r="B32" s="672"/>
      <c r="C32" s="673"/>
      <c r="D32" s="673"/>
      <c r="E32" s="673"/>
      <c r="F32" s="674"/>
      <c r="G32" s="672"/>
      <c r="H32" s="673"/>
      <c r="I32" s="673"/>
      <c r="J32" s="673"/>
      <c r="K32" s="674"/>
    </row>
    <row r="33" spans="1:11">
      <c r="A33" s="671"/>
      <c r="B33" s="672"/>
      <c r="C33" s="673"/>
      <c r="D33" s="673"/>
      <c r="E33" s="673"/>
      <c r="F33" s="674"/>
      <c r="G33" s="672"/>
      <c r="H33" s="673"/>
      <c r="I33" s="673"/>
      <c r="J33" s="673"/>
      <c r="K33" s="674"/>
    </row>
    <row r="34" spans="1:11">
      <c r="A34" s="671"/>
      <c r="B34" s="672"/>
      <c r="C34" s="673"/>
      <c r="D34" s="673"/>
      <c r="E34" s="673"/>
      <c r="F34" s="674"/>
      <c r="G34" s="672"/>
      <c r="H34" s="673"/>
      <c r="I34" s="673"/>
      <c r="J34" s="673"/>
      <c r="K34" s="674"/>
    </row>
    <row r="35" spans="1:11">
      <c r="A35" s="671"/>
      <c r="B35" s="672"/>
      <c r="C35" s="673"/>
      <c r="D35" s="673"/>
      <c r="E35" s="673"/>
      <c r="F35" s="674"/>
      <c r="G35" s="672"/>
      <c r="H35" s="673"/>
      <c r="I35" s="673"/>
      <c r="J35" s="673"/>
      <c r="K35" s="674"/>
    </row>
    <row r="36" spans="1:11" ht="13.5" thickBot="1">
      <c r="A36" s="676"/>
      <c r="B36" s="677"/>
      <c r="C36" s="678"/>
      <c r="D36" s="678"/>
      <c r="E36" s="678"/>
      <c r="F36" s="679"/>
      <c r="G36" s="677"/>
      <c r="H36" s="678"/>
      <c r="I36" s="678"/>
      <c r="J36" s="678"/>
      <c r="K36" s="679"/>
    </row>
    <row r="38" spans="1:11">
      <c r="A38" s="221" t="s">
        <v>2179</v>
      </c>
    </row>
    <row r="39" spans="1:11">
      <c r="A39" s="3767" t="s">
        <v>2198</v>
      </c>
      <c r="B39" s="3767"/>
      <c r="C39" s="3767"/>
      <c r="D39" s="3767"/>
      <c r="E39" s="3767"/>
      <c r="F39" s="3767"/>
    </row>
  </sheetData>
  <sheetProtection formatRows="0" sort="0" autoFilter="0"/>
  <mergeCells count="12">
    <mergeCell ref="G12:K12"/>
    <mergeCell ref="A39:F39"/>
    <mergeCell ref="A1:D1"/>
    <mergeCell ref="B2:D2"/>
    <mergeCell ref="B3:D3"/>
    <mergeCell ref="B4:D4"/>
    <mergeCell ref="B5:D5"/>
    <mergeCell ref="B6:D6"/>
    <mergeCell ref="B7:D7"/>
    <mergeCell ref="B8:D8"/>
    <mergeCell ref="B9:D9"/>
    <mergeCell ref="B12:F12"/>
  </mergeCells>
  <dataValidations count="3">
    <dataValidation type="whole" allowBlank="1" showInputMessage="1" showErrorMessage="1" sqref="B8:D8">
      <formula1>2001</formula1>
      <formula2>2050</formula2>
    </dataValidation>
    <dataValidation type="list" allowBlank="1" showInputMessage="1" showErrorMessage="1" sqref="IH64833:IH64839 SD64833:SD64839 ABZ64833:ABZ64839 ALV64833:ALV64839 AVR64833:AVR64839 BFN64833:BFN64839 BPJ64833:BPJ64839 BZF64833:BZF64839 CJB64833:CJB64839 CSX64833:CSX64839 DCT64833:DCT64839 DMP64833:DMP64839 DWL64833:DWL64839 EGH64833:EGH64839 EQD64833:EQD64839 EZZ64833:EZZ64839 FJV64833:FJV64839 FTR64833:FTR64839 GDN64833:GDN64839 GNJ64833:GNJ64839 GXF64833:GXF64839 HHB64833:HHB64839 HQX64833:HQX64839 IAT64833:IAT64839 IKP64833:IKP64839 IUL64833:IUL64839 JEH64833:JEH64839 JOD64833:JOD64839 JXZ64833:JXZ64839 KHV64833:KHV64839 KRR64833:KRR64839 LBN64833:LBN64839 LLJ64833:LLJ64839 LVF64833:LVF64839 MFB64833:MFB64839 MOX64833:MOX64839 MYT64833:MYT64839 NIP64833:NIP64839 NSL64833:NSL64839 OCH64833:OCH64839 OMD64833:OMD64839 OVZ64833:OVZ64839 PFV64833:PFV64839 PPR64833:PPR64839 PZN64833:PZN64839 QJJ64833:QJJ64839 QTF64833:QTF64839 RDB64833:RDB64839 RMX64833:RMX64839 RWT64833:RWT64839 SGP64833:SGP64839 SQL64833:SQL64839 TAH64833:TAH64839 TKD64833:TKD64839 TTZ64833:TTZ64839 UDV64833:UDV64839 UNR64833:UNR64839 UXN64833:UXN64839 VHJ64833:VHJ64839 VRF64833:VRF64839 WBB64833:WBB64839 WKX64833:WKX64839 WUT64833:WUT64839 IH130369:IH130375 SD130369:SD130375 ABZ130369:ABZ130375 ALV130369:ALV130375 AVR130369:AVR130375 BFN130369:BFN130375 BPJ130369:BPJ130375 BZF130369:BZF130375 CJB130369:CJB130375 CSX130369:CSX130375 DCT130369:DCT130375 DMP130369:DMP130375 DWL130369:DWL130375 EGH130369:EGH130375 EQD130369:EQD130375 EZZ130369:EZZ130375 FJV130369:FJV130375 FTR130369:FTR130375 GDN130369:GDN130375 GNJ130369:GNJ130375 GXF130369:GXF130375 HHB130369:HHB130375 HQX130369:HQX130375 IAT130369:IAT130375 IKP130369:IKP130375 IUL130369:IUL130375 JEH130369:JEH130375 JOD130369:JOD130375 JXZ130369:JXZ130375 KHV130369:KHV130375 KRR130369:KRR130375 LBN130369:LBN130375 LLJ130369:LLJ130375 LVF130369:LVF130375 MFB130369:MFB130375 MOX130369:MOX130375 MYT130369:MYT130375 NIP130369:NIP130375 NSL130369:NSL130375 OCH130369:OCH130375 OMD130369:OMD130375 OVZ130369:OVZ130375 PFV130369:PFV130375 PPR130369:PPR130375 PZN130369:PZN130375 QJJ130369:QJJ130375 QTF130369:QTF130375 RDB130369:RDB130375 RMX130369:RMX130375 RWT130369:RWT130375 SGP130369:SGP130375 SQL130369:SQL130375 TAH130369:TAH130375 TKD130369:TKD130375 TTZ130369:TTZ130375 UDV130369:UDV130375 UNR130369:UNR130375 UXN130369:UXN130375 VHJ130369:VHJ130375 VRF130369:VRF130375 WBB130369:WBB130375 WKX130369:WKX130375 WUT130369:WUT130375 IH195905:IH195911 SD195905:SD195911 ABZ195905:ABZ195911 ALV195905:ALV195911 AVR195905:AVR195911 BFN195905:BFN195911 BPJ195905:BPJ195911 BZF195905:BZF195911 CJB195905:CJB195911 CSX195905:CSX195911 DCT195905:DCT195911 DMP195905:DMP195911 DWL195905:DWL195911 EGH195905:EGH195911 EQD195905:EQD195911 EZZ195905:EZZ195911 FJV195905:FJV195911 FTR195905:FTR195911 GDN195905:GDN195911 GNJ195905:GNJ195911 GXF195905:GXF195911 HHB195905:HHB195911 HQX195905:HQX195911 IAT195905:IAT195911 IKP195905:IKP195911 IUL195905:IUL195911 JEH195905:JEH195911 JOD195905:JOD195911 JXZ195905:JXZ195911 KHV195905:KHV195911 KRR195905:KRR195911 LBN195905:LBN195911 LLJ195905:LLJ195911 LVF195905:LVF195911 MFB195905:MFB195911 MOX195905:MOX195911 MYT195905:MYT195911 NIP195905:NIP195911 NSL195905:NSL195911 OCH195905:OCH195911 OMD195905:OMD195911 OVZ195905:OVZ195911 PFV195905:PFV195911 PPR195905:PPR195911 PZN195905:PZN195911 QJJ195905:QJJ195911 QTF195905:QTF195911 RDB195905:RDB195911 RMX195905:RMX195911 RWT195905:RWT195911 SGP195905:SGP195911 SQL195905:SQL195911 TAH195905:TAH195911 TKD195905:TKD195911 TTZ195905:TTZ195911 UDV195905:UDV195911 UNR195905:UNR195911 UXN195905:UXN195911 VHJ195905:VHJ195911 VRF195905:VRF195911 WBB195905:WBB195911 WKX195905:WKX195911 WUT195905:WUT195911 IH261441:IH261447 SD261441:SD261447 ABZ261441:ABZ261447 ALV261441:ALV261447 AVR261441:AVR261447 BFN261441:BFN261447 BPJ261441:BPJ261447 BZF261441:BZF261447 CJB261441:CJB261447 CSX261441:CSX261447 DCT261441:DCT261447 DMP261441:DMP261447 DWL261441:DWL261447 EGH261441:EGH261447 EQD261441:EQD261447 EZZ261441:EZZ261447 FJV261441:FJV261447 FTR261441:FTR261447 GDN261441:GDN261447 GNJ261441:GNJ261447 GXF261441:GXF261447 HHB261441:HHB261447 HQX261441:HQX261447 IAT261441:IAT261447 IKP261441:IKP261447 IUL261441:IUL261447 JEH261441:JEH261447 JOD261441:JOD261447 JXZ261441:JXZ261447 KHV261441:KHV261447 KRR261441:KRR261447 LBN261441:LBN261447 LLJ261441:LLJ261447 LVF261441:LVF261447 MFB261441:MFB261447 MOX261441:MOX261447 MYT261441:MYT261447 NIP261441:NIP261447 NSL261441:NSL261447 OCH261441:OCH261447 OMD261441:OMD261447 OVZ261441:OVZ261447 PFV261441:PFV261447 PPR261441:PPR261447 PZN261441:PZN261447 QJJ261441:QJJ261447 QTF261441:QTF261447 RDB261441:RDB261447 RMX261441:RMX261447 RWT261441:RWT261447 SGP261441:SGP261447 SQL261441:SQL261447 TAH261441:TAH261447 TKD261441:TKD261447 TTZ261441:TTZ261447 UDV261441:UDV261447 UNR261441:UNR261447 UXN261441:UXN261447 VHJ261441:VHJ261447 VRF261441:VRF261447 WBB261441:WBB261447 WKX261441:WKX261447 WUT261441:WUT261447 IH326977:IH326983 SD326977:SD326983 ABZ326977:ABZ326983 ALV326977:ALV326983 AVR326977:AVR326983 BFN326977:BFN326983 BPJ326977:BPJ326983 BZF326977:BZF326983 CJB326977:CJB326983 CSX326977:CSX326983 DCT326977:DCT326983 DMP326977:DMP326983 DWL326977:DWL326983 EGH326977:EGH326983 EQD326977:EQD326983 EZZ326977:EZZ326983 FJV326977:FJV326983 FTR326977:FTR326983 GDN326977:GDN326983 GNJ326977:GNJ326983 GXF326977:GXF326983 HHB326977:HHB326983 HQX326977:HQX326983 IAT326977:IAT326983 IKP326977:IKP326983 IUL326977:IUL326983 JEH326977:JEH326983 JOD326977:JOD326983 JXZ326977:JXZ326983 KHV326977:KHV326983 KRR326977:KRR326983 LBN326977:LBN326983 LLJ326977:LLJ326983 LVF326977:LVF326983 MFB326977:MFB326983 MOX326977:MOX326983 MYT326977:MYT326983 NIP326977:NIP326983 NSL326977:NSL326983 OCH326977:OCH326983 OMD326977:OMD326983 OVZ326977:OVZ326983 PFV326977:PFV326983 PPR326977:PPR326983 PZN326977:PZN326983 QJJ326977:QJJ326983 QTF326977:QTF326983 RDB326977:RDB326983 RMX326977:RMX326983 RWT326977:RWT326983 SGP326977:SGP326983 SQL326977:SQL326983 TAH326977:TAH326983 TKD326977:TKD326983 TTZ326977:TTZ326983 UDV326977:UDV326983 UNR326977:UNR326983 UXN326977:UXN326983 VHJ326977:VHJ326983 VRF326977:VRF326983 WBB326977:WBB326983 WKX326977:WKX326983 WUT326977:WUT326983 IH392513:IH392519 SD392513:SD392519 ABZ392513:ABZ392519 ALV392513:ALV392519 AVR392513:AVR392519 BFN392513:BFN392519 BPJ392513:BPJ392519 BZF392513:BZF392519 CJB392513:CJB392519 CSX392513:CSX392519 DCT392513:DCT392519 DMP392513:DMP392519 DWL392513:DWL392519 EGH392513:EGH392519 EQD392513:EQD392519 EZZ392513:EZZ392519 FJV392513:FJV392519 FTR392513:FTR392519 GDN392513:GDN392519 GNJ392513:GNJ392519 GXF392513:GXF392519 HHB392513:HHB392519 HQX392513:HQX392519 IAT392513:IAT392519 IKP392513:IKP392519 IUL392513:IUL392519 JEH392513:JEH392519 JOD392513:JOD392519 JXZ392513:JXZ392519 KHV392513:KHV392519 KRR392513:KRR392519 LBN392513:LBN392519 LLJ392513:LLJ392519 LVF392513:LVF392519 MFB392513:MFB392519 MOX392513:MOX392519 MYT392513:MYT392519 NIP392513:NIP392519 NSL392513:NSL392519 OCH392513:OCH392519 OMD392513:OMD392519 OVZ392513:OVZ392519 PFV392513:PFV392519 PPR392513:PPR392519 PZN392513:PZN392519 QJJ392513:QJJ392519 QTF392513:QTF392519 RDB392513:RDB392519 RMX392513:RMX392519 RWT392513:RWT392519 SGP392513:SGP392519 SQL392513:SQL392519 TAH392513:TAH392519 TKD392513:TKD392519 TTZ392513:TTZ392519 UDV392513:UDV392519 UNR392513:UNR392519 UXN392513:UXN392519 VHJ392513:VHJ392519 VRF392513:VRF392519 WBB392513:WBB392519 WKX392513:WKX392519 WUT392513:WUT392519 IH458049:IH458055 SD458049:SD458055 ABZ458049:ABZ458055 ALV458049:ALV458055 AVR458049:AVR458055 BFN458049:BFN458055 BPJ458049:BPJ458055 BZF458049:BZF458055 CJB458049:CJB458055 CSX458049:CSX458055 DCT458049:DCT458055 DMP458049:DMP458055 DWL458049:DWL458055 EGH458049:EGH458055 EQD458049:EQD458055 EZZ458049:EZZ458055 FJV458049:FJV458055 FTR458049:FTR458055 GDN458049:GDN458055 GNJ458049:GNJ458055 GXF458049:GXF458055 HHB458049:HHB458055 HQX458049:HQX458055 IAT458049:IAT458055 IKP458049:IKP458055 IUL458049:IUL458055 JEH458049:JEH458055 JOD458049:JOD458055 JXZ458049:JXZ458055 KHV458049:KHV458055 KRR458049:KRR458055 LBN458049:LBN458055 LLJ458049:LLJ458055 LVF458049:LVF458055 MFB458049:MFB458055 MOX458049:MOX458055 MYT458049:MYT458055 NIP458049:NIP458055 NSL458049:NSL458055 OCH458049:OCH458055 OMD458049:OMD458055 OVZ458049:OVZ458055 PFV458049:PFV458055 PPR458049:PPR458055 PZN458049:PZN458055 QJJ458049:QJJ458055 QTF458049:QTF458055 RDB458049:RDB458055 RMX458049:RMX458055 RWT458049:RWT458055 SGP458049:SGP458055 SQL458049:SQL458055 TAH458049:TAH458055 TKD458049:TKD458055 TTZ458049:TTZ458055 UDV458049:UDV458055 UNR458049:UNR458055 UXN458049:UXN458055 VHJ458049:VHJ458055 VRF458049:VRF458055 WBB458049:WBB458055 WKX458049:WKX458055 WUT458049:WUT458055 IH523585:IH523591 SD523585:SD523591 ABZ523585:ABZ523591 ALV523585:ALV523591 AVR523585:AVR523591 BFN523585:BFN523591 BPJ523585:BPJ523591 BZF523585:BZF523591 CJB523585:CJB523591 CSX523585:CSX523591 DCT523585:DCT523591 DMP523585:DMP523591 DWL523585:DWL523591 EGH523585:EGH523591 EQD523585:EQD523591 EZZ523585:EZZ523591 FJV523585:FJV523591 FTR523585:FTR523591 GDN523585:GDN523591 GNJ523585:GNJ523591 GXF523585:GXF523591 HHB523585:HHB523591 HQX523585:HQX523591 IAT523585:IAT523591 IKP523585:IKP523591 IUL523585:IUL523591 JEH523585:JEH523591 JOD523585:JOD523591 JXZ523585:JXZ523591 KHV523585:KHV523591 KRR523585:KRR523591 LBN523585:LBN523591 LLJ523585:LLJ523591 LVF523585:LVF523591 MFB523585:MFB523591 MOX523585:MOX523591 MYT523585:MYT523591 NIP523585:NIP523591 NSL523585:NSL523591 OCH523585:OCH523591 OMD523585:OMD523591 OVZ523585:OVZ523591 PFV523585:PFV523591 PPR523585:PPR523591 PZN523585:PZN523591 QJJ523585:QJJ523591 QTF523585:QTF523591 RDB523585:RDB523591 RMX523585:RMX523591 RWT523585:RWT523591 SGP523585:SGP523591 SQL523585:SQL523591 TAH523585:TAH523591 TKD523585:TKD523591 TTZ523585:TTZ523591 UDV523585:UDV523591 UNR523585:UNR523591 UXN523585:UXN523591 VHJ523585:VHJ523591 VRF523585:VRF523591 WBB523585:WBB523591 WKX523585:WKX523591 WUT523585:WUT523591 IH589121:IH589127 SD589121:SD589127 ABZ589121:ABZ589127 ALV589121:ALV589127 AVR589121:AVR589127 BFN589121:BFN589127 BPJ589121:BPJ589127 BZF589121:BZF589127 CJB589121:CJB589127 CSX589121:CSX589127 DCT589121:DCT589127 DMP589121:DMP589127 DWL589121:DWL589127 EGH589121:EGH589127 EQD589121:EQD589127 EZZ589121:EZZ589127 FJV589121:FJV589127 FTR589121:FTR589127 GDN589121:GDN589127 GNJ589121:GNJ589127 GXF589121:GXF589127 HHB589121:HHB589127 HQX589121:HQX589127 IAT589121:IAT589127 IKP589121:IKP589127 IUL589121:IUL589127 JEH589121:JEH589127 JOD589121:JOD589127 JXZ589121:JXZ589127 KHV589121:KHV589127 KRR589121:KRR589127 LBN589121:LBN589127 LLJ589121:LLJ589127 LVF589121:LVF589127 MFB589121:MFB589127 MOX589121:MOX589127 MYT589121:MYT589127 NIP589121:NIP589127 NSL589121:NSL589127 OCH589121:OCH589127 OMD589121:OMD589127 OVZ589121:OVZ589127 PFV589121:PFV589127 PPR589121:PPR589127 PZN589121:PZN589127 QJJ589121:QJJ589127 QTF589121:QTF589127 RDB589121:RDB589127 RMX589121:RMX589127 RWT589121:RWT589127 SGP589121:SGP589127 SQL589121:SQL589127 TAH589121:TAH589127 TKD589121:TKD589127 TTZ589121:TTZ589127 UDV589121:UDV589127 UNR589121:UNR589127 UXN589121:UXN589127 VHJ589121:VHJ589127 VRF589121:VRF589127 WBB589121:WBB589127 WKX589121:WKX589127 WUT589121:WUT589127 IH654657:IH654663 SD654657:SD654663 ABZ654657:ABZ654663 ALV654657:ALV654663 AVR654657:AVR654663 BFN654657:BFN654663 BPJ654657:BPJ654663 BZF654657:BZF654663 CJB654657:CJB654663 CSX654657:CSX654663 DCT654657:DCT654663 DMP654657:DMP654663 DWL654657:DWL654663 EGH654657:EGH654663 EQD654657:EQD654663 EZZ654657:EZZ654663 FJV654657:FJV654663 FTR654657:FTR654663 GDN654657:GDN654663 GNJ654657:GNJ654663 GXF654657:GXF654663 HHB654657:HHB654663 HQX654657:HQX654663 IAT654657:IAT654663 IKP654657:IKP654663 IUL654657:IUL654663 JEH654657:JEH654663 JOD654657:JOD654663 JXZ654657:JXZ654663 KHV654657:KHV654663 KRR654657:KRR654663 LBN654657:LBN654663 LLJ654657:LLJ654663 LVF654657:LVF654663 MFB654657:MFB654663 MOX654657:MOX654663 MYT654657:MYT654663 NIP654657:NIP654663 NSL654657:NSL654663 OCH654657:OCH654663 OMD654657:OMD654663 OVZ654657:OVZ654663 PFV654657:PFV654663 PPR654657:PPR654663 PZN654657:PZN654663 QJJ654657:QJJ654663 QTF654657:QTF654663 RDB654657:RDB654663 RMX654657:RMX654663 RWT654657:RWT654663 SGP654657:SGP654663 SQL654657:SQL654663 TAH654657:TAH654663 TKD654657:TKD654663 TTZ654657:TTZ654663 UDV654657:UDV654663 UNR654657:UNR654663 UXN654657:UXN654663 VHJ654657:VHJ654663 VRF654657:VRF654663 WBB654657:WBB654663 WKX654657:WKX654663 WUT654657:WUT654663 IH720193:IH720199 SD720193:SD720199 ABZ720193:ABZ720199 ALV720193:ALV720199 AVR720193:AVR720199 BFN720193:BFN720199 BPJ720193:BPJ720199 BZF720193:BZF720199 CJB720193:CJB720199 CSX720193:CSX720199 DCT720193:DCT720199 DMP720193:DMP720199 DWL720193:DWL720199 EGH720193:EGH720199 EQD720193:EQD720199 EZZ720193:EZZ720199 FJV720193:FJV720199 FTR720193:FTR720199 GDN720193:GDN720199 GNJ720193:GNJ720199 GXF720193:GXF720199 HHB720193:HHB720199 HQX720193:HQX720199 IAT720193:IAT720199 IKP720193:IKP720199 IUL720193:IUL720199 JEH720193:JEH720199 JOD720193:JOD720199 JXZ720193:JXZ720199 KHV720193:KHV720199 KRR720193:KRR720199 LBN720193:LBN720199 LLJ720193:LLJ720199 LVF720193:LVF720199 MFB720193:MFB720199 MOX720193:MOX720199 MYT720193:MYT720199 NIP720193:NIP720199 NSL720193:NSL720199 OCH720193:OCH720199 OMD720193:OMD720199 OVZ720193:OVZ720199 PFV720193:PFV720199 PPR720193:PPR720199 PZN720193:PZN720199 QJJ720193:QJJ720199 QTF720193:QTF720199 RDB720193:RDB720199 RMX720193:RMX720199 RWT720193:RWT720199 SGP720193:SGP720199 SQL720193:SQL720199 TAH720193:TAH720199 TKD720193:TKD720199 TTZ720193:TTZ720199 UDV720193:UDV720199 UNR720193:UNR720199 UXN720193:UXN720199 VHJ720193:VHJ720199 VRF720193:VRF720199 WBB720193:WBB720199 WKX720193:WKX720199 WUT720193:WUT720199 IH785729:IH785735 SD785729:SD785735 ABZ785729:ABZ785735 ALV785729:ALV785735 AVR785729:AVR785735 BFN785729:BFN785735 BPJ785729:BPJ785735 BZF785729:BZF785735 CJB785729:CJB785735 CSX785729:CSX785735 DCT785729:DCT785735 DMP785729:DMP785735 DWL785729:DWL785735 EGH785729:EGH785735 EQD785729:EQD785735 EZZ785729:EZZ785735 FJV785729:FJV785735 FTR785729:FTR785735 GDN785729:GDN785735 GNJ785729:GNJ785735 GXF785729:GXF785735 HHB785729:HHB785735 HQX785729:HQX785735 IAT785729:IAT785735 IKP785729:IKP785735 IUL785729:IUL785735 JEH785729:JEH785735 JOD785729:JOD785735 JXZ785729:JXZ785735 KHV785729:KHV785735 KRR785729:KRR785735 LBN785729:LBN785735 LLJ785729:LLJ785735 LVF785729:LVF785735 MFB785729:MFB785735 MOX785729:MOX785735 MYT785729:MYT785735 NIP785729:NIP785735 NSL785729:NSL785735 OCH785729:OCH785735 OMD785729:OMD785735 OVZ785729:OVZ785735 PFV785729:PFV785735 PPR785729:PPR785735 PZN785729:PZN785735 QJJ785729:QJJ785735 QTF785729:QTF785735 RDB785729:RDB785735 RMX785729:RMX785735 RWT785729:RWT785735 SGP785729:SGP785735 SQL785729:SQL785735 TAH785729:TAH785735 TKD785729:TKD785735 TTZ785729:TTZ785735 UDV785729:UDV785735 UNR785729:UNR785735 UXN785729:UXN785735 VHJ785729:VHJ785735 VRF785729:VRF785735 WBB785729:WBB785735 WKX785729:WKX785735 WUT785729:WUT785735 IH851265:IH851271 SD851265:SD851271 ABZ851265:ABZ851271 ALV851265:ALV851271 AVR851265:AVR851271 BFN851265:BFN851271 BPJ851265:BPJ851271 BZF851265:BZF851271 CJB851265:CJB851271 CSX851265:CSX851271 DCT851265:DCT851271 DMP851265:DMP851271 DWL851265:DWL851271 EGH851265:EGH851271 EQD851265:EQD851271 EZZ851265:EZZ851271 FJV851265:FJV851271 FTR851265:FTR851271 GDN851265:GDN851271 GNJ851265:GNJ851271 GXF851265:GXF851271 HHB851265:HHB851271 HQX851265:HQX851271 IAT851265:IAT851271 IKP851265:IKP851271 IUL851265:IUL851271 JEH851265:JEH851271 JOD851265:JOD851271 JXZ851265:JXZ851271 KHV851265:KHV851271 KRR851265:KRR851271 LBN851265:LBN851271 LLJ851265:LLJ851271 LVF851265:LVF851271 MFB851265:MFB851271 MOX851265:MOX851271 MYT851265:MYT851271 NIP851265:NIP851271 NSL851265:NSL851271 OCH851265:OCH851271 OMD851265:OMD851271 OVZ851265:OVZ851271 PFV851265:PFV851271 PPR851265:PPR851271 PZN851265:PZN851271 QJJ851265:QJJ851271 QTF851265:QTF851271 RDB851265:RDB851271 RMX851265:RMX851271 RWT851265:RWT851271 SGP851265:SGP851271 SQL851265:SQL851271 TAH851265:TAH851271 TKD851265:TKD851271 TTZ851265:TTZ851271 UDV851265:UDV851271 UNR851265:UNR851271 UXN851265:UXN851271 VHJ851265:VHJ851271 VRF851265:VRF851271 WBB851265:WBB851271 WKX851265:WKX851271 WUT851265:WUT851271 IH916801:IH916807 SD916801:SD916807 ABZ916801:ABZ916807 ALV916801:ALV916807 AVR916801:AVR916807 BFN916801:BFN916807 BPJ916801:BPJ916807 BZF916801:BZF916807 CJB916801:CJB916807 CSX916801:CSX916807 DCT916801:DCT916807 DMP916801:DMP916807 DWL916801:DWL916807 EGH916801:EGH916807 EQD916801:EQD916807 EZZ916801:EZZ916807 FJV916801:FJV916807 FTR916801:FTR916807 GDN916801:GDN916807 GNJ916801:GNJ916807 GXF916801:GXF916807 HHB916801:HHB916807 HQX916801:HQX916807 IAT916801:IAT916807 IKP916801:IKP916807 IUL916801:IUL916807 JEH916801:JEH916807 JOD916801:JOD916807 JXZ916801:JXZ916807 KHV916801:KHV916807 KRR916801:KRR916807 LBN916801:LBN916807 LLJ916801:LLJ916807 LVF916801:LVF916807 MFB916801:MFB916807 MOX916801:MOX916807 MYT916801:MYT916807 NIP916801:NIP916807 NSL916801:NSL916807 OCH916801:OCH916807 OMD916801:OMD916807 OVZ916801:OVZ916807 PFV916801:PFV916807 PPR916801:PPR916807 PZN916801:PZN916807 QJJ916801:QJJ916807 QTF916801:QTF916807 RDB916801:RDB916807 RMX916801:RMX916807 RWT916801:RWT916807 SGP916801:SGP916807 SQL916801:SQL916807 TAH916801:TAH916807 TKD916801:TKD916807 TTZ916801:TTZ916807 UDV916801:UDV916807 UNR916801:UNR916807 UXN916801:UXN916807 VHJ916801:VHJ916807 VRF916801:VRF916807 WBB916801:WBB916807 WKX916801:WKX916807 WUT916801:WUT916807 IH982337:IH982343 SD982337:SD982343 ABZ982337:ABZ982343 ALV982337:ALV982343 AVR982337:AVR982343 BFN982337:BFN982343 BPJ982337:BPJ982343 BZF982337:BZF982343 CJB982337:CJB982343 CSX982337:CSX982343 DCT982337:DCT982343 DMP982337:DMP982343 DWL982337:DWL982343 EGH982337:EGH982343 EQD982337:EQD982343 EZZ982337:EZZ982343 FJV982337:FJV982343 FTR982337:FTR982343 GDN982337:GDN982343 GNJ982337:GNJ982343 GXF982337:GXF982343 HHB982337:HHB982343 HQX982337:HQX982343 IAT982337:IAT982343 IKP982337:IKP982343 IUL982337:IUL982343 JEH982337:JEH982343 JOD982337:JOD982343 JXZ982337:JXZ982343 KHV982337:KHV982343 KRR982337:KRR982343 LBN982337:LBN982343 LLJ982337:LLJ982343 LVF982337:LVF982343 MFB982337:MFB982343 MOX982337:MOX982343 MYT982337:MYT982343 NIP982337:NIP982343 NSL982337:NSL982343 OCH982337:OCH982343 OMD982337:OMD982343 OVZ982337:OVZ982343 PFV982337:PFV982343 PPR982337:PPR982343 PZN982337:PZN982343 QJJ982337:QJJ982343 QTF982337:QTF982343 RDB982337:RDB982343 RMX982337:RMX982343 RWT982337:RWT982343 SGP982337:SGP982343 SQL982337:SQL982343 TAH982337:TAH982343 TKD982337:TKD982343 TTZ982337:TTZ982343 UDV982337:UDV982343 UNR982337:UNR982343 UXN982337:UXN982343 VHJ982337:VHJ982343 VRF982337:VRF982343 WBB982337:WBB982343 WKX982337:WKX982343 WUT982337:WUT982343">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7">
    <tabColor rgb="FF00B0F0"/>
  </sheetPr>
  <dimension ref="A1:G22"/>
  <sheetViews>
    <sheetView zoomScale="90" zoomScaleNormal="90" workbookViewId="0">
      <selection activeCell="F28" sqref="F28"/>
    </sheetView>
  </sheetViews>
  <sheetFormatPr defaultRowHeight="12.75"/>
  <cols>
    <col min="1" max="1" width="20.85546875" style="220" customWidth="1"/>
    <col min="2" max="2" width="18.85546875" style="220" customWidth="1"/>
    <col min="3" max="3" width="19.7109375" style="220" customWidth="1"/>
    <col min="4" max="4" width="19.28515625" style="220" customWidth="1"/>
    <col min="5" max="5" width="14.85546875" style="220" customWidth="1"/>
    <col min="6" max="6" width="15.28515625" style="220" customWidth="1"/>
    <col min="7" max="7" width="17.140625" style="220" customWidth="1"/>
    <col min="8" max="227" width="9.140625" style="220"/>
    <col min="228" max="228" width="27.42578125" style="220" customWidth="1"/>
    <col min="229" max="229" width="17.85546875" style="220" customWidth="1"/>
    <col min="230" max="230" width="26" style="220" customWidth="1"/>
    <col min="231" max="231" width="10.42578125" style="220" customWidth="1"/>
    <col min="232" max="232" width="13" style="220" customWidth="1"/>
    <col min="233" max="233" width="32.42578125" style="220" bestFit="1" customWidth="1"/>
    <col min="234" max="483" width="9.140625" style="220"/>
    <col min="484" max="484" width="27.42578125" style="220" customWidth="1"/>
    <col min="485" max="485" width="17.85546875" style="220" customWidth="1"/>
    <col min="486" max="486" width="26" style="220" customWidth="1"/>
    <col min="487" max="487" width="10.42578125" style="220" customWidth="1"/>
    <col min="488" max="488" width="13" style="220" customWidth="1"/>
    <col min="489" max="489" width="32.42578125" style="220" bestFit="1" customWidth="1"/>
    <col min="490" max="739" width="9.140625" style="220"/>
    <col min="740" max="740" width="27.42578125" style="220" customWidth="1"/>
    <col min="741" max="741" width="17.85546875" style="220" customWidth="1"/>
    <col min="742" max="742" width="26" style="220" customWidth="1"/>
    <col min="743" max="743" width="10.42578125" style="220" customWidth="1"/>
    <col min="744" max="744" width="13" style="220" customWidth="1"/>
    <col min="745" max="745" width="32.42578125" style="220" bestFit="1" customWidth="1"/>
    <col min="746" max="995" width="9.140625" style="220"/>
    <col min="996" max="996" width="27.42578125" style="220" customWidth="1"/>
    <col min="997" max="997" width="17.85546875" style="220" customWidth="1"/>
    <col min="998" max="998" width="26" style="220" customWidth="1"/>
    <col min="999" max="999" width="10.42578125" style="220" customWidth="1"/>
    <col min="1000" max="1000" width="13" style="220" customWidth="1"/>
    <col min="1001" max="1001" width="32.42578125" style="220" bestFit="1" customWidth="1"/>
    <col min="1002" max="1251" width="9.140625" style="220"/>
    <col min="1252" max="1252" width="27.42578125" style="220" customWidth="1"/>
    <col min="1253" max="1253" width="17.85546875" style="220" customWidth="1"/>
    <col min="1254" max="1254" width="26" style="220" customWidth="1"/>
    <col min="1255" max="1255" width="10.42578125" style="220" customWidth="1"/>
    <col min="1256" max="1256" width="13" style="220" customWidth="1"/>
    <col min="1257" max="1257" width="32.42578125" style="220" bestFit="1" customWidth="1"/>
    <col min="1258" max="1507" width="9.140625" style="220"/>
    <col min="1508" max="1508" width="27.42578125" style="220" customWidth="1"/>
    <col min="1509" max="1509" width="17.85546875" style="220" customWidth="1"/>
    <col min="1510" max="1510" width="26" style="220" customWidth="1"/>
    <col min="1511" max="1511" width="10.42578125" style="220" customWidth="1"/>
    <col min="1512" max="1512" width="13" style="220" customWidth="1"/>
    <col min="1513" max="1513" width="32.42578125" style="220" bestFit="1" customWidth="1"/>
    <col min="1514" max="1763" width="9.140625" style="220"/>
    <col min="1764" max="1764" width="27.42578125" style="220" customWidth="1"/>
    <col min="1765" max="1765" width="17.85546875" style="220" customWidth="1"/>
    <col min="1766" max="1766" width="26" style="220" customWidth="1"/>
    <col min="1767" max="1767" width="10.42578125" style="220" customWidth="1"/>
    <col min="1768" max="1768" width="13" style="220" customWidth="1"/>
    <col min="1769" max="1769" width="32.42578125" style="220" bestFit="1" customWidth="1"/>
    <col min="1770" max="2019" width="9.140625" style="220"/>
    <col min="2020" max="2020" width="27.42578125" style="220" customWidth="1"/>
    <col min="2021" max="2021" width="17.85546875" style="220" customWidth="1"/>
    <col min="2022" max="2022" width="26" style="220" customWidth="1"/>
    <col min="2023" max="2023" width="10.42578125" style="220" customWidth="1"/>
    <col min="2024" max="2024" width="13" style="220" customWidth="1"/>
    <col min="2025" max="2025" width="32.42578125" style="220" bestFit="1" customWidth="1"/>
    <col min="2026" max="2275" width="9.140625" style="220"/>
    <col min="2276" max="2276" width="27.42578125" style="220" customWidth="1"/>
    <col min="2277" max="2277" width="17.85546875" style="220" customWidth="1"/>
    <col min="2278" max="2278" width="26" style="220" customWidth="1"/>
    <col min="2279" max="2279" width="10.42578125" style="220" customWidth="1"/>
    <col min="2280" max="2280" width="13" style="220" customWidth="1"/>
    <col min="2281" max="2281" width="32.42578125" style="220" bestFit="1" customWidth="1"/>
    <col min="2282" max="2531" width="9.140625" style="220"/>
    <col min="2532" max="2532" width="27.42578125" style="220" customWidth="1"/>
    <col min="2533" max="2533" width="17.85546875" style="220" customWidth="1"/>
    <col min="2534" max="2534" width="26" style="220" customWidth="1"/>
    <col min="2535" max="2535" width="10.42578125" style="220" customWidth="1"/>
    <col min="2536" max="2536" width="13" style="220" customWidth="1"/>
    <col min="2537" max="2537" width="32.42578125" style="220" bestFit="1" customWidth="1"/>
    <col min="2538" max="2787" width="9.140625" style="220"/>
    <col min="2788" max="2788" width="27.42578125" style="220" customWidth="1"/>
    <col min="2789" max="2789" width="17.85546875" style="220" customWidth="1"/>
    <col min="2790" max="2790" width="26" style="220" customWidth="1"/>
    <col min="2791" max="2791" width="10.42578125" style="220" customWidth="1"/>
    <col min="2792" max="2792" width="13" style="220" customWidth="1"/>
    <col min="2793" max="2793" width="32.42578125" style="220" bestFit="1" customWidth="1"/>
    <col min="2794" max="3043" width="9.140625" style="220"/>
    <col min="3044" max="3044" width="27.42578125" style="220" customWidth="1"/>
    <col min="3045" max="3045" width="17.85546875" style="220" customWidth="1"/>
    <col min="3046" max="3046" width="26" style="220" customWidth="1"/>
    <col min="3047" max="3047" width="10.42578125" style="220" customWidth="1"/>
    <col min="3048" max="3048" width="13" style="220" customWidth="1"/>
    <col min="3049" max="3049" width="32.42578125" style="220" bestFit="1" customWidth="1"/>
    <col min="3050" max="3299" width="9.140625" style="220"/>
    <col min="3300" max="3300" width="27.42578125" style="220" customWidth="1"/>
    <col min="3301" max="3301" width="17.85546875" style="220" customWidth="1"/>
    <col min="3302" max="3302" width="26" style="220" customWidth="1"/>
    <col min="3303" max="3303" width="10.42578125" style="220" customWidth="1"/>
    <col min="3304" max="3304" width="13" style="220" customWidth="1"/>
    <col min="3305" max="3305" width="32.42578125" style="220" bestFit="1" customWidth="1"/>
    <col min="3306" max="3555" width="9.140625" style="220"/>
    <col min="3556" max="3556" width="27.42578125" style="220" customWidth="1"/>
    <col min="3557" max="3557" width="17.85546875" style="220" customWidth="1"/>
    <col min="3558" max="3558" width="26" style="220" customWidth="1"/>
    <col min="3559" max="3559" width="10.42578125" style="220" customWidth="1"/>
    <col min="3560" max="3560" width="13" style="220" customWidth="1"/>
    <col min="3561" max="3561" width="32.42578125" style="220" bestFit="1" customWidth="1"/>
    <col min="3562" max="3811" width="9.140625" style="220"/>
    <col min="3812" max="3812" width="27.42578125" style="220" customWidth="1"/>
    <col min="3813" max="3813" width="17.85546875" style="220" customWidth="1"/>
    <col min="3814" max="3814" width="26" style="220" customWidth="1"/>
    <col min="3815" max="3815" width="10.42578125" style="220" customWidth="1"/>
    <col min="3816" max="3816" width="13" style="220" customWidth="1"/>
    <col min="3817" max="3817" width="32.42578125" style="220" bestFit="1" customWidth="1"/>
    <col min="3818" max="4067" width="9.140625" style="220"/>
    <col min="4068" max="4068" width="27.42578125" style="220" customWidth="1"/>
    <col min="4069" max="4069" width="17.85546875" style="220" customWidth="1"/>
    <col min="4070" max="4070" width="26" style="220" customWidth="1"/>
    <col min="4071" max="4071" width="10.42578125" style="220" customWidth="1"/>
    <col min="4072" max="4072" width="13" style="220" customWidth="1"/>
    <col min="4073" max="4073" width="32.42578125" style="220" bestFit="1" customWidth="1"/>
    <col min="4074" max="4323" width="9.140625" style="220"/>
    <col min="4324" max="4324" width="27.42578125" style="220" customWidth="1"/>
    <col min="4325" max="4325" width="17.85546875" style="220" customWidth="1"/>
    <col min="4326" max="4326" width="26" style="220" customWidth="1"/>
    <col min="4327" max="4327" width="10.42578125" style="220" customWidth="1"/>
    <col min="4328" max="4328" width="13" style="220" customWidth="1"/>
    <col min="4329" max="4329" width="32.42578125" style="220" bestFit="1" customWidth="1"/>
    <col min="4330" max="4579" width="9.140625" style="220"/>
    <col min="4580" max="4580" width="27.42578125" style="220" customWidth="1"/>
    <col min="4581" max="4581" width="17.85546875" style="220" customWidth="1"/>
    <col min="4582" max="4582" width="26" style="220" customWidth="1"/>
    <col min="4583" max="4583" width="10.42578125" style="220" customWidth="1"/>
    <col min="4584" max="4584" width="13" style="220" customWidth="1"/>
    <col min="4585" max="4585" width="32.42578125" style="220" bestFit="1" customWidth="1"/>
    <col min="4586" max="4835" width="9.140625" style="220"/>
    <col min="4836" max="4836" width="27.42578125" style="220" customWidth="1"/>
    <col min="4837" max="4837" width="17.85546875" style="220" customWidth="1"/>
    <col min="4838" max="4838" width="26" style="220" customWidth="1"/>
    <col min="4839" max="4839" width="10.42578125" style="220" customWidth="1"/>
    <col min="4840" max="4840" width="13" style="220" customWidth="1"/>
    <col min="4841" max="4841" width="32.42578125" style="220" bestFit="1" customWidth="1"/>
    <col min="4842" max="5091" width="9.140625" style="220"/>
    <col min="5092" max="5092" width="27.42578125" style="220" customWidth="1"/>
    <col min="5093" max="5093" width="17.85546875" style="220" customWidth="1"/>
    <col min="5094" max="5094" width="26" style="220" customWidth="1"/>
    <col min="5095" max="5095" width="10.42578125" style="220" customWidth="1"/>
    <col min="5096" max="5096" width="13" style="220" customWidth="1"/>
    <col min="5097" max="5097" width="32.42578125" style="220" bestFit="1" customWidth="1"/>
    <col min="5098" max="5347" width="9.140625" style="220"/>
    <col min="5348" max="5348" width="27.42578125" style="220" customWidth="1"/>
    <col min="5349" max="5349" width="17.85546875" style="220" customWidth="1"/>
    <col min="5350" max="5350" width="26" style="220" customWidth="1"/>
    <col min="5351" max="5351" width="10.42578125" style="220" customWidth="1"/>
    <col min="5352" max="5352" width="13" style="220" customWidth="1"/>
    <col min="5353" max="5353" width="32.42578125" style="220" bestFit="1" customWidth="1"/>
    <col min="5354" max="5603" width="9.140625" style="220"/>
    <col min="5604" max="5604" width="27.42578125" style="220" customWidth="1"/>
    <col min="5605" max="5605" width="17.85546875" style="220" customWidth="1"/>
    <col min="5606" max="5606" width="26" style="220" customWidth="1"/>
    <col min="5607" max="5607" width="10.42578125" style="220" customWidth="1"/>
    <col min="5608" max="5608" width="13" style="220" customWidth="1"/>
    <col min="5609" max="5609" width="32.42578125" style="220" bestFit="1" customWidth="1"/>
    <col min="5610" max="5859" width="9.140625" style="220"/>
    <col min="5860" max="5860" width="27.42578125" style="220" customWidth="1"/>
    <col min="5861" max="5861" width="17.85546875" style="220" customWidth="1"/>
    <col min="5862" max="5862" width="26" style="220" customWidth="1"/>
    <col min="5863" max="5863" width="10.42578125" style="220" customWidth="1"/>
    <col min="5864" max="5864" width="13" style="220" customWidth="1"/>
    <col min="5865" max="5865" width="32.42578125" style="220" bestFit="1" customWidth="1"/>
    <col min="5866" max="6115" width="9.140625" style="220"/>
    <col min="6116" max="6116" width="27.42578125" style="220" customWidth="1"/>
    <col min="6117" max="6117" width="17.85546875" style="220" customWidth="1"/>
    <col min="6118" max="6118" width="26" style="220" customWidth="1"/>
    <col min="6119" max="6119" width="10.42578125" style="220" customWidth="1"/>
    <col min="6120" max="6120" width="13" style="220" customWidth="1"/>
    <col min="6121" max="6121" width="32.42578125" style="220" bestFit="1" customWidth="1"/>
    <col min="6122" max="6371" width="9.140625" style="220"/>
    <col min="6372" max="6372" width="27.42578125" style="220" customWidth="1"/>
    <col min="6373" max="6373" width="17.85546875" style="220" customWidth="1"/>
    <col min="6374" max="6374" width="26" style="220" customWidth="1"/>
    <col min="6375" max="6375" width="10.42578125" style="220" customWidth="1"/>
    <col min="6376" max="6376" width="13" style="220" customWidth="1"/>
    <col min="6377" max="6377" width="32.42578125" style="220" bestFit="1" customWidth="1"/>
    <col min="6378" max="6627" width="9.140625" style="220"/>
    <col min="6628" max="6628" width="27.42578125" style="220" customWidth="1"/>
    <col min="6629" max="6629" width="17.85546875" style="220" customWidth="1"/>
    <col min="6630" max="6630" width="26" style="220" customWidth="1"/>
    <col min="6631" max="6631" width="10.42578125" style="220" customWidth="1"/>
    <col min="6632" max="6632" width="13" style="220" customWidth="1"/>
    <col min="6633" max="6633" width="32.42578125" style="220" bestFit="1" customWidth="1"/>
    <col min="6634" max="6883" width="9.140625" style="220"/>
    <col min="6884" max="6884" width="27.42578125" style="220" customWidth="1"/>
    <col min="6885" max="6885" width="17.85546875" style="220" customWidth="1"/>
    <col min="6886" max="6886" width="26" style="220" customWidth="1"/>
    <col min="6887" max="6887" width="10.42578125" style="220" customWidth="1"/>
    <col min="6888" max="6888" width="13" style="220" customWidth="1"/>
    <col min="6889" max="6889" width="32.42578125" style="220" bestFit="1" customWidth="1"/>
    <col min="6890" max="7139" width="9.140625" style="220"/>
    <col min="7140" max="7140" width="27.42578125" style="220" customWidth="1"/>
    <col min="7141" max="7141" width="17.85546875" style="220" customWidth="1"/>
    <col min="7142" max="7142" width="26" style="220" customWidth="1"/>
    <col min="7143" max="7143" width="10.42578125" style="220" customWidth="1"/>
    <col min="7144" max="7144" width="13" style="220" customWidth="1"/>
    <col min="7145" max="7145" width="32.42578125" style="220" bestFit="1" customWidth="1"/>
    <col min="7146" max="7395" width="9.140625" style="220"/>
    <col min="7396" max="7396" width="27.42578125" style="220" customWidth="1"/>
    <col min="7397" max="7397" width="17.85546875" style="220" customWidth="1"/>
    <col min="7398" max="7398" width="26" style="220" customWidth="1"/>
    <col min="7399" max="7399" width="10.42578125" style="220" customWidth="1"/>
    <col min="7400" max="7400" width="13" style="220" customWidth="1"/>
    <col min="7401" max="7401" width="32.42578125" style="220" bestFit="1" customWidth="1"/>
    <col min="7402" max="7651" width="9.140625" style="220"/>
    <col min="7652" max="7652" width="27.42578125" style="220" customWidth="1"/>
    <col min="7653" max="7653" width="17.85546875" style="220" customWidth="1"/>
    <col min="7654" max="7654" width="26" style="220" customWidth="1"/>
    <col min="7655" max="7655" width="10.42578125" style="220" customWidth="1"/>
    <col min="7656" max="7656" width="13" style="220" customWidth="1"/>
    <col min="7657" max="7657" width="32.42578125" style="220" bestFit="1" customWidth="1"/>
    <col min="7658" max="7907" width="9.140625" style="220"/>
    <col min="7908" max="7908" width="27.42578125" style="220" customWidth="1"/>
    <col min="7909" max="7909" width="17.85546875" style="220" customWidth="1"/>
    <col min="7910" max="7910" width="26" style="220" customWidth="1"/>
    <col min="7911" max="7911" width="10.42578125" style="220" customWidth="1"/>
    <col min="7912" max="7912" width="13" style="220" customWidth="1"/>
    <col min="7913" max="7913" width="32.42578125" style="220" bestFit="1" customWidth="1"/>
    <col min="7914" max="8163" width="9.140625" style="220"/>
    <col min="8164" max="8164" width="27.42578125" style="220" customWidth="1"/>
    <col min="8165" max="8165" width="17.85546875" style="220" customWidth="1"/>
    <col min="8166" max="8166" width="26" style="220" customWidth="1"/>
    <col min="8167" max="8167" width="10.42578125" style="220" customWidth="1"/>
    <col min="8168" max="8168" width="13" style="220" customWidth="1"/>
    <col min="8169" max="8169" width="32.42578125" style="220" bestFit="1" customWidth="1"/>
    <col min="8170" max="8419" width="9.140625" style="220"/>
    <col min="8420" max="8420" width="27.42578125" style="220" customWidth="1"/>
    <col min="8421" max="8421" width="17.85546875" style="220" customWidth="1"/>
    <col min="8422" max="8422" width="26" style="220" customWidth="1"/>
    <col min="8423" max="8423" width="10.42578125" style="220" customWidth="1"/>
    <col min="8424" max="8424" width="13" style="220" customWidth="1"/>
    <col min="8425" max="8425" width="32.42578125" style="220" bestFit="1" customWidth="1"/>
    <col min="8426" max="8675" width="9.140625" style="220"/>
    <col min="8676" max="8676" width="27.42578125" style="220" customWidth="1"/>
    <col min="8677" max="8677" width="17.85546875" style="220" customWidth="1"/>
    <col min="8678" max="8678" width="26" style="220" customWidth="1"/>
    <col min="8679" max="8679" width="10.42578125" style="220" customWidth="1"/>
    <col min="8680" max="8680" width="13" style="220" customWidth="1"/>
    <col min="8681" max="8681" width="32.42578125" style="220" bestFit="1" customWidth="1"/>
    <col min="8682" max="8931" width="9.140625" style="220"/>
    <col min="8932" max="8932" width="27.42578125" style="220" customWidth="1"/>
    <col min="8933" max="8933" width="17.85546875" style="220" customWidth="1"/>
    <col min="8934" max="8934" width="26" style="220" customWidth="1"/>
    <col min="8935" max="8935" width="10.42578125" style="220" customWidth="1"/>
    <col min="8936" max="8936" width="13" style="220" customWidth="1"/>
    <col min="8937" max="8937" width="32.42578125" style="220" bestFit="1" customWidth="1"/>
    <col min="8938" max="9187" width="9.140625" style="220"/>
    <col min="9188" max="9188" width="27.42578125" style="220" customWidth="1"/>
    <col min="9189" max="9189" width="17.85546875" style="220" customWidth="1"/>
    <col min="9190" max="9190" width="26" style="220" customWidth="1"/>
    <col min="9191" max="9191" width="10.42578125" style="220" customWidth="1"/>
    <col min="9192" max="9192" width="13" style="220" customWidth="1"/>
    <col min="9193" max="9193" width="32.42578125" style="220" bestFit="1" customWidth="1"/>
    <col min="9194" max="9443" width="9.140625" style="220"/>
    <col min="9444" max="9444" width="27.42578125" style="220" customWidth="1"/>
    <col min="9445" max="9445" width="17.85546875" style="220" customWidth="1"/>
    <col min="9446" max="9446" width="26" style="220" customWidth="1"/>
    <col min="9447" max="9447" width="10.42578125" style="220" customWidth="1"/>
    <col min="9448" max="9448" width="13" style="220" customWidth="1"/>
    <col min="9449" max="9449" width="32.42578125" style="220" bestFit="1" customWidth="1"/>
    <col min="9450" max="9699" width="9.140625" style="220"/>
    <col min="9700" max="9700" width="27.42578125" style="220" customWidth="1"/>
    <col min="9701" max="9701" width="17.85546875" style="220" customWidth="1"/>
    <col min="9702" max="9702" width="26" style="220" customWidth="1"/>
    <col min="9703" max="9703" width="10.42578125" style="220" customWidth="1"/>
    <col min="9704" max="9704" width="13" style="220" customWidth="1"/>
    <col min="9705" max="9705" width="32.42578125" style="220" bestFit="1" customWidth="1"/>
    <col min="9706" max="9955" width="9.140625" style="220"/>
    <col min="9956" max="9956" width="27.42578125" style="220" customWidth="1"/>
    <col min="9957" max="9957" width="17.85546875" style="220" customWidth="1"/>
    <col min="9958" max="9958" width="26" style="220" customWidth="1"/>
    <col min="9959" max="9959" width="10.42578125" style="220" customWidth="1"/>
    <col min="9960" max="9960" width="13" style="220" customWidth="1"/>
    <col min="9961" max="9961" width="32.42578125" style="220" bestFit="1" customWidth="1"/>
    <col min="9962" max="10211" width="9.140625" style="220"/>
    <col min="10212" max="10212" width="27.42578125" style="220" customWidth="1"/>
    <col min="10213" max="10213" width="17.85546875" style="220" customWidth="1"/>
    <col min="10214" max="10214" width="26" style="220" customWidth="1"/>
    <col min="10215" max="10215" width="10.42578125" style="220" customWidth="1"/>
    <col min="10216" max="10216" width="13" style="220" customWidth="1"/>
    <col min="10217" max="10217" width="32.42578125" style="220" bestFit="1" customWidth="1"/>
    <col min="10218" max="10467" width="9.140625" style="220"/>
    <col min="10468" max="10468" width="27.42578125" style="220" customWidth="1"/>
    <col min="10469" max="10469" width="17.85546875" style="220" customWidth="1"/>
    <col min="10470" max="10470" width="26" style="220" customWidth="1"/>
    <col min="10471" max="10471" width="10.42578125" style="220" customWidth="1"/>
    <col min="10472" max="10472" width="13" style="220" customWidth="1"/>
    <col min="10473" max="10473" width="32.42578125" style="220" bestFit="1" customWidth="1"/>
    <col min="10474" max="10723" width="9.140625" style="220"/>
    <col min="10724" max="10724" width="27.42578125" style="220" customWidth="1"/>
    <col min="10725" max="10725" width="17.85546875" style="220" customWidth="1"/>
    <col min="10726" max="10726" width="26" style="220" customWidth="1"/>
    <col min="10727" max="10727" width="10.42578125" style="220" customWidth="1"/>
    <col min="10728" max="10728" width="13" style="220" customWidth="1"/>
    <col min="10729" max="10729" width="32.42578125" style="220" bestFit="1" customWidth="1"/>
    <col min="10730" max="10979" width="9.140625" style="220"/>
    <col min="10980" max="10980" width="27.42578125" style="220" customWidth="1"/>
    <col min="10981" max="10981" width="17.85546875" style="220" customWidth="1"/>
    <col min="10982" max="10982" width="26" style="220" customWidth="1"/>
    <col min="10983" max="10983" width="10.42578125" style="220" customWidth="1"/>
    <col min="10984" max="10984" width="13" style="220" customWidth="1"/>
    <col min="10985" max="10985" width="32.42578125" style="220" bestFit="1" customWidth="1"/>
    <col min="10986" max="11235" width="9.140625" style="220"/>
    <col min="11236" max="11236" width="27.42578125" style="220" customWidth="1"/>
    <col min="11237" max="11237" width="17.85546875" style="220" customWidth="1"/>
    <col min="11238" max="11238" width="26" style="220" customWidth="1"/>
    <col min="11239" max="11239" width="10.42578125" style="220" customWidth="1"/>
    <col min="11240" max="11240" width="13" style="220" customWidth="1"/>
    <col min="11241" max="11241" width="32.42578125" style="220" bestFit="1" customWidth="1"/>
    <col min="11242" max="11491" width="9.140625" style="220"/>
    <col min="11492" max="11492" width="27.42578125" style="220" customWidth="1"/>
    <col min="11493" max="11493" width="17.85546875" style="220" customWidth="1"/>
    <col min="11494" max="11494" width="26" style="220" customWidth="1"/>
    <col min="11495" max="11495" width="10.42578125" style="220" customWidth="1"/>
    <col min="11496" max="11496" width="13" style="220" customWidth="1"/>
    <col min="11497" max="11497" width="32.42578125" style="220" bestFit="1" customWidth="1"/>
    <col min="11498" max="11747" width="9.140625" style="220"/>
    <col min="11748" max="11748" width="27.42578125" style="220" customWidth="1"/>
    <col min="11749" max="11749" width="17.85546875" style="220" customWidth="1"/>
    <col min="11750" max="11750" width="26" style="220" customWidth="1"/>
    <col min="11751" max="11751" width="10.42578125" style="220" customWidth="1"/>
    <col min="11752" max="11752" width="13" style="220" customWidth="1"/>
    <col min="11753" max="11753" width="32.42578125" style="220" bestFit="1" customWidth="1"/>
    <col min="11754" max="12003" width="9.140625" style="220"/>
    <col min="12004" max="12004" width="27.42578125" style="220" customWidth="1"/>
    <col min="12005" max="12005" width="17.85546875" style="220" customWidth="1"/>
    <col min="12006" max="12006" width="26" style="220" customWidth="1"/>
    <col min="12007" max="12007" width="10.42578125" style="220" customWidth="1"/>
    <col min="12008" max="12008" width="13" style="220" customWidth="1"/>
    <col min="12009" max="12009" width="32.42578125" style="220" bestFit="1" customWidth="1"/>
    <col min="12010" max="12259" width="9.140625" style="220"/>
    <col min="12260" max="12260" width="27.42578125" style="220" customWidth="1"/>
    <col min="12261" max="12261" width="17.85546875" style="220" customWidth="1"/>
    <col min="12262" max="12262" width="26" style="220" customWidth="1"/>
    <col min="12263" max="12263" width="10.42578125" style="220" customWidth="1"/>
    <col min="12264" max="12264" width="13" style="220" customWidth="1"/>
    <col min="12265" max="12265" width="32.42578125" style="220" bestFit="1" customWidth="1"/>
    <col min="12266" max="12515" width="9.140625" style="220"/>
    <col min="12516" max="12516" width="27.42578125" style="220" customWidth="1"/>
    <col min="12517" max="12517" width="17.85546875" style="220" customWidth="1"/>
    <col min="12518" max="12518" width="26" style="220" customWidth="1"/>
    <col min="12519" max="12519" width="10.42578125" style="220" customWidth="1"/>
    <col min="12520" max="12520" width="13" style="220" customWidth="1"/>
    <col min="12521" max="12521" width="32.42578125" style="220" bestFit="1" customWidth="1"/>
    <col min="12522" max="12771" width="9.140625" style="220"/>
    <col min="12772" max="12772" width="27.42578125" style="220" customWidth="1"/>
    <col min="12773" max="12773" width="17.85546875" style="220" customWidth="1"/>
    <col min="12774" max="12774" width="26" style="220" customWidth="1"/>
    <col min="12775" max="12775" width="10.42578125" style="220" customWidth="1"/>
    <col min="12776" max="12776" width="13" style="220" customWidth="1"/>
    <col min="12777" max="12777" width="32.42578125" style="220" bestFit="1" customWidth="1"/>
    <col min="12778" max="13027" width="9.140625" style="220"/>
    <col min="13028" max="13028" width="27.42578125" style="220" customWidth="1"/>
    <col min="13029" max="13029" width="17.85546875" style="220" customWidth="1"/>
    <col min="13030" max="13030" width="26" style="220" customWidth="1"/>
    <col min="13031" max="13031" width="10.42578125" style="220" customWidth="1"/>
    <col min="13032" max="13032" width="13" style="220" customWidth="1"/>
    <col min="13033" max="13033" width="32.42578125" style="220" bestFit="1" customWidth="1"/>
    <col min="13034" max="13283" width="9.140625" style="220"/>
    <col min="13284" max="13284" width="27.42578125" style="220" customWidth="1"/>
    <col min="13285" max="13285" width="17.85546875" style="220" customWidth="1"/>
    <col min="13286" max="13286" width="26" style="220" customWidth="1"/>
    <col min="13287" max="13287" width="10.42578125" style="220" customWidth="1"/>
    <col min="13288" max="13288" width="13" style="220" customWidth="1"/>
    <col min="13289" max="13289" width="32.42578125" style="220" bestFit="1" customWidth="1"/>
    <col min="13290" max="13539" width="9.140625" style="220"/>
    <col min="13540" max="13540" width="27.42578125" style="220" customWidth="1"/>
    <col min="13541" max="13541" width="17.85546875" style="220" customWidth="1"/>
    <col min="13542" max="13542" width="26" style="220" customWidth="1"/>
    <col min="13543" max="13543" width="10.42578125" style="220" customWidth="1"/>
    <col min="13544" max="13544" width="13" style="220" customWidth="1"/>
    <col min="13545" max="13545" width="32.42578125" style="220" bestFit="1" customWidth="1"/>
    <col min="13546" max="13795" width="9.140625" style="220"/>
    <col min="13796" max="13796" width="27.42578125" style="220" customWidth="1"/>
    <col min="13797" max="13797" width="17.85546875" style="220" customWidth="1"/>
    <col min="13798" max="13798" width="26" style="220" customWidth="1"/>
    <col min="13799" max="13799" width="10.42578125" style="220" customWidth="1"/>
    <col min="13800" max="13800" width="13" style="220" customWidth="1"/>
    <col min="13801" max="13801" width="32.42578125" style="220" bestFit="1" customWidth="1"/>
    <col min="13802" max="14051" width="9.140625" style="220"/>
    <col min="14052" max="14052" width="27.42578125" style="220" customWidth="1"/>
    <col min="14053" max="14053" width="17.85546875" style="220" customWidth="1"/>
    <col min="14054" max="14054" width="26" style="220" customWidth="1"/>
    <col min="14055" max="14055" width="10.42578125" style="220" customWidth="1"/>
    <col min="14056" max="14056" width="13" style="220" customWidth="1"/>
    <col min="14057" max="14057" width="32.42578125" style="220" bestFit="1" customWidth="1"/>
    <col min="14058" max="14307" width="9.140625" style="220"/>
    <col min="14308" max="14308" width="27.42578125" style="220" customWidth="1"/>
    <col min="14309" max="14309" width="17.85546875" style="220" customWidth="1"/>
    <col min="14310" max="14310" width="26" style="220" customWidth="1"/>
    <col min="14311" max="14311" width="10.42578125" style="220" customWidth="1"/>
    <col min="14312" max="14312" width="13" style="220" customWidth="1"/>
    <col min="14313" max="14313" width="32.42578125" style="220" bestFit="1" customWidth="1"/>
    <col min="14314" max="14563" width="9.140625" style="220"/>
    <col min="14564" max="14564" width="27.42578125" style="220" customWidth="1"/>
    <col min="14565" max="14565" width="17.85546875" style="220" customWidth="1"/>
    <col min="14566" max="14566" width="26" style="220" customWidth="1"/>
    <col min="14567" max="14567" width="10.42578125" style="220" customWidth="1"/>
    <col min="14568" max="14568" width="13" style="220" customWidth="1"/>
    <col min="14569" max="14569" width="32.42578125" style="220" bestFit="1" customWidth="1"/>
    <col min="14570" max="14819" width="9.140625" style="220"/>
    <col min="14820" max="14820" width="27.42578125" style="220" customWidth="1"/>
    <col min="14821" max="14821" width="17.85546875" style="220" customWidth="1"/>
    <col min="14822" max="14822" width="26" style="220" customWidth="1"/>
    <col min="14823" max="14823" width="10.42578125" style="220" customWidth="1"/>
    <col min="14824" max="14824" width="13" style="220" customWidth="1"/>
    <col min="14825" max="14825" width="32.42578125" style="220" bestFit="1" customWidth="1"/>
    <col min="14826" max="15075" width="9.140625" style="220"/>
    <col min="15076" max="15076" width="27.42578125" style="220" customWidth="1"/>
    <col min="15077" max="15077" width="17.85546875" style="220" customWidth="1"/>
    <col min="15078" max="15078" width="26" style="220" customWidth="1"/>
    <col min="15079" max="15079" width="10.42578125" style="220" customWidth="1"/>
    <col min="15080" max="15080" width="13" style="220" customWidth="1"/>
    <col min="15081" max="15081" width="32.42578125" style="220" bestFit="1" customWidth="1"/>
    <col min="15082" max="15331" width="9.140625" style="220"/>
    <col min="15332" max="15332" width="27.42578125" style="220" customWidth="1"/>
    <col min="15333" max="15333" width="17.85546875" style="220" customWidth="1"/>
    <col min="15334" max="15334" width="26" style="220" customWidth="1"/>
    <col min="15335" max="15335" width="10.42578125" style="220" customWidth="1"/>
    <col min="15336" max="15336" width="13" style="220" customWidth="1"/>
    <col min="15337" max="15337" width="32.42578125" style="220" bestFit="1" customWidth="1"/>
    <col min="15338" max="15587" width="9.140625" style="220"/>
    <col min="15588" max="15588" width="27.42578125" style="220" customWidth="1"/>
    <col min="15589" max="15589" width="17.85546875" style="220" customWidth="1"/>
    <col min="15590" max="15590" width="26" style="220" customWidth="1"/>
    <col min="15591" max="15591" width="10.42578125" style="220" customWidth="1"/>
    <col min="15592" max="15592" width="13" style="220" customWidth="1"/>
    <col min="15593" max="15593" width="32.42578125" style="220" bestFit="1" customWidth="1"/>
    <col min="15594" max="15843" width="9.140625" style="220"/>
    <col min="15844" max="15844" width="27.42578125" style="220" customWidth="1"/>
    <col min="15845" max="15845" width="17.85546875" style="220" customWidth="1"/>
    <col min="15846" max="15846" width="26" style="220" customWidth="1"/>
    <col min="15847" max="15847" width="10.42578125" style="220" customWidth="1"/>
    <col min="15848" max="15848" width="13" style="220" customWidth="1"/>
    <col min="15849" max="15849" width="32.42578125" style="220" bestFit="1" customWidth="1"/>
    <col min="15850" max="16099" width="9.140625" style="220"/>
    <col min="16100" max="16100" width="27.42578125" style="220" customWidth="1"/>
    <col min="16101" max="16101" width="17.85546875" style="220" customWidth="1"/>
    <col min="16102" max="16102" width="26" style="220" customWidth="1"/>
    <col min="16103" max="16103" width="10.42578125" style="220" customWidth="1"/>
    <col min="16104" max="16104" width="13" style="220" customWidth="1"/>
    <col min="16105" max="16105" width="32.42578125" style="220" bestFit="1" customWidth="1"/>
    <col min="16106" max="16384" width="9.140625" style="220"/>
  </cols>
  <sheetData>
    <row r="1" spans="1:7">
      <c r="A1" s="3779" t="s">
        <v>29</v>
      </c>
      <c r="B1" s="3780"/>
      <c r="C1" s="3780"/>
      <c r="D1" s="3781"/>
    </row>
    <row r="2" spans="1:7">
      <c r="A2" s="665" t="s">
        <v>30</v>
      </c>
      <c r="B2" s="3782" t="s">
        <v>2193</v>
      </c>
      <c r="C2" s="3783"/>
      <c r="D2" s="3784"/>
    </row>
    <row r="3" spans="1:7">
      <c r="A3" s="665" t="s">
        <v>31</v>
      </c>
      <c r="B3" s="3785" t="s">
        <v>2195</v>
      </c>
      <c r="C3" s="3786"/>
      <c r="D3" s="3787"/>
    </row>
    <row r="4" spans="1:7">
      <c r="A4" s="665" t="s">
        <v>32</v>
      </c>
      <c r="B4" s="3782">
        <v>1</v>
      </c>
      <c r="C4" s="3783"/>
      <c r="D4" s="3784"/>
    </row>
    <row r="5" spans="1:7">
      <c r="A5" s="665" t="s">
        <v>33</v>
      </c>
      <c r="B5" s="3769"/>
      <c r="C5" s="3769"/>
      <c r="D5" s="3308"/>
    </row>
    <row r="6" spans="1:7">
      <c r="A6" s="665" t="s">
        <v>34</v>
      </c>
      <c r="B6" s="3769"/>
      <c r="C6" s="3769"/>
      <c r="D6" s="3308"/>
    </row>
    <row r="7" spans="1:7">
      <c r="A7" s="665" t="s">
        <v>35</v>
      </c>
      <c r="B7" s="3769"/>
      <c r="C7" s="3769"/>
      <c r="D7" s="3308"/>
    </row>
    <row r="8" spans="1:7">
      <c r="A8" s="665" t="s">
        <v>36</v>
      </c>
      <c r="B8" s="3770"/>
      <c r="C8" s="3770"/>
      <c r="D8" s="3791"/>
    </row>
    <row r="9" spans="1:7" ht="16.5" thickBot="1">
      <c r="A9" s="666" t="s">
        <v>198</v>
      </c>
      <c r="B9" s="3771"/>
      <c r="C9" s="3772"/>
      <c r="D9" s="3773"/>
    </row>
    <row r="11" spans="1:7" ht="13.5" thickBot="1"/>
    <row r="12" spans="1:7" ht="15.75" customHeight="1" thickBot="1">
      <c r="B12" s="3788" t="s">
        <v>2196</v>
      </c>
      <c r="C12" s="3789"/>
      <c r="D12" s="3790"/>
      <c r="E12" s="3788" t="s">
        <v>2185</v>
      </c>
      <c r="F12" s="3789"/>
      <c r="G12" s="3790"/>
    </row>
    <row r="13" spans="1:7">
      <c r="A13" s="682" t="s">
        <v>0</v>
      </c>
      <c r="B13" s="683" t="s">
        <v>2186</v>
      </c>
      <c r="C13" s="684" t="s">
        <v>2187</v>
      </c>
      <c r="D13" s="685" t="s">
        <v>2188</v>
      </c>
      <c r="E13" s="683" t="s">
        <v>2186</v>
      </c>
      <c r="F13" s="684" t="s">
        <v>2187</v>
      </c>
      <c r="G13" s="685" t="s">
        <v>2188</v>
      </c>
    </row>
    <row r="14" spans="1:7">
      <c r="A14" s="671"/>
      <c r="B14" s="672"/>
      <c r="C14" s="673"/>
      <c r="D14" s="674"/>
      <c r="E14" s="672"/>
      <c r="F14" s="673"/>
      <c r="G14" s="674"/>
    </row>
    <row r="15" spans="1:7">
      <c r="A15" s="671"/>
      <c r="B15" s="672"/>
      <c r="C15" s="673"/>
      <c r="D15" s="674"/>
      <c r="E15" s="672"/>
      <c r="F15" s="673"/>
      <c r="G15" s="674"/>
    </row>
    <row r="16" spans="1:7">
      <c r="A16" s="671"/>
      <c r="B16" s="672"/>
      <c r="C16" s="673"/>
      <c r="D16" s="674"/>
      <c r="E16" s="672"/>
      <c r="F16" s="673"/>
      <c r="G16" s="674"/>
    </row>
    <row r="17" spans="1:7">
      <c r="A17" s="671"/>
      <c r="B17" s="672"/>
      <c r="C17" s="673"/>
      <c r="D17" s="674"/>
      <c r="E17" s="672"/>
      <c r="F17" s="673"/>
      <c r="G17" s="674"/>
    </row>
    <row r="18" spans="1:7" ht="13.5" thickBot="1">
      <c r="A18" s="676"/>
      <c r="B18" s="677"/>
      <c r="C18" s="678"/>
      <c r="D18" s="679"/>
      <c r="E18" s="677"/>
      <c r="F18" s="678"/>
      <c r="G18" s="679"/>
    </row>
    <row r="21" spans="1:7">
      <c r="A21" s="221" t="s">
        <v>2179</v>
      </c>
    </row>
    <row r="22" spans="1:7">
      <c r="A22" s="681" t="s">
        <v>2197</v>
      </c>
    </row>
  </sheetData>
  <sheetProtection formatRows="0" sort="0" autoFilter="0"/>
  <mergeCells count="11">
    <mergeCell ref="E12:G12"/>
    <mergeCell ref="A1:D1"/>
    <mergeCell ref="B2:D2"/>
    <mergeCell ref="B3:D3"/>
    <mergeCell ref="B4:D4"/>
    <mergeCell ref="B5:D5"/>
    <mergeCell ref="B6:D6"/>
    <mergeCell ref="B7:D7"/>
    <mergeCell ref="B8:D8"/>
    <mergeCell ref="B9:D9"/>
    <mergeCell ref="B12:D12"/>
  </mergeCells>
  <dataValidations count="3">
    <dataValidation type="whole" allowBlank="1" showInputMessage="1" showErrorMessage="1" sqref="B8:D8">
      <formula1>2001</formula1>
      <formula2>2050</formula2>
    </dataValidation>
    <dataValidation type="list" allowBlank="1" showInputMessage="1" showErrorMessage="1" sqref="HW64809:HW64815 RS64809:RS64815 ABO64809:ABO64815 ALK64809:ALK64815 AVG64809:AVG64815 BFC64809:BFC64815 BOY64809:BOY64815 BYU64809:BYU64815 CIQ64809:CIQ64815 CSM64809:CSM64815 DCI64809:DCI64815 DME64809:DME64815 DWA64809:DWA64815 EFW64809:EFW64815 EPS64809:EPS64815 EZO64809:EZO64815 FJK64809:FJK64815 FTG64809:FTG64815 GDC64809:GDC64815 GMY64809:GMY64815 GWU64809:GWU64815 HGQ64809:HGQ64815 HQM64809:HQM64815 IAI64809:IAI64815 IKE64809:IKE64815 IUA64809:IUA64815 JDW64809:JDW64815 JNS64809:JNS64815 JXO64809:JXO64815 KHK64809:KHK64815 KRG64809:KRG64815 LBC64809:LBC64815 LKY64809:LKY64815 LUU64809:LUU64815 MEQ64809:MEQ64815 MOM64809:MOM64815 MYI64809:MYI64815 NIE64809:NIE64815 NSA64809:NSA64815 OBW64809:OBW64815 OLS64809:OLS64815 OVO64809:OVO64815 PFK64809:PFK64815 PPG64809:PPG64815 PZC64809:PZC64815 QIY64809:QIY64815 QSU64809:QSU64815 RCQ64809:RCQ64815 RMM64809:RMM64815 RWI64809:RWI64815 SGE64809:SGE64815 SQA64809:SQA64815 SZW64809:SZW64815 TJS64809:TJS64815 TTO64809:TTO64815 UDK64809:UDK64815 UNG64809:UNG64815 UXC64809:UXC64815 VGY64809:VGY64815 VQU64809:VQU64815 WAQ64809:WAQ64815 WKM64809:WKM64815 WUI64809:WUI64815 HW130345:HW130351 RS130345:RS130351 ABO130345:ABO130351 ALK130345:ALK130351 AVG130345:AVG130351 BFC130345:BFC130351 BOY130345:BOY130351 BYU130345:BYU130351 CIQ130345:CIQ130351 CSM130345:CSM130351 DCI130345:DCI130351 DME130345:DME130351 DWA130345:DWA130351 EFW130345:EFW130351 EPS130345:EPS130351 EZO130345:EZO130351 FJK130345:FJK130351 FTG130345:FTG130351 GDC130345:GDC130351 GMY130345:GMY130351 GWU130345:GWU130351 HGQ130345:HGQ130351 HQM130345:HQM130351 IAI130345:IAI130351 IKE130345:IKE130351 IUA130345:IUA130351 JDW130345:JDW130351 JNS130345:JNS130351 JXO130345:JXO130351 KHK130345:KHK130351 KRG130345:KRG130351 LBC130345:LBC130351 LKY130345:LKY130351 LUU130345:LUU130351 MEQ130345:MEQ130351 MOM130345:MOM130351 MYI130345:MYI130351 NIE130345:NIE130351 NSA130345:NSA130351 OBW130345:OBW130351 OLS130345:OLS130351 OVO130345:OVO130351 PFK130345:PFK130351 PPG130345:PPG130351 PZC130345:PZC130351 QIY130345:QIY130351 QSU130345:QSU130351 RCQ130345:RCQ130351 RMM130345:RMM130351 RWI130345:RWI130351 SGE130345:SGE130351 SQA130345:SQA130351 SZW130345:SZW130351 TJS130345:TJS130351 TTO130345:TTO130351 UDK130345:UDK130351 UNG130345:UNG130351 UXC130345:UXC130351 VGY130345:VGY130351 VQU130345:VQU130351 WAQ130345:WAQ130351 WKM130345:WKM130351 WUI130345:WUI130351 HW195881:HW195887 RS195881:RS195887 ABO195881:ABO195887 ALK195881:ALK195887 AVG195881:AVG195887 BFC195881:BFC195887 BOY195881:BOY195887 BYU195881:BYU195887 CIQ195881:CIQ195887 CSM195881:CSM195887 DCI195881:DCI195887 DME195881:DME195887 DWA195881:DWA195887 EFW195881:EFW195887 EPS195881:EPS195887 EZO195881:EZO195887 FJK195881:FJK195887 FTG195881:FTG195887 GDC195881:GDC195887 GMY195881:GMY195887 GWU195881:GWU195887 HGQ195881:HGQ195887 HQM195881:HQM195887 IAI195881:IAI195887 IKE195881:IKE195887 IUA195881:IUA195887 JDW195881:JDW195887 JNS195881:JNS195887 JXO195881:JXO195887 KHK195881:KHK195887 KRG195881:KRG195887 LBC195881:LBC195887 LKY195881:LKY195887 LUU195881:LUU195887 MEQ195881:MEQ195887 MOM195881:MOM195887 MYI195881:MYI195887 NIE195881:NIE195887 NSA195881:NSA195887 OBW195881:OBW195887 OLS195881:OLS195887 OVO195881:OVO195887 PFK195881:PFK195887 PPG195881:PPG195887 PZC195881:PZC195887 QIY195881:QIY195887 QSU195881:QSU195887 RCQ195881:RCQ195887 RMM195881:RMM195887 RWI195881:RWI195887 SGE195881:SGE195887 SQA195881:SQA195887 SZW195881:SZW195887 TJS195881:TJS195887 TTO195881:TTO195887 UDK195881:UDK195887 UNG195881:UNG195887 UXC195881:UXC195887 VGY195881:VGY195887 VQU195881:VQU195887 WAQ195881:WAQ195887 WKM195881:WKM195887 WUI195881:WUI195887 HW261417:HW261423 RS261417:RS261423 ABO261417:ABO261423 ALK261417:ALK261423 AVG261417:AVG261423 BFC261417:BFC261423 BOY261417:BOY261423 BYU261417:BYU261423 CIQ261417:CIQ261423 CSM261417:CSM261423 DCI261417:DCI261423 DME261417:DME261423 DWA261417:DWA261423 EFW261417:EFW261423 EPS261417:EPS261423 EZO261417:EZO261423 FJK261417:FJK261423 FTG261417:FTG261423 GDC261417:GDC261423 GMY261417:GMY261423 GWU261417:GWU261423 HGQ261417:HGQ261423 HQM261417:HQM261423 IAI261417:IAI261423 IKE261417:IKE261423 IUA261417:IUA261423 JDW261417:JDW261423 JNS261417:JNS261423 JXO261417:JXO261423 KHK261417:KHK261423 KRG261417:KRG261423 LBC261417:LBC261423 LKY261417:LKY261423 LUU261417:LUU261423 MEQ261417:MEQ261423 MOM261417:MOM261423 MYI261417:MYI261423 NIE261417:NIE261423 NSA261417:NSA261423 OBW261417:OBW261423 OLS261417:OLS261423 OVO261417:OVO261423 PFK261417:PFK261423 PPG261417:PPG261423 PZC261417:PZC261423 QIY261417:QIY261423 QSU261417:QSU261423 RCQ261417:RCQ261423 RMM261417:RMM261423 RWI261417:RWI261423 SGE261417:SGE261423 SQA261417:SQA261423 SZW261417:SZW261423 TJS261417:TJS261423 TTO261417:TTO261423 UDK261417:UDK261423 UNG261417:UNG261423 UXC261417:UXC261423 VGY261417:VGY261423 VQU261417:VQU261423 WAQ261417:WAQ261423 WKM261417:WKM261423 WUI261417:WUI261423 HW326953:HW326959 RS326953:RS326959 ABO326953:ABO326959 ALK326953:ALK326959 AVG326953:AVG326959 BFC326953:BFC326959 BOY326953:BOY326959 BYU326953:BYU326959 CIQ326953:CIQ326959 CSM326953:CSM326959 DCI326953:DCI326959 DME326953:DME326959 DWA326953:DWA326959 EFW326953:EFW326959 EPS326953:EPS326959 EZO326953:EZO326959 FJK326953:FJK326959 FTG326953:FTG326959 GDC326953:GDC326959 GMY326953:GMY326959 GWU326953:GWU326959 HGQ326953:HGQ326959 HQM326953:HQM326959 IAI326953:IAI326959 IKE326953:IKE326959 IUA326953:IUA326959 JDW326953:JDW326959 JNS326953:JNS326959 JXO326953:JXO326959 KHK326953:KHK326959 KRG326953:KRG326959 LBC326953:LBC326959 LKY326953:LKY326959 LUU326953:LUU326959 MEQ326953:MEQ326959 MOM326953:MOM326959 MYI326953:MYI326959 NIE326953:NIE326959 NSA326953:NSA326959 OBW326953:OBW326959 OLS326953:OLS326959 OVO326953:OVO326959 PFK326953:PFK326959 PPG326953:PPG326959 PZC326953:PZC326959 QIY326953:QIY326959 QSU326953:QSU326959 RCQ326953:RCQ326959 RMM326953:RMM326959 RWI326953:RWI326959 SGE326953:SGE326959 SQA326953:SQA326959 SZW326953:SZW326959 TJS326953:TJS326959 TTO326953:TTO326959 UDK326953:UDK326959 UNG326953:UNG326959 UXC326953:UXC326959 VGY326953:VGY326959 VQU326953:VQU326959 WAQ326953:WAQ326959 WKM326953:WKM326959 WUI326953:WUI326959 HW392489:HW392495 RS392489:RS392495 ABO392489:ABO392495 ALK392489:ALK392495 AVG392489:AVG392495 BFC392489:BFC392495 BOY392489:BOY392495 BYU392489:BYU392495 CIQ392489:CIQ392495 CSM392489:CSM392495 DCI392489:DCI392495 DME392489:DME392495 DWA392489:DWA392495 EFW392489:EFW392495 EPS392489:EPS392495 EZO392489:EZO392495 FJK392489:FJK392495 FTG392489:FTG392495 GDC392489:GDC392495 GMY392489:GMY392495 GWU392489:GWU392495 HGQ392489:HGQ392495 HQM392489:HQM392495 IAI392489:IAI392495 IKE392489:IKE392495 IUA392489:IUA392495 JDW392489:JDW392495 JNS392489:JNS392495 JXO392489:JXO392495 KHK392489:KHK392495 KRG392489:KRG392495 LBC392489:LBC392495 LKY392489:LKY392495 LUU392489:LUU392495 MEQ392489:MEQ392495 MOM392489:MOM392495 MYI392489:MYI392495 NIE392489:NIE392495 NSA392489:NSA392495 OBW392489:OBW392495 OLS392489:OLS392495 OVO392489:OVO392495 PFK392489:PFK392495 PPG392489:PPG392495 PZC392489:PZC392495 QIY392489:QIY392495 QSU392489:QSU392495 RCQ392489:RCQ392495 RMM392489:RMM392495 RWI392489:RWI392495 SGE392489:SGE392495 SQA392489:SQA392495 SZW392489:SZW392495 TJS392489:TJS392495 TTO392489:TTO392495 UDK392489:UDK392495 UNG392489:UNG392495 UXC392489:UXC392495 VGY392489:VGY392495 VQU392489:VQU392495 WAQ392489:WAQ392495 WKM392489:WKM392495 WUI392489:WUI392495 HW458025:HW458031 RS458025:RS458031 ABO458025:ABO458031 ALK458025:ALK458031 AVG458025:AVG458031 BFC458025:BFC458031 BOY458025:BOY458031 BYU458025:BYU458031 CIQ458025:CIQ458031 CSM458025:CSM458031 DCI458025:DCI458031 DME458025:DME458031 DWA458025:DWA458031 EFW458025:EFW458031 EPS458025:EPS458031 EZO458025:EZO458031 FJK458025:FJK458031 FTG458025:FTG458031 GDC458025:GDC458031 GMY458025:GMY458031 GWU458025:GWU458031 HGQ458025:HGQ458031 HQM458025:HQM458031 IAI458025:IAI458031 IKE458025:IKE458031 IUA458025:IUA458031 JDW458025:JDW458031 JNS458025:JNS458031 JXO458025:JXO458031 KHK458025:KHK458031 KRG458025:KRG458031 LBC458025:LBC458031 LKY458025:LKY458031 LUU458025:LUU458031 MEQ458025:MEQ458031 MOM458025:MOM458031 MYI458025:MYI458031 NIE458025:NIE458031 NSA458025:NSA458031 OBW458025:OBW458031 OLS458025:OLS458031 OVO458025:OVO458031 PFK458025:PFK458031 PPG458025:PPG458031 PZC458025:PZC458031 QIY458025:QIY458031 QSU458025:QSU458031 RCQ458025:RCQ458031 RMM458025:RMM458031 RWI458025:RWI458031 SGE458025:SGE458031 SQA458025:SQA458031 SZW458025:SZW458031 TJS458025:TJS458031 TTO458025:TTO458031 UDK458025:UDK458031 UNG458025:UNG458031 UXC458025:UXC458031 VGY458025:VGY458031 VQU458025:VQU458031 WAQ458025:WAQ458031 WKM458025:WKM458031 WUI458025:WUI458031 HW523561:HW523567 RS523561:RS523567 ABO523561:ABO523567 ALK523561:ALK523567 AVG523561:AVG523567 BFC523561:BFC523567 BOY523561:BOY523567 BYU523561:BYU523567 CIQ523561:CIQ523567 CSM523561:CSM523567 DCI523561:DCI523567 DME523561:DME523567 DWA523561:DWA523567 EFW523561:EFW523567 EPS523561:EPS523567 EZO523561:EZO523567 FJK523561:FJK523567 FTG523561:FTG523567 GDC523561:GDC523567 GMY523561:GMY523567 GWU523561:GWU523567 HGQ523561:HGQ523567 HQM523561:HQM523567 IAI523561:IAI523567 IKE523561:IKE523567 IUA523561:IUA523567 JDW523561:JDW523567 JNS523561:JNS523567 JXO523561:JXO523567 KHK523561:KHK523567 KRG523561:KRG523567 LBC523561:LBC523567 LKY523561:LKY523567 LUU523561:LUU523567 MEQ523561:MEQ523567 MOM523561:MOM523567 MYI523561:MYI523567 NIE523561:NIE523567 NSA523561:NSA523567 OBW523561:OBW523567 OLS523561:OLS523567 OVO523561:OVO523567 PFK523561:PFK523567 PPG523561:PPG523567 PZC523561:PZC523567 QIY523561:QIY523567 QSU523561:QSU523567 RCQ523561:RCQ523567 RMM523561:RMM523567 RWI523561:RWI523567 SGE523561:SGE523567 SQA523561:SQA523567 SZW523561:SZW523567 TJS523561:TJS523567 TTO523561:TTO523567 UDK523561:UDK523567 UNG523561:UNG523567 UXC523561:UXC523567 VGY523561:VGY523567 VQU523561:VQU523567 WAQ523561:WAQ523567 WKM523561:WKM523567 WUI523561:WUI523567 HW589097:HW589103 RS589097:RS589103 ABO589097:ABO589103 ALK589097:ALK589103 AVG589097:AVG589103 BFC589097:BFC589103 BOY589097:BOY589103 BYU589097:BYU589103 CIQ589097:CIQ589103 CSM589097:CSM589103 DCI589097:DCI589103 DME589097:DME589103 DWA589097:DWA589103 EFW589097:EFW589103 EPS589097:EPS589103 EZO589097:EZO589103 FJK589097:FJK589103 FTG589097:FTG589103 GDC589097:GDC589103 GMY589097:GMY589103 GWU589097:GWU589103 HGQ589097:HGQ589103 HQM589097:HQM589103 IAI589097:IAI589103 IKE589097:IKE589103 IUA589097:IUA589103 JDW589097:JDW589103 JNS589097:JNS589103 JXO589097:JXO589103 KHK589097:KHK589103 KRG589097:KRG589103 LBC589097:LBC589103 LKY589097:LKY589103 LUU589097:LUU589103 MEQ589097:MEQ589103 MOM589097:MOM589103 MYI589097:MYI589103 NIE589097:NIE589103 NSA589097:NSA589103 OBW589097:OBW589103 OLS589097:OLS589103 OVO589097:OVO589103 PFK589097:PFK589103 PPG589097:PPG589103 PZC589097:PZC589103 QIY589097:QIY589103 QSU589097:QSU589103 RCQ589097:RCQ589103 RMM589097:RMM589103 RWI589097:RWI589103 SGE589097:SGE589103 SQA589097:SQA589103 SZW589097:SZW589103 TJS589097:TJS589103 TTO589097:TTO589103 UDK589097:UDK589103 UNG589097:UNG589103 UXC589097:UXC589103 VGY589097:VGY589103 VQU589097:VQU589103 WAQ589097:WAQ589103 WKM589097:WKM589103 WUI589097:WUI589103 HW654633:HW654639 RS654633:RS654639 ABO654633:ABO654639 ALK654633:ALK654639 AVG654633:AVG654639 BFC654633:BFC654639 BOY654633:BOY654639 BYU654633:BYU654639 CIQ654633:CIQ654639 CSM654633:CSM654639 DCI654633:DCI654639 DME654633:DME654639 DWA654633:DWA654639 EFW654633:EFW654639 EPS654633:EPS654639 EZO654633:EZO654639 FJK654633:FJK654639 FTG654633:FTG654639 GDC654633:GDC654639 GMY654633:GMY654639 GWU654633:GWU654639 HGQ654633:HGQ654639 HQM654633:HQM654639 IAI654633:IAI654639 IKE654633:IKE654639 IUA654633:IUA654639 JDW654633:JDW654639 JNS654633:JNS654639 JXO654633:JXO654639 KHK654633:KHK654639 KRG654633:KRG654639 LBC654633:LBC654639 LKY654633:LKY654639 LUU654633:LUU654639 MEQ654633:MEQ654639 MOM654633:MOM654639 MYI654633:MYI654639 NIE654633:NIE654639 NSA654633:NSA654639 OBW654633:OBW654639 OLS654633:OLS654639 OVO654633:OVO654639 PFK654633:PFK654639 PPG654633:PPG654639 PZC654633:PZC654639 QIY654633:QIY654639 QSU654633:QSU654639 RCQ654633:RCQ654639 RMM654633:RMM654639 RWI654633:RWI654639 SGE654633:SGE654639 SQA654633:SQA654639 SZW654633:SZW654639 TJS654633:TJS654639 TTO654633:TTO654639 UDK654633:UDK654639 UNG654633:UNG654639 UXC654633:UXC654639 VGY654633:VGY654639 VQU654633:VQU654639 WAQ654633:WAQ654639 WKM654633:WKM654639 WUI654633:WUI654639 HW720169:HW720175 RS720169:RS720175 ABO720169:ABO720175 ALK720169:ALK720175 AVG720169:AVG720175 BFC720169:BFC720175 BOY720169:BOY720175 BYU720169:BYU720175 CIQ720169:CIQ720175 CSM720169:CSM720175 DCI720169:DCI720175 DME720169:DME720175 DWA720169:DWA720175 EFW720169:EFW720175 EPS720169:EPS720175 EZO720169:EZO720175 FJK720169:FJK720175 FTG720169:FTG720175 GDC720169:GDC720175 GMY720169:GMY720175 GWU720169:GWU720175 HGQ720169:HGQ720175 HQM720169:HQM720175 IAI720169:IAI720175 IKE720169:IKE720175 IUA720169:IUA720175 JDW720169:JDW720175 JNS720169:JNS720175 JXO720169:JXO720175 KHK720169:KHK720175 KRG720169:KRG720175 LBC720169:LBC720175 LKY720169:LKY720175 LUU720169:LUU720175 MEQ720169:MEQ720175 MOM720169:MOM720175 MYI720169:MYI720175 NIE720169:NIE720175 NSA720169:NSA720175 OBW720169:OBW720175 OLS720169:OLS720175 OVO720169:OVO720175 PFK720169:PFK720175 PPG720169:PPG720175 PZC720169:PZC720175 QIY720169:QIY720175 QSU720169:QSU720175 RCQ720169:RCQ720175 RMM720169:RMM720175 RWI720169:RWI720175 SGE720169:SGE720175 SQA720169:SQA720175 SZW720169:SZW720175 TJS720169:TJS720175 TTO720169:TTO720175 UDK720169:UDK720175 UNG720169:UNG720175 UXC720169:UXC720175 VGY720169:VGY720175 VQU720169:VQU720175 WAQ720169:WAQ720175 WKM720169:WKM720175 WUI720169:WUI720175 HW785705:HW785711 RS785705:RS785711 ABO785705:ABO785711 ALK785705:ALK785711 AVG785705:AVG785711 BFC785705:BFC785711 BOY785705:BOY785711 BYU785705:BYU785711 CIQ785705:CIQ785711 CSM785705:CSM785711 DCI785705:DCI785711 DME785705:DME785711 DWA785705:DWA785711 EFW785705:EFW785711 EPS785705:EPS785711 EZO785705:EZO785711 FJK785705:FJK785711 FTG785705:FTG785711 GDC785705:GDC785711 GMY785705:GMY785711 GWU785705:GWU785711 HGQ785705:HGQ785711 HQM785705:HQM785711 IAI785705:IAI785711 IKE785705:IKE785711 IUA785705:IUA785711 JDW785705:JDW785711 JNS785705:JNS785711 JXO785705:JXO785711 KHK785705:KHK785711 KRG785705:KRG785711 LBC785705:LBC785711 LKY785705:LKY785711 LUU785705:LUU785711 MEQ785705:MEQ785711 MOM785705:MOM785711 MYI785705:MYI785711 NIE785705:NIE785711 NSA785705:NSA785711 OBW785705:OBW785711 OLS785705:OLS785711 OVO785705:OVO785711 PFK785705:PFK785711 PPG785705:PPG785711 PZC785705:PZC785711 QIY785705:QIY785711 QSU785705:QSU785711 RCQ785705:RCQ785711 RMM785705:RMM785711 RWI785705:RWI785711 SGE785705:SGE785711 SQA785705:SQA785711 SZW785705:SZW785711 TJS785705:TJS785711 TTO785705:TTO785711 UDK785705:UDK785711 UNG785705:UNG785711 UXC785705:UXC785711 VGY785705:VGY785711 VQU785705:VQU785711 WAQ785705:WAQ785711 WKM785705:WKM785711 WUI785705:WUI785711 HW851241:HW851247 RS851241:RS851247 ABO851241:ABO851247 ALK851241:ALK851247 AVG851241:AVG851247 BFC851241:BFC851247 BOY851241:BOY851247 BYU851241:BYU851247 CIQ851241:CIQ851247 CSM851241:CSM851247 DCI851241:DCI851247 DME851241:DME851247 DWA851241:DWA851247 EFW851241:EFW851247 EPS851241:EPS851247 EZO851241:EZO851247 FJK851241:FJK851247 FTG851241:FTG851247 GDC851241:GDC851247 GMY851241:GMY851247 GWU851241:GWU851247 HGQ851241:HGQ851247 HQM851241:HQM851247 IAI851241:IAI851247 IKE851241:IKE851247 IUA851241:IUA851247 JDW851241:JDW851247 JNS851241:JNS851247 JXO851241:JXO851247 KHK851241:KHK851247 KRG851241:KRG851247 LBC851241:LBC851247 LKY851241:LKY851247 LUU851241:LUU851247 MEQ851241:MEQ851247 MOM851241:MOM851247 MYI851241:MYI851247 NIE851241:NIE851247 NSA851241:NSA851247 OBW851241:OBW851247 OLS851241:OLS851247 OVO851241:OVO851247 PFK851241:PFK851247 PPG851241:PPG851247 PZC851241:PZC851247 QIY851241:QIY851247 QSU851241:QSU851247 RCQ851241:RCQ851247 RMM851241:RMM851247 RWI851241:RWI851247 SGE851241:SGE851247 SQA851241:SQA851247 SZW851241:SZW851247 TJS851241:TJS851247 TTO851241:TTO851247 UDK851241:UDK851247 UNG851241:UNG851247 UXC851241:UXC851247 VGY851241:VGY851247 VQU851241:VQU851247 WAQ851241:WAQ851247 WKM851241:WKM851247 WUI851241:WUI851247 HW916777:HW916783 RS916777:RS916783 ABO916777:ABO916783 ALK916777:ALK916783 AVG916777:AVG916783 BFC916777:BFC916783 BOY916777:BOY916783 BYU916777:BYU916783 CIQ916777:CIQ916783 CSM916777:CSM916783 DCI916777:DCI916783 DME916777:DME916783 DWA916777:DWA916783 EFW916777:EFW916783 EPS916777:EPS916783 EZO916777:EZO916783 FJK916777:FJK916783 FTG916777:FTG916783 GDC916777:GDC916783 GMY916777:GMY916783 GWU916777:GWU916783 HGQ916777:HGQ916783 HQM916777:HQM916783 IAI916777:IAI916783 IKE916777:IKE916783 IUA916777:IUA916783 JDW916777:JDW916783 JNS916777:JNS916783 JXO916777:JXO916783 KHK916777:KHK916783 KRG916777:KRG916783 LBC916777:LBC916783 LKY916777:LKY916783 LUU916777:LUU916783 MEQ916777:MEQ916783 MOM916777:MOM916783 MYI916777:MYI916783 NIE916777:NIE916783 NSA916777:NSA916783 OBW916777:OBW916783 OLS916777:OLS916783 OVO916777:OVO916783 PFK916777:PFK916783 PPG916777:PPG916783 PZC916777:PZC916783 QIY916777:QIY916783 QSU916777:QSU916783 RCQ916777:RCQ916783 RMM916777:RMM916783 RWI916777:RWI916783 SGE916777:SGE916783 SQA916777:SQA916783 SZW916777:SZW916783 TJS916777:TJS916783 TTO916777:TTO916783 UDK916777:UDK916783 UNG916777:UNG916783 UXC916777:UXC916783 VGY916777:VGY916783 VQU916777:VQU916783 WAQ916777:WAQ916783 WKM916777:WKM916783 WUI916777:WUI916783 HW982313:HW982319 RS982313:RS982319 ABO982313:ABO982319 ALK982313:ALK982319 AVG982313:AVG982319 BFC982313:BFC982319 BOY982313:BOY982319 BYU982313:BYU982319 CIQ982313:CIQ982319 CSM982313:CSM982319 DCI982313:DCI982319 DME982313:DME982319 DWA982313:DWA982319 EFW982313:EFW982319 EPS982313:EPS982319 EZO982313:EZO982319 FJK982313:FJK982319 FTG982313:FTG982319 GDC982313:GDC982319 GMY982313:GMY982319 GWU982313:GWU982319 HGQ982313:HGQ982319 HQM982313:HQM982319 IAI982313:IAI982319 IKE982313:IKE982319 IUA982313:IUA982319 JDW982313:JDW982319 JNS982313:JNS982319 JXO982313:JXO982319 KHK982313:KHK982319 KRG982313:KRG982319 LBC982313:LBC982319 LKY982313:LKY982319 LUU982313:LUU982319 MEQ982313:MEQ982319 MOM982313:MOM982319 MYI982313:MYI982319 NIE982313:NIE982319 NSA982313:NSA982319 OBW982313:OBW982319 OLS982313:OLS982319 OVO982313:OVO982319 PFK982313:PFK982319 PPG982313:PPG982319 PZC982313:PZC982319 QIY982313:QIY982319 QSU982313:QSU982319 RCQ982313:RCQ982319 RMM982313:RMM982319 RWI982313:RWI982319 SGE982313:SGE982319 SQA982313:SQA982319 SZW982313:SZW982319 TJS982313:TJS982319 TTO982313:TTO982319 UDK982313:UDK982319 UNG982313:UNG982319 UXC982313:UXC982319 VGY982313:VGY982319 VQU982313:VQU982319 WAQ982313:WAQ982319 WKM982313:WKM982319 WUI982313:WUI982319">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8"/>
  <dimension ref="A1:QR26"/>
  <sheetViews>
    <sheetView workbookViewId="0">
      <selection activeCell="B40" sqref="B40"/>
    </sheetView>
  </sheetViews>
  <sheetFormatPr defaultRowHeight="12.75"/>
  <cols>
    <col min="1" max="1" width="44.42578125" style="1" customWidth="1"/>
    <col min="2" max="2" width="47.42578125" style="1" customWidth="1"/>
    <col min="3" max="5" width="26" style="1" customWidth="1"/>
    <col min="6" max="6" width="10.42578125" style="1" customWidth="1"/>
    <col min="7" max="7" width="15.140625" style="1" customWidth="1"/>
    <col min="8" max="8" width="11.7109375" style="1" bestFit="1" customWidth="1"/>
    <col min="9" max="9" width="13" style="1" customWidth="1"/>
    <col min="10" max="10" width="15.28515625" style="1" customWidth="1"/>
    <col min="11" max="11" width="11.28515625" style="1" customWidth="1"/>
    <col min="12" max="12" width="15.140625" style="1" customWidth="1"/>
    <col min="13" max="14" width="9.140625" style="1"/>
    <col min="15" max="15" width="14.425781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458" width="9.140625" style="1"/>
    <col min="459" max="459" width="30.5703125" style="1" bestFit="1" customWidth="1"/>
    <col min="460"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460" ht="12.75" customHeight="1">
      <c r="A1" s="3797" t="s">
        <v>29</v>
      </c>
      <c r="B1" s="3798"/>
      <c r="C1" s="3798"/>
      <c r="D1" s="68"/>
      <c r="E1" s="68"/>
      <c r="F1" s="68"/>
      <c r="G1" s="68"/>
      <c r="H1" s="68"/>
      <c r="I1" s="69"/>
      <c r="QQ1" s="553" t="s">
        <v>1258</v>
      </c>
      <c r="QR1" s="554" t="s">
        <v>1259</v>
      </c>
    </row>
    <row r="2" spans="1:460" ht="15">
      <c r="A2" s="1400" t="s">
        <v>30</v>
      </c>
      <c r="B2" s="3799" t="s">
        <v>1260</v>
      </c>
      <c r="C2" s="3799"/>
      <c r="D2" s="3"/>
      <c r="E2" s="3"/>
      <c r="F2" s="3"/>
      <c r="G2" s="3"/>
      <c r="H2" s="3"/>
      <c r="I2" s="3"/>
      <c r="QQ2" s="469" t="s">
        <v>1261</v>
      </c>
      <c r="QR2" s="469" t="s">
        <v>1262</v>
      </c>
    </row>
    <row r="3" spans="1:460" ht="12.75" customHeight="1">
      <c r="A3" s="1400" t="s">
        <v>31</v>
      </c>
      <c r="B3" s="3800" t="s">
        <v>1263</v>
      </c>
      <c r="C3" s="3800"/>
      <c r="D3" s="4"/>
      <c r="E3" s="4"/>
      <c r="F3" s="4"/>
      <c r="G3" s="4"/>
      <c r="H3" s="4"/>
      <c r="I3" s="4"/>
      <c r="QQ3" s="469" t="s">
        <v>1264</v>
      </c>
      <c r="QR3" s="469" t="s">
        <v>1265</v>
      </c>
    </row>
    <row r="4" spans="1:460" ht="15">
      <c r="A4" s="1400" t="s">
        <v>32</v>
      </c>
      <c r="B4" s="3799">
        <v>3</v>
      </c>
      <c r="C4" s="3799"/>
      <c r="D4" s="3"/>
      <c r="QQ4"/>
      <c r="QR4" s="469" t="s">
        <v>1266</v>
      </c>
    </row>
    <row r="5" spans="1:460" ht="15">
      <c r="A5" s="1400" t="s">
        <v>33</v>
      </c>
      <c r="B5" s="3792"/>
      <c r="C5" s="3792"/>
      <c r="D5" s="5"/>
      <c r="QQ5"/>
      <c r="QR5" s="469" t="s">
        <v>1267</v>
      </c>
    </row>
    <row r="6" spans="1:460">
      <c r="A6" s="1400" t="s">
        <v>34</v>
      </c>
      <c r="B6" s="3801"/>
      <c r="C6" s="3801"/>
      <c r="D6" s="555"/>
    </row>
    <row r="7" spans="1:460">
      <c r="A7" s="1400" t="s">
        <v>35</v>
      </c>
      <c r="B7" s="3792"/>
      <c r="C7" s="3792"/>
      <c r="D7" s="5"/>
      <c r="E7" s="5"/>
      <c r="F7" s="5"/>
      <c r="G7" s="5"/>
      <c r="H7" s="5"/>
      <c r="I7" s="5"/>
    </row>
    <row r="8" spans="1:460">
      <c r="A8" s="1400" t="s">
        <v>36</v>
      </c>
      <c r="B8" s="3793"/>
      <c r="C8" s="3793"/>
      <c r="D8" s="6"/>
      <c r="E8" s="6"/>
      <c r="F8" s="6"/>
      <c r="G8" s="6"/>
      <c r="H8" s="6"/>
      <c r="I8" s="6"/>
    </row>
    <row r="9" spans="1:460" ht="15.75">
      <c r="A9" s="1400" t="s">
        <v>198</v>
      </c>
      <c r="B9" s="3794"/>
      <c r="C9" s="3794"/>
      <c r="D9" s="7"/>
      <c r="E9" s="7"/>
      <c r="F9" s="7"/>
      <c r="G9" s="7"/>
      <c r="H9" s="7"/>
      <c r="I9" s="7"/>
      <c r="J9" s="7"/>
    </row>
    <row r="10" spans="1:460" ht="23.25" customHeight="1" thickBot="1">
      <c r="A10" s="1401"/>
      <c r="B10" s="1402"/>
      <c r="C10" s="1402"/>
      <c r="D10" s="7"/>
      <c r="E10" s="7"/>
      <c r="F10" s="7"/>
      <c r="G10" s="7"/>
      <c r="H10" s="7"/>
      <c r="I10" s="7"/>
      <c r="J10" s="7"/>
    </row>
    <row r="11" spans="1:460" ht="27.75" customHeight="1" thickBot="1">
      <c r="A11" s="3795" t="s">
        <v>1268</v>
      </c>
      <c r="B11" s="3796"/>
      <c r="C11" s="662"/>
      <c r="K11" s="89"/>
    </row>
    <row r="12" spans="1:460" s="105" customFormat="1" ht="18.75" customHeight="1">
      <c r="A12" s="1403" t="s">
        <v>1269</v>
      </c>
      <c r="B12" s="1404" t="s">
        <v>1270</v>
      </c>
      <c r="C12" s="1405"/>
    </row>
    <row r="13" spans="1:460" s="105" customFormat="1" ht="47.25" customHeight="1">
      <c r="A13" s="1406" t="s">
        <v>2499</v>
      </c>
      <c r="B13" s="1407"/>
      <c r="C13" s="1408"/>
    </row>
    <row r="14" spans="1:460" s="105" customFormat="1" ht="47.25" customHeight="1">
      <c r="A14" s="1406" t="s">
        <v>1271</v>
      </c>
      <c r="B14" s="1407"/>
      <c r="C14" s="1408"/>
      <c r="D14" s="556"/>
      <c r="E14" s="556"/>
      <c r="F14" s="556"/>
      <c r="G14" s="556"/>
      <c r="H14" s="556"/>
      <c r="I14" s="556"/>
    </row>
    <row r="15" spans="1:460" s="105" customFormat="1" ht="47.25" customHeight="1">
      <c r="A15" s="1406" t="s">
        <v>1272</v>
      </c>
      <c r="B15" s="1407"/>
      <c r="C15" s="1408"/>
      <c r="D15" s="557"/>
    </row>
    <row r="16" spans="1:460" s="105" customFormat="1" ht="47.25" customHeight="1">
      <c r="A16" s="1406" t="s">
        <v>1273</v>
      </c>
      <c r="B16" s="1407"/>
      <c r="C16" s="1408"/>
    </row>
    <row r="17" spans="1:3" s="105" customFormat="1" ht="47.25" customHeight="1">
      <c r="A17" s="1406" t="s">
        <v>2500</v>
      </c>
      <c r="B17" s="1407"/>
      <c r="C17" s="1408"/>
    </row>
    <row r="18" spans="1:3" s="105" customFormat="1" ht="47.25" customHeight="1">
      <c r="A18" s="1406" t="s">
        <v>1274</v>
      </c>
      <c r="B18" s="1407"/>
      <c r="C18" s="1408"/>
    </row>
    <row r="19" spans="1:3" s="105" customFormat="1" ht="47.25" customHeight="1">
      <c r="A19" s="1406" t="s">
        <v>1275</v>
      </c>
      <c r="B19" s="1407"/>
      <c r="C19" s="1408"/>
    </row>
    <row r="20" spans="1:3" s="105" customFormat="1" ht="47.25" customHeight="1">
      <c r="A20" s="1406" t="s">
        <v>1276</v>
      </c>
      <c r="B20" s="1407"/>
      <c r="C20" s="1408"/>
    </row>
    <row r="21" spans="1:3" s="105" customFormat="1" ht="47.25" customHeight="1">
      <c r="A21" s="1406" t="s">
        <v>1277</v>
      </c>
      <c r="B21" s="1407"/>
      <c r="C21" s="1408"/>
    </row>
    <row r="22" spans="1:3" s="105" customFormat="1" ht="47.25" customHeight="1" thickBot="1">
      <c r="A22" s="1409" t="s">
        <v>1278</v>
      </c>
      <c r="B22" s="1410"/>
      <c r="C22" s="1408"/>
    </row>
    <row r="23" spans="1:3" s="105" customFormat="1" ht="47.25" customHeight="1">
      <c r="A23" s="1411" t="s">
        <v>1259</v>
      </c>
      <c r="B23" s="1412"/>
      <c r="C23" s="1408"/>
    </row>
    <row r="24" spans="1:3" s="105" customFormat="1">
      <c r="A24" s="1411" t="s">
        <v>1279</v>
      </c>
      <c r="B24" s="1413"/>
      <c r="C24" s="1408"/>
    </row>
    <row r="25" spans="1:3" ht="13.5" thickBot="1">
      <c r="A25" s="1414" t="s">
        <v>1280</v>
      </c>
      <c r="B25" s="1415"/>
      <c r="C25" s="1408"/>
    </row>
    <row r="26" spans="1:3" s="105" customFormat="1"/>
  </sheetData>
  <sheetProtection formatRows="0" sort="0" autoFilter="0"/>
  <dataConsolidate/>
  <mergeCells count="10">
    <mergeCell ref="B7:C7"/>
    <mergeCell ref="B8:C8"/>
    <mergeCell ref="B9:C9"/>
    <mergeCell ref="A11:B11"/>
    <mergeCell ref="A1:C1"/>
    <mergeCell ref="B2:C2"/>
    <mergeCell ref="B3:C3"/>
    <mergeCell ref="B4:C4"/>
    <mergeCell ref="B5:C5"/>
    <mergeCell ref="B6:C6"/>
  </mergeCells>
  <dataValidations count="1">
    <dataValidation type="list" allowBlank="1" showInputMessage="1" showErrorMessage="1" sqref="F65453:H65459 JD65452:JD65458 SZ65452:SZ65458 ACV65452:ACV65458 AMR65452:AMR65458 AWN65452:AWN65458 BGJ65452:BGJ65458 BQF65452:BQF65458 CAB65452:CAB65458 CJX65452:CJX65458 CTT65452:CTT65458 DDP65452:DDP65458 DNL65452:DNL65458 DXH65452:DXH65458 EHD65452:EHD65458 EQZ65452:EQZ65458 FAV65452:FAV65458 FKR65452:FKR65458 FUN65452:FUN65458 GEJ65452:GEJ65458 GOF65452:GOF65458 GYB65452:GYB65458 HHX65452:HHX65458 HRT65452:HRT65458 IBP65452:IBP65458 ILL65452:ILL65458 IVH65452:IVH65458 JFD65452:JFD65458 JOZ65452:JOZ65458 JYV65452:JYV65458 KIR65452:KIR65458 KSN65452:KSN65458 LCJ65452:LCJ65458 LMF65452:LMF65458 LWB65452:LWB65458 MFX65452:MFX65458 MPT65452:MPT65458 MZP65452:MZP65458 NJL65452:NJL65458 NTH65452:NTH65458 ODD65452:ODD65458 OMZ65452:OMZ65458 OWV65452:OWV65458 PGR65452:PGR65458 PQN65452:PQN65458 QAJ65452:QAJ65458 QKF65452:QKF65458 QUB65452:QUB65458 RDX65452:RDX65458 RNT65452:RNT65458 RXP65452:RXP65458 SHL65452:SHL65458 SRH65452:SRH65458 TBD65452:TBD65458 TKZ65452:TKZ65458 TUV65452:TUV65458 UER65452:UER65458 UON65452:UON65458 UYJ65452:UYJ65458 VIF65452:VIF65458 VSB65452:VSB65458 WBX65452:WBX65458 WLT65452:WLT65458 WVP65452:WVP65458 F130989:H130995 JD130988:JD130994 SZ130988:SZ130994 ACV130988:ACV130994 AMR130988:AMR130994 AWN130988:AWN130994 BGJ130988:BGJ130994 BQF130988:BQF130994 CAB130988:CAB130994 CJX130988:CJX130994 CTT130988:CTT130994 DDP130988:DDP130994 DNL130988:DNL130994 DXH130988:DXH130994 EHD130988:EHD130994 EQZ130988:EQZ130994 FAV130988:FAV130994 FKR130988:FKR130994 FUN130988:FUN130994 GEJ130988:GEJ130994 GOF130988:GOF130994 GYB130988:GYB130994 HHX130988:HHX130994 HRT130988:HRT130994 IBP130988:IBP130994 ILL130988:ILL130994 IVH130988:IVH130994 JFD130988:JFD130994 JOZ130988:JOZ130994 JYV130988:JYV130994 KIR130988:KIR130994 KSN130988:KSN130994 LCJ130988:LCJ130994 LMF130988:LMF130994 LWB130988:LWB130994 MFX130988:MFX130994 MPT130988:MPT130994 MZP130988:MZP130994 NJL130988:NJL130994 NTH130988:NTH130994 ODD130988:ODD130994 OMZ130988:OMZ130994 OWV130988:OWV130994 PGR130988:PGR130994 PQN130988:PQN130994 QAJ130988:QAJ130994 QKF130988:QKF130994 QUB130988:QUB130994 RDX130988:RDX130994 RNT130988:RNT130994 RXP130988:RXP130994 SHL130988:SHL130994 SRH130988:SRH130994 TBD130988:TBD130994 TKZ130988:TKZ130994 TUV130988:TUV130994 UER130988:UER130994 UON130988:UON130994 UYJ130988:UYJ130994 VIF130988:VIF130994 VSB130988:VSB130994 WBX130988:WBX130994 WLT130988:WLT130994 WVP130988:WVP130994 F196525:H196531 JD196524:JD196530 SZ196524:SZ196530 ACV196524:ACV196530 AMR196524:AMR196530 AWN196524:AWN196530 BGJ196524:BGJ196530 BQF196524:BQF196530 CAB196524:CAB196530 CJX196524:CJX196530 CTT196524:CTT196530 DDP196524:DDP196530 DNL196524:DNL196530 DXH196524:DXH196530 EHD196524:EHD196530 EQZ196524:EQZ196530 FAV196524:FAV196530 FKR196524:FKR196530 FUN196524:FUN196530 GEJ196524:GEJ196530 GOF196524:GOF196530 GYB196524:GYB196530 HHX196524:HHX196530 HRT196524:HRT196530 IBP196524:IBP196530 ILL196524:ILL196530 IVH196524:IVH196530 JFD196524:JFD196530 JOZ196524:JOZ196530 JYV196524:JYV196530 KIR196524:KIR196530 KSN196524:KSN196530 LCJ196524:LCJ196530 LMF196524:LMF196530 LWB196524:LWB196530 MFX196524:MFX196530 MPT196524:MPT196530 MZP196524:MZP196530 NJL196524:NJL196530 NTH196524:NTH196530 ODD196524:ODD196530 OMZ196524:OMZ196530 OWV196524:OWV196530 PGR196524:PGR196530 PQN196524:PQN196530 QAJ196524:QAJ196530 QKF196524:QKF196530 QUB196524:QUB196530 RDX196524:RDX196530 RNT196524:RNT196530 RXP196524:RXP196530 SHL196524:SHL196530 SRH196524:SRH196530 TBD196524:TBD196530 TKZ196524:TKZ196530 TUV196524:TUV196530 UER196524:UER196530 UON196524:UON196530 UYJ196524:UYJ196530 VIF196524:VIF196530 VSB196524:VSB196530 WBX196524:WBX196530 WLT196524:WLT196530 WVP196524:WVP196530 F262061:H262067 JD262060:JD262066 SZ262060:SZ262066 ACV262060:ACV262066 AMR262060:AMR262066 AWN262060:AWN262066 BGJ262060:BGJ262066 BQF262060:BQF262066 CAB262060:CAB262066 CJX262060:CJX262066 CTT262060:CTT262066 DDP262060:DDP262066 DNL262060:DNL262066 DXH262060:DXH262066 EHD262060:EHD262066 EQZ262060:EQZ262066 FAV262060:FAV262066 FKR262060:FKR262066 FUN262060:FUN262066 GEJ262060:GEJ262066 GOF262060:GOF262066 GYB262060:GYB262066 HHX262060:HHX262066 HRT262060:HRT262066 IBP262060:IBP262066 ILL262060:ILL262066 IVH262060:IVH262066 JFD262060:JFD262066 JOZ262060:JOZ262066 JYV262060:JYV262066 KIR262060:KIR262066 KSN262060:KSN262066 LCJ262060:LCJ262066 LMF262060:LMF262066 LWB262060:LWB262066 MFX262060:MFX262066 MPT262060:MPT262066 MZP262060:MZP262066 NJL262060:NJL262066 NTH262060:NTH262066 ODD262060:ODD262066 OMZ262060:OMZ262066 OWV262060:OWV262066 PGR262060:PGR262066 PQN262060:PQN262066 QAJ262060:QAJ262066 QKF262060:QKF262066 QUB262060:QUB262066 RDX262060:RDX262066 RNT262060:RNT262066 RXP262060:RXP262066 SHL262060:SHL262066 SRH262060:SRH262066 TBD262060:TBD262066 TKZ262060:TKZ262066 TUV262060:TUV262066 UER262060:UER262066 UON262060:UON262066 UYJ262060:UYJ262066 VIF262060:VIF262066 VSB262060:VSB262066 WBX262060:WBX262066 WLT262060:WLT262066 WVP262060:WVP262066 F327597:H327603 JD327596:JD327602 SZ327596:SZ327602 ACV327596:ACV327602 AMR327596:AMR327602 AWN327596:AWN327602 BGJ327596:BGJ327602 BQF327596:BQF327602 CAB327596:CAB327602 CJX327596:CJX327602 CTT327596:CTT327602 DDP327596:DDP327602 DNL327596:DNL327602 DXH327596:DXH327602 EHD327596:EHD327602 EQZ327596:EQZ327602 FAV327596:FAV327602 FKR327596:FKR327602 FUN327596:FUN327602 GEJ327596:GEJ327602 GOF327596:GOF327602 GYB327596:GYB327602 HHX327596:HHX327602 HRT327596:HRT327602 IBP327596:IBP327602 ILL327596:ILL327602 IVH327596:IVH327602 JFD327596:JFD327602 JOZ327596:JOZ327602 JYV327596:JYV327602 KIR327596:KIR327602 KSN327596:KSN327602 LCJ327596:LCJ327602 LMF327596:LMF327602 LWB327596:LWB327602 MFX327596:MFX327602 MPT327596:MPT327602 MZP327596:MZP327602 NJL327596:NJL327602 NTH327596:NTH327602 ODD327596:ODD327602 OMZ327596:OMZ327602 OWV327596:OWV327602 PGR327596:PGR327602 PQN327596:PQN327602 QAJ327596:QAJ327602 QKF327596:QKF327602 QUB327596:QUB327602 RDX327596:RDX327602 RNT327596:RNT327602 RXP327596:RXP327602 SHL327596:SHL327602 SRH327596:SRH327602 TBD327596:TBD327602 TKZ327596:TKZ327602 TUV327596:TUV327602 UER327596:UER327602 UON327596:UON327602 UYJ327596:UYJ327602 VIF327596:VIF327602 VSB327596:VSB327602 WBX327596:WBX327602 WLT327596:WLT327602 WVP327596:WVP327602 F393133:H393139 JD393132:JD393138 SZ393132:SZ393138 ACV393132:ACV393138 AMR393132:AMR393138 AWN393132:AWN393138 BGJ393132:BGJ393138 BQF393132:BQF393138 CAB393132:CAB393138 CJX393132:CJX393138 CTT393132:CTT393138 DDP393132:DDP393138 DNL393132:DNL393138 DXH393132:DXH393138 EHD393132:EHD393138 EQZ393132:EQZ393138 FAV393132:FAV393138 FKR393132:FKR393138 FUN393132:FUN393138 GEJ393132:GEJ393138 GOF393132:GOF393138 GYB393132:GYB393138 HHX393132:HHX393138 HRT393132:HRT393138 IBP393132:IBP393138 ILL393132:ILL393138 IVH393132:IVH393138 JFD393132:JFD393138 JOZ393132:JOZ393138 JYV393132:JYV393138 KIR393132:KIR393138 KSN393132:KSN393138 LCJ393132:LCJ393138 LMF393132:LMF393138 LWB393132:LWB393138 MFX393132:MFX393138 MPT393132:MPT393138 MZP393132:MZP393138 NJL393132:NJL393138 NTH393132:NTH393138 ODD393132:ODD393138 OMZ393132:OMZ393138 OWV393132:OWV393138 PGR393132:PGR393138 PQN393132:PQN393138 QAJ393132:QAJ393138 QKF393132:QKF393138 QUB393132:QUB393138 RDX393132:RDX393138 RNT393132:RNT393138 RXP393132:RXP393138 SHL393132:SHL393138 SRH393132:SRH393138 TBD393132:TBD393138 TKZ393132:TKZ393138 TUV393132:TUV393138 UER393132:UER393138 UON393132:UON393138 UYJ393132:UYJ393138 VIF393132:VIF393138 VSB393132:VSB393138 WBX393132:WBX393138 WLT393132:WLT393138 WVP393132:WVP393138 F458669:H458675 JD458668:JD458674 SZ458668:SZ458674 ACV458668:ACV458674 AMR458668:AMR458674 AWN458668:AWN458674 BGJ458668:BGJ458674 BQF458668:BQF458674 CAB458668:CAB458674 CJX458668:CJX458674 CTT458668:CTT458674 DDP458668:DDP458674 DNL458668:DNL458674 DXH458668:DXH458674 EHD458668:EHD458674 EQZ458668:EQZ458674 FAV458668:FAV458674 FKR458668:FKR458674 FUN458668:FUN458674 GEJ458668:GEJ458674 GOF458668:GOF458674 GYB458668:GYB458674 HHX458668:HHX458674 HRT458668:HRT458674 IBP458668:IBP458674 ILL458668:ILL458674 IVH458668:IVH458674 JFD458668:JFD458674 JOZ458668:JOZ458674 JYV458668:JYV458674 KIR458668:KIR458674 KSN458668:KSN458674 LCJ458668:LCJ458674 LMF458668:LMF458674 LWB458668:LWB458674 MFX458668:MFX458674 MPT458668:MPT458674 MZP458668:MZP458674 NJL458668:NJL458674 NTH458668:NTH458674 ODD458668:ODD458674 OMZ458668:OMZ458674 OWV458668:OWV458674 PGR458668:PGR458674 PQN458668:PQN458674 QAJ458668:QAJ458674 QKF458668:QKF458674 QUB458668:QUB458674 RDX458668:RDX458674 RNT458668:RNT458674 RXP458668:RXP458674 SHL458668:SHL458674 SRH458668:SRH458674 TBD458668:TBD458674 TKZ458668:TKZ458674 TUV458668:TUV458674 UER458668:UER458674 UON458668:UON458674 UYJ458668:UYJ458674 VIF458668:VIF458674 VSB458668:VSB458674 WBX458668:WBX458674 WLT458668:WLT458674 WVP458668:WVP458674 F524205:H524211 JD524204:JD524210 SZ524204:SZ524210 ACV524204:ACV524210 AMR524204:AMR524210 AWN524204:AWN524210 BGJ524204:BGJ524210 BQF524204:BQF524210 CAB524204:CAB524210 CJX524204:CJX524210 CTT524204:CTT524210 DDP524204:DDP524210 DNL524204:DNL524210 DXH524204:DXH524210 EHD524204:EHD524210 EQZ524204:EQZ524210 FAV524204:FAV524210 FKR524204:FKR524210 FUN524204:FUN524210 GEJ524204:GEJ524210 GOF524204:GOF524210 GYB524204:GYB524210 HHX524204:HHX524210 HRT524204:HRT524210 IBP524204:IBP524210 ILL524204:ILL524210 IVH524204:IVH524210 JFD524204:JFD524210 JOZ524204:JOZ524210 JYV524204:JYV524210 KIR524204:KIR524210 KSN524204:KSN524210 LCJ524204:LCJ524210 LMF524204:LMF524210 LWB524204:LWB524210 MFX524204:MFX524210 MPT524204:MPT524210 MZP524204:MZP524210 NJL524204:NJL524210 NTH524204:NTH524210 ODD524204:ODD524210 OMZ524204:OMZ524210 OWV524204:OWV524210 PGR524204:PGR524210 PQN524204:PQN524210 QAJ524204:QAJ524210 QKF524204:QKF524210 QUB524204:QUB524210 RDX524204:RDX524210 RNT524204:RNT524210 RXP524204:RXP524210 SHL524204:SHL524210 SRH524204:SRH524210 TBD524204:TBD524210 TKZ524204:TKZ524210 TUV524204:TUV524210 UER524204:UER524210 UON524204:UON524210 UYJ524204:UYJ524210 VIF524204:VIF524210 VSB524204:VSB524210 WBX524204:WBX524210 WLT524204:WLT524210 WVP524204:WVP524210 F589741:H589747 JD589740:JD589746 SZ589740:SZ589746 ACV589740:ACV589746 AMR589740:AMR589746 AWN589740:AWN589746 BGJ589740:BGJ589746 BQF589740:BQF589746 CAB589740:CAB589746 CJX589740:CJX589746 CTT589740:CTT589746 DDP589740:DDP589746 DNL589740:DNL589746 DXH589740:DXH589746 EHD589740:EHD589746 EQZ589740:EQZ589746 FAV589740:FAV589746 FKR589740:FKR589746 FUN589740:FUN589746 GEJ589740:GEJ589746 GOF589740:GOF589746 GYB589740:GYB589746 HHX589740:HHX589746 HRT589740:HRT589746 IBP589740:IBP589746 ILL589740:ILL589746 IVH589740:IVH589746 JFD589740:JFD589746 JOZ589740:JOZ589746 JYV589740:JYV589746 KIR589740:KIR589746 KSN589740:KSN589746 LCJ589740:LCJ589746 LMF589740:LMF589746 LWB589740:LWB589746 MFX589740:MFX589746 MPT589740:MPT589746 MZP589740:MZP589746 NJL589740:NJL589746 NTH589740:NTH589746 ODD589740:ODD589746 OMZ589740:OMZ589746 OWV589740:OWV589746 PGR589740:PGR589746 PQN589740:PQN589746 QAJ589740:QAJ589746 QKF589740:QKF589746 QUB589740:QUB589746 RDX589740:RDX589746 RNT589740:RNT589746 RXP589740:RXP589746 SHL589740:SHL589746 SRH589740:SRH589746 TBD589740:TBD589746 TKZ589740:TKZ589746 TUV589740:TUV589746 UER589740:UER589746 UON589740:UON589746 UYJ589740:UYJ589746 VIF589740:VIF589746 VSB589740:VSB589746 WBX589740:WBX589746 WLT589740:WLT589746 WVP589740:WVP589746 F655277:H655283 JD655276:JD655282 SZ655276:SZ655282 ACV655276:ACV655282 AMR655276:AMR655282 AWN655276:AWN655282 BGJ655276:BGJ655282 BQF655276:BQF655282 CAB655276:CAB655282 CJX655276:CJX655282 CTT655276:CTT655282 DDP655276:DDP655282 DNL655276:DNL655282 DXH655276:DXH655282 EHD655276:EHD655282 EQZ655276:EQZ655282 FAV655276:FAV655282 FKR655276:FKR655282 FUN655276:FUN655282 GEJ655276:GEJ655282 GOF655276:GOF655282 GYB655276:GYB655282 HHX655276:HHX655282 HRT655276:HRT655282 IBP655276:IBP655282 ILL655276:ILL655282 IVH655276:IVH655282 JFD655276:JFD655282 JOZ655276:JOZ655282 JYV655276:JYV655282 KIR655276:KIR655282 KSN655276:KSN655282 LCJ655276:LCJ655282 LMF655276:LMF655282 LWB655276:LWB655282 MFX655276:MFX655282 MPT655276:MPT655282 MZP655276:MZP655282 NJL655276:NJL655282 NTH655276:NTH655282 ODD655276:ODD655282 OMZ655276:OMZ655282 OWV655276:OWV655282 PGR655276:PGR655282 PQN655276:PQN655282 QAJ655276:QAJ655282 QKF655276:QKF655282 QUB655276:QUB655282 RDX655276:RDX655282 RNT655276:RNT655282 RXP655276:RXP655282 SHL655276:SHL655282 SRH655276:SRH655282 TBD655276:TBD655282 TKZ655276:TKZ655282 TUV655276:TUV655282 UER655276:UER655282 UON655276:UON655282 UYJ655276:UYJ655282 VIF655276:VIF655282 VSB655276:VSB655282 WBX655276:WBX655282 WLT655276:WLT655282 WVP655276:WVP655282 F720813:H720819 JD720812:JD720818 SZ720812:SZ720818 ACV720812:ACV720818 AMR720812:AMR720818 AWN720812:AWN720818 BGJ720812:BGJ720818 BQF720812:BQF720818 CAB720812:CAB720818 CJX720812:CJX720818 CTT720812:CTT720818 DDP720812:DDP720818 DNL720812:DNL720818 DXH720812:DXH720818 EHD720812:EHD720818 EQZ720812:EQZ720818 FAV720812:FAV720818 FKR720812:FKR720818 FUN720812:FUN720818 GEJ720812:GEJ720818 GOF720812:GOF720818 GYB720812:GYB720818 HHX720812:HHX720818 HRT720812:HRT720818 IBP720812:IBP720818 ILL720812:ILL720818 IVH720812:IVH720818 JFD720812:JFD720818 JOZ720812:JOZ720818 JYV720812:JYV720818 KIR720812:KIR720818 KSN720812:KSN720818 LCJ720812:LCJ720818 LMF720812:LMF720818 LWB720812:LWB720818 MFX720812:MFX720818 MPT720812:MPT720818 MZP720812:MZP720818 NJL720812:NJL720818 NTH720812:NTH720818 ODD720812:ODD720818 OMZ720812:OMZ720818 OWV720812:OWV720818 PGR720812:PGR720818 PQN720812:PQN720818 QAJ720812:QAJ720818 QKF720812:QKF720818 QUB720812:QUB720818 RDX720812:RDX720818 RNT720812:RNT720818 RXP720812:RXP720818 SHL720812:SHL720818 SRH720812:SRH720818 TBD720812:TBD720818 TKZ720812:TKZ720818 TUV720812:TUV720818 UER720812:UER720818 UON720812:UON720818 UYJ720812:UYJ720818 VIF720812:VIF720818 VSB720812:VSB720818 WBX720812:WBX720818 WLT720812:WLT720818 WVP720812:WVP720818 F786349:H786355 JD786348:JD786354 SZ786348:SZ786354 ACV786348:ACV786354 AMR786348:AMR786354 AWN786348:AWN786354 BGJ786348:BGJ786354 BQF786348:BQF786354 CAB786348:CAB786354 CJX786348:CJX786354 CTT786348:CTT786354 DDP786348:DDP786354 DNL786348:DNL786354 DXH786348:DXH786354 EHD786348:EHD786354 EQZ786348:EQZ786354 FAV786348:FAV786354 FKR786348:FKR786354 FUN786348:FUN786354 GEJ786348:GEJ786354 GOF786348:GOF786354 GYB786348:GYB786354 HHX786348:HHX786354 HRT786348:HRT786354 IBP786348:IBP786354 ILL786348:ILL786354 IVH786348:IVH786354 JFD786348:JFD786354 JOZ786348:JOZ786354 JYV786348:JYV786354 KIR786348:KIR786354 KSN786348:KSN786354 LCJ786348:LCJ786354 LMF786348:LMF786354 LWB786348:LWB786354 MFX786348:MFX786354 MPT786348:MPT786354 MZP786348:MZP786354 NJL786348:NJL786354 NTH786348:NTH786354 ODD786348:ODD786354 OMZ786348:OMZ786354 OWV786348:OWV786354 PGR786348:PGR786354 PQN786348:PQN786354 QAJ786348:QAJ786354 QKF786348:QKF786354 QUB786348:QUB786354 RDX786348:RDX786354 RNT786348:RNT786354 RXP786348:RXP786354 SHL786348:SHL786354 SRH786348:SRH786354 TBD786348:TBD786354 TKZ786348:TKZ786354 TUV786348:TUV786354 UER786348:UER786354 UON786348:UON786354 UYJ786348:UYJ786354 VIF786348:VIF786354 VSB786348:VSB786354 WBX786348:WBX786354 WLT786348:WLT786354 WVP786348:WVP786354 F851885:H851891 JD851884:JD851890 SZ851884:SZ851890 ACV851884:ACV851890 AMR851884:AMR851890 AWN851884:AWN851890 BGJ851884:BGJ851890 BQF851884:BQF851890 CAB851884:CAB851890 CJX851884:CJX851890 CTT851884:CTT851890 DDP851884:DDP851890 DNL851884:DNL851890 DXH851884:DXH851890 EHD851884:EHD851890 EQZ851884:EQZ851890 FAV851884:FAV851890 FKR851884:FKR851890 FUN851884:FUN851890 GEJ851884:GEJ851890 GOF851884:GOF851890 GYB851884:GYB851890 HHX851884:HHX851890 HRT851884:HRT851890 IBP851884:IBP851890 ILL851884:ILL851890 IVH851884:IVH851890 JFD851884:JFD851890 JOZ851884:JOZ851890 JYV851884:JYV851890 KIR851884:KIR851890 KSN851884:KSN851890 LCJ851884:LCJ851890 LMF851884:LMF851890 LWB851884:LWB851890 MFX851884:MFX851890 MPT851884:MPT851890 MZP851884:MZP851890 NJL851884:NJL851890 NTH851884:NTH851890 ODD851884:ODD851890 OMZ851884:OMZ851890 OWV851884:OWV851890 PGR851884:PGR851890 PQN851884:PQN851890 QAJ851884:QAJ851890 QKF851884:QKF851890 QUB851884:QUB851890 RDX851884:RDX851890 RNT851884:RNT851890 RXP851884:RXP851890 SHL851884:SHL851890 SRH851884:SRH851890 TBD851884:TBD851890 TKZ851884:TKZ851890 TUV851884:TUV851890 UER851884:UER851890 UON851884:UON851890 UYJ851884:UYJ851890 VIF851884:VIF851890 VSB851884:VSB851890 WBX851884:WBX851890 WLT851884:WLT851890 WVP851884:WVP851890 F917421:H917427 JD917420:JD917426 SZ917420:SZ917426 ACV917420:ACV917426 AMR917420:AMR917426 AWN917420:AWN917426 BGJ917420:BGJ917426 BQF917420:BQF917426 CAB917420:CAB917426 CJX917420:CJX917426 CTT917420:CTT917426 DDP917420:DDP917426 DNL917420:DNL917426 DXH917420:DXH917426 EHD917420:EHD917426 EQZ917420:EQZ917426 FAV917420:FAV917426 FKR917420:FKR917426 FUN917420:FUN917426 GEJ917420:GEJ917426 GOF917420:GOF917426 GYB917420:GYB917426 HHX917420:HHX917426 HRT917420:HRT917426 IBP917420:IBP917426 ILL917420:ILL917426 IVH917420:IVH917426 JFD917420:JFD917426 JOZ917420:JOZ917426 JYV917420:JYV917426 KIR917420:KIR917426 KSN917420:KSN917426 LCJ917420:LCJ917426 LMF917420:LMF917426 LWB917420:LWB917426 MFX917420:MFX917426 MPT917420:MPT917426 MZP917420:MZP917426 NJL917420:NJL917426 NTH917420:NTH917426 ODD917420:ODD917426 OMZ917420:OMZ917426 OWV917420:OWV917426 PGR917420:PGR917426 PQN917420:PQN917426 QAJ917420:QAJ917426 QKF917420:QKF917426 QUB917420:QUB917426 RDX917420:RDX917426 RNT917420:RNT917426 RXP917420:RXP917426 SHL917420:SHL917426 SRH917420:SRH917426 TBD917420:TBD917426 TKZ917420:TKZ917426 TUV917420:TUV917426 UER917420:UER917426 UON917420:UON917426 UYJ917420:UYJ917426 VIF917420:VIF917426 VSB917420:VSB917426 WBX917420:WBX917426 WLT917420:WLT917426 WVP917420:WVP917426 F982957:H982963 JD982956:JD982962 SZ982956:SZ982962 ACV982956:ACV982962 AMR982956:AMR982962 AWN982956:AWN982962 BGJ982956:BGJ982962 BQF982956:BQF982962 CAB982956:CAB982962 CJX982956:CJX982962 CTT982956:CTT982962 DDP982956:DDP982962 DNL982956:DNL982962 DXH982956:DXH982962 EHD982956:EHD982962 EQZ982956:EQZ982962 FAV982956:FAV982962 FKR982956:FKR982962 FUN982956:FUN982962 GEJ982956:GEJ982962 GOF982956:GOF982962 GYB982956:GYB982962 HHX982956:HHX982962 HRT982956:HRT982962 IBP982956:IBP982962 ILL982956:ILL982962 IVH982956:IVH982962 JFD982956:JFD982962 JOZ982956:JOZ982962 JYV982956:JYV982962 KIR982956:KIR982962 KSN982956:KSN982962 LCJ982956:LCJ982962 LMF982956:LMF982962 LWB982956:LWB982962 MFX982956:MFX982962 MPT982956:MPT982962 MZP982956:MZP982962 NJL982956:NJL982962 NTH982956:NTH982962 ODD982956:ODD982962 OMZ982956:OMZ982962 OWV982956:OWV982962 PGR982956:PGR982962 PQN982956:PQN982962 QAJ982956:QAJ982962 QKF982956:QKF982962 QUB982956:QUB982962 RDX982956:RDX982962 RNT982956:RNT982962 RXP982956:RXP982962 SHL982956:SHL982962 SRH982956:SRH982962 TBD982956:TBD982962 TKZ982956:TKZ982962 TUV982956:TUV982962 UER982956:UER982962 UON982956:UON982962 UYJ982956:UYJ982962 VIF982956:VIF982962 VSB982956:VSB982962 WBX982956:WBX982962 WLT982956:WLT982962 WVP982956:WVP982962">
      <formula1>"LNG,Boru Gazı"</formula1>
    </dataValidation>
  </dataValidations>
  <pageMargins left="0.7" right="0.7" top="0.75" bottom="0.75" header="0.3" footer="0.3"/>
  <pageSetup paperSize="9" orientation="portrait"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sqref="A1:B1"/>
    </sheetView>
  </sheetViews>
  <sheetFormatPr defaultRowHeight="15"/>
  <cols>
    <col min="1" max="3" width="35.7109375" style="662" customWidth="1"/>
    <col min="4" max="4" width="20.42578125" style="662" customWidth="1"/>
    <col min="5" max="5" width="18" style="662" customWidth="1"/>
    <col min="6" max="6" width="17.5703125" style="662" customWidth="1"/>
    <col min="7" max="7" width="26.5703125" style="662" customWidth="1"/>
    <col min="8" max="8" width="37.85546875" style="662" customWidth="1"/>
    <col min="9" max="9" width="19.7109375" style="662" customWidth="1"/>
    <col min="10" max="10" width="19.5703125" style="662" customWidth="1"/>
    <col min="11" max="11" width="18.5703125" style="662" customWidth="1"/>
    <col min="12" max="12" width="19.42578125" style="662" customWidth="1"/>
    <col min="13" max="13" width="26.5703125" style="662" customWidth="1"/>
    <col min="14" max="14" width="37.85546875" style="662" customWidth="1"/>
    <col min="15" max="15" width="16.85546875" style="662" customWidth="1"/>
    <col min="16" max="16" width="35.42578125" style="662" customWidth="1"/>
  </cols>
  <sheetData>
    <row r="1" spans="1:101" ht="15" customHeight="1">
      <c r="A1" s="3805" t="s">
        <v>29</v>
      </c>
      <c r="B1" s="3806"/>
      <c r="CW1" t="s">
        <v>2731</v>
      </c>
    </row>
    <row r="2" spans="1:101" ht="15" customHeight="1">
      <c r="A2" s="1790" t="s">
        <v>30</v>
      </c>
      <c r="B2" s="1791" t="s">
        <v>2732</v>
      </c>
      <c r="CW2" t="s">
        <v>2733</v>
      </c>
    </row>
    <row r="3" spans="1:101" ht="15" customHeight="1">
      <c r="A3" s="1790" t="s">
        <v>31</v>
      </c>
      <c r="B3" s="1792" t="s">
        <v>2734</v>
      </c>
      <c r="CW3" t="s">
        <v>2735</v>
      </c>
    </row>
    <row r="4" spans="1:101" ht="15" customHeight="1">
      <c r="A4" s="1790" t="s">
        <v>32</v>
      </c>
      <c r="B4" s="1793">
        <v>1</v>
      </c>
      <c r="CW4" t="s">
        <v>2736</v>
      </c>
    </row>
    <row r="5" spans="1:101" ht="15" customHeight="1">
      <c r="A5" s="1790" t="s">
        <v>33</v>
      </c>
      <c r="B5" s="1791"/>
    </row>
    <row r="6" spans="1:101" ht="15" customHeight="1">
      <c r="A6" s="1790" t="s">
        <v>34</v>
      </c>
      <c r="B6" s="1791"/>
    </row>
    <row r="7" spans="1:101" ht="15" customHeight="1">
      <c r="A7" s="1790" t="s">
        <v>35</v>
      </c>
      <c r="B7" s="1791"/>
    </row>
    <row r="8" spans="1:101" ht="15" customHeight="1">
      <c r="A8" s="1790" t="s">
        <v>36</v>
      </c>
      <c r="B8" s="1794"/>
    </row>
    <row r="9" spans="1:101" ht="16.5" customHeight="1" thickBot="1">
      <c r="A9" s="1795" t="s">
        <v>198</v>
      </c>
      <c r="B9" s="1796"/>
    </row>
    <row r="10" spans="1:101" ht="15.75" customHeight="1">
      <c r="A10" s="1797"/>
      <c r="B10" s="1797"/>
      <c r="C10" s="1798"/>
    </row>
    <row r="11" spans="1:101" ht="16.5" customHeight="1" thickBot="1">
      <c r="A11" s="1797"/>
      <c r="B11" s="1797"/>
      <c r="C11" s="1798"/>
    </row>
    <row r="12" spans="1:101" ht="15" customHeight="1">
      <c r="A12" s="3807" t="s">
        <v>2737</v>
      </c>
      <c r="B12" s="1799" t="s">
        <v>2738</v>
      </c>
      <c r="C12" s="1800"/>
    </row>
    <row r="13" spans="1:101" ht="15" customHeight="1">
      <c r="A13" s="3808"/>
      <c r="B13" s="1801" t="s">
        <v>2739</v>
      </c>
      <c r="C13" s="1802"/>
    </row>
    <row r="14" spans="1:101" ht="15.75" customHeight="1" thickBot="1">
      <c r="A14" s="3809"/>
      <c r="B14" s="1803" t="s">
        <v>2740</v>
      </c>
      <c r="C14" s="1804"/>
    </row>
    <row r="15" spans="1:101" ht="15" customHeight="1">
      <c r="A15" s="3807" t="s">
        <v>2741</v>
      </c>
      <c r="B15" s="1801" t="s">
        <v>392</v>
      </c>
      <c r="C15" s="1805"/>
    </row>
    <row r="16" spans="1:101" ht="15" customHeight="1">
      <c r="A16" s="3808"/>
      <c r="B16" s="1801" t="s">
        <v>2742</v>
      </c>
      <c r="C16" s="1805">
        <f>$B$32</f>
        <v>0</v>
      </c>
    </row>
    <row r="17" spans="1:15" ht="15" customHeight="1">
      <c r="A17" s="3808"/>
      <c r="B17" s="1801" t="s">
        <v>2743</v>
      </c>
      <c r="C17" s="1805"/>
    </row>
    <row r="18" spans="1:15" ht="15" customHeight="1">
      <c r="A18" s="3808"/>
      <c r="B18" s="1801" t="s">
        <v>2744</v>
      </c>
      <c r="C18" s="1805"/>
    </row>
    <row r="19" spans="1:15" ht="15" customHeight="1">
      <c r="A19" s="3808"/>
      <c r="B19" s="1801" t="s">
        <v>2745</v>
      </c>
      <c r="C19" s="1806"/>
    </row>
    <row r="20" spans="1:15" ht="15.75" customHeight="1">
      <c r="A20" s="3808"/>
      <c r="B20" s="1801" t="s">
        <v>2746</v>
      </c>
      <c r="C20" s="1807"/>
    </row>
    <row r="21" spans="1:15" ht="15.75" customHeight="1" thickBot="1">
      <c r="A21" s="3809"/>
      <c r="B21" s="1803" t="s">
        <v>2747</v>
      </c>
      <c r="C21" s="1804"/>
    </row>
    <row r="22" spans="1:15" ht="15" customHeight="1">
      <c r="A22" s="3807" t="s">
        <v>2748</v>
      </c>
      <c r="B22" s="1801" t="s">
        <v>2749</v>
      </c>
      <c r="C22" s="1802"/>
    </row>
    <row r="23" spans="1:15" ht="15" customHeight="1">
      <c r="A23" s="3808"/>
      <c r="B23" s="1801" t="s">
        <v>2750</v>
      </c>
      <c r="C23" s="1808"/>
    </row>
    <row r="24" spans="1:15" ht="15.75" customHeight="1" thickBot="1">
      <c r="A24" s="3809"/>
      <c r="B24" s="1803" t="s">
        <v>2751</v>
      </c>
      <c r="C24" s="1804"/>
    </row>
    <row r="25" spans="1:15" ht="15" customHeight="1">
      <c r="A25" s="1809"/>
      <c r="B25" s="1810"/>
      <c r="C25" s="1811"/>
    </row>
    <row r="26" spans="1:15" ht="15" customHeight="1">
      <c r="A26" s="1809"/>
      <c r="B26" s="1810"/>
      <c r="C26" s="1811"/>
    </row>
    <row r="27" spans="1:15" ht="15" customHeight="1">
      <c r="A27" s="1797"/>
      <c r="B27" s="1797"/>
      <c r="C27" s="1812"/>
    </row>
    <row r="28" spans="1:15" ht="15" customHeight="1">
      <c r="A28" s="1797"/>
      <c r="B28" s="1797"/>
      <c r="C28" s="1812"/>
    </row>
    <row r="29" spans="1:15" ht="15.75" customHeight="1" thickBot="1"/>
    <row r="30" spans="1:15" ht="15.75" customHeight="1" thickBot="1">
      <c r="D30" s="3802" t="s">
        <v>2752</v>
      </c>
      <c r="E30" s="3803"/>
      <c r="F30" s="3803"/>
      <c r="G30" s="3803"/>
      <c r="H30" s="3803"/>
      <c r="I30" s="3804"/>
      <c r="J30" s="3802" t="s">
        <v>2753</v>
      </c>
      <c r="K30" s="3803"/>
      <c r="L30" s="3803"/>
      <c r="M30" s="3803"/>
      <c r="N30" s="3803"/>
      <c r="O30" s="3804"/>
    </row>
    <row r="31" spans="1:15" ht="26.25" customHeight="1" thickBot="1">
      <c r="A31" s="1813" t="s">
        <v>392</v>
      </c>
      <c r="B31" s="1814" t="s">
        <v>2742</v>
      </c>
      <c r="C31" s="1814" t="s">
        <v>2754</v>
      </c>
      <c r="D31" s="1815" t="s">
        <v>2755</v>
      </c>
      <c r="E31" s="1816" t="s">
        <v>2756</v>
      </c>
      <c r="F31" s="1816" t="s">
        <v>2757</v>
      </c>
      <c r="G31" s="1816" t="s">
        <v>2758</v>
      </c>
      <c r="H31" s="1817" t="s">
        <v>2759</v>
      </c>
      <c r="I31" s="1818" t="s">
        <v>279</v>
      </c>
      <c r="J31" s="1819" t="s">
        <v>2755</v>
      </c>
      <c r="K31" s="1820" t="s">
        <v>2756</v>
      </c>
      <c r="L31" s="1820" t="s">
        <v>2757</v>
      </c>
      <c r="M31" s="1820" t="s">
        <v>2758</v>
      </c>
      <c r="N31" s="1821" t="s">
        <v>2759</v>
      </c>
      <c r="O31" s="1820" t="s">
        <v>279</v>
      </c>
    </row>
    <row r="32" spans="1:15">
      <c r="A32" s="1822">
        <f>$C$15</f>
        <v>0</v>
      </c>
      <c r="B32" s="658"/>
      <c r="C32" s="1822" t="s">
        <v>2760</v>
      </c>
      <c r="D32" s="1272"/>
      <c r="E32" s="1272"/>
      <c r="F32" s="1272"/>
      <c r="G32" s="1272"/>
      <c r="H32" s="1272"/>
      <c r="I32" s="1823">
        <f>D32+E32+F32+G32-H32</f>
        <v>0</v>
      </c>
      <c r="J32" s="1272"/>
      <c r="K32" s="1272"/>
      <c r="L32" s="1272"/>
      <c r="M32" s="1272"/>
      <c r="N32" s="1272"/>
      <c r="O32" s="1823">
        <f>J32+K32+L32+M32-N32</f>
        <v>0</v>
      </c>
    </row>
    <row r="33" spans="1:15">
      <c r="A33" s="1824"/>
      <c r="B33" s="658"/>
      <c r="C33" s="1824" t="s">
        <v>2761</v>
      </c>
      <c r="D33" s="1272"/>
      <c r="E33" s="1272"/>
      <c r="F33" s="1272"/>
      <c r="G33" s="1272"/>
      <c r="H33" s="1272"/>
      <c r="I33" s="1272"/>
      <c r="J33" s="1272"/>
      <c r="K33" s="1272"/>
      <c r="L33" s="1272"/>
      <c r="M33" s="1272"/>
      <c r="N33" s="1272"/>
      <c r="O33" s="1272"/>
    </row>
    <row r="34" spans="1:15">
      <c r="A34" s="1824"/>
      <c r="B34" s="658"/>
      <c r="C34" s="1824" t="s">
        <v>2762</v>
      </c>
      <c r="D34" s="1272"/>
      <c r="E34" s="1272"/>
      <c r="F34" s="1272"/>
      <c r="G34" s="1272"/>
      <c r="H34" s="1272"/>
      <c r="I34" s="1272"/>
      <c r="J34" s="1272"/>
      <c r="K34" s="1272"/>
      <c r="L34" s="1272"/>
      <c r="M34" s="1272"/>
      <c r="N34" s="1272"/>
      <c r="O34" s="1272"/>
    </row>
    <row r="35" spans="1:15">
      <c r="A35" s="1824"/>
      <c r="B35" s="658"/>
      <c r="C35" s="1824" t="s">
        <v>2763</v>
      </c>
      <c r="D35" s="1272"/>
      <c r="E35" s="1272"/>
      <c r="F35" s="1272"/>
      <c r="G35" s="1272"/>
      <c r="H35" s="1272"/>
      <c r="I35" s="1272"/>
      <c r="J35" s="1272"/>
      <c r="K35" s="1272"/>
      <c r="L35" s="1272"/>
      <c r="M35" s="1272"/>
      <c r="N35" s="1272"/>
      <c r="O35" s="1272"/>
    </row>
    <row r="36" spans="1:15">
      <c r="A36" s="1824"/>
      <c r="B36" s="658"/>
      <c r="C36" s="1824"/>
      <c r="D36" s="1272"/>
      <c r="E36" s="1272"/>
      <c r="F36" s="1272"/>
      <c r="G36" s="1272"/>
      <c r="H36" s="1272"/>
      <c r="I36" s="1272"/>
      <c r="J36" s="1272"/>
      <c r="K36" s="1272"/>
      <c r="L36" s="1272"/>
      <c r="M36" s="1272"/>
      <c r="N36" s="1272"/>
      <c r="O36" s="1272"/>
    </row>
    <row r="37" spans="1:15">
      <c r="A37" s="1824"/>
      <c r="B37" s="658"/>
      <c r="C37" s="1824"/>
      <c r="D37" s="1272"/>
      <c r="E37" s="1272"/>
      <c r="F37" s="1272"/>
      <c r="G37" s="1272"/>
      <c r="H37" s="1272"/>
      <c r="I37" s="1272"/>
      <c r="J37" s="1272"/>
      <c r="K37" s="1272"/>
      <c r="L37" s="1272"/>
      <c r="M37" s="1272"/>
      <c r="N37" s="1272"/>
      <c r="O37" s="1272"/>
    </row>
    <row r="38" spans="1:15">
      <c r="A38" s="1824"/>
      <c r="B38" s="658"/>
      <c r="C38" s="1824"/>
      <c r="D38" s="1272"/>
      <c r="E38" s="1272"/>
      <c r="F38" s="1272"/>
      <c r="G38" s="1272"/>
      <c r="H38" s="1272"/>
      <c r="I38" s="1272"/>
      <c r="J38" s="1272"/>
      <c r="K38" s="1272"/>
      <c r="L38" s="1272"/>
      <c r="M38" s="1272"/>
      <c r="N38" s="1272"/>
      <c r="O38" s="1272"/>
    </row>
    <row r="39" spans="1:15">
      <c r="A39" s="1824"/>
      <c r="B39" s="658"/>
      <c r="C39" s="1824"/>
      <c r="D39" s="1272"/>
      <c r="E39" s="1272"/>
      <c r="F39" s="1272"/>
      <c r="G39" s="1272"/>
      <c r="H39" s="1272"/>
      <c r="I39" s="1272"/>
      <c r="J39" s="1272"/>
      <c r="K39" s="1272"/>
      <c r="L39" s="1272"/>
      <c r="M39" s="1272"/>
      <c r="N39" s="1272"/>
      <c r="O39" s="1272"/>
    </row>
    <row r="40" spans="1:15">
      <c r="A40" s="1824"/>
      <c r="B40" s="658"/>
      <c r="C40" s="1824"/>
      <c r="D40" s="1272"/>
      <c r="E40" s="1272"/>
      <c r="F40" s="1272"/>
      <c r="G40" s="1272"/>
      <c r="H40" s="1272"/>
      <c r="I40" s="1272"/>
      <c r="J40" s="1272"/>
      <c r="K40" s="1272"/>
      <c r="L40" s="1272"/>
      <c r="M40" s="1272"/>
      <c r="N40" s="1272"/>
      <c r="O40" s="1272"/>
    </row>
    <row r="41" spans="1:15">
      <c r="A41" s="1824"/>
      <c r="B41" s="658"/>
      <c r="C41" s="1824"/>
      <c r="D41" s="1272"/>
      <c r="E41" s="1272"/>
      <c r="F41" s="1272"/>
      <c r="G41" s="1272"/>
      <c r="H41" s="1272"/>
      <c r="I41" s="1272"/>
      <c r="J41" s="1272"/>
      <c r="K41" s="1272"/>
      <c r="L41" s="1272"/>
      <c r="M41" s="1272"/>
      <c r="N41" s="1272"/>
      <c r="O41" s="1272"/>
    </row>
    <row r="42" spans="1:15">
      <c r="A42" s="1824"/>
      <c r="B42" s="658"/>
      <c r="C42" s="1824"/>
      <c r="D42" s="1272"/>
      <c r="E42" s="1272"/>
      <c r="F42" s="1272"/>
      <c r="G42" s="1272"/>
      <c r="H42" s="1272"/>
      <c r="I42" s="1272"/>
      <c r="J42" s="1272"/>
      <c r="K42" s="1272"/>
      <c r="L42" s="1272"/>
      <c r="M42" s="1272"/>
      <c r="N42" s="1272"/>
      <c r="O42" s="1272"/>
    </row>
    <row r="43" spans="1:15">
      <c r="A43" s="1824"/>
      <c r="B43" s="658"/>
      <c r="C43" s="1824"/>
      <c r="D43" s="1272"/>
      <c r="E43" s="1272"/>
      <c r="F43" s="1272"/>
      <c r="G43" s="1272"/>
      <c r="H43" s="1272"/>
      <c r="I43" s="1272"/>
      <c r="J43" s="1272"/>
      <c r="K43" s="1272"/>
      <c r="L43" s="1272"/>
      <c r="M43" s="1272"/>
      <c r="N43" s="1272"/>
      <c r="O43" s="1272"/>
    </row>
    <row r="44" spans="1:15">
      <c r="A44" s="1824"/>
      <c r="B44" s="658"/>
      <c r="C44" s="1824"/>
      <c r="D44" s="1272"/>
      <c r="E44" s="1272"/>
      <c r="F44" s="1272"/>
      <c r="G44" s="1272"/>
      <c r="H44" s="1272"/>
      <c r="I44" s="1272"/>
      <c r="J44" s="1272"/>
      <c r="K44" s="1272"/>
      <c r="L44" s="1272"/>
      <c r="M44" s="1272"/>
      <c r="N44" s="1272"/>
      <c r="O44" s="1272"/>
    </row>
    <row r="45" spans="1:15">
      <c r="A45" s="1824"/>
      <c r="B45" s="658"/>
      <c r="C45" s="1824"/>
      <c r="D45" s="1272"/>
      <c r="E45" s="1272"/>
      <c r="F45" s="1272"/>
      <c r="G45" s="1272"/>
      <c r="H45" s="1272"/>
      <c r="I45" s="1272"/>
      <c r="J45" s="1272"/>
      <c r="K45" s="1272"/>
      <c r="L45" s="1272"/>
      <c r="M45" s="1272"/>
      <c r="N45" s="1272"/>
      <c r="O45" s="1272"/>
    </row>
    <row r="46" spans="1:15">
      <c r="A46" s="1824"/>
      <c r="B46" s="658"/>
      <c r="C46" s="1824"/>
      <c r="D46" s="1272"/>
      <c r="E46" s="1272"/>
      <c r="F46" s="1272"/>
      <c r="G46" s="1272"/>
      <c r="H46" s="1272"/>
      <c r="I46" s="1272"/>
      <c r="J46" s="1272"/>
      <c r="K46" s="1272"/>
      <c r="L46" s="1272"/>
      <c r="M46" s="1272"/>
      <c r="N46" s="1272"/>
      <c r="O46" s="1272"/>
    </row>
    <row r="47" spans="1:15">
      <c r="A47" s="1824"/>
      <c r="B47" s="658"/>
      <c r="C47" s="1824"/>
      <c r="D47" s="1272"/>
      <c r="E47" s="1272"/>
      <c r="F47" s="1272"/>
      <c r="G47" s="1272"/>
      <c r="H47" s="1272"/>
      <c r="I47" s="1272"/>
      <c r="J47" s="1272"/>
      <c r="K47" s="1272"/>
      <c r="L47" s="1272"/>
      <c r="M47" s="1272"/>
      <c r="N47" s="1272"/>
      <c r="O47" s="1272"/>
    </row>
    <row r="48" spans="1:15">
      <c r="A48" s="1824"/>
      <c r="B48" s="658"/>
      <c r="C48" s="1824"/>
      <c r="D48" s="1272"/>
      <c r="E48" s="1272"/>
      <c r="F48" s="1272"/>
      <c r="G48" s="1272"/>
      <c r="H48" s="1272"/>
      <c r="I48" s="1272"/>
      <c r="J48" s="1272"/>
      <c r="K48" s="1272"/>
      <c r="L48" s="1272"/>
      <c r="M48" s="1272"/>
      <c r="N48" s="1272"/>
      <c r="O48" s="1272"/>
    </row>
    <row r="49" spans="1:15">
      <c r="A49" s="1824"/>
      <c r="B49" s="658"/>
      <c r="C49" s="1824"/>
      <c r="D49" s="1272"/>
      <c r="E49" s="1272"/>
      <c r="F49" s="1272"/>
      <c r="G49" s="1272"/>
      <c r="H49" s="1272"/>
      <c r="I49" s="1272"/>
      <c r="J49" s="1272"/>
      <c r="K49" s="1272"/>
      <c r="L49" s="1272"/>
      <c r="M49" s="1272"/>
      <c r="N49" s="1272"/>
      <c r="O49" s="1272"/>
    </row>
    <row r="50" spans="1:15">
      <c r="A50" s="1824"/>
      <c r="B50" s="658"/>
      <c r="C50" s="1824"/>
      <c r="D50" s="1272"/>
      <c r="E50" s="1272"/>
      <c r="F50" s="1272"/>
      <c r="G50" s="1272"/>
      <c r="H50" s="1272"/>
      <c r="I50" s="1272"/>
      <c r="J50" s="1272"/>
      <c r="K50" s="1272"/>
      <c r="L50" s="1272"/>
      <c r="M50" s="1272"/>
      <c r="N50" s="1272"/>
      <c r="O50" s="1272"/>
    </row>
    <row r="51" spans="1:15">
      <c r="A51" s="1824"/>
      <c r="B51" s="658"/>
      <c r="C51" s="1824"/>
      <c r="D51" s="1272"/>
      <c r="E51" s="1272"/>
      <c r="F51" s="1272"/>
      <c r="G51" s="1272"/>
      <c r="H51" s="1272"/>
      <c r="I51" s="1272"/>
      <c r="J51" s="1272"/>
      <c r="K51" s="1272"/>
      <c r="L51" s="1272"/>
      <c r="M51" s="1272"/>
      <c r="N51" s="1272"/>
      <c r="O51" s="1272"/>
    </row>
    <row r="52" spans="1:15">
      <c r="A52" s="1824"/>
      <c r="B52" s="658"/>
      <c r="C52" s="1824"/>
      <c r="D52" s="1272"/>
      <c r="E52" s="1272"/>
      <c r="F52" s="1272"/>
      <c r="G52" s="1272"/>
      <c r="H52" s="1272"/>
      <c r="I52" s="1272"/>
      <c r="J52" s="1272"/>
      <c r="K52" s="1272"/>
      <c r="L52" s="1272"/>
      <c r="M52" s="1272"/>
      <c r="N52" s="1272"/>
      <c r="O52" s="1272"/>
    </row>
    <row r="53" spans="1:15">
      <c r="A53" s="1824"/>
      <c r="B53" s="658"/>
      <c r="C53" s="1824"/>
      <c r="D53" s="1272"/>
      <c r="E53" s="1272"/>
      <c r="F53" s="1272"/>
      <c r="G53" s="1272"/>
      <c r="H53" s="1272"/>
      <c r="I53" s="1272"/>
      <c r="J53" s="1272"/>
      <c r="K53" s="1272"/>
      <c r="L53" s="1272"/>
      <c r="M53" s="1272"/>
      <c r="N53" s="1272"/>
      <c r="O53" s="1272"/>
    </row>
    <row r="54" spans="1:15">
      <c r="A54" s="1824"/>
      <c r="B54" s="658"/>
      <c r="C54" s="1824"/>
      <c r="D54" s="1272"/>
      <c r="E54" s="1272"/>
      <c r="F54" s="1272"/>
      <c r="G54" s="1272"/>
      <c r="H54" s="1272"/>
      <c r="I54" s="1272"/>
      <c r="J54" s="1272"/>
      <c r="K54" s="1272"/>
      <c r="L54" s="1272"/>
      <c r="M54" s="1272"/>
      <c r="N54" s="1272"/>
      <c r="O54" s="1272"/>
    </row>
    <row r="55" spans="1:15">
      <c r="A55" s="1824"/>
      <c r="B55" s="658"/>
      <c r="C55" s="1824"/>
      <c r="D55" s="1272"/>
      <c r="E55" s="1272"/>
      <c r="F55" s="1272"/>
      <c r="G55" s="1272"/>
      <c r="H55" s="1272"/>
      <c r="I55" s="1272"/>
      <c r="J55" s="1272"/>
      <c r="K55" s="1272"/>
      <c r="L55" s="1272"/>
      <c r="M55" s="1272"/>
      <c r="N55" s="1272"/>
      <c r="O55" s="1272"/>
    </row>
    <row r="56" spans="1:15">
      <c r="A56" s="1824"/>
      <c r="B56" s="658"/>
      <c r="C56" s="1824"/>
      <c r="D56" s="1272"/>
      <c r="E56" s="1272"/>
      <c r="F56" s="1272"/>
      <c r="G56" s="1272"/>
      <c r="H56" s="1272"/>
      <c r="I56" s="1272"/>
      <c r="J56" s="1272"/>
      <c r="K56" s="1272"/>
      <c r="L56" s="1272"/>
      <c r="M56" s="1272"/>
      <c r="N56" s="1272"/>
      <c r="O56" s="1272"/>
    </row>
    <row r="57" spans="1:15">
      <c r="A57" s="1824"/>
      <c r="B57" s="658"/>
      <c r="C57" s="1824"/>
      <c r="D57" s="1272"/>
      <c r="E57" s="1272"/>
      <c r="F57" s="1272"/>
      <c r="G57" s="1272"/>
      <c r="H57" s="1272"/>
      <c r="I57" s="1272"/>
      <c r="J57" s="1272"/>
      <c r="K57" s="1272"/>
      <c r="L57" s="1272"/>
      <c r="M57" s="1272"/>
      <c r="N57" s="1272"/>
      <c r="O57" s="1272"/>
    </row>
    <row r="58" spans="1:15">
      <c r="A58" s="1824"/>
      <c r="B58" s="658"/>
      <c r="C58" s="1824"/>
      <c r="D58" s="1272"/>
      <c r="E58" s="1272"/>
      <c r="F58" s="1272"/>
      <c r="G58" s="1272"/>
      <c r="H58" s="1272"/>
      <c r="I58" s="1272"/>
      <c r="J58" s="1272"/>
      <c r="K58" s="1272"/>
      <c r="L58" s="1272"/>
      <c r="M58" s="1272"/>
      <c r="N58" s="1272"/>
      <c r="O58" s="1272"/>
    </row>
    <row r="59" spans="1:15">
      <c r="A59" s="1824"/>
      <c r="B59" s="658"/>
      <c r="C59" s="1824"/>
      <c r="D59" s="1272"/>
      <c r="E59" s="1272"/>
      <c r="F59" s="1272"/>
      <c r="G59" s="1272"/>
      <c r="H59" s="1272"/>
      <c r="I59" s="1272"/>
      <c r="J59" s="1272"/>
      <c r="K59" s="1272"/>
      <c r="L59" s="1272"/>
      <c r="M59" s="1272"/>
      <c r="N59" s="1272"/>
      <c r="O59" s="1272"/>
    </row>
    <row r="60" spans="1:15">
      <c r="A60" s="1824"/>
      <c r="B60" s="658"/>
      <c r="C60" s="1824"/>
      <c r="D60" s="1272"/>
      <c r="E60" s="1272"/>
      <c r="F60" s="1272"/>
      <c r="G60" s="1272"/>
      <c r="H60" s="1272"/>
      <c r="I60" s="1272"/>
      <c r="J60" s="1272"/>
      <c r="K60" s="1272"/>
      <c r="L60" s="1272"/>
      <c r="M60" s="1272"/>
      <c r="N60" s="1272"/>
      <c r="O60" s="1272"/>
    </row>
    <row r="61" spans="1:15">
      <c r="A61" s="1824"/>
      <c r="B61" s="658"/>
      <c r="C61" s="1824"/>
      <c r="D61" s="1272"/>
      <c r="E61" s="1272"/>
      <c r="F61" s="1272"/>
      <c r="G61" s="1272"/>
      <c r="H61" s="1272"/>
      <c r="I61" s="1272"/>
      <c r="J61" s="1272"/>
      <c r="K61" s="1272"/>
      <c r="L61" s="1272"/>
      <c r="M61" s="1272"/>
      <c r="N61" s="1272"/>
      <c r="O61" s="1272"/>
    </row>
    <row r="62" spans="1:15">
      <c r="A62" s="1824"/>
      <c r="B62" s="658"/>
      <c r="C62" s="1824"/>
      <c r="D62" s="1272"/>
      <c r="E62" s="1272"/>
      <c r="F62" s="1272"/>
      <c r="G62" s="1272"/>
      <c r="H62" s="1272"/>
      <c r="I62" s="1272"/>
      <c r="J62" s="1272"/>
      <c r="K62" s="1272"/>
      <c r="L62" s="1272"/>
      <c r="M62" s="1272"/>
      <c r="N62" s="1272"/>
      <c r="O62" s="1272"/>
    </row>
    <row r="63" spans="1:15">
      <c r="A63" s="1824"/>
      <c r="B63" s="658"/>
      <c r="C63" s="1824"/>
      <c r="D63" s="1272"/>
      <c r="E63" s="1272"/>
      <c r="F63" s="1272"/>
      <c r="G63" s="1272"/>
      <c r="H63" s="1272"/>
      <c r="I63" s="1272"/>
      <c r="J63" s="1272"/>
      <c r="K63" s="1272"/>
      <c r="L63" s="1272"/>
      <c r="M63" s="1272"/>
      <c r="N63" s="1272"/>
      <c r="O63" s="1272"/>
    </row>
    <row r="64" spans="1:15">
      <c r="A64" s="1824"/>
      <c r="B64" s="658"/>
      <c r="C64" s="1824"/>
      <c r="D64" s="1272"/>
      <c r="E64" s="1272"/>
      <c r="F64" s="1272"/>
      <c r="G64" s="1272"/>
      <c r="H64" s="1272"/>
      <c r="I64" s="1272"/>
      <c r="J64" s="1272"/>
      <c r="K64" s="1272"/>
      <c r="L64" s="1272"/>
      <c r="M64" s="1272"/>
      <c r="N64" s="1272"/>
      <c r="O64" s="1272"/>
    </row>
    <row r="65" spans="1:15">
      <c r="A65" s="1824"/>
      <c r="B65" s="658"/>
      <c r="C65" s="1824"/>
      <c r="D65" s="1272"/>
      <c r="E65" s="1272"/>
      <c r="F65" s="1272"/>
      <c r="G65" s="1272"/>
      <c r="H65" s="1272"/>
      <c r="I65" s="1272"/>
      <c r="J65" s="1272"/>
      <c r="K65" s="1272"/>
      <c r="L65" s="1272"/>
      <c r="M65" s="1272"/>
      <c r="N65" s="1272"/>
      <c r="O65" s="1272"/>
    </row>
    <row r="66" spans="1:15">
      <c r="A66" s="1824"/>
      <c r="B66" s="658"/>
      <c r="C66" s="1824"/>
      <c r="D66" s="1272"/>
      <c r="E66" s="1272"/>
      <c r="F66" s="1272"/>
      <c r="G66" s="1272"/>
      <c r="H66" s="1272"/>
      <c r="I66" s="1272"/>
      <c r="J66" s="1272"/>
      <c r="K66" s="1272"/>
      <c r="L66" s="1272"/>
      <c r="M66" s="1272"/>
      <c r="N66" s="1272"/>
      <c r="O66" s="1272"/>
    </row>
    <row r="67" spans="1:15">
      <c r="A67" s="1824"/>
      <c r="B67" s="658"/>
      <c r="C67" s="1824"/>
      <c r="D67" s="1272"/>
      <c r="E67" s="1272"/>
      <c r="F67" s="1272"/>
      <c r="G67" s="1272"/>
      <c r="H67" s="1272"/>
      <c r="I67" s="1272"/>
      <c r="J67" s="1272"/>
      <c r="K67" s="1272"/>
      <c r="L67" s="1272"/>
      <c r="M67" s="1272"/>
      <c r="N67" s="1272"/>
      <c r="O67" s="1272"/>
    </row>
    <row r="68" spans="1:15">
      <c r="A68" s="1824"/>
      <c r="B68" s="658"/>
      <c r="C68" s="1824"/>
      <c r="D68" s="1272"/>
      <c r="E68" s="1272"/>
      <c r="F68" s="1272"/>
      <c r="G68" s="1272"/>
      <c r="H68" s="1272"/>
      <c r="I68" s="1272"/>
      <c r="J68" s="1272"/>
      <c r="K68" s="1272"/>
      <c r="L68" s="1272"/>
      <c r="M68" s="1272"/>
      <c r="N68" s="1272"/>
      <c r="O68" s="1272"/>
    </row>
    <row r="69" spans="1:15">
      <c r="A69" s="1824"/>
      <c r="B69" s="658"/>
      <c r="C69" s="1824"/>
      <c r="D69" s="1272"/>
      <c r="E69" s="1272"/>
      <c r="F69" s="1272"/>
      <c r="G69" s="1272"/>
      <c r="H69" s="1272"/>
      <c r="I69" s="1272"/>
      <c r="J69" s="1272"/>
      <c r="K69" s="1272"/>
      <c r="L69" s="1272"/>
      <c r="M69" s="1272"/>
      <c r="N69" s="1272"/>
      <c r="O69" s="1272"/>
    </row>
    <row r="70" spans="1:15">
      <c r="A70" s="1824"/>
      <c r="B70" s="658"/>
      <c r="C70" s="1824"/>
      <c r="D70" s="1272"/>
      <c r="E70" s="1272"/>
      <c r="F70" s="1272"/>
      <c r="G70" s="1272"/>
      <c r="H70" s="1272"/>
      <c r="I70" s="1272"/>
      <c r="J70" s="1272"/>
      <c r="K70" s="1272"/>
      <c r="L70" s="1272"/>
      <c r="M70" s="1272"/>
      <c r="N70" s="1272"/>
      <c r="O70" s="1272"/>
    </row>
    <row r="71" spans="1:15">
      <c r="A71" s="1824"/>
      <c r="B71" s="658"/>
      <c r="C71" s="1824"/>
      <c r="D71" s="1272"/>
      <c r="E71" s="1272"/>
      <c r="F71" s="1272"/>
      <c r="G71" s="1272"/>
      <c r="H71" s="1272"/>
      <c r="I71" s="1272"/>
      <c r="J71" s="1272"/>
      <c r="K71" s="1272"/>
      <c r="L71" s="1272"/>
      <c r="M71" s="1272"/>
      <c r="N71" s="1272"/>
      <c r="O71" s="1272"/>
    </row>
    <row r="72" spans="1:15">
      <c r="A72" s="1824"/>
      <c r="B72" s="658"/>
      <c r="C72" s="1824"/>
      <c r="D72" s="1272"/>
      <c r="E72" s="1272"/>
      <c r="F72" s="1272"/>
      <c r="G72" s="1272"/>
      <c r="H72" s="1272"/>
      <c r="I72" s="1272"/>
      <c r="J72" s="1272"/>
      <c r="K72" s="1272"/>
      <c r="L72" s="1272"/>
      <c r="M72" s="1272"/>
      <c r="N72" s="1272"/>
      <c r="O72" s="1272"/>
    </row>
    <row r="73" spans="1:15">
      <c r="A73" s="1824"/>
      <c r="B73" s="658"/>
      <c r="C73" s="1824"/>
      <c r="D73" s="1272"/>
      <c r="E73" s="1272"/>
      <c r="F73" s="1272"/>
      <c r="G73" s="1272"/>
      <c r="H73" s="1272"/>
      <c r="I73" s="1272"/>
      <c r="J73" s="1272"/>
      <c r="K73" s="1272"/>
      <c r="L73" s="1272"/>
      <c r="M73" s="1272"/>
      <c r="N73" s="1272"/>
      <c r="O73" s="1272"/>
    </row>
    <row r="74" spans="1:15">
      <c r="A74" s="1824"/>
      <c r="B74" s="658"/>
      <c r="C74" s="1824"/>
      <c r="D74" s="1272"/>
      <c r="E74" s="1272"/>
      <c r="F74" s="1272"/>
      <c r="G74" s="1272"/>
      <c r="H74" s="1272"/>
      <c r="I74" s="1272"/>
      <c r="J74" s="1272"/>
      <c r="K74" s="1272"/>
      <c r="L74" s="1272"/>
      <c r="M74" s="1272"/>
      <c r="N74" s="1272"/>
      <c r="O74" s="1272"/>
    </row>
    <row r="75" spans="1:15">
      <c r="A75" s="1824"/>
      <c r="B75" s="658"/>
      <c r="C75" s="1824"/>
      <c r="D75" s="1272"/>
      <c r="E75" s="1272"/>
      <c r="F75" s="1272"/>
      <c r="G75" s="1272"/>
      <c r="H75" s="1272"/>
      <c r="I75" s="1272"/>
      <c r="J75" s="1272"/>
      <c r="K75" s="1272"/>
      <c r="L75" s="1272"/>
      <c r="M75" s="1272"/>
      <c r="N75" s="1272"/>
      <c r="O75" s="1272"/>
    </row>
    <row r="76" spans="1:15">
      <c r="A76" s="1824"/>
      <c r="B76" s="658"/>
      <c r="C76" s="1824"/>
      <c r="D76" s="1272"/>
      <c r="E76" s="1272"/>
      <c r="F76" s="1272"/>
      <c r="G76" s="1272"/>
      <c r="H76" s="1272"/>
      <c r="I76" s="1272"/>
      <c r="J76" s="1272"/>
      <c r="K76" s="1272"/>
      <c r="L76" s="1272"/>
      <c r="M76" s="1272"/>
      <c r="N76" s="1272"/>
      <c r="O76" s="1272"/>
    </row>
    <row r="77" spans="1:15">
      <c r="A77" s="1824"/>
      <c r="B77" s="658"/>
      <c r="C77" s="1824"/>
      <c r="D77" s="1272"/>
      <c r="E77" s="1272"/>
      <c r="F77" s="1272"/>
      <c r="G77" s="1272"/>
      <c r="H77" s="1272"/>
      <c r="I77" s="1272"/>
      <c r="J77" s="1272"/>
      <c r="K77" s="1272"/>
      <c r="L77" s="1272"/>
      <c r="M77" s="1272"/>
      <c r="N77" s="1272"/>
      <c r="O77" s="1272"/>
    </row>
    <row r="78" spans="1:15">
      <c r="A78" s="1824"/>
      <c r="B78" s="658"/>
      <c r="C78" s="1824"/>
      <c r="D78" s="1272"/>
      <c r="E78" s="1272"/>
      <c r="F78" s="1272"/>
      <c r="G78" s="1272"/>
      <c r="H78" s="1272"/>
      <c r="I78" s="1272"/>
      <c r="J78" s="1272"/>
      <c r="K78" s="1272"/>
      <c r="L78" s="1272"/>
      <c r="M78" s="1272"/>
      <c r="N78" s="1272"/>
      <c r="O78" s="1272"/>
    </row>
    <row r="79" spans="1:15">
      <c r="A79" s="1824"/>
      <c r="B79" s="658"/>
      <c r="C79" s="1824"/>
      <c r="D79" s="1272"/>
      <c r="E79" s="1272"/>
      <c r="F79" s="1272"/>
      <c r="G79" s="1272"/>
      <c r="H79" s="1272"/>
      <c r="I79" s="1272"/>
      <c r="J79" s="1272"/>
      <c r="K79" s="1272"/>
      <c r="L79" s="1272"/>
      <c r="M79" s="1272"/>
      <c r="N79" s="1272"/>
      <c r="O79" s="1272"/>
    </row>
    <row r="80" spans="1:15">
      <c r="A80" s="1824"/>
      <c r="B80" s="658"/>
      <c r="C80" s="1824"/>
      <c r="D80" s="1272"/>
      <c r="E80" s="1272"/>
      <c r="F80" s="1272"/>
      <c r="G80" s="1272"/>
      <c r="H80" s="1272"/>
      <c r="I80" s="1272"/>
      <c r="J80" s="1272"/>
      <c r="K80" s="1272"/>
      <c r="L80" s="1272"/>
      <c r="M80" s="1272"/>
      <c r="N80" s="1272"/>
      <c r="O80" s="1272"/>
    </row>
    <row r="81" spans="1:15" ht="15.75" thickBot="1">
      <c r="A81" s="1825"/>
      <c r="B81" s="658"/>
      <c r="C81" s="1825"/>
      <c r="D81" s="1272"/>
      <c r="E81" s="1272"/>
      <c r="F81" s="1272"/>
      <c r="G81" s="1272"/>
      <c r="H81" s="1272"/>
      <c r="I81" s="1272"/>
      <c r="J81" s="1272"/>
      <c r="K81" s="1272"/>
      <c r="L81" s="1272"/>
      <c r="M81" s="1272"/>
      <c r="N81" s="1272"/>
      <c r="O81" s="1272"/>
    </row>
    <row r="82" spans="1:15">
      <c r="B82" s="658"/>
      <c r="D82" s="1272"/>
      <c r="E82" s="1272"/>
      <c r="F82" s="1272"/>
      <c r="G82" s="1272"/>
      <c r="H82" s="1272"/>
      <c r="I82" s="1272"/>
      <c r="J82" s="1272"/>
      <c r="K82" s="1272"/>
      <c r="L82" s="1272"/>
      <c r="M82" s="1272"/>
      <c r="N82" s="1272"/>
      <c r="O82" s="1272"/>
    </row>
    <row r="83" spans="1:15">
      <c r="B83" s="658"/>
      <c r="D83" s="1272"/>
      <c r="E83" s="1272"/>
      <c r="F83" s="1272"/>
      <c r="G83" s="1272"/>
      <c r="H83" s="1272"/>
      <c r="I83" s="1272"/>
      <c r="J83" s="1272"/>
      <c r="K83" s="1272"/>
      <c r="L83" s="1272"/>
      <c r="M83" s="1272"/>
      <c r="N83" s="1272"/>
      <c r="O83" s="1272"/>
    </row>
    <row r="84" spans="1:15">
      <c r="B84" s="658"/>
      <c r="D84" s="1272"/>
      <c r="E84" s="1272"/>
      <c r="F84" s="1272"/>
      <c r="G84" s="1272"/>
      <c r="H84" s="1272"/>
      <c r="I84" s="1272"/>
      <c r="J84" s="1272"/>
      <c r="K84" s="1272"/>
      <c r="L84" s="1272"/>
      <c r="M84" s="1272"/>
      <c r="N84" s="1272"/>
      <c r="O84" s="1272"/>
    </row>
    <row r="85" spans="1:15">
      <c r="B85" s="658"/>
      <c r="D85" s="1272"/>
      <c r="E85" s="1272"/>
      <c r="F85" s="1272"/>
      <c r="G85" s="1272"/>
      <c r="H85" s="1272"/>
      <c r="I85" s="1272"/>
      <c r="J85" s="1272"/>
      <c r="K85" s="1272"/>
      <c r="L85" s="1272"/>
      <c r="M85" s="1272"/>
      <c r="N85" s="1272"/>
      <c r="O85" s="1272"/>
    </row>
    <row r="86" spans="1:15">
      <c r="B86" s="658"/>
      <c r="D86" s="1272"/>
      <c r="E86" s="1272"/>
      <c r="F86" s="1272"/>
      <c r="G86" s="1272"/>
      <c r="H86" s="1272"/>
      <c r="I86" s="1272"/>
      <c r="J86" s="1272"/>
      <c r="K86" s="1272"/>
      <c r="L86" s="1272"/>
      <c r="M86" s="1272"/>
      <c r="N86" s="1272"/>
      <c r="O86" s="1272"/>
    </row>
    <row r="87" spans="1:15">
      <c r="B87" s="658"/>
      <c r="D87" s="1272"/>
      <c r="E87" s="1272"/>
      <c r="F87" s="1272"/>
      <c r="G87" s="1272"/>
      <c r="H87" s="1272"/>
      <c r="I87" s="1272"/>
      <c r="J87" s="1272"/>
      <c r="K87" s="1272"/>
      <c r="L87" s="1272"/>
      <c r="M87" s="1272"/>
      <c r="N87" s="1272"/>
      <c r="O87" s="1272"/>
    </row>
    <row r="88" spans="1:15">
      <c r="B88" s="658"/>
      <c r="D88" s="1272"/>
      <c r="E88" s="1272"/>
      <c r="F88" s="1272"/>
      <c r="G88" s="1272"/>
      <c r="H88" s="1272"/>
      <c r="I88" s="1272"/>
      <c r="J88" s="1272"/>
      <c r="K88" s="1272"/>
      <c r="L88" s="1272"/>
      <c r="M88" s="1272"/>
      <c r="N88" s="1272"/>
      <c r="O88" s="1272"/>
    </row>
    <row r="89" spans="1:15">
      <c r="B89" s="658"/>
      <c r="D89" s="1272"/>
      <c r="E89" s="1272"/>
      <c r="F89" s="1272"/>
      <c r="G89" s="1272"/>
      <c r="H89" s="1272"/>
      <c r="I89" s="1272"/>
      <c r="J89" s="1272"/>
      <c r="K89" s="1272"/>
      <c r="L89" s="1272"/>
      <c r="M89" s="1272"/>
      <c r="N89" s="1272"/>
      <c r="O89" s="1272"/>
    </row>
    <row r="90" spans="1:15">
      <c r="B90" s="658"/>
      <c r="D90" s="1272"/>
      <c r="E90" s="1272"/>
      <c r="F90" s="1272"/>
      <c r="G90" s="1272"/>
      <c r="H90" s="1272"/>
      <c r="I90" s="1272"/>
      <c r="J90" s="1272"/>
      <c r="K90" s="1272"/>
      <c r="L90" s="1272"/>
      <c r="M90" s="1272"/>
      <c r="N90" s="1272"/>
      <c r="O90" s="1272"/>
    </row>
    <row r="91" spans="1:15">
      <c r="B91" s="658"/>
      <c r="D91" s="1272"/>
      <c r="E91" s="1272"/>
      <c r="F91" s="1272"/>
      <c r="G91" s="1272"/>
      <c r="H91" s="1272"/>
      <c r="I91" s="1272"/>
      <c r="J91" s="1272"/>
      <c r="K91" s="1272"/>
      <c r="L91" s="1272"/>
      <c r="M91" s="1272"/>
      <c r="N91" s="1272"/>
      <c r="O91" s="1272"/>
    </row>
    <row r="92" spans="1:15">
      <c r="B92" s="658"/>
      <c r="D92" s="1272"/>
      <c r="E92" s="1272"/>
      <c r="F92" s="1272"/>
      <c r="G92" s="1272"/>
      <c r="H92" s="1272"/>
      <c r="I92" s="1272"/>
      <c r="J92" s="1272"/>
      <c r="K92" s="1272"/>
      <c r="L92" s="1272"/>
      <c r="M92" s="1272"/>
      <c r="N92" s="1272"/>
      <c r="O92" s="1272"/>
    </row>
    <row r="93" spans="1:15">
      <c r="B93" s="658"/>
      <c r="D93" s="1272"/>
      <c r="E93" s="1272"/>
      <c r="F93" s="1272"/>
      <c r="G93" s="1272"/>
      <c r="H93" s="1272"/>
      <c r="I93" s="1272"/>
      <c r="J93" s="1272"/>
      <c r="K93" s="1272"/>
      <c r="L93" s="1272"/>
      <c r="M93" s="1272"/>
      <c r="N93" s="1272"/>
      <c r="O93" s="1272"/>
    </row>
    <row r="94" spans="1:15">
      <c r="B94" s="658"/>
      <c r="D94" s="1272"/>
      <c r="E94" s="1272"/>
      <c r="F94" s="1272"/>
      <c r="G94" s="1272"/>
      <c r="H94" s="1272"/>
      <c r="I94" s="1272"/>
      <c r="J94" s="1272"/>
      <c r="K94" s="1272"/>
      <c r="L94" s="1272"/>
      <c r="M94" s="1272"/>
      <c r="N94" s="1272"/>
      <c r="O94" s="1272"/>
    </row>
    <row r="95" spans="1:15">
      <c r="B95" s="658"/>
      <c r="D95" s="1272"/>
      <c r="E95" s="1272"/>
      <c r="F95" s="1272"/>
      <c r="G95" s="1272"/>
      <c r="H95" s="1272"/>
      <c r="I95" s="1272"/>
      <c r="J95" s="1272"/>
      <c r="K95" s="1272"/>
      <c r="L95" s="1272"/>
      <c r="M95" s="1272"/>
      <c r="N95" s="1272"/>
      <c r="O95" s="1272"/>
    </row>
    <row r="96" spans="1:15">
      <c r="B96" s="658"/>
      <c r="D96" s="1272"/>
      <c r="E96" s="1272"/>
      <c r="F96" s="1272"/>
      <c r="G96" s="1272"/>
      <c r="H96" s="1272"/>
      <c r="I96" s="1272"/>
      <c r="J96" s="1272"/>
      <c r="K96" s="1272"/>
      <c r="L96" s="1272"/>
      <c r="M96" s="1272"/>
      <c r="N96" s="1272"/>
      <c r="O96" s="1272"/>
    </row>
    <row r="97" spans="2:15">
      <c r="B97" s="658"/>
      <c r="D97" s="1272"/>
      <c r="E97" s="1272"/>
      <c r="F97" s="1272"/>
      <c r="G97" s="1272"/>
      <c r="H97" s="1272"/>
      <c r="I97" s="1272"/>
      <c r="J97" s="1272"/>
      <c r="K97" s="1272"/>
      <c r="L97" s="1272"/>
      <c r="M97" s="1272"/>
      <c r="N97" s="1272"/>
      <c r="O97" s="1272"/>
    </row>
    <row r="98" spans="2:15">
      <c r="B98" s="658"/>
      <c r="D98" s="1272"/>
      <c r="E98" s="1272"/>
      <c r="F98" s="1272"/>
      <c r="G98" s="1272"/>
      <c r="H98" s="1272"/>
      <c r="I98" s="1272"/>
      <c r="J98" s="1272"/>
      <c r="K98" s="1272"/>
      <c r="L98" s="1272"/>
      <c r="M98" s="1272"/>
      <c r="N98" s="1272"/>
      <c r="O98" s="1272"/>
    </row>
    <row r="99" spans="2:15">
      <c r="B99" s="658"/>
      <c r="D99" s="1272"/>
      <c r="E99" s="1272"/>
      <c r="F99" s="1272"/>
      <c r="G99" s="1272"/>
      <c r="H99" s="1272"/>
      <c r="I99" s="1272"/>
      <c r="J99" s="1272"/>
      <c r="K99" s="1272"/>
      <c r="L99" s="1272"/>
      <c r="M99" s="1272"/>
      <c r="N99" s="1272"/>
      <c r="O99" s="1272"/>
    </row>
    <row r="100" spans="2:15">
      <c r="B100" s="658"/>
      <c r="D100" s="1272"/>
      <c r="E100" s="1272"/>
      <c r="F100" s="1272"/>
      <c r="G100" s="1272"/>
      <c r="H100" s="1272"/>
      <c r="I100" s="1272"/>
      <c r="J100" s="1272"/>
      <c r="K100" s="1272"/>
      <c r="L100" s="1272"/>
      <c r="M100" s="1272"/>
      <c r="N100" s="1272"/>
      <c r="O100" s="1272"/>
    </row>
    <row r="101" spans="2:15">
      <c r="B101" s="658"/>
      <c r="D101" s="1272"/>
      <c r="E101" s="1272"/>
      <c r="F101" s="1272"/>
      <c r="G101" s="1272"/>
      <c r="H101" s="1272"/>
      <c r="I101" s="1272"/>
      <c r="J101" s="1272"/>
      <c r="K101" s="1272"/>
      <c r="L101" s="1272"/>
      <c r="M101" s="1272"/>
      <c r="N101" s="1272"/>
      <c r="O101" s="1272"/>
    </row>
    <row r="102" spans="2:15">
      <c r="B102" s="658"/>
      <c r="D102" s="1272"/>
      <c r="E102" s="1272"/>
      <c r="F102" s="1272"/>
      <c r="G102" s="1272"/>
      <c r="H102" s="1272"/>
      <c r="I102" s="1272"/>
      <c r="J102" s="1272"/>
      <c r="K102" s="1272"/>
      <c r="L102" s="1272"/>
      <c r="M102" s="1272"/>
      <c r="N102" s="1272"/>
      <c r="O102" s="1272"/>
    </row>
    <row r="103" spans="2:15">
      <c r="B103" s="658"/>
      <c r="D103" s="1272"/>
      <c r="E103" s="1272"/>
      <c r="F103" s="1272"/>
      <c r="G103" s="1272"/>
      <c r="H103" s="1272"/>
      <c r="I103" s="1272"/>
      <c r="J103" s="1272"/>
      <c r="K103" s="1272"/>
      <c r="L103" s="1272"/>
      <c r="M103" s="1272"/>
      <c r="N103" s="1272"/>
      <c r="O103" s="1272"/>
    </row>
    <row r="104" spans="2:15">
      <c r="B104" s="658"/>
      <c r="D104" s="1272"/>
      <c r="E104" s="1272"/>
      <c r="F104" s="1272"/>
      <c r="G104" s="1272"/>
      <c r="H104" s="1272"/>
      <c r="I104" s="1272"/>
      <c r="J104" s="1272"/>
      <c r="K104" s="1272"/>
      <c r="L104" s="1272"/>
      <c r="M104" s="1272"/>
      <c r="N104" s="1272"/>
      <c r="O104" s="1272"/>
    </row>
    <row r="105" spans="2:15">
      <c r="B105" s="658"/>
      <c r="D105" s="1272"/>
      <c r="E105" s="1272"/>
      <c r="F105" s="1272"/>
      <c r="G105" s="1272"/>
      <c r="H105" s="1272"/>
      <c r="I105" s="1272"/>
      <c r="J105" s="1272"/>
      <c r="K105" s="1272"/>
      <c r="L105" s="1272"/>
      <c r="M105" s="1272"/>
      <c r="N105" s="1272"/>
      <c r="O105" s="1272"/>
    </row>
    <row r="106" spans="2:15">
      <c r="B106" s="658"/>
      <c r="D106" s="1272"/>
      <c r="E106" s="1272"/>
      <c r="F106" s="1272"/>
      <c r="G106" s="1272"/>
      <c r="H106" s="1272"/>
      <c r="I106" s="1272"/>
      <c r="J106" s="1272"/>
      <c r="K106" s="1272"/>
      <c r="L106" s="1272"/>
      <c r="M106" s="1272"/>
      <c r="N106" s="1272"/>
      <c r="O106" s="1272"/>
    </row>
    <row r="107" spans="2:15">
      <c r="B107" s="658"/>
      <c r="D107" s="1272"/>
      <c r="E107" s="1272"/>
      <c r="F107" s="1272"/>
      <c r="G107" s="1272"/>
      <c r="H107" s="1272"/>
      <c r="I107" s="1272"/>
      <c r="J107" s="1272"/>
      <c r="K107" s="1272"/>
      <c r="L107" s="1272"/>
      <c r="M107" s="1272"/>
      <c r="N107" s="1272"/>
      <c r="O107" s="1272"/>
    </row>
    <row r="108" spans="2:15">
      <c r="B108" s="658"/>
      <c r="D108" s="1272"/>
      <c r="E108" s="1272"/>
      <c r="F108" s="1272"/>
      <c r="G108" s="1272"/>
      <c r="H108" s="1272"/>
      <c r="I108" s="1272"/>
      <c r="J108" s="1272"/>
      <c r="K108" s="1272"/>
      <c r="L108" s="1272"/>
      <c r="M108" s="1272"/>
      <c r="N108" s="1272"/>
      <c r="O108" s="1272"/>
    </row>
    <row r="109" spans="2:15">
      <c r="B109" s="658"/>
      <c r="D109" s="1272"/>
      <c r="E109" s="1272"/>
      <c r="F109" s="1272"/>
      <c r="G109" s="1272"/>
      <c r="H109" s="1272"/>
      <c r="I109" s="1272"/>
      <c r="J109" s="1272"/>
      <c r="K109" s="1272"/>
      <c r="L109" s="1272"/>
      <c r="M109" s="1272"/>
      <c r="N109" s="1272"/>
      <c r="O109" s="1272"/>
    </row>
    <row r="110" spans="2:15">
      <c r="B110" s="658"/>
      <c r="D110" s="1272"/>
      <c r="E110" s="1272"/>
      <c r="F110" s="1272"/>
      <c r="G110" s="1272"/>
      <c r="H110" s="1272"/>
      <c r="I110" s="1272"/>
      <c r="J110" s="1272"/>
      <c r="K110" s="1272"/>
      <c r="L110" s="1272"/>
      <c r="M110" s="1272"/>
      <c r="N110" s="1272"/>
      <c r="O110" s="1272"/>
    </row>
    <row r="111" spans="2:15">
      <c r="B111" s="658"/>
      <c r="D111" s="1272"/>
      <c r="E111" s="1272"/>
      <c r="F111" s="1272"/>
      <c r="G111" s="1272"/>
      <c r="H111" s="1272"/>
      <c r="I111" s="1272"/>
      <c r="J111" s="1272"/>
      <c r="K111" s="1272"/>
      <c r="L111" s="1272"/>
      <c r="M111" s="1272"/>
      <c r="N111" s="1272"/>
      <c r="O111" s="1272"/>
    </row>
    <row r="112" spans="2:15">
      <c r="B112" s="658"/>
      <c r="D112" s="1272"/>
      <c r="E112" s="1272"/>
      <c r="F112" s="1272"/>
      <c r="G112" s="1272"/>
      <c r="H112" s="1272"/>
      <c r="I112" s="1272"/>
      <c r="J112" s="1272"/>
      <c r="K112" s="1272"/>
      <c r="L112" s="1272"/>
      <c r="M112" s="1272"/>
      <c r="N112" s="1272"/>
      <c r="O112" s="1272"/>
    </row>
    <row r="113" spans="2:15">
      <c r="B113" s="658"/>
      <c r="D113" s="1272"/>
      <c r="E113" s="1272"/>
      <c r="F113" s="1272"/>
      <c r="G113" s="1272"/>
      <c r="H113" s="1272"/>
      <c r="I113" s="1272"/>
      <c r="J113" s="1272"/>
      <c r="K113" s="1272"/>
      <c r="L113" s="1272"/>
      <c r="M113" s="1272"/>
      <c r="N113" s="1272"/>
      <c r="O113" s="1272"/>
    </row>
    <row r="114" spans="2:15">
      <c r="B114" s="658"/>
      <c r="D114" s="1272"/>
      <c r="E114" s="1272"/>
      <c r="F114" s="1272"/>
      <c r="G114" s="1272"/>
      <c r="H114" s="1272"/>
      <c r="I114" s="1272"/>
      <c r="J114" s="1272"/>
      <c r="K114" s="1272"/>
      <c r="L114" s="1272"/>
      <c r="M114" s="1272"/>
      <c r="N114" s="1272"/>
      <c r="O114" s="1272"/>
    </row>
    <row r="115" spans="2:15">
      <c r="B115" s="658"/>
      <c r="D115" s="1272"/>
      <c r="E115" s="1272"/>
      <c r="F115" s="1272"/>
      <c r="G115" s="1272"/>
      <c r="H115" s="1272"/>
      <c r="I115" s="1272"/>
      <c r="J115" s="1272"/>
      <c r="K115" s="1272"/>
      <c r="L115" s="1272"/>
      <c r="M115" s="1272"/>
      <c r="N115" s="1272"/>
      <c r="O115" s="1272"/>
    </row>
    <row r="116" spans="2:15">
      <c r="B116" s="658"/>
      <c r="D116" s="1272"/>
      <c r="E116" s="1272"/>
      <c r="F116" s="1272"/>
      <c r="G116" s="1272"/>
      <c r="H116" s="1272"/>
      <c r="I116" s="1272"/>
      <c r="J116" s="1272"/>
      <c r="K116" s="1272"/>
      <c r="L116" s="1272"/>
      <c r="M116" s="1272"/>
      <c r="N116" s="1272"/>
      <c r="O116" s="1272"/>
    </row>
    <row r="117" spans="2:15">
      <c r="B117" s="658"/>
      <c r="D117" s="1272"/>
      <c r="E117" s="1272"/>
      <c r="F117" s="1272"/>
      <c r="G117" s="1272"/>
      <c r="H117" s="1272"/>
      <c r="I117" s="1272"/>
      <c r="J117" s="1272"/>
      <c r="K117" s="1272"/>
      <c r="L117" s="1272"/>
      <c r="M117" s="1272"/>
      <c r="N117" s="1272"/>
      <c r="O117" s="1272"/>
    </row>
    <row r="118" spans="2:15">
      <c r="B118" s="658"/>
      <c r="D118" s="1272"/>
      <c r="E118" s="1272"/>
      <c r="F118" s="1272"/>
      <c r="G118" s="1272"/>
      <c r="H118" s="1272"/>
      <c r="I118" s="1272"/>
      <c r="J118" s="1272"/>
      <c r="K118" s="1272"/>
      <c r="L118" s="1272"/>
      <c r="M118" s="1272"/>
      <c r="N118" s="1272"/>
      <c r="O118" s="1272"/>
    </row>
    <row r="119" spans="2:15">
      <c r="B119" s="658"/>
      <c r="D119" s="1272"/>
      <c r="E119" s="1272"/>
      <c r="F119" s="1272"/>
      <c r="G119" s="1272"/>
      <c r="H119" s="1272"/>
      <c r="I119" s="1272"/>
      <c r="J119" s="1272"/>
      <c r="K119" s="1272"/>
      <c r="L119" s="1272"/>
      <c r="M119" s="1272"/>
      <c r="N119" s="1272"/>
      <c r="O119" s="1272"/>
    </row>
    <row r="120" spans="2:15">
      <c r="B120" s="658"/>
      <c r="D120" s="1272"/>
      <c r="E120" s="1272"/>
      <c r="F120" s="1272"/>
      <c r="G120" s="1272"/>
      <c r="H120" s="1272"/>
      <c r="I120" s="1272"/>
      <c r="J120" s="1272"/>
      <c r="K120" s="1272"/>
      <c r="L120" s="1272"/>
      <c r="M120" s="1272"/>
      <c r="N120" s="1272"/>
      <c r="O120" s="1272"/>
    </row>
    <row r="121" spans="2:15">
      <c r="B121" s="658"/>
      <c r="D121" s="1272"/>
      <c r="E121" s="1272"/>
      <c r="F121" s="1272"/>
      <c r="G121" s="1272"/>
      <c r="H121" s="1272"/>
      <c r="I121" s="1272"/>
      <c r="J121" s="1272"/>
      <c r="K121" s="1272"/>
      <c r="L121" s="1272"/>
      <c r="M121" s="1272"/>
      <c r="N121" s="1272"/>
      <c r="O121" s="1272"/>
    </row>
    <row r="122" spans="2:15">
      <c r="B122" s="658"/>
      <c r="D122" s="1272"/>
      <c r="E122" s="1272"/>
      <c r="F122" s="1272"/>
      <c r="G122" s="1272"/>
      <c r="H122" s="1272"/>
      <c r="I122" s="1272"/>
      <c r="J122" s="1272"/>
      <c r="K122" s="1272"/>
      <c r="L122" s="1272"/>
      <c r="M122" s="1272"/>
      <c r="N122" s="1272"/>
      <c r="O122" s="1272"/>
    </row>
    <row r="123" spans="2:15">
      <c r="B123" s="658"/>
      <c r="D123" s="1272"/>
      <c r="E123" s="1272"/>
      <c r="F123" s="1272"/>
      <c r="G123" s="1272"/>
      <c r="H123" s="1272"/>
      <c r="I123" s="1272"/>
      <c r="J123" s="1272"/>
      <c r="K123" s="1272"/>
      <c r="L123" s="1272"/>
      <c r="M123" s="1272"/>
      <c r="N123" s="1272"/>
      <c r="O123" s="1272"/>
    </row>
    <row r="124" spans="2:15">
      <c r="B124" s="658"/>
      <c r="D124" s="1272"/>
      <c r="E124" s="1272"/>
      <c r="F124" s="1272"/>
      <c r="G124" s="1272"/>
      <c r="H124" s="1272"/>
      <c r="I124" s="1272"/>
      <c r="J124" s="1272"/>
      <c r="K124" s="1272"/>
      <c r="L124" s="1272"/>
      <c r="M124" s="1272"/>
      <c r="N124" s="1272"/>
      <c r="O124" s="1272"/>
    </row>
    <row r="125" spans="2:15">
      <c r="B125" s="658"/>
      <c r="D125" s="1272"/>
      <c r="E125" s="1272"/>
      <c r="F125" s="1272"/>
      <c r="G125" s="1272"/>
      <c r="H125" s="1272"/>
      <c r="I125" s="1272"/>
      <c r="J125" s="1272"/>
      <c r="K125" s="1272"/>
      <c r="L125" s="1272"/>
      <c r="M125" s="1272"/>
      <c r="N125" s="1272"/>
      <c r="O125" s="1272"/>
    </row>
    <row r="126" spans="2:15">
      <c r="B126" s="658"/>
      <c r="D126" s="1272"/>
      <c r="E126" s="1272"/>
      <c r="F126" s="1272"/>
      <c r="G126" s="1272"/>
      <c r="H126" s="1272"/>
      <c r="I126" s="1272"/>
      <c r="J126" s="1272"/>
      <c r="K126" s="1272"/>
      <c r="L126" s="1272"/>
      <c r="M126" s="1272"/>
      <c r="N126" s="1272"/>
      <c r="O126" s="1272"/>
    </row>
    <row r="127" spans="2:15">
      <c r="B127" s="658"/>
      <c r="D127" s="1272"/>
      <c r="E127" s="1272"/>
      <c r="F127" s="1272"/>
      <c r="G127" s="1272"/>
      <c r="H127" s="1272"/>
      <c r="I127" s="1272"/>
      <c r="J127" s="1272"/>
      <c r="K127" s="1272"/>
      <c r="L127" s="1272"/>
      <c r="M127" s="1272"/>
      <c r="N127" s="1272"/>
      <c r="O127" s="1272"/>
    </row>
    <row r="128" spans="2:15">
      <c r="B128" s="658"/>
      <c r="D128" s="1272"/>
      <c r="E128" s="1272"/>
      <c r="F128" s="1272"/>
      <c r="G128" s="1272"/>
      <c r="H128" s="1272"/>
      <c r="I128" s="1272"/>
      <c r="J128" s="1272"/>
      <c r="K128" s="1272"/>
      <c r="L128" s="1272"/>
      <c r="M128" s="1272"/>
      <c r="N128" s="1272"/>
      <c r="O128" s="1272"/>
    </row>
    <row r="129" spans="2:15">
      <c r="B129" s="658"/>
      <c r="D129" s="1272"/>
      <c r="E129" s="1272"/>
      <c r="F129" s="1272"/>
      <c r="G129" s="1272"/>
      <c r="H129" s="1272"/>
      <c r="I129" s="1272"/>
      <c r="J129" s="1272"/>
      <c r="K129" s="1272"/>
      <c r="L129" s="1272"/>
      <c r="M129" s="1272"/>
      <c r="N129" s="1272"/>
      <c r="O129" s="1272"/>
    </row>
    <row r="130" spans="2:15">
      <c r="B130" s="658"/>
      <c r="D130" s="1272"/>
      <c r="E130" s="1272"/>
      <c r="F130" s="1272"/>
      <c r="G130" s="1272"/>
      <c r="H130" s="1272"/>
      <c r="I130" s="1272"/>
      <c r="J130" s="1272"/>
      <c r="K130" s="1272"/>
      <c r="L130" s="1272"/>
      <c r="M130" s="1272"/>
      <c r="N130" s="1272"/>
      <c r="O130" s="1272"/>
    </row>
    <row r="131" spans="2:15">
      <c r="B131" s="658"/>
      <c r="D131" s="1272"/>
      <c r="E131" s="1272"/>
      <c r="F131" s="1272"/>
      <c r="G131" s="1272"/>
      <c r="H131" s="1272"/>
      <c r="I131" s="1272"/>
      <c r="J131" s="1272"/>
      <c r="K131" s="1272"/>
      <c r="L131" s="1272"/>
      <c r="M131" s="1272"/>
      <c r="N131" s="1272"/>
      <c r="O131" s="1272"/>
    </row>
    <row r="132" spans="2:15">
      <c r="B132" s="658"/>
      <c r="D132" s="1272"/>
      <c r="E132" s="1272"/>
      <c r="F132" s="1272"/>
      <c r="G132" s="1272"/>
      <c r="H132" s="1272"/>
      <c r="I132" s="1272"/>
      <c r="J132" s="1272"/>
      <c r="K132" s="1272"/>
      <c r="L132" s="1272"/>
      <c r="M132" s="1272"/>
      <c r="N132" s="1272"/>
      <c r="O132" s="1272"/>
    </row>
    <row r="133" spans="2:15">
      <c r="B133" s="658"/>
      <c r="D133" s="1272"/>
      <c r="E133" s="1272"/>
      <c r="F133" s="1272"/>
      <c r="G133" s="1272"/>
      <c r="H133" s="1272"/>
      <c r="I133" s="1272"/>
      <c r="J133" s="1272"/>
      <c r="K133" s="1272"/>
      <c r="L133" s="1272"/>
      <c r="M133" s="1272"/>
      <c r="N133" s="1272"/>
      <c r="O133" s="1272"/>
    </row>
    <row r="134" spans="2:15">
      <c r="B134" s="658"/>
      <c r="D134" s="1272"/>
      <c r="E134" s="1272"/>
      <c r="F134" s="1272"/>
      <c r="G134" s="1272"/>
      <c r="H134" s="1272"/>
      <c r="I134" s="1272"/>
      <c r="J134" s="1272"/>
      <c r="K134" s="1272"/>
      <c r="L134" s="1272"/>
      <c r="M134" s="1272"/>
      <c r="N134" s="1272"/>
      <c r="O134" s="1272"/>
    </row>
    <row r="135" spans="2:15">
      <c r="B135" s="658"/>
      <c r="D135" s="1272"/>
      <c r="E135" s="1272"/>
      <c r="F135" s="1272"/>
      <c r="G135" s="1272"/>
      <c r="H135" s="1272"/>
      <c r="I135" s="1272"/>
      <c r="J135" s="1272"/>
      <c r="K135" s="1272"/>
      <c r="L135" s="1272"/>
      <c r="M135" s="1272"/>
      <c r="N135" s="1272"/>
      <c r="O135" s="1272"/>
    </row>
    <row r="136" spans="2:15">
      <c r="B136" s="658"/>
      <c r="D136" s="1272"/>
      <c r="E136" s="1272"/>
      <c r="F136" s="1272"/>
      <c r="G136" s="1272"/>
      <c r="H136" s="1272"/>
      <c r="I136" s="1272"/>
      <c r="J136" s="1272"/>
      <c r="K136" s="1272"/>
      <c r="L136" s="1272"/>
      <c r="M136" s="1272"/>
      <c r="N136" s="1272"/>
      <c r="O136" s="1272"/>
    </row>
    <row r="137" spans="2:15">
      <c r="B137" s="658"/>
      <c r="D137" s="1272"/>
      <c r="E137" s="1272"/>
      <c r="F137" s="1272"/>
      <c r="G137" s="1272"/>
      <c r="H137" s="1272"/>
      <c r="I137" s="1272"/>
      <c r="J137" s="1272"/>
      <c r="K137" s="1272"/>
      <c r="L137" s="1272"/>
      <c r="M137" s="1272"/>
      <c r="N137" s="1272"/>
      <c r="O137" s="1272"/>
    </row>
    <row r="138" spans="2:15">
      <c r="B138" s="658"/>
      <c r="D138" s="1272"/>
      <c r="E138" s="1272"/>
      <c r="F138" s="1272"/>
      <c r="G138" s="1272"/>
      <c r="H138" s="1272"/>
      <c r="I138" s="1272"/>
      <c r="J138" s="1272"/>
      <c r="K138" s="1272"/>
      <c r="L138" s="1272"/>
      <c r="M138" s="1272"/>
      <c r="N138" s="1272"/>
      <c r="O138" s="1272"/>
    </row>
    <row r="139" spans="2:15">
      <c r="B139" s="658"/>
      <c r="D139" s="1272"/>
      <c r="E139" s="1272"/>
      <c r="F139" s="1272"/>
      <c r="G139" s="1272"/>
      <c r="H139" s="1272"/>
      <c r="I139" s="1272"/>
      <c r="J139" s="1272"/>
      <c r="K139" s="1272"/>
      <c r="L139" s="1272"/>
      <c r="M139" s="1272"/>
      <c r="N139" s="1272"/>
      <c r="O139" s="1272"/>
    </row>
    <row r="140" spans="2:15">
      <c r="B140" s="658"/>
      <c r="D140" s="1272"/>
      <c r="E140" s="1272"/>
      <c r="F140" s="1272"/>
      <c r="G140" s="1272"/>
      <c r="H140" s="1272"/>
      <c r="I140" s="1272"/>
      <c r="J140" s="1272"/>
      <c r="K140" s="1272"/>
      <c r="L140" s="1272"/>
      <c r="M140" s="1272"/>
      <c r="N140" s="1272"/>
      <c r="O140" s="1272"/>
    </row>
    <row r="141" spans="2:15">
      <c r="B141" s="658"/>
      <c r="D141" s="1272"/>
      <c r="E141" s="1272"/>
      <c r="F141" s="1272"/>
      <c r="G141" s="1272"/>
      <c r="H141" s="1272"/>
      <c r="I141" s="1272"/>
      <c r="J141" s="1272"/>
      <c r="K141" s="1272"/>
      <c r="L141" s="1272"/>
      <c r="M141" s="1272"/>
      <c r="N141" s="1272"/>
      <c r="O141" s="1272"/>
    </row>
    <row r="142" spans="2:15">
      <c r="B142" s="658"/>
      <c r="D142" s="1272"/>
      <c r="E142" s="1272"/>
      <c r="F142" s="1272"/>
      <c r="G142" s="1272"/>
      <c r="H142" s="1272"/>
      <c r="I142" s="1272"/>
      <c r="J142" s="1272"/>
      <c r="K142" s="1272"/>
      <c r="L142" s="1272"/>
      <c r="M142" s="1272"/>
      <c r="N142" s="1272"/>
      <c r="O142" s="1272"/>
    </row>
    <row r="143" spans="2:15">
      <c r="B143" s="658"/>
      <c r="D143" s="1272"/>
      <c r="E143" s="1272"/>
      <c r="F143" s="1272"/>
      <c r="G143" s="1272"/>
      <c r="H143" s="1272"/>
      <c r="I143" s="1272"/>
      <c r="J143" s="1272"/>
      <c r="K143" s="1272"/>
      <c r="L143" s="1272"/>
      <c r="M143" s="1272"/>
      <c r="N143" s="1272"/>
      <c r="O143" s="1272"/>
    </row>
    <row r="144" spans="2:15">
      <c r="B144" s="658"/>
      <c r="D144" s="1272"/>
      <c r="E144" s="1272"/>
      <c r="F144" s="1272"/>
      <c r="G144" s="1272"/>
      <c r="H144" s="1272"/>
      <c r="I144" s="1272"/>
      <c r="J144" s="1272"/>
      <c r="K144" s="1272"/>
      <c r="L144" s="1272"/>
      <c r="M144" s="1272"/>
      <c r="N144" s="1272"/>
      <c r="O144" s="1272"/>
    </row>
    <row r="145" spans="2:15">
      <c r="B145" s="658"/>
      <c r="D145" s="1272"/>
      <c r="E145" s="1272"/>
      <c r="F145" s="1272"/>
      <c r="G145" s="1272"/>
      <c r="H145" s="1272"/>
      <c r="I145" s="1272"/>
      <c r="J145" s="1272"/>
      <c r="K145" s="1272"/>
      <c r="L145" s="1272"/>
      <c r="M145" s="1272"/>
      <c r="N145" s="1272"/>
      <c r="O145" s="1272"/>
    </row>
    <row r="146" spans="2:15">
      <c r="B146" s="658"/>
      <c r="D146" s="1272"/>
      <c r="E146" s="1272"/>
      <c r="F146" s="1272"/>
      <c r="G146" s="1272"/>
      <c r="H146" s="1272"/>
      <c r="I146" s="1272"/>
      <c r="J146" s="1272"/>
      <c r="K146" s="1272"/>
      <c r="L146" s="1272"/>
      <c r="M146" s="1272"/>
      <c r="N146" s="1272"/>
      <c r="O146" s="1272"/>
    </row>
    <row r="147" spans="2:15">
      <c r="B147" s="658"/>
      <c r="D147" s="1272"/>
      <c r="E147" s="1272"/>
      <c r="F147" s="1272"/>
      <c r="G147" s="1272"/>
      <c r="H147" s="1272"/>
      <c r="I147" s="1272"/>
      <c r="J147" s="1272"/>
      <c r="K147" s="1272"/>
      <c r="L147" s="1272"/>
      <c r="M147" s="1272"/>
      <c r="N147" s="1272"/>
      <c r="O147" s="1272"/>
    </row>
    <row r="148" spans="2:15">
      <c r="B148" s="658"/>
      <c r="D148" s="1272"/>
      <c r="E148" s="1272"/>
      <c r="F148" s="1272"/>
      <c r="G148" s="1272"/>
      <c r="H148" s="1272"/>
      <c r="I148" s="1272"/>
      <c r="J148" s="1272"/>
      <c r="K148" s="1272"/>
      <c r="L148" s="1272"/>
      <c r="M148" s="1272"/>
      <c r="N148" s="1272"/>
      <c r="O148" s="1272"/>
    </row>
    <row r="149" spans="2:15">
      <c r="B149" s="658"/>
      <c r="D149" s="1272"/>
      <c r="E149" s="1272"/>
      <c r="F149" s="1272"/>
      <c r="G149" s="1272"/>
      <c r="H149" s="1272"/>
      <c r="I149" s="1272"/>
      <c r="J149" s="1272"/>
      <c r="K149" s="1272"/>
      <c r="L149" s="1272"/>
      <c r="M149" s="1272"/>
      <c r="N149" s="1272"/>
      <c r="O149" s="1272"/>
    </row>
    <row r="150" spans="2:15">
      <c r="B150" s="658"/>
      <c r="D150" s="1272"/>
      <c r="E150" s="1272"/>
      <c r="F150" s="1272"/>
      <c r="G150" s="1272"/>
      <c r="H150" s="1272"/>
      <c r="I150" s="1272"/>
      <c r="J150" s="1272"/>
      <c r="K150" s="1272"/>
      <c r="L150" s="1272"/>
      <c r="M150" s="1272"/>
      <c r="N150" s="1272"/>
      <c r="O150" s="1272"/>
    </row>
    <row r="151" spans="2:15">
      <c r="B151" s="658"/>
      <c r="D151" s="1272"/>
      <c r="E151" s="1272"/>
      <c r="F151" s="1272"/>
      <c r="G151" s="1272"/>
      <c r="H151" s="1272"/>
      <c r="I151" s="1272"/>
      <c r="J151" s="1272"/>
      <c r="K151" s="1272"/>
      <c r="L151" s="1272"/>
      <c r="M151" s="1272"/>
      <c r="N151" s="1272"/>
      <c r="O151" s="1272"/>
    </row>
    <row r="152" spans="2:15">
      <c r="B152" s="658"/>
      <c r="D152" s="1272"/>
      <c r="E152" s="1272"/>
      <c r="F152" s="1272"/>
      <c r="G152" s="1272"/>
      <c r="H152" s="1272"/>
      <c r="I152" s="1272"/>
      <c r="J152" s="1272"/>
      <c r="K152" s="1272"/>
      <c r="L152" s="1272"/>
      <c r="M152" s="1272"/>
      <c r="N152" s="1272"/>
      <c r="O152" s="1272"/>
    </row>
    <row r="153" spans="2:15">
      <c r="B153" s="658"/>
      <c r="D153" s="1272"/>
      <c r="E153" s="1272"/>
      <c r="F153" s="1272"/>
      <c r="G153" s="1272"/>
      <c r="H153" s="1272"/>
      <c r="I153" s="1272"/>
      <c r="J153" s="1272"/>
      <c r="K153" s="1272"/>
      <c r="L153" s="1272"/>
      <c r="M153" s="1272"/>
      <c r="N153" s="1272"/>
      <c r="O153" s="1272"/>
    </row>
    <row r="154" spans="2:15">
      <c r="B154" s="658"/>
      <c r="D154" s="1272"/>
      <c r="E154" s="1272"/>
      <c r="F154" s="1272"/>
      <c r="G154" s="1272"/>
      <c r="H154" s="1272"/>
      <c r="I154" s="1272"/>
      <c r="J154" s="1272"/>
      <c r="K154" s="1272"/>
      <c r="L154" s="1272"/>
      <c r="M154" s="1272"/>
      <c r="N154" s="1272"/>
      <c r="O154" s="1272"/>
    </row>
    <row r="155" spans="2:15">
      <c r="B155" s="658"/>
      <c r="D155" s="1272"/>
      <c r="E155" s="1272"/>
      <c r="F155" s="1272"/>
      <c r="G155" s="1272"/>
      <c r="H155" s="1272"/>
      <c r="I155" s="1272"/>
      <c r="J155" s="1272"/>
      <c r="K155" s="1272"/>
      <c r="L155" s="1272"/>
      <c r="M155" s="1272"/>
      <c r="N155" s="1272"/>
      <c r="O155" s="1272"/>
    </row>
    <row r="156" spans="2:15">
      <c r="B156" s="658"/>
      <c r="D156" s="1272"/>
      <c r="E156" s="1272"/>
      <c r="F156" s="1272"/>
      <c r="G156" s="1272"/>
      <c r="H156" s="1272"/>
      <c r="I156" s="1272"/>
      <c r="J156" s="1272"/>
      <c r="K156" s="1272"/>
      <c r="L156" s="1272"/>
      <c r="M156" s="1272"/>
      <c r="N156" s="1272"/>
      <c r="O156" s="1272"/>
    </row>
    <row r="157" spans="2:15">
      <c r="B157" s="658"/>
      <c r="D157" s="1272"/>
      <c r="E157" s="1272"/>
      <c r="F157" s="1272"/>
      <c r="G157" s="1272"/>
      <c r="H157" s="1272"/>
      <c r="I157" s="1272"/>
      <c r="J157" s="1272"/>
      <c r="K157" s="1272"/>
      <c r="L157" s="1272"/>
      <c r="M157" s="1272"/>
      <c r="N157" s="1272"/>
      <c r="O157" s="1272"/>
    </row>
    <row r="158" spans="2:15">
      <c r="B158" s="658"/>
      <c r="D158" s="1272"/>
      <c r="E158" s="1272"/>
      <c r="F158" s="1272"/>
      <c r="G158" s="1272"/>
      <c r="H158" s="1272"/>
      <c r="I158" s="1272"/>
      <c r="J158" s="1272"/>
      <c r="K158" s="1272"/>
      <c r="L158" s="1272"/>
      <c r="M158" s="1272"/>
      <c r="N158" s="1272"/>
      <c r="O158" s="1272"/>
    </row>
    <row r="159" spans="2:15">
      <c r="B159" s="658"/>
      <c r="D159" s="1272"/>
      <c r="E159" s="1272"/>
      <c r="F159" s="1272"/>
      <c r="G159" s="1272"/>
      <c r="H159" s="1272"/>
      <c r="I159" s="1272"/>
      <c r="J159" s="1272"/>
      <c r="K159" s="1272"/>
      <c r="L159" s="1272"/>
      <c r="M159" s="1272"/>
      <c r="N159" s="1272"/>
      <c r="O159" s="1272"/>
    </row>
    <row r="160" spans="2:15">
      <c r="B160" s="658"/>
      <c r="D160" s="1272"/>
      <c r="E160" s="1272"/>
      <c r="F160" s="1272"/>
      <c r="G160" s="1272"/>
      <c r="H160" s="1272"/>
      <c r="I160" s="1272"/>
      <c r="J160" s="1272"/>
      <c r="K160" s="1272"/>
      <c r="L160" s="1272"/>
      <c r="M160" s="1272"/>
      <c r="N160" s="1272"/>
      <c r="O160" s="1272"/>
    </row>
    <row r="161" spans="2:15">
      <c r="B161" s="658"/>
      <c r="D161" s="1272"/>
      <c r="E161" s="1272"/>
      <c r="F161" s="1272"/>
      <c r="G161" s="1272"/>
      <c r="H161" s="1272"/>
      <c r="I161" s="1272"/>
      <c r="J161" s="1272"/>
      <c r="K161" s="1272"/>
      <c r="L161" s="1272"/>
      <c r="M161" s="1272"/>
      <c r="N161" s="1272"/>
      <c r="O161" s="1272"/>
    </row>
    <row r="162" spans="2:15">
      <c r="B162" s="658"/>
      <c r="D162" s="1272"/>
      <c r="E162" s="1272"/>
      <c r="F162" s="1272"/>
      <c r="G162" s="1272"/>
      <c r="H162" s="1272"/>
      <c r="I162" s="1272"/>
      <c r="J162" s="1272"/>
      <c r="K162" s="1272"/>
      <c r="L162" s="1272"/>
      <c r="M162" s="1272"/>
      <c r="N162" s="1272"/>
      <c r="O162" s="1272"/>
    </row>
    <row r="163" spans="2:15">
      <c r="B163" s="658"/>
      <c r="D163" s="1272"/>
      <c r="E163" s="1272"/>
      <c r="F163" s="1272"/>
      <c r="G163" s="1272"/>
      <c r="H163" s="1272"/>
      <c r="I163" s="1272"/>
      <c r="J163" s="1272"/>
      <c r="K163" s="1272"/>
      <c r="L163" s="1272"/>
      <c r="M163" s="1272"/>
      <c r="N163" s="1272"/>
      <c r="O163" s="1272"/>
    </row>
    <row r="164" spans="2:15">
      <c r="B164" s="658"/>
      <c r="D164" s="1272"/>
      <c r="E164" s="1272"/>
      <c r="F164" s="1272"/>
      <c r="G164" s="1272"/>
      <c r="H164" s="1272"/>
      <c r="I164" s="1272"/>
      <c r="J164" s="1272"/>
      <c r="K164" s="1272"/>
      <c r="L164" s="1272"/>
      <c r="M164" s="1272"/>
      <c r="N164" s="1272"/>
      <c r="O164" s="1272"/>
    </row>
    <row r="165" spans="2:15">
      <c r="B165" s="658"/>
      <c r="D165" s="1272"/>
      <c r="E165" s="1272"/>
      <c r="F165" s="1272"/>
      <c r="G165" s="1272"/>
      <c r="H165" s="1272"/>
      <c r="I165" s="1272"/>
      <c r="J165" s="1272"/>
      <c r="K165" s="1272"/>
      <c r="L165" s="1272"/>
      <c r="M165" s="1272"/>
      <c r="N165" s="1272"/>
      <c r="O165" s="1272"/>
    </row>
    <row r="166" spans="2:15">
      <c r="B166" s="658"/>
      <c r="D166" s="1272"/>
      <c r="E166" s="1272"/>
      <c r="F166" s="1272"/>
      <c r="G166" s="1272"/>
      <c r="H166" s="1272"/>
      <c r="I166" s="1272"/>
      <c r="J166" s="1272"/>
      <c r="K166" s="1272"/>
      <c r="L166" s="1272"/>
      <c r="M166" s="1272"/>
      <c r="N166" s="1272"/>
      <c r="O166" s="1272"/>
    </row>
    <row r="167" spans="2:15">
      <c r="B167" s="658"/>
      <c r="D167" s="1272"/>
      <c r="E167" s="1272"/>
      <c r="F167" s="1272"/>
      <c r="G167" s="1272"/>
      <c r="H167" s="1272"/>
      <c r="I167" s="1272"/>
      <c r="J167" s="1272"/>
      <c r="K167" s="1272"/>
      <c r="L167" s="1272"/>
      <c r="M167" s="1272"/>
      <c r="N167" s="1272"/>
      <c r="O167" s="1272"/>
    </row>
    <row r="168" spans="2:15">
      <c r="B168" s="658"/>
      <c r="D168" s="1272"/>
      <c r="E168" s="1272"/>
      <c r="F168" s="1272"/>
      <c r="G168" s="1272"/>
      <c r="H168" s="1272"/>
      <c r="I168" s="1272"/>
      <c r="J168" s="1272"/>
      <c r="K168" s="1272"/>
      <c r="L168" s="1272"/>
      <c r="M168" s="1272"/>
      <c r="N168" s="1272"/>
      <c r="O168" s="1272"/>
    </row>
    <row r="169" spans="2:15">
      <c r="B169" s="658"/>
      <c r="D169" s="1272"/>
      <c r="E169" s="1272"/>
      <c r="F169" s="1272"/>
      <c r="G169" s="1272"/>
      <c r="H169" s="1272"/>
      <c r="I169" s="1272"/>
      <c r="J169" s="1272"/>
      <c r="K169" s="1272"/>
      <c r="L169" s="1272"/>
      <c r="M169" s="1272"/>
      <c r="N169" s="1272"/>
      <c r="O169" s="1272"/>
    </row>
    <row r="170" spans="2:15">
      <c r="B170" s="658"/>
      <c r="D170" s="1272"/>
      <c r="E170" s="1272"/>
      <c r="F170" s="1272"/>
      <c r="G170" s="1272"/>
      <c r="H170" s="1272"/>
      <c r="I170" s="1272"/>
      <c r="J170" s="1272"/>
      <c r="K170" s="1272"/>
      <c r="L170" s="1272"/>
      <c r="M170" s="1272"/>
      <c r="N170" s="1272"/>
      <c r="O170" s="1272"/>
    </row>
    <row r="171" spans="2:15">
      <c r="B171" s="658"/>
      <c r="D171" s="1272"/>
      <c r="E171" s="1272"/>
      <c r="F171" s="1272"/>
      <c r="G171" s="1272"/>
      <c r="H171" s="1272"/>
      <c r="I171" s="1272"/>
      <c r="J171" s="1272"/>
      <c r="K171" s="1272"/>
      <c r="L171" s="1272"/>
      <c r="M171" s="1272"/>
      <c r="N171" s="1272"/>
      <c r="O171" s="1272"/>
    </row>
    <row r="172" spans="2:15">
      <c r="B172" s="658"/>
      <c r="D172" s="1272"/>
      <c r="E172" s="1272"/>
      <c r="F172" s="1272"/>
      <c r="G172" s="1272"/>
      <c r="H172" s="1272"/>
      <c r="I172" s="1272"/>
      <c r="J172" s="1272"/>
      <c r="K172" s="1272"/>
      <c r="L172" s="1272"/>
      <c r="M172" s="1272"/>
      <c r="N172" s="1272"/>
      <c r="O172" s="1272"/>
    </row>
    <row r="173" spans="2:15">
      <c r="B173" s="658"/>
      <c r="D173" s="1272"/>
      <c r="E173" s="1272"/>
      <c r="F173" s="1272"/>
      <c r="G173" s="1272"/>
      <c r="H173" s="1272"/>
      <c r="I173" s="1272"/>
      <c r="J173" s="1272"/>
      <c r="K173" s="1272"/>
      <c r="L173" s="1272"/>
      <c r="M173" s="1272"/>
      <c r="N173" s="1272"/>
      <c r="O173" s="1272"/>
    </row>
    <row r="174" spans="2:15">
      <c r="B174" s="658"/>
      <c r="D174" s="1272"/>
      <c r="E174" s="1272"/>
      <c r="F174" s="1272"/>
      <c r="G174" s="1272"/>
      <c r="H174" s="1272"/>
      <c r="I174" s="1272"/>
      <c r="J174" s="1272"/>
      <c r="K174" s="1272"/>
      <c r="L174" s="1272"/>
      <c r="M174" s="1272"/>
      <c r="N174" s="1272"/>
      <c r="O174" s="1272"/>
    </row>
    <row r="175" spans="2:15">
      <c r="B175" s="658"/>
      <c r="D175" s="1272"/>
      <c r="E175" s="1272"/>
      <c r="F175" s="1272"/>
      <c r="G175" s="1272"/>
      <c r="H175" s="1272"/>
      <c r="I175" s="1272"/>
      <c r="J175" s="1272"/>
      <c r="K175" s="1272"/>
      <c r="L175" s="1272"/>
      <c r="M175" s="1272"/>
      <c r="N175" s="1272"/>
      <c r="O175" s="1272"/>
    </row>
    <row r="176" spans="2:15">
      <c r="B176" s="658"/>
      <c r="D176" s="1272"/>
      <c r="E176" s="1272"/>
      <c r="F176" s="1272"/>
      <c r="G176" s="1272"/>
      <c r="H176" s="1272"/>
      <c r="I176" s="1272"/>
      <c r="J176" s="1272"/>
      <c r="K176" s="1272"/>
      <c r="L176" s="1272"/>
      <c r="M176" s="1272"/>
      <c r="N176" s="1272"/>
      <c r="O176" s="1272"/>
    </row>
    <row r="177" spans="2:15">
      <c r="B177" s="658"/>
      <c r="D177" s="1272"/>
      <c r="E177" s="1272"/>
      <c r="F177" s="1272"/>
      <c r="G177" s="1272"/>
      <c r="H177" s="1272"/>
      <c r="I177" s="1272"/>
      <c r="J177" s="1272"/>
      <c r="K177" s="1272"/>
      <c r="L177" s="1272"/>
      <c r="M177" s="1272"/>
      <c r="N177" s="1272"/>
      <c r="O177" s="1272"/>
    </row>
    <row r="178" spans="2:15">
      <c r="B178" s="658"/>
      <c r="D178" s="1272"/>
      <c r="E178" s="1272"/>
      <c r="F178" s="1272"/>
      <c r="G178" s="1272"/>
      <c r="H178" s="1272"/>
      <c r="I178" s="1272"/>
      <c r="J178" s="1272"/>
      <c r="K178" s="1272"/>
      <c r="L178" s="1272"/>
      <c r="M178" s="1272"/>
      <c r="N178" s="1272"/>
      <c r="O178" s="1272"/>
    </row>
    <row r="179" spans="2:15">
      <c r="B179" s="658"/>
      <c r="D179" s="1272"/>
      <c r="E179" s="1272"/>
      <c r="F179" s="1272"/>
      <c r="G179" s="1272"/>
      <c r="H179" s="1272"/>
      <c r="I179" s="1272"/>
      <c r="J179" s="1272"/>
      <c r="K179" s="1272"/>
      <c r="L179" s="1272"/>
      <c r="M179" s="1272"/>
      <c r="N179" s="1272"/>
      <c r="O179" s="1272"/>
    </row>
    <row r="180" spans="2:15">
      <c r="B180" s="658"/>
      <c r="D180" s="1272"/>
      <c r="E180" s="1272"/>
      <c r="F180" s="1272"/>
      <c r="G180" s="1272"/>
      <c r="H180" s="1272"/>
      <c r="I180" s="1272"/>
      <c r="J180" s="1272"/>
      <c r="K180" s="1272"/>
      <c r="L180" s="1272"/>
      <c r="M180" s="1272"/>
      <c r="N180" s="1272"/>
      <c r="O180" s="1272"/>
    </row>
    <row r="181" spans="2:15">
      <c r="B181" s="658"/>
      <c r="D181" s="1272"/>
      <c r="E181" s="1272"/>
      <c r="F181" s="1272"/>
      <c r="G181" s="1272"/>
      <c r="H181" s="1272"/>
      <c r="I181" s="1272"/>
      <c r="J181" s="1272"/>
      <c r="K181" s="1272"/>
      <c r="L181" s="1272"/>
      <c r="M181" s="1272"/>
      <c r="N181" s="1272"/>
      <c r="O181" s="1272"/>
    </row>
    <row r="182" spans="2:15">
      <c r="B182" s="658"/>
      <c r="D182" s="1272"/>
      <c r="E182" s="1272"/>
      <c r="F182" s="1272"/>
      <c r="G182" s="1272"/>
      <c r="H182" s="1272"/>
      <c r="I182" s="1272"/>
      <c r="J182" s="1272"/>
      <c r="K182" s="1272"/>
      <c r="L182" s="1272"/>
      <c r="M182" s="1272"/>
      <c r="N182" s="1272"/>
      <c r="O182" s="1272"/>
    </row>
    <row r="183" spans="2:15">
      <c r="B183" s="658"/>
      <c r="D183" s="1272"/>
      <c r="E183" s="1272"/>
      <c r="F183" s="1272"/>
      <c r="G183" s="1272"/>
      <c r="H183" s="1272"/>
      <c r="I183" s="1272"/>
      <c r="J183" s="1272"/>
      <c r="K183" s="1272"/>
      <c r="L183" s="1272"/>
      <c r="M183" s="1272"/>
      <c r="N183" s="1272"/>
      <c r="O183" s="1272"/>
    </row>
    <row r="184" spans="2:15">
      <c r="B184" s="658"/>
      <c r="D184" s="1272"/>
      <c r="E184" s="1272"/>
      <c r="F184" s="1272"/>
      <c r="G184" s="1272"/>
      <c r="H184" s="1272"/>
      <c r="I184" s="1272"/>
      <c r="J184" s="1272"/>
      <c r="K184" s="1272"/>
      <c r="L184" s="1272"/>
      <c r="M184" s="1272"/>
      <c r="N184" s="1272"/>
      <c r="O184" s="1272"/>
    </row>
    <row r="185" spans="2:15">
      <c r="B185" s="658"/>
      <c r="D185" s="1272"/>
      <c r="E185" s="1272"/>
      <c r="F185" s="1272"/>
      <c r="G185" s="1272"/>
      <c r="H185" s="1272"/>
      <c r="I185" s="1272"/>
      <c r="J185" s="1272"/>
      <c r="K185" s="1272"/>
      <c r="L185" s="1272"/>
      <c r="M185" s="1272"/>
      <c r="N185" s="1272"/>
      <c r="O185" s="1272"/>
    </row>
    <row r="186" spans="2:15">
      <c r="B186" s="658"/>
      <c r="D186" s="1272"/>
      <c r="E186" s="1272"/>
      <c r="F186" s="1272"/>
      <c r="G186" s="1272"/>
      <c r="H186" s="1272"/>
      <c r="I186" s="1272"/>
      <c r="J186" s="1272"/>
      <c r="K186" s="1272"/>
      <c r="L186" s="1272"/>
      <c r="M186" s="1272"/>
      <c r="N186" s="1272"/>
      <c r="O186" s="1272"/>
    </row>
    <row r="187" spans="2:15">
      <c r="B187" s="658"/>
      <c r="D187" s="1272"/>
      <c r="E187" s="1272"/>
      <c r="F187" s="1272"/>
      <c r="G187" s="1272"/>
      <c r="H187" s="1272"/>
      <c r="I187" s="1272"/>
      <c r="J187" s="1272"/>
      <c r="K187" s="1272"/>
      <c r="L187" s="1272"/>
      <c r="M187" s="1272"/>
      <c r="N187" s="1272"/>
      <c r="O187" s="1272"/>
    </row>
    <row r="188" spans="2:15">
      <c r="B188" s="658"/>
      <c r="D188" s="1272"/>
      <c r="E188" s="1272"/>
      <c r="F188" s="1272"/>
      <c r="G188" s="1272"/>
      <c r="H188" s="1272"/>
      <c r="I188" s="1272"/>
      <c r="J188" s="1272"/>
      <c r="K188" s="1272"/>
      <c r="L188" s="1272"/>
      <c r="M188" s="1272"/>
      <c r="N188" s="1272"/>
      <c r="O188" s="1272"/>
    </row>
    <row r="189" spans="2:15">
      <c r="B189" s="658"/>
      <c r="D189" s="1272"/>
      <c r="E189" s="1272"/>
      <c r="F189" s="1272"/>
      <c r="G189" s="1272"/>
      <c r="H189" s="1272"/>
      <c r="I189" s="1272"/>
      <c r="J189" s="1272"/>
      <c r="K189" s="1272"/>
      <c r="L189" s="1272"/>
      <c r="M189" s="1272"/>
      <c r="N189" s="1272"/>
      <c r="O189" s="1272"/>
    </row>
    <row r="190" spans="2:15">
      <c r="B190" s="658"/>
      <c r="D190" s="1272"/>
      <c r="E190" s="1272"/>
      <c r="F190" s="1272"/>
      <c r="G190" s="1272"/>
      <c r="H190" s="1272"/>
      <c r="I190" s="1272"/>
      <c r="J190" s="1272"/>
      <c r="K190" s="1272"/>
      <c r="L190" s="1272"/>
      <c r="M190" s="1272"/>
      <c r="N190" s="1272"/>
      <c r="O190" s="1272"/>
    </row>
    <row r="191" spans="2:15">
      <c r="B191" s="658"/>
      <c r="D191" s="1272"/>
      <c r="E191" s="1272"/>
      <c r="F191" s="1272"/>
      <c r="G191" s="1272"/>
      <c r="H191" s="1272"/>
      <c r="I191" s="1272"/>
      <c r="J191" s="1272"/>
      <c r="K191" s="1272"/>
      <c r="L191" s="1272"/>
      <c r="M191" s="1272"/>
      <c r="N191" s="1272"/>
      <c r="O191" s="1272"/>
    </row>
    <row r="192" spans="2:15">
      <c r="B192" s="658"/>
      <c r="D192" s="1272"/>
      <c r="E192" s="1272"/>
      <c r="F192" s="1272"/>
      <c r="G192" s="1272"/>
      <c r="H192" s="1272"/>
      <c r="I192" s="1272"/>
      <c r="J192" s="1272"/>
      <c r="K192" s="1272"/>
      <c r="L192" s="1272"/>
      <c r="M192" s="1272"/>
      <c r="N192" s="1272"/>
      <c r="O192" s="1272"/>
    </row>
    <row r="193" spans="2:15">
      <c r="B193" s="658"/>
      <c r="D193" s="1272"/>
      <c r="E193" s="1272"/>
      <c r="F193" s="1272"/>
      <c r="G193" s="1272"/>
      <c r="H193" s="1272"/>
      <c r="I193" s="1272"/>
      <c r="J193" s="1272"/>
      <c r="K193" s="1272"/>
      <c r="L193" s="1272"/>
      <c r="M193" s="1272"/>
      <c r="N193" s="1272"/>
      <c r="O193" s="1272"/>
    </row>
    <row r="194" spans="2:15">
      <c r="B194" s="658"/>
      <c r="D194" s="1272"/>
      <c r="E194" s="1272"/>
      <c r="F194" s="1272"/>
      <c r="G194" s="1272"/>
      <c r="H194" s="1272"/>
      <c r="I194" s="1272"/>
      <c r="J194" s="1272"/>
      <c r="K194" s="1272"/>
      <c r="L194" s="1272"/>
      <c r="M194" s="1272"/>
      <c r="N194" s="1272"/>
      <c r="O194" s="1272"/>
    </row>
    <row r="195" spans="2:15">
      <c r="B195" s="658"/>
      <c r="D195" s="1272"/>
      <c r="E195" s="1272"/>
      <c r="F195" s="1272"/>
      <c r="G195" s="1272"/>
      <c r="H195" s="1272"/>
      <c r="I195" s="1272"/>
      <c r="J195" s="1272"/>
      <c r="K195" s="1272"/>
      <c r="L195" s="1272"/>
      <c r="M195" s="1272"/>
      <c r="N195" s="1272"/>
      <c r="O195" s="1272"/>
    </row>
    <row r="196" spans="2:15">
      <c r="B196" s="658"/>
      <c r="D196" s="1272"/>
      <c r="E196" s="1272"/>
      <c r="F196" s="1272"/>
      <c r="G196" s="1272"/>
      <c r="H196" s="1272"/>
      <c r="I196" s="1272"/>
      <c r="J196" s="1272"/>
      <c r="K196" s="1272"/>
      <c r="L196" s="1272"/>
      <c r="M196" s="1272"/>
      <c r="N196" s="1272"/>
      <c r="O196" s="1272"/>
    </row>
    <row r="197" spans="2:15">
      <c r="B197" s="658"/>
      <c r="D197" s="1272"/>
      <c r="E197" s="1272"/>
      <c r="F197" s="1272"/>
      <c r="G197" s="1272"/>
      <c r="H197" s="1272"/>
      <c r="I197" s="1272"/>
      <c r="J197" s="1272"/>
      <c r="K197" s="1272"/>
      <c r="L197" s="1272"/>
      <c r="M197" s="1272"/>
      <c r="N197" s="1272"/>
      <c r="O197" s="1272"/>
    </row>
    <row r="198" spans="2:15">
      <c r="B198" s="658"/>
      <c r="D198" s="1272"/>
      <c r="E198" s="1272"/>
      <c r="F198" s="1272"/>
      <c r="G198" s="1272"/>
      <c r="H198" s="1272"/>
      <c r="I198" s="1272"/>
      <c r="J198" s="1272"/>
      <c r="K198" s="1272"/>
      <c r="L198" s="1272"/>
      <c r="M198" s="1272"/>
      <c r="N198" s="1272"/>
      <c r="O198" s="1272"/>
    </row>
    <row r="199" spans="2:15">
      <c r="B199" s="658"/>
      <c r="D199" s="1272"/>
      <c r="E199" s="1272"/>
      <c r="F199" s="1272"/>
      <c r="G199" s="1272"/>
      <c r="H199" s="1272"/>
      <c r="I199" s="1272"/>
      <c r="J199" s="1272"/>
      <c r="K199" s="1272"/>
      <c r="L199" s="1272"/>
      <c r="M199" s="1272"/>
      <c r="N199" s="1272"/>
      <c r="O199" s="1272"/>
    </row>
    <row r="200" spans="2:15">
      <c r="B200" s="658"/>
      <c r="D200" s="1272"/>
      <c r="E200" s="1272"/>
      <c r="F200" s="1272"/>
      <c r="G200" s="1272"/>
      <c r="H200" s="1272"/>
      <c r="I200" s="1272"/>
      <c r="J200" s="1272"/>
      <c r="K200" s="1272"/>
      <c r="L200" s="1272"/>
      <c r="M200" s="1272"/>
      <c r="N200" s="1272"/>
      <c r="O200" s="1272"/>
    </row>
    <row r="201" spans="2:15">
      <c r="B201" s="658"/>
      <c r="D201" s="1272"/>
      <c r="E201" s="1272"/>
      <c r="F201" s="1272"/>
      <c r="G201" s="1272"/>
      <c r="H201" s="1272"/>
      <c r="I201" s="1272"/>
      <c r="J201" s="1272"/>
      <c r="K201" s="1272"/>
      <c r="L201" s="1272"/>
      <c r="M201" s="1272"/>
      <c r="N201" s="1272"/>
      <c r="O201" s="1272"/>
    </row>
    <row r="202" spans="2:15">
      <c r="B202" s="658"/>
      <c r="D202" s="1272"/>
      <c r="E202" s="1272"/>
      <c r="F202" s="1272"/>
      <c r="G202" s="1272"/>
      <c r="H202" s="1272"/>
      <c r="I202" s="1272"/>
      <c r="J202" s="1272"/>
      <c r="K202" s="1272"/>
      <c r="L202" s="1272"/>
      <c r="M202" s="1272"/>
      <c r="N202" s="1272"/>
      <c r="O202" s="1272"/>
    </row>
    <row r="203" spans="2:15">
      <c r="B203" s="658"/>
      <c r="D203" s="1272"/>
      <c r="E203" s="1272"/>
      <c r="F203" s="1272"/>
      <c r="G203" s="1272"/>
      <c r="H203" s="1272"/>
      <c r="I203" s="1272"/>
      <c r="J203" s="1272"/>
      <c r="K203" s="1272"/>
      <c r="L203" s="1272"/>
      <c r="M203" s="1272"/>
      <c r="N203" s="1272"/>
      <c r="O203" s="1272"/>
    </row>
    <row r="204" spans="2:15">
      <c r="B204" s="658"/>
      <c r="D204" s="1272"/>
      <c r="E204" s="1272"/>
      <c r="F204" s="1272"/>
      <c r="G204" s="1272"/>
      <c r="H204" s="1272"/>
      <c r="I204" s="1272"/>
      <c r="J204" s="1272"/>
      <c r="K204" s="1272"/>
      <c r="L204" s="1272"/>
      <c r="M204" s="1272"/>
      <c r="N204" s="1272"/>
      <c r="O204" s="1272"/>
    </row>
    <row r="205" spans="2:15">
      <c r="B205" s="658"/>
      <c r="D205" s="1272"/>
      <c r="E205" s="1272"/>
      <c r="F205" s="1272"/>
      <c r="G205" s="1272"/>
      <c r="H205" s="1272"/>
      <c r="I205" s="1272"/>
      <c r="J205" s="1272"/>
      <c r="K205" s="1272"/>
      <c r="L205" s="1272"/>
      <c r="M205" s="1272"/>
      <c r="N205" s="1272"/>
      <c r="O205" s="1272"/>
    </row>
    <row r="206" spans="2:15">
      <c r="B206" s="658"/>
      <c r="D206" s="1272"/>
      <c r="E206" s="1272"/>
      <c r="F206" s="1272"/>
      <c r="G206" s="1272"/>
      <c r="H206" s="1272"/>
      <c r="I206" s="1272"/>
      <c r="J206" s="1272"/>
      <c r="K206" s="1272"/>
      <c r="L206" s="1272"/>
      <c r="M206" s="1272"/>
      <c r="N206" s="1272"/>
      <c r="O206" s="1272"/>
    </row>
    <row r="207" spans="2:15">
      <c r="B207" s="658"/>
      <c r="D207" s="1272"/>
      <c r="E207" s="1272"/>
      <c r="F207" s="1272"/>
      <c r="G207" s="1272"/>
      <c r="H207" s="1272"/>
      <c r="I207" s="1272"/>
      <c r="J207" s="1272"/>
      <c r="K207" s="1272"/>
      <c r="L207" s="1272"/>
      <c r="M207" s="1272"/>
      <c r="N207" s="1272"/>
      <c r="O207" s="1272"/>
    </row>
    <row r="208" spans="2:15">
      <c r="B208" s="658"/>
      <c r="D208" s="1272"/>
      <c r="E208" s="1272"/>
      <c r="F208" s="1272"/>
      <c r="G208" s="1272"/>
      <c r="H208" s="1272"/>
      <c r="I208" s="1272"/>
      <c r="J208" s="1272"/>
      <c r="K208" s="1272"/>
      <c r="L208" s="1272"/>
      <c r="M208" s="1272"/>
      <c r="N208" s="1272"/>
      <c r="O208" s="1272"/>
    </row>
    <row r="209" spans="2:15">
      <c r="B209" s="658"/>
      <c r="D209" s="1272"/>
      <c r="E209" s="1272"/>
      <c r="F209" s="1272"/>
      <c r="G209" s="1272"/>
      <c r="H209" s="1272"/>
      <c r="I209" s="1272"/>
      <c r="J209" s="1272"/>
      <c r="K209" s="1272"/>
      <c r="L209" s="1272"/>
      <c r="M209" s="1272"/>
      <c r="N209" s="1272"/>
      <c r="O209" s="1272"/>
    </row>
    <row r="210" spans="2:15">
      <c r="B210" s="658"/>
      <c r="D210" s="1272"/>
      <c r="E210" s="1272"/>
      <c r="F210" s="1272"/>
      <c r="G210" s="1272"/>
      <c r="H210" s="1272"/>
      <c r="I210" s="1272"/>
      <c r="J210" s="1272"/>
      <c r="K210" s="1272"/>
      <c r="L210" s="1272"/>
      <c r="M210" s="1272"/>
      <c r="N210" s="1272"/>
      <c r="O210" s="1272"/>
    </row>
    <row r="211" spans="2:15">
      <c r="B211" s="658"/>
      <c r="D211" s="1272"/>
      <c r="E211" s="1272"/>
      <c r="F211" s="1272"/>
      <c r="G211" s="1272"/>
      <c r="H211" s="1272"/>
      <c r="I211" s="1272"/>
      <c r="J211" s="1272"/>
      <c r="K211" s="1272"/>
      <c r="L211" s="1272"/>
      <c r="M211" s="1272"/>
      <c r="N211" s="1272"/>
      <c r="O211" s="1272"/>
    </row>
    <row r="212" spans="2:15">
      <c r="B212" s="658"/>
      <c r="D212" s="1272"/>
      <c r="E212" s="1272"/>
      <c r="F212" s="1272"/>
      <c r="G212" s="1272"/>
      <c r="H212" s="1272"/>
      <c r="I212" s="1272"/>
      <c r="J212" s="1272"/>
      <c r="K212" s="1272"/>
      <c r="L212" s="1272"/>
      <c r="M212" s="1272"/>
      <c r="N212" s="1272"/>
      <c r="O212" s="1272"/>
    </row>
    <row r="213" spans="2:15">
      <c r="B213" s="658"/>
      <c r="D213" s="1272"/>
      <c r="E213" s="1272"/>
      <c r="F213" s="1272"/>
      <c r="G213" s="1272"/>
      <c r="H213" s="1272"/>
      <c r="I213" s="1272"/>
      <c r="J213" s="1272"/>
      <c r="K213" s="1272"/>
      <c r="L213" s="1272"/>
      <c r="M213" s="1272"/>
      <c r="N213" s="1272"/>
      <c r="O213" s="1272"/>
    </row>
    <row r="214" spans="2:15">
      <c r="B214" s="658"/>
      <c r="D214" s="1272"/>
      <c r="E214" s="1272"/>
      <c r="F214" s="1272"/>
      <c r="G214" s="1272"/>
      <c r="H214" s="1272"/>
      <c r="I214" s="1272"/>
      <c r="J214" s="1272"/>
      <c r="K214" s="1272"/>
      <c r="L214" s="1272"/>
      <c r="M214" s="1272"/>
      <c r="N214" s="1272"/>
      <c r="O214" s="1272"/>
    </row>
    <row r="215" spans="2:15">
      <c r="B215" s="658"/>
      <c r="D215" s="1272"/>
      <c r="E215" s="1272"/>
      <c r="F215" s="1272"/>
      <c r="G215" s="1272"/>
      <c r="H215" s="1272"/>
      <c r="I215" s="1272"/>
      <c r="J215" s="1272"/>
      <c r="K215" s="1272"/>
      <c r="L215" s="1272"/>
      <c r="M215" s="1272"/>
      <c r="N215" s="1272"/>
      <c r="O215" s="1272"/>
    </row>
    <row r="216" spans="2:15">
      <c r="B216" s="658"/>
      <c r="D216" s="1272"/>
      <c r="E216" s="1272"/>
      <c r="F216" s="1272"/>
      <c r="G216" s="1272"/>
      <c r="H216" s="1272"/>
      <c r="I216" s="1272"/>
      <c r="J216" s="1272"/>
      <c r="K216" s="1272"/>
      <c r="L216" s="1272"/>
      <c r="M216" s="1272"/>
      <c r="N216" s="1272"/>
      <c r="O216" s="1272"/>
    </row>
    <row r="217" spans="2:15">
      <c r="B217" s="658"/>
      <c r="D217" s="1272"/>
      <c r="E217" s="1272"/>
      <c r="F217" s="1272"/>
      <c r="G217" s="1272"/>
      <c r="H217" s="1272"/>
      <c r="I217" s="1272"/>
      <c r="J217" s="1272"/>
      <c r="K217" s="1272"/>
      <c r="L217" s="1272"/>
      <c r="M217" s="1272"/>
      <c r="N217" s="1272"/>
      <c r="O217" s="1272"/>
    </row>
    <row r="218" spans="2:15">
      <c r="B218" s="658"/>
      <c r="D218" s="1272"/>
      <c r="E218" s="1272"/>
      <c r="F218" s="1272"/>
      <c r="G218" s="1272"/>
      <c r="H218" s="1272"/>
      <c r="I218" s="1272"/>
      <c r="J218" s="1272"/>
      <c r="K218" s="1272"/>
      <c r="L218" s="1272"/>
      <c r="M218" s="1272"/>
      <c r="N218" s="1272"/>
      <c r="O218" s="1272"/>
    </row>
    <row r="219" spans="2:15">
      <c r="B219" s="658"/>
      <c r="D219" s="1272"/>
      <c r="E219" s="1272"/>
      <c r="F219" s="1272"/>
      <c r="G219" s="1272"/>
      <c r="H219" s="1272"/>
      <c r="I219" s="1272"/>
      <c r="J219" s="1272"/>
      <c r="K219" s="1272"/>
      <c r="L219" s="1272"/>
      <c r="M219" s="1272"/>
      <c r="N219" s="1272"/>
      <c r="O219" s="1272"/>
    </row>
    <row r="220" spans="2:15">
      <c r="B220" s="658"/>
      <c r="D220" s="1272"/>
      <c r="E220" s="1272"/>
      <c r="F220" s="1272"/>
      <c r="G220" s="1272"/>
      <c r="H220" s="1272"/>
      <c r="I220" s="1272"/>
      <c r="J220" s="1272"/>
      <c r="K220" s="1272"/>
      <c r="L220" s="1272"/>
      <c r="M220" s="1272"/>
      <c r="N220" s="1272"/>
      <c r="O220" s="1272"/>
    </row>
    <row r="221" spans="2:15">
      <c r="B221" s="658"/>
      <c r="D221" s="1272"/>
      <c r="E221" s="1272"/>
      <c r="F221" s="1272"/>
      <c r="G221" s="1272"/>
      <c r="H221" s="1272"/>
      <c r="I221" s="1272"/>
      <c r="J221" s="1272"/>
      <c r="K221" s="1272"/>
      <c r="L221" s="1272"/>
      <c r="M221" s="1272"/>
      <c r="N221" s="1272"/>
      <c r="O221" s="1272"/>
    </row>
    <row r="222" spans="2:15">
      <c r="B222" s="658"/>
      <c r="D222" s="1272"/>
      <c r="E222" s="1272"/>
      <c r="F222" s="1272"/>
      <c r="G222" s="1272"/>
      <c r="H222" s="1272"/>
      <c r="I222" s="1272"/>
      <c r="J222" s="1272"/>
      <c r="K222" s="1272"/>
      <c r="L222" s="1272"/>
      <c r="M222" s="1272"/>
      <c r="N222" s="1272"/>
      <c r="O222" s="1272"/>
    </row>
    <row r="223" spans="2:15">
      <c r="B223" s="658"/>
      <c r="D223" s="1272"/>
      <c r="E223" s="1272"/>
      <c r="F223" s="1272"/>
      <c r="G223" s="1272"/>
      <c r="H223" s="1272"/>
      <c r="I223" s="1272"/>
      <c r="J223" s="1272"/>
      <c r="K223" s="1272"/>
      <c r="L223" s="1272"/>
      <c r="M223" s="1272"/>
      <c r="N223" s="1272"/>
      <c r="O223" s="1272"/>
    </row>
    <row r="224" spans="2:15">
      <c r="B224" s="658"/>
      <c r="D224" s="1272"/>
      <c r="E224" s="1272"/>
      <c r="F224" s="1272"/>
      <c r="G224" s="1272"/>
      <c r="H224" s="1272"/>
      <c r="I224" s="1272"/>
      <c r="J224" s="1272"/>
      <c r="K224" s="1272"/>
      <c r="L224" s="1272"/>
      <c r="M224" s="1272"/>
      <c r="N224" s="1272"/>
      <c r="O224" s="1272"/>
    </row>
    <row r="225" spans="2:15">
      <c r="B225" s="658"/>
      <c r="D225" s="1272"/>
      <c r="E225" s="1272"/>
      <c r="F225" s="1272"/>
      <c r="G225" s="1272"/>
      <c r="H225" s="1272"/>
      <c r="I225" s="1272"/>
      <c r="J225" s="1272"/>
      <c r="K225" s="1272"/>
      <c r="L225" s="1272"/>
      <c r="M225" s="1272"/>
      <c r="N225" s="1272"/>
      <c r="O225" s="1272"/>
    </row>
    <row r="226" spans="2:15">
      <c r="B226" s="658"/>
      <c r="D226" s="1272"/>
      <c r="E226" s="1272"/>
      <c r="F226" s="1272"/>
      <c r="G226" s="1272"/>
      <c r="H226" s="1272"/>
      <c r="I226" s="1272"/>
      <c r="J226" s="1272"/>
      <c r="K226" s="1272"/>
      <c r="L226" s="1272"/>
      <c r="M226" s="1272"/>
      <c r="N226" s="1272"/>
      <c r="O226" s="1272"/>
    </row>
    <row r="227" spans="2:15">
      <c r="B227" s="658"/>
      <c r="D227" s="1272"/>
      <c r="E227" s="1272"/>
      <c r="F227" s="1272"/>
      <c r="G227" s="1272"/>
      <c r="H227" s="1272"/>
      <c r="I227" s="1272"/>
      <c r="J227" s="1272"/>
      <c r="K227" s="1272"/>
      <c r="L227" s="1272"/>
      <c r="M227" s="1272"/>
      <c r="N227" s="1272"/>
      <c r="O227" s="1272"/>
    </row>
    <row r="228" spans="2:15">
      <c r="B228" s="658"/>
      <c r="D228" s="1272"/>
      <c r="E228" s="1272"/>
      <c r="F228" s="1272"/>
      <c r="G228" s="1272"/>
      <c r="H228" s="1272"/>
      <c r="I228" s="1272"/>
      <c r="J228" s="1272"/>
      <c r="K228" s="1272"/>
      <c r="L228" s="1272"/>
      <c r="M228" s="1272"/>
      <c r="N228" s="1272"/>
      <c r="O228" s="1272"/>
    </row>
    <row r="229" spans="2:15">
      <c r="B229" s="658"/>
      <c r="D229" s="1272"/>
      <c r="E229" s="1272"/>
      <c r="F229" s="1272"/>
      <c r="G229" s="1272"/>
      <c r="H229" s="1272"/>
      <c r="I229" s="1272"/>
      <c r="J229" s="1272"/>
      <c r="K229" s="1272"/>
      <c r="L229" s="1272"/>
      <c r="M229" s="1272"/>
      <c r="N229" s="1272"/>
      <c r="O229" s="1272"/>
    </row>
    <row r="230" spans="2:15">
      <c r="B230" s="658"/>
      <c r="D230" s="1272"/>
      <c r="E230" s="1272"/>
      <c r="F230" s="1272"/>
      <c r="G230" s="1272"/>
      <c r="H230" s="1272"/>
      <c r="I230" s="1272"/>
      <c r="J230" s="1272"/>
      <c r="K230" s="1272"/>
      <c r="L230" s="1272"/>
      <c r="M230" s="1272"/>
      <c r="N230" s="1272"/>
      <c r="O230" s="1272"/>
    </row>
    <row r="231" spans="2:15">
      <c r="B231" s="658"/>
      <c r="D231" s="1272"/>
      <c r="E231" s="1272"/>
      <c r="F231" s="1272"/>
      <c r="G231" s="1272"/>
      <c r="H231" s="1272"/>
      <c r="I231" s="1272"/>
      <c r="J231" s="1272"/>
      <c r="K231" s="1272"/>
      <c r="L231" s="1272"/>
      <c r="M231" s="1272"/>
      <c r="N231" s="1272"/>
      <c r="O231" s="1272"/>
    </row>
    <row r="232" spans="2:15">
      <c r="B232" s="658"/>
      <c r="D232" s="1272"/>
      <c r="E232" s="1272"/>
      <c r="F232" s="1272"/>
      <c r="G232" s="1272"/>
      <c r="H232" s="1272"/>
      <c r="I232" s="1272"/>
      <c r="J232" s="1272"/>
      <c r="K232" s="1272"/>
      <c r="L232" s="1272"/>
      <c r="M232" s="1272"/>
      <c r="N232" s="1272"/>
      <c r="O232" s="1272"/>
    </row>
    <row r="233" spans="2:15">
      <c r="B233" s="658"/>
      <c r="D233" s="1272"/>
      <c r="E233" s="1272"/>
      <c r="F233" s="1272"/>
      <c r="G233" s="1272"/>
      <c r="H233" s="1272"/>
      <c r="I233" s="1272"/>
      <c r="J233" s="1272"/>
      <c r="K233" s="1272"/>
      <c r="L233" s="1272"/>
      <c r="M233" s="1272"/>
      <c r="N233" s="1272"/>
      <c r="O233" s="1272"/>
    </row>
    <row r="234" spans="2:15">
      <c r="B234" s="658"/>
      <c r="D234" s="1272"/>
      <c r="E234" s="1272"/>
      <c r="F234" s="1272"/>
      <c r="G234" s="1272"/>
      <c r="H234" s="1272"/>
      <c r="I234" s="1272"/>
      <c r="J234" s="1272"/>
      <c r="K234" s="1272"/>
      <c r="L234" s="1272"/>
      <c r="M234" s="1272"/>
      <c r="N234" s="1272"/>
      <c r="O234" s="1272"/>
    </row>
    <row r="235" spans="2:15">
      <c r="B235" s="658"/>
      <c r="D235" s="1272"/>
      <c r="E235" s="1272"/>
      <c r="F235" s="1272"/>
      <c r="G235" s="1272"/>
      <c r="H235" s="1272"/>
      <c r="I235" s="1272"/>
      <c r="J235" s="1272"/>
      <c r="K235" s="1272"/>
      <c r="L235" s="1272"/>
      <c r="M235" s="1272"/>
      <c r="N235" s="1272"/>
      <c r="O235" s="1272"/>
    </row>
    <row r="236" spans="2:15">
      <c r="B236" s="658"/>
      <c r="D236" s="1272"/>
      <c r="E236" s="1272"/>
      <c r="F236" s="1272"/>
      <c r="G236" s="1272"/>
      <c r="H236" s="1272"/>
      <c r="I236" s="1272"/>
      <c r="J236" s="1272"/>
      <c r="K236" s="1272"/>
      <c r="L236" s="1272"/>
      <c r="M236" s="1272"/>
      <c r="N236" s="1272"/>
      <c r="O236" s="1272"/>
    </row>
    <row r="237" spans="2:15">
      <c r="B237" s="658"/>
      <c r="D237" s="1272"/>
      <c r="E237" s="1272"/>
      <c r="F237" s="1272"/>
      <c r="G237" s="1272"/>
      <c r="H237" s="1272"/>
      <c r="I237" s="1272"/>
      <c r="J237" s="1272"/>
      <c r="K237" s="1272"/>
      <c r="L237" s="1272"/>
      <c r="M237" s="1272"/>
      <c r="N237" s="1272"/>
      <c r="O237" s="1272"/>
    </row>
    <row r="238" spans="2:15">
      <c r="B238" s="658"/>
      <c r="D238" s="1272"/>
      <c r="E238" s="1272"/>
      <c r="F238" s="1272"/>
      <c r="G238" s="1272"/>
      <c r="H238" s="1272"/>
      <c r="I238" s="1272"/>
      <c r="J238" s="1272"/>
      <c r="K238" s="1272"/>
      <c r="L238" s="1272"/>
      <c r="M238" s="1272"/>
      <c r="N238" s="1272"/>
      <c r="O238" s="1272"/>
    </row>
    <row r="239" spans="2:15">
      <c r="B239" s="658"/>
      <c r="D239" s="1272"/>
      <c r="E239" s="1272"/>
      <c r="F239" s="1272"/>
      <c r="G239" s="1272"/>
      <c r="H239" s="1272"/>
      <c r="I239" s="1272"/>
      <c r="J239" s="1272"/>
      <c r="K239" s="1272"/>
      <c r="L239" s="1272"/>
      <c r="M239" s="1272"/>
      <c r="N239" s="1272"/>
      <c r="O239" s="1272"/>
    </row>
    <row r="240" spans="2:15">
      <c r="B240" s="658"/>
      <c r="D240" s="1272"/>
      <c r="E240" s="1272"/>
      <c r="F240" s="1272"/>
      <c r="G240" s="1272"/>
      <c r="H240" s="1272"/>
      <c r="I240" s="1272"/>
      <c r="J240" s="1272"/>
      <c r="K240" s="1272"/>
      <c r="L240" s="1272"/>
      <c r="M240" s="1272"/>
      <c r="N240" s="1272"/>
      <c r="O240" s="1272"/>
    </row>
    <row r="241" spans="2:15">
      <c r="B241" s="658"/>
      <c r="D241" s="1272"/>
      <c r="E241" s="1272"/>
      <c r="F241" s="1272"/>
      <c r="G241" s="1272"/>
      <c r="H241" s="1272"/>
      <c r="I241" s="1272"/>
      <c r="J241" s="1272"/>
      <c r="K241" s="1272"/>
      <c r="L241" s="1272"/>
      <c r="M241" s="1272"/>
      <c r="N241" s="1272"/>
      <c r="O241" s="1272"/>
    </row>
    <row r="242" spans="2:15">
      <c r="B242" s="658"/>
      <c r="D242" s="1272"/>
      <c r="E242" s="1272"/>
      <c r="F242" s="1272"/>
      <c r="G242" s="1272"/>
      <c r="H242" s="1272"/>
      <c r="I242" s="1272"/>
      <c r="J242" s="1272"/>
      <c r="K242" s="1272"/>
      <c r="L242" s="1272"/>
      <c r="M242" s="1272"/>
      <c r="N242" s="1272"/>
      <c r="O242" s="1272"/>
    </row>
    <row r="243" spans="2:15">
      <c r="B243" s="658"/>
      <c r="D243" s="1272"/>
      <c r="E243" s="1272"/>
      <c r="F243" s="1272"/>
      <c r="G243" s="1272"/>
      <c r="H243" s="1272"/>
      <c r="I243" s="1272"/>
      <c r="J243" s="1272"/>
      <c r="K243" s="1272"/>
      <c r="L243" s="1272"/>
      <c r="M243" s="1272"/>
      <c r="N243" s="1272"/>
      <c r="O243" s="1272"/>
    </row>
    <row r="244" spans="2:15">
      <c r="B244" s="658"/>
      <c r="D244" s="1272"/>
      <c r="E244" s="1272"/>
      <c r="F244" s="1272"/>
      <c r="G244" s="1272"/>
      <c r="H244" s="1272"/>
      <c r="I244" s="1272"/>
      <c r="J244" s="1272"/>
      <c r="K244" s="1272"/>
      <c r="L244" s="1272"/>
      <c r="M244" s="1272"/>
      <c r="N244" s="1272"/>
      <c r="O244" s="1272"/>
    </row>
    <row r="245" spans="2:15">
      <c r="B245" s="658"/>
      <c r="D245" s="1272"/>
      <c r="E245" s="1272"/>
      <c r="F245" s="1272"/>
      <c r="G245" s="1272"/>
      <c r="H245" s="1272"/>
      <c r="I245" s="1272"/>
      <c r="J245" s="1272"/>
      <c r="K245" s="1272"/>
      <c r="L245" s="1272"/>
      <c r="M245" s="1272"/>
      <c r="N245" s="1272"/>
      <c r="O245" s="1272"/>
    </row>
    <row r="246" spans="2:15">
      <c r="B246" s="658"/>
      <c r="D246" s="1272"/>
      <c r="E246" s="1272"/>
      <c r="F246" s="1272"/>
      <c r="G246" s="1272"/>
      <c r="H246" s="1272"/>
      <c r="I246" s="1272"/>
      <c r="J246" s="1272"/>
      <c r="K246" s="1272"/>
      <c r="L246" s="1272"/>
      <c r="M246" s="1272"/>
      <c r="N246" s="1272"/>
      <c r="O246" s="1272"/>
    </row>
    <row r="247" spans="2:15">
      <c r="B247" s="658"/>
      <c r="D247" s="1272"/>
      <c r="E247" s="1272"/>
      <c r="F247" s="1272"/>
      <c r="G247" s="1272"/>
      <c r="H247" s="1272"/>
      <c r="I247" s="1272"/>
      <c r="J247" s="1272"/>
      <c r="K247" s="1272"/>
      <c r="L247" s="1272"/>
      <c r="M247" s="1272"/>
      <c r="N247" s="1272"/>
      <c r="O247" s="1272"/>
    </row>
    <row r="248" spans="2:15">
      <c r="B248" s="658"/>
      <c r="D248" s="1272"/>
      <c r="E248" s="1272"/>
      <c r="F248" s="1272"/>
      <c r="G248" s="1272"/>
      <c r="H248" s="1272"/>
      <c r="I248" s="1272"/>
      <c r="J248" s="1272"/>
      <c r="K248" s="1272"/>
      <c r="L248" s="1272"/>
      <c r="M248" s="1272"/>
      <c r="N248" s="1272"/>
      <c r="O248" s="1272"/>
    </row>
    <row r="249" spans="2:15">
      <c r="B249" s="658"/>
      <c r="D249" s="1272"/>
      <c r="E249" s="1272"/>
      <c r="F249" s="1272"/>
      <c r="G249" s="1272"/>
      <c r="H249" s="1272"/>
      <c r="I249" s="1272"/>
      <c r="J249" s="1272"/>
      <c r="K249" s="1272"/>
      <c r="L249" s="1272"/>
      <c r="M249" s="1272"/>
      <c r="N249" s="1272"/>
      <c r="O249" s="1272"/>
    </row>
    <row r="250" spans="2:15">
      <c r="B250" s="658"/>
      <c r="D250" s="1272"/>
      <c r="E250" s="1272"/>
      <c r="F250" s="1272"/>
      <c r="G250" s="1272"/>
      <c r="H250" s="1272"/>
      <c r="I250" s="1272"/>
      <c r="J250" s="1272"/>
      <c r="K250" s="1272"/>
      <c r="L250" s="1272"/>
      <c r="M250" s="1272"/>
      <c r="N250" s="1272"/>
      <c r="O250" s="1272"/>
    </row>
    <row r="251" spans="2:15">
      <c r="B251" s="658"/>
      <c r="D251" s="1272"/>
      <c r="E251" s="1272"/>
      <c r="F251" s="1272"/>
      <c r="G251" s="1272"/>
      <c r="H251" s="1272"/>
      <c r="I251" s="1272"/>
      <c r="J251" s="1272"/>
      <c r="K251" s="1272"/>
      <c r="L251" s="1272"/>
      <c r="M251" s="1272"/>
      <c r="N251" s="1272"/>
      <c r="O251" s="1272"/>
    </row>
    <row r="252" spans="2:15">
      <c r="B252" s="658"/>
      <c r="D252" s="1272"/>
      <c r="E252" s="1272"/>
      <c r="F252" s="1272"/>
      <c r="G252" s="1272"/>
      <c r="H252" s="1272"/>
      <c r="I252" s="1272"/>
      <c r="J252" s="1272"/>
      <c r="K252" s="1272"/>
      <c r="L252" s="1272"/>
      <c r="M252" s="1272"/>
      <c r="N252" s="1272"/>
      <c r="O252" s="1272"/>
    </row>
    <row r="253" spans="2:15">
      <c r="B253" s="658"/>
      <c r="D253" s="1272"/>
      <c r="E253" s="1272"/>
      <c r="F253" s="1272"/>
      <c r="G253" s="1272"/>
      <c r="H253" s="1272"/>
      <c r="I253" s="1272"/>
      <c r="J253" s="1272"/>
      <c r="K253" s="1272"/>
      <c r="L253" s="1272"/>
      <c r="M253" s="1272"/>
      <c r="N253" s="1272"/>
      <c r="O253" s="1272"/>
    </row>
    <row r="254" spans="2:15">
      <c r="B254" s="658"/>
      <c r="D254" s="1272"/>
      <c r="E254" s="1272"/>
      <c r="F254" s="1272"/>
      <c r="G254" s="1272"/>
      <c r="H254" s="1272"/>
      <c r="I254" s="1272"/>
      <c r="J254" s="1272"/>
      <c r="K254" s="1272"/>
      <c r="L254" s="1272"/>
      <c r="M254" s="1272"/>
      <c r="N254" s="1272"/>
      <c r="O254" s="1272"/>
    </row>
    <row r="255" spans="2:15">
      <c r="B255" s="658"/>
      <c r="D255" s="1272"/>
      <c r="E255" s="1272"/>
      <c r="F255" s="1272"/>
      <c r="G255" s="1272"/>
      <c r="H255" s="1272"/>
      <c r="I255" s="1272"/>
      <c r="J255" s="1272"/>
      <c r="K255" s="1272"/>
      <c r="L255" s="1272"/>
      <c r="M255" s="1272"/>
      <c r="N255" s="1272"/>
      <c r="O255" s="1272"/>
    </row>
    <row r="256" spans="2:15">
      <c r="B256" s="658"/>
      <c r="D256" s="1272"/>
      <c r="E256" s="1272"/>
      <c r="F256" s="1272"/>
      <c r="G256" s="1272"/>
      <c r="H256" s="1272"/>
      <c r="I256" s="1272"/>
      <c r="J256" s="1272"/>
      <c r="K256" s="1272"/>
      <c r="L256" s="1272"/>
      <c r="M256" s="1272"/>
      <c r="N256" s="1272"/>
      <c r="O256" s="1272"/>
    </row>
    <row r="257" spans="2:15">
      <c r="B257" s="658"/>
      <c r="D257" s="1272"/>
      <c r="E257" s="1272"/>
      <c r="F257" s="1272"/>
      <c r="G257" s="1272"/>
      <c r="H257" s="1272"/>
      <c r="I257" s="1272"/>
      <c r="J257" s="1272"/>
      <c r="K257" s="1272"/>
      <c r="L257" s="1272"/>
      <c r="M257" s="1272"/>
      <c r="N257" s="1272"/>
      <c r="O257" s="1272"/>
    </row>
    <row r="258" spans="2:15">
      <c r="B258" s="658"/>
      <c r="D258" s="1272"/>
      <c r="E258" s="1272"/>
      <c r="F258" s="1272"/>
      <c r="G258" s="1272"/>
      <c r="H258" s="1272"/>
      <c r="I258" s="1272"/>
      <c r="J258" s="1272"/>
      <c r="K258" s="1272"/>
      <c r="L258" s="1272"/>
      <c r="M258" s="1272"/>
      <c r="N258" s="1272"/>
      <c r="O258" s="1272"/>
    </row>
    <row r="259" spans="2:15">
      <c r="B259" s="658"/>
      <c r="D259" s="1272"/>
      <c r="E259" s="1272"/>
      <c r="F259" s="1272"/>
      <c r="G259" s="1272"/>
      <c r="H259" s="1272"/>
      <c r="I259" s="1272"/>
      <c r="J259" s="1272"/>
      <c r="K259" s="1272"/>
      <c r="L259" s="1272"/>
      <c r="M259" s="1272"/>
      <c r="N259" s="1272"/>
      <c r="O259" s="1272"/>
    </row>
    <row r="260" spans="2:15">
      <c r="B260" s="658"/>
      <c r="D260" s="1272"/>
      <c r="E260" s="1272"/>
      <c r="F260" s="1272"/>
      <c r="G260" s="1272"/>
      <c r="H260" s="1272"/>
      <c r="I260" s="1272"/>
      <c r="J260" s="1272"/>
      <c r="K260" s="1272"/>
      <c r="L260" s="1272"/>
      <c r="M260" s="1272"/>
      <c r="N260" s="1272"/>
      <c r="O260" s="1272"/>
    </row>
    <row r="261" spans="2:15">
      <c r="B261" s="658"/>
      <c r="D261" s="1272"/>
      <c r="E261" s="1272"/>
      <c r="F261" s="1272"/>
      <c r="G261" s="1272"/>
      <c r="H261" s="1272"/>
      <c r="I261" s="1272"/>
      <c r="J261" s="1272"/>
      <c r="K261" s="1272"/>
      <c r="L261" s="1272"/>
      <c r="M261" s="1272"/>
      <c r="N261" s="1272"/>
      <c r="O261" s="1272"/>
    </row>
    <row r="262" spans="2:15">
      <c r="B262" s="658"/>
      <c r="D262" s="1272"/>
      <c r="E262" s="1272"/>
      <c r="F262" s="1272"/>
      <c r="G262" s="1272"/>
      <c r="H262" s="1272"/>
      <c r="I262" s="1272"/>
      <c r="J262" s="1272"/>
      <c r="K262" s="1272"/>
      <c r="L262" s="1272"/>
      <c r="M262" s="1272"/>
      <c r="N262" s="1272"/>
      <c r="O262" s="1272"/>
    </row>
    <row r="263" spans="2:15">
      <c r="B263" s="658"/>
      <c r="D263" s="1272"/>
      <c r="E263" s="1272"/>
      <c r="F263" s="1272"/>
      <c r="G263" s="1272"/>
      <c r="H263" s="1272"/>
      <c r="I263" s="1272"/>
      <c r="J263" s="1272"/>
      <c r="K263" s="1272"/>
      <c r="L263" s="1272"/>
      <c r="M263" s="1272"/>
      <c r="N263" s="1272"/>
      <c r="O263" s="1272"/>
    </row>
    <row r="264" spans="2:15">
      <c r="B264" s="658"/>
      <c r="D264" s="1272"/>
      <c r="E264" s="1272"/>
      <c r="F264" s="1272"/>
      <c r="G264" s="1272"/>
      <c r="H264" s="1272"/>
      <c r="I264" s="1272"/>
      <c r="J264" s="1272"/>
      <c r="K264" s="1272"/>
      <c r="L264" s="1272"/>
      <c r="M264" s="1272"/>
      <c r="N264" s="1272"/>
      <c r="O264" s="1272"/>
    </row>
    <row r="265" spans="2:15">
      <c r="B265" s="658"/>
      <c r="D265" s="1272"/>
      <c r="E265" s="1272"/>
      <c r="F265" s="1272"/>
      <c r="G265" s="1272"/>
      <c r="H265" s="1272"/>
      <c r="I265" s="1272"/>
      <c r="J265" s="1272"/>
      <c r="K265" s="1272"/>
      <c r="L265" s="1272"/>
      <c r="M265" s="1272"/>
      <c r="N265" s="1272"/>
      <c r="O265" s="1272"/>
    </row>
    <row r="266" spans="2:15">
      <c r="B266" s="658"/>
      <c r="D266" s="1272"/>
      <c r="E266" s="1272"/>
      <c r="F266" s="1272"/>
      <c r="G266" s="1272"/>
      <c r="H266" s="1272"/>
      <c r="I266" s="1272"/>
      <c r="J266" s="1272"/>
      <c r="K266" s="1272"/>
      <c r="L266" s="1272"/>
      <c r="M266" s="1272"/>
      <c r="N266" s="1272"/>
      <c r="O266" s="1272"/>
    </row>
    <row r="267" spans="2:15">
      <c r="B267" s="658"/>
      <c r="D267" s="1272"/>
      <c r="E267" s="1272"/>
      <c r="F267" s="1272"/>
      <c r="G267" s="1272"/>
      <c r="H267" s="1272"/>
      <c r="I267" s="1272"/>
      <c r="J267" s="1272"/>
      <c r="K267" s="1272"/>
      <c r="L267" s="1272"/>
      <c r="M267" s="1272"/>
      <c r="N267" s="1272"/>
      <c r="O267" s="1272"/>
    </row>
    <row r="268" spans="2:15">
      <c r="B268" s="658"/>
      <c r="D268" s="1272"/>
      <c r="E268" s="1272"/>
      <c r="F268" s="1272"/>
      <c r="G268" s="1272"/>
      <c r="H268" s="1272"/>
      <c r="I268" s="1272"/>
      <c r="J268" s="1272"/>
      <c r="K268" s="1272"/>
      <c r="L268" s="1272"/>
      <c r="M268" s="1272"/>
      <c r="N268" s="1272"/>
      <c r="O268" s="1272"/>
    </row>
    <row r="269" spans="2:15">
      <c r="B269" s="658"/>
      <c r="D269" s="1272"/>
      <c r="E269" s="1272"/>
      <c r="F269" s="1272"/>
      <c r="G269" s="1272"/>
      <c r="H269" s="1272"/>
      <c r="I269" s="1272"/>
      <c r="J269" s="1272"/>
      <c r="K269" s="1272"/>
      <c r="L269" s="1272"/>
      <c r="M269" s="1272"/>
      <c r="N269" s="1272"/>
      <c r="O269" s="1272"/>
    </row>
    <row r="270" spans="2:15">
      <c r="B270" s="658"/>
      <c r="D270" s="1272"/>
      <c r="E270" s="1272"/>
      <c r="F270" s="1272"/>
      <c r="G270" s="1272"/>
      <c r="H270" s="1272"/>
      <c r="I270" s="1272"/>
      <c r="J270" s="1272"/>
      <c r="K270" s="1272"/>
      <c r="L270" s="1272"/>
      <c r="M270" s="1272"/>
      <c r="N270" s="1272"/>
      <c r="O270" s="1272"/>
    </row>
    <row r="271" spans="2:15">
      <c r="B271" s="658"/>
      <c r="D271" s="1272"/>
      <c r="E271" s="1272"/>
      <c r="F271" s="1272"/>
      <c r="G271" s="1272"/>
      <c r="H271" s="1272"/>
      <c r="I271" s="1272"/>
      <c r="J271" s="1272"/>
      <c r="K271" s="1272"/>
      <c r="L271" s="1272"/>
      <c r="M271" s="1272"/>
      <c r="N271" s="1272"/>
      <c r="O271" s="1272"/>
    </row>
    <row r="272" spans="2:15">
      <c r="B272" s="658"/>
      <c r="D272" s="1272"/>
      <c r="E272" s="1272"/>
      <c r="F272" s="1272"/>
      <c r="G272" s="1272"/>
      <c r="H272" s="1272"/>
      <c r="I272" s="1272"/>
      <c r="J272" s="1272"/>
      <c r="K272" s="1272"/>
      <c r="L272" s="1272"/>
      <c r="M272" s="1272"/>
      <c r="N272" s="1272"/>
      <c r="O272" s="1272"/>
    </row>
    <row r="273" spans="2:15">
      <c r="B273" s="658"/>
      <c r="D273" s="1272"/>
      <c r="E273" s="1272"/>
      <c r="F273" s="1272"/>
      <c r="G273" s="1272"/>
      <c r="H273" s="1272"/>
      <c r="I273" s="1272"/>
      <c r="J273" s="1272"/>
      <c r="K273" s="1272"/>
      <c r="L273" s="1272"/>
      <c r="M273" s="1272"/>
      <c r="N273" s="1272"/>
      <c r="O273" s="1272"/>
    </row>
    <row r="274" spans="2:15">
      <c r="B274" s="658"/>
      <c r="D274" s="1272"/>
      <c r="E274" s="1272"/>
      <c r="F274" s="1272"/>
      <c r="G274" s="1272"/>
      <c r="H274" s="1272"/>
      <c r="I274" s="1272"/>
      <c r="J274" s="1272"/>
      <c r="K274" s="1272"/>
      <c r="L274" s="1272"/>
      <c r="M274" s="1272"/>
      <c r="N274" s="1272"/>
      <c r="O274" s="1272"/>
    </row>
    <row r="275" spans="2:15">
      <c r="B275" s="658"/>
      <c r="D275" s="1272"/>
      <c r="E275" s="1272"/>
      <c r="F275" s="1272"/>
      <c r="G275" s="1272"/>
      <c r="H275" s="1272"/>
      <c r="I275" s="1272"/>
      <c r="J275" s="1272"/>
      <c r="K275" s="1272"/>
      <c r="L275" s="1272"/>
      <c r="M275" s="1272"/>
      <c r="N275" s="1272"/>
      <c r="O275" s="1272"/>
    </row>
    <row r="276" spans="2:15">
      <c r="B276" s="658"/>
      <c r="D276" s="1272"/>
      <c r="E276" s="1272"/>
      <c r="F276" s="1272"/>
      <c r="G276" s="1272"/>
      <c r="H276" s="1272"/>
      <c r="I276" s="1272"/>
      <c r="J276" s="1272"/>
      <c r="K276" s="1272"/>
      <c r="L276" s="1272"/>
      <c r="M276" s="1272"/>
      <c r="N276" s="1272"/>
      <c r="O276" s="1272"/>
    </row>
    <row r="277" spans="2:15">
      <c r="B277" s="658"/>
      <c r="D277" s="1272"/>
      <c r="E277" s="1272"/>
      <c r="F277" s="1272"/>
      <c r="G277" s="1272"/>
      <c r="H277" s="1272"/>
      <c r="I277" s="1272"/>
      <c r="J277" s="1272"/>
      <c r="K277" s="1272"/>
      <c r="L277" s="1272"/>
      <c r="M277" s="1272"/>
      <c r="N277" s="1272"/>
      <c r="O277" s="1272"/>
    </row>
    <row r="278" spans="2:15">
      <c r="B278" s="658"/>
      <c r="D278" s="1272"/>
      <c r="E278" s="1272"/>
      <c r="F278" s="1272"/>
      <c r="G278" s="1272"/>
      <c r="H278" s="1272"/>
      <c r="I278" s="1272"/>
      <c r="J278" s="1272"/>
      <c r="K278" s="1272"/>
      <c r="L278" s="1272"/>
      <c r="M278" s="1272"/>
      <c r="N278" s="1272"/>
      <c r="O278" s="1272"/>
    </row>
    <row r="279" spans="2:15">
      <c r="B279" s="658"/>
      <c r="D279" s="1272"/>
      <c r="E279" s="1272"/>
      <c r="F279" s="1272"/>
      <c r="G279" s="1272"/>
      <c r="H279" s="1272"/>
      <c r="I279" s="1272"/>
      <c r="J279" s="1272"/>
      <c r="K279" s="1272"/>
      <c r="L279" s="1272"/>
      <c r="M279" s="1272"/>
      <c r="N279" s="1272"/>
      <c r="O279" s="1272"/>
    </row>
    <row r="280" spans="2:15">
      <c r="B280" s="658"/>
      <c r="D280" s="1272"/>
      <c r="E280" s="1272"/>
      <c r="F280" s="1272"/>
      <c r="G280" s="1272"/>
      <c r="H280" s="1272"/>
      <c r="I280" s="1272"/>
      <c r="J280" s="1272"/>
      <c r="K280" s="1272"/>
      <c r="L280" s="1272"/>
      <c r="M280" s="1272"/>
      <c r="N280" s="1272"/>
      <c r="O280" s="1272"/>
    </row>
    <row r="281" spans="2:15">
      <c r="B281" s="658"/>
      <c r="D281" s="1272"/>
      <c r="E281" s="1272"/>
      <c r="F281" s="1272"/>
      <c r="G281" s="1272"/>
      <c r="H281" s="1272"/>
      <c r="I281" s="1272"/>
      <c r="J281" s="1272"/>
      <c r="K281" s="1272"/>
      <c r="L281" s="1272"/>
      <c r="M281" s="1272"/>
      <c r="N281" s="1272"/>
      <c r="O281" s="1272"/>
    </row>
    <row r="282" spans="2:15">
      <c r="B282" s="658"/>
      <c r="D282" s="1272"/>
      <c r="E282" s="1272"/>
      <c r="F282" s="1272"/>
      <c r="G282" s="1272"/>
      <c r="H282" s="1272"/>
      <c r="I282" s="1272"/>
      <c r="J282" s="1272"/>
      <c r="K282" s="1272"/>
      <c r="L282" s="1272"/>
      <c r="M282" s="1272"/>
      <c r="N282" s="1272"/>
      <c r="O282" s="1272"/>
    </row>
    <row r="283" spans="2:15">
      <c r="B283" s="658"/>
      <c r="D283" s="1272"/>
      <c r="E283" s="1272"/>
      <c r="F283" s="1272"/>
      <c r="G283" s="1272"/>
      <c r="H283" s="1272"/>
      <c r="I283" s="1272"/>
      <c r="J283" s="1272"/>
      <c r="K283" s="1272"/>
      <c r="L283" s="1272"/>
      <c r="M283" s="1272"/>
      <c r="N283" s="1272"/>
      <c r="O283" s="1272"/>
    </row>
    <row r="284" spans="2:15">
      <c r="B284" s="658"/>
      <c r="D284" s="1272"/>
      <c r="E284" s="1272"/>
      <c r="F284" s="1272"/>
      <c r="G284" s="1272"/>
      <c r="H284" s="1272"/>
      <c r="I284" s="1272"/>
      <c r="J284" s="1272"/>
      <c r="K284" s="1272"/>
      <c r="L284" s="1272"/>
      <c r="M284" s="1272"/>
      <c r="N284" s="1272"/>
      <c r="O284" s="1272"/>
    </row>
    <row r="285" spans="2:15">
      <c r="B285" s="658"/>
      <c r="D285" s="1272"/>
      <c r="E285" s="1272"/>
      <c r="F285" s="1272"/>
      <c r="G285" s="1272"/>
      <c r="H285" s="1272"/>
      <c r="I285" s="1272"/>
      <c r="J285" s="1272"/>
      <c r="K285" s="1272"/>
      <c r="L285" s="1272"/>
      <c r="M285" s="1272"/>
      <c r="N285" s="1272"/>
      <c r="O285" s="1272"/>
    </row>
    <row r="286" spans="2:15">
      <c r="B286" s="658"/>
      <c r="D286" s="1272"/>
      <c r="E286" s="1272"/>
      <c r="F286" s="1272"/>
      <c r="G286" s="1272"/>
      <c r="H286" s="1272"/>
      <c r="I286" s="1272"/>
      <c r="J286" s="1272"/>
      <c r="K286" s="1272"/>
      <c r="L286" s="1272"/>
      <c r="M286" s="1272"/>
      <c r="N286" s="1272"/>
      <c r="O286" s="1272"/>
    </row>
    <row r="287" spans="2:15">
      <c r="B287" s="658"/>
      <c r="D287" s="1272"/>
      <c r="E287" s="1272"/>
      <c r="F287" s="1272"/>
      <c r="G287" s="1272"/>
      <c r="H287" s="1272"/>
      <c r="I287" s="1272"/>
      <c r="J287" s="1272"/>
      <c r="K287" s="1272"/>
      <c r="L287" s="1272"/>
      <c r="M287" s="1272"/>
      <c r="N287" s="1272"/>
      <c r="O287" s="1272"/>
    </row>
    <row r="288" spans="2:15">
      <c r="B288" s="658"/>
      <c r="D288" s="1272"/>
      <c r="E288" s="1272"/>
      <c r="F288" s="1272"/>
      <c r="G288" s="1272"/>
      <c r="H288" s="1272"/>
      <c r="I288" s="1272"/>
      <c r="J288" s="1272"/>
      <c r="K288" s="1272"/>
      <c r="L288" s="1272"/>
      <c r="M288" s="1272"/>
      <c r="N288" s="1272"/>
      <c r="O288" s="1272"/>
    </row>
    <row r="289" spans="2:15">
      <c r="B289" s="658"/>
      <c r="D289" s="1272"/>
      <c r="E289" s="1272"/>
      <c r="F289" s="1272"/>
      <c r="G289" s="1272"/>
      <c r="H289" s="1272"/>
      <c r="I289" s="1272"/>
      <c r="J289" s="1272"/>
      <c r="K289" s="1272"/>
      <c r="L289" s="1272"/>
      <c r="M289" s="1272"/>
      <c r="N289" s="1272"/>
      <c r="O289" s="1272"/>
    </row>
    <row r="290" spans="2:15">
      <c r="B290" s="658"/>
      <c r="D290" s="1272"/>
      <c r="E290" s="1272"/>
      <c r="F290" s="1272"/>
      <c r="G290" s="1272"/>
      <c r="H290" s="1272"/>
      <c r="I290" s="1272"/>
      <c r="J290" s="1272"/>
      <c r="K290" s="1272"/>
      <c r="L290" s="1272"/>
      <c r="M290" s="1272"/>
      <c r="N290" s="1272"/>
      <c r="O290" s="1272"/>
    </row>
    <row r="291" spans="2:15">
      <c r="B291" s="658"/>
      <c r="D291" s="1272"/>
      <c r="E291" s="1272"/>
      <c r="F291" s="1272"/>
      <c r="G291" s="1272"/>
      <c r="H291" s="1272"/>
      <c r="I291" s="1272"/>
      <c r="J291" s="1272"/>
      <c r="K291" s="1272"/>
      <c r="L291" s="1272"/>
      <c r="M291" s="1272"/>
      <c r="N291" s="1272"/>
      <c r="O291" s="1272"/>
    </row>
    <row r="292" spans="2:15">
      <c r="B292" s="658"/>
      <c r="D292" s="1272"/>
      <c r="E292" s="1272"/>
      <c r="F292" s="1272"/>
      <c r="G292" s="1272"/>
      <c r="H292" s="1272"/>
      <c r="I292" s="1272"/>
      <c r="J292" s="1272"/>
      <c r="K292" s="1272"/>
      <c r="L292" s="1272"/>
      <c r="M292" s="1272"/>
      <c r="N292" s="1272"/>
      <c r="O292" s="1272"/>
    </row>
    <row r="293" spans="2:15">
      <c r="B293" s="658"/>
      <c r="D293" s="1272"/>
      <c r="E293" s="1272"/>
      <c r="F293" s="1272"/>
      <c r="G293" s="1272"/>
      <c r="H293" s="1272"/>
      <c r="I293" s="1272"/>
      <c r="J293" s="1272"/>
      <c r="K293" s="1272"/>
      <c r="L293" s="1272"/>
      <c r="M293" s="1272"/>
      <c r="N293" s="1272"/>
      <c r="O293" s="1272"/>
    </row>
    <row r="294" spans="2:15">
      <c r="B294" s="658"/>
      <c r="D294" s="1272"/>
      <c r="E294" s="1272"/>
      <c r="F294" s="1272"/>
      <c r="G294" s="1272"/>
      <c r="H294" s="1272"/>
      <c r="I294" s="1272"/>
      <c r="J294" s="1272"/>
      <c r="K294" s="1272"/>
      <c r="L294" s="1272"/>
      <c r="M294" s="1272"/>
      <c r="N294" s="1272"/>
      <c r="O294" s="1272"/>
    </row>
    <row r="295" spans="2:15">
      <c r="B295" s="658"/>
      <c r="D295" s="1272"/>
      <c r="E295" s="1272"/>
      <c r="F295" s="1272"/>
      <c r="G295" s="1272"/>
      <c r="H295" s="1272"/>
      <c r="I295" s="1272"/>
      <c r="J295" s="1272"/>
      <c r="K295" s="1272"/>
      <c r="L295" s="1272"/>
      <c r="M295" s="1272"/>
      <c r="N295" s="1272"/>
      <c r="O295" s="1272"/>
    </row>
    <row r="296" spans="2:15">
      <c r="B296" s="658"/>
      <c r="D296" s="1272"/>
      <c r="E296" s="1272"/>
      <c r="F296" s="1272"/>
      <c r="G296" s="1272"/>
      <c r="H296" s="1272"/>
      <c r="I296" s="1272"/>
      <c r="J296" s="1272"/>
      <c r="K296" s="1272"/>
      <c r="L296" s="1272"/>
      <c r="M296" s="1272"/>
      <c r="N296" s="1272"/>
      <c r="O296" s="1272"/>
    </row>
    <row r="297" spans="2:15">
      <c r="B297" s="658"/>
      <c r="D297" s="1272"/>
      <c r="E297" s="1272"/>
      <c r="F297" s="1272"/>
      <c r="G297" s="1272"/>
      <c r="H297" s="1272"/>
      <c r="I297" s="1272"/>
      <c r="J297" s="1272"/>
      <c r="K297" s="1272"/>
      <c r="L297" s="1272"/>
      <c r="M297" s="1272"/>
      <c r="N297" s="1272"/>
      <c r="O297" s="1272"/>
    </row>
    <row r="298" spans="2:15">
      <c r="B298" s="658"/>
      <c r="D298" s="1272"/>
      <c r="E298" s="1272"/>
      <c r="F298" s="1272"/>
      <c r="G298" s="1272"/>
      <c r="H298" s="1272"/>
      <c r="I298" s="1272"/>
      <c r="J298" s="1272"/>
      <c r="K298" s="1272"/>
      <c r="L298" s="1272"/>
      <c r="M298" s="1272"/>
      <c r="N298" s="1272"/>
      <c r="O298" s="1272"/>
    </row>
    <row r="299" spans="2:15">
      <c r="B299" s="658"/>
      <c r="D299" s="1272"/>
      <c r="E299" s="1272"/>
      <c r="F299" s="1272"/>
      <c r="G299" s="1272"/>
      <c r="H299" s="1272"/>
      <c r="I299" s="1272"/>
      <c r="J299" s="1272"/>
      <c r="K299" s="1272"/>
      <c r="L299" s="1272"/>
      <c r="M299" s="1272"/>
      <c r="N299" s="1272"/>
      <c r="O299" s="1272"/>
    </row>
    <row r="300" spans="2:15">
      <c r="B300" s="658"/>
      <c r="D300" s="1272"/>
      <c r="E300" s="1272"/>
      <c r="F300" s="1272"/>
      <c r="G300" s="1272"/>
      <c r="H300" s="1272"/>
      <c r="I300" s="1272"/>
      <c r="J300" s="1272"/>
      <c r="K300" s="1272"/>
      <c r="L300" s="1272"/>
      <c r="M300" s="1272"/>
      <c r="N300" s="1272"/>
      <c r="O300" s="1272"/>
    </row>
    <row r="301" spans="2:15">
      <c r="B301" s="658"/>
      <c r="D301" s="1272"/>
      <c r="E301" s="1272"/>
      <c r="F301" s="1272"/>
      <c r="G301" s="1272"/>
      <c r="H301" s="1272"/>
      <c r="I301" s="1272"/>
      <c r="J301" s="1272"/>
      <c r="K301" s="1272"/>
      <c r="L301" s="1272"/>
      <c r="M301" s="1272"/>
      <c r="N301" s="1272"/>
      <c r="O301" s="1272"/>
    </row>
    <row r="302" spans="2:15">
      <c r="B302" s="658"/>
      <c r="D302" s="1272"/>
      <c r="E302" s="1272"/>
      <c r="F302" s="1272"/>
      <c r="G302" s="1272"/>
      <c r="H302" s="1272"/>
      <c r="I302" s="1272"/>
      <c r="J302" s="1272"/>
      <c r="K302" s="1272"/>
      <c r="L302" s="1272"/>
      <c r="M302" s="1272"/>
      <c r="N302" s="1272"/>
      <c r="O302" s="1272"/>
    </row>
    <row r="303" spans="2:15">
      <c r="B303" s="658"/>
      <c r="D303" s="1272"/>
      <c r="E303" s="1272"/>
      <c r="F303" s="1272"/>
      <c r="G303" s="1272"/>
      <c r="H303" s="1272"/>
      <c r="I303" s="1272"/>
      <c r="J303" s="1272"/>
      <c r="K303" s="1272"/>
      <c r="L303" s="1272"/>
      <c r="M303" s="1272"/>
      <c r="N303" s="1272"/>
      <c r="O303" s="1272"/>
    </row>
    <row r="304" spans="2:15">
      <c r="B304" s="658"/>
      <c r="D304" s="1272"/>
      <c r="E304" s="1272"/>
      <c r="F304" s="1272"/>
      <c r="G304" s="1272"/>
      <c r="H304" s="1272"/>
      <c r="I304" s="1272"/>
      <c r="J304" s="1272"/>
      <c r="K304" s="1272"/>
      <c r="L304" s="1272"/>
      <c r="M304" s="1272"/>
      <c r="N304" s="1272"/>
      <c r="O304" s="1272"/>
    </row>
    <row r="305" spans="2:15">
      <c r="B305" s="658"/>
      <c r="D305" s="1272"/>
      <c r="E305" s="1272"/>
      <c r="F305" s="1272"/>
      <c r="G305" s="1272"/>
      <c r="H305" s="1272"/>
      <c r="I305" s="1272"/>
      <c r="J305" s="1272"/>
      <c r="K305" s="1272"/>
      <c r="L305" s="1272"/>
      <c r="M305" s="1272"/>
      <c r="N305" s="1272"/>
      <c r="O305" s="1272"/>
    </row>
    <row r="306" spans="2:15">
      <c r="B306" s="658"/>
      <c r="D306" s="1272"/>
      <c r="E306" s="1272"/>
      <c r="F306" s="1272"/>
      <c r="G306" s="1272"/>
      <c r="H306" s="1272"/>
      <c r="I306" s="1272"/>
      <c r="J306" s="1272"/>
      <c r="K306" s="1272"/>
      <c r="L306" s="1272"/>
      <c r="M306" s="1272"/>
      <c r="N306" s="1272"/>
      <c r="O306" s="1272"/>
    </row>
    <row r="307" spans="2:15">
      <c r="B307" s="658"/>
      <c r="D307" s="1272"/>
      <c r="E307" s="1272"/>
      <c r="F307" s="1272"/>
      <c r="G307" s="1272"/>
      <c r="H307" s="1272"/>
      <c r="I307" s="1272"/>
      <c r="J307" s="1272"/>
      <c r="K307" s="1272"/>
      <c r="L307" s="1272"/>
      <c r="M307" s="1272"/>
      <c r="N307" s="1272"/>
      <c r="O307" s="1272"/>
    </row>
    <row r="308" spans="2:15">
      <c r="B308" s="658"/>
      <c r="D308" s="1272"/>
      <c r="E308" s="1272"/>
      <c r="F308" s="1272"/>
      <c r="G308" s="1272"/>
      <c r="H308" s="1272"/>
      <c r="I308" s="1272"/>
      <c r="J308" s="1272"/>
      <c r="K308" s="1272"/>
      <c r="L308" s="1272"/>
      <c r="M308" s="1272"/>
      <c r="N308" s="1272"/>
      <c r="O308" s="1272"/>
    </row>
    <row r="309" spans="2:15">
      <c r="B309" s="658"/>
      <c r="D309" s="1272"/>
      <c r="E309" s="1272"/>
      <c r="F309" s="1272"/>
      <c r="G309" s="1272"/>
      <c r="H309" s="1272"/>
      <c r="I309" s="1272"/>
      <c r="J309" s="1272"/>
      <c r="K309" s="1272"/>
      <c r="L309" s="1272"/>
      <c r="M309" s="1272"/>
      <c r="N309" s="1272"/>
      <c r="O309" s="1272"/>
    </row>
    <row r="310" spans="2:15">
      <c r="B310" s="658"/>
      <c r="D310" s="1272"/>
      <c r="E310" s="1272"/>
      <c r="F310" s="1272"/>
      <c r="G310" s="1272"/>
      <c r="H310" s="1272"/>
      <c r="I310" s="1272"/>
      <c r="J310" s="1272"/>
      <c r="K310" s="1272"/>
      <c r="L310" s="1272"/>
      <c r="M310" s="1272"/>
      <c r="N310" s="1272"/>
      <c r="O310" s="1272"/>
    </row>
    <row r="311" spans="2:15">
      <c r="B311" s="658"/>
      <c r="D311" s="1272"/>
      <c r="E311" s="1272"/>
      <c r="F311" s="1272"/>
      <c r="G311" s="1272"/>
      <c r="H311" s="1272"/>
      <c r="I311" s="1272"/>
      <c r="J311" s="1272"/>
      <c r="K311" s="1272"/>
      <c r="L311" s="1272"/>
      <c r="M311" s="1272"/>
      <c r="N311" s="1272"/>
      <c r="O311" s="1272"/>
    </row>
    <row r="312" spans="2:15">
      <c r="B312" s="658"/>
      <c r="D312" s="1272"/>
      <c r="E312" s="1272"/>
      <c r="F312" s="1272"/>
      <c r="G312" s="1272"/>
      <c r="H312" s="1272"/>
      <c r="I312" s="1272"/>
      <c r="J312" s="1272"/>
      <c r="K312" s="1272"/>
      <c r="L312" s="1272"/>
      <c r="M312" s="1272"/>
      <c r="N312" s="1272"/>
      <c r="O312" s="1272"/>
    </row>
    <row r="313" spans="2:15">
      <c r="B313" s="658"/>
      <c r="D313" s="1272"/>
      <c r="E313" s="1272"/>
      <c r="F313" s="1272"/>
      <c r="G313" s="1272"/>
      <c r="H313" s="1272"/>
      <c r="I313" s="1272"/>
      <c r="J313" s="1272"/>
      <c r="K313" s="1272"/>
      <c r="L313" s="1272"/>
      <c r="M313" s="1272"/>
      <c r="N313" s="1272"/>
      <c r="O313" s="1272"/>
    </row>
    <row r="314" spans="2:15">
      <c r="B314" s="658"/>
      <c r="D314" s="1272"/>
      <c r="E314" s="1272"/>
      <c r="F314" s="1272"/>
      <c r="G314" s="1272"/>
      <c r="H314" s="1272"/>
      <c r="I314" s="1272"/>
      <c r="J314" s="1272"/>
      <c r="K314" s="1272"/>
      <c r="L314" s="1272"/>
      <c r="M314" s="1272"/>
      <c r="N314" s="1272"/>
      <c r="O314" s="1272"/>
    </row>
    <row r="315" spans="2:15">
      <c r="B315" s="658"/>
      <c r="D315" s="1272"/>
      <c r="E315" s="1272"/>
      <c r="F315" s="1272"/>
      <c r="G315" s="1272"/>
      <c r="H315" s="1272"/>
      <c r="I315" s="1272"/>
      <c r="J315" s="1272"/>
      <c r="K315" s="1272"/>
      <c r="L315" s="1272"/>
      <c r="M315" s="1272"/>
      <c r="N315" s="1272"/>
      <c r="O315" s="1272"/>
    </row>
    <row r="316" spans="2:15">
      <c r="B316" s="658"/>
      <c r="D316" s="1272"/>
      <c r="E316" s="1272"/>
      <c r="F316" s="1272"/>
      <c r="G316" s="1272"/>
      <c r="H316" s="1272"/>
      <c r="I316" s="1272"/>
      <c r="J316" s="1272"/>
      <c r="K316" s="1272"/>
      <c r="L316" s="1272"/>
      <c r="M316" s="1272"/>
      <c r="N316" s="1272"/>
      <c r="O316" s="1272"/>
    </row>
    <row r="317" spans="2:15">
      <c r="B317" s="658"/>
      <c r="D317" s="1272"/>
      <c r="E317" s="1272"/>
      <c r="F317" s="1272"/>
      <c r="G317" s="1272"/>
      <c r="H317" s="1272"/>
      <c r="I317" s="1272"/>
      <c r="J317" s="1272"/>
      <c r="K317" s="1272"/>
      <c r="L317" s="1272"/>
      <c r="M317" s="1272"/>
      <c r="N317" s="1272"/>
      <c r="O317" s="1272"/>
    </row>
    <row r="318" spans="2:15">
      <c r="B318" s="658"/>
      <c r="D318" s="1272"/>
      <c r="E318" s="1272"/>
      <c r="F318" s="1272"/>
      <c r="G318" s="1272"/>
      <c r="H318" s="1272"/>
      <c r="I318" s="1272"/>
      <c r="J318" s="1272"/>
      <c r="K318" s="1272"/>
      <c r="L318" s="1272"/>
      <c r="M318" s="1272"/>
      <c r="N318" s="1272"/>
      <c r="O318" s="1272"/>
    </row>
    <row r="319" spans="2:15">
      <c r="B319" s="658"/>
      <c r="D319" s="1272"/>
      <c r="E319" s="1272"/>
      <c r="F319" s="1272"/>
      <c r="G319" s="1272"/>
      <c r="H319" s="1272"/>
      <c r="I319" s="1272"/>
      <c r="J319" s="1272"/>
      <c r="K319" s="1272"/>
      <c r="L319" s="1272"/>
      <c r="M319" s="1272"/>
      <c r="N319" s="1272"/>
      <c r="O319" s="1272"/>
    </row>
    <row r="320" spans="2:15">
      <c r="B320" s="658"/>
      <c r="D320" s="1272"/>
      <c r="E320" s="1272"/>
      <c r="F320" s="1272"/>
      <c r="G320" s="1272"/>
      <c r="H320" s="1272"/>
      <c r="I320" s="1272"/>
      <c r="J320" s="1272"/>
      <c r="K320" s="1272"/>
      <c r="L320" s="1272"/>
      <c r="M320" s="1272"/>
      <c r="N320" s="1272"/>
      <c r="O320" s="1272"/>
    </row>
    <row r="321" spans="2:15">
      <c r="B321" s="658"/>
      <c r="D321" s="1272"/>
      <c r="E321" s="1272"/>
      <c r="F321" s="1272"/>
      <c r="G321" s="1272"/>
      <c r="H321" s="1272"/>
      <c r="I321" s="1272"/>
      <c r="J321" s="1272"/>
      <c r="K321" s="1272"/>
      <c r="L321" s="1272"/>
      <c r="M321" s="1272"/>
      <c r="N321" s="1272"/>
      <c r="O321" s="1272"/>
    </row>
    <row r="322" spans="2:15">
      <c r="B322" s="658"/>
      <c r="D322" s="1272"/>
      <c r="E322" s="1272"/>
      <c r="F322" s="1272"/>
      <c r="G322" s="1272"/>
      <c r="H322" s="1272"/>
      <c r="I322" s="1272"/>
      <c r="J322" s="1272"/>
      <c r="K322" s="1272"/>
      <c r="L322" s="1272"/>
      <c r="M322" s="1272"/>
      <c r="N322" s="1272"/>
      <c r="O322" s="1272"/>
    </row>
    <row r="323" spans="2:15">
      <c r="B323" s="658"/>
      <c r="D323" s="1272"/>
      <c r="E323" s="1272"/>
      <c r="F323" s="1272"/>
      <c r="G323" s="1272"/>
      <c r="H323" s="1272"/>
      <c r="I323" s="1272"/>
      <c r="J323" s="1272"/>
      <c r="K323" s="1272"/>
      <c r="L323" s="1272"/>
      <c r="M323" s="1272"/>
      <c r="N323" s="1272"/>
      <c r="O323" s="1272"/>
    </row>
    <row r="324" spans="2:15">
      <c r="B324" s="658"/>
      <c r="D324" s="1272"/>
      <c r="E324" s="1272"/>
      <c r="F324" s="1272"/>
      <c r="G324" s="1272"/>
      <c r="H324" s="1272"/>
      <c r="I324" s="1272"/>
      <c r="J324" s="1272"/>
      <c r="K324" s="1272"/>
      <c r="L324" s="1272"/>
      <c r="M324" s="1272"/>
      <c r="N324" s="1272"/>
      <c r="O324" s="1272"/>
    </row>
    <row r="325" spans="2:15">
      <c r="B325" s="658"/>
      <c r="D325" s="1272"/>
      <c r="E325" s="1272"/>
      <c r="F325" s="1272"/>
      <c r="G325" s="1272"/>
      <c r="H325" s="1272"/>
      <c r="I325" s="1272"/>
      <c r="J325" s="1272"/>
      <c r="K325" s="1272"/>
      <c r="L325" s="1272"/>
      <c r="M325" s="1272"/>
      <c r="N325" s="1272"/>
      <c r="O325" s="1272"/>
    </row>
    <row r="326" spans="2:15">
      <c r="B326" s="658"/>
      <c r="D326" s="1272"/>
      <c r="E326" s="1272"/>
      <c r="F326" s="1272"/>
      <c r="G326" s="1272"/>
      <c r="H326" s="1272"/>
      <c r="I326" s="1272"/>
      <c r="J326" s="1272"/>
      <c r="K326" s="1272"/>
      <c r="L326" s="1272"/>
      <c r="M326" s="1272"/>
      <c r="N326" s="1272"/>
      <c r="O326" s="1272"/>
    </row>
    <row r="327" spans="2:15">
      <c r="B327" s="658"/>
      <c r="D327" s="1272"/>
      <c r="E327" s="1272"/>
      <c r="F327" s="1272"/>
      <c r="G327" s="1272"/>
      <c r="H327" s="1272"/>
      <c r="I327" s="1272"/>
      <c r="J327" s="1272"/>
      <c r="K327" s="1272"/>
      <c r="L327" s="1272"/>
      <c r="M327" s="1272"/>
      <c r="N327" s="1272"/>
      <c r="O327" s="1272"/>
    </row>
    <row r="328" spans="2:15">
      <c r="B328" s="658"/>
      <c r="D328" s="1272"/>
      <c r="E328" s="1272"/>
      <c r="F328" s="1272"/>
      <c r="G328" s="1272"/>
      <c r="H328" s="1272"/>
      <c r="I328" s="1272"/>
      <c r="J328" s="1272"/>
      <c r="K328" s="1272"/>
      <c r="L328" s="1272"/>
      <c r="M328" s="1272"/>
      <c r="N328" s="1272"/>
      <c r="O328" s="1272"/>
    </row>
    <row r="329" spans="2:15">
      <c r="B329" s="658"/>
      <c r="D329" s="1272"/>
      <c r="E329" s="1272"/>
      <c r="F329" s="1272"/>
      <c r="G329" s="1272"/>
      <c r="H329" s="1272"/>
      <c r="I329" s="1272"/>
      <c r="J329" s="1272"/>
      <c r="K329" s="1272"/>
      <c r="L329" s="1272"/>
      <c r="M329" s="1272"/>
      <c r="N329" s="1272"/>
      <c r="O329" s="1272"/>
    </row>
    <row r="330" spans="2:15">
      <c r="B330" s="658"/>
      <c r="D330" s="1272"/>
      <c r="E330" s="1272"/>
      <c r="F330" s="1272"/>
      <c r="G330" s="1272"/>
      <c r="H330" s="1272"/>
      <c r="I330" s="1272"/>
      <c r="J330" s="1272"/>
      <c r="K330" s="1272"/>
      <c r="L330" s="1272"/>
      <c r="M330" s="1272"/>
      <c r="N330" s="1272"/>
      <c r="O330" s="1272"/>
    </row>
    <row r="331" spans="2:15">
      <c r="B331" s="658"/>
      <c r="D331" s="1272"/>
      <c r="E331" s="1272"/>
      <c r="F331" s="1272"/>
      <c r="G331" s="1272"/>
      <c r="H331" s="1272"/>
      <c r="I331" s="1272"/>
      <c r="J331" s="1272"/>
      <c r="K331" s="1272"/>
      <c r="L331" s="1272"/>
      <c r="M331" s="1272"/>
      <c r="N331" s="1272"/>
      <c r="O331" s="1272"/>
    </row>
    <row r="332" spans="2:15">
      <c r="B332" s="658"/>
      <c r="D332" s="1272"/>
      <c r="E332" s="1272"/>
      <c r="F332" s="1272"/>
      <c r="G332" s="1272"/>
      <c r="H332" s="1272"/>
      <c r="I332" s="1272"/>
      <c r="J332" s="1272"/>
      <c r="K332" s="1272"/>
      <c r="L332" s="1272"/>
      <c r="M332" s="1272"/>
      <c r="N332" s="1272"/>
      <c r="O332" s="1272"/>
    </row>
    <row r="333" spans="2:15">
      <c r="B333" s="658"/>
      <c r="D333" s="1272"/>
      <c r="E333" s="1272"/>
      <c r="F333" s="1272"/>
      <c r="G333" s="1272"/>
      <c r="H333" s="1272"/>
      <c r="I333" s="1272"/>
      <c r="J333" s="1272"/>
      <c r="K333" s="1272"/>
      <c r="L333" s="1272"/>
      <c r="M333" s="1272"/>
      <c r="N333" s="1272"/>
      <c r="O333" s="1272"/>
    </row>
    <row r="334" spans="2:15">
      <c r="B334" s="658"/>
      <c r="D334" s="1272"/>
      <c r="E334" s="1272"/>
      <c r="F334" s="1272"/>
      <c r="G334" s="1272"/>
      <c r="H334" s="1272"/>
      <c r="I334" s="1272"/>
      <c r="J334" s="1272"/>
      <c r="K334" s="1272"/>
      <c r="L334" s="1272"/>
      <c r="M334" s="1272"/>
      <c r="N334" s="1272"/>
      <c r="O334" s="1272"/>
    </row>
    <row r="335" spans="2:15">
      <c r="B335" s="658"/>
      <c r="D335" s="1272"/>
      <c r="E335" s="1272"/>
      <c r="F335" s="1272"/>
      <c r="G335" s="1272"/>
      <c r="H335" s="1272"/>
      <c r="I335" s="1272"/>
      <c r="J335" s="1272"/>
      <c r="K335" s="1272"/>
      <c r="L335" s="1272"/>
      <c r="M335" s="1272"/>
      <c r="N335" s="1272"/>
      <c r="O335" s="1272"/>
    </row>
    <row r="336" spans="2:15">
      <c r="B336" s="658"/>
      <c r="D336" s="1272"/>
      <c r="E336" s="1272"/>
      <c r="F336" s="1272"/>
      <c r="G336" s="1272"/>
      <c r="H336" s="1272"/>
      <c r="I336" s="1272"/>
      <c r="J336" s="1272"/>
      <c r="K336" s="1272"/>
      <c r="L336" s="1272"/>
      <c r="M336" s="1272"/>
      <c r="N336" s="1272"/>
      <c r="O336" s="1272"/>
    </row>
    <row r="337" spans="2:15">
      <c r="B337" s="658"/>
      <c r="D337" s="1272"/>
      <c r="E337" s="1272"/>
      <c r="F337" s="1272"/>
      <c r="G337" s="1272"/>
      <c r="H337" s="1272"/>
      <c r="I337" s="1272"/>
      <c r="J337" s="1272"/>
      <c r="K337" s="1272"/>
      <c r="L337" s="1272"/>
      <c r="M337" s="1272"/>
      <c r="N337" s="1272"/>
      <c r="O337" s="1272"/>
    </row>
    <row r="338" spans="2:15">
      <c r="B338" s="658"/>
      <c r="D338" s="1272"/>
      <c r="E338" s="1272"/>
      <c r="F338" s="1272"/>
      <c r="G338" s="1272"/>
      <c r="H338" s="1272"/>
      <c r="I338" s="1272"/>
      <c r="J338" s="1272"/>
      <c r="K338" s="1272"/>
      <c r="L338" s="1272"/>
      <c r="M338" s="1272"/>
      <c r="N338" s="1272"/>
      <c r="O338" s="1272"/>
    </row>
    <row r="339" spans="2:15">
      <c r="B339" s="658"/>
      <c r="D339" s="1272"/>
      <c r="E339" s="1272"/>
      <c r="F339" s="1272"/>
      <c r="G339" s="1272"/>
      <c r="H339" s="1272"/>
      <c r="I339" s="1272"/>
      <c r="J339" s="1272"/>
      <c r="K339" s="1272"/>
      <c r="L339" s="1272"/>
      <c r="M339" s="1272"/>
      <c r="N339" s="1272"/>
      <c r="O339" s="1272"/>
    </row>
    <row r="340" spans="2:15">
      <c r="B340" s="658"/>
      <c r="D340" s="1272"/>
      <c r="E340" s="1272"/>
      <c r="F340" s="1272"/>
      <c r="G340" s="1272"/>
      <c r="H340" s="1272"/>
      <c r="I340" s="1272"/>
      <c r="J340" s="1272"/>
      <c r="K340" s="1272"/>
      <c r="L340" s="1272"/>
      <c r="M340" s="1272"/>
      <c r="N340" s="1272"/>
      <c r="O340" s="1272"/>
    </row>
    <row r="341" spans="2:15">
      <c r="B341" s="658"/>
      <c r="D341" s="1272"/>
      <c r="E341" s="1272"/>
      <c r="F341" s="1272"/>
      <c r="G341" s="1272"/>
      <c r="H341" s="1272"/>
      <c r="I341" s="1272"/>
      <c r="J341" s="1272"/>
      <c r="K341" s="1272"/>
      <c r="L341" s="1272"/>
      <c r="M341" s="1272"/>
      <c r="N341" s="1272"/>
      <c r="O341" s="1272"/>
    </row>
    <row r="342" spans="2:15">
      <c r="B342" s="658"/>
      <c r="D342" s="1272"/>
      <c r="E342" s="1272"/>
      <c r="F342" s="1272"/>
      <c r="G342" s="1272"/>
      <c r="H342" s="1272"/>
      <c r="I342" s="1272"/>
      <c r="J342" s="1272"/>
      <c r="K342" s="1272"/>
      <c r="L342" s="1272"/>
      <c r="M342" s="1272"/>
      <c r="N342" s="1272"/>
      <c r="O342" s="1272"/>
    </row>
    <row r="343" spans="2:15">
      <c r="B343" s="658"/>
      <c r="D343" s="1272"/>
      <c r="E343" s="1272"/>
      <c r="F343" s="1272"/>
      <c r="G343" s="1272"/>
      <c r="H343" s="1272"/>
      <c r="I343" s="1272"/>
      <c r="J343" s="1272"/>
      <c r="K343" s="1272"/>
      <c r="L343" s="1272"/>
      <c r="M343" s="1272"/>
      <c r="N343" s="1272"/>
      <c r="O343" s="1272"/>
    </row>
    <row r="344" spans="2:15">
      <c r="B344" s="658"/>
      <c r="D344" s="1272"/>
      <c r="E344" s="1272"/>
      <c r="F344" s="1272"/>
      <c r="G344" s="1272"/>
      <c r="H344" s="1272"/>
      <c r="I344" s="1272"/>
      <c r="J344" s="1272"/>
      <c r="K344" s="1272"/>
      <c r="L344" s="1272"/>
      <c r="M344" s="1272"/>
      <c r="N344" s="1272"/>
      <c r="O344" s="1272"/>
    </row>
    <row r="345" spans="2:15">
      <c r="B345" s="658"/>
      <c r="D345" s="1272"/>
      <c r="E345" s="1272"/>
      <c r="F345" s="1272"/>
      <c r="G345" s="1272"/>
      <c r="H345" s="1272"/>
      <c r="I345" s="1272"/>
      <c r="J345" s="1272"/>
      <c r="K345" s="1272"/>
      <c r="L345" s="1272"/>
      <c r="M345" s="1272"/>
      <c r="N345" s="1272"/>
      <c r="O345" s="1272"/>
    </row>
    <row r="346" spans="2:15">
      <c r="B346" s="658"/>
      <c r="D346" s="1272"/>
      <c r="E346" s="1272"/>
      <c r="F346" s="1272"/>
      <c r="G346" s="1272"/>
      <c r="H346" s="1272"/>
      <c r="I346" s="1272"/>
      <c r="J346" s="1272"/>
      <c r="K346" s="1272"/>
      <c r="L346" s="1272"/>
      <c r="M346" s="1272"/>
      <c r="N346" s="1272"/>
      <c r="O346" s="1272"/>
    </row>
    <row r="347" spans="2:15">
      <c r="B347" s="658"/>
      <c r="D347" s="1272"/>
      <c r="E347" s="1272"/>
      <c r="F347" s="1272"/>
      <c r="G347" s="1272"/>
      <c r="H347" s="1272"/>
      <c r="I347" s="1272"/>
      <c r="J347" s="1272"/>
      <c r="K347" s="1272"/>
      <c r="L347" s="1272"/>
      <c r="M347" s="1272"/>
      <c r="N347" s="1272"/>
      <c r="O347" s="1272"/>
    </row>
    <row r="348" spans="2:15">
      <c r="B348" s="658"/>
      <c r="D348" s="1272"/>
      <c r="E348" s="1272"/>
      <c r="F348" s="1272"/>
      <c r="G348" s="1272"/>
      <c r="H348" s="1272"/>
      <c r="I348" s="1272"/>
      <c r="J348" s="1272"/>
      <c r="K348" s="1272"/>
      <c r="L348" s="1272"/>
      <c r="M348" s="1272"/>
      <c r="N348" s="1272"/>
      <c r="O348" s="1272"/>
    </row>
    <row r="349" spans="2:15">
      <c r="B349" s="658"/>
      <c r="D349" s="1272"/>
      <c r="E349" s="1272"/>
      <c r="F349" s="1272"/>
      <c r="G349" s="1272"/>
      <c r="H349" s="1272"/>
      <c r="I349" s="1272"/>
      <c r="J349" s="1272"/>
      <c r="K349" s="1272"/>
      <c r="L349" s="1272"/>
      <c r="M349" s="1272"/>
      <c r="N349" s="1272"/>
      <c r="O349" s="1272"/>
    </row>
    <row r="350" spans="2:15">
      <c r="B350" s="658"/>
      <c r="D350" s="1272"/>
      <c r="E350" s="1272"/>
      <c r="F350" s="1272"/>
      <c r="G350" s="1272"/>
      <c r="H350" s="1272"/>
      <c r="I350" s="1272"/>
      <c r="J350" s="1272"/>
      <c r="K350" s="1272"/>
      <c r="L350" s="1272"/>
      <c r="M350" s="1272"/>
      <c r="N350" s="1272"/>
      <c r="O350" s="1272"/>
    </row>
    <row r="351" spans="2:15">
      <c r="B351" s="658"/>
      <c r="D351" s="1272"/>
      <c r="E351" s="1272"/>
      <c r="F351" s="1272"/>
      <c r="G351" s="1272"/>
      <c r="H351" s="1272"/>
      <c r="I351" s="1272"/>
      <c r="J351" s="1272"/>
      <c r="K351" s="1272"/>
      <c r="L351" s="1272"/>
      <c r="M351" s="1272"/>
      <c r="N351" s="1272"/>
      <c r="O351" s="1272"/>
    </row>
    <row r="352" spans="2:15">
      <c r="B352" s="658"/>
      <c r="D352" s="1272"/>
      <c r="E352" s="1272"/>
      <c r="F352" s="1272"/>
      <c r="G352" s="1272"/>
      <c r="H352" s="1272"/>
      <c r="I352" s="1272"/>
      <c r="J352" s="1272"/>
      <c r="K352" s="1272"/>
      <c r="L352" s="1272"/>
      <c r="M352" s="1272"/>
      <c r="N352" s="1272"/>
      <c r="O352" s="1272"/>
    </row>
    <row r="353" spans="2:15">
      <c r="B353" s="658"/>
      <c r="D353" s="1272"/>
      <c r="E353" s="1272"/>
      <c r="F353" s="1272"/>
      <c r="G353" s="1272"/>
      <c r="H353" s="1272"/>
      <c r="I353" s="1272"/>
      <c r="J353" s="1272"/>
      <c r="K353" s="1272"/>
      <c r="L353" s="1272"/>
      <c r="M353" s="1272"/>
      <c r="N353" s="1272"/>
      <c r="O353" s="1272"/>
    </row>
    <row r="354" spans="2:15">
      <c r="B354" s="658"/>
      <c r="D354" s="1272"/>
      <c r="E354" s="1272"/>
      <c r="F354" s="1272"/>
      <c r="G354" s="1272"/>
      <c r="H354" s="1272"/>
      <c r="I354" s="1272"/>
      <c r="J354" s="1272"/>
      <c r="K354" s="1272"/>
      <c r="L354" s="1272"/>
      <c r="M354" s="1272"/>
      <c r="N354" s="1272"/>
      <c r="O354" s="1272"/>
    </row>
    <row r="355" spans="2:15">
      <c r="B355" s="658"/>
      <c r="D355" s="1272"/>
      <c r="E355" s="1272"/>
      <c r="F355" s="1272"/>
      <c r="G355" s="1272"/>
      <c r="H355" s="1272"/>
      <c r="I355" s="1272"/>
      <c r="J355" s="1272"/>
      <c r="K355" s="1272"/>
      <c r="L355" s="1272"/>
      <c r="M355" s="1272"/>
      <c r="N355" s="1272"/>
      <c r="O355" s="1272"/>
    </row>
    <row r="356" spans="2:15">
      <c r="B356" s="658"/>
      <c r="D356" s="1272"/>
      <c r="E356" s="1272"/>
      <c r="F356" s="1272"/>
      <c r="G356" s="1272"/>
      <c r="H356" s="1272"/>
      <c r="I356" s="1272"/>
      <c r="J356" s="1272"/>
      <c r="K356" s="1272"/>
      <c r="L356" s="1272"/>
      <c r="M356" s="1272"/>
      <c r="N356" s="1272"/>
      <c r="O356" s="1272"/>
    </row>
    <row r="357" spans="2:15">
      <c r="B357" s="658"/>
      <c r="D357" s="1272"/>
      <c r="E357" s="1272"/>
      <c r="F357" s="1272"/>
      <c r="G357" s="1272"/>
      <c r="H357" s="1272"/>
      <c r="I357" s="1272"/>
      <c r="J357" s="1272"/>
      <c r="K357" s="1272"/>
      <c r="L357" s="1272"/>
      <c r="M357" s="1272"/>
      <c r="N357" s="1272"/>
      <c r="O357" s="1272"/>
    </row>
    <row r="358" spans="2:15">
      <c r="B358" s="658"/>
      <c r="D358" s="1272"/>
      <c r="E358" s="1272"/>
      <c r="F358" s="1272"/>
      <c r="G358" s="1272"/>
      <c r="H358" s="1272"/>
      <c r="I358" s="1272"/>
      <c r="J358" s="1272"/>
      <c r="K358" s="1272"/>
      <c r="L358" s="1272"/>
      <c r="M358" s="1272"/>
      <c r="N358" s="1272"/>
      <c r="O358" s="1272"/>
    </row>
    <row r="359" spans="2:15">
      <c r="B359" s="658"/>
      <c r="D359" s="1272"/>
      <c r="E359" s="1272"/>
      <c r="F359" s="1272"/>
      <c r="G359" s="1272"/>
      <c r="H359" s="1272"/>
      <c r="I359" s="1272"/>
      <c r="J359" s="1272"/>
      <c r="K359" s="1272"/>
      <c r="L359" s="1272"/>
      <c r="M359" s="1272"/>
      <c r="N359" s="1272"/>
      <c r="O359" s="1272"/>
    </row>
    <row r="360" spans="2:15">
      <c r="B360" s="658"/>
      <c r="D360" s="1272"/>
      <c r="E360" s="1272"/>
      <c r="F360" s="1272"/>
      <c r="G360" s="1272"/>
      <c r="H360" s="1272"/>
      <c r="I360" s="1272"/>
      <c r="J360" s="1272"/>
      <c r="K360" s="1272"/>
      <c r="L360" s="1272"/>
      <c r="M360" s="1272"/>
      <c r="N360" s="1272"/>
      <c r="O360" s="1272"/>
    </row>
    <row r="361" spans="2:15">
      <c r="B361" s="658"/>
      <c r="D361" s="1272"/>
      <c r="E361" s="1272"/>
      <c r="F361" s="1272"/>
      <c r="G361" s="1272"/>
      <c r="H361" s="1272"/>
      <c r="I361" s="1272"/>
      <c r="J361" s="1272"/>
      <c r="K361" s="1272"/>
      <c r="L361" s="1272"/>
      <c r="M361" s="1272"/>
      <c r="N361" s="1272"/>
      <c r="O361" s="1272"/>
    </row>
    <row r="362" spans="2:15">
      <c r="B362" s="658"/>
      <c r="D362" s="1272"/>
      <c r="E362" s="1272"/>
      <c r="F362" s="1272"/>
      <c r="G362" s="1272"/>
      <c r="H362" s="1272"/>
      <c r="I362" s="1272"/>
      <c r="J362" s="1272"/>
      <c r="K362" s="1272"/>
      <c r="L362" s="1272"/>
      <c r="M362" s="1272"/>
      <c r="N362" s="1272"/>
      <c r="O362" s="1272"/>
    </row>
    <row r="363" spans="2:15">
      <c r="B363" s="658"/>
      <c r="D363" s="1272"/>
      <c r="E363" s="1272"/>
      <c r="F363" s="1272"/>
      <c r="G363" s="1272"/>
      <c r="H363" s="1272"/>
      <c r="I363" s="1272"/>
      <c r="J363" s="1272"/>
      <c r="K363" s="1272"/>
      <c r="L363" s="1272"/>
      <c r="M363" s="1272"/>
      <c r="N363" s="1272"/>
      <c r="O363" s="1272"/>
    </row>
    <row r="364" spans="2:15">
      <c r="B364" s="658"/>
      <c r="D364" s="1272"/>
      <c r="E364" s="1272"/>
      <c r="F364" s="1272"/>
      <c r="G364" s="1272"/>
      <c r="H364" s="1272"/>
      <c r="I364" s="1272"/>
      <c r="J364" s="1272"/>
      <c r="K364" s="1272"/>
      <c r="L364" s="1272"/>
      <c r="M364" s="1272"/>
      <c r="N364" s="1272"/>
      <c r="O364" s="1272"/>
    </row>
    <row r="365" spans="2:15">
      <c r="B365" s="658"/>
      <c r="D365" s="1272"/>
      <c r="E365" s="1272"/>
      <c r="F365" s="1272"/>
      <c r="G365" s="1272"/>
      <c r="H365" s="1272"/>
      <c r="I365" s="1272"/>
      <c r="J365" s="1272"/>
      <c r="K365" s="1272"/>
      <c r="L365" s="1272"/>
      <c r="M365" s="1272"/>
      <c r="N365" s="1272"/>
      <c r="O365" s="1272"/>
    </row>
    <row r="366" spans="2:15">
      <c r="B366" s="658"/>
      <c r="D366" s="1272"/>
      <c r="E366" s="1272"/>
      <c r="F366" s="1272"/>
      <c r="G366" s="1272"/>
      <c r="H366" s="1272"/>
      <c r="I366" s="1272"/>
      <c r="J366" s="1272"/>
      <c r="K366" s="1272"/>
      <c r="L366" s="1272"/>
      <c r="M366" s="1272"/>
      <c r="N366" s="1272"/>
      <c r="O366" s="1272"/>
    </row>
    <row r="367" spans="2:15">
      <c r="B367" s="658"/>
      <c r="D367" s="1272"/>
      <c r="E367" s="1272"/>
      <c r="F367" s="1272"/>
      <c r="G367" s="1272"/>
      <c r="H367" s="1272"/>
      <c r="I367" s="1272"/>
      <c r="J367" s="1272"/>
      <c r="K367" s="1272"/>
      <c r="L367" s="1272"/>
      <c r="M367" s="1272"/>
      <c r="N367" s="1272"/>
      <c r="O367" s="1272"/>
    </row>
    <row r="368" spans="2:15">
      <c r="B368" s="658"/>
      <c r="D368" s="1272"/>
      <c r="E368" s="1272"/>
      <c r="F368" s="1272"/>
      <c r="G368" s="1272"/>
      <c r="H368" s="1272"/>
      <c r="I368" s="1272"/>
      <c r="J368" s="1272"/>
      <c r="K368" s="1272"/>
      <c r="L368" s="1272"/>
      <c r="M368" s="1272"/>
      <c r="N368" s="1272"/>
      <c r="O368" s="1272"/>
    </row>
    <row r="369" spans="2:15">
      <c r="B369" s="658"/>
      <c r="D369" s="1272"/>
      <c r="E369" s="1272"/>
      <c r="F369" s="1272"/>
      <c r="G369" s="1272"/>
      <c r="H369" s="1272"/>
      <c r="I369" s="1272"/>
      <c r="J369" s="1272"/>
      <c r="K369" s="1272"/>
      <c r="L369" s="1272"/>
      <c r="M369" s="1272"/>
      <c r="N369" s="1272"/>
      <c r="O369" s="1272"/>
    </row>
    <row r="370" spans="2:15">
      <c r="B370" s="658"/>
      <c r="D370" s="1272"/>
      <c r="E370" s="1272"/>
      <c r="F370" s="1272"/>
      <c r="G370" s="1272"/>
      <c r="H370" s="1272"/>
      <c r="I370" s="1272"/>
      <c r="J370" s="1272"/>
      <c r="K370" s="1272"/>
      <c r="L370" s="1272"/>
      <c r="M370" s="1272"/>
      <c r="N370" s="1272"/>
      <c r="O370" s="1272"/>
    </row>
    <row r="371" spans="2:15">
      <c r="B371" s="658"/>
      <c r="D371" s="1272"/>
      <c r="E371" s="1272"/>
      <c r="F371" s="1272"/>
      <c r="G371" s="1272"/>
      <c r="H371" s="1272"/>
      <c r="I371" s="1272"/>
      <c r="J371" s="1272"/>
      <c r="K371" s="1272"/>
      <c r="L371" s="1272"/>
      <c r="M371" s="1272"/>
      <c r="N371" s="1272"/>
      <c r="O371" s="1272"/>
    </row>
    <row r="372" spans="2:15">
      <c r="B372" s="658"/>
      <c r="D372" s="1272"/>
      <c r="E372" s="1272"/>
      <c r="F372" s="1272"/>
      <c r="G372" s="1272"/>
      <c r="H372" s="1272"/>
      <c r="I372" s="1272"/>
      <c r="J372" s="1272"/>
      <c r="K372" s="1272"/>
      <c r="L372" s="1272"/>
      <c r="M372" s="1272"/>
      <c r="N372" s="1272"/>
      <c r="O372" s="1272"/>
    </row>
    <row r="373" spans="2:15">
      <c r="B373" s="658"/>
      <c r="D373" s="1272"/>
      <c r="E373" s="1272"/>
      <c r="F373" s="1272"/>
      <c r="G373" s="1272"/>
      <c r="H373" s="1272"/>
      <c r="I373" s="1272"/>
      <c r="J373" s="1272"/>
      <c r="K373" s="1272"/>
      <c r="L373" s="1272"/>
      <c r="M373" s="1272"/>
      <c r="N373" s="1272"/>
      <c r="O373" s="1272"/>
    </row>
    <row r="374" spans="2:15">
      <c r="B374" s="658"/>
      <c r="D374" s="1272"/>
      <c r="E374" s="1272"/>
      <c r="F374" s="1272"/>
      <c r="G374" s="1272"/>
      <c r="H374" s="1272"/>
      <c r="I374" s="1272"/>
      <c r="J374" s="1272"/>
      <c r="K374" s="1272"/>
      <c r="L374" s="1272"/>
      <c r="M374" s="1272"/>
      <c r="N374" s="1272"/>
      <c r="O374" s="1272"/>
    </row>
    <row r="375" spans="2:15">
      <c r="B375" s="658"/>
      <c r="D375" s="1272"/>
      <c r="E375" s="1272"/>
      <c r="F375" s="1272"/>
      <c r="G375" s="1272"/>
      <c r="H375" s="1272"/>
      <c r="I375" s="1272"/>
      <c r="J375" s="1272"/>
      <c r="K375" s="1272"/>
      <c r="L375" s="1272"/>
      <c r="M375" s="1272"/>
      <c r="N375" s="1272"/>
      <c r="O375" s="1272"/>
    </row>
    <row r="376" spans="2:15">
      <c r="B376" s="658"/>
      <c r="D376" s="1272"/>
      <c r="E376" s="1272"/>
      <c r="F376" s="1272"/>
      <c r="G376" s="1272"/>
      <c r="H376" s="1272"/>
      <c r="I376" s="1272"/>
      <c r="J376" s="1272"/>
      <c r="K376" s="1272"/>
      <c r="L376" s="1272"/>
      <c r="M376" s="1272"/>
      <c r="N376" s="1272"/>
      <c r="O376" s="1272"/>
    </row>
    <row r="377" spans="2:15">
      <c r="B377" s="658"/>
      <c r="D377" s="1272"/>
      <c r="E377" s="1272"/>
      <c r="F377" s="1272"/>
      <c r="G377" s="1272"/>
      <c r="H377" s="1272"/>
      <c r="I377" s="1272"/>
      <c r="J377" s="1272"/>
      <c r="K377" s="1272"/>
      <c r="L377" s="1272"/>
      <c r="M377" s="1272"/>
      <c r="N377" s="1272"/>
      <c r="O377" s="1272"/>
    </row>
    <row r="378" spans="2:15">
      <c r="B378" s="658"/>
      <c r="D378" s="1272"/>
      <c r="E378" s="1272"/>
      <c r="F378" s="1272"/>
      <c r="G378" s="1272"/>
      <c r="H378" s="1272"/>
      <c r="I378" s="1272"/>
      <c r="J378" s="1272"/>
      <c r="K378" s="1272"/>
      <c r="L378" s="1272"/>
      <c r="M378" s="1272"/>
      <c r="N378" s="1272"/>
      <c r="O378" s="1272"/>
    </row>
    <row r="379" spans="2:15">
      <c r="B379" s="658"/>
      <c r="D379" s="1272"/>
      <c r="E379" s="1272"/>
      <c r="F379" s="1272"/>
      <c r="G379" s="1272"/>
      <c r="H379" s="1272"/>
      <c r="I379" s="1272"/>
      <c r="J379" s="1272"/>
      <c r="K379" s="1272"/>
      <c r="L379" s="1272"/>
      <c r="M379" s="1272"/>
      <c r="N379" s="1272"/>
      <c r="O379" s="1272"/>
    </row>
    <row r="380" spans="2:15">
      <c r="B380" s="658"/>
      <c r="D380" s="1272"/>
      <c r="E380" s="1272"/>
      <c r="F380" s="1272"/>
      <c r="G380" s="1272"/>
      <c r="H380" s="1272"/>
      <c r="I380" s="1272"/>
      <c r="J380" s="1272"/>
      <c r="K380" s="1272"/>
      <c r="L380" s="1272"/>
      <c r="M380" s="1272"/>
      <c r="N380" s="1272"/>
      <c r="O380" s="1272"/>
    </row>
    <row r="381" spans="2:15">
      <c r="B381" s="658"/>
      <c r="D381" s="1272"/>
      <c r="E381" s="1272"/>
      <c r="F381" s="1272"/>
      <c r="G381" s="1272"/>
      <c r="H381" s="1272"/>
      <c r="I381" s="1272"/>
      <c r="J381" s="1272"/>
      <c r="K381" s="1272"/>
      <c r="L381" s="1272"/>
      <c r="M381" s="1272"/>
      <c r="N381" s="1272"/>
      <c r="O381" s="1272"/>
    </row>
    <row r="382" spans="2:15">
      <c r="B382" s="658"/>
      <c r="D382" s="1272"/>
      <c r="E382" s="1272"/>
      <c r="F382" s="1272"/>
      <c r="G382" s="1272"/>
      <c r="H382" s="1272"/>
      <c r="I382" s="1272"/>
      <c r="J382" s="1272"/>
      <c r="K382" s="1272"/>
      <c r="L382" s="1272"/>
      <c r="M382" s="1272"/>
      <c r="N382" s="1272"/>
      <c r="O382" s="1272"/>
    </row>
    <row r="383" spans="2:15">
      <c r="B383" s="658"/>
      <c r="D383" s="1272"/>
      <c r="E383" s="1272"/>
      <c r="F383" s="1272"/>
      <c r="G383" s="1272"/>
      <c r="H383" s="1272"/>
      <c r="I383" s="1272"/>
      <c r="J383" s="1272"/>
      <c r="K383" s="1272"/>
      <c r="L383" s="1272"/>
      <c r="M383" s="1272"/>
      <c r="N383" s="1272"/>
      <c r="O383" s="1272"/>
    </row>
    <row r="384" spans="2:15">
      <c r="B384" s="658"/>
      <c r="D384" s="1272"/>
      <c r="E384" s="1272"/>
      <c r="F384" s="1272"/>
      <c r="G384" s="1272"/>
      <c r="H384" s="1272"/>
      <c r="I384" s="1272"/>
      <c r="J384" s="1272"/>
      <c r="K384" s="1272"/>
      <c r="L384" s="1272"/>
      <c r="M384" s="1272"/>
      <c r="N384" s="1272"/>
      <c r="O384" s="1272"/>
    </row>
    <row r="385" spans="2:15">
      <c r="B385" s="658"/>
      <c r="D385" s="1272"/>
      <c r="E385" s="1272"/>
      <c r="F385" s="1272"/>
      <c r="G385" s="1272"/>
      <c r="H385" s="1272"/>
      <c r="I385" s="1272"/>
      <c r="J385" s="1272"/>
      <c r="K385" s="1272"/>
      <c r="L385" s="1272"/>
      <c r="M385" s="1272"/>
      <c r="N385" s="1272"/>
      <c r="O385" s="1272"/>
    </row>
    <row r="386" spans="2:15">
      <c r="B386" s="658"/>
      <c r="D386" s="1272"/>
      <c r="E386" s="1272"/>
      <c r="F386" s="1272"/>
      <c r="G386" s="1272"/>
      <c r="H386" s="1272"/>
      <c r="I386" s="1272"/>
      <c r="J386" s="1272"/>
      <c r="K386" s="1272"/>
      <c r="L386" s="1272"/>
      <c r="M386" s="1272"/>
      <c r="N386" s="1272"/>
      <c r="O386" s="1272"/>
    </row>
    <row r="387" spans="2:15">
      <c r="B387" s="658"/>
      <c r="D387" s="1272"/>
      <c r="E387" s="1272"/>
      <c r="F387" s="1272"/>
      <c r="G387" s="1272"/>
      <c r="H387" s="1272"/>
      <c r="I387" s="1272"/>
      <c r="J387" s="1272"/>
      <c r="K387" s="1272"/>
      <c r="L387" s="1272"/>
      <c r="M387" s="1272"/>
      <c r="N387" s="1272"/>
      <c r="O387" s="1272"/>
    </row>
    <row r="388" spans="2:15">
      <c r="B388" s="658"/>
      <c r="D388" s="1272"/>
      <c r="E388" s="1272"/>
      <c r="F388" s="1272"/>
      <c r="G388" s="1272"/>
      <c r="H388" s="1272"/>
      <c r="I388" s="1272"/>
      <c r="J388" s="1272"/>
      <c r="K388" s="1272"/>
      <c r="L388" s="1272"/>
      <c r="M388" s="1272"/>
      <c r="N388" s="1272"/>
      <c r="O388" s="1272"/>
    </row>
    <row r="389" spans="2:15">
      <c r="B389" s="658"/>
      <c r="D389" s="1272"/>
      <c r="E389" s="1272"/>
      <c r="F389" s="1272"/>
      <c r="G389" s="1272"/>
      <c r="H389" s="1272"/>
      <c r="I389" s="1272"/>
      <c r="J389" s="1272"/>
      <c r="K389" s="1272"/>
      <c r="L389" s="1272"/>
      <c r="M389" s="1272"/>
      <c r="N389" s="1272"/>
      <c r="O389" s="1272"/>
    </row>
    <row r="390" spans="2:15">
      <c r="B390" s="658"/>
      <c r="D390" s="1272"/>
      <c r="E390" s="1272"/>
      <c r="F390" s="1272"/>
      <c r="G390" s="1272"/>
      <c r="H390" s="1272"/>
      <c r="I390" s="1272"/>
      <c r="J390" s="1272"/>
      <c r="K390" s="1272"/>
      <c r="L390" s="1272"/>
      <c r="M390" s="1272"/>
      <c r="N390" s="1272"/>
      <c r="O390" s="1272"/>
    </row>
    <row r="391" spans="2:15">
      <c r="B391" s="658"/>
      <c r="D391" s="1272"/>
      <c r="E391" s="1272"/>
      <c r="F391" s="1272"/>
      <c r="G391" s="1272"/>
      <c r="H391" s="1272"/>
      <c r="I391" s="1272"/>
      <c r="J391" s="1272"/>
      <c r="K391" s="1272"/>
      <c r="L391" s="1272"/>
      <c r="M391" s="1272"/>
      <c r="N391" s="1272"/>
      <c r="O391" s="1272"/>
    </row>
    <row r="392" spans="2:15">
      <c r="B392" s="658"/>
      <c r="D392" s="1272"/>
      <c r="E392" s="1272"/>
      <c r="F392" s="1272"/>
      <c r="G392" s="1272"/>
      <c r="H392" s="1272"/>
      <c r="I392" s="1272"/>
      <c r="J392" s="1272"/>
      <c r="K392" s="1272"/>
      <c r="L392" s="1272"/>
      <c r="M392" s="1272"/>
      <c r="N392" s="1272"/>
      <c r="O392" s="1272"/>
    </row>
    <row r="393" spans="2:15">
      <c r="B393" s="658"/>
      <c r="D393" s="1272"/>
      <c r="E393" s="1272"/>
      <c r="F393" s="1272"/>
      <c r="G393" s="1272"/>
      <c r="H393" s="1272"/>
      <c r="I393" s="1272"/>
      <c r="J393" s="1272"/>
      <c r="K393" s="1272"/>
      <c r="L393" s="1272"/>
      <c r="M393" s="1272"/>
      <c r="N393" s="1272"/>
      <c r="O393" s="1272"/>
    </row>
    <row r="394" spans="2:15">
      <c r="B394" s="658"/>
      <c r="D394" s="1272"/>
      <c r="E394" s="1272"/>
      <c r="F394" s="1272"/>
      <c r="G394" s="1272"/>
      <c r="H394" s="1272"/>
      <c r="I394" s="1272"/>
      <c r="J394" s="1272"/>
      <c r="K394" s="1272"/>
      <c r="L394" s="1272"/>
      <c r="M394" s="1272"/>
      <c r="N394" s="1272"/>
      <c r="O394" s="1272"/>
    </row>
    <row r="395" spans="2:15">
      <c r="B395" s="658"/>
      <c r="D395" s="1272"/>
      <c r="E395" s="1272"/>
      <c r="F395" s="1272"/>
      <c r="G395" s="1272"/>
      <c r="H395" s="1272"/>
      <c r="I395" s="1272"/>
      <c r="J395" s="1272"/>
      <c r="K395" s="1272"/>
      <c r="L395" s="1272"/>
      <c r="M395" s="1272"/>
      <c r="N395" s="1272"/>
      <c r="O395" s="1272"/>
    </row>
    <row r="396" spans="2:15">
      <c r="B396" s="658"/>
      <c r="D396" s="1272"/>
      <c r="E396" s="1272"/>
      <c r="F396" s="1272"/>
      <c r="G396" s="1272"/>
      <c r="H396" s="1272"/>
      <c r="I396" s="1272"/>
      <c r="J396" s="1272"/>
      <c r="K396" s="1272"/>
      <c r="L396" s="1272"/>
      <c r="M396" s="1272"/>
      <c r="N396" s="1272"/>
      <c r="O396" s="1272"/>
    </row>
    <row r="397" spans="2:15">
      <c r="B397" s="658"/>
      <c r="D397" s="1272"/>
      <c r="E397" s="1272"/>
      <c r="F397" s="1272"/>
      <c r="G397" s="1272"/>
      <c r="H397" s="1272"/>
      <c r="I397" s="1272"/>
      <c r="J397" s="1272"/>
      <c r="K397" s="1272"/>
      <c r="L397" s="1272"/>
      <c r="M397" s="1272"/>
      <c r="N397" s="1272"/>
      <c r="O397" s="1272"/>
    </row>
    <row r="398" spans="2:15">
      <c r="B398" s="658"/>
      <c r="D398" s="1272"/>
      <c r="E398" s="1272"/>
      <c r="F398" s="1272"/>
      <c r="G398" s="1272"/>
      <c r="H398" s="1272"/>
      <c r="I398" s="1272"/>
      <c r="J398" s="1272"/>
      <c r="K398" s="1272"/>
      <c r="L398" s="1272"/>
      <c r="M398" s="1272"/>
      <c r="N398" s="1272"/>
      <c r="O398" s="1272"/>
    </row>
    <row r="399" spans="2:15">
      <c r="B399" s="658"/>
      <c r="D399" s="1272"/>
      <c r="E399" s="1272"/>
      <c r="F399" s="1272"/>
      <c r="G399" s="1272"/>
      <c r="H399" s="1272"/>
      <c r="I399" s="1272"/>
      <c r="J399" s="1272"/>
      <c r="K399" s="1272"/>
      <c r="L399" s="1272"/>
      <c r="M399" s="1272"/>
      <c r="N399" s="1272"/>
      <c r="O399" s="1272"/>
    </row>
    <row r="400" spans="2:15">
      <c r="B400" s="658"/>
      <c r="D400" s="1272"/>
      <c r="E400" s="1272"/>
      <c r="F400" s="1272"/>
      <c r="G400" s="1272"/>
      <c r="H400" s="1272"/>
      <c r="I400" s="1272"/>
      <c r="J400" s="1272"/>
      <c r="K400" s="1272"/>
      <c r="L400" s="1272"/>
      <c r="M400" s="1272"/>
      <c r="N400" s="1272"/>
      <c r="O400" s="1272"/>
    </row>
    <row r="401" spans="2:15">
      <c r="B401" s="658"/>
      <c r="D401" s="1272"/>
      <c r="E401" s="1272"/>
      <c r="F401" s="1272"/>
      <c r="G401" s="1272"/>
      <c r="H401" s="1272"/>
      <c r="I401" s="1272"/>
      <c r="J401" s="1272"/>
      <c r="K401" s="1272"/>
      <c r="L401" s="1272"/>
      <c r="M401" s="1272"/>
      <c r="N401" s="1272"/>
      <c r="O401" s="1272"/>
    </row>
    <row r="402" spans="2:15">
      <c r="B402" s="658"/>
      <c r="D402" s="1272"/>
      <c r="E402" s="1272"/>
      <c r="F402" s="1272"/>
      <c r="G402" s="1272"/>
      <c r="H402" s="1272"/>
      <c r="I402" s="1272"/>
      <c r="J402" s="1272"/>
      <c r="K402" s="1272"/>
      <c r="L402" s="1272"/>
      <c r="M402" s="1272"/>
      <c r="N402" s="1272"/>
      <c r="O402" s="1272"/>
    </row>
    <row r="403" spans="2:15">
      <c r="B403" s="658"/>
      <c r="D403" s="1272"/>
      <c r="E403" s="1272"/>
      <c r="F403" s="1272"/>
      <c r="G403" s="1272"/>
      <c r="H403" s="1272"/>
      <c r="I403" s="1272"/>
      <c r="J403" s="1272"/>
      <c r="K403" s="1272"/>
      <c r="L403" s="1272"/>
      <c r="M403" s="1272"/>
      <c r="N403" s="1272"/>
      <c r="O403" s="1272"/>
    </row>
    <row r="404" spans="2:15">
      <c r="B404" s="658"/>
      <c r="D404" s="1272"/>
      <c r="E404" s="1272"/>
      <c r="F404" s="1272"/>
      <c r="G404" s="1272"/>
      <c r="H404" s="1272"/>
      <c r="I404" s="1272"/>
      <c r="J404" s="1272"/>
      <c r="K404" s="1272"/>
      <c r="L404" s="1272"/>
      <c r="M404" s="1272"/>
      <c r="N404" s="1272"/>
      <c r="O404" s="1272"/>
    </row>
    <row r="405" spans="2:15">
      <c r="B405" s="658"/>
      <c r="D405" s="1272"/>
      <c r="E405" s="1272"/>
      <c r="F405" s="1272"/>
      <c r="G405" s="1272"/>
      <c r="H405" s="1272"/>
      <c r="I405" s="1272"/>
      <c r="J405" s="1272"/>
      <c r="K405" s="1272"/>
      <c r="L405" s="1272"/>
      <c r="M405" s="1272"/>
      <c r="N405" s="1272"/>
      <c r="O405" s="1272"/>
    </row>
    <row r="406" spans="2:15">
      <c r="B406" s="658"/>
      <c r="D406" s="1272"/>
      <c r="E406" s="1272"/>
      <c r="F406" s="1272"/>
      <c r="G406" s="1272"/>
      <c r="H406" s="1272"/>
      <c r="I406" s="1272"/>
      <c r="J406" s="1272"/>
      <c r="K406" s="1272"/>
      <c r="L406" s="1272"/>
      <c r="M406" s="1272"/>
      <c r="N406" s="1272"/>
      <c r="O406" s="1272"/>
    </row>
    <row r="407" spans="2:15">
      <c r="B407" s="658"/>
      <c r="D407" s="1272"/>
      <c r="E407" s="1272"/>
      <c r="F407" s="1272"/>
      <c r="G407" s="1272"/>
      <c r="H407" s="1272"/>
      <c r="I407" s="1272"/>
      <c r="J407" s="1272"/>
      <c r="K407" s="1272"/>
      <c r="L407" s="1272"/>
      <c r="M407" s="1272"/>
      <c r="N407" s="1272"/>
      <c r="O407" s="1272"/>
    </row>
    <row r="408" spans="2:15">
      <c r="B408" s="658"/>
      <c r="D408" s="1272"/>
      <c r="E408" s="1272"/>
      <c r="F408" s="1272"/>
      <c r="G408" s="1272"/>
      <c r="H408" s="1272"/>
      <c r="I408" s="1272"/>
      <c r="J408" s="1272"/>
      <c r="K408" s="1272"/>
      <c r="L408" s="1272"/>
      <c r="M408" s="1272"/>
      <c r="N408" s="1272"/>
      <c r="O408" s="1272"/>
    </row>
    <row r="409" spans="2:15">
      <c r="B409" s="658"/>
      <c r="D409" s="1272"/>
      <c r="E409" s="1272"/>
      <c r="F409" s="1272"/>
      <c r="G409" s="1272"/>
      <c r="H409" s="1272"/>
      <c r="I409" s="1272"/>
      <c r="J409" s="1272"/>
      <c r="K409" s="1272"/>
      <c r="L409" s="1272"/>
      <c r="M409" s="1272"/>
      <c r="N409" s="1272"/>
      <c r="O409" s="1272"/>
    </row>
    <row r="410" spans="2:15">
      <c r="B410" s="658"/>
      <c r="D410" s="1272"/>
      <c r="E410" s="1272"/>
      <c r="F410" s="1272"/>
      <c r="G410" s="1272"/>
      <c r="H410" s="1272"/>
      <c r="I410" s="1272"/>
      <c r="J410" s="1272"/>
      <c r="K410" s="1272"/>
      <c r="L410" s="1272"/>
      <c r="M410" s="1272"/>
      <c r="N410" s="1272"/>
      <c r="O410" s="1272"/>
    </row>
    <row r="411" spans="2:15">
      <c r="B411" s="658"/>
      <c r="D411" s="1272"/>
      <c r="E411" s="1272"/>
      <c r="F411" s="1272"/>
      <c r="G411" s="1272"/>
      <c r="H411" s="1272"/>
      <c r="I411" s="1272"/>
      <c r="J411" s="1272"/>
      <c r="K411" s="1272"/>
      <c r="L411" s="1272"/>
      <c r="M411" s="1272"/>
      <c r="N411" s="1272"/>
      <c r="O411" s="1272"/>
    </row>
    <row r="412" spans="2:15">
      <c r="B412" s="658"/>
      <c r="D412" s="1272"/>
      <c r="E412" s="1272"/>
      <c r="F412" s="1272"/>
      <c r="G412" s="1272"/>
      <c r="H412" s="1272"/>
      <c r="I412" s="1272"/>
      <c r="J412" s="1272"/>
      <c r="K412" s="1272"/>
      <c r="L412" s="1272"/>
      <c r="M412" s="1272"/>
      <c r="N412" s="1272"/>
      <c r="O412" s="1272"/>
    </row>
    <row r="413" spans="2:15">
      <c r="B413" s="658"/>
      <c r="D413" s="1272"/>
      <c r="E413" s="1272"/>
      <c r="F413" s="1272"/>
      <c r="G413" s="1272"/>
      <c r="H413" s="1272"/>
      <c r="I413" s="1272"/>
      <c r="J413" s="1272"/>
      <c r="K413" s="1272"/>
      <c r="L413" s="1272"/>
      <c r="M413" s="1272"/>
      <c r="N413" s="1272"/>
      <c r="O413" s="1272"/>
    </row>
    <row r="414" spans="2:15">
      <c r="B414" s="658"/>
      <c r="D414" s="1272"/>
      <c r="E414" s="1272"/>
      <c r="F414" s="1272"/>
      <c r="G414" s="1272"/>
      <c r="H414" s="1272"/>
      <c r="I414" s="1272"/>
      <c r="J414" s="1272"/>
      <c r="K414" s="1272"/>
      <c r="L414" s="1272"/>
      <c r="M414" s="1272"/>
      <c r="N414" s="1272"/>
      <c r="O414" s="1272"/>
    </row>
    <row r="415" spans="2:15">
      <c r="B415" s="658"/>
      <c r="D415" s="1272"/>
      <c r="E415" s="1272"/>
      <c r="F415" s="1272"/>
      <c r="G415" s="1272"/>
      <c r="H415" s="1272"/>
      <c r="I415" s="1272"/>
      <c r="J415" s="1272"/>
      <c r="K415" s="1272"/>
      <c r="L415" s="1272"/>
      <c r="M415" s="1272"/>
      <c r="N415" s="1272"/>
      <c r="O415" s="1272"/>
    </row>
    <row r="416" spans="2:15">
      <c r="B416" s="658"/>
      <c r="D416" s="1272"/>
      <c r="E416" s="1272"/>
      <c r="F416" s="1272"/>
      <c r="G416" s="1272"/>
      <c r="H416" s="1272"/>
      <c r="I416" s="1272"/>
      <c r="J416" s="1272"/>
      <c r="K416" s="1272"/>
      <c r="L416" s="1272"/>
      <c r="M416" s="1272"/>
      <c r="N416" s="1272"/>
      <c r="O416" s="1272"/>
    </row>
    <row r="417" spans="2:15">
      <c r="B417" s="658"/>
      <c r="D417" s="1272"/>
      <c r="E417" s="1272"/>
      <c r="F417" s="1272"/>
      <c r="G417" s="1272"/>
      <c r="H417" s="1272"/>
      <c r="I417" s="1272"/>
      <c r="J417" s="1272"/>
      <c r="K417" s="1272"/>
      <c r="L417" s="1272"/>
      <c r="M417" s="1272"/>
      <c r="N417" s="1272"/>
      <c r="O417" s="1272"/>
    </row>
    <row r="418" spans="2:15">
      <c r="B418" s="658"/>
      <c r="D418" s="1272"/>
      <c r="E418" s="1272"/>
      <c r="F418" s="1272"/>
      <c r="G418" s="1272"/>
      <c r="H418" s="1272"/>
      <c r="I418" s="1272"/>
      <c r="J418" s="1272"/>
      <c r="K418" s="1272"/>
      <c r="L418" s="1272"/>
      <c r="M418" s="1272"/>
      <c r="N418" s="1272"/>
      <c r="O418" s="1272"/>
    </row>
    <row r="419" spans="2:15">
      <c r="B419" s="658"/>
      <c r="D419" s="1272"/>
      <c r="E419" s="1272"/>
      <c r="F419" s="1272"/>
      <c r="G419" s="1272"/>
      <c r="H419" s="1272"/>
      <c r="I419" s="1272"/>
      <c r="J419" s="1272"/>
      <c r="K419" s="1272"/>
      <c r="L419" s="1272"/>
      <c r="M419" s="1272"/>
      <c r="N419" s="1272"/>
      <c r="O419" s="1272"/>
    </row>
    <row r="420" spans="2:15">
      <c r="B420" s="658"/>
      <c r="D420" s="1272"/>
      <c r="E420" s="1272"/>
      <c r="F420" s="1272"/>
      <c r="G420" s="1272"/>
      <c r="H420" s="1272"/>
      <c r="I420" s="1272"/>
      <c r="J420" s="1272"/>
      <c r="K420" s="1272"/>
      <c r="L420" s="1272"/>
      <c r="M420" s="1272"/>
      <c r="N420" s="1272"/>
      <c r="O420" s="1272"/>
    </row>
    <row r="421" spans="2:15">
      <c r="B421" s="658"/>
      <c r="D421" s="1272"/>
      <c r="E421" s="1272"/>
      <c r="F421" s="1272"/>
      <c r="G421" s="1272"/>
      <c r="H421" s="1272"/>
      <c r="I421" s="1272"/>
      <c r="J421" s="1272"/>
      <c r="K421" s="1272"/>
      <c r="L421" s="1272"/>
      <c r="M421" s="1272"/>
      <c r="N421" s="1272"/>
      <c r="O421" s="1272"/>
    </row>
    <row r="422" spans="2:15">
      <c r="B422" s="658"/>
      <c r="D422" s="1272"/>
      <c r="E422" s="1272"/>
      <c r="F422" s="1272"/>
      <c r="G422" s="1272"/>
      <c r="H422" s="1272"/>
      <c r="I422" s="1272"/>
      <c r="J422" s="1272"/>
      <c r="K422" s="1272"/>
      <c r="L422" s="1272"/>
      <c r="M422" s="1272"/>
      <c r="N422" s="1272"/>
      <c r="O422" s="1272"/>
    </row>
    <row r="423" spans="2:15">
      <c r="B423" s="658"/>
      <c r="D423" s="1272"/>
      <c r="E423" s="1272"/>
      <c r="F423" s="1272"/>
      <c r="G423" s="1272"/>
      <c r="H423" s="1272"/>
      <c r="I423" s="1272"/>
      <c r="J423" s="1272"/>
      <c r="K423" s="1272"/>
      <c r="L423" s="1272"/>
      <c r="M423" s="1272"/>
      <c r="N423" s="1272"/>
      <c r="O423" s="1272"/>
    </row>
    <row r="424" spans="2:15">
      <c r="B424" s="658"/>
      <c r="D424" s="1272"/>
      <c r="E424" s="1272"/>
      <c r="F424" s="1272"/>
      <c r="G424" s="1272"/>
      <c r="H424" s="1272"/>
      <c r="I424" s="1272"/>
      <c r="J424" s="1272"/>
      <c r="K424" s="1272"/>
      <c r="L424" s="1272"/>
      <c r="M424" s="1272"/>
      <c r="N424" s="1272"/>
      <c r="O424" s="1272"/>
    </row>
    <row r="425" spans="2:15">
      <c r="B425" s="658"/>
      <c r="D425" s="1272"/>
      <c r="E425" s="1272"/>
      <c r="F425" s="1272"/>
      <c r="G425" s="1272"/>
      <c r="H425" s="1272"/>
      <c r="I425" s="1272"/>
      <c r="J425" s="1272"/>
      <c r="K425" s="1272"/>
      <c r="L425" s="1272"/>
      <c r="M425" s="1272"/>
      <c r="N425" s="1272"/>
      <c r="O425" s="1272"/>
    </row>
    <row r="426" spans="2:15">
      <c r="B426" s="658"/>
      <c r="D426" s="1272"/>
      <c r="E426" s="1272"/>
      <c r="F426" s="1272"/>
      <c r="G426" s="1272"/>
      <c r="H426" s="1272"/>
      <c r="I426" s="1272"/>
      <c r="J426" s="1272"/>
      <c r="K426" s="1272"/>
      <c r="L426" s="1272"/>
      <c r="M426" s="1272"/>
      <c r="N426" s="1272"/>
      <c r="O426" s="1272"/>
    </row>
    <row r="427" spans="2:15">
      <c r="B427" s="658"/>
      <c r="D427" s="1272"/>
      <c r="E427" s="1272"/>
      <c r="F427" s="1272"/>
      <c r="G427" s="1272"/>
      <c r="H427" s="1272"/>
      <c r="I427" s="1272"/>
      <c r="J427" s="1272"/>
      <c r="K427" s="1272"/>
      <c r="L427" s="1272"/>
      <c r="M427" s="1272"/>
      <c r="N427" s="1272"/>
      <c r="O427" s="1272"/>
    </row>
    <row r="428" spans="2:15">
      <c r="B428" s="658"/>
      <c r="D428" s="1272"/>
      <c r="E428" s="1272"/>
      <c r="F428" s="1272"/>
      <c r="G428" s="1272"/>
      <c r="H428" s="1272"/>
      <c r="I428" s="1272"/>
      <c r="J428" s="1272"/>
      <c r="K428" s="1272"/>
      <c r="L428" s="1272"/>
      <c r="M428" s="1272"/>
      <c r="N428" s="1272"/>
      <c r="O428" s="1272"/>
    </row>
    <row r="429" spans="2:15">
      <c r="B429" s="658"/>
      <c r="D429" s="1272"/>
      <c r="E429" s="1272"/>
      <c r="F429" s="1272"/>
      <c r="G429" s="1272"/>
      <c r="H429" s="1272"/>
      <c r="I429" s="1272"/>
      <c r="J429" s="1272"/>
      <c r="K429" s="1272"/>
      <c r="L429" s="1272"/>
      <c r="M429" s="1272"/>
      <c r="N429" s="1272"/>
      <c r="O429" s="1272"/>
    </row>
    <row r="430" spans="2:15">
      <c r="B430" s="658"/>
      <c r="D430" s="1272"/>
      <c r="E430" s="1272"/>
      <c r="F430" s="1272"/>
      <c r="G430" s="1272"/>
      <c r="H430" s="1272"/>
      <c r="I430" s="1272"/>
      <c r="J430" s="1272"/>
      <c r="K430" s="1272"/>
      <c r="L430" s="1272"/>
      <c r="M430" s="1272"/>
      <c r="N430" s="1272"/>
      <c r="O430" s="1272"/>
    </row>
    <row r="431" spans="2:15">
      <c r="B431" s="658"/>
      <c r="D431" s="1272"/>
      <c r="E431" s="1272"/>
      <c r="F431" s="1272"/>
      <c r="G431" s="1272"/>
      <c r="H431" s="1272"/>
      <c r="I431" s="1272"/>
      <c r="J431" s="1272"/>
      <c r="K431" s="1272"/>
      <c r="L431" s="1272"/>
      <c r="M431" s="1272"/>
      <c r="N431" s="1272"/>
      <c r="O431" s="1272"/>
    </row>
    <row r="432" spans="2:15">
      <c r="B432" s="658"/>
      <c r="D432" s="1272"/>
      <c r="E432" s="1272"/>
      <c r="F432" s="1272"/>
      <c r="G432" s="1272"/>
      <c r="H432" s="1272"/>
      <c r="I432" s="1272"/>
      <c r="J432" s="1272"/>
      <c r="K432" s="1272"/>
      <c r="L432" s="1272"/>
      <c r="M432" s="1272"/>
      <c r="N432" s="1272"/>
      <c r="O432" s="1272"/>
    </row>
    <row r="433" spans="2:15">
      <c r="B433" s="658"/>
      <c r="D433" s="1272"/>
      <c r="E433" s="1272"/>
      <c r="F433" s="1272"/>
      <c r="G433" s="1272"/>
      <c r="H433" s="1272"/>
      <c r="I433" s="1272"/>
      <c r="J433" s="1272"/>
      <c r="K433" s="1272"/>
      <c r="L433" s="1272"/>
      <c r="M433" s="1272"/>
      <c r="N433" s="1272"/>
      <c r="O433" s="1272"/>
    </row>
    <row r="434" spans="2:15">
      <c r="B434" s="658"/>
      <c r="D434" s="1272"/>
      <c r="E434" s="1272"/>
      <c r="F434" s="1272"/>
      <c r="G434" s="1272"/>
      <c r="H434" s="1272"/>
      <c r="I434" s="1272"/>
      <c r="J434" s="1272"/>
      <c r="K434" s="1272"/>
      <c r="L434" s="1272"/>
      <c r="M434" s="1272"/>
      <c r="N434" s="1272"/>
      <c r="O434" s="1272"/>
    </row>
    <row r="435" spans="2:15">
      <c r="B435" s="658"/>
      <c r="D435" s="1272"/>
      <c r="E435" s="1272"/>
      <c r="F435" s="1272"/>
      <c r="G435" s="1272"/>
      <c r="H435" s="1272"/>
      <c r="I435" s="1272"/>
      <c r="J435" s="1272"/>
      <c r="K435" s="1272"/>
      <c r="L435" s="1272"/>
      <c r="M435" s="1272"/>
      <c r="N435" s="1272"/>
      <c r="O435" s="1272"/>
    </row>
    <row r="436" spans="2:15">
      <c r="B436" s="658"/>
      <c r="D436" s="1272"/>
      <c r="E436" s="1272"/>
      <c r="F436" s="1272"/>
      <c r="G436" s="1272"/>
      <c r="H436" s="1272"/>
      <c r="I436" s="1272"/>
      <c r="J436" s="1272"/>
      <c r="K436" s="1272"/>
      <c r="L436" s="1272"/>
      <c r="M436" s="1272"/>
      <c r="N436" s="1272"/>
      <c r="O436" s="1272"/>
    </row>
    <row r="437" spans="2:15">
      <c r="B437" s="658"/>
      <c r="D437" s="1272"/>
      <c r="E437" s="1272"/>
      <c r="F437" s="1272"/>
      <c r="G437" s="1272"/>
      <c r="H437" s="1272"/>
      <c r="I437" s="1272"/>
      <c r="J437" s="1272"/>
      <c r="K437" s="1272"/>
      <c r="L437" s="1272"/>
      <c r="M437" s="1272"/>
      <c r="N437" s="1272"/>
      <c r="O437" s="1272"/>
    </row>
    <row r="438" spans="2:15">
      <c r="B438" s="658"/>
      <c r="D438" s="1272"/>
      <c r="E438" s="1272"/>
      <c r="F438" s="1272"/>
      <c r="G438" s="1272"/>
      <c r="H438" s="1272"/>
      <c r="I438" s="1272"/>
      <c r="J438" s="1272"/>
      <c r="K438" s="1272"/>
      <c r="L438" s="1272"/>
      <c r="M438" s="1272"/>
      <c r="N438" s="1272"/>
      <c r="O438" s="1272"/>
    </row>
    <row r="439" spans="2:15">
      <c r="B439" s="658"/>
      <c r="D439" s="1272"/>
      <c r="E439" s="1272"/>
      <c r="F439" s="1272"/>
      <c r="G439" s="1272"/>
      <c r="H439" s="1272"/>
      <c r="I439" s="1272"/>
      <c r="J439" s="1272"/>
      <c r="K439" s="1272"/>
      <c r="L439" s="1272"/>
      <c r="M439" s="1272"/>
      <c r="N439" s="1272"/>
      <c r="O439" s="1272"/>
    </row>
    <row r="440" spans="2:15">
      <c r="B440" s="658"/>
      <c r="D440" s="1272"/>
      <c r="E440" s="1272"/>
      <c r="F440" s="1272"/>
      <c r="G440" s="1272"/>
      <c r="H440" s="1272"/>
      <c r="I440" s="1272"/>
      <c r="J440" s="1272"/>
      <c r="K440" s="1272"/>
      <c r="L440" s="1272"/>
      <c r="M440" s="1272"/>
      <c r="N440" s="1272"/>
      <c r="O440" s="1272"/>
    </row>
    <row r="441" spans="2:15">
      <c r="B441" s="658"/>
      <c r="D441" s="1272"/>
      <c r="E441" s="1272"/>
      <c r="F441" s="1272"/>
      <c r="G441" s="1272"/>
      <c r="H441" s="1272"/>
      <c r="I441" s="1272"/>
      <c r="J441" s="1272"/>
      <c r="K441" s="1272"/>
      <c r="L441" s="1272"/>
      <c r="M441" s="1272"/>
      <c r="N441" s="1272"/>
      <c r="O441" s="1272"/>
    </row>
    <row r="442" spans="2:15">
      <c r="B442" s="658"/>
      <c r="D442" s="1272"/>
      <c r="E442" s="1272"/>
      <c r="F442" s="1272"/>
      <c r="G442" s="1272"/>
      <c r="H442" s="1272"/>
      <c r="I442" s="1272"/>
      <c r="J442" s="1272"/>
      <c r="K442" s="1272"/>
      <c r="L442" s="1272"/>
      <c r="M442" s="1272"/>
      <c r="N442" s="1272"/>
      <c r="O442" s="1272"/>
    </row>
    <row r="443" spans="2:15">
      <c r="B443" s="658"/>
      <c r="D443" s="1272"/>
      <c r="E443" s="1272"/>
      <c r="F443" s="1272"/>
      <c r="G443" s="1272"/>
      <c r="H443" s="1272"/>
      <c r="I443" s="1272"/>
      <c r="J443" s="1272"/>
      <c r="K443" s="1272"/>
      <c r="L443" s="1272"/>
      <c r="M443" s="1272"/>
      <c r="N443" s="1272"/>
      <c r="O443" s="1272"/>
    </row>
    <row r="444" spans="2:15">
      <c r="B444" s="658"/>
      <c r="D444" s="1272"/>
      <c r="E444" s="1272"/>
      <c r="F444" s="1272"/>
      <c r="G444" s="1272"/>
      <c r="H444" s="1272"/>
      <c r="I444" s="1272"/>
      <c r="J444" s="1272"/>
      <c r="K444" s="1272"/>
      <c r="L444" s="1272"/>
      <c r="M444" s="1272"/>
      <c r="N444" s="1272"/>
      <c r="O444" s="1272"/>
    </row>
    <row r="445" spans="2:15">
      <c r="B445" s="658"/>
      <c r="D445" s="1272"/>
      <c r="E445" s="1272"/>
      <c r="F445" s="1272"/>
      <c r="G445" s="1272"/>
      <c r="H445" s="1272"/>
      <c r="I445" s="1272"/>
      <c r="J445" s="1272"/>
      <c r="K445" s="1272"/>
      <c r="L445" s="1272"/>
      <c r="M445" s="1272"/>
      <c r="N445" s="1272"/>
      <c r="O445" s="1272"/>
    </row>
    <row r="446" spans="2:15">
      <c r="B446" s="658"/>
      <c r="D446" s="1272"/>
      <c r="E446" s="1272"/>
      <c r="F446" s="1272"/>
      <c r="G446" s="1272"/>
      <c r="H446" s="1272"/>
      <c r="I446" s="1272"/>
      <c r="J446" s="1272"/>
      <c r="K446" s="1272"/>
      <c r="L446" s="1272"/>
      <c r="M446" s="1272"/>
      <c r="N446" s="1272"/>
      <c r="O446" s="1272"/>
    </row>
    <row r="447" spans="2:15">
      <c r="B447" s="658"/>
      <c r="D447" s="1272"/>
      <c r="E447" s="1272"/>
      <c r="F447" s="1272"/>
      <c r="G447" s="1272"/>
      <c r="H447" s="1272"/>
      <c r="I447" s="1272"/>
      <c r="J447" s="1272"/>
      <c r="K447" s="1272"/>
      <c r="L447" s="1272"/>
      <c r="M447" s="1272"/>
      <c r="N447" s="1272"/>
      <c r="O447" s="1272"/>
    </row>
    <row r="448" spans="2:15">
      <c r="B448" s="658"/>
      <c r="D448" s="1272"/>
      <c r="E448" s="1272"/>
      <c r="F448" s="1272"/>
      <c r="G448" s="1272"/>
      <c r="H448" s="1272"/>
      <c r="I448" s="1272"/>
      <c r="J448" s="1272"/>
      <c r="K448" s="1272"/>
      <c r="L448" s="1272"/>
      <c r="M448" s="1272"/>
      <c r="N448" s="1272"/>
      <c r="O448" s="1272"/>
    </row>
    <row r="449" spans="2:15">
      <c r="B449" s="658"/>
      <c r="D449" s="1272"/>
      <c r="E449" s="1272"/>
      <c r="F449" s="1272"/>
      <c r="G449" s="1272"/>
      <c r="H449" s="1272"/>
      <c r="I449" s="1272"/>
      <c r="J449" s="1272"/>
      <c r="K449" s="1272"/>
      <c r="L449" s="1272"/>
      <c r="M449" s="1272"/>
      <c r="N449" s="1272"/>
      <c r="O449" s="1272"/>
    </row>
    <row r="450" spans="2:15">
      <c r="B450" s="658"/>
      <c r="D450" s="1272"/>
      <c r="E450" s="1272"/>
      <c r="F450" s="1272"/>
      <c r="G450" s="1272"/>
      <c r="H450" s="1272"/>
      <c r="I450" s="1272"/>
      <c r="J450" s="1272"/>
      <c r="K450" s="1272"/>
      <c r="L450" s="1272"/>
      <c r="M450" s="1272"/>
      <c r="N450" s="1272"/>
      <c r="O450" s="1272"/>
    </row>
    <row r="451" spans="2:15">
      <c r="B451" s="658"/>
      <c r="D451" s="1272"/>
      <c r="E451" s="1272"/>
      <c r="F451" s="1272"/>
      <c r="G451" s="1272"/>
      <c r="H451" s="1272"/>
      <c r="I451" s="1272"/>
      <c r="J451" s="1272"/>
      <c r="K451" s="1272"/>
      <c r="L451" s="1272"/>
      <c r="M451" s="1272"/>
      <c r="N451" s="1272"/>
      <c r="O451" s="1272"/>
    </row>
    <row r="452" spans="2:15">
      <c r="B452" s="658"/>
      <c r="D452" s="1272"/>
      <c r="E452" s="1272"/>
      <c r="F452" s="1272"/>
      <c r="G452" s="1272"/>
      <c r="H452" s="1272"/>
      <c r="I452" s="1272"/>
      <c r="J452" s="1272"/>
      <c r="K452" s="1272"/>
      <c r="L452" s="1272"/>
      <c r="M452" s="1272"/>
      <c r="N452" s="1272"/>
      <c r="O452" s="1272"/>
    </row>
    <row r="453" spans="2:15">
      <c r="B453" s="658"/>
      <c r="D453" s="1272"/>
      <c r="E453" s="1272"/>
      <c r="F453" s="1272"/>
      <c r="G453" s="1272"/>
      <c r="H453" s="1272"/>
      <c r="I453" s="1272"/>
      <c r="J453" s="1272"/>
      <c r="K453" s="1272"/>
      <c r="L453" s="1272"/>
      <c r="M453" s="1272"/>
      <c r="N453" s="1272"/>
      <c r="O453" s="1272"/>
    </row>
    <row r="454" spans="2:15">
      <c r="B454" s="658"/>
      <c r="D454" s="1272"/>
      <c r="E454" s="1272"/>
      <c r="F454" s="1272"/>
      <c r="G454" s="1272"/>
      <c r="H454" s="1272"/>
      <c r="I454" s="1272"/>
      <c r="J454" s="1272"/>
      <c r="K454" s="1272"/>
      <c r="L454" s="1272"/>
      <c r="M454" s="1272"/>
      <c r="N454" s="1272"/>
      <c r="O454" s="1272"/>
    </row>
    <row r="455" spans="2:15">
      <c r="B455" s="658"/>
      <c r="D455" s="1272"/>
      <c r="E455" s="1272"/>
      <c r="F455" s="1272"/>
      <c r="G455" s="1272"/>
      <c r="H455" s="1272"/>
      <c r="I455" s="1272"/>
      <c r="J455" s="1272"/>
      <c r="K455" s="1272"/>
      <c r="L455" s="1272"/>
      <c r="M455" s="1272"/>
      <c r="N455" s="1272"/>
      <c r="O455" s="1272"/>
    </row>
    <row r="456" spans="2:15">
      <c r="B456" s="658"/>
      <c r="D456" s="1272"/>
      <c r="E456" s="1272"/>
      <c r="F456" s="1272"/>
      <c r="G456" s="1272"/>
      <c r="H456" s="1272"/>
      <c r="I456" s="1272"/>
      <c r="J456" s="1272"/>
      <c r="K456" s="1272"/>
      <c r="L456" s="1272"/>
      <c r="M456" s="1272"/>
      <c r="N456" s="1272"/>
      <c r="O456" s="1272"/>
    </row>
    <row r="457" spans="2:15">
      <c r="B457" s="658"/>
      <c r="D457" s="1272"/>
      <c r="E457" s="1272"/>
      <c r="F457" s="1272"/>
      <c r="G457" s="1272"/>
      <c r="H457" s="1272"/>
      <c r="I457" s="1272"/>
      <c r="J457" s="1272"/>
      <c r="K457" s="1272"/>
      <c r="L457" s="1272"/>
      <c r="M457" s="1272"/>
      <c r="N457" s="1272"/>
      <c r="O457" s="1272"/>
    </row>
    <row r="458" spans="2:15">
      <c r="B458" s="658"/>
      <c r="D458" s="1272"/>
      <c r="E458" s="1272"/>
      <c r="F458" s="1272"/>
      <c r="G458" s="1272"/>
      <c r="H458" s="1272"/>
      <c r="I458" s="1272"/>
      <c r="J458" s="1272"/>
      <c r="K458" s="1272"/>
      <c r="L458" s="1272"/>
      <c r="M458" s="1272"/>
      <c r="N458" s="1272"/>
      <c r="O458" s="1272"/>
    </row>
    <row r="459" spans="2:15">
      <c r="B459" s="658"/>
      <c r="D459" s="1272"/>
      <c r="E459" s="1272"/>
      <c r="F459" s="1272"/>
      <c r="G459" s="1272"/>
      <c r="H459" s="1272"/>
      <c r="I459" s="1272"/>
      <c r="J459" s="1272"/>
      <c r="K459" s="1272"/>
      <c r="L459" s="1272"/>
      <c r="M459" s="1272"/>
      <c r="N459" s="1272"/>
      <c r="O459" s="1272"/>
    </row>
    <row r="460" spans="2:15">
      <c r="B460" s="658"/>
      <c r="D460" s="1272"/>
      <c r="E460" s="1272"/>
      <c r="F460" s="1272"/>
      <c r="G460" s="1272"/>
      <c r="H460" s="1272"/>
      <c r="I460" s="1272"/>
      <c r="J460" s="1272"/>
      <c r="K460" s="1272"/>
      <c r="L460" s="1272"/>
      <c r="M460" s="1272"/>
      <c r="N460" s="1272"/>
      <c r="O460" s="1272"/>
    </row>
    <row r="461" spans="2:15">
      <c r="B461" s="658"/>
      <c r="D461" s="1272"/>
      <c r="E461" s="1272"/>
      <c r="F461" s="1272"/>
      <c r="G461" s="1272"/>
      <c r="H461" s="1272"/>
      <c r="I461" s="1272"/>
      <c r="J461" s="1272"/>
      <c r="K461" s="1272"/>
      <c r="L461" s="1272"/>
      <c r="M461" s="1272"/>
      <c r="N461" s="1272"/>
      <c r="O461" s="1272"/>
    </row>
    <row r="462" spans="2:15">
      <c r="B462" s="658"/>
      <c r="D462" s="1272"/>
      <c r="E462" s="1272"/>
      <c r="F462" s="1272"/>
      <c r="G462" s="1272"/>
      <c r="H462" s="1272"/>
      <c r="I462" s="1272"/>
      <c r="J462" s="1272"/>
      <c r="K462" s="1272"/>
      <c r="L462" s="1272"/>
      <c r="M462" s="1272"/>
      <c r="N462" s="1272"/>
      <c r="O462" s="1272"/>
    </row>
    <row r="463" spans="2:15">
      <c r="B463" s="658"/>
      <c r="D463" s="1272"/>
      <c r="E463" s="1272"/>
      <c r="F463" s="1272"/>
      <c r="G463" s="1272"/>
      <c r="H463" s="1272"/>
      <c r="I463" s="1272"/>
      <c r="J463" s="1272"/>
      <c r="K463" s="1272"/>
      <c r="L463" s="1272"/>
      <c r="M463" s="1272"/>
      <c r="N463" s="1272"/>
      <c r="O463" s="1272"/>
    </row>
    <row r="464" spans="2:15">
      <c r="B464" s="658"/>
      <c r="D464" s="1272"/>
      <c r="E464" s="1272"/>
      <c r="F464" s="1272"/>
      <c r="G464" s="1272"/>
      <c r="H464" s="1272"/>
      <c r="I464" s="1272"/>
      <c r="J464" s="1272"/>
      <c r="K464" s="1272"/>
      <c r="L464" s="1272"/>
      <c r="M464" s="1272"/>
      <c r="N464" s="1272"/>
      <c r="O464" s="1272"/>
    </row>
    <row r="465" spans="2:15">
      <c r="B465" s="658"/>
      <c r="D465" s="1272"/>
      <c r="E465" s="1272"/>
      <c r="F465" s="1272"/>
      <c r="G465" s="1272"/>
      <c r="H465" s="1272"/>
      <c r="I465" s="1272"/>
      <c r="J465" s="1272"/>
      <c r="K465" s="1272"/>
      <c r="L465" s="1272"/>
      <c r="M465" s="1272"/>
      <c r="N465" s="1272"/>
      <c r="O465" s="1272"/>
    </row>
    <row r="466" spans="2:15">
      <c r="B466" s="658"/>
      <c r="D466" s="1272"/>
      <c r="E466" s="1272"/>
      <c r="F466" s="1272"/>
      <c r="G466" s="1272"/>
      <c r="H466" s="1272"/>
      <c r="I466" s="1272"/>
      <c r="J466" s="1272"/>
      <c r="K466" s="1272"/>
      <c r="L466" s="1272"/>
      <c r="M466" s="1272"/>
      <c r="N466" s="1272"/>
      <c r="O466" s="1272"/>
    </row>
    <row r="467" spans="2:15">
      <c r="B467" s="658"/>
      <c r="D467" s="1272"/>
      <c r="E467" s="1272"/>
      <c r="F467" s="1272"/>
      <c r="G467" s="1272"/>
      <c r="H467" s="1272"/>
      <c r="I467" s="1272"/>
      <c r="J467" s="1272"/>
      <c r="K467" s="1272"/>
      <c r="L467" s="1272"/>
      <c r="M467" s="1272"/>
      <c r="N467" s="1272"/>
      <c r="O467" s="1272"/>
    </row>
    <row r="468" spans="2:15">
      <c r="B468" s="658"/>
      <c r="D468" s="1272"/>
      <c r="E468" s="1272"/>
      <c r="F468" s="1272"/>
      <c r="G468" s="1272"/>
      <c r="H468" s="1272"/>
      <c r="I468" s="1272"/>
      <c r="J468" s="1272"/>
      <c r="K468" s="1272"/>
      <c r="L468" s="1272"/>
      <c r="M468" s="1272"/>
      <c r="N468" s="1272"/>
      <c r="O468" s="1272"/>
    </row>
    <row r="469" spans="2:15">
      <c r="B469" s="658"/>
      <c r="D469" s="1272"/>
      <c r="E469" s="1272"/>
      <c r="F469" s="1272"/>
      <c r="G469" s="1272"/>
      <c r="H469" s="1272"/>
      <c r="I469" s="1272"/>
      <c r="J469" s="1272"/>
      <c r="K469" s="1272"/>
      <c r="L469" s="1272"/>
      <c r="M469" s="1272"/>
      <c r="N469" s="1272"/>
      <c r="O469" s="1272"/>
    </row>
    <row r="470" spans="2:15">
      <c r="B470" s="658"/>
      <c r="D470" s="1272"/>
      <c r="E470" s="1272"/>
      <c r="F470" s="1272"/>
      <c r="G470" s="1272"/>
      <c r="H470" s="1272"/>
      <c r="I470" s="1272"/>
      <c r="J470" s="1272"/>
      <c r="K470" s="1272"/>
      <c r="L470" s="1272"/>
      <c r="M470" s="1272"/>
      <c r="N470" s="1272"/>
      <c r="O470" s="1272"/>
    </row>
    <row r="471" spans="2:15">
      <c r="B471" s="658"/>
      <c r="D471" s="1272"/>
      <c r="E471" s="1272"/>
      <c r="F471" s="1272"/>
      <c r="G471" s="1272"/>
      <c r="H471" s="1272"/>
      <c r="I471" s="1272"/>
      <c r="J471" s="1272"/>
      <c r="K471" s="1272"/>
      <c r="L471" s="1272"/>
      <c r="M471" s="1272"/>
      <c r="N471" s="1272"/>
      <c r="O471" s="1272"/>
    </row>
    <row r="472" spans="2:15">
      <c r="B472" s="658"/>
      <c r="D472" s="1272"/>
      <c r="E472" s="1272"/>
      <c r="F472" s="1272"/>
      <c r="G472" s="1272"/>
      <c r="H472" s="1272"/>
      <c r="I472" s="1272"/>
      <c r="J472" s="1272"/>
      <c r="K472" s="1272"/>
      <c r="L472" s="1272"/>
      <c r="M472" s="1272"/>
      <c r="N472" s="1272"/>
      <c r="O472" s="1272"/>
    </row>
    <row r="473" spans="2:15">
      <c r="B473" s="658"/>
      <c r="D473" s="1272"/>
      <c r="E473" s="1272"/>
      <c r="F473" s="1272"/>
      <c r="G473" s="1272"/>
      <c r="H473" s="1272"/>
      <c r="I473" s="1272"/>
      <c r="J473" s="1272"/>
      <c r="K473" s="1272"/>
      <c r="L473" s="1272"/>
      <c r="M473" s="1272"/>
      <c r="N473" s="1272"/>
      <c r="O473" s="1272"/>
    </row>
    <row r="474" spans="2:15">
      <c r="B474" s="658"/>
      <c r="D474" s="1272"/>
      <c r="E474" s="1272"/>
      <c r="F474" s="1272"/>
      <c r="G474" s="1272"/>
      <c r="H474" s="1272"/>
      <c r="I474" s="1272"/>
      <c r="J474" s="1272"/>
      <c r="K474" s="1272"/>
      <c r="L474" s="1272"/>
      <c r="M474" s="1272"/>
      <c r="N474" s="1272"/>
      <c r="O474" s="1272"/>
    </row>
    <row r="475" spans="2:15">
      <c r="B475" s="658"/>
      <c r="D475" s="1272"/>
      <c r="E475" s="1272"/>
      <c r="F475" s="1272"/>
      <c r="G475" s="1272"/>
      <c r="H475" s="1272"/>
      <c r="I475" s="1272"/>
      <c r="J475" s="1272"/>
      <c r="K475" s="1272"/>
      <c r="L475" s="1272"/>
      <c r="M475" s="1272"/>
      <c r="N475" s="1272"/>
      <c r="O475" s="1272"/>
    </row>
    <row r="476" spans="2:15">
      <c r="B476" s="658"/>
      <c r="D476" s="1272"/>
      <c r="E476" s="1272"/>
      <c r="F476" s="1272"/>
      <c r="G476" s="1272"/>
      <c r="H476" s="1272"/>
      <c r="I476" s="1272"/>
      <c r="J476" s="1272"/>
      <c r="K476" s="1272"/>
      <c r="L476" s="1272"/>
      <c r="M476" s="1272"/>
      <c r="N476" s="1272"/>
      <c r="O476" s="1272"/>
    </row>
    <row r="477" spans="2:15">
      <c r="B477" s="658"/>
      <c r="D477" s="1272"/>
      <c r="E477" s="1272"/>
      <c r="F477" s="1272"/>
      <c r="G477" s="1272"/>
      <c r="H477" s="1272"/>
      <c r="I477" s="1272"/>
      <c r="J477" s="1272"/>
      <c r="K477" s="1272"/>
      <c r="L477" s="1272"/>
      <c r="M477" s="1272"/>
      <c r="N477" s="1272"/>
      <c r="O477" s="1272"/>
    </row>
    <row r="478" spans="2:15">
      <c r="B478" s="658"/>
      <c r="D478" s="1272"/>
      <c r="E478" s="1272"/>
      <c r="F478" s="1272"/>
      <c r="G478" s="1272"/>
      <c r="H478" s="1272"/>
      <c r="I478" s="1272"/>
      <c r="J478" s="1272"/>
      <c r="K478" s="1272"/>
      <c r="L478" s="1272"/>
      <c r="M478" s="1272"/>
      <c r="N478" s="1272"/>
      <c r="O478" s="1272"/>
    </row>
    <row r="479" spans="2:15">
      <c r="B479" s="658"/>
      <c r="D479" s="1272"/>
      <c r="E479" s="1272"/>
      <c r="F479" s="1272"/>
      <c r="G479" s="1272"/>
      <c r="H479" s="1272"/>
      <c r="I479" s="1272"/>
      <c r="J479" s="1272"/>
      <c r="K479" s="1272"/>
      <c r="L479" s="1272"/>
      <c r="M479" s="1272"/>
      <c r="N479" s="1272"/>
      <c r="O479" s="1272"/>
    </row>
    <row r="480" spans="2:15">
      <c r="B480" s="658"/>
      <c r="D480" s="1272"/>
      <c r="E480" s="1272"/>
      <c r="F480" s="1272"/>
      <c r="G480" s="1272"/>
      <c r="H480" s="1272"/>
      <c r="I480" s="1272"/>
      <c r="J480" s="1272"/>
      <c r="K480" s="1272"/>
      <c r="L480" s="1272"/>
      <c r="M480" s="1272"/>
      <c r="N480" s="1272"/>
      <c r="O480" s="1272"/>
    </row>
    <row r="481" spans="2:15">
      <c r="B481" s="658"/>
      <c r="D481" s="1272"/>
      <c r="E481" s="1272"/>
      <c r="F481" s="1272"/>
      <c r="G481" s="1272"/>
      <c r="H481" s="1272"/>
      <c r="I481" s="1272"/>
      <c r="J481" s="1272"/>
      <c r="K481" s="1272"/>
      <c r="L481" s="1272"/>
      <c r="M481" s="1272"/>
      <c r="N481" s="1272"/>
      <c r="O481" s="1272"/>
    </row>
    <row r="482" spans="2:15">
      <c r="B482" s="658"/>
      <c r="D482" s="1272"/>
      <c r="E482" s="1272"/>
      <c r="F482" s="1272"/>
      <c r="G482" s="1272"/>
      <c r="H482" s="1272"/>
      <c r="I482" s="1272"/>
      <c r="J482" s="1272"/>
      <c r="K482" s="1272"/>
      <c r="L482" s="1272"/>
      <c r="M482" s="1272"/>
      <c r="N482" s="1272"/>
      <c r="O482" s="1272"/>
    </row>
    <row r="483" spans="2:15">
      <c r="B483" s="658"/>
      <c r="D483" s="1272"/>
      <c r="E483" s="1272"/>
      <c r="F483" s="1272"/>
      <c r="G483" s="1272"/>
      <c r="H483" s="1272"/>
      <c r="I483" s="1272"/>
      <c r="J483" s="1272"/>
      <c r="K483" s="1272"/>
      <c r="L483" s="1272"/>
      <c r="M483" s="1272"/>
      <c r="N483" s="1272"/>
      <c r="O483" s="1272"/>
    </row>
    <row r="484" spans="2:15">
      <c r="B484" s="658"/>
      <c r="D484" s="1272"/>
      <c r="E484" s="1272"/>
      <c r="F484" s="1272"/>
      <c r="G484" s="1272"/>
      <c r="H484" s="1272"/>
      <c r="I484" s="1272"/>
      <c r="J484" s="1272"/>
      <c r="K484" s="1272"/>
      <c r="L484" s="1272"/>
      <c r="M484" s="1272"/>
      <c r="N484" s="1272"/>
      <c r="O484" s="1272"/>
    </row>
    <row r="485" spans="2:15">
      <c r="B485" s="658"/>
      <c r="D485" s="1272"/>
      <c r="E485" s="1272"/>
      <c r="F485" s="1272"/>
      <c r="G485" s="1272"/>
      <c r="H485" s="1272"/>
      <c r="I485" s="1272"/>
      <c r="J485" s="1272"/>
      <c r="K485" s="1272"/>
      <c r="L485" s="1272"/>
      <c r="M485" s="1272"/>
      <c r="N485" s="1272"/>
      <c r="O485" s="1272"/>
    </row>
    <row r="486" spans="2:15">
      <c r="B486" s="658"/>
      <c r="D486" s="1272"/>
      <c r="E486" s="1272"/>
      <c r="F486" s="1272"/>
      <c r="G486" s="1272"/>
      <c r="H486" s="1272"/>
      <c r="I486" s="1272"/>
      <c r="J486" s="1272"/>
      <c r="K486" s="1272"/>
      <c r="L486" s="1272"/>
      <c r="M486" s="1272"/>
      <c r="N486" s="1272"/>
      <c r="O486" s="1272"/>
    </row>
    <row r="487" spans="2:15">
      <c r="B487" s="658"/>
      <c r="D487" s="1272"/>
      <c r="E487" s="1272"/>
      <c r="F487" s="1272"/>
      <c r="G487" s="1272"/>
      <c r="H487" s="1272"/>
      <c r="I487" s="1272"/>
      <c r="J487" s="1272"/>
      <c r="K487" s="1272"/>
      <c r="L487" s="1272"/>
      <c r="M487" s="1272"/>
      <c r="N487" s="1272"/>
      <c r="O487" s="1272"/>
    </row>
    <row r="488" spans="2:15">
      <c r="B488" s="658"/>
      <c r="D488" s="1272"/>
      <c r="E488" s="1272"/>
      <c r="F488" s="1272"/>
      <c r="G488" s="1272"/>
      <c r="H488" s="1272"/>
      <c r="I488" s="1272"/>
      <c r="J488" s="1272"/>
      <c r="K488" s="1272"/>
      <c r="L488" s="1272"/>
      <c r="M488" s="1272"/>
      <c r="N488" s="1272"/>
      <c r="O488" s="1272"/>
    </row>
    <row r="489" spans="2:15">
      <c r="B489" s="658"/>
      <c r="D489" s="1272"/>
      <c r="E489" s="1272"/>
      <c r="F489" s="1272"/>
      <c r="G489" s="1272"/>
      <c r="H489" s="1272"/>
      <c r="I489" s="1272"/>
      <c r="J489" s="1272"/>
      <c r="K489" s="1272"/>
      <c r="L489" s="1272"/>
      <c r="M489" s="1272"/>
      <c r="N489" s="1272"/>
      <c r="O489" s="1272"/>
    </row>
    <row r="490" spans="2:15">
      <c r="B490" s="658"/>
      <c r="D490" s="1272"/>
      <c r="E490" s="1272"/>
      <c r="F490" s="1272"/>
      <c r="G490" s="1272"/>
      <c r="H490" s="1272"/>
      <c r="I490" s="1272"/>
      <c r="J490" s="1272"/>
      <c r="K490" s="1272"/>
      <c r="L490" s="1272"/>
      <c r="M490" s="1272"/>
      <c r="N490" s="1272"/>
      <c r="O490" s="1272"/>
    </row>
    <row r="491" spans="2:15">
      <c r="B491" s="658"/>
      <c r="D491" s="1272"/>
      <c r="E491" s="1272"/>
      <c r="F491" s="1272"/>
      <c r="G491" s="1272"/>
      <c r="H491" s="1272"/>
      <c r="I491" s="1272"/>
      <c r="J491" s="1272"/>
      <c r="K491" s="1272"/>
      <c r="L491" s="1272"/>
      <c r="M491" s="1272"/>
      <c r="N491" s="1272"/>
      <c r="O491" s="1272"/>
    </row>
    <row r="492" spans="2:15">
      <c r="B492" s="658"/>
      <c r="D492" s="1272"/>
      <c r="E492" s="1272"/>
      <c r="F492" s="1272"/>
      <c r="G492" s="1272"/>
      <c r="H492" s="1272"/>
      <c r="I492" s="1272"/>
      <c r="J492" s="1272"/>
      <c r="K492" s="1272"/>
      <c r="L492" s="1272"/>
      <c r="M492" s="1272"/>
      <c r="N492" s="1272"/>
      <c r="O492" s="1272"/>
    </row>
    <row r="493" spans="2:15">
      <c r="B493" s="658"/>
      <c r="D493" s="1272"/>
      <c r="E493" s="1272"/>
      <c r="F493" s="1272"/>
      <c r="G493" s="1272"/>
      <c r="H493" s="1272"/>
      <c r="I493" s="1272"/>
      <c r="J493" s="1272"/>
      <c r="K493" s="1272"/>
      <c r="L493" s="1272"/>
      <c r="M493" s="1272"/>
      <c r="N493" s="1272"/>
      <c r="O493" s="1272"/>
    </row>
    <row r="494" spans="2:15">
      <c r="B494" s="658"/>
      <c r="D494" s="1272"/>
      <c r="E494" s="1272"/>
      <c r="F494" s="1272"/>
      <c r="G494" s="1272"/>
      <c r="H494" s="1272"/>
      <c r="I494" s="1272"/>
      <c r="J494" s="1272"/>
      <c r="K494" s="1272"/>
      <c r="L494" s="1272"/>
      <c r="M494" s="1272"/>
      <c r="N494" s="1272"/>
      <c r="O494" s="1272"/>
    </row>
    <row r="495" spans="2:15">
      <c r="B495" s="658"/>
      <c r="D495" s="1272"/>
      <c r="E495" s="1272"/>
      <c r="F495" s="1272"/>
      <c r="G495" s="1272"/>
      <c r="H495" s="1272"/>
      <c r="I495" s="1272"/>
      <c r="J495" s="1272"/>
      <c r="K495" s="1272"/>
      <c r="L495" s="1272"/>
      <c r="M495" s="1272"/>
      <c r="N495" s="1272"/>
      <c r="O495" s="1272"/>
    </row>
    <row r="496" spans="2:15">
      <c r="B496" s="658"/>
      <c r="D496" s="1272"/>
      <c r="E496" s="1272"/>
      <c r="F496" s="1272"/>
      <c r="G496" s="1272"/>
      <c r="H496" s="1272"/>
      <c r="I496" s="1272"/>
      <c r="J496" s="1272"/>
      <c r="K496" s="1272"/>
      <c r="L496" s="1272"/>
      <c r="M496" s="1272"/>
      <c r="N496" s="1272"/>
      <c r="O496" s="1272"/>
    </row>
    <row r="497" spans="2:15">
      <c r="B497" s="658"/>
      <c r="D497" s="1272"/>
      <c r="E497" s="1272"/>
      <c r="F497" s="1272"/>
      <c r="G497" s="1272"/>
      <c r="H497" s="1272"/>
      <c r="I497" s="1272"/>
      <c r="J497" s="1272"/>
      <c r="K497" s="1272"/>
      <c r="L497" s="1272"/>
      <c r="M497" s="1272"/>
      <c r="N497" s="1272"/>
      <c r="O497" s="1272"/>
    </row>
    <row r="498" spans="2:15">
      <c r="B498" s="658"/>
      <c r="D498" s="1272"/>
      <c r="E498" s="1272"/>
      <c r="F498" s="1272"/>
      <c r="G498" s="1272"/>
      <c r="H498" s="1272"/>
      <c r="I498" s="1272"/>
      <c r="J498" s="1272"/>
      <c r="K498" s="1272"/>
      <c r="L498" s="1272"/>
      <c r="M498" s="1272"/>
      <c r="N498" s="1272"/>
      <c r="O498" s="1272"/>
    </row>
    <row r="499" spans="2:15">
      <c r="B499" s="658"/>
      <c r="D499" s="1272"/>
      <c r="E499" s="1272"/>
      <c r="F499" s="1272"/>
      <c r="G499" s="1272"/>
      <c r="H499" s="1272"/>
      <c r="I499" s="1272"/>
      <c r="J499" s="1272"/>
      <c r="K499" s="1272"/>
      <c r="L499" s="1272"/>
      <c r="M499" s="1272"/>
      <c r="N499" s="1272"/>
      <c r="O499" s="1272"/>
    </row>
    <row r="500" spans="2:15">
      <c r="B500" s="658"/>
      <c r="D500" s="1272"/>
      <c r="E500" s="1272"/>
      <c r="F500" s="1272"/>
      <c r="G500" s="1272"/>
      <c r="H500" s="1272"/>
      <c r="I500" s="1272"/>
      <c r="J500" s="1272"/>
      <c r="K500" s="1272"/>
      <c r="L500" s="1272"/>
      <c r="M500" s="1272"/>
      <c r="N500" s="1272"/>
      <c r="O500" s="1272"/>
    </row>
    <row r="501" spans="2:15">
      <c r="B501" s="658"/>
      <c r="D501" s="1272"/>
      <c r="E501" s="1272"/>
      <c r="F501" s="1272"/>
      <c r="G501" s="1272"/>
      <c r="H501" s="1272"/>
      <c r="I501" s="1272"/>
      <c r="J501" s="1272"/>
      <c r="K501" s="1272"/>
      <c r="L501" s="1272"/>
      <c r="M501" s="1272"/>
      <c r="N501" s="1272"/>
      <c r="O501" s="1272"/>
    </row>
    <row r="502" spans="2:15">
      <c r="B502" s="658"/>
      <c r="D502" s="1272"/>
      <c r="E502" s="1272"/>
      <c r="F502" s="1272"/>
      <c r="G502" s="1272"/>
      <c r="H502" s="1272"/>
      <c r="I502" s="1272"/>
      <c r="J502" s="1272"/>
      <c r="K502" s="1272"/>
      <c r="L502" s="1272"/>
      <c r="M502" s="1272"/>
      <c r="N502" s="1272"/>
      <c r="O502" s="1272"/>
    </row>
    <row r="503" spans="2:15">
      <c r="B503" s="658"/>
      <c r="D503" s="1272"/>
      <c r="E503" s="1272"/>
      <c r="F503" s="1272"/>
      <c r="G503" s="1272"/>
      <c r="H503" s="1272"/>
      <c r="I503" s="1272"/>
      <c r="J503" s="1272"/>
      <c r="K503" s="1272"/>
      <c r="L503" s="1272"/>
      <c r="M503" s="1272"/>
      <c r="N503" s="1272"/>
      <c r="O503" s="1272"/>
    </row>
    <row r="504" spans="2:15">
      <c r="B504" s="658"/>
      <c r="D504" s="1272"/>
      <c r="E504" s="1272"/>
      <c r="F504" s="1272"/>
      <c r="G504" s="1272"/>
      <c r="H504" s="1272"/>
      <c r="I504" s="1272"/>
      <c r="J504" s="1272"/>
      <c r="K504" s="1272"/>
      <c r="L504" s="1272"/>
      <c r="M504" s="1272"/>
      <c r="N504" s="1272"/>
      <c r="O504" s="1272"/>
    </row>
    <row r="505" spans="2:15">
      <c r="B505" s="658"/>
      <c r="D505" s="1272"/>
      <c r="E505" s="1272"/>
      <c r="F505" s="1272"/>
      <c r="G505" s="1272"/>
      <c r="H505" s="1272"/>
      <c r="I505" s="1272"/>
      <c r="J505" s="1272"/>
      <c r="K505" s="1272"/>
      <c r="L505" s="1272"/>
      <c r="M505" s="1272"/>
      <c r="N505" s="1272"/>
      <c r="O505" s="1272"/>
    </row>
    <row r="506" spans="2:15">
      <c r="B506" s="658"/>
      <c r="D506" s="1272"/>
      <c r="E506" s="1272"/>
      <c r="F506" s="1272"/>
      <c r="G506" s="1272"/>
      <c r="H506" s="1272"/>
      <c r="I506" s="1272"/>
      <c r="J506" s="1272"/>
      <c r="K506" s="1272"/>
      <c r="L506" s="1272"/>
      <c r="M506" s="1272"/>
      <c r="N506" s="1272"/>
      <c r="O506" s="1272"/>
    </row>
    <row r="507" spans="2:15">
      <c r="B507" s="658"/>
      <c r="D507" s="1272"/>
      <c r="E507" s="1272"/>
      <c r="F507" s="1272"/>
      <c r="G507" s="1272"/>
      <c r="H507" s="1272"/>
      <c r="I507" s="1272"/>
      <c r="J507" s="1272"/>
      <c r="K507" s="1272"/>
      <c r="L507" s="1272"/>
      <c r="M507" s="1272"/>
      <c r="N507" s="1272"/>
      <c r="O507" s="1272"/>
    </row>
    <row r="508" spans="2:15">
      <c r="B508" s="658"/>
      <c r="D508" s="1272"/>
      <c r="E508" s="1272"/>
      <c r="F508" s="1272"/>
      <c r="G508" s="1272"/>
      <c r="H508" s="1272"/>
      <c r="I508" s="1272"/>
      <c r="J508" s="1272"/>
      <c r="K508" s="1272"/>
      <c r="L508" s="1272"/>
      <c r="M508" s="1272"/>
      <c r="N508" s="1272"/>
      <c r="O508" s="1272"/>
    </row>
    <row r="509" spans="2:15">
      <c r="B509" s="658"/>
      <c r="D509" s="1272"/>
      <c r="E509" s="1272"/>
      <c r="F509" s="1272"/>
      <c r="G509" s="1272"/>
      <c r="H509" s="1272"/>
      <c r="I509" s="1272"/>
      <c r="J509" s="1272"/>
      <c r="K509" s="1272"/>
      <c r="L509" s="1272"/>
      <c r="M509" s="1272"/>
      <c r="N509" s="1272"/>
      <c r="O509" s="1272"/>
    </row>
    <row r="510" spans="2:15">
      <c r="B510" s="658"/>
      <c r="D510" s="1272"/>
      <c r="E510" s="1272"/>
      <c r="F510" s="1272"/>
      <c r="G510" s="1272"/>
      <c r="H510" s="1272"/>
      <c r="I510" s="1272"/>
      <c r="J510" s="1272"/>
      <c r="K510" s="1272"/>
      <c r="L510" s="1272"/>
      <c r="M510" s="1272"/>
      <c r="N510" s="1272"/>
      <c r="O510" s="1272"/>
    </row>
    <row r="511" spans="2:15">
      <c r="B511" s="658"/>
      <c r="D511" s="1272"/>
      <c r="E511" s="1272"/>
      <c r="F511" s="1272"/>
      <c r="G511" s="1272"/>
      <c r="H511" s="1272"/>
      <c r="I511" s="1272"/>
      <c r="J511" s="1272"/>
      <c r="K511" s="1272"/>
      <c r="L511" s="1272"/>
      <c r="M511" s="1272"/>
      <c r="N511" s="1272"/>
      <c r="O511" s="1272"/>
    </row>
    <row r="512" spans="2:15">
      <c r="B512" s="658"/>
      <c r="D512" s="1272"/>
      <c r="E512" s="1272"/>
      <c r="F512" s="1272"/>
      <c r="G512" s="1272"/>
      <c r="H512" s="1272"/>
      <c r="I512" s="1272"/>
      <c r="J512" s="1272"/>
      <c r="K512" s="1272"/>
      <c r="L512" s="1272"/>
      <c r="M512" s="1272"/>
      <c r="N512" s="1272"/>
      <c r="O512" s="1272"/>
    </row>
    <row r="513" spans="2:15">
      <c r="B513" s="658"/>
      <c r="D513" s="1272"/>
      <c r="E513" s="1272"/>
      <c r="F513" s="1272"/>
      <c r="G513" s="1272"/>
      <c r="H513" s="1272"/>
      <c r="I513" s="1272"/>
      <c r="J513" s="1272"/>
      <c r="K513" s="1272"/>
      <c r="L513" s="1272"/>
      <c r="M513" s="1272"/>
      <c r="N513" s="1272"/>
      <c r="O513" s="1272"/>
    </row>
    <row r="514" spans="2:15">
      <c r="B514" s="658"/>
      <c r="D514" s="1272"/>
      <c r="E514" s="1272"/>
      <c r="F514" s="1272"/>
      <c r="G514" s="1272"/>
      <c r="H514" s="1272"/>
      <c r="I514" s="1272"/>
      <c r="J514" s="1272"/>
      <c r="K514" s="1272"/>
      <c r="L514" s="1272"/>
      <c r="M514" s="1272"/>
      <c r="N514" s="1272"/>
      <c r="O514" s="1272"/>
    </row>
    <row r="515" spans="2:15">
      <c r="B515" s="658"/>
      <c r="D515" s="1272"/>
      <c r="E515" s="1272"/>
      <c r="F515" s="1272"/>
      <c r="G515" s="1272"/>
      <c r="H515" s="1272"/>
      <c r="I515" s="1272"/>
      <c r="J515" s="1272"/>
      <c r="K515" s="1272"/>
      <c r="L515" s="1272"/>
      <c r="M515" s="1272"/>
      <c r="N515" s="1272"/>
      <c r="O515" s="1272"/>
    </row>
    <row r="516" spans="2:15">
      <c r="B516" s="658"/>
      <c r="D516" s="1272"/>
      <c r="E516" s="1272"/>
      <c r="F516" s="1272"/>
      <c r="G516" s="1272"/>
      <c r="H516" s="1272"/>
      <c r="I516" s="1272"/>
      <c r="J516" s="1272"/>
      <c r="K516" s="1272"/>
      <c r="L516" s="1272"/>
      <c r="M516" s="1272"/>
      <c r="N516" s="1272"/>
      <c r="O516" s="1272"/>
    </row>
    <row r="517" spans="2:15">
      <c r="B517" s="658"/>
      <c r="D517" s="1272"/>
      <c r="E517" s="1272"/>
      <c r="F517" s="1272"/>
      <c r="G517" s="1272"/>
      <c r="H517" s="1272"/>
      <c r="I517" s="1272"/>
      <c r="J517" s="1272"/>
      <c r="K517" s="1272"/>
      <c r="L517" s="1272"/>
      <c r="M517" s="1272"/>
      <c r="N517" s="1272"/>
      <c r="O517" s="1272"/>
    </row>
    <row r="518" spans="2:15">
      <c r="B518" s="658"/>
      <c r="D518" s="1272"/>
      <c r="E518" s="1272"/>
      <c r="F518" s="1272"/>
      <c r="G518" s="1272"/>
      <c r="H518" s="1272"/>
      <c r="I518" s="1272"/>
      <c r="J518" s="1272"/>
      <c r="K518" s="1272"/>
      <c r="L518" s="1272"/>
      <c r="M518" s="1272"/>
      <c r="N518" s="1272"/>
      <c r="O518" s="1272"/>
    </row>
    <row r="519" spans="2:15">
      <c r="B519" s="658"/>
      <c r="D519" s="1272"/>
      <c r="E519" s="1272"/>
      <c r="F519" s="1272"/>
      <c r="G519" s="1272"/>
      <c r="H519" s="1272"/>
      <c r="I519" s="1272"/>
      <c r="J519" s="1272"/>
      <c r="K519" s="1272"/>
      <c r="L519" s="1272"/>
      <c r="M519" s="1272"/>
      <c r="N519" s="1272"/>
      <c r="O519" s="1272"/>
    </row>
    <row r="520" spans="2:15">
      <c r="B520" s="658"/>
      <c r="D520" s="1272"/>
      <c r="E520" s="1272"/>
      <c r="F520" s="1272"/>
      <c r="G520" s="1272"/>
      <c r="H520" s="1272"/>
      <c r="I520" s="1272"/>
      <c r="J520" s="1272"/>
      <c r="K520" s="1272"/>
      <c r="L520" s="1272"/>
      <c r="M520" s="1272"/>
      <c r="N520" s="1272"/>
      <c r="O520" s="1272"/>
    </row>
    <row r="521" spans="2:15">
      <c r="B521" s="658"/>
      <c r="D521" s="1272"/>
      <c r="E521" s="1272"/>
      <c r="F521" s="1272"/>
      <c r="G521" s="1272"/>
      <c r="H521" s="1272"/>
      <c r="I521" s="1272"/>
      <c r="J521" s="1272"/>
      <c r="K521" s="1272"/>
      <c r="L521" s="1272"/>
      <c r="M521" s="1272"/>
      <c r="N521" s="1272"/>
      <c r="O521" s="1272"/>
    </row>
    <row r="522" spans="2:15">
      <c r="B522" s="658"/>
      <c r="D522" s="1272"/>
      <c r="E522" s="1272"/>
      <c r="F522" s="1272"/>
      <c r="G522" s="1272"/>
      <c r="H522" s="1272"/>
      <c r="I522" s="1272"/>
      <c r="J522" s="1272"/>
      <c r="K522" s="1272"/>
      <c r="L522" s="1272"/>
      <c r="M522" s="1272"/>
      <c r="N522" s="1272"/>
      <c r="O522" s="1272"/>
    </row>
    <row r="523" spans="2:15">
      <c r="B523" s="658"/>
      <c r="D523" s="1272"/>
      <c r="E523" s="1272"/>
      <c r="F523" s="1272"/>
      <c r="G523" s="1272"/>
      <c r="H523" s="1272"/>
      <c r="I523" s="1272"/>
      <c r="J523" s="1272"/>
      <c r="K523" s="1272"/>
      <c r="L523" s="1272"/>
      <c r="M523" s="1272"/>
      <c r="N523" s="1272"/>
      <c r="O523" s="1272"/>
    </row>
    <row r="524" spans="2:15">
      <c r="B524" s="658"/>
      <c r="D524" s="1272"/>
      <c r="E524" s="1272"/>
      <c r="F524" s="1272"/>
      <c r="G524" s="1272"/>
      <c r="H524" s="1272"/>
      <c r="I524" s="1272"/>
      <c r="J524" s="1272"/>
      <c r="K524" s="1272"/>
      <c r="L524" s="1272"/>
      <c r="M524" s="1272"/>
      <c r="N524" s="1272"/>
      <c r="O524" s="1272"/>
    </row>
    <row r="525" spans="2:15">
      <c r="B525" s="658"/>
      <c r="D525" s="1272"/>
      <c r="E525" s="1272"/>
      <c r="F525" s="1272"/>
      <c r="G525" s="1272"/>
      <c r="H525" s="1272"/>
      <c r="I525" s="1272"/>
      <c r="J525" s="1272"/>
      <c r="K525" s="1272"/>
      <c r="L525" s="1272"/>
      <c r="M525" s="1272"/>
      <c r="N525" s="1272"/>
      <c r="O525" s="1272"/>
    </row>
    <row r="526" spans="2:15">
      <c r="B526" s="658"/>
      <c r="D526" s="1272"/>
      <c r="E526" s="1272"/>
      <c r="F526" s="1272"/>
      <c r="G526" s="1272"/>
      <c r="H526" s="1272"/>
      <c r="I526" s="1272"/>
      <c r="J526" s="1272"/>
      <c r="K526" s="1272"/>
      <c r="L526" s="1272"/>
      <c r="M526" s="1272"/>
      <c r="N526" s="1272"/>
      <c r="O526" s="1272"/>
    </row>
    <row r="527" spans="2:15">
      <c r="B527" s="658"/>
      <c r="D527" s="1272"/>
      <c r="E527" s="1272"/>
      <c r="F527" s="1272"/>
      <c r="G527" s="1272"/>
      <c r="H527" s="1272"/>
      <c r="I527" s="1272"/>
      <c r="J527" s="1272"/>
      <c r="K527" s="1272"/>
      <c r="L527" s="1272"/>
      <c r="M527" s="1272"/>
      <c r="N527" s="1272"/>
      <c r="O527" s="1272"/>
    </row>
    <row r="528" spans="2:15">
      <c r="B528" s="658"/>
      <c r="D528" s="1272"/>
      <c r="E528" s="1272"/>
      <c r="F528" s="1272"/>
      <c r="G528" s="1272"/>
      <c r="H528" s="1272"/>
      <c r="I528" s="1272"/>
      <c r="J528" s="1272"/>
      <c r="K528" s="1272"/>
      <c r="L528" s="1272"/>
      <c r="M528" s="1272"/>
      <c r="N528" s="1272"/>
      <c r="O528" s="1272"/>
    </row>
    <row r="529" spans="2:15">
      <c r="B529" s="658"/>
      <c r="D529" s="1272"/>
      <c r="E529" s="1272"/>
      <c r="F529" s="1272"/>
      <c r="G529" s="1272"/>
      <c r="H529" s="1272"/>
      <c r="I529" s="1272"/>
      <c r="J529" s="1272"/>
      <c r="K529" s="1272"/>
      <c r="L529" s="1272"/>
      <c r="M529" s="1272"/>
      <c r="N529" s="1272"/>
      <c r="O529" s="1272"/>
    </row>
    <row r="530" spans="2:15">
      <c r="B530" s="658"/>
      <c r="D530" s="1272"/>
      <c r="E530" s="1272"/>
      <c r="F530" s="1272"/>
      <c r="G530" s="1272"/>
      <c r="H530" s="1272"/>
      <c r="I530" s="1272"/>
      <c r="J530" s="1272"/>
      <c r="K530" s="1272"/>
      <c r="L530" s="1272"/>
      <c r="M530" s="1272"/>
      <c r="N530" s="1272"/>
      <c r="O530" s="1272"/>
    </row>
    <row r="531" spans="2:15">
      <c r="B531" s="658"/>
      <c r="D531" s="1272"/>
      <c r="E531" s="1272"/>
      <c r="F531" s="1272"/>
      <c r="G531" s="1272"/>
      <c r="H531" s="1272"/>
      <c r="I531" s="1272"/>
      <c r="J531" s="1272"/>
      <c r="K531" s="1272"/>
      <c r="L531" s="1272"/>
      <c r="M531" s="1272"/>
      <c r="N531" s="1272"/>
      <c r="O531" s="1272"/>
    </row>
    <row r="532" spans="2:15">
      <c r="B532" s="658"/>
      <c r="D532" s="1272"/>
      <c r="E532" s="1272"/>
      <c r="F532" s="1272"/>
      <c r="G532" s="1272"/>
      <c r="H532" s="1272"/>
      <c r="I532" s="1272"/>
      <c r="J532" s="1272"/>
      <c r="K532" s="1272"/>
      <c r="L532" s="1272"/>
      <c r="M532" s="1272"/>
      <c r="N532" s="1272"/>
      <c r="O532" s="1272"/>
    </row>
    <row r="533" spans="2:15">
      <c r="B533" s="658"/>
      <c r="D533" s="1272"/>
      <c r="E533" s="1272"/>
      <c r="F533" s="1272"/>
      <c r="G533" s="1272"/>
      <c r="H533" s="1272"/>
      <c r="I533" s="1272"/>
      <c r="J533" s="1272"/>
      <c r="K533" s="1272"/>
      <c r="L533" s="1272"/>
      <c r="M533" s="1272"/>
      <c r="N533" s="1272"/>
      <c r="O533" s="1272"/>
    </row>
    <row r="534" spans="2:15">
      <c r="B534" s="658"/>
      <c r="D534" s="1272"/>
      <c r="E534" s="1272"/>
      <c r="F534" s="1272"/>
      <c r="G534" s="1272"/>
      <c r="H534" s="1272"/>
      <c r="I534" s="1272"/>
      <c r="J534" s="1272"/>
      <c r="K534" s="1272"/>
      <c r="L534" s="1272"/>
      <c r="M534" s="1272"/>
      <c r="N534" s="1272"/>
      <c r="O534" s="1272"/>
    </row>
    <row r="535" spans="2:15">
      <c r="B535" s="658"/>
      <c r="D535" s="1272"/>
      <c r="E535" s="1272"/>
      <c r="F535" s="1272"/>
      <c r="G535" s="1272"/>
      <c r="H535" s="1272"/>
      <c r="I535" s="1272"/>
      <c r="J535" s="1272"/>
      <c r="K535" s="1272"/>
      <c r="L535" s="1272"/>
      <c r="M535" s="1272"/>
      <c r="N535" s="1272"/>
      <c r="O535" s="1272"/>
    </row>
    <row r="536" spans="2:15">
      <c r="B536" s="658"/>
      <c r="D536" s="1272"/>
      <c r="E536" s="1272"/>
      <c r="F536" s="1272"/>
      <c r="G536" s="1272"/>
      <c r="H536" s="1272"/>
      <c r="I536" s="1272"/>
      <c r="J536" s="1272"/>
      <c r="K536" s="1272"/>
      <c r="L536" s="1272"/>
      <c r="M536" s="1272"/>
      <c r="N536" s="1272"/>
      <c r="O536" s="1272"/>
    </row>
    <row r="537" spans="2:15">
      <c r="B537" s="658"/>
      <c r="D537" s="1272"/>
      <c r="E537" s="1272"/>
      <c r="F537" s="1272"/>
      <c r="G537" s="1272"/>
      <c r="H537" s="1272"/>
      <c r="I537" s="1272"/>
      <c r="J537" s="1272"/>
      <c r="K537" s="1272"/>
      <c r="L537" s="1272"/>
      <c r="M537" s="1272"/>
      <c r="N537" s="1272"/>
      <c r="O537" s="1272"/>
    </row>
    <row r="538" spans="2:15">
      <c r="B538" s="658"/>
      <c r="D538" s="1272"/>
      <c r="E538" s="1272"/>
      <c r="F538" s="1272"/>
      <c r="G538" s="1272"/>
      <c r="H538" s="1272"/>
      <c r="I538" s="1272"/>
      <c r="J538" s="1272"/>
      <c r="K538" s="1272"/>
      <c r="L538" s="1272"/>
      <c r="M538" s="1272"/>
      <c r="N538" s="1272"/>
      <c r="O538" s="1272"/>
    </row>
    <row r="539" spans="2:15">
      <c r="B539" s="658"/>
      <c r="D539" s="1272"/>
      <c r="E539" s="1272"/>
      <c r="F539" s="1272"/>
      <c r="G539" s="1272"/>
      <c r="H539" s="1272"/>
      <c r="I539" s="1272"/>
      <c r="J539" s="1272"/>
      <c r="K539" s="1272"/>
      <c r="L539" s="1272"/>
      <c r="M539" s="1272"/>
      <c r="N539" s="1272"/>
      <c r="O539" s="1272"/>
    </row>
    <row r="540" spans="2:15">
      <c r="B540" s="658"/>
      <c r="D540" s="1272"/>
      <c r="E540" s="1272"/>
      <c r="F540" s="1272"/>
      <c r="G540" s="1272"/>
      <c r="H540" s="1272"/>
      <c r="I540" s="1272"/>
      <c r="J540" s="1272"/>
      <c r="K540" s="1272"/>
      <c r="L540" s="1272"/>
      <c r="M540" s="1272"/>
      <c r="N540" s="1272"/>
      <c r="O540" s="1272"/>
    </row>
    <row r="541" spans="2:15">
      <c r="B541" s="658"/>
      <c r="D541" s="1272"/>
      <c r="E541" s="1272"/>
      <c r="F541" s="1272"/>
      <c r="G541" s="1272"/>
      <c r="H541" s="1272"/>
      <c r="I541" s="1272"/>
      <c r="J541" s="1272"/>
      <c r="K541" s="1272"/>
      <c r="L541" s="1272"/>
      <c r="M541" s="1272"/>
      <c r="N541" s="1272"/>
      <c r="O541" s="1272"/>
    </row>
    <row r="542" spans="2:15">
      <c r="B542" s="658"/>
      <c r="D542" s="1272"/>
      <c r="E542" s="1272"/>
      <c r="F542" s="1272"/>
      <c r="G542" s="1272"/>
      <c r="H542" s="1272"/>
      <c r="I542" s="1272"/>
      <c r="J542" s="1272"/>
      <c r="K542" s="1272"/>
      <c r="L542" s="1272"/>
      <c r="M542" s="1272"/>
      <c r="N542" s="1272"/>
      <c r="O542" s="1272"/>
    </row>
    <row r="543" spans="2:15">
      <c r="B543" s="658"/>
      <c r="D543" s="1272"/>
      <c r="E543" s="1272"/>
      <c r="F543" s="1272"/>
      <c r="G543" s="1272"/>
      <c r="H543" s="1272"/>
      <c r="I543" s="1272"/>
      <c r="J543" s="1272"/>
      <c r="K543" s="1272"/>
      <c r="L543" s="1272"/>
      <c r="M543" s="1272"/>
      <c r="N543" s="1272"/>
      <c r="O543" s="1272"/>
    </row>
    <row r="544" spans="2:15">
      <c r="B544" s="658"/>
      <c r="D544" s="1272"/>
      <c r="E544" s="1272"/>
      <c r="F544" s="1272"/>
      <c r="G544" s="1272"/>
      <c r="H544" s="1272"/>
      <c r="I544" s="1272"/>
      <c r="J544" s="1272"/>
      <c r="K544" s="1272"/>
      <c r="L544" s="1272"/>
      <c r="M544" s="1272"/>
      <c r="N544" s="1272"/>
      <c r="O544" s="1272"/>
    </row>
    <row r="545" spans="2:15">
      <c r="B545" s="658"/>
      <c r="D545" s="1272"/>
      <c r="E545" s="1272"/>
      <c r="F545" s="1272"/>
      <c r="G545" s="1272"/>
      <c r="H545" s="1272"/>
      <c r="I545" s="1272"/>
      <c r="J545" s="1272"/>
      <c r="K545" s="1272"/>
      <c r="L545" s="1272"/>
      <c r="M545" s="1272"/>
      <c r="N545" s="1272"/>
      <c r="O545" s="1272"/>
    </row>
    <row r="546" spans="2:15">
      <c r="B546" s="658"/>
      <c r="D546" s="1272"/>
      <c r="E546" s="1272"/>
      <c r="F546" s="1272"/>
      <c r="G546" s="1272"/>
      <c r="H546" s="1272"/>
      <c r="I546" s="1272"/>
      <c r="J546" s="1272"/>
      <c r="K546" s="1272"/>
      <c r="L546" s="1272"/>
      <c r="M546" s="1272"/>
      <c r="N546" s="1272"/>
      <c r="O546" s="1272"/>
    </row>
    <row r="547" spans="2:15">
      <c r="B547" s="658"/>
      <c r="D547" s="1272"/>
      <c r="E547" s="1272"/>
      <c r="F547" s="1272"/>
      <c r="G547" s="1272"/>
      <c r="H547" s="1272"/>
      <c r="I547" s="1272"/>
      <c r="J547" s="1272"/>
      <c r="K547" s="1272"/>
      <c r="L547" s="1272"/>
      <c r="M547" s="1272"/>
      <c r="N547" s="1272"/>
      <c r="O547" s="1272"/>
    </row>
    <row r="548" spans="2:15">
      <c r="B548" s="658"/>
      <c r="D548" s="1272"/>
      <c r="E548" s="1272"/>
      <c r="F548" s="1272"/>
      <c r="G548" s="1272"/>
      <c r="H548" s="1272"/>
      <c r="I548" s="1272"/>
      <c r="J548" s="1272"/>
      <c r="K548" s="1272"/>
      <c r="L548" s="1272"/>
      <c r="M548" s="1272"/>
      <c r="N548" s="1272"/>
      <c r="O548" s="1272"/>
    </row>
    <row r="549" spans="2:15">
      <c r="B549" s="658"/>
      <c r="D549" s="1272"/>
      <c r="E549" s="1272"/>
      <c r="F549" s="1272"/>
      <c r="G549" s="1272"/>
      <c r="H549" s="1272"/>
      <c r="I549" s="1272"/>
      <c r="J549" s="1272"/>
      <c r="K549" s="1272"/>
      <c r="L549" s="1272"/>
      <c r="M549" s="1272"/>
      <c r="N549" s="1272"/>
      <c r="O549" s="1272"/>
    </row>
    <row r="550" spans="2:15">
      <c r="B550" s="658"/>
      <c r="D550" s="1272"/>
      <c r="E550" s="1272"/>
      <c r="F550" s="1272"/>
      <c r="G550" s="1272"/>
      <c r="H550" s="1272"/>
      <c r="I550" s="1272"/>
      <c r="J550" s="1272"/>
      <c r="K550" s="1272"/>
      <c r="L550" s="1272"/>
      <c r="M550" s="1272"/>
      <c r="N550" s="1272"/>
      <c r="O550" s="1272"/>
    </row>
    <row r="551" spans="2:15">
      <c r="B551" s="658"/>
      <c r="D551" s="1272"/>
      <c r="E551" s="1272"/>
      <c r="F551" s="1272"/>
      <c r="G551" s="1272"/>
      <c r="H551" s="1272"/>
      <c r="I551" s="1272"/>
      <c r="J551" s="1272"/>
      <c r="K551" s="1272"/>
      <c r="L551" s="1272"/>
      <c r="M551" s="1272"/>
      <c r="N551" s="1272"/>
      <c r="O551" s="1272"/>
    </row>
    <row r="552" spans="2:15">
      <c r="B552" s="658"/>
      <c r="D552" s="1272"/>
      <c r="E552" s="1272"/>
      <c r="F552" s="1272"/>
      <c r="G552" s="1272"/>
      <c r="H552" s="1272"/>
      <c r="I552" s="1272"/>
      <c r="J552" s="1272"/>
      <c r="K552" s="1272"/>
      <c r="L552" s="1272"/>
      <c r="M552" s="1272"/>
      <c r="N552" s="1272"/>
      <c r="O552" s="1272"/>
    </row>
    <row r="553" spans="2:15">
      <c r="B553" s="658"/>
      <c r="D553" s="1272"/>
      <c r="E553" s="1272"/>
      <c r="F553" s="1272"/>
      <c r="G553" s="1272"/>
      <c r="H553" s="1272"/>
      <c r="I553" s="1272"/>
      <c r="J553" s="1272"/>
      <c r="K553" s="1272"/>
      <c r="L553" s="1272"/>
      <c r="M553" s="1272"/>
      <c r="N553" s="1272"/>
      <c r="O553" s="1272"/>
    </row>
    <row r="554" spans="2:15">
      <c r="B554" s="658"/>
      <c r="D554" s="1272"/>
      <c r="E554" s="1272"/>
      <c r="F554" s="1272"/>
      <c r="G554" s="1272"/>
      <c r="H554" s="1272"/>
      <c r="I554" s="1272"/>
      <c r="J554" s="1272"/>
      <c r="K554" s="1272"/>
      <c r="L554" s="1272"/>
      <c r="M554" s="1272"/>
      <c r="N554" s="1272"/>
      <c r="O554" s="1272"/>
    </row>
    <row r="555" spans="2:15">
      <c r="B555" s="658"/>
      <c r="D555" s="1272"/>
      <c r="E555" s="1272"/>
      <c r="F555" s="1272"/>
      <c r="G555" s="1272"/>
      <c r="H555" s="1272"/>
      <c r="I555" s="1272"/>
      <c r="J555" s="1272"/>
      <c r="K555" s="1272"/>
      <c r="L555" s="1272"/>
      <c r="M555" s="1272"/>
      <c r="N555" s="1272"/>
      <c r="O555" s="1272"/>
    </row>
    <row r="556" spans="2:15">
      <c r="B556" s="658"/>
      <c r="D556" s="1272"/>
      <c r="E556" s="1272"/>
      <c r="F556" s="1272"/>
      <c r="G556" s="1272"/>
      <c r="H556" s="1272"/>
      <c r="I556" s="1272"/>
      <c r="J556" s="1272"/>
      <c r="K556" s="1272"/>
      <c r="L556" s="1272"/>
      <c r="M556" s="1272"/>
      <c r="N556" s="1272"/>
      <c r="O556" s="1272"/>
    </row>
    <row r="557" spans="2:15">
      <c r="B557" s="658"/>
      <c r="D557" s="1272"/>
      <c r="E557" s="1272"/>
      <c r="F557" s="1272"/>
      <c r="G557" s="1272"/>
      <c r="H557" s="1272"/>
      <c r="I557" s="1272"/>
      <c r="J557" s="1272"/>
      <c r="K557" s="1272"/>
      <c r="L557" s="1272"/>
      <c r="M557" s="1272"/>
      <c r="N557" s="1272"/>
      <c r="O557" s="1272"/>
    </row>
    <row r="558" spans="2:15">
      <c r="B558" s="658"/>
      <c r="D558" s="1272"/>
      <c r="E558" s="1272"/>
      <c r="F558" s="1272"/>
      <c r="G558" s="1272"/>
      <c r="H558" s="1272"/>
      <c r="I558" s="1272"/>
      <c r="J558" s="1272"/>
      <c r="K558" s="1272"/>
      <c r="L558" s="1272"/>
      <c r="M558" s="1272"/>
      <c r="N558" s="1272"/>
      <c r="O558" s="1272"/>
    </row>
    <row r="559" spans="2:15">
      <c r="B559" s="658"/>
      <c r="D559" s="1272"/>
      <c r="E559" s="1272"/>
      <c r="F559" s="1272"/>
      <c r="G559" s="1272"/>
      <c r="H559" s="1272"/>
      <c r="I559" s="1272"/>
      <c r="J559" s="1272"/>
      <c r="K559" s="1272"/>
      <c r="L559" s="1272"/>
      <c r="M559" s="1272"/>
      <c r="N559" s="1272"/>
      <c r="O559" s="1272"/>
    </row>
    <row r="560" spans="2:15">
      <c r="B560" s="658"/>
      <c r="D560" s="1272"/>
      <c r="E560" s="1272"/>
      <c r="F560" s="1272"/>
      <c r="G560" s="1272"/>
      <c r="H560" s="1272"/>
      <c r="I560" s="1272"/>
      <c r="J560" s="1272"/>
      <c r="K560" s="1272"/>
      <c r="L560" s="1272"/>
      <c r="M560" s="1272"/>
      <c r="N560" s="1272"/>
      <c r="O560" s="1272"/>
    </row>
    <row r="561" spans="2:15">
      <c r="B561" s="658"/>
      <c r="D561" s="1272"/>
      <c r="E561" s="1272"/>
      <c r="F561" s="1272"/>
      <c r="G561" s="1272"/>
      <c r="H561" s="1272"/>
      <c r="I561" s="1272"/>
      <c r="J561" s="1272"/>
      <c r="K561" s="1272"/>
      <c r="L561" s="1272"/>
      <c r="M561" s="1272"/>
      <c r="N561" s="1272"/>
      <c r="O561" s="1272"/>
    </row>
    <row r="562" spans="2:15">
      <c r="B562" s="658"/>
      <c r="D562" s="1272"/>
      <c r="E562" s="1272"/>
      <c r="F562" s="1272"/>
      <c r="G562" s="1272"/>
      <c r="H562" s="1272"/>
      <c r="I562" s="1272"/>
      <c r="J562" s="1272"/>
      <c r="K562" s="1272"/>
      <c r="L562" s="1272"/>
      <c r="M562" s="1272"/>
      <c r="N562" s="1272"/>
      <c r="O562" s="1272"/>
    </row>
    <row r="563" spans="2:15">
      <c r="B563" s="658"/>
      <c r="D563" s="1272"/>
      <c r="E563" s="1272"/>
      <c r="F563" s="1272"/>
      <c r="G563" s="1272"/>
      <c r="H563" s="1272"/>
      <c r="I563" s="1272"/>
      <c r="J563" s="1272"/>
      <c r="K563" s="1272"/>
      <c r="L563" s="1272"/>
      <c r="M563" s="1272"/>
      <c r="N563" s="1272"/>
      <c r="O563" s="1272"/>
    </row>
    <row r="564" spans="2:15">
      <c r="B564" s="658"/>
      <c r="D564" s="1272"/>
      <c r="E564" s="1272"/>
      <c r="F564" s="1272"/>
      <c r="G564" s="1272"/>
      <c r="H564" s="1272"/>
      <c r="I564" s="1272"/>
      <c r="J564" s="1272"/>
      <c r="K564" s="1272"/>
      <c r="L564" s="1272"/>
      <c r="M564" s="1272"/>
      <c r="N564" s="1272"/>
      <c r="O564" s="1272"/>
    </row>
    <row r="565" spans="2:15">
      <c r="B565" s="658"/>
      <c r="D565" s="1272"/>
      <c r="E565" s="1272"/>
      <c r="F565" s="1272"/>
      <c r="G565" s="1272"/>
      <c r="H565" s="1272"/>
      <c r="I565" s="1272"/>
      <c r="J565" s="1272"/>
      <c r="K565" s="1272"/>
      <c r="L565" s="1272"/>
      <c r="M565" s="1272"/>
      <c r="N565" s="1272"/>
      <c r="O565" s="1272"/>
    </row>
    <row r="566" spans="2:15">
      <c r="B566" s="658"/>
      <c r="D566" s="1272"/>
      <c r="E566" s="1272"/>
      <c r="F566" s="1272"/>
      <c r="G566" s="1272"/>
      <c r="H566" s="1272"/>
      <c r="I566" s="1272"/>
      <c r="J566" s="1272"/>
      <c r="K566" s="1272"/>
      <c r="L566" s="1272"/>
      <c r="M566" s="1272"/>
      <c r="N566" s="1272"/>
      <c r="O566" s="1272"/>
    </row>
    <row r="567" spans="2:15">
      <c r="B567" s="658"/>
      <c r="D567" s="1272"/>
      <c r="E567" s="1272"/>
      <c r="F567" s="1272"/>
      <c r="G567" s="1272"/>
      <c r="H567" s="1272"/>
      <c r="I567" s="1272"/>
      <c r="J567" s="1272"/>
      <c r="K567" s="1272"/>
      <c r="L567" s="1272"/>
      <c r="M567" s="1272"/>
      <c r="N567" s="1272"/>
      <c r="O567" s="1272"/>
    </row>
    <row r="568" spans="2:15">
      <c r="B568" s="658"/>
      <c r="D568" s="1272"/>
      <c r="E568" s="1272"/>
      <c r="F568" s="1272"/>
      <c r="G568" s="1272"/>
      <c r="H568" s="1272"/>
      <c r="I568" s="1272"/>
      <c r="J568" s="1272"/>
      <c r="K568" s="1272"/>
      <c r="L568" s="1272"/>
      <c r="M568" s="1272"/>
      <c r="N568" s="1272"/>
      <c r="O568" s="1272"/>
    </row>
    <row r="569" spans="2:15">
      <c r="B569" s="658"/>
      <c r="D569" s="1272"/>
      <c r="E569" s="1272"/>
      <c r="F569" s="1272"/>
      <c r="G569" s="1272"/>
      <c r="H569" s="1272"/>
      <c r="I569" s="1272"/>
      <c r="J569" s="1272"/>
      <c r="K569" s="1272"/>
      <c r="L569" s="1272"/>
      <c r="M569" s="1272"/>
      <c r="N569" s="1272"/>
      <c r="O569" s="1272"/>
    </row>
    <row r="570" spans="2:15">
      <c r="B570" s="658"/>
      <c r="D570" s="1272"/>
      <c r="E570" s="1272"/>
      <c r="F570" s="1272"/>
      <c r="G570" s="1272"/>
      <c r="H570" s="1272"/>
      <c r="I570" s="1272"/>
      <c r="J570" s="1272"/>
      <c r="K570" s="1272"/>
      <c r="L570" s="1272"/>
      <c r="M570" s="1272"/>
      <c r="N570" s="1272"/>
      <c r="O570" s="1272"/>
    </row>
    <row r="571" spans="2:15">
      <c r="B571" s="658"/>
      <c r="D571" s="1272"/>
      <c r="E571" s="1272"/>
      <c r="F571" s="1272"/>
      <c r="G571" s="1272"/>
      <c r="H571" s="1272"/>
      <c r="I571" s="1272"/>
      <c r="J571" s="1272"/>
      <c r="K571" s="1272"/>
      <c r="L571" s="1272"/>
      <c r="M571" s="1272"/>
      <c r="N571" s="1272"/>
      <c r="O571" s="1272"/>
    </row>
    <row r="572" spans="2:15">
      <c r="B572" s="658"/>
      <c r="D572" s="1272"/>
      <c r="E572" s="1272"/>
      <c r="F572" s="1272"/>
      <c r="G572" s="1272"/>
      <c r="H572" s="1272"/>
      <c r="I572" s="1272"/>
      <c r="J572" s="1272"/>
      <c r="K572" s="1272"/>
      <c r="L572" s="1272"/>
      <c r="M572" s="1272"/>
      <c r="N572" s="1272"/>
      <c r="O572" s="1272"/>
    </row>
    <row r="573" spans="2:15">
      <c r="B573" s="658"/>
      <c r="D573" s="1272"/>
      <c r="E573" s="1272"/>
      <c r="F573" s="1272"/>
      <c r="G573" s="1272"/>
      <c r="H573" s="1272"/>
      <c r="I573" s="1272"/>
      <c r="J573" s="1272"/>
      <c r="K573" s="1272"/>
      <c r="L573" s="1272"/>
      <c r="M573" s="1272"/>
      <c r="N573" s="1272"/>
      <c r="O573" s="1272"/>
    </row>
    <row r="574" spans="2:15">
      <c r="B574" s="658"/>
      <c r="D574" s="1272"/>
      <c r="E574" s="1272"/>
      <c r="F574" s="1272"/>
      <c r="G574" s="1272"/>
      <c r="H574" s="1272"/>
      <c r="I574" s="1272"/>
      <c r="J574" s="1272"/>
      <c r="K574" s="1272"/>
      <c r="L574" s="1272"/>
      <c r="M574" s="1272"/>
      <c r="N574" s="1272"/>
      <c r="O574" s="1272"/>
    </row>
    <row r="575" spans="2:15">
      <c r="B575" s="658"/>
      <c r="D575" s="1272"/>
      <c r="E575" s="1272"/>
      <c r="F575" s="1272"/>
      <c r="G575" s="1272"/>
      <c r="H575" s="1272"/>
      <c r="I575" s="1272"/>
      <c r="J575" s="1272"/>
      <c r="K575" s="1272"/>
      <c r="L575" s="1272"/>
      <c r="M575" s="1272"/>
      <c r="N575" s="1272"/>
      <c r="O575" s="1272"/>
    </row>
    <row r="576" spans="2:15">
      <c r="B576" s="658"/>
      <c r="D576" s="1272"/>
      <c r="E576" s="1272"/>
      <c r="F576" s="1272"/>
      <c r="G576" s="1272"/>
      <c r="H576" s="1272"/>
      <c r="I576" s="1272"/>
      <c r="J576" s="1272"/>
      <c r="K576" s="1272"/>
      <c r="L576" s="1272"/>
      <c r="M576" s="1272"/>
      <c r="N576" s="1272"/>
      <c r="O576" s="1272"/>
    </row>
    <row r="577" spans="2:15">
      <c r="B577" s="658"/>
      <c r="D577" s="1272"/>
      <c r="E577" s="1272"/>
      <c r="F577" s="1272"/>
      <c r="G577" s="1272"/>
      <c r="H577" s="1272"/>
      <c r="I577" s="1272"/>
      <c r="J577" s="1272"/>
      <c r="K577" s="1272"/>
      <c r="L577" s="1272"/>
      <c r="M577" s="1272"/>
      <c r="N577" s="1272"/>
      <c r="O577" s="1272"/>
    </row>
    <row r="578" spans="2:15">
      <c r="B578" s="658"/>
      <c r="D578" s="1272"/>
      <c r="E578" s="1272"/>
      <c r="F578" s="1272"/>
      <c r="G578" s="1272"/>
      <c r="H578" s="1272"/>
      <c r="I578" s="1272"/>
      <c r="J578" s="1272"/>
      <c r="K578" s="1272"/>
      <c r="L578" s="1272"/>
      <c r="M578" s="1272"/>
      <c r="N578" s="1272"/>
      <c r="O578" s="1272"/>
    </row>
    <row r="579" spans="2:15">
      <c r="B579" s="658"/>
      <c r="D579" s="1272"/>
      <c r="E579" s="1272"/>
      <c r="F579" s="1272"/>
      <c r="G579" s="1272"/>
      <c r="H579" s="1272"/>
      <c r="I579" s="1272"/>
      <c r="J579" s="1272"/>
      <c r="K579" s="1272"/>
      <c r="L579" s="1272"/>
      <c r="M579" s="1272"/>
      <c r="N579" s="1272"/>
      <c r="O579" s="1272"/>
    </row>
    <row r="580" spans="2:15">
      <c r="B580" s="658"/>
      <c r="D580" s="1272"/>
      <c r="E580" s="1272"/>
      <c r="F580" s="1272"/>
      <c r="G580" s="1272"/>
      <c r="H580" s="1272"/>
      <c r="I580" s="1272"/>
      <c r="J580" s="1272"/>
      <c r="K580" s="1272"/>
      <c r="L580" s="1272"/>
      <c r="M580" s="1272"/>
      <c r="N580" s="1272"/>
      <c r="O580" s="1272"/>
    </row>
    <row r="581" spans="2:15">
      <c r="B581" s="658"/>
      <c r="D581" s="1272"/>
      <c r="E581" s="1272"/>
      <c r="F581" s="1272"/>
      <c r="G581" s="1272"/>
      <c r="H581" s="1272"/>
      <c r="I581" s="1272"/>
      <c r="J581" s="1272"/>
      <c r="K581" s="1272"/>
      <c r="L581" s="1272"/>
      <c r="M581" s="1272"/>
      <c r="N581" s="1272"/>
      <c r="O581" s="1272"/>
    </row>
    <row r="582" spans="2:15">
      <c r="B582" s="658"/>
      <c r="D582" s="1272"/>
      <c r="E582" s="1272"/>
      <c r="F582" s="1272"/>
      <c r="G582" s="1272"/>
      <c r="H582" s="1272"/>
      <c r="I582" s="1272"/>
      <c r="J582" s="1272"/>
      <c r="K582" s="1272"/>
      <c r="L582" s="1272"/>
      <c r="M582" s="1272"/>
      <c r="N582" s="1272"/>
      <c r="O582" s="1272"/>
    </row>
    <row r="583" spans="2:15">
      <c r="B583" s="658"/>
      <c r="D583" s="1272"/>
      <c r="E583" s="1272"/>
      <c r="F583" s="1272"/>
      <c r="G583" s="1272"/>
      <c r="H583" s="1272"/>
      <c r="I583" s="1272"/>
      <c r="J583" s="1272"/>
      <c r="K583" s="1272"/>
      <c r="L583" s="1272"/>
      <c r="M583" s="1272"/>
      <c r="N583" s="1272"/>
      <c r="O583" s="1272"/>
    </row>
    <row r="584" spans="2:15">
      <c r="B584" s="658"/>
      <c r="D584" s="1272"/>
      <c r="E584" s="1272"/>
      <c r="F584" s="1272"/>
      <c r="G584" s="1272"/>
      <c r="H584" s="1272"/>
      <c r="I584" s="1272"/>
      <c r="J584" s="1272"/>
      <c r="K584" s="1272"/>
      <c r="L584" s="1272"/>
      <c r="M584" s="1272"/>
      <c r="N584" s="1272"/>
      <c r="O584" s="1272"/>
    </row>
    <row r="585" spans="2:15">
      <c r="B585" s="658"/>
      <c r="D585" s="1272"/>
      <c r="E585" s="1272"/>
      <c r="F585" s="1272"/>
      <c r="G585" s="1272"/>
      <c r="H585" s="1272"/>
      <c r="I585" s="1272"/>
      <c r="J585" s="1272"/>
      <c r="K585" s="1272"/>
      <c r="L585" s="1272"/>
      <c r="M585" s="1272"/>
      <c r="N585" s="1272"/>
      <c r="O585" s="1272"/>
    </row>
    <row r="586" spans="2:15">
      <c r="B586" s="658"/>
      <c r="D586" s="1272"/>
      <c r="E586" s="1272"/>
      <c r="F586" s="1272"/>
      <c r="G586" s="1272"/>
      <c r="H586" s="1272"/>
      <c r="I586" s="1272"/>
      <c r="J586" s="1272"/>
      <c r="K586" s="1272"/>
      <c r="L586" s="1272"/>
      <c r="M586" s="1272"/>
      <c r="N586" s="1272"/>
      <c r="O586" s="1272"/>
    </row>
    <row r="587" spans="2:15">
      <c r="B587" s="658"/>
      <c r="D587" s="1272"/>
      <c r="E587" s="1272"/>
      <c r="F587" s="1272"/>
      <c r="G587" s="1272"/>
      <c r="H587" s="1272"/>
      <c r="I587" s="1272"/>
      <c r="J587" s="1272"/>
      <c r="K587" s="1272"/>
      <c r="L587" s="1272"/>
      <c r="M587" s="1272"/>
      <c r="N587" s="1272"/>
      <c r="O587" s="1272"/>
    </row>
    <row r="588" spans="2:15">
      <c r="B588" s="658"/>
      <c r="D588" s="1272"/>
      <c r="E588" s="1272"/>
      <c r="F588" s="1272"/>
      <c r="G588" s="1272"/>
      <c r="H588" s="1272"/>
      <c r="I588" s="1272"/>
      <c r="J588" s="1272"/>
      <c r="K588" s="1272"/>
      <c r="L588" s="1272"/>
      <c r="M588" s="1272"/>
      <c r="N588" s="1272"/>
      <c r="O588" s="1272"/>
    </row>
    <row r="589" spans="2:15">
      <c r="B589" s="658"/>
      <c r="D589" s="1272"/>
      <c r="E589" s="1272"/>
      <c r="F589" s="1272"/>
      <c r="G589" s="1272"/>
      <c r="H589" s="1272"/>
      <c r="I589" s="1272"/>
      <c r="J589" s="1272"/>
      <c r="K589" s="1272"/>
      <c r="L589" s="1272"/>
      <c r="M589" s="1272"/>
      <c r="N589" s="1272"/>
      <c r="O589" s="1272"/>
    </row>
    <row r="590" spans="2:15">
      <c r="B590" s="658"/>
      <c r="D590" s="1272"/>
      <c r="E590" s="1272"/>
      <c r="F590" s="1272"/>
      <c r="G590" s="1272"/>
      <c r="H590" s="1272"/>
      <c r="I590" s="1272"/>
      <c r="J590" s="1272"/>
      <c r="K590" s="1272"/>
      <c r="L590" s="1272"/>
      <c r="M590" s="1272"/>
      <c r="N590" s="1272"/>
      <c r="O590" s="1272"/>
    </row>
    <row r="591" spans="2:15">
      <c r="B591" s="658"/>
      <c r="D591" s="1272"/>
      <c r="E591" s="1272"/>
      <c r="F591" s="1272"/>
      <c r="G591" s="1272"/>
      <c r="H591" s="1272"/>
      <c r="I591" s="1272"/>
      <c r="J591" s="1272"/>
      <c r="K591" s="1272"/>
      <c r="L591" s="1272"/>
      <c r="M591" s="1272"/>
      <c r="N591" s="1272"/>
      <c r="O591" s="1272"/>
    </row>
    <row r="592" spans="2:15">
      <c r="B592" s="658"/>
      <c r="D592" s="1272"/>
      <c r="E592" s="1272"/>
      <c r="F592" s="1272"/>
      <c r="G592" s="1272"/>
      <c r="H592" s="1272"/>
      <c r="I592" s="1272"/>
      <c r="J592" s="1272"/>
      <c r="K592" s="1272"/>
      <c r="L592" s="1272"/>
      <c r="M592" s="1272"/>
      <c r="N592" s="1272"/>
      <c r="O592" s="1272"/>
    </row>
    <row r="593" spans="2:15">
      <c r="B593" s="658"/>
      <c r="D593" s="1272"/>
      <c r="E593" s="1272"/>
      <c r="F593" s="1272"/>
      <c r="G593" s="1272"/>
      <c r="H593" s="1272"/>
      <c r="I593" s="1272"/>
      <c r="J593" s="1272"/>
      <c r="K593" s="1272"/>
      <c r="L593" s="1272"/>
      <c r="M593" s="1272"/>
      <c r="N593" s="1272"/>
      <c r="O593" s="1272"/>
    </row>
    <row r="594" spans="2:15">
      <c r="B594" s="658"/>
      <c r="D594" s="1272"/>
      <c r="E594" s="1272"/>
      <c r="F594" s="1272"/>
      <c r="G594" s="1272"/>
      <c r="H594" s="1272"/>
      <c r="I594" s="1272"/>
      <c r="J594" s="1272"/>
      <c r="K594" s="1272"/>
      <c r="L594" s="1272"/>
      <c r="M594" s="1272"/>
      <c r="N594" s="1272"/>
      <c r="O594" s="1272"/>
    </row>
    <row r="595" spans="2:15">
      <c r="B595" s="658"/>
      <c r="D595" s="1272"/>
      <c r="E595" s="1272"/>
      <c r="F595" s="1272"/>
      <c r="G595" s="1272"/>
      <c r="H595" s="1272"/>
      <c r="I595" s="1272"/>
      <c r="J595" s="1272"/>
      <c r="K595" s="1272"/>
      <c r="L595" s="1272"/>
      <c r="M595" s="1272"/>
      <c r="N595" s="1272"/>
      <c r="O595" s="1272"/>
    </row>
    <row r="596" spans="2:15">
      <c r="B596" s="658"/>
      <c r="D596" s="1272"/>
      <c r="E596" s="1272"/>
      <c r="F596" s="1272"/>
      <c r="G596" s="1272"/>
      <c r="H596" s="1272"/>
      <c r="I596" s="1272"/>
      <c r="J596" s="1272"/>
      <c r="K596" s="1272"/>
      <c r="L596" s="1272"/>
      <c r="M596" s="1272"/>
      <c r="N596" s="1272"/>
      <c r="O596" s="1272"/>
    </row>
    <row r="597" spans="2:15">
      <c r="B597" s="658"/>
      <c r="D597" s="1272"/>
      <c r="E597" s="1272"/>
      <c r="F597" s="1272"/>
      <c r="G597" s="1272"/>
      <c r="H597" s="1272"/>
      <c r="I597" s="1272"/>
      <c r="J597" s="1272"/>
      <c r="K597" s="1272"/>
      <c r="L597" s="1272"/>
      <c r="M597" s="1272"/>
      <c r="N597" s="1272"/>
      <c r="O597" s="1272"/>
    </row>
    <row r="598" spans="2:15">
      <c r="B598" s="658"/>
      <c r="D598" s="1272"/>
      <c r="E598" s="1272"/>
      <c r="F598" s="1272"/>
      <c r="G598" s="1272"/>
      <c r="H598" s="1272"/>
      <c r="I598" s="1272"/>
      <c r="J598" s="1272"/>
      <c r="K598" s="1272"/>
      <c r="L598" s="1272"/>
      <c r="M598" s="1272"/>
      <c r="N598" s="1272"/>
      <c r="O598" s="1272"/>
    </row>
    <row r="599" spans="2:15">
      <c r="B599" s="658"/>
      <c r="D599" s="1272"/>
      <c r="E599" s="1272"/>
      <c r="F599" s="1272"/>
      <c r="G599" s="1272"/>
      <c r="H599" s="1272"/>
      <c r="I599" s="1272"/>
      <c r="J599" s="1272"/>
      <c r="K599" s="1272"/>
      <c r="L599" s="1272"/>
      <c r="M599" s="1272"/>
      <c r="N599" s="1272"/>
      <c r="O599" s="1272"/>
    </row>
    <row r="600" spans="2:15">
      <c r="B600" s="658"/>
      <c r="D600" s="1272"/>
      <c r="E600" s="1272"/>
      <c r="F600" s="1272"/>
      <c r="G600" s="1272"/>
      <c r="H600" s="1272"/>
      <c r="I600" s="1272"/>
      <c r="J600" s="1272"/>
      <c r="K600" s="1272"/>
      <c r="L600" s="1272"/>
      <c r="M600" s="1272"/>
      <c r="N600" s="1272"/>
      <c r="O600" s="1272"/>
    </row>
    <row r="601" spans="2:15">
      <c r="B601" s="658"/>
      <c r="D601" s="1272"/>
      <c r="E601" s="1272"/>
      <c r="F601" s="1272"/>
      <c r="G601" s="1272"/>
      <c r="H601" s="1272"/>
      <c r="I601" s="1272"/>
      <c r="J601" s="1272"/>
      <c r="K601" s="1272"/>
      <c r="L601" s="1272"/>
      <c r="M601" s="1272"/>
      <c r="N601" s="1272"/>
      <c r="O601" s="1272"/>
    </row>
    <row r="602" spans="2:15">
      <c r="B602" s="658"/>
      <c r="D602" s="1272"/>
      <c r="E602" s="1272"/>
      <c r="F602" s="1272"/>
      <c r="G602" s="1272"/>
      <c r="H602" s="1272"/>
      <c r="I602" s="1272"/>
      <c r="J602" s="1272"/>
      <c r="K602" s="1272"/>
      <c r="L602" s="1272"/>
      <c r="M602" s="1272"/>
      <c r="N602" s="1272"/>
      <c r="O602" s="1272"/>
    </row>
    <row r="603" spans="2:15">
      <c r="B603" s="658"/>
      <c r="D603" s="1272"/>
      <c r="E603" s="1272"/>
      <c r="F603" s="1272"/>
      <c r="G603" s="1272"/>
      <c r="H603" s="1272"/>
      <c r="I603" s="1272"/>
      <c r="J603" s="1272"/>
      <c r="K603" s="1272"/>
      <c r="L603" s="1272"/>
      <c r="M603" s="1272"/>
      <c r="N603" s="1272"/>
      <c r="O603" s="1272"/>
    </row>
    <row r="604" spans="2:15">
      <c r="B604" s="658"/>
      <c r="D604" s="1272"/>
      <c r="E604" s="1272"/>
      <c r="F604" s="1272"/>
      <c r="G604" s="1272"/>
      <c r="H604" s="1272"/>
      <c r="I604" s="1272"/>
      <c r="J604" s="1272"/>
      <c r="K604" s="1272"/>
      <c r="L604" s="1272"/>
      <c r="M604" s="1272"/>
      <c r="N604" s="1272"/>
      <c r="O604" s="1272"/>
    </row>
    <row r="605" spans="2:15">
      <c r="B605" s="658"/>
      <c r="D605" s="1272"/>
      <c r="E605" s="1272"/>
      <c r="F605" s="1272"/>
      <c r="G605" s="1272"/>
      <c r="H605" s="1272"/>
      <c r="I605" s="1272"/>
      <c r="J605" s="1272"/>
      <c r="K605" s="1272"/>
      <c r="L605" s="1272"/>
      <c r="M605" s="1272"/>
      <c r="N605" s="1272"/>
      <c r="O605" s="1272"/>
    </row>
    <row r="606" spans="2:15">
      <c r="B606" s="658"/>
      <c r="D606" s="1272"/>
      <c r="E606" s="1272"/>
      <c r="F606" s="1272"/>
      <c r="G606" s="1272"/>
      <c r="H606" s="1272"/>
      <c r="I606" s="1272"/>
      <c r="J606" s="1272"/>
      <c r="K606" s="1272"/>
      <c r="L606" s="1272"/>
      <c r="M606" s="1272"/>
      <c r="N606" s="1272"/>
      <c r="O606" s="1272"/>
    </row>
    <row r="607" spans="2:15">
      <c r="B607" s="658"/>
      <c r="D607" s="1272"/>
      <c r="E607" s="1272"/>
      <c r="F607" s="1272"/>
      <c r="G607" s="1272"/>
      <c r="H607" s="1272"/>
      <c r="I607" s="1272"/>
      <c r="J607" s="1272"/>
      <c r="K607" s="1272"/>
      <c r="L607" s="1272"/>
      <c r="M607" s="1272"/>
      <c r="N607" s="1272"/>
      <c r="O607" s="1272"/>
    </row>
    <row r="608" spans="2:15">
      <c r="B608" s="658"/>
      <c r="D608" s="1272"/>
      <c r="E608" s="1272"/>
      <c r="F608" s="1272"/>
      <c r="G608" s="1272"/>
      <c r="H608" s="1272"/>
      <c r="I608" s="1272"/>
      <c r="J608" s="1272"/>
      <c r="K608" s="1272"/>
      <c r="L608" s="1272"/>
      <c r="M608" s="1272"/>
      <c r="N608" s="1272"/>
      <c r="O608" s="1272"/>
    </row>
    <row r="609" spans="2:15">
      <c r="B609" s="658"/>
      <c r="D609" s="1272"/>
      <c r="E609" s="1272"/>
      <c r="F609" s="1272"/>
      <c r="G609" s="1272"/>
      <c r="H609" s="1272"/>
      <c r="I609" s="1272"/>
      <c r="J609" s="1272"/>
      <c r="K609" s="1272"/>
      <c r="L609" s="1272"/>
      <c r="M609" s="1272"/>
      <c r="N609" s="1272"/>
      <c r="O609" s="1272"/>
    </row>
    <row r="610" spans="2:15">
      <c r="B610" s="658"/>
      <c r="D610" s="1272"/>
      <c r="E610" s="1272"/>
      <c r="F610" s="1272"/>
      <c r="G610" s="1272"/>
      <c r="H610" s="1272"/>
      <c r="I610" s="1272"/>
      <c r="J610" s="1272"/>
      <c r="K610" s="1272"/>
      <c r="L610" s="1272"/>
      <c r="M610" s="1272"/>
      <c r="N610" s="1272"/>
      <c r="O610" s="1272"/>
    </row>
    <row r="611" spans="2:15">
      <c r="B611" s="658"/>
      <c r="D611" s="1272"/>
      <c r="E611" s="1272"/>
      <c r="F611" s="1272"/>
      <c r="G611" s="1272"/>
      <c r="H611" s="1272"/>
      <c r="I611" s="1272"/>
      <c r="J611" s="1272"/>
      <c r="K611" s="1272"/>
      <c r="L611" s="1272"/>
      <c r="M611" s="1272"/>
      <c r="N611" s="1272"/>
      <c r="O611" s="1272"/>
    </row>
    <row r="612" spans="2:15">
      <c r="B612" s="658"/>
      <c r="D612" s="1272"/>
      <c r="E612" s="1272"/>
      <c r="F612" s="1272"/>
      <c r="G612" s="1272"/>
      <c r="H612" s="1272"/>
      <c r="I612" s="1272"/>
      <c r="J612" s="1272"/>
      <c r="K612" s="1272"/>
      <c r="L612" s="1272"/>
      <c r="M612" s="1272"/>
      <c r="N612" s="1272"/>
      <c r="O612" s="1272"/>
    </row>
    <row r="613" spans="2:15">
      <c r="B613" s="658"/>
      <c r="D613" s="1272"/>
      <c r="E613" s="1272"/>
      <c r="F613" s="1272"/>
      <c r="G613" s="1272"/>
      <c r="H613" s="1272"/>
      <c r="I613" s="1272"/>
      <c r="J613" s="1272"/>
      <c r="K613" s="1272"/>
      <c r="L613" s="1272"/>
      <c r="M613" s="1272"/>
      <c r="N613" s="1272"/>
      <c r="O613" s="1272"/>
    </row>
    <row r="614" spans="2:15">
      <c r="B614" s="658"/>
      <c r="D614" s="1272"/>
      <c r="E614" s="1272"/>
      <c r="F614" s="1272"/>
      <c r="G614" s="1272"/>
      <c r="H614" s="1272"/>
      <c r="I614" s="1272"/>
      <c r="J614" s="1272"/>
      <c r="K614" s="1272"/>
      <c r="L614" s="1272"/>
      <c r="M614" s="1272"/>
      <c r="N614" s="1272"/>
      <c r="O614" s="1272"/>
    </row>
    <row r="615" spans="2:15">
      <c r="B615" s="658"/>
      <c r="D615" s="1272"/>
      <c r="E615" s="1272"/>
      <c r="F615" s="1272"/>
      <c r="G615" s="1272"/>
      <c r="H615" s="1272"/>
      <c r="I615" s="1272"/>
      <c r="J615" s="1272"/>
      <c r="K615" s="1272"/>
      <c r="L615" s="1272"/>
      <c r="M615" s="1272"/>
      <c r="N615" s="1272"/>
      <c r="O615" s="1272"/>
    </row>
    <row r="616" spans="2:15">
      <c r="B616" s="658"/>
      <c r="D616" s="1272"/>
      <c r="E616" s="1272"/>
      <c r="F616" s="1272"/>
      <c r="G616" s="1272"/>
      <c r="H616" s="1272"/>
      <c r="I616" s="1272"/>
      <c r="J616" s="1272"/>
      <c r="K616" s="1272"/>
      <c r="L616" s="1272"/>
      <c r="M616" s="1272"/>
      <c r="N616" s="1272"/>
      <c r="O616" s="1272"/>
    </row>
    <row r="617" spans="2:15">
      <c r="B617" s="658"/>
      <c r="D617" s="1272"/>
      <c r="E617" s="1272"/>
      <c r="F617" s="1272"/>
      <c r="G617" s="1272"/>
      <c r="H617" s="1272"/>
      <c r="I617" s="1272"/>
      <c r="J617" s="1272"/>
      <c r="K617" s="1272"/>
      <c r="L617" s="1272"/>
      <c r="M617" s="1272"/>
      <c r="N617" s="1272"/>
      <c r="O617" s="1272"/>
    </row>
    <row r="618" spans="2:15">
      <c r="B618" s="658"/>
      <c r="D618" s="1272"/>
      <c r="E618" s="1272"/>
      <c r="F618" s="1272"/>
      <c r="G618" s="1272"/>
      <c r="H618" s="1272"/>
      <c r="I618" s="1272"/>
      <c r="J618" s="1272"/>
      <c r="K618" s="1272"/>
      <c r="L618" s="1272"/>
      <c r="M618" s="1272"/>
      <c r="N618" s="1272"/>
      <c r="O618" s="1272"/>
    </row>
    <row r="619" spans="2:15">
      <c r="B619" s="658"/>
      <c r="D619" s="1272"/>
      <c r="E619" s="1272"/>
      <c r="F619" s="1272"/>
      <c r="G619" s="1272"/>
      <c r="H619" s="1272"/>
      <c r="I619" s="1272"/>
      <c r="J619" s="1272"/>
      <c r="K619" s="1272"/>
      <c r="L619" s="1272"/>
      <c r="M619" s="1272"/>
      <c r="N619" s="1272"/>
      <c r="O619" s="1272"/>
    </row>
    <row r="620" spans="2:15">
      <c r="B620" s="658"/>
      <c r="D620" s="1272"/>
      <c r="E620" s="1272"/>
      <c r="F620" s="1272"/>
      <c r="G620" s="1272"/>
      <c r="H620" s="1272"/>
      <c r="I620" s="1272"/>
      <c r="J620" s="1272"/>
      <c r="K620" s="1272"/>
      <c r="L620" s="1272"/>
      <c r="M620" s="1272"/>
      <c r="N620" s="1272"/>
      <c r="O620" s="1272"/>
    </row>
    <row r="621" spans="2:15">
      <c r="B621" s="658"/>
      <c r="D621" s="1272"/>
      <c r="E621" s="1272"/>
      <c r="F621" s="1272"/>
      <c r="G621" s="1272"/>
      <c r="H621" s="1272"/>
      <c r="I621" s="1272"/>
      <c r="J621" s="1272"/>
      <c r="K621" s="1272"/>
      <c r="L621" s="1272"/>
      <c r="M621" s="1272"/>
      <c r="N621" s="1272"/>
      <c r="O621" s="1272"/>
    </row>
    <row r="622" spans="2:15">
      <c r="B622" s="658"/>
      <c r="D622" s="1272"/>
      <c r="E622" s="1272"/>
      <c r="F622" s="1272"/>
      <c r="G622" s="1272"/>
      <c r="H622" s="1272"/>
      <c r="I622" s="1272"/>
      <c r="J622" s="1272"/>
      <c r="K622" s="1272"/>
      <c r="L622" s="1272"/>
      <c r="M622" s="1272"/>
      <c r="N622" s="1272"/>
      <c r="O622" s="1272"/>
    </row>
    <row r="623" spans="2:15">
      <c r="B623" s="658"/>
      <c r="D623" s="1272"/>
      <c r="E623" s="1272"/>
      <c r="F623" s="1272"/>
      <c r="G623" s="1272"/>
      <c r="H623" s="1272"/>
      <c r="I623" s="1272"/>
      <c r="J623" s="1272"/>
      <c r="K623" s="1272"/>
      <c r="L623" s="1272"/>
      <c r="M623" s="1272"/>
      <c r="N623" s="1272"/>
      <c r="O623" s="1272"/>
    </row>
    <row r="624" spans="2:15">
      <c r="B624" s="658"/>
      <c r="D624" s="1272"/>
      <c r="E624" s="1272"/>
      <c r="F624" s="1272"/>
      <c r="G624" s="1272"/>
      <c r="H624" s="1272"/>
      <c r="I624" s="1272"/>
      <c r="J624" s="1272"/>
      <c r="K624" s="1272"/>
      <c r="L624" s="1272"/>
      <c r="M624" s="1272"/>
      <c r="N624" s="1272"/>
      <c r="O624" s="1272"/>
    </row>
    <row r="625" spans="2:15">
      <c r="B625" s="658"/>
      <c r="D625" s="1272"/>
      <c r="E625" s="1272"/>
      <c r="F625" s="1272"/>
      <c r="G625" s="1272"/>
      <c r="H625" s="1272"/>
      <c r="I625" s="1272"/>
      <c r="J625" s="1272"/>
      <c r="K625" s="1272"/>
      <c r="L625" s="1272"/>
      <c r="M625" s="1272"/>
      <c r="N625" s="1272"/>
      <c r="O625" s="1272"/>
    </row>
    <row r="626" spans="2:15">
      <c r="B626" s="658"/>
      <c r="D626" s="1272"/>
      <c r="E626" s="1272"/>
      <c r="F626" s="1272"/>
      <c r="G626" s="1272"/>
      <c r="H626" s="1272"/>
      <c r="I626" s="1272"/>
      <c r="J626" s="1272"/>
      <c r="K626" s="1272"/>
      <c r="L626" s="1272"/>
      <c r="M626" s="1272"/>
      <c r="N626" s="1272"/>
      <c r="O626" s="1272"/>
    </row>
    <row r="627" spans="2:15">
      <c r="B627" s="658"/>
      <c r="D627" s="1272"/>
      <c r="E627" s="1272"/>
      <c r="F627" s="1272"/>
      <c r="G627" s="1272"/>
      <c r="H627" s="1272"/>
      <c r="I627" s="1272"/>
      <c r="J627" s="1272"/>
      <c r="K627" s="1272"/>
      <c r="L627" s="1272"/>
      <c r="M627" s="1272"/>
      <c r="N627" s="1272"/>
      <c r="O627" s="1272"/>
    </row>
    <row r="628" spans="2:15">
      <c r="B628" s="658"/>
      <c r="D628" s="1272"/>
      <c r="E628" s="1272"/>
      <c r="F628" s="1272"/>
      <c r="G628" s="1272"/>
      <c r="H628" s="1272"/>
      <c r="I628" s="1272"/>
      <c r="J628" s="1272"/>
      <c r="K628" s="1272"/>
      <c r="L628" s="1272"/>
      <c r="M628" s="1272"/>
      <c r="N628" s="1272"/>
      <c r="O628" s="1272"/>
    </row>
    <row r="629" spans="2:15">
      <c r="B629" s="658"/>
      <c r="D629" s="1272"/>
      <c r="E629" s="1272"/>
      <c r="F629" s="1272"/>
      <c r="G629" s="1272"/>
      <c r="H629" s="1272"/>
      <c r="I629" s="1272"/>
      <c r="J629" s="1272"/>
      <c r="K629" s="1272"/>
      <c r="L629" s="1272"/>
      <c r="M629" s="1272"/>
      <c r="N629" s="1272"/>
      <c r="O629" s="1272"/>
    </row>
    <row r="630" spans="2:15">
      <c r="B630" s="658"/>
      <c r="D630" s="1272"/>
      <c r="E630" s="1272"/>
      <c r="F630" s="1272"/>
      <c r="G630" s="1272"/>
      <c r="H630" s="1272"/>
      <c r="I630" s="1272"/>
      <c r="J630" s="1272"/>
      <c r="K630" s="1272"/>
      <c r="L630" s="1272"/>
      <c r="M630" s="1272"/>
      <c r="N630" s="1272"/>
      <c r="O630" s="1272"/>
    </row>
    <row r="631" spans="2:15">
      <c r="B631" s="658"/>
      <c r="D631" s="1272"/>
      <c r="E631" s="1272"/>
      <c r="F631" s="1272"/>
      <c r="G631" s="1272"/>
      <c r="H631" s="1272"/>
      <c r="I631" s="1272"/>
      <c r="J631" s="1272"/>
      <c r="K631" s="1272"/>
      <c r="L631" s="1272"/>
      <c r="M631" s="1272"/>
      <c r="N631" s="1272"/>
      <c r="O631" s="1272"/>
    </row>
    <row r="632" spans="2:15">
      <c r="B632" s="658"/>
      <c r="D632" s="1272"/>
      <c r="E632" s="1272"/>
      <c r="F632" s="1272"/>
      <c r="G632" s="1272"/>
      <c r="H632" s="1272"/>
      <c r="I632" s="1272"/>
      <c r="J632" s="1272"/>
      <c r="K632" s="1272"/>
      <c r="L632" s="1272"/>
      <c r="M632" s="1272"/>
      <c r="N632" s="1272"/>
      <c r="O632" s="1272"/>
    </row>
    <row r="633" spans="2:15">
      <c r="B633" s="658"/>
      <c r="D633" s="1272"/>
      <c r="E633" s="1272"/>
      <c r="F633" s="1272"/>
      <c r="G633" s="1272"/>
      <c r="H633" s="1272"/>
      <c r="I633" s="1272"/>
      <c r="J633" s="1272"/>
      <c r="K633" s="1272"/>
      <c r="L633" s="1272"/>
      <c r="M633" s="1272"/>
      <c r="N633" s="1272"/>
      <c r="O633" s="1272"/>
    </row>
    <row r="634" spans="2:15">
      <c r="B634" s="658"/>
      <c r="D634" s="1272"/>
      <c r="E634" s="1272"/>
      <c r="F634" s="1272"/>
      <c r="G634" s="1272"/>
      <c r="H634" s="1272"/>
      <c r="I634" s="1272"/>
      <c r="J634" s="1272"/>
      <c r="K634" s="1272"/>
      <c r="L634" s="1272"/>
      <c r="M634" s="1272"/>
      <c r="N634" s="1272"/>
      <c r="O634" s="1272"/>
    </row>
    <row r="635" spans="2:15">
      <c r="B635" s="658"/>
      <c r="D635" s="1272"/>
      <c r="E635" s="1272"/>
      <c r="F635" s="1272"/>
      <c r="G635" s="1272"/>
      <c r="H635" s="1272"/>
      <c r="I635" s="1272"/>
      <c r="J635" s="1272"/>
      <c r="K635" s="1272"/>
      <c r="L635" s="1272"/>
      <c r="M635" s="1272"/>
      <c r="N635" s="1272"/>
      <c r="O635" s="1272"/>
    </row>
    <row r="636" spans="2:15">
      <c r="B636" s="658"/>
      <c r="D636" s="1272"/>
      <c r="E636" s="1272"/>
      <c r="F636" s="1272"/>
      <c r="G636" s="1272"/>
      <c r="H636" s="1272"/>
      <c r="I636" s="1272"/>
      <c r="J636" s="1272"/>
      <c r="K636" s="1272"/>
      <c r="L636" s="1272"/>
      <c r="M636" s="1272"/>
      <c r="N636" s="1272"/>
      <c r="O636" s="1272"/>
    </row>
    <row r="637" spans="2:15">
      <c r="B637" s="658"/>
      <c r="D637" s="1272"/>
      <c r="E637" s="1272"/>
      <c r="F637" s="1272"/>
      <c r="G637" s="1272"/>
      <c r="H637" s="1272"/>
      <c r="I637" s="1272"/>
      <c r="J637" s="1272"/>
      <c r="K637" s="1272"/>
      <c r="L637" s="1272"/>
      <c r="M637" s="1272"/>
      <c r="N637" s="1272"/>
      <c r="O637" s="1272"/>
    </row>
    <row r="638" spans="2:15">
      <c r="B638" s="658"/>
      <c r="D638" s="1272"/>
      <c r="E638" s="1272"/>
      <c r="F638" s="1272"/>
      <c r="G638" s="1272"/>
      <c r="H638" s="1272"/>
      <c r="I638" s="1272"/>
      <c r="J638" s="1272"/>
      <c r="K638" s="1272"/>
      <c r="L638" s="1272"/>
      <c r="M638" s="1272"/>
      <c r="N638" s="1272"/>
      <c r="O638" s="1272"/>
    </row>
    <row r="639" spans="2:15">
      <c r="B639" s="658"/>
      <c r="D639" s="1272"/>
      <c r="E639" s="1272"/>
      <c r="F639" s="1272"/>
      <c r="G639" s="1272"/>
      <c r="H639" s="1272"/>
      <c r="I639" s="1272"/>
      <c r="J639" s="1272"/>
      <c r="K639" s="1272"/>
      <c r="L639" s="1272"/>
      <c r="M639" s="1272"/>
      <c r="N639" s="1272"/>
      <c r="O639" s="1272"/>
    </row>
    <row r="640" spans="2:15">
      <c r="B640" s="658"/>
      <c r="D640" s="1272"/>
      <c r="E640" s="1272"/>
      <c r="F640" s="1272"/>
      <c r="G640" s="1272"/>
      <c r="H640" s="1272"/>
      <c r="I640" s="1272"/>
      <c r="J640" s="1272"/>
      <c r="K640" s="1272"/>
      <c r="L640" s="1272"/>
      <c r="M640" s="1272"/>
      <c r="N640" s="1272"/>
      <c r="O640" s="1272"/>
    </row>
    <row r="641" spans="2:15">
      <c r="B641" s="658"/>
      <c r="D641" s="1272"/>
      <c r="E641" s="1272"/>
      <c r="F641" s="1272"/>
      <c r="G641" s="1272"/>
      <c r="H641" s="1272"/>
      <c r="I641" s="1272"/>
      <c r="J641" s="1272"/>
      <c r="K641" s="1272"/>
      <c r="L641" s="1272"/>
      <c r="M641" s="1272"/>
      <c r="N641" s="1272"/>
      <c r="O641" s="1272"/>
    </row>
    <row r="642" spans="2:15">
      <c r="B642" s="658"/>
      <c r="D642" s="1272"/>
      <c r="E642" s="1272"/>
      <c r="F642" s="1272"/>
      <c r="G642" s="1272"/>
      <c r="H642" s="1272"/>
      <c r="I642" s="1272"/>
      <c r="J642" s="1272"/>
      <c r="K642" s="1272"/>
      <c r="L642" s="1272"/>
      <c r="M642" s="1272"/>
      <c r="N642" s="1272"/>
      <c r="O642" s="1272"/>
    </row>
    <row r="643" spans="2:15">
      <c r="B643" s="658"/>
      <c r="D643" s="1272"/>
      <c r="E643" s="1272"/>
      <c r="F643" s="1272"/>
      <c r="G643" s="1272"/>
      <c r="H643" s="1272"/>
      <c r="I643" s="1272"/>
      <c r="J643" s="1272"/>
      <c r="K643" s="1272"/>
      <c r="L643" s="1272"/>
      <c r="M643" s="1272"/>
      <c r="N643" s="1272"/>
      <c r="O643" s="1272"/>
    </row>
    <row r="644" spans="2:15">
      <c r="B644" s="658"/>
      <c r="D644" s="1272"/>
      <c r="E644" s="1272"/>
      <c r="F644" s="1272"/>
      <c r="G644" s="1272"/>
      <c r="H644" s="1272"/>
      <c r="I644" s="1272"/>
      <c r="J644" s="1272"/>
      <c r="K644" s="1272"/>
      <c r="L644" s="1272"/>
      <c r="M644" s="1272"/>
      <c r="N644" s="1272"/>
      <c r="O644" s="1272"/>
    </row>
    <row r="645" spans="2:15">
      <c r="B645" s="658"/>
      <c r="D645" s="1272"/>
      <c r="E645" s="1272"/>
      <c r="F645" s="1272"/>
      <c r="G645" s="1272"/>
      <c r="H645" s="1272"/>
      <c r="I645" s="1272"/>
      <c r="J645" s="1272"/>
      <c r="K645" s="1272"/>
      <c r="L645" s="1272"/>
      <c r="M645" s="1272"/>
      <c r="N645" s="1272"/>
      <c r="O645" s="1272"/>
    </row>
    <row r="646" spans="2:15">
      <c r="B646" s="658"/>
      <c r="D646" s="1272"/>
      <c r="E646" s="1272"/>
      <c r="F646" s="1272"/>
      <c r="G646" s="1272"/>
      <c r="H646" s="1272"/>
      <c r="I646" s="1272"/>
      <c r="J646" s="1272"/>
      <c r="K646" s="1272"/>
      <c r="L646" s="1272"/>
      <c r="M646" s="1272"/>
      <c r="N646" s="1272"/>
      <c r="O646" s="1272"/>
    </row>
    <row r="647" spans="2:15">
      <c r="B647" s="658"/>
      <c r="D647" s="1272"/>
      <c r="E647" s="1272"/>
      <c r="F647" s="1272"/>
      <c r="G647" s="1272"/>
      <c r="H647" s="1272"/>
      <c r="I647" s="1272"/>
      <c r="J647" s="1272"/>
      <c r="K647" s="1272"/>
      <c r="L647" s="1272"/>
      <c r="M647" s="1272"/>
      <c r="N647" s="1272"/>
      <c r="O647" s="1272"/>
    </row>
    <row r="648" spans="2:15">
      <c r="B648" s="658"/>
      <c r="D648" s="1272"/>
      <c r="E648" s="1272"/>
      <c r="F648" s="1272"/>
      <c r="G648" s="1272"/>
      <c r="H648" s="1272"/>
      <c r="I648" s="1272"/>
      <c r="J648" s="1272"/>
      <c r="K648" s="1272"/>
      <c r="L648" s="1272"/>
      <c r="M648" s="1272"/>
      <c r="N648" s="1272"/>
      <c r="O648" s="1272"/>
    </row>
    <row r="649" spans="2:15">
      <c r="B649" s="658"/>
      <c r="D649" s="1272"/>
      <c r="E649" s="1272"/>
      <c r="F649" s="1272"/>
      <c r="G649" s="1272"/>
      <c r="H649" s="1272"/>
      <c r="I649" s="1272"/>
      <c r="J649" s="1272"/>
      <c r="K649" s="1272"/>
      <c r="L649" s="1272"/>
      <c r="M649" s="1272"/>
      <c r="N649" s="1272"/>
      <c r="O649" s="1272"/>
    </row>
    <row r="650" spans="2:15">
      <c r="B650" s="658"/>
      <c r="D650" s="1272"/>
      <c r="E650" s="1272"/>
      <c r="F650" s="1272"/>
      <c r="G650" s="1272"/>
      <c r="H650" s="1272"/>
      <c r="I650" s="1272"/>
      <c r="J650" s="1272"/>
      <c r="K650" s="1272"/>
      <c r="L650" s="1272"/>
      <c r="M650" s="1272"/>
      <c r="N650" s="1272"/>
      <c r="O650" s="1272"/>
    </row>
    <row r="651" spans="2:15">
      <c r="B651" s="658"/>
      <c r="D651" s="1272"/>
      <c r="E651" s="1272"/>
      <c r="F651" s="1272"/>
      <c r="G651" s="1272"/>
      <c r="H651" s="1272"/>
      <c r="I651" s="1272"/>
      <c r="J651" s="1272"/>
      <c r="K651" s="1272"/>
      <c r="L651" s="1272"/>
      <c r="M651" s="1272"/>
      <c r="N651" s="1272"/>
      <c r="O651" s="1272"/>
    </row>
    <row r="652" spans="2:15">
      <c r="B652" s="658"/>
      <c r="D652" s="1272"/>
      <c r="E652" s="1272"/>
      <c r="F652" s="1272"/>
      <c r="G652" s="1272"/>
      <c r="H652" s="1272"/>
      <c r="I652" s="1272"/>
      <c r="J652" s="1272"/>
      <c r="K652" s="1272"/>
      <c r="L652" s="1272"/>
      <c r="M652" s="1272"/>
      <c r="N652" s="1272"/>
      <c r="O652" s="1272"/>
    </row>
    <row r="653" spans="2:15">
      <c r="B653" s="658"/>
      <c r="D653" s="1272"/>
      <c r="E653" s="1272"/>
      <c r="F653" s="1272"/>
      <c r="G653" s="1272"/>
      <c r="H653" s="1272"/>
      <c r="I653" s="1272"/>
      <c r="J653" s="1272"/>
      <c r="K653" s="1272"/>
      <c r="L653" s="1272"/>
      <c r="M653" s="1272"/>
      <c r="N653" s="1272"/>
      <c r="O653" s="1272"/>
    </row>
    <row r="654" spans="2:15">
      <c r="B654" s="658"/>
      <c r="D654" s="1272"/>
      <c r="E654" s="1272"/>
      <c r="F654" s="1272"/>
      <c r="G654" s="1272"/>
      <c r="H654" s="1272"/>
      <c r="I654" s="1272"/>
      <c r="J654" s="1272"/>
      <c r="K654" s="1272"/>
      <c r="L654" s="1272"/>
      <c r="M654" s="1272"/>
      <c r="N654" s="1272"/>
      <c r="O654" s="1272"/>
    </row>
    <row r="655" spans="2:15">
      <c r="B655" s="658"/>
      <c r="D655" s="1272"/>
      <c r="E655" s="1272"/>
      <c r="F655" s="1272"/>
      <c r="G655" s="1272"/>
      <c r="H655" s="1272"/>
      <c r="I655" s="1272"/>
      <c r="J655" s="1272"/>
      <c r="K655" s="1272"/>
      <c r="L655" s="1272"/>
      <c r="M655" s="1272"/>
      <c r="N655" s="1272"/>
      <c r="O655" s="1272"/>
    </row>
    <row r="656" spans="2:15">
      <c r="B656" s="658"/>
      <c r="D656" s="1272"/>
      <c r="E656" s="1272"/>
      <c r="F656" s="1272"/>
      <c r="G656" s="1272"/>
      <c r="H656" s="1272"/>
      <c r="I656" s="1272"/>
      <c r="J656" s="1272"/>
      <c r="K656" s="1272"/>
      <c r="L656" s="1272"/>
      <c r="M656" s="1272"/>
      <c r="N656" s="1272"/>
      <c r="O656" s="1272"/>
    </row>
    <row r="657" spans="2:15">
      <c r="B657" s="658"/>
      <c r="D657" s="1272"/>
      <c r="E657" s="1272"/>
      <c r="F657" s="1272"/>
      <c r="G657" s="1272"/>
      <c r="H657" s="1272"/>
      <c r="I657" s="1272"/>
      <c r="J657" s="1272"/>
      <c r="K657" s="1272"/>
      <c r="L657" s="1272"/>
      <c r="M657" s="1272"/>
      <c r="N657" s="1272"/>
      <c r="O657" s="1272"/>
    </row>
    <row r="658" spans="2:15">
      <c r="B658" s="658"/>
      <c r="D658" s="1272"/>
      <c r="E658" s="1272"/>
      <c r="F658" s="1272"/>
      <c r="G658" s="1272"/>
      <c r="H658" s="1272"/>
      <c r="I658" s="1272"/>
      <c r="J658" s="1272"/>
      <c r="K658" s="1272"/>
      <c r="L658" s="1272"/>
      <c r="M658" s="1272"/>
      <c r="N658" s="1272"/>
      <c r="O658" s="1272"/>
    </row>
    <row r="659" spans="2:15">
      <c r="B659" s="658"/>
      <c r="D659" s="1272"/>
      <c r="E659" s="1272"/>
      <c r="F659" s="1272"/>
      <c r="G659" s="1272"/>
      <c r="H659" s="1272"/>
      <c r="I659" s="1272"/>
      <c r="J659" s="1272"/>
      <c r="K659" s="1272"/>
      <c r="L659" s="1272"/>
      <c r="M659" s="1272"/>
      <c r="N659" s="1272"/>
      <c r="O659" s="1272"/>
    </row>
    <row r="660" spans="2:15">
      <c r="B660" s="658"/>
      <c r="D660" s="1272"/>
      <c r="E660" s="1272"/>
      <c r="F660" s="1272"/>
      <c r="G660" s="1272"/>
      <c r="H660" s="1272"/>
      <c r="I660" s="1272"/>
      <c r="J660" s="1272"/>
      <c r="K660" s="1272"/>
      <c r="L660" s="1272"/>
      <c r="M660" s="1272"/>
      <c r="N660" s="1272"/>
      <c r="O660" s="1272"/>
    </row>
    <row r="661" spans="2:15">
      <c r="B661" s="658"/>
      <c r="D661" s="1272"/>
      <c r="E661" s="1272"/>
      <c r="F661" s="1272"/>
      <c r="G661" s="1272"/>
      <c r="H661" s="1272"/>
      <c r="I661" s="1272"/>
      <c r="J661" s="1272"/>
      <c r="K661" s="1272"/>
      <c r="L661" s="1272"/>
      <c r="M661" s="1272"/>
      <c r="N661" s="1272"/>
      <c r="O661" s="1272"/>
    </row>
    <row r="662" spans="2:15">
      <c r="B662" s="658"/>
      <c r="D662" s="1272"/>
      <c r="E662" s="1272"/>
      <c r="F662" s="1272"/>
      <c r="G662" s="1272"/>
      <c r="H662" s="1272"/>
      <c r="I662" s="1272"/>
      <c r="J662" s="1272"/>
      <c r="K662" s="1272"/>
      <c r="L662" s="1272"/>
      <c r="M662" s="1272"/>
      <c r="N662" s="1272"/>
      <c r="O662" s="1272"/>
    </row>
    <row r="663" spans="2:15">
      <c r="B663" s="658"/>
      <c r="D663" s="1272"/>
      <c r="E663" s="1272"/>
      <c r="F663" s="1272"/>
      <c r="G663" s="1272"/>
      <c r="H663" s="1272"/>
      <c r="I663" s="1272"/>
      <c r="J663" s="1272"/>
      <c r="K663" s="1272"/>
      <c r="L663" s="1272"/>
      <c r="M663" s="1272"/>
      <c r="N663" s="1272"/>
      <c r="O663" s="1272"/>
    </row>
    <row r="664" spans="2:15">
      <c r="B664" s="658"/>
      <c r="D664" s="1272"/>
      <c r="E664" s="1272"/>
      <c r="F664" s="1272"/>
      <c r="G664" s="1272"/>
      <c r="H664" s="1272"/>
      <c r="I664" s="1272"/>
      <c r="J664" s="1272"/>
      <c r="K664" s="1272"/>
      <c r="L664" s="1272"/>
      <c r="M664" s="1272"/>
      <c r="N664" s="1272"/>
      <c r="O664" s="1272"/>
    </row>
    <row r="665" spans="2:15">
      <c r="B665" s="658"/>
      <c r="D665" s="1272"/>
      <c r="E665" s="1272"/>
      <c r="F665" s="1272"/>
      <c r="G665" s="1272"/>
      <c r="H665" s="1272"/>
      <c r="I665" s="1272"/>
      <c r="J665" s="1272"/>
      <c r="K665" s="1272"/>
      <c r="L665" s="1272"/>
      <c r="M665" s="1272"/>
      <c r="N665" s="1272"/>
      <c r="O665" s="1272"/>
    </row>
    <row r="666" spans="2:15">
      <c r="B666" s="658"/>
      <c r="D666" s="1272"/>
      <c r="E666" s="1272"/>
      <c r="F666" s="1272"/>
      <c r="G666" s="1272"/>
      <c r="H666" s="1272"/>
      <c r="I666" s="1272"/>
      <c r="J666" s="1272"/>
      <c r="K666" s="1272"/>
      <c r="L666" s="1272"/>
      <c r="M666" s="1272"/>
      <c r="N666" s="1272"/>
      <c r="O666" s="1272"/>
    </row>
    <row r="667" spans="2:15">
      <c r="B667" s="658"/>
      <c r="D667" s="1272"/>
      <c r="E667" s="1272"/>
      <c r="F667" s="1272"/>
      <c r="G667" s="1272"/>
      <c r="H667" s="1272"/>
      <c r="I667" s="1272"/>
      <c r="J667" s="1272"/>
      <c r="K667" s="1272"/>
      <c r="L667" s="1272"/>
      <c r="M667" s="1272"/>
      <c r="N667" s="1272"/>
      <c r="O667" s="1272"/>
    </row>
    <row r="668" spans="2:15">
      <c r="B668" s="658"/>
      <c r="D668" s="1272"/>
      <c r="E668" s="1272"/>
      <c r="F668" s="1272"/>
      <c r="G668" s="1272"/>
      <c r="H668" s="1272"/>
      <c r="I668" s="1272"/>
      <c r="J668" s="1272"/>
      <c r="K668" s="1272"/>
      <c r="L668" s="1272"/>
      <c r="M668" s="1272"/>
      <c r="N668" s="1272"/>
      <c r="O668" s="1272"/>
    </row>
    <row r="669" spans="2:15">
      <c r="B669" s="658"/>
      <c r="D669" s="1272"/>
      <c r="E669" s="1272"/>
      <c r="F669" s="1272"/>
      <c r="G669" s="1272"/>
      <c r="H669" s="1272"/>
      <c r="I669" s="1272"/>
      <c r="J669" s="1272"/>
      <c r="K669" s="1272"/>
      <c r="L669" s="1272"/>
      <c r="M669" s="1272"/>
      <c r="N669" s="1272"/>
      <c r="O669" s="1272"/>
    </row>
    <row r="670" spans="2:15">
      <c r="B670" s="658"/>
      <c r="D670" s="1272"/>
      <c r="E670" s="1272"/>
      <c r="F670" s="1272"/>
      <c r="G670" s="1272"/>
      <c r="H670" s="1272"/>
      <c r="I670" s="1272"/>
      <c r="J670" s="1272"/>
      <c r="K670" s="1272"/>
      <c r="L670" s="1272"/>
      <c r="M670" s="1272"/>
      <c r="N670" s="1272"/>
      <c r="O670" s="1272"/>
    </row>
    <row r="671" spans="2:15">
      <c r="B671" s="658"/>
      <c r="D671" s="1272"/>
      <c r="E671" s="1272"/>
      <c r="F671" s="1272"/>
      <c r="G671" s="1272"/>
      <c r="H671" s="1272"/>
      <c r="I671" s="1272"/>
      <c r="J671" s="1272"/>
      <c r="K671" s="1272"/>
      <c r="L671" s="1272"/>
      <c r="M671" s="1272"/>
      <c r="N671" s="1272"/>
      <c r="O671" s="1272"/>
    </row>
    <row r="672" spans="2:15">
      <c r="B672" s="658"/>
      <c r="D672" s="1272"/>
      <c r="E672" s="1272"/>
      <c r="F672" s="1272"/>
      <c r="G672" s="1272"/>
      <c r="H672" s="1272"/>
      <c r="I672" s="1272"/>
      <c r="J672" s="1272"/>
      <c r="K672" s="1272"/>
      <c r="L672" s="1272"/>
      <c r="M672" s="1272"/>
      <c r="N672" s="1272"/>
      <c r="O672" s="1272"/>
    </row>
    <row r="673" spans="2:15">
      <c r="B673" s="658"/>
      <c r="D673" s="1272"/>
      <c r="E673" s="1272"/>
      <c r="F673" s="1272"/>
      <c r="G673" s="1272"/>
      <c r="H673" s="1272"/>
      <c r="I673" s="1272"/>
      <c r="J673" s="1272"/>
      <c r="K673" s="1272"/>
      <c r="L673" s="1272"/>
      <c r="M673" s="1272"/>
      <c r="N673" s="1272"/>
      <c r="O673" s="1272"/>
    </row>
    <row r="674" spans="2:15">
      <c r="B674" s="658"/>
      <c r="D674" s="1272"/>
      <c r="E674" s="1272"/>
      <c r="F674" s="1272"/>
      <c r="G674" s="1272"/>
      <c r="H674" s="1272"/>
      <c r="I674" s="1272"/>
      <c r="J674" s="1272"/>
      <c r="K674" s="1272"/>
      <c r="L674" s="1272"/>
      <c r="M674" s="1272"/>
      <c r="N674" s="1272"/>
      <c r="O674" s="1272"/>
    </row>
    <row r="675" spans="2:15">
      <c r="B675" s="658"/>
      <c r="D675" s="1272"/>
      <c r="E675" s="1272"/>
      <c r="F675" s="1272"/>
      <c r="G675" s="1272"/>
      <c r="H675" s="1272"/>
      <c r="I675" s="1272"/>
      <c r="J675" s="1272"/>
      <c r="K675" s="1272"/>
      <c r="L675" s="1272"/>
      <c r="M675" s="1272"/>
      <c r="N675" s="1272"/>
      <c r="O675" s="1272"/>
    </row>
    <row r="676" spans="2:15">
      <c r="B676" s="658"/>
      <c r="D676" s="1272"/>
      <c r="E676" s="1272"/>
      <c r="F676" s="1272"/>
      <c r="G676" s="1272"/>
      <c r="H676" s="1272"/>
      <c r="I676" s="1272"/>
      <c r="J676" s="1272"/>
      <c r="K676" s="1272"/>
      <c r="L676" s="1272"/>
      <c r="M676" s="1272"/>
      <c r="N676" s="1272"/>
      <c r="O676" s="1272"/>
    </row>
    <row r="677" spans="2:15">
      <c r="B677" s="658"/>
      <c r="D677" s="1272"/>
      <c r="E677" s="1272"/>
      <c r="F677" s="1272"/>
      <c r="G677" s="1272"/>
      <c r="H677" s="1272"/>
      <c r="I677" s="1272"/>
      <c r="J677" s="1272"/>
      <c r="K677" s="1272"/>
      <c r="L677" s="1272"/>
      <c r="M677" s="1272"/>
      <c r="N677" s="1272"/>
      <c r="O677" s="1272"/>
    </row>
    <row r="678" spans="2:15">
      <c r="B678" s="658"/>
      <c r="D678" s="1272"/>
      <c r="E678" s="1272"/>
      <c r="F678" s="1272"/>
      <c r="G678" s="1272"/>
      <c r="H678" s="1272"/>
      <c r="I678" s="1272"/>
      <c r="J678" s="1272"/>
      <c r="K678" s="1272"/>
      <c r="L678" s="1272"/>
      <c r="M678" s="1272"/>
      <c r="N678" s="1272"/>
      <c r="O678" s="1272"/>
    </row>
    <row r="679" spans="2:15">
      <c r="B679" s="658"/>
      <c r="D679" s="1272"/>
      <c r="E679" s="1272"/>
      <c r="F679" s="1272"/>
      <c r="G679" s="1272"/>
      <c r="H679" s="1272"/>
      <c r="I679" s="1272"/>
      <c r="J679" s="1272"/>
      <c r="K679" s="1272"/>
      <c r="L679" s="1272"/>
      <c r="M679" s="1272"/>
      <c r="N679" s="1272"/>
      <c r="O679" s="1272"/>
    </row>
    <row r="680" spans="2:15">
      <c r="B680" s="658"/>
      <c r="D680" s="1272"/>
      <c r="E680" s="1272"/>
      <c r="F680" s="1272"/>
      <c r="G680" s="1272"/>
      <c r="H680" s="1272"/>
      <c r="I680" s="1272"/>
      <c r="J680" s="1272"/>
      <c r="K680" s="1272"/>
      <c r="L680" s="1272"/>
      <c r="M680" s="1272"/>
      <c r="N680" s="1272"/>
      <c r="O680" s="1272"/>
    </row>
    <row r="681" spans="2:15">
      <c r="B681" s="658"/>
      <c r="D681" s="1272"/>
      <c r="E681" s="1272"/>
      <c r="F681" s="1272"/>
      <c r="G681" s="1272"/>
      <c r="H681" s="1272"/>
      <c r="I681" s="1272"/>
      <c r="J681" s="1272"/>
      <c r="K681" s="1272"/>
      <c r="L681" s="1272"/>
      <c r="M681" s="1272"/>
      <c r="N681" s="1272"/>
      <c r="O681" s="1272"/>
    </row>
    <row r="682" spans="2:15">
      <c r="B682" s="658"/>
      <c r="D682" s="1272"/>
      <c r="E682" s="1272"/>
      <c r="F682" s="1272"/>
      <c r="G682" s="1272"/>
      <c r="H682" s="1272"/>
      <c r="I682" s="1272"/>
      <c r="J682" s="1272"/>
      <c r="K682" s="1272"/>
      <c r="L682" s="1272"/>
      <c r="M682" s="1272"/>
      <c r="N682" s="1272"/>
      <c r="O682" s="1272"/>
    </row>
    <row r="683" spans="2:15">
      <c r="B683" s="658"/>
      <c r="D683" s="1272"/>
      <c r="E683" s="1272"/>
      <c r="F683" s="1272"/>
      <c r="G683" s="1272"/>
      <c r="H683" s="1272"/>
      <c r="I683" s="1272"/>
      <c r="J683" s="1272"/>
      <c r="K683" s="1272"/>
      <c r="L683" s="1272"/>
      <c r="M683" s="1272"/>
      <c r="N683" s="1272"/>
      <c r="O683" s="1272"/>
    </row>
    <row r="684" spans="2:15">
      <c r="B684" s="658"/>
      <c r="D684" s="1272"/>
      <c r="E684" s="1272"/>
      <c r="F684" s="1272"/>
      <c r="G684" s="1272"/>
      <c r="H684" s="1272"/>
      <c r="I684" s="1272"/>
      <c r="J684" s="1272"/>
      <c r="K684" s="1272"/>
      <c r="L684" s="1272"/>
      <c r="M684" s="1272"/>
      <c r="N684" s="1272"/>
      <c r="O684" s="1272"/>
    </row>
    <row r="685" spans="2:15">
      <c r="B685" s="658"/>
      <c r="D685" s="1272"/>
      <c r="E685" s="1272"/>
      <c r="F685" s="1272"/>
      <c r="G685" s="1272"/>
      <c r="H685" s="1272"/>
      <c r="I685" s="1272"/>
      <c r="J685" s="1272"/>
      <c r="K685" s="1272"/>
      <c r="L685" s="1272"/>
      <c r="M685" s="1272"/>
      <c r="N685" s="1272"/>
      <c r="O685" s="1272"/>
    </row>
    <row r="686" spans="2:15">
      <c r="B686" s="658"/>
      <c r="D686" s="1272"/>
      <c r="E686" s="1272"/>
      <c r="F686" s="1272"/>
      <c r="G686" s="1272"/>
      <c r="H686" s="1272"/>
      <c r="I686" s="1272"/>
      <c r="J686" s="1272"/>
      <c r="K686" s="1272"/>
      <c r="L686" s="1272"/>
      <c r="M686" s="1272"/>
      <c r="N686" s="1272"/>
      <c r="O686" s="1272"/>
    </row>
    <row r="687" spans="2:15">
      <c r="B687" s="658"/>
      <c r="D687" s="1272"/>
      <c r="E687" s="1272"/>
      <c r="F687" s="1272"/>
      <c r="G687" s="1272"/>
      <c r="H687" s="1272"/>
      <c r="I687" s="1272"/>
      <c r="J687" s="1272"/>
      <c r="K687" s="1272"/>
      <c r="L687" s="1272"/>
      <c r="M687" s="1272"/>
      <c r="N687" s="1272"/>
      <c r="O687" s="1272"/>
    </row>
    <row r="688" spans="2:15">
      <c r="B688" s="658"/>
      <c r="D688" s="1272"/>
      <c r="E688" s="1272"/>
      <c r="F688" s="1272"/>
      <c r="G688" s="1272"/>
      <c r="H688" s="1272"/>
      <c r="I688" s="1272"/>
      <c r="J688" s="1272"/>
      <c r="K688" s="1272"/>
      <c r="L688" s="1272"/>
      <c r="M688" s="1272"/>
      <c r="N688" s="1272"/>
      <c r="O688" s="1272"/>
    </row>
    <row r="689" spans="2:15">
      <c r="B689" s="658"/>
      <c r="D689" s="1272"/>
      <c r="E689" s="1272"/>
      <c r="F689" s="1272"/>
      <c r="G689" s="1272"/>
      <c r="H689" s="1272"/>
      <c r="I689" s="1272"/>
      <c r="J689" s="1272"/>
      <c r="K689" s="1272"/>
      <c r="L689" s="1272"/>
      <c r="M689" s="1272"/>
      <c r="N689" s="1272"/>
      <c r="O689" s="1272"/>
    </row>
    <row r="690" spans="2:15">
      <c r="B690" s="658"/>
      <c r="D690" s="1272"/>
      <c r="E690" s="1272"/>
      <c r="F690" s="1272"/>
      <c r="G690" s="1272"/>
      <c r="H690" s="1272"/>
      <c r="I690" s="1272"/>
      <c r="J690" s="1272"/>
      <c r="K690" s="1272"/>
      <c r="L690" s="1272"/>
      <c r="M690" s="1272"/>
      <c r="N690" s="1272"/>
      <c r="O690" s="1272"/>
    </row>
    <row r="691" spans="2:15">
      <c r="B691" s="658"/>
      <c r="D691" s="1272"/>
      <c r="E691" s="1272"/>
      <c r="F691" s="1272"/>
      <c r="G691" s="1272"/>
      <c r="H691" s="1272"/>
      <c r="I691" s="1272"/>
      <c r="J691" s="1272"/>
      <c r="K691" s="1272"/>
      <c r="L691" s="1272"/>
      <c r="M691" s="1272"/>
      <c r="N691" s="1272"/>
      <c r="O691" s="1272"/>
    </row>
    <row r="692" spans="2:15">
      <c r="B692" s="658"/>
      <c r="D692" s="1272"/>
      <c r="E692" s="1272"/>
      <c r="F692" s="1272"/>
      <c r="G692" s="1272"/>
      <c r="H692" s="1272"/>
      <c r="I692" s="1272"/>
      <c r="J692" s="1272"/>
      <c r="K692" s="1272"/>
      <c r="L692" s="1272"/>
      <c r="M692" s="1272"/>
      <c r="N692" s="1272"/>
      <c r="O692" s="1272"/>
    </row>
    <row r="693" spans="2:15">
      <c r="B693" s="658"/>
      <c r="D693" s="1272"/>
      <c r="E693" s="1272"/>
      <c r="F693" s="1272"/>
      <c r="G693" s="1272"/>
      <c r="H693" s="1272"/>
      <c r="I693" s="1272"/>
      <c r="J693" s="1272"/>
      <c r="K693" s="1272"/>
      <c r="L693" s="1272"/>
      <c r="M693" s="1272"/>
      <c r="N693" s="1272"/>
      <c r="O693" s="1272"/>
    </row>
    <row r="694" spans="2:15">
      <c r="B694" s="658"/>
      <c r="D694" s="1272"/>
      <c r="E694" s="1272"/>
      <c r="F694" s="1272"/>
      <c r="G694" s="1272"/>
      <c r="H694" s="1272"/>
      <c r="I694" s="1272"/>
      <c r="J694" s="1272"/>
      <c r="K694" s="1272"/>
      <c r="L694" s="1272"/>
      <c r="M694" s="1272"/>
      <c r="N694" s="1272"/>
      <c r="O694" s="1272"/>
    </row>
    <row r="695" spans="2:15">
      <c r="B695" s="658"/>
      <c r="D695" s="1272"/>
      <c r="E695" s="1272"/>
      <c r="F695" s="1272"/>
      <c r="G695" s="1272"/>
      <c r="H695" s="1272"/>
      <c r="I695" s="1272"/>
      <c r="J695" s="1272"/>
      <c r="K695" s="1272"/>
      <c r="L695" s="1272"/>
      <c r="M695" s="1272"/>
      <c r="N695" s="1272"/>
      <c r="O695" s="1272"/>
    </row>
    <row r="696" spans="2:15">
      <c r="B696" s="658"/>
      <c r="D696" s="1272"/>
      <c r="E696" s="1272"/>
      <c r="F696" s="1272"/>
      <c r="G696" s="1272"/>
      <c r="H696" s="1272"/>
      <c r="I696" s="1272"/>
      <c r="J696" s="1272"/>
      <c r="K696" s="1272"/>
      <c r="L696" s="1272"/>
      <c r="M696" s="1272"/>
      <c r="N696" s="1272"/>
      <c r="O696" s="1272"/>
    </row>
    <row r="697" spans="2:15">
      <c r="B697" s="658"/>
      <c r="D697" s="1272"/>
      <c r="E697" s="1272"/>
      <c r="F697" s="1272"/>
      <c r="G697" s="1272"/>
      <c r="H697" s="1272"/>
      <c r="I697" s="1272"/>
      <c r="J697" s="1272"/>
      <c r="K697" s="1272"/>
      <c r="L697" s="1272"/>
      <c r="M697" s="1272"/>
      <c r="N697" s="1272"/>
      <c r="O697" s="1272"/>
    </row>
    <row r="698" spans="2:15">
      <c r="B698" s="658"/>
      <c r="D698" s="1272"/>
      <c r="E698" s="1272"/>
      <c r="F698" s="1272"/>
      <c r="G698" s="1272"/>
      <c r="H698" s="1272"/>
      <c r="I698" s="1272"/>
      <c r="J698" s="1272"/>
      <c r="K698" s="1272"/>
      <c r="L698" s="1272"/>
      <c r="M698" s="1272"/>
      <c r="N698" s="1272"/>
      <c r="O698" s="1272"/>
    </row>
    <row r="699" spans="2:15">
      <c r="B699" s="658"/>
      <c r="D699" s="1272"/>
      <c r="E699" s="1272"/>
      <c r="F699" s="1272"/>
      <c r="G699" s="1272"/>
      <c r="H699" s="1272"/>
      <c r="I699" s="1272"/>
      <c r="J699" s="1272"/>
      <c r="K699" s="1272"/>
      <c r="L699" s="1272"/>
      <c r="M699" s="1272"/>
      <c r="N699" s="1272"/>
      <c r="O699" s="1272"/>
    </row>
    <row r="700" spans="2:15">
      <c r="B700" s="658"/>
      <c r="D700" s="1272"/>
      <c r="E700" s="1272"/>
      <c r="F700" s="1272"/>
      <c r="G700" s="1272"/>
      <c r="H700" s="1272"/>
      <c r="I700" s="1272"/>
      <c r="J700" s="1272"/>
      <c r="K700" s="1272"/>
      <c r="L700" s="1272"/>
      <c r="M700" s="1272"/>
      <c r="N700" s="1272"/>
      <c r="O700" s="1272"/>
    </row>
    <row r="701" spans="2:15">
      <c r="B701" s="658"/>
      <c r="D701" s="1272"/>
      <c r="E701" s="1272"/>
      <c r="F701" s="1272"/>
      <c r="G701" s="1272"/>
      <c r="H701" s="1272"/>
      <c r="I701" s="1272"/>
      <c r="J701" s="1272"/>
      <c r="K701" s="1272"/>
      <c r="L701" s="1272"/>
      <c r="M701" s="1272"/>
      <c r="N701" s="1272"/>
      <c r="O701" s="1272"/>
    </row>
    <row r="702" spans="2:15">
      <c r="B702" s="658"/>
      <c r="D702" s="1272"/>
      <c r="E702" s="1272"/>
      <c r="F702" s="1272"/>
      <c r="G702" s="1272"/>
      <c r="H702" s="1272"/>
      <c r="I702" s="1272"/>
      <c r="J702" s="1272"/>
      <c r="K702" s="1272"/>
      <c r="L702" s="1272"/>
      <c r="M702" s="1272"/>
      <c r="N702" s="1272"/>
      <c r="O702" s="1272"/>
    </row>
    <row r="703" spans="2:15">
      <c r="B703" s="658"/>
      <c r="D703" s="1272"/>
      <c r="E703" s="1272"/>
      <c r="F703" s="1272"/>
      <c r="G703" s="1272"/>
      <c r="H703" s="1272"/>
      <c r="I703" s="1272"/>
      <c r="J703" s="1272"/>
      <c r="K703" s="1272"/>
      <c r="L703" s="1272"/>
      <c r="M703" s="1272"/>
      <c r="N703" s="1272"/>
      <c r="O703" s="1272"/>
    </row>
    <row r="704" spans="2:15">
      <c r="B704" s="658"/>
      <c r="D704" s="1272"/>
      <c r="E704" s="1272"/>
      <c r="F704" s="1272"/>
      <c r="G704" s="1272"/>
      <c r="H704" s="1272"/>
      <c r="I704" s="1272"/>
      <c r="J704" s="1272"/>
      <c r="K704" s="1272"/>
      <c r="L704" s="1272"/>
      <c r="M704" s="1272"/>
      <c r="N704" s="1272"/>
      <c r="O704" s="1272"/>
    </row>
    <row r="705" spans="2:15">
      <c r="B705" s="658"/>
      <c r="D705" s="1272"/>
      <c r="E705" s="1272"/>
      <c r="F705" s="1272"/>
      <c r="G705" s="1272"/>
      <c r="H705" s="1272"/>
      <c r="I705" s="1272"/>
      <c r="J705" s="1272"/>
      <c r="K705" s="1272"/>
      <c r="L705" s="1272"/>
      <c r="M705" s="1272"/>
      <c r="N705" s="1272"/>
      <c r="O705" s="1272"/>
    </row>
    <row r="706" spans="2:15">
      <c r="B706" s="658"/>
      <c r="D706" s="1272"/>
      <c r="E706" s="1272"/>
      <c r="F706" s="1272"/>
      <c r="G706" s="1272"/>
      <c r="H706" s="1272"/>
      <c r="I706" s="1272"/>
      <c r="J706" s="1272"/>
      <c r="K706" s="1272"/>
      <c r="L706" s="1272"/>
      <c r="M706" s="1272"/>
      <c r="N706" s="1272"/>
      <c r="O706" s="1272"/>
    </row>
    <row r="707" spans="2:15">
      <c r="B707" s="658"/>
      <c r="D707" s="1272"/>
      <c r="E707" s="1272"/>
      <c r="F707" s="1272"/>
      <c r="G707" s="1272"/>
      <c r="H707" s="1272"/>
      <c r="I707" s="1272"/>
      <c r="J707" s="1272"/>
      <c r="K707" s="1272"/>
      <c r="L707" s="1272"/>
      <c r="M707" s="1272"/>
      <c r="N707" s="1272"/>
      <c r="O707" s="1272"/>
    </row>
    <row r="708" spans="2:15">
      <c r="B708" s="658"/>
      <c r="D708" s="1272"/>
      <c r="E708" s="1272"/>
      <c r="F708" s="1272"/>
      <c r="G708" s="1272"/>
      <c r="H708" s="1272"/>
      <c r="I708" s="1272"/>
      <c r="J708" s="1272"/>
      <c r="K708" s="1272"/>
      <c r="L708" s="1272"/>
      <c r="M708" s="1272"/>
      <c r="N708" s="1272"/>
      <c r="O708" s="1272"/>
    </row>
    <row r="709" spans="2:15">
      <c r="B709" s="658"/>
      <c r="D709" s="1272"/>
      <c r="E709" s="1272"/>
      <c r="F709" s="1272"/>
      <c r="G709" s="1272"/>
      <c r="H709" s="1272"/>
      <c r="I709" s="1272"/>
      <c r="J709" s="1272"/>
      <c r="K709" s="1272"/>
      <c r="L709" s="1272"/>
      <c r="M709" s="1272"/>
      <c r="N709" s="1272"/>
      <c r="O709" s="1272"/>
    </row>
    <row r="710" spans="2:15">
      <c r="B710" s="658"/>
      <c r="D710" s="1272"/>
      <c r="E710" s="1272"/>
      <c r="F710" s="1272"/>
      <c r="G710" s="1272"/>
      <c r="H710" s="1272"/>
      <c r="I710" s="1272"/>
      <c r="J710" s="1272"/>
      <c r="K710" s="1272"/>
      <c r="L710" s="1272"/>
      <c r="M710" s="1272"/>
      <c r="N710" s="1272"/>
      <c r="O710" s="1272"/>
    </row>
    <row r="711" spans="2:15">
      <c r="B711" s="658"/>
      <c r="D711" s="1272"/>
      <c r="E711" s="1272"/>
      <c r="F711" s="1272"/>
      <c r="G711" s="1272"/>
      <c r="H711" s="1272"/>
      <c r="I711" s="1272"/>
      <c r="J711" s="1272"/>
      <c r="K711" s="1272"/>
      <c r="L711" s="1272"/>
      <c r="M711" s="1272"/>
      <c r="N711" s="1272"/>
      <c r="O711" s="1272"/>
    </row>
    <row r="712" spans="2:15">
      <c r="B712" s="658"/>
      <c r="D712" s="1272"/>
      <c r="E712" s="1272"/>
      <c r="F712" s="1272"/>
      <c r="G712" s="1272"/>
      <c r="H712" s="1272"/>
      <c r="I712" s="1272"/>
      <c r="J712" s="1272"/>
      <c r="K712" s="1272"/>
      <c r="L712" s="1272"/>
      <c r="M712" s="1272"/>
      <c r="N712" s="1272"/>
      <c r="O712" s="1272"/>
    </row>
    <row r="713" spans="2:15">
      <c r="B713" s="658"/>
      <c r="D713" s="1272"/>
      <c r="E713" s="1272"/>
      <c r="F713" s="1272"/>
      <c r="G713" s="1272"/>
      <c r="H713" s="1272"/>
      <c r="I713" s="1272"/>
      <c r="J713" s="1272"/>
      <c r="K713" s="1272"/>
      <c r="L713" s="1272"/>
      <c r="M713" s="1272"/>
      <c r="N713" s="1272"/>
      <c r="O713" s="1272"/>
    </row>
    <row r="714" spans="2:15">
      <c r="B714" s="658"/>
      <c r="D714" s="1272"/>
      <c r="E714" s="1272"/>
      <c r="F714" s="1272"/>
      <c r="G714" s="1272"/>
      <c r="H714" s="1272"/>
      <c r="I714" s="1272"/>
      <c r="J714" s="1272"/>
      <c r="K714" s="1272"/>
      <c r="L714" s="1272"/>
      <c r="M714" s="1272"/>
      <c r="N714" s="1272"/>
      <c r="O714" s="1272"/>
    </row>
    <row r="715" spans="2:15">
      <c r="B715" s="658"/>
      <c r="D715" s="1272"/>
      <c r="E715" s="1272"/>
      <c r="F715" s="1272"/>
      <c r="G715" s="1272"/>
      <c r="H715" s="1272"/>
      <c r="I715" s="1272"/>
      <c r="J715" s="1272"/>
      <c r="K715" s="1272"/>
      <c r="L715" s="1272"/>
      <c r="M715" s="1272"/>
      <c r="N715" s="1272"/>
      <c r="O715" s="1272"/>
    </row>
    <row r="716" spans="2:15">
      <c r="B716" s="658"/>
      <c r="D716" s="1272"/>
      <c r="E716" s="1272"/>
      <c r="F716" s="1272"/>
      <c r="G716" s="1272"/>
      <c r="H716" s="1272"/>
      <c r="I716" s="1272"/>
      <c r="J716" s="1272"/>
      <c r="K716" s="1272"/>
      <c r="L716" s="1272"/>
      <c r="M716" s="1272"/>
      <c r="N716" s="1272"/>
      <c r="O716" s="1272"/>
    </row>
    <row r="717" spans="2:15">
      <c r="B717" s="658"/>
      <c r="D717" s="1272"/>
      <c r="E717" s="1272"/>
      <c r="F717" s="1272"/>
      <c r="G717" s="1272"/>
      <c r="H717" s="1272"/>
      <c r="I717" s="1272"/>
      <c r="J717" s="1272"/>
      <c r="K717" s="1272"/>
      <c r="L717" s="1272"/>
      <c r="M717" s="1272"/>
      <c r="N717" s="1272"/>
      <c r="O717" s="1272"/>
    </row>
    <row r="718" spans="2:15">
      <c r="B718" s="658"/>
      <c r="D718" s="1272"/>
      <c r="E718" s="1272"/>
      <c r="F718" s="1272"/>
      <c r="G718" s="1272"/>
      <c r="H718" s="1272"/>
      <c r="I718" s="1272"/>
      <c r="J718" s="1272"/>
      <c r="K718" s="1272"/>
      <c r="L718" s="1272"/>
      <c r="M718" s="1272"/>
      <c r="N718" s="1272"/>
      <c r="O718" s="1272"/>
    </row>
    <row r="719" spans="2:15">
      <c r="B719" s="658"/>
      <c r="D719" s="1272"/>
      <c r="E719" s="1272"/>
      <c r="F719" s="1272"/>
      <c r="G719" s="1272"/>
      <c r="H719" s="1272"/>
      <c r="I719" s="1272"/>
      <c r="J719" s="1272"/>
      <c r="K719" s="1272"/>
      <c r="L719" s="1272"/>
      <c r="M719" s="1272"/>
      <c r="N719" s="1272"/>
      <c r="O719" s="1272"/>
    </row>
    <row r="720" spans="2:15">
      <c r="B720" s="658"/>
      <c r="D720" s="1272"/>
      <c r="E720" s="1272"/>
      <c r="F720" s="1272"/>
      <c r="G720" s="1272"/>
      <c r="H720" s="1272"/>
      <c r="I720" s="1272"/>
      <c r="J720" s="1272"/>
      <c r="K720" s="1272"/>
      <c r="L720" s="1272"/>
      <c r="M720" s="1272"/>
      <c r="N720" s="1272"/>
      <c r="O720" s="1272"/>
    </row>
    <row r="721" spans="2:15">
      <c r="B721" s="658"/>
      <c r="D721" s="1272"/>
      <c r="E721" s="1272"/>
      <c r="F721" s="1272"/>
      <c r="G721" s="1272"/>
      <c r="H721" s="1272"/>
      <c r="I721" s="1272"/>
      <c r="J721" s="1272"/>
      <c r="K721" s="1272"/>
      <c r="L721" s="1272"/>
      <c r="M721" s="1272"/>
      <c r="N721" s="1272"/>
      <c r="O721" s="1272"/>
    </row>
    <row r="722" spans="2:15">
      <c r="B722" s="658"/>
      <c r="D722" s="1272"/>
      <c r="E722" s="1272"/>
      <c r="F722" s="1272"/>
      <c r="G722" s="1272"/>
      <c r="H722" s="1272"/>
      <c r="I722" s="1272"/>
      <c r="J722" s="1272"/>
      <c r="K722" s="1272"/>
      <c r="L722" s="1272"/>
      <c r="M722" s="1272"/>
      <c r="N722" s="1272"/>
      <c r="O722" s="1272"/>
    </row>
    <row r="723" spans="2:15">
      <c r="B723" s="658"/>
      <c r="D723" s="1272"/>
      <c r="E723" s="1272"/>
      <c r="F723" s="1272"/>
      <c r="G723" s="1272"/>
      <c r="H723" s="1272"/>
      <c r="I723" s="1272"/>
      <c r="J723" s="1272"/>
      <c r="K723" s="1272"/>
      <c r="L723" s="1272"/>
      <c r="M723" s="1272"/>
      <c r="N723" s="1272"/>
      <c r="O723" s="1272"/>
    </row>
    <row r="724" spans="2:15">
      <c r="B724" s="658"/>
      <c r="D724" s="1272"/>
      <c r="E724" s="1272"/>
      <c r="F724" s="1272"/>
      <c r="G724" s="1272"/>
      <c r="H724" s="1272"/>
      <c r="I724" s="1272"/>
      <c r="J724" s="1272"/>
      <c r="K724" s="1272"/>
      <c r="L724" s="1272"/>
      <c r="M724" s="1272"/>
      <c r="N724" s="1272"/>
      <c r="O724" s="1272"/>
    </row>
    <row r="725" spans="2:15">
      <c r="B725" s="658"/>
      <c r="D725" s="1272"/>
      <c r="E725" s="1272"/>
      <c r="F725" s="1272"/>
      <c r="G725" s="1272"/>
      <c r="H725" s="1272"/>
      <c r="I725" s="1272"/>
      <c r="J725" s="1272"/>
      <c r="K725" s="1272"/>
      <c r="L725" s="1272"/>
      <c r="M725" s="1272"/>
      <c r="N725" s="1272"/>
      <c r="O725" s="1272"/>
    </row>
    <row r="726" spans="2:15">
      <c r="B726" s="658"/>
      <c r="D726" s="1272"/>
      <c r="E726" s="1272"/>
      <c r="F726" s="1272"/>
      <c r="G726" s="1272"/>
      <c r="H726" s="1272"/>
      <c r="I726" s="1272"/>
      <c r="J726" s="1272"/>
      <c r="K726" s="1272"/>
      <c r="L726" s="1272"/>
      <c r="M726" s="1272"/>
      <c r="N726" s="1272"/>
      <c r="O726" s="1272"/>
    </row>
    <row r="727" spans="2:15">
      <c r="B727" s="658"/>
      <c r="D727" s="1272"/>
      <c r="E727" s="1272"/>
      <c r="F727" s="1272"/>
      <c r="G727" s="1272"/>
      <c r="H727" s="1272"/>
      <c r="I727" s="1272"/>
      <c r="J727" s="1272"/>
      <c r="K727" s="1272"/>
      <c r="L727" s="1272"/>
      <c r="M727" s="1272"/>
      <c r="N727" s="1272"/>
      <c r="O727" s="1272"/>
    </row>
    <row r="728" spans="2:15">
      <c r="B728" s="658"/>
      <c r="D728" s="1272"/>
      <c r="E728" s="1272"/>
      <c r="F728" s="1272"/>
      <c r="G728" s="1272"/>
      <c r="H728" s="1272"/>
      <c r="I728" s="1272"/>
      <c r="J728" s="1272"/>
      <c r="K728" s="1272"/>
      <c r="L728" s="1272"/>
      <c r="M728" s="1272"/>
      <c r="N728" s="1272"/>
      <c r="O728" s="1272"/>
    </row>
    <row r="729" spans="2:15">
      <c r="B729" s="658"/>
      <c r="D729" s="1272"/>
      <c r="E729" s="1272"/>
      <c r="F729" s="1272"/>
      <c r="G729" s="1272"/>
      <c r="H729" s="1272"/>
      <c r="I729" s="1272"/>
      <c r="J729" s="1272"/>
      <c r="K729" s="1272"/>
      <c r="L729" s="1272"/>
      <c r="M729" s="1272"/>
      <c r="N729" s="1272"/>
      <c r="O729" s="1272"/>
    </row>
    <row r="730" spans="2:15">
      <c r="B730" s="658"/>
      <c r="D730" s="1272"/>
      <c r="E730" s="1272"/>
      <c r="F730" s="1272"/>
      <c r="G730" s="1272"/>
      <c r="H730" s="1272"/>
      <c r="I730" s="1272"/>
      <c r="J730" s="1272"/>
      <c r="K730" s="1272"/>
      <c r="L730" s="1272"/>
      <c r="M730" s="1272"/>
      <c r="N730" s="1272"/>
      <c r="O730" s="1272"/>
    </row>
    <row r="731" spans="2:15">
      <c r="B731" s="658"/>
      <c r="D731" s="1272"/>
      <c r="E731" s="1272"/>
      <c r="F731" s="1272"/>
      <c r="G731" s="1272"/>
      <c r="H731" s="1272"/>
      <c r="I731" s="1272"/>
      <c r="J731" s="1272"/>
      <c r="K731" s="1272"/>
      <c r="L731" s="1272"/>
      <c r="M731" s="1272"/>
      <c r="N731" s="1272"/>
      <c r="O731" s="1272"/>
    </row>
    <row r="732" spans="2:15">
      <c r="B732" s="658"/>
      <c r="D732" s="1272"/>
      <c r="E732" s="1272"/>
      <c r="F732" s="1272"/>
      <c r="G732" s="1272"/>
      <c r="H732" s="1272"/>
      <c r="I732" s="1272"/>
      <c r="J732" s="1272"/>
      <c r="K732" s="1272"/>
      <c r="L732" s="1272"/>
      <c r="M732" s="1272"/>
      <c r="N732" s="1272"/>
      <c r="O732" s="1272"/>
    </row>
    <row r="733" spans="2:15">
      <c r="B733" s="658"/>
      <c r="D733" s="1272"/>
      <c r="E733" s="1272"/>
      <c r="F733" s="1272"/>
      <c r="G733" s="1272"/>
      <c r="H733" s="1272"/>
      <c r="I733" s="1272"/>
      <c r="J733" s="1272"/>
      <c r="K733" s="1272"/>
      <c r="L733" s="1272"/>
      <c r="M733" s="1272"/>
      <c r="N733" s="1272"/>
      <c r="O733" s="1272"/>
    </row>
    <row r="734" spans="2:15">
      <c r="B734" s="658"/>
      <c r="D734" s="1272"/>
      <c r="E734" s="1272"/>
      <c r="F734" s="1272"/>
      <c r="G734" s="1272"/>
      <c r="H734" s="1272"/>
      <c r="I734" s="1272"/>
      <c r="J734" s="1272"/>
      <c r="K734" s="1272"/>
      <c r="L734" s="1272"/>
      <c r="M734" s="1272"/>
      <c r="N734" s="1272"/>
      <c r="O734" s="1272"/>
    </row>
    <row r="735" spans="2:15">
      <c r="B735" s="658"/>
      <c r="D735" s="1272"/>
      <c r="E735" s="1272"/>
      <c r="F735" s="1272"/>
      <c r="G735" s="1272"/>
      <c r="H735" s="1272"/>
      <c r="I735" s="1272"/>
      <c r="J735" s="1272"/>
      <c r="K735" s="1272"/>
      <c r="L735" s="1272"/>
      <c r="M735" s="1272"/>
      <c r="N735" s="1272"/>
      <c r="O735" s="1272"/>
    </row>
    <row r="736" spans="2:15">
      <c r="B736" s="658"/>
      <c r="D736" s="1272"/>
      <c r="E736" s="1272"/>
      <c r="F736" s="1272"/>
      <c r="G736" s="1272"/>
      <c r="H736" s="1272"/>
      <c r="I736" s="1272"/>
      <c r="J736" s="1272"/>
      <c r="K736" s="1272"/>
      <c r="L736" s="1272"/>
      <c r="M736" s="1272"/>
      <c r="N736" s="1272"/>
      <c r="O736" s="1272"/>
    </row>
    <row r="737" spans="2:15">
      <c r="B737" s="658"/>
      <c r="D737" s="1272"/>
      <c r="E737" s="1272"/>
      <c r="F737" s="1272"/>
      <c r="G737" s="1272"/>
      <c r="H737" s="1272"/>
      <c r="I737" s="1272"/>
      <c r="J737" s="1272"/>
      <c r="K737" s="1272"/>
      <c r="L737" s="1272"/>
      <c r="M737" s="1272"/>
      <c r="N737" s="1272"/>
      <c r="O737" s="1272"/>
    </row>
    <row r="738" spans="2:15">
      <c r="B738" s="658"/>
      <c r="D738" s="1272"/>
      <c r="E738" s="1272"/>
      <c r="F738" s="1272"/>
      <c r="G738" s="1272"/>
      <c r="H738" s="1272"/>
      <c r="I738" s="1272"/>
      <c r="J738" s="1272"/>
      <c r="K738" s="1272"/>
      <c r="L738" s="1272"/>
      <c r="M738" s="1272"/>
      <c r="N738" s="1272"/>
      <c r="O738" s="1272"/>
    </row>
    <row r="739" spans="2:15">
      <c r="B739" s="658"/>
      <c r="D739" s="1272"/>
      <c r="E739" s="1272"/>
      <c r="F739" s="1272"/>
      <c r="G739" s="1272"/>
      <c r="H739" s="1272"/>
      <c r="I739" s="1272"/>
      <c r="J739" s="1272"/>
      <c r="K739" s="1272"/>
      <c r="L739" s="1272"/>
      <c r="M739" s="1272"/>
      <c r="N739" s="1272"/>
      <c r="O739" s="1272"/>
    </row>
    <row r="740" spans="2:15">
      <c r="B740" s="658"/>
      <c r="D740" s="1272"/>
      <c r="E740" s="1272"/>
      <c r="F740" s="1272"/>
      <c r="G740" s="1272"/>
      <c r="H740" s="1272"/>
      <c r="I740" s="1272"/>
      <c r="J740" s="1272"/>
      <c r="K740" s="1272"/>
      <c r="L740" s="1272"/>
      <c r="M740" s="1272"/>
      <c r="N740" s="1272"/>
      <c r="O740" s="1272"/>
    </row>
    <row r="741" spans="2:15">
      <c r="B741" s="658"/>
      <c r="D741" s="1272"/>
      <c r="E741" s="1272"/>
      <c r="F741" s="1272"/>
      <c r="G741" s="1272"/>
      <c r="H741" s="1272"/>
      <c r="I741" s="1272"/>
      <c r="J741" s="1272"/>
      <c r="K741" s="1272"/>
      <c r="L741" s="1272"/>
      <c r="M741" s="1272"/>
      <c r="N741" s="1272"/>
      <c r="O741" s="1272"/>
    </row>
    <row r="742" spans="2:15">
      <c r="B742" s="658"/>
      <c r="D742" s="1272"/>
      <c r="E742" s="1272"/>
      <c r="F742" s="1272"/>
      <c r="G742" s="1272"/>
      <c r="H742" s="1272"/>
      <c r="I742" s="1272"/>
      <c r="J742" s="1272"/>
      <c r="K742" s="1272"/>
      <c r="L742" s="1272"/>
      <c r="M742" s="1272"/>
      <c r="N742" s="1272"/>
      <c r="O742" s="1272"/>
    </row>
    <row r="743" spans="2:15">
      <c r="B743" s="658"/>
      <c r="D743" s="1272"/>
      <c r="E743" s="1272"/>
      <c r="F743" s="1272"/>
      <c r="G743" s="1272"/>
      <c r="H743" s="1272"/>
      <c r="I743" s="1272"/>
      <c r="J743" s="1272"/>
      <c r="K743" s="1272"/>
      <c r="L743" s="1272"/>
      <c r="M743" s="1272"/>
      <c r="N743" s="1272"/>
      <c r="O743" s="1272"/>
    </row>
    <row r="744" spans="2:15">
      <c r="B744" s="658"/>
      <c r="D744" s="1272"/>
      <c r="E744" s="1272"/>
      <c r="F744" s="1272"/>
      <c r="G744" s="1272"/>
      <c r="H744" s="1272"/>
      <c r="I744" s="1272"/>
      <c r="J744" s="1272"/>
      <c r="K744" s="1272"/>
      <c r="L744" s="1272"/>
      <c r="M744" s="1272"/>
      <c r="N744" s="1272"/>
      <c r="O744" s="1272"/>
    </row>
    <row r="745" spans="2:15">
      <c r="B745" s="658"/>
      <c r="D745" s="1272"/>
      <c r="E745" s="1272"/>
      <c r="F745" s="1272"/>
      <c r="G745" s="1272"/>
      <c r="H745" s="1272"/>
      <c r="I745" s="1272"/>
      <c r="J745" s="1272"/>
      <c r="K745" s="1272"/>
      <c r="L745" s="1272"/>
      <c r="M745" s="1272"/>
      <c r="N745" s="1272"/>
      <c r="O745" s="1272"/>
    </row>
    <row r="746" spans="2:15">
      <c r="B746" s="658"/>
      <c r="D746" s="1272"/>
      <c r="E746" s="1272"/>
      <c r="F746" s="1272"/>
      <c r="G746" s="1272"/>
      <c r="H746" s="1272"/>
      <c r="I746" s="1272"/>
      <c r="J746" s="1272"/>
      <c r="K746" s="1272"/>
      <c r="L746" s="1272"/>
      <c r="M746" s="1272"/>
      <c r="N746" s="1272"/>
      <c r="O746" s="1272"/>
    </row>
    <row r="747" spans="2:15">
      <c r="B747" s="658"/>
      <c r="D747" s="1272"/>
      <c r="E747" s="1272"/>
      <c r="F747" s="1272"/>
      <c r="G747" s="1272"/>
      <c r="H747" s="1272"/>
      <c r="I747" s="1272"/>
      <c r="J747" s="1272"/>
      <c r="K747" s="1272"/>
      <c r="L747" s="1272"/>
      <c r="M747" s="1272"/>
      <c r="N747" s="1272"/>
      <c r="O747" s="1272"/>
    </row>
    <row r="748" spans="2:15">
      <c r="B748" s="658"/>
      <c r="D748" s="1272"/>
      <c r="E748" s="1272"/>
      <c r="F748" s="1272"/>
      <c r="G748" s="1272"/>
      <c r="H748" s="1272"/>
      <c r="I748" s="1272"/>
      <c r="J748" s="1272"/>
      <c r="K748" s="1272"/>
      <c r="L748" s="1272"/>
      <c r="M748" s="1272"/>
      <c r="N748" s="1272"/>
      <c r="O748" s="1272"/>
    </row>
    <row r="749" spans="2:15">
      <c r="B749" s="658"/>
      <c r="D749" s="1272"/>
      <c r="E749" s="1272"/>
      <c r="F749" s="1272"/>
      <c r="G749" s="1272"/>
      <c r="H749" s="1272"/>
      <c r="I749" s="1272"/>
      <c r="J749" s="1272"/>
      <c r="K749" s="1272"/>
      <c r="L749" s="1272"/>
      <c r="M749" s="1272"/>
      <c r="N749" s="1272"/>
      <c r="O749" s="1272"/>
    </row>
    <row r="750" spans="2:15">
      <c r="B750" s="658"/>
      <c r="D750" s="1272"/>
      <c r="E750" s="1272"/>
      <c r="F750" s="1272"/>
      <c r="G750" s="1272"/>
      <c r="H750" s="1272"/>
      <c r="I750" s="1272"/>
      <c r="J750" s="1272"/>
      <c r="K750" s="1272"/>
      <c r="L750" s="1272"/>
      <c r="M750" s="1272"/>
      <c r="N750" s="1272"/>
      <c r="O750" s="1272"/>
    </row>
    <row r="751" spans="2:15">
      <c r="B751" s="658"/>
      <c r="D751" s="1272"/>
      <c r="E751" s="1272"/>
      <c r="F751" s="1272"/>
      <c r="G751" s="1272"/>
      <c r="H751" s="1272"/>
      <c r="I751" s="1272"/>
      <c r="J751" s="1272"/>
      <c r="K751" s="1272"/>
      <c r="L751" s="1272"/>
      <c r="M751" s="1272"/>
      <c r="N751" s="1272"/>
      <c r="O751" s="1272"/>
    </row>
    <row r="752" spans="2:15">
      <c r="B752" s="658"/>
      <c r="D752" s="1272"/>
      <c r="E752" s="1272"/>
      <c r="F752" s="1272"/>
      <c r="G752" s="1272"/>
      <c r="H752" s="1272"/>
      <c r="I752" s="1272"/>
      <c r="J752" s="1272"/>
      <c r="K752" s="1272"/>
      <c r="L752" s="1272"/>
      <c r="M752" s="1272"/>
      <c r="N752" s="1272"/>
      <c r="O752" s="1272"/>
    </row>
    <row r="753" spans="2:15">
      <c r="B753" s="658"/>
      <c r="D753" s="1272"/>
      <c r="E753" s="1272"/>
      <c r="F753" s="1272"/>
      <c r="G753" s="1272"/>
      <c r="H753" s="1272"/>
      <c r="I753" s="1272"/>
      <c r="J753" s="1272"/>
      <c r="K753" s="1272"/>
      <c r="L753" s="1272"/>
      <c r="M753" s="1272"/>
      <c r="N753" s="1272"/>
      <c r="O753" s="1272"/>
    </row>
    <row r="754" spans="2:15">
      <c r="B754" s="658"/>
      <c r="D754" s="1272"/>
      <c r="E754" s="1272"/>
      <c r="F754" s="1272"/>
      <c r="G754" s="1272"/>
      <c r="H754" s="1272"/>
      <c r="I754" s="1272"/>
      <c r="J754" s="1272"/>
      <c r="K754" s="1272"/>
      <c r="L754" s="1272"/>
      <c r="M754" s="1272"/>
      <c r="N754" s="1272"/>
      <c r="O754" s="1272"/>
    </row>
    <row r="755" spans="2:15">
      <c r="B755" s="658"/>
      <c r="D755" s="1272"/>
      <c r="E755" s="1272"/>
      <c r="F755" s="1272"/>
      <c r="G755" s="1272"/>
      <c r="H755" s="1272"/>
      <c r="I755" s="1272"/>
      <c r="J755" s="1272"/>
      <c r="K755" s="1272"/>
      <c r="L755" s="1272"/>
      <c r="M755" s="1272"/>
      <c r="N755" s="1272"/>
      <c r="O755" s="1272"/>
    </row>
    <row r="756" spans="2:15">
      <c r="B756" s="658"/>
      <c r="D756" s="1272"/>
      <c r="E756" s="1272"/>
      <c r="F756" s="1272"/>
      <c r="G756" s="1272"/>
      <c r="H756" s="1272"/>
      <c r="I756" s="1272"/>
      <c r="J756" s="1272"/>
      <c r="K756" s="1272"/>
      <c r="L756" s="1272"/>
      <c r="M756" s="1272"/>
      <c r="N756" s="1272"/>
      <c r="O756" s="1272"/>
    </row>
    <row r="757" spans="2:15">
      <c r="B757" s="658"/>
      <c r="D757" s="1272"/>
      <c r="E757" s="1272"/>
      <c r="F757" s="1272"/>
      <c r="G757" s="1272"/>
      <c r="H757" s="1272"/>
      <c r="I757" s="1272"/>
      <c r="J757" s="1272"/>
      <c r="K757" s="1272"/>
      <c r="L757" s="1272"/>
      <c r="M757" s="1272"/>
      <c r="N757" s="1272"/>
      <c r="O757" s="1272"/>
    </row>
    <row r="758" spans="2:15">
      <c r="B758" s="658"/>
      <c r="D758" s="1272"/>
      <c r="E758" s="1272"/>
      <c r="F758" s="1272"/>
      <c r="G758" s="1272"/>
      <c r="H758" s="1272"/>
      <c r="I758" s="1272"/>
      <c r="J758" s="1272"/>
      <c r="K758" s="1272"/>
      <c r="L758" s="1272"/>
      <c r="M758" s="1272"/>
      <c r="N758" s="1272"/>
      <c r="O758" s="1272"/>
    </row>
    <row r="759" spans="2:15">
      <c r="B759" s="658"/>
      <c r="D759" s="1272"/>
      <c r="E759" s="1272"/>
      <c r="F759" s="1272"/>
      <c r="G759" s="1272"/>
      <c r="H759" s="1272"/>
      <c r="I759" s="1272"/>
      <c r="J759" s="1272"/>
      <c r="K759" s="1272"/>
      <c r="L759" s="1272"/>
      <c r="M759" s="1272"/>
      <c r="N759" s="1272"/>
      <c r="O759" s="1272"/>
    </row>
    <row r="760" spans="2:15">
      <c r="B760" s="658"/>
      <c r="D760" s="1272"/>
      <c r="E760" s="1272"/>
      <c r="F760" s="1272"/>
      <c r="G760" s="1272"/>
      <c r="H760" s="1272"/>
      <c r="I760" s="1272"/>
      <c r="J760" s="1272"/>
      <c r="K760" s="1272"/>
      <c r="L760" s="1272"/>
      <c r="M760" s="1272"/>
      <c r="N760" s="1272"/>
      <c r="O760" s="1272"/>
    </row>
    <row r="761" spans="2:15">
      <c r="B761" s="658"/>
      <c r="D761" s="1272"/>
      <c r="E761" s="1272"/>
      <c r="F761" s="1272"/>
      <c r="G761" s="1272"/>
      <c r="H761" s="1272"/>
      <c r="I761" s="1272"/>
      <c r="J761" s="1272"/>
      <c r="K761" s="1272"/>
      <c r="L761" s="1272"/>
      <c r="M761" s="1272"/>
      <c r="N761" s="1272"/>
      <c r="O761" s="1272"/>
    </row>
    <row r="762" spans="2:15">
      <c r="B762" s="658"/>
      <c r="D762" s="1272"/>
      <c r="E762" s="1272"/>
      <c r="F762" s="1272"/>
      <c r="G762" s="1272"/>
      <c r="H762" s="1272"/>
      <c r="I762" s="1272"/>
      <c r="J762" s="1272"/>
      <c r="K762" s="1272"/>
      <c r="L762" s="1272"/>
      <c r="M762" s="1272"/>
      <c r="N762" s="1272"/>
      <c r="O762" s="1272"/>
    </row>
    <row r="763" spans="2:15">
      <c r="B763" s="658"/>
      <c r="D763" s="1272"/>
      <c r="E763" s="1272"/>
      <c r="F763" s="1272"/>
      <c r="G763" s="1272"/>
      <c r="H763" s="1272"/>
      <c r="I763" s="1272"/>
      <c r="J763" s="1272"/>
      <c r="K763" s="1272"/>
      <c r="L763" s="1272"/>
      <c r="M763" s="1272"/>
      <c r="N763" s="1272"/>
      <c r="O763" s="1272"/>
    </row>
    <row r="764" spans="2:15">
      <c r="B764" s="658"/>
      <c r="D764" s="1272"/>
      <c r="E764" s="1272"/>
      <c r="F764" s="1272"/>
      <c r="G764" s="1272"/>
      <c r="H764" s="1272"/>
      <c r="I764" s="1272"/>
      <c r="J764" s="1272"/>
      <c r="K764" s="1272"/>
      <c r="L764" s="1272"/>
      <c r="M764" s="1272"/>
      <c r="N764" s="1272"/>
      <c r="O764" s="1272"/>
    </row>
    <row r="765" spans="2:15">
      <c r="B765" s="658"/>
      <c r="D765" s="1272"/>
      <c r="E765" s="1272"/>
      <c r="F765" s="1272"/>
      <c r="G765" s="1272"/>
      <c r="H765" s="1272"/>
      <c r="I765" s="1272"/>
      <c r="J765" s="1272"/>
      <c r="K765" s="1272"/>
      <c r="L765" s="1272"/>
      <c r="M765" s="1272"/>
      <c r="N765" s="1272"/>
      <c r="O765" s="1272"/>
    </row>
    <row r="766" spans="2:15">
      <c r="B766" s="658"/>
      <c r="D766" s="1272"/>
      <c r="E766" s="1272"/>
      <c r="F766" s="1272"/>
      <c r="G766" s="1272"/>
      <c r="H766" s="1272"/>
      <c r="I766" s="1272"/>
      <c r="J766" s="1272"/>
      <c r="K766" s="1272"/>
      <c r="L766" s="1272"/>
      <c r="M766" s="1272"/>
      <c r="N766" s="1272"/>
      <c r="O766" s="1272"/>
    </row>
    <row r="767" spans="2:15">
      <c r="B767" s="658"/>
      <c r="D767" s="1272"/>
      <c r="E767" s="1272"/>
      <c r="F767" s="1272"/>
      <c r="G767" s="1272"/>
      <c r="H767" s="1272"/>
      <c r="I767" s="1272"/>
      <c r="J767" s="1272"/>
      <c r="K767" s="1272"/>
      <c r="L767" s="1272"/>
      <c r="M767" s="1272"/>
      <c r="N767" s="1272"/>
      <c r="O767" s="1272"/>
    </row>
    <row r="768" spans="2:15">
      <c r="B768" s="658"/>
      <c r="D768" s="1272"/>
      <c r="E768" s="1272"/>
      <c r="F768" s="1272"/>
      <c r="G768" s="1272"/>
      <c r="H768" s="1272"/>
      <c r="I768" s="1272"/>
      <c r="J768" s="1272"/>
      <c r="K768" s="1272"/>
      <c r="L768" s="1272"/>
      <c r="M768" s="1272"/>
      <c r="N768" s="1272"/>
      <c r="O768" s="1272"/>
    </row>
    <row r="769" spans="2:15">
      <c r="B769" s="658"/>
      <c r="D769" s="1272"/>
      <c r="E769" s="1272"/>
      <c r="F769" s="1272"/>
      <c r="G769" s="1272"/>
      <c r="H769" s="1272"/>
      <c r="I769" s="1272"/>
      <c r="J769" s="1272"/>
      <c r="K769" s="1272"/>
      <c r="L769" s="1272"/>
      <c r="M769" s="1272"/>
      <c r="N769" s="1272"/>
      <c r="O769" s="1272"/>
    </row>
    <row r="770" spans="2:15">
      <c r="B770" s="658"/>
      <c r="D770" s="1272"/>
      <c r="E770" s="1272"/>
      <c r="F770" s="1272"/>
      <c r="G770" s="1272"/>
      <c r="H770" s="1272"/>
      <c r="I770" s="1272"/>
      <c r="J770" s="1272"/>
      <c r="K770" s="1272"/>
      <c r="L770" s="1272"/>
      <c r="M770" s="1272"/>
      <c r="N770" s="1272"/>
      <c r="O770" s="1272"/>
    </row>
    <row r="771" spans="2:15">
      <c r="B771" s="658"/>
      <c r="D771" s="1272"/>
      <c r="E771" s="1272"/>
      <c r="F771" s="1272"/>
      <c r="G771" s="1272"/>
      <c r="H771" s="1272"/>
      <c r="I771" s="1272"/>
      <c r="J771" s="1272"/>
      <c r="K771" s="1272"/>
      <c r="L771" s="1272"/>
      <c r="M771" s="1272"/>
      <c r="N771" s="1272"/>
      <c r="O771" s="1272"/>
    </row>
    <row r="772" spans="2:15">
      <c r="B772" s="658"/>
      <c r="D772" s="1272"/>
      <c r="E772" s="1272"/>
      <c r="F772" s="1272"/>
      <c r="G772" s="1272"/>
      <c r="H772" s="1272"/>
      <c r="I772" s="1272"/>
      <c r="J772" s="1272"/>
      <c r="K772" s="1272"/>
      <c r="L772" s="1272"/>
      <c r="M772" s="1272"/>
      <c r="N772" s="1272"/>
      <c r="O772" s="1272"/>
    </row>
    <row r="773" spans="2:15">
      <c r="B773" s="658"/>
      <c r="D773" s="1272"/>
      <c r="E773" s="1272"/>
      <c r="F773" s="1272"/>
      <c r="G773" s="1272"/>
      <c r="H773" s="1272"/>
      <c r="I773" s="1272"/>
      <c r="J773" s="1272"/>
      <c r="K773" s="1272"/>
      <c r="L773" s="1272"/>
      <c r="M773" s="1272"/>
      <c r="N773" s="1272"/>
      <c r="O773" s="1272"/>
    </row>
    <row r="774" spans="2:15">
      <c r="B774" s="658"/>
      <c r="D774" s="1272"/>
      <c r="E774" s="1272"/>
      <c r="F774" s="1272"/>
      <c r="G774" s="1272"/>
      <c r="H774" s="1272"/>
      <c r="I774" s="1272"/>
      <c r="J774" s="1272"/>
      <c r="K774" s="1272"/>
      <c r="L774" s="1272"/>
      <c r="M774" s="1272"/>
      <c r="N774" s="1272"/>
      <c r="O774" s="1272"/>
    </row>
    <row r="775" spans="2:15">
      <c r="B775" s="658"/>
      <c r="D775" s="1272"/>
      <c r="E775" s="1272"/>
      <c r="F775" s="1272"/>
      <c r="G775" s="1272"/>
      <c r="H775" s="1272"/>
      <c r="I775" s="1272"/>
      <c r="J775" s="1272"/>
      <c r="K775" s="1272"/>
      <c r="L775" s="1272"/>
      <c r="M775" s="1272"/>
      <c r="N775" s="1272"/>
      <c r="O775" s="1272"/>
    </row>
    <row r="776" spans="2:15">
      <c r="B776" s="658"/>
      <c r="D776" s="1272"/>
      <c r="E776" s="1272"/>
      <c r="F776" s="1272"/>
      <c r="G776" s="1272"/>
      <c r="H776" s="1272"/>
      <c r="I776" s="1272"/>
      <c r="J776" s="1272"/>
      <c r="K776" s="1272"/>
      <c r="L776" s="1272"/>
      <c r="M776" s="1272"/>
      <c r="N776" s="1272"/>
      <c r="O776" s="1272"/>
    </row>
    <row r="777" spans="2:15">
      <c r="B777" s="658"/>
      <c r="D777" s="1272"/>
      <c r="E777" s="1272"/>
      <c r="F777" s="1272"/>
      <c r="G777" s="1272"/>
      <c r="H777" s="1272"/>
      <c r="I777" s="1272"/>
      <c r="J777" s="1272"/>
      <c r="K777" s="1272"/>
      <c r="L777" s="1272"/>
      <c r="M777" s="1272"/>
      <c r="N777" s="1272"/>
      <c r="O777" s="1272"/>
    </row>
    <row r="778" spans="2:15">
      <c r="B778" s="658"/>
      <c r="D778" s="1272"/>
      <c r="E778" s="1272"/>
      <c r="F778" s="1272"/>
      <c r="G778" s="1272"/>
      <c r="H778" s="1272"/>
      <c r="I778" s="1272"/>
      <c r="J778" s="1272"/>
      <c r="K778" s="1272"/>
      <c r="L778" s="1272"/>
      <c r="M778" s="1272"/>
      <c r="N778" s="1272"/>
      <c r="O778" s="1272"/>
    </row>
    <row r="779" spans="2:15">
      <c r="B779" s="658"/>
      <c r="D779" s="1272"/>
      <c r="E779" s="1272"/>
      <c r="F779" s="1272"/>
      <c r="G779" s="1272"/>
      <c r="H779" s="1272"/>
      <c r="I779" s="1272"/>
      <c r="J779" s="1272"/>
      <c r="K779" s="1272"/>
      <c r="L779" s="1272"/>
      <c r="M779" s="1272"/>
      <c r="N779" s="1272"/>
      <c r="O779" s="1272"/>
    </row>
    <row r="780" spans="2:15">
      <c r="B780" s="658"/>
      <c r="D780" s="1272"/>
      <c r="E780" s="1272"/>
      <c r="F780" s="1272"/>
      <c r="G780" s="1272"/>
      <c r="H780" s="1272"/>
      <c r="I780" s="1272"/>
      <c r="J780" s="1272"/>
      <c r="K780" s="1272"/>
      <c r="L780" s="1272"/>
      <c r="M780" s="1272"/>
      <c r="N780" s="1272"/>
      <c r="O780" s="1272"/>
    </row>
    <row r="781" spans="2:15">
      <c r="B781" s="658"/>
      <c r="D781" s="1272"/>
      <c r="E781" s="1272"/>
      <c r="F781" s="1272"/>
      <c r="G781" s="1272"/>
      <c r="H781" s="1272"/>
      <c r="I781" s="1272"/>
      <c r="J781" s="1272"/>
      <c r="K781" s="1272"/>
      <c r="L781" s="1272"/>
      <c r="M781" s="1272"/>
      <c r="N781" s="1272"/>
      <c r="O781" s="1272"/>
    </row>
    <row r="782" spans="2:15">
      <c r="B782" s="658"/>
      <c r="D782" s="1272"/>
      <c r="E782" s="1272"/>
      <c r="F782" s="1272"/>
      <c r="G782" s="1272"/>
      <c r="H782" s="1272"/>
      <c r="I782" s="1272"/>
      <c r="J782" s="1272"/>
      <c r="K782" s="1272"/>
      <c r="L782" s="1272"/>
      <c r="M782" s="1272"/>
      <c r="N782" s="1272"/>
      <c r="O782" s="1272"/>
    </row>
    <row r="783" spans="2:15">
      <c r="B783" s="658"/>
      <c r="D783" s="1272"/>
      <c r="E783" s="1272"/>
      <c r="F783" s="1272"/>
      <c r="G783" s="1272"/>
      <c r="H783" s="1272"/>
      <c r="I783" s="1272"/>
      <c r="J783" s="1272"/>
      <c r="K783" s="1272"/>
      <c r="L783" s="1272"/>
      <c r="M783" s="1272"/>
      <c r="N783" s="1272"/>
      <c r="O783" s="1272"/>
    </row>
    <row r="784" spans="2:15">
      <c r="B784" s="658"/>
      <c r="D784" s="1272"/>
      <c r="E784" s="1272"/>
      <c r="F784" s="1272"/>
      <c r="G784" s="1272"/>
      <c r="H784" s="1272"/>
      <c r="I784" s="1272"/>
      <c r="J784" s="1272"/>
      <c r="K784" s="1272"/>
      <c r="L784" s="1272"/>
      <c r="M784" s="1272"/>
      <c r="N784" s="1272"/>
      <c r="O784" s="1272"/>
    </row>
    <row r="785" spans="2:15">
      <c r="B785" s="658"/>
      <c r="D785" s="1272"/>
      <c r="E785" s="1272"/>
      <c r="F785" s="1272"/>
      <c r="G785" s="1272"/>
      <c r="H785" s="1272"/>
      <c r="I785" s="1272"/>
      <c r="J785" s="1272"/>
      <c r="K785" s="1272"/>
      <c r="L785" s="1272"/>
      <c r="M785" s="1272"/>
      <c r="N785" s="1272"/>
      <c r="O785" s="1272"/>
    </row>
    <row r="786" spans="2:15">
      <c r="B786" s="658"/>
      <c r="D786" s="1272"/>
      <c r="E786" s="1272"/>
      <c r="F786" s="1272"/>
      <c r="G786" s="1272"/>
      <c r="H786" s="1272"/>
      <c r="I786" s="1272"/>
      <c r="J786" s="1272"/>
      <c r="K786" s="1272"/>
      <c r="L786" s="1272"/>
      <c r="M786" s="1272"/>
      <c r="N786" s="1272"/>
      <c r="O786" s="1272"/>
    </row>
    <row r="787" spans="2:15">
      <c r="B787" s="658"/>
      <c r="D787" s="1272"/>
      <c r="E787" s="1272"/>
      <c r="F787" s="1272"/>
      <c r="G787" s="1272"/>
      <c r="H787" s="1272"/>
      <c r="I787" s="1272"/>
      <c r="J787" s="1272"/>
      <c r="K787" s="1272"/>
      <c r="L787" s="1272"/>
      <c r="M787" s="1272"/>
      <c r="N787" s="1272"/>
      <c r="O787" s="1272"/>
    </row>
    <row r="788" spans="2:15">
      <c r="B788" s="658"/>
      <c r="D788" s="1272"/>
      <c r="E788" s="1272"/>
      <c r="F788" s="1272"/>
      <c r="G788" s="1272"/>
      <c r="H788" s="1272"/>
      <c r="I788" s="1272"/>
      <c r="J788" s="1272"/>
      <c r="K788" s="1272"/>
      <c r="L788" s="1272"/>
      <c r="M788" s="1272"/>
      <c r="N788" s="1272"/>
      <c r="O788" s="1272"/>
    </row>
    <row r="789" spans="2:15">
      <c r="B789" s="658"/>
      <c r="D789" s="1272"/>
      <c r="E789" s="1272"/>
      <c r="F789" s="1272"/>
      <c r="G789" s="1272"/>
      <c r="H789" s="1272"/>
      <c r="I789" s="1272"/>
      <c r="J789" s="1272"/>
      <c r="K789" s="1272"/>
      <c r="L789" s="1272"/>
      <c r="M789" s="1272"/>
      <c r="N789" s="1272"/>
      <c r="O789" s="1272"/>
    </row>
    <row r="790" spans="2:15">
      <c r="B790" s="658"/>
      <c r="D790" s="1272"/>
      <c r="E790" s="1272"/>
      <c r="F790" s="1272"/>
      <c r="G790" s="1272"/>
      <c r="H790" s="1272"/>
      <c r="I790" s="1272"/>
      <c r="J790" s="1272"/>
      <c r="K790" s="1272"/>
      <c r="L790" s="1272"/>
      <c r="M790" s="1272"/>
      <c r="N790" s="1272"/>
      <c r="O790" s="1272"/>
    </row>
    <row r="791" spans="2:15">
      <c r="B791" s="658"/>
      <c r="D791" s="1272"/>
      <c r="E791" s="1272"/>
      <c r="F791" s="1272"/>
      <c r="G791" s="1272"/>
      <c r="H791" s="1272"/>
      <c r="I791" s="1272"/>
      <c r="J791" s="1272"/>
      <c r="K791" s="1272"/>
      <c r="L791" s="1272"/>
      <c r="M791" s="1272"/>
      <c r="N791" s="1272"/>
      <c r="O791" s="1272"/>
    </row>
    <row r="792" spans="2:15">
      <c r="B792" s="658"/>
      <c r="D792" s="1272"/>
      <c r="E792" s="1272"/>
      <c r="F792" s="1272"/>
      <c r="G792" s="1272"/>
      <c r="H792" s="1272"/>
      <c r="I792" s="1272"/>
      <c r="J792" s="1272"/>
      <c r="K792" s="1272"/>
      <c r="L792" s="1272"/>
      <c r="M792" s="1272"/>
      <c r="N792" s="1272"/>
      <c r="O792" s="1272"/>
    </row>
    <row r="793" spans="2:15">
      <c r="B793" s="658"/>
      <c r="D793" s="1272"/>
      <c r="E793" s="1272"/>
      <c r="F793" s="1272"/>
      <c r="G793" s="1272"/>
      <c r="H793" s="1272"/>
      <c r="I793" s="1272"/>
      <c r="J793" s="1272"/>
      <c r="K793" s="1272"/>
      <c r="L793" s="1272"/>
      <c r="M793" s="1272"/>
      <c r="N793" s="1272"/>
      <c r="O793" s="1272"/>
    </row>
    <row r="794" spans="2:15">
      <c r="B794" s="658"/>
      <c r="D794" s="1272"/>
      <c r="E794" s="1272"/>
      <c r="F794" s="1272"/>
      <c r="G794" s="1272"/>
      <c r="H794" s="1272"/>
      <c r="I794" s="1272"/>
      <c r="J794" s="1272"/>
      <c r="K794" s="1272"/>
      <c r="L794" s="1272"/>
      <c r="M794" s="1272"/>
      <c r="N794" s="1272"/>
      <c r="O794" s="1272"/>
    </row>
    <row r="795" spans="2:15">
      <c r="B795" s="658"/>
      <c r="D795" s="1272"/>
      <c r="E795" s="1272"/>
      <c r="F795" s="1272"/>
      <c r="G795" s="1272"/>
      <c r="H795" s="1272"/>
      <c r="I795" s="1272"/>
      <c r="J795" s="1272"/>
      <c r="K795" s="1272"/>
      <c r="L795" s="1272"/>
      <c r="M795" s="1272"/>
      <c r="N795" s="1272"/>
      <c r="O795" s="1272"/>
    </row>
    <row r="796" spans="2:15">
      <c r="B796" s="658"/>
      <c r="D796" s="1272"/>
      <c r="E796" s="1272"/>
      <c r="F796" s="1272"/>
      <c r="G796" s="1272"/>
      <c r="H796" s="1272"/>
      <c r="I796" s="1272"/>
      <c r="J796" s="1272"/>
      <c r="K796" s="1272"/>
      <c r="L796" s="1272"/>
      <c r="M796" s="1272"/>
      <c r="N796" s="1272"/>
      <c r="O796" s="1272"/>
    </row>
    <row r="797" spans="2:15">
      <c r="B797" s="658"/>
      <c r="D797" s="1272"/>
      <c r="E797" s="1272"/>
      <c r="F797" s="1272"/>
      <c r="G797" s="1272"/>
      <c r="H797" s="1272"/>
      <c r="I797" s="1272"/>
      <c r="J797" s="1272"/>
      <c r="K797" s="1272"/>
      <c r="L797" s="1272"/>
      <c r="M797" s="1272"/>
      <c r="N797" s="1272"/>
      <c r="O797" s="1272"/>
    </row>
    <row r="798" spans="2:15">
      <c r="B798" s="658"/>
      <c r="D798" s="1272"/>
      <c r="E798" s="1272"/>
      <c r="F798" s="1272"/>
      <c r="G798" s="1272"/>
      <c r="H798" s="1272"/>
      <c r="I798" s="1272"/>
      <c r="J798" s="1272"/>
      <c r="K798" s="1272"/>
      <c r="L798" s="1272"/>
      <c r="M798" s="1272"/>
      <c r="N798" s="1272"/>
      <c r="O798" s="1272"/>
    </row>
    <row r="799" spans="2:15">
      <c r="B799" s="658"/>
      <c r="D799" s="1272"/>
      <c r="E799" s="1272"/>
      <c r="F799" s="1272"/>
      <c r="G799" s="1272"/>
      <c r="H799" s="1272"/>
      <c r="I799" s="1272"/>
      <c r="J799" s="1272"/>
      <c r="K799" s="1272"/>
      <c r="L799" s="1272"/>
      <c r="M799" s="1272"/>
      <c r="N799" s="1272"/>
      <c r="O799" s="1272"/>
    </row>
    <row r="800" spans="2:15">
      <c r="B800" s="658"/>
      <c r="D800" s="1272"/>
      <c r="E800" s="1272"/>
      <c r="F800" s="1272"/>
      <c r="G800" s="1272"/>
      <c r="H800" s="1272"/>
      <c r="I800" s="1272"/>
      <c r="J800" s="1272"/>
      <c r="K800" s="1272"/>
      <c r="L800" s="1272"/>
      <c r="M800" s="1272"/>
      <c r="N800" s="1272"/>
      <c r="O800" s="1272"/>
    </row>
    <row r="801" spans="2:15">
      <c r="B801" s="658"/>
      <c r="D801" s="1272"/>
      <c r="E801" s="1272"/>
      <c r="F801" s="1272"/>
      <c r="G801" s="1272"/>
      <c r="H801" s="1272"/>
      <c r="I801" s="1272"/>
      <c r="J801" s="1272"/>
      <c r="K801" s="1272"/>
      <c r="L801" s="1272"/>
      <c r="M801" s="1272"/>
      <c r="N801" s="1272"/>
      <c r="O801" s="1272"/>
    </row>
    <row r="802" spans="2:15">
      <c r="B802" s="658"/>
      <c r="D802" s="1272"/>
      <c r="E802" s="1272"/>
      <c r="F802" s="1272"/>
      <c r="G802" s="1272"/>
      <c r="H802" s="1272"/>
      <c r="I802" s="1272"/>
      <c r="J802" s="1272"/>
      <c r="K802" s="1272"/>
      <c r="L802" s="1272"/>
      <c r="M802" s="1272"/>
      <c r="N802" s="1272"/>
      <c r="O802" s="1272"/>
    </row>
    <row r="803" spans="2:15">
      <c r="B803" s="658"/>
      <c r="D803" s="1272"/>
      <c r="E803" s="1272"/>
      <c r="F803" s="1272"/>
      <c r="G803" s="1272"/>
      <c r="H803" s="1272"/>
      <c r="I803" s="1272"/>
      <c r="J803" s="1272"/>
      <c r="K803" s="1272"/>
      <c r="L803" s="1272"/>
      <c r="M803" s="1272"/>
      <c r="N803" s="1272"/>
      <c r="O803" s="1272"/>
    </row>
    <row r="804" spans="2:15">
      <c r="B804" s="658"/>
      <c r="D804" s="1272"/>
      <c r="E804" s="1272"/>
      <c r="F804" s="1272"/>
      <c r="G804" s="1272"/>
      <c r="H804" s="1272"/>
      <c r="I804" s="1272"/>
      <c r="J804" s="1272"/>
      <c r="K804" s="1272"/>
      <c r="L804" s="1272"/>
      <c r="M804" s="1272"/>
      <c r="N804" s="1272"/>
      <c r="O804" s="1272"/>
    </row>
    <row r="805" spans="2:15">
      <c r="B805" s="658"/>
      <c r="D805" s="1272"/>
      <c r="E805" s="1272"/>
      <c r="F805" s="1272"/>
      <c r="G805" s="1272"/>
      <c r="H805" s="1272"/>
      <c r="I805" s="1272"/>
      <c r="J805" s="1272"/>
      <c r="K805" s="1272"/>
      <c r="L805" s="1272"/>
      <c r="M805" s="1272"/>
      <c r="N805" s="1272"/>
      <c r="O805" s="1272"/>
    </row>
    <row r="806" spans="2:15">
      <c r="B806" s="658"/>
      <c r="D806" s="1272"/>
      <c r="E806" s="1272"/>
      <c r="F806" s="1272"/>
      <c r="G806" s="1272"/>
      <c r="H806" s="1272"/>
      <c r="I806" s="1272"/>
      <c r="J806" s="1272"/>
      <c r="K806" s="1272"/>
      <c r="L806" s="1272"/>
      <c r="M806" s="1272"/>
      <c r="N806" s="1272"/>
      <c r="O806" s="1272"/>
    </row>
    <row r="807" spans="2:15">
      <c r="B807" s="658"/>
      <c r="D807" s="1272"/>
      <c r="E807" s="1272"/>
      <c r="F807" s="1272"/>
      <c r="G807" s="1272"/>
      <c r="H807" s="1272"/>
      <c r="I807" s="1272"/>
      <c r="J807" s="1272"/>
      <c r="K807" s="1272"/>
      <c r="L807" s="1272"/>
      <c r="M807" s="1272"/>
      <c r="N807" s="1272"/>
      <c r="O807" s="1272"/>
    </row>
    <row r="808" spans="2:15">
      <c r="B808" s="658"/>
      <c r="D808" s="1272"/>
      <c r="E808" s="1272"/>
      <c r="F808" s="1272"/>
      <c r="G808" s="1272"/>
      <c r="H808" s="1272"/>
      <c r="I808" s="1272"/>
      <c r="J808" s="1272"/>
      <c r="K808" s="1272"/>
      <c r="L808" s="1272"/>
      <c r="M808" s="1272"/>
      <c r="N808" s="1272"/>
      <c r="O808" s="1272"/>
    </row>
    <row r="809" spans="2:15">
      <c r="B809" s="658"/>
      <c r="D809" s="1272"/>
      <c r="E809" s="1272"/>
      <c r="F809" s="1272"/>
      <c r="G809" s="1272"/>
      <c r="H809" s="1272"/>
      <c r="I809" s="1272"/>
      <c r="J809" s="1272"/>
      <c r="K809" s="1272"/>
      <c r="L809" s="1272"/>
      <c r="M809" s="1272"/>
      <c r="N809" s="1272"/>
      <c r="O809" s="1272"/>
    </row>
    <row r="810" spans="2:15">
      <c r="B810" s="658"/>
      <c r="D810" s="1272"/>
      <c r="E810" s="1272"/>
      <c r="F810" s="1272"/>
      <c r="G810" s="1272"/>
      <c r="H810" s="1272"/>
      <c r="I810" s="1272"/>
      <c r="J810" s="1272"/>
      <c r="K810" s="1272"/>
      <c r="L810" s="1272"/>
      <c r="M810" s="1272"/>
      <c r="N810" s="1272"/>
      <c r="O810" s="1272"/>
    </row>
    <row r="811" spans="2:15">
      <c r="B811" s="658"/>
      <c r="D811" s="1272"/>
      <c r="E811" s="1272"/>
      <c r="F811" s="1272"/>
      <c r="G811" s="1272"/>
      <c r="H811" s="1272"/>
      <c r="I811" s="1272"/>
      <c r="J811" s="1272"/>
      <c r="K811" s="1272"/>
      <c r="L811" s="1272"/>
      <c r="M811" s="1272"/>
      <c r="N811" s="1272"/>
      <c r="O811" s="1272"/>
    </row>
    <row r="812" spans="2:15">
      <c r="B812" s="658"/>
      <c r="D812" s="1272"/>
      <c r="E812" s="1272"/>
      <c r="F812" s="1272"/>
      <c r="G812" s="1272"/>
      <c r="H812" s="1272"/>
      <c r="I812" s="1272"/>
      <c r="J812" s="1272"/>
      <c r="K812" s="1272"/>
      <c r="L812" s="1272"/>
      <c r="M812" s="1272"/>
      <c r="N812" s="1272"/>
      <c r="O812" s="1272"/>
    </row>
    <row r="813" spans="2:15">
      <c r="B813" s="658"/>
      <c r="D813" s="1272"/>
      <c r="E813" s="1272"/>
      <c r="F813" s="1272"/>
      <c r="G813" s="1272"/>
      <c r="H813" s="1272"/>
      <c r="I813" s="1272"/>
      <c r="J813" s="1272"/>
      <c r="K813" s="1272"/>
      <c r="L813" s="1272"/>
      <c r="M813" s="1272"/>
      <c r="N813" s="1272"/>
      <c r="O813" s="1272"/>
    </row>
    <row r="814" spans="2:15">
      <c r="B814" s="658"/>
      <c r="D814" s="1272"/>
      <c r="E814" s="1272"/>
      <c r="F814" s="1272"/>
      <c r="G814" s="1272"/>
      <c r="H814" s="1272"/>
      <c r="I814" s="1272"/>
      <c r="J814" s="1272"/>
      <c r="K814" s="1272"/>
      <c r="L814" s="1272"/>
      <c r="M814" s="1272"/>
      <c r="N814" s="1272"/>
      <c r="O814" s="1272"/>
    </row>
    <row r="815" spans="2:15">
      <c r="B815" s="658"/>
      <c r="D815" s="1272"/>
      <c r="E815" s="1272"/>
      <c r="F815" s="1272"/>
      <c r="G815" s="1272"/>
      <c r="H815" s="1272"/>
      <c r="I815" s="1272"/>
      <c r="J815" s="1272"/>
      <c r="K815" s="1272"/>
      <c r="L815" s="1272"/>
      <c r="M815" s="1272"/>
      <c r="N815" s="1272"/>
      <c r="O815" s="1272"/>
    </row>
    <row r="816" spans="2:15">
      <c r="B816" s="658"/>
      <c r="D816" s="1272"/>
      <c r="E816" s="1272"/>
      <c r="F816" s="1272"/>
      <c r="G816" s="1272"/>
      <c r="H816" s="1272"/>
      <c r="I816" s="1272"/>
      <c r="J816" s="1272"/>
      <c r="K816" s="1272"/>
      <c r="L816" s="1272"/>
      <c r="M816" s="1272"/>
      <c r="N816" s="1272"/>
      <c r="O816" s="1272"/>
    </row>
    <row r="817" spans="2:15">
      <c r="B817" s="658"/>
      <c r="D817" s="1272"/>
      <c r="E817" s="1272"/>
      <c r="F817" s="1272"/>
      <c r="G817" s="1272"/>
      <c r="H817" s="1272"/>
      <c r="I817" s="1272"/>
      <c r="J817" s="1272"/>
      <c r="K817" s="1272"/>
      <c r="L817" s="1272"/>
      <c r="M817" s="1272"/>
      <c r="N817" s="1272"/>
      <c r="O817" s="1272"/>
    </row>
    <row r="818" spans="2:15">
      <c r="B818" s="658"/>
      <c r="D818" s="1272"/>
      <c r="E818" s="1272"/>
      <c r="F818" s="1272"/>
      <c r="G818" s="1272"/>
      <c r="H818" s="1272"/>
      <c r="I818" s="1272"/>
      <c r="J818" s="1272"/>
      <c r="K818" s="1272"/>
      <c r="L818" s="1272"/>
      <c r="M818" s="1272"/>
      <c r="N818" s="1272"/>
      <c r="O818" s="1272"/>
    </row>
    <row r="819" spans="2:15">
      <c r="B819" s="658"/>
      <c r="D819" s="1272"/>
      <c r="E819" s="1272"/>
      <c r="F819" s="1272"/>
      <c r="G819" s="1272"/>
      <c r="H819" s="1272"/>
      <c r="I819" s="1272"/>
      <c r="J819" s="1272"/>
      <c r="K819" s="1272"/>
      <c r="L819" s="1272"/>
      <c r="M819" s="1272"/>
      <c r="N819" s="1272"/>
      <c r="O819" s="1272"/>
    </row>
    <row r="820" spans="2:15">
      <c r="B820" s="658"/>
      <c r="D820" s="1272"/>
      <c r="E820" s="1272"/>
      <c r="F820" s="1272"/>
      <c r="G820" s="1272"/>
      <c r="H820" s="1272"/>
      <c r="I820" s="1272"/>
      <c r="J820" s="1272"/>
      <c r="K820" s="1272"/>
      <c r="L820" s="1272"/>
      <c r="M820" s="1272"/>
      <c r="N820" s="1272"/>
      <c r="O820" s="1272"/>
    </row>
    <row r="821" spans="2:15">
      <c r="B821" s="658"/>
      <c r="D821" s="1272"/>
      <c r="E821" s="1272"/>
      <c r="F821" s="1272"/>
      <c r="G821" s="1272"/>
      <c r="H821" s="1272"/>
      <c r="I821" s="1272"/>
      <c r="J821" s="1272"/>
      <c r="K821" s="1272"/>
      <c r="L821" s="1272"/>
      <c r="M821" s="1272"/>
      <c r="N821" s="1272"/>
      <c r="O821" s="1272"/>
    </row>
    <row r="822" spans="2:15">
      <c r="B822" s="658"/>
      <c r="D822" s="1272"/>
      <c r="E822" s="1272"/>
      <c r="F822" s="1272"/>
      <c r="G822" s="1272"/>
      <c r="H822" s="1272"/>
      <c r="I822" s="1272"/>
      <c r="J822" s="1272"/>
      <c r="K822" s="1272"/>
      <c r="L822" s="1272"/>
      <c r="M822" s="1272"/>
      <c r="N822" s="1272"/>
      <c r="O822" s="1272"/>
    </row>
    <row r="823" spans="2:15">
      <c r="B823" s="658"/>
      <c r="D823" s="1272"/>
      <c r="E823" s="1272"/>
      <c r="F823" s="1272"/>
      <c r="G823" s="1272"/>
      <c r="H823" s="1272"/>
      <c r="I823" s="1272"/>
      <c r="J823" s="1272"/>
      <c r="K823" s="1272"/>
      <c r="L823" s="1272"/>
      <c r="M823" s="1272"/>
      <c r="N823" s="1272"/>
      <c r="O823" s="1272"/>
    </row>
    <row r="824" spans="2:15">
      <c r="B824" s="658"/>
      <c r="D824" s="1272"/>
      <c r="E824" s="1272"/>
      <c r="F824" s="1272"/>
      <c r="G824" s="1272"/>
      <c r="H824" s="1272"/>
      <c r="I824" s="1272"/>
      <c r="J824" s="1272"/>
      <c r="K824" s="1272"/>
      <c r="L824" s="1272"/>
      <c r="M824" s="1272"/>
      <c r="N824" s="1272"/>
      <c r="O824" s="1272"/>
    </row>
    <row r="825" spans="2:15">
      <c r="B825" s="658"/>
      <c r="D825" s="1272"/>
      <c r="E825" s="1272"/>
      <c r="F825" s="1272"/>
      <c r="G825" s="1272"/>
      <c r="H825" s="1272"/>
      <c r="I825" s="1272"/>
      <c r="J825" s="1272"/>
      <c r="K825" s="1272"/>
      <c r="L825" s="1272"/>
      <c r="M825" s="1272"/>
      <c r="N825" s="1272"/>
      <c r="O825" s="1272"/>
    </row>
    <row r="826" spans="2:15">
      <c r="B826" s="658"/>
      <c r="D826" s="1272"/>
      <c r="E826" s="1272"/>
      <c r="F826" s="1272"/>
      <c r="G826" s="1272"/>
      <c r="H826" s="1272"/>
      <c r="I826" s="1272"/>
      <c r="J826" s="1272"/>
      <c r="K826" s="1272"/>
      <c r="L826" s="1272"/>
      <c r="M826" s="1272"/>
      <c r="N826" s="1272"/>
      <c r="O826" s="1272"/>
    </row>
    <row r="827" spans="2:15">
      <c r="B827" s="658"/>
      <c r="D827" s="1272"/>
      <c r="E827" s="1272"/>
      <c r="F827" s="1272"/>
      <c r="G827" s="1272"/>
      <c r="H827" s="1272"/>
      <c r="I827" s="1272"/>
      <c r="J827" s="1272"/>
      <c r="K827" s="1272"/>
      <c r="L827" s="1272"/>
      <c r="M827" s="1272"/>
      <c r="N827" s="1272"/>
      <c r="O827" s="1272"/>
    </row>
    <row r="828" spans="2:15">
      <c r="B828" s="658"/>
      <c r="D828" s="1272"/>
      <c r="E828" s="1272"/>
      <c r="F828" s="1272"/>
      <c r="G828" s="1272"/>
      <c r="H828" s="1272"/>
      <c r="I828" s="1272"/>
      <c r="J828" s="1272"/>
      <c r="K828" s="1272"/>
      <c r="L828" s="1272"/>
      <c r="M828" s="1272"/>
      <c r="N828" s="1272"/>
      <c r="O828" s="1272"/>
    </row>
    <row r="829" spans="2:15">
      <c r="B829" s="658"/>
      <c r="D829" s="1272"/>
      <c r="E829" s="1272"/>
      <c r="F829" s="1272"/>
      <c r="G829" s="1272"/>
      <c r="H829" s="1272"/>
      <c r="I829" s="1272"/>
      <c r="J829" s="1272"/>
      <c r="K829" s="1272"/>
      <c r="L829" s="1272"/>
      <c r="M829" s="1272"/>
      <c r="N829" s="1272"/>
      <c r="O829" s="1272"/>
    </row>
    <row r="830" spans="2:15">
      <c r="B830" s="658"/>
      <c r="D830" s="1272"/>
      <c r="E830" s="1272"/>
      <c r="F830" s="1272"/>
      <c r="G830" s="1272"/>
      <c r="H830" s="1272"/>
      <c r="I830" s="1272"/>
      <c r="J830" s="1272"/>
      <c r="K830" s="1272"/>
      <c r="L830" s="1272"/>
      <c r="M830" s="1272"/>
      <c r="N830" s="1272"/>
      <c r="O830" s="1272"/>
    </row>
    <row r="831" spans="2:15">
      <c r="B831" s="658"/>
      <c r="D831" s="1272"/>
      <c r="E831" s="1272"/>
      <c r="F831" s="1272"/>
      <c r="G831" s="1272"/>
      <c r="H831" s="1272"/>
      <c r="I831" s="1272"/>
      <c r="J831" s="1272"/>
      <c r="K831" s="1272"/>
      <c r="L831" s="1272"/>
      <c r="M831" s="1272"/>
      <c r="N831" s="1272"/>
      <c r="O831" s="1272"/>
    </row>
    <row r="832" spans="2:15">
      <c r="B832" s="658"/>
      <c r="D832" s="1272"/>
      <c r="E832" s="1272"/>
      <c r="F832" s="1272"/>
      <c r="G832" s="1272"/>
      <c r="H832" s="1272"/>
      <c r="I832" s="1272"/>
      <c r="J832" s="1272"/>
      <c r="K832" s="1272"/>
      <c r="L832" s="1272"/>
      <c r="M832" s="1272"/>
      <c r="N832" s="1272"/>
      <c r="O832" s="1272"/>
    </row>
    <row r="833" spans="2:15">
      <c r="B833" s="658"/>
      <c r="D833" s="1272"/>
      <c r="E833" s="1272"/>
      <c r="F833" s="1272"/>
      <c r="G833" s="1272"/>
      <c r="H833" s="1272"/>
      <c r="I833" s="1272"/>
      <c r="J833" s="1272"/>
      <c r="K833" s="1272"/>
      <c r="L833" s="1272"/>
      <c r="M833" s="1272"/>
      <c r="N833" s="1272"/>
      <c r="O833" s="1272"/>
    </row>
    <row r="834" spans="2:15">
      <c r="B834" s="658"/>
      <c r="D834" s="1272"/>
      <c r="E834" s="1272"/>
      <c r="F834" s="1272"/>
      <c r="G834" s="1272"/>
      <c r="H834" s="1272"/>
      <c r="I834" s="1272"/>
      <c r="J834" s="1272"/>
      <c r="K834" s="1272"/>
      <c r="L834" s="1272"/>
      <c r="M834" s="1272"/>
      <c r="N834" s="1272"/>
      <c r="O834" s="1272"/>
    </row>
    <row r="835" spans="2:15">
      <c r="B835" s="658"/>
      <c r="D835" s="1272"/>
      <c r="E835" s="1272"/>
      <c r="F835" s="1272"/>
      <c r="G835" s="1272"/>
      <c r="H835" s="1272"/>
      <c r="I835" s="1272"/>
      <c r="J835" s="1272"/>
      <c r="K835" s="1272"/>
      <c r="L835" s="1272"/>
      <c r="M835" s="1272"/>
      <c r="N835" s="1272"/>
      <c r="O835" s="1272"/>
    </row>
    <row r="836" spans="2:15">
      <c r="B836" s="658"/>
      <c r="D836" s="1272"/>
      <c r="E836" s="1272"/>
      <c r="F836" s="1272"/>
      <c r="G836" s="1272"/>
      <c r="H836" s="1272"/>
      <c r="I836" s="1272"/>
      <c r="J836" s="1272"/>
      <c r="K836" s="1272"/>
      <c r="L836" s="1272"/>
      <c r="M836" s="1272"/>
      <c r="N836" s="1272"/>
      <c r="O836" s="1272"/>
    </row>
    <row r="837" spans="2:15">
      <c r="B837" s="658"/>
      <c r="D837" s="1272"/>
      <c r="E837" s="1272"/>
      <c r="F837" s="1272"/>
      <c r="G837" s="1272"/>
      <c r="H837" s="1272"/>
      <c r="I837" s="1272"/>
      <c r="J837" s="1272"/>
      <c r="K837" s="1272"/>
      <c r="L837" s="1272"/>
      <c r="M837" s="1272"/>
      <c r="N837" s="1272"/>
      <c r="O837" s="1272"/>
    </row>
    <row r="838" spans="2:15">
      <c r="B838" s="658"/>
      <c r="D838" s="1272"/>
      <c r="E838" s="1272"/>
      <c r="F838" s="1272"/>
      <c r="G838" s="1272"/>
      <c r="H838" s="1272"/>
      <c r="I838" s="1272"/>
      <c r="J838" s="1272"/>
      <c r="K838" s="1272"/>
      <c r="L838" s="1272"/>
      <c r="M838" s="1272"/>
      <c r="N838" s="1272"/>
      <c r="O838" s="1272"/>
    </row>
    <row r="839" spans="2:15">
      <c r="B839" s="658"/>
      <c r="D839" s="1272"/>
      <c r="E839" s="1272"/>
      <c r="F839" s="1272"/>
      <c r="G839" s="1272"/>
      <c r="H839" s="1272"/>
      <c r="I839" s="1272"/>
      <c r="J839" s="1272"/>
      <c r="K839" s="1272"/>
      <c r="L839" s="1272"/>
      <c r="M839" s="1272"/>
      <c r="N839" s="1272"/>
      <c r="O839" s="1272"/>
    </row>
    <row r="840" spans="2:15">
      <c r="B840" s="658"/>
      <c r="D840" s="1272"/>
      <c r="E840" s="1272"/>
      <c r="F840" s="1272"/>
      <c r="G840" s="1272"/>
      <c r="H840" s="1272"/>
      <c r="I840" s="1272"/>
      <c r="J840" s="1272"/>
      <c r="K840" s="1272"/>
      <c r="L840" s="1272"/>
      <c r="M840" s="1272"/>
      <c r="N840" s="1272"/>
      <c r="O840" s="1272"/>
    </row>
    <row r="841" spans="2:15">
      <c r="B841" s="658"/>
      <c r="D841" s="1272"/>
      <c r="E841" s="1272"/>
      <c r="F841" s="1272"/>
      <c r="G841" s="1272"/>
      <c r="H841" s="1272"/>
      <c r="I841" s="1272"/>
      <c r="J841" s="1272"/>
      <c r="K841" s="1272"/>
      <c r="L841" s="1272"/>
      <c r="M841" s="1272"/>
      <c r="N841" s="1272"/>
      <c r="O841" s="1272"/>
    </row>
    <row r="842" spans="2:15">
      <c r="B842" s="658"/>
      <c r="D842" s="1272"/>
      <c r="E842" s="1272"/>
      <c r="F842" s="1272"/>
      <c r="G842" s="1272"/>
      <c r="H842" s="1272"/>
      <c r="I842" s="1272"/>
      <c r="J842" s="1272"/>
      <c r="K842" s="1272"/>
      <c r="L842" s="1272"/>
      <c r="M842" s="1272"/>
      <c r="N842" s="1272"/>
      <c r="O842" s="1272"/>
    </row>
    <row r="843" spans="2:15">
      <c r="B843" s="658"/>
      <c r="D843" s="1272"/>
      <c r="E843" s="1272"/>
      <c r="F843" s="1272"/>
      <c r="G843" s="1272"/>
      <c r="H843" s="1272"/>
      <c r="I843" s="1272"/>
      <c r="J843" s="1272"/>
      <c r="K843" s="1272"/>
      <c r="L843" s="1272"/>
      <c r="M843" s="1272"/>
      <c r="N843" s="1272"/>
      <c r="O843" s="1272"/>
    </row>
    <row r="844" spans="2:15">
      <c r="B844" s="658"/>
      <c r="D844" s="1272"/>
      <c r="E844" s="1272"/>
      <c r="F844" s="1272"/>
      <c r="G844" s="1272"/>
      <c r="H844" s="1272"/>
      <c r="I844" s="1272"/>
      <c r="J844" s="1272"/>
      <c r="K844" s="1272"/>
      <c r="L844" s="1272"/>
      <c r="M844" s="1272"/>
      <c r="N844" s="1272"/>
      <c r="O844" s="1272"/>
    </row>
    <row r="845" spans="2:15">
      <c r="B845" s="658"/>
      <c r="D845" s="1272"/>
      <c r="E845" s="1272"/>
      <c r="F845" s="1272"/>
      <c r="G845" s="1272"/>
      <c r="H845" s="1272"/>
      <c r="I845" s="1272"/>
      <c r="J845" s="1272"/>
      <c r="K845" s="1272"/>
      <c r="L845" s="1272"/>
      <c r="M845" s="1272"/>
      <c r="N845" s="1272"/>
      <c r="O845" s="1272"/>
    </row>
    <row r="846" spans="2:15">
      <c r="B846" s="658"/>
      <c r="D846" s="1272"/>
      <c r="E846" s="1272"/>
      <c r="F846" s="1272"/>
      <c r="G846" s="1272"/>
      <c r="H846" s="1272"/>
      <c r="I846" s="1272"/>
      <c r="J846" s="1272"/>
      <c r="K846" s="1272"/>
      <c r="L846" s="1272"/>
      <c r="M846" s="1272"/>
      <c r="N846" s="1272"/>
      <c r="O846" s="1272"/>
    </row>
    <row r="847" spans="2:15">
      <c r="B847" s="658"/>
      <c r="D847" s="1272"/>
      <c r="E847" s="1272"/>
      <c r="F847" s="1272"/>
      <c r="G847" s="1272"/>
      <c r="H847" s="1272"/>
      <c r="I847" s="1272"/>
      <c r="J847" s="1272"/>
      <c r="K847" s="1272"/>
      <c r="L847" s="1272"/>
      <c r="M847" s="1272"/>
      <c r="N847" s="1272"/>
      <c r="O847" s="1272"/>
    </row>
    <row r="848" spans="2:15">
      <c r="B848" s="658"/>
      <c r="D848" s="1272"/>
      <c r="E848" s="1272"/>
      <c r="F848" s="1272"/>
      <c r="G848" s="1272"/>
      <c r="H848" s="1272"/>
      <c r="I848" s="1272"/>
      <c r="J848" s="1272"/>
      <c r="K848" s="1272"/>
      <c r="L848" s="1272"/>
      <c r="M848" s="1272"/>
      <c r="N848" s="1272"/>
      <c r="O848" s="1272"/>
    </row>
    <row r="849" spans="2:15">
      <c r="B849" s="658"/>
      <c r="D849" s="1272"/>
      <c r="E849" s="1272"/>
      <c r="F849" s="1272"/>
      <c r="G849" s="1272"/>
      <c r="H849" s="1272"/>
      <c r="I849" s="1272"/>
      <c r="J849" s="1272"/>
      <c r="K849" s="1272"/>
      <c r="L849" s="1272"/>
      <c r="M849" s="1272"/>
      <c r="N849" s="1272"/>
      <c r="O849" s="1272"/>
    </row>
    <row r="850" spans="2:15">
      <c r="B850" s="658"/>
      <c r="D850" s="1272"/>
      <c r="E850" s="1272"/>
      <c r="F850" s="1272"/>
      <c r="G850" s="1272"/>
      <c r="H850" s="1272"/>
      <c r="I850" s="1272"/>
      <c r="J850" s="1272"/>
      <c r="K850" s="1272"/>
      <c r="L850" s="1272"/>
      <c r="M850" s="1272"/>
      <c r="N850" s="1272"/>
      <c r="O850" s="1272"/>
    </row>
    <row r="851" spans="2:15">
      <c r="B851" s="658"/>
      <c r="D851" s="1272"/>
      <c r="E851" s="1272"/>
      <c r="F851" s="1272"/>
      <c r="G851" s="1272"/>
      <c r="H851" s="1272"/>
      <c r="I851" s="1272"/>
      <c r="J851" s="1272"/>
      <c r="K851" s="1272"/>
      <c r="L851" s="1272"/>
      <c r="M851" s="1272"/>
      <c r="N851" s="1272"/>
      <c r="O851" s="1272"/>
    </row>
    <row r="852" spans="2:15">
      <c r="B852" s="658"/>
      <c r="D852" s="1272"/>
      <c r="E852" s="1272"/>
      <c r="F852" s="1272"/>
      <c r="G852" s="1272"/>
      <c r="H852" s="1272"/>
      <c r="I852" s="1272"/>
      <c r="J852" s="1272"/>
      <c r="K852" s="1272"/>
      <c r="L852" s="1272"/>
      <c r="M852" s="1272"/>
      <c r="N852" s="1272"/>
      <c r="O852" s="1272"/>
    </row>
    <row r="853" spans="2:15">
      <c r="B853" s="658"/>
      <c r="D853" s="1272"/>
      <c r="E853" s="1272"/>
      <c r="F853" s="1272"/>
      <c r="G853" s="1272"/>
      <c r="H853" s="1272"/>
      <c r="I853" s="1272"/>
      <c r="J853" s="1272"/>
      <c r="K853" s="1272"/>
      <c r="L853" s="1272"/>
      <c r="M853" s="1272"/>
      <c r="N853" s="1272"/>
      <c r="O853" s="1272"/>
    </row>
    <row r="854" spans="2:15">
      <c r="B854" s="658"/>
      <c r="D854" s="1272"/>
      <c r="E854" s="1272"/>
      <c r="F854" s="1272"/>
      <c r="G854" s="1272"/>
      <c r="H854" s="1272"/>
      <c r="I854" s="1272"/>
      <c r="J854" s="1272"/>
      <c r="K854" s="1272"/>
      <c r="L854" s="1272"/>
      <c r="M854" s="1272"/>
      <c r="N854" s="1272"/>
      <c r="O854" s="1272"/>
    </row>
    <row r="855" spans="2:15">
      <c r="B855" s="658"/>
      <c r="D855" s="1272"/>
      <c r="E855" s="1272"/>
      <c r="F855" s="1272"/>
      <c r="G855" s="1272"/>
      <c r="H855" s="1272"/>
      <c r="I855" s="1272"/>
      <c r="J855" s="1272"/>
      <c r="K855" s="1272"/>
      <c r="L855" s="1272"/>
      <c r="M855" s="1272"/>
      <c r="N855" s="1272"/>
      <c r="O855" s="1272"/>
    </row>
    <row r="856" spans="2:15">
      <c r="B856" s="658"/>
      <c r="D856" s="1272"/>
      <c r="E856" s="1272"/>
      <c r="F856" s="1272"/>
      <c r="G856" s="1272"/>
      <c r="H856" s="1272"/>
      <c r="I856" s="1272"/>
      <c r="J856" s="1272"/>
      <c r="K856" s="1272"/>
      <c r="L856" s="1272"/>
      <c r="M856" s="1272"/>
      <c r="N856" s="1272"/>
      <c r="O856" s="1272"/>
    </row>
    <row r="857" spans="2:15">
      <c r="B857" s="658"/>
      <c r="D857" s="1272"/>
      <c r="E857" s="1272"/>
      <c r="F857" s="1272"/>
      <c r="G857" s="1272"/>
      <c r="H857" s="1272"/>
      <c r="I857" s="1272"/>
      <c r="J857" s="1272"/>
      <c r="K857" s="1272"/>
      <c r="L857" s="1272"/>
      <c r="M857" s="1272"/>
      <c r="N857" s="1272"/>
      <c r="O857" s="1272"/>
    </row>
    <row r="858" spans="2:15">
      <c r="B858" s="658"/>
      <c r="D858" s="1272"/>
      <c r="E858" s="1272"/>
      <c r="F858" s="1272"/>
      <c r="G858" s="1272"/>
      <c r="H858" s="1272"/>
      <c r="I858" s="1272"/>
      <c r="J858" s="1272"/>
      <c r="K858" s="1272"/>
      <c r="L858" s="1272"/>
      <c r="M858" s="1272"/>
      <c r="N858" s="1272"/>
      <c r="O858" s="1272"/>
    </row>
    <row r="859" spans="2:15">
      <c r="B859" s="658"/>
      <c r="D859" s="1272"/>
      <c r="E859" s="1272"/>
      <c r="F859" s="1272"/>
      <c r="G859" s="1272"/>
      <c r="H859" s="1272"/>
      <c r="I859" s="1272"/>
      <c r="J859" s="1272"/>
      <c r="K859" s="1272"/>
      <c r="L859" s="1272"/>
      <c r="M859" s="1272"/>
      <c r="N859" s="1272"/>
      <c r="O859" s="1272"/>
    </row>
    <row r="860" spans="2:15">
      <c r="B860" s="658"/>
      <c r="D860" s="1272"/>
      <c r="E860" s="1272"/>
      <c r="F860" s="1272"/>
      <c r="G860" s="1272"/>
      <c r="H860" s="1272"/>
      <c r="I860" s="1272"/>
      <c r="J860" s="1272"/>
      <c r="K860" s="1272"/>
      <c r="L860" s="1272"/>
      <c r="M860" s="1272"/>
      <c r="N860" s="1272"/>
      <c r="O860" s="1272"/>
    </row>
    <row r="861" spans="2:15">
      <c r="B861" s="658"/>
      <c r="D861" s="1272"/>
      <c r="E861" s="1272"/>
      <c r="F861" s="1272"/>
      <c r="G861" s="1272"/>
      <c r="H861" s="1272"/>
      <c r="I861" s="1272"/>
      <c r="J861" s="1272"/>
      <c r="K861" s="1272"/>
      <c r="L861" s="1272"/>
      <c r="M861" s="1272"/>
      <c r="N861" s="1272"/>
      <c r="O861" s="1272"/>
    </row>
    <row r="862" spans="2:15">
      <c r="B862" s="658"/>
      <c r="D862" s="1272"/>
      <c r="E862" s="1272"/>
      <c r="F862" s="1272"/>
      <c r="G862" s="1272"/>
      <c r="H862" s="1272"/>
      <c r="I862" s="1272"/>
      <c r="J862" s="1272"/>
      <c r="K862" s="1272"/>
      <c r="L862" s="1272"/>
      <c r="M862" s="1272"/>
      <c r="N862" s="1272"/>
      <c r="O862" s="1272"/>
    </row>
    <row r="863" spans="2:15">
      <c r="B863" s="658"/>
      <c r="D863" s="1272"/>
      <c r="E863" s="1272"/>
      <c r="F863" s="1272"/>
      <c r="G863" s="1272"/>
      <c r="H863" s="1272"/>
      <c r="I863" s="1272"/>
      <c r="J863" s="1272"/>
      <c r="K863" s="1272"/>
      <c r="L863" s="1272"/>
      <c r="M863" s="1272"/>
      <c r="N863" s="1272"/>
      <c r="O863" s="1272"/>
    </row>
    <row r="864" spans="2:15">
      <c r="B864" s="658"/>
      <c r="D864" s="1272"/>
      <c r="E864" s="1272"/>
      <c r="F864" s="1272"/>
      <c r="G864" s="1272"/>
      <c r="H864" s="1272"/>
      <c r="I864" s="1272"/>
      <c r="J864" s="1272"/>
      <c r="K864" s="1272"/>
      <c r="L864" s="1272"/>
      <c r="M864" s="1272"/>
      <c r="N864" s="1272"/>
      <c r="O864" s="1272"/>
    </row>
    <row r="865" spans="2:15">
      <c r="B865" s="658"/>
      <c r="D865" s="1272"/>
      <c r="E865" s="1272"/>
      <c r="F865" s="1272"/>
      <c r="G865" s="1272"/>
      <c r="H865" s="1272"/>
      <c r="I865" s="1272"/>
      <c r="J865" s="1272"/>
      <c r="K865" s="1272"/>
      <c r="L865" s="1272"/>
      <c r="M865" s="1272"/>
      <c r="N865" s="1272"/>
      <c r="O865" s="1272"/>
    </row>
    <row r="866" spans="2:15">
      <c r="B866" s="658"/>
      <c r="D866" s="1272"/>
      <c r="E866" s="1272"/>
      <c r="F866" s="1272"/>
      <c r="G866" s="1272"/>
      <c r="H866" s="1272"/>
      <c r="I866" s="1272"/>
      <c r="J866" s="1272"/>
      <c r="K866" s="1272"/>
      <c r="L866" s="1272"/>
      <c r="M866" s="1272"/>
      <c r="N866" s="1272"/>
      <c r="O866" s="1272"/>
    </row>
    <row r="867" spans="2:15">
      <c r="B867" s="658"/>
      <c r="D867" s="1272"/>
      <c r="E867" s="1272"/>
      <c r="F867" s="1272"/>
      <c r="G867" s="1272"/>
      <c r="H867" s="1272"/>
      <c r="I867" s="1272"/>
      <c r="J867" s="1272"/>
      <c r="K867" s="1272"/>
      <c r="L867" s="1272"/>
      <c r="M867" s="1272"/>
      <c r="N867" s="1272"/>
      <c r="O867" s="1272"/>
    </row>
    <row r="868" spans="2:15">
      <c r="B868" s="658"/>
      <c r="D868" s="1272"/>
      <c r="E868" s="1272"/>
      <c r="F868" s="1272"/>
      <c r="G868" s="1272"/>
      <c r="H868" s="1272"/>
      <c r="I868" s="1272"/>
      <c r="J868" s="1272"/>
      <c r="K868" s="1272"/>
      <c r="L868" s="1272"/>
      <c r="M868" s="1272"/>
      <c r="N868" s="1272"/>
      <c r="O868" s="1272"/>
    </row>
    <row r="869" spans="2:15">
      <c r="B869" s="658"/>
      <c r="D869" s="1272"/>
      <c r="E869" s="1272"/>
      <c r="F869" s="1272"/>
      <c r="G869" s="1272"/>
      <c r="H869" s="1272"/>
      <c r="I869" s="1272"/>
      <c r="J869" s="1272"/>
      <c r="K869" s="1272"/>
      <c r="L869" s="1272"/>
      <c r="M869" s="1272"/>
      <c r="N869" s="1272"/>
      <c r="O869" s="1272"/>
    </row>
    <row r="870" spans="2:15">
      <c r="B870" s="658"/>
      <c r="D870" s="1272"/>
      <c r="E870" s="1272"/>
      <c r="F870" s="1272"/>
      <c r="G870" s="1272"/>
      <c r="H870" s="1272"/>
      <c r="I870" s="1272"/>
      <c r="J870" s="1272"/>
      <c r="K870" s="1272"/>
      <c r="L870" s="1272"/>
      <c r="M870" s="1272"/>
      <c r="N870" s="1272"/>
      <c r="O870" s="1272"/>
    </row>
    <row r="871" spans="2:15">
      <c r="B871" s="658"/>
      <c r="D871" s="1272"/>
      <c r="E871" s="1272"/>
      <c r="F871" s="1272"/>
      <c r="G871" s="1272"/>
      <c r="H871" s="1272"/>
      <c r="I871" s="1272"/>
      <c r="J871" s="1272"/>
      <c r="K871" s="1272"/>
      <c r="L871" s="1272"/>
      <c r="M871" s="1272"/>
      <c r="N871" s="1272"/>
      <c r="O871" s="1272"/>
    </row>
    <row r="872" spans="2:15">
      <c r="B872" s="658"/>
      <c r="D872" s="1272"/>
      <c r="E872" s="1272"/>
      <c r="F872" s="1272"/>
      <c r="G872" s="1272"/>
      <c r="H872" s="1272"/>
      <c r="I872" s="1272"/>
      <c r="J872" s="1272"/>
      <c r="K872" s="1272"/>
      <c r="L872" s="1272"/>
      <c r="M872" s="1272"/>
      <c r="N872" s="1272"/>
      <c r="O872" s="1272"/>
    </row>
    <row r="873" spans="2:15">
      <c r="B873" s="658"/>
      <c r="D873" s="1272"/>
      <c r="E873" s="1272"/>
      <c r="F873" s="1272"/>
      <c r="G873" s="1272"/>
      <c r="H873" s="1272"/>
      <c r="I873" s="1272"/>
      <c r="J873" s="1272"/>
      <c r="K873" s="1272"/>
      <c r="L873" s="1272"/>
      <c r="M873" s="1272"/>
      <c r="N873" s="1272"/>
      <c r="O873" s="1272"/>
    </row>
    <row r="874" spans="2:15">
      <c r="B874" s="658"/>
      <c r="D874" s="1272"/>
      <c r="E874" s="1272"/>
      <c r="F874" s="1272"/>
      <c r="G874" s="1272"/>
      <c r="H874" s="1272"/>
      <c r="I874" s="1272"/>
      <c r="J874" s="1272"/>
      <c r="K874" s="1272"/>
      <c r="L874" s="1272"/>
      <c r="M874" s="1272"/>
      <c r="N874" s="1272"/>
      <c r="O874" s="1272"/>
    </row>
    <row r="875" spans="2:15">
      <c r="B875" s="658"/>
      <c r="D875" s="1272"/>
      <c r="E875" s="1272"/>
      <c r="F875" s="1272"/>
      <c r="G875" s="1272"/>
      <c r="H875" s="1272"/>
      <c r="I875" s="1272"/>
      <c r="J875" s="1272"/>
      <c r="K875" s="1272"/>
      <c r="L875" s="1272"/>
      <c r="M875" s="1272"/>
      <c r="N875" s="1272"/>
      <c r="O875" s="1272"/>
    </row>
    <row r="876" spans="2:15">
      <c r="B876" s="658"/>
      <c r="D876" s="1272"/>
      <c r="E876" s="1272"/>
      <c r="F876" s="1272"/>
      <c r="G876" s="1272"/>
      <c r="H876" s="1272"/>
      <c r="I876" s="1272"/>
      <c r="J876" s="1272"/>
      <c r="K876" s="1272"/>
      <c r="L876" s="1272"/>
      <c r="M876" s="1272"/>
      <c r="N876" s="1272"/>
      <c r="O876" s="1272"/>
    </row>
    <row r="877" spans="2:15">
      <c r="B877" s="658"/>
      <c r="D877" s="1272"/>
      <c r="E877" s="1272"/>
      <c r="F877" s="1272"/>
      <c r="G877" s="1272"/>
      <c r="H877" s="1272"/>
      <c r="I877" s="1272"/>
      <c r="J877" s="1272"/>
      <c r="K877" s="1272"/>
      <c r="L877" s="1272"/>
      <c r="M877" s="1272"/>
      <c r="N877" s="1272"/>
      <c r="O877" s="1272"/>
    </row>
    <row r="878" spans="2:15">
      <c r="B878" s="658"/>
      <c r="D878" s="1272"/>
      <c r="E878" s="1272"/>
      <c r="F878" s="1272"/>
      <c r="G878" s="1272"/>
      <c r="H878" s="1272"/>
      <c r="I878" s="1272"/>
      <c r="J878" s="1272"/>
      <c r="K878" s="1272"/>
      <c r="L878" s="1272"/>
      <c r="M878" s="1272"/>
      <c r="N878" s="1272"/>
      <c r="O878" s="1272"/>
    </row>
    <row r="879" spans="2:15">
      <c r="B879" s="658"/>
      <c r="D879" s="1272"/>
      <c r="E879" s="1272"/>
      <c r="F879" s="1272"/>
      <c r="G879" s="1272"/>
      <c r="H879" s="1272"/>
      <c r="I879" s="1272"/>
      <c r="J879" s="1272"/>
      <c r="K879" s="1272"/>
      <c r="L879" s="1272"/>
      <c r="M879" s="1272"/>
      <c r="N879" s="1272"/>
      <c r="O879" s="1272"/>
    </row>
    <row r="880" spans="2:15">
      <c r="B880" s="658"/>
      <c r="D880" s="1272"/>
      <c r="E880" s="1272"/>
      <c r="F880" s="1272"/>
      <c r="G880" s="1272"/>
      <c r="H880" s="1272"/>
      <c r="I880" s="1272"/>
      <c r="J880" s="1272"/>
      <c r="K880" s="1272"/>
      <c r="L880" s="1272"/>
      <c r="M880" s="1272"/>
      <c r="N880" s="1272"/>
      <c r="O880" s="1272"/>
    </row>
    <row r="881" spans="2:15">
      <c r="B881" s="658"/>
      <c r="D881" s="1272"/>
      <c r="E881" s="1272"/>
      <c r="F881" s="1272"/>
      <c r="G881" s="1272"/>
      <c r="H881" s="1272"/>
      <c r="I881" s="1272"/>
      <c r="J881" s="1272"/>
      <c r="K881" s="1272"/>
      <c r="L881" s="1272"/>
      <c r="M881" s="1272"/>
      <c r="N881" s="1272"/>
      <c r="O881" s="1272"/>
    </row>
    <row r="882" spans="2:15">
      <c r="B882" s="658"/>
      <c r="D882" s="1272"/>
      <c r="E882" s="1272"/>
      <c r="F882" s="1272"/>
      <c r="G882" s="1272"/>
      <c r="H882" s="1272"/>
      <c r="I882" s="1272"/>
      <c r="J882" s="1272"/>
      <c r="K882" s="1272"/>
      <c r="L882" s="1272"/>
      <c r="M882" s="1272"/>
      <c r="N882" s="1272"/>
      <c r="O882" s="1272"/>
    </row>
    <row r="883" spans="2:15">
      <c r="B883" s="658"/>
      <c r="D883" s="1272"/>
      <c r="E883" s="1272"/>
      <c r="F883" s="1272"/>
      <c r="G883" s="1272"/>
      <c r="H883" s="1272"/>
      <c r="I883" s="1272"/>
      <c r="J883" s="1272"/>
      <c r="K883" s="1272"/>
      <c r="L883" s="1272"/>
      <c r="M883" s="1272"/>
      <c r="N883" s="1272"/>
      <c r="O883" s="1272"/>
    </row>
    <row r="884" spans="2:15">
      <c r="B884" s="658"/>
      <c r="D884" s="1272"/>
      <c r="E884" s="1272"/>
      <c r="F884" s="1272"/>
      <c r="G884" s="1272"/>
      <c r="H884" s="1272"/>
      <c r="I884" s="1272"/>
      <c r="J884" s="1272"/>
      <c r="K884" s="1272"/>
      <c r="L884" s="1272"/>
      <c r="M884" s="1272"/>
      <c r="N884" s="1272"/>
      <c r="O884" s="1272"/>
    </row>
    <row r="885" spans="2:15">
      <c r="B885" s="658"/>
      <c r="D885" s="1272"/>
      <c r="E885" s="1272"/>
      <c r="F885" s="1272"/>
      <c r="G885" s="1272"/>
      <c r="H885" s="1272"/>
      <c r="I885" s="1272"/>
      <c r="J885" s="1272"/>
      <c r="K885" s="1272"/>
      <c r="L885" s="1272"/>
      <c r="M885" s="1272"/>
      <c r="N885" s="1272"/>
      <c r="O885" s="1272"/>
    </row>
    <row r="886" spans="2:15">
      <c r="B886" s="658"/>
      <c r="D886" s="1272"/>
      <c r="E886" s="1272"/>
      <c r="F886" s="1272"/>
      <c r="G886" s="1272"/>
      <c r="H886" s="1272"/>
      <c r="I886" s="1272"/>
      <c r="J886" s="1272"/>
      <c r="K886" s="1272"/>
      <c r="L886" s="1272"/>
      <c r="M886" s="1272"/>
      <c r="N886" s="1272"/>
      <c r="O886" s="1272"/>
    </row>
    <row r="887" spans="2:15">
      <c r="B887" s="658"/>
      <c r="D887" s="1272"/>
      <c r="E887" s="1272"/>
      <c r="F887" s="1272"/>
      <c r="G887" s="1272"/>
      <c r="H887" s="1272"/>
      <c r="I887" s="1272"/>
      <c r="J887" s="1272"/>
      <c r="K887" s="1272"/>
      <c r="L887" s="1272"/>
      <c r="M887" s="1272"/>
      <c r="N887" s="1272"/>
      <c r="O887" s="1272"/>
    </row>
    <row r="888" spans="2:15">
      <c r="B888" s="658"/>
      <c r="D888" s="1272"/>
      <c r="E888" s="1272"/>
      <c r="F888" s="1272"/>
      <c r="G888" s="1272"/>
      <c r="H888" s="1272"/>
      <c r="I888" s="1272"/>
      <c r="J888" s="1272"/>
      <c r="K888" s="1272"/>
      <c r="L888" s="1272"/>
      <c r="M888" s="1272"/>
      <c r="N888" s="1272"/>
      <c r="O888" s="1272"/>
    </row>
    <row r="889" spans="2:15">
      <c r="B889" s="658"/>
      <c r="D889" s="1272"/>
      <c r="E889" s="1272"/>
      <c r="F889" s="1272"/>
      <c r="G889" s="1272"/>
      <c r="H889" s="1272"/>
      <c r="I889" s="1272"/>
      <c r="J889" s="1272"/>
      <c r="K889" s="1272"/>
      <c r="L889" s="1272"/>
      <c r="M889" s="1272"/>
      <c r="N889" s="1272"/>
      <c r="O889" s="1272"/>
    </row>
    <row r="890" spans="2:15">
      <c r="B890" s="658"/>
      <c r="D890" s="1272"/>
      <c r="E890" s="1272"/>
      <c r="F890" s="1272"/>
      <c r="G890" s="1272"/>
      <c r="H890" s="1272"/>
      <c r="I890" s="1272"/>
      <c r="J890" s="1272"/>
      <c r="K890" s="1272"/>
      <c r="L890" s="1272"/>
      <c r="M890" s="1272"/>
      <c r="N890" s="1272"/>
      <c r="O890" s="1272"/>
    </row>
    <row r="891" spans="2:15">
      <c r="B891" s="658"/>
      <c r="D891" s="1272"/>
      <c r="E891" s="1272"/>
      <c r="F891" s="1272"/>
      <c r="G891" s="1272"/>
      <c r="H891" s="1272"/>
      <c r="I891" s="1272"/>
      <c r="J891" s="1272"/>
      <c r="K891" s="1272"/>
      <c r="L891" s="1272"/>
      <c r="M891" s="1272"/>
      <c r="N891" s="1272"/>
      <c r="O891" s="1272"/>
    </row>
    <row r="892" spans="2:15">
      <c r="B892" s="658"/>
      <c r="D892" s="1272"/>
      <c r="E892" s="1272"/>
      <c r="F892" s="1272"/>
      <c r="G892" s="1272"/>
      <c r="H892" s="1272"/>
      <c r="I892" s="1272"/>
      <c r="J892" s="1272"/>
      <c r="K892" s="1272"/>
      <c r="L892" s="1272"/>
      <c r="M892" s="1272"/>
      <c r="N892" s="1272"/>
      <c r="O892" s="1272"/>
    </row>
    <row r="893" spans="2:15">
      <c r="B893" s="658"/>
      <c r="D893" s="1272"/>
      <c r="E893" s="1272"/>
      <c r="F893" s="1272"/>
      <c r="G893" s="1272"/>
      <c r="H893" s="1272"/>
      <c r="I893" s="1272"/>
      <c r="J893" s="1272"/>
      <c r="K893" s="1272"/>
      <c r="L893" s="1272"/>
      <c r="M893" s="1272"/>
      <c r="N893" s="1272"/>
      <c r="O893" s="1272"/>
    </row>
    <row r="894" spans="2:15">
      <c r="B894" s="658"/>
      <c r="D894" s="1272"/>
      <c r="E894" s="1272"/>
      <c r="F894" s="1272"/>
      <c r="G894" s="1272"/>
      <c r="H894" s="1272"/>
      <c r="I894" s="1272"/>
      <c r="J894" s="1272"/>
      <c r="K894" s="1272"/>
      <c r="L894" s="1272"/>
      <c r="M894" s="1272"/>
      <c r="N894" s="1272"/>
      <c r="O894" s="1272"/>
    </row>
    <row r="895" spans="2:15">
      <c r="B895" s="658"/>
      <c r="D895" s="1272"/>
      <c r="E895" s="1272"/>
      <c r="F895" s="1272"/>
      <c r="G895" s="1272"/>
      <c r="H895" s="1272"/>
      <c r="I895" s="1272"/>
      <c r="J895" s="1272"/>
      <c r="K895" s="1272"/>
      <c r="L895" s="1272"/>
      <c r="M895" s="1272"/>
      <c r="N895" s="1272"/>
      <c r="O895" s="1272"/>
    </row>
    <row r="896" spans="2:15">
      <c r="B896" s="658"/>
      <c r="D896" s="1272"/>
      <c r="E896" s="1272"/>
      <c r="F896" s="1272"/>
      <c r="G896" s="1272"/>
      <c r="H896" s="1272"/>
      <c r="I896" s="1272"/>
      <c r="J896" s="1272"/>
      <c r="K896" s="1272"/>
      <c r="L896" s="1272"/>
      <c r="M896" s="1272"/>
      <c r="N896" s="1272"/>
      <c r="O896" s="1272"/>
    </row>
    <row r="897" spans="2:15">
      <c r="B897" s="658"/>
      <c r="D897" s="1272"/>
      <c r="E897" s="1272"/>
      <c r="F897" s="1272"/>
      <c r="G897" s="1272"/>
      <c r="H897" s="1272"/>
      <c r="I897" s="1272"/>
      <c r="J897" s="1272"/>
      <c r="K897" s="1272"/>
      <c r="L897" s="1272"/>
      <c r="M897" s="1272"/>
      <c r="N897" s="1272"/>
      <c r="O897" s="1272"/>
    </row>
    <row r="898" spans="2:15">
      <c r="B898" s="658"/>
      <c r="D898" s="1272"/>
      <c r="E898" s="1272"/>
      <c r="F898" s="1272"/>
      <c r="G898" s="1272"/>
      <c r="H898" s="1272"/>
      <c r="I898" s="1272"/>
      <c r="J898" s="1272"/>
      <c r="K898" s="1272"/>
      <c r="L898" s="1272"/>
      <c r="M898" s="1272"/>
      <c r="N898" s="1272"/>
      <c r="O898" s="1272"/>
    </row>
    <row r="899" spans="2:15">
      <c r="B899" s="658"/>
      <c r="D899" s="1272"/>
      <c r="E899" s="1272"/>
      <c r="F899" s="1272"/>
      <c r="G899" s="1272"/>
      <c r="H899" s="1272"/>
      <c r="I899" s="1272"/>
      <c r="J899" s="1272"/>
      <c r="K899" s="1272"/>
      <c r="L899" s="1272"/>
      <c r="M899" s="1272"/>
      <c r="N899" s="1272"/>
      <c r="O899" s="1272"/>
    </row>
    <row r="900" spans="2:15">
      <c r="B900" s="658"/>
      <c r="D900" s="1272"/>
      <c r="E900" s="1272"/>
      <c r="F900" s="1272"/>
      <c r="G900" s="1272"/>
      <c r="H900" s="1272"/>
      <c r="I900" s="1272"/>
      <c r="J900" s="1272"/>
      <c r="K900" s="1272"/>
      <c r="L900" s="1272"/>
      <c r="M900" s="1272"/>
      <c r="N900" s="1272"/>
      <c r="O900" s="1272"/>
    </row>
    <row r="901" spans="2:15">
      <c r="B901" s="658"/>
      <c r="D901" s="1272"/>
      <c r="E901" s="1272"/>
      <c r="F901" s="1272"/>
      <c r="G901" s="1272"/>
      <c r="H901" s="1272"/>
      <c r="I901" s="1272"/>
      <c r="J901" s="1272"/>
      <c r="K901" s="1272"/>
      <c r="L901" s="1272"/>
      <c r="M901" s="1272"/>
      <c r="N901" s="1272"/>
      <c r="O901" s="1272"/>
    </row>
    <row r="902" spans="2:15">
      <c r="B902" s="658"/>
      <c r="D902" s="1272"/>
      <c r="E902" s="1272"/>
      <c r="F902" s="1272"/>
      <c r="G902" s="1272"/>
      <c r="H902" s="1272"/>
      <c r="I902" s="1272"/>
      <c r="J902" s="1272"/>
      <c r="K902" s="1272"/>
      <c r="L902" s="1272"/>
      <c r="M902" s="1272"/>
      <c r="N902" s="1272"/>
      <c r="O902" s="1272"/>
    </row>
    <row r="903" spans="2:15">
      <c r="B903" s="658"/>
      <c r="D903" s="1272"/>
      <c r="E903" s="1272"/>
      <c r="F903" s="1272"/>
      <c r="G903" s="1272"/>
      <c r="H903" s="1272"/>
      <c r="I903" s="1272"/>
      <c r="J903" s="1272"/>
      <c r="K903" s="1272"/>
      <c r="L903" s="1272"/>
      <c r="M903" s="1272"/>
      <c r="N903" s="1272"/>
      <c r="O903" s="1272"/>
    </row>
    <row r="904" spans="2:15">
      <c r="B904" s="658"/>
      <c r="D904" s="1272"/>
      <c r="E904" s="1272"/>
      <c r="F904" s="1272"/>
      <c r="G904" s="1272"/>
      <c r="H904" s="1272"/>
      <c r="I904" s="1272"/>
      <c r="J904" s="1272"/>
      <c r="K904" s="1272"/>
      <c r="L904" s="1272"/>
      <c r="M904" s="1272"/>
      <c r="N904" s="1272"/>
      <c r="O904" s="1272"/>
    </row>
    <row r="905" spans="2:15">
      <c r="B905" s="658"/>
      <c r="D905" s="1272"/>
      <c r="E905" s="1272"/>
      <c r="F905" s="1272"/>
      <c r="G905" s="1272"/>
      <c r="H905" s="1272"/>
      <c r="I905" s="1272"/>
      <c r="J905" s="1272"/>
      <c r="K905" s="1272"/>
      <c r="L905" s="1272"/>
      <c r="M905" s="1272"/>
      <c r="N905" s="1272"/>
      <c r="O905" s="1272"/>
    </row>
    <row r="906" spans="2:15">
      <c r="B906" s="658"/>
      <c r="D906" s="1272"/>
      <c r="E906" s="1272"/>
      <c r="F906" s="1272"/>
      <c r="G906" s="1272"/>
      <c r="H906" s="1272"/>
      <c r="I906" s="1272"/>
      <c r="J906" s="1272"/>
      <c r="K906" s="1272"/>
      <c r="L906" s="1272"/>
      <c r="M906" s="1272"/>
      <c r="N906" s="1272"/>
      <c r="O906" s="1272"/>
    </row>
    <row r="907" spans="2:15">
      <c r="B907" s="658"/>
      <c r="D907" s="1272"/>
      <c r="E907" s="1272"/>
      <c r="F907" s="1272"/>
      <c r="G907" s="1272"/>
      <c r="H907" s="1272"/>
      <c r="I907" s="1272"/>
      <c r="J907" s="1272"/>
      <c r="K907" s="1272"/>
      <c r="L907" s="1272"/>
      <c r="M907" s="1272"/>
      <c r="N907" s="1272"/>
      <c r="O907" s="1272"/>
    </row>
    <row r="908" spans="2:15">
      <c r="B908" s="658"/>
      <c r="D908" s="1272"/>
      <c r="E908" s="1272"/>
      <c r="F908" s="1272"/>
      <c r="G908" s="1272"/>
      <c r="H908" s="1272"/>
      <c r="I908" s="1272"/>
      <c r="J908" s="1272"/>
      <c r="K908" s="1272"/>
      <c r="L908" s="1272"/>
      <c r="M908" s="1272"/>
      <c r="N908" s="1272"/>
      <c r="O908" s="1272"/>
    </row>
    <row r="909" spans="2:15">
      <c r="B909" s="658"/>
      <c r="D909" s="1272"/>
      <c r="E909" s="1272"/>
      <c r="F909" s="1272"/>
      <c r="G909" s="1272"/>
      <c r="H909" s="1272"/>
      <c r="I909" s="1272"/>
      <c r="J909" s="1272"/>
      <c r="K909" s="1272"/>
      <c r="L909" s="1272"/>
      <c r="M909" s="1272"/>
      <c r="N909" s="1272"/>
      <c r="O909" s="1272"/>
    </row>
    <row r="910" spans="2:15">
      <c r="B910" s="658"/>
      <c r="D910" s="1272"/>
      <c r="E910" s="1272"/>
      <c r="F910" s="1272"/>
      <c r="G910" s="1272"/>
      <c r="H910" s="1272"/>
      <c r="I910" s="1272"/>
      <c r="J910" s="1272"/>
      <c r="K910" s="1272"/>
      <c r="L910" s="1272"/>
      <c r="M910" s="1272"/>
      <c r="N910" s="1272"/>
      <c r="O910" s="1272"/>
    </row>
    <row r="911" spans="2:15">
      <c r="B911" s="658"/>
      <c r="D911" s="1272"/>
      <c r="E911" s="1272"/>
      <c r="F911" s="1272"/>
      <c r="G911" s="1272"/>
      <c r="H911" s="1272"/>
      <c r="I911" s="1272"/>
      <c r="J911" s="1272"/>
      <c r="K911" s="1272"/>
      <c r="L911" s="1272"/>
      <c r="M911" s="1272"/>
      <c r="N911" s="1272"/>
      <c r="O911" s="1272"/>
    </row>
    <row r="912" spans="2:15">
      <c r="B912" s="658"/>
      <c r="D912" s="1272"/>
      <c r="E912" s="1272"/>
      <c r="F912" s="1272"/>
      <c r="G912" s="1272"/>
      <c r="H912" s="1272"/>
      <c r="I912" s="1272"/>
      <c r="J912" s="1272"/>
      <c r="K912" s="1272"/>
      <c r="L912" s="1272"/>
      <c r="M912" s="1272"/>
      <c r="N912" s="1272"/>
      <c r="O912" s="1272"/>
    </row>
    <row r="913" spans="2:15">
      <c r="B913" s="658"/>
      <c r="D913" s="1272"/>
      <c r="E913" s="1272"/>
      <c r="F913" s="1272"/>
      <c r="G913" s="1272"/>
      <c r="H913" s="1272"/>
      <c r="I913" s="1272"/>
      <c r="J913" s="1272"/>
      <c r="K913" s="1272"/>
      <c r="L913" s="1272"/>
      <c r="M913" s="1272"/>
      <c r="N913" s="1272"/>
      <c r="O913" s="1272"/>
    </row>
    <row r="914" spans="2:15">
      <c r="B914" s="658"/>
      <c r="D914" s="1272"/>
      <c r="E914" s="1272"/>
      <c r="F914" s="1272"/>
      <c r="G914" s="1272"/>
      <c r="H914" s="1272"/>
      <c r="I914" s="1272"/>
      <c r="J914" s="1272"/>
      <c r="K914" s="1272"/>
      <c r="L914" s="1272"/>
      <c r="M914" s="1272"/>
      <c r="N914" s="1272"/>
      <c r="O914" s="1272"/>
    </row>
    <row r="915" spans="2:15">
      <c r="B915" s="658"/>
      <c r="D915" s="1272"/>
      <c r="E915" s="1272"/>
      <c r="F915" s="1272"/>
      <c r="G915" s="1272"/>
      <c r="H915" s="1272"/>
      <c r="I915" s="1272"/>
      <c r="J915" s="1272"/>
      <c r="K915" s="1272"/>
      <c r="L915" s="1272"/>
      <c r="M915" s="1272"/>
      <c r="N915" s="1272"/>
      <c r="O915" s="1272"/>
    </row>
    <row r="916" spans="2:15">
      <c r="B916" s="658"/>
      <c r="D916" s="1272"/>
      <c r="E916" s="1272"/>
      <c r="F916" s="1272"/>
      <c r="G916" s="1272"/>
      <c r="H916" s="1272"/>
      <c r="I916" s="1272"/>
      <c r="J916" s="1272"/>
      <c r="K916" s="1272"/>
      <c r="L916" s="1272"/>
      <c r="M916" s="1272"/>
      <c r="N916" s="1272"/>
      <c r="O916" s="1272"/>
    </row>
    <row r="917" spans="2:15">
      <c r="B917" s="658"/>
      <c r="D917" s="1272"/>
      <c r="E917" s="1272"/>
      <c r="F917" s="1272"/>
      <c r="G917" s="1272"/>
      <c r="H917" s="1272"/>
      <c r="I917" s="1272"/>
      <c r="J917" s="1272"/>
      <c r="K917" s="1272"/>
      <c r="L917" s="1272"/>
      <c r="M917" s="1272"/>
      <c r="N917" s="1272"/>
      <c r="O917" s="1272"/>
    </row>
    <row r="918" spans="2:15">
      <c r="B918" s="658"/>
      <c r="D918" s="1272"/>
      <c r="E918" s="1272"/>
      <c r="F918" s="1272"/>
      <c r="G918" s="1272"/>
      <c r="H918" s="1272"/>
      <c r="I918" s="1272"/>
      <c r="J918" s="1272"/>
      <c r="K918" s="1272"/>
      <c r="L918" s="1272"/>
      <c r="M918" s="1272"/>
      <c r="N918" s="1272"/>
      <c r="O918" s="1272"/>
    </row>
    <row r="919" spans="2:15">
      <c r="B919" s="658"/>
      <c r="D919" s="1272"/>
      <c r="E919" s="1272"/>
      <c r="F919" s="1272"/>
      <c r="G919" s="1272"/>
      <c r="H919" s="1272"/>
      <c r="I919" s="1272"/>
      <c r="J919" s="1272"/>
      <c r="K919" s="1272"/>
      <c r="L919" s="1272"/>
      <c r="M919" s="1272"/>
      <c r="N919" s="1272"/>
      <c r="O919" s="1272"/>
    </row>
    <row r="920" spans="2:15">
      <c r="B920" s="658"/>
      <c r="D920" s="1272"/>
      <c r="E920" s="1272"/>
      <c r="F920" s="1272"/>
      <c r="G920" s="1272"/>
      <c r="H920" s="1272"/>
      <c r="I920" s="1272"/>
      <c r="J920" s="1272"/>
      <c r="K920" s="1272"/>
      <c r="L920" s="1272"/>
      <c r="M920" s="1272"/>
      <c r="N920" s="1272"/>
      <c r="O920" s="1272"/>
    </row>
    <row r="921" spans="2:15">
      <c r="B921" s="658"/>
      <c r="D921" s="1272"/>
      <c r="E921" s="1272"/>
      <c r="F921" s="1272"/>
      <c r="G921" s="1272"/>
      <c r="H921" s="1272"/>
      <c r="I921" s="1272"/>
      <c r="J921" s="1272"/>
      <c r="K921" s="1272"/>
      <c r="L921" s="1272"/>
      <c r="M921" s="1272"/>
      <c r="N921" s="1272"/>
      <c r="O921" s="1272"/>
    </row>
    <row r="922" spans="2:15">
      <c r="B922" s="658"/>
      <c r="D922" s="1272"/>
      <c r="E922" s="1272"/>
      <c r="F922" s="1272"/>
      <c r="G922" s="1272"/>
      <c r="H922" s="1272"/>
      <c r="I922" s="1272"/>
      <c r="J922" s="1272"/>
      <c r="K922" s="1272"/>
      <c r="L922" s="1272"/>
      <c r="M922" s="1272"/>
      <c r="N922" s="1272"/>
      <c r="O922" s="1272"/>
    </row>
    <row r="923" spans="2:15">
      <c r="B923" s="658"/>
      <c r="D923" s="1272"/>
      <c r="E923" s="1272"/>
      <c r="F923" s="1272"/>
      <c r="G923" s="1272"/>
      <c r="H923" s="1272"/>
      <c r="I923" s="1272"/>
      <c r="J923" s="1272"/>
      <c r="K923" s="1272"/>
      <c r="L923" s="1272"/>
      <c r="M923" s="1272"/>
      <c r="N923" s="1272"/>
      <c r="O923" s="1272"/>
    </row>
    <row r="924" spans="2:15">
      <c r="B924" s="658"/>
      <c r="D924" s="1272"/>
      <c r="E924" s="1272"/>
      <c r="F924" s="1272"/>
      <c r="G924" s="1272"/>
      <c r="H924" s="1272"/>
      <c r="I924" s="1272"/>
      <c r="J924" s="1272"/>
      <c r="K924" s="1272"/>
      <c r="L924" s="1272"/>
      <c r="M924" s="1272"/>
      <c r="N924" s="1272"/>
      <c r="O924" s="1272"/>
    </row>
    <row r="925" spans="2:15">
      <c r="B925" s="658"/>
      <c r="D925" s="1272"/>
      <c r="E925" s="1272"/>
      <c r="F925" s="1272"/>
      <c r="G925" s="1272"/>
      <c r="H925" s="1272"/>
      <c r="I925" s="1272"/>
      <c r="J925" s="1272"/>
      <c r="K925" s="1272"/>
      <c r="L925" s="1272"/>
      <c r="M925" s="1272"/>
      <c r="N925" s="1272"/>
      <c r="O925" s="1272"/>
    </row>
    <row r="926" spans="2:15">
      <c r="B926" s="658"/>
      <c r="D926" s="1272"/>
      <c r="E926" s="1272"/>
      <c r="F926" s="1272"/>
      <c r="G926" s="1272"/>
      <c r="H926" s="1272"/>
      <c r="I926" s="1272"/>
      <c r="J926" s="1272"/>
      <c r="K926" s="1272"/>
      <c r="L926" s="1272"/>
      <c r="M926" s="1272"/>
      <c r="N926" s="1272"/>
      <c r="O926" s="1272"/>
    </row>
    <row r="927" spans="2:15">
      <c r="B927" s="658"/>
      <c r="D927" s="1272"/>
      <c r="E927" s="1272"/>
      <c r="F927" s="1272"/>
      <c r="G927" s="1272"/>
      <c r="H927" s="1272"/>
      <c r="I927" s="1272"/>
      <c r="J927" s="1272"/>
      <c r="K927" s="1272"/>
      <c r="L927" s="1272"/>
      <c r="M927" s="1272"/>
      <c r="N927" s="1272"/>
      <c r="O927" s="1272"/>
    </row>
    <row r="928" spans="2:15">
      <c r="B928" s="658"/>
      <c r="D928" s="1272"/>
      <c r="E928" s="1272"/>
      <c r="F928" s="1272"/>
      <c r="G928" s="1272"/>
      <c r="H928" s="1272"/>
      <c r="I928" s="1272"/>
      <c r="J928" s="1272"/>
      <c r="K928" s="1272"/>
      <c r="L928" s="1272"/>
      <c r="M928" s="1272"/>
      <c r="N928" s="1272"/>
      <c r="O928" s="1272"/>
    </row>
    <row r="929" spans="2:15">
      <c r="B929" s="658"/>
      <c r="D929" s="1272"/>
      <c r="E929" s="1272"/>
      <c r="F929" s="1272"/>
      <c r="G929" s="1272"/>
      <c r="H929" s="1272"/>
      <c r="I929" s="1272"/>
      <c r="J929" s="1272"/>
      <c r="K929" s="1272"/>
      <c r="L929" s="1272"/>
      <c r="M929" s="1272"/>
      <c r="N929" s="1272"/>
      <c r="O929" s="1272"/>
    </row>
    <row r="930" spans="2:15">
      <c r="B930" s="658"/>
      <c r="D930" s="1272"/>
      <c r="E930" s="1272"/>
      <c r="F930" s="1272"/>
      <c r="G930" s="1272"/>
      <c r="H930" s="1272"/>
      <c r="I930" s="1272"/>
      <c r="J930" s="1272"/>
      <c r="K930" s="1272"/>
      <c r="L930" s="1272"/>
      <c r="M930" s="1272"/>
      <c r="N930" s="1272"/>
      <c r="O930" s="1272"/>
    </row>
    <row r="931" spans="2:15">
      <c r="B931" s="658"/>
      <c r="D931" s="1272"/>
      <c r="E931" s="1272"/>
      <c r="F931" s="1272"/>
      <c r="G931" s="1272"/>
      <c r="H931" s="1272"/>
      <c r="I931" s="1272"/>
      <c r="J931" s="1272"/>
      <c r="K931" s="1272"/>
      <c r="L931" s="1272"/>
      <c r="M931" s="1272"/>
      <c r="N931" s="1272"/>
      <c r="O931" s="1272"/>
    </row>
    <row r="932" spans="2:15">
      <c r="B932" s="658"/>
      <c r="D932" s="1272"/>
      <c r="E932" s="1272"/>
      <c r="F932" s="1272"/>
      <c r="G932" s="1272"/>
      <c r="H932" s="1272"/>
      <c r="I932" s="1272"/>
      <c r="J932" s="1272"/>
      <c r="K932" s="1272"/>
      <c r="L932" s="1272"/>
      <c r="M932" s="1272"/>
      <c r="N932" s="1272"/>
      <c r="O932" s="1272"/>
    </row>
    <row r="933" spans="2:15">
      <c r="B933" s="658"/>
      <c r="D933" s="1272"/>
      <c r="E933" s="1272"/>
      <c r="F933" s="1272"/>
      <c r="G933" s="1272"/>
      <c r="H933" s="1272"/>
      <c r="I933" s="1272"/>
      <c r="J933" s="1272"/>
      <c r="K933" s="1272"/>
      <c r="L933" s="1272"/>
      <c r="M933" s="1272"/>
      <c r="N933" s="1272"/>
      <c r="O933" s="1272"/>
    </row>
    <row r="934" spans="2:15">
      <c r="B934" s="658"/>
      <c r="D934" s="1272"/>
      <c r="E934" s="1272"/>
      <c r="F934" s="1272"/>
      <c r="G934" s="1272"/>
      <c r="H934" s="1272"/>
      <c r="I934" s="1272"/>
      <c r="J934" s="1272"/>
      <c r="K934" s="1272"/>
      <c r="L934" s="1272"/>
      <c r="M934" s="1272"/>
      <c r="N934" s="1272"/>
      <c r="O934" s="1272"/>
    </row>
    <row r="935" spans="2:15">
      <c r="B935" s="658"/>
      <c r="D935" s="1272"/>
      <c r="E935" s="1272"/>
      <c r="F935" s="1272"/>
      <c r="G935" s="1272"/>
      <c r="H935" s="1272"/>
      <c r="I935" s="1272"/>
      <c r="J935" s="1272"/>
      <c r="K935" s="1272"/>
      <c r="L935" s="1272"/>
      <c r="M935" s="1272"/>
      <c r="N935" s="1272"/>
      <c r="O935" s="1272"/>
    </row>
    <row r="936" spans="2:15">
      <c r="B936" s="658"/>
      <c r="D936" s="1272"/>
      <c r="E936" s="1272"/>
      <c r="F936" s="1272"/>
      <c r="G936" s="1272"/>
      <c r="H936" s="1272"/>
      <c r="I936" s="1272"/>
      <c r="J936" s="1272"/>
      <c r="K936" s="1272"/>
      <c r="L936" s="1272"/>
      <c r="M936" s="1272"/>
      <c r="N936" s="1272"/>
      <c r="O936" s="1272"/>
    </row>
    <row r="937" spans="2:15">
      <c r="B937" s="658"/>
      <c r="D937" s="1272"/>
      <c r="E937" s="1272"/>
      <c r="F937" s="1272"/>
      <c r="G937" s="1272"/>
      <c r="H937" s="1272"/>
      <c r="I937" s="1272"/>
      <c r="J937" s="1272"/>
      <c r="K937" s="1272"/>
      <c r="L937" s="1272"/>
      <c r="M937" s="1272"/>
      <c r="N937" s="1272"/>
      <c r="O937" s="1272"/>
    </row>
    <row r="938" spans="2:15">
      <c r="B938" s="658"/>
      <c r="D938" s="1272"/>
      <c r="E938" s="1272"/>
      <c r="F938" s="1272"/>
      <c r="G938" s="1272"/>
      <c r="H938" s="1272"/>
      <c r="I938" s="1272"/>
      <c r="J938" s="1272"/>
      <c r="K938" s="1272"/>
      <c r="L938" s="1272"/>
      <c r="M938" s="1272"/>
      <c r="N938" s="1272"/>
      <c r="O938" s="1272"/>
    </row>
    <row r="939" spans="2:15">
      <c r="B939" s="658"/>
      <c r="D939" s="1272"/>
      <c r="E939" s="1272"/>
      <c r="F939" s="1272"/>
      <c r="G939" s="1272"/>
      <c r="H939" s="1272"/>
      <c r="I939" s="1272"/>
      <c r="J939" s="1272"/>
      <c r="K939" s="1272"/>
      <c r="L939" s="1272"/>
      <c r="M939" s="1272"/>
      <c r="N939" s="1272"/>
      <c r="O939" s="1272"/>
    </row>
    <row r="940" spans="2:15">
      <c r="B940" s="658"/>
      <c r="D940" s="1272"/>
      <c r="E940" s="1272"/>
      <c r="F940" s="1272"/>
      <c r="G940" s="1272"/>
      <c r="H940" s="1272"/>
      <c r="I940" s="1272"/>
      <c r="J940" s="1272"/>
      <c r="K940" s="1272"/>
      <c r="L940" s="1272"/>
      <c r="M940" s="1272"/>
      <c r="N940" s="1272"/>
      <c r="O940" s="1272"/>
    </row>
    <row r="941" spans="2:15">
      <c r="B941" s="658"/>
      <c r="D941" s="1272"/>
      <c r="E941" s="1272"/>
      <c r="F941" s="1272"/>
      <c r="G941" s="1272"/>
      <c r="H941" s="1272"/>
      <c r="I941" s="1272"/>
      <c r="J941" s="1272"/>
      <c r="K941" s="1272"/>
      <c r="L941" s="1272"/>
      <c r="M941" s="1272"/>
      <c r="N941" s="1272"/>
      <c r="O941" s="1272"/>
    </row>
    <row r="942" spans="2:15">
      <c r="B942" s="658"/>
      <c r="D942" s="1272"/>
      <c r="E942" s="1272"/>
      <c r="F942" s="1272"/>
      <c r="G942" s="1272"/>
      <c r="H942" s="1272"/>
      <c r="I942" s="1272"/>
      <c r="J942" s="1272"/>
      <c r="K942" s="1272"/>
      <c r="L942" s="1272"/>
      <c r="M942" s="1272"/>
      <c r="N942" s="1272"/>
      <c r="O942" s="1272"/>
    </row>
    <row r="943" spans="2:15">
      <c r="B943" s="658"/>
      <c r="D943" s="1272"/>
      <c r="E943" s="1272"/>
      <c r="F943" s="1272"/>
      <c r="G943" s="1272"/>
      <c r="H943" s="1272"/>
      <c r="I943" s="1272"/>
      <c r="J943" s="1272"/>
      <c r="K943" s="1272"/>
      <c r="L943" s="1272"/>
      <c r="M943" s="1272"/>
      <c r="N943" s="1272"/>
      <c r="O943" s="1272"/>
    </row>
    <row r="944" spans="2:15">
      <c r="B944" s="658"/>
      <c r="D944" s="1272"/>
      <c r="E944" s="1272"/>
      <c r="F944" s="1272"/>
      <c r="G944" s="1272"/>
      <c r="H944" s="1272"/>
      <c r="I944" s="1272"/>
      <c r="J944" s="1272"/>
      <c r="K944" s="1272"/>
      <c r="L944" s="1272"/>
      <c r="M944" s="1272"/>
      <c r="N944" s="1272"/>
      <c r="O944" s="1272"/>
    </row>
    <row r="945" spans="2:15">
      <c r="B945" s="658"/>
      <c r="D945" s="1272"/>
      <c r="E945" s="1272"/>
      <c r="F945" s="1272"/>
      <c r="G945" s="1272"/>
      <c r="H945" s="1272"/>
      <c r="I945" s="1272"/>
      <c r="J945" s="1272"/>
      <c r="K945" s="1272"/>
      <c r="L945" s="1272"/>
      <c r="M945" s="1272"/>
      <c r="N945" s="1272"/>
      <c r="O945" s="1272"/>
    </row>
    <row r="946" spans="2:15">
      <c r="B946" s="658"/>
      <c r="D946" s="1272"/>
      <c r="E946" s="1272"/>
      <c r="F946" s="1272"/>
      <c r="G946" s="1272"/>
      <c r="H946" s="1272"/>
      <c r="I946" s="1272"/>
      <c r="J946" s="1272"/>
      <c r="K946" s="1272"/>
      <c r="L946" s="1272"/>
      <c r="M946" s="1272"/>
      <c r="N946" s="1272"/>
      <c r="O946" s="1272"/>
    </row>
    <row r="947" spans="2:15">
      <c r="B947" s="658"/>
      <c r="D947" s="1272"/>
      <c r="E947" s="1272"/>
      <c r="F947" s="1272"/>
      <c r="G947" s="1272"/>
      <c r="H947" s="1272"/>
      <c r="I947" s="1272"/>
      <c r="J947" s="1272"/>
      <c r="K947" s="1272"/>
      <c r="L947" s="1272"/>
      <c r="M947" s="1272"/>
      <c r="N947" s="1272"/>
      <c r="O947" s="1272"/>
    </row>
    <row r="948" spans="2:15">
      <c r="B948" s="658"/>
      <c r="D948" s="1272"/>
      <c r="E948" s="1272"/>
      <c r="F948" s="1272"/>
      <c r="G948" s="1272"/>
      <c r="H948" s="1272"/>
      <c r="I948" s="1272"/>
      <c r="J948" s="1272"/>
      <c r="K948" s="1272"/>
      <c r="L948" s="1272"/>
      <c r="M948" s="1272"/>
      <c r="N948" s="1272"/>
      <c r="O948" s="1272"/>
    </row>
    <row r="949" spans="2:15">
      <c r="B949" s="658"/>
      <c r="D949" s="1272"/>
      <c r="E949" s="1272"/>
      <c r="F949" s="1272"/>
      <c r="G949" s="1272"/>
      <c r="H949" s="1272"/>
      <c r="I949" s="1272"/>
      <c r="J949" s="1272"/>
      <c r="K949" s="1272"/>
      <c r="L949" s="1272"/>
      <c r="M949" s="1272"/>
      <c r="N949" s="1272"/>
      <c r="O949" s="1272"/>
    </row>
    <row r="950" spans="2:15">
      <c r="B950" s="658"/>
      <c r="D950" s="1272"/>
      <c r="E950" s="1272"/>
      <c r="F950" s="1272"/>
      <c r="G950" s="1272"/>
      <c r="H950" s="1272"/>
      <c r="I950" s="1272"/>
      <c r="J950" s="1272"/>
      <c r="K950" s="1272"/>
      <c r="L950" s="1272"/>
      <c r="M950" s="1272"/>
      <c r="N950" s="1272"/>
      <c r="O950" s="1272"/>
    </row>
    <row r="951" spans="2:15">
      <c r="B951" s="658"/>
      <c r="D951" s="1272"/>
      <c r="E951" s="1272"/>
      <c r="F951" s="1272"/>
      <c r="G951" s="1272"/>
      <c r="H951" s="1272"/>
      <c r="I951" s="1272"/>
      <c r="J951" s="1272"/>
      <c r="K951" s="1272"/>
      <c r="L951" s="1272"/>
      <c r="M951" s="1272"/>
      <c r="N951" s="1272"/>
      <c r="O951" s="1272"/>
    </row>
    <row r="952" spans="2:15">
      <c r="B952" s="658"/>
      <c r="D952" s="1272"/>
      <c r="E952" s="1272"/>
      <c r="F952" s="1272"/>
      <c r="G952" s="1272"/>
      <c r="H952" s="1272"/>
      <c r="I952" s="1272"/>
      <c r="J952" s="1272"/>
      <c r="K952" s="1272"/>
      <c r="L952" s="1272"/>
      <c r="M952" s="1272"/>
      <c r="N952" s="1272"/>
      <c r="O952" s="1272"/>
    </row>
    <row r="953" spans="2:15">
      <c r="B953" s="658"/>
      <c r="D953" s="1272"/>
      <c r="E953" s="1272"/>
      <c r="F953" s="1272"/>
      <c r="G953" s="1272"/>
      <c r="H953" s="1272"/>
      <c r="I953" s="1272"/>
      <c r="J953" s="1272"/>
      <c r="K953" s="1272"/>
      <c r="L953" s="1272"/>
      <c r="M953" s="1272"/>
      <c r="N953" s="1272"/>
      <c r="O953" s="1272"/>
    </row>
    <row r="954" spans="2:15">
      <c r="B954" s="658"/>
      <c r="D954" s="1272"/>
      <c r="E954" s="1272"/>
      <c r="F954" s="1272"/>
      <c r="G954" s="1272"/>
      <c r="H954" s="1272"/>
      <c r="I954" s="1272"/>
      <c r="J954" s="1272"/>
      <c r="K954" s="1272"/>
      <c r="L954" s="1272"/>
      <c r="M954" s="1272"/>
      <c r="N954" s="1272"/>
      <c r="O954" s="1272"/>
    </row>
    <row r="955" spans="2:15">
      <c r="B955" s="658"/>
      <c r="D955" s="1272"/>
      <c r="E955" s="1272"/>
      <c r="F955" s="1272"/>
      <c r="G955" s="1272"/>
      <c r="H955" s="1272"/>
      <c r="I955" s="1272"/>
      <c r="J955" s="1272"/>
      <c r="K955" s="1272"/>
      <c r="L955" s="1272"/>
      <c r="M955" s="1272"/>
      <c r="N955" s="1272"/>
      <c r="O955" s="1272"/>
    </row>
    <row r="956" spans="2:15">
      <c r="B956" s="658"/>
      <c r="D956" s="1272"/>
      <c r="E956" s="1272"/>
      <c r="F956" s="1272"/>
      <c r="G956" s="1272"/>
      <c r="H956" s="1272"/>
      <c r="I956" s="1272"/>
      <c r="J956" s="1272"/>
      <c r="K956" s="1272"/>
      <c r="L956" s="1272"/>
      <c r="M956" s="1272"/>
      <c r="N956" s="1272"/>
      <c r="O956" s="1272"/>
    </row>
    <row r="957" spans="2:15">
      <c r="B957" s="658"/>
      <c r="D957" s="1272"/>
      <c r="E957" s="1272"/>
      <c r="F957" s="1272"/>
      <c r="G957" s="1272"/>
      <c r="H957" s="1272"/>
      <c r="I957" s="1272"/>
      <c r="J957" s="1272"/>
      <c r="K957" s="1272"/>
      <c r="L957" s="1272"/>
      <c r="M957" s="1272"/>
      <c r="N957" s="1272"/>
      <c r="O957" s="1272"/>
    </row>
    <row r="958" spans="2:15">
      <c r="B958" s="658"/>
      <c r="D958" s="1272"/>
      <c r="E958" s="1272"/>
      <c r="F958" s="1272"/>
      <c r="G958" s="1272"/>
      <c r="H958" s="1272"/>
      <c r="I958" s="1272"/>
      <c r="J958" s="1272"/>
      <c r="K958" s="1272"/>
      <c r="L958" s="1272"/>
      <c r="M958" s="1272"/>
      <c r="N958" s="1272"/>
      <c r="O958" s="1272"/>
    </row>
    <row r="959" spans="2:15">
      <c r="B959" s="658"/>
      <c r="D959" s="1272"/>
      <c r="E959" s="1272"/>
      <c r="F959" s="1272"/>
      <c r="G959" s="1272"/>
      <c r="H959" s="1272"/>
      <c r="I959" s="1272"/>
      <c r="J959" s="1272"/>
      <c r="K959" s="1272"/>
      <c r="L959" s="1272"/>
      <c r="M959" s="1272"/>
      <c r="N959" s="1272"/>
      <c r="O959" s="1272"/>
    </row>
    <row r="960" spans="2:15">
      <c r="B960" s="658"/>
      <c r="D960" s="1272"/>
      <c r="E960" s="1272"/>
      <c r="F960" s="1272"/>
      <c r="G960" s="1272"/>
      <c r="H960" s="1272"/>
      <c r="I960" s="1272"/>
      <c r="J960" s="1272"/>
      <c r="K960" s="1272"/>
      <c r="L960" s="1272"/>
      <c r="M960" s="1272"/>
      <c r="N960" s="1272"/>
      <c r="O960" s="1272"/>
    </row>
    <row r="961" spans="2:15">
      <c r="B961" s="658"/>
      <c r="D961" s="1272"/>
      <c r="E961" s="1272"/>
      <c r="F961" s="1272"/>
      <c r="G961" s="1272"/>
      <c r="H961" s="1272"/>
      <c r="I961" s="1272"/>
      <c r="J961" s="1272"/>
      <c r="K961" s="1272"/>
      <c r="L961" s="1272"/>
      <c r="M961" s="1272"/>
      <c r="N961" s="1272"/>
      <c r="O961" s="1272"/>
    </row>
    <row r="962" spans="2:15">
      <c r="B962" s="658"/>
      <c r="D962" s="1272"/>
      <c r="E962" s="1272"/>
      <c r="F962" s="1272"/>
      <c r="G962" s="1272"/>
      <c r="H962" s="1272"/>
      <c r="I962" s="1272"/>
      <c r="J962" s="1272"/>
      <c r="K962" s="1272"/>
      <c r="L962" s="1272"/>
      <c r="M962" s="1272"/>
      <c r="N962" s="1272"/>
      <c r="O962" s="1272"/>
    </row>
    <row r="963" spans="2:15">
      <c r="B963" s="658"/>
      <c r="D963" s="1272"/>
      <c r="E963" s="1272"/>
      <c r="F963" s="1272"/>
      <c r="G963" s="1272"/>
      <c r="H963" s="1272"/>
      <c r="I963" s="1272"/>
      <c r="J963" s="1272"/>
      <c r="K963" s="1272"/>
      <c r="L963" s="1272"/>
      <c r="M963" s="1272"/>
      <c r="N963" s="1272"/>
      <c r="O963" s="1272"/>
    </row>
    <row r="964" spans="2:15">
      <c r="B964" s="658"/>
      <c r="D964" s="1272"/>
      <c r="E964" s="1272"/>
      <c r="F964" s="1272"/>
      <c r="G964" s="1272"/>
      <c r="H964" s="1272"/>
      <c r="I964" s="1272"/>
      <c r="J964" s="1272"/>
      <c r="K964" s="1272"/>
      <c r="L964" s="1272"/>
      <c r="M964" s="1272"/>
      <c r="N964" s="1272"/>
      <c r="O964" s="1272"/>
    </row>
    <row r="965" spans="2:15">
      <c r="B965" s="658"/>
      <c r="D965" s="1272"/>
      <c r="E965" s="1272"/>
      <c r="F965" s="1272"/>
      <c r="G965" s="1272"/>
      <c r="H965" s="1272"/>
      <c r="I965" s="1272"/>
      <c r="J965" s="1272"/>
      <c r="K965" s="1272"/>
      <c r="L965" s="1272"/>
      <c r="M965" s="1272"/>
      <c r="N965" s="1272"/>
      <c r="O965" s="1272"/>
    </row>
    <row r="966" spans="2:15">
      <c r="B966" s="658"/>
      <c r="D966" s="1272"/>
      <c r="E966" s="1272"/>
      <c r="F966" s="1272"/>
      <c r="G966" s="1272"/>
      <c r="H966" s="1272"/>
      <c r="I966" s="1272"/>
      <c r="J966" s="1272"/>
      <c r="K966" s="1272"/>
      <c r="L966" s="1272"/>
      <c r="M966" s="1272"/>
      <c r="N966" s="1272"/>
      <c r="O966" s="1272"/>
    </row>
    <row r="967" spans="2:15">
      <c r="B967" s="658"/>
      <c r="D967" s="1272"/>
      <c r="E967" s="1272"/>
      <c r="F967" s="1272"/>
      <c r="G967" s="1272"/>
      <c r="H967" s="1272"/>
      <c r="I967" s="1272"/>
      <c r="J967" s="1272"/>
      <c r="K967" s="1272"/>
      <c r="L967" s="1272"/>
      <c r="M967" s="1272"/>
      <c r="N967" s="1272"/>
      <c r="O967" s="1272"/>
    </row>
    <row r="968" spans="2:15">
      <c r="B968" s="658"/>
      <c r="D968" s="1272"/>
      <c r="E968" s="1272"/>
      <c r="F968" s="1272"/>
      <c r="G968" s="1272"/>
      <c r="H968" s="1272"/>
      <c r="I968" s="1272"/>
      <c r="J968" s="1272"/>
      <c r="K968" s="1272"/>
      <c r="L968" s="1272"/>
      <c r="M968" s="1272"/>
      <c r="N968" s="1272"/>
      <c r="O968" s="1272"/>
    </row>
    <row r="969" spans="2:15">
      <c r="B969" s="658"/>
      <c r="D969" s="1272"/>
      <c r="E969" s="1272"/>
      <c r="F969" s="1272"/>
      <c r="G969" s="1272"/>
      <c r="H969" s="1272"/>
      <c r="I969" s="1272"/>
      <c r="J969" s="1272"/>
      <c r="K969" s="1272"/>
      <c r="L969" s="1272"/>
      <c r="M969" s="1272"/>
      <c r="N969" s="1272"/>
      <c r="O969" s="1272"/>
    </row>
    <row r="970" spans="2:15">
      <c r="B970" s="658"/>
      <c r="D970" s="1272"/>
      <c r="E970" s="1272"/>
      <c r="F970" s="1272"/>
      <c r="G970" s="1272"/>
      <c r="H970" s="1272"/>
      <c r="I970" s="1272"/>
      <c r="J970" s="1272"/>
      <c r="K970" s="1272"/>
      <c r="L970" s="1272"/>
      <c r="M970" s="1272"/>
      <c r="N970" s="1272"/>
      <c r="O970" s="1272"/>
    </row>
    <row r="971" spans="2:15">
      <c r="B971" s="658"/>
      <c r="D971" s="1272"/>
      <c r="E971" s="1272"/>
      <c r="F971" s="1272"/>
      <c r="G971" s="1272"/>
      <c r="H971" s="1272"/>
      <c r="I971" s="1272"/>
      <c r="J971" s="1272"/>
      <c r="K971" s="1272"/>
      <c r="L971" s="1272"/>
      <c r="M971" s="1272"/>
      <c r="N971" s="1272"/>
      <c r="O971" s="1272"/>
    </row>
    <row r="972" spans="2:15">
      <c r="B972" s="658"/>
      <c r="D972" s="1272"/>
      <c r="E972" s="1272"/>
      <c r="F972" s="1272"/>
      <c r="G972" s="1272"/>
      <c r="H972" s="1272"/>
      <c r="I972" s="1272"/>
      <c r="J972" s="1272"/>
      <c r="K972" s="1272"/>
      <c r="L972" s="1272"/>
      <c r="M972" s="1272"/>
      <c r="N972" s="1272"/>
      <c r="O972" s="1272"/>
    </row>
    <row r="973" spans="2:15">
      <c r="B973" s="658"/>
      <c r="D973" s="1272"/>
      <c r="E973" s="1272"/>
      <c r="F973" s="1272"/>
      <c r="G973" s="1272"/>
      <c r="H973" s="1272"/>
      <c r="I973" s="1272"/>
      <c r="J973" s="1272"/>
      <c r="K973" s="1272"/>
      <c r="L973" s="1272"/>
      <c r="M973" s="1272"/>
      <c r="N973" s="1272"/>
      <c r="O973" s="1272"/>
    </row>
    <row r="974" spans="2:15">
      <c r="B974" s="658"/>
      <c r="D974" s="1272"/>
      <c r="E974" s="1272"/>
      <c r="F974" s="1272"/>
      <c r="G974" s="1272"/>
      <c r="H974" s="1272"/>
      <c r="I974" s="1272"/>
      <c r="J974" s="1272"/>
      <c r="K974" s="1272"/>
      <c r="L974" s="1272"/>
      <c r="M974" s="1272"/>
      <c r="N974" s="1272"/>
      <c r="O974" s="1272"/>
    </row>
    <row r="975" spans="2:15">
      <c r="B975" s="658"/>
      <c r="D975" s="1272"/>
      <c r="E975" s="1272"/>
      <c r="F975" s="1272"/>
      <c r="G975" s="1272"/>
      <c r="H975" s="1272"/>
      <c r="I975" s="1272"/>
      <c r="J975" s="1272"/>
      <c r="K975" s="1272"/>
      <c r="L975" s="1272"/>
      <c r="M975" s="1272"/>
      <c r="N975" s="1272"/>
      <c r="O975" s="1272"/>
    </row>
    <row r="976" spans="2:15">
      <c r="B976" s="658"/>
      <c r="D976" s="1272"/>
      <c r="E976" s="1272"/>
      <c r="F976" s="1272"/>
      <c r="G976" s="1272"/>
      <c r="H976" s="1272"/>
      <c r="I976" s="1272"/>
      <c r="J976" s="1272"/>
      <c r="K976" s="1272"/>
      <c r="L976" s="1272"/>
      <c r="M976" s="1272"/>
      <c r="N976" s="1272"/>
      <c r="O976" s="1272"/>
    </row>
    <row r="977" spans="2:15">
      <c r="B977" s="658"/>
      <c r="D977" s="1272"/>
      <c r="E977" s="1272"/>
      <c r="F977" s="1272"/>
      <c r="G977" s="1272"/>
      <c r="H977" s="1272"/>
      <c r="I977" s="1272"/>
      <c r="J977" s="1272"/>
      <c r="K977" s="1272"/>
      <c r="L977" s="1272"/>
      <c r="M977" s="1272"/>
      <c r="N977" s="1272"/>
      <c r="O977" s="1272"/>
    </row>
    <row r="978" spans="2:15">
      <c r="B978" s="658"/>
      <c r="D978" s="1272"/>
      <c r="E978" s="1272"/>
      <c r="F978" s="1272"/>
      <c r="G978" s="1272"/>
      <c r="H978" s="1272"/>
      <c r="I978" s="1272"/>
      <c r="J978" s="1272"/>
      <c r="K978" s="1272"/>
      <c r="L978" s="1272"/>
      <c r="M978" s="1272"/>
      <c r="N978" s="1272"/>
      <c r="O978" s="1272"/>
    </row>
    <row r="979" spans="2:15">
      <c r="B979" s="658"/>
      <c r="D979" s="1272"/>
      <c r="E979" s="1272"/>
      <c r="F979" s="1272"/>
      <c r="G979" s="1272"/>
      <c r="H979" s="1272"/>
      <c r="I979" s="1272"/>
      <c r="J979" s="1272"/>
      <c r="K979" s="1272"/>
      <c r="L979" s="1272"/>
      <c r="M979" s="1272"/>
      <c r="N979" s="1272"/>
      <c r="O979" s="1272"/>
    </row>
    <row r="980" spans="2:15">
      <c r="B980" s="658"/>
      <c r="D980" s="1272"/>
      <c r="E980" s="1272"/>
      <c r="F980" s="1272"/>
      <c r="G980" s="1272"/>
      <c r="H980" s="1272"/>
      <c r="I980" s="1272"/>
      <c r="J980" s="1272"/>
      <c r="K980" s="1272"/>
      <c r="L980" s="1272"/>
      <c r="M980" s="1272"/>
      <c r="N980" s="1272"/>
      <c r="O980" s="1272"/>
    </row>
    <row r="981" spans="2:15">
      <c r="B981" s="658"/>
      <c r="D981" s="1272"/>
      <c r="E981" s="1272"/>
      <c r="F981" s="1272"/>
      <c r="G981" s="1272"/>
      <c r="H981" s="1272"/>
      <c r="I981" s="1272"/>
      <c r="J981" s="1272"/>
      <c r="K981" s="1272"/>
      <c r="L981" s="1272"/>
      <c r="M981" s="1272"/>
      <c r="N981" s="1272"/>
      <c r="O981" s="1272"/>
    </row>
    <row r="982" spans="2:15">
      <c r="B982" s="658"/>
      <c r="D982" s="1272"/>
      <c r="E982" s="1272"/>
      <c r="F982" s="1272"/>
      <c r="G982" s="1272"/>
      <c r="H982" s="1272"/>
      <c r="I982" s="1272"/>
      <c r="J982" s="1272"/>
      <c r="K982" s="1272"/>
      <c r="L982" s="1272"/>
      <c r="M982" s="1272"/>
      <c r="N982" s="1272"/>
      <c r="O982" s="1272"/>
    </row>
    <row r="983" spans="2:15">
      <c r="B983" s="658"/>
      <c r="D983" s="1272"/>
      <c r="E983" s="1272"/>
      <c r="F983" s="1272"/>
      <c r="G983" s="1272"/>
      <c r="H983" s="1272"/>
      <c r="I983" s="1272"/>
      <c r="J983" s="1272"/>
      <c r="K983" s="1272"/>
      <c r="L983" s="1272"/>
      <c r="M983" s="1272"/>
      <c r="N983" s="1272"/>
      <c r="O983" s="1272"/>
    </row>
    <row r="984" spans="2:15">
      <c r="B984" s="658"/>
      <c r="D984" s="1272"/>
      <c r="E984" s="1272"/>
      <c r="F984" s="1272"/>
      <c r="G984" s="1272"/>
      <c r="H984" s="1272"/>
      <c r="I984" s="1272"/>
      <c r="J984" s="1272"/>
      <c r="K984" s="1272"/>
      <c r="L984" s="1272"/>
      <c r="M984" s="1272"/>
      <c r="N984" s="1272"/>
      <c r="O984" s="1272"/>
    </row>
    <row r="985" spans="2:15">
      <c r="B985" s="658"/>
      <c r="D985" s="1272"/>
      <c r="E985" s="1272"/>
      <c r="F985" s="1272"/>
      <c r="G985" s="1272"/>
      <c r="H985" s="1272"/>
      <c r="I985" s="1272"/>
      <c r="J985" s="1272"/>
      <c r="K985" s="1272"/>
      <c r="L985" s="1272"/>
      <c r="M985" s="1272"/>
      <c r="N985" s="1272"/>
      <c r="O985" s="1272"/>
    </row>
    <row r="986" spans="2:15">
      <c r="B986" s="658"/>
      <c r="D986" s="1272"/>
      <c r="E986" s="1272"/>
      <c r="F986" s="1272"/>
      <c r="G986" s="1272"/>
      <c r="H986" s="1272"/>
      <c r="I986" s="1272"/>
      <c r="J986" s="1272"/>
      <c r="K986" s="1272"/>
      <c r="L986" s="1272"/>
      <c r="M986" s="1272"/>
      <c r="N986" s="1272"/>
      <c r="O986" s="1272"/>
    </row>
    <row r="987" spans="2:15">
      <c r="B987" s="658"/>
      <c r="D987" s="1272"/>
      <c r="E987" s="1272"/>
      <c r="F987" s="1272"/>
      <c r="G987" s="1272"/>
      <c r="H987" s="1272"/>
      <c r="I987" s="1272"/>
      <c r="J987" s="1272"/>
      <c r="K987" s="1272"/>
      <c r="L987" s="1272"/>
      <c r="M987" s="1272"/>
      <c r="N987" s="1272"/>
      <c r="O987" s="1272"/>
    </row>
    <row r="988" spans="2:15">
      <c r="B988" s="658"/>
      <c r="D988" s="1272"/>
      <c r="E988" s="1272"/>
      <c r="F988" s="1272"/>
      <c r="G988" s="1272"/>
      <c r="H988" s="1272"/>
      <c r="I988" s="1272"/>
      <c r="J988" s="1272"/>
      <c r="K988" s="1272"/>
      <c r="L988" s="1272"/>
      <c r="M988" s="1272"/>
      <c r="N988" s="1272"/>
      <c r="O988" s="1272"/>
    </row>
    <row r="989" spans="2:15">
      <c r="B989" s="658"/>
      <c r="D989" s="1272"/>
      <c r="E989" s="1272"/>
      <c r="F989" s="1272"/>
      <c r="G989" s="1272"/>
      <c r="H989" s="1272"/>
      <c r="I989" s="1272"/>
      <c r="J989" s="1272"/>
      <c r="K989" s="1272"/>
      <c r="L989" s="1272"/>
      <c r="M989" s="1272"/>
      <c r="N989" s="1272"/>
      <c r="O989" s="1272"/>
    </row>
    <row r="990" spans="2:15">
      <c r="B990" s="658"/>
      <c r="D990" s="1272"/>
      <c r="E990" s="1272"/>
      <c r="F990" s="1272"/>
      <c r="G990" s="1272"/>
      <c r="H990" s="1272"/>
      <c r="I990" s="1272"/>
      <c r="J990" s="1272"/>
      <c r="K990" s="1272"/>
      <c r="L990" s="1272"/>
      <c r="M990" s="1272"/>
      <c r="N990" s="1272"/>
      <c r="O990" s="1272"/>
    </row>
    <row r="991" spans="2:15">
      <c r="B991" s="658"/>
      <c r="D991" s="1272"/>
      <c r="E991" s="1272"/>
      <c r="F991" s="1272"/>
      <c r="G991" s="1272"/>
      <c r="H991" s="1272"/>
      <c r="I991" s="1272"/>
      <c r="J991" s="1272"/>
      <c r="K991" s="1272"/>
      <c r="L991" s="1272"/>
      <c r="M991" s="1272"/>
      <c r="N991" s="1272"/>
      <c r="O991" s="1272"/>
    </row>
    <row r="992" spans="2:15">
      <c r="B992" s="658"/>
      <c r="D992" s="1272"/>
      <c r="E992" s="1272"/>
      <c r="F992" s="1272"/>
      <c r="G992" s="1272"/>
      <c r="H992" s="1272"/>
      <c r="I992" s="1272"/>
      <c r="J992" s="1272"/>
      <c r="K992" s="1272"/>
      <c r="L992" s="1272"/>
      <c r="M992" s="1272"/>
      <c r="N992" s="1272"/>
      <c r="O992" s="1272"/>
    </row>
    <row r="993" spans="2:15">
      <c r="B993" s="658"/>
      <c r="D993" s="1272"/>
      <c r="E993" s="1272"/>
      <c r="F993" s="1272"/>
      <c r="G993" s="1272"/>
      <c r="H993" s="1272"/>
      <c r="I993" s="1272"/>
      <c r="J993" s="1272"/>
      <c r="K993" s="1272"/>
      <c r="L993" s="1272"/>
      <c r="M993" s="1272"/>
      <c r="N993" s="1272"/>
      <c r="O993" s="1272"/>
    </row>
    <row r="994" spans="2:15">
      <c r="B994" s="658"/>
      <c r="D994" s="1272"/>
      <c r="E994" s="1272"/>
      <c r="F994" s="1272"/>
      <c r="G994" s="1272"/>
      <c r="H994" s="1272"/>
      <c r="I994" s="1272"/>
      <c r="J994" s="1272"/>
      <c r="K994" s="1272"/>
      <c r="L994" s="1272"/>
      <c r="M994" s="1272"/>
      <c r="N994" s="1272"/>
      <c r="O994" s="1272"/>
    </row>
    <row r="995" spans="2:15">
      <c r="B995" s="658"/>
      <c r="D995" s="1272"/>
      <c r="E995" s="1272"/>
      <c r="F995" s="1272"/>
      <c r="G995" s="1272"/>
      <c r="H995" s="1272"/>
      <c r="I995" s="1272"/>
      <c r="J995" s="1272"/>
      <c r="K995" s="1272"/>
      <c r="L995" s="1272"/>
      <c r="M995" s="1272"/>
      <c r="N995" s="1272"/>
      <c r="O995" s="1272"/>
    </row>
    <row r="996" spans="2:15">
      <c r="B996" s="658"/>
      <c r="D996" s="1272"/>
      <c r="E996" s="1272"/>
      <c r="F996" s="1272"/>
      <c r="G996" s="1272"/>
      <c r="H996" s="1272"/>
      <c r="I996" s="1272"/>
      <c r="J996" s="1272"/>
      <c r="K996" s="1272"/>
      <c r="L996" s="1272"/>
      <c r="M996" s="1272"/>
      <c r="N996" s="1272"/>
      <c r="O996" s="1272"/>
    </row>
    <row r="997" spans="2:15">
      <c r="B997" s="658"/>
      <c r="D997" s="1272"/>
      <c r="E997" s="1272"/>
      <c r="F997" s="1272"/>
      <c r="G997" s="1272"/>
      <c r="H997" s="1272"/>
      <c r="I997" s="1272"/>
      <c r="J997" s="1272"/>
      <c r="K997" s="1272"/>
      <c r="L997" s="1272"/>
      <c r="M997" s="1272"/>
      <c r="N997" s="1272"/>
      <c r="O997" s="1272"/>
    </row>
    <row r="998" spans="2:15">
      <c r="B998" s="658"/>
      <c r="D998" s="1272"/>
      <c r="E998" s="1272"/>
      <c r="F998" s="1272"/>
      <c r="G998" s="1272"/>
      <c r="H998" s="1272"/>
      <c r="I998" s="1272"/>
      <c r="J998" s="1272"/>
      <c r="K998" s="1272"/>
      <c r="L998" s="1272"/>
      <c r="M998" s="1272"/>
      <c r="N998" s="1272"/>
      <c r="O998" s="1272"/>
    </row>
    <row r="999" spans="2:15">
      <c r="B999" s="658"/>
      <c r="D999" s="1272"/>
      <c r="E999" s="1272"/>
      <c r="F999" s="1272"/>
      <c r="G999" s="1272"/>
      <c r="H999" s="1272"/>
      <c r="I999" s="1272"/>
      <c r="J999" s="1272"/>
      <c r="K999" s="1272"/>
      <c r="L999" s="1272"/>
      <c r="M999" s="1272"/>
      <c r="N999" s="1272"/>
      <c r="O999" s="1272"/>
    </row>
    <row r="1000" spans="2:15">
      <c r="B1000" s="658"/>
      <c r="D1000" s="1272"/>
      <c r="E1000" s="1272"/>
      <c r="F1000" s="1272"/>
      <c r="G1000" s="1272"/>
      <c r="H1000" s="1272"/>
      <c r="I1000" s="1272"/>
      <c r="J1000" s="1272"/>
      <c r="K1000" s="1272"/>
      <c r="L1000" s="1272"/>
      <c r="M1000" s="1272"/>
      <c r="N1000" s="1272"/>
      <c r="O1000" s="1272"/>
    </row>
    <row r="1001" spans="2:15">
      <c r="B1001" s="658"/>
      <c r="D1001" s="1272"/>
      <c r="E1001" s="1272"/>
      <c r="F1001" s="1272"/>
      <c r="G1001" s="1272"/>
      <c r="H1001" s="1272"/>
      <c r="I1001" s="1272"/>
      <c r="J1001" s="1272"/>
      <c r="K1001" s="1272"/>
      <c r="L1001" s="1272"/>
      <c r="M1001" s="1272"/>
      <c r="N1001" s="1272"/>
      <c r="O1001" s="1272"/>
    </row>
  </sheetData>
  <mergeCells count="6">
    <mergeCell ref="J30:O30"/>
    <mergeCell ref="A1:B1"/>
    <mergeCell ref="A12:A14"/>
    <mergeCell ref="A15:A21"/>
    <mergeCell ref="A22:A24"/>
    <mergeCell ref="D30:I30"/>
  </mergeCells>
  <dataValidations count="6">
    <dataValidation type="decimal" allowBlank="1" showErrorMessage="1" errorTitle="İstenen Aralıkta Değil!" error="İstenen Aralık: Minimum=-9223372036854775808 Maksimum=9223372036854775807" sqref="D32:O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32:C1048576 A32:A1048576 B12:C24">
      <formula1>0</formula1>
      <formula2>2147483647</formula2>
    </dataValidation>
    <dataValidation type="list" allowBlank="1" sqref="B32:B1048576">
      <formula1>$CW$1:$CW$4</formula1>
    </dataValidation>
    <dataValidation type="textLength" allowBlank="1" showInputMessage="1" showErrorMessage="1" sqref="B6">
      <formula1>10</formula1>
      <formula2>10</formula2>
    </dataValidation>
    <dataValidation type="whole" allowBlank="1" showInputMessage="1" showErrorMessage="1" sqref="B8">
      <formula1>2010</formula1>
      <formula2>2050</formula2>
    </dataValidation>
    <dataValidation type="textLength" allowBlank="1" showInputMessage="1" showErrorMessage="1" sqref="B5">
      <formula1>3</formula1>
      <formula2>30</formula2>
    </dataValidation>
  </dataValidations>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8"/>
  <sheetViews>
    <sheetView zoomScale="85" zoomScaleNormal="85" workbookViewId="0">
      <selection sqref="A1:E1"/>
    </sheetView>
  </sheetViews>
  <sheetFormatPr defaultRowHeight="15"/>
  <cols>
    <col min="1" max="1" width="28.85546875" style="1837" bestFit="1" customWidth="1"/>
    <col min="2" max="3" width="26.42578125" style="1837" customWidth="1"/>
    <col min="4" max="4" width="29.28515625" style="1837" customWidth="1"/>
    <col min="5" max="5" width="15.5703125" style="1837" bestFit="1" customWidth="1"/>
    <col min="6" max="7" width="26" style="1837" customWidth="1"/>
    <col min="8" max="8" width="10.85546875" style="1837" customWidth="1"/>
    <col min="9" max="9" width="17.28515625" style="1837" bestFit="1" customWidth="1"/>
    <col min="10" max="10" width="13.85546875" style="1837" customWidth="1"/>
    <col min="11" max="11" width="26.5703125" style="1837" bestFit="1" customWidth="1"/>
    <col min="12" max="12" width="23.5703125" style="1837" bestFit="1" customWidth="1"/>
    <col min="13" max="13" width="26.140625" style="1837" bestFit="1" customWidth="1"/>
    <col min="14" max="14" width="35" style="1837" bestFit="1" customWidth="1"/>
    <col min="15" max="15" width="29.85546875" style="1837" bestFit="1" customWidth="1"/>
    <col min="16" max="16" width="30.85546875" style="1837" bestFit="1" customWidth="1"/>
    <col min="17" max="17" width="23.28515625" style="1837" customWidth="1"/>
    <col min="18" max="18" width="22.28515625" hidden="1" customWidth="1"/>
  </cols>
  <sheetData>
    <row r="1" spans="1:18">
      <c r="A1" s="3816" t="s">
        <v>29</v>
      </c>
      <c r="B1" s="3816"/>
      <c r="C1" s="3816"/>
      <c r="D1" s="3816"/>
      <c r="E1" s="3817"/>
      <c r="F1" s="1826"/>
      <c r="G1" s="1827"/>
      <c r="H1" s="1827"/>
      <c r="I1" s="1827"/>
      <c r="J1" s="1827"/>
      <c r="K1" s="1827"/>
      <c r="L1" s="1827"/>
      <c r="M1" s="1827"/>
      <c r="N1" s="1827"/>
      <c r="O1" s="1827"/>
      <c r="P1" s="1827"/>
      <c r="Q1" s="1827"/>
    </row>
    <row r="2" spans="1:18">
      <c r="A2" s="1828" t="s">
        <v>30</v>
      </c>
      <c r="B2" s="3818" t="s">
        <v>2764</v>
      </c>
      <c r="C2" s="3818"/>
      <c r="D2" s="3818"/>
      <c r="E2" s="3819"/>
      <c r="F2" s="1826"/>
      <c r="G2" s="1827"/>
      <c r="H2" s="1827"/>
      <c r="I2" s="1827"/>
      <c r="J2" s="1827"/>
      <c r="K2" s="1827"/>
      <c r="L2" s="1827"/>
      <c r="M2" s="1827"/>
      <c r="N2" s="1827"/>
      <c r="O2" s="1827"/>
      <c r="P2" s="1827"/>
      <c r="Q2" s="1827"/>
    </row>
    <row r="3" spans="1:18">
      <c r="A3" s="1829" t="s">
        <v>31</v>
      </c>
      <c r="B3" s="3814" t="s">
        <v>2776</v>
      </c>
      <c r="C3" s="3814"/>
      <c r="D3" s="3814"/>
      <c r="E3" s="3815"/>
      <c r="F3" s="1826"/>
      <c r="G3" s="1827"/>
      <c r="H3" s="1827"/>
      <c r="I3" s="1827"/>
      <c r="J3" s="1827"/>
      <c r="K3" s="1827"/>
      <c r="L3" s="1827"/>
      <c r="M3" s="1827"/>
      <c r="N3" s="1827"/>
      <c r="O3" s="1827"/>
      <c r="P3" s="1827"/>
      <c r="Q3" s="1827"/>
    </row>
    <row r="4" spans="1:18">
      <c r="A4" s="1828" t="s">
        <v>32</v>
      </c>
      <c r="B4" s="3818">
        <v>1</v>
      </c>
      <c r="C4" s="3818"/>
      <c r="D4" s="3818"/>
      <c r="E4" s="3819"/>
      <c r="F4" s="1826"/>
      <c r="G4" s="1827"/>
      <c r="H4" s="1827"/>
      <c r="I4" s="1827"/>
      <c r="J4" s="1827"/>
      <c r="K4" s="1827"/>
      <c r="L4" s="1827"/>
      <c r="M4" s="1827"/>
      <c r="N4" s="1827"/>
      <c r="O4" s="1827"/>
      <c r="P4" s="1827"/>
      <c r="Q4" s="1827"/>
    </row>
    <row r="5" spans="1:18">
      <c r="A5" s="1828" t="s">
        <v>33</v>
      </c>
      <c r="B5" s="3820"/>
      <c r="C5" s="3820"/>
      <c r="D5" s="3820"/>
      <c r="E5" s="3821"/>
      <c r="F5" s="1826"/>
      <c r="G5" s="1827"/>
      <c r="H5" s="1827"/>
      <c r="I5" s="1827"/>
      <c r="J5" s="1827"/>
      <c r="K5" s="1827"/>
      <c r="L5" s="1827"/>
      <c r="M5" s="1827"/>
      <c r="N5" s="1827"/>
      <c r="O5" s="1827"/>
      <c r="P5" s="1827"/>
      <c r="Q5" s="1827"/>
    </row>
    <row r="6" spans="1:18">
      <c r="A6" s="1828" t="s">
        <v>34</v>
      </c>
      <c r="B6" s="3822"/>
      <c r="C6" s="3822"/>
      <c r="D6" s="3822"/>
      <c r="E6" s="3823"/>
      <c r="F6" s="1826"/>
      <c r="G6" s="1827"/>
      <c r="H6" s="1827"/>
      <c r="I6" s="1827"/>
      <c r="J6" s="1827"/>
      <c r="K6" s="1827"/>
      <c r="L6" s="1827"/>
      <c r="M6" s="1827"/>
      <c r="N6" s="1827"/>
      <c r="O6" s="1827"/>
      <c r="P6" s="1827"/>
      <c r="Q6" s="1827"/>
    </row>
    <row r="7" spans="1:18">
      <c r="A7" s="1828" t="s">
        <v>35</v>
      </c>
      <c r="B7" s="3810"/>
      <c r="C7" s="3810"/>
      <c r="D7" s="3810"/>
      <c r="E7" s="3811"/>
      <c r="F7" s="1826"/>
      <c r="G7" s="1827"/>
      <c r="H7" s="1827"/>
      <c r="I7" s="1827"/>
      <c r="J7" s="1827"/>
      <c r="K7" s="1827"/>
      <c r="L7" s="1827"/>
      <c r="M7" s="1827"/>
      <c r="N7" s="1827"/>
      <c r="O7" s="1827"/>
      <c r="P7" s="1827"/>
      <c r="Q7" s="1827"/>
    </row>
    <row r="8" spans="1:18">
      <c r="A8" s="1828" t="s">
        <v>36</v>
      </c>
      <c r="B8" s="3812"/>
      <c r="C8" s="3812"/>
      <c r="D8" s="3812"/>
      <c r="E8" s="3813"/>
      <c r="F8" s="1826"/>
      <c r="G8" s="1827"/>
      <c r="H8" s="1827"/>
      <c r="I8" s="1827"/>
      <c r="J8" s="1827"/>
      <c r="K8" s="1827"/>
      <c r="L8" s="1827"/>
      <c r="M8" s="1827"/>
      <c r="N8" s="1827"/>
      <c r="O8" s="1827"/>
      <c r="P8" s="1827"/>
      <c r="Q8" s="1827"/>
    </row>
    <row r="9" spans="1:18">
      <c r="A9" s="1828" t="s">
        <v>198</v>
      </c>
      <c r="B9" s="3814" t="s">
        <v>414</v>
      </c>
      <c r="C9" s="3814"/>
      <c r="D9" s="3814"/>
      <c r="E9" s="3815"/>
      <c r="F9" s="1826"/>
      <c r="G9" s="1827"/>
      <c r="H9" s="1827"/>
      <c r="I9" s="1827"/>
      <c r="J9" s="1827"/>
      <c r="K9" s="1827"/>
      <c r="L9" s="1827"/>
      <c r="M9" s="1827"/>
      <c r="N9" s="1827"/>
      <c r="O9" s="1827"/>
      <c r="P9" s="1827"/>
      <c r="Q9" s="1827"/>
    </row>
    <row r="10" spans="1:18">
      <c r="A10" s="1830"/>
      <c r="B10" s="1830"/>
      <c r="C10" s="1830"/>
      <c r="D10" s="1830"/>
      <c r="E10" s="1830"/>
      <c r="F10" s="1830"/>
      <c r="G10" s="1830"/>
      <c r="H10" s="1830"/>
      <c r="I10" s="1830"/>
      <c r="J10" s="1830"/>
      <c r="K10" s="1830"/>
      <c r="L10" s="1830"/>
      <c r="M10" s="1830"/>
      <c r="N10" s="1830"/>
      <c r="O10" s="1830"/>
      <c r="P10" s="1830"/>
      <c r="Q10" s="1830"/>
    </row>
    <row r="11" spans="1:18" ht="51.75">
      <c r="A11" s="1831" t="s">
        <v>2790</v>
      </c>
      <c r="B11" s="1832" t="s">
        <v>2791</v>
      </c>
      <c r="C11" s="1832" t="s">
        <v>2792</v>
      </c>
      <c r="D11" s="1832" t="s">
        <v>2793</v>
      </c>
      <c r="E11" s="1832" t="s">
        <v>2794</v>
      </c>
      <c r="F11" s="1832" t="s">
        <v>2795</v>
      </c>
      <c r="G11" s="1831" t="s">
        <v>2796</v>
      </c>
      <c r="H11" s="1831" t="s">
        <v>2797</v>
      </c>
      <c r="I11" s="1831" t="s">
        <v>2798</v>
      </c>
      <c r="J11" s="1831" t="s">
        <v>2799</v>
      </c>
      <c r="K11" s="1831" t="s">
        <v>2800</v>
      </c>
      <c r="L11" s="1832" t="s">
        <v>2801</v>
      </c>
      <c r="M11" s="1831" t="s">
        <v>2802</v>
      </c>
      <c r="N11" s="1832" t="s">
        <v>2803</v>
      </c>
      <c r="O11" s="1832" t="s">
        <v>2804</v>
      </c>
      <c r="P11" s="1832" t="s">
        <v>2805</v>
      </c>
      <c r="Q11" s="1832" t="s">
        <v>2806</v>
      </c>
      <c r="R11" s="1833"/>
    </row>
    <row r="12" spans="1:18" ht="135">
      <c r="A12" s="1834" t="s">
        <v>2807</v>
      </c>
      <c r="B12" s="1834" t="s">
        <v>2808</v>
      </c>
      <c r="C12" s="1834" t="s">
        <v>2809</v>
      </c>
      <c r="D12" s="1834" t="s">
        <v>2810</v>
      </c>
      <c r="E12" s="1834" t="s">
        <v>2811</v>
      </c>
      <c r="F12" s="1834" t="s">
        <v>2812</v>
      </c>
      <c r="G12" s="1834" t="s">
        <v>2813</v>
      </c>
      <c r="H12" s="1834" t="s">
        <v>2814</v>
      </c>
      <c r="I12" s="1834" t="s">
        <v>2815</v>
      </c>
      <c r="J12" s="1834" t="s">
        <v>2816</v>
      </c>
      <c r="K12" s="1834" t="s">
        <v>2817</v>
      </c>
      <c r="L12" s="1834" t="s">
        <v>2818</v>
      </c>
      <c r="M12" s="1834" t="s">
        <v>2819</v>
      </c>
      <c r="N12" s="1834" t="s">
        <v>2820</v>
      </c>
      <c r="O12" s="1834" t="s">
        <v>2821</v>
      </c>
      <c r="P12" s="1834" t="s">
        <v>2822</v>
      </c>
      <c r="Q12" s="1834" t="s">
        <v>2823</v>
      </c>
      <c r="R12" s="1833"/>
    </row>
    <row r="13" spans="1:18">
      <c r="A13" s="1835" t="s">
        <v>2824</v>
      </c>
      <c r="B13" s="1836"/>
      <c r="C13" s="1836"/>
      <c r="D13" s="1836"/>
      <c r="E13" s="1835" t="s">
        <v>2824</v>
      </c>
      <c r="F13" s="1836"/>
      <c r="G13" s="1836"/>
      <c r="H13" s="1836"/>
      <c r="I13" s="1836"/>
      <c r="J13" s="1836"/>
      <c r="K13" s="1835" t="s">
        <v>2824</v>
      </c>
      <c r="L13" s="1836"/>
      <c r="M13" s="1836"/>
      <c r="N13" s="1836"/>
      <c r="O13" s="1835" t="s">
        <v>2824</v>
      </c>
      <c r="P13" s="1835" t="s">
        <v>2824</v>
      </c>
      <c r="Q13" s="1836"/>
      <c r="R13" s="1833" t="s">
        <v>2824</v>
      </c>
    </row>
    <row r="14" spans="1:18">
      <c r="A14" s="1835" t="s">
        <v>2824</v>
      </c>
      <c r="B14" s="1836"/>
      <c r="C14" s="1836"/>
      <c r="D14" s="1836"/>
      <c r="E14" s="1835" t="s">
        <v>2824</v>
      </c>
      <c r="F14" s="1836"/>
      <c r="G14" s="1836"/>
      <c r="H14" s="1836"/>
      <c r="I14" s="1836"/>
      <c r="J14" s="1836"/>
      <c r="K14" s="1835" t="s">
        <v>2824</v>
      </c>
      <c r="L14" s="1836"/>
      <c r="M14" s="1836"/>
      <c r="N14" s="1836"/>
      <c r="O14" s="1835" t="s">
        <v>2824</v>
      </c>
      <c r="P14" s="1835" t="s">
        <v>2824</v>
      </c>
      <c r="Q14" s="1836"/>
      <c r="R14" s="1833" t="s">
        <v>2825</v>
      </c>
    </row>
    <row r="15" spans="1:18">
      <c r="A15" s="1835" t="s">
        <v>2824</v>
      </c>
      <c r="B15" s="1836"/>
      <c r="C15" s="1836"/>
      <c r="D15" s="1836"/>
      <c r="E15" s="1835" t="s">
        <v>2824</v>
      </c>
      <c r="F15" s="1836"/>
      <c r="G15" s="1836"/>
      <c r="H15" s="1836"/>
      <c r="I15" s="1836"/>
      <c r="J15" s="1836"/>
      <c r="K15" s="1835" t="s">
        <v>2824</v>
      </c>
      <c r="L15" s="1836"/>
      <c r="M15" s="1836"/>
      <c r="N15" s="1836"/>
      <c r="O15" s="1835" t="s">
        <v>2824</v>
      </c>
      <c r="P15" s="1835" t="s">
        <v>2824</v>
      </c>
      <c r="Q15" s="1836"/>
      <c r="R15" s="1833" t="s">
        <v>2826</v>
      </c>
    </row>
    <row r="16" spans="1:18">
      <c r="A16" s="1835" t="s">
        <v>2824</v>
      </c>
      <c r="B16" s="1836"/>
      <c r="C16" s="1836"/>
      <c r="D16" s="1836"/>
      <c r="E16" s="1835" t="s">
        <v>2824</v>
      </c>
      <c r="F16" s="1836"/>
      <c r="G16" s="1836"/>
      <c r="H16" s="1836"/>
      <c r="I16" s="1836"/>
      <c r="J16" s="1836"/>
      <c r="K16" s="1835" t="s">
        <v>2824</v>
      </c>
      <c r="L16" s="1836"/>
      <c r="M16" s="1836"/>
      <c r="N16" s="1836"/>
      <c r="O16" s="1835" t="s">
        <v>2824</v>
      </c>
      <c r="P16" s="1835" t="s">
        <v>2824</v>
      </c>
      <c r="Q16" s="1836"/>
      <c r="R16" s="1833" t="s">
        <v>2827</v>
      </c>
    </row>
    <row r="17" spans="1:18">
      <c r="A17" s="1835" t="s">
        <v>2824</v>
      </c>
      <c r="B17" s="1836"/>
      <c r="C17" s="1836"/>
      <c r="D17" s="1836"/>
      <c r="E17" s="1835" t="s">
        <v>2824</v>
      </c>
      <c r="F17" s="1836"/>
      <c r="G17" s="1836"/>
      <c r="H17" s="1836"/>
      <c r="I17" s="1836"/>
      <c r="J17" s="1836"/>
      <c r="K17" s="1835" t="s">
        <v>2824</v>
      </c>
      <c r="L17" s="1836"/>
      <c r="M17" s="1836"/>
      <c r="N17" s="1836"/>
      <c r="O17" s="1835" t="s">
        <v>2824</v>
      </c>
      <c r="P17" s="1835" t="s">
        <v>2824</v>
      </c>
      <c r="Q17" s="1836"/>
      <c r="R17" s="1833" t="s">
        <v>265</v>
      </c>
    </row>
    <row r="18" spans="1:18">
      <c r="A18" s="1835" t="s">
        <v>2824</v>
      </c>
      <c r="B18" s="1836"/>
      <c r="C18" s="1836"/>
      <c r="D18" s="1836"/>
      <c r="E18" s="1835" t="s">
        <v>2824</v>
      </c>
      <c r="F18" s="1836"/>
      <c r="G18" s="1836"/>
      <c r="H18" s="1836"/>
      <c r="I18" s="1836"/>
      <c r="J18" s="1836"/>
      <c r="K18" s="1835" t="s">
        <v>2824</v>
      </c>
      <c r="L18" s="1836"/>
      <c r="M18" s="1836"/>
      <c r="N18" s="1836"/>
      <c r="O18" s="1835" t="s">
        <v>2824</v>
      </c>
      <c r="P18" s="1835" t="s">
        <v>2824</v>
      </c>
      <c r="Q18" s="1836"/>
      <c r="R18" s="1833"/>
    </row>
    <row r="19" spans="1:18">
      <c r="A19" s="1835" t="s">
        <v>2824</v>
      </c>
      <c r="B19" s="1836"/>
      <c r="C19" s="1836"/>
      <c r="D19" s="1836"/>
      <c r="E19" s="1835" t="s">
        <v>2824</v>
      </c>
      <c r="F19" s="1836"/>
      <c r="G19" s="1836"/>
      <c r="H19" s="1836"/>
      <c r="I19" s="1836"/>
      <c r="J19" s="1836"/>
      <c r="K19" s="1835" t="s">
        <v>2824</v>
      </c>
      <c r="L19" s="1836"/>
      <c r="M19" s="1836"/>
      <c r="N19" s="1836"/>
      <c r="O19" s="1835" t="s">
        <v>2824</v>
      </c>
      <c r="P19" s="1835" t="s">
        <v>2824</v>
      </c>
      <c r="Q19" s="1836"/>
      <c r="R19" s="1833" t="s">
        <v>2824</v>
      </c>
    </row>
    <row r="20" spans="1:18">
      <c r="A20" s="1835" t="s">
        <v>2824</v>
      </c>
      <c r="B20" s="1836"/>
      <c r="C20" s="1836"/>
      <c r="D20" s="1836"/>
      <c r="E20" s="1835" t="s">
        <v>2824</v>
      </c>
      <c r="F20" s="1836"/>
      <c r="G20" s="1836"/>
      <c r="H20" s="1836"/>
      <c r="I20" s="1836"/>
      <c r="J20" s="1836"/>
      <c r="K20" s="1835" t="s">
        <v>2824</v>
      </c>
      <c r="L20" s="1836"/>
      <c r="M20" s="1836"/>
      <c r="N20" s="1836"/>
      <c r="O20" s="1835" t="s">
        <v>2824</v>
      </c>
      <c r="P20" s="1835" t="s">
        <v>2824</v>
      </c>
      <c r="Q20" s="1836"/>
      <c r="R20" s="1833" t="s">
        <v>2168</v>
      </c>
    </row>
    <row r="21" spans="1:18">
      <c r="A21" s="1835" t="s">
        <v>2824</v>
      </c>
      <c r="B21" s="1836"/>
      <c r="C21" s="1836"/>
      <c r="D21" s="1836"/>
      <c r="E21" s="1835" t="s">
        <v>2824</v>
      </c>
      <c r="F21" s="1836"/>
      <c r="G21" s="1836"/>
      <c r="H21" s="1836"/>
      <c r="I21" s="1836"/>
      <c r="J21" s="1836"/>
      <c r="K21" s="1835" t="s">
        <v>2824</v>
      </c>
      <c r="L21" s="1836"/>
      <c r="M21" s="1836"/>
      <c r="N21" s="1836"/>
      <c r="O21" s="1835" t="s">
        <v>2824</v>
      </c>
      <c r="P21" s="1835" t="s">
        <v>2824</v>
      </c>
      <c r="Q21" s="1836"/>
      <c r="R21" s="1833" t="s">
        <v>2169</v>
      </c>
    </row>
    <row r="22" spans="1:18">
      <c r="A22" s="1835" t="s">
        <v>2824</v>
      </c>
      <c r="B22" s="1836"/>
      <c r="C22" s="1836"/>
      <c r="D22" s="1836"/>
      <c r="E22" s="1835" t="s">
        <v>2824</v>
      </c>
      <c r="F22" s="1836"/>
      <c r="G22" s="1836"/>
      <c r="H22" s="1836"/>
      <c r="I22" s="1836"/>
      <c r="J22" s="1836"/>
      <c r="K22" s="1835" t="s">
        <v>2824</v>
      </c>
      <c r="L22" s="1836"/>
      <c r="M22" s="1836"/>
      <c r="N22" s="1836"/>
      <c r="O22" s="1835" t="s">
        <v>2824</v>
      </c>
      <c r="P22" s="1835" t="s">
        <v>2824</v>
      </c>
      <c r="Q22" s="1836"/>
      <c r="R22" s="1833"/>
    </row>
    <row r="23" spans="1:18">
      <c r="A23" s="1835" t="s">
        <v>2824</v>
      </c>
      <c r="B23" s="1836"/>
      <c r="C23" s="1836"/>
      <c r="D23" s="1836"/>
      <c r="E23" s="1835" t="s">
        <v>2824</v>
      </c>
      <c r="F23" s="1836"/>
      <c r="G23" s="1836"/>
      <c r="H23" s="1836"/>
      <c r="I23" s="1836"/>
      <c r="J23" s="1836"/>
      <c r="K23" s="1835" t="s">
        <v>2824</v>
      </c>
      <c r="L23" s="1836"/>
      <c r="M23" s="1836"/>
      <c r="N23" s="1836"/>
      <c r="O23" s="1835" t="s">
        <v>2824</v>
      </c>
      <c r="P23" s="1835" t="s">
        <v>2824</v>
      </c>
      <c r="Q23" s="1836"/>
      <c r="R23" s="1833"/>
    </row>
    <row r="24" spans="1:18">
      <c r="A24" s="1835" t="s">
        <v>2824</v>
      </c>
      <c r="B24" s="1836"/>
      <c r="C24" s="1836"/>
      <c r="D24" s="1836"/>
      <c r="E24" s="1835" t="s">
        <v>2824</v>
      </c>
      <c r="F24" s="1836"/>
      <c r="G24" s="1836"/>
      <c r="H24" s="1836"/>
      <c r="I24" s="1836"/>
      <c r="J24" s="1836"/>
      <c r="K24" s="1835" t="s">
        <v>2824</v>
      </c>
      <c r="L24" s="1836"/>
      <c r="M24" s="1836"/>
      <c r="N24" s="1836"/>
      <c r="O24" s="1835" t="s">
        <v>2824</v>
      </c>
      <c r="P24" s="1835" t="s">
        <v>2824</v>
      </c>
      <c r="Q24" s="1836"/>
      <c r="R24" s="1833" t="s">
        <v>2824</v>
      </c>
    </row>
    <row r="25" spans="1:18">
      <c r="A25" s="1835" t="s">
        <v>2824</v>
      </c>
      <c r="B25" s="1836"/>
      <c r="C25" s="1836"/>
      <c r="D25" s="1836"/>
      <c r="E25" s="1835" t="s">
        <v>2824</v>
      </c>
      <c r="F25" s="1836"/>
      <c r="G25" s="1836"/>
      <c r="H25" s="1836"/>
      <c r="I25" s="1836"/>
      <c r="J25" s="1836"/>
      <c r="K25" s="1835" t="s">
        <v>2824</v>
      </c>
      <c r="L25" s="1836"/>
      <c r="M25" s="1836"/>
      <c r="N25" s="1836"/>
      <c r="O25" s="1835" t="s">
        <v>2824</v>
      </c>
      <c r="P25" s="1835" t="s">
        <v>2824</v>
      </c>
      <c r="Q25" s="1836"/>
      <c r="R25" s="1833" t="s">
        <v>2828</v>
      </c>
    </row>
    <row r="26" spans="1:18">
      <c r="A26" s="1835" t="s">
        <v>2824</v>
      </c>
      <c r="B26" s="1836"/>
      <c r="C26" s="1836"/>
      <c r="D26" s="1836"/>
      <c r="E26" s="1835" t="s">
        <v>2824</v>
      </c>
      <c r="F26" s="1836"/>
      <c r="G26" s="1836"/>
      <c r="H26" s="1836"/>
      <c r="I26" s="1836"/>
      <c r="J26" s="1836"/>
      <c r="K26" s="1835" t="s">
        <v>2824</v>
      </c>
      <c r="L26" s="1836"/>
      <c r="M26" s="1836"/>
      <c r="N26" s="1836"/>
      <c r="O26" s="1835" t="s">
        <v>2824</v>
      </c>
      <c r="P26" s="1835" t="s">
        <v>2824</v>
      </c>
      <c r="Q26" s="1836"/>
      <c r="R26" s="1833" t="s">
        <v>2829</v>
      </c>
    </row>
    <row r="27" spans="1:18">
      <c r="A27" s="1835" t="s">
        <v>2824</v>
      </c>
      <c r="B27" s="1836"/>
      <c r="C27" s="1836"/>
      <c r="D27" s="1836"/>
      <c r="E27" s="1835" t="s">
        <v>2824</v>
      </c>
      <c r="F27" s="1836"/>
      <c r="G27" s="1836"/>
      <c r="H27" s="1836"/>
      <c r="I27" s="1836"/>
      <c r="J27" s="1836"/>
      <c r="K27" s="1835" t="s">
        <v>2824</v>
      </c>
      <c r="L27" s="1836"/>
      <c r="M27" s="1836"/>
      <c r="N27" s="1836"/>
      <c r="O27" s="1835" t="s">
        <v>2824</v>
      </c>
      <c r="P27" s="1835" t="s">
        <v>2824</v>
      </c>
      <c r="Q27" s="1836"/>
      <c r="R27" s="1833" t="s">
        <v>2830</v>
      </c>
    </row>
    <row r="28" spans="1:18">
      <c r="A28" s="1835" t="s">
        <v>2824</v>
      </c>
      <c r="B28" s="1836"/>
      <c r="C28" s="1836"/>
      <c r="D28" s="1836"/>
      <c r="E28" s="1835" t="s">
        <v>2824</v>
      </c>
      <c r="F28" s="1836"/>
      <c r="G28" s="1836"/>
      <c r="H28" s="1836"/>
      <c r="I28" s="1836"/>
      <c r="J28" s="1836"/>
      <c r="K28" s="1835" t="s">
        <v>2824</v>
      </c>
      <c r="L28" s="1836"/>
      <c r="M28" s="1836"/>
      <c r="N28" s="1836"/>
      <c r="O28" s="1835" t="s">
        <v>2824</v>
      </c>
      <c r="P28" s="1835" t="s">
        <v>2824</v>
      </c>
      <c r="Q28" s="1836"/>
      <c r="R28" s="1833" t="s">
        <v>2831</v>
      </c>
    </row>
    <row r="29" spans="1:18">
      <c r="A29" s="1835" t="s">
        <v>2824</v>
      </c>
      <c r="B29" s="1836"/>
      <c r="C29" s="1836"/>
      <c r="D29" s="1836"/>
      <c r="E29" s="1835" t="s">
        <v>2824</v>
      </c>
      <c r="F29" s="1836"/>
      <c r="G29" s="1836"/>
      <c r="H29" s="1836"/>
      <c r="I29" s="1836"/>
      <c r="J29" s="1836"/>
      <c r="K29" s="1835" t="s">
        <v>2824</v>
      </c>
      <c r="L29" s="1836"/>
      <c r="M29" s="1836"/>
      <c r="N29" s="1836"/>
      <c r="O29" s="1835" t="s">
        <v>2824</v>
      </c>
      <c r="P29" s="1835" t="s">
        <v>2824</v>
      </c>
      <c r="Q29" s="1836"/>
      <c r="R29" s="1833"/>
    </row>
    <row r="30" spans="1:18">
      <c r="A30" s="1835" t="s">
        <v>2824</v>
      </c>
      <c r="B30" s="1836"/>
      <c r="C30" s="1836"/>
      <c r="D30" s="1836"/>
      <c r="E30" s="1835" t="s">
        <v>2824</v>
      </c>
      <c r="F30" s="1836"/>
      <c r="G30" s="1836"/>
      <c r="H30" s="1836"/>
      <c r="I30" s="1836"/>
      <c r="J30" s="1836"/>
      <c r="K30" s="1835" t="s">
        <v>2824</v>
      </c>
      <c r="L30" s="1836"/>
      <c r="M30" s="1836"/>
      <c r="N30" s="1836"/>
      <c r="O30" s="1835" t="s">
        <v>2824</v>
      </c>
      <c r="P30" s="1835" t="s">
        <v>2824</v>
      </c>
      <c r="Q30" s="1836"/>
      <c r="R30" s="1833" t="s">
        <v>2824</v>
      </c>
    </row>
    <row r="31" spans="1:18">
      <c r="A31" s="1835" t="s">
        <v>2824</v>
      </c>
      <c r="B31" s="1836"/>
      <c r="C31" s="1836"/>
      <c r="D31" s="1836"/>
      <c r="E31" s="1835" t="s">
        <v>2824</v>
      </c>
      <c r="F31" s="1836"/>
      <c r="G31" s="1836"/>
      <c r="H31" s="1836"/>
      <c r="I31" s="1836"/>
      <c r="J31" s="1836"/>
      <c r="K31" s="1835" t="s">
        <v>2824</v>
      </c>
      <c r="L31" s="1836"/>
      <c r="M31" s="1836"/>
      <c r="N31" s="1836"/>
      <c r="O31" s="1835" t="s">
        <v>2824</v>
      </c>
      <c r="P31" s="1835" t="s">
        <v>2824</v>
      </c>
      <c r="Q31" s="1836"/>
      <c r="R31" s="1833" t="s">
        <v>2832</v>
      </c>
    </row>
    <row r="32" spans="1:18">
      <c r="A32" s="1835" t="s">
        <v>2824</v>
      </c>
      <c r="B32" s="1836"/>
      <c r="C32" s="1836"/>
      <c r="D32" s="1836"/>
      <c r="E32" s="1835" t="s">
        <v>2824</v>
      </c>
      <c r="F32" s="1836"/>
      <c r="G32" s="1836"/>
      <c r="H32" s="1836"/>
      <c r="I32" s="1836"/>
      <c r="J32" s="1836"/>
      <c r="K32" s="1835" t="s">
        <v>2824</v>
      </c>
      <c r="L32" s="1836"/>
      <c r="M32" s="1836"/>
      <c r="N32" s="1836"/>
      <c r="O32" s="1835" t="s">
        <v>2824</v>
      </c>
      <c r="P32" s="1835" t="s">
        <v>2824</v>
      </c>
      <c r="Q32" s="1836"/>
      <c r="R32" s="1833" t="s">
        <v>2833</v>
      </c>
    </row>
    <row r="33" spans="1:18">
      <c r="A33" s="1835" t="s">
        <v>2824</v>
      </c>
      <c r="B33" s="1836"/>
      <c r="C33" s="1836"/>
      <c r="D33" s="1836"/>
      <c r="E33" s="1835" t="s">
        <v>2824</v>
      </c>
      <c r="F33" s="1836"/>
      <c r="G33" s="1836"/>
      <c r="H33" s="1836"/>
      <c r="I33" s="1836"/>
      <c r="J33" s="1836"/>
      <c r="K33" s="1835" t="s">
        <v>2824</v>
      </c>
      <c r="L33" s="1836"/>
      <c r="M33" s="1836"/>
      <c r="N33" s="1836"/>
      <c r="O33" s="1835" t="s">
        <v>2824</v>
      </c>
      <c r="P33" s="1835" t="s">
        <v>2824</v>
      </c>
      <c r="Q33" s="1836"/>
      <c r="R33" s="1833"/>
    </row>
    <row r="34" spans="1:18">
      <c r="A34" s="1835" t="s">
        <v>2824</v>
      </c>
      <c r="B34" s="1836"/>
      <c r="C34" s="1836"/>
      <c r="D34" s="1836"/>
      <c r="E34" s="1835" t="s">
        <v>2824</v>
      </c>
      <c r="F34" s="1836"/>
      <c r="G34" s="1836"/>
      <c r="H34" s="1836"/>
      <c r="I34" s="1836"/>
      <c r="J34" s="1836"/>
      <c r="K34" s="1835" t="s">
        <v>2824</v>
      </c>
      <c r="L34" s="1836"/>
      <c r="M34" s="1836"/>
      <c r="N34" s="1836"/>
      <c r="O34" s="1835" t="s">
        <v>2824</v>
      </c>
      <c r="P34" s="1835" t="s">
        <v>2824</v>
      </c>
      <c r="Q34" s="1836"/>
      <c r="R34" s="1833"/>
    </row>
    <row r="35" spans="1:18">
      <c r="A35" s="1835" t="s">
        <v>2824</v>
      </c>
      <c r="B35" s="1836"/>
      <c r="C35" s="1836"/>
      <c r="D35" s="1836"/>
      <c r="E35" s="1835" t="s">
        <v>2824</v>
      </c>
      <c r="F35" s="1836"/>
      <c r="G35" s="1836"/>
      <c r="H35" s="1836"/>
      <c r="I35" s="1836"/>
      <c r="J35" s="1836"/>
      <c r="K35" s="1835" t="s">
        <v>2824</v>
      </c>
      <c r="L35" s="1836"/>
      <c r="M35" s="1836"/>
      <c r="N35" s="1836"/>
      <c r="O35" s="1835" t="s">
        <v>2824</v>
      </c>
      <c r="P35" s="1835" t="s">
        <v>2824</v>
      </c>
      <c r="Q35" s="1836"/>
      <c r="R35" s="1833"/>
    </row>
    <row r="36" spans="1:18">
      <c r="A36" s="1835" t="s">
        <v>2824</v>
      </c>
      <c r="B36" s="1836"/>
      <c r="C36" s="1836"/>
      <c r="D36" s="1836"/>
      <c r="E36" s="1835" t="s">
        <v>2824</v>
      </c>
      <c r="F36" s="1836"/>
      <c r="G36" s="1836"/>
      <c r="H36" s="1836"/>
      <c r="I36" s="1836"/>
      <c r="J36" s="1836"/>
      <c r="K36" s="1835" t="s">
        <v>2824</v>
      </c>
      <c r="L36" s="1836"/>
      <c r="M36" s="1836"/>
      <c r="N36" s="1836"/>
      <c r="O36" s="1835" t="s">
        <v>2824</v>
      </c>
      <c r="P36" s="1835" t="s">
        <v>2824</v>
      </c>
      <c r="Q36" s="1836"/>
      <c r="R36" s="1833"/>
    </row>
    <row r="37" spans="1:18">
      <c r="A37" s="1835" t="s">
        <v>2824</v>
      </c>
      <c r="E37" s="1835" t="s">
        <v>2824</v>
      </c>
      <c r="K37" s="1835" t="s">
        <v>2824</v>
      </c>
      <c r="O37" s="1835" t="s">
        <v>2824</v>
      </c>
      <c r="P37" s="1835" t="s">
        <v>2824</v>
      </c>
      <c r="R37" s="1833"/>
    </row>
    <row r="38" spans="1:18">
      <c r="A38" s="1835" t="s">
        <v>2824</v>
      </c>
      <c r="E38" s="1835" t="s">
        <v>2824</v>
      </c>
      <c r="K38" s="1835" t="s">
        <v>2824</v>
      </c>
      <c r="O38" s="1835" t="s">
        <v>2824</v>
      </c>
      <c r="P38" s="1835" t="s">
        <v>2824</v>
      </c>
      <c r="R38" s="1833"/>
    </row>
    <row r="39" spans="1:18">
      <c r="A39" s="1835" t="s">
        <v>2824</v>
      </c>
      <c r="E39" s="1835" t="s">
        <v>2824</v>
      </c>
      <c r="K39" s="1835" t="s">
        <v>2824</v>
      </c>
      <c r="O39" s="1835" t="s">
        <v>2824</v>
      </c>
      <c r="P39" s="1835" t="s">
        <v>2824</v>
      </c>
      <c r="R39" s="1833"/>
    </row>
    <row r="40" spans="1:18">
      <c r="A40" s="1835" t="s">
        <v>2824</v>
      </c>
      <c r="E40" s="1835" t="s">
        <v>2824</v>
      </c>
      <c r="K40" s="1835" t="s">
        <v>2824</v>
      </c>
      <c r="O40" s="1835" t="s">
        <v>2824</v>
      </c>
      <c r="P40" s="1835" t="s">
        <v>2824</v>
      </c>
      <c r="R40" s="1833"/>
    </row>
    <row r="41" spans="1:18">
      <c r="A41" s="1835" t="s">
        <v>2824</v>
      </c>
      <c r="E41" s="1835" t="s">
        <v>2824</v>
      </c>
      <c r="K41" s="1835" t="s">
        <v>2824</v>
      </c>
      <c r="O41" s="1835" t="s">
        <v>2824</v>
      </c>
      <c r="P41" s="1835" t="s">
        <v>2824</v>
      </c>
      <c r="R41" s="1833"/>
    </row>
    <row r="42" spans="1:18">
      <c r="A42" s="1835" t="s">
        <v>2824</v>
      </c>
      <c r="E42" s="1835" t="s">
        <v>2824</v>
      </c>
      <c r="K42" s="1835" t="s">
        <v>2824</v>
      </c>
      <c r="O42" s="1835" t="s">
        <v>2824</v>
      </c>
      <c r="P42" s="1835" t="s">
        <v>2824</v>
      </c>
      <c r="R42" s="1833"/>
    </row>
    <row r="43" spans="1:18">
      <c r="A43" s="1835" t="s">
        <v>2824</v>
      </c>
      <c r="E43" s="1835" t="s">
        <v>2824</v>
      </c>
      <c r="K43" s="1835" t="s">
        <v>2824</v>
      </c>
      <c r="O43" s="1835" t="s">
        <v>2824</v>
      </c>
      <c r="P43" s="1835" t="s">
        <v>2824</v>
      </c>
      <c r="R43" s="1833"/>
    </row>
    <row r="44" spans="1:18">
      <c r="A44" s="1835" t="s">
        <v>2824</v>
      </c>
      <c r="E44" s="1835" t="s">
        <v>2824</v>
      </c>
      <c r="K44" s="1835" t="s">
        <v>2824</v>
      </c>
      <c r="O44" s="1835" t="s">
        <v>2824</v>
      </c>
      <c r="P44" s="1835" t="s">
        <v>2824</v>
      </c>
      <c r="R44" s="1833"/>
    </row>
    <row r="45" spans="1:18">
      <c r="A45" s="1835" t="s">
        <v>2824</v>
      </c>
      <c r="E45" s="1835" t="s">
        <v>2824</v>
      </c>
      <c r="K45" s="1835" t="s">
        <v>2824</v>
      </c>
      <c r="O45" s="1835" t="s">
        <v>2824</v>
      </c>
      <c r="P45" s="1835" t="s">
        <v>2824</v>
      </c>
      <c r="R45" s="1833"/>
    </row>
    <row r="46" spans="1:18">
      <c r="A46" s="1835" t="s">
        <v>2824</v>
      </c>
      <c r="E46" s="1835" t="s">
        <v>2824</v>
      </c>
      <c r="K46" s="1835" t="s">
        <v>2824</v>
      </c>
      <c r="O46" s="1835" t="s">
        <v>2824</v>
      </c>
      <c r="P46" s="1835" t="s">
        <v>2824</v>
      </c>
      <c r="R46" s="1833"/>
    </row>
    <row r="47" spans="1:18">
      <c r="A47" s="1835" t="s">
        <v>2824</v>
      </c>
      <c r="E47" s="1835" t="s">
        <v>2824</v>
      </c>
      <c r="K47" s="1835" t="s">
        <v>2824</v>
      </c>
      <c r="O47" s="1835" t="s">
        <v>2824</v>
      </c>
      <c r="P47" s="1835" t="s">
        <v>2824</v>
      </c>
      <c r="R47" s="1833"/>
    </row>
    <row r="48" spans="1:18">
      <c r="A48" s="1835" t="s">
        <v>2824</v>
      </c>
      <c r="E48" s="1835" t="s">
        <v>2824</v>
      </c>
      <c r="K48" s="1835" t="s">
        <v>2824</v>
      </c>
      <c r="O48" s="1835" t="s">
        <v>2824</v>
      </c>
      <c r="P48" s="1835" t="s">
        <v>2824</v>
      </c>
      <c r="R48" s="1833"/>
    </row>
    <row r="49" spans="1:18">
      <c r="A49" s="1835" t="s">
        <v>2824</v>
      </c>
      <c r="E49" s="1835" t="s">
        <v>2824</v>
      </c>
      <c r="K49" s="1835" t="s">
        <v>2824</v>
      </c>
      <c r="O49" s="1835" t="s">
        <v>2824</v>
      </c>
      <c r="P49" s="1835" t="s">
        <v>2824</v>
      </c>
      <c r="R49" s="1833"/>
    </row>
    <row r="50" spans="1:18">
      <c r="A50" s="1835" t="s">
        <v>2824</v>
      </c>
      <c r="E50" s="1835" t="s">
        <v>2824</v>
      </c>
      <c r="K50" s="1835" t="s">
        <v>2824</v>
      </c>
      <c r="O50" s="1835" t="s">
        <v>2824</v>
      </c>
      <c r="P50" s="1835" t="s">
        <v>2824</v>
      </c>
      <c r="R50" s="1833"/>
    </row>
    <row r="51" spans="1:18">
      <c r="A51" s="1835" t="s">
        <v>2824</v>
      </c>
      <c r="E51" s="1835" t="s">
        <v>2824</v>
      </c>
      <c r="K51" s="1835" t="s">
        <v>2824</v>
      </c>
      <c r="O51" s="1835" t="s">
        <v>2824</v>
      </c>
      <c r="P51" s="1835" t="s">
        <v>2824</v>
      </c>
      <c r="R51" s="1833"/>
    </row>
    <row r="52" spans="1:18">
      <c r="A52" s="1835" t="s">
        <v>2824</v>
      </c>
      <c r="E52" s="1835" t="s">
        <v>2824</v>
      </c>
      <c r="K52" s="1835" t="s">
        <v>2824</v>
      </c>
      <c r="O52" s="1835" t="s">
        <v>2824</v>
      </c>
      <c r="P52" s="1835" t="s">
        <v>2824</v>
      </c>
      <c r="R52" s="1833"/>
    </row>
    <row r="53" spans="1:18">
      <c r="A53" s="1835" t="s">
        <v>2824</v>
      </c>
      <c r="E53" s="1835" t="s">
        <v>2824</v>
      </c>
      <c r="K53" s="1835" t="s">
        <v>2824</v>
      </c>
      <c r="O53" s="1835" t="s">
        <v>2824</v>
      </c>
      <c r="P53" s="1835" t="s">
        <v>2824</v>
      </c>
      <c r="R53" s="1833"/>
    </row>
    <row r="54" spans="1:18">
      <c r="A54" s="1835" t="s">
        <v>2824</v>
      </c>
      <c r="E54" s="1835" t="s">
        <v>2824</v>
      </c>
      <c r="K54" s="1835" t="s">
        <v>2824</v>
      </c>
      <c r="O54" s="1835" t="s">
        <v>2824</v>
      </c>
      <c r="P54" s="1835" t="s">
        <v>2824</v>
      </c>
      <c r="R54" s="1833"/>
    </row>
    <row r="55" spans="1:18">
      <c r="A55" s="1835" t="s">
        <v>2824</v>
      </c>
      <c r="E55" s="1835" t="s">
        <v>2824</v>
      </c>
      <c r="K55" s="1835" t="s">
        <v>2824</v>
      </c>
      <c r="O55" s="1835" t="s">
        <v>2824</v>
      </c>
      <c r="P55" s="1835" t="s">
        <v>2824</v>
      </c>
      <c r="R55" s="1833"/>
    </row>
    <row r="56" spans="1:18">
      <c r="A56" s="1835" t="s">
        <v>2824</v>
      </c>
      <c r="E56" s="1835" t="s">
        <v>2824</v>
      </c>
      <c r="K56" s="1835" t="s">
        <v>2824</v>
      </c>
      <c r="O56" s="1835" t="s">
        <v>2824</v>
      </c>
      <c r="P56" s="1835" t="s">
        <v>2824</v>
      </c>
      <c r="R56" s="1833"/>
    </row>
    <row r="57" spans="1:18">
      <c r="A57" s="1835" t="s">
        <v>2824</v>
      </c>
      <c r="E57" s="1835" t="s">
        <v>2824</v>
      </c>
      <c r="K57" s="1835" t="s">
        <v>2824</v>
      </c>
      <c r="O57" s="1835" t="s">
        <v>2824</v>
      </c>
      <c r="P57" s="1835" t="s">
        <v>2824</v>
      </c>
      <c r="R57" s="1833"/>
    </row>
    <row r="58" spans="1:18">
      <c r="A58" s="1835" t="s">
        <v>2824</v>
      </c>
      <c r="E58" s="1835" t="s">
        <v>2824</v>
      </c>
      <c r="K58" s="1835" t="s">
        <v>2824</v>
      </c>
      <c r="O58" s="1835" t="s">
        <v>2824</v>
      </c>
      <c r="P58" s="1835" t="s">
        <v>2824</v>
      </c>
      <c r="R58" s="1833"/>
    </row>
    <row r="59" spans="1:18">
      <c r="A59" s="1835" t="s">
        <v>2824</v>
      </c>
      <c r="E59" s="1835" t="s">
        <v>2824</v>
      </c>
      <c r="K59" s="1835" t="s">
        <v>2824</v>
      </c>
      <c r="O59" s="1835" t="s">
        <v>2824</v>
      </c>
      <c r="P59" s="1835" t="s">
        <v>2824</v>
      </c>
      <c r="R59" s="1833"/>
    </row>
    <row r="60" spans="1:18">
      <c r="A60" s="1835" t="s">
        <v>2824</v>
      </c>
      <c r="E60" s="1835" t="s">
        <v>2824</v>
      </c>
      <c r="K60" s="1835" t="s">
        <v>2824</v>
      </c>
      <c r="O60" s="1835" t="s">
        <v>2824</v>
      </c>
      <c r="P60" s="1835" t="s">
        <v>2824</v>
      </c>
      <c r="R60" s="1833"/>
    </row>
    <row r="61" spans="1:18">
      <c r="A61" s="1835" t="s">
        <v>2824</v>
      </c>
      <c r="E61" s="1835" t="s">
        <v>2824</v>
      </c>
      <c r="K61" s="1835" t="s">
        <v>2824</v>
      </c>
      <c r="O61" s="1835" t="s">
        <v>2824</v>
      </c>
      <c r="P61" s="1835" t="s">
        <v>2824</v>
      </c>
      <c r="R61" s="1833"/>
    </row>
    <row r="62" spans="1:18">
      <c r="A62" s="1835" t="s">
        <v>2824</v>
      </c>
      <c r="E62" s="1835" t="s">
        <v>2824</v>
      </c>
      <c r="K62" s="1835" t="s">
        <v>2824</v>
      </c>
      <c r="O62" s="1835" t="s">
        <v>2824</v>
      </c>
      <c r="P62" s="1835" t="s">
        <v>2824</v>
      </c>
      <c r="R62" s="1833"/>
    </row>
    <row r="63" spans="1:18">
      <c r="A63" s="1835" t="s">
        <v>2824</v>
      </c>
      <c r="E63" s="1835" t="s">
        <v>2824</v>
      </c>
      <c r="K63" s="1835" t="s">
        <v>2824</v>
      </c>
      <c r="O63" s="1835" t="s">
        <v>2824</v>
      </c>
      <c r="P63" s="1835" t="s">
        <v>2824</v>
      </c>
      <c r="R63" s="1833"/>
    </row>
    <row r="64" spans="1:18">
      <c r="A64" s="1835" t="s">
        <v>2824</v>
      </c>
      <c r="E64" s="1835" t="s">
        <v>2824</v>
      </c>
      <c r="K64" s="1835" t="s">
        <v>2824</v>
      </c>
      <c r="O64" s="1835" t="s">
        <v>2824</v>
      </c>
      <c r="P64" s="1835" t="s">
        <v>2824</v>
      </c>
      <c r="R64" s="1833"/>
    </row>
    <row r="65" spans="1:18">
      <c r="A65" s="1835" t="s">
        <v>2824</v>
      </c>
      <c r="E65" s="1835" t="s">
        <v>2824</v>
      </c>
      <c r="K65" s="1835" t="s">
        <v>2824</v>
      </c>
      <c r="O65" s="1835" t="s">
        <v>2824</v>
      </c>
      <c r="P65" s="1835" t="s">
        <v>2824</v>
      </c>
      <c r="R65" s="1833"/>
    </row>
    <row r="66" spans="1:18">
      <c r="A66" s="1835" t="s">
        <v>2824</v>
      </c>
      <c r="E66" s="1835" t="s">
        <v>2824</v>
      </c>
      <c r="K66" s="1835" t="s">
        <v>2824</v>
      </c>
      <c r="O66" s="1835" t="s">
        <v>2824</v>
      </c>
      <c r="P66" s="1835" t="s">
        <v>2824</v>
      </c>
      <c r="R66" s="1833"/>
    </row>
    <row r="67" spans="1:18">
      <c r="A67" s="1835" t="s">
        <v>2824</v>
      </c>
      <c r="E67" s="1835" t="s">
        <v>2824</v>
      </c>
      <c r="K67" s="1835" t="s">
        <v>2824</v>
      </c>
      <c r="O67" s="1835" t="s">
        <v>2824</v>
      </c>
      <c r="P67" s="1835" t="s">
        <v>2824</v>
      </c>
      <c r="R67" s="1833"/>
    </row>
    <row r="68" spans="1:18">
      <c r="A68" s="1835" t="s">
        <v>2824</v>
      </c>
      <c r="E68" s="1835" t="s">
        <v>2824</v>
      </c>
      <c r="K68" s="1835" t="s">
        <v>2824</v>
      </c>
      <c r="O68" s="1835" t="s">
        <v>2824</v>
      </c>
      <c r="P68" s="1835" t="s">
        <v>2824</v>
      </c>
      <c r="R68" s="1833"/>
    </row>
    <row r="69" spans="1:18">
      <c r="A69" s="1835" t="s">
        <v>2824</v>
      </c>
      <c r="E69" s="1835" t="s">
        <v>2824</v>
      </c>
      <c r="K69" s="1835" t="s">
        <v>2824</v>
      </c>
      <c r="O69" s="1835" t="s">
        <v>2824</v>
      </c>
      <c r="P69" s="1835" t="s">
        <v>2824</v>
      </c>
      <c r="R69" s="1833"/>
    </row>
    <row r="70" spans="1:18">
      <c r="A70" s="1835" t="s">
        <v>2824</v>
      </c>
      <c r="E70" s="1835" t="s">
        <v>2824</v>
      </c>
      <c r="K70" s="1835" t="s">
        <v>2824</v>
      </c>
      <c r="O70" s="1835" t="s">
        <v>2824</v>
      </c>
      <c r="P70" s="1835" t="s">
        <v>2824</v>
      </c>
      <c r="R70" s="1833"/>
    </row>
    <row r="71" spans="1:18">
      <c r="A71" s="1835" t="s">
        <v>2824</v>
      </c>
      <c r="E71" s="1835" t="s">
        <v>2824</v>
      </c>
      <c r="K71" s="1835" t="s">
        <v>2824</v>
      </c>
      <c r="O71" s="1835" t="s">
        <v>2824</v>
      </c>
      <c r="P71" s="1835" t="s">
        <v>2824</v>
      </c>
      <c r="R71" s="1833"/>
    </row>
    <row r="72" spans="1:18">
      <c r="A72" s="1835" t="s">
        <v>2824</v>
      </c>
      <c r="E72" s="1835" t="s">
        <v>2824</v>
      </c>
      <c r="K72" s="1835" t="s">
        <v>2824</v>
      </c>
      <c r="O72" s="1835" t="s">
        <v>2824</v>
      </c>
      <c r="P72" s="1835" t="s">
        <v>2824</v>
      </c>
      <c r="R72" s="1833"/>
    </row>
    <row r="73" spans="1:18">
      <c r="A73" s="1835" t="s">
        <v>2824</v>
      </c>
      <c r="E73" s="1835" t="s">
        <v>2824</v>
      </c>
      <c r="K73" s="1835" t="s">
        <v>2824</v>
      </c>
      <c r="O73" s="1835" t="s">
        <v>2824</v>
      </c>
      <c r="P73" s="1835" t="s">
        <v>2824</v>
      </c>
      <c r="R73" s="1833"/>
    </row>
    <row r="74" spans="1:18">
      <c r="A74" s="1835" t="s">
        <v>2824</v>
      </c>
      <c r="E74" s="1835" t="s">
        <v>2824</v>
      </c>
      <c r="K74" s="1835" t="s">
        <v>2824</v>
      </c>
      <c r="O74" s="1835" t="s">
        <v>2824</v>
      </c>
      <c r="P74" s="1835" t="s">
        <v>2824</v>
      </c>
      <c r="R74" s="1833"/>
    </row>
    <row r="75" spans="1:18">
      <c r="A75" s="1835" t="s">
        <v>2824</v>
      </c>
      <c r="E75" s="1835" t="s">
        <v>2824</v>
      </c>
      <c r="K75" s="1835" t="s">
        <v>2824</v>
      </c>
      <c r="O75" s="1835" t="s">
        <v>2824</v>
      </c>
      <c r="P75" s="1835" t="s">
        <v>2824</v>
      </c>
      <c r="R75" s="1833"/>
    </row>
    <row r="76" spans="1:18">
      <c r="A76" s="1835" t="s">
        <v>2824</v>
      </c>
      <c r="E76" s="1835" t="s">
        <v>2824</v>
      </c>
      <c r="K76" s="1835" t="s">
        <v>2824</v>
      </c>
      <c r="O76" s="1835" t="s">
        <v>2824</v>
      </c>
      <c r="P76" s="1835" t="s">
        <v>2824</v>
      </c>
      <c r="R76" s="1833"/>
    </row>
    <row r="77" spans="1:18">
      <c r="A77" s="1835" t="s">
        <v>2824</v>
      </c>
      <c r="E77" s="1835" t="s">
        <v>2824</v>
      </c>
      <c r="K77" s="1835" t="s">
        <v>2824</v>
      </c>
      <c r="O77" s="1835" t="s">
        <v>2824</v>
      </c>
      <c r="P77" s="1835" t="s">
        <v>2824</v>
      </c>
      <c r="R77" s="1833"/>
    </row>
    <row r="78" spans="1:18">
      <c r="A78" s="1835" t="s">
        <v>2824</v>
      </c>
      <c r="E78" s="1835" t="s">
        <v>2824</v>
      </c>
      <c r="K78" s="1835" t="s">
        <v>2824</v>
      </c>
      <c r="O78" s="1835" t="s">
        <v>2824</v>
      </c>
      <c r="P78" s="1835" t="s">
        <v>2824</v>
      </c>
      <c r="R78" s="1833"/>
    </row>
    <row r="79" spans="1:18">
      <c r="A79" s="1835" t="s">
        <v>2824</v>
      </c>
      <c r="E79" s="1835" t="s">
        <v>2824</v>
      </c>
      <c r="K79" s="1835" t="s">
        <v>2824</v>
      </c>
      <c r="O79" s="1835" t="s">
        <v>2824</v>
      </c>
      <c r="P79" s="1835" t="s">
        <v>2824</v>
      </c>
      <c r="R79" s="1833"/>
    </row>
    <row r="80" spans="1:18">
      <c r="A80" s="1835" t="s">
        <v>2824</v>
      </c>
      <c r="E80" s="1835" t="s">
        <v>2824</v>
      </c>
      <c r="K80" s="1835" t="s">
        <v>2824</v>
      </c>
      <c r="O80" s="1835" t="s">
        <v>2824</v>
      </c>
      <c r="P80" s="1835" t="s">
        <v>2824</v>
      </c>
      <c r="R80" s="1833"/>
    </row>
    <row r="81" spans="1:18">
      <c r="A81" s="1835" t="s">
        <v>2824</v>
      </c>
      <c r="E81" s="1835" t="s">
        <v>2824</v>
      </c>
      <c r="K81" s="1835" t="s">
        <v>2824</v>
      </c>
      <c r="O81" s="1835" t="s">
        <v>2824</v>
      </c>
      <c r="P81" s="1835" t="s">
        <v>2824</v>
      </c>
      <c r="R81" s="1833"/>
    </row>
    <row r="82" spans="1:18">
      <c r="A82" s="1835" t="s">
        <v>2824</v>
      </c>
      <c r="E82" s="1835" t="s">
        <v>2824</v>
      </c>
      <c r="K82" s="1835" t="s">
        <v>2824</v>
      </c>
      <c r="O82" s="1835" t="s">
        <v>2824</v>
      </c>
      <c r="P82" s="1835" t="s">
        <v>2824</v>
      </c>
      <c r="R82" s="1833"/>
    </row>
    <row r="83" spans="1:18">
      <c r="A83" s="1835" t="s">
        <v>2824</v>
      </c>
      <c r="E83" s="1835" t="s">
        <v>2824</v>
      </c>
      <c r="K83" s="1835" t="s">
        <v>2824</v>
      </c>
      <c r="O83" s="1835" t="s">
        <v>2824</v>
      </c>
      <c r="P83" s="1835" t="s">
        <v>2824</v>
      </c>
      <c r="R83" s="1833"/>
    </row>
    <row r="84" spans="1:18">
      <c r="A84" s="1835" t="s">
        <v>2824</v>
      </c>
      <c r="E84" s="1835" t="s">
        <v>2824</v>
      </c>
      <c r="K84" s="1835" t="s">
        <v>2824</v>
      </c>
      <c r="O84" s="1835" t="s">
        <v>2824</v>
      </c>
      <c r="P84" s="1835" t="s">
        <v>2824</v>
      </c>
      <c r="R84" s="1833"/>
    </row>
    <row r="85" spans="1:18">
      <c r="A85" s="1835" t="s">
        <v>2824</v>
      </c>
      <c r="E85" s="1835" t="s">
        <v>2824</v>
      </c>
      <c r="K85" s="1835" t="s">
        <v>2824</v>
      </c>
      <c r="O85" s="1835" t="s">
        <v>2824</v>
      </c>
      <c r="P85" s="1835" t="s">
        <v>2824</v>
      </c>
      <c r="R85" s="1833"/>
    </row>
    <row r="86" spans="1:18">
      <c r="A86" s="1835" t="s">
        <v>2824</v>
      </c>
      <c r="E86" s="1835" t="s">
        <v>2824</v>
      </c>
      <c r="K86" s="1835" t="s">
        <v>2824</v>
      </c>
      <c r="O86" s="1835" t="s">
        <v>2824</v>
      </c>
      <c r="P86" s="1835" t="s">
        <v>2824</v>
      </c>
      <c r="R86" s="1833"/>
    </row>
    <row r="87" spans="1:18">
      <c r="A87" s="1835" t="s">
        <v>2824</v>
      </c>
      <c r="E87" s="1835" t="s">
        <v>2824</v>
      </c>
      <c r="K87" s="1835" t="s">
        <v>2824</v>
      </c>
      <c r="O87" s="1835" t="s">
        <v>2824</v>
      </c>
      <c r="P87" s="1835" t="s">
        <v>2824</v>
      </c>
      <c r="R87" s="1833"/>
    </row>
    <row r="88" spans="1:18">
      <c r="A88" s="1835" t="s">
        <v>2824</v>
      </c>
      <c r="E88" s="1835" t="s">
        <v>2824</v>
      </c>
      <c r="K88" s="1835" t="s">
        <v>2824</v>
      </c>
      <c r="O88" s="1835" t="s">
        <v>2824</v>
      </c>
      <c r="P88" s="1835" t="s">
        <v>2824</v>
      </c>
      <c r="R88" s="1833"/>
    </row>
    <row r="89" spans="1:18">
      <c r="A89" s="1835" t="s">
        <v>2824</v>
      </c>
      <c r="E89" s="1835" t="s">
        <v>2824</v>
      </c>
      <c r="K89" s="1835" t="s">
        <v>2824</v>
      </c>
      <c r="O89" s="1835" t="s">
        <v>2824</v>
      </c>
      <c r="P89" s="1835" t="s">
        <v>2824</v>
      </c>
      <c r="R89" s="1833"/>
    </row>
    <row r="90" spans="1:18">
      <c r="A90" s="1835" t="s">
        <v>2824</v>
      </c>
      <c r="E90" s="1835" t="s">
        <v>2824</v>
      </c>
      <c r="K90" s="1835" t="s">
        <v>2824</v>
      </c>
      <c r="O90" s="1835" t="s">
        <v>2824</v>
      </c>
      <c r="P90" s="1835" t="s">
        <v>2824</v>
      </c>
      <c r="R90" s="1833"/>
    </row>
    <row r="91" spans="1:18">
      <c r="A91" s="1835" t="s">
        <v>2824</v>
      </c>
      <c r="E91" s="1835" t="s">
        <v>2824</v>
      </c>
      <c r="K91" s="1835" t="s">
        <v>2824</v>
      </c>
      <c r="O91" s="1835" t="s">
        <v>2824</v>
      </c>
      <c r="P91" s="1835" t="s">
        <v>2824</v>
      </c>
      <c r="R91" s="1833"/>
    </row>
    <row r="92" spans="1:18">
      <c r="A92" s="1835" t="s">
        <v>2824</v>
      </c>
      <c r="E92" s="1835" t="s">
        <v>2824</v>
      </c>
      <c r="K92" s="1835" t="s">
        <v>2824</v>
      </c>
      <c r="O92" s="1835" t="s">
        <v>2824</v>
      </c>
      <c r="P92" s="1835" t="s">
        <v>2824</v>
      </c>
      <c r="R92" s="1833"/>
    </row>
    <row r="93" spans="1:18">
      <c r="A93" s="1835" t="s">
        <v>2824</v>
      </c>
      <c r="E93" s="1835" t="s">
        <v>2824</v>
      </c>
      <c r="K93" s="1835" t="s">
        <v>2824</v>
      </c>
      <c r="O93" s="1835" t="s">
        <v>2824</v>
      </c>
      <c r="P93" s="1835" t="s">
        <v>2824</v>
      </c>
      <c r="R93" s="1833"/>
    </row>
    <row r="94" spans="1:18">
      <c r="A94" s="1835" t="s">
        <v>2824</v>
      </c>
      <c r="E94" s="1835" t="s">
        <v>2824</v>
      </c>
      <c r="K94" s="1835" t="s">
        <v>2824</v>
      </c>
      <c r="O94" s="1835" t="s">
        <v>2824</v>
      </c>
      <c r="P94" s="1835" t="s">
        <v>2824</v>
      </c>
      <c r="R94" s="1833"/>
    </row>
    <row r="95" spans="1:18">
      <c r="A95" s="1835" t="s">
        <v>2824</v>
      </c>
      <c r="E95" s="1835" t="s">
        <v>2824</v>
      </c>
      <c r="K95" s="1835" t="s">
        <v>2824</v>
      </c>
      <c r="O95" s="1835" t="s">
        <v>2824</v>
      </c>
      <c r="P95" s="1835" t="s">
        <v>2824</v>
      </c>
      <c r="R95" s="1833"/>
    </row>
    <row r="96" spans="1:18">
      <c r="A96" s="1835" t="s">
        <v>2824</v>
      </c>
      <c r="E96" s="1835" t="s">
        <v>2824</v>
      </c>
      <c r="K96" s="1835" t="s">
        <v>2824</v>
      </c>
      <c r="O96" s="1835" t="s">
        <v>2824</v>
      </c>
      <c r="P96" s="1835" t="s">
        <v>2824</v>
      </c>
      <c r="R96" s="1833"/>
    </row>
    <row r="97" spans="1:18">
      <c r="A97" s="1835" t="s">
        <v>2824</v>
      </c>
      <c r="E97" s="1835" t="s">
        <v>2824</v>
      </c>
      <c r="K97" s="1835" t="s">
        <v>2824</v>
      </c>
      <c r="O97" s="1835" t="s">
        <v>2824</v>
      </c>
      <c r="P97" s="1835" t="s">
        <v>2824</v>
      </c>
      <c r="R97" s="1833"/>
    </row>
    <row r="98" spans="1:18">
      <c r="A98" s="1835" t="s">
        <v>2824</v>
      </c>
      <c r="E98" s="1835" t="s">
        <v>2824</v>
      </c>
      <c r="K98" s="1835" t="s">
        <v>2824</v>
      </c>
      <c r="O98" s="1835" t="s">
        <v>2824</v>
      </c>
      <c r="P98" s="1835" t="s">
        <v>2824</v>
      </c>
      <c r="R98" s="1833"/>
    </row>
    <row r="99" spans="1:18">
      <c r="A99" s="1835" t="s">
        <v>2824</v>
      </c>
      <c r="E99" s="1835" t="s">
        <v>2824</v>
      </c>
      <c r="K99" s="1835" t="s">
        <v>2824</v>
      </c>
      <c r="O99" s="1835" t="s">
        <v>2824</v>
      </c>
      <c r="P99" s="1835" t="s">
        <v>2824</v>
      </c>
      <c r="R99" s="1833"/>
    </row>
    <row r="100" spans="1:18">
      <c r="A100" s="1835" t="s">
        <v>2824</v>
      </c>
      <c r="E100" s="1835" t="s">
        <v>2824</v>
      </c>
      <c r="K100" s="1835" t="s">
        <v>2824</v>
      </c>
      <c r="O100" s="1835" t="s">
        <v>2824</v>
      </c>
      <c r="P100" s="1835" t="s">
        <v>2824</v>
      </c>
      <c r="R100" s="1833"/>
    </row>
    <row r="101" spans="1:18">
      <c r="A101" s="1835" t="s">
        <v>2824</v>
      </c>
      <c r="E101" s="1835" t="s">
        <v>2824</v>
      </c>
      <c r="K101" s="1835" t="s">
        <v>2824</v>
      </c>
      <c r="O101" s="1835" t="s">
        <v>2824</v>
      </c>
      <c r="P101" s="1835" t="s">
        <v>2824</v>
      </c>
      <c r="R101" s="1833"/>
    </row>
    <row r="102" spans="1:18">
      <c r="A102" s="1835" t="s">
        <v>2824</v>
      </c>
      <c r="E102" s="1835" t="s">
        <v>2824</v>
      </c>
      <c r="K102" s="1835" t="s">
        <v>2824</v>
      </c>
      <c r="O102" s="1835" t="s">
        <v>2824</v>
      </c>
      <c r="P102" s="1835" t="s">
        <v>2824</v>
      </c>
      <c r="R102" s="1833"/>
    </row>
    <row r="103" spans="1:18">
      <c r="A103" s="1835" t="s">
        <v>2824</v>
      </c>
      <c r="E103" s="1835" t="s">
        <v>2824</v>
      </c>
      <c r="K103" s="1835" t="s">
        <v>2824</v>
      </c>
      <c r="O103" s="1835" t="s">
        <v>2824</v>
      </c>
      <c r="P103" s="1835" t="s">
        <v>2824</v>
      </c>
      <c r="R103" s="1833"/>
    </row>
    <row r="104" spans="1:18">
      <c r="A104" s="1835" t="s">
        <v>2824</v>
      </c>
      <c r="E104" s="1835" t="s">
        <v>2824</v>
      </c>
      <c r="K104" s="1835" t="s">
        <v>2824</v>
      </c>
      <c r="O104" s="1835" t="s">
        <v>2824</v>
      </c>
      <c r="P104" s="1835" t="s">
        <v>2824</v>
      </c>
      <c r="R104" s="1833"/>
    </row>
    <row r="105" spans="1:18">
      <c r="A105" s="1835" t="s">
        <v>2824</v>
      </c>
      <c r="E105" s="1835" t="s">
        <v>2824</v>
      </c>
      <c r="K105" s="1835" t="s">
        <v>2824</v>
      </c>
      <c r="O105" s="1835" t="s">
        <v>2824</v>
      </c>
      <c r="P105" s="1835" t="s">
        <v>2824</v>
      </c>
      <c r="R105" s="1833"/>
    </row>
    <row r="106" spans="1:18">
      <c r="A106" s="1835" t="s">
        <v>2824</v>
      </c>
      <c r="E106" s="1835" t="s">
        <v>2824</v>
      </c>
      <c r="K106" s="1835" t="s">
        <v>2824</v>
      </c>
      <c r="O106" s="1835" t="s">
        <v>2824</v>
      </c>
      <c r="P106" s="1835" t="s">
        <v>2824</v>
      </c>
      <c r="R106" s="1833"/>
    </row>
    <row r="107" spans="1:18">
      <c r="A107" s="1835" t="s">
        <v>2824</v>
      </c>
      <c r="E107" s="1835" t="s">
        <v>2824</v>
      </c>
      <c r="K107" s="1835" t="s">
        <v>2824</v>
      </c>
      <c r="O107" s="1835" t="s">
        <v>2824</v>
      </c>
      <c r="P107" s="1835" t="s">
        <v>2824</v>
      </c>
      <c r="R107" s="1833"/>
    </row>
    <row r="108" spans="1:18">
      <c r="A108" s="1835" t="s">
        <v>2824</v>
      </c>
      <c r="E108" s="1835" t="s">
        <v>2824</v>
      </c>
      <c r="K108" s="1835" t="s">
        <v>2824</v>
      </c>
      <c r="O108" s="1835" t="s">
        <v>2824</v>
      </c>
      <c r="P108" s="1835" t="s">
        <v>2824</v>
      </c>
      <c r="R108" s="1833"/>
    </row>
    <row r="109" spans="1:18">
      <c r="A109" s="1835" t="s">
        <v>2824</v>
      </c>
      <c r="E109" s="1835" t="s">
        <v>2824</v>
      </c>
      <c r="K109" s="1835" t="s">
        <v>2824</v>
      </c>
      <c r="O109" s="1835" t="s">
        <v>2824</v>
      </c>
      <c r="P109" s="1835" t="s">
        <v>2824</v>
      </c>
      <c r="R109" s="1833"/>
    </row>
    <row r="110" spans="1:18">
      <c r="A110" s="1835" t="s">
        <v>2824</v>
      </c>
      <c r="E110" s="1835" t="s">
        <v>2824</v>
      </c>
      <c r="K110" s="1835" t="s">
        <v>2824</v>
      </c>
      <c r="O110" s="1835" t="s">
        <v>2824</v>
      </c>
      <c r="P110" s="1835" t="s">
        <v>2824</v>
      </c>
      <c r="R110" s="1833"/>
    </row>
    <row r="111" spans="1:18">
      <c r="A111" s="1835" t="s">
        <v>2824</v>
      </c>
      <c r="E111" s="1835" t="s">
        <v>2824</v>
      </c>
      <c r="K111" s="1835" t="s">
        <v>2824</v>
      </c>
      <c r="O111" s="1835" t="s">
        <v>2824</v>
      </c>
      <c r="P111" s="1835" t="s">
        <v>2824</v>
      </c>
      <c r="R111" s="1833"/>
    </row>
    <row r="112" spans="1:18">
      <c r="A112" s="1835" t="s">
        <v>2824</v>
      </c>
      <c r="E112" s="1835" t="s">
        <v>2824</v>
      </c>
      <c r="K112" s="1835" t="s">
        <v>2824</v>
      </c>
      <c r="O112" s="1835" t="s">
        <v>2824</v>
      </c>
      <c r="P112" s="1835" t="s">
        <v>2824</v>
      </c>
      <c r="R112" s="1833"/>
    </row>
    <row r="113" spans="1:18">
      <c r="A113" s="1835" t="s">
        <v>2824</v>
      </c>
      <c r="E113" s="1835" t="s">
        <v>2824</v>
      </c>
      <c r="K113" s="1835" t="s">
        <v>2824</v>
      </c>
      <c r="O113" s="1835" t="s">
        <v>2824</v>
      </c>
      <c r="P113" s="1835" t="s">
        <v>2824</v>
      </c>
      <c r="R113" s="1833"/>
    </row>
    <row r="114" spans="1:18">
      <c r="A114" s="1835" t="s">
        <v>2824</v>
      </c>
      <c r="E114" s="1835" t="s">
        <v>2824</v>
      </c>
      <c r="K114" s="1835" t="s">
        <v>2824</v>
      </c>
      <c r="O114" s="1835" t="s">
        <v>2824</v>
      </c>
      <c r="P114" s="1835" t="s">
        <v>2824</v>
      </c>
      <c r="R114" s="1833"/>
    </row>
    <row r="115" spans="1:18">
      <c r="A115" s="1835" t="s">
        <v>2824</v>
      </c>
      <c r="E115" s="1835" t="s">
        <v>2824</v>
      </c>
      <c r="K115" s="1835" t="s">
        <v>2824</v>
      </c>
      <c r="O115" s="1835" t="s">
        <v>2824</v>
      </c>
      <c r="P115" s="1835" t="s">
        <v>2824</v>
      </c>
      <c r="R115" s="1833"/>
    </row>
    <row r="116" spans="1:18">
      <c r="A116" s="1835" t="s">
        <v>2824</v>
      </c>
      <c r="E116" s="1835" t="s">
        <v>2824</v>
      </c>
      <c r="K116" s="1835" t="s">
        <v>2824</v>
      </c>
      <c r="O116" s="1835" t="s">
        <v>2824</v>
      </c>
      <c r="P116" s="1835" t="s">
        <v>2824</v>
      </c>
      <c r="R116" s="1833"/>
    </row>
    <row r="117" spans="1:18">
      <c r="A117" s="1835" t="s">
        <v>2824</v>
      </c>
      <c r="E117" s="1835" t="s">
        <v>2824</v>
      </c>
      <c r="K117" s="1835" t="s">
        <v>2824</v>
      </c>
      <c r="O117" s="1835" t="s">
        <v>2824</v>
      </c>
      <c r="P117" s="1835" t="s">
        <v>2824</v>
      </c>
      <c r="R117" s="1833"/>
    </row>
    <row r="118" spans="1:18">
      <c r="A118" s="1835" t="s">
        <v>2824</v>
      </c>
      <c r="E118" s="1835" t="s">
        <v>2824</v>
      </c>
      <c r="K118" s="1835" t="s">
        <v>2824</v>
      </c>
      <c r="O118" s="1835" t="s">
        <v>2824</v>
      </c>
      <c r="P118" s="1835" t="s">
        <v>2824</v>
      </c>
      <c r="R118" s="1833"/>
    </row>
    <row r="119" spans="1:18">
      <c r="A119" s="1835" t="s">
        <v>2824</v>
      </c>
      <c r="E119" s="1835" t="s">
        <v>2824</v>
      </c>
      <c r="K119" s="1835" t="s">
        <v>2824</v>
      </c>
      <c r="O119" s="1835" t="s">
        <v>2824</v>
      </c>
      <c r="P119" s="1835" t="s">
        <v>2824</v>
      </c>
      <c r="R119" s="1833"/>
    </row>
    <row r="120" spans="1:18">
      <c r="A120" s="1835" t="s">
        <v>2824</v>
      </c>
      <c r="E120" s="1835" t="s">
        <v>2824</v>
      </c>
      <c r="K120" s="1835" t="s">
        <v>2824</v>
      </c>
      <c r="O120" s="1835" t="s">
        <v>2824</v>
      </c>
      <c r="P120" s="1835" t="s">
        <v>2824</v>
      </c>
      <c r="R120" s="1833"/>
    </row>
    <row r="121" spans="1:18">
      <c r="A121" s="1835" t="s">
        <v>2824</v>
      </c>
      <c r="E121" s="1835" t="s">
        <v>2824</v>
      </c>
      <c r="K121" s="1835" t="s">
        <v>2824</v>
      </c>
      <c r="O121" s="1835" t="s">
        <v>2824</v>
      </c>
      <c r="P121" s="1835" t="s">
        <v>2824</v>
      </c>
      <c r="R121" s="1833"/>
    </row>
    <row r="122" spans="1:18">
      <c r="A122" s="1835" t="s">
        <v>2824</v>
      </c>
      <c r="E122" s="1835" t="s">
        <v>2824</v>
      </c>
      <c r="K122" s="1835" t="s">
        <v>2824</v>
      </c>
      <c r="O122" s="1835" t="s">
        <v>2824</v>
      </c>
      <c r="P122" s="1835" t="s">
        <v>2824</v>
      </c>
      <c r="R122" s="1833"/>
    </row>
    <row r="123" spans="1:18">
      <c r="A123" s="1835" t="s">
        <v>2824</v>
      </c>
      <c r="E123" s="1835" t="s">
        <v>2824</v>
      </c>
      <c r="K123" s="1835" t="s">
        <v>2824</v>
      </c>
      <c r="O123" s="1835" t="s">
        <v>2824</v>
      </c>
      <c r="P123" s="1835" t="s">
        <v>2824</v>
      </c>
      <c r="R123" s="1833"/>
    </row>
    <row r="124" spans="1:18">
      <c r="A124" s="1835" t="s">
        <v>2824</v>
      </c>
      <c r="E124" s="1835" t="s">
        <v>2824</v>
      </c>
      <c r="K124" s="1835" t="s">
        <v>2824</v>
      </c>
      <c r="O124" s="1835" t="s">
        <v>2824</v>
      </c>
      <c r="P124" s="1835" t="s">
        <v>2824</v>
      </c>
      <c r="R124" s="1833"/>
    </row>
    <row r="125" spans="1:18">
      <c r="A125" s="1835" t="s">
        <v>2824</v>
      </c>
      <c r="E125" s="1835" t="s">
        <v>2824</v>
      </c>
      <c r="K125" s="1835" t="s">
        <v>2824</v>
      </c>
      <c r="O125" s="1835" t="s">
        <v>2824</v>
      </c>
      <c r="P125" s="1835" t="s">
        <v>2824</v>
      </c>
      <c r="R125" s="1833"/>
    </row>
    <row r="126" spans="1:18">
      <c r="A126" s="1835" t="s">
        <v>2824</v>
      </c>
      <c r="E126" s="1835" t="s">
        <v>2824</v>
      </c>
      <c r="K126" s="1835" t="s">
        <v>2824</v>
      </c>
      <c r="O126" s="1835" t="s">
        <v>2824</v>
      </c>
      <c r="P126" s="1835" t="s">
        <v>2824</v>
      </c>
      <c r="R126" s="1833"/>
    </row>
    <row r="127" spans="1:18">
      <c r="A127" s="1835" t="s">
        <v>2824</v>
      </c>
      <c r="E127" s="1835" t="s">
        <v>2824</v>
      </c>
      <c r="K127" s="1835" t="s">
        <v>2824</v>
      </c>
      <c r="O127" s="1835" t="s">
        <v>2824</v>
      </c>
      <c r="P127" s="1835" t="s">
        <v>2824</v>
      </c>
      <c r="R127" s="1833"/>
    </row>
    <row r="128" spans="1:18">
      <c r="A128" s="1835" t="s">
        <v>2824</v>
      </c>
      <c r="E128" s="1835" t="s">
        <v>2824</v>
      </c>
      <c r="K128" s="1835" t="s">
        <v>2824</v>
      </c>
      <c r="O128" s="1835" t="s">
        <v>2824</v>
      </c>
      <c r="P128" s="1835" t="s">
        <v>2824</v>
      </c>
      <c r="R128" s="1833"/>
    </row>
    <row r="129" spans="1:18">
      <c r="A129" s="1835" t="s">
        <v>2824</v>
      </c>
      <c r="E129" s="1835" t="s">
        <v>2824</v>
      </c>
      <c r="K129" s="1835" t="s">
        <v>2824</v>
      </c>
      <c r="O129" s="1835" t="s">
        <v>2824</v>
      </c>
      <c r="P129" s="1835" t="s">
        <v>2824</v>
      </c>
      <c r="R129" s="1833"/>
    </row>
    <row r="130" spans="1:18">
      <c r="A130" s="1835" t="s">
        <v>2824</v>
      </c>
      <c r="E130" s="1835" t="s">
        <v>2824</v>
      </c>
      <c r="K130" s="1835" t="s">
        <v>2824</v>
      </c>
      <c r="O130" s="1835" t="s">
        <v>2824</v>
      </c>
      <c r="P130" s="1835" t="s">
        <v>2824</v>
      </c>
      <c r="R130" s="1833"/>
    </row>
    <row r="131" spans="1:18">
      <c r="A131" s="1835" t="s">
        <v>2824</v>
      </c>
      <c r="E131" s="1835" t="s">
        <v>2824</v>
      </c>
      <c r="K131" s="1835" t="s">
        <v>2824</v>
      </c>
      <c r="O131" s="1835" t="s">
        <v>2824</v>
      </c>
      <c r="P131" s="1835" t="s">
        <v>2824</v>
      </c>
      <c r="R131" s="1833"/>
    </row>
    <row r="132" spans="1:18">
      <c r="A132" s="1835" t="s">
        <v>2824</v>
      </c>
      <c r="E132" s="1835" t="s">
        <v>2824</v>
      </c>
      <c r="K132" s="1835" t="s">
        <v>2824</v>
      </c>
      <c r="O132" s="1835" t="s">
        <v>2824</v>
      </c>
      <c r="P132" s="1835" t="s">
        <v>2824</v>
      </c>
      <c r="R132" s="1833"/>
    </row>
    <row r="133" spans="1:18">
      <c r="A133" s="1835" t="s">
        <v>2824</v>
      </c>
      <c r="E133" s="1835" t="s">
        <v>2824</v>
      </c>
      <c r="K133" s="1835" t="s">
        <v>2824</v>
      </c>
      <c r="O133" s="1835" t="s">
        <v>2824</v>
      </c>
      <c r="P133" s="1835" t="s">
        <v>2824</v>
      </c>
      <c r="R133" s="1833"/>
    </row>
    <row r="134" spans="1:18">
      <c r="A134" s="1835" t="s">
        <v>2824</v>
      </c>
      <c r="E134" s="1835" t="s">
        <v>2824</v>
      </c>
      <c r="K134" s="1835" t="s">
        <v>2824</v>
      </c>
      <c r="O134" s="1835" t="s">
        <v>2824</v>
      </c>
      <c r="P134" s="1835" t="s">
        <v>2824</v>
      </c>
      <c r="R134" s="1833"/>
    </row>
    <row r="135" spans="1:18">
      <c r="A135" s="1835" t="s">
        <v>2824</v>
      </c>
      <c r="E135" s="1835" t="s">
        <v>2824</v>
      </c>
      <c r="K135" s="1835" t="s">
        <v>2824</v>
      </c>
      <c r="O135" s="1835" t="s">
        <v>2824</v>
      </c>
      <c r="P135" s="1835" t="s">
        <v>2824</v>
      </c>
      <c r="R135" s="1833"/>
    </row>
    <row r="136" spans="1:18">
      <c r="A136" s="1835" t="s">
        <v>2824</v>
      </c>
      <c r="E136" s="1835" t="s">
        <v>2824</v>
      </c>
      <c r="K136" s="1835" t="s">
        <v>2824</v>
      </c>
      <c r="O136" s="1835" t="s">
        <v>2824</v>
      </c>
      <c r="P136" s="1835" t="s">
        <v>2824</v>
      </c>
      <c r="R136" s="1833"/>
    </row>
    <row r="137" spans="1:18">
      <c r="A137" s="1835" t="s">
        <v>2824</v>
      </c>
      <c r="E137" s="1835" t="s">
        <v>2824</v>
      </c>
      <c r="K137" s="1835" t="s">
        <v>2824</v>
      </c>
      <c r="O137" s="1835" t="s">
        <v>2824</v>
      </c>
      <c r="P137" s="1835" t="s">
        <v>2824</v>
      </c>
    </row>
    <row r="138" spans="1:18">
      <c r="A138" s="1835" t="s">
        <v>2824</v>
      </c>
      <c r="E138" s="1835" t="s">
        <v>2824</v>
      </c>
      <c r="K138" s="1835" t="s">
        <v>2824</v>
      </c>
      <c r="O138" s="1835" t="s">
        <v>2824</v>
      </c>
      <c r="P138" s="1835" t="s">
        <v>2824</v>
      </c>
    </row>
    <row r="139" spans="1:18">
      <c r="A139" s="1835" t="s">
        <v>2824</v>
      </c>
      <c r="E139" s="1835" t="s">
        <v>2824</v>
      </c>
      <c r="K139" s="1835" t="s">
        <v>2824</v>
      </c>
      <c r="O139" s="1835" t="s">
        <v>2824</v>
      </c>
      <c r="P139" s="1835" t="s">
        <v>2824</v>
      </c>
    </row>
    <row r="140" spans="1:18">
      <c r="A140" s="1835" t="s">
        <v>2824</v>
      </c>
      <c r="E140" s="1835" t="s">
        <v>2824</v>
      </c>
      <c r="K140" s="1835" t="s">
        <v>2824</v>
      </c>
      <c r="O140" s="1835" t="s">
        <v>2824</v>
      </c>
      <c r="P140" s="1835" t="s">
        <v>2824</v>
      </c>
    </row>
    <row r="141" spans="1:18">
      <c r="A141" s="1835" t="s">
        <v>2824</v>
      </c>
      <c r="E141" s="1835" t="s">
        <v>2824</v>
      </c>
      <c r="K141" s="1835" t="s">
        <v>2824</v>
      </c>
      <c r="O141" s="1835" t="s">
        <v>2824</v>
      </c>
      <c r="P141" s="1835" t="s">
        <v>2824</v>
      </c>
    </row>
    <row r="142" spans="1:18">
      <c r="A142" s="1835" t="s">
        <v>2824</v>
      </c>
      <c r="E142" s="1835" t="s">
        <v>2824</v>
      </c>
      <c r="K142" s="1835" t="s">
        <v>2824</v>
      </c>
      <c r="O142" s="1835" t="s">
        <v>2824</v>
      </c>
      <c r="P142" s="1835" t="s">
        <v>2824</v>
      </c>
    </row>
    <row r="143" spans="1:18">
      <c r="A143" s="1835" t="s">
        <v>2824</v>
      </c>
      <c r="E143" s="1835" t="s">
        <v>2824</v>
      </c>
      <c r="K143" s="1835" t="s">
        <v>2824</v>
      </c>
      <c r="O143" s="1835" t="s">
        <v>2824</v>
      </c>
      <c r="P143" s="1835" t="s">
        <v>2824</v>
      </c>
    </row>
    <row r="144" spans="1:18">
      <c r="A144" s="1835" t="s">
        <v>2824</v>
      </c>
      <c r="E144" s="1835" t="s">
        <v>2824</v>
      </c>
      <c r="K144" s="1835" t="s">
        <v>2824</v>
      </c>
      <c r="O144" s="1835" t="s">
        <v>2824</v>
      </c>
      <c r="P144" s="1835" t="s">
        <v>2824</v>
      </c>
    </row>
    <row r="145" spans="1:16">
      <c r="A145" s="1835" t="s">
        <v>2824</v>
      </c>
      <c r="E145" s="1835" t="s">
        <v>2824</v>
      </c>
      <c r="K145" s="1835" t="s">
        <v>2824</v>
      </c>
      <c r="O145" s="1835" t="s">
        <v>2824</v>
      </c>
      <c r="P145" s="1835" t="s">
        <v>2824</v>
      </c>
    </row>
    <row r="146" spans="1:16">
      <c r="A146" s="1835" t="s">
        <v>2824</v>
      </c>
      <c r="E146" s="1835" t="s">
        <v>2824</v>
      </c>
      <c r="K146" s="1835" t="s">
        <v>2824</v>
      </c>
      <c r="O146" s="1835" t="s">
        <v>2824</v>
      </c>
      <c r="P146" s="1835" t="s">
        <v>2824</v>
      </c>
    </row>
    <row r="147" spans="1:16">
      <c r="A147" s="1835" t="s">
        <v>2824</v>
      </c>
      <c r="E147" s="1835" t="s">
        <v>2824</v>
      </c>
      <c r="K147" s="1835" t="s">
        <v>2824</v>
      </c>
      <c r="O147" s="1835" t="s">
        <v>2824</v>
      </c>
      <c r="P147" s="1835" t="s">
        <v>2824</v>
      </c>
    </row>
    <row r="148" spans="1:16">
      <c r="A148" s="1835" t="s">
        <v>2824</v>
      </c>
      <c r="E148" s="1835" t="s">
        <v>2824</v>
      </c>
      <c r="K148" s="1835" t="s">
        <v>2824</v>
      </c>
      <c r="O148" s="1835" t="s">
        <v>2824</v>
      </c>
      <c r="P148" s="1835" t="s">
        <v>2824</v>
      </c>
    </row>
    <row r="149" spans="1:16">
      <c r="A149" s="1835" t="s">
        <v>2824</v>
      </c>
      <c r="E149" s="1835" t="s">
        <v>2824</v>
      </c>
      <c r="K149" s="1835" t="s">
        <v>2824</v>
      </c>
      <c r="O149" s="1835" t="s">
        <v>2824</v>
      </c>
      <c r="P149" s="1835" t="s">
        <v>2824</v>
      </c>
    </row>
    <row r="150" spans="1:16">
      <c r="A150" s="1835" t="s">
        <v>2824</v>
      </c>
      <c r="E150" s="1835" t="s">
        <v>2824</v>
      </c>
      <c r="K150" s="1835" t="s">
        <v>2824</v>
      </c>
      <c r="O150" s="1835" t="s">
        <v>2824</v>
      </c>
      <c r="P150" s="1835" t="s">
        <v>2824</v>
      </c>
    </row>
    <row r="151" spans="1:16">
      <c r="A151" s="1835" t="s">
        <v>2824</v>
      </c>
      <c r="E151" s="1835" t="s">
        <v>2824</v>
      </c>
      <c r="K151" s="1835" t="s">
        <v>2824</v>
      </c>
      <c r="O151" s="1835" t="s">
        <v>2824</v>
      </c>
      <c r="P151" s="1835" t="s">
        <v>2824</v>
      </c>
    </row>
    <row r="152" spans="1:16">
      <c r="A152" s="1835" t="s">
        <v>2824</v>
      </c>
      <c r="E152" s="1835" t="s">
        <v>2824</v>
      </c>
      <c r="K152" s="1835" t="s">
        <v>2824</v>
      </c>
      <c r="O152" s="1835" t="s">
        <v>2824</v>
      </c>
      <c r="P152" s="1835" t="s">
        <v>2824</v>
      </c>
    </row>
    <row r="153" spans="1:16">
      <c r="A153" s="1835" t="s">
        <v>2824</v>
      </c>
      <c r="E153" s="1835" t="s">
        <v>2824</v>
      </c>
      <c r="K153" s="1835" t="s">
        <v>2824</v>
      </c>
      <c r="O153" s="1835" t="s">
        <v>2824</v>
      </c>
      <c r="P153" s="1835" t="s">
        <v>2824</v>
      </c>
    </row>
    <row r="154" spans="1:16">
      <c r="A154" s="1835" t="s">
        <v>2824</v>
      </c>
      <c r="E154" s="1835" t="s">
        <v>2824</v>
      </c>
      <c r="K154" s="1835" t="s">
        <v>2824</v>
      </c>
      <c r="O154" s="1835" t="s">
        <v>2824</v>
      </c>
      <c r="P154" s="1835" t="s">
        <v>2824</v>
      </c>
    </row>
    <row r="155" spans="1:16">
      <c r="A155" s="1835" t="s">
        <v>2824</v>
      </c>
      <c r="E155" s="1835" t="s">
        <v>2824</v>
      </c>
      <c r="K155" s="1835" t="s">
        <v>2824</v>
      </c>
      <c r="O155" s="1835" t="s">
        <v>2824</v>
      </c>
      <c r="P155" s="1835" t="s">
        <v>2824</v>
      </c>
    </row>
    <row r="156" spans="1:16">
      <c r="A156" s="1835" t="s">
        <v>2824</v>
      </c>
      <c r="E156" s="1835" t="s">
        <v>2824</v>
      </c>
      <c r="K156" s="1835" t="s">
        <v>2824</v>
      </c>
      <c r="O156" s="1835" t="s">
        <v>2824</v>
      </c>
      <c r="P156" s="1835" t="s">
        <v>2824</v>
      </c>
    </row>
    <row r="157" spans="1:16">
      <c r="A157" s="1835" t="s">
        <v>2824</v>
      </c>
      <c r="E157" s="1835" t="s">
        <v>2824</v>
      </c>
      <c r="K157" s="1835" t="s">
        <v>2824</v>
      </c>
      <c r="O157" s="1835" t="s">
        <v>2824</v>
      </c>
      <c r="P157" s="1835" t="s">
        <v>2824</v>
      </c>
    </row>
    <row r="158" spans="1:16">
      <c r="A158" s="1835" t="s">
        <v>2824</v>
      </c>
      <c r="E158" s="1835" t="s">
        <v>2824</v>
      </c>
      <c r="K158" s="1835" t="s">
        <v>2824</v>
      </c>
      <c r="O158" s="1835" t="s">
        <v>2824</v>
      </c>
      <c r="P158" s="1835" t="s">
        <v>2824</v>
      </c>
    </row>
    <row r="159" spans="1:16">
      <c r="A159" s="1835" t="s">
        <v>2824</v>
      </c>
      <c r="E159" s="1835" t="s">
        <v>2824</v>
      </c>
      <c r="K159" s="1835" t="s">
        <v>2824</v>
      </c>
      <c r="O159" s="1835" t="s">
        <v>2824</v>
      </c>
      <c r="P159" s="1835" t="s">
        <v>2824</v>
      </c>
    </row>
    <row r="160" spans="1:16">
      <c r="A160" s="1835" t="s">
        <v>2824</v>
      </c>
      <c r="E160" s="1835" t="s">
        <v>2824</v>
      </c>
      <c r="K160" s="1835" t="s">
        <v>2824</v>
      </c>
      <c r="O160" s="1835" t="s">
        <v>2824</v>
      </c>
      <c r="P160" s="1835" t="s">
        <v>2824</v>
      </c>
    </row>
    <row r="161" spans="1:16">
      <c r="A161" s="1835" t="s">
        <v>2824</v>
      </c>
      <c r="E161" s="1835" t="s">
        <v>2824</v>
      </c>
      <c r="K161" s="1835" t="s">
        <v>2824</v>
      </c>
      <c r="O161" s="1835" t="s">
        <v>2824</v>
      </c>
      <c r="P161" s="1835" t="s">
        <v>2824</v>
      </c>
    </row>
    <row r="162" spans="1:16">
      <c r="A162" s="1835" t="s">
        <v>2824</v>
      </c>
      <c r="E162" s="1835" t="s">
        <v>2824</v>
      </c>
      <c r="K162" s="1835" t="s">
        <v>2824</v>
      </c>
      <c r="O162" s="1835" t="s">
        <v>2824</v>
      </c>
      <c r="P162" s="1835" t="s">
        <v>2824</v>
      </c>
    </row>
    <row r="163" spans="1:16">
      <c r="A163" s="1835" t="s">
        <v>2824</v>
      </c>
      <c r="E163" s="1835" t="s">
        <v>2824</v>
      </c>
      <c r="K163" s="1835" t="s">
        <v>2824</v>
      </c>
      <c r="O163" s="1835" t="s">
        <v>2824</v>
      </c>
      <c r="P163" s="1835" t="s">
        <v>2824</v>
      </c>
    </row>
    <row r="164" spans="1:16">
      <c r="A164" s="1835" t="s">
        <v>2824</v>
      </c>
      <c r="E164" s="1835" t="s">
        <v>2824</v>
      </c>
      <c r="K164" s="1835" t="s">
        <v>2824</v>
      </c>
      <c r="O164" s="1835" t="s">
        <v>2824</v>
      </c>
      <c r="P164" s="1835" t="s">
        <v>2824</v>
      </c>
    </row>
    <row r="165" spans="1:16">
      <c r="A165" s="1835" t="s">
        <v>2824</v>
      </c>
      <c r="E165" s="1835" t="s">
        <v>2824</v>
      </c>
      <c r="K165" s="1835" t="s">
        <v>2824</v>
      </c>
      <c r="O165" s="1835" t="s">
        <v>2824</v>
      </c>
      <c r="P165" s="1835" t="s">
        <v>2824</v>
      </c>
    </row>
    <row r="166" spans="1:16">
      <c r="A166" s="1835" t="s">
        <v>2824</v>
      </c>
      <c r="E166" s="1835" t="s">
        <v>2824</v>
      </c>
      <c r="K166" s="1835" t="s">
        <v>2824</v>
      </c>
      <c r="O166" s="1835" t="s">
        <v>2824</v>
      </c>
      <c r="P166" s="1835" t="s">
        <v>2824</v>
      </c>
    </row>
    <row r="167" spans="1:16">
      <c r="A167" s="1835" t="s">
        <v>2824</v>
      </c>
      <c r="E167" s="1835" t="s">
        <v>2824</v>
      </c>
      <c r="K167" s="1835" t="s">
        <v>2824</v>
      </c>
      <c r="O167" s="1835" t="s">
        <v>2824</v>
      </c>
      <c r="P167" s="1835" t="s">
        <v>2824</v>
      </c>
    </row>
    <row r="168" spans="1:16">
      <c r="A168" s="1835" t="s">
        <v>2824</v>
      </c>
      <c r="E168" s="1835" t="s">
        <v>2824</v>
      </c>
      <c r="K168" s="1835" t="s">
        <v>2824</v>
      </c>
      <c r="O168" s="1835" t="s">
        <v>2824</v>
      </c>
      <c r="P168" s="1835" t="s">
        <v>2824</v>
      </c>
    </row>
    <row r="169" spans="1:16">
      <c r="A169" s="1835" t="s">
        <v>2824</v>
      </c>
      <c r="E169" s="1835" t="s">
        <v>2824</v>
      </c>
      <c r="K169" s="1835" t="s">
        <v>2824</v>
      </c>
      <c r="O169" s="1835" t="s">
        <v>2824</v>
      </c>
      <c r="P169" s="1835" t="s">
        <v>2824</v>
      </c>
    </row>
    <row r="170" spans="1:16">
      <c r="A170" s="1835" t="s">
        <v>2824</v>
      </c>
      <c r="E170" s="1835" t="s">
        <v>2824</v>
      </c>
      <c r="K170" s="1835" t="s">
        <v>2824</v>
      </c>
      <c r="O170" s="1835" t="s">
        <v>2824</v>
      </c>
      <c r="P170" s="1835" t="s">
        <v>2824</v>
      </c>
    </row>
    <row r="171" spans="1:16">
      <c r="A171" s="1835" t="s">
        <v>2824</v>
      </c>
      <c r="E171" s="1835" t="s">
        <v>2824</v>
      </c>
      <c r="K171" s="1835" t="s">
        <v>2824</v>
      </c>
      <c r="O171" s="1835" t="s">
        <v>2824</v>
      </c>
      <c r="P171" s="1835" t="s">
        <v>2824</v>
      </c>
    </row>
    <row r="172" spans="1:16">
      <c r="A172" s="1835" t="s">
        <v>2824</v>
      </c>
      <c r="E172" s="1835" t="s">
        <v>2824</v>
      </c>
      <c r="K172" s="1835" t="s">
        <v>2824</v>
      </c>
      <c r="O172" s="1835" t="s">
        <v>2824</v>
      </c>
      <c r="P172" s="1835" t="s">
        <v>2824</v>
      </c>
    </row>
    <row r="173" spans="1:16">
      <c r="A173" s="1835" t="s">
        <v>2824</v>
      </c>
      <c r="E173" s="1835" t="s">
        <v>2824</v>
      </c>
      <c r="K173" s="1835" t="s">
        <v>2824</v>
      </c>
      <c r="O173" s="1835" t="s">
        <v>2824</v>
      </c>
      <c r="P173" s="1835" t="s">
        <v>2824</v>
      </c>
    </row>
    <row r="174" spans="1:16">
      <c r="A174" s="1835" t="s">
        <v>2824</v>
      </c>
      <c r="E174" s="1835" t="s">
        <v>2824</v>
      </c>
      <c r="K174" s="1835" t="s">
        <v>2824</v>
      </c>
      <c r="O174" s="1835" t="s">
        <v>2824</v>
      </c>
      <c r="P174" s="1835" t="s">
        <v>2824</v>
      </c>
    </row>
    <row r="175" spans="1:16">
      <c r="A175" s="1835" t="s">
        <v>2824</v>
      </c>
      <c r="E175" s="1835" t="s">
        <v>2824</v>
      </c>
      <c r="K175" s="1835" t="s">
        <v>2824</v>
      </c>
      <c r="O175" s="1835" t="s">
        <v>2824</v>
      </c>
      <c r="P175" s="1835" t="s">
        <v>2824</v>
      </c>
    </row>
    <row r="176" spans="1:16">
      <c r="A176" s="1835" t="s">
        <v>2824</v>
      </c>
      <c r="E176" s="1835" t="s">
        <v>2824</v>
      </c>
      <c r="K176" s="1835" t="s">
        <v>2824</v>
      </c>
      <c r="O176" s="1835" t="s">
        <v>2824</v>
      </c>
      <c r="P176" s="1835" t="s">
        <v>2824</v>
      </c>
    </row>
    <row r="177" spans="1:16">
      <c r="A177" s="1835" t="s">
        <v>2824</v>
      </c>
      <c r="E177" s="1835" t="s">
        <v>2824</v>
      </c>
      <c r="K177" s="1835" t="s">
        <v>2824</v>
      </c>
      <c r="O177" s="1835" t="s">
        <v>2824</v>
      </c>
      <c r="P177" s="1835" t="s">
        <v>2824</v>
      </c>
    </row>
    <row r="178" spans="1:16">
      <c r="A178" s="1835" t="s">
        <v>2824</v>
      </c>
      <c r="E178" s="1835" t="s">
        <v>2824</v>
      </c>
      <c r="K178" s="1835" t="s">
        <v>2824</v>
      </c>
      <c r="O178" s="1835" t="s">
        <v>2824</v>
      </c>
      <c r="P178" s="1835" t="s">
        <v>2824</v>
      </c>
    </row>
    <row r="179" spans="1:16">
      <c r="A179" s="1835" t="s">
        <v>2824</v>
      </c>
      <c r="E179" s="1835" t="s">
        <v>2824</v>
      </c>
      <c r="K179" s="1835" t="s">
        <v>2824</v>
      </c>
      <c r="O179" s="1835" t="s">
        <v>2824</v>
      </c>
      <c r="P179" s="1835" t="s">
        <v>2824</v>
      </c>
    </row>
    <row r="180" spans="1:16">
      <c r="A180" s="1835" t="s">
        <v>2824</v>
      </c>
      <c r="E180" s="1835" t="s">
        <v>2824</v>
      </c>
      <c r="K180" s="1835" t="s">
        <v>2824</v>
      </c>
      <c r="O180" s="1835" t="s">
        <v>2824</v>
      </c>
      <c r="P180" s="1835" t="s">
        <v>2824</v>
      </c>
    </row>
    <row r="181" spans="1:16">
      <c r="A181" s="1835" t="s">
        <v>2824</v>
      </c>
      <c r="E181" s="1835" t="s">
        <v>2824</v>
      </c>
      <c r="K181" s="1835" t="s">
        <v>2824</v>
      </c>
      <c r="O181" s="1835" t="s">
        <v>2824</v>
      </c>
      <c r="P181" s="1835" t="s">
        <v>2824</v>
      </c>
    </row>
    <row r="182" spans="1:16">
      <c r="A182" s="1835" t="s">
        <v>2824</v>
      </c>
      <c r="E182" s="1835" t="s">
        <v>2824</v>
      </c>
      <c r="K182" s="1835" t="s">
        <v>2824</v>
      </c>
      <c r="O182" s="1835" t="s">
        <v>2824</v>
      </c>
      <c r="P182" s="1835" t="s">
        <v>2824</v>
      </c>
    </row>
    <row r="183" spans="1:16">
      <c r="A183" s="1835" t="s">
        <v>2824</v>
      </c>
      <c r="E183" s="1835" t="s">
        <v>2824</v>
      </c>
      <c r="K183" s="1835" t="s">
        <v>2824</v>
      </c>
      <c r="O183" s="1835" t="s">
        <v>2824</v>
      </c>
      <c r="P183" s="1835" t="s">
        <v>2824</v>
      </c>
    </row>
    <row r="184" spans="1:16">
      <c r="A184" s="1835" t="s">
        <v>2824</v>
      </c>
      <c r="E184" s="1835" t="s">
        <v>2824</v>
      </c>
      <c r="K184" s="1835" t="s">
        <v>2824</v>
      </c>
      <c r="O184" s="1835" t="s">
        <v>2824</v>
      </c>
      <c r="P184" s="1835" t="s">
        <v>2824</v>
      </c>
    </row>
    <row r="185" spans="1:16">
      <c r="A185" s="1835" t="s">
        <v>2824</v>
      </c>
      <c r="E185" s="1835" t="s">
        <v>2824</v>
      </c>
      <c r="K185" s="1835" t="s">
        <v>2824</v>
      </c>
      <c r="O185" s="1835" t="s">
        <v>2824</v>
      </c>
      <c r="P185" s="1835" t="s">
        <v>2824</v>
      </c>
    </row>
    <row r="186" spans="1:16">
      <c r="A186" s="1835" t="s">
        <v>2824</v>
      </c>
      <c r="E186" s="1835" t="s">
        <v>2824</v>
      </c>
      <c r="K186" s="1835" t="s">
        <v>2824</v>
      </c>
      <c r="O186" s="1835" t="s">
        <v>2824</v>
      </c>
      <c r="P186" s="1835" t="s">
        <v>2824</v>
      </c>
    </row>
    <row r="187" spans="1:16">
      <c r="A187" s="1835" t="s">
        <v>2824</v>
      </c>
      <c r="E187" s="1835" t="s">
        <v>2824</v>
      </c>
      <c r="K187" s="1835" t="s">
        <v>2824</v>
      </c>
      <c r="O187" s="1835" t="s">
        <v>2824</v>
      </c>
      <c r="P187" s="1835" t="s">
        <v>2824</v>
      </c>
    </row>
    <row r="188" spans="1:16">
      <c r="A188" s="1835" t="s">
        <v>2824</v>
      </c>
      <c r="E188" s="1835" t="s">
        <v>2824</v>
      </c>
      <c r="K188" s="1835" t="s">
        <v>2824</v>
      </c>
      <c r="O188" s="1835" t="s">
        <v>2824</v>
      </c>
      <c r="P188" s="1835" t="s">
        <v>2824</v>
      </c>
    </row>
    <row r="189" spans="1:16">
      <c r="A189" s="1835" t="s">
        <v>2824</v>
      </c>
      <c r="E189" s="1835" t="s">
        <v>2824</v>
      </c>
      <c r="K189" s="1835" t="s">
        <v>2824</v>
      </c>
      <c r="O189" s="1835" t="s">
        <v>2824</v>
      </c>
      <c r="P189" s="1835" t="s">
        <v>2824</v>
      </c>
    </row>
    <row r="190" spans="1:16">
      <c r="A190" s="1835" t="s">
        <v>2824</v>
      </c>
      <c r="E190" s="1835" t="s">
        <v>2824</v>
      </c>
      <c r="K190" s="1835" t="s">
        <v>2824</v>
      </c>
      <c r="O190" s="1835" t="s">
        <v>2824</v>
      </c>
      <c r="P190" s="1835" t="s">
        <v>2824</v>
      </c>
    </row>
    <row r="191" spans="1:16">
      <c r="A191" s="1835" t="s">
        <v>2824</v>
      </c>
      <c r="E191" s="1835" t="s">
        <v>2824</v>
      </c>
      <c r="K191" s="1835" t="s">
        <v>2824</v>
      </c>
      <c r="O191" s="1835" t="s">
        <v>2824</v>
      </c>
      <c r="P191" s="1835" t="s">
        <v>2824</v>
      </c>
    </row>
    <row r="192" spans="1:16">
      <c r="A192" s="1835" t="s">
        <v>2824</v>
      </c>
      <c r="E192" s="1835" t="s">
        <v>2824</v>
      </c>
      <c r="K192" s="1835" t="s">
        <v>2824</v>
      </c>
      <c r="O192" s="1835" t="s">
        <v>2824</v>
      </c>
      <c r="P192" s="1835" t="s">
        <v>2824</v>
      </c>
    </row>
    <row r="193" spans="1:16">
      <c r="A193" s="1835" t="s">
        <v>2824</v>
      </c>
      <c r="E193" s="1835" t="s">
        <v>2824</v>
      </c>
      <c r="K193" s="1835" t="s">
        <v>2824</v>
      </c>
      <c r="O193" s="1835" t="s">
        <v>2824</v>
      </c>
      <c r="P193" s="1835" t="s">
        <v>2824</v>
      </c>
    </row>
    <row r="194" spans="1:16">
      <c r="A194" s="1835" t="s">
        <v>2824</v>
      </c>
      <c r="E194" s="1835" t="s">
        <v>2824</v>
      </c>
      <c r="K194" s="1835" t="s">
        <v>2824</v>
      </c>
      <c r="O194" s="1835" t="s">
        <v>2824</v>
      </c>
      <c r="P194" s="1835" t="s">
        <v>2824</v>
      </c>
    </row>
    <row r="195" spans="1:16">
      <c r="A195" s="1835" t="s">
        <v>2824</v>
      </c>
      <c r="E195" s="1835" t="s">
        <v>2824</v>
      </c>
      <c r="K195" s="1835" t="s">
        <v>2824</v>
      </c>
      <c r="O195" s="1835" t="s">
        <v>2824</v>
      </c>
      <c r="P195" s="1835" t="s">
        <v>2824</v>
      </c>
    </row>
    <row r="196" spans="1:16">
      <c r="A196" s="1835" t="s">
        <v>2824</v>
      </c>
      <c r="E196" s="1835" t="s">
        <v>2824</v>
      </c>
      <c r="K196" s="1835" t="s">
        <v>2824</v>
      </c>
      <c r="O196" s="1835" t="s">
        <v>2824</v>
      </c>
      <c r="P196" s="1835" t="s">
        <v>2824</v>
      </c>
    </row>
    <row r="197" spans="1:16">
      <c r="A197" s="1835" t="s">
        <v>2824</v>
      </c>
      <c r="E197" s="1835" t="s">
        <v>2824</v>
      </c>
      <c r="K197" s="1835" t="s">
        <v>2824</v>
      </c>
      <c r="O197" s="1835" t="s">
        <v>2824</v>
      </c>
      <c r="P197" s="1835" t="s">
        <v>2824</v>
      </c>
    </row>
    <row r="198" spans="1:16">
      <c r="A198" s="1835" t="s">
        <v>2824</v>
      </c>
      <c r="E198" s="1835" t="s">
        <v>2824</v>
      </c>
      <c r="K198" s="1835" t="s">
        <v>2824</v>
      </c>
      <c r="O198" s="1835" t="s">
        <v>2824</v>
      </c>
      <c r="P198" s="1835" t="s">
        <v>2824</v>
      </c>
    </row>
    <row r="199" spans="1:16">
      <c r="A199" s="1835" t="s">
        <v>2824</v>
      </c>
      <c r="E199" s="1835" t="s">
        <v>2824</v>
      </c>
      <c r="K199" s="1835" t="s">
        <v>2824</v>
      </c>
      <c r="O199" s="1835" t="s">
        <v>2824</v>
      </c>
      <c r="P199" s="1835" t="s">
        <v>2824</v>
      </c>
    </row>
    <row r="200" spans="1:16">
      <c r="A200" s="1835" t="s">
        <v>2824</v>
      </c>
      <c r="E200" s="1835" t="s">
        <v>2824</v>
      </c>
      <c r="K200" s="1835" t="s">
        <v>2824</v>
      </c>
      <c r="O200" s="1835" t="s">
        <v>2824</v>
      </c>
      <c r="P200" s="1835" t="s">
        <v>2824</v>
      </c>
    </row>
    <row r="201" spans="1:16">
      <c r="A201" s="1835" t="s">
        <v>2824</v>
      </c>
      <c r="E201" s="1835" t="s">
        <v>2824</v>
      </c>
      <c r="K201" s="1835" t="s">
        <v>2824</v>
      </c>
      <c r="O201" s="1835" t="s">
        <v>2824</v>
      </c>
      <c r="P201" s="1835" t="s">
        <v>2824</v>
      </c>
    </row>
    <row r="202" spans="1:16">
      <c r="A202" s="1835" t="s">
        <v>2824</v>
      </c>
      <c r="E202" s="1835" t="s">
        <v>2824</v>
      </c>
      <c r="K202" s="1835" t="s">
        <v>2824</v>
      </c>
      <c r="O202" s="1835" t="s">
        <v>2824</v>
      </c>
      <c r="P202" s="1835" t="s">
        <v>2824</v>
      </c>
    </row>
    <row r="203" spans="1:16">
      <c r="A203" s="1835" t="s">
        <v>2824</v>
      </c>
      <c r="E203" s="1835" t="s">
        <v>2824</v>
      </c>
      <c r="K203" s="1835" t="s">
        <v>2824</v>
      </c>
      <c r="O203" s="1835" t="s">
        <v>2824</v>
      </c>
      <c r="P203" s="1835" t="s">
        <v>2824</v>
      </c>
    </row>
    <row r="204" spans="1:16">
      <c r="A204" s="1835" t="s">
        <v>2824</v>
      </c>
      <c r="E204" s="1835" t="s">
        <v>2824</v>
      </c>
      <c r="K204" s="1835" t="s">
        <v>2824</v>
      </c>
      <c r="O204" s="1835" t="s">
        <v>2824</v>
      </c>
      <c r="P204" s="1835" t="s">
        <v>2824</v>
      </c>
    </row>
    <row r="205" spans="1:16">
      <c r="A205" s="1835" t="s">
        <v>2824</v>
      </c>
      <c r="E205" s="1835" t="s">
        <v>2824</v>
      </c>
      <c r="K205" s="1835" t="s">
        <v>2824</v>
      </c>
      <c r="O205" s="1835" t="s">
        <v>2824</v>
      </c>
      <c r="P205" s="1835" t="s">
        <v>2824</v>
      </c>
    </row>
    <row r="206" spans="1:16">
      <c r="A206" s="1835" t="s">
        <v>2824</v>
      </c>
      <c r="E206" s="1835" t="s">
        <v>2824</v>
      </c>
      <c r="K206" s="1835" t="s">
        <v>2824</v>
      </c>
      <c r="O206" s="1835" t="s">
        <v>2824</v>
      </c>
      <c r="P206" s="1835" t="s">
        <v>2824</v>
      </c>
    </row>
    <row r="207" spans="1:16">
      <c r="A207" s="1835" t="s">
        <v>2824</v>
      </c>
      <c r="E207" s="1835" t="s">
        <v>2824</v>
      </c>
      <c r="K207" s="1835" t="s">
        <v>2824</v>
      </c>
      <c r="O207" s="1835" t="s">
        <v>2824</v>
      </c>
      <c r="P207" s="1835" t="s">
        <v>2824</v>
      </c>
    </row>
    <row r="208" spans="1:16">
      <c r="A208" s="1835" t="s">
        <v>2824</v>
      </c>
      <c r="E208" s="1835" t="s">
        <v>2824</v>
      </c>
      <c r="K208" s="1835" t="s">
        <v>2824</v>
      </c>
      <c r="O208" s="1835" t="s">
        <v>2824</v>
      </c>
      <c r="P208" s="1835" t="s">
        <v>2824</v>
      </c>
    </row>
    <row r="209" spans="1:16">
      <c r="A209" s="1835" t="s">
        <v>2824</v>
      </c>
      <c r="E209" s="1835" t="s">
        <v>2824</v>
      </c>
      <c r="K209" s="1835" t="s">
        <v>2824</v>
      </c>
      <c r="O209" s="1835" t="s">
        <v>2824</v>
      </c>
      <c r="P209" s="1835" t="s">
        <v>2824</v>
      </c>
    </row>
    <row r="210" spans="1:16">
      <c r="A210" s="1835" t="s">
        <v>2824</v>
      </c>
      <c r="E210" s="1835" t="s">
        <v>2824</v>
      </c>
      <c r="K210" s="1835" t="s">
        <v>2824</v>
      </c>
      <c r="O210" s="1835" t="s">
        <v>2824</v>
      </c>
      <c r="P210" s="1835" t="s">
        <v>2824</v>
      </c>
    </row>
    <row r="211" spans="1:16">
      <c r="A211" s="1835" t="s">
        <v>2824</v>
      </c>
      <c r="E211" s="1835" t="s">
        <v>2824</v>
      </c>
      <c r="K211" s="1835" t="s">
        <v>2824</v>
      </c>
      <c r="O211" s="1835" t="s">
        <v>2824</v>
      </c>
      <c r="P211" s="1835" t="s">
        <v>2824</v>
      </c>
    </row>
    <row r="212" spans="1:16">
      <c r="A212" s="1835" t="s">
        <v>2824</v>
      </c>
      <c r="E212" s="1835" t="s">
        <v>2824</v>
      </c>
      <c r="K212" s="1835" t="s">
        <v>2824</v>
      </c>
      <c r="O212" s="1835" t="s">
        <v>2824</v>
      </c>
      <c r="P212" s="1835" t="s">
        <v>2824</v>
      </c>
    </row>
    <row r="213" spans="1:16">
      <c r="A213" s="1835" t="s">
        <v>2824</v>
      </c>
      <c r="E213" s="1835" t="s">
        <v>2824</v>
      </c>
      <c r="K213" s="1835" t="s">
        <v>2824</v>
      </c>
      <c r="O213" s="1835" t="s">
        <v>2824</v>
      </c>
      <c r="P213" s="1835" t="s">
        <v>2824</v>
      </c>
    </row>
    <row r="214" spans="1:16">
      <c r="A214" s="1835" t="s">
        <v>2824</v>
      </c>
      <c r="E214" s="1835" t="s">
        <v>2824</v>
      </c>
      <c r="K214" s="1835" t="s">
        <v>2824</v>
      </c>
      <c r="O214" s="1835" t="s">
        <v>2824</v>
      </c>
      <c r="P214" s="1835" t="s">
        <v>2824</v>
      </c>
    </row>
    <row r="215" spans="1:16">
      <c r="A215" s="1835" t="s">
        <v>2824</v>
      </c>
      <c r="E215" s="1835" t="s">
        <v>2824</v>
      </c>
      <c r="K215" s="1835" t="s">
        <v>2824</v>
      </c>
      <c r="O215" s="1835" t="s">
        <v>2824</v>
      </c>
      <c r="P215" s="1835" t="s">
        <v>2824</v>
      </c>
    </row>
    <row r="216" spans="1:16">
      <c r="A216" s="1835" t="s">
        <v>2824</v>
      </c>
      <c r="E216" s="1835" t="s">
        <v>2824</v>
      </c>
      <c r="K216" s="1835" t="s">
        <v>2824</v>
      </c>
      <c r="O216" s="1835" t="s">
        <v>2824</v>
      </c>
      <c r="P216" s="1835" t="s">
        <v>2824</v>
      </c>
    </row>
    <row r="217" spans="1:16">
      <c r="A217" s="1835" t="s">
        <v>2824</v>
      </c>
      <c r="E217" s="1835" t="s">
        <v>2824</v>
      </c>
      <c r="K217" s="1835" t="s">
        <v>2824</v>
      </c>
      <c r="O217" s="1835" t="s">
        <v>2824</v>
      </c>
      <c r="P217" s="1835" t="s">
        <v>2824</v>
      </c>
    </row>
    <row r="218" spans="1:16">
      <c r="A218" s="1835" t="s">
        <v>2824</v>
      </c>
      <c r="E218" s="1835" t="s">
        <v>2824</v>
      </c>
      <c r="K218" s="1835" t="s">
        <v>2824</v>
      </c>
      <c r="O218" s="1835" t="s">
        <v>2824</v>
      </c>
      <c r="P218" s="1835" t="s">
        <v>2824</v>
      </c>
    </row>
    <row r="219" spans="1:16">
      <c r="A219" s="1835" t="s">
        <v>2824</v>
      </c>
      <c r="E219" s="1835" t="s">
        <v>2824</v>
      </c>
      <c r="K219" s="1835" t="s">
        <v>2824</v>
      </c>
      <c r="O219" s="1835" t="s">
        <v>2824</v>
      </c>
      <c r="P219" s="1835" t="s">
        <v>2824</v>
      </c>
    </row>
    <row r="220" spans="1:16">
      <c r="A220" s="1835" t="s">
        <v>2824</v>
      </c>
      <c r="E220" s="1835" t="s">
        <v>2824</v>
      </c>
      <c r="K220" s="1835" t="s">
        <v>2824</v>
      </c>
      <c r="O220" s="1835" t="s">
        <v>2824</v>
      </c>
      <c r="P220" s="1835" t="s">
        <v>2824</v>
      </c>
    </row>
    <row r="221" spans="1:16">
      <c r="A221" s="1835" t="s">
        <v>2824</v>
      </c>
      <c r="E221" s="1835" t="s">
        <v>2824</v>
      </c>
      <c r="K221" s="1835" t="s">
        <v>2824</v>
      </c>
      <c r="O221" s="1835" t="s">
        <v>2824</v>
      </c>
      <c r="P221" s="1835" t="s">
        <v>2824</v>
      </c>
    </row>
    <row r="222" spans="1:16">
      <c r="A222" s="1835" t="s">
        <v>2824</v>
      </c>
      <c r="E222" s="1835" t="s">
        <v>2824</v>
      </c>
      <c r="K222" s="1835" t="s">
        <v>2824</v>
      </c>
      <c r="O222" s="1835" t="s">
        <v>2824</v>
      </c>
      <c r="P222" s="1835" t="s">
        <v>2824</v>
      </c>
    </row>
    <row r="223" spans="1:16">
      <c r="A223" s="1835" t="s">
        <v>2824</v>
      </c>
      <c r="E223" s="1835" t="s">
        <v>2824</v>
      </c>
      <c r="K223" s="1835" t="s">
        <v>2824</v>
      </c>
      <c r="O223" s="1835" t="s">
        <v>2824</v>
      </c>
      <c r="P223" s="1835" t="s">
        <v>2824</v>
      </c>
    </row>
    <row r="224" spans="1:16">
      <c r="A224" s="1835" t="s">
        <v>2824</v>
      </c>
      <c r="E224" s="1835" t="s">
        <v>2824</v>
      </c>
      <c r="K224" s="1835" t="s">
        <v>2824</v>
      </c>
      <c r="O224" s="1835" t="s">
        <v>2824</v>
      </c>
      <c r="P224" s="1835" t="s">
        <v>2824</v>
      </c>
    </row>
    <row r="225" spans="1:16">
      <c r="A225" s="1835" t="s">
        <v>2824</v>
      </c>
      <c r="E225" s="1835" t="s">
        <v>2824</v>
      </c>
      <c r="K225" s="1835" t="s">
        <v>2824</v>
      </c>
      <c r="O225" s="1835" t="s">
        <v>2824</v>
      </c>
      <c r="P225" s="1835" t="s">
        <v>2824</v>
      </c>
    </row>
    <row r="226" spans="1:16">
      <c r="A226" s="1835" t="s">
        <v>2824</v>
      </c>
      <c r="E226" s="1835" t="s">
        <v>2824</v>
      </c>
      <c r="K226" s="1835" t="s">
        <v>2824</v>
      </c>
      <c r="O226" s="1835" t="s">
        <v>2824</v>
      </c>
      <c r="P226" s="1835" t="s">
        <v>2824</v>
      </c>
    </row>
    <row r="227" spans="1:16">
      <c r="A227" s="1835" t="s">
        <v>2824</v>
      </c>
      <c r="E227" s="1835" t="s">
        <v>2824</v>
      </c>
      <c r="K227" s="1835" t="s">
        <v>2824</v>
      </c>
      <c r="O227" s="1835" t="s">
        <v>2824</v>
      </c>
      <c r="P227" s="1835" t="s">
        <v>2824</v>
      </c>
    </row>
    <row r="228" spans="1:16">
      <c r="A228" s="1835" t="s">
        <v>2824</v>
      </c>
      <c r="E228" s="1835" t="s">
        <v>2824</v>
      </c>
      <c r="K228" s="1835" t="s">
        <v>2824</v>
      </c>
      <c r="O228" s="1835" t="s">
        <v>2824</v>
      </c>
      <c r="P228" s="1835" t="s">
        <v>2824</v>
      </c>
    </row>
    <row r="229" spans="1:16">
      <c r="A229" s="1835" t="s">
        <v>2824</v>
      </c>
      <c r="E229" s="1835" t="s">
        <v>2824</v>
      </c>
      <c r="K229" s="1835" t="s">
        <v>2824</v>
      </c>
      <c r="O229" s="1835" t="s">
        <v>2824</v>
      </c>
      <c r="P229" s="1835" t="s">
        <v>2824</v>
      </c>
    </row>
    <row r="230" spans="1:16">
      <c r="A230" s="1835" t="s">
        <v>2824</v>
      </c>
      <c r="E230" s="1835" t="s">
        <v>2824</v>
      </c>
      <c r="K230" s="1835" t="s">
        <v>2824</v>
      </c>
      <c r="O230" s="1835" t="s">
        <v>2824</v>
      </c>
      <c r="P230" s="1835" t="s">
        <v>2824</v>
      </c>
    </row>
    <row r="231" spans="1:16">
      <c r="A231" s="1835" t="s">
        <v>2824</v>
      </c>
      <c r="E231" s="1835" t="s">
        <v>2824</v>
      </c>
      <c r="K231" s="1835" t="s">
        <v>2824</v>
      </c>
      <c r="O231" s="1835" t="s">
        <v>2824</v>
      </c>
      <c r="P231" s="1835" t="s">
        <v>2824</v>
      </c>
    </row>
    <row r="232" spans="1:16">
      <c r="A232" s="1835" t="s">
        <v>2824</v>
      </c>
      <c r="E232" s="1835" t="s">
        <v>2824</v>
      </c>
      <c r="K232" s="1835" t="s">
        <v>2824</v>
      </c>
      <c r="O232" s="1835" t="s">
        <v>2824</v>
      </c>
      <c r="P232" s="1835" t="s">
        <v>2824</v>
      </c>
    </row>
    <row r="233" spans="1:16">
      <c r="A233" s="1835" t="s">
        <v>2824</v>
      </c>
      <c r="E233" s="1835" t="s">
        <v>2824</v>
      </c>
      <c r="K233" s="1835" t="s">
        <v>2824</v>
      </c>
      <c r="O233" s="1835" t="s">
        <v>2824</v>
      </c>
      <c r="P233" s="1835" t="s">
        <v>2824</v>
      </c>
    </row>
    <row r="234" spans="1:16">
      <c r="A234" s="1835" t="s">
        <v>2824</v>
      </c>
      <c r="E234" s="1835" t="s">
        <v>2824</v>
      </c>
      <c r="K234" s="1835" t="s">
        <v>2824</v>
      </c>
      <c r="O234" s="1835" t="s">
        <v>2824</v>
      </c>
      <c r="P234" s="1835" t="s">
        <v>2824</v>
      </c>
    </row>
    <row r="235" spans="1:16">
      <c r="A235" s="1835" t="s">
        <v>2824</v>
      </c>
      <c r="E235" s="1835" t="s">
        <v>2824</v>
      </c>
      <c r="K235" s="1835" t="s">
        <v>2824</v>
      </c>
      <c r="O235" s="1835" t="s">
        <v>2824</v>
      </c>
      <c r="P235" s="1835" t="s">
        <v>2824</v>
      </c>
    </row>
    <row r="236" spans="1:16">
      <c r="A236" s="1835" t="s">
        <v>2824</v>
      </c>
      <c r="E236" s="1835" t="s">
        <v>2824</v>
      </c>
      <c r="K236" s="1835" t="s">
        <v>2824</v>
      </c>
      <c r="O236" s="1835" t="s">
        <v>2824</v>
      </c>
      <c r="P236" s="1835" t="s">
        <v>2824</v>
      </c>
    </row>
    <row r="237" spans="1:16">
      <c r="A237" s="1835" t="s">
        <v>2824</v>
      </c>
      <c r="E237" s="1835" t="s">
        <v>2824</v>
      </c>
      <c r="K237" s="1835" t="s">
        <v>2824</v>
      </c>
      <c r="O237" s="1835" t="s">
        <v>2824</v>
      </c>
      <c r="P237" s="1835" t="s">
        <v>2824</v>
      </c>
    </row>
    <row r="238" spans="1:16">
      <c r="A238" s="1835" t="s">
        <v>2824</v>
      </c>
      <c r="E238" s="1835" t="s">
        <v>2824</v>
      </c>
      <c r="K238" s="1835" t="s">
        <v>2824</v>
      </c>
      <c r="O238" s="1835" t="s">
        <v>2824</v>
      </c>
      <c r="P238" s="1835" t="s">
        <v>2824</v>
      </c>
    </row>
    <row r="239" spans="1:16">
      <c r="A239" s="1835" t="s">
        <v>2824</v>
      </c>
      <c r="E239" s="1835" t="s">
        <v>2824</v>
      </c>
      <c r="K239" s="1835" t="s">
        <v>2824</v>
      </c>
      <c r="O239" s="1835" t="s">
        <v>2824</v>
      </c>
      <c r="P239" s="1835" t="s">
        <v>2824</v>
      </c>
    </row>
    <row r="240" spans="1:16">
      <c r="A240" s="1835" t="s">
        <v>2824</v>
      </c>
      <c r="E240" s="1835" t="s">
        <v>2824</v>
      </c>
      <c r="K240" s="1835" t="s">
        <v>2824</v>
      </c>
      <c r="O240" s="1835" t="s">
        <v>2824</v>
      </c>
      <c r="P240" s="1835" t="s">
        <v>2824</v>
      </c>
    </row>
    <row r="241" spans="1:16">
      <c r="A241" s="1835" t="s">
        <v>2824</v>
      </c>
      <c r="E241" s="1835" t="s">
        <v>2824</v>
      </c>
      <c r="K241" s="1835" t="s">
        <v>2824</v>
      </c>
      <c r="O241" s="1835" t="s">
        <v>2824</v>
      </c>
      <c r="P241" s="1835" t="s">
        <v>2824</v>
      </c>
    </row>
    <row r="242" spans="1:16">
      <c r="A242" s="1835" t="s">
        <v>2824</v>
      </c>
      <c r="E242" s="1835" t="s">
        <v>2824</v>
      </c>
      <c r="K242" s="1835" t="s">
        <v>2824</v>
      </c>
      <c r="O242" s="1835" t="s">
        <v>2824</v>
      </c>
      <c r="P242" s="1835" t="s">
        <v>2824</v>
      </c>
    </row>
    <row r="243" spans="1:16">
      <c r="A243" s="1835" t="s">
        <v>2824</v>
      </c>
      <c r="E243" s="1835" t="s">
        <v>2824</v>
      </c>
      <c r="K243" s="1835" t="s">
        <v>2824</v>
      </c>
      <c r="O243" s="1835" t="s">
        <v>2824</v>
      </c>
      <c r="P243" s="1835" t="s">
        <v>2824</v>
      </c>
    </row>
    <row r="244" spans="1:16">
      <c r="A244" s="1835" t="s">
        <v>2824</v>
      </c>
      <c r="E244" s="1835" t="s">
        <v>2824</v>
      </c>
      <c r="K244" s="1835" t="s">
        <v>2824</v>
      </c>
      <c r="O244" s="1835" t="s">
        <v>2824</v>
      </c>
      <c r="P244" s="1835" t="s">
        <v>2824</v>
      </c>
    </row>
    <row r="245" spans="1:16">
      <c r="A245" s="1835" t="s">
        <v>2824</v>
      </c>
      <c r="E245" s="1835" t="s">
        <v>2824</v>
      </c>
      <c r="K245" s="1835" t="s">
        <v>2824</v>
      </c>
      <c r="O245" s="1835" t="s">
        <v>2824</v>
      </c>
      <c r="P245" s="1835" t="s">
        <v>2824</v>
      </c>
    </row>
    <row r="246" spans="1:16">
      <c r="A246" s="1835" t="s">
        <v>2824</v>
      </c>
      <c r="E246" s="1835" t="s">
        <v>2824</v>
      </c>
      <c r="K246" s="1835" t="s">
        <v>2824</v>
      </c>
      <c r="O246" s="1835" t="s">
        <v>2824</v>
      </c>
      <c r="P246" s="1835" t="s">
        <v>2824</v>
      </c>
    </row>
    <row r="247" spans="1:16">
      <c r="A247" s="1835" t="s">
        <v>2824</v>
      </c>
      <c r="E247" s="1835" t="s">
        <v>2824</v>
      </c>
      <c r="K247" s="1835" t="s">
        <v>2824</v>
      </c>
      <c r="O247" s="1835" t="s">
        <v>2824</v>
      </c>
      <c r="P247" s="1835" t="s">
        <v>2824</v>
      </c>
    </row>
    <row r="248" spans="1:16">
      <c r="A248" s="1835" t="s">
        <v>2824</v>
      </c>
      <c r="E248" s="1835" t="s">
        <v>2824</v>
      </c>
      <c r="K248" s="1835" t="s">
        <v>2824</v>
      </c>
      <c r="O248" s="1835" t="s">
        <v>2824</v>
      </c>
      <c r="P248" s="1835" t="s">
        <v>2824</v>
      </c>
    </row>
  </sheetData>
  <sheetProtection formatRows="0"/>
  <mergeCells count="9">
    <mergeCell ref="B7:E7"/>
    <mergeCell ref="B8:E8"/>
    <mergeCell ref="B9:E9"/>
    <mergeCell ref="A1:E1"/>
    <mergeCell ref="B2:E2"/>
    <mergeCell ref="B3:E3"/>
    <mergeCell ref="B4:E4"/>
    <mergeCell ref="B5:E5"/>
    <mergeCell ref="B6:E6"/>
  </mergeCells>
  <dataValidations count="5">
    <dataValidation type="list" showInputMessage="1" showErrorMessage="1" error="Geçerli bir veri giriniz." sqref="P13:P248">
      <formula1>Yöntem</formula1>
    </dataValidation>
    <dataValidation type="list" showInputMessage="1" showErrorMessage="1" error="Geçerli bir veri giriniz" sqref="O13:O248">
      <formula1>EvetHayır</formula1>
    </dataValidation>
    <dataValidation type="list" allowBlank="1" showInputMessage="1" showErrorMessage="1" error="Geçerli bir veri giriniz." sqref="E13:E248">
      <formula1>Fiziksanal</formula1>
    </dataValidation>
    <dataValidation type="list" showErrorMessage="1" error="Geçerli bir veri giriniz." promptTitle="AÇIKLAMA" prompt="Alan ile ilgili açıklayıcı bilgi girilecektir." sqref="A13:A248">
      <formula1>Bilesen</formula1>
    </dataValidation>
    <dataValidation type="list" showInputMessage="1" showErrorMessage="1" error="Geçerli bir veri giriniz." sqref="K13:K248">
      <formula1>EvetHayır</formula1>
    </dataValidation>
  </dataValidations>
  <pageMargins left="0.7" right="0.7" top="0.75" bottom="0.75" header="0.3" footer="0.3"/>
  <pageSetup paperSize="9" orientation="portrait" r:id="rId1"/>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0"/>
  <sheetViews>
    <sheetView zoomScale="85" zoomScaleNormal="85" workbookViewId="0">
      <selection activeCell="A13" sqref="A13"/>
    </sheetView>
  </sheetViews>
  <sheetFormatPr defaultRowHeight="15"/>
  <cols>
    <col min="1" max="1" width="28.85546875" style="1837" bestFit="1" customWidth="1"/>
    <col min="2" max="2" width="26.42578125" style="1837" customWidth="1"/>
    <col min="3" max="3" width="17.5703125" style="1837" bestFit="1" customWidth="1"/>
    <col min="4" max="4" width="16.7109375" style="1837" bestFit="1" customWidth="1"/>
    <col min="5" max="5" width="21.28515625" style="1837" customWidth="1"/>
    <col min="6" max="6" width="21.42578125" style="1837" customWidth="1"/>
    <col min="7" max="7" width="17.28515625" style="1837" bestFit="1" customWidth="1"/>
    <col min="8" max="8" width="35" style="1837" bestFit="1" customWidth="1"/>
    <col min="9" max="9" width="30.85546875" style="1837" bestFit="1" customWidth="1"/>
    <col min="10" max="10" width="23.28515625" style="1837" customWidth="1"/>
    <col min="11" max="11" width="23.28515625" style="1843" customWidth="1"/>
    <col min="12" max="12" width="22.28515625" hidden="1" customWidth="1"/>
  </cols>
  <sheetData>
    <row r="1" spans="1:12">
      <c r="A1" s="3816" t="s">
        <v>29</v>
      </c>
      <c r="B1" s="3816"/>
      <c r="C1" s="3816"/>
      <c r="D1" s="3816"/>
      <c r="E1" s="3817"/>
      <c r="F1" s="1826"/>
      <c r="G1" s="1827"/>
      <c r="H1" s="1827"/>
      <c r="I1" s="1827"/>
      <c r="J1" s="1827"/>
      <c r="K1" s="1827"/>
    </row>
    <row r="2" spans="1:12">
      <c r="A2" s="1828" t="s">
        <v>30</v>
      </c>
      <c r="B2" s="3818" t="s">
        <v>2765</v>
      </c>
      <c r="C2" s="3818"/>
      <c r="D2" s="3818"/>
      <c r="E2" s="3819"/>
      <c r="F2" s="1826"/>
      <c r="G2" s="1827"/>
      <c r="H2" s="1827"/>
      <c r="I2" s="1827"/>
      <c r="J2" s="1827"/>
      <c r="K2" s="1827"/>
    </row>
    <row r="3" spans="1:12">
      <c r="A3" s="1829" t="s">
        <v>31</v>
      </c>
      <c r="B3" s="3814" t="s">
        <v>2777</v>
      </c>
      <c r="C3" s="3814"/>
      <c r="D3" s="3814"/>
      <c r="E3" s="3815"/>
      <c r="F3" s="1826"/>
      <c r="G3" s="1827"/>
      <c r="H3" s="1827"/>
      <c r="I3" s="1827"/>
      <c r="J3" s="1827"/>
      <c r="K3" s="1827"/>
    </row>
    <row r="4" spans="1:12">
      <c r="A4" s="1828" t="s">
        <v>32</v>
      </c>
      <c r="B4" s="3818">
        <v>1</v>
      </c>
      <c r="C4" s="3818"/>
      <c r="D4" s="3818"/>
      <c r="E4" s="3819"/>
      <c r="F4" s="1826"/>
      <c r="G4" s="1827"/>
      <c r="H4" s="1827"/>
      <c r="I4" s="1827"/>
      <c r="J4" s="1827"/>
      <c r="K4" s="1827"/>
    </row>
    <row r="5" spans="1:12">
      <c r="A5" s="1828" t="s">
        <v>33</v>
      </c>
      <c r="B5" s="3820"/>
      <c r="C5" s="3820"/>
      <c r="D5" s="3820"/>
      <c r="E5" s="3821"/>
      <c r="F5" s="1826"/>
      <c r="G5" s="1827"/>
      <c r="H5" s="1827"/>
      <c r="I5" s="1827"/>
      <c r="J5" s="1827"/>
      <c r="K5" s="1827"/>
    </row>
    <row r="6" spans="1:12">
      <c r="A6" s="1828" t="s">
        <v>34</v>
      </c>
      <c r="B6" s="3822"/>
      <c r="C6" s="3822"/>
      <c r="D6" s="3822"/>
      <c r="E6" s="3823"/>
      <c r="F6" s="1826"/>
      <c r="G6" s="1827"/>
      <c r="H6" s="1827"/>
      <c r="I6" s="1827"/>
      <c r="J6" s="1827"/>
      <c r="K6" s="1827"/>
    </row>
    <row r="7" spans="1:12">
      <c r="A7" s="1828" t="s">
        <v>35</v>
      </c>
      <c r="B7" s="3810"/>
      <c r="C7" s="3810"/>
      <c r="D7" s="3810"/>
      <c r="E7" s="3811"/>
      <c r="F7" s="1826"/>
      <c r="G7" s="1827"/>
      <c r="H7" s="1827"/>
      <c r="I7" s="1827"/>
      <c r="J7" s="1827"/>
      <c r="K7" s="1827"/>
    </row>
    <row r="8" spans="1:12">
      <c r="A8" s="1828" t="s">
        <v>36</v>
      </c>
      <c r="B8" s="3812"/>
      <c r="C8" s="3812"/>
      <c r="D8" s="3812"/>
      <c r="E8" s="3813"/>
      <c r="F8" s="1826"/>
      <c r="G8" s="1827"/>
      <c r="H8" s="1827"/>
      <c r="I8" s="1827"/>
      <c r="J8" s="1827"/>
      <c r="K8" s="1827"/>
    </row>
    <row r="9" spans="1:12">
      <c r="A9" s="1828" t="s">
        <v>198</v>
      </c>
      <c r="B9" s="3814" t="s">
        <v>414</v>
      </c>
      <c r="C9" s="3814"/>
      <c r="D9" s="3814"/>
      <c r="E9" s="3815"/>
      <c r="F9" s="1826"/>
      <c r="G9" s="1827"/>
      <c r="H9" s="1827"/>
      <c r="I9" s="1827"/>
      <c r="J9" s="1827"/>
      <c r="K9" s="1827"/>
    </row>
    <row r="10" spans="1:12">
      <c r="A10" s="1838"/>
      <c r="B10" s="1830"/>
      <c r="C10" s="1830"/>
      <c r="D10" s="1830"/>
      <c r="E10" s="1830"/>
      <c r="F10" s="1830"/>
      <c r="G10" s="1830"/>
      <c r="H10" s="1830"/>
      <c r="I10" s="1830"/>
      <c r="J10" s="1830"/>
      <c r="K10" s="1827"/>
    </row>
    <row r="11" spans="1:12" ht="51.75">
      <c r="A11" s="1839" t="s">
        <v>2790</v>
      </c>
      <c r="B11" s="1832" t="s">
        <v>2791</v>
      </c>
      <c r="C11" s="1832" t="s">
        <v>2792</v>
      </c>
      <c r="D11" s="1832" t="s">
        <v>2834</v>
      </c>
      <c r="E11" s="1832" t="s">
        <v>2795</v>
      </c>
      <c r="F11" s="1832" t="s">
        <v>2835</v>
      </c>
      <c r="G11" s="1831" t="s">
        <v>2798</v>
      </c>
      <c r="H11" s="1832" t="s">
        <v>2803</v>
      </c>
      <c r="I11" s="1832" t="s">
        <v>2805</v>
      </c>
      <c r="J11" s="1832" t="s">
        <v>2806</v>
      </c>
      <c r="K11" s="1840"/>
    </row>
    <row r="12" spans="1:12" ht="90">
      <c r="A12" s="1834" t="s">
        <v>2807</v>
      </c>
      <c r="B12" s="1834" t="s">
        <v>2808</v>
      </c>
      <c r="C12" s="1834" t="s">
        <v>2809</v>
      </c>
      <c r="D12" s="1834" t="s">
        <v>2836</v>
      </c>
      <c r="E12" s="1834" t="s">
        <v>2837</v>
      </c>
      <c r="F12" s="1834" t="s">
        <v>2838</v>
      </c>
      <c r="G12" s="1834" t="s">
        <v>2839</v>
      </c>
      <c r="H12" s="1834" t="s">
        <v>2820</v>
      </c>
      <c r="I12" s="1834" t="s">
        <v>2822</v>
      </c>
      <c r="J12" s="1834" t="s">
        <v>2823</v>
      </c>
      <c r="K12" s="1841"/>
    </row>
    <row r="13" spans="1:12">
      <c r="A13" s="1835" t="s">
        <v>2824</v>
      </c>
      <c r="B13" s="1836"/>
      <c r="C13" s="1836"/>
      <c r="D13" s="1836"/>
      <c r="E13" s="1836"/>
      <c r="F13" s="1836"/>
      <c r="G13" s="1836"/>
      <c r="H13" s="1836"/>
      <c r="I13" s="1835" t="s">
        <v>2824</v>
      </c>
      <c r="J13" s="1836"/>
      <c r="K13" s="1842"/>
      <c r="L13" t="s">
        <v>2824</v>
      </c>
    </row>
    <row r="14" spans="1:12">
      <c r="A14" s="1835" t="s">
        <v>2824</v>
      </c>
      <c r="B14" s="1836"/>
      <c r="C14" s="1836"/>
      <c r="D14" s="1836"/>
      <c r="E14" s="1836"/>
      <c r="F14" s="1836"/>
      <c r="G14" s="1836"/>
      <c r="H14" s="1836"/>
      <c r="I14" s="1835" t="s">
        <v>2824</v>
      </c>
      <c r="J14" s="1836"/>
      <c r="K14" s="1842"/>
      <c r="L14" t="s">
        <v>2840</v>
      </c>
    </row>
    <row r="15" spans="1:12">
      <c r="A15" s="1835" t="s">
        <v>2824</v>
      </c>
      <c r="B15" s="1836"/>
      <c r="C15" s="1836"/>
      <c r="D15" s="1836"/>
      <c r="E15" s="1836"/>
      <c r="F15" s="1836"/>
      <c r="G15" s="1836"/>
      <c r="H15" s="1836"/>
      <c r="I15" s="1835" t="s">
        <v>2824</v>
      </c>
      <c r="J15" s="1836"/>
      <c r="K15" s="1842"/>
      <c r="L15" t="s">
        <v>2841</v>
      </c>
    </row>
    <row r="16" spans="1:12">
      <c r="A16" s="1835" t="s">
        <v>2824</v>
      </c>
      <c r="B16" s="1836"/>
      <c r="C16" s="1836"/>
      <c r="D16" s="1836"/>
      <c r="E16" s="1836"/>
      <c r="F16" s="1836"/>
      <c r="G16" s="1836"/>
      <c r="H16" s="1836"/>
      <c r="I16" s="1835" t="s">
        <v>2824</v>
      </c>
      <c r="J16" s="1836"/>
      <c r="K16" s="1842"/>
      <c r="L16" t="s">
        <v>265</v>
      </c>
    </row>
    <row r="17" spans="1:12">
      <c r="A17" s="1835" t="s">
        <v>2824</v>
      </c>
      <c r="B17" s="1836"/>
      <c r="C17" s="1836"/>
      <c r="D17" s="1836"/>
      <c r="E17" s="1836"/>
      <c r="F17" s="1836"/>
      <c r="G17" s="1836"/>
      <c r="H17" s="1836"/>
      <c r="I17" s="1835" t="s">
        <v>2824</v>
      </c>
      <c r="J17" s="1836"/>
      <c r="K17" s="1842"/>
    </row>
    <row r="18" spans="1:12">
      <c r="A18" s="1835" t="s">
        <v>2824</v>
      </c>
      <c r="B18" s="1836"/>
      <c r="C18" s="1836"/>
      <c r="D18" s="1836"/>
      <c r="E18" s="1836"/>
      <c r="F18" s="1836"/>
      <c r="G18" s="1836"/>
      <c r="H18" s="1836"/>
      <c r="I18" s="1835" t="s">
        <v>2824</v>
      </c>
      <c r="J18" s="1836"/>
      <c r="K18" s="1842"/>
    </row>
    <row r="19" spans="1:12">
      <c r="A19" s="1835" t="s">
        <v>2824</v>
      </c>
      <c r="B19" s="1836"/>
      <c r="C19" s="1836"/>
      <c r="D19" s="1836"/>
      <c r="E19" s="1836"/>
      <c r="F19" s="1836"/>
      <c r="G19" s="1836"/>
      <c r="H19" s="1836"/>
      <c r="I19" s="1835" t="s">
        <v>2824</v>
      </c>
      <c r="J19" s="1836"/>
      <c r="K19" s="1842"/>
      <c r="L19" t="s">
        <v>2168</v>
      </c>
    </row>
    <row r="20" spans="1:12">
      <c r="A20" s="1835" t="s">
        <v>2824</v>
      </c>
      <c r="B20" s="1836"/>
      <c r="C20" s="1836"/>
      <c r="D20" s="1836"/>
      <c r="E20" s="1836"/>
      <c r="F20" s="1836"/>
      <c r="G20" s="1836"/>
      <c r="H20" s="1836"/>
      <c r="I20" s="1835" t="s">
        <v>2824</v>
      </c>
      <c r="J20" s="1836"/>
      <c r="K20" s="1842"/>
      <c r="L20" t="s">
        <v>2169</v>
      </c>
    </row>
    <row r="21" spans="1:12">
      <c r="A21" s="1835" t="s">
        <v>2824</v>
      </c>
      <c r="B21" s="1836"/>
      <c r="C21" s="1836"/>
      <c r="D21" s="1836"/>
      <c r="E21" s="1836"/>
      <c r="F21" s="1836"/>
      <c r="G21" s="1836"/>
      <c r="H21" s="1836"/>
      <c r="I21" s="1835" t="s">
        <v>2824</v>
      </c>
      <c r="J21" s="1836"/>
      <c r="K21" s="1842"/>
    </row>
    <row r="22" spans="1:12">
      <c r="A22" s="1835" t="s">
        <v>2824</v>
      </c>
      <c r="B22" s="1836"/>
      <c r="C22" s="1836"/>
      <c r="D22" s="1836"/>
      <c r="E22" s="1836"/>
      <c r="F22" s="1836"/>
      <c r="G22" s="1836"/>
      <c r="H22" s="1836"/>
      <c r="I22" s="1835" t="s">
        <v>2824</v>
      </c>
      <c r="J22" s="1836"/>
      <c r="K22" s="1842"/>
    </row>
    <row r="23" spans="1:12">
      <c r="A23" s="1835" t="s">
        <v>2824</v>
      </c>
      <c r="B23" s="1836"/>
      <c r="C23" s="1836"/>
      <c r="D23" s="1836"/>
      <c r="E23" s="1836"/>
      <c r="F23" s="1836"/>
      <c r="G23" s="1836"/>
      <c r="H23" s="1836"/>
      <c r="I23" s="1835" t="s">
        <v>2824</v>
      </c>
      <c r="J23" s="1836"/>
      <c r="K23" s="1842"/>
      <c r="L23" t="s">
        <v>2824</v>
      </c>
    </row>
    <row r="24" spans="1:12">
      <c r="A24" s="1835" t="s">
        <v>2824</v>
      </c>
      <c r="B24" s="1836"/>
      <c r="C24" s="1836"/>
      <c r="D24" s="1836"/>
      <c r="E24" s="1836"/>
      <c r="F24" s="1836"/>
      <c r="G24" s="1836"/>
      <c r="H24" s="1836"/>
      <c r="I24" s="1835" t="s">
        <v>2824</v>
      </c>
      <c r="J24" s="1836"/>
      <c r="K24" s="1842"/>
      <c r="L24" t="s">
        <v>2828</v>
      </c>
    </row>
    <row r="25" spans="1:12">
      <c r="A25" s="1835" t="s">
        <v>2824</v>
      </c>
      <c r="B25" s="1836"/>
      <c r="C25" s="1836"/>
      <c r="D25" s="1836"/>
      <c r="E25" s="1836"/>
      <c r="F25" s="1836"/>
      <c r="G25" s="1836"/>
      <c r="H25" s="1836"/>
      <c r="I25" s="1835" t="s">
        <v>2824</v>
      </c>
      <c r="J25" s="1836"/>
      <c r="K25" s="1842"/>
      <c r="L25" t="s">
        <v>2829</v>
      </c>
    </row>
    <row r="26" spans="1:12">
      <c r="A26" s="1835" t="s">
        <v>2824</v>
      </c>
      <c r="B26" s="1836"/>
      <c r="C26" s="1836"/>
      <c r="D26" s="1836"/>
      <c r="E26" s="1836"/>
      <c r="F26" s="1836"/>
      <c r="G26" s="1836"/>
      <c r="H26" s="1836"/>
      <c r="I26" s="1835" t="s">
        <v>2824</v>
      </c>
      <c r="J26" s="1836"/>
      <c r="K26" s="1842"/>
      <c r="L26" t="s">
        <v>2830</v>
      </c>
    </row>
    <row r="27" spans="1:12">
      <c r="A27" s="1835" t="s">
        <v>2824</v>
      </c>
      <c r="B27" s="1836"/>
      <c r="C27" s="1836"/>
      <c r="D27" s="1836"/>
      <c r="E27" s="1836"/>
      <c r="F27" s="1836"/>
      <c r="G27" s="1836"/>
      <c r="H27" s="1836"/>
      <c r="I27" s="1835" t="s">
        <v>2824</v>
      </c>
      <c r="J27" s="1836"/>
      <c r="K27" s="1842"/>
      <c r="L27" t="s">
        <v>2831</v>
      </c>
    </row>
    <row r="28" spans="1:12">
      <c r="A28" s="1835" t="s">
        <v>2824</v>
      </c>
      <c r="B28" s="1836"/>
      <c r="C28" s="1836"/>
      <c r="D28" s="1836"/>
      <c r="E28" s="1836"/>
      <c r="F28" s="1836"/>
      <c r="G28" s="1836"/>
      <c r="H28" s="1836"/>
      <c r="I28" s="1835" t="s">
        <v>2824</v>
      </c>
      <c r="J28" s="1836"/>
      <c r="K28" s="1842"/>
    </row>
    <row r="29" spans="1:12">
      <c r="A29" s="1835" t="s">
        <v>2824</v>
      </c>
      <c r="B29" s="1836"/>
      <c r="C29" s="1836"/>
      <c r="D29" s="1836"/>
      <c r="E29" s="1836"/>
      <c r="F29" s="1836"/>
      <c r="G29" s="1836"/>
      <c r="H29" s="1836"/>
      <c r="I29" s="1835" t="s">
        <v>2824</v>
      </c>
      <c r="J29" s="1836"/>
      <c r="K29" s="1842"/>
    </row>
    <row r="30" spans="1:12">
      <c r="A30" s="1835" t="s">
        <v>2824</v>
      </c>
      <c r="B30" s="1836"/>
      <c r="C30" s="1836"/>
      <c r="D30" s="1836"/>
      <c r="E30" s="1836"/>
      <c r="F30" s="1836"/>
      <c r="G30" s="1836"/>
      <c r="H30" s="1836"/>
      <c r="I30" s="1835" t="s">
        <v>2824</v>
      </c>
      <c r="J30" s="1836"/>
      <c r="K30" s="1842"/>
    </row>
    <row r="31" spans="1:12">
      <c r="A31" s="1835" t="s">
        <v>2824</v>
      </c>
      <c r="B31" s="1836"/>
      <c r="C31" s="1836"/>
      <c r="D31" s="1836"/>
      <c r="E31" s="1836"/>
      <c r="F31" s="1836"/>
      <c r="G31" s="1836"/>
      <c r="H31" s="1836"/>
      <c r="I31" s="1835" t="s">
        <v>2824</v>
      </c>
      <c r="J31" s="1836"/>
      <c r="K31" s="1842"/>
    </row>
    <row r="32" spans="1:12">
      <c r="A32" s="1835" t="s">
        <v>2824</v>
      </c>
      <c r="B32" s="1836"/>
      <c r="C32" s="1836"/>
      <c r="D32" s="1836"/>
      <c r="E32" s="1836"/>
      <c r="F32" s="1836"/>
      <c r="G32" s="1836"/>
      <c r="H32" s="1836"/>
      <c r="I32" s="1835" t="s">
        <v>2824</v>
      </c>
      <c r="J32" s="1836"/>
      <c r="K32" s="1842"/>
    </row>
    <row r="33" spans="1:11">
      <c r="A33" s="1835" t="s">
        <v>2824</v>
      </c>
      <c r="B33" s="1836"/>
      <c r="C33" s="1836"/>
      <c r="D33" s="1836"/>
      <c r="E33" s="1836"/>
      <c r="F33" s="1836"/>
      <c r="G33" s="1836"/>
      <c r="H33" s="1836"/>
      <c r="I33" s="1835" t="s">
        <v>2824</v>
      </c>
      <c r="J33" s="1836"/>
      <c r="K33" s="1842"/>
    </row>
    <row r="34" spans="1:11">
      <c r="A34" s="1835" t="s">
        <v>2824</v>
      </c>
      <c r="B34" s="1836"/>
      <c r="C34" s="1836"/>
      <c r="D34" s="1836"/>
      <c r="E34" s="1836"/>
      <c r="F34" s="1836"/>
      <c r="G34" s="1836"/>
      <c r="H34" s="1836"/>
      <c r="I34" s="1835" t="s">
        <v>2824</v>
      </c>
      <c r="J34" s="1836"/>
      <c r="K34" s="1842"/>
    </row>
    <row r="35" spans="1:11">
      <c r="A35" s="1835" t="s">
        <v>2824</v>
      </c>
      <c r="B35" s="1836"/>
      <c r="C35" s="1836"/>
      <c r="D35" s="1836"/>
      <c r="E35" s="1836"/>
      <c r="F35" s="1836"/>
      <c r="G35" s="1836"/>
      <c r="H35" s="1836"/>
      <c r="I35" s="1835" t="s">
        <v>2824</v>
      </c>
      <c r="J35" s="1836"/>
      <c r="K35" s="1842"/>
    </row>
    <row r="36" spans="1:11">
      <c r="A36" s="1835" t="s">
        <v>2824</v>
      </c>
      <c r="B36" s="1836"/>
      <c r="C36" s="1836"/>
      <c r="D36" s="1836"/>
      <c r="E36" s="1836"/>
      <c r="F36" s="1836"/>
      <c r="G36" s="1836"/>
      <c r="H36" s="1836"/>
      <c r="I36" s="1835" t="s">
        <v>2824</v>
      </c>
      <c r="J36" s="1836"/>
      <c r="K36" s="1842"/>
    </row>
    <row r="37" spans="1:11">
      <c r="A37" s="1835" t="s">
        <v>2824</v>
      </c>
      <c r="I37" s="1835" t="s">
        <v>2824</v>
      </c>
    </row>
    <row r="38" spans="1:11">
      <c r="A38" s="1835" t="s">
        <v>2824</v>
      </c>
      <c r="I38" s="1835"/>
    </row>
    <row r="39" spans="1:11">
      <c r="A39" s="1835" t="s">
        <v>2824</v>
      </c>
      <c r="I39" s="1835"/>
    </row>
    <row r="40" spans="1:11">
      <c r="A40" s="1835" t="s">
        <v>2824</v>
      </c>
      <c r="I40" s="1835"/>
    </row>
    <row r="41" spans="1:11">
      <c r="A41" s="1835" t="s">
        <v>2824</v>
      </c>
      <c r="I41" s="1835"/>
    </row>
    <row r="42" spans="1:11">
      <c r="A42" s="1835" t="s">
        <v>2824</v>
      </c>
      <c r="I42" s="1835"/>
    </row>
    <row r="43" spans="1:11">
      <c r="A43" s="1835" t="s">
        <v>2824</v>
      </c>
      <c r="I43" s="1835"/>
    </row>
    <row r="44" spans="1:11">
      <c r="A44" s="1835" t="s">
        <v>2824</v>
      </c>
      <c r="I44" s="1835"/>
    </row>
    <row r="45" spans="1:11">
      <c r="A45" s="1835" t="s">
        <v>2824</v>
      </c>
      <c r="I45" s="1835"/>
    </row>
    <row r="46" spans="1:11">
      <c r="A46" s="1835"/>
      <c r="I46" s="1835"/>
    </row>
    <row r="47" spans="1:11">
      <c r="A47" s="1835"/>
      <c r="I47" s="1835"/>
    </row>
    <row r="48" spans="1:11">
      <c r="A48" s="1835"/>
      <c r="I48" s="1835"/>
    </row>
    <row r="49" spans="1:9">
      <c r="A49" s="1835"/>
      <c r="I49" s="1835"/>
    </row>
    <row r="50" spans="1:9">
      <c r="A50" s="1835"/>
      <c r="I50" s="1835"/>
    </row>
    <row r="51" spans="1:9">
      <c r="A51" s="1835"/>
      <c r="I51" s="1835"/>
    </row>
    <row r="52" spans="1:9">
      <c r="A52" s="1835"/>
      <c r="I52" s="1835"/>
    </row>
    <row r="53" spans="1:9">
      <c r="A53" s="1835"/>
      <c r="I53" s="1835"/>
    </row>
    <row r="54" spans="1:9">
      <c r="A54" s="1835"/>
      <c r="I54" s="1835"/>
    </row>
    <row r="55" spans="1:9">
      <c r="A55" s="1835"/>
      <c r="I55" s="1835"/>
    </row>
    <row r="56" spans="1:9">
      <c r="A56" s="1835"/>
      <c r="I56" s="1835"/>
    </row>
    <row r="57" spans="1:9">
      <c r="A57" s="1835"/>
      <c r="I57" s="1835"/>
    </row>
    <row r="58" spans="1:9">
      <c r="A58" s="1835"/>
      <c r="I58" s="1835"/>
    </row>
    <row r="59" spans="1:9">
      <c r="A59" s="1835"/>
      <c r="I59" s="1835"/>
    </row>
    <row r="60" spans="1:9">
      <c r="A60" s="1835"/>
      <c r="I60" s="1835"/>
    </row>
    <row r="61" spans="1:9">
      <c r="A61" s="1835"/>
      <c r="I61" s="1835"/>
    </row>
    <row r="62" spans="1:9">
      <c r="A62" s="1835"/>
      <c r="I62" s="1835"/>
    </row>
    <row r="63" spans="1:9">
      <c r="A63" s="1835"/>
      <c r="I63" s="1835"/>
    </row>
    <row r="64" spans="1:9">
      <c r="A64" s="1835"/>
    </row>
    <row r="65" spans="1:1">
      <c r="A65" s="1835"/>
    </row>
    <row r="66" spans="1:1">
      <c r="A66" s="1835"/>
    </row>
    <row r="67" spans="1:1">
      <c r="A67" s="1835"/>
    </row>
    <row r="68" spans="1:1">
      <c r="A68" s="1835"/>
    </row>
    <row r="69" spans="1:1">
      <c r="A69" s="1835"/>
    </row>
    <row r="70" spans="1:1">
      <c r="A70" s="1835"/>
    </row>
    <row r="71" spans="1:1">
      <c r="A71" s="1835"/>
    </row>
    <row r="72" spans="1:1">
      <c r="A72" s="1835"/>
    </row>
    <row r="73" spans="1:1">
      <c r="A73" s="1835"/>
    </row>
    <row r="74" spans="1:1">
      <c r="A74" s="1835"/>
    </row>
    <row r="75" spans="1:1">
      <c r="A75" s="1835"/>
    </row>
    <row r="76" spans="1:1">
      <c r="A76" s="1835"/>
    </row>
    <row r="77" spans="1:1">
      <c r="A77" s="1835"/>
    </row>
    <row r="78" spans="1:1">
      <c r="A78" s="1835"/>
    </row>
    <row r="79" spans="1:1">
      <c r="A79" s="1835"/>
    </row>
    <row r="80" spans="1:1">
      <c r="A80" s="1835"/>
    </row>
    <row r="81" spans="1:1">
      <c r="A81" s="1835"/>
    </row>
    <row r="82" spans="1:1">
      <c r="A82" s="1835"/>
    </row>
    <row r="83" spans="1:1">
      <c r="A83" s="1835"/>
    </row>
    <row r="84" spans="1:1">
      <c r="A84" s="1835"/>
    </row>
    <row r="85" spans="1:1">
      <c r="A85" s="1835"/>
    </row>
    <row r="86" spans="1:1">
      <c r="A86" s="1835"/>
    </row>
    <row r="87" spans="1:1">
      <c r="A87" s="1835"/>
    </row>
    <row r="88" spans="1:1">
      <c r="A88" s="1835"/>
    </row>
    <row r="89" spans="1:1">
      <c r="A89" s="1835"/>
    </row>
    <row r="90" spans="1:1">
      <c r="A90" s="1835"/>
    </row>
    <row r="91" spans="1:1">
      <c r="A91" s="1835"/>
    </row>
    <row r="92" spans="1:1">
      <c r="A92" s="1835"/>
    </row>
    <row r="93" spans="1:1">
      <c r="A93" s="1835"/>
    </row>
    <row r="94" spans="1:1">
      <c r="A94" s="1835"/>
    </row>
    <row r="95" spans="1:1">
      <c r="A95" s="1835"/>
    </row>
    <row r="96" spans="1:1">
      <c r="A96" s="1835"/>
    </row>
    <row r="97" spans="1:1">
      <c r="A97" s="1835"/>
    </row>
    <row r="98" spans="1:1">
      <c r="A98" s="1835"/>
    </row>
    <row r="99" spans="1:1">
      <c r="A99" s="1835"/>
    </row>
    <row r="100" spans="1:1">
      <c r="A100" s="1835"/>
    </row>
    <row r="101" spans="1:1">
      <c r="A101" s="1835"/>
    </row>
    <row r="102" spans="1:1">
      <c r="A102" s="1835"/>
    </row>
    <row r="103" spans="1:1">
      <c r="A103" s="1835"/>
    </row>
    <row r="104" spans="1:1">
      <c r="A104" s="1835"/>
    </row>
    <row r="105" spans="1:1">
      <c r="A105" s="1835"/>
    </row>
    <row r="106" spans="1:1">
      <c r="A106" s="1835"/>
    </row>
    <row r="107" spans="1:1">
      <c r="A107" s="1835"/>
    </row>
    <row r="108" spans="1:1">
      <c r="A108" s="1835"/>
    </row>
    <row r="109" spans="1:1">
      <c r="A109" s="1835"/>
    </row>
    <row r="110" spans="1:1">
      <c r="A110" s="1835"/>
    </row>
    <row r="111" spans="1:1">
      <c r="A111" s="1835"/>
    </row>
    <row r="112" spans="1:1">
      <c r="A112" s="1835"/>
    </row>
    <row r="113" spans="1:1">
      <c r="A113" s="1835"/>
    </row>
    <row r="114" spans="1:1">
      <c r="A114" s="1835"/>
    </row>
    <row r="115" spans="1:1">
      <c r="A115" s="1835"/>
    </row>
    <row r="116" spans="1:1">
      <c r="A116" s="1835"/>
    </row>
    <row r="117" spans="1:1">
      <c r="A117" s="1835"/>
    </row>
    <row r="118" spans="1:1">
      <c r="A118" s="1835"/>
    </row>
    <row r="119" spans="1:1">
      <c r="A119" s="1835"/>
    </row>
    <row r="120" spans="1:1">
      <c r="A120" s="1835"/>
    </row>
    <row r="121" spans="1:1">
      <c r="A121" s="1835"/>
    </row>
    <row r="122" spans="1:1">
      <c r="A122" s="1835"/>
    </row>
    <row r="123" spans="1:1">
      <c r="A123" s="1835"/>
    </row>
    <row r="124" spans="1:1">
      <c r="A124" s="1835"/>
    </row>
    <row r="125" spans="1:1">
      <c r="A125" s="1835"/>
    </row>
    <row r="126" spans="1:1">
      <c r="A126" s="1835"/>
    </row>
    <row r="127" spans="1:1">
      <c r="A127" s="1835"/>
    </row>
    <row r="128" spans="1:1">
      <c r="A128" s="1835"/>
    </row>
    <row r="129" spans="1:1">
      <c r="A129" s="1835"/>
    </row>
    <row r="130" spans="1:1">
      <c r="A130" s="1835"/>
    </row>
    <row r="131" spans="1:1">
      <c r="A131" s="1835"/>
    </row>
    <row r="132" spans="1:1">
      <c r="A132" s="1835"/>
    </row>
    <row r="133" spans="1:1">
      <c r="A133" s="1835"/>
    </row>
    <row r="134" spans="1:1">
      <c r="A134" s="1835"/>
    </row>
    <row r="135" spans="1:1">
      <c r="A135" s="1835"/>
    </row>
    <row r="136" spans="1:1">
      <c r="A136" s="1835"/>
    </row>
    <row r="137" spans="1:1">
      <c r="A137" s="1835"/>
    </row>
    <row r="138" spans="1:1">
      <c r="A138" s="1835"/>
    </row>
    <row r="139" spans="1:1">
      <c r="A139" s="1835"/>
    </row>
    <row r="140" spans="1:1">
      <c r="A140" s="1835"/>
    </row>
    <row r="141" spans="1:1">
      <c r="A141" s="1835"/>
    </row>
    <row r="142" spans="1:1">
      <c r="A142" s="1835"/>
    </row>
    <row r="143" spans="1:1">
      <c r="A143" s="1835"/>
    </row>
    <row r="144" spans="1:1">
      <c r="A144" s="1835"/>
    </row>
    <row r="145" spans="1:1">
      <c r="A145" s="1835"/>
    </row>
    <row r="146" spans="1:1">
      <c r="A146" s="1835"/>
    </row>
    <row r="147" spans="1:1">
      <c r="A147" s="1835"/>
    </row>
    <row r="148" spans="1:1">
      <c r="A148" s="1835"/>
    </row>
    <row r="149" spans="1:1">
      <c r="A149" s="1835"/>
    </row>
    <row r="150" spans="1:1">
      <c r="A150" s="1835"/>
    </row>
    <row r="151" spans="1:1">
      <c r="A151" s="1835"/>
    </row>
    <row r="152" spans="1:1">
      <c r="A152" s="1835"/>
    </row>
    <row r="153" spans="1:1">
      <c r="A153" s="1835"/>
    </row>
    <row r="154" spans="1:1">
      <c r="A154" s="1835"/>
    </row>
    <row r="155" spans="1:1">
      <c r="A155" s="1835"/>
    </row>
    <row r="156" spans="1:1">
      <c r="A156" s="1835"/>
    </row>
    <row r="157" spans="1:1">
      <c r="A157" s="1835"/>
    </row>
    <row r="158" spans="1:1">
      <c r="A158" s="1835"/>
    </row>
    <row r="159" spans="1:1">
      <c r="A159" s="1835"/>
    </row>
    <row r="160" spans="1:1">
      <c r="A160" s="1835"/>
    </row>
    <row r="161" spans="1:1">
      <c r="A161" s="1835"/>
    </row>
    <row r="162" spans="1:1">
      <c r="A162" s="1835"/>
    </row>
    <row r="163" spans="1:1">
      <c r="A163" s="1835"/>
    </row>
    <row r="164" spans="1:1">
      <c r="A164" s="1835"/>
    </row>
    <row r="165" spans="1:1">
      <c r="A165" s="1835"/>
    </row>
    <row r="166" spans="1:1">
      <c r="A166" s="1835"/>
    </row>
    <row r="167" spans="1:1">
      <c r="A167" s="1835"/>
    </row>
    <row r="168" spans="1:1">
      <c r="A168" s="1835"/>
    </row>
    <row r="169" spans="1:1">
      <c r="A169" s="1835"/>
    </row>
    <row r="170" spans="1:1">
      <c r="A170" s="1835"/>
    </row>
    <row r="171" spans="1:1">
      <c r="A171" s="1835"/>
    </row>
    <row r="172" spans="1:1">
      <c r="A172" s="1835"/>
    </row>
    <row r="173" spans="1:1">
      <c r="A173" s="1835"/>
    </row>
    <row r="174" spans="1:1">
      <c r="A174" s="1835"/>
    </row>
    <row r="175" spans="1:1">
      <c r="A175" s="1835"/>
    </row>
    <row r="176" spans="1:1">
      <c r="A176" s="1835"/>
    </row>
    <row r="177" spans="1:1">
      <c r="A177" s="1835"/>
    </row>
    <row r="178" spans="1:1">
      <c r="A178" s="1835"/>
    </row>
    <row r="179" spans="1:1">
      <c r="A179" s="1835"/>
    </row>
    <row r="180" spans="1:1">
      <c r="A180" s="1835"/>
    </row>
    <row r="181" spans="1:1">
      <c r="A181" s="1835"/>
    </row>
    <row r="182" spans="1:1">
      <c r="A182" s="1835"/>
    </row>
    <row r="183" spans="1:1">
      <c r="A183" s="1835"/>
    </row>
    <row r="184" spans="1:1">
      <c r="A184" s="1835"/>
    </row>
    <row r="185" spans="1:1">
      <c r="A185" s="1835"/>
    </row>
    <row r="186" spans="1:1">
      <c r="A186" s="1835"/>
    </row>
    <row r="187" spans="1:1">
      <c r="A187" s="1835"/>
    </row>
    <row r="188" spans="1:1">
      <c r="A188" s="1835"/>
    </row>
    <row r="189" spans="1:1">
      <c r="A189" s="1835"/>
    </row>
    <row r="190" spans="1:1">
      <c r="A190" s="1835"/>
    </row>
    <row r="191" spans="1:1">
      <c r="A191" s="1835"/>
    </row>
    <row r="192" spans="1:1">
      <c r="A192" s="1835"/>
    </row>
    <row r="193" spans="1:1">
      <c r="A193" s="1835"/>
    </row>
    <row r="194" spans="1:1">
      <c r="A194" s="1835"/>
    </row>
    <row r="195" spans="1:1">
      <c r="A195" s="1835"/>
    </row>
    <row r="196" spans="1:1">
      <c r="A196" s="1835"/>
    </row>
    <row r="197" spans="1:1">
      <c r="A197" s="1835"/>
    </row>
    <row r="198" spans="1:1">
      <c r="A198" s="1835"/>
    </row>
    <row r="199" spans="1:1">
      <c r="A199" s="1835"/>
    </row>
    <row r="200" spans="1:1">
      <c r="A200" s="1835"/>
    </row>
    <row r="201" spans="1:1">
      <c r="A201" s="1835"/>
    </row>
    <row r="202" spans="1:1">
      <c r="A202" s="1835"/>
    </row>
    <row r="203" spans="1:1">
      <c r="A203" s="1835"/>
    </row>
    <row r="204" spans="1:1">
      <c r="A204" s="1835"/>
    </row>
    <row r="205" spans="1:1">
      <c r="A205" s="1835"/>
    </row>
    <row r="206" spans="1:1">
      <c r="A206" s="1835"/>
    </row>
    <row r="207" spans="1:1">
      <c r="A207" s="1835"/>
    </row>
    <row r="208" spans="1:1">
      <c r="A208" s="1835"/>
    </row>
    <row r="209" spans="1:1">
      <c r="A209" s="1835"/>
    </row>
    <row r="210" spans="1:1">
      <c r="A210" s="1835"/>
    </row>
    <row r="211" spans="1:1">
      <c r="A211" s="1835"/>
    </row>
    <row r="212" spans="1:1">
      <c r="A212" s="1835"/>
    </row>
    <row r="213" spans="1:1">
      <c r="A213" s="1835"/>
    </row>
    <row r="214" spans="1:1">
      <c r="A214" s="1835"/>
    </row>
    <row r="215" spans="1:1">
      <c r="A215" s="1835"/>
    </row>
    <row r="216" spans="1:1">
      <c r="A216" s="1835"/>
    </row>
    <row r="217" spans="1:1">
      <c r="A217" s="1835"/>
    </row>
    <row r="218" spans="1:1">
      <c r="A218" s="1835"/>
    </row>
    <row r="219" spans="1:1">
      <c r="A219" s="1835"/>
    </row>
    <row r="220" spans="1:1">
      <c r="A220" s="1835"/>
    </row>
    <row r="221" spans="1:1">
      <c r="A221" s="1835"/>
    </row>
    <row r="222" spans="1:1">
      <c r="A222" s="1835"/>
    </row>
    <row r="223" spans="1:1">
      <c r="A223" s="1835"/>
    </row>
    <row r="224" spans="1:1">
      <c r="A224" s="1835"/>
    </row>
    <row r="225" spans="1:1">
      <c r="A225" s="1835"/>
    </row>
    <row r="226" spans="1:1">
      <c r="A226" s="1835"/>
    </row>
    <row r="227" spans="1:1">
      <c r="A227" s="1835"/>
    </row>
    <row r="228" spans="1:1">
      <c r="A228" s="1835"/>
    </row>
    <row r="229" spans="1:1">
      <c r="A229" s="1835"/>
    </row>
    <row r="230" spans="1:1">
      <c r="A230" s="1835"/>
    </row>
    <row r="231" spans="1:1">
      <c r="A231" s="1835"/>
    </row>
    <row r="232" spans="1:1">
      <c r="A232" s="1835"/>
    </row>
    <row r="233" spans="1:1">
      <c r="A233" s="1835"/>
    </row>
    <row r="234" spans="1:1">
      <c r="A234" s="1835"/>
    </row>
    <row r="235" spans="1:1">
      <c r="A235" s="1835"/>
    </row>
    <row r="236" spans="1:1">
      <c r="A236" s="1835"/>
    </row>
    <row r="237" spans="1:1">
      <c r="A237" s="1835"/>
    </row>
    <row r="238" spans="1:1">
      <c r="A238" s="1835"/>
    </row>
    <row r="239" spans="1:1">
      <c r="A239" s="1835"/>
    </row>
    <row r="240" spans="1:1">
      <c r="A240" s="1835"/>
    </row>
    <row r="241" spans="1:1">
      <c r="A241" s="1835"/>
    </row>
    <row r="242" spans="1:1">
      <c r="A242" s="1835"/>
    </row>
    <row r="243" spans="1:1">
      <c r="A243" s="1835"/>
    </row>
    <row r="244" spans="1:1">
      <c r="A244" s="1835"/>
    </row>
    <row r="245" spans="1:1">
      <c r="A245" s="1835"/>
    </row>
    <row r="246" spans="1:1">
      <c r="A246" s="1835"/>
    </row>
    <row r="247" spans="1:1">
      <c r="A247" s="1835"/>
    </row>
    <row r="248" spans="1:1">
      <c r="A248" s="1835"/>
    </row>
    <row r="249" spans="1:1">
      <c r="A249" s="1835"/>
    </row>
    <row r="250" spans="1:1">
      <c r="A250" s="1835"/>
    </row>
    <row r="251" spans="1:1">
      <c r="A251" s="1835"/>
    </row>
    <row r="252" spans="1:1">
      <c r="A252" s="1835"/>
    </row>
    <row r="253" spans="1:1">
      <c r="A253" s="1835"/>
    </row>
    <row r="254" spans="1:1">
      <c r="A254" s="1835"/>
    </row>
    <row r="255" spans="1:1">
      <c r="A255" s="1835"/>
    </row>
    <row r="256" spans="1:1">
      <c r="A256" s="1835"/>
    </row>
    <row r="257" spans="1:1">
      <c r="A257" s="1835"/>
    </row>
    <row r="258" spans="1:1">
      <c r="A258" s="1835"/>
    </row>
    <row r="259" spans="1:1">
      <c r="A259" s="1835"/>
    </row>
    <row r="260" spans="1:1">
      <c r="A260" s="1835"/>
    </row>
    <row r="261" spans="1:1">
      <c r="A261" s="1835"/>
    </row>
    <row r="262" spans="1:1">
      <c r="A262" s="1835"/>
    </row>
    <row r="263" spans="1:1">
      <c r="A263" s="1835"/>
    </row>
    <row r="264" spans="1:1">
      <c r="A264" s="1835"/>
    </row>
    <row r="265" spans="1:1">
      <c r="A265" s="1835"/>
    </row>
    <row r="266" spans="1:1">
      <c r="A266" s="1835"/>
    </row>
    <row r="267" spans="1:1">
      <c r="A267" s="1835"/>
    </row>
    <row r="268" spans="1:1">
      <c r="A268" s="1835"/>
    </row>
    <row r="269" spans="1:1">
      <c r="A269" s="1835"/>
    </row>
    <row r="270" spans="1:1">
      <c r="A270" s="1835"/>
    </row>
    <row r="271" spans="1:1">
      <c r="A271" s="1835"/>
    </row>
    <row r="272" spans="1:1">
      <c r="A272" s="1835"/>
    </row>
    <row r="273" spans="1:1">
      <c r="A273" s="1835"/>
    </row>
    <row r="274" spans="1:1">
      <c r="A274" s="1835"/>
    </row>
    <row r="275" spans="1:1">
      <c r="A275" s="1835"/>
    </row>
    <row r="276" spans="1:1">
      <c r="A276" s="1835"/>
    </row>
    <row r="277" spans="1:1">
      <c r="A277" s="1835"/>
    </row>
    <row r="278" spans="1:1">
      <c r="A278" s="1835"/>
    </row>
    <row r="279" spans="1:1">
      <c r="A279" s="1835"/>
    </row>
    <row r="280" spans="1:1">
      <c r="A280" s="1835"/>
    </row>
    <row r="281" spans="1:1">
      <c r="A281" s="1835"/>
    </row>
    <row r="282" spans="1:1">
      <c r="A282" s="1835"/>
    </row>
    <row r="283" spans="1:1">
      <c r="A283" s="1835"/>
    </row>
    <row r="284" spans="1:1">
      <c r="A284" s="1835"/>
    </row>
    <row r="285" spans="1:1">
      <c r="A285" s="1835"/>
    </row>
    <row r="286" spans="1:1">
      <c r="A286" s="1835"/>
    </row>
    <row r="287" spans="1:1">
      <c r="A287" s="1835"/>
    </row>
    <row r="288" spans="1:1">
      <c r="A288" s="1835"/>
    </row>
    <row r="289" spans="1:1">
      <c r="A289" s="1835"/>
    </row>
    <row r="290" spans="1:1">
      <c r="A290" s="1835"/>
    </row>
    <row r="291" spans="1:1">
      <c r="A291" s="1835"/>
    </row>
    <row r="292" spans="1:1">
      <c r="A292" s="1835"/>
    </row>
    <row r="293" spans="1:1">
      <c r="A293" s="1835"/>
    </row>
    <row r="294" spans="1:1">
      <c r="A294" s="1835"/>
    </row>
    <row r="295" spans="1:1">
      <c r="A295" s="1835"/>
    </row>
    <row r="296" spans="1:1">
      <c r="A296" s="1835"/>
    </row>
    <row r="297" spans="1:1">
      <c r="A297" s="1835"/>
    </row>
    <row r="298" spans="1:1">
      <c r="A298" s="1835"/>
    </row>
    <row r="299" spans="1:1">
      <c r="A299" s="1835"/>
    </row>
    <row r="300" spans="1:1">
      <c r="A300" s="1835"/>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allowBlank="1" showInputMessage="1" showErrorMessage="1" error="Geçerli bir veri giriniz." sqref="I13:I37">
      <formula1>Yöntem</formula1>
    </dataValidation>
    <dataValidation type="list" showErrorMessage="1" error="Geçerli bir veri giriniz." promptTitle="AÇIKLAMA" prompt="Alan ile ilgili açıklayıcı bilgi girilecektir." sqref="A13:A45">
      <formula1>Bilgisayar</formula1>
    </dataValidation>
  </dataValidations>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12" zoomScale="85" zoomScaleNormal="85" workbookViewId="0">
      <selection activeCell="D28" sqref="D28"/>
    </sheetView>
  </sheetViews>
  <sheetFormatPr defaultRowHeight="15"/>
  <cols>
    <col min="1" max="1" width="28.85546875" style="1837" bestFit="1" customWidth="1"/>
    <col min="2" max="2" width="20.42578125" style="1837" customWidth="1"/>
    <col min="3" max="3" width="23.28515625" style="1837" customWidth="1"/>
    <col min="4" max="4" width="42" style="1837" customWidth="1"/>
    <col min="5" max="5" width="38.140625" style="1837" customWidth="1"/>
    <col min="6" max="6" width="29.85546875" style="1837" bestFit="1" customWidth="1"/>
    <col min="7" max="7" width="30.85546875" style="1837" bestFit="1" customWidth="1"/>
    <col min="8" max="8" width="22.28515625" hidden="1" customWidth="1"/>
  </cols>
  <sheetData>
    <row r="1" spans="1:8">
      <c r="A1" s="3816" t="s">
        <v>29</v>
      </c>
      <c r="B1" s="3816"/>
      <c r="C1" s="3816"/>
      <c r="D1" s="3816"/>
      <c r="E1" s="3817"/>
      <c r="F1" s="1826"/>
      <c r="G1" s="1827"/>
    </row>
    <row r="2" spans="1:8">
      <c r="A2" s="1828" t="s">
        <v>30</v>
      </c>
      <c r="B2" s="3818" t="s">
        <v>2766</v>
      </c>
      <c r="C2" s="3818"/>
      <c r="D2" s="3818"/>
      <c r="E2" s="3819"/>
      <c r="F2" s="1826"/>
      <c r="G2" s="1827"/>
    </row>
    <row r="3" spans="1:8">
      <c r="A3" s="1829" t="s">
        <v>31</v>
      </c>
      <c r="B3" s="3814" t="s">
        <v>2778</v>
      </c>
      <c r="C3" s="3814"/>
      <c r="D3" s="3814"/>
      <c r="E3" s="3815"/>
      <c r="F3" s="1826"/>
      <c r="G3" s="1827"/>
    </row>
    <row r="4" spans="1:8">
      <c r="A4" s="1828" t="s">
        <v>32</v>
      </c>
      <c r="B4" s="3818">
        <v>1</v>
      </c>
      <c r="C4" s="3818"/>
      <c r="D4" s="3818"/>
      <c r="E4" s="3819"/>
      <c r="F4" s="1826"/>
      <c r="G4" s="1827"/>
    </row>
    <row r="5" spans="1:8">
      <c r="A5" s="1828" t="s">
        <v>33</v>
      </c>
      <c r="B5" s="3820"/>
      <c r="C5" s="3820"/>
      <c r="D5" s="3820"/>
      <c r="E5" s="3821"/>
      <c r="F5" s="1826"/>
      <c r="G5" s="1827"/>
    </row>
    <row r="6" spans="1:8">
      <c r="A6" s="1828" t="s">
        <v>34</v>
      </c>
      <c r="B6" s="3822"/>
      <c r="C6" s="3822"/>
      <c r="D6" s="3822"/>
      <c r="E6" s="3823"/>
      <c r="F6" s="1826"/>
      <c r="G6" s="1827"/>
    </row>
    <row r="7" spans="1:8">
      <c r="A7" s="1828" t="s">
        <v>35</v>
      </c>
      <c r="B7" s="3810"/>
      <c r="C7" s="3810"/>
      <c r="D7" s="3810"/>
      <c r="E7" s="3811"/>
      <c r="F7" s="1826"/>
      <c r="G7" s="1827"/>
    </row>
    <row r="8" spans="1:8">
      <c r="A8" s="1828" t="s">
        <v>36</v>
      </c>
      <c r="B8" s="3812"/>
      <c r="C8" s="3812"/>
      <c r="D8" s="3812"/>
      <c r="E8" s="3813"/>
      <c r="F8" s="1826"/>
      <c r="G8" s="1827"/>
    </row>
    <row r="9" spans="1:8">
      <c r="A9" s="1828" t="s">
        <v>198</v>
      </c>
      <c r="B9" s="3814" t="s">
        <v>414</v>
      </c>
      <c r="C9" s="3814"/>
      <c r="D9" s="3814"/>
      <c r="E9" s="3815"/>
      <c r="F9" s="1826"/>
      <c r="G9" s="1827"/>
    </row>
    <row r="10" spans="1:8">
      <c r="A10" s="1844"/>
      <c r="B10" s="1838"/>
      <c r="C10" s="1830"/>
      <c r="D10" s="1830"/>
      <c r="E10" s="1830"/>
      <c r="F10" s="1830"/>
      <c r="G10" s="1830"/>
    </row>
    <row r="11" spans="1:8" ht="51.75">
      <c r="A11" s="1839" t="s">
        <v>2790</v>
      </c>
      <c r="B11" s="1832" t="s">
        <v>2792</v>
      </c>
      <c r="C11" s="1832" t="s">
        <v>2806</v>
      </c>
      <c r="D11" s="1832" t="s">
        <v>2842</v>
      </c>
      <c r="E11" s="1832" t="s">
        <v>2843</v>
      </c>
      <c r="F11" s="1832" t="s">
        <v>2804</v>
      </c>
      <c r="G11" s="1832" t="s">
        <v>2844</v>
      </c>
    </row>
    <row r="12" spans="1:8" ht="75">
      <c r="A12" s="1834" t="s">
        <v>2845</v>
      </c>
      <c r="B12" s="1834" t="s">
        <v>2809</v>
      </c>
      <c r="C12" s="1834" t="s">
        <v>2846</v>
      </c>
      <c r="D12" s="1834" t="s">
        <v>2847</v>
      </c>
      <c r="E12" s="1834" t="s">
        <v>2848</v>
      </c>
      <c r="F12" s="1834" t="s">
        <v>2849</v>
      </c>
      <c r="G12" s="1834" t="s">
        <v>2850</v>
      </c>
      <c r="H12" t="s">
        <v>2851</v>
      </c>
    </row>
    <row r="13" spans="1:8">
      <c r="A13" s="1835" t="s">
        <v>2824</v>
      </c>
      <c r="B13" s="1836"/>
      <c r="C13" s="1836"/>
      <c r="D13" s="1836"/>
      <c r="E13" s="1836"/>
      <c r="F13" s="1835" t="s">
        <v>2824</v>
      </c>
      <c r="G13" s="1836"/>
    </row>
    <row r="14" spans="1:8">
      <c r="A14" s="1835" t="s">
        <v>2824</v>
      </c>
      <c r="B14" s="1836"/>
      <c r="C14" s="1836"/>
      <c r="D14" s="1836"/>
      <c r="E14" s="1836"/>
      <c r="F14" s="1835" t="s">
        <v>2824</v>
      </c>
      <c r="G14" s="1836"/>
    </row>
    <row r="15" spans="1:8">
      <c r="A15" s="1835" t="s">
        <v>2824</v>
      </c>
      <c r="B15" s="1836"/>
      <c r="C15" s="1836"/>
      <c r="D15" s="1836"/>
      <c r="E15" s="1836"/>
      <c r="F15" s="1835" t="s">
        <v>2824</v>
      </c>
      <c r="G15" s="1836"/>
    </row>
    <row r="16" spans="1:8">
      <c r="A16" s="1835" t="s">
        <v>2824</v>
      </c>
      <c r="B16" s="1836"/>
      <c r="C16" s="1836"/>
      <c r="D16" s="1836"/>
      <c r="E16" s="1836"/>
      <c r="F16" s="1835" t="s">
        <v>2824</v>
      </c>
      <c r="G16" s="1836"/>
    </row>
    <row r="17" spans="1:8">
      <c r="A17" s="1835" t="s">
        <v>2824</v>
      </c>
      <c r="B17" s="1836"/>
      <c r="C17" s="1836"/>
      <c r="D17" s="1836"/>
      <c r="E17" s="1836"/>
      <c r="F17" s="1835" t="s">
        <v>2824</v>
      </c>
      <c r="G17" s="1836"/>
      <c r="H17" t="s">
        <v>2168</v>
      </c>
    </row>
    <row r="18" spans="1:8">
      <c r="A18" s="1835" t="s">
        <v>2824</v>
      </c>
      <c r="B18" s="1836"/>
      <c r="C18" s="1836"/>
      <c r="D18" s="1836"/>
      <c r="E18" s="1836"/>
      <c r="F18" s="1835" t="s">
        <v>2824</v>
      </c>
      <c r="G18" s="1836"/>
      <c r="H18" t="s">
        <v>2169</v>
      </c>
    </row>
    <row r="19" spans="1:8">
      <c r="A19" s="1835" t="s">
        <v>2824</v>
      </c>
      <c r="B19" s="1836"/>
      <c r="C19" s="1836"/>
      <c r="D19" s="1836"/>
      <c r="E19" s="1836"/>
      <c r="F19" s="1835" t="s">
        <v>2824</v>
      </c>
      <c r="G19" s="1836"/>
    </row>
    <row r="20" spans="1:8">
      <c r="A20" s="1835" t="s">
        <v>2824</v>
      </c>
      <c r="B20" s="1836"/>
      <c r="C20" s="1836"/>
      <c r="D20" s="1836"/>
      <c r="E20" s="1836"/>
      <c r="F20" s="1835" t="s">
        <v>2824</v>
      </c>
      <c r="G20" s="1836"/>
    </row>
    <row r="21" spans="1:8">
      <c r="A21" s="1835" t="s">
        <v>2824</v>
      </c>
      <c r="B21" s="1836"/>
      <c r="C21" s="1836"/>
      <c r="D21" s="1836"/>
      <c r="E21" s="1836"/>
      <c r="F21" s="1835" t="s">
        <v>2824</v>
      </c>
      <c r="G21" s="1836"/>
    </row>
    <row r="22" spans="1:8">
      <c r="A22" s="1835" t="s">
        <v>2824</v>
      </c>
      <c r="B22" s="1836"/>
      <c r="C22" s="1836"/>
      <c r="D22" s="1836"/>
      <c r="E22" s="1836"/>
      <c r="F22" s="1835" t="s">
        <v>2824</v>
      </c>
      <c r="G22" s="1836"/>
    </row>
    <row r="23" spans="1:8">
      <c r="A23" s="1835" t="s">
        <v>2824</v>
      </c>
      <c r="B23" s="1836"/>
      <c r="C23" s="1836"/>
      <c r="D23" s="1836"/>
      <c r="E23" s="1836"/>
      <c r="F23" s="1835" t="s">
        <v>2824</v>
      </c>
      <c r="G23" s="1836"/>
    </row>
    <row r="24" spans="1:8">
      <c r="A24" s="1835" t="s">
        <v>2824</v>
      </c>
      <c r="B24" s="1836"/>
      <c r="C24" s="1836"/>
      <c r="D24" s="1836"/>
      <c r="E24" s="1836"/>
      <c r="F24" s="1835" t="s">
        <v>2824</v>
      </c>
      <c r="G24" s="1836"/>
    </row>
    <row r="25" spans="1:8">
      <c r="A25" s="1835" t="s">
        <v>2824</v>
      </c>
      <c r="B25" s="1836"/>
      <c r="C25" s="1836"/>
      <c r="D25" s="1836"/>
      <c r="E25" s="1836"/>
      <c r="F25" s="1835" t="s">
        <v>2824</v>
      </c>
      <c r="G25" s="1836"/>
    </row>
    <row r="26" spans="1:8">
      <c r="A26" s="1835" t="s">
        <v>2824</v>
      </c>
      <c r="B26" s="1836"/>
      <c r="C26" s="1836"/>
      <c r="D26" s="1836"/>
      <c r="E26" s="1836"/>
      <c r="F26" s="1835" t="s">
        <v>2824</v>
      </c>
      <c r="G26" s="1836"/>
    </row>
    <row r="27" spans="1:8">
      <c r="A27" s="1835" t="s">
        <v>2824</v>
      </c>
      <c r="B27" s="1836"/>
      <c r="C27" s="1836"/>
      <c r="D27" s="1836"/>
      <c r="E27" s="1836"/>
      <c r="F27" s="1835" t="s">
        <v>2824</v>
      </c>
      <c r="G27" s="1836"/>
    </row>
    <row r="28" spans="1:8">
      <c r="A28" s="1835" t="s">
        <v>2824</v>
      </c>
      <c r="B28" s="1836"/>
      <c r="C28" s="1836"/>
      <c r="D28" s="1836"/>
      <c r="E28" s="1836"/>
      <c r="F28" s="1835" t="s">
        <v>2824</v>
      </c>
      <c r="G28" s="1836"/>
    </row>
    <row r="29" spans="1:8">
      <c r="A29" s="1835" t="s">
        <v>2824</v>
      </c>
      <c r="B29" s="1836"/>
      <c r="C29" s="1836"/>
      <c r="D29" s="1836"/>
      <c r="E29" s="1836"/>
      <c r="F29" s="1835" t="s">
        <v>2824</v>
      </c>
      <c r="G29" s="1836"/>
    </row>
    <row r="30" spans="1:8">
      <c r="A30" s="1835" t="s">
        <v>2824</v>
      </c>
      <c r="B30" s="1836"/>
      <c r="C30" s="1836"/>
      <c r="D30" s="1836"/>
      <c r="E30" s="1836"/>
      <c r="F30" s="1835" t="s">
        <v>2824</v>
      </c>
      <c r="G30" s="1836"/>
    </row>
    <row r="31" spans="1:8">
      <c r="A31" s="1835" t="s">
        <v>2824</v>
      </c>
      <c r="B31" s="1836"/>
      <c r="C31" s="1836"/>
      <c r="D31" s="1836"/>
      <c r="E31" s="1836"/>
      <c r="F31" s="1835" t="s">
        <v>2824</v>
      </c>
      <c r="G31" s="1836"/>
    </row>
    <row r="32" spans="1:8">
      <c r="A32" s="1835" t="s">
        <v>2824</v>
      </c>
      <c r="B32" s="1836"/>
      <c r="C32" s="1836"/>
      <c r="D32" s="1836"/>
      <c r="E32" s="1836"/>
      <c r="F32" s="1835" t="s">
        <v>2824</v>
      </c>
      <c r="G32" s="1836"/>
    </row>
    <row r="33" spans="1:7">
      <c r="A33" s="1835" t="s">
        <v>2824</v>
      </c>
      <c r="B33" s="1836"/>
      <c r="C33" s="1836"/>
      <c r="D33" s="1836"/>
      <c r="E33" s="1836"/>
      <c r="F33" s="1835" t="s">
        <v>2824</v>
      </c>
      <c r="G33" s="1836"/>
    </row>
    <row r="34" spans="1:7">
      <c r="A34" s="1835" t="s">
        <v>2824</v>
      </c>
      <c r="B34" s="1836"/>
      <c r="C34" s="1836"/>
      <c r="D34" s="1836"/>
      <c r="E34" s="1836"/>
      <c r="F34" s="1835" t="s">
        <v>2824</v>
      </c>
      <c r="G34" s="1836"/>
    </row>
    <row r="35" spans="1:7">
      <c r="A35" s="1835" t="s">
        <v>2824</v>
      </c>
      <c r="B35" s="1836"/>
      <c r="C35" s="1836"/>
      <c r="D35" s="1836"/>
      <c r="E35" s="1836"/>
      <c r="F35" s="1835" t="s">
        <v>2824</v>
      </c>
      <c r="G35" s="1836"/>
    </row>
    <row r="36" spans="1:7">
      <c r="A36" s="1835" t="s">
        <v>2824</v>
      </c>
      <c r="B36" s="1836"/>
      <c r="C36" s="1836"/>
      <c r="D36" s="1836"/>
      <c r="E36" s="1836"/>
      <c r="F36" s="1835" t="s">
        <v>2824</v>
      </c>
      <c r="G36" s="1836"/>
    </row>
    <row r="37" spans="1:7">
      <c r="F37" s="1835"/>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F13:F36">
      <formula1>EvetHayir</formula1>
    </dataValidation>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zoomScale="85" zoomScaleNormal="85" workbookViewId="0">
      <selection activeCell="A14" sqref="A14"/>
    </sheetView>
  </sheetViews>
  <sheetFormatPr defaultRowHeight="15"/>
  <cols>
    <col min="1" max="1" width="33.7109375" style="1837" bestFit="1" customWidth="1"/>
    <col min="2" max="2" width="30.5703125" style="1837" bestFit="1" customWidth="1"/>
    <col min="3" max="3" width="19.5703125" style="1837" bestFit="1" customWidth="1"/>
    <col min="4" max="4" width="23.140625" style="1837" bestFit="1" customWidth="1"/>
    <col min="5" max="5" width="11" style="1837" customWidth="1"/>
    <col min="6" max="6" width="17.28515625" style="1837" bestFit="1" customWidth="1"/>
    <col min="7" max="7" width="18.28515625" style="1837" bestFit="1" customWidth="1"/>
    <col min="8" max="8" width="30.5703125" style="1837" bestFit="1" customWidth="1"/>
    <col min="9" max="9" width="27.42578125" style="1837" bestFit="1" customWidth="1"/>
    <col min="10" max="10" width="26.140625" style="1837" customWidth="1"/>
    <col min="11" max="11" width="41.42578125" style="1837" bestFit="1" customWidth="1"/>
    <col min="12" max="12" width="33.85546875" style="1837" bestFit="1" customWidth="1"/>
    <col min="13" max="13" width="36.5703125" style="1837" bestFit="1" customWidth="1"/>
    <col min="14" max="14" width="26.42578125" style="1837" bestFit="1" customWidth="1"/>
    <col min="15" max="15" width="22.28515625" hidden="1" customWidth="1"/>
  </cols>
  <sheetData>
    <row r="1" spans="1:15">
      <c r="A1" s="3816" t="s">
        <v>29</v>
      </c>
      <c r="B1" s="3816"/>
      <c r="C1" s="3816"/>
      <c r="D1" s="3816"/>
      <c r="E1" s="3817"/>
      <c r="F1" s="1826"/>
      <c r="G1" s="1827"/>
      <c r="H1" s="1827"/>
      <c r="I1" s="1827"/>
      <c r="J1" s="1827"/>
      <c r="K1" s="1827"/>
      <c r="L1" s="1827"/>
      <c r="M1" s="1827"/>
      <c r="N1" s="1827"/>
    </row>
    <row r="2" spans="1:15">
      <c r="A2" s="1828" t="s">
        <v>30</v>
      </c>
      <c r="B2" s="3818" t="s">
        <v>2767</v>
      </c>
      <c r="C2" s="3818"/>
      <c r="D2" s="3818"/>
      <c r="E2" s="3819"/>
      <c r="F2" s="1826"/>
      <c r="G2" s="1827"/>
      <c r="H2" s="1827"/>
      <c r="I2" s="1827"/>
      <c r="J2" s="1827"/>
      <c r="K2" s="1827"/>
      <c r="L2" s="1827"/>
      <c r="M2" s="1827"/>
      <c r="N2" s="1827"/>
    </row>
    <row r="3" spans="1:15">
      <c r="A3" s="1829" t="s">
        <v>31</v>
      </c>
      <c r="B3" s="3814" t="s">
        <v>2779</v>
      </c>
      <c r="C3" s="3814"/>
      <c r="D3" s="3814"/>
      <c r="E3" s="3815"/>
      <c r="F3" s="1826"/>
      <c r="G3" s="1827"/>
      <c r="H3" s="1827"/>
      <c r="I3" s="1827"/>
      <c r="J3" s="1827"/>
      <c r="K3" s="1827"/>
      <c r="L3" s="1827"/>
      <c r="M3" s="1827"/>
      <c r="N3" s="1827"/>
    </row>
    <row r="4" spans="1:15">
      <c r="A4" s="1828" t="s">
        <v>32</v>
      </c>
      <c r="B4" s="3818">
        <v>1</v>
      </c>
      <c r="C4" s="3818"/>
      <c r="D4" s="3818"/>
      <c r="E4" s="3819"/>
      <c r="F4" s="1826"/>
      <c r="G4" s="1827"/>
      <c r="H4" s="1827"/>
      <c r="I4" s="1827"/>
      <c r="J4" s="1827"/>
      <c r="K4" s="1827"/>
      <c r="L4" s="1827"/>
      <c r="M4" s="1827"/>
      <c r="N4" s="1827"/>
    </row>
    <row r="5" spans="1:15">
      <c r="A5" s="1828" t="s">
        <v>33</v>
      </c>
      <c r="B5" s="3820"/>
      <c r="C5" s="3820"/>
      <c r="D5" s="3820"/>
      <c r="E5" s="3821"/>
      <c r="F5" s="1826"/>
      <c r="G5" s="1827"/>
      <c r="H5" s="1827"/>
      <c r="I5" s="1827"/>
      <c r="J5" s="1827"/>
      <c r="K5" s="1827"/>
      <c r="L5" s="1827"/>
      <c r="M5" s="1827"/>
      <c r="N5" s="1827"/>
    </row>
    <row r="6" spans="1:15">
      <c r="A6" s="1828" t="s">
        <v>34</v>
      </c>
      <c r="B6" s="3822"/>
      <c r="C6" s="3822"/>
      <c r="D6" s="3822"/>
      <c r="E6" s="3823"/>
      <c r="F6" s="1826"/>
      <c r="G6" s="1827"/>
      <c r="H6" s="1827"/>
      <c r="I6" s="1827"/>
      <c r="J6" s="1827"/>
      <c r="K6" s="1827"/>
      <c r="L6" s="1827"/>
      <c r="M6" s="1827"/>
      <c r="N6" s="1827"/>
    </row>
    <row r="7" spans="1:15">
      <c r="A7" s="1828" t="s">
        <v>35</v>
      </c>
      <c r="B7" s="3810"/>
      <c r="C7" s="3810"/>
      <c r="D7" s="3810"/>
      <c r="E7" s="3811"/>
      <c r="F7" s="1826"/>
      <c r="G7" s="1827"/>
      <c r="H7" s="1827"/>
      <c r="I7" s="1827"/>
      <c r="J7" s="1827"/>
      <c r="K7" s="1827"/>
      <c r="L7" s="1827"/>
      <c r="M7" s="1827"/>
      <c r="N7" s="1827"/>
    </row>
    <row r="8" spans="1:15">
      <c r="A8" s="1828" t="s">
        <v>36</v>
      </c>
      <c r="B8" s="3812"/>
      <c r="C8" s="3812"/>
      <c r="D8" s="3812"/>
      <c r="E8" s="3813"/>
      <c r="F8" s="1826"/>
      <c r="G8" s="1827"/>
      <c r="H8" s="1827"/>
      <c r="I8" s="1827"/>
      <c r="J8" s="1827"/>
      <c r="K8" s="1827"/>
      <c r="L8" s="1827"/>
      <c r="M8" s="1827"/>
      <c r="N8" s="1827"/>
    </row>
    <row r="9" spans="1:15">
      <c r="A9" s="1845" t="s">
        <v>198</v>
      </c>
      <c r="B9" s="3814" t="s">
        <v>414</v>
      </c>
      <c r="C9" s="3814"/>
      <c r="D9" s="3814"/>
      <c r="E9" s="3814"/>
      <c r="F9" s="1826"/>
      <c r="G9" s="1827"/>
      <c r="H9" s="1827"/>
      <c r="I9" s="1827"/>
      <c r="J9" s="1827"/>
      <c r="K9" s="1827"/>
      <c r="L9" s="1827"/>
      <c r="M9" s="1827"/>
      <c r="N9" s="1827"/>
    </row>
    <row r="10" spans="1:15" s="1846" customFormat="1">
      <c r="A10" s="1827"/>
      <c r="B10" s="1827"/>
      <c r="C10" s="1827"/>
      <c r="D10" s="1827"/>
      <c r="E10" s="1827"/>
      <c r="F10" s="1827"/>
      <c r="G10" s="1827"/>
      <c r="H10" s="1827"/>
      <c r="I10" s="1827"/>
      <c r="J10" s="1827"/>
      <c r="K10" s="1827"/>
      <c r="L10" s="1827"/>
      <c r="M10" s="1827"/>
      <c r="N10" s="1827"/>
    </row>
    <row r="11" spans="1:15" ht="51.75">
      <c r="A11" s="1839" t="s">
        <v>2790</v>
      </c>
      <c r="B11" s="1847" t="s">
        <v>2791</v>
      </c>
      <c r="C11" s="1847" t="s">
        <v>2792</v>
      </c>
      <c r="D11" s="1839" t="s">
        <v>2852</v>
      </c>
      <c r="E11" s="1839" t="s">
        <v>2797</v>
      </c>
      <c r="F11" s="1839" t="s">
        <v>2798</v>
      </c>
      <c r="G11" s="1839" t="s">
        <v>2799</v>
      </c>
      <c r="H11" s="1839" t="s">
        <v>2800</v>
      </c>
      <c r="I11" s="1847" t="s">
        <v>2801</v>
      </c>
      <c r="J11" s="1839" t="s">
        <v>2802</v>
      </c>
      <c r="K11" s="1847" t="s">
        <v>2803</v>
      </c>
      <c r="L11" s="1847" t="s">
        <v>2804</v>
      </c>
      <c r="M11" s="1847" t="s">
        <v>2805</v>
      </c>
      <c r="N11" s="1847" t="s">
        <v>2806</v>
      </c>
    </row>
    <row r="12" spans="1:15" ht="105">
      <c r="A12" s="1834" t="s">
        <v>2807</v>
      </c>
      <c r="B12" s="1834" t="s">
        <v>2808</v>
      </c>
      <c r="C12" s="1834" t="s">
        <v>2809</v>
      </c>
      <c r="D12" s="1834" t="s">
        <v>2813</v>
      </c>
      <c r="E12" s="1834" t="s">
        <v>2814</v>
      </c>
      <c r="F12" s="1834" t="s">
        <v>2815</v>
      </c>
      <c r="G12" s="1834" t="s">
        <v>2816</v>
      </c>
      <c r="H12" s="1834" t="s">
        <v>2817</v>
      </c>
      <c r="I12" s="1834" t="s">
        <v>2818</v>
      </c>
      <c r="J12" s="1834" t="s">
        <v>2819</v>
      </c>
      <c r="K12" s="1834" t="s">
        <v>2820</v>
      </c>
      <c r="L12" s="1834" t="s">
        <v>2853</v>
      </c>
      <c r="M12" s="1834" t="s">
        <v>2822</v>
      </c>
      <c r="N12" s="1834" t="s">
        <v>2823</v>
      </c>
      <c r="O12" t="s">
        <v>2854</v>
      </c>
    </row>
    <row r="13" spans="1:15">
      <c r="A13" s="1835" t="s">
        <v>2824</v>
      </c>
      <c r="B13" s="1836"/>
      <c r="C13" s="1836"/>
      <c r="D13" s="1836"/>
      <c r="E13" s="1836"/>
      <c r="F13" s="1836"/>
      <c r="G13" s="1836"/>
      <c r="H13" s="1835" t="s">
        <v>2824</v>
      </c>
      <c r="I13" s="1836"/>
      <c r="J13" s="1836"/>
      <c r="K13" s="1836"/>
      <c r="L13" s="1835"/>
      <c r="M13" s="1835"/>
      <c r="N13" s="1836"/>
      <c r="O13" t="s">
        <v>265</v>
      </c>
    </row>
    <row r="14" spans="1:15">
      <c r="A14" s="1835" t="s">
        <v>2824</v>
      </c>
      <c r="B14" s="1836"/>
      <c r="C14" s="1836"/>
      <c r="D14" s="1836"/>
      <c r="E14" s="1836"/>
      <c r="F14" s="1836"/>
      <c r="G14" s="1836"/>
      <c r="H14" s="1835" t="s">
        <v>2824</v>
      </c>
      <c r="I14" s="1836"/>
      <c r="J14" s="1836"/>
      <c r="K14" s="1836"/>
      <c r="L14" s="1835"/>
      <c r="M14" s="1835"/>
      <c r="N14" s="1836"/>
    </row>
    <row r="15" spans="1:15">
      <c r="A15" s="1835" t="s">
        <v>2824</v>
      </c>
      <c r="B15" s="1836"/>
      <c r="C15" s="1836"/>
      <c r="D15" s="1836"/>
      <c r="E15" s="1836"/>
      <c r="F15" s="1836"/>
      <c r="G15" s="1836"/>
      <c r="H15" s="1835" t="s">
        <v>2824</v>
      </c>
      <c r="I15" s="1836"/>
      <c r="J15" s="1836"/>
      <c r="K15" s="1836"/>
      <c r="L15" s="1835"/>
      <c r="M15" s="1835"/>
      <c r="N15" s="1836"/>
    </row>
    <row r="16" spans="1:15">
      <c r="A16" s="1835" t="s">
        <v>2824</v>
      </c>
      <c r="B16" s="1836"/>
      <c r="C16" s="1836"/>
      <c r="D16" s="1836"/>
      <c r="E16" s="1836"/>
      <c r="F16" s="1836"/>
      <c r="G16" s="1836"/>
      <c r="H16" s="1835" t="s">
        <v>2824</v>
      </c>
      <c r="I16" s="1836"/>
      <c r="J16" s="1836"/>
      <c r="K16" s="1836"/>
      <c r="L16" s="1835"/>
      <c r="M16" s="1835"/>
      <c r="N16" s="1836"/>
    </row>
    <row r="17" spans="1:15">
      <c r="A17" s="1835" t="s">
        <v>2824</v>
      </c>
      <c r="B17" s="1836"/>
      <c r="C17" s="1836"/>
      <c r="D17" s="1836"/>
      <c r="E17" s="1836"/>
      <c r="F17" s="1836"/>
      <c r="G17" s="1836"/>
      <c r="H17" s="1835" t="s">
        <v>2824</v>
      </c>
      <c r="I17" s="1836"/>
      <c r="J17" s="1836"/>
      <c r="K17" s="1836"/>
      <c r="L17" s="1835"/>
      <c r="M17" s="1835"/>
      <c r="N17" s="1836"/>
      <c r="O17" t="s">
        <v>2168</v>
      </c>
    </row>
    <row r="18" spans="1:15">
      <c r="A18" s="1835" t="s">
        <v>2824</v>
      </c>
      <c r="B18" s="1836"/>
      <c r="C18" s="1836"/>
      <c r="D18" s="1836"/>
      <c r="E18" s="1836"/>
      <c r="F18" s="1836"/>
      <c r="G18" s="1836"/>
      <c r="H18" s="1835" t="s">
        <v>2824</v>
      </c>
      <c r="I18" s="1836"/>
      <c r="J18" s="1836"/>
      <c r="K18" s="1836"/>
      <c r="L18" s="1835"/>
      <c r="M18" s="1835"/>
      <c r="N18" s="1836"/>
      <c r="O18" t="s">
        <v>2169</v>
      </c>
    </row>
    <row r="19" spans="1:15">
      <c r="A19" s="1835" t="s">
        <v>2824</v>
      </c>
      <c r="B19" s="1836"/>
      <c r="C19" s="1836"/>
      <c r="D19" s="1836"/>
      <c r="E19" s="1836"/>
      <c r="F19" s="1836"/>
      <c r="G19" s="1836"/>
      <c r="H19" s="1835" t="s">
        <v>2824</v>
      </c>
      <c r="I19" s="1836"/>
      <c r="J19" s="1836"/>
      <c r="K19" s="1836"/>
      <c r="L19" s="1835"/>
      <c r="M19" s="1835"/>
      <c r="N19" s="1836"/>
    </row>
    <row r="20" spans="1:15">
      <c r="A20" s="1835" t="s">
        <v>2824</v>
      </c>
      <c r="B20" s="1836"/>
      <c r="C20" s="1836"/>
      <c r="D20" s="1836"/>
      <c r="E20" s="1836"/>
      <c r="F20" s="1836"/>
      <c r="G20" s="1836"/>
      <c r="H20" s="1835" t="s">
        <v>2824</v>
      </c>
      <c r="I20" s="1836"/>
      <c r="J20" s="1836"/>
      <c r="K20" s="1836"/>
      <c r="L20" s="1835"/>
      <c r="M20" s="1835"/>
      <c r="N20" s="1836"/>
    </row>
    <row r="21" spans="1:15">
      <c r="A21" s="1835" t="s">
        <v>2824</v>
      </c>
      <c r="B21" s="1836"/>
      <c r="C21" s="1836"/>
      <c r="D21" s="1836"/>
      <c r="E21" s="1836"/>
      <c r="F21" s="1836"/>
      <c r="G21" s="1836"/>
      <c r="H21" s="1835" t="s">
        <v>2824</v>
      </c>
      <c r="I21" s="1836"/>
      <c r="J21" s="1836"/>
      <c r="K21" s="1836"/>
      <c r="L21" s="1835"/>
      <c r="M21" s="1835"/>
      <c r="N21" s="1836"/>
    </row>
    <row r="22" spans="1:15">
      <c r="A22" s="1835" t="s">
        <v>2824</v>
      </c>
      <c r="B22" s="1836"/>
      <c r="C22" s="1836"/>
      <c r="D22" s="1836"/>
      <c r="E22" s="1836"/>
      <c r="F22" s="1836"/>
      <c r="G22" s="1836"/>
      <c r="H22" s="1835" t="s">
        <v>2824</v>
      </c>
      <c r="I22" s="1836"/>
      <c r="J22" s="1836"/>
      <c r="K22" s="1836"/>
      <c r="L22" s="1835"/>
      <c r="M22" s="1835"/>
      <c r="N22" s="1836"/>
      <c r="O22" t="s">
        <v>2828</v>
      </c>
    </row>
    <row r="23" spans="1:15">
      <c r="A23" s="1835" t="s">
        <v>2824</v>
      </c>
      <c r="B23" s="1836"/>
      <c r="C23" s="1836"/>
      <c r="D23" s="1836"/>
      <c r="E23" s="1836"/>
      <c r="F23" s="1836"/>
      <c r="G23" s="1836"/>
      <c r="H23" s="1835" t="s">
        <v>2824</v>
      </c>
      <c r="I23" s="1836"/>
      <c r="J23" s="1836"/>
      <c r="K23" s="1836"/>
      <c r="L23" s="1835"/>
      <c r="M23" s="1835"/>
      <c r="N23" s="1836"/>
      <c r="O23" t="s">
        <v>2829</v>
      </c>
    </row>
    <row r="24" spans="1:15">
      <c r="A24" s="1835" t="s">
        <v>2824</v>
      </c>
      <c r="B24" s="1836"/>
      <c r="C24" s="1836"/>
      <c r="D24" s="1836"/>
      <c r="E24" s="1836"/>
      <c r="F24" s="1836"/>
      <c r="G24" s="1836"/>
      <c r="H24" s="1835" t="s">
        <v>2824</v>
      </c>
      <c r="I24" s="1836"/>
      <c r="J24" s="1836"/>
      <c r="K24" s="1836"/>
      <c r="L24" s="1835"/>
      <c r="M24" s="1835"/>
      <c r="N24" s="1836"/>
      <c r="O24" t="s">
        <v>2830</v>
      </c>
    </row>
    <row r="25" spans="1:15">
      <c r="A25" s="1835" t="s">
        <v>2824</v>
      </c>
      <c r="B25" s="1836"/>
      <c r="C25" s="1836"/>
      <c r="D25" s="1836"/>
      <c r="E25" s="1836"/>
      <c r="F25" s="1836"/>
      <c r="G25" s="1836"/>
      <c r="H25" s="1835" t="s">
        <v>2824</v>
      </c>
      <c r="I25" s="1836"/>
      <c r="J25" s="1836"/>
      <c r="K25" s="1836"/>
      <c r="L25" s="1835"/>
      <c r="M25" s="1835"/>
      <c r="N25" s="1836"/>
      <c r="O25" t="s">
        <v>2831</v>
      </c>
    </row>
    <row r="26" spans="1:15">
      <c r="A26" s="1835" t="s">
        <v>2824</v>
      </c>
      <c r="B26" s="1836"/>
      <c r="C26" s="1836"/>
      <c r="D26" s="1836"/>
      <c r="E26" s="1836"/>
      <c r="F26" s="1836"/>
      <c r="G26" s="1836"/>
      <c r="H26" s="1835" t="s">
        <v>2824</v>
      </c>
      <c r="I26" s="1836"/>
      <c r="J26" s="1836"/>
      <c r="K26" s="1836"/>
      <c r="L26" s="1835"/>
      <c r="M26" s="1835"/>
      <c r="N26" s="1836"/>
    </row>
    <row r="27" spans="1:15">
      <c r="A27" s="1835" t="s">
        <v>2824</v>
      </c>
      <c r="B27" s="1836"/>
      <c r="C27" s="1836"/>
      <c r="D27" s="1836"/>
      <c r="E27" s="1836"/>
      <c r="F27" s="1836"/>
      <c r="G27" s="1836"/>
      <c r="H27" s="1835" t="s">
        <v>2824</v>
      </c>
      <c r="I27" s="1836"/>
      <c r="J27" s="1836"/>
      <c r="K27" s="1836"/>
      <c r="L27" s="1835"/>
      <c r="M27" s="1835"/>
      <c r="N27" s="1836"/>
    </row>
    <row r="28" spans="1:15">
      <c r="A28" s="1835" t="s">
        <v>2824</v>
      </c>
      <c r="B28" s="1836"/>
      <c r="C28" s="1836"/>
      <c r="D28" s="1836"/>
      <c r="E28" s="1836"/>
      <c r="F28" s="1836"/>
      <c r="G28" s="1836"/>
      <c r="H28" s="1835" t="s">
        <v>2824</v>
      </c>
      <c r="I28" s="1836"/>
      <c r="J28" s="1836"/>
      <c r="K28" s="1836"/>
      <c r="L28" s="1835"/>
      <c r="M28" s="1835"/>
      <c r="N28" s="1836"/>
    </row>
    <row r="29" spans="1:15">
      <c r="A29" s="1835" t="s">
        <v>2824</v>
      </c>
      <c r="B29" s="1836"/>
      <c r="C29" s="1836"/>
      <c r="D29" s="1836"/>
      <c r="E29" s="1836"/>
      <c r="F29" s="1836"/>
      <c r="G29" s="1836"/>
      <c r="H29" s="1835" t="s">
        <v>2824</v>
      </c>
      <c r="I29" s="1836"/>
      <c r="J29" s="1836"/>
      <c r="K29" s="1836"/>
      <c r="L29" s="1835"/>
      <c r="M29" s="1835"/>
      <c r="N29" s="1836"/>
    </row>
    <row r="30" spans="1:15">
      <c r="A30" s="1835" t="s">
        <v>2824</v>
      </c>
      <c r="B30" s="1836"/>
      <c r="C30" s="1836"/>
      <c r="D30" s="1836"/>
      <c r="E30" s="1836"/>
      <c r="F30" s="1836"/>
      <c r="G30" s="1836"/>
      <c r="H30" s="1835" t="s">
        <v>2824</v>
      </c>
      <c r="I30" s="1836"/>
      <c r="J30" s="1836"/>
      <c r="K30" s="1836"/>
      <c r="L30" s="1835"/>
      <c r="M30" s="1835"/>
      <c r="N30" s="1836"/>
    </row>
    <row r="31" spans="1:15">
      <c r="A31" s="1835" t="s">
        <v>2824</v>
      </c>
      <c r="B31" s="1836"/>
      <c r="C31" s="1836"/>
      <c r="D31" s="1836"/>
      <c r="E31" s="1836"/>
      <c r="F31" s="1836"/>
      <c r="G31" s="1836"/>
      <c r="H31" s="1835" t="s">
        <v>2824</v>
      </c>
      <c r="I31" s="1836"/>
      <c r="J31" s="1836"/>
      <c r="K31" s="1836"/>
      <c r="L31" s="1835"/>
      <c r="M31" s="1835"/>
      <c r="N31" s="1836"/>
    </row>
    <row r="32" spans="1:15">
      <c r="A32" s="1835" t="s">
        <v>2824</v>
      </c>
      <c r="B32" s="1836"/>
      <c r="C32" s="1836"/>
      <c r="D32" s="1836"/>
      <c r="E32" s="1836"/>
      <c r="F32" s="1836"/>
      <c r="G32" s="1836"/>
      <c r="H32" s="1835" t="s">
        <v>2824</v>
      </c>
      <c r="I32" s="1836"/>
      <c r="J32" s="1836"/>
      <c r="K32" s="1836"/>
      <c r="L32" s="1835"/>
      <c r="M32" s="1835"/>
      <c r="N32" s="1836"/>
    </row>
    <row r="33" spans="1:14">
      <c r="A33" s="1835" t="s">
        <v>2824</v>
      </c>
      <c r="B33" s="1836"/>
      <c r="C33" s="1836"/>
      <c r="D33" s="1836"/>
      <c r="E33" s="1836"/>
      <c r="F33" s="1836"/>
      <c r="G33" s="1836"/>
      <c r="H33" s="1835" t="s">
        <v>2824</v>
      </c>
      <c r="I33" s="1836"/>
      <c r="J33" s="1836"/>
      <c r="K33" s="1836"/>
      <c r="L33" s="1835"/>
      <c r="M33" s="1835"/>
      <c r="N33" s="1836"/>
    </row>
    <row r="34" spans="1:14">
      <c r="A34" s="1835" t="s">
        <v>2824</v>
      </c>
      <c r="B34" s="1836"/>
      <c r="C34" s="1836"/>
      <c r="D34" s="1836"/>
      <c r="E34" s="1836"/>
      <c r="F34" s="1836"/>
      <c r="G34" s="1836"/>
      <c r="H34" s="1835" t="s">
        <v>2824</v>
      </c>
      <c r="I34" s="1836"/>
      <c r="J34" s="1836"/>
      <c r="K34" s="1836"/>
      <c r="L34" s="1835"/>
      <c r="M34" s="1835"/>
      <c r="N34" s="1836"/>
    </row>
    <row r="35" spans="1:14">
      <c r="A35" s="1835" t="s">
        <v>2824</v>
      </c>
      <c r="B35" s="1836"/>
      <c r="C35" s="1836"/>
      <c r="D35" s="1836"/>
      <c r="E35" s="1836"/>
      <c r="F35" s="1836"/>
      <c r="G35" s="1836"/>
      <c r="H35" s="1835" t="s">
        <v>2824</v>
      </c>
      <c r="I35" s="1836"/>
      <c r="J35" s="1836"/>
      <c r="K35" s="1836"/>
      <c r="L35" s="1835"/>
      <c r="M35" s="1835"/>
      <c r="N35" s="1836"/>
    </row>
    <row r="36" spans="1:14">
      <c r="A36" s="1835" t="s">
        <v>2824</v>
      </c>
      <c r="B36" s="1836"/>
      <c r="C36" s="1836"/>
      <c r="D36" s="1836"/>
      <c r="E36" s="1836"/>
      <c r="F36" s="1836"/>
      <c r="G36" s="1836"/>
      <c r="H36" s="1835" t="s">
        <v>2824</v>
      </c>
      <c r="I36" s="1836"/>
      <c r="J36" s="1836"/>
      <c r="K36" s="1836"/>
      <c r="L36" s="1835"/>
      <c r="M36" s="1835"/>
      <c r="N36" s="1836"/>
    </row>
    <row r="37" spans="1:14">
      <c r="A37" s="1835"/>
      <c r="H37" s="1835"/>
    </row>
    <row r="38" spans="1:14">
      <c r="A38" s="1835"/>
    </row>
    <row r="39" spans="1:14">
      <c r="A39" s="1835"/>
    </row>
    <row r="40" spans="1:14">
      <c r="A40" s="1835"/>
    </row>
    <row r="41" spans="1:14">
      <c r="A41" s="1835"/>
    </row>
    <row r="42" spans="1:14">
      <c r="A42" s="1835"/>
    </row>
    <row r="43" spans="1:14">
      <c r="A43" s="1835"/>
    </row>
    <row r="44" spans="1:14">
      <c r="A44" s="1835"/>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6">
    <dataValidation type="list" errorStyle="warning" allowBlank="1" showInputMessage="1" showErrorMessage="1" sqref="M13:M36">
      <formula1>O22:O25</formula1>
    </dataValidation>
    <dataValidation type="list" allowBlank="1" showInputMessage="1" showErrorMessage="1" sqref="M13:M36">
      <formula1>$O$22:$O$25</formula1>
    </dataValidation>
    <dataValidation type="list" errorStyle="warning" allowBlank="1" showInputMessage="1" showErrorMessage="1" sqref="H13:H36">
      <formula1>EvetHayir</formula1>
    </dataValidation>
    <dataValidation type="list" errorStyle="warning" allowBlank="1" showInputMessage="1" showErrorMessage="1" sqref="L13:L36">
      <formula1>Fonksiyon</formula1>
    </dataValidation>
    <dataValidation type="list" errorStyle="warning" allowBlank="1" showErrorMessage="1" promptTitle="AÇIKLAMA" prompt="Alan ile ilgili açıklayıcı bilgi girilecektir." sqref="A13:A36">
      <formula1>BilesenTipi</formula1>
    </dataValidation>
    <dataValidation type="list" allowBlank="1" showInputMessage="1" showErrorMessage="1" sqref="L13:L36">
      <formula1>EvetHayir</formula1>
    </dataValidation>
  </dataValidations>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zoomScale="85" zoomScaleNormal="85" workbookViewId="0">
      <selection activeCell="B15" sqref="B15"/>
    </sheetView>
  </sheetViews>
  <sheetFormatPr defaultRowHeight="15"/>
  <cols>
    <col min="1" max="1" width="28.85546875" style="1837" bestFit="1" customWidth="1"/>
    <col min="2" max="2" width="17.5703125" style="1837" bestFit="1" customWidth="1"/>
    <col min="3" max="3" width="21.5703125" style="1837" customWidth="1"/>
    <col min="4" max="4" width="12.85546875" style="1837" customWidth="1"/>
    <col min="5" max="5" width="17.28515625" style="1837" bestFit="1" customWidth="1"/>
    <col min="6" max="6" width="35" style="1837" bestFit="1" customWidth="1"/>
    <col min="7" max="7" width="27.5703125" style="1837" bestFit="1" customWidth="1"/>
    <col min="8" max="8" width="23.28515625" style="1837" customWidth="1"/>
    <col min="9" max="9" width="22.28515625" hidden="1" customWidth="1"/>
  </cols>
  <sheetData>
    <row r="1" spans="1:9">
      <c r="A1" s="3816" t="s">
        <v>29</v>
      </c>
      <c r="B1" s="3816"/>
      <c r="C1" s="3816"/>
      <c r="D1" s="3816"/>
      <c r="E1" s="3817"/>
      <c r="F1" s="1826"/>
      <c r="G1" s="1827"/>
      <c r="H1" s="1827"/>
    </row>
    <row r="2" spans="1:9">
      <c r="A2" s="1828" t="s">
        <v>30</v>
      </c>
      <c r="B2" s="3818" t="s">
        <v>2768</v>
      </c>
      <c r="C2" s="3818"/>
      <c r="D2" s="3818"/>
      <c r="E2" s="3819"/>
      <c r="F2" s="1826"/>
      <c r="G2" s="1827"/>
      <c r="H2" s="1827"/>
    </row>
    <row r="3" spans="1:9">
      <c r="A3" s="1829" t="s">
        <v>31</v>
      </c>
      <c r="B3" s="3814" t="s">
        <v>2780</v>
      </c>
      <c r="C3" s="3814"/>
      <c r="D3" s="3814"/>
      <c r="E3" s="3815"/>
      <c r="F3" s="1826"/>
      <c r="G3" s="1827"/>
      <c r="H3" s="1827"/>
    </row>
    <row r="4" spans="1:9">
      <c r="A4" s="1828" t="s">
        <v>32</v>
      </c>
      <c r="B4" s="3818">
        <v>1</v>
      </c>
      <c r="C4" s="3818"/>
      <c r="D4" s="3818"/>
      <c r="E4" s="3819"/>
      <c r="F4" s="1826"/>
      <c r="G4" s="1827"/>
      <c r="H4" s="1827"/>
    </row>
    <row r="5" spans="1:9">
      <c r="A5" s="1828" t="s">
        <v>33</v>
      </c>
      <c r="B5" s="3820"/>
      <c r="C5" s="3820"/>
      <c r="D5" s="3820"/>
      <c r="E5" s="3821"/>
      <c r="F5" s="1826"/>
      <c r="G5" s="1827"/>
      <c r="H5" s="1827"/>
    </row>
    <row r="6" spans="1:9">
      <c r="A6" s="1828" t="s">
        <v>34</v>
      </c>
      <c r="B6" s="3822"/>
      <c r="C6" s="3822"/>
      <c r="D6" s="3822"/>
      <c r="E6" s="3822"/>
      <c r="F6" s="1827"/>
      <c r="G6" s="1827"/>
      <c r="H6" s="1827"/>
    </row>
    <row r="7" spans="1:9">
      <c r="A7" s="1828" t="s">
        <v>35</v>
      </c>
      <c r="B7" s="3810"/>
      <c r="C7" s="3810"/>
      <c r="D7" s="3810"/>
      <c r="E7" s="3810"/>
      <c r="F7" s="1827"/>
      <c r="G7" s="1827"/>
      <c r="H7" s="1827"/>
    </row>
    <row r="8" spans="1:9">
      <c r="A8" s="1828" t="s">
        <v>36</v>
      </c>
      <c r="B8" s="3812"/>
      <c r="C8" s="3812"/>
      <c r="D8" s="3812"/>
      <c r="E8" s="3812"/>
      <c r="F8" s="1827"/>
      <c r="G8" s="1827"/>
      <c r="H8" s="1827"/>
    </row>
    <row r="9" spans="1:9">
      <c r="A9" s="1828" t="s">
        <v>198</v>
      </c>
      <c r="B9" s="3814" t="s">
        <v>414</v>
      </c>
      <c r="C9" s="3814"/>
      <c r="D9" s="3814"/>
      <c r="E9" s="3814"/>
      <c r="F9" s="1827"/>
      <c r="G9" s="1827"/>
      <c r="H9" s="1827"/>
    </row>
    <row r="10" spans="1:9">
      <c r="A10" s="1830"/>
      <c r="B10" s="1830"/>
      <c r="C10" s="1830"/>
      <c r="D10" s="1830"/>
      <c r="E10" s="1830"/>
      <c r="F10" s="1830"/>
      <c r="G10" s="1830"/>
      <c r="H10" s="1830"/>
    </row>
    <row r="11" spans="1:9" ht="51.75">
      <c r="A11" s="1831" t="s">
        <v>2790</v>
      </c>
      <c r="B11" s="1832" t="s">
        <v>2792</v>
      </c>
      <c r="C11" s="1832" t="s">
        <v>2855</v>
      </c>
      <c r="D11" s="1831" t="s">
        <v>2797</v>
      </c>
      <c r="E11" s="1832" t="s">
        <v>2856</v>
      </c>
      <c r="F11" s="1832" t="s">
        <v>2803</v>
      </c>
      <c r="G11" s="1832" t="s">
        <v>2857</v>
      </c>
      <c r="H11" s="1832" t="s">
        <v>2806</v>
      </c>
    </row>
    <row r="12" spans="1:9" ht="105">
      <c r="A12" s="1834" t="s">
        <v>2845</v>
      </c>
      <c r="B12" s="1834" t="s">
        <v>2809</v>
      </c>
      <c r="C12" s="1834" t="s">
        <v>2858</v>
      </c>
      <c r="D12" s="1834" t="s">
        <v>2814</v>
      </c>
      <c r="E12" s="1834" t="s">
        <v>2859</v>
      </c>
      <c r="F12" s="1834" t="s">
        <v>2820</v>
      </c>
      <c r="G12" s="1834" t="s">
        <v>2860</v>
      </c>
      <c r="H12" s="1834" t="s">
        <v>2823</v>
      </c>
      <c r="I12" t="s">
        <v>2861</v>
      </c>
    </row>
    <row r="13" spans="1:9">
      <c r="A13" s="1835" t="s">
        <v>2824</v>
      </c>
      <c r="B13" s="1836"/>
      <c r="C13" s="1836"/>
      <c r="D13" s="1836"/>
      <c r="E13" s="1836"/>
      <c r="F13" s="1836"/>
      <c r="G13" s="1835" t="s">
        <v>2824</v>
      </c>
      <c r="H13" s="1836"/>
      <c r="I13" t="s">
        <v>2862</v>
      </c>
    </row>
    <row r="14" spans="1:9">
      <c r="A14" s="1835" t="s">
        <v>2824</v>
      </c>
      <c r="B14" s="1836"/>
      <c r="C14" s="1836"/>
      <c r="D14" s="1836"/>
      <c r="E14" s="1836"/>
      <c r="F14" s="1836"/>
      <c r="G14" s="1835" t="s">
        <v>2824</v>
      </c>
      <c r="H14" s="1836"/>
      <c r="I14" t="s">
        <v>2863</v>
      </c>
    </row>
    <row r="15" spans="1:9">
      <c r="A15" s="1835" t="s">
        <v>2824</v>
      </c>
      <c r="B15" s="1836"/>
      <c r="C15" s="1836"/>
      <c r="D15" s="1836"/>
      <c r="E15" s="1836"/>
      <c r="F15" s="1836"/>
      <c r="G15" s="1835" t="s">
        <v>2824</v>
      </c>
      <c r="H15" s="1836"/>
    </row>
    <row r="16" spans="1:9">
      <c r="A16" s="1835" t="s">
        <v>2824</v>
      </c>
      <c r="B16" s="1836"/>
      <c r="C16" s="1836"/>
      <c r="D16" s="1836"/>
      <c r="E16" s="1836"/>
      <c r="F16" s="1836"/>
      <c r="G16" s="1835" t="s">
        <v>2824</v>
      </c>
      <c r="H16" s="1836"/>
    </row>
    <row r="17" spans="1:9">
      <c r="A17" s="1835" t="s">
        <v>2824</v>
      </c>
      <c r="B17" s="1836"/>
      <c r="C17" s="1836"/>
      <c r="D17" s="1836"/>
      <c r="E17" s="1836"/>
      <c r="F17" s="1836"/>
      <c r="G17" s="1835" t="s">
        <v>2824</v>
      </c>
      <c r="H17" s="1836"/>
      <c r="I17" t="s">
        <v>2168</v>
      </c>
    </row>
    <row r="18" spans="1:9">
      <c r="A18" s="1835" t="s">
        <v>2824</v>
      </c>
      <c r="B18" s="1836"/>
      <c r="C18" s="1836"/>
      <c r="D18" s="1836"/>
      <c r="E18" s="1836"/>
      <c r="F18" s="1836"/>
      <c r="G18" s="1835" t="s">
        <v>2824</v>
      </c>
      <c r="H18" s="1836"/>
      <c r="I18" t="s">
        <v>2169</v>
      </c>
    </row>
    <row r="19" spans="1:9">
      <c r="A19" s="1835" t="s">
        <v>2824</v>
      </c>
      <c r="B19" s="1836"/>
      <c r="C19" s="1836"/>
      <c r="D19" s="1836"/>
      <c r="E19" s="1836"/>
      <c r="F19" s="1836"/>
      <c r="G19" s="1835" t="s">
        <v>2824</v>
      </c>
      <c r="H19" s="1836"/>
    </row>
    <row r="20" spans="1:9">
      <c r="A20" s="1835" t="s">
        <v>2824</v>
      </c>
      <c r="B20" s="1836"/>
      <c r="C20" s="1836"/>
      <c r="D20" s="1836"/>
      <c r="E20" s="1836"/>
      <c r="F20" s="1836"/>
      <c r="G20" s="1835" t="s">
        <v>2824</v>
      </c>
      <c r="H20" s="1836"/>
    </row>
    <row r="21" spans="1:9">
      <c r="A21" s="1835" t="s">
        <v>2824</v>
      </c>
      <c r="B21" s="1836"/>
      <c r="C21" s="1836"/>
      <c r="D21" s="1836"/>
      <c r="E21" s="1836"/>
      <c r="F21" s="1836"/>
      <c r="G21" s="1835" t="s">
        <v>2824</v>
      </c>
      <c r="H21" s="1836"/>
    </row>
    <row r="22" spans="1:9">
      <c r="A22" s="1835" t="s">
        <v>2824</v>
      </c>
      <c r="B22" s="1836"/>
      <c r="C22" s="1836"/>
      <c r="D22" s="1836"/>
      <c r="E22" s="1836"/>
      <c r="F22" s="1836"/>
      <c r="G22" s="1835" t="s">
        <v>2824</v>
      </c>
      <c r="H22" s="1836"/>
    </row>
    <row r="23" spans="1:9">
      <c r="A23" s="1835" t="s">
        <v>2824</v>
      </c>
      <c r="B23" s="1836"/>
      <c r="C23" s="1836"/>
      <c r="D23" s="1836"/>
      <c r="E23" s="1836"/>
      <c r="F23" s="1836"/>
      <c r="G23" s="1835" t="s">
        <v>2824</v>
      </c>
      <c r="H23" s="1836"/>
    </row>
    <row r="24" spans="1:9">
      <c r="A24" s="1835" t="s">
        <v>2824</v>
      </c>
      <c r="B24" s="1836"/>
      <c r="C24" s="1836"/>
      <c r="D24" s="1836"/>
      <c r="E24" s="1836"/>
      <c r="F24" s="1836"/>
      <c r="G24" s="1835" t="s">
        <v>2824</v>
      </c>
      <c r="H24" s="1836"/>
    </row>
    <row r="25" spans="1:9">
      <c r="A25" s="1835" t="s">
        <v>2824</v>
      </c>
      <c r="B25" s="1836"/>
      <c r="C25" s="1836"/>
      <c r="D25" s="1836"/>
      <c r="E25" s="1836"/>
      <c r="F25" s="1836"/>
      <c r="G25" s="1835" t="s">
        <v>2824</v>
      </c>
      <c r="H25" s="1836"/>
    </row>
    <row r="26" spans="1:9">
      <c r="A26" s="1835" t="s">
        <v>2824</v>
      </c>
      <c r="B26" s="1836"/>
      <c r="C26" s="1836"/>
      <c r="D26" s="1836"/>
      <c r="E26" s="1836"/>
      <c r="F26" s="1836"/>
      <c r="G26" s="1835" t="s">
        <v>2824</v>
      </c>
      <c r="H26" s="1836"/>
    </row>
    <row r="27" spans="1:9">
      <c r="A27" s="1835" t="s">
        <v>2824</v>
      </c>
      <c r="B27" s="1836"/>
      <c r="C27" s="1836"/>
      <c r="D27" s="1836"/>
      <c r="E27" s="1836"/>
      <c r="F27" s="1836"/>
      <c r="G27" s="1835" t="s">
        <v>2824</v>
      </c>
      <c r="H27" s="1836"/>
    </row>
    <row r="28" spans="1:9">
      <c r="A28" s="1835" t="s">
        <v>2824</v>
      </c>
      <c r="B28" s="1836"/>
      <c r="C28" s="1836"/>
      <c r="D28" s="1836"/>
      <c r="E28" s="1836"/>
      <c r="F28" s="1836"/>
      <c r="G28" s="1835" t="s">
        <v>2824</v>
      </c>
      <c r="H28" s="1836"/>
    </row>
    <row r="29" spans="1:9">
      <c r="A29" s="1835" t="s">
        <v>2824</v>
      </c>
      <c r="B29" s="1836"/>
      <c r="C29" s="1836"/>
      <c r="D29" s="1836"/>
      <c r="E29" s="1836"/>
      <c r="F29" s="1836"/>
      <c r="G29" s="1835" t="s">
        <v>2824</v>
      </c>
      <c r="H29" s="1836"/>
    </row>
    <row r="30" spans="1:9">
      <c r="A30" s="1835" t="s">
        <v>2824</v>
      </c>
      <c r="B30" s="1836"/>
      <c r="C30" s="1836"/>
      <c r="D30" s="1836"/>
      <c r="E30" s="1836"/>
      <c r="F30" s="1836"/>
      <c r="G30" s="1835" t="s">
        <v>2824</v>
      </c>
      <c r="H30" s="1836"/>
    </row>
    <row r="31" spans="1:9">
      <c r="A31" s="1835" t="s">
        <v>2824</v>
      </c>
      <c r="B31" s="1836"/>
      <c r="C31" s="1836"/>
      <c r="D31" s="1836"/>
      <c r="E31" s="1836"/>
      <c r="F31" s="1836"/>
      <c r="G31" s="1835" t="s">
        <v>2824</v>
      </c>
      <c r="H31" s="1836"/>
    </row>
    <row r="32" spans="1:9">
      <c r="A32" s="1835" t="s">
        <v>2824</v>
      </c>
      <c r="B32" s="1836"/>
      <c r="C32" s="1836"/>
      <c r="D32" s="1836"/>
      <c r="E32" s="1836"/>
      <c r="F32" s="1836"/>
      <c r="G32" s="1835" t="s">
        <v>2824</v>
      </c>
      <c r="H32" s="1836"/>
    </row>
    <row r="33" spans="1:8">
      <c r="A33" s="1835" t="s">
        <v>2824</v>
      </c>
      <c r="B33" s="1836"/>
      <c r="C33" s="1836"/>
      <c r="D33" s="1836"/>
      <c r="E33" s="1836"/>
      <c r="F33" s="1836"/>
      <c r="G33" s="1835" t="s">
        <v>2824</v>
      </c>
      <c r="H33" s="1836"/>
    </row>
    <row r="34" spans="1:8">
      <c r="A34" s="1835" t="s">
        <v>2824</v>
      </c>
      <c r="B34" s="1836"/>
      <c r="C34" s="1836"/>
      <c r="D34" s="1836"/>
      <c r="E34" s="1836"/>
      <c r="F34" s="1836"/>
      <c r="G34" s="1835" t="s">
        <v>2824</v>
      </c>
      <c r="H34" s="1836"/>
    </row>
    <row r="35" spans="1:8">
      <c r="A35" s="1835" t="s">
        <v>2824</v>
      </c>
      <c r="B35" s="1836"/>
      <c r="C35" s="1836"/>
      <c r="D35" s="1836"/>
      <c r="E35" s="1836"/>
      <c r="F35" s="1836"/>
      <c r="G35" s="1835" t="s">
        <v>2824</v>
      </c>
      <c r="H35" s="1836"/>
    </row>
    <row r="36" spans="1:8">
      <c r="A36" s="1835"/>
      <c r="B36" s="1836"/>
      <c r="C36" s="1836"/>
      <c r="D36" s="1836"/>
      <c r="E36" s="1836"/>
      <c r="F36" s="1836"/>
      <c r="G36" s="1835"/>
      <c r="H36" s="1836"/>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G13:G36">
      <formula1>EvetHayir</formula1>
    </dataValidation>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topLeftCell="A7" zoomScale="85" zoomScaleNormal="85" workbookViewId="0">
      <selection activeCell="D18" sqref="D18"/>
    </sheetView>
  </sheetViews>
  <sheetFormatPr defaultRowHeight="15"/>
  <cols>
    <col min="1" max="1" width="28.85546875" style="1837" bestFit="1" customWidth="1"/>
    <col min="2" max="3" width="17.5703125" style="1837" bestFit="1" customWidth="1"/>
    <col min="4" max="4" width="10.5703125" style="1837" customWidth="1"/>
    <col min="5" max="5" width="17.28515625" style="1837" bestFit="1" customWidth="1"/>
    <col min="6" max="6" width="14.7109375" style="1837" customWidth="1"/>
    <col min="7" max="7" width="35" style="1837" bestFit="1" customWidth="1"/>
    <col min="8" max="8" width="23.28515625" style="1837" customWidth="1"/>
    <col min="9" max="9" width="22.28515625" hidden="1" customWidth="1"/>
  </cols>
  <sheetData>
    <row r="1" spans="1:9">
      <c r="A1" s="3816" t="s">
        <v>29</v>
      </c>
      <c r="B1" s="3816"/>
      <c r="C1" s="3816"/>
      <c r="D1" s="3816"/>
      <c r="E1" s="3817"/>
      <c r="F1" s="1826"/>
      <c r="G1" s="1827"/>
      <c r="H1" s="1827"/>
    </row>
    <row r="2" spans="1:9">
      <c r="A2" s="1828" t="s">
        <v>30</v>
      </c>
      <c r="B2" s="3818" t="s">
        <v>2769</v>
      </c>
      <c r="C2" s="3818"/>
      <c r="D2" s="3818"/>
      <c r="E2" s="3819"/>
      <c r="F2" s="1826"/>
      <c r="G2" s="1827"/>
      <c r="H2" s="1827"/>
    </row>
    <row r="3" spans="1:9">
      <c r="A3" s="1829" t="s">
        <v>31</v>
      </c>
      <c r="B3" s="3814" t="s">
        <v>2781</v>
      </c>
      <c r="C3" s="3814"/>
      <c r="D3" s="3814"/>
      <c r="E3" s="3815"/>
      <c r="F3" s="1826"/>
      <c r="G3" s="1827"/>
      <c r="H3" s="1827"/>
    </row>
    <row r="4" spans="1:9">
      <c r="A4" s="1828" t="s">
        <v>32</v>
      </c>
      <c r="B4" s="3818">
        <v>1</v>
      </c>
      <c r="C4" s="3818"/>
      <c r="D4" s="3818"/>
      <c r="E4" s="3819"/>
      <c r="F4" s="1826"/>
      <c r="G4" s="1827"/>
      <c r="H4" s="1827"/>
    </row>
    <row r="5" spans="1:9">
      <c r="A5" s="1828" t="s">
        <v>33</v>
      </c>
      <c r="B5" s="3820"/>
      <c r="C5" s="3820"/>
      <c r="D5" s="3820"/>
      <c r="E5" s="3821"/>
      <c r="F5" s="1826"/>
      <c r="G5" s="1827"/>
      <c r="H5" s="1827"/>
    </row>
    <row r="6" spans="1:9">
      <c r="A6" s="1828" t="s">
        <v>34</v>
      </c>
      <c r="B6" s="3822"/>
      <c r="C6" s="3822"/>
      <c r="D6" s="3822"/>
      <c r="E6" s="3823"/>
      <c r="F6" s="1826"/>
      <c r="G6" s="1827"/>
      <c r="H6" s="1827"/>
    </row>
    <row r="7" spans="1:9">
      <c r="A7" s="1828" t="s">
        <v>35</v>
      </c>
      <c r="B7" s="3810"/>
      <c r="C7" s="3810"/>
      <c r="D7" s="3810"/>
      <c r="E7" s="3811"/>
      <c r="F7" s="1826"/>
      <c r="G7" s="1827"/>
      <c r="H7" s="1827"/>
    </row>
    <row r="8" spans="1:9">
      <c r="A8" s="1828" t="s">
        <v>36</v>
      </c>
      <c r="B8" s="3812"/>
      <c r="C8" s="3812"/>
      <c r="D8" s="3812"/>
      <c r="E8" s="3813"/>
      <c r="F8" s="1826"/>
      <c r="G8" s="1827"/>
      <c r="H8" s="1827"/>
    </row>
    <row r="9" spans="1:9">
      <c r="A9" s="1828" t="s">
        <v>198</v>
      </c>
      <c r="B9" s="3814" t="s">
        <v>414</v>
      </c>
      <c r="C9" s="3814"/>
      <c r="D9" s="3814"/>
      <c r="E9" s="3814"/>
      <c r="F9" s="1827"/>
      <c r="G9" s="1827"/>
      <c r="H9" s="1827"/>
    </row>
    <row r="10" spans="1:9">
      <c r="A10" s="1827"/>
      <c r="B10" s="1827"/>
      <c r="C10" s="1827"/>
      <c r="D10" s="1827"/>
      <c r="E10" s="1827"/>
      <c r="F10" s="1827"/>
      <c r="G10" s="1827"/>
      <c r="H10" s="1827"/>
    </row>
    <row r="11" spans="1:9" ht="51.75">
      <c r="A11" s="1839" t="s">
        <v>2790</v>
      </c>
      <c r="B11" s="1847" t="s">
        <v>2792</v>
      </c>
      <c r="C11" s="1847" t="s">
        <v>2864</v>
      </c>
      <c r="D11" s="1839" t="s">
        <v>2797</v>
      </c>
      <c r="E11" s="1839" t="s">
        <v>2798</v>
      </c>
      <c r="F11" s="1839" t="s">
        <v>2799</v>
      </c>
      <c r="G11" s="1847" t="s">
        <v>2803</v>
      </c>
      <c r="H11" s="1847" t="s">
        <v>2806</v>
      </c>
    </row>
    <row r="12" spans="1:9" ht="120">
      <c r="A12" s="1834" t="s">
        <v>2845</v>
      </c>
      <c r="B12" s="1834" t="s">
        <v>2809</v>
      </c>
      <c r="C12" s="1834" t="s">
        <v>2865</v>
      </c>
      <c r="D12" s="1834" t="s">
        <v>2814</v>
      </c>
      <c r="E12" s="1834" t="s">
        <v>2866</v>
      </c>
      <c r="F12" s="1834" t="s">
        <v>2816</v>
      </c>
      <c r="G12" s="1834" t="s">
        <v>2820</v>
      </c>
      <c r="H12" s="1834" t="s">
        <v>2823</v>
      </c>
      <c r="I12" t="s">
        <v>2867</v>
      </c>
    </row>
    <row r="13" spans="1:9">
      <c r="A13" s="1835" t="s">
        <v>2824</v>
      </c>
      <c r="B13" s="1836"/>
      <c r="C13" s="1836"/>
      <c r="D13" s="1836"/>
      <c r="E13" s="1836"/>
      <c r="F13" s="1836"/>
      <c r="G13" s="1836"/>
      <c r="H13" s="1836"/>
      <c r="I13" t="s">
        <v>2868</v>
      </c>
    </row>
    <row r="14" spans="1:9">
      <c r="A14" s="1835" t="s">
        <v>2824</v>
      </c>
      <c r="B14" s="1836"/>
      <c r="C14" s="1836"/>
      <c r="D14" s="1836"/>
      <c r="E14" s="1836"/>
      <c r="F14" s="1836"/>
      <c r="G14" s="1836"/>
      <c r="H14" s="1836"/>
      <c r="I14" t="s">
        <v>2869</v>
      </c>
    </row>
    <row r="15" spans="1:9">
      <c r="A15" s="1835" t="s">
        <v>2824</v>
      </c>
      <c r="B15" s="1836"/>
      <c r="C15" s="1836"/>
      <c r="D15" s="1836"/>
      <c r="E15" s="1836"/>
      <c r="F15" s="1836"/>
      <c r="G15" s="1836"/>
      <c r="H15" s="1836"/>
    </row>
    <row r="16" spans="1:9">
      <c r="A16" s="1835" t="s">
        <v>2824</v>
      </c>
      <c r="B16" s="1836"/>
      <c r="C16" s="1836"/>
      <c r="D16" s="1836"/>
      <c r="E16" s="1836"/>
      <c r="F16" s="1836"/>
      <c r="G16" s="1836"/>
      <c r="H16" s="1836"/>
    </row>
    <row r="17" spans="1:9">
      <c r="A17" s="1835" t="s">
        <v>2824</v>
      </c>
      <c r="B17" s="1836"/>
      <c r="C17" s="1836"/>
      <c r="D17" s="1836"/>
      <c r="E17" s="1836"/>
      <c r="F17" s="1836"/>
      <c r="G17" s="1836"/>
      <c r="H17" s="1836"/>
      <c r="I17" t="s">
        <v>2168</v>
      </c>
    </row>
    <row r="18" spans="1:9">
      <c r="A18" s="1835" t="s">
        <v>2824</v>
      </c>
      <c r="B18" s="1836"/>
      <c r="C18" s="1836"/>
      <c r="D18" s="1836"/>
      <c r="E18" s="1836"/>
      <c r="F18" s="1836"/>
      <c r="G18" s="1836"/>
      <c r="H18" s="1836"/>
      <c r="I18" t="s">
        <v>2169</v>
      </c>
    </row>
    <row r="19" spans="1:9">
      <c r="A19" s="1835" t="s">
        <v>2824</v>
      </c>
      <c r="B19" s="1836"/>
      <c r="C19" s="1836"/>
      <c r="D19" s="1836"/>
      <c r="E19" s="1836"/>
      <c r="F19" s="1836"/>
      <c r="G19" s="1836"/>
      <c r="H19" s="1836"/>
    </row>
    <row r="20" spans="1:9">
      <c r="A20" s="1835" t="s">
        <v>2824</v>
      </c>
      <c r="B20" s="1836"/>
      <c r="C20" s="1836"/>
      <c r="D20" s="1836"/>
      <c r="E20" s="1836"/>
      <c r="F20" s="1836"/>
      <c r="G20" s="1836"/>
      <c r="H20" s="1836"/>
    </row>
    <row r="21" spans="1:9">
      <c r="A21" s="1835" t="s">
        <v>2824</v>
      </c>
      <c r="B21" s="1836"/>
      <c r="C21" s="1836"/>
      <c r="D21" s="1836"/>
      <c r="E21" s="1836"/>
      <c r="F21" s="1836"/>
      <c r="G21" s="1836"/>
      <c r="H21" s="1836"/>
    </row>
    <row r="22" spans="1:9">
      <c r="A22" s="1835" t="s">
        <v>2824</v>
      </c>
      <c r="B22" s="1836"/>
      <c r="C22" s="1836"/>
      <c r="D22" s="1836"/>
      <c r="E22" s="1836"/>
      <c r="F22" s="1836"/>
      <c r="G22" s="1836"/>
      <c r="H22" s="1836"/>
    </row>
    <row r="23" spans="1:9">
      <c r="A23" s="1835" t="s">
        <v>2824</v>
      </c>
      <c r="B23" s="1836"/>
      <c r="C23" s="1836"/>
      <c r="D23" s="1836"/>
      <c r="E23" s="1836"/>
      <c r="F23" s="1836"/>
      <c r="G23" s="1836"/>
      <c r="H23" s="1836"/>
    </row>
    <row r="24" spans="1:9">
      <c r="A24" s="1835" t="s">
        <v>2824</v>
      </c>
      <c r="B24" s="1836"/>
      <c r="C24" s="1836"/>
      <c r="D24" s="1836"/>
      <c r="E24" s="1836"/>
      <c r="F24" s="1836"/>
      <c r="G24" s="1836"/>
      <c r="H24" s="1836"/>
    </row>
    <row r="25" spans="1:9">
      <c r="A25" s="1835" t="s">
        <v>2824</v>
      </c>
      <c r="B25" s="1836"/>
      <c r="C25" s="1836"/>
      <c r="D25" s="1836"/>
      <c r="E25" s="1836"/>
      <c r="F25" s="1836"/>
      <c r="G25" s="1836"/>
      <c r="H25" s="1836"/>
    </row>
    <row r="26" spans="1:9">
      <c r="A26" s="1835" t="s">
        <v>2824</v>
      </c>
      <c r="B26" s="1836"/>
      <c r="C26" s="1836"/>
      <c r="D26" s="1836"/>
      <c r="E26" s="1836"/>
      <c r="F26" s="1836"/>
      <c r="G26" s="1836"/>
      <c r="H26" s="1836"/>
    </row>
    <row r="27" spans="1:9">
      <c r="A27" s="1835" t="s">
        <v>2824</v>
      </c>
      <c r="B27" s="1836"/>
      <c r="C27" s="1836"/>
      <c r="D27" s="1836"/>
      <c r="E27" s="1836"/>
      <c r="F27" s="1836"/>
      <c r="G27" s="1836"/>
      <c r="H27" s="1836"/>
    </row>
    <row r="28" spans="1:9">
      <c r="A28" s="1835" t="s">
        <v>2824</v>
      </c>
      <c r="B28" s="1836"/>
      <c r="C28" s="1836"/>
      <c r="D28" s="1836"/>
      <c r="E28" s="1836"/>
      <c r="F28" s="1836"/>
      <c r="G28" s="1836"/>
      <c r="H28" s="1836"/>
    </row>
    <row r="29" spans="1:9">
      <c r="A29" s="1835" t="s">
        <v>2824</v>
      </c>
      <c r="B29" s="1836"/>
      <c r="C29" s="1836"/>
      <c r="D29" s="1836"/>
      <c r="E29" s="1836"/>
      <c r="F29" s="1836"/>
      <c r="G29" s="1836"/>
      <c r="H29" s="1836"/>
    </row>
    <row r="30" spans="1:9">
      <c r="A30" s="1835" t="s">
        <v>2824</v>
      </c>
      <c r="B30" s="1836"/>
      <c r="C30" s="1836"/>
      <c r="D30" s="1836"/>
      <c r="E30" s="1836"/>
      <c r="F30" s="1836"/>
      <c r="G30" s="1836"/>
      <c r="H30" s="1836"/>
    </row>
    <row r="31" spans="1:9">
      <c r="A31" s="1835" t="s">
        <v>2824</v>
      </c>
      <c r="B31" s="1836"/>
      <c r="C31" s="1836"/>
      <c r="D31" s="1836"/>
      <c r="E31" s="1836"/>
      <c r="F31" s="1836"/>
      <c r="G31" s="1836"/>
      <c r="H31" s="1836"/>
    </row>
    <row r="32" spans="1:9">
      <c r="A32" s="1835" t="s">
        <v>2824</v>
      </c>
      <c r="B32" s="1836"/>
      <c r="C32" s="1836"/>
      <c r="D32" s="1836"/>
      <c r="E32" s="1836"/>
      <c r="F32" s="1836"/>
      <c r="G32" s="1836"/>
      <c r="H32" s="1836"/>
    </row>
    <row r="33" spans="1:8">
      <c r="A33" s="1835" t="s">
        <v>2824</v>
      </c>
      <c r="B33" s="1836"/>
      <c r="C33" s="1836"/>
      <c r="D33" s="1836"/>
      <c r="E33" s="1836"/>
      <c r="F33" s="1836"/>
      <c r="G33" s="1836"/>
      <c r="H33" s="1836"/>
    </row>
    <row r="34" spans="1:8">
      <c r="A34" s="1835" t="s">
        <v>2824</v>
      </c>
      <c r="B34" s="1836"/>
      <c r="C34" s="1836"/>
      <c r="D34" s="1836"/>
      <c r="E34" s="1836"/>
      <c r="F34" s="1836"/>
      <c r="G34" s="1836"/>
      <c r="H34" s="1836"/>
    </row>
    <row r="35" spans="1:8">
      <c r="A35" s="1835" t="s">
        <v>2824</v>
      </c>
      <c r="B35" s="1836"/>
      <c r="C35" s="1836"/>
      <c r="D35" s="1836"/>
      <c r="E35" s="1836"/>
      <c r="F35" s="1836"/>
      <c r="G35" s="1836"/>
      <c r="H35" s="1836"/>
    </row>
    <row r="36" spans="1:8">
      <c r="A36" s="1835" t="s">
        <v>2824</v>
      </c>
      <c r="B36" s="1836"/>
      <c r="C36" s="1836"/>
      <c r="D36" s="1836"/>
      <c r="E36" s="1836"/>
      <c r="F36" s="1836"/>
      <c r="G36" s="1836"/>
      <c r="H36" s="1836"/>
    </row>
    <row r="37" spans="1:8">
      <c r="A37" s="1835"/>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4" zoomScale="85" zoomScaleNormal="85" workbookViewId="0">
      <selection activeCell="A16" sqref="A16"/>
    </sheetView>
  </sheetViews>
  <sheetFormatPr defaultRowHeight="15"/>
  <cols>
    <col min="1" max="1" width="28.85546875" style="1837" bestFit="1" customWidth="1"/>
    <col min="2" max="2" width="26.42578125" style="1837" customWidth="1"/>
    <col min="3" max="3" width="17.5703125" style="1837" bestFit="1" customWidth="1"/>
    <col min="4" max="4" width="10.42578125" style="1837" customWidth="1"/>
    <col min="5" max="5" width="17.28515625" style="1837" bestFit="1" customWidth="1"/>
    <col min="6" max="6" width="26.42578125" style="1837" customWidth="1"/>
    <col min="7" max="7" width="22.28515625" hidden="1" customWidth="1"/>
    <col min="8" max="8" width="74.42578125" customWidth="1"/>
  </cols>
  <sheetData>
    <row r="1" spans="1:8">
      <c r="A1" s="3816" t="s">
        <v>29</v>
      </c>
      <c r="B1" s="3816"/>
      <c r="C1" s="3816"/>
      <c r="D1" s="3816"/>
      <c r="E1" s="3816"/>
      <c r="F1" s="1827"/>
    </row>
    <row r="2" spans="1:8">
      <c r="A2" s="1828" t="s">
        <v>30</v>
      </c>
      <c r="B2" s="3818" t="s">
        <v>2770</v>
      </c>
      <c r="C2" s="3818"/>
      <c r="D2" s="3818"/>
      <c r="E2" s="3818"/>
      <c r="F2" s="1827"/>
    </row>
    <row r="3" spans="1:8">
      <c r="A3" s="1829" t="s">
        <v>31</v>
      </c>
      <c r="B3" s="3814" t="s">
        <v>2782</v>
      </c>
      <c r="C3" s="3814"/>
      <c r="D3" s="3814"/>
      <c r="E3" s="3814"/>
      <c r="F3" s="1827"/>
    </row>
    <row r="4" spans="1:8">
      <c r="A4" s="1828" t="s">
        <v>32</v>
      </c>
      <c r="B4" s="3818">
        <v>1</v>
      </c>
      <c r="C4" s="3818"/>
      <c r="D4" s="3818"/>
      <c r="E4" s="3818"/>
      <c r="F4" s="1827"/>
    </row>
    <row r="5" spans="1:8">
      <c r="A5" s="1828" t="s">
        <v>33</v>
      </c>
      <c r="B5" s="3820"/>
      <c r="C5" s="3820"/>
      <c r="D5" s="3820"/>
      <c r="E5" s="3820"/>
      <c r="F5" s="1827"/>
    </row>
    <row r="6" spans="1:8">
      <c r="A6" s="1828" t="s">
        <v>34</v>
      </c>
      <c r="B6" s="3822"/>
      <c r="C6" s="3822"/>
      <c r="D6" s="3822"/>
      <c r="E6" s="3822"/>
      <c r="F6" s="1827"/>
    </row>
    <row r="7" spans="1:8">
      <c r="A7" s="1828" t="s">
        <v>35</v>
      </c>
      <c r="B7" s="3810"/>
      <c r="C7" s="3810"/>
      <c r="D7" s="3810"/>
      <c r="E7" s="3810"/>
      <c r="F7" s="1827"/>
    </row>
    <row r="8" spans="1:8">
      <c r="A8" s="1828" t="s">
        <v>36</v>
      </c>
      <c r="B8" s="3812"/>
      <c r="C8" s="3812"/>
      <c r="D8" s="3812"/>
      <c r="E8" s="3812"/>
      <c r="F8" s="1827"/>
    </row>
    <row r="9" spans="1:8">
      <c r="A9" s="1828" t="s">
        <v>198</v>
      </c>
      <c r="B9" s="3814" t="s">
        <v>414</v>
      </c>
      <c r="C9" s="3814"/>
      <c r="D9" s="3814"/>
      <c r="E9" s="3814"/>
      <c r="F9" s="1827"/>
    </row>
    <row r="10" spans="1:8" s="1846" customFormat="1">
      <c r="A10" s="1827"/>
      <c r="B10" s="1827"/>
      <c r="C10" s="1827"/>
      <c r="D10" s="1827"/>
      <c r="E10" s="1827"/>
      <c r="F10" s="1827"/>
    </row>
    <row r="11" spans="1:8" ht="34.5">
      <c r="A11" s="1839" t="s">
        <v>2790</v>
      </c>
      <c r="B11" s="1847" t="s">
        <v>2791</v>
      </c>
      <c r="C11" s="1847" t="s">
        <v>2792</v>
      </c>
      <c r="D11" s="1839" t="s">
        <v>2797</v>
      </c>
      <c r="E11" s="1839" t="s">
        <v>2798</v>
      </c>
      <c r="F11" s="1847" t="s">
        <v>2870</v>
      </c>
    </row>
    <row r="12" spans="1:8" ht="120">
      <c r="A12" s="1834" t="s">
        <v>2807</v>
      </c>
      <c r="B12" s="1834" t="s">
        <v>2808</v>
      </c>
      <c r="C12" s="1834" t="s">
        <v>2809</v>
      </c>
      <c r="D12" s="1834" t="s">
        <v>2814</v>
      </c>
      <c r="E12" s="1834" t="s">
        <v>2866</v>
      </c>
      <c r="F12" s="1834" t="s">
        <v>2871</v>
      </c>
      <c r="G12" t="s">
        <v>2872</v>
      </c>
    </row>
    <row r="13" spans="1:8" ht="15.75" customHeight="1">
      <c r="A13" s="1835" t="s">
        <v>2824</v>
      </c>
      <c r="B13" s="1836"/>
      <c r="C13" s="1836"/>
      <c r="D13" s="1836"/>
      <c r="E13" s="1836"/>
      <c r="F13" s="1836"/>
      <c r="G13" t="s">
        <v>2873</v>
      </c>
      <c r="H13" s="3824" t="s">
        <v>2874</v>
      </c>
    </row>
    <row r="14" spans="1:8">
      <c r="A14" s="1835" t="s">
        <v>2824</v>
      </c>
      <c r="B14" s="1836"/>
      <c r="C14" s="1836"/>
      <c r="D14" s="1836"/>
      <c r="E14" s="1836"/>
      <c r="F14" s="1836"/>
      <c r="G14" t="s">
        <v>2875</v>
      </c>
      <c r="H14" s="3824"/>
    </row>
    <row r="15" spans="1:8">
      <c r="A15" s="1835" t="s">
        <v>2824</v>
      </c>
      <c r="B15" s="1836"/>
      <c r="C15" s="1836"/>
      <c r="D15" s="1836"/>
      <c r="E15" s="1836"/>
      <c r="F15" s="1836"/>
      <c r="G15" t="s">
        <v>2876</v>
      </c>
      <c r="H15" s="3824"/>
    </row>
    <row r="16" spans="1:8">
      <c r="A16" s="1835" t="s">
        <v>2824</v>
      </c>
      <c r="B16" s="1836"/>
      <c r="C16" s="1836"/>
      <c r="D16" s="1836"/>
      <c r="E16" s="1836"/>
      <c r="F16" s="1836"/>
      <c r="G16" t="s">
        <v>2877</v>
      </c>
      <c r="H16" s="3824"/>
    </row>
    <row r="17" spans="1:8">
      <c r="A17" s="1835" t="s">
        <v>2824</v>
      </c>
      <c r="B17" s="1836"/>
      <c r="C17" s="1836"/>
      <c r="D17" s="1836"/>
      <c r="E17" s="1836"/>
      <c r="F17" s="1836"/>
      <c r="G17" t="s">
        <v>265</v>
      </c>
      <c r="H17" s="3824"/>
    </row>
    <row r="18" spans="1:8">
      <c r="A18" s="1835" t="s">
        <v>2824</v>
      </c>
      <c r="B18" s="1836"/>
      <c r="C18" s="1836"/>
      <c r="D18" s="1836"/>
      <c r="E18" s="1836"/>
      <c r="F18" s="1836"/>
      <c r="H18" s="3824"/>
    </row>
    <row r="19" spans="1:8">
      <c r="A19" s="1835" t="s">
        <v>2824</v>
      </c>
      <c r="B19" s="1836"/>
      <c r="C19" s="1836"/>
      <c r="D19" s="1836"/>
      <c r="E19" s="1836"/>
      <c r="F19" s="1836"/>
      <c r="H19" s="3824"/>
    </row>
    <row r="20" spans="1:8">
      <c r="A20" s="1835" t="s">
        <v>2824</v>
      </c>
      <c r="B20" s="1836"/>
      <c r="C20" s="1836"/>
      <c r="D20" s="1836"/>
      <c r="E20" s="1836"/>
      <c r="F20" s="1836"/>
      <c r="H20" s="3824"/>
    </row>
    <row r="21" spans="1:8">
      <c r="A21" s="1835" t="s">
        <v>2824</v>
      </c>
      <c r="B21" s="1836"/>
      <c r="C21" s="1836"/>
      <c r="D21" s="1836"/>
      <c r="E21" s="1836"/>
      <c r="F21" s="1836"/>
      <c r="H21" s="3824"/>
    </row>
    <row r="22" spans="1:8">
      <c r="A22" s="1835" t="s">
        <v>2824</v>
      </c>
      <c r="B22" s="1836"/>
      <c r="C22" s="1836"/>
      <c r="D22" s="1836"/>
      <c r="E22" s="1836"/>
      <c r="F22" s="1836"/>
      <c r="H22" s="3824"/>
    </row>
    <row r="23" spans="1:8">
      <c r="A23" s="1835" t="s">
        <v>2824</v>
      </c>
      <c r="B23" s="1836"/>
      <c r="C23" s="1836"/>
      <c r="D23" s="1836"/>
      <c r="E23" s="1836"/>
      <c r="F23" s="1836"/>
    </row>
    <row r="24" spans="1:8">
      <c r="A24" s="1835" t="s">
        <v>2824</v>
      </c>
      <c r="B24" s="1836"/>
      <c r="C24" s="1836"/>
      <c r="D24" s="1836"/>
      <c r="E24" s="1836"/>
      <c r="F24" s="1836"/>
    </row>
    <row r="25" spans="1:8">
      <c r="A25" s="1835" t="s">
        <v>2824</v>
      </c>
      <c r="B25" s="1836"/>
      <c r="C25" s="1836"/>
      <c r="D25" s="1836"/>
      <c r="E25" s="1836"/>
      <c r="F25" s="1836"/>
    </row>
    <row r="26" spans="1:8">
      <c r="A26" s="1835" t="s">
        <v>2824</v>
      </c>
      <c r="B26" s="1836"/>
      <c r="C26" s="1836"/>
      <c r="D26" s="1836"/>
      <c r="E26" s="1836"/>
      <c r="F26" s="1836"/>
    </row>
    <row r="27" spans="1:8">
      <c r="A27" s="1835" t="s">
        <v>2824</v>
      </c>
      <c r="B27" s="1836"/>
      <c r="C27" s="1836"/>
      <c r="D27" s="1836"/>
      <c r="E27" s="1836"/>
      <c r="F27" s="1836"/>
    </row>
    <row r="28" spans="1:8">
      <c r="A28" s="1835" t="s">
        <v>2824</v>
      </c>
      <c r="B28" s="1836"/>
      <c r="C28" s="1836"/>
      <c r="D28" s="1836"/>
      <c r="E28" s="1836"/>
      <c r="F28" s="1836"/>
    </row>
    <row r="29" spans="1:8">
      <c r="A29" s="1835" t="s">
        <v>2824</v>
      </c>
      <c r="B29" s="1836"/>
      <c r="C29" s="1836"/>
      <c r="D29" s="1836"/>
      <c r="E29" s="1836"/>
      <c r="F29" s="1836"/>
    </row>
    <row r="30" spans="1:8">
      <c r="A30" s="1835" t="s">
        <v>2824</v>
      </c>
      <c r="B30" s="1836"/>
      <c r="C30" s="1836"/>
      <c r="D30" s="1836"/>
      <c r="E30" s="1836"/>
      <c r="F30" s="1836"/>
    </row>
    <row r="31" spans="1:8">
      <c r="A31" s="1835" t="s">
        <v>2824</v>
      </c>
      <c r="B31" s="1836"/>
      <c r="C31" s="1836"/>
      <c r="D31" s="1836"/>
      <c r="E31" s="1836"/>
      <c r="F31" s="1836"/>
    </row>
    <row r="32" spans="1:8">
      <c r="A32" s="1835" t="s">
        <v>2824</v>
      </c>
      <c r="B32" s="1836"/>
      <c r="C32" s="1836"/>
      <c r="D32" s="1836"/>
      <c r="E32" s="1836"/>
      <c r="F32" s="1836"/>
    </row>
    <row r="33" spans="1:6">
      <c r="A33" s="1835" t="s">
        <v>2824</v>
      </c>
      <c r="B33" s="1836"/>
      <c r="C33" s="1836"/>
      <c r="D33" s="1836"/>
      <c r="E33" s="1836"/>
      <c r="F33" s="1836"/>
    </row>
    <row r="34" spans="1:6">
      <c r="A34" s="1835" t="s">
        <v>2824</v>
      </c>
      <c r="B34" s="1836"/>
      <c r="C34" s="1836"/>
      <c r="D34" s="1836"/>
      <c r="E34" s="1836"/>
      <c r="F34" s="1836"/>
    </row>
    <row r="35" spans="1:6">
      <c r="A35" s="1835" t="s">
        <v>2824</v>
      </c>
      <c r="B35" s="1836"/>
      <c r="C35" s="1836"/>
      <c r="D35" s="1836"/>
      <c r="E35" s="1836"/>
      <c r="F35" s="1836"/>
    </row>
    <row r="36" spans="1:6">
      <c r="A36" s="1835" t="s">
        <v>2824</v>
      </c>
      <c r="B36" s="1836"/>
      <c r="C36" s="1836"/>
      <c r="D36" s="1836"/>
      <c r="E36" s="1836"/>
      <c r="F36" s="1836"/>
    </row>
  </sheetData>
  <sheetProtection password="CF2D" sheet="1" objects="1" scenarios="1" formatRows="0"/>
  <mergeCells count="10">
    <mergeCell ref="B7:E7"/>
    <mergeCell ref="B8:E8"/>
    <mergeCell ref="B9:E9"/>
    <mergeCell ref="H13:H22"/>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pageSetup paperSize="9" orientation="portrait" r:id="rId1"/>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zoomScale="85" zoomScaleNormal="85" workbookViewId="0">
      <selection activeCell="M37" sqref="M37"/>
    </sheetView>
  </sheetViews>
  <sheetFormatPr defaultRowHeight="15"/>
  <cols>
    <col min="1" max="1" width="35.5703125" style="1837" customWidth="1"/>
    <col min="2" max="2" width="26.42578125" style="1837" customWidth="1"/>
    <col min="3" max="4" width="17.5703125" style="1837" bestFit="1" customWidth="1"/>
    <col min="5" max="5" width="13.140625" style="1837" customWidth="1"/>
    <col min="6" max="6" width="17.28515625" style="1837" bestFit="1" customWidth="1"/>
    <col min="7" max="7" width="20.85546875" style="1837" customWidth="1"/>
    <col min="8" max="8" width="25" style="1837" customWidth="1"/>
    <col min="9" max="9" width="26.28515625" style="1837" customWidth="1"/>
    <col min="10" max="10" width="26.140625" style="1837" bestFit="1" customWidth="1"/>
    <col min="11" max="11" width="35" style="1837" bestFit="1" customWidth="1"/>
    <col min="12" max="12" width="23.28515625" style="1837" customWidth="1"/>
    <col min="13" max="13" width="30.85546875" style="1837" bestFit="1" customWidth="1"/>
    <col min="14" max="14" width="22.28515625" hidden="1" customWidth="1"/>
  </cols>
  <sheetData>
    <row r="1" spans="1:14">
      <c r="A1" s="3816" t="s">
        <v>29</v>
      </c>
      <c r="B1" s="3816"/>
      <c r="C1" s="3816"/>
      <c r="D1" s="3816"/>
      <c r="E1" s="3817"/>
      <c r="F1" s="1848"/>
      <c r="G1" s="1827"/>
      <c r="H1" s="1827"/>
      <c r="I1" s="1827"/>
      <c r="J1" s="1827"/>
      <c r="K1" s="1827"/>
      <c r="L1" s="1827"/>
      <c r="M1" s="1827"/>
    </row>
    <row r="2" spans="1:14">
      <c r="A2" s="1828" t="s">
        <v>30</v>
      </c>
      <c r="B2" s="3818" t="s">
        <v>2771</v>
      </c>
      <c r="C2" s="3818"/>
      <c r="D2" s="3818"/>
      <c r="E2" s="3819"/>
      <c r="F2" s="1848"/>
      <c r="G2" s="1827"/>
      <c r="H2" s="1827"/>
      <c r="I2" s="1827"/>
      <c r="J2" s="1827"/>
      <c r="K2" s="1827"/>
      <c r="L2" s="1827"/>
      <c r="M2" s="1827"/>
    </row>
    <row r="3" spans="1:14">
      <c r="A3" s="1829" t="s">
        <v>31</v>
      </c>
      <c r="B3" s="3814" t="s">
        <v>2783</v>
      </c>
      <c r="C3" s="3814"/>
      <c r="D3" s="3814"/>
      <c r="E3" s="3815"/>
      <c r="F3" s="1848"/>
      <c r="G3" s="1827"/>
      <c r="H3" s="1827"/>
      <c r="I3" s="1827"/>
      <c r="J3" s="1827"/>
      <c r="K3" s="1827"/>
      <c r="L3" s="1827"/>
      <c r="M3" s="1827"/>
    </row>
    <row r="4" spans="1:14">
      <c r="A4" s="1828" t="s">
        <v>32</v>
      </c>
      <c r="B4" s="3818">
        <v>1</v>
      </c>
      <c r="C4" s="3818"/>
      <c r="D4" s="3818"/>
      <c r="E4" s="3819"/>
      <c r="F4" s="1848"/>
      <c r="G4" s="1827"/>
      <c r="H4" s="1827"/>
      <c r="I4" s="1827"/>
      <c r="J4" s="1827"/>
      <c r="K4" s="1827"/>
      <c r="L4" s="1827"/>
      <c r="M4" s="1827"/>
    </row>
    <row r="5" spans="1:14">
      <c r="A5" s="1828" t="s">
        <v>33</v>
      </c>
      <c r="B5" s="3820"/>
      <c r="C5" s="3820"/>
      <c r="D5" s="3820"/>
      <c r="E5" s="3821"/>
      <c r="F5" s="1848"/>
      <c r="G5" s="1827"/>
      <c r="H5" s="1827"/>
      <c r="I5" s="1827"/>
      <c r="J5" s="1827"/>
      <c r="K5" s="1827"/>
      <c r="L5" s="1827"/>
      <c r="M5" s="1827"/>
    </row>
    <row r="6" spans="1:14">
      <c r="A6" s="1828" t="s">
        <v>34</v>
      </c>
      <c r="B6" s="3822"/>
      <c r="C6" s="3822"/>
      <c r="D6" s="3822"/>
      <c r="E6" s="3823"/>
      <c r="F6" s="1848"/>
      <c r="G6" s="1827"/>
      <c r="H6" s="1827"/>
      <c r="I6" s="1827"/>
      <c r="J6" s="1827"/>
      <c r="K6" s="1827"/>
      <c r="L6" s="1827"/>
      <c r="M6" s="1827"/>
    </row>
    <row r="7" spans="1:14">
      <c r="A7" s="1828" t="s">
        <v>35</v>
      </c>
      <c r="B7" s="3810"/>
      <c r="C7" s="3810"/>
      <c r="D7" s="3810"/>
      <c r="E7" s="3811"/>
      <c r="F7" s="1849"/>
      <c r="G7" s="1827"/>
      <c r="H7" s="1827"/>
      <c r="I7" s="1827"/>
      <c r="J7" s="1827"/>
      <c r="K7" s="1827"/>
      <c r="L7" s="1827"/>
      <c r="M7" s="1827"/>
    </row>
    <row r="8" spans="1:14">
      <c r="A8" s="1828" t="s">
        <v>36</v>
      </c>
      <c r="B8" s="3812"/>
      <c r="C8" s="3812"/>
      <c r="D8" s="3812"/>
      <c r="E8" s="3813"/>
      <c r="F8" s="1848"/>
      <c r="G8" s="1827"/>
      <c r="H8" s="1827"/>
      <c r="I8" s="1827"/>
      <c r="J8" s="1827"/>
      <c r="K8" s="1827"/>
      <c r="L8" s="1827"/>
      <c r="M8" s="1827"/>
    </row>
    <row r="9" spans="1:14">
      <c r="A9" s="1828" t="s">
        <v>198</v>
      </c>
      <c r="B9" s="3814" t="s">
        <v>414</v>
      </c>
      <c r="C9" s="3814"/>
      <c r="D9" s="3814"/>
      <c r="E9" s="3815"/>
      <c r="F9" s="1848"/>
      <c r="G9" s="1827"/>
      <c r="H9" s="1827"/>
      <c r="I9" s="1827"/>
      <c r="J9" s="1827"/>
      <c r="K9" s="1827"/>
      <c r="L9" s="1827"/>
      <c r="M9" s="1827"/>
    </row>
    <row r="10" spans="1:14">
      <c r="A10" s="1830"/>
      <c r="B10" s="1830"/>
      <c r="C10" s="1830"/>
      <c r="D10" s="1830"/>
      <c r="E10" s="1830"/>
      <c r="F10" s="1830"/>
      <c r="G10" s="1830"/>
      <c r="H10" s="1830"/>
      <c r="I10" s="1830"/>
      <c r="J10" s="1830"/>
      <c r="K10" s="1830"/>
      <c r="L10" s="1830"/>
      <c r="M10" s="1830"/>
    </row>
    <row r="11" spans="1:14" ht="51.75">
      <c r="A11" s="1831" t="s">
        <v>2790</v>
      </c>
      <c r="B11" s="1832" t="s">
        <v>2791</v>
      </c>
      <c r="C11" s="1832" t="s">
        <v>2792</v>
      </c>
      <c r="D11" s="1832" t="s">
        <v>2793</v>
      </c>
      <c r="E11" s="1831" t="s">
        <v>2797</v>
      </c>
      <c r="F11" s="1831" t="s">
        <v>2798</v>
      </c>
      <c r="G11" s="1831" t="s">
        <v>2799</v>
      </c>
      <c r="H11" s="1831" t="s">
        <v>2800</v>
      </c>
      <c r="I11" s="1831" t="s">
        <v>2801</v>
      </c>
      <c r="J11" s="1831" t="s">
        <v>2802</v>
      </c>
      <c r="K11" s="1832" t="s">
        <v>2803</v>
      </c>
      <c r="L11" s="1832" t="s">
        <v>2806</v>
      </c>
      <c r="M11" s="1832" t="s">
        <v>2805</v>
      </c>
    </row>
    <row r="12" spans="1:14" ht="150">
      <c r="A12" s="1834" t="s">
        <v>2807</v>
      </c>
      <c r="B12" s="1834" t="s">
        <v>2808</v>
      </c>
      <c r="C12" s="1834" t="s">
        <v>2809</v>
      </c>
      <c r="D12" s="1834" t="s">
        <v>2810</v>
      </c>
      <c r="E12" s="1834" t="s">
        <v>2814</v>
      </c>
      <c r="F12" s="1834" t="s">
        <v>2815</v>
      </c>
      <c r="G12" s="1834" t="s">
        <v>2816</v>
      </c>
      <c r="H12" s="1834" t="s">
        <v>2817</v>
      </c>
      <c r="I12" s="1834" t="s">
        <v>2818</v>
      </c>
      <c r="J12" s="1834" t="s">
        <v>2819</v>
      </c>
      <c r="K12" s="1834" t="s">
        <v>2820</v>
      </c>
      <c r="L12" s="1834" t="s">
        <v>2823</v>
      </c>
      <c r="M12" s="1834" t="s">
        <v>2822</v>
      </c>
    </row>
    <row r="13" spans="1:14">
      <c r="A13" s="1835" t="s">
        <v>2824</v>
      </c>
      <c r="B13" s="1836"/>
      <c r="C13" s="1836"/>
      <c r="D13" s="1836"/>
      <c r="E13" s="1836"/>
      <c r="F13" s="1836"/>
      <c r="G13" s="1836"/>
      <c r="H13" s="1835" t="s">
        <v>2824</v>
      </c>
      <c r="I13" s="1836"/>
      <c r="J13" s="1836"/>
      <c r="K13" s="1836"/>
      <c r="L13" s="1836"/>
      <c r="M13" s="1835" t="s">
        <v>2824</v>
      </c>
      <c r="N13" t="s">
        <v>2878</v>
      </c>
    </row>
    <row r="14" spans="1:14">
      <c r="A14" s="1835" t="s">
        <v>2824</v>
      </c>
      <c r="B14" s="1836"/>
      <c r="C14" s="1836"/>
      <c r="D14" s="1836"/>
      <c r="E14" s="1836"/>
      <c r="F14" s="1836"/>
      <c r="G14" s="1836"/>
      <c r="H14" s="1835" t="s">
        <v>2824</v>
      </c>
      <c r="I14" s="1836"/>
      <c r="J14" s="1836"/>
      <c r="K14" s="1836"/>
      <c r="L14" s="1836"/>
      <c r="M14" s="1835" t="s">
        <v>2824</v>
      </c>
      <c r="N14" t="s">
        <v>2879</v>
      </c>
    </row>
    <row r="15" spans="1:14">
      <c r="A15" s="1835" t="s">
        <v>2824</v>
      </c>
      <c r="B15" s="1836"/>
      <c r="C15" s="1836"/>
      <c r="D15" s="1836"/>
      <c r="E15" s="1836"/>
      <c r="F15" s="1836"/>
      <c r="G15" s="1836"/>
      <c r="H15" s="1835" t="s">
        <v>2824</v>
      </c>
      <c r="I15" s="1836"/>
      <c r="J15" s="1836"/>
      <c r="K15" s="1836"/>
      <c r="L15" s="1836"/>
      <c r="M15" s="1835" t="s">
        <v>2824</v>
      </c>
      <c r="N15" t="s">
        <v>2863</v>
      </c>
    </row>
    <row r="16" spans="1:14">
      <c r="A16" s="1835" t="s">
        <v>2824</v>
      </c>
      <c r="B16" s="1836"/>
      <c r="C16" s="1836"/>
      <c r="D16" s="1836"/>
      <c r="E16" s="1836"/>
      <c r="F16" s="1836"/>
      <c r="G16" s="1836"/>
      <c r="H16" s="1835" t="s">
        <v>2824</v>
      </c>
      <c r="I16" s="1836"/>
      <c r="J16" s="1836"/>
      <c r="K16" s="1836"/>
      <c r="L16" s="1836"/>
      <c r="M16" s="1835" t="s">
        <v>2824</v>
      </c>
      <c r="N16" t="s">
        <v>2880</v>
      </c>
    </row>
    <row r="17" spans="1:14">
      <c r="A17" s="1835" t="s">
        <v>2824</v>
      </c>
      <c r="B17" s="1836"/>
      <c r="C17" s="1836"/>
      <c r="D17" s="1836"/>
      <c r="E17" s="1836"/>
      <c r="F17" s="1836"/>
      <c r="G17" s="1836"/>
      <c r="H17" s="1835" t="s">
        <v>2824</v>
      </c>
      <c r="I17" s="1836"/>
      <c r="J17" s="1836"/>
      <c r="K17" s="1836"/>
      <c r="L17" s="1836"/>
      <c r="M17" s="1835" t="s">
        <v>2824</v>
      </c>
      <c r="N17" t="s">
        <v>2881</v>
      </c>
    </row>
    <row r="18" spans="1:14">
      <c r="A18" s="1835" t="s">
        <v>2824</v>
      </c>
      <c r="B18" s="1836"/>
      <c r="C18" s="1836"/>
      <c r="D18" s="1836"/>
      <c r="E18" s="1836"/>
      <c r="F18" s="1836"/>
      <c r="G18" s="1836"/>
      <c r="H18" s="1835" t="s">
        <v>2824</v>
      </c>
      <c r="I18" s="1836"/>
      <c r="J18" s="1836"/>
      <c r="K18" s="1836"/>
      <c r="L18" s="1836"/>
      <c r="M18" s="1835" t="s">
        <v>2824</v>
      </c>
      <c r="N18" t="s">
        <v>2882</v>
      </c>
    </row>
    <row r="19" spans="1:14">
      <c r="A19" s="1835" t="s">
        <v>2824</v>
      </c>
      <c r="B19" s="1836"/>
      <c r="C19" s="1836"/>
      <c r="D19" s="1836"/>
      <c r="E19" s="1836"/>
      <c r="F19" s="1836"/>
      <c r="G19" s="1836"/>
      <c r="H19" s="1835" t="s">
        <v>2824</v>
      </c>
      <c r="I19" s="1836"/>
      <c r="J19" s="1836"/>
      <c r="K19" s="1836"/>
      <c r="L19" s="1836"/>
      <c r="M19" s="1835" t="s">
        <v>2824</v>
      </c>
      <c r="N19" t="s">
        <v>265</v>
      </c>
    </row>
    <row r="20" spans="1:14">
      <c r="A20" s="1835" t="s">
        <v>2824</v>
      </c>
      <c r="B20" s="1836"/>
      <c r="C20" s="1836"/>
      <c r="D20" s="1836"/>
      <c r="E20" s="1836"/>
      <c r="F20" s="1836"/>
      <c r="G20" s="1836"/>
      <c r="H20" s="1835" t="s">
        <v>2824</v>
      </c>
      <c r="I20" s="1836"/>
      <c r="J20" s="1836"/>
      <c r="K20" s="1836"/>
      <c r="L20" s="1836"/>
      <c r="M20" s="1835" t="s">
        <v>2824</v>
      </c>
    </row>
    <row r="21" spans="1:14">
      <c r="A21" s="1835" t="s">
        <v>2824</v>
      </c>
      <c r="B21" s="1836"/>
      <c r="C21" s="1836"/>
      <c r="D21" s="1836"/>
      <c r="E21" s="1836"/>
      <c r="F21" s="1836"/>
      <c r="G21" s="1836"/>
      <c r="H21" s="1835" t="s">
        <v>2824</v>
      </c>
      <c r="I21" s="1836"/>
      <c r="J21" s="1836"/>
      <c r="K21" s="1836"/>
      <c r="L21" s="1836"/>
      <c r="M21" s="1835" t="s">
        <v>2824</v>
      </c>
    </row>
    <row r="22" spans="1:14">
      <c r="A22" s="1835" t="s">
        <v>2824</v>
      </c>
      <c r="B22" s="1836"/>
      <c r="C22" s="1836"/>
      <c r="D22" s="1836"/>
      <c r="E22" s="1836"/>
      <c r="F22" s="1836"/>
      <c r="G22" s="1836"/>
      <c r="H22" s="1835" t="s">
        <v>2824</v>
      </c>
      <c r="I22" s="1836"/>
      <c r="J22" s="1836"/>
      <c r="K22" s="1836"/>
      <c r="L22" s="1836"/>
      <c r="M22" s="1835" t="s">
        <v>2824</v>
      </c>
      <c r="N22" t="s">
        <v>2168</v>
      </c>
    </row>
    <row r="23" spans="1:14">
      <c r="A23" s="1835" t="s">
        <v>2824</v>
      </c>
      <c r="B23" s="1836"/>
      <c r="C23" s="1836"/>
      <c r="D23" s="1836"/>
      <c r="E23" s="1836"/>
      <c r="F23" s="1836"/>
      <c r="G23" s="1836"/>
      <c r="H23" s="1835" t="s">
        <v>2824</v>
      </c>
      <c r="I23" s="1836"/>
      <c r="J23" s="1836"/>
      <c r="K23" s="1836"/>
      <c r="L23" s="1836"/>
      <c r="M23" s="1835" t="s">
        <v>2824</v>
      </c>
      <c r="N23" t="s">
        <v>2169</v>
      </c>
    </row>
    <row r="24" spans="1:14">
      <c r="A24" s="1835" t="s">
        <v>2824</v>
      </c>
      <c r="B24" s="1836"/>
      <c r="C24" s="1836"/>
      <c r="D24" s="1836"/>
      <c r="E24" s="1836"/>
      <c r="F24" s="1836"/>
      <c r="G24" s="1836"/>
      <c r="H24" s="1835" t="s">
        <v>2824</v>
      </c>
      <c r="I24" s="1836"/>
      <c r="J24" s="1836"/>
      <c r="K24" s="1836"/>
      <c r="L24" s="1836"/>
      <c r="M24" s="1835" t="s">
        <v>2824</v>
      </c>
    </row>
    <row r="25" spans="1:14">
      <c r="A25" s="1835" t="s">
        <v>2824</v>
      </c>
      <c r="B25" s="1836"/>
      <c r="C25" s="1836"/>
      <c r="D25" s="1836"/>
      <c r="E25" s="1836"/>
      <c r="F25" s="1836"/>
      <c r="G25" s="1836"/>
      <c r="H25" s="1835" t="s">
        <v>2824</v>
      </c>
      <c r="I25" s="1836"/>
      <c r="J25" s="1836"/>
      <c r="K25" s="1836"/>
      <c r="L25" s="1836"/>
      <c r="M25" s="1835" t="s">
        <v>2824</v>
      </c>
    </row>
    <row r="26" spans="1:14">
      <c r="A26" s="1835" t="s">
        <v>2824</v>
      </c>
      <c r="B26" s="1836"/>
      <c r="C26" s="1836"/>
      <c r="D26" s="1836"/>
      <c r="E26" s="1836"/>
      <c r="F26" s="1836"/>
      <c r="G26" s="1836"/>
      <c r="H26" s="1835" t="s">
        <v>2824</v>
      </c>
      <c r="I26" s="1836"/>
      <c r="J26" s="1836"/>
      <c r="K26" s="1836"/>
      <c r="L26" s="1836"/>
      <c r="M26" s="1835" t="s">
        <v>2824</v>
      </c>
      <c r="N26" t="s">
        <v>2828</v>
      </c>
    </row>
    <row r="27" spans="1:14">
      <c r="A27" s="1835" t="s">
        <v>2824</v>
      </c>
      <c r="B27" s="1836"/>
      <c r="C27" s="1836"/>
      <c r="D27" s="1836"/>
      <c r="E27" s="1836"/>
      <c r="F27" s="1836"/>
      <c r="G27" s="1836"/>
      <c r="H27" s="1835" t="s">
        <v>2824</v>
      </c>
      <c r="I27" s="1836"/>
      <c r="J27" s="1836"/>
      <c r="K27" s="1836"/>
      <c r="L27" s="1836"/>
      <c r="M27" s="1835" t="s">
        <v>2824</v>
      </c>
      <c r="N27" t="s">
        <v>2829</v>
      </c>
    </row>
    <row r="28" spans="1:14">
      <c r="A28" s="1835" t="s">
        <v>2824</v>
      </c>
      <c r="B28" s="1836"/>
      <c r="C28" s="1836"/>
      <c r="D28" s="1836"/>
      <c r="E28" s="1836"/>
      <c r="F28" s="1836"/>
      <c r="G28" s="1836"/>
      <c r="H28" s="1835" t="s">
        <v>2824</v>
      </c>
      <c r="I28" s="1836"/>
      <c r="J28" s="1836"/>
      <c r="K28" s="1836"/>
      <c r="L28" s="1836"/>
      <c r="M28" s="1835" t="s">
        <v>2824</v>
      </c>
      <c r="N28" t="s">
        <v>2830</v>
      </c>
    </row>
    <row r="29" spans="1:14">
      <c r="A29" s="1835" t="s">
        <v>2824</v>
      </c>
      <c r="B29" s="1836"/>
      <c r="C29" s="1836"/>
      <c r="D29" s="1836"/>
      <c r="E29" s="1836"/>
      <c r="F29" s="1836"/>
      <c r="G29" s="1836"/>
      <c r="H29" s="1835" t="s">
        <v>2824</v>
      </c>
      <c r="I29" s="1836"/>
      <c r="J29" s="1836"/>
      <c r="K29" s="1836"/>
      <c r="L29" s="1836"/>
      <c r="M29" s="1835" t="s">
        <v>2824</v>
      </c>
      <c r="N29" t="s">
        <v>2831</v>
      </c>
    </row>
    <row r="30" spans="1:14">
      <c r="A30" s="1835" t="s">
        <v>2824</v>
      </c>
      <c r="B30" s="1836"/>
      <c r="C30" s="1836"/>
      <c r="D30" s="1836"/>
      <c r="E30" s="1836"/>
      <c r="F30" s="1836"/>
      <c r="G30" s="1836"/>
      <c r="H30" s="1835" t="s">
        <v>2824</v>
      </c>
      <c r="I30" s="1836"/>
      <c r="J30" s="1836"/>
      <c r="K30" s="1836"/>
      <c r="L30" s="1836"/>
      <c r="M30" s="1835" t="s">
        <v>2824</v>
      </c>
    </row>
    <row r="31" spans="1:14">
      <c r="A31" s="1835" t="s">
        <v>2824</v>
      </c>
      <c r="B31" s="1836"/>
      <c r="C31" s="1836"/>
      <c r="D31" s="1836"/>
      <c r="E31" s="1836"/>
      <c r="F31" s="1836"/>
      <c r="G31" s="1836"/>
      <c r="H31" s="1835" t="s">
        <v>2824</v>
      </c>
      <c r="I31" s="1836"/>
      <c r="J31" s="1836"/>
      <c r="K31" s="1836"/>
      <c r="L31" s="1836"/>
      <c r="M31" s="1835" t="s">
        <v>2824</v>
      </c>
    </row>
    <row r="32" spans="1:14">
      <c r="A32" s="1835" t="s">
        <v>2824</v>
      </c>
      <c r="B32" s="1836"/>
      <c r="C32" s="1836"/>
      <c r="D32" s="1836"/>
      <c r="E32" s="1836"/>
      <c r="F32" s="1836"/>
      <c r="G32" s="1836"/>
      <c r="H32" s="1835" t="s">
        <v>2824</v>
      </c>
      <c r="I32" s="1836"/>
      <c r="J32" s="1836"/>
      <c r="K32" s="1836"/>
      <c r="L32" s="1836"/>
      <c r="M32" s="1835" t="s">
        <v>2824</v>
      </c>
    </row>
    <row r="33" spans="1:13">
      <c r="A33" s="1835" t="s">
        <v>2824</v>
      </c>
      <c r="B33" s="1836"/>
      <c r="C33" s="1836"/>
      <c r="D33" s="1836"/>
      <c r="E33" s="1836"/>
      <c r="F33" s="1836"/>
      <c r="G33" s="1836"/>
      <c r="H33" s="1835" t="s">
        <v>2824</v>
      </c>
      <c r="I33" s="1836"/>
      <c r="J33" s="1836"/>
      <c r="K33" s="1836"/>
      <c r="L33" s="1836"/>
      <c r="M33" s="1835" t="s">
        <v>2824</v>
      </c>
    </row>
    <row r="34" spans="1:13">
      <c r="A34" s="1835" t="s">
        <v>2824</v>
      </c>
      <c r="B34" s="1836"/>
      <c r="C34" s="1836"/>
      <c r="D34" s="1836"/>
      <c r="E34" s="1836"/>
      <c r="F34" s="1836"/>
      <c r="G34" s="1836"/>
      <c r="H34" s="1835" t="s">
        <v>2824</v>
      </c>
      <c r="I34" s="1836"/>
      <c r="J34" s="1836"/>
      <c r="K34" s="1836"/>
      <c r="L34" s="1836"/>
      <c r="M34" s="1835" t="s">
        <v>2824</v>
      </c>
    </row>
    <row r="35" spans="1:13">
      <c r="A35" s="1835" t="s">
        <v>2824</v>
      </c>
      <c r="B35" s="1836"/>
      <c r="C35" s="1836"/>
      <c r="D35" s="1836"/>
      <c r="E35" s="1836"/>
      <c r="F35" s="1836"/>
      <c r="G35" s="1836"/>
      <c r="H35" s="1835" t="s">
        <v>2824</v>
      </c>
      <c r="I35" s="1836"/>
      <c r="J35" s="1836"/>
      <c r="K35" s="1836"/>
      <c r="L35" s="1836"/>
      <c r="M35" s="1835" t="s">
        <v>2824</v>
      </c>
    </row>
    <row r="36" spans="1:13">
      <c r="A36" s="1835" t="s">
        <v>2824</v>
      </c>
      <c r="B36" s="1836"/>
      <c r="C36" s="1836"/>
      <c r="D36" s="1836"/>
      <c r="E36" s="1836"/>
      <c r="F36" s="1836"/>
      <c r="G36" s="1836"/>
      <c r="H36" s="1835" t="s">
        <v>2824</v>
      </c>
      <c r="I36" s="1836"/>
      <c r="J36" s="1836"/>
      <c r="K36" s="1836"/>
      <c r="L36" s="1836"/>
      <c r="M36" s="1835" t="s">
        <v>2824</v>
      </c>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3">
    <dataValidation type="list" errorStyle="warning" allowBlank="1" showErrorMessage="1" promptTitle="AÇIKLAMA" prompt="Alan ile ilgili açıklayıcı bilgi girilecektir." sqref="A13:A36">
      <formula1>$N$13:$N$19</formula1>
    </dataValidation>
    <dataValidation type="list" errorStyle="warning" allowBlank="1" showInputMessage="1" showErrorMessage="1" sqref="M13:M36">
      <formula1>$N$26:$N$29</formula1>
    </dataValidation>
    <dataValidation type="list" errorStyle="warning" allowBlank="1" showInputMessage="1" showErrorMessage="1" sqref="H13:H36">
      <formula1>$N$22:$N$23</formula1>
    </dataValidation>
  </dataValidations>
  <pageMargins left="0.7" right="0.7" top="0.75" bottom="0.75" header="0.3" footer="0.3"/>
  <pageSetup paperSize="9" orientation="portrait" r:id="rId1"/>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A13" sqref="A13"/>
    </sheetView>
  </sheetViews>
  <sheetFormatPr defaultRowHeight="15"/>
  <cols>
    <col min="1" max="1" width="20.28515625" style="1837" bestFit="1" customWidth="1"/>
    <col min="2" max="2" width="46.28515625" style="1857" customWidth="1"/>
    <col min="3" max="3" width="37" style="1858" customWidth="1"/>
    <col min="4" max="16384" width="9.140625" style="200"/>
  </cols>
  <sheetData>
    <row r="1" spans="1:4">
      <c r="A1" s="3816" t="s">
        <v>29</v>
      </c>
      <c r="B1" s="3816"/>
      <c r="C1" s="3816"/>
    </row>
    <row r="2" spans="1:4">
      <c r="A2" s="1828" t="s">
        <v>30</v>
      </c>
      <c r="B2" s="3818" t="s">
        <v>2772</v>
      </c>
      <c r="C2" s="3818"/>
    </row>
    <row r="3" spans="1:4">
      <c r="A3" s="1829" t="s">
        <v>31</v>
      </c>
      <c r="B3" s="3814" t="s">
        <v>2784</v>
      </c>
      <c r="C3" s="3814"/>
    </row>
    <row r="4" spans="1:4">
      <c r="A4" s="1828" t="s">
        <v>32</v>
      </c>
      <c r="B4" s="3818">
        <v>1</v>
      </c>
      <c r="C4" s="3818"/>
    </row>
    <row r="5" spans="1:4">
      <c r="A5" s="1828" t="s">
        <v>33</v>
      </c>
      <c r="B5" s="3820"/>
      <c r="C5" s="3820"/>
    </row>
    <row r="6" spans="1:4">
      <c r="A6" s="1828" t="s">
        <v>34</v>
      </c>
      <c r="B6" s="3820"/>
      <c r="C6" s="3820"/>
    </row>
    <row r="7" spans="1:4">
      <c r="A7" s="1828" t="s">
        <v>35</v>
      </c>
      <c r="B7" s="3810"/>
      <c r="C7" s="3810"/>
    </row>
    <row r="8" spans="1:4">
      <c r="A8" s="1828" t="s">
        <v>36</v>
      </c>
      <c r="B8" s="3820"/>
      <c r="C8" s="3820"/>
    </row>
    <row r="9" spans="1:4">
      <c r="A9" s="1828" t="s">
        <v>198</v>
      </c>
      <c r="B9" s="3814"/>
      <c r="C9" s="3814"/>
    </row>
    <row r="10" spans="1:4">
      <c r="A10" s="1850"/>
      <c r="B10" s="1851"/>
      <c r="C10" s="1851"/>
    </row>
    <row r="11" spans="1:4" s="1853" customFormat="1" ht="52.5" customHeight="1">
      <c r="A11" s="1852" t="s">
        <v>2883</v>
      </c>
      <c r="B11" s="1852" t="s">
        <v>2884</v>
      </c>
      <c r="C11" s="1852" t="s">
        <v>2885</v>
      </c>
    </row>
    <row r="12" spans="1:4" s="1853" customFormat="1" ht="60">
      <c r="A12" s="1854"/>
      <c r="B12" s="1854" t="s">
        <v>2886</v>
      </c>
      <c r="C12" s="1854" t="s">
        <v>2887</v>
      </c>
      <c r="D12" s="200"/>
    </row>
    <row r="13" spans="1:4">
      <c r="A13" s="1855"/>
      <c r="B13" s="1856"/>
      <c r="C13" s="660"/>
    </row>
    <row r="14" spans="1:4">
      <c r="A14" s="1855"/>
      <c r="B14" s="1856"/>
      <c r="C14" s="660"/>
    </row>
    <row r="15" spans="1:4">
      <c r="A15" s="1855"/>
      <c r="B15" s="1856"/>
      <c r="C15" s="660"/>
    </row>
    <row r="16" spans="1:4">
      <c r="A16" s="1855"/>
      <c r="B16" s="1856"/>
      <c r="C16" s="660"/>
    </row>
    <row r="17" spans="1:3">
      <c r="A17" s="1855"/>
      <c r="B17" s="1856"/>
      <c r="C17" s="660"/>
    </row>
    <row r="18" spans="1:3">
      <c r="A18" s="1855"/>
      <c r="B18" s="1856"/>
      <c r="C18" s="660"/>
    </row>
    <row r="19" spans="1:3">
      <c r="A19" s="1855"/>
      <c r="B19" s="1856"/>
      <c r="C19" s="660"/>
    </row>
    <row r="20" spans="1:3">
      <c r="A20" s="1855"/>
      <c r="B20" s="1856"/>
      <c r="C20" s="660"/>
    </row>
    <row r="21" spans="1:3">
      <c r="A21" s="1855"/>
      <c r="B21" s="1856"/>
      <c r="C21" s="660"/>
    </row>
    <row r="22" spans="1:3">
      <c r="A22" s="1855"/>
      <c r="B22" s="1856"/>
      <c r="C22" s="660"/>
    </row>
    <row r="23" spans="1:3">
      <c r="A23" s="1855"/>
      <c r="B23" s="1856"/>
      <c r="C23" s="660"/>
    </row>
    <row r="24" spans="1:3">
      <c r="A24" s="1855"/>
      <c r="B24" s="1856"/>
      <c r="C24" s="660"/>
    </row>
    <row r="25" spans="1:3">
      <c r="A25" s="1855"/>
      <c r="B25" s="1856"/>
      <c r="C25" s="660"/>
    </row>
    <row r="26" spans="1:3">
      <c r="A26" s="1855"/>
      <c r="B26" s="1856"/>
      <c r="C26" s="660"/>
    </row>
    <row r="27" spans="1:3">
      <c r="A27" s="1855"/>
      <c r="B27" s="1856"/>
      <c r="C27" s="660"/>
    </row>
    <row r="28" spans="1:3">
      <c r="A28" s="1855"/>
      <c r="B28" s="1856"/>
      <c r="C28" s="660"/>
    </row>
    <row r="29" spans="1:3">
      <c r="A29" s="1855"/>
      <c r="B29" s="1856"/>
      <c r="C29" s="660"/>
    </row>
    <row r="30" spans="1:3">
      <c r="A30" s="1855"/>
      <c r="B30" s="1856"/>
      <c r="C30" s="660"/>
    </row>
    <row r="31" spans="1:3">
      <c r="A31" s="1855"/>
      <c r="B31" s="1856"/>
      <c r="C31" s="660"/>
    </row>
    <row r="32" spans="1:3">
      <c r="A32" s="1855"/>
      <c r="B32" s="1856"/>
      <c r="C32" s="660"/>
    </row>
    <row r="33" spans="1:3">
      <c r="A33" s="1855"/>
      <c r="B33" s="1856"/>
      <c r="C33" s="660"/>
    </row>
    <row r="34" spans="1:3">
      <c r="A34" s="1855"/>
      <c r="B34" s="1856"/>
      <c r="C34" s="660"/>
    </row>
    <row r="35" spans="1:3">
      <c r="A35" s="1855"/>
      <c r="B35" s="1856"/>
      <c r="C35" s="660"/>
    </row>
    <row r="36" spans="1:3">
      <c r="A36" s="1855"/>
      <c r="B36" s="1856"/>
      <c r="C36" s="660"/>
    </row>
    <row r="37" spans="1:3">
      <c r="A37" s="1855"/>
      <c r="B37" s="1856"/>
      <c r="C37" s="660"/>
    </row>
    <row r="38" spans="1:3">
      <c r="A38" s="1855"/>
      <c r="B38" s="1856"/>
      <c r="C38" s="660"/>
    </row>
    <row r="39" spans="1:3">
      <c r="A39" s="1855"/>
      <c r="B39" s="1856"/>
      <c r="C39" s="660"/>
    </row>
    <row r="40" spans="1:3">
      <c r="A40" s="1855"/>
      <c r="B40" s="1856"/>
      <c r="C40" s="660"/>
    </row>
    <row r="41" spans="1:3">
      <c r="A41" s="1855"/>
      <c r="B41" s="1856"/>
      <c r="C41" s="660"/>
    </row>
    <row r="42" spans="1:3">
      <c r="A42" s="1855"/>
      <c r="B42" s="1856"/>
      <c r="C42" s="660"/>
    </row>
    <row r="43" spans="1:3">
      <c r="A43" s="1855"/>
      <c r="B43" s="1856"/>
      <c r="C43" s="660"/>
    </row>
    <row r="44" spans="1:3">
      <c r="A44" s="1855"/>
      <c r="B44" s="1856"/>
      <c r="C44" s="660"/>
    </row>
    <row r="45" spans="1:3">
      <c r="A45" s="1855"/>
      <c r="B45" s="1856"/>
      <c r="C45" s="660"/>
    </row>
    <row r="46" spans="1:3">
      <c r="A46" s="1855"/>
      <c r="B46" s="1856"/>
      <c r="C46" s="660"/>
    </row>
    <row r="47" spans="1:3">
      <c r="A47" s="1855"/>
      <c r="B47" s="1856"/>
      <c r="C47" s="660"/>
    </row>
    <row r="48" spans="1:3">
      <c r="A48" s="1855"/>
      <c r="B48" s="1856"/>
      <c r="C48" s="660"/>
    </row>
    <row r="49" spans="1:3">
      <c r="A49" s="1855"/>
      <c r="B49" s="1856"/>
      <c r="C49" s="660"/>
    </row>
    <row r="50" spans="1:3">
      <c r="A50" s="1855"/>
      <c r="B50" s="1856"/>
      <c r="C50" s="660"/>
    </row>
    <row r="51" spans="1:3">
      <c r="A51" s="1855"/>
      <c r="B51" s="1856"/>
      <c r="C51" s="660"/>
    </row>
    <row r="52" spans="1:3">
      <c r="A52" s="1855"/>
      <c r="B52" s="1856"/>
      <c r="C52" s="660"/>
    </row>
    <row r="53" spans="1:3">
      <c r="A53" s="1855"/>
      <c r="B53" s="1856"/>
      <c r="C53" s="660"/>
    </row>
    <row r="54" spans="1:3">
      <c r="A54" s="1855"/>
      <c r="B54" s="1856"/>
      <c r="C54" s="660"/>
    </row>
    <row r="55" spans="1:3">
      <c r="A55" s="1855"/>
      <c r="B55" s="1856"/>
      <c r="C55" s="660"/>
    </row>
    <row r="56" spans="1:3">
      <c r="A56" s="1855"/>
      <c r="B56" s="1856"/>
      <c r="C56" s="660"/>
    </row>
    <row r="57" spans="1:3">
      <c r="A57" s="1855"/>
      <c r="B57" s="1856"/>
      <c r="C57" s="660"/>
    </row>
    <row r="58" spans="1:3">
      <c r="A58" s="1855"/>
      <c r="B58" s="1856"/>
      <c r="C58" s="660"/>
    </row>
    <row r="59" spans="1:3">
      <c r="A59" s="1855"/>
      <c r="B59" s="1856"/>
      <c r="C59" s="660"/>
    </row>
    <row r="60" spans="1:3">
      <c r="A60" s="1855"/>
      <c r="B60" s="1856"/>
      <c r="C60" s="660"/>
    </row>
    <row r="61" spans="1:3">
      <c r="A61" s="1855"/>
      <c r="B61" s="1856"/>
      <c r="C61" s="660"/>
    </row>
    <row r="62" spans="1:3">
      <c r="A62" s="1855"/>
      <c r="B62" s="1856"/>
      <c r="C62" s="660"/>
    </row>
    <row r="63" spans="1:3">
      <c r="A63" s="1855"/>
      <c r="B63" s="1856"/>
      <c r="C63" s="660"/>
    </row>
    <row r="64" spans="1:3">
      <c r="A64" s="1855"/>
      <c r="B64" s="1856"/>
      <c r="C64" s="660"/>
    </row>
    <row r="65" spans="1:3">
      <c r="A65" s="1855"/>
      <c r="B65" s="1856"/>
      <c r="C65" s="660"/>
    </row>
    <row r="66" spans="1:3">
      <c r="A66" s="1855"/>
      <c r="B66" s="1856"/>
      <c r="C66" s="660"/>
    </row>
    <row r="67" spans="1:3">
      <c r="A67" s="1855"/>
      <c r="B67" s="1856"/>
      <c r="C67" s="660"/>
    </row>
    <row r="68" spans="1:3">
      <c r="A68" s="1855"/>
      <c r="B68" s="1856"/>
      <c r="C68" s="660"/>
    </row>
    <row r="69" spans="1:3">
      <c r="A69" s="1855"/>
      <c r="B69" s="1856"/>
      <c r="C69" s="660"/>
    </row>
    <row r="70" spans="1:3">
      <c r="A70" s="1855"/>
      <c r="B70" s="1856"/>
      <c r="C70" s="660"/>
    </row>
    <row r="71" spans="1:3">
      <c r="A71" s="1855"/>
      <c r="B71" s="1856"/>
      <c r="C71" s="660"/>
    </row>
    <row r="72" spans="1:3">
      <c r="B72" s="1856"/>
      <c r="C72" s="660"/>
    </row>
    <row r="73" spans="1:3">
      <c r="B73" s="1856"/>
      <c r="C73" s="660"/>
    </row>
    <row r="74" spans="1:3">
      <c r="B74" s="1856"/>
      <c r="C74" s="660"/>
    </row>
    <row r="75" spans="1:3">
      <c r="B75" s="1856"/>
      <c r="C75" s="660"/>
    </row>
    <row r="76" spans="1:3">
      <c r="B76" s="1856"/>
      <c r="C76" s="660"/>
    </row>
    <row r="77" spans="1:3">
      <c r="B77" s="1856"/>
      <c r="C77" s="660"/>
    </row>
    <row r="78" spans="1:3">
      <c r="B78" s="1856"/>
      <c r="C78" s="660"/>
    </row>
    <row r="79" spans="1:3">
      <c r="B79" s="1856"/>
      <c r="C79" s="660"/>
    </row>
    <row r="80" spans="1:3">
      <c r="B80" s="1856"/>
      <c r="C80" s="660"/>
    </row>
    <row r="81" spans="2:3">
      <c r="B81" s="1856"/>
      <c r="C81" s="660"/>
    </row>
    <row r="82" spans="2:3">
      <c r="B82" s="1856"/>
      <c r="C82" s="660"/>
    </row>
    <row r="83" spans="2:3">
      <c r="B83" s="1856"/>
      <c r="C83" s="660"/>
    </row>
    <row r="84" spans="2:3">
      <c r="B84" s="1856"/>
      <c r="C84" s="660"/>
    </row>
    <row r="85" spans="2:3">
      <c r="B85" s="1856"/>
      <c r="C85" s="660"/>
    </row>
    <row r="86" spans="2:3">
      <c r="B86" s="1856"/>
      <c r="C86" s="660"/>
    </row>
    <row r="87" spans="2:3">
      <c r="B87" s="1856"/>
      <c r="C87" s="660"/>
    </row>
    <row r="88" spans="2:3">
      <c r="B88" s="1856"/>
      <c r="C88" s="660"/>
    </row>
    <row r="89" spans="2:3">
      <c r="B89" s="1856"/>
      <c r="C89" s="660"/>
    </row>
    <row r="90" spans="2:3">
      <c r="B90" s="1856"/>
      <c r="C90" s="660"/>
    </row>
    <row r="91" spans="2:3">
      <c r="B91" s="1856"/>
      <c r="C91" s="660"/>
    </row>
    <row r="92" spans="2:3">
      <c r="B92" s="1856"/>
      <c r="C92" s="660"/>
    </row>
    <row r="93" spans="2:3">
      <c r="B93" s="1856"/>
      <c r="C93" s="660"/>
    </row>
    <row r="94" spans="2:3">
      <c r="B94" s="1856"/>
      <c r="C94" s="660"/>
    </row>
    <row r="95" spans="2:3">
      <c r="B95" s="1856"/>
      <c r="C95" s="660"/>
    </row>
    <row r="96" spans="2:3">
      <c r="B96" s="1856"/>
      <c r="C96" s="660"/>
    </row>
    <row r="97" spans="2:3">
      <c r="B97" s="1856"/>
      <c r="C97" s="660"/>
    </row>
    <row r="98" spans="2:3">
      <c r="B98" s="1856"/>
      <c r="C98" s="660"/>
    </row>
    <row r="99" spans="2:3">
      <c r="B99" s="1856"/>
      <c r="C99" s="660"/>
    </row>
    <row r="100" spans="2:3">
      <c r="B100" s="1856"/>
      <c r="C100" s="660"/>
    </row>
    <row r="101" spans="2:3">
      <c r="B101" s="1856"/>
      <c r="C101" s="660"/>
    </row>
    <row r="102" spans="2:3">
      <c r="B102" s="1856"/>
      <c r="C102" s="660"/>
    </row>
    <row r="103" spans="2:3">
      <c r="B103" s="1856"/>
      <c r="C103" s="660"/>
    </row>
    <row r="104" spans="2:3">
      <c r="B104" s="1856"/>
      <c r="C104" s="660"/>
    </row>
    <row r="105" spans="2:3">
      <c r="B105" s="1856"/>
      <c r="C105" s="660"/>
    </row>
    <row r="106" spans="2:3">
      <c r="B106" s="1856"/>
      <c r="C106" s="660"/>
    </row>
    <row r="107" spans="2:3">
      <c r="B107" s="1856"/>
      <c r="C107" s="660"/>
    </row>
    <row r="108" spans="2:3">
      <c r="B108" s="1856"/>
      <c r="C108" s="660"/>
    </row>
    <row r="109" spans="2:3">
      <c r="B109" s="1856"/>
      <c r="C109" s="660"/>
    </row>
    <row r="110" spans="2:3">
      <c r="B110" s="1856"/>
      <c r="C110" s="660"/>
    </row>
    <row r="111" spans="2:3">
      <c r="B111" s="1856"/>
      <c r="C111" s="660"/>
    </row>
    <row r="112" spans="2:3">
      <c r="B112" s="1856"/>
      <c r="C112" s="660"/>
    </row>
    <row r="113" spans="2:3">
      <c r="B113" s="1856"/>
      <c r="C113" s="660"/>
    </row>
    <row r="114" spans="2:3">
      <c r="B114" s="1856"/>
      <c r="C114" s="660"/>
    </row>
    <row r="115" spans="2:3">
      <c r="B115" s="1856"/>
      <c r="C115" s="660"/>
    </row>
    <row r="116" spans="2:3">
      <c r="B116" s="1856"/>
      <c r="C116" s="660"/>
    </row>
    <row r="117" spans="2:3">
      <c r="B117" s="1856"/>
      <c r="C117" s="660"/>
    </row>
    <row r="118" spans="2:3">
      <c r="B118" s="1856"/>
      <c r="C118" s="660"/>
    </row>
    <row r="119" spans="2:3">
      <c r="B119" s="1856"/>
      <c r="C119" s="660"/>
    </row>
    <row r="120" spans="2:3">
      <c r="B120" s="1856"/>
      <c r="C120" s="660"/>
    </row>
    <row r="121" spans="2:3">
      <c r="B121" s="1856"/>
      <c r="C121" s="660"/>
    </row>
    <row r="122" spans="2:3">
      <c r="B122" s="1856"/>
      <c r="C122" s="660"/>
    </row>
    <row r="123" spans="2:3">
      <c r="B123" s="1856"/>
      <c r="C123" s="660"/>
    </row>
    <row r="124" spans="2:3">
      <c r="B124" s="1856"/>
      <c r="C124" s="660"/>
    </row>
    <row r="125" spans="2:3">
      <c r="B125" s="1856"/>
      <c r="C125" s="660"/>
    </row>
    <row r="126" spans="2:3">
      <c r="B126" s="1856"/>
      <c r="C126" s="660"/>
    </row>
    <row r="127" spans="2:3">
      <c r="B127" s="1856"/>
      <c r="C127" s="660"/>
    </row>
    <row r="128" spans="2:3">
      <c r="B128" s="1856"/>
      <c r="C128" s="660"/>
    </row>
    <row r="129" spans="2:3">
      <c r="B129" s="1856"/>
      <c r="C129" s="660"/>
    </row>
    <row r="130" spans="2:3">
      <c r="B130" s="1856"/>
      <c r="C130" s="660"/>
    </row>
    <row r="131" spans="2:3">
      <c r="B131" s="1856"/>
      <c r="C131" s="660"/>
    </row>
    <row r="132" spans="2:3">
      <c r="B132" s="1856"/>
      <c r="C132" s="660"/>
    </row>
    <row r="133" spans="2:3">
      <c r="B133" s="1856"/>
      <c r="C133" s="660"/>
    </row>
    <row r="134" spans="2:3">
      <c r="B134" s="1856"/>
      <c r="C134" s="660"/>
    </row>
    <row r="135" spans="2:3">
      <c r="B135" s="1856"/>
      <c r="C135" s="660"/>
    </row>
    <row r="136" spans="2:3">
      <c r="B136" s="1856"/>
      <c r="C136" s="660"/>
    </row>
    <row r="137" spans="2:3">
      <c r="B137" s="1856"/>
      <c r="C137" s="660"/>
    </row>
    <row r="138" spans="2:3">
      <c r="B138" s="1856"/>
      <c r="C138" s="660"/>
    </row>
    <row r="139" spans="2:3">
      <c r="B139" s="1856"/>
      <c r="C139" s="660"/>
    </row>
    <row r="140" spans="2:3">
      <c r="B140" s="1856"/>
      <c r="C140" s="660"/>
    </row>
    <row r="141" spans="2:3">
      <c r="B141" s="1856"/>
      <c r="C141" s="660"/>
    </row>
    <row r="142" spans="2:3">
      <c r="B142" s="1856"/>
      <c r="C142" s="660"/>
    </row>
    <row r="143" spans="2:3">
      <c r="B143" s="1856"/>
      <c r="C143" s="660"/>
    </row>
    <row r="144" spans="2:3">
      <c r="B144" s="1856"/>
      <c r="C144" s="660"/>
    </row>
    <row r="145" spans="2:3">
      <c r="B145" s="1856"/>
      <c r="C145" s="660"/>
    </row>
    <row r="146" spans="2:3">
      <c r="B146" s="1856"/>
      <c r="C146" s="660"/>
    </row>
    <row r="147" spans="2:3">
      <c r="B147" s="1856"/>
      <c r="C147" s="660"/>
    </row>
    <row r="148" spans="2:3">
      <c r="B148" s="1856"/>
      <c r="C148" s="660"/>
    </row>
    <row r="149" spans="2:3">
      <c r="B149" s="1856"/>
      <c r="C149" s="660"/>
    </row>
    <row r="150" spans="2:3">
      <c r="B150" s="1856"/>
      <c r="C150" s="660"/>
    </row>
    <row r="151" spans="2:3">
      <c r="B151" s="1856"/>
      <c r="C151" s="660"/>
    </row>
    <row r="152" spans="2:3">
      <c r="C152" s="660"/>
    </row>
    <row r="153" spans="2:3">
      <c r="C153" s="660"/>
    </row>
    <row r="154" spans="2:3">
      <c r="C154" s="660"/>
    </row>
    <row r="155" spans="2:3">
      <c r="C155" s="660"/>
    </row>
    <row r="156" spans="2:3">
      <c r="C156" s="660"/>
    </row>
    <row r="157" spans="2:3">
      <c r="C157" s="660"/>
    </row>
    <row r="158" spans="2:3">
      <c r="C158" s="660"/>
    </row>
    <row r="159" spans="2:3">
      <c r="C159" s="660"/>
    </row>
    <row r="160" spans="2:3">
      <c r="C160" s="660"/>
    </row>
    <row r="161" spans="3:3">
      <c r="C161" s="660"/>
    </row>
    <row r="162" spans="3:3">
      <c r="C162" s="660"/>
    </row>
    <row r="163" spans="3:3">
      <c r="C163" s="660"/>
    </row>
    <row r="164" spans="3:3">
      <c r="C164" s="660"/>
    </row>
    <row r="165" spans="3:3">
      <c r="C165" s="660"/>
    </row>
    <row r="166" spans="3:3">
      <c r="C166" s="660"/>
    </row>
    <row r="167" spans="3:3">
      <c r="C167" s="660"/>
    </row>
    <row r="168" spans="3:3">
      <c r="C168" s="660"/>
    </row>
    <row r="169" spans="3:3">
      <c r="C169" s="660"/>
    </row>
    <row r="170" spans="3:3">
      <c r="C170" s="660"/>
    </row>
    <row r="171" spans="3:3">
      <c r="C171" s="660"/>
    </row>
    <row r="172" spans="3:3">
      <c r="C172" s="660"/>
    </row>
    <row r="173" spans="3:3">
      <c r="C173" s="660"/>
    </row>
    <row r="174" spans="3:3">
      <c r="C174" s="660"/>
    </row>
    <row r="175" spans="3:3">
      <c r="C175" s="660"/>
    </row>
    <row r="176" spans="3:3">
      <c r="C176" s="660"/>
    </row>
    <row r="177" spans="3:3">
      <c r="C177" s="660"/>
    </row>
    <row r="178" spans="3:3">
      <c r="C178" s="660"/>
    </row>
    <row r="179" spans="3:3">
      <c r="C179" s="660"/>
    </row>
    <row r="180" spans="3:3">
      <c r="C180" s="660"/>
    </row>
    <row r="181" spans="3:3">
      <c r="C181" s="660"/>
    </row>
    <row r="182" spans="3:3">
      <c r="C182" s="660"/>
    </row>
    <row r="183" spans="3:3">
      <c r="C183" s="660"/>
    </row>
    <row r="184" spans="3:3">
      <c r="C184" s="660"/>
    </row>
    <row r="185" spans="3:3">
      <c r="C185" s="660"/>
    </row>
    <row r="186" spans="3:3">
      <c r="C186" s="660"/>
    </row>
    <row r="187" spans="3:3">
      <c r="C187" s="660"/>
    </row>
    <row r="188" spans="3:3">
      <c r="C188" s="660"/>
    </row>
    <row r="189" spans="3:3">
      <c r="C189" s="660"/>
    </row>
    <row r="190" spans="3:3">
      <c r="C190" s="660"/>
    </row>
    <row r="191" spans="3:3">
      <c r="C191" s="660"/>
    </row>
    <row r="192" spans="3:3">
      <c r="C192" s="660"/>
    </row>
    <row r="193" spans="3:3">
      <c r="C193" s="660"/>
    </row>
    <row r="194" spans="3:3">
      <c r="C194" s="660"/>
    </row>
    <row r="195" spans="3:3">
      <c r="C195" s="660"/>
    </row>
    <row r="196" spans="3:3">
      <c r="C196" s="660"/>
    </row>
    <row r="197" spans="3:3">
      <c r="C197" s="660"/>
    </row>
    <row r="198" spans="3:3">
      <c r="C198" s="660"/>
    </row>
    <row r="199" spans="3:3">
      <c r="C199" s="660"/>
    </row>
    <row r="200" spans="3:3">
      <c r="C200" s="660"/>
    </row>
    <row r="201" spans="3:3">
      <c r="C201" s="660"/>
    </row>
    <row r="202" spans="3:3">
      <c r="C202" s="660"/>
    </row>
    <row r="203" spans="3:3">
      <c r="C203" s="660"/>
    </row>
    <row r="204" spans="3:3">
      <c r="C204" s="660"/>
    </row>
    <row r="205" spans="3:3">
      <c r="C205" s="660"/>
    </row>
    <row r="206" spans="3:3">
      <c r="C206" s="660"/>
    </row>
    <row r="207" spans="3:3">
      <c r="C207" s="660"/>
    </row>
    <row r="208" spans="3:3">
      <c r="C208" s="660"/>
    </row>
    <row r="209" spans="3:3">
      <c r="C209" s="660"/>
    </row>
    <row r="210" spans="3:3">
      <c r="C210" s="660"/>
    </row>
    <row r="211" spans="3:3">
      <c r="C211" s="660"/>
    </row>
    <row r="212" spans="3:3">
      <c r="C212" s="660"/>
    </row>
    <row r="213" spans="3:3">
      <c r="C213" s="660"/>
    </row>
    <row r="214" spans="3:3">
      <c r="C214" s="660"/>
    </row>
    <row r="215" spans="3:3">
      <c r="C215" s="660"/>
    </row>
    <row r="216" spans="3:3">
      <c r="C216" s="660"/>
    </row>
    <row r="217" spans="3:3">
      <c r="C217" s="660"/>
    </row>
    <row r="218" spans="3:3">
      <c r="C218" s="660"/>
    </row>
    <row r="219" spans="3:3">
      <c r="C219" s="660"/>
    </row>
    <row r="220" spans="3:3">
      <c r="C220" s="660"/>
    </row>
    <row r="221" spans="3:3">
      <c r="C221" s="660"/>
    </row>
    <row r="222" spans="3:3">
      <c r="C222" s="660"/>
    </row>
    <row r="223" spans="3:3">
      <c r="C223" s="660"/>
    </row>
    <row r="224" spans="3:3">
      <c r="C224" s="660"/>
    </row>
    <row r="225" spans="3:3">
      <c r="C225" s="660"/>
    </row>
    <row r="226" spans="3:3">
      <c r="C226" s="660"/>
    </row>
    <row r="227" spans="3:3">
      <c r="C227" s="660"/>
    </row>
    <row r="228" spans="3:3">
      <c r="C228" s="660"/>
    </row>
    <row r="229" spans="3:3">
      <c r="C229" s="660"/>
    </row>
    <row r="230" spans="3:3">
      <c r="C230" s="660"/>
    </row>
    <row r="231" spans="3:3">
      <c r="C231" s="660"/>
    </row>
    <row r="232" spans="3:3">
      <c r="C232" s="660"/>
    </row>
    <row r="233" spans="3:3">
      <c r="C233" s="660"/>
    </row>
    <row r="234" spans="3:3">
      <c r="C234" s="660"/>
    </row>
    <row r="235" spans="3:3">
      <c r="C235" s="660"/>
    </row>
    <row r="236" spans="3:3">
      <c r="C236" s="660"/>
    </row>
    <row r="237" spans="3:3">
      <c r="C237" s="660"/>
    </row>
    <row r="238" spans="3:3">
      <c r="C238" s="660"/>
    </row>
    <row r="239" spans="3:3">
      <c r="C239" s="660"/>
    </row>
    <row r="240" spans="3:3">
      <c r="C240" s="660"/>
    </row>
    <row r="241" spans="3:3">
      <c r="C241" s="660"/>
    </row>
    <row r="242" spans="3:3">
      <c r="C242" s="660"/>
    </row>
    <row r="243" spans="3:3">
      <c r="C243" s="660"/>
    </row>
    <row r="244" spans="3:3">
      <c r="C244" s="660"/>
    </row>
    <row r="245" spans="3:3">
      <c r="C245" s="660"/>
    </row>
    <row r="246" spans="3:3">
      <c r="C246" s="660"/>
    </row>
    <row r="247" spans="3:3">
      <c r="C247" s="660"/>
    </row>
    <row r="248" spans="3:3">
      <c r="C248" s="660"/>
    </row>
    <row r="249" spans="3:3">
      <c r="C249" s="660"/>
    </row>
    <row r="250" spans="3:3">
      <c r="C250" s="660"/>
    </row>
    <row r="251" spans="3:3">
      <c r="C251" s="660"/>
    </row>
    <row r="252" spans="3:3">
      <c r="C252" s="660"/>
    </row>
    <row r="253" spans="3:3">
      <c r="C253" s="660"/>
    </row>
    <row r="254" spans="3:3">
      <c r="C254" s="660"/>
    </row>
    <row r="255" spans="3:3">
      <c r="C255" s="660"/>
    </row>
    <row r="256" spans="3:3">
      <c r="C256" s="660"/>
    </row>
    <row r="257" spans="3:3">
      <c r="C257" s="660"/>
    </row>
    <row r="258" spans="3:3">
      <c r="C258" s="660"/>
    </row>
    <row r="259" spans="3:3">
      <c r="C259" s="660"/>
    </row>
    <row r="260" spans="3:3">
      <c r="C260" s="660"/>
    </row>
    <row r="261" spans="3:3">
      <c r="C261" s="660"/>
    </row>
    <row r="262" spans="3:3">
      <c r="C262" s="660"/>
    </row>
    <row r="263" spans="3:3">
      <c r="C263" s="660"/>
    </row>
    <row r="264" spans="3:3">
      <c r="C264" s="660"/>
    </row>
    <row r="265" spans="3:3">
      <c r="C265" s="660"/>
    </row>
    <row r="266" spans="3:3">
      <c r="C266" s="660"/>
    </row>
    <row r="267" spans="3:3">
      <c r="C267" s="660"/>
    </row>
    <row r="268" spans="3:3">
      <c r="C268" s="660"/>
    </row>
    <row r="269" spans="3:3">
      <c r="C269" s="660"/>
    </row>
    <row r="270" spans="3:3">
      <c r="C270" s="660"/>
    </row>
    <row r="271" spans="3:3">
      <c r="C271" s="660"/>
    </row>
    <row r="272" spans="3:3">
      <c r="C272" s="660"/>
    </row>
    <row r="273" spans="3:3">
      <c r="C273" s="660"/>
    </row>
    <row r="274" spans="3:3">
      <c r="C274" s="660"/>
    </row>
    <row r="275" spans="3:3">
      <c r="C275" s="660"/>
    </row>
    <row r="276" spans="3:3">
      <c r="C276" s="660"/>
    </row>
    <row r="277" spans="3:3">
      <c r="C277" s="660"/>
    </row>
    <row r="278" spans="3:3">
      <c r="C278" s="660"/>
    </row>
    <row r="279" spans="3:3">
      <c r="C279" s="660"/>
    </row>
    <row r="280" spans="3:3">
      <c r="C280" s="660"/>
    </row>
    <row r="281" spans="3:3">
      <c r="C281" s="660"/>
    </row>
    <row r="282" spans="3:3">
      <c r="C282" s="660"/>
    </row>
    <row r="283" spans="3:3">
      <c r="C283" s="660"/>
    </row>
    <row r="284" spans="3:3">
      <c r="C284" s="660"/>
    </row>
    <row r="285" spans="3:3">
      <c r="C285" s="660"/>
    </row>
    <row r="286" spans="3:3">
      <c r="C286" s="660"/>
    </row>
    <row r="287" spans="3:3">
      <c r="C287" s="660"/>
    </row>
    <row r="288" spans="3:3">
      <c r="C288" s="660"/>
    </row>
    <row r="289" spans="3:3">
      <c r="C289" s="660"/>
    </row>
    <row r="290" spans="3:3">
      <c r="C290" s="660"/>
    </row>
    <row r="291" spans="3:3">
      <c r="C291" s="660"/>
    </row>
    <row r="292" spans="3:3">
      <c r="C292" s="660"/>
    </row>
    <row r="293" spans="3:3">
      <c r="C293" s="660"/>
    </row>
    <row r="294" spans="3:3">
      <c r="C294" s="660"/>
    </row>
    <row r="295" spans="3:3">
      <c r="C295" s="660"/>
    </row>
    <row r="296" spans="3:3">
      <c r="C296" s="660"/>
    </row>
    <row r="297" spans="3:3">
      <c r="C297" s="660"/>
    </row>
    <row r="298" spans="3:3">
      <c r="C298" s="660"/>
    </row>
    <row r="299" spans="3:3">
      <c r="C299" s="660"/>
    </row>
    <row r="300" spans="3:3">
      <c r="C300" s="660"/>
    </row>
    <row r="301" spans="3:3">
      <c r="C301" s="660"/>
    </row>
    <row r="302" spans="3:3">
      <c r="C302" s="660"/>
    </row>
    <row r="303" spans="3:3">
      <c r="C303" s="660"/>
    </row>
    <row r="304" spans="3:3">
      <c r="C304" s="660"/>
    </row>
    <row r="305" spans="3:3">
      <c r="C305" s="660"/>
    </row>
    <row r="306" spans="3:3">
      <c r="C306" s="660"/>
    </row>
    <row r="307" spans="3:3">
      <c r="C307" s="660"/>
    </row>
    <row r="308" spans="3:3">
      <c r="C308" s="660"/>
    </row>
    <row r="309" spans="3:3">
      <c r="C309" s="660"/>
    </row>
    <row r="310" spans="3:3">
      <c r="C310" s="660"/>
    </row>
    <row r="311" spans="3:3">
      <c r="C311" s="660"/>
    </row>
    <row r="312" spans="3:3">
      <c r="C312" s="660"/>
    </row>
    <row r="313" spans="3:3">
      <c r="C313" s="660"/>
    </row>
    <row r="314" spans="3:3">
      <c r="C314" s="660"/>
    </row>
    <row r="315" spans="3:3">
      <c r="C315" s="660"/>
    </row>
    <row r="316" spans="3:3">
      <c r="C316" s="660"/>
    </row>
    <row r="317" spans="3:3">
      <c r="C317" s="660"/>
    </row>
    <row r="318" spans="3:3">
      <c r="C318" s="660"/>
    </row>
    <row r="319" spans="3:3">
      <c r="C319" s="660"/>
    </row>
    <row r="320" spans="3:3">
      <c r="C320" s="660"/>
    </row>
    <row r="321" spans="3:3">
      <c r="C321" s="660"/>
    </row>
    <row r="322" spans="3:3">
      <c r="C322" s="660"/>
    </row>
    <row r="323" spans="3:3">
      <c r="C323" s="660"/>
    </row>
    <row r="324" spans="3:3">
      <c r="C324" s="660"/>
    </row>
    <row r="325" spans="3:3">
      <c r="C325" s="660"/>
    </row>
    <row r="326" spans="3:3">
      <c r="C326" s="660"/>
    </row>
    <row r="327" spans="3:3">
      <c r="C327" s="660"/>
    </row>
    <row r="328" spans="3:3">
      <c r="C328" s="660"/>
    </row>
    <row r="329" spans="3:3">
      <c r="C329" s="660"/>
    </row>
    <row r="330" spans="3:3">
      <c r="C330" s="660"/>
    </row>
    <row r="331" spans="3:3">
      <c r="C331" s="660"/>
    </row>
    <row r="332" spans="3:3">
      <c r="C332" s="660"/>
    </row>
    <row r="333" spans="3:3">
      <c r="C333" s="660"/>
    </row>
    <row r="334" spans="3:3">
      <c r="C334" s="660"/>
    </row>
    <row r="335" spans="3:3">
      <c r="C335" s="660"/>
    </row>
    <row r="336" spans="3:3">
      <c r="C336" s="660"/>
    </row>
    <row r="337" spans="3:3">
      <c r="C337" s="660"/>
    </row>
    <row r="338" spans="3:3">
      <c r="C338" s="660"/>
    </row>
    <row r="339" spans="3:3">
      <c r="C339" s="660"/>
    </row>
    <row r="340" spans="3:3">
      <c r="C340" s="660"/>
    </row>
    <row r="341" spans="3:3">
      <c r="C341" s="660"/>
    </row>
    <row r="342" spans="3:3">
      <c r="C342" s="660"/>
    </row>
    <row r="343" spans="3:3">
      <c r="C343" s="660"/>
    </row>
    <row r="344" spans="3:3">
      <c r="C344" s="660"/>
    </row>
    <row r="345" spans="3:3">
      <c r="C345" s="660"/>
    </row>
    <row r="346" spans="3:3">
      <c r="C346" s="660"/>
    </row>
    <row r="347" spans="3:3">
      <c r="C347" s="660"/>
    </row>
    <row r="348" spans="3:3">
      <c r="C348" s="660"/>
    </row>
    <row r="349" spans="3:3">
      <c r="C349" s="660"/>
    </row>
    <row r="350" spans="3:3">
      <c r="C350" s="660"/>
    </row>
    <row r="351" spans="3:3">
      <c r="C351" s="660"/>
    </row>
    <row r="352" spans="3:3">
      <c r="C352" s="660"/>
    </row>
    <row r="353" spans="3:3">
      <c r="C353" s="660"/>
    </row>
    <row r="354" spans="3:3">
      <c r="C354" s="660"/>
    </row>
    <row r="355" spans="3:3">
      <c r="C355" s="660"/>
    </row>
    <row r="356" spans="3:3">
      <c r="C356" s="660"/>
    </row>
    <row r="357" spans="3:3">
      <c r="C357" s="660"/>
    </row>
    <row r="358" spans="3:3">
      <c r="C358" s="660"/>
    </row>
    <row r="359" spans="3:3">
      <c r="C359" s="660"/>
    </row>
    <row r="360" spans="3:3">
      <c r="C360" s="660"/>
    </row>
    <row r="361" spans="3:3">
      <c r="C361" s="660"/>
    </row>
    <row r="362" spans="3:3">
      <c r="C362" s="660"/>
    </row>
    <row r="363" spans="3:3">
      <c r="C363" s="660"/>
    </row>
    <row r="364" spans="3:3">
      <c r="C364" s="660"/>
    </row>
    <row r="365" spans="3:3">
      <c r="C365" s="660"/>
    </row>
    <row r="366" spans="3:3">
      <c r="C366" s="660"/>
    </row>
    <row r="367" spans="3:3">
      <c r="C367" s="660"/>
    </row>
    <row r="368" spans="3:3">
      <c r="C368" s="660"/>
    </row>
    <row r="369" spans="3:3">
      <c r="C369" s="660"/>
    </row>
    <row r="370" spans="3:3">
      <c r="C370" s="660"/>
    </row>
    <row r="371" spans="3:3">
      <c r="C371" s="660"/>
    </row>
    <row r="372" spans="3:3">
      <c r="C372" s="660"/>
    </row>
    <row r="373" spans="3:3">
      <c r="C373" s="660"/>
    </row>
    <row r="374" spans="3:3">
      <c r="C374" s="660"/>
    </row>
    <row r="375" spans="3:3">
      <c r="C375" s="660"/>
    </row>
    <row r="376" spans="3:3">
      <c r="C376" s="660"/>
    </row>
    <row r="377" spans="3:3">
      <c r="C377" s="660"/>
    </row>
    <row r="378" spans="3:3">
      <c r="C378" s="660"/>
    </row>
    <row r="379" spans="3:3">
      <c r="C379" s="660"/>
    </row>
    <row r="380" spans="3:3">
      <c r="C380" s="660"/>
    </row>
    <row r="381" spans="3:3">
      <c r="C381" s="660"/>
    </row>
    <row r="382" spans="3:3">
      <c r="C382" s="660"/>
    </row>
    <row r="383" spans="3:3">
      <c r="C383" s="660"/>
    </row>
    <row r="384" spans="3:3">
      <c r="C384" s="660"/>
    </row>
    <row r="385" spans="3:3">
      <c r="C385" s="660"/>
    </row>
    <row r="386" spans="3:3">
      <c r="C386" s="660"/>
    </row>
    <row r="387" spans="3:3">
      <c r="C387" s="660"/>
    </row>
    <row r="388" spans="3:3">
      <c r="C388" s="660"/>
    </row>
    <row r="389" spans="3:3">
      <c r="C389" s="660"/>
    </row>
    <row r="390" spans="3:3">
      <c r="C390" s="660"/>
    </row>
    <row r="391" spans="3:3">
      <c r="C391" s="660"/>
    </row>
    <row r="392" spans="3:3">
      <c r="C392" s="660"/>
    </row>
    <row r="393" spans="3:3">
      <c r="C393" s="660"/>
    </row>
    <row r="394" spans="3:3">
      <c r="C394" s="660"/>
    </row>
    <row r="395" spans="3:3">
      <c r="C395" s="660"/>
    </row>
    <row r="396" spans="3:3">
      <c r="C396" s="660"/>
    </row>
    <row r="397" spans="3:3">
      <c r="C397" s="660"/>
    </row>
    <row r="398" spans="3:3">
      <c r="C398" s="660"/>
    </row>
    <row r="399" spans="3:3">
      <c r="C399" s="660"/>
    </row>
    <row r="400" spans="3:3">
      <c r="C400" s="660"/>
    </row>
    <row r="401" spans="3:3">
      <c r="C401" s="660"/>
    </row>
    <row r="402" spans="3:3">
      <c r="C402" s="660"/>
    </row>
    <row r="403" spans="3:3">
      <c r="C403" s="660"/>
    </row>
    <row r="404" spans="3:3">
      <c r="C404" s="660"/>
    </row>
    <row r="405" spans="3:3">
      <c r="C405" s="660"/>
    </row>
    <row r="406" spans="3:3">
      <c r="C406" s="660"/>
    </row>
    <row r="407" spans="3:3">
      <c r="C407" s="660"/>
    </row>
    <row r="408" spans="3:3">
      <c r="C408" s="660"/>
    </row>
    <row r="409" spans="3:3">
      <c r="C409" s="660"/>
    </row>
    <row r="410" spans="3:3">
      <c r="C410" s="660"/>
    </row>
    <row r="411" spans="3:3">
      <c r="C411" s="660"/>
    </row>
    <row r="412" spans="3:3">
      <c r="C412" s="660"/>
    </row>
    <row r="413" spans="3:3">
      <c r="C413" s="660"/>
    </row>
    <row r="414" spans="3:3">
      <c r="C414" s="660"/>
    </row>
    <row r="415" spans="3:3">
      <c r="C415" s="660"/>
    </row>
    <row r="416" spans="3:3">
      <c r="C416" s="660"/>
    </row>
    <row r="417" spans="3:3">
      <c r="C417" s="660"/>
    </row>
    <row r="418" spans="3:3">
      <c r="C418" s="660"/>
    </row>
    <row r="419" spans="3:3">
      <c r="C419" s="660"/>
    </row>
    <row r="420" spans="3:3">
      <c r="C420" s="660"/>
    </row>
    <row r="421" spans="3:3">
      <c r="C421" s="660"/>
    </row>
    <row r="422" spans="3:3">
      <c r="C422" s="660"/>
    </row>
    <row r="423" spans="3:3">
      <c r="C423" s="660"/>
    </row>
    <row r="424" spans="3:3">
      <c r="C424" s="660"/>
    </row>
    <row r="425" spans="3:3">
      <c r="C425" s="660"/>
    </row>
    <row r="426" spans="3:3">
      <c r="C426" s="660"/>
    </row>
    <row r="427" spans="3:3">
      <c r="C427" s="660"/>
    </row>
    <row r="428" spans="3:3">
      <c r="C428" s="660"/>
    </row>
    <row r="429" spans="3:3">
      <c r="C429" s="660"/>
    </row>
    <row r="430" spans="3:3">
      <c r="C430" s="660"/>
    </row>
    <row r="431" spans="3:3">
      <c r="C431" s="660"/>
    </row>
    <row r="432" spans="3:3">
      <c r="C432" s="660"/>
    </row>
    <row r="433" spans="3:3">
      <c r="C433" s="660"/>
    </row>
    <row r="434" spans="3:3">
      <c r="C434" s="660"/>
    </row>
    <row r="435" spans="3:3">
      <c r="C435" s="660"/>
    </row>
    <row r="436" spans="3:3">
      <c r="C436" s="660"/>
    </row>
    <row r="437" spans="3:3">
      <c r="C437" s="660"/>
    </row>
    <row r="438" spans="3:3">
      <c r="C438" s="660"/>
    </row>
    <row r="439" spans="3:3">
      <c r="C439" s="660"/>
    </row>
    <row r="440" spans="3:3">
      <c r="C440" s="660"/>
    </row>
    <row r="441" spans="3:3">
      <c r="C441" s="660"/>
    </row>
    <row r="442" spans="3:3">
      <c r="C442" s="660"/>
    </row>
    <row r="443" spans="3:3">
      <c r="C443" s="660"/>
    </row>
    <row r="444" spans="3:3">
      <c r="C444" s="660"/>
    </row>
    <row r="445" spans="3:3">
      <c r="C445" s="660"/>
    </row>
    <row r="446" spans="3:3">
      <c r="C446" s="660"/>
    </row>
    <row r="447" spans="3:3">
      <c r="C447" s="660"/>
    </row>
    <row r="448" spans="3:3">
      <c r="C448" s="660"/>
    </row>
    <row r="449" spans="3:3">
      <c r="C449" s="660"/>
    </row>
    <row r="450" spans="3:3">
      <c r="C450" s="660"/>
    </row>
    <row r="451" spans="3:3">
      <c r="C451" s="660"/>
    </row>
    <row r="452" spans="3:3">
      <c r="C452" s="660"/>
    </row>
    <row r="453" spans="3:3">
      <c r="C453" s="660"/>
    </row>
    <row r="454" spans="3:3">
      <c r="C454" s="660"/>
    </row>
    <row r="455" spans="3:3">
      <c r="C455" s="660"/>
    </row>
    <row r="456" spans="3:3">
      <c r="C456" s="660"/>
    </row>
    <row r="457" spans="3:3">
      <c r="C457" s="660"/>
    </row>
    <row r="458" spans="3:3">
      <c r="C458" s="660"/>
    </row>
    <row r="459" spans="3:3">
      <c r="C459" s="660"/>
    </row>
    <row r="460" spans="3:3">
      <c r="C460" s="660"/>
    </row>
    <row r="461" spans="3:3">
      <c r="C461" s="660"/>
    </row>
    <row r="462" spans="3:3">
      <c r="C462" s="660"/>
    </row>
    <row r="463" spans="3:3">
      <c r="C463" s="660"/>
    </row>
    <row r="464" spans="3:3">
      <c r="C464" s="660"/>
    </row>
    <row r="465" spans="3:3">
      <c r="C465" s="660"/>
    </row>
    <row r="466" spans="3:3">
      <c r="C466" s="660"/>
    </row>
    <row r="467" spans="3:3">
      <c r="C467" s="660"/>
    </row>
    <row r="468" spans="3:3">
      <c r="C468" s="660"/>
    </row>
    <row r="469" spans="3:3">
      <c r="C469" s="660"/>
    </row>
    <row r="470" spans="3:3">
      <c r="C470" s="660"/>
    </row>
    <row r="471" spans="3:3">
      <c r="C471" s="660"/>
    </row>
    <row r="472" spans="3:3">
      <c r="C472" s="660"/>
    </row>
    <row r="473" spans="3:3">
      <c r="C473" s="660"/>
    </row>
    <row r="474" spans="3:3">
      <c r="C474" s="660"/>
    </row>
    <row r="475" spans="3:3">
      <c r="C475" s="660"/>
    </row>
    <row r="476" spans="3:3">
      <c r="C476" s="660"/>
    </row>
    <row r="477" spans="3:3">
      <c r="C477" s="660"/>
    </row>
    <row r="478" spans="3:3">
      <c r="C478" s="660"/>
    </row>
    <row r="479" spans="3:3">
      <c r="C479" s="660"/>
    </row>
    <row r="480" spans="3:3">
      <c r="C480" s="660"/>
    </row>
    <row r="481" spans="3:3">
      <c r="C481" s="660"/>
    </row>
    <row r="482" spans="3:3">
      <c r="C482" s="660"/>
    </row>
    <row r="483" spans="3:3">
      <c r="C483" s="660"/>
    </row>
    <row r="484" spans="3:3">
      <c r="C484" s="660"/>
    </row>
    <row r="485" spans="3:3">
      <c r="C485" s="660"/>
    </row>
    <row r="486" spans="3:3">
      <c r="C486" s="660"/>
    </row>
    <row r="487" spans="3:3">
      <c r="C487" s="660"/>
    </row>
    <row r="488" spans="3:3">
      <c r="C488" s="660"/>
    </row>
    <row r="489" spans="3:3">
      <c r="C489" s="660"/>
    </row>
    <row r="490" spans="3:3">
      <c r="C490" s="660"/>
    </row>
    <row r="491" spans="3:3">
      <c r="C491" s="660"/>
    </row>
    <row r="492" spans="3:3">
      <c r="C492" s="660"/>
    </row>
    <row r="493" spans="3:3">
      <c r="C493" s="660"/>
    </row>
    <row r="494" spans="3:3">
      <c r="C494" s="660"/>
    </row>
    <row r="495" spans="3:3">
      <c r="C495" s="660"/>
    </row>
    <row r="496" spans="3:3">
      <c r="C496" s="660"/>
    </row>
    <row r="497" spans="3:3">
      <c r="C497" s="660"/>
    </row>
    <row r="498" spans="3:3">
      <c r="C498" s="660"/>
    </row>
    <row r="499" spans="3:3">
      <c r="C499" s="660"/>
    </row>
    <row r="500" spans="3:3">
      <c r="C500" s="660"/>
    </row>
    <row r="501" spans="3:3">
      <c r="C501" s="660"/>
    </row>
    <row r="502" spans="3:3">
      <c r="C502" s="660"/>
    </row>
    <row r="503" spans="3:3">
      <c r="C503" s="660"/>
    </row>
    <row r="504" spans="3:3">
      <c r="C504" s="660"/>
    </row>
    <row r="505" spans="3:3">
      <c r="C505" s="660"/>
    </row>
    <row r="506" spans="3:3">
      <c r="C506" s="660"/>
    </row>
    <row r="507" spans="3:3">
      <c r="C507" s="660"/>
    </row>
    <row r="508" spans="3:3">
      <c r="C508" s="660"/>
    </row>
    <row r="509" spans="3:3">
      <c r="C509" s="660"/>
    </row>
    <row r="510" spans="3:3">
      <c r="C510" s="660"/>
    </row>
    <row r="511" spans="3:3">
      <c r="C511" s="660"/>
    </row>
    <row r="512" spans="3:3">
      <c r="C512" s="660"/>
    </row>
    <row r="513" spans="3:3">
      <c r="C513" s="660"/>
    </row>
    <row r="514" spans="3:3">
      <c r="C514" s="660"/>
    </row>
    <row r="515" spans="3:3">
      <c r="C515" s="660"/>
    </row>
    <row r="516" spans="3:3">
      <c r="C516" s="660"/>
    </row>
    <row r="517" spans="3:3">
      <c r="C517" s="660"/>
    </row>
    <row r="518" spans="3:3">
      <c r="C518" s="660"/>
    </row>
    <row r="519" spans="3:3">
      <c r="C519" s="660"/>
    </row>
    <row r="520" spans="3:3">
      <c r="C520" s="660"/>
    </row>
    <row r="521" spans="3:3">
      <c r="C521" s="660"/>
    </row>
    <row r="522" spans="3:3">
      <c r="C522" s="660"/>
    </row>
    <row r="523" spans="3:3">
      <c r="C523" s="660"/>
    </row>
    <row r="524" spans="3:3">
      <c r="C524" s="660"/>
    </row>
    <row r="525" spans="3:3">
      <c r="C525" s="660"/>
    </row>
    <row r="526" spans="3:3">
      <c r="C526" s="660"/>
    </row>
    <row r="527" spans="3:3">
      <c r="C527" s="660"/>
    </row>
    <row r="528" spans="3:3">
      <c r="C528" s="660"/>
    </row>
    <row r="529" spans="3:3">
      <c r="C529" s="660"/>
    </row>
    <row r="530" spans="3:3">
      <c r="C530" s="660"/>
    </row>
    <row r="531" spans="3:3">
      <c r="C531" s="660"/>
    </row>
    <row r="532" spans="3:3">
      <c r="C532" s="660"/>
    </row>
    <row r="533" spans="3:3">
      <c r="C533" s="660"/>
    </row>
    <row r="534" spans="3:3">
      <c r="C534" s="660"/>
    </row>
    <row r="535" spans="3:3">
      <c r="C535" s="660"/>
    </row>
    <row r="536" spans="3:3">
      <c r="C536" s="660"/>
    </row>
    <row r="537" spans="3:3">
      <c r="C537" s="660"/>
    </row>
    <row r="538" spans="3:3">
      <c r="C538" s="660"/>
    </row>
    <row r="539" spans="3:3">
      <c r="C539" s="660"/>
    </row>
    <row r="540" spans="3:3">
      <c r="C540" s="660"/>
    </row>
    <row r="541" spans="3:3">
      <c r="C541" s="660"/>
    </row>
    <row r="542" spans="3:3">
      <c r="C542" s="660"/>
    </row>
    <row r="543" spans="3:3">
      <c r="C543" s="660"/>
    </row>
    <row r="544" spans="3:3">
      <c r="C544" s="660"/>
    </row>
    <row r="545" spans="3:3">
      <c r="C545" s="660"/>
    </row>
    <row r="546" spans="3:3">
      <c r="C546" s="660"/>
    </row>
    <row r="547" spans="3:3">
      <c r="C547" s="660"/>
    </row>
    <row r="548" spans="3:3">
      <c r="C548" s="660"/>
    </row>
    <row r="549" spans="3:3">
      <c r="C549" s="660"/>
    </row>
    <row r="550" spans="3:3">
      <c r="C550" s="660"/>
    </row>
    <row r="551" spans="3:3">
      <c r="C551" s="660"/>
    </row>
    <row r="552" spans="3:3">
      <c r="C552" s="660"/>
    </row>
    <row r="553" spans="3:3">
      <c r="C553" s="660"/>
    </row>
    <row r="554" spans="3:3">
      <c r="C554" s="660"/>
    </row>
    <row r="555" spans="3:3">
      <c r="C555" s="660"/>
    </row>
    <row r="556" spans="3:3">
      <c r="C556" s="660"/>
    </row>
    <row r="557" spans="3:3">
      <c r="C557" s="660"/>
    </row>
    <row r="558" spans="3:3">
      <c r="C558" s="660"/>
    </row>
    <row r="559" spans="3:3">
      <c r="C559" s="660"/>
    </row>
    <row r="560" spans="3:3">
      <c r="C560" s="660"/>
    </row>
    <row r="561" spans="3:3">
      <c r="C561" s="660"/>
    </row>
    <row r="562" spans="3:3">
      <c r="C562" s="660"/>
    </row>
    <row r="563" spans="3:3">
      <c r="C563" s="660"/>
    </row>
    <row r="564" spans="3:3">
      <c r="C564" s="660"/>
    </row>
    <row r="565" spans="3:3">
      <c r="C565" s="660"/>
    </row>
    <row r="566" spans="3:3">
      <c r="C566" s="660"/>
    </row>
    <row r="567" spans="3:3">
      <c r="C567" s="660"/>
    </row>
    <row r="568" spans="3:3">
      <c r="C568" s="660"/>
    </row>
    <row r="569" spans="3:3">
      <c r="C569" s="660"/>
    </row>
    <row r="570" spans="3:3">
      <c r="C570" s="660"/>
    </row>
    <row r="571" spans="3:3">
      <c r="C571" s="660"/>
    </row>
    <row r="572" spans="3:3">
      <c r="C572" s="660"/>
    </row>
    <row r="573" spans="3:3">
      <c r="C573" s="660"/>
    </row>
    <row r="574" spans="3:3">
      <c r="C574" s="660"/>
    </row>
    <row r="575" spans="3:3">
      <c r="C575" s="660"/>
    </row>
    <row r="576" spans="3:3">
      <c r="C576" s="660"/>
    </row>
    <row r="577" spans="3:3">
      <c r="C577" s="660"/>
    </row>
    <row r="578" spans="3:3">
      <c r="C578" s="660"/>
    </row>
    <row r="579" spans="3:3">
      <c r="C579" s="660"/>
    </row>
    <row r="580" spans="3:3">
      <c r="C580" s="660"/>
    </row>
    <row r="581" spans="3:3">
      <c r="C581" s="660"/>
    </row>
    <row r="582" spans="3:3">
      <c r="C582" s="660"/>
    </row>
    <row r="583" spans="3:3">
      <c r="C583" s="660"/>
    </row>
    <row r="584" spans="3:3">
      <c r="C584" s="660"/>
    </row>
    <row r="585" spans="3:3">
      <c r="C585" s="660"/>
    </row>
    <row r="586" spans="3:3">
      <c r="C586" s="660"/>
    </row>
    <row r="587" spans="3:3">
      <c r="C587" s="660"/>
    </row>
    <row r="588" spans="3:3">
      <c r="C588" s="660"/>
    </row>
    <row r="589" spans="3:3">
      <c r="C589" s="660"/>
    </row>
    <row r="590" spans="3:3">
      <c r="C590" s="660"/>
    </row>
    <row r="591" spans="3:3">
      <c r="C591" s="660"/>
    </row>
    <row r="592" spans="3:3">
      <c r="C592" s="660"/>
    </row>
    <row r="593" spans="3:3">
      <c r="C593" s="660"/>
    </row>
    <row r="594" spans="3:3">
      <c r="C594" s="660"/>
    </row>
    <row r="595" spans="3:3">
      <c r="C595" s="660"/>
    </row>
    <row r="596" spans="3:3">
      <c r="C596" s="660"/>
    </row>
    <row r="597" spans="3:3">
      <c r="C597" s="660"/>
    </row>
    <row r="598" spans="3:3">
      <c r="C598" s="660"/>
    </row>
    <row r="599" spans="3:3">
      <c r="C599" s="660"/>
    </row>
    <row r="600" spans="3:3">
      <c r="C600" s="660"/>
    </row>
    <row r="601" spans="3:3">
      <c r="C601" s="660"/>
    </row>
    <row r="602" spans="3:3">
      <c r="C602" s="660"/>
    </row>
    <row r="603" spans="3:3">
      <c r="C603" s="660"/>
    </row>
    <row r="604" spans="3:3">
      <c r="C604" s="660"/>
    </row>
    <row r="605" spans="3:3">
      <c r="C605" s="660"/>
    </row>
    <row r="606" spans="3:3">
      <c r="C606" s="660"/>
    </row>
    <row r="607" spans="3:3">
      <c r="C607" s="660"/>
    </row>
    <row r="608" spans="3:3">
      <c r="C608" s="660"/>
    </row>
    <row r="609" spans="3:3">
      <c r="C609" s="660"/>
    </row>
    <row r="610" spans="3:3">
      <c r="C610" s="660"/>
    </row>
    <row r="611" spans="3:3">
      <c r="C611" s="660"/>
    </row>
    <row r="612" spans="3:3">
      <c r="C612" s="660"/>
    </row>
    <row r="613" spans="3:3">
      <c r="C613" s="660"/>
    </row>
    <row r="614" spans="3:3">
      <c r="C614" s="660"/>
    </row>
    <row r="615" spans="3:3">
      <c r="C615" s="660"/>
    </row>
    <row r="616" spans="3:3">
      <c r="C616" s="660"/>
    </row>
    <row r="617" spans="3:3">
      <c r="C617" s="660"/>
    </row>
    <row r="618" spans="3:3">
      <c r="C618" s="660"/>
    </row>
    <row r="619" spans="3:3">
      <c r="C619" s="660"/>
    </row>
    <row r="620" spans="3:3">
      <c r="C620" s="660"/>
    </row>
    <row r="621" spans="3:3">
      <c r="C621" s="660"/>
    </row>
    <row r="622" spans="3:3">
      <c r="C622" s="660"/>
    </row>
    <row r="623" spans="3:3">
      <c r="C623" s="660"/>
    </row>
    <row r="624" spans="3:3">
      <c r="C624" s="660"/>
    </row>
    <row r="625" spans="3:3">
      <c r="C625" s="660"/>
    </row>
    <row r="626" spans="3:3">
      <c r="C626" s="660"/>
    </row>
    <row r="627" spans="3:3">
      <c r="C627" s="660"/>
    </row>
    <row r="628" spans="3:3">
      <c r="C628" s="660"/>
    </row>
    <row r="629" spans="3:3">
      <c r="C629" s="660"/>
    </row>
    <row r="630" spans="3:3">
      <c r="C630" s="660"/>
    </row>
    <row r="631" spans="3:3">
      <c r="C631" s="660"/>
    </row>
    <row r="632" spans="3:3">
      <c r="C632" s="660"/>
    </row>
    <row r="633" spans="3:3">
      <c r="C633" s="660"/>
    </row>
    <row r="634" spans="3:3">
      <c r="C634" s="660"/>
    </row>
    <row r="635" spans="3:3">
      <c r="C635" s="660"/>
    </row>
    <row r="636" spans="3:3">
      <c r="C636" s="660"/>
    </row>
    <row r="637" spans="3:3">
      <c r="C637" s="660"/>
    </row>
    <row r="638" spans="3:3">
      <c r="C638" s="660"/>
    </row>
    <row r="639" spans="3:3">
      <c r="C639" s="660"/>
    </row>
    <row r="640" spans="3:3">
      <c r="C640" s="660"/>
    </row>
    <row r="641" spans="3:3">
      <c r="C641" s="660"/>
    </row>
    <row r="642" spans="3:3">
      <c r="C642" s="660"/>
    </row>
    <row r="643" spans="3:3">
      <c r="C643" s="660"/>
    </row>
    <row r="644" spans="3:3">
      <c r="C644" s="660"/>
    </row>
    <row r="645" spans="3:3">
      <c r="C645" s="660"/>
    </row>
    <row r="646" spans="3:3">
      <c r="C646" s="660"/>
    </row>
    <row r="647" spans="3:3">
      <c r="C647" s="660"/>
    </row>
    <row r="648" spans="3:3">
      <c r="C648" s="660"/>
    </row>
    <row r="649" spans="3:3">
      <c r="C649" s="660"/>
    </row>
    <row r="650" spans="3:3">
      <c r="C650" s="660"/>
    </row>
    <row r="651" spans="3:3">
      <c r="C651" s="660"/>
    </row>
    <row r="652" spans="3:3">
      <c r="C652" s="660"/>
    </row>
    <row r="653" spans="3:3">
      <c r="C653" s="660"/>
    </row>
    <row r="654" spans="3:3">
      <c r="C654" s="660"/>
    </row>
    <row r="655" spans="3:3">
      <c r="C655" s="660"/>
    </row>
    <row r="656" spans="3:3">
      <c r="C656" s="660"/>
    </row>
    <row r="657" spans="3:3">
      <c r="C657" s="660"/>
    </row>
    <row r="658" spans="3:3">
      <c r="C658" s="660"/>
    </row>
    <row r="659" spans="3:3">
      <c r="C659" s="660"/>
    </row>
    <row r="660" spans="3:3">
      <c r="C660" s="660"/>
    </row>
    <row r="661" spans="3:3">
      <c r="C661" s="660"/>
    </row>
    <row r="662" spans="3:3">
      <c r="C662" s="660"/>
    </row>
    <row r="663" spans="3:3">
      <c r="C663" s="660"/>
    </row>
    <row r="664" spans="3:3">
      <c r="C664" s="660"/>
    </row>
    <row r="665" spans="3:3">
      <c r="C665" s="660"/>
    </row>
    <row r="666" spans="3:3">
      <c r="C666" s="660"/>
    </row>
    <row r="667" spans="3:3">
      <c r="C667" s="660"/>
    </row>
    <row r="668" spans="3:3">
      <c r="C668" s="660"/>
    </row>
    <row r="669" spans="3:3">
      <c r="C669" s="660"/>
    </row>
    <row r="670" spans="3:3">
      <c r="C670" s="660"/>
    </row>
    <row r="671" spans="3:3">
      <c r="C671" s="660"/>
    </row>
    <row r="672" spans="3:3">
      <c r="C672" s="660"/>
    </row>
    <row r="673" spans="3:3">
      <c r="C673" s="660"/>
    </row>
    <row r="674" spans="3:3">
      <c r="C674" s="660"/>
    </row>
    <row r="675" spans="3:3">
      <c r="C675" s="660"/>
    </row>
    <row r="676" spans="3:3">
      <c r="C676" s="660"/>
    </row>
    <row r="677" spans="3:3">
      <c r="C677" s="660"/>
    </row>
    <row r="678" spans="3:3">
      <c r="C678" s="660"/>
    </row>
    <row r="679" spans="3:3">
      <c r="C679" s="660"/>
    </row>
    <row r="680" spans="3:3">
      <c r="C680" s="660"/>
    </row>
    <row r="681" spans="3:3">
      <c r="C681" s="660"/>
    </row>
    <row r="682" spans="3:3">
      <c r="C682" s="660"/>
    </row>
    <row r="683" spans="3:3">
      <c r="C683" s="660"/>
    </row>
    <row r="684" spans="3:3">
      <c r="C684" s="660"/>
    </row>
    <row r="685" spans="3:3">
      <c r="C685" s="660"/>
    </row>
    <row r="686" spans="3:3">
      <c r="C686" s="660"/>
    </row>
    <row r="687" spans="3:3">
      <c r="C687" s="660"/>
    </row>
    <row r="688" spans="3:3">
      <c r="C688" s="660"/>
    </row>
    <row r="689" spans="3:3">
      <c r="C689" s="660"/>
    </row>
    <row r="690" spans="3:3">
      <c r="C690" s="660"/>
    </row>
    <row r="691" spans="3:3">
      <c r="C691" s="660"/>
    </row>
    <row r="692" spans="3:3">
      <c r="C692" s="660"/>
    </row>
    <row r="693" spans="3:3">
      <c r="C693" s="660"/>
    </row>
    <row r="694" spans="3:3">
      <c r="C694" s="660"/>
    </row>
    <row r="695" spans="3:3">
      <c r="C695" s="660"/>
    </row>
    <row r="696" spans="3:3">
      <c r="C696" s="660"/>
    </row>
    <row r="697" spans="3:3">
      <c r="C697" s="660"/>
    </row>
    <row r="698" spans="3:3">
      <c r="C698" s="660"/>
    </row>
    <row r="699" spans="3:3">
      <c r="C699" s="660"/>
    </row>
    <row r="700" spans="3:3">
      <c r="C700" s="660"/>
    </row>
    <row r="701" spans="3:3">
      <c r="C701" s="660"/>
    </row>
    <row r="702" spans="3:3">
      <c r="C702" s="660"/>
    </row>
    <row r="703" spans="3:3">
      <c r="C703" s="660"/>
    </row>
    <row r="704" spans="3:3">
      <c r="C704" s="660"/>
    </row>
    <row r="705" spans="3:3">
      <c r="C705" s="660"/>
    </row>
    <row r="706" spans="3:3">
      <c r="C706" s="660"/>
    </row>
    <row r="707" spans="3:3">
      <c r="C707" s="660"/>
    </row>
    <row r="708" spans="3:3">
      <c r="C708" s="660"/>
    </row>
    <row r="709" spans="3:3">
      <c r="C709" s="660"/>
    </row>
    <row r="710" spans="3:3">
      <c r="C710" s="660"/>
    </row>
    <row r="711" spans="3:3">
      <c r="C711" s="660"/>
    </row>
    <row r="712" spans="3:3">
      <c r="C712" s="660"/>
    </row>
    <row r="713" spans="3:3">
      <c r="C713" s="660"/>
    </row>
    <row r="714" spans="3:3">
      <c r="C714" s="660"/>
    </row>
    <row r="715" spans="3:3">
      <c r="C715" s="660"/>
    </row>
    <row r="716" spans="3:3">
      <c r="C716" s="660"/>
    </row>
    <row r="717" spans="3:3">
      <c r="C717" s="660"/>
    </row>
    <row r="718" spans="3:3">
      <c r="C718" s="660"/>
    </row>
    <row r="719" spans="3:3">
      <c r="C719" s="660"/>
    </row>
    <row r="720" spans="3:3">
      <c r="C720" s="660"/>
    </row>
    <row r="721" spans="3:3">
      <c r="C721" s="660"/>
    </row>
    <row r="722" spans="3:3">
      <c r="C722" s="660"/>
    </row>
    <row r="723" spans="3:3">
      <c r="C723" s="660"/>
    </row>
    <row r="724" spans="3:3">
      <c r="C724" s="660"/>
    </row>
    <row r="725" spans="3:3">
      <c r="C725" s="660"/>
    </row>
    <row r="726" spans="3:3">
      <c r="C726" s="660"/>
    </row>
    <row r="727" spans="3:3">
      <c r="C727" s="660"/>
    </row>
    <row r="728" spans="3:3">
      <c r="C728" s="660"/>
    </row>
    <row r="729" spans="3:3">
      <c r="C729" s="660"/>
    </row>
    <row r="730" spans="3:3">
      <c r="C730" s="660"/>
    </row>
    <row r="731" spans="3:3">
      <c r="C731" s="660"/>
    </row>
    <row r="732" spans="3:3">
      <c r="C732" s="660"/>
    </row>
    <row r="733" spans="3:3">
      <c r="C733" s="660"/>
    </row>
    <row r="734" spans="3:3">
      <c r="C734" s="660"/>
    </row>
    <row r="735" spans="3:3">
      <c r="C735" s="660"/>
    </row>
    <row r="736" spans="3:3">
      <c r="C736" s="660"/>
    </row>
    <row r="737" spans="3:3">
      <c r="C737" s="660"/>
    </row>
    <row r="738" spans="3:3">
      <c r="C738" s="660"/>
    </row>
    <row r="739" spans="3:3">
      <c r="C739" s="660"/>
    </row>
    <row r="740" spans="3:3">
      <c r="C740" s="660"/>
    </row>
    <row r="741" spans="3:3">
      <c r="C741" s="660"/>
    </row>
    <row r="742" spans="3:3">
      <c r="C742" s="660"/>
    </row>
    <row r="743" spans="3:3">
      <c r="C743" s="660"/>
    </row>
    <row r="744" spans="3:3">
      <c r="C744" s="660"/>
    </row>
    <row r="745" spans="3:3">
      <c r="C745" s="660"/>
    </row>
    <row r="746" spans="3:3">
      <c r="C746" s="660"/>
    </row>
    <row r="747" spans="3:3">
      <c r="C747" s="660"/>
    </row>
    <row r="748" spans="3:3">
      <c r="C748" s="660"/>
    </row>
    <row r="749" spans="3:3">
      <c r="C749" s="660"/>
    </row>
    <row r="750" spans="3:3">
      <c r="C750" s="660"/>
    </row>
    <row r="751" spans="3:3">
      <c r="C751" s="660"/>
    </row>
    <row r="752" spans="3:3">
      <c r="C752" s="660"/>
    </row>
    <row r="753" spans="3:3">
      <c r="C753" s="660"/>
    </row>
    <row r="754" spans="3:3">
      <c r="C754" s="660"/>
    </row>
    <row r="755" spans="3:3">
      <c r="C755" s="660"/>
    </row>
    <row r="756" spans="3:3">
      <c r="C756" s="660"/>
    </row>
    <row r="757" spans="3:3">
      <c r="C757" s="660"/>
    </row>
    <row r="758" spans="3:3">
      <c r="C758" s="660"/>
    </row>
    <row r="759" spans="3:3">
      <c r="C759" s="660"/>
    </row>
    <row r="760" spans="3:3">
      <c r="C760" s="660"/>
    </row>
    <row r="761" spans="3:3">
      <c r="C761" s="660"/>
    </row>
    <row r="762" spans="3:3">
      <c r="C762" s="660"/>
    </row>
    <row r="763" spans="3:3">
      <c r="C763" s="660"/>
    </row>
    <row r="764" spans="3:3">
      <c r="C764" s="660"/>
    </row>
    <row r="765" spans="3:3">
      <c r="C765" s="660"/>
    </row>
    <row r="766" spans="3:3">
      <c r="C766" s="660"/>
    </row>
    <row r="767" spans="3:3">
      <c r="C767" s="660"/>
    </row>
    <row r="768" spans="3:3">
      <c r="C768" s="660"/>
    </row>
    <row r="769" spans="3:3">
      <c r="C769" s="660"/>
    </row>
    <row r="770" spans="3:3">
      <c r="C770" s="660"/>
    </row>
    <row r="771" spans="3:3">
      <c r="C771" s="660"/>
    </row>
    <row r="772" spans="3:3">
      <c r="C772" s="660"/>
    </row>
    <row r="773" spans="3:3">
      <c r="C773" s="660"/>
    </row>
    <row r="774" spans="3:3">
      <c r="C774" s="660"/>
    </row>
    <row r="775" spans="3:3">
      <c r="C775" s="660"/>
    </row>
    <row r="776" spans="3:3">
      <c r="C776" s="660"/>
    </row>
    <row r="777" spans="3:3">
      <c r="C777" s="660"/>
    </row>
    <row r="778" spans="3:3">
      <c r="C778" s="660"/>
    </row>
    <row r="779" spans="3:3">
      <c r="C779" s="660"/>
    </row>
    <row r="780" spans="3:3">
      <c r="C780" s="660"/>
    </row>
    <row r="781" spans="3:3">
      <c r="C781" s="660"/>
    </row>
    <row r="782" spans="3:3">
      <c r="C782" s="660"/>
    </row>
    <row r="783" spans="3:3">
      <c r="C783" s="660"/>
    </row>
    <row r="784" spans="3:3">
      <c r="C784" s="660"/>
    </row>
    <row r="785" spans="3:3">
      <c r="C785" s="660"/>
    </row>
    <row r="786" spans="3:3">
      <c r="C786" s="660"/>
    </row>
    <row r="787" spans="3:3">
      <c r="C787" s="660"/>
    </row>
    <row r="788" spans="3:3">
      <c r="C788" s="660"/>
    </row>
    <row r="789" spans="3:3">
      <c r="C789" s="660"/>
    </row>
    <row r="790" spans="3:3">
      <c r="C790" s="660"/>
    </row>
    <row r="791" spans="3:3">
      <c r="C791" s="660"/>
    </row>
    <row r="792" spans="3:3">
      <c r="C792" s="660"/>
    </row>
    <row r="793" spans="3:3">
      <c r="C793" s="660"/>
    </row>
    <row r="794" spans="3:3">
      <c r="C794" s="660"/>
    </row>
    <row r="795" spans="3:3">
      <c r="C795" s="660"/>
    </row>
    <row r="796" spans="3:3">
      <c r="C796" s="660"/>
    </row>
    <row r="797" spans="3:3">
      <c r="C797" s="660"/>
    </row>
    <row r="798" spans="3:3">
      <c r="C798" s="660"/>
    </row>
    <row r="799" spans="3:3">
      <c r="C799" s="660"/>
    </row>
    <row r="800" spans="3:3">
      <c r="C800" s="660"/>
    </row>
    <row r="801" spans="3:3">
      <c r="C801" s="660"/>
    </row>
    <row r="802" spans="3:3">
      <c r="C802" s="660"/>
    </row>
    <row r="803" spans="3:3">
      <c r="C803" s="660"/>
    </row>
    <row r="804" spans="3:3">
      <c r="C804" s="660"/>
    </row>
    <row r="805" spans="3:3">
      <c r="C805" s="660"/>
    </row>
    <row r="806" spans="3:3">
      <c r="C806" s="660"/>
    </row>
    <row r="807" spans="3:3">
      <c r="C807" s="660"/>
    </row>
    <row r="808" spans="3:3">
      <c r="C808" s="660"/>
    </row>
    <row r="809" spans="3:3">
      <c r="C809" s="660"/>
    </row>
    <row r="810" spans="3:3">
      <c r="C810" s="660"/>
    </row>
    <row r="811" spans="3:3">
      <c r="C811" s="660"/>
    </row>
    <row r="812" spans="3:3">
      <c r="C812" s="660"/>
    </row>
    <row r="813" spans="3:3">
      <c r="C813" s="660"/>
    </row>
    <row r="814" spans="3:3">
      <c r="C814" s="660"/>
    </row>
    <row r="815" spans="3:3">
      <c r="C815" s="660"/>
    </row>
    <row r="816" spans="3:3">
      <c r="C816" s="660"/>
    </row>
    <row r="817" spans="3:3">
      <c r="C817" s="660"/>
    </row>
    <row r="818" spans="3:3">
      <c r="C818" s="660"/>
    </row>
    <row r="819" spans="3:3">
      <c r="C819" s="660"/>
    </row>
    <row r="820" spans="3:3">
      <c r="C820" s="660"/>
    </row>
    <row r="821" spans="3:3">
      <c r="C821" s="660"/>
    </row>
    <row r="822" spans="3:3">
      <c r="C822" s="660"/>
    </row>
    <row r="823" spans="3:3">
      <c r="C823" s="660"/>
    </row>
    <row r="824" spans="3:3">
      <c r="C824" s="660"/>
    </row>
    <row r="825" spans="3:3">
      <c r="C825" s="660"/>
    </row>
    <row r="826" spans="3:3">
      <c r="C826" s="660"/>
    </row>
    <row r="827" spans="3:3">
      <c r="C827" s="660"/>
    </row>
    <row r="828" spans="3:3">
      <c r="C828" s="660"/>
    </row>
    <row r="829" spans="3:3">
      <c r="C829" s="660"/>
    </row>
    <row r="830" spans="3:3">
      <c r="C830" s="660"/>
    </row>
    <row r="831" spans="3:3">
      <c r="C831" s="660"/>
    </row>
    <row r="832" spans="3:3">
      <c r="C832" s="660"/>
    </row>
    <row r="833" spans="3:3">
      <c r="C833" s="660"/>
    </row>
    <row r="834" spans="3:3">
      <c r="C834" s="660"/>
    </row>
    <row r="835" spans="3:3">
      <c r="C835" s="660"/>
    </row>
    <row r="836" spans="3:3">
      <c r="C836" s="660"/>
    </row>
    <row r="837" spans="3:3">
      <c r="C837" s="660"/>
    </row>
    <row r="838" spans="3:3">
      <c r="C838" s="660"/>
    </row>
    <row r="839" spans="3:3">
      <c r="C839" s="660"/>
    </row>
    <row r="840" spans="3:3">
      <c r="C840" s="660"/>
    </row>
    <row r="841" spans="3:3">
      <c r="C841" s="660"/>
    </row>
    <row r="842" spans="3:3">
      <c r="C842" s="660"/>
    </row>
    <row r="843" spans="3:3">
      <c r="C843" s="660"/>
    </row>
    <row r="844" spans="3:3">
      <c r="C844" s="660"/>
    </row>
    <row r="845" spans="3:3">
      <c r="C845" s="660"/>
    </row>
    <row r="846" spans="3:3">
      <c r="C846" s="660"/>
    </row>
    <row r="847" spans="3:3">
      <c r="C847" s="660"/>
    </row>
    <row r="848" spans="3:3">
      <c r="C848" s="660"/>
    </row>
    <row r="849" spans="3:3">
      <c r="C849" s="660"/>
    </row>
    <row r="850" spans="3:3">
      <c r="C850" s="660"/>
    </row>
    <row r="851" spans="3:3">
      <c r="C851" s="660"/>
    </row>
    <row r="852" spans="3:3">
      <c r="C852" s="660"/>
    </row>
    <row r="853" spans="3:3">
      <c r="C853" s="660"/>
    </row>
    <row r="854" spans="3:3">
      <c r="C854" s="660"/>
    </row>
    <row r="855" spans="3:3">
      <c r="C855" s="660"/>
    </row>
    <row r="856" spans="3:3">
      <c r="C856" s="660"/>
    </row>
    <row r="857" spans="3:3">
      <c r="C857" s="660"/>
    </row>
    <row r="858" spans="3:3">
      <c r="C858" s="660"/>
    </row>
    <row r="859" spans="3:3">
      <c r="C859" s="660"/>
    </row>
    <row r="860" spans="3:3">
      <c r="C860" s="660"/>
    </row>
    <row r="861" spans="3:3">
      <c r="C861" s="660"/>
    </row>
    <row r="862" spans="3:3">
      <c r="C862" s="660"/>
    </row>
    <row r="863" spans="3:3">
      <c r="C863" s="660"/>
    </row>
    <row r="864" spans="3:3">
      <c r="C864" s="660"/>
    </row>
    <row r="865" spans="3:3">
      <c r="C865" s="660"/>
    </row>
    <row r="866" spans="3:3">
      <c r="C866" s="660"/>
    </row>
    <row r="867" spans="3:3">
      <c r="C867" s="660"/>
    </row>
    <row r="868" spans="3:3">
      <c r="C868" s="660"/>
    </row>
    <row r="869" spans="3:3">
      <c r="C869" s="660"/>
    </row>
    <row r="870" spans="3:3">
      <c r="C870" s="660"/>
    </row>
    <row r="871" spans="3:3">
      <c r="C871" s="660"/>
    </row>
    <row r="872" spans="3:3">
      <c r="C872" s="660"/>
    </row>
    <row r="873" spans="3:3">
      <c r="C873" s="660"/>
    </row>
    <row r="874" spans="3:3">
      <c r="C874" s="660"/>
    </row>
    <row r="875" spans="3:3">
      <c r="C875" s="660"/>
    </row>
    <row r="876" spans="3:3">
      <c r="C876" s="660"/>
    </row>
    <row r="877" spans="3:3">
      <c r="C877" s="660"/>
    </row>
    <row r="878" spans="3:3">
      <c r="C878" s="660"/>
    </row>
    <row r="879" spans="3:3">
      <c r="C879" s="660"/>
    </row>
    <row r="880" spans="3:3">
      <c r="C880" s="660"/>
    </row>
    <row r="881" spans="3:3">
      <c r="C881" s="660"/>
    </row>
    <row r="882" spans="3:3">
      <c r="C882" s="660"/>
    </row>
    <row r="883" spans="3:3">
      <c r="C883" s="660"/>
    </row>
    <row r="884" spans="3:3">
      <c r="C884" s="660"/>
    </row>
    <row r="885" spans="3:3">
      <c r="C885" s="660"/>
    </row>
    <row r="886" spans="3:3">
      <c r="C886" s="660"/>
    </row>
    <row r="887" spans="3:3">
      <c r="C887" s="660"/>
    </row>
    <row r="888" spans="3:3">
      <c r="C888" s="660"/>
    </row>
    <row r="889" spans="3:3">
      <c r="C889" s="660"/>
    </row>
    <row r="890" spans="3:3">
      <c r="C890" s="660"/>
    </row>
    <row r="891" spans="3:3">
      <c r="C891" s="660"/>
    </row>
    <row r="892" spans="3:3">
      <c r="C892" s="660"/>
    </row>
    <row r="893" spans="3:3">
      <c r="C893" s="660"/>
    </row>
    <row r="894" spans="3:3">
      <c r="C894" s="660"/>
    </row>
    <row r="895" spans="3:3">
      <c r="C895" s="660"/>
    </row>
    <row r="896" spans="3:3">
      <c r="C896" s="660"/>
    </row>
    <row r="897" spans="3:3">
      <c r="C897" s="660"/>
    </row>
    <row r="898" spans="3:3">
      <c r="C898" s="660"/>
    </row>
    <row r="899" spans="3:3">
      <c r="C899" s="660"/>
    </row>
    <row r="900" spans="3:3">
      <c r="C900" s="660"/>
    </row>
    <row r="901" spans="3:3">
      <c r="C901" s="660"/>
    </row>
    <row r="902" spans="3:3">
      <c r="C902" s="660"/>
    </row>
    <row r="903" spans="3:3">
      <c r="C903" s="660"/>
    </row>
    <row r="904" spans="3:3">
      <c r="C904" s="660"/>
    </row>
    <row r="905" spans="3:3">
      <c r="C905" s="660"/>
    </row>
    <row r="906" spans="3:3">
      <c r="C906" s="660"/>
    </row>
    <row r="907" spans="3:3">
      <c r="C907" s="660"/>
    </row>
    <row r="908" spans="3:3">
      <c r="C908" s="660"/>
    </row>
    <row r="909" spans="3:3">
      <c r="C909" s="660"/>
    </row>
    <row r="910" spans="3:3">
      <c r="C910" s="660"/>
    </row>
    <row r="911" spans="3:3">
      <c r="C911" s="660"/>
    </row>
    <row r="912" spans="3:3">
      <c r="C912" s="660"/>
    </row>
    <row r="913" spans="3:3">
      <c r="C913" s="660"/>
    </row>
    <row r="914" spans="3:3">
      <c r="C914" s="660"/>
    </row>
    <row r="915" spans="3:3">
      <c r="C915" s="660"/>
    </row>
    <row r="916" spans="3:3">
      <c r="C916" s="660"/>
    </row>
    <row r="917" spans="3:3">
      <c r="C917" s="660"/>
    </row>
    <row r="918" spans="3:3">
      <c r="C918" s="660"/>
    </row>
    <row r="919" spans="3:3">
      <c r="C919" s="660"/>
    </row>
    <row r="920" spans="3:3">
      <c r="C920" s="660"/>
    </row>
    <row r="921" spans="3:3">
      <c r="C921" s="660"/>
    </row>
    <row r="922" spans="3:3">
      <c r="C922" s="660"/>
    </row>
    <row r="923" spans="3:3">
      <c r="C923" s="660"/>
    </row>
    <row r="924" spans="3:3">
      <c r="C924" s="660"/>
    </row>
    <row r="925" spans="3:3">
      <c r="C925" s="660"/>
    </row>
    <row r="926" spans="3:3">
      <c r="C926" s="660"/>
    </row>
    <row r="927" spans="3:3">
      <c r="C927" s="660"/>
    </row>
    <row r="928" spans="3:3">
      <c r="C928" s="660"/>
    </row>
    <row r="929" spans="3:3">
      <c r="C929" s="660"/>
    </row>
    <row r="930" spans="3:3">
      <c r="C930" s="660"/>
    </row>
    <row r="931" spans="3:3">
      <c r="C931" s="660"/>
    </row>
    <row r="932" spans="3:3">
      <c r="C932" s="660"/>
    </row>
    <row r="933" spans="3:3">
      <c r="C933" s="660"/>
    </row>
    <row r="934" spans="3:3">
      <c r="C934" s="660"/>
    </row>
    <row r="935" spans="3:3">
      <c r="C935" s="660"/>
    </row>
    <row r="936" spans="3:3">
      <c r="C936" s="660"/>
    </row>
    <row r="937" spans="3:3">
      <c r="C937" s="660"/>
    </row>
    <row r="938" spans="3:3">
      <c r="C938" s="660"/>
    </row>
    <row r="939" spans="3:3">
      <c r="C939" s="660"/>
    </row>
    <row r="940" spans="3:3">
      <c r="C940" s="660"/>
    </row>
    <row r="941" spans="3:3">
      <c r="C941" s="660"/>
    </row>
    <row r="942" spans="3:3">
      <c r="C942" s="660"/>
    </row>
    <row r="943" spans="3:3">
      <c r="C943" s="660"/>
    </row>
    <row r="944" spans="3:3">
      <c r="C944" s="660"/>
    </row>
    <row r="945" spans="3:3">
      <c r="C945" s="660"/>
    </row>
    <row r="946" spans="3:3">
      <c r="C946" s="660"/>
    </row>
    <row r="947" spans="3:3">
      <c r="C947" s="660"/>
    </row>
    <row r="948" spans="3:3">
      <c r="C948" s="660"/>
    </row>
    <row r="949" spans="3:3">
      <c r="C949" s="660"/>
    </row>
    <row r="950" spans="3:3">
      <c r="C950" s="660"/>
    </row>
    <row r="951" spans="3:3">
      <c r="C951" s="660"/>
    </row>
    <row r="952" spans="3:3">
      <c r="C952" s="660"/>
    </row>
    <row r="953" spans="3:3">
      <c r="C953" s="660"/>
    </row>
    <row r="954" spans="3:3">
      <c r="C954" s="660"/>
    </row>
    <row r="955" spans="3:3">
      <c r="C955" s="660"/>
    </row>
    <row r="956" spans="3:3">
      <c r="C956" s="660"/>
    </row>
    <row r="957" spans="3:3">
      <c r="C957" s="660"/>
    </row>
    <row r="958" spans="3:3">
      <c r="C958" s="660"/>
    </row>
    <row r="959" spans="3:3">
      <c r="C959" s="660"/>
    </row>
    <row r="960" spans="3:3">
      <c r="C960" s="660"/>
    </row>
    <row r="961" spans="3:3">
      <c r="C961" s="660"/>
    </row>
    <row r="962" spans="3:3">
      <c r="C962" s="660"/>
    </row>
    <row r="963" spans="3:3">
      <c r="C963" s="660"/>
    </row>
    <row r="964" spans="3:3">
      <c r="C964" s="660"/>
    </row>
    <row r="965" spans="3:3">
      <c r="C965" s="660"/>
    </row>
    <row r="966" spans="3:3">
      <c r="C966" s="660"/>
    </row>
    <row r="967" spans="3:3">
      <c r="C967" s="660"/>
    </row>
    <row r="968" spans="3:3">
      <c r="C968" s="660"/>
    </row>
    <row r="969" spans="3:3">
      <c r="C969" s="660"/>
    </row>
    <row r="970" spans="3:3">
      <c r="C970" s="660"/>
    </row>
    <row r="971" spans="3:3">
      <c r="C971" s="660"/>
    </row>
    <row r="972" spans="3:3">
      <c r="C972" s="660"/>
    </row>
    <row r="973" spans="3:3">
      <c r="C973" s="660"/>
    </row>
    <row r="974" spans="3:3">
      <c r="C974" s="660"/>
    </row>
    <row r="975" spans="3:3">
      <c r="C975" s="660"/>
    </row>
    <row r="976" spans="3:3">
      <c r="C976" s="660"/>
    </row>
    <row r="977" spans="3:3">
      <c r="C977" s="660"/>
    </row>
    <row r="978" spans="3:3">
      <c r="C978" s="660"/>
    </row>
    <row r="979" spans="3:3">
      <c r="C979" s="660"/>
    </row>
    <row r="980" spans="3:3">
      <c r="C980" s="660"/>
    </row>
    <row r="981" spans="3:3">
      <c r="C981" s="660"/>
    </row>
    <row r="982" spans="3:3">
      <c r="C982" s="660"/>
    </row>
    <row r="983" spans="3:3">
      <c r="C983" s="660"/>
    </row>
    <row r="984" spans="3:3">
      <c r="C984" s="660"/>
    </row>
    <row r="985" spans="3:3">
      <c r="C985" s="660"/>
    </row>
    <row r="986" spans="3:3">
      <c r="C986" s="660"/>
    </row>
    <row r="987" spans="3:3">
      <c r="C987" s="660"/>
    </row>
    <row r="988" spans="3:3">
      <c r="C988" s="660"/>
    </row>
    <row r="989" spans="3:3">
      <c r="C989" s="660"/>
    </row>
    <row r="990" spans="3:3">
      <c r="C990" s="660"/>
    </row>
    <row r="991" spans="3:3">
      <c r="C991" s="660"/>
    </row>
    <row r="992" spans="3:3">
      <c r="C992" s="660"/>
    </row>
    <row r="993" spans="3:3">
      <c r="C993" s="660"/>
    </row>
    <row r="994" spans="3:3">
      <c r="C994" s="660"/>
    </row>
    <row r="995" spans="3:3">
      <c r="C995" s="660"/>
    </row>
    <row r="996" spans="3:3">
      <c r="C996" s="660"/>
    </row>
    <row r="997" spans="3:3">
      <c r="C997" s="660"/>
    </row>
    <row r="998" spans="3:3">
      <c r="C998" s="660"/>
    </row>
    <row r="999" spans="3:3">
      <c r="C999" s="660"/>
    </row>
    <row r="1000" spans="3:3">
      <c r="C1000" s="660"/>
    </row>
    <row r="1001" spans="3:3">
      <c r="C1001" s="660"/>
    </row>
  </sheetData>
  <sheetProtection algorithmName="SHA-512" hashValue="iomNXKnEPYmzAy4bYxJsLF43rtNeBKtl+KlA9cI+H+xD1KqSi3ggP5krGWcjXXa9u5mTcpce7gtpoHNuId6XcQ==" saltValue="eNEGzfzxhdBQ0J91ELcgNg==" spinCount="100000" sheet="1" objects="1" scenarios="1" formatColumns="0" formatRows="0"/>
  <mergeCells count="9">
    <mergeCell ref="B7:C7"/>
    <mergeCell ref="B8:C8"/>
    <mergeCell ref="B9:C9"/>
    <mergeCell ref="A1:C1"/>
    <mergeCell ref="B2:C2"/>
    <mergeCell ref="B3:C3"/>
    <mergeCell ref="B4:C4"/>
    <mergeCell ref="B5:C5"/>
    <mergeCell ref="B6:C6"/>
  </mergeCells>
  <dataValidations count="3">
    <dataValidation type="date" allowBlank="1" showErrorMessage="1" errorTitle="İstenen Aralıkta Değil!" error="İstenen Aralık: Minimum=01/01/2017 Maksimum=12/12/3000" sqref="C13:C1048576">
      <formula1>DATE(2017,1,1)</formula1>
      <formula2>DATE(3000,12,12)</formula2>
    </dataValidation>
    <dataValidation type="textLength" allowBlank="1" showErrorMessage="1" errorTitle="Metin uzunluğu istenen aralıkta değil!" error="İstenen Aralık: Minimum Uzunluk=0 karakter Maksimum Uzunluk=2147483647 karakter" sqref="A13:B1048576">
      <formula1>0</formula1>
      <formula2>2147483647</formula2>
    </dataValidation>
    <dataValidation allowBlank="1" showErrorMessage="1" error="Geçerli bir tarih giriniz." sqref="C11:C12"/>
  </dataValidations>
  <pageMargins left="0.7" right="0.7" top="0.75" bottom="0.75" header="0.3" footer="0.3"/>
  <pageSetup paperSize="9" orientation="portrait" r:id="rId1"/>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109"/>
  <sheetViews>
    <sheetView workbookViewId="0">
      <selection activeCell="B5" sqref="B5:C8"/>
    </sheetView>
  </sheetViews>
  <sheetFormatPr defaultRowHeight="15"/>
  <cols>
    <col min="1" max="1" width="20.85546875" style="200" customWidth="1" collapsed="1"/>
    <col min="2" max="2" width="61.7109375" style="200" bestFit="1" customWidth="1" collapsed="1"/>
    <col min="3" max="3" width="58.140625" style="200" customWidth="1" collapsed="1"/>
    <col min="4" max="7" width="9.140625" style="200" collapsed="1"/>
    <col min="8" max="12" width="9.140625" style="200" customWidth="1" collapsed="1"/>
    <col min="13" max="16384" width="9.140625" style="200" collapsed="1"/>
  </cols>
  <sheetData>
    <row r="1" spans="1:135">
      <c r="A1" s="3816" t="s">
        <v>29</v>
      </c>
      <c r="B1" s="3816"/>
      <c r="C1" s="3816"/>
      <c r="CW1" t="s">
        <v>2888</v>
      </c>
      <c r="CX1" t="s">
        <v>2889</v>
      </c>
      <c r="CY1" t="s">
        <v>2168</v>
      </c>
      <c r="CZ1" t="s">
        <v>2168</v>
      </c>
      <c r="DA1" t="s">
        <v>2168</v>
      </c>
      <c r="DB1" t="s">
        <v>2168</v>
      </c>
      <c r="DC1" t="s">
        <v>2168</v>
      </c>
      <c r="DD1" t="s">
        <v>2168</v>
      </c>
      <c r="DE1" t="s">
        <v>2168</v>
      </c>
      <c r="DF1" t="s">
        <v>2168</v>
      </c>
      <c r="DG1" t="s">
        <v>2168</v>
      </c>
      <c r="DH1" t="s">
        <v>2168</v>
      </c>
      <c r="DI1" t="s">
        <v>2168</v>
      </c>
      <c r="DJ1" t="s">
        <v>2168</v>
      </c>
      <c r="DK1" t="s">
        <v>2168</v>
      </c>
      <c r="DL1" t="s">
        <v>2890</v>
      </c>
      <c r="DM1" t="s">
        <v>2168</v>
      </c>
      <c r="DN1" t="s">
        <v>2168</v>
      </c>
      <c r="DO1" t="s">
        <v>2168</v>
      </c>
      <c r="DP1" t="s">
        <v>2168</v>
      </c>
      <c r="DQ1" t="s">
        <v>2168</v>
      </c>
      <c r="DR1" t="s">
        <v>2891</v>
      </c>
      <c r="DS1" t="s">
        <v>2168</v>
      </c>
      <c r="DT1" t="s">
        <v>2168</v>
      </c>
      <c r="DU1" t="s">
        <v>2168</v>
      </c>
      <c r="DV1" t="s">
        <v>2168</v>
      </c>
      <c r="DW1" t="s">
        <v>2168</v>
      </c>
      <c r="DX1" t="s">
        <v>2168</v>
      </c>
      <c r="DY1" t="s">
        <v>2168</v>
      </c>
      <c r="DZ1" t="s">
        <v>2168</v>
      </c>
      <c r="EA1" t="s">
        <v>2892</v>
      </c>
      <c r="EB1" t="s">
        <v>2892</v>
      </c>
      <c r="EC1" t="s">
        <v>2892</v>
      </c>
      <c r="ED1" t="s">
        <v>2168</v>
      </c>
      <c r="EE1" t="s">
        <v>2168</v>
      </c>
    </row>
    <row r="2" spans="1:135">
      <c r="A2" s="1859" t="s">
        <v>30</v>
      </c>
      <c r="B2" s="3818" t="s">
        <v>2773</v>
      </c>
      <c r="C2" s="3818"/>
      <c r="CW2" t="s">
        <v>2893</v>
      </c>
      <c r="CX2" t="s">
        <v>2894</v>
      </c>
      <c r="CY2" t="s">
        <v>2169</v>
      </c>
      <c r="CZ2" t="s">
        <v>2169</v>
      </c>
      <c r="DA2" t="s">
        <v>2169</v>
      </c>
      <c r="DB2" t="s">
        <v>2169</v>
      </c>
      <c r="DC2" t="s">
        <v>2169</v>
      </c>
      <c r="DD2" t="s">
        <v>2169</v>
      </c>
      <c r="DE2" t="s">
        <v>2169</v>
      </c>
      <c r="DF2" t="s">
        <v>2169</v>
      </c>
      <c r="DG2" t="s">
        <v>2169</v>
      </c>
      <c r="DH2" t="s">
        <v>2169</v>
      </c>
      <c r="DI2" t="s">
        <v>2169</v>
      </c>
      <c r="DJ2" t="s">
        <v>2169</v>
      </c>
      <c r="DK2" t="s">
        <v>2169</v>
      </c>
      <c r="DL2" t="s">
        <v>2895</v>
      </c>
      <c r="DM2" t="s">
        <v>2169</v>
      </c>
      <c r="DN2" t="s">
        <v>2169</v>
      </c>
      <c r="DO2" t="s">
        <v>2169</v>
      </c>
      <c r="DP2" t="s">
        <v>2169</v>
      </c>
      <c r="DQ2" t="s">
        <v>2169</v>
      </c>
      <c r="DR2" t="s">
        <v>2896</v>
      </c>
      <c r="DS2" t="s">
        <v>2169</v>
      </c>
      <c r="DT2" t="s">
        <v>2169</v>
      </c>
      <c r="DU2" t="s">
        <v>2169</v>
      </c>
      <c r="DV2" t="s">
        <v>2169</v>
      </c>
      <c r="DW2" t="s">
        <v>2169</v>
      </c>
      <c r="DX2" t="s">
        <v>2169</v>
      </c>
      <c r="DY2" t="s">
        <v>2169</v>
      </c>
      <c r="DZ2" t="s">
        <v>2169</v>
      </c>
      <c r="EA2" t="s">
        <v>2897</v>
      </c>
      <c r="EB2" t="s">
        <v>2897</v>
      </c>
      <c r="EC2" t="s">
        <v>2897</v>
      </c>
      <c r="ED2" t="s">
        <v>2169</v>
      </c>
      <c r="EE2" t="s">
        <v>2169</v>
      </c>
    </row>
    <row r="3" spans="1:135">
      <c r="A3" s="1829" t="s">
        <v>31</v>
      </c>
      <c r="B3" s="3814" t="s">
        <v>2785</v>
      </c>
      <c r="C3" s="3814"/>
      <c r="CW3" t="s">
        <v>2898</v>
      </c>
      <c r="CX3" t="s">
        <v>2899</v>
      </c>
      <c r="DR3" t="s">
        <v>2900</v>
      </c>
    </row>
    <row r="4" spans="1:135">
      <c r="A4" s="1859" t="s">
        <v>32</v>
      </c>
      <c r="B4" s="3818">
        <v>1</v>
      </c>
      <c r="C4" s="3818"/>
      <c r="CW4" t="s">
        <v>2901</v>
      </c>
      <c r="CX4" t="s">
        <v>2902</v>
      </c>
      <c r="DR4" t="s">
        <v>2898</v>
      </c>
    </row>
    <row r="5" spans="1:135">
      <c r="A5" s="1859" t="s">
        <v>33</v>
      </c>
      <c r="B5" s="3821"/>
      <c r="C5" s="3825"/>
      <c r="CW5" t="s">
        <v>2903</v>
      </c>
      <c r="DR5" t="s">
        <v>2901</v>
      </c>
    </row>
    <row r="6" spans="1:135">
      <c r="A6" s="1859" t="s">
        <v>34</v>
      </c>
      <c r="B6" s="3822"/>
      <c r="C6" s="3822"/>
      <c r="DR6" t="s">
        <v>2904</v>
      </c>
    </row>
    <row r="7" spans="1:135">
      <c r="A7" s="1859" t="s">
        <v>35</v>
      </c>
      <c r="B7" s="3810"/>
      <c r="C7" s="3810"/>
    </row>
    <row r="8" spans="1:135">
      <c r="A8" s="1859" t="s">
        <v>36</v>
      </c>
      <c r="B8" s="3812"/>
      <c r="C8" s="3812"/>
    </row>
    <row r="9" spans="1:135">
      <c r="A9" s="1859" t="s">
        <v>198</v>
      </c>
      <c r="B9" s="3814" t="s">
        <v>414</v>
      </c>
      <c r="C9" s="3814"/>
    </row>
    <row r="10" spans="1:135">
      <c r="A10"/>
      <c r="B10"/>
    </row>
    <row r="11" spans="1:135">
      <c r="A11" s="1860"/>
      <c r="B11" s="1861" t="s">
        <v>2905</v>
      </c>
      <c r="C11" s="1861" t="s">
        <v>2906</v>
      </c>
    </row>
    <row r="12" spans="1:135" ht="15.75">
      <c r="A12" s="1862">
        <v>1</v>
      </c>
      <c r="B12" s="1863" t="s">
        <v>2907</v>
      </c>
      <c r="C12" s="658"/>
    </row>
    <row r="13" spans="1:135" ht="15.75">
      <c r="A13" s="1862">
        <v>2</v>
      </c>
      <c r="B13" s="1863" t="s">
        <v>2908</v>
      </c>
      <c r="C13" s="658"/>
    </row>
    <row r="14" spans="1:135" ht="31.5">
      <c r="A14" s="1862">
        <v>3</v>
      </c>
      <c r="B14" s="1863" t="s">
        <v>2909</v>
      </c>
      <c r="C14" s="658"/>
    </row>
    <row r="15" spans="1:135" ht="31.5">
      <c r="A15" s="1862">
        <v>4</v>
      </c>
      <c r="B15" s="1863" t="s">
        <v>2910</v>
      </c>
      <c r="C15" s="658"/>
    </row>
    <row r="16" spans="1:135" ht="31.5">
      <c r="A16" s="1862">
        <v>5</v>
      </c>
      <c r="B16" s="1864" t="s">
        <v>2911</v>
      </c>
      <c r="C16" s="1865"/>
    </row>
    <row r="17" spans="1:3" ht="15.75">
      <c r="A17" s="1862">
        <v>6</v>
      </c>
      <c r="B17" s="1863" t="s">
        <v>2912</v>
      </c>
      <c r="C17" s="658"/>
    </row>
    <row r="18" spans="1:3" ht="15.75">
      <c r="A18" s="1862">
        <v>7</v>
      </c>
      <c r="B18" s="1863" t="s">
        <v>2913</v>
      </c>
      <c r="C18" s="1866"/>
    </row>
    <row r="19" spans="1:3" ht="15.75">
      <c r="A19" s="1862">
        <v>8</v>
      </c>
      <c r="B19" s="1863" t="s">
        <v>2914</v>
      </c>
      <c r="C19" s="658"/>
    </row>
    <row r="20" spans="1:3" ht="15.75">
      <c r="A20" s="1862">
        <v>9</v>
      </c>
      <c r="B20" s="1863" t="s">
        <v>2915</v>
      </c>
      <c r="C20" s="1866"/>
    </row>
    <row r="21" spans="1:3" ht="15.75">
      <c r="A21" s="1862">
        <v>10</v>
      </c>
      <c r="B21" s="1863" t="s">
        <v>2916</v>
      </c>
      <c r="C21" s="658"/>
    </row>
    <row r="22" spans="1:3" ht="15.75">
      <c r="A22" s="1862">
        <v>11</v>
      </c>
      <c r="B22" s="1863" t="s">
        <v>2917</v>
      </c>
      <c r="C22" s="658"/>
    </row>
    <row r="23" spans="1:3" ht="15.75">
      <c r="A23" s="1862">
        <v>12</v>
      </c>
      <c r="B23" s="1863" t="s">
        <v>2918</v>
      </c>
      <c r="C23" s="658"/>
    </row>
    <row r="24" spans="1:3" ht="47.25">
      <c r="A24" s="1862">
        <v>13</v>
      </c>
      <c r="B24" s="1863" t="s">
        <v>2919</v>
      </c>
      <c r="C24" s="1866"/>
    </row>
    <row r="25" spans="1:3" ht="15.75">
      <c r="A25" s="1862">
        <v>14</v>
      </c>
      <c r="B25" s="1863" t="s">
        <v>2920</v>
      </c>
      <c r="C25" s="658"/>
    </row>
    <row r="26" spans="1:3" ht="47.25">
      <c r="A26" s="1862">
        <v>15</v>
      </c>
      <c r="B26" s="1864" t="s">
        <v>2921</v>
      </c>
      <c r="C26" s="658"/>
    </row>
    <row r="27" spans="1:3" ht="31.5">
      <c r="A27" s="1862">
        <v>16</v>
      </c>
      <c r="B27" s="1863" t="s">
        <v>2922</v>
      </c>
      <c r="C27" s="658"/>
    </row>
    <row r="28" spans="1:3" ht="15.75">
      <c r="A28" s="1862">
        <v>17</v>
      </c>
      <c r="B28" s="1863" t="s">
        <v>2923</v>
      </c>
      <c r="C28" s="658"/>
    </row>
    <row r="29" spans="1:3" ht="15.75">
      <c r="A29" s="1862">
        <v>18</v>
      </c>
      <c r="B29" s="1863" t="s">
        <v>2924</v>
      </c>
      <c r="C29" s="658"/>
    </row>
    <row r="30" spans="1:3" ht="31.5">
      <c r="A30" s="1862">
        <v>19</v>
      </c>
      <c r="B30" s="1863" t="s">
        <v>2925</v>
      </c>
      <c r="C30" s="1271"/>
    </row>
    <row r="31" spans="1:3" ht="31.5">
      <c r="A31" s="1862">
        <v>20</v>
      </c>
      <c r="B31" s="1864" t="s">
        <v>2926</v>
      </c>
      <c r="C31" s="1271"/>
    </row>
    <row r="32" spans="1:3" ht="31.5">
      <c r="A32" s="1862">
        <v>21</v>
      </c>
      <c r="B32" s="1863" t="s">
        <v>2927</v>
      </c>
      <c r="C32" s="1271"/>
    </row>
    <row r="33" spans="1:3" ht="31.5">
      <c r="A33" s="1862">
        <v>22</v>
      </c>
      <c r="B33" s="1863" t="s">
        <v>2928</v>
      </c>
      <c r="C33" s="1271"/>
    </row>
    <row r="34" spans="1:3" ht="15.75">
      <c r="A34" s="1862">
        <v>23</v>
      </c>
      <c r="B34" s="1863" t="s">
        <v>2929</v>
      </c>
      <c r="C34" s="658"/>
    </row>
    <row r="35" spans="1:3" ht="31.5">
      <c r="A35" s="1862">
        <v>24</v>
      </c>
      <c r="B35" s="1863" t="s">
        <v>2930</v>
      </c>
      <c r="C35" s="1866"/>
    </row>
    <row r="36" spans="1:3" ht="31.5">
      <c r="A36" s="1862">
        <v>25</v>
      </c>
      <c r="B36" s="1863" t="s">
        <v>2931</v>
      </c>
      <c r="C36" s="1866"/>
    </row>
    <row r="37" spans="1:3" ht="31.5">
      <c r="A37" s="1862">
        <v>26</v>
      </c>
      <c r="B37" s="1863" t="s">
        <v>2932</v>
      </c>
      <c r="C37" s="658"/>
    </row>
    <row r="38" spans="1:3" ht="15.75">
      <c r="A38" s="1862">
        <v>27</v>
      </c>
      <c r="B38" s="1863" t="s">
        <v>2933</v>
      </c>
      <c r="C38" s="658"/>
    </row>
    <row r="39" spans="1:3" ht="63">
      <c r="A39" s="1862">
        <v>28</v>
      </c>
      <c r="B39" s="1863" t="s">
        <v>2934</v>
      </c>
      <c r="C39" s="1866"/>
    </row>
    <row r="40" spans="1:3" ht="31.5">
      <c r="A40" s="1862">
        <v>29</v>
      </c>
      <c r="B40" s="1863" t="s">
        <v>2935</v>
      </c>
      <c r="C40" s="658"/>
    </row>
    <row r="41" spans="1:3" ht="15.75">
      <c r="A41" s="1862">
        <v>30</v>
      </c>
      <c r="B41" s="1863" t="s">
        <v>2936</v>
      </c>
      <c r="C41" s="658"/>
    </row>
    <row r="42" spans="1:3" ht="31.5">
      <c r="A42" s="1862">
        <v>31</v>
      </c>
      <c r="B42" s="1863" t="s">
        <v>2937</v>
      </c>
      <c r="C42" s="658"/>
    </row>
    <row r="43" spans="1:3" ht="31.5">
      <c r="A43" s="1862">
        <v>32</v>
      </c>
      <c r="B43" s="1863" t="s">
        <v>2938</v>
      </c>
      <c r="C43" s="658"/>
    </row>
    <row r="44" spans="1:3" ht="31.5">
      <c r="A44" s="1862">
        <v>33</v>
      </c>
      <c r="B44" s="1863" t="s">
        <v>2939</v>
      </c>
      <c r="C44" s="658"/>
    </row>
    <row r="45" spans="1:3" ht="31.5">
      <c r="A45" s="1862">
        <v>34</v>
      </c>
      <c r="B45" s="1863" t="s">
        <v>2940</v>
      </c>
      <c r="C45" s="658"/>
    </row>
    <row r="46" spans="1:3" ht="47.25">
      <c r="A46" s="1862">
        <v>35</v>
      </c>
      <c r="B46" s="1863" t="s">
        <v>2941</v>
      </c>
      <c r="C46" s="1271"/>
    </row>
    <row r="47" spans="1:3" ht="47.25">
      <c r="A47" s="1862">
        <v>36</v>
      </c>
      <c r="B47" s="1863" t="s">
        <v>2942</v>
      </c>
      <c r="C47" s="1271"/>
    </row>
    <row r="48" spans="1:3" ht="47.25">
      <c r="A48" s="1862">
        <v>37</v>
      </c>
      <c r="B48" s="1863" t="s">
        <v>2943</v>
      </c>
      <c r="C48" s="1271"/>
    </row>
    <row r="49" spans="1:3" ht="47.25">
      <c r="A49" s="1862">
        <v>38</v>
      </c>
      <c r="B49" s="1863" t="s">
        <v>2944</v>
      </c>
      <c r="C49" s="1271"/>
    </row>
    <row r="50" spans="1:3" ht="31.5">
      <c r="A50" s="1862">
        <v>39</v>
      </c>
      <c r="B50" s="1863" t="s">
        <v>2945</v>
      </c>
      <c r="C50" s="658"/>
    </row>
    <row r="51" spans="1:3" ht="15.75">
      <c r="A51" s="1862">
        <v>40</v>
      </c>
      <c r="B51" s="1863" t="s">
        <v>2946</v>
      </c>
      <c r="C51" s="1866"/>
    </row>
    <row r="52" spans="1:3" ht="15.75">
      <c r="A52" s="1862">
        <v>41</v>
      </c>
      <c r="B52" s="1863" t="s">
        <v>2947</v>
      </c>
      <c r="C52" s="1866"/>
    </row>
    <row r="53" spans="1:3" ht="15.75">
      <c r="A53" s="1862">
        <v>42</v>
      </c>
      <c r="B53" s="1863" t="s">
        <v>2948</v>
      </c>
      <c r="C53" s="658"/>
    </row>
    <row r="54" spans="1:3" ht="15.75">
      <c r="A54" s="1862">
        <v>43</v>
      </c>
      <c r="B54" s="1863" t="s">
        <v>2949</v>
      </c>
      <c r="C54" s="1271"/>
    </row>
    <row r="55" spans="1:3" ht="31.5">
      <c r="A55" s="1862">
        <v>44</v>
      </c>
      <c r="B55" s="1863" t="s">
        <v>2950</v>
      </c>
      <c r="C55" s="1866"/>
    </row>
    <row r="56" spans="1:3" ht="31.5">
      <c r="A56" s="1862">
        <v>45</v>
      </c>
      <c r="B56" s="1863" t="s">
        <v>2951</v>
      </c>
      <c r="C56" s="1866"/>
    </row>
    <row r="57" spans="1:3" ht="47.25">
      <c r="A57" s="1862">
        <v>46</v>
      </c>
      <c r="B57" s="1863" t="s">
        <v>2952</v>
      </c>
      <c r="C57" s="658"/>
    </row>
    <row r="58" spans="1:3" ht="31.5">
      <c r="A58" s="1862">
        <v>47</v>
      </c>
      <c r="B58" s="1863" t="s">
        <v>2953</v>
      </c>
      <c r="C58" s="658"/>
    </row>
    <row r="59" spans="1:3" ht="31.5">
      <c r="A59" s="1862">
        <v>48</v>
      </c>
      <c r="B59" s="1863" t="s">
        <v>2954</v>
      </c>
      <c r="C59" s="658"/>
    </row>
    <row r="60" spans="1:3" ht="47.25">
      <c r="A60" s="1862">
        <v>49</v>
      </c>
      <c r="B60" s="1864" t="s">
        <v>2955</v>
      </c>
      <c r="C60" s="1866"/>
    </row>
    <row r="61" spans="1:3" ht="31.5">
      <c r="A61" s="1862">
        <v>50</v>
      </c>
      <c r="B61" s="1863" t="s">
        <v>2956</v>
      </c>
      <c r="C61" s="658"/>
    </row>
    <row r="62" spans="1:3" ht="31.5">
      <c r="A62" s="1862">
        <v>51</v>
      </c>
      <c r="B62" s="1863" t="s">
        <v>2957</v>
      </c>
      <c r="C62" s="658"/>
    </row>
    <row r="63" spans="1:3" ht="31.5">
      <c r="A63" s="1862">
        <v>52</v>
      </c>
      <c r="B63" s="1867" t="s">
        <v>2958</v>
      </c>
    </row>
    <row r="64" spans="1:3">
      <c r="B64" s="1868" t="s">
        <v>2959</v>
      </c>
      <c r="C64" s="658"/>
    </row>
    <row r="65" spans="1:3">
      <c r="B65" s="1868" t="s">
        <v>2960</v>
      </c>
      <c r="C65" s="658"/>
    </row>
    <row r="66" spans="1:3">
      <c r="B66" s="1868" t="s">
        <v>2961</v>
      </c>
      <c r="C66" s="658"/>
    </row>
    <row r="67" spans="1:3">
      <c r="B67" s="1868" t="s">
        <v>2962</v>
      </c>
      <c r="C67" s="658"/>
    </row>
    <row r="68" spans="1:3">
      <c r="B68" s="1868" t="s">
        <v>2963</v>
      </c>
      <c r="C68" s="658"/>
    </row>
    <row r="69" spans="1:3">
      <c r="B69" s="1868" t="s">
        <v>2964</v>
      </c>
      <c r="C69" s="658"/>
    </row>
    <row r="70" spans="1:3">
      <c r="B70" s="1868" t="s">
        <v>2965</v>
      </c>
      <c r="C70" s="658"/>
    </row>
    <row r="71" spans="1:3">
      <c r="B71" s="1868" t="s">
        <v>2966</v>
      </c>
      <c r="C71" s="658"/>
    </row>
    <row r="72" spans="1:3">
      <c r="B72" s="1868" t="s">
        <v>2967</v>
      </c>
      <c r="C72" s="658"/>
    </row>
    <row r="73" spans="1:3">
      <c r="B73" s="1868" t="s">
        <v>2968</v>
      </c>
      <c r="C73" s="658"/>
    </row>
    <row r="74" spans="1:3">
      <c r="B74" s="1868" t="s">
        <v>2969</v>
      </c>
      <c r="C74" s="658"/>
    </row>
    <row r="75" spans="1:3">
      <c r="B75" s="1868" t="s">
        <v>2970</v>
      </c>
      <c r="C75" s="658"/>
    </row>
    <row r="76" spans="1:3" ht="15.75">
      <c r="A76" s="1862">
        <v>53</v>
      </c>
      <c r="B76" s="1863" t="s">
        <v>2971</v>
      </c>
    </row>
    <row r="77" spans="1:3">
      <c r="B77" s="1868" t="s">
        <v>2972</v>
      </c>
      <c r="C77" s="658"/>
    </row>
    <row r="78" spans="1:3">
      <c r="B78" s="1868" t="s">
        <v>2973</v>
      </c>
      <c r="C78" s="658"/>
    </row>
    <row r="79" spans="1:3">
      <c r="B79" s="1868" t="s">
        <v>2974</v>
      </c>
      <c r="C79" s="658"/>
    </row>
    <row r="80" spans="1:3">
      <c r="B80" s="1868" t="s">
        <v>2975</v>
      </c>
      <c r="C80" s="658"/>
    </row>
    <row r="81" spans="1:3">
      <c r="B81" s="1868" t="s">
        <v>2976</v>
      </c>
      <c r="C81" s="658"/>
    </row>
    <row r="82" spans="1:3">
      <c r="B82" s="1868" t="s">
        <v>2977</v>
      </c>
      <c r="C82" s="658"/>
    </row>
    <row r="83" spans="1:3">
      <c r="B83" s="1868" t="s">
        <v>2978</v>
      </c>
      <c r="C83" s="658"/>
    </row>
    <row r="84" spans="1:3">
      <c r="B84" s="1868" t="s">
        <v>2979</v>
      </c>
      <c r="C84" s="658"/>
    </row>
    <row r="85" spans="1:3">
      <c r="B85" s="1868" t="s">
        <v>2980</v>
      </c>
      <c r="C85" s="658"/>
    </row>
    <row r="86" spans="1:3">
      <c r="B86" s="1868" t="s">
        <v>2981</v>
      </c>
      <c r="C86" s="658"/>
    </row>
    <row r="87" spans="1:3">
      <c r="B87" s="1868" t="s">
        <v>2982</v>
      </c>
      <c r="C87" s="658"/>
    </row>
    <row r="88" spans="1:3">
      <c r="B88" s="1868" t="s">
        <v>265</v>
      </c>
      <c r="C88" s="658"/>
    </row>
    <row r="89" spans="1:3" ht="31.5">
      <c r="A89" s="1862">
        <v>54</v>
      </c>
      <c r="B89" s="1863" t="s">
        <v>2983</v>
      </c>
    </row>
    <row r="90" spans="1:3">
      <c r="B90" s="1868" t="s">
        <v>2984</v>
      </c>
      <c r="C90" s="658"/>
    </row>
    <row r="91" spans="1:3">
      <c r="B91" s="1868" t="s">
        <v>2985</v>
      </c>
      <c r="C91" s="658"/>
    </row>
    <row r="92" spans="1:3">
      <c r="B92" s="1868" t="s">
        <v>2986</v>
      </c>
      <c r="C92" s="658"/>
    </row>
    <row r="93" spans="1:3">
      <c r="B93" s="1868" t="s">
        <v>2987</v>
      </c>
      <c r="C93" s="658"/>
    </row>
    <row r="94" spans="1:3">
      <c r="B94" s="1868" t="s">
        <v>2988</v>
      </c>
      <c r="C94" s="658"/>
    </row>
    <row r="95" spans="1:3">
      <c r="B95" s="1868" t="s">
        <v>2989</v>
      </c>
      <c r="C95" s="658"/>
    </row>
    <row r="96" spans="1:3">
      <c r="B96" s="1868" t="s">
        <v>2990</v>
      </c>
      <c r="C96" s="658"/>
    </row>
    <row r="97" spans="1:3" ht="31.5">
      <c r="A97" s="1862">
        <v>55</v>
      </c>
      <c r="B97" s="1863" t="s">
        <v>2991</v>
      </c>
    </row>
    <row r="98" spans="1:3">
      <c r="B98" s="1868" t="s">
        <v>2992</v>
      </c>
      <c r="C98" s="658"/>
    </row>
    <row r="99" spans="1:3">
      <c r="B99" s="1868" t="s">
        <v>2993</v>
      </c>
      <c r="C99" s="658"/>
    </row>
    <row r="100" spans="1:3" ht="30">
      <c r="B100" s="1868" t="s">
        <v>2994</v>
      </c>
      <c r="C100" s="658"/>
    </row>
    <row r="101" spans="1:3">
      <c r="B101" s="1868" t="s">
        <v>2995</v>
      </c>
      <c r="C101" s="658"/>
    </row>
    <row r="102" spans="1:3">
      <c r="B102" s="1868" t="s">
        <v>2996</v>
      </c>
      <c r="C102" s="658"/>
    </row>
    <row r="103" spans="1:3">
      <c r="B103" s="1868" t="s">
        <v>2997</v>
      </c>
      <c r="C103" s="658"/>
    </row>
    <row r="104" spans="1:3">
      <c r="B104" s="1868" t="s">
        <v>265</v>
      </c>
      <c r="C104" s="658"/>
    </row>
    <row r="105" spans="1:3" ht="15.75">
      <c r="A105" s="1869">
        <v>56</v>
      </c>
      <c r="B105" s="1863" t="s">
        <v>2998</v>
      </c>
    </row>
    <row r="106" spans="1:3">
      <c r="B106" s="1868" t="s">
        <v>2829</v>
      </c>
      <c r="C106" s="658"/>
    </row>
    <row r="107" spans="1:3">
      <c r="B107" s="1868" t="s">
        <v>2828</v>
      </c>
      <c r="C107" s="658"/>
    </row>
    <row r="108" spans="1:3">
      <c r="B108" s="1868" t="s">
        <v>2830</v>
      </c>
      <c r="C108" s="658"/>
    </row>
    <row r="109" spans="1:3">
      <c r="B109" s="1868" t="s">
        <v>265</v>
      </c>
      <c r="C109" s="658"/>
    </row>
  </sheetData>
  <mergeCells count="9">
    <mergeCell ref="B7:C7"/>
    <mergeCell ref="B8:C8"/>
    <mergeCell ref="B9:C9"/>
    <mergeCell ref="A1:C1"/>
    <mergeCell ref="B2:C2"/>
    <mergeCell ref="B3:C3"/>
    <mergeCell ref="B4:C4"/>
    <mergeCell ref="B5:C5"/>
    <mergeCell ref="B6:C6"/>
  </mergeCells>
  <dataValidations count="38">
    <dataValidation type="list" allowBlank="1" sqref="C106:C109">
      <formula1>$EE$1:$EE$2</formula1>
    </dataValidation>
    <dataValidation type="list" allowBlank="1" sqref="C98:C104">
      <formula1>$ED$1:$ED$2</formula1>
    </dataValidation>
    <dataValidation type="list" allowBlank="1" sqref="C90:C96">
      <formula1>$EC$1:$EC$2</formula1>
    </dataValidation>
    <dataValidation type="list" allowBlank="1" sqref="C77:C88">
      <formula1>$EB$1:$EB$2</formula1>
    </dataValidation>
    <dataValidation type="list" allowBlank="1" sqref="C64:C75">
      <formula1>$EA$1:$EA$2</formula1>
    </dataValidation>
    <dataValidation type="list" allowBlank="1" sqref="C62">
      <formula1>$DZ$1:$DZ$2</formula1>
    </dataValidation>
    <dataValidation type="list" allowBlank="1" sqref="C61">
      <formula1>$DY$1:$DY$2</formula1>
    </dataValidation>
    <dataValidation type="textLength" allowBlank="1" showErrorMessage="1" errorTitle="Metin uzunluğu istenen aralıkta değil!" error="İstenen Aralık: Minimum Uzunluk=0 karakter Maksimum Uzunluk=2147483647 karakter" sqref="C60 C55:C56 C51:C52 C39 C35:C36 C24 C20 C18">
      <formula1>0</formula1>
      <formula2>2147483647</formula2>
    </dataValidation>
    <dataValidation type="list" allowBlank="1" sqref="C59">
      <formula1>$DX$1:$DX$2</formula1>
    </dataValidation>
    <dataValidation type="list" allowBlank="1" sqref="C58">
      <formula1>$DW$1:$DW$2</formula1>
    </dataValidation>
    <dataValidation type="list" allowBlank="1" sqref="C57">
      <formula1>$DV$1:$DV$2</formula1>
    </dataValidation>
    <dataValidation type="decimal" allowBlank="1" showErrorMessage="1" errorTitle="İstenen Aralıkta Değil!" error="İstenen Aralık: Minimum=0.0 Maksimum=9223372036854775807" sqref="C54 C46:C49 C30:C33">
      <formula1>0</formula1>
      <formula2>9223372036854770000</formula2>
    </dataValidation>
    <dataValidation type="list" allowBlank="1" sqref="C53">
      <formula1>$DU$1:$DU$2</formula1>
    </dataValidation>
    <dataValidation type="list" allowBlank="1" sqref="C50">
      <formula1>$DT$1:$DT$2</formula1>
    </dataValidation>
    <dataValidation type="list" allowBlank="1" sqref="C45">
      <formula1>$DS$1:$DS$2</formula1>
    </dataValidation>
    <dataValidation type="list" allowBlank="1" sqref="C44">
      <formula1>$DR$1:$DR$6</formula1>
    </dataValidation>
    <dataValidation type="list" allowBlank="1" sqref="C43">
      <formula1>$DQ$1:$DQ$2</formula1>
    </dataValidation>
    <dataValidation type="list" allowBlank="1" sqref="C42">
      <formula1>$DP$1:$DP$2</formula1>
    </dataValidation>
    <dataValidation type="list" allowBlank="1" sqref="C41">
      <formula1>$DO$1:$DO$2</formula1>
    </dataValidation>
    <dataValidation type="list" allowBlank="1" sqref="C40">
      <formula1>$DN$1:$DN$2</formula1>
    </dataValidation>
    <dataValidation type="list" allowBlank="1" sqref="C38">
      <formula1>$DM$1:$DM$2</formula1>
    </dataValidation>
    <dataValidation type="list" allowBlank="1" sqref="C37">
      <formula1>$DL$1:$DL$2</formula1>
    </dataValidation>
    <dataValidation type="list" allowBlank="1" sqref="C34">
      <formula1>$DK$1:$DK$2</formula1>
    </dataValidation>
    <dataValidation type="list" allowBlank="1" sqref="C29">
      <formula1>$DJ$1:$DJ$2</formula1>
    </dataValidation>
    <dataValidation type="list" allowBlank="1" sqref="C28">
      <formula1>$DI$1:$DI$2</formula1>
    </dataValidation>
    <dataValidation type="list" allowBlank="1" sqref="C27">
      <formula1>$DH$1:$DH$2</formula1>
    </dataValidation>
    <dataValidation type="list" allowBlank="1" sqref="C26">
      <formula1>$DG$1:$DG$2</formula1>
    </dataValidation>
    <dataValidation type="list" allowBlank="1" sqref="C25">
      <formula1>$DF$1:$DF$2</formula1>
    </dataValidation>
    <dataValidation type="list" allowBlank="1" sqref="C23">
      <formula1>$DE$1:$DE$2</formula1>
    </dataValidation>
    <dataValidation type="list" allowBlank="1" sqref="C22">
      <formula1>$DD$1:$DD$2</formula1>
    </dataValidation>
    <dataValidation type="list" allowBlank="1" sqref="C21">
      <formula1>$DC$1:$DC$2</formula1>
    </dataValidation>
    <dataValidation type="list" allowBlank="1" sqref="C19">
      <formula1>$DB$1:$DB$2</formula1>
    </dataValidation>
    <dataValidation type="list" allowBlank="1" sqref="C17">
      <formula1>$DA$1:$DA$2</formula1>
    </dataValidation>
    <dataValidation type="decimal" allowBlank="1" showErrorMessage="1" errorTitle="İstenen Aralıkta Değil!" error="İstenen Aralık: Minimum=0.0 Maksimum=100.0" sqref="C16">
      <formula1>0</formula1>
      <formula2>100</formula2>
    </dataValidation>
    <dataValidation type="list" allowBlank="1" sqref="C15">
      <formula1>$CZ$1:$CZ$2</formula1>
    </dataValidation>
    <dataValidation type="list" allowBlank="1" sqref="C14">
      <formula1>$CY$1:$CY$2</formula1>
    </dataValidation>
    <dataValidation type="list" allowBlank="1" sqref="C13">
      <formula1>$CX$1:$CX$4</formula1>
    </dataValidation>
    <dataValidation type="list" allowBlank="1" sqref="C12">
      <formula1>$CW$1:$CW$5</formula1>
    </dataValidation>
  </dataValidations>
  <pageMargins left="0.7" right="0.7" top="0.75" bottom="0.75" header="0.3" footer="0.3"/>
  <pageSetup paperSize="9" orientation="portrait" r:id="rId1"/>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workbookViewId="0">
      <selection activeCell="B5" sqref="B5:C8"/>
    </sheetView>
  </sheetViews>
  <sheetFormatPr defaultRowHeight="15"/>
  <cols>
    <col min="1" max="1" width="20.28515625" style="662" customWidth="1" collapsed="1"/>
    <col min="2" max="2" width="27" style="662" customWidth="1" collapsed="1"/>
    <col min="3" max="3" width="24.28515625" style="662" customWidth="1" collapsed="1"/>
    <col min="4" max="4" width="22.140625" style="662" customWidth="1" collapsed="1"/>
    <col min="5" max="5" width="31.42578125" style="662" customWidth="1" collapsed="1"/>
    <col min="6" max="6" width="32.7109375" style="662" customWidth="1" collapsed="1"/>
    <col min="7" max="7" width="31.140625" style="662" customWidth="1" collapsed="1"/>
    <col min="8" max="8" width="20.5703125" style="662" customWidth="1" collapsed="1"/>
    <col min="9" max="9" width="25.28515625" style="662" customWidth="1" collapsed="1"/>
    <col min="10" max="10" width="22.85546875" style="662" customWidth="1" collapsed="1"/>
    <col min="11" max="11" width="17.42578125" style="662" customWidth="1" collapsed="1"/>
    <col min="12" max="12" width="23.5703125" style="662" customWidth="1" collapsed="1"/>
    <col min="13" max="13" width="9.140625" style="662" customWidth="1" collapsed="1"/>
  </cols>
  <sheetData>
    <row r="1" spans="1:12" ht="15" customHeight="1">
      <c r="A1" s="3829" t="s">
        <v>29</v>
      </c>
      <c r="B1" s="3829"/>
      <c r="C1" s="3829"/>
    </row>
    <row r="2" spans="1:12" ht="15" customHeight="1">
      <c r="A2" s="1870" t="s">
        <v>30</v>
      </c>
      <c r="B2" s="3830" t="s">
        <v>2774</v>
      </c>
      <c r="C2" s="3830"/>
    </row>
    <row r="3" spans="1:12" ht="15" customHeight="1">
      <c r="A3" s="1871" t="s">
        <v>31</v>
      </c>
      <c r="B3" s="3828" t="s">
        <v>2786</v>
      </c>
      <c r="C3" s="3828"/>
    </row>
    <row r="4" spans="1:12" ht="15" customHeight="1">
      <c r="A4" s="1870" t="s">
        <v>32</v>
      </c>
      <c r="B4" s="3830">
        <v>1</v>
      </c>
      <c r="C4" s="3830"/>
    </row>
    <row r="5" spans="1:12" ht="15" customHeight="1">
      <c r="A5" s="1870" t="s">
        <v>33</v>
      </c>
      <c r="B5" s="3831"/>
      <c r="C5" s="3832"/>
    </row>
    <row r="6" spans="1:12" ht="15" customHeight="1">
      <c r="A6" s="1870" t="s">
        <v>34</v>
      </c>
      <c r="B6" s="3827"/>
      <c r="C6" s="3827"/>
    </row>
    <row r="7" spans="1:12" ht="15" customHeight="1">
      <c r="A7" s="1870" t="s">
        <v>35</v>
      </c>
      <c r="B7" s="3826"/>
      <c r="C7" s="3826"/>
    </row>
    <row r="8" spans="1:12" ht="15" customHeight="1">
      <c r="A8" s="1870" t="s">
        <v>36</v>
      </c>
      <c r="B8" s="3827"/>
      <c r="C8" s="3827"/>
    </row>
    <row r="9" spans="1:12" ht="15" customHeight="1">
      <c r="A9" s="1870" t="s">
        <v>198</v>
      </c>
      <c r="B9" s="3828" t="s">
        <v>414</v>
      </c>
      <c r="C9" s="3828"/>
    </row>
    <row r="10" spans="1:12">
      <c r="A10"/>
      <c r="B10"/>
    </row>
    <row r="11" spans="1:12" ht="78.75" customHeight="1">
      <c r="A11" s="1872" t="s">
        <v>2999</v>
      </c>
      <c r="B11" s="1872" t="s">
        <v>3000</v>
      </c>
      <c r="C11" s="1872" t="s">
        <v>3001</v>
      </c>
      <c r="D11" s="1872" t="s">
        <v>3002</v>
      </c>
      <c r="E11" s="1872" t="s">
        <v>3003</v>
      </c>
      <c r="F11" s="1872" t="s">
        <v>3004</v>
      </c>
      <c r="G11" s="1872" t="s">
        <v>3005</v>
      </c>
      <c r="H11" s="1872" t="s">
        <v>3006</v>
      </c>
      <c r="I11" s="1872" t="s">
        <v>3007</v>
      </c>
      <c r="J11" s="1872" t="s">
        <v>3008</v>
      </c>
      <c r="K11" s="1872" t="s">
        <v>3009</v>
      </c>
      <c r="L11" s="1872" t="s">
        <v>3010</v>
      </c>
    </row>
    <row r="12" spans="1:12" ht="216.75" customHeight="1">
      <c r="A12" s="1873" t="s">
        <v>3011</v>
      </c>
      <c r="B12" s="1874" t="s">
        <v>3012</v>
      </c>
      <c r="C12" s="1874" t="s">
        <v>3013</v>
      </c>
      <c r="D12" s="1874" t="s">
        <v>3014</v>
      </c>
      <c r="E12" s="1874" t="s">
        <v>3015</v>
      </c>
      <c r="F12" s="1874" t="s">
        <v>3016</v>
      </c>
      <c r="G12" s="1874" t="s">
        <v>3017</v>
      </c>
      <c r="H12" s="1874" t="s">
        <v>3018</v>
      </c>
      <c r="I12" s="1874" t="s">
        <v>3019</v>
      </c>
      <c r="J12" s="1874" t="s">
        <v>3020</v>
      </c>
      <c r="K12" s="1874" t="s">
        <v>3021</v>
      </c>
      <c r="L12" s="1874" t="s">
        <v>3022</v>
      </c>
    </row>
    <row r="13" spans="1:12" ht="45">
      <c r="A13" s="1875" t="s">
        <v>3023</v>
      </c>
      <c r="B13" s="1875" t="s">
        <v>3024</v>
      </c>
      <c r="C13" s="1876" t="s">
        <v>3025</v>
      </c>
      <c r="D13" s="1876" t="s">
        <v>3026</v>
      </c>
      <c r="E13" s="1876" t="s">
        <v>3027</v>
      </c>
      <c r="F13" s="1876" t="s">
        <v>3028</v>
      </c>
      <c r="G13" s="1876" t="s">
        <v>3029</v>
      </c>
      <c r="H13" s="1875">
        <v>5</v>
      </c>
      <c r="I13" s="1877"/>
      <c r="J13" s="1877"/>
      <c r="K13" s="1271"/>
      <c r="L13" s="1878"/>
    </row>
    <row r="14" spans="1:12" ht="45">
      <c r="A14" s="1875" t="s">
        <v>3030</v>
      </c>
      <c r="B14" s="1875" t="s">
        <v>3031</v>
      </c>
      <c r="C14" s="1876" t="s">
        <v>3032</v>
      </c>
      <c r="D14" s="1876" t="s">
        <v>3026</v>
      </c>
      <c r="E14" s="1876" t="s">
        <v>3033</v>
      </c>
      <c r="F14" s="1876" t="s">
        <v>3034</v>
      </c>
      <c r="G14" s="1876" t="s">
        <v>3029</v>
      </c>
      <c r="H14" s="1875">
        <v>5</v>
      </c>
      <c r="I14" s="1877"/>
      <c r="J14" s="1877"/>
      <c r="K14" s="1271"/>
      <c r="L14" s="1877"/>
    </row>
    <row r="15" spans="1:12" ht="120">
      <c r="A15" s="1875" t="s">
        <v>3035</v>
      </c>
      <c r="B15" s="1875" t="s">
        <v>3036</v>
      </c>
      <c r="C15" s="1876" t="s">
        <v>3037</v>
      </c>
      <c r="D15" s="1876" t="s">
        <v>3038</v>
      </c>
      <c r="E15" s="1876" t="s">
        <v>3039</v>
      </c>
      <c r="F15" s="1876" t="s">
        <v>3040</v>
      </c>
      <c r="G15" s="1876" t="s">
        <v>3029</v>
      </c>
      <c r="H15" s="1875">
        <v>5</v>
      </c>
      <c r="I15" s="1877"/>
      <c r="J15" s="1877"/>
      <c r="K15" s="1271"/>
      <c r="L15" s="1877"/>
    </row>
    <row r="16" spans="1:12" ht="90">
      <c r="A16" s="1875" t="s">
        <v>3041</v>
      </c>
      <c r="B16" s="1875" t="s">
        <v>3042</v>
      </c>
      <c r="C16" s="1876" t="s">
        <v>3043</v>
      </c>
      <c r="D16" s="1876" t="s">
        <v>3044</v>
      </c>
      <c r="E16" s="1876" t="s">
        <v>3045</v>
      </c>
      <c r="F16" s="1876" t="s">
        <v>3046</v>
      </c>
      <c r="G16" s="1876" t="s">
        <v>3029</v>
      </c>
      <c r="H16" s="1875">
        <v>5</v>
      </c>
      <c r="I16" s="1877"/>
      <c r="J16" s="1877"/>
      <c r="K16" s="1271"/>
      <c r="L16" s="1877"/>
    </row>
    <row r="17" spans="1:12" ht="90">
      <c r="A17" s="1875" t="s">
        <v>3047</v>
      </c>
      <c r="B17" s="1875" t="s">
        <v>3048</v>
      </c>
      <c r="C17" s="1876" t="s">
        <v>3032</v>
      </c>
      <c r="D17" s="1876" t="s">
        <v>3044</v>
      </c>
      <c r="E17" s="1876" t="s">
        <v>3049</v>
      </c>
      <c r="F17" s="1876" t="s">
        <v>3050</v>
      </c>
      <c r="G17" s="1876" t="s">
        <v>3029</v>
      </c>
      <c r="H17" s="1875">
        <v>5</v>
      </c>
      <c r="I17" s="1877"/>
      <c r="J17" s="1877"/>
      <c r="K17" s="1271"/>
      <c r="L17" s="1877"/>
    </row>
    <row r="18" spans="1:12" ht="105">
      <c r="A18" s="1875" t="s">
        <v>3051</v>
      </c>
      <c r="B18" s="1875" t="s">
        <v>3052</v>
      </c>
      <c r="C18" s="1876" t="s">
        <v>3053</v>
      </c>
      <c r="D18" s="1876" t="s">
        <v>3054</v>
      </c>
      <c r="E18" s="1876" t="s">
        <v>3055</v>
      </c>
      <c r="F18" s="1876" t="s">
        <v>3056</v>
      </c>
      <c r="G18" s="1876" t="s">
        <v>3029</v>
      </c>
      <c r="H18" s="1875">
        <v>5</v>
      </c>
      <c r="I18" s="1877"/>
      <c r="J18" s="1877"/>
      <c r="K18" s="1271"/>
      <c r="L18" s="1877"/>
    </row>
    <row r="19" spans="1:12" ht="75">
      <c r="A19" s="1875" t="s">
        <v>3057</v>
      </c>
      <c r="B19" s="1875" t="s">
        <v>3058</v>
      </c>
      <c r="C19" s="1876" t="s">
        <v>3043</v>
      </c>
      <c r="D19" s="1876" t="s">
        <v>3059</v>
      </c>
      <c r="E19" s="1876" t="s">
        <v>3060</v>
      </c>
      <c r="F19" s="1876" t="s">
        <v>3061</v>
      </c>
      <c r="G19" s="1876" t="s">
        <v>3029</v>
      </c>
      <c r="H19" s="1875">
        <v>5</v>
      </c>
      <c r="I19" s="1877"/>
      <c r="J19" s="1877"/>
      <c r="K19" s="1271"/>
      <c r="L19" s="1877"/>
    </row>
    <row r="20" spans="1:12" ht="60">
      <c r="A20" s="1875" t="s">
        <v>3062</v>
      </c>
      <c r="B20" s="1875" t="s">
        <v>3063</v>
      </c>
      <c r="C20" s="1876" t="s">
        <v>3025</v>
      </c>
      <c r="D20" s="1876" t="s">
        <v>3064</v>
      </c>
      <c r="E20" s="1876" t="s">
        <v>3065</v>
      </c>
      <c r="F20" s="1876" t="s">
        <v>3066</v>
      </c>
      <c r="G20" s="1876" t="s">
        <v>3029</v>
      </c>
      <c r="H20" s="1875">
        <v>5</v>
      </c>
      <c r="I20" s="1877"/>
      <c r="J20" s="1877"/>
      <c r="K20" s="1271"/>
      <c r="L20" s="1877"/>
    </row>
    <row r="21" spans="1:12" ht="60">
      <c r="A21" s="1875" t="s">
        <v>3067</v>
      </c>
      <c r="B21" s="1875" t="s">
        <v>3068</v>
      </c>
      <c r="C21" s="1876" t="s">
        <v>3069</v>
      </c>
      <c r="D21" s="1876" t="s">
        <v>3064</v>
      </c>
      <c r="E21" s="1876" t="s">
        <v>3070</v>
      </c>
      <c r="F21" s="1876" t="s">
        <v>3066</v>
      </c>
      <c r="G21" s="1876" t="s">
        <v>3029</v>
      </c>
      <c r="H21" s="1875">
        <v>5</v>
      </c>
      <c r="I21" s="1877"/>
      <c r="J21" s="1877"/>
      <c r="K21" s="1271"/>
      <c r="L21" s="1877"/>
    </row>
    <row r="22" spans="1:12" ht="90">
      <c r="A22" s="1875" t="s">
        <v>3071</v>
      </c>
      <c r="B22" s="1875" t="s">
        <v>3072</v>
      </c>
      <c r="C22" s="1876" t="s">
        <v>3073</v>
      </c>
      <c r="D22" s="1876" t="s">
        <v>3074</v>
      </c>
      <c r="E22" s="1876" t="s">
        <v>3075</v>
      </c>
      <c r="F22" s="1876" t="s">
        <v>3076</v>
      </c>
      <c r="G22" s="1876" t="s">
        <v>3029</v>
      </c>
      <c r="H22" s="1875">
        <v>5</v>
      </c>
      <c r="I22" s="1877"/>
      <c r="J22" s="1877"/>
      <c r="K22" s="1271"/>
      <c r="L22" s="1877"/>
    </row>
    <row r="23" spans="1:12" ht="75">
      <c r="A23" s="1875" t="s">
        <v>3077</v>
      </c>
      <c r="B23" s="1875" t="s">
        <v>3078</v>
      </c>
      <c r="C23" s="1876" t="s">
        <v>3079</v>
      </c>
      <c r="D23" s="1876" t="s">
        <v>3080</v>
      </c>
      <c r="E23" s="1876" t="s">
        <v>3081</v>
      </c>
      <c r="F23" s="1876" t="s">
        <v>3082</v>
      </c>
      <c r="G23" s="1876" t="s">
        <v>3029</v>
      </c>
      <c r="H23" s="1875">
        <v>5</v>
      </c>
      <c r="I23" s="1877"/>
      <c r="J23" s="1877"/>
      <c r="K23" s="1271"/>
      <c r="L23" s="1877"/>
    </row>
    <row r="24" spans="1:12" ht="75">
      <c r="A24" s="1875" t="s">
        <v>3083</v>
      </c>
      <c r="B24" s="1875" t="s">
        <v>3084</v>
      </c>
      <c r="C24" s="1876" t="s">
        <v>3085</v>
      </c>
      <c r="D24" s="1876" t="s">
        <v>3086</v>
      </c>
      <c r="E24" s="1876" t="s">
        <v>3087</v>
      </c>
      <c r="F24" s="1876" t="s">
        <v>3088</v>
      </c>
      <c r="G24" s="1876" t="s">
        <v>3029</v>
      </c>
      <c r="H24" s="1875">
        <v>5</v>
      </c>
      <c r="I24" s="1877"/>
      <c r="J24" s="1877"/>
      <c r="K24" s="1271"/>
      <c r="L24" s="1877"/>
    </row>
    <row r="25" spans="1:12" ht="60">
      <c r="A25" s="1875" t="s">
        <v>3089</v>
      </c>
      <c r="B25" s="1875" t="s">
        <v>3090</v>
      </c>
      <c r="C25" s="1876" t="s">
        <v>3053</v>
      </c>
      <c r="D25" s="1876" t="s">
        <v>3091</v>
      </c>
      <c r="E25" s="1876" t="s">
        <v>3092</v>
      </c>
      <c r="F25" s="1876" t="s">
        <v>3088</v>
      </c>
      <c r="G25" s="1876" t="s">
        <v>3029</v>
      </c>
      <c r="H25" s="1875">
        <v>5</v>
      </c>
      <c r="I25" s="1877"/>
      <c r="J25" s="1877"/>
      <c r="K25" s="1271"/>
      <c r="L25" s="1877"/>
    </row>
    <row r="26" spans="1:12" ht="75">
      <c r="A26" s="1875" t="s">
        <v>3093</v>
      </c>
      <c r="B26" s="1875" t="s">
        <v>3094</v>
      </c>
      <c r="C26" s="1876" t="s">
        <v>3073</v>
      </c>
      <c r="D26" s="1876" t="s">
        <v>3095</v>
      </c>
      <c r="E26" s="1876" t="s">
        <v>3096</v>
      </c>
      <c r="F26" s="1876" t="s">
        <v>3088</v>
      </c>
      <c r="G26" s="1876" t="s">
        <v>3029</v>
      </c>
      <c r="H26" s="1875">
        <v>5</v>
      </c>
      <c r="I26" s="1877"/>
      <c r="J26" s="1877"/>
      <c r="K26" s="1271"/>
      <c r="L26" s="1877"/>
    </row>
    <row r="27" spans="1:12" ht="60">
      <c r="A27" s="1875" t="s">
        <v>3097</v>
      </c>
      <c r="B27" s="1875" t="s">
        <v>3098</v>
      </c>
      <c r="C27" s="1876" t="s">
        <v>3099</v>
      </c>
      <c r="D27" s="1876" t="s">
        <v>3100</v>
      </c>
      <c r="E27" s="1876" t="s">
        <v>3101</v>
      </c>
      <c r="F27" s="1876" t="s">
        <v>3102</v>
      </c>
      <c r="G27" s="1876" t="s">
        <v>3029</v>
      </c>
      <c r="H27" s="1875">
        <v>5</v>
      </c>
      <c r="I27" s="1877"/>
      <c r="J27" s="1877"/>
      <c r="K27" s="1271"/>
      <c r="L27" s="1877"/>
    </row>
    <row r="28" spans="1:12" ht="90">
      <c r="A28" s="1875" t="s">
        <v>3103</v>
      </c>
      <c r="B28" s="1875" t="s">
        <v>3104</v>
      </c>
      <c r="C28" s="1876" t="s">
        <v>3099</v>
      </c>
      <c r="D28" s="1876" t="s">
        <v>3105</v>
      </c>
      <c r="E28" s="1876" t="s">
        <v>3106</v>
      </c>
      <c r="F28" s="1876" t="s">
        <v>3102</v>
      </c>
      <c r="G28" s="1876" t="s">
        <v>3029</v>
      </c>
      <c r="H28" s="1875">
        <v>5</v>
      </c>
      <c r="I28" s="1877"/>
      <c r="J28" s="1877"/>
      <c r="K28" s="1271"/>
      <c r="L28" s="1877"/>
    </row>
    <row r="29" spans="1:12" ht="120">
      <c r="A29" s="1875" t="s">
        <v>3107</v>
      </c>
      <c r="B29" s="1875" t="s">
        <v>3108</v>
      </c>
      <c r="C29" s="1876" t="s">
        <v>3037</v>
      </c>
      <c r="D29" s="1876" t="s">
        <v>3109</v>
      </c>
      <c r="E29" s="1876" t="s">
        <v>3110</v>
      </c>
      <c r="F29" s="1876" t="s">
        <v>3111</v>
      </c>
      <c r="G29" s="1876" t="s">
        <v>3029</v>
      </c>
      <c r="H29" s="1875">
        <v>5</v>
      </c>
      <c r="I29" s="1877"/>
      <c r="J29" s="1877"/>
      <c r="K29" s="1271"/>
      <c r="L29" s="1877"/>
    </row>
    <row r="30" spans="1:12" ht="75">
      <c r="A30" s="1875" t="s">
        <v>3112</v>
      </c>
      <c r="B30" s="1875" t="s">
        <v>3113</v>
      </c>
      <c r="C30" s="1876" t="s">
        <v>3073</v>
      </c>
      <c r="D30" s="1876" t="s">
        <v>3114</v>
      </c>
      <c r="E30" s="1876" t="s">
        <v>3115</v>
      </c>
      <c r="F30" s="1876" t="s">
        <v>3116</v>
      </c>
      <c r="G30" s="1876" t="s">
        <v>3029</v>
      </c>
      <c r="H30" s="1875">
        <v>5</v>
      </c>
      <c r="I30" s="1877"/>
      <c r="J30" s="1877"/>
      <c r="K30" s="1271"/>
      <c r="L30" s="1877"/>
    </row>
    <row r="31" spans="1:12" ht="75">
      <c r="A31" s="1875" t="s">
        <v>3117</v>
      </c>
      <c r="B31" s="1875" t="s">
        <v>3094</v>
      </c>
      <c r="C31" s="1876" t="s">
        <v>3043</v>
      </c>
      <c r="D31" s="1876" t="s">
        <v>3118</v>
      </c>
      <c r="E31" s="1876" t="s">
        <v>3119</v>
      </c>
      <c r="F31" s="1876" t="s">
        <v>3120</v>
      </c>
      <c r="G31" s="1876" t="s">
        <v>3029</v>
      </c>
      <c r="H31" s="1875">
        <v>5</v>
      </c>
      <c r="I31" s="1877"/>
      <c r="J31" s="1877"/>
      <c r="K31" s="1271"/>
      <c r="L31" s="1877"/>
    </row>
    <row r="32" spans="1:12" ht="135">
      <c r="A32" s="1875" t="s">
        <v>3121</v>
      </c>
      <c r="B32" s="1875" t="s">
        <v>3122</v>
      </c>
      <c r="C32" s="1876" t="s">
        <v>3123</v>
      </c>
      <c r="D32" s="1876" t="s">
        <v>3124</v>
      </c>
      <c r="E32" s="1876" t="s">
        <v>3125</v>
      </c>
      <c r="F32" s="1876" t="s">
        <v>3126</v>
      </c>
      <c r="G32" s="1876" t="s">
        <v>3029</v>
      </c>
      <c r="H32" s="1875">
        <v>5</v>
      </c>
      <c r="I32" s="1877"/>
      <c r="J32" s="1877"/>
      <c r="K32" s="1271"/>
      <c r="L32" s="1877"/>
    </row>
    <row r="33" spans="1:12" ht="75">
      <c r="A33" s="1875" t="s">
        <v>3127</v>
      </c>
      <c r="B33" s="1875" t="s">
        <v>3068</v>
      </c>
      <c r="C33" s="1876" t="s">
        <v>3053</v>
      </c>
      <c r="D33" s="1876" t="s">
        <v>3128</v>
      </c>
      <c r="E33" s="1876" t="s">
        <v>3129</v>
      </c>
      <c r="F33" s="1876" t="s">
        <v>3130</v>
      </c>
      <c r="G33" s="1876" t="s">
        <v>3029</v>
      </c>
      <c r="H33" s="1875">
        <v>5</v>
      </c>
      <c r="I33" s="1877"/>
      <c r="J33" s="1877"/>
      <c r="K33" s="1271"/>
      <c r="L33" s="1877"/>
    </row>
    <row r="34" spans="1:12" ht="90">
      <c r="A34" s="1875" t="s">
        <v>3131</v>
      </c>
      <c r="B34" s="1875" t="s">
        <v>3132</v>
      </c>
      <c r="C34" s="1876" t="s">
        <v>3133</v>
      </c>
      <c r="D34" s="1876" t="s">
        <v>3134</v>
      </c>
      <c r="E34" s="1876" t="s">
        <v>3135</v>
      </c>
      <c r="F34" s="1876" t="s">
        <v>3136</v>
      </c>
      <c r="G34" s="1876" t="s">
        <v>3137</v>
      </c>
      <c r="H34" s="1875">
        <v>5</v>
      </c>
      <c r="I34" s="1877"/>
      <c r="J34" s="1877"/>
      <c r="K34" s="1271"/>
      <c r="L34" s="1877"/>
    </row>
    <row r="35" spans="1:12" ht="90">
      <c r="A35" s="1875" t="s">
        <v>3138</v>
      </c>
      <c r="B35" s="1875" t="s">
        <v>3072</v>
      </c>
      <c r="C35" s="1876" t="s">
        <v>3032</v>
      </c>
      <c r="D35" s="1876" t="s">
        <v>3128</v>
      </c>
      <c r="E35" s="1876" t="s">
        <v>3139</v>
      </c>
      <c r="F35" s="1876" t="s">
        <v>3140</v>
      </c>
      <c r="G35" s="1876" t="s">
        <v>3141</v>
      </c>
      <c r="H35" s="1875">
        <v>5</v>
      </c>
      <c r="I35" s="1877"/>
      <c r="J35" s="1877"/>
      <c r="K35" s="1271"/>
      <c r="L35" s="1877"/>
    </row>
    <row r="36" spans="1:12" ht="105">
      <c r="A36" s="1875" t="s">
        <v>3142</v>
      </c>
      <c r="B36" s="1875" t="s">
        <v>3143</v>
      </c>
      <c r="C36" s="1876" t="s">
        <v>3053</v>
      </c>
      <c r="D36" s="1876" t="s">
        <v>3144</v>
      </c>
      <c r="E36" s="1876" t="s">
        <v>3145</v>
      </c>
      <c r="F36" s="1876" t="s">
        <v>3146</v>
      </c>
      <c r="G36" s="1876" t="s">
        <v>3029</v>
      </c>
      <c r="H36" s="1875">
        <v>5</v>
      </c>
      <c r="I36" s="1877"/>
      <c r="J36" s="1877"/>
      <c r="K36" s="1271"/>
      <c r="L36" s="1877"/>
    </row>
    <row r="37" spans="1:12" ht="75">
      <c r="A37" s="1875" t="s">
        <v>3147</v>
      </c>
      <c r="B37" s="1875" t="s">
        <v>3148</v>
      </c>
      <c r="C37" s="1876" t="s">
        <v>3149</v>
      </c>
      <c r="D37" s="1876" t="s">
        <v>3150</v>
      </c>
      <c r="E37" s="1876" t="s">
        <v>3151</v>
      </c>
      <c r="F37" s="1876" t="s">
        <v>3152</v>
      </c>
      <c r="G37" s="1876" t="s">
        <v>3029</v>
      </c>
      <c r="H37" s="1875">
        <v>5</v>
      </c>
      <c r="I37" s="1877"/>
      <c r="J37" s="1877"/>
      <c r="K37" s="1271"/>
      <c r="L37" s="1877"/>
    </row>
    <row r="38" spans="1:12" ht="165">
      <c r="A38" s="1875" t="s">
        <v>3153</v>
      </c>
      <c r="B38" s="1875" t="s">
        <v>3042</v>
      </c>
      <c r="C38" s="1876" t="s">
        <v>3032</v>
      </c>
      <c r="D38" s="1876" t="s">
        <v>3154</v>
      </c>
      <c r="E38" s="1876" t="s">
        <v>3155</v>
      </c>
      <c r="F38" s="1876" t="s">
        <v>3076</v>
      </c>
      <c r="G38" s="1876" t="s">
        <v>3029</v>
      </c>
      <c r="H38" s="1875">
        <v>5</v>
      </c>
      <c r="I38" s="1877"/>
      <c r="J38" s="1877"/>
      <c r="K38" s="1271"/>
      <c r="L38" s="1877"/>
    </row>
    <row r="39" spans="1:12" ht="90">
      <c r="A39" s="1875" t="s">
        <v>3156</v>
      </c>
      <c r="B39" s="1875" t="s">
        <v>3042</v>
      </c>
      <c r="C39" s="1876" t="s">
        <v>3032</v>
      </c>
      <c r="D39" s="1876" t="s">
        <v>3157</v>
      </c>
      <c r="E39" s="1876" t="s">
        <v>3158</v>
      </c>
      <c r="F39" s="1876" t="s">
        <v>3076</v>
      </c>
      <c r="G39" s="1876" t="s">
        <v>3029</v>
      </c>
      <c r="H39" s="1875">
        <v>5</v>
      </c>
      <c r="I39" s="1877"/>
      <c r="J39" s="1877"/>
      <c r="K39" s="1271"/>
      <c r="L39" s="1877"/>
    </row>
    <row r="40" spans="1:12" ht="90">
      <c r="A40" s="1875" t="s">
        <v>3159</v>
      </c>
      <c r="B40" s="1875" t="s">
        <v>3042</v>
      </c>
      <c r="C40" s="1876" t="s">
        <v>3032</v>
      </c>
      <c r="D40" s="1876" t="s">
        <v>3157</v>
      </c>
      <c r="E40" s="1876" t="s">
        <v>3160</v>
      </c>
      <c r="F40" s="1876" t="s">
        <v>3161</v>
      </c>
      <c r="G40" s="1876" t="s">
        <v>3029</v>
      </c>
      <c r="H40" s="1875">
        <v>5</v>
      </c>
      <c r="I40" s="1877"/>
      <c r="J40" s="1877"/>
      <c r="K40" s="1271"/>
      <c r="L40" s="1877"/>
    </row>
    <row r="41" spans="1:12" ht="75">
      <c r="A41" s="1875" t="s">
        <v>3162</v>
      </c>
      <c r="B41" s="1875" t="s">
        <v>3163</v>
      </c>
      <c r="C41" s="1876" t="s">
        <v>3133</v>
      </c>
      <c r="D41" s="1876" t="s">
        <v>3164</v>
      </c>
      <c r="E41" s="1876" t="s">
        <v>3165</v>
      </c>
      <c r="F41" s="1876" t="s">
        <v>3166</v>
      </c>
      <c r="G41" s="1876" t="s">
        <v>3029</v>
      </c>
      <c r="H41" s="1875">
        <v>5</v>
      </c>
      <c r="I41" s="1877"/>
      <c r="J41" s="1877"/>
      <c r="K41" s="1271"/>
      <c r="L41" s="1877"/>
    </row>
    <row r="42" spans="1:12" ht="165">
      <c r="A42" s="1875" t="s">
        <v>3167</v>
      </c>
      <c r="B42" s="1875" t="s">
        <v>3168</v>
      </c>
      <c r="C42" s="1876" t="s">
        <v>3169</v>
      </c>
      <c r="D42" s="1876" t="s">
        <v>3170</v>
      </c>
      <c r="E42" s="1876" t="s">
        <v>3171</v>
      </c>
      <c r="F42" s="1876" t="s">
        <v>3172</v>
      </c>
      <c r="G42" s="1876" t="s">
        <v>3029</v>
      </c>
      <c r="H42" s="1875">
        <v>5</v>
      </c>
      <c r="I42" s="1877"/>
      <c r="J42" s="1877"/>
      <c r="K42" s="1271"/>
      <c r="L42" s="1877"/>
    </row>
    <row r="43" spans="1:12" ht="165">
      <c r="A43" s="1875" t="s">
        <v>3173</v>
      </c>
      <c r="B43" s="1875" t="s">
        <v>3174</v>
      </c>
      <c r="C43" s="1876" t="s">
        <v>3169</v>
      </c>
      <c r="D43" s="1876" t="s">
        <v>3175</v>
      </c>
      <c r="E43" s="1876" t="s">
        <v>3176</v>
      </c>
      <c r="F43" s="1876" t="s">
        <v>3177</v>
      </c>
      <c r="G43" s="1876" t="s">
        <v>3029</v>
      </c>
      <c r="H43" s="1875">
        <v>5</v>
      </c>
      <c r="I43" s="1877"/>
      <c r="J43" s="1877"/>
      <c r="K43" s="1271"/>
      <c r="L43" s="1877"/>
    </row>
    <row r="44" spans="1:12" ht="75">
      <c r="A44" s="1875" t="s">
        <v>3178</v>
      </c>
      <c r="B44" s="1875" t="s">
        <v>3179</v>
      </c>
      <c r="C44" s="1876" t="s">
        <v>3180</v>
      </c>
      <c r="D44" s="1876" t="s">
        <v>3181</v>
      </c>
      <c r="E44" s="1876" t="s">
        <v>3182</v>
      </c>
      <c r="F44" s="1876" t="s">
        <v>3183</v>
      </c>
      <c r="G44" s="1876" t="s">
        <v>3184</v>
      </c>
      <c r="H44" s="1875">
        <v>5</v>
      </c>
      <c r="I44" s="1877"/>
      <c r="J44" s="1877"/>
      <c r="K44" s="1271"/>
      <c r="L44" s="1877"/>
    </row>
    <row r="45" spans="1:12" ht="90">
      <c r="A45" s="1875" t="s">
        <v>3185</v>
      </c>
      <c r="B45" s="1875" t="s">
        <v>3068</v>
      </c>
      <c r="C45" s="1876" t="s">
        <v>3032</v>
      </c>
      <c r="D45" s="1876" t="s">
        <v>3186</v>
      </c>
      <c r="E45" s="1876" t="s">
        <v>3187</v>
      </c>
      <c r="F45" s="1876" t="s">
        <v>3188</v>
      </c>
      <c r="G45" s="1876" t="s">
        <v>3029</v>
      </c>
      <c r="H45" s="1875">
        <v>5</v>
      </c>
      <c r="I45" s="1877"/>
      <c r="J45" s="1877"/>
      <c r="K45" s="1271"/>
      <c r="L45" s="1877"/>
    </row>
    <row r="46" spans="1:12" ht="90">
      <c r="A46" s="1875" t="s">
        <v>3189</v>
      </c>
      <c r="B46" s="1875" t="s">
        <v>3190</v>
      </c>
      <c r="C46" s="1876" t="s">
        <v>3079</v>
      </c>
      <c r="D46" s="1876" t="s">
        <v>3191</v>
      </c>
      <c r="E46" s="1876" t="s">
        <v>3192</v>
      </c>
      <c r="F46" s="1876" t="s">
        <v>3193</v>
      </c>
      <c r="G46" s="1876" t="s">
        <v>3184</v>
      </c>
      <c r="H46" s="1875">
        <v>5</v>
      </c>
      <c r="I46" s="1877"/>
      <c r="J46" s="1877"/>
      <c r="K46" s="1271"/>
      <c r="L46" s="1877"/>
    </row>
    <row r="47" spans="1:12" ht="60">
      <c r="A47" s="1875" t="s">
        <v>3194</v>
      </c>
      <c r="B47" s="1875" t="s">
        <v>3148</v>
      </c>
      <c r="C47" s="1876" t="s">
        <v>3149</v>
      </c>
      <c r="D47" s="1876" t="s">
        <v>3195</v>
      </c>
      <c r="E47" s="1876" t="s">
        <v>3196</v>
      </c>
      <c r="F47" s="1876" t="s">
        <v>3197</v>
      </c>
      <c r="G47" s="1876" t="s">
        <v>3029</v>
      </c>
      <c r="H47" s="1875">
        <v>5</v>
      </c>
      <c r="I47" s="1877"/>
      <c r="J47" s="1877"/>
      <c r="K47" s="1271"/>
      <c r="L47" s="1877"/>
    </row>
    <row r="48" spans="1:12" ht="75">
      <c r="A48" s="1875" t="s">
        <v>3198</v>
      </c>
      <c r="B48" s="1875" t="s">
        <v>3199</v>
      </c>
      <c r="C48" s="1876" t="s">
        <v>3149</v>
      </c>
      <c r="D48" s="1876" t="s">
        <v>3200</v>
      </c>
      <c r="E48" s="1876" t="s">
        <v>3201</v>
      </c>
      <c r="F48" s="1876" t="s">
        <v>3202</v>
      </c>
      <c r="G48" s="1876" t="s">
        <v>3029</v>
      </c>
      <c r="H48" s="1875">
        <v>5</v>
      </c>
      <c r="I48" s="1877"/>
      <c r="J48" s="1877"/>
      <c r="K48" s="1271"/>
      <c r="L48" s="1877"/>
    </row>
    <row r="49" spans="1:12" ht="105">
      <c r="A49" s="1875" t="s">
        <v>3203</v>
      </c>
      <c r="B49" s="1875" t="s">
        <v>3204</v>
      </c>
      <c r="C49" s="1876" t="s">
        <v>3180</v>
      </c>
      <c r="D49" s="1876" t="s">
        <v>3205</v>
      </c>
      <c r="E49" s="1876" t="s">
        <v>3206</v>
      </c>
      <c r="F49" s="1876" t="s">
        <v>3207</v>
      </c>
      <c r="G49" s="1876" t="s">
        <v>3184</v>
      </c>
      <c r="H49" s="1875">
        <v>5</v>
      </c>
      <c r="I49" s="1877"/>
      <c r="J49" s="1877"/>
      <c r="K49" s="1271"/>
      <c r="L49" s="1877"/>
    </row>
    <row r="50" spans="1:12" ht="120">
      <c r="A50" s="1875" t="s">
        <v>3208</v>
      </c>
      <c r="B50" s="1875" t="s">
        <v>3209</v>
      </c>
      <c r="C50" s="1876" t="s">
        <v>3210</v>
      </c>
      <c r="D50" s="1876" t="s">
        <v>3211</v>
      </c>
      <c r="E50" s="1876" t="s">
        <v>3212</v>
      </c>
      <c r="F50" s="1876" t="s">
        <v>3213</v>
      </c>
      <c r="G50" s="1876" t="s">
        <v>3029</v>
      </c>
      <c r="H50" s="1875">
        <v>5</v>
      </c>
      <c r="I50" s="1877"/>
      <c r="J50" s="1877"/>
      <c r="K50" s="1271"/>
      <c r="L50" s="1877"/>
    </row>
    <row r="51" spans="1:12" ht="135">
      <c r="A51" s="1875" t="s">
        <v>3214</v>
      </c>
      <c r="B51" s="1875" t="s">
        <v>3215</v>
      </c>
      <c r="C51" s="1876" t="s">
        <v>3210</v>
      </c>
      <c r="D51" s="1876" t="s">
        <v>3216</v>
      </c>
      <c r="E51" s="1876" t="s">
        <v>3217</v>
      </c>
      <c r="F51" s="1876" t="s">
        <v>3218</v>
      </c>
      <c r="G51" s="1876" t="s">
        <v>3029</v>
      </c>
      <c r="H51" s="1875">
        <v>5</v>
      </c>
      <c r="I51" s="1877"/>
      <c r="J51" s="1877"/>
      <c r="K51" s="1271"/>
      <c r="L51" s="1877"/>
    </row>
    <row r="52" spans="1:12" ht="90">
      <c r="A52" s="1875" t="s">
        <v>3219</v>
      </c>
      <c r="B52" s="1875" t="s">
        <v>3220</v>
      </c>
      <c r="C52" s="1876" t="s">
        <v>3210</v>
      </c>
      <c r="D52" s="1876" t="s">
        <v>3221</v>
      </c>
      <c r="E52" s="1876" t="s">
        <v>3222</v>
      </c>
      <c r="F52" s="1876" t="s">
        <v>3223</v>
      </c>
      <c r="G52" s="1876" t="s">
        <v>3184</v>
      </c>
      <c r="H52" s="1875">
        <v>5</v>
      </c>
      <c r="I52" s="1877"/>
      <c r="J52" s="1877"/>
      <c r="K52" s="1271"/>
      <c r="L52" s="1877"/>
    </row>
    <row r="53" spans="1:12" ht="135">
      <c r="A53" s="1875" t="s">
        <v>3224</v>
      </c>
      <c r="B53" s="1875" t="s">
        <v>3225</v>
      </c>
      <c r="C53" s="1876" t="s">
        <v>3053</v>
      </c>
      <c r="D53" s="1876" t="s">
        <v>3226</v>
      </c>
      <c r="E53" s="1876" t="s">
        <v>3227</v>
      </c>
      <c r="F53" s="1876" t="s">
        <v>3228</v>
      </c>
      <c r="G53" s="1876" t="s">
        <v>3029</v>
      </c>
      <c r="H53" s="1875">
        <v>5</v>
      </c>
      <c r="I53" s="1877"/>
      <c r="J53" s="1877"/>
      <c r="K53" s="1271"/>
      <c r="L53" s="1877"/>
    </row>
    <row r="54" spans="1:12" ht="195">
      <c r="A54" s="1875" t="s">
        <v>3229</v>
      </c>
      <c r="B54" s="1875" t="s">
        <v>3230</v>
      </c>
      <c r="C54" s="1876" t="s">
        <v>3073</v>
      </c>
      <c r="D54" s="1876" t="s">
        <v>3231</v>
      </c>
      <c r="E54" s="1876" t="s">
        <v>3232</v>
      </c>
      <c r="F54" s="1876" t="s">
        <v>3233</v>
      </c>
      <c r="G54" s="1876" t="s">
        <v>3029</v>
      </c>
      <c r="H54" s="1875">
        <v>5</v>
      </c>
      <c r="I54" s="1877"/>
      <c r="J54" s="1877"/>
      <c r="K54" s="1271"/>
      <c r="L54" s="1877"/>
    </row>
    <row r="55" spans="1:12" ht="120">
      <c r="A55" s="1875" t="s">
        <v>3234</v>
      </c>
      <c r="B55" s="1875" t="s">
        <v>3235</v>
      </c>
      <c r="C55" s="1876" t="s">
        <v>3032</v>
      </c>
      <c r="D55" s="1876" t="s">
        <v>3236</v>
      </c>
      <c r="E55" s="1876" t="s">
        <v>3237</v>
      </c>
      <c r="F55" s="1876" t="s">
        <v>3238</v>
      </c>
      <c r="G55" s="1876" t="s">
        <v>3029</v>
      </c>
      <c r="H55" s="1875">
        <v>5</v>
      </c>
      <c r="I55" s="1877"/>
      <c r="J55" s="1877"/>
      <c r="K55" s="1271"/>
      <c r="L55" s="1877"/>
    </row>
    <row r="56" spans="1:12" ht="195">
      <c r="A56" s="1875" t="s">
        <v>3239</v>
      </c>
      <c r="B56" s="1875" t="s">
        <v>3240</v>
      </c>
      <c r="C56" s="1876" t="s">
        <v>3241</v>
      </c>
      <c r="D56" s="1876" t="s">
        <v>3242</v>
      </c>
      <c r="E56" s="1876" t="s">
        <v>3243</v>
      </c>
      <c r="F56" s="1876" t="s">
        <v>3244</v>
      </c>
      <c r="G56" s="1876" t="s">
        <v>3029</v>
      </c>
      <c r="H56" s="1875">
        <v>5</v>
      </c>
      <c r="I56" s="1877"/>
      <c r="J56" s="1877"/>
      <c r="K56" s="1271"/>
      <c r="L56" s="1877"/>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L13:L56 I13:J56">
      <formula1>0</formula1>
      <formula2>2147483647</formula2>
    </dataValidation>
    <dataValidation type="decimal" allowBlank="1" showErrorMessage="1" errorTitle="İstenen Aralıkta Değil!" error="İstenen Aralık: Minimum=1.0 Maksimum=5.0" sqref="K13:K56">
      <formula1>1</formula1>
      <formula2>5</formula2>
    </dataValidation>
  </dataValidations>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1"/>
  <sheetViews>
    <sheetView workbookViewId="0">
      <selection activeCell="B5" sqref="B5:C8"/>
    </sheetView>
  </sheetViews>
  <sheetFormatPr defaultRowHeight="15"/>
  <cols>
    <col min="1" max="1" width="20.7109375" style="1884" customWidth="1" collapsed="1"/>
    <col min="2" max="2" width="25.140625" style="1884" customWidth="1" collapsed="1"/>
    <col min="3" max="3" width="16.7109375" style="1884" customWidth="1" collapsed="1"/>
    <col min="4" max="4" width="26.42578125" style="1884" customWidth="1" collapsed="1"/>
    <col min="5" max="5" width="23.5703125" style="1884" customWidth="1" collapsed="1"/>
    <col min="6" max="6" width="23.140625" style="1884" customWidth="1" collapsed="1"/>
    <col min="7" max="7" width="24.5703125" style="1884" customWidth="1" collapsed="1"/>
    <col min="8" max="8" width="37.28515625" style="1884" customWidth="1" collapsed="1"/>
    <col min="9" max="9" width="31.28515625" style="1884" customWidth="1" collapsed="1"/>
    <col min="10" max="10" width="28.5703125" style="1884" customWidth="1" collapsed="1"/>
    <col min="11" max="11" width="8" style="662" customWidth="1" collapsed="1"/>
  </cols>
  <sheetData>
    <row r="1" spans="1:10" ht="15" customHeight="1">
      <c r="A1" s="3829" t="s">
        <v>29</v>
      </c>
      <c r="B1" s="3829"/>
      <c r="C1" s="3836"/>
      <c r="D1" s="1879"/>
      <c r="E1" s="1880"/>
      <c r="F1" s="1880"/>
      <c r="G1" s="1880"/>
      <c r="H1" s="1880"/>
      <c r="I1" s="1880"/>
      <c r="J1" s="1880"/>
    </row>
    <row r="2" spans="1:10" ht="15" customHeight="1">
      <c r="A2" s="1870" t="s">
        <v>30</v>
      </c>
      <c r="B2" s="3830" t="s">
        <v>2775</v>
      </c>
      <c r="C2" s="3837"/>
      <c r="D2" s="1879"/>
      <c r="E2" s="1880"/>
      <c r="F2" s="1880"/>
      <c r="G2" s="1880"/>
      <c r="H2" s="1880"/>
      <c r="I2" s="1880"/>
      <c r="J2" s="1880"/>
    </row>
    <row r="3" spans="1:10" ht="15" customHeight="1">
      <c r="A3" s="1871" t="s">
        <v>31</v>
      </c>
      <c r="B3" s="3828" t="s">
        <v>2787</v>
      </c>
      <c r="C3" s="3838"/>
      <c r="D3" s="1879"/>
      <c r="E3" s="1880"/>
      <c r="F3" s="1880"/>
      <c r="G3" s="1880"/>
      <c r="H3" s="1880"/>
      <c r="I3" s="1880"/>
      <c r="J3" s="1880"/>
    </row>
    <row r="4" spans="1:10" ht="15" customHeight="1">
      <c r="A4" s="1870" t="s">
        <v>32</v>
      </c>
      <c r="B4" s="3830">
        <v>1</v>
      </c>
      <c r="C4" s="3837"/>
      <c r="D4" s="1879"/>
      <c r="E4" s="1880"/>
      <c r="F4" s="1880"/>
      <c r="G4" s="1880"/>
      <c r="H4" s="1880"/>
      <c r="I4" s="1880"/>
      <c r="J4" s="1880"/>
    </row>
    <row r="5" spans="1:10" ht="15" customHeight="1">
      <c r="A5" s="1870" t="s">
        <v>33</v>
      </c>
      <c r="B5" s="3827"/>
      <c r="C5" s="3831"/>
      <c r="D5" s="1879"/>
      <c r="E5" s="1880"/>
      <c r="F5" s="1880"/>
      <c r="G5" s="1880"/>
      <c r="H5" s="1880"/>
      <c r="I5" s="1880"/>
      <c r="J5" s="1880"/>
    </row>
    <row r="6" spans="1:10" ht="15" customHeight="1">
      <c r="A6" s="1870" t="s">
        <v>34</v>
      </c>
      <c r="B6" s="3839"/>
      <c r="C6" s="3840"/>
      <c r="D6" s="1879"/>
      <c r="E6" s="1880"/>
      <c r="F6" s="1880"/>
      <c r="G6" s="1880"/>
      <c r="H6" s="1880"/>
      <c r="I6" s="1880"/>
      <c r="J6" s="1880"/>
    </row>
    <row r="7" spans="1:10" ht="15" customHeight="1">
      <c r="A7" s="1870" t="s">
        <v>35</v>
      </c>
      <c r="B7" s="3826"/>
      <c r="C7" s="3833"/>
      <c r="D7" s="1879"/>
      <c r="E7" s="1880"/>
      <c r="F7" s="1880"/>
      <c r="G7" s="1880"/>
      <c r="H7" s="1880"/>
      <c r="I7" s="1880"/>
      <c r="J7" s="1880"/>
    </row>
    <row r="8" spans="1:10" ht="15" customHeight="1">
      <c r="A8" s="1870" t="s">
        <v>36</v>
      </c>
      <c r="B8" s="3834"/>
      <c r="C8" s="3835"/>
      <c r="D8" s="1879"/>
      <c r="E8" s="1880"/>
      <c r="F8" s="1880"/>
      <c r="G8" s="1880"/>
      <c r="H8" s="1880"/>
      <c r="I8" s="1880"/>
      <c r="J8" s="1880"/>
    </row>
    <row r="9" spans="1:10" ht="15" customHeight="1">
      <c r="A9" s="1870" t="s">
        <v>198</v>
      </c>
      <c r="B9" s="3828" t="s">
        <v>414</v>
      </c>
      <c r="C9" s="3828"/>
      <c r="D9" s="1880"/>
      <c r="E9" s="1880"/>
      <c r="F9" s="1880"/>
      <c r="G9" s="1880"/>
      <c r="H9" s="1880"/>
      <c r="I9" s="1880"/>
      <c r="J9" s="1880"/>
    </row>
    <row r="10" spans="1:10" ht="15" customHeight="1">
      <c r="A10" s="1880"/>
      <c r="B10" s="1880"/>
      <c r="C10" s="1880"/>
      <c r="D10" s="1880"/>
      <c r="E10" s="1880"/>
      <c r="F10" s="1880"/>
      <c r="G10" s="1880"/>
      <c r="H10" s="1880"/>
      <c r="I10" s="1880"/>
      <c r="J10" s="1880"/>
    </row>
    <row r="11" spans="1:10" ht="31.5" customHeight="1">
      <c r="A11" s="1872" t="s">
        <v>2999</v>
      </c>
      <c r="B11" s="1872" t="s">
        <v>3002</v>
      </c>
      <c r="C11" s="1872" t="s">
        <v>3003</v>
      </c>
      <c r="D11" s="1872" t="s">
        <v>3004</v>
      </c>
      <c r="E11" s="1872" t="s">
        <v>3005</v>
      </c>
      <c r="F11" s="1872" t="s">
        <v>3007</v>
      </c>
      <c r="G11" s="1872" t="s">
        <v>3008</v>
      </c>
      <c r="H11" s="1872" t="s">
        <v>3245</v>
      </c>
      <c r="I11" s="1872" t="s">
        <v>3009</v>
      </c>
      <c r="J11" s="1872" t="s">
        <v>3246</v>
      </c>
    </row>
    <row r="12" spans="1:10" ht="135" customHeight="1">
      <c r="A12" s="1881" t="s">
        <v>3011</v>
      </c>
      <c r="B12" s="1882" t="s">
        <v>3014</v>
      </c>
      <c r="C12" s="1882" t="s">
        <v>3247</v>
      </c>
      <c r="D12" s="1882" t="s">
        <v>3248</v>
      </c>
      <c r="E12" s="1882" t="s">
        <v>3249</v>
      </c>
      <c r="F12" s="1882" t="s">
        <v>3019</v>
      </c>
      <c r="G12" s="1882" t="s">
        <v>3020</v>
      </c>
      <c r="H12" s="1882" t="s">
        <v>3250</v>
      </c>
      <c r="I12" s="1882" t="s">
        <v>3021</v>
      </c>
      <c r="J12" s="1882" t="s">
        <v>3022</v>
      </c>
    </row>
    <row r="13" spans="1:10">
      <c r="A13" s="1883"/>
      <c r="B13" s="1883"/>
      <c r="C13" s="1883"/>
      <c r="D13" s="1883"/>
      <c r="E13" s="1883"/>
      <c r="F13" s="1883"/>
      <c r="G13" s="1883"/>
      <c r="H13" s="1271"/>
      <c r="I13" s="1271"/>
      <c r="J13" s="1883"/>
    </row>
    <row r="14" spans="1:10">
      <c r="A14" s="1883"/>
      <c r="B14" s="1883"/>
      <c r="C14" s="1883"/>
      <c r="D14" s="1883"/>
      <c r="E14" s="1883"/>
      <c r="F14" s="1883"/>
      <c r="G14" s="1883"/>
      <c r="H14" s="1271"/>
      <c r="I14" s="1271"/>
      <c r="J14" s="1883"/>
    </row>
    <row r="15" spans="1:10">
      <c r="A15" s="1883"/>
      <c r="B15" s="1883"/>
      <c r="C15" s="1883"/>
      <c r="D15" s="1883"/>
      <c r="E15" s="1883"/>
      <c r="F15" s="1883"/>
      <c r="G15" s="1883"/>
      <c r="H15" s="1271"/>
      <c r="I15" s="1271"/>
      <c r="J15" s="1883"/>
    </row>
    <row r="16" spans="1:10">
      <c r="A16" s="1883"/>
      <c r="B16" s="1883"/>
      <c r="C16" s="1883"/>
      <c r="D16" s="1883"/>
      <c r="E16" s="1883"/>
      <c r="F16" s="1883"/>
      <c r="G16" s="1883"/>
      <c r="H16" s="1271"/>
      <c r="I16" s="1271"/>
      <c r="J16" s="1883"/>
    </row>
    <row r="17" spans="1:10">
      <c r="A17" s="1883"/>
      <c r="B17" s="1883"/>
      <c r="C17" s="1883"/>
      <c r="D17" s="1883"/>
      <c r="E17" s="1883"/>
      <c r="F17" s="1883"/>
      <c r="G17" s="1883"/>
      <c r="H17" s="1271"/>
      <c r="I17" s="1271"/>
      <c r="J17" s="1883"/>
    </row>
    <row r="18" spans="1:10">
      <c r="A18" s="1883"/>
      <c r="B18" s="1883"/>
      <c r="C18" s="1883"/>
      <c r="D18" s="1883"/>
      <c r="E18" s="1883"/>
      <c r="F18" s="1883"/>
      <c r="G18" s="1883"/>
      <c r="H18" s="1271"/>
      <c r="I18" s="1271"/>
      <c r="J18" s="1883"/>
    </row>
    <row r="19" spans="1:10">
      <c r="A19" s="1883"/>
      <c r="B19" s="1883"/>
      <c r="C19" s="1883"/>
      <c r="D19" s="1883"/>
      <c r="E19" s="1883"/>
      <c r="F19" s="1883"/>
      <c r="G19" s="1883"/>
      <c r="H19" s="1271"/>
      <c r="I19" s="1271"/>
      <c r="J19" s="1883"/>
    </row>
    <row r="20" spans="1:10">
      <c r="A20" s="1883"/>
      <c r="B20" s="1883"/>
      <c r="C20" s="1883"/>
      <c r="D20" s="1883"/>
      <c r="E20" s="1883"/>
      <c r="F20" s="1883"/>
      <c r="G20" s="1883"/>
      <c r="H20" s="1271"/>
      <c r="I20" s="1271"/>
      <c r="J20" s="1883"/>
    </row>
    <row r="21" spans="1:10">
      <c r="A21" s="1883"/>
      <c r="B21" s="1883"/>
      <c r="C21" s="1883"/>
      <c r="D21" s="1883"/>
      <c r="E21" s="1883"/>
      <c r="F21" s="1883"/>
      <c r="G21" s="1883"/>
      <c r="H21" s="1271"/>
      <c r="I21" s="1271"/>
      <c r="J21" s="1883"/>
    </row>
    <row r="22" spans="1:10">
      <c r="A22" s="1883"/>
      <c r="B22" s="1883"/>
      <c r="C22" s="1883"/>
      <c r="D22" s="1883"/>
      <c r="E22" s="1883"/>
      <c r="F22" s="1883"/>
      <c r="G22" s="1883"/>
      <c r="H22" s="1271"/>
      <c r="I22" s="1271"/>
      <c r="J22" s="1883"/>
    </row>
    <row r="23" spans="1:10">
      <c r="A23" s="1883"/>
      <c r="B23" s="1883"/>
      <c r="C23" s="1883"/>
      <c r="D23" s="1883"/>
      <c r="E23" s="1883"/>
      <c r="F23" s="1883"/>
      <c r="G23" s="1883"/>
      <c r="H23" s="1271"/>
      <c r="I23" s="1271"/>
      <c r="J23" s="1883"/>
    </row>
    <row r="24" spans="1:10">
      <c r="A24" s="1883"/>
      <c r="B24" s="1883"/>
      <c r="C24" s="1883"/>
      <c r="D24" s="1883"/>
      <c r="E24" s="1883"/>
      <c r="F24" s="1883"/>
      <c r="G24" s="1883"/>
      <c r="H24" s="1271"/>
      <c r="I24" s="1271"/>
      <c r="J24" s="1883"/>
    </row>
    <row r="25" spans="1:10">
      <c r="A25" s="1883"/>
      <c r="B25" s="1883"/>
      <c r="C25" s="1883"/>
      <c r="D25" s="1883"/>
      <c r="E25" s="1883"/>
      <c r="F25" s="1883"/>
      <c r="G25" s="1883"/>
      <c r="H25" s="1271"/>
      <c r="I25" s="1271"/>
      <c r="J25" s="1883"/>
    </row>
    <row r="26" spans="1:10">
      <c r="A26" s="1883"/>
      <c r="B26" s="1883"/>
      <c r="C26" s="1883"/>
      <c r="D26" s="1883"/>
      <c r="E26" s="1883"/>
      <c r="F26" s="1883"/>
      <c r="G26" s="1883"/>
      <c r="H26" s="1271"/>
      <c r="I26" s="1271"/>
      <c r="J26" s="1883"/>
    </row>
    <row r="27" spans="1:10">
      <c r="A27" s="1883"/>
      <c r="B27" s="1883"/>
      <c r="C27" s="1883"/>
      <c r="D27" s="1883"/>
      <c r="E27" s="1883"/>
      <c r="F27" s="1883"/>
      <c r="G27" s="1883"/>
      <c r="H27" s="1271"/>
      <c r="I27" s="1271"/>
      <c r="J27" s="1883"/>
    </row>
    <row r="28" spans="1:10">
      <c r="A28" s="1883"/>
      <c r="B28" s="1883"/>
      <c r="C28" s="1883"/>
      <c r="D28" s="1883"/>
      <c r="E28" s="1883"/>
      <c r="F28" s="1883"/>
      <c r="G28" s="1883"/>
      <c r="H28" s="1271"/>
      <c r="I28" s="1271"/>
      <c r="J28" s="1883"/>
    </row>
    <row r="29" spans="1:10">
      <c r="A29" s="1883"/>
      <c r="B29" s="1883"/>
      <c r="C29" s="1883"/>
      <c r="D29" s="1883"/>
      <c r="E29" s="1883"/>
      <c r="F29" s="1883"/>
      <c r="G29" s="1883"/>
      <c r="H29" s="1271"/>
      <c r="I29" s="1271"/>
      <c r="J29" s="1883"/>
    </row>
    <row r="30" spans="1:10">
      <c r="A30" s="1883"/>
      <c r="B30" s="1883"/>
      <c r="C30" s="1883"/>
      <c r="D30" s="1883"/>
      <c r="E30" s="1883"/>
      <c r="F30" s="1883"/>
      <c r="G30" s="1883"/>
      <c r="H30" s="1271"/>
      <c r="I30" s="1271"/>
      <c r="J30" s="1883"/>
    </row>
    <row r="31" spans="1:10">
      <c r="A31" s="1883"/>
      <c r="B31" s="1883"/>
      <c r="C31" s="1883"/>
      <c r="D31" s="1883"/>
      <c r="E31" s="1883"/>
      <c r="F31" s="1883"/>
      <c r="G31" s="1883"/>
      <c r="H31" s="1271"/>
      <c r="I31" s="1271"/>
      <c r="J31" s="1883"/>
    </row>
    <row r="32" spans="1:10">
      <c r="A32" s="1883"/>
      <c r="B32" s="1883"/>
      <c r="C32" s="1883"/>
      <c r="D32" s="1883"/>
      <c r="E32" s="1883"/>
      <c r="F32" s="1883"/>
      <c r="G32" s="1883"/>
      <c r="H32" s="1271"/>
      <c r="I32" s="1271"/>
      <c r="J32" s="1883"/>
    </row>
    <row r="33" spans="1:10">
      <c r="A33" s="1883"/>
      <c r="B33" s="1883"/>
      <c r="C33" s="1883"/>
      <c r="D33" s="1883"/>
      <c r="E33" s="1883"/>
      <c r="F33" s="1883"/>
      <c r="G33" s="1883"/>
      <c r="H33" s="1271"/>
      <c r="I33" s="1271"/>
      <c r="J33" s="1883"/>
    </row>
    <row r="34" spans="1:10">
      <c r="A34" s="1883"/>
      <c r="B34" s="1883"/>
      <c r="C34" s="1883"/>
      <c r="D34" s="1883"/>
      <c r="E34" s="1883"/>
      <c r="F34" s="1883"/>
      <c r="G34" s="1883"/>
      <c r="H34" s="1271"/>
      <c r="I34" s="1271"/>
      <c r="J34" s="1883"/>
    </row>
    <row r="35" spans="1:10">
      <c r="A35" s="1883"/>
      <c r="B35" s="1883"/>
      <c r="C35" s="1883"/>
      <c r="D35" s="1883"/>
      <c r="E35" s="1883"/>
      <c r="F35" s="1883"/>
      <c r="G35" s="1883"/>
      <c r="H35" s="1271"/>
      <c r="I35" s="1271"/>
      <c r="J35" s="1883"/>
    </row>
    <row r="36" spans="1:10">
      <c r="A36" s="1883"/>
      <c r="B36" s="1883"/>
      <c r="C36" s="1883"/>
      <c r="D36" s="1883"/>
      <c r="E36" s="1883"/>
      <c r="F36" s="1883"/>
      <c r="G36" s="1883"/>
      <c r="H36" s="1271"/>
      <c r="I36" s="1271"/>
      <c r="J36" s="1883"/>
    </row>
    <row r="37" spans="1:10">
      <c r="A37" s="1883"/>
      <c r="B37" s="1883"/>
      <c r="C37" s="1883"/>
      <c r="D37" s="1883"/>
      <c r="E37" s="1883"/>
      <c r="F37" s="1883"/>
      <c r="G37" s="1883"/>
      <c r="H37" s="1271"/>
      <c r="I37" s="1271"/>
      <c r="J37" s="1883"/>
    </row>
    <row r="38" spans="1:10">
      <c r="A38" s="1883"/>
      <c r="B38" s="1883"/>
      <c r="C38" s="1883"/>
      <c r="D38" s="1883"/>
      <c r="E38" s="1883"/>
      <c r="F38" s="1883"/>
      <c r="G38" s="1883"/>
      <c r="H38" s="1271"/>
      <c r="I38" s="1271"/>
      <c r="J38" s="1883"/>
    </row>
    <row r="39" spans="1:10">
      <c r="A39" s="1883"/>
      <c r="B39" s="1883"/>
      <c r="C39" s="1883"/>
      <c r="D39" s="1883"/>
      <c r="E39" s="1883"/>
      <c r="F39" s="1883"/>
      <c r="G39" s="1883"/>
      <c r="H39" s="1271"/>
      <c r="I39" s="1271"/>
      <c r="J39" s="1883"/>
    </row>
    <row r="40" spans="1:10">
      <c r="A40" s="1883"/>
      <c r="B40" s="1883"/>
      <c r="C40" s="1883"/>
      <c r="D40" s="1883"/>
      <c r="E40" s="1883"/>
      <c r="F40" s="1883"/>
      <c r="G40" s="1883"/>
      <c r="H40" s="1271"/>
      <c r="I40" s="1271"/>
      <c r="J40" s="1883"/>
    </row>
    <row r="41" spans="1:10">
      <c r="A41" s="1883"/>
      <c r="B41" s="1883"/>
      <c r="C41" s="1883"/>
      <c r="D41" s="1883"/>
      <c r="E41" s="1883"/>
      <c r="F41" s="1883"/>
      <c r="G41" s="1883"/>
      <c r="H41" s="1271"/>
      <c r="I41" s="1271"/>
      <c r="J41" s="1883"/>
    </row>
    <row r="42" spans="1:10">
      <c r="A42" s="1883"/>
      <c r="B42" s="1883"/>
      <c r="C42" s="1883"/>
      <c r="D42" s="1883"/>
      <c r="E42" s="1883"/>
      <c r="F42" s="1883"/>
      <c r="G42" s="1883"/>
      <c r="H42" s="1271"/>
      <c r="I42" s="1271"/>
      <c r="J42" s="1883"/>
    </row>
    <row r="43" spans="1:10">
      <c r="A43" s="1883"/>
      <c r="B43" s="1883"/>
      <c r="C43" s="1883"/>
      <c r="D43" s="1883"/>
      <c r="E43" s="1883"/>
      <c r="F43" s="1883"/>
      <c r="G43" s="1883"/>
      <c r="H43" s="1271"/>
      <c r="I43" s="1271"/>
      <c r="J43" s="1883"/>
    </row>
    <row r="44" spans="1:10">
      <c r="A44" s="1883"/>
      <c r="B44" s="1883"/>
      <c r="C44" s="1883"/>
      <c r="D44" s="1883"/>
      <c r="E44" s="1883"/>
      <c r="F44" s="1883"/>
      <c r="G44" s="1883"/>
      <c r="H44" s="1271"/>
      <c r="I44" s="1271"/>
      <c r="J44" s="1883"/>
    </row>
    <row r="45" spans="1:10">
      <c r="A45" s="1883"/>
      <c r="B45" s="1883"/>
      <c r="C45" s="1883"/>
      <c r="D45" s="1883"/>
      <c r="E45" s="1883"/>
      <c r="F45" s="1883"/>
      <c r="G45" s="1883"/>
      <c r="H45" s="1271"/>
      <c r="I45" s="1271"/>
      <c r="J45" s="1883"/>
    </row>
    <row r="46" spans="1:10">
      <c r="A46" s="1883"/>
      <c r="B46" s="1883"/>
      <c r="C46" s="1883"/>
      <c r="D46" s="1883"/>
      <c r="E46" s="1883"/>
      <c r="F46" s="1883"/>
      <c r="G46" s="1883"/>
      <c r="H46" s="1271"/>
      <c r="I46" s="1271"/>
      <c r="J46" s="1883"/>
    </row>
    <row r="47" spans="1:10">
      <c r="A47" s="1883"/>
      <c r="B47" s="1883"/>
      <c r="C47" s="1883"/>
      <c r="D47" s="1883"/>
      <c r="E47" s="1883"/>
      <c r="F47" s="1883"/>
      <c r="G47" s="1883"/>
      <c r="H47" s="1271"/>
      <c r="I47" s="1271"/>
      <c r="J47" s="1883"/>
    </row>
    <row r="48" spans="1:10">
      <c r="A48" s="1883"/>
      <c r="B48" s="1883"/>
      <c r="C48" s="1883"/>
      <c r="D48" s="1883"/>
      <c r="E48" s="1883"/>
      <c r="F48" s="1883"/>
      <c r="G48" s="1883"/>
      <c r="H48" s="1271"/>
      <c r="I48" s="1271"/>
      <c r="J48" s="1883"/>
    </row>
    <row r="49" spans="1:10">
      <c r="A49" s="1883"/>
      <c r="B49" s="1883"/>
      <c r="C49" s="1883"/>
      <c r="D49" s="1883"/>
      <c r="E49" s="1883"/>
      <c r="F49" s="1883"/>
      <c r="G49" s="1883"/>
      <c r="H49" s="1271"/>
      <c r="I49" s="1271"/>
      <c r="J49" s="1883"/>
    </row>
    <row r="50" spans="1:10">
      <c r="A50" s="1883"/>
      <c r="B50" s="1883"/>
      <c r="C50" s="1883"/>
      <c r="D50" s="1883"/>
      <c r="E50" s="1883"/>
      <c r="F50" s="1883"/>
      <c r="G50" s="1883"/>
      <c r="H50" s="1271"/>
      <c r="I50" s="1271"/>
      <c r="J50" s="1883"/>
    </row>
    <row r="51" spans="1:10">
      <c r="A51" s="1883"/>
      <c r="B51" s="1883"/>
      <c r="C51" s="1883"/>
      <c r="D51" s="1883"/>
      <c r="E51" s="1883"/>
      <c r="F51" s="1883"/>
      <c r="G51" s="1883"/>
      <c r="H51" s="1271"/>
      <c r="I51" s="1271"/>
      <c r="J51" s="1883"/>
    </row>
    <row r="52" spans="1:10">
      <c r="A52" s="1883"/>
      <c r="B52" s="1883"/>
      <c r="C52" s="1883"/>
      <c r="D52" s="1883"/>
      <c r="E52" s="1883"/>
      <c r="F52" s="1883"/>
      <c r="G52" s="1883"/>
      <c r="H52" s="1271"/>
      <c r="I52" s="1271"/>
      <c r="J52" s="1883"/>
    </row>
    <row r="53" spans="1:10">
      <c r="A53" s="1883"/>
      <c r="B53" s="1883"/>
      <c r="C53" s="1883"/>
      <c r="D53" s="1883"/>
      <c r="E53" s="1883"/>
      <c r="F53" s="1883"/>
      <c r="G53" s="1883"/>
      <c r="H53" s="1271"/>
      <c r="I53" s="1271"/>
      <c r="J53" s="1883"/>
    </row>
    <row r="54" spans="1:10">
      <c r="A54" s="1883"/>
      <c r="B54" s="1883"/>
      <c r="C54" s="1883"/>
      <c r="D54" s="1883"/>
      <c r="E54" s="1883"/>
      <c r="F54" s="1883"/>
      <c r="G54" s="1883"/>
      <c r="H54" s="1271"/>
      <c r="I54" s="1271"/>
      <c r="J54" s="1883"/>
    </row>
    <row r="55" spans="1:10">
      <c r="A55" s="1883"/>
      <c r="B55" s="1883"/>
      <c r="C55" s="1883"/>
      <c r="D55" s="1883"/>
      <c r="E55" s="1883"/>
      <c r="F55" s="1883"/>
      <c r="G55" s="1883"/>
      <c r="H55" s="1271"/>
      <c r="I55" s="1271"/>
      <c r="J55" s="1883"/>
    </row>
    <row r="56" spans="1:10">
      <c r="A56" s="1883"/>
      <c r="B56" s="1883"/>
      <c r="C56" s="1883"/>
      <c r="D56" s="1883"/>
      <c r="E56" s="1883"/>
      <c r="F56" s="1883"/>
      <c r="G56" s="1883"/>
      <c r="H56" s="1271"/>
      <c r="I56" s="1271"/>
      <c r="J56" s="1883"/>
    </row>
    <row r="57" spans="1:10">
      <c r="A57" s="1883"/>
      <c r="B57" s="1883"/>
      <c r="C57" s="1883"/>
      <c r="D57" s="1883"/>
      <c r="E57" s="1883"/>
      <c r="F57" s="1883"/>
      <c r="G57" s="1883"/>
      <c r="H57" s="1271"/>
      <c r="I57" s="1271"/>
      <c r="J57" s="1883"/>
    </row>
    <row r="58" spans="1:10">
      <c r="A58" s="1883"/>
      <c r="B58" s="1883"/>
      <c r="C58" s="1883"/>
      <c r="D58" s="1883"/>
      <c r="E58" s="1883"/>
      <c r="F58" s="1883"/>
      <c r="G58" s="1883"/>
      <c r="H58" s="1271"/>
      <c r="I58" s="1271"/>
      <c r="J58" s="1883"/>
    </row>
    <row r="59" spans="1:10">
      <c r="A59" s="1883"/>
      <c r="B59" s="1883"/>
      <c r="C59" s="1883"/>
      <c r="D59" s="1883"/>
      <c r="E59" s="1883"/>
      <c r="F59" s="1883"/>
      <c r="G59" s="1883"/>
      <c r="H59" s="1271"/>
      <c r="I59" s="1271"/>
      <c r="J59" s="1883"/>
    </row>
    <row r="60" spans="1:10">
      <c r="A60" s="1883"/>
      <c r="B60" s="1883"/>
      <c r="C60" s="1883"/>
      <c r="D60" s="1883"/>
      <c r="E60" s="1883"/>
      <c r="F60" s="1883"/>
      <c r="G60" s="1883"/>
      <c r="H60" s="1271"/>
      <c r="I60" s="1271"/>
      <c r="J60" s="1883"/>
    </row>
    <row r="61" spans="1:10">
      <c r="A61" s="1883"/>
      <c r="B61" s="1883"/>
      <c r="C61" s="1883"/>
      <c r="D61" s="1883"/>
      <c r="E61" s="1883"/>
      <c r="F61" s="1883"/>
      <c r="G61" s="1883"/>
      <c r="H61" s="1271"/>
      <c r="I61" s="1271"/>
      <c r="J61" s="1883"/>
    </row>
    <row r="62" spans="1:10">
      <c r="A62" s="1883"/>
      <c r="B62" s="1883"/>
      <c r="C62" s="1883"/>
      <c r="D62" s="1883"/>
      <c r="E62" s="1883"/>
      <c r="F62" s="1883"/>
      <c r="G62" s="1883"/>
      <c r="H62" s="1271"/>
      <c r="I62" s="1271"/>
      <c r="J62" s="1883"/>
    </row>
    <row r="63" spans="1:10">
      <c r="A63" s="1883"/>
      <c r="B63" s="1883"/>
      <c r="C63" s="1883"/>
      <c r="D63" s="1883"/>
      <c r="E63" s="1883"/>
      <c r="F63" s="1883"/>
      <c r="G63" s="1883"/>
      <c r="H63" s="1271"/>
      <c r="I63" s="1271"/>
      <c r="J63" s="1883"/>
    </row>
    <row r="64" spans="1:10">
      <c r="A64" s="1883"/>
      <c r="B64" s="1883"/>
      <c r="C64" s="1883"/>
      <c r="D64" s="1883"/>
      <c r="E64" s="1883"/>
      <c r="F64" s="1883"/>
      <c r="G64" s="1883"/>
      <c r="H64" s="1271"/>
      <c r="I64" s="1271"/>
      <c r="J64" s="1883"/>
    </row>
    <row r="65" spans="1:10">
      <c r="A65" s="1883"/>
      <c r="B65" s="1883"/>
      <c r="C65" s="1883"/>
      <c r="D65" s="1883"/>
      <c r="E65" s="1883"/>
      <c r="F65" s="1883"/>
      <c r="G65" s="1883"/>
      <c r="H65" s="1271"/>
      <c r="I65" s="1271"/>
      <c r="J65" s="1883"/>
    </row>
    <row r="66" spans="1:10">
      <c r="A66" s="1883"/>
      <c r="B66" s="1883"/>
      <c r="C66" s="1883"/>
      <c r="D66" s="1883"/>
      <c r="E66" s="1883"/>
      <c r="F66" s="1883"/>
      <c r="G66" s="1883"/>
      <c r="H66" s="1271"/>
      <c r="I66" s="1271"/>
      <c r="J66" s="1883"/>
    </row>
    <row r="67" spans="1:10">
      <c r="A67" s="1883"/>
      <c r="B67" s="1883"/>
      <c r="C67" s="1883"/>
      <c r="D67" s="1883"/>
      <c r="E67" s="1883"/>
      <c r="F67" s="1883"/>
      <c r="G67" s="1883"/>
      <c r="H67" s="1271"/>
      <c r="I67" s="1271"/>
      <c r="J67" s="1883"/>
    </row>
    <row r="68" spans="1:10">
      <c r="A68" s="1883"/>
      <c r="B68" s="1883"/>
      <c r="C68" s="1883"/>
      <c r="D68" s="1883"/>
      <c r="E68" s="1883"/>
      <c r="F68" s="1883"/>
      <c r="G68" s="1883"/>
      <c r="H68" s="1271"/>
      <c r="I68" s="1271"/>
      <c r="J68" s="1883"/>
    </row>
    <row r="69" spans="1:10">
      <c r="A69" s="1883"/>
      <c r="B69" s="1883"/>
      <c r="C69" s="1883"/>
      <c r="D69" s="1883"/>
      <c r="E69" s="1883"/>
      <c r="F69" s="1883"/>
      <c r="G69" s="1883"/>
      <c r="H69" s="1271"/>
      <c r="I69" s="1271"/>
      <c r="J69" s="1883"/>
    </row>
    <row r="70" spans="1:10">
      <c r="A70" s="1883"/>
      <c r="B70" s="1883"/>
      <c r="C70" s="1883"/>
      <c r="D70" s="1883"/>
      <c r="E70" s="1883"/>
      <c r="F70" s="1883"/>
      <c r="G70" s="1883"/>
      <c r="H70" s="1271"/>
      <c r="I70" s="1271"/>
      <c r="J70" s="1883"/>
    </row>
    <row r="71" spans="1:10">
      <c r="A71" s="1883"/>
      <c r="B71" s="1883"/>
      <c r="C71" s="1883"/>
      <c r="D71" s="1883"/>
      <c r="E71" s="1883"/>
      <c r="F71" s="1883"/>
      <c r="G71" s="1883"/>
      <c r="H71" s="1271"/>
      <c r="I71" s="1271"/>
      <c r="J71" s="1883"/>
    </row>
    <row r="72" spans="1:10">
      <c r="A72" s="1883"/>
      <c r="B72" s="1883"/>
      <c r="C72" s="1883"/>
      <c r="D72" s="1883"/>
      <c r="E72" s="1883"/>
      <c r="F72" s="1883"/>
      <c r="G72" s="1883"/>
      <c r="H72" s="1271"/>
      <c r="I72" s="1271"/>
      <c r="J72" s="1883"/>
    </row>
    <row r="73" spans="1:10">
      <c r="A73" s="1883"/>
      <c r="B73" s="1883"/>
      <c r="C73" s="1883"/>
      <c r="D73" s="1883"/>
      <c r="E73" s="1883"/>
      <c r="F73" s="1883"/>
      <c r="G73" s="1883"/>
      <c r="H73" s="1271"/>
      <c r="I73" s="1271"/>
      <c r="J73" s="1883"/>
    </row>
    <row r="74" spans="1:10">
      <c r="A74" s="1883"/>
      <c r="B74" s="1883"/>
      <c r="C74" s="1883"/>
      <c r="D74" s="1883"/>
      <c r="E74" s="1883"/>
      <c r="F74" s="1883"/>
      <c r="G74" s="1883"/>
      <c r="H74" s="1271"/>
      <c r="I74" s="1271"/>
      <c r="J74" s="1883"/>
    </row>
    <row r="75" spans="1:10">
      <c r="A75" s="1883"/>
      <c r="B75" s="1883"/>
      <c r="C75" s="1883"/>
      <c r="D75" s="1883"/>
      <c r="E75" s="1883"/>
      <c r="F75" s="1883"/>
      <c r="G75" s="1883"/>
      <c r="H75" s="1271"/>
      <c r="I75" s="1271"/>
      <c r="J75" s="1883"/>
    </row>
    <row r="76" spans="1:10">
      <c r="A76" s="1883"/>
      <c r="B76" s="1883"/>
      <c r="C76" s="1883"/>
      <c r="D76" s="1883"/>
      <c r="E76" s="1883"/>
      <c r="F76" s="1883"/>
      <c r="G76" s="1883"/>
      <c r="H76" s="1271"/>
      <c r="I76" s="1271"/>
      <c r="J76" s="1883"/>
    </row>
    <row r="77" spans="1:10">
      <c r="A77" s="1883"/>
      <c r="B77" s="1883"/>
      <c r="C77" s="1883"/>
      <c r="D77" s="1883"/>
      <c r="E77" s="1883"/>
      <c r="F77" s="1883"/>
      <c r="G77" s="1883"/>
      <c r="H77" s="1271"/>
      <c r="I77" s="1271"/>
      <c r="J77" s="1883"/>
    </row>
    <row r="78" spans="1:10">
      <c r="A78" s="1883"/>
      <c r="B78" s="1883"/>
      <c r="C78" s="1883"/>
      <c r="D78" s="1883"/>
      <c r="E78" s="1883"/>
      <c r="F78" s="1883"/>
      <c r="G78" s="1883"/>
      <c r="H78" s="1271"/>
      <c r="I78" s="1271"/>
      <c r="J78" s="1883"/>
    </row>
    <row r="79" spans="1:10">
      <c r="A79" s="1883"/>
      <c r="B79" s="1883"/>
      <c r="C79" s="1883"/>
      <c r="D79" s="1883"/>
      <c r="E79" s="1883"/>
      <c r="F79" s="1883"/>
      <c r="G79" s="1883"/>
      <c r="H79" s="1271"/>
      <c r="I79" s="1271"/>
      <c r="J79" s="1883"/>
    </row>
    <row r="80" spans="1:10">
      <c r="A80" s="1883"/>
      <c r="B80" s="1883"/>
      <c r="C80" s="1883"/>
      <c r="D80" s="1883"/>
      <c r="E80" s="1883"/>
      <c r="F80" s="1883"/>
      <c r="G80" s="1883"/>
      <c r="H80" s="1271"/>
      <c r="I80" s="1271"/>
      <c r="J80" s="1883"/>
    </row>
    <row r="81" spans="1:10">
      <c r="A81" s="1883"/>
      <c r="B81" s="1883"/>
      <c r="C81" s="1883"/>
      <c r="D81" s="1883"/>
      <c r="E81" s="1883"/>
      <c r="F81" s="1883"/>
      <c r="G81" s="1883"/>
      <c r="H81" s="1271"/>
      <c r="I81" s="1271"/>
      <c r="J81" s="1883"/>
    </row>
    <row r="82" spans="1:10">
      <c r="A82" s="1883"/>
      <c r="B82" s="1883"/>
      <c r="C82" s="1883"/>
      <c r="D82" s="1883"/>
      <c r="E82" s="1883"/>
      <c r="F82" s="1883"/>
      <c r="G82" s="1883"/>
      <c r="H82" s="1271"/>
      <c r="I82" s="1271"/>
      <c r="J82" s="1883"/>
    </row>
    <row r="83" spans="1:10">
      <c r="A83" s="1883"/>
      <c r="B83" s="1883"/>
      <c r="C83" s="1883"/>
      <c r="D83" s="1883"/>
      <c r="E83" s="1883"/>
      <c r="F83" s="1883"/>
      <c r="G83" s="1883"/>
      <c r="H83" s="1271"/>
      <c r="I83" s="1271"/>
      <c r="J83" s="1883"/>
    </row>
    <row r="84" spans="1:10">
      <c r="A84" s="1883"/>
      <c r="B84" s="1883"/>
      <c r="C84" s="1883"/>
      <c r="D84" s="1883"/>
      <c r="E84" s="1883"/>
      <c r="F84" s="1883"/>
      <c r="G84" s="1883"/>
      <c r="H84" s="1271"/>
      <c r="I84" s="1271"/>
      <c r="J84" s="1883"/>
    </row>
    <row r="85" spans="1:10">
      <c r="A85" s="1883"/>
      <c r="B85" s="1883"/>
      <c r="C85" s="1883"/>
      <c r="D85" s="1883"/>
      <c r="E85" s="1883"/>
      <c r="F85" s="1883"/>
      <c r="G85" s="1883"/>
      <c r="H85" s="1271"/>
      <c r="I85" s="1271"/>
      <c r="J85" s="1883"/>
    </row>
    <row r="86" spans="1:10">
      <c r="A86" s="1883"/>
      <c r="B86" s="1883"/>
      <c r="C86" s="1883"/>
      <c r="D86" s="1883"/>
      <c r="E86" s="1883"/>
      <c r="F86" s="1883"/>
      <c r="G86" s="1883"/>
      <c r="H86" s="1271"/>
      <c r="I86" s="1271"/>
      <c r="J86" s="1883"/>
    </row>
    <row r="87" spans="1:10">
      <c r="A87" s="1883"/>
      <c r="B87" s="1883"/>
      <c r="C87" s="1883"/>
      <c r="D87" s="1883"/>
      <c r="E87" s="1883"/>
      <c r="F87" s="1883"/>
      <c r="G87" s="1883"/>
      <c r="H87" s="1271"/>
      <c r="I87" s="1271"/>
      <c r="J87" s="1883"/>
    </row>
    <row r="88" spans="1:10">
      <c r="A88" s="1883"/>
      <c r="B88" s="1883"/>
      <c r="C88" s="1883"/>
      <c r="D88" s="1883"/>
      <c r="E88" s="1883"/>
      <c r="F88" s="1883"/>
      <c r="G88" s="1883"/>
      <c r="H88" s="1271"/>
      <c r="I88" s="1271"/>
      <c r="J88" s="1883"/>
    </row>
    <row r="89" spans="1:10">
      <c r="A89" s="1883"/>
      <c r="B89" s="1883"/>
      <c r="C89" s="1883"/>
      <c r="D89" s="1883"/>
      <c r="E89" s="1883"/>
      <c r="F89" s="1883"/>
      <c r="G89" s="1883"/>
      <c r="H89" s="1271"/>
      <c r="I89" s="1271"/>
      <c r="J89" s="1883"/>
    </row>
    <row r="90" spans="1:10">
      <c r="A90" s="1883"/>
      <c r="B90" s="1883"/>
      <c r="C90" s="1883"/>
      <c r="D90" s="1883"/>
      <c r="E90" s="1883"/>
      <c r="F90" s="1883"/>
      <c r="G90" s="1883"/>
      <c r="H90" s="1271"/>
      <c r="I90" s="1271"/>
      <c r="J90" s="1883"/>
    </row>
    <row r="91" spans="1:10">
      <c r="A91" s="1883"/>
      <c r="B91" s="1883"/>
      <c r="C91" s="1883"/>
      <c r="D91" s="1883"/>
      <c r="E91" s="1883"/>
      <c r="F91" s="1883"/>
      <c r="G91" s="1883"/>
      <c r="H91" s="1271"/>
      <c r="I91" s="1271"/>
      <c r="J91" s="1883"/>
    </row>
    <row r="92" spans="1:10">
      <c r="A92" s="1883"/>
      <c r="B92" s="1883"/>
      <c r="C92" s="1883"/>
      <c r="D92" s="1883"/>
      <c r="E92" s="1883"/>
      <c r="F92" s="1883"/>
      <c r="G92" s="1883"/>
      <c r="H92" s="1271"/>
      <c r="I92" s="1271"/>
      <c r="J92" s="1883"/>
    </row>
    <row r="93" spans="1:10">
      <c r="A93" s="1883"/>
      <c r="B93" s="1883"/>
      <c r="C93" s="1883"/>
      <c r="D93" s="1883"/>
      <c r="E93" s="1883"/>
      <c r="F93" s="1883"/>
      <c r="G93" s="1883"/>
      <c r="H93" s="1271"/>
      <c r="I93" s="1271"/>
      <c r="J93" s="1883"/>
    </row>
    <row r="94" spans="1:10">
      <c r="A94" s="1883"/>
      <c r="B94" s="1883"/>
      <c r="C94" s="1883"/>
      <c r="D94" s="1883"/>
      <c r="E94" s="1883"/>
      <c r="F94" s="1883"/>
      <c r="G94" s="1883"/>
      <c r="H94" s="1271"/>
      <c r="I94" s="1271"/>
      <c r="J94" s="1883"/>
    </row>
    <row r="95" spans="1:10">
      <c r="A95" s="1883"/>
      <c r="B95" s="1883"/>
      <c r="C95" s="1883"/>
      <c r="D95" s="1883"/>
      <c r="E95" s="1883"/>
      <c r="F95" s="1883"/>
      <c r="G95" s="1883"/>
      <c r="H95" s="1271"/>
      <c r="I95" s="1271"/>
      <c r="J95" s="1883"/>
    </row>
    <row r="96" spans="1:10">
      <c r="A96" s="1883"/>
      <c r="B96" s="1883"/>
      <c r="C96" s="1883"/>
      <c r="D96" s="1883"/>
      <c r="E96" s="1883"/>
      <c r="F96" s="1883"/>
      <c r="G96" s="1883"/>
      <c r="H96" s="1271"/>
      <c r="I96" s="1271"/>
      <c r="J96" s="1883"/>
    </row>
    <row r="97" spans="1:10">
      <c r="A97" s="1883"/>
      <c r="B97" s="1883"/>
      <c r="C97" s="1883"/>
      <c r="D97" s="1883"/>
      <c r="E97" s="1883"/>
      <c r="F97" s="1883"/>
      <c r="G97" s="1883"/>
      <c r="H97" s="1271"/>
      <c r="I97" s="1271"/>
      <c r="J97" s="1883"/>
    </row>
    <row r="98" spans="1:10">
      <c r="A98" s="1883"/>
      <c r="B98" s="1883"/>
      <c r="C98" s="1883"/>
      <c r="D98" s="1883"/>
      <c r="E98" s="1883"/>
      <c r="F98" s="1883"/>
      <c r="G98" s="1883"/>
      <c r="H98" s="1271"/>
      <c r="I98" s="1271"/>
      <c r="J98" s="1883"/>
    </row>
    <row r="99" spans="1:10">
      <c r="A99" s="1883"/>
      <c r="B99" s="1883"/>
      <c r="C99" s="1883"/>
      <c r="D99" s="1883"/>
      <c r="E99" s="1883"/>
      <c r="F99" s="1883"/>
      <c r="G99" s="1883"/>
      <c r="H99" s="1271"/>
      <c r="I99" s="1271"/>
      <c r="J99" s="1883"/>
    </row>
    <row r="100" spans="1:10">
      <c r="A100" s="1883"/>
      <c r="B100" s="1883"/>
      <c r="C100" s="1883"/>
      <c r="D100" s="1883"/>
      <c r="E100" s="1883"/>
      <c r="F100" s="1883"/>
      <c r="G100" s="1883"/>
      <c r="H100" s="1271"/>
      <c r="I100" s="1271"/>
      <c r="J100" s="1883"/>
    </row>
    <row r="101" spans="1:10">
      <c r="A101" s="1883"/>
      <c r="B101" s="1883"/>
      <c r="C101" s="1883"/>
      <c r="D101" s="1883"/>
      <c r="E101" s="1883"/>
      <c r="F101" s="1883"/>
      <c r="G101" s="1883"/>
      <c r="H101" s="1271"/>
      <c r="I101" s="1271"/>
      <c r="J101" s="1883"/>
    </row>
    <row r="102" spans="1:10">
      <c r="A102" s="1883"/>
      <c r="B102" s="1883"/>
      <c r="C102" s="1883"/>
      <c r="D102" s="1883"/>
      <c r="E102" s="1883"/>
      <c r="F102" s="1883"/>
      <c r="G102" s="1883"/>
      <c r="H102" s="1271"/>
      <c r="I102" s="1271"/>
      <c r="J102" s="1883"/>
    </row>
    <row r="103" spans="1:10">
      <c r="A103" s="1883"/>
      <c r="B103" s="1883"/>
      <c r="C103" s="1883"/>
      <c r="D103" s="1883"/>
      <c r="E103" s="1883"/>
      <c r="F103" s="1883"/>
      <c r="G103" s="1883"/>
      <c r="H103" s="1271"/>
      <c r="I103" s="1271"/>
      <c r="J103" s="1883"/>
    </row>
    <row r="104" spans="1:10">
      <c r="A104" s="1883"/>
      <c r="B104" s="1883"/>
      <c r="C104" s="1883"/>
      <c r="D104" s="1883"/>
      <c r="E104" s="1883"/>
      <c r="F104" s="1883"/>
      <c r="G104" s="1883"/>
      <c r="H104" s="1271"/>
      <c r="I104" s="1271"/>
      <c r="J104" s="1883"/>
    </row>
    <row r="105" spans="1:10">
      <c r="A105" s="1883"/>
      <c r="B105" s="1883"/>
      <c r="C105" s="1883"/>
      <c r="D105" s="1883"/>
      <c r="E105" s="1883"/>
      <c r="F105" s="1883"/>
      <c r="G105" s="1883"/>
      <c r="H105" s="1271"/>
      <c r="I105" s="1271"/>
      <c r="J105" s="1883"/>
    </row>
    <row r="106" spans="1:10">
      <c r="A106" s="1883"/>
      <c r="B106" s="1883"/>
      <c r="C106" s="1883"/>
      <c r="D106" s="1883"/>
      <c r="E106" s="1883"/>
      <c r="F106" s="1883"/>
      <c r="G106" s="1883"/>
      <c r="H106" s="1271"/>
      <c r="I106" s="1271"/>
      <c r="J106" s="1883"/>
    </row>
    <row r="107" spans="1:10">
      <c r="A107" s="1883"/>
      <c r="B107" s="1883"/>
      <c r="C107" s="1883"/>
      <c r="D107" s="1883"/>
      <c r="E107" s="1883"/>
      <c r="F107" s="1883"/>
      <c r="G107" s="1883"/>
      <c r="H107" s="1271"/>
      <c r="I107" s="1271"/>
      <c r="J107" s="1883"/>
    </row>
    <row r="108" spans="1:10">
      <c r="A108" s="1883"/>
      <c r="B108" s="1883"/>
      <c r="C108" s="1883"/>
      <c r="D108" s="1883"/>
      <c r="E108" s="1883"/>
      <c r="F108" s="1883"/>
      <c r="G108" s="1883"/>
      <c r="H108" s="1271"/>
      <c r="I108" s="1271"/>
      <c r="J108" s="1883"/>
    </row>
    <row r="109" spans="1:10">
      <c r="A109" s="1883"/>
      <c r="B109" s="1883"/>
      <c r="C109" s="1883"/>
      <c r="D109" s="1883"/>
      <c r="E109" s="1883"/>
      <c r="F109" s="1883"/>
      <c r="G109" s="1883"/>
      <c r="H109" s="1271"/>
      <c r="I109" s="1271"/>
      <c r="J109" s="1883"/>
    </row>
    <row r="110" spans="1:10">
      <c r="A110" s="1883"/>
      <c r="B110" s="1883"/>
      <c r="C110" s="1883"/>
      <c r="D110" s="1883"/>
      <c r="E110" s="1883"/>
      <c r="F110" s="1883"/>
      <c r="G110" s="1883"/>
      <c r="H110" s="1271"/>
      <c r="I110" s="1271"/>
      <c r="J110" s="1883"/>
    </row>
    <row r="111" spans="1:10">
      <c r="A111" s="1883"/>
      <c r="B111" s="1883"/>
      <c r="C111" s="1883"/>
      <c r="D111" s="1883"/>
      <c r="E111" s="1883"/>
      <c r="F111" s="1883"/>
      <c r="G111" s="1883"/>
      <c r="H111" s="1271"/>
      <c r="I111" s="1271"/>
      <c r="J111" s="1883"/>
    </row>
    <row r="112" spans="1:10">
      <c r="A112" s="1883"/>
      <c r="B112" s="1883"/>
      <c r="C112" s="1883"/>
      <c r="D112" s="1883"/>
      <c r="E112" s="1883"/>
      <c r="F112" s="1883"/>
      <c r="G112" s="1883"/>
      <c r="H112" s="1271"/>
      <c r="I112" s="1271"/>
      <c r="J112" s="1883"/>
    </row>
    <row r="113" spans="1:10">
      <c r="A113" s="1883"/>
      <c r="B113" s="1883"/>
      <c r="C113" s="1883"/>
      <c r="D113" s="1883"/>
      <c r="E113" s="1883"/>
      <c r="F113" s="1883"/>
      <c r="G113" s="1883"/>
      <c r="H113" s="1271"/>
      <c r="I113" s="1271"/>
      <c r="J113" s="1883"/>
    </row>
    <row r="114" spans="1:10">
      <c r="A114" s="1883"/>
      <c r="B114" s="1883"/>
      <c r="C114" s="1883"/>
      <c r="D114" s="1883"/>
      <c r="E114" s="1883"/>
      <c r="F114" s="1883"/>
      <c r="G114" s="1883"/>
      <c r="H114" s="1271"/>
      <c r="I114" s="1271"/>
      <c r="J114" s="1883"/>
    </row>
    <row r="115" spans="1:10">
      <c r="A115" s="1883"/>
      <c r="B115" s="1883"/>
      <c r="C115" s="1883"/>
      <c r="D115" s="1883"/>
      <c r="E115" s="1883"/>
      <c r="F115" s="1883"/>
      <c r="G115" s="1883"/>
      <c r="H115" s="1271"/>
      <c r="I115" s="1271"/>
      <c r="J115" s="1883"/>
    </row>
    <row r="116" spans="1:10">
      <c r="A116" s="1883"/>
      <c r="B116" s="1883"/>
      <c r="C116" s="1883"/>
      <c r="D116" s="1883"/>
      <c r="E116" s="1883"/>
      <c r="F116" s="1883"/>
      <c r="G116" s="1883"/>
      <c r="H116" s="1271"/>
      <c r="I116" s="1271"/>
      <c r="J116" s="1883"/>
    </row>
    <row r="117" spans="1:10">
      <c r="A117" s="1883"/>
      <c r="B117" s="1883"/>
      <c r="C117" s="1883"/>
      <c r="D117" s="1883"/>
      <c r="E117" s="1883"/>
      <c r="F117" s="1883"/>
      <c r="G117" s="1883"/>
      <c r="H117" s="1271"/>
      <c r="I117" s="1271"/>
      <c r="J117" s="1883"/>
    </row>
    <row r="118" spans="1:10">
      <c r="A118" s="1883"/>
      <c r="B118" s="1883"/>
      <c r="C118" s="1883"/>
      <c r="D118" s="1883"/>
      <c r="E118" s="1883"/>
      <c r="F118" s="1883"/>
      <c r="G118" s="1883"/>
      <c r="H118" s="1271"/>
      <c r="I118" s="1271"/>
      <c r="J118" s="1883"/>
    </row>
    <row r="119" spans="1:10">
      <c r="A119" s="1883"/>
      <c r="B119" s="1883"/>
      <c r="C119" s="1883"/>
      <c r="D119" s="1883"/>
      <c r="E119" s="1883"/>
      <c r="F119" s="1883"/>
      <c r="G119" s="1883"/>
      <c r="H119" s="1271"/>
      <c r="I119" s="1271"/>
      <c r="J119" s="1883"/>
    </row>
    <row r="120" spans="1:10">
      <c r="A120" s="1883"/>
      <c r="B120" s="1883"/>
      <c r="C120" s="1883"/>
      <c r="D120" s="1883"/>
      <c r="E120" s="1883"/>
      <c r="F120" s="1883"/>
      <c r="G120" s="1883"/>
      <c r="H120" s="1271"/>
      <c r="I120" s="1271"/>
      <c r="J120" s="1883"/>
    </row>
    <row r="121" spans="1:10">
      <c r="A121" s="1883"/>
      <c r="B121" s="1883"/>
      <c r="C121" s="1883"/>
      <c r="D121" s="1883"/>
      <c r="E121" s="1883"/>
      <c r="F121" s="1883"/>
      <c r="G121" s="1883"/>
      <c r="H121" s="1271"/>
      <c r="I121" s="1271"/>
      <c r="J121" s="1883"/>
    </row>
    <row r="122" spans="1:10">
      <c r="A122" s="1883"/>
      <c r="B122" s="1883"/>
      <c r="C122" s="1883"/>
      <c r="D122" s="1883"/>
      <c r="E122" s="1883"/>
      <c r="F122" s="1883"/>
      <c r="G122" s="1883"/>
      <c r="H122" s="1271"/>
      <c r="I122" s="1271"/>
      <c r="J122" s="1883"/>
    </row>
    <row r="123" spans="1:10">
      <c r="A123" s="1883"/>
      <c r="B123" s="1883"/>
      <c r="C123" s="1883"/>
      <c r="D123" s="1883"/>
      <c r="E123" s="1883"/>
      <c r="F123" s="1883"/>
      <c r="G123" s="1883"/>
      <c r="H123" s="1271"/>
      <c r="I123" s="1271"/>
      <c r="J123" s="1883"/>
    </row>
    <row r="124" spans="1:10">
      <c r="A124" s="1883"/>
      <c r="B124" s="1883"/>
      <c r="C124" s="1883"/>
      <c r="D124" s="1883"/>
      <c r="E124" s="1883"/>
      <c r="F124" s="1883"/>
      <c r="G124" s="1883"/>
      <c r="H124" s="1271"/>
      <c r="I124" s="1271"/>
      <c r="J124" s="1883"/>
    </row>
    <row r="125" spans="1:10">
      <c r="A125" s="1883"/>
      <c r="B125" s="1883"/>
      <c r="C125" s="1883"/>
      <c r="D125" s="1883"/>
      <c r="E125" s="1883"/>
      <c r="F125" s="1883"/>
      <c r="G125" s="1883"/>
      <c r="H125" s="1271"/>
      <c r="I125" s="1271"/>
      <c r="J125" s="1883"/>
    </row>
    <row r="126" spans="1:10">
      <c r="A126" s="1883"/>
      <c r="B126" s="1883"/>
      <c r="C126" s="1883"/>
      <c r="D126" s="1883"/>
      <c r="E126" s="1883"/>
      <c r="F126" s="1883"/>
      <c r="G126" s="1883"/>
      <c r="H126" s="1271"/>
      <c r="I126" s="1271"/>
      <c r="J126" s="1883"/>
    </row>
    <row r="127" spans="1:10">
      <c r="A127" s="1883"/>
      <c r="B127" s="1883"/>
      <c r="C127" s="1883"/>
      <c r="D127" s="1883"/>
      <c r="E127" s="1883"/>
      <c r="F127" s="1883"/>
      <c r="G127" s="1883"/>
      <c r="H127" s="1271"/>
      <c r="I127" s="1271"/>
      <c r="J127" s="1883"/>
    </row>
    <row r="128" spans="1:10">
      <c r="A128" s="1883"/>
      <c r="B128" s="1883"/>
      <c r="C128" s="1883"/>
      <c r="D128" s="1883"/>
      <c r="E128" s="1883"/>
      <c r="F128" s="1883"/>
      <c r="G128" s="1883"/>
      <c r="H128" s="1271"/>
      <c r="I128" s="1271"/>
      <c r="J128" s="1883"/>
    </row>
    <row r="129" spans="1:10">
      <c r="A129" s="1883"/>
      <c r="B129" s="1883"/>
      <c r="C129" s="1883"/>
      <c r="D129" s="1883"/>
      <c r="E129" s="1883"/>
      <c r="F129" s="1883"/>
      <c r="G129" s="1883"/>
      <c r="H129" s="1271"/>
      <c r="I129" s="1271"/>
      <c r="J129" s="1883"/>
    </row>
    <row r="130" spans="1:10">
      <c r="A130" s="1883"/>
      <c r="B130" s="1883"/>
      <c r="C130" s="1883"/>
      <c r="D130" s="1883"/>
      <c r="E130" s="1883"/>
      <c r="F130" s="1883"/>
      <c r="G130" s="1883"/>
      <c r="H130" s="1271"/>
      <c r="I130" s="1271"/>
      <c r="J130" s="1883"/>
    </row>
    <row r="131" spans="1:10">
      <c r="A131" s="1883"/>
      <c r="B131" s="1883"/>
      <c r="C131" s="1883"/>
      <c r="D131" s="1883"/>
      <c r="E131" s="1883"/>
      <c r="F131" s="1883"/>
      <c r="G131" s="1883"/>
      <c r="H131" s="1271"/>
      <c r="I131" s="1271"/>
      <c r="J131" s="1883"/>
    </row>
    <row r="132" spans="1:10">
      <c r="A132" s="1883"/>
      <c r="B132" s="1883"/>
      <c r="C132" s="1883"/>
      <c r="D132" s="1883"/>
      <c r="E132" s="1883"/>
      <c r="F132" s="1883"/>
      <c r="G132" s="1883"/>
      <c r="H132" s="1271"/>
      <c r="I132" s="1271"/>
      <c r="J132" s="1883"/>
    </row>
    <row r="133" spans="1:10">
      <c r="A133" s="1883"/>
      <c r="B133" s="1883"/>
      <c r="C133" s="1883"/>
      <c r="D133" s="1883"/>
      <c r="E133" s="1883"/>
      <c r="F133" s="1883"/>
      <c r="G133" s="1883"/>
      <c r="H133" s="1271"/>
      <c r="I133" s="1271"/>
      <c r="J133" s="1883"/>
    </row>
    <row r="134" spans="1:10">
      <c r="A134" s="1883"/>
      <c r="B134" s="1883"/>
      <c r="C134" s="1883"/>
      <c r="D134" s="1883"/>
      <c r="E134" s="1883"/>
      <c r="F134" s="1883"/>
      <c r="G134" s="1883"/>
      <c r="H134" s="1271"/>
      <c r="I134" s="1271"/>
      <c r="J134" s="1883"/>
    </row>
    <row r="135" spans="1:10">
      <c r="A135" s="1883"/>
      <c r="B135" s="1883"/>
      <c r="C135" s="1883"/>
      <c r="D135" s="1883"/>
      <c r="E135" s="1883"/>
      <c r="F135" s="1883"/>
      <c r="G135" s="1883"/>
      <c r="H135" s="1271"/>
      <c r="I135" s="1271"/>
      <c r="J135" s="1883"/>
    </row>
    <row r="136" spans="1:10">
      <c r="A136" s="1883"/>
      <c r="B136" s="1883"/>
      <c r="C136" s="1883"/>
      <c r="D136" s="1883"/>
      <c r="E136" s="1883"/>
      <c r="F136" s="1883"/>
      <c r="G136" s="1883"/>
      <c r="H136" s="1271"/>
      <c r="I136" s="1271"/>
      <c r="J136" s="1883"/>
    </row>
    <row r="137" spans="1:10">
      <c r="A137" s="1883"/>
      <c r="B137" s="1883"/>
      <c r="C137" s="1883"/>
      <c r="D137" s="1883"/>
      <c r="E137" s="1883"/>
      <c r="F137" s="1883"/>
      <c r="G137" s="1883"/>
      <c r="H137" s="1271"/>
      <c r="I137" s="1271"/>
      <c r="J137" s="1883"/>
    </row>
    <row r="138" spans="1:10">
      <c r="A138" s="1883"/>
      <c r="B138" s="1883"/>
      <c r="C138" s="1883"/>
      <c r="D138" s="1883"/>
      <c r="E138" s="1883"/>
      <c r="F138" s="1883"/>
      <c r="G138" s="1883"/>
      <c r="H138" s="1271"/>
      <c r="I138" s="1271"/>
      <c r="J138" s="1883"/>
    </row>
    <row r="139" spans="1:10">
      <c r="A139" s="1883"/>
      <c r="B139" s="1883"/>
      <c r="C139" s="1883"/>
      <c r="D139" s="1883"/>
      <c r="E139" s="1883"/>
      <c r="F139" s="1883"/>
      <c r="G139" s="1883"/>
      <c r="H139" s="1271"/>
      <c r="I139" s="1271"/>
      <c r="J139" s="1883"/>
    </row>
    <row r="140" spans="1:10">
      <c r="A140" s="1883"/>
      <c r="B140" s="1883"/>
      <c r="C140" s="1883"/>
      <c r="D140" s="1883"/>
      <c r="E140" s="1883"/>
      <c r="F140" s="1883"/>
      <c r="G140" s="1883"/>
      <c r="H140" s="1271"/>
      <c r="I140" s="1271"/>
      <c r="J140" s="1883"/>
    </row>
    <row r="141" spans="1:10">
      <c r="A141" s="1883"/>
      <c r="B141" s="1883"/>
      <c r="C141" s="1883"/>
      <c r="D141" s="1883"/>
      <c r="E141" s="1883"/>
      <c r="F141" s="1883"/>
      <c r="G141" s="1883"/>
      <c r="H141" s="1271"/>
      <c r="I141" s="1271"/>
      <c r="J141" s="1883"/>
    </row>
    <row r="142" spans="1:10">
      <c r="A142" s="1883"/>
      <c r="B142" s="1883"/>
      <c r="C142" s="1883"/>
      <c r="D142" s="1883"/>
      <c r="E142" s="1883"/>
      <c r="F142" s="1883"/>
      <c r="G142" s="1883"/>
      <c r="H142" s="1271"/>
      <c r="I142" s="1271"/>
      <c r="J142" s="1883"/>
    </row>
    <row r="143" spans="1:10">
      <c r="A143" s="1883"/>
      <c r="B143" s="1883"/>
      <c r="C143" s="1883"/>
      <c r="D143" s="1883"/>
      <c r="E143" s="1883"/>
      <c r="F143" s="1883"/>
      <c r="G143" s="1883"/>
      <c r="H143" s="1271"/>
      <c r="I143" s="1271"/>
      <c r="J143" s="1883"/>
    </row>
    <row r="144" spans="1:10">
      <c r="A144" s="1883"/>
      <c r="B144" s="1883"/>
      <c r="C144" s="1883"/>
      <c r="D144" s="1883"/>
      <c r="E144" s="1883"/>
      <c r="F144" s="1883"/>
      <c r="G144" s="1883"/>
      <c r="H144" s="1271"/>
      <c r="I144" s="1271"/>
      <c r="J144" s="1883"/>
    </row>
    <row r="145" spans="1:10">
      <c r="A145" s="1883"/>
      <c r="B145" s="1883"/>
      <c r="C145" s="1883"/>
      <c r="D145" s="1883"/>
      <c r="E145" s="1883"/>
      <c r="F145" s="1883"/>
      <c r="G145" s="1883"/>
      <c r="H145" s="1271"/>
      <c r="I145" s="1271"/>
      <c r="J145" s="1883"/>
    </row>
    <row r="146" spans="1:10">
      <c r="A146" s="1883"/>
      <c r="B146" s="1883"/>
      <c r="C146" s="1883"/>
      <c r="D146" s="1883"/>
      <c r="E146" s="1883"/>
      <c r="F146" s="1883"/>
      <c r="G146" s="1883"/>
      <c r="H146" s="1271"/>
      <c r="I146" s="1271"/>
      <c r="J146" s="1883"/>
    </row>
    <row r="147" spans="1:10">
      <c r="A147" s="1883"/>
      <c r="B147" s="1883"/>
      <c r="C147" s="1883"/>
      <c r="D147" s="1883"/>
      <c r="E147" s="1883"/>
      <c r="F147" s="1883"/>
      <c r="G147" s="1883"/>
      <c r="H147" s="1271"/>
      <c r="I147" s="1271"/>
      <c r="J147" s="1883"/>
    </row>
    <row r="148" spans="1:10">
      <c r="A148" s="1883"/>
      <c r="B148" s="1883"/>
      <c r="C148" s="1883"/>
      <c r="D148" s="1883"/>
      <c r="E148" s="1883"/>
      <c r="F148" s="1883"/>
      <c r="G148" s="1883"/>
      <c r="H148" s="1271"/>
      <c r="I148" s="1271"/>
      <c r="J148" s="1883"/>
    </row>
    <row r="149" spans="1:10">
      <c r="A149" s="1883"/>
      <c r="B149" s="1883"/>
      <c r="C149" s="1883"/>
      <c r="D149" s="1883"/>
      <c r="E149" s="1883"/>
      <c r="F149" s="1883"/>
      <c r="G149" s="1883"/>
      <c r="H149" s="1271"/>
      <c r="I149" s="1271"/>
      <c r="J149" s="1883"/>
    </row>
    <row r="150" spans="1:10">
      <c r="A150" s="1883"/>
      <c r="B150" s="1883"/>
      <c r="C150" s="1883"/>
      <c r="D150" s="1883"/>
      <c r="E150" s="1883"/>
      <c r="F150" s="1883"/>
      <c r="G150" s="1883"/>
      <c r="H150" s="1271"/>
      <c r="I150" s="1271"/>
      <c r="J150" s="1883"/>
    </row>
    <row r="151" spans="1:10">
      <c r="A151" s="1883"/>
      <c r="B151" s="1883"/>
      <c r="C151" s="1883"/>
      <c r="D151" s="1883"/>
      <c r="E151" s="1883"/>
      <c r="F151" s="1883"/>
      <c r="G151" s="1883"/>
      <c r="H151" s="1271"/>
      <c r="I151" s="1271"/>
      <c r="J151" s="1883"/>
    </row>
    <row r="152" spans="1:10">
      <c r="A152" s="1883"/>
      <c r="B152" s="1883"/>
      <c r="C152" s="1883"/>
      <c r="D152" s="1883"/>
      <c r="E152" s="1883"/>
      <c r="F152" s="1883"/>
      <c r="G152" s="1883"/>
      <c r="H152" s="1271"/>
      <c r="I152" s="1271"/>
      <c r="J152" s="1883"/>
    </row>
    <row r="153" spans="1:10">
      <c r="A153" s="1883"/>
      <c r="B153" s="1883"/>
      <c r="C153" s="1883"/>
      <c r="D153" s="1883"/>
      <c r="E153" s="1883"/>
      <c r="F153" s="1883"/>
      <c r="G153" s="1883"/>
      <c r="H153" s="1271"/>
      <c r="I153" s="1271"/>
      <c r="J153" s="1883"/>
    </row>
    <row r="154" spans="1:10">
      <c r="A154" s="1883"/>
      <c r="B154" s="1883"/>
      <c r="C154" s="1883"/>
      <c r="D154" s="1883"/>
      <c r="E154" s="1883"/>
      <c r="F154" s="1883"/>
      <c r="G154" s="1883"/>
      <c r="H154" s="1271"/>
      <c r="I154" s="1271"/>
      <c r="J154" s="1883"/>
    </row>
    <row r="155" spans="1:10">
      <c r="A155" s="1883"/>
      <c r="B155" s="1883"/>
      <c r="C155" s="1883"/>
      <c r="D155" s="1883"/>
      <c r="E155" s="1883"/>
      <c r="F155" s="1883"/>
      <c r="G155" s="1883"/>
      <c r="H155" s="1271"/>
      <c r="I155" s="1271"/>
      <c r="J155" s="1883"/>
    </row>
    <row r="156" spans="1:10">
      <c r="A156" s="1883"/>
      <c r="B156" s="1883"/>
      <c r="C156" s="1883"/>
      <c r="D156" s="1883"/>
      <c r="E156" s="1883"/>
      <c r="F156" s="1883"/>
      <c r="G156" s="1883"/>
      <c r="H156" s="1271"/>
      <c r="I156" s="1271"/>
      <c r="J156" s="1883"/>
    </row>
    <row r="157" spans="1:10">
      <c r="A157" s="1883"/>
      <c r="B157" s="1883"/>
      <c r="C157" s="1883"/>
      <c r="D157" s="1883"/>
      <c r="E157" s="1883"/>
      <c r="F157" s="1883"/>
      <c r="G157" s="1883"/>
      <c r="H157" s="1271"/>
      <c r="I157" s="1271"/>
      <c r="J157" s="1883"/>
    </row>
    <row r="158" spans="1:10">
      <c r="A158" s="1883"/>
      <c r="B158" s="1883"/>
      <c r="C158" s="1883"/>
      <c r="D158" s="1883"/>
      <c r="E158" s="1883"/>
      <c r="F158" s="1883"/>
      <c r="G158" s="1883"/>
      <c r="H158" s="1271"/>
      <c r="I158" s="1271"/>
      <c r="J158" s="1883"/>
    </row>
    <row r="159" spans="1:10">
      <c r="A159" s="1883"/>
      <c r="B159" s="1883"/>
      <c r="C159" s="1883"/>
      <c r="D159" s="1883"/>
      <c r="E159" s="1883"/>
      <c r="F159" s="1883"/>
      <c r="G159" s="1883"/>
      <c r="H159" s="1271"/>
      <c r="I159" s="1271"/>
      <c r="J159" s="1883"/>
    </row>
    <row r="160" spans="1:10">
      <c r="A160" s="1883"/>
      <c r="B160" s="1883"/>
      <c r="C160" s="1883"/>
      <c r="D160" s="1883"/>
      <c r="E160" s="1883"/>
      <c r="F160" s="1883"/>
      <c r="G160" s="1883"/>
      <c r="H160" s="1271"/>
      <c r="I160" s="1271"/>
      <c r="J160" s="1883"/>
    </row>
    <row r="161" spans="1:10">
      <c r="A161" s="1883"/>
      <c r="B161" s="1883"/>
      <c r="C161" s="1883"/>
      <c r="D161" s="1883"/>
      <c r="E161" s="1883"/>
      <c r="F161" s="1883"/>
      <c r="G161" s="1883"/>
      <c r="H161" s="1271"/>
      <c r="I161" s="1271"/>
      <c r="J161" s="1883"/>
    </row>
    <row r="162" spans="1:10">
      <c r="A162" s="1883"/>
      <c r="B162" s="1883"/>
      <c r="C162" s="1883"/>
      <c r="D162" s="1883"/>
      <c r="E162" s="1883"/>
      <c r="F162" s="1883"/>
      <c r="G162" s="1883"/>
      <c r="H162" s="1271"/>
      <c r="I162" s="1271"/>
      <c r="J162" s="1883"/>
    </row>
    <row r="163" spans="1:10">
      <c r="A163" s="1883"/>
      <c r="B163" s="1883"/>
      <c r="C163" s="1883"/>
      <c r="D163" s="1883"/>
      <c r="E163" s="1883"/>
      <c r="F163" s="1883"/>
      <c r="G163" s="1883"/>
      <c r="H163" s="1271"/>
      <c r="I163" s="1271"/>
      <c r="J163" s="1883"/>
    </row>
    <row r="164" spans="1:10">
      <c r="A164" s="1883"/>
      <c r="B164" s="1883"/>
      <c r="C164" s="1883"/>
      <c r="D164" s="1883"/>
      <c r="E164" s="1883"/>
      <c r="F164" s="1883"/>
      <c r="G164" s="1883"/>
      <c r="H164" s="1271"/>
      <c r="I164" s="1271"/>
      <c r="J164" s="1883"/>
    </row>
    <row r="165" spans="1:10">
      <c r="A165" s="1883"/>
      <c r="B165" s="1883"/>
      <c r="C165" s="1883"/>
      <c r="D165" s="1883"/>
      <c r="E165" s="1883"/>
      <c r="F165" s="1883"/>
      <c r="G165" s="1883"/>
      <c r="H165" s="1271"/>
      <c r="I165" s="1271"/>
      <c r="J165" s="1883"/>
    </row>
    <row r="166" spans="1:10">
      <c r="A166" s="1883"/>
      <c r="B166" s="1883"/>
      <c r="C166" s="1883"/>
      <c r="D166" s="1883"/>
      <c r="E166" s="1883"/>
      <c r="F166" s="1883"/>
      <c r="G166" s="1883"/>
      <c r="H166" s="1271"/>
      <c r="I166" s="1271"/>
      <c r="J166" s="1883"/>
    </row>
    <row r="167" spans="1:10">
      <c r="A167" s="1883"/>
      <c r="B167" s="1883"/>
      <c r="C167" s="1883"/>
      <c r="D167" s="1883"/>
      <c r="E167" s="1883"/>
      <c r="F167" s="1883"/>
      <c r="G167" s="1883"/>
      <c r="H167" s="1271"/>
      <c r="I167" s="1271"/>
      <c r="J167" s="1883"/>
    </row>
    <row r="168" spans="1:10">
      <c r="A168" s="1883"/>
      <c r="B168" s="1883"/>
      <c r="C168" s="1883"/>
      <c r="D168" s="1883"/>
      <c r="E168" s="1883"/>
      <c r="F168" s="1883"/>
      <c r="G168" s="1883"/>
      <c r="H168" s="1271"/>
      <c r="I168" s="1271"/>
      <c r="J168" s="1883"/>
    </row>
    <row r="169" spans="1:10">
      <c r="A169" s="1883"/>
      <c r="B169" s="1883"/>
      <c r="C169" s="1883"/>
      <c r="D169" s="1883"/>
      <c r="E169" s="1883"/>
      <c r="F169" s="1883"/>
      <c r="G169" s="1883"/>
      <c r="H169" s="1271"/>
      <c r="I169" s="1271"/>
      <c r="J169" s="1883"/>
    </row>
    <row r="170" spans="1:10">
      <c r="A170" s="1883"/>
      <c r="B170" s="1883"/>
      <c r="C170" s="1883"/>
      <c r="D170" s="1883"/>
      <c r="E170" s="1883"/>
      <c r="F170" s="1883"/>
      <c r="G170" s="1883"/>
      <c r="H170" s="1271"/>
      <c r="I170" s="1271"/>
      <c r="J170" s="1883"/>
    </row>
    <row r="171" spans="1:10">
      <c r="A171" s="1883"/>
      <c r="B171" s="1883"/>
      <c r="C171" s="1883"/>
      <c r="D171" s="1883"/>
      <c r="E171" s="1883"/>
      <c r="F171" s="1883"/>
      <c r="G171" s="1883"/>
      <c r="H171" s="1271"/>
      <c r="I171" s="1271"/>
      <c r="J171" s="1883"/>
    </row>
    <row r="172" spans="1:10">
      <c r="A172" s="1883"/>
      <c r="B172" s="1883"/>
      <c r="C172" s="1883"/>
      <c r="D172" s="1883"/>
      <c r="E172" s="1883"/>
      <c r="F172" s="1883"/>
      <c r="G172" s="1883"/>
      <c r="H172" s="1271"/>
      <c r="I172" s="1271"/>
      <c r="J172" s="1883"/>
    </row>
    <row r="173" spans="1:10">
      <c r="A173" s="1883"/>
      <c r="B173" s="1883"/>
      <c r="C173" s="1883"/>
      <c r="D173" s="1883"/>
      <c r="E173" s="1883"/>
      <c r="F173" s="1883"/>
      <c r="G173" s="1883"/>
      <c r="H173" s="1271"/>
      <c r="I173" s="1271"/>
      <c r="J173" s="1883"/>
    </row>
    <row r="174" spans="1:10">
      <c r="A174" s="1883"/>
      <c r="B174" s="1883"/>
      <c r="C174" s="1883"/>
      <c r="D174" s="1883"/>
      <c r="E174" s="1883"/>
      <c r="F174" s="1883"/>
      <c r="G174" s="1883"/>
      <c r="H174" s="1271"/>
      <c r="I174" s="1271"/>
      <c r="J174" s="1883"/>
    </row>
    <row r="175" spans="1:10">
      <c r="A175" s="1883"/>
      <c r="B175" s="1883"/>
      <c r="C175" s="1883"/>
      <c r="D175" s="1883"/>
      <c r="E175" s="1883"/>
      <c r="F175" s="1883"/>
      <c r="G175" s="1883"/>
      <c r="H175" s="1271"/>
      <c r="I175" s="1271"/>
      <c r="J175" s="1883"/>
    </row>
    <row r="176" spans="1:10">
      <c r="A176" s="1883"/>
      <c r="B176" s="1883"/>
      <c r="C176" s="1883"/>
      <c r="D176" s="1883"/>
      <c r="E176" s="1883"/>
      <c r="F176" s="1883"/>
      <c r="G176" s="1883"/>
      <c r="H176" s="1271"/>
      <c r="I176" s="1271"/>
      <c r="J176" s="1883"/>
    </row>
    <row r="177" spans="1:10">
      <c r="A177" s="1883"/>
      <c r="B177" s="1883"/>
      <c r="C177" s="1883"/>
      <c r="D177" s="1883"/>
      <c r="E177" s="1883"/>
      <c r="F177" s="1883"/>
      <c r="G177" s="1883"/>
      <c r="H177" s="1271"/>
      <c r="I177" s="1271"/>
      <c r="J177" s="1883"/>
    </row>
    <row r="178" spans="1:10">
      <c r="A178" s="1883"/>
      <c r="B178" s="1883"/>
      <c r="C178" s="1883"/>
      <c r="D178" s="1883"/>
      <c r="E178" s="1883"/>
      <c r="F178" s="1883"/>
      <c r="G178" s="1883"/>
      <c r="H178" s="1271"/>
      <c r="I178" s="1271"/>
      <c r="J178" s="1883"/>
    </row>
    <row r="179" spans="1:10">
      <c r="A179" s="1883"/>
      <c r="B179" s="1883"/>
      <c r="C179" s="1883"/>
      <c r="D179" s="1883"/>
      <c r="E179" s="1883"/>
      <c r="F179" s="1883"/>
      <c r="G179" s="1883"/>
      <c r="H179" s="1271"/>
      <c r="I179" s="1271"/>
      <c r="J179" s="1883"/>
    </row>
    <row r="180" spans="1:10">
      <c r="A180" s="1883"/>
      <c r="B180" s="1883"/>
      <c r="C180" s="1883"/>
      <c r="D180" s="1883"/>
      <c r="E180" s="1883"/>
      <c r="F180" s="1883"/>
      <c r="G180" s="1883"/>
      <c r="H180" s="1271"/>
      <c r="I180" s="1271"/>
      <c r="J180" s="1883"/>
    </row>
    <row r="181" spans="1:10">
      <c r="A181" s="1883"/>
      <c r="B181" s="1883"/>
      <c r="C181" s="1883"/>
      <c r="D181" s="1883"/>
      <c r="E181" s="1883"/>
      <c r="F181" s="1883"/>
      <c r="G181" s="1883"/>
      <c r="H181" s="1271"/>
      <c r="I181" s="1271"/>
      <c r="J181" s="1883"/>
    </row>
    <row r="182" spans="1:10">
      <c r="A182" s="1883"/>
      <c r="B182" s="1883"/>
      <c r="C182" s="1883"/>
      <c r="D182" s="1883"/>
      <c r="E182" s="1883"/>
      <c r="F182" s="1883"/>
      <c r="G182" s="1883"/>
      <c r="H182" s="1271"/>
      <c r="I182" s="1271"/>
      <c r="J182" s="1883"/>
    </row>
    <row r="183" spans="1:10">
      <c r="A183" s="1883"/>
      <c r="B183" s="1883"/>
      <c r="C183" s="1883"/>
      <c r="D183" s="1883"/>
      <c r="E183" s="1883"/>
      <c r="F183" s="1883"/>
      <c r="G183" s="1883"/>
      <c r="H183" s="1271"/>
      <c r="I183" s="1271"/>
      <c r="J183" s="1883"/>
    </row>
    <row r="184" spans="1:10">
      <c r="A184" s="1883"/>
      <c r="B184" s="1883"/>
      <c r="C184" s="1883"/>
      <c r="D184" s="1883"/>
      <c r="E184" s="1883"/>
      <c r="F184" s="1883"/>
      <c r="G184" s="1883"/>
      <c r="H184" s="1271"/>
      <c r="I184" s="1271"/>
      <c r="J184" s="1883"/>
    </row>
    <row r="185" spans="1:10">
      <c r="A185" s="1883"/>
      <c r="B185" s="1883"/>
      <c r="C185" s="1883"/>
      <c r="D185" s="1883"/>
      <c r="E185" s="1883"/>
      <c r="F185" s="1883"/>
      <c r="G185" s="1883"/>
      <c r="H185" s="1271"/>
      <c r="I185" s="1271"/>
      <c r="J185" s="1883"/>
    </row>
    <row r="186" spans="1:10">
      <c r="A186" s="1883"/>
      <c r="B186" s="1883"/>
      <c r="C186" s="1883"/>
      <c r="D186" s="1883"/>
      <c r="E186" s="1883"/>
      <c r="F186" s="1883"/>
      <c r="G186" s="1883"/>
      <c r="H186" s="1271"/>
      <c r="I186" s="1271"/>
      <c r="J186" s="1883"/>
    </row>
    <row r="187" spans="1:10">
      <c r="A187" s="1883"/>
      <c r="B187" s="1883"/>
      <c r="C187" s="1883"/>
      <c r="D187" s="1883"/>
      <c r="E187" s="1883"/>
      <c r="F187" s="1883"/>
      <c r="G187" s="1883"/>
      <c r="H187" s="1271"/>
      <c r="I187" s="1271"/>
      <c r="J187" s="1883"/>
    </row>
    <row r="188" spans="1:10">
      <c r="A188" s="1883"/>
      <c r="B188" s="1883"/>
      <c r="C188" s="1883"/>
      <c r="D188" s="1883"/>
      <c r="E188" s="1883"/>
      <c r="F188" s="1883"/>
      <c r="G188" s="1883"/>
      <c r="H188" s="1271"/>
      <c r="I188" s="1271"/>
      <c r="J188" s="1883"/>
    </row>
    <row r="189" spans="1:10">
      <c r="A189" s="1883"/>
      <c r="B189" s="1883"/>
      <c r="C189" s="1883"/>
      <c r="D189" s="1883"/>
      <c r="E189" s="1883"/>
      <c r="F189" s="1883"/>
      <c r="G189" s="1883"/>
      <c r="H189" s="1271"/>
      <c r="I189" s="1271"/>
      <c r="J189" s="1883"/>
    </row>
    <row r="190" spans="1:10">
      <c r="A190" s="1883"/>
      <c r="B190" s="1883"/>
      <c r="C190" s="1883"/>
      <c r="D190" s="1883"/>
      <c r="E190" s="1883"/>
      <c r="F190" s="1883"/>
      <c r="G190" s="1883"/>
      <c r="H190" s="1271"/>
      <c r="I190" s="1271"/>
      <c r="J190" s="1883"/>
    </row>
    <row r="191" spans="1:10">
      <c r="A191" s="1883"/>
      <c r="B191" s="1883"/>
      <c r="C191" s="1883"/>
      <c r="D191" s="1883"/>
      <c r="E191" s="1883"/>
      <c r="F191" s="1883"/>
      <c r="G191" s="1883"/>
      <c r="H191" s="1271"/>
      <c r="I191" s="1271"/>
      <c r="J191" s="1883"/>
    </row>
    <row r="192" spans="1:10">
      <c r="A192" s="1883"/>
      <c r="B192" s="1883"/>
      <c r="C192" s="1883"/>
      <c r="D192" s="1883"/>
      <c r="E192" s="1883"/>
      <c r="F192" s="1883"/>
      <c r="G192" s="1883"/>
      <c r="H192" s="1271"/>
      <c r="I192" s="1271"/>
      <c r="J192" s="1883"/>
    </row>
    <row r="193" spans="1:10">
      <c r="A193" s="1883"/>
      <c r="B193" s="1883"/>
      <c r="C193" s="1883"/>
      <c r="D193" s="1883"/>
      <c r="E193" s="1883"/>
      <c r="F193" s="1883"/>
      <c r="G193" s="1883"/>
      <c r="H193" s="1271"/>
      <c r="I193" s="1271"/>
      <c r="J193" s="1883"/>
    </row>
    <row r="194" spans="1:10">
      <c r="A194" s="1883"/>
      <c r="B194" s="1883"/>
      <c r="C194" s="1883"/>
      <c r="D194" s="1883"/>
      <c r="E194" s="1883"/>
      <c r="F194" s="1883"/>
      <c r="G194" s="1883"/>
      <c r="H194" s="1271"/>
      <c r="I194" s="1271"/>
      <c r="J194" s="1883"/>
    </row>
    <row r="195" spans="1:10">
      <c r="A195" s="1883"/>
      <c r="B195" s="1883"/>
      <c r="C195" s="1883"/>
      <c r="D195" s="1883"/>
      <c r="E195" s="1883"/>
      <c r="F195" s="1883"/>
      <c r="G195" s="1883"/>
      <c r="H195" s="1271"/>
      <c r="I195" s="1271"/>
      <c r="J195" s="1883"/>
    </row>
    <row r="196" spans="1:10">
      <c r="A196" s="1883"/>
      <c r="B196" s="1883"/>
      <c r="C196" s="1883"/>
      <c r="D196" s="1883"/>
      <c r="E196" s="1883"/>
      <c r="F196" s="1883"/>
      <c r="G196" s="1883"/>
      <c r="H196" s="1271"/>
      <c r="I196" s="1271"/>
      <c r="J196" s="1883"/>
    </row>
    <row r="197" spans="1:10">
      <c r="A197" s="1883"/>
      <c r="B197" s="1883"/>
      <c r="C197" s="1883"/>
      <c r="D197" s="1883"/>
      <c r="E197" s="1883"/>
      <c r="F197" s="1883"/>
      <c r="G197" s="1883"/>
      <c r="H197" s="1271"/>
      <c r="I197" s="1271"/>
      <c r="J197" s="1883"/>
    </row>
    <row r="198" spans="1:10">
      <c r="A198" s="1883"/>
      <c r="B198" s="1883"/>
      <c r="C198" s="1883"/>
      <c r="D198" s="1883"/>
      <c r="E198" s="1883"/>
      <c r="F198" s="1883"/>
      <c r="G198" s="1883"/>
      <c r="H198" s="1271"/>
      <c r="I198" s="1271"/>
      <c r="J198" s="1883"/>
    </row>
    <row r="199" spans="1:10">
      <c r="A199" s="1883"/>
      <c r="B199" s="1883"/>
      <c r="C199" s="1883"/>
      <c r="D199" s="1883"/>
      <c r="E199" s="1883"/>
      <c r="F199" s="1883"/>
      <c r="G199" s="1883"/>
      <c r="H199" s="1271"/>
      <c r="I199" s="1271"/>
      <c r="J199" s="1883"/>
    </row>
    <row r="200" spans="1:10">
      <c r="A200" s="1883"/>
      <c r="B200" s="1883"/>
      <c r="C200" s="1883"/>
      <c r="D200" s="1883"/>
      <c r="E200" s="1883"/>
      <c r="F200" s="1883"/>
      <c r="G200" s="1883"/>
      <c r="H200" s="1271"/>
      <c r="I200" s="1271"/>
      <c r="J200" s="1883"/>
    </row>
    <row r="201" spans="1:10">
      <c r="A201" s="1883"/>
      <c r="B201" s="1883"/>
      <c r="C201" s="1883"/>
      <c r="D201" s="1883"/>
      <c r="E201" s="1883"/>
      <c r="F201" s="1883"/>
      <c r="G201" s="1883"/>
      <c r="H201" s="1271"/>
      <c r="I201" s="1271"/>
      <c r="J201" s="1883"/>
    </row>
    <row r="202" spans="1:10">
      <c r="A202" s="1883"/>
      <c r="B202" s="1883"/>
      <c r="C202" s="1883"/>
      <c r="D202" s="1883"/>
      <c r="E202" s="1883"/>
      <c r="F202" s="1883"/>
      <c r="G202" s="1883"/>
      <c r="H202" s="1271"/>
      <c r="I202" s="1271"/>
      <c r="J202" s="1883"/>
    </row>
    <row r="203" spans="1:10">
      <c r="A203" s="1883"/>
      <c r="B203" s="1883"/>
      <c r="C203" s="1883"/>
      <c r="D203" s="1883"/>
      <c r="E203" s="1883"/>
      <c r="F203" s="1883"/>
      <c r="G203" s="1883"/>
      <c r="H203" s="1271"/>
      <c r="I203" s="1271"/>
      <c r="J203" s="1883"/>
    </row>
    <row r="204" spans="1:10">
      <c r="A204" s="1883"/>
      <c r="B204" s="1883"/>
      <c r="C204" s="1883"/>
      <c r="D204" s="1883"/>
      <c r="E204" s="1883"/>
      <c r="F204" s="1883"/>
      <c r="G204" s="1883"/>
      <c r="H204" s="1271"/>
      <c r="I204" s="1271"/>
      <c r="J204" s="1883"/>
    </row>
    <row r="205" spans="1:10">
      <c r="A205" s="1883"/>
      <c r="B205" s="1883"/>
      <c r="C205" s="1883"/>
      <c r="D205" s="1883"/>
      <c r="E205" s="1883"/>
      <c r="F205" s="1883"/>
      <c r="G205" s="1883"/>
      <c r="H205" s="1271"/>
      <c r="I205" s="1271"/>
      <c r="J205" s="1883"/>
    </row>
    <row r="206" spans="1:10">
      <c r="A206" s="1883"/>
      <c r="B206" s="1883"/>
      <c r="C206" s="1883"/>
      <c r="D206" s="1883"/>
      <c r="E206" s="1883"/>
      <c r="F206" s="1883"/>
      <c r="G206" s="1883"/>
      <c r="H206" s="1271"/>
      <c r="I206" s="1271"/>
      <c r="J206" s="1883"/>
    </row>
    <row r="207" spans="1:10">
      <c r="A207" s="1883"/>
      <c r="B207" s="1883"/>
      <c r="C207" s="1883"/>
      <c r="D207" s="1883"/>
      <c r="E207" s="1883"/>
      <c r="F207" s="1883"/>
      <c r="G207" s="1883"/>
      <c r="H207" s="1271"/>
      <c r="I207" s="1271"/>
      <c r="J207" s="1883"/>
    </row>
    <row r="208" spans="1:10">
      <c r="A208" s="1883"/>
      <c r="B208" s="1883"/>
      <c r="C208" s="1883"/>
      <c r="D208" s="1883"/>
      <c r="E208" s="1883"/>
      <c r="F208" s="1883"/>
      <c r="G208" s="1883"/>
      <c r="H208" s="1271"/>
      <c r="I208" s="1271"/>
      <c r="J208" s="1883"/>
    </row>
    <row r="209" spans="1:10">
      <c r="A209" s="1883"/>
      <c r="B209" s="1883"/>
      <c r="C209" s="1883"/>
      <c r="D209" s="1883"/>
      <c r="E209" s="1883"/>
      <c r="F209" s="1883"/>
      <c r="G209" s="1883"/>
      <c r="H209" s="1271"/>
      <c r="I209" s="1271"/>
      <c r="J209" s="1883"/>
    </row>
    <row r="210" spans="1:10">
      <c r="A210" s="1883"/>
      <c r="B210" s="1883"/>
      <c r="C210" s="1883"/>
      <c r="D210" s="1883"/>
      <c r="E210" s="1883"/>
      <c r="F210" s="1883"/>
      <c r="G210" s="1883"/>
      <c r="H210" s="1271"/>
      <c r="I210" s="1271"/>
      <c r="J210" s="1883"/>
    </row>
    <row r="211" spans="1:10">
      <c r="A211" s="1883"/>
      <c r="B211" s="1883"/>
      <c r="C211" s="1883"/>
      <c r="D211" s="1883"/>
      <c r="E211" s="1883"/>
      <c r="F211" s="1883"/>
      <c r="G211" s="1883"/>
      <c r="H211" s="1271"/>
      <c r="I211" s="1271"/>
      <c r="J211" s="1883"/>
    </row>
    <row r="212" spans="1:10">
      <c r="A212" s="1883"/>
      <c r="B212" s="1883"/>
      <c r="C212" s="1883"/>
      <c r="D212" s="1883"/>
      <c r="E212" s="1883"/>
      <c r="F212" s="1883"/>
      <c r="G212" s="1883"/>
      <c r="H212" s="1271"/>
      <c r="I212" s="1271"/>
      <c r="J212" s="1883"/>
    </row>
    <row r="213" spans="1:10">
      <c r="A213" s="1883"/>
      <c r="B213" s="1883"/>
      <c r="C213" s="1883"/>
      <c r="D213" s="1883"/>
      <c r="E213" s="1883"/>
      <c r="F213" s="1883"/>
      <c r="G213" s="1883"/>
      <c r="H213" s="1271"/>
      <c r="I213" s="1271"/>
      <c r="J213" s="1883"/>
    </row>
    <row r="214" spans="1:10">
      <c r="A214" s="1883"/>
      <c r="B214" s="1883"/>
      <c r="C214" s="1883"/>
      <c r="D214" s="1883"/>
      <c r="E214" s="1883"/>
      <c r="F214" s="1883"/>
      <c r="G214" s="1883"/>
      <c r="H214" s="1271"/>
      <c r="I214" s="1271"/>
      <c r="J214" s="1883"/>
    </row>
    <row r="215" spans="1:10">
      <c r="A215" s="1883"/>
      <c r="B215" s="1883"/>
      <c r="C215" s="1883"/>
      <c r="D215" s="1883"/>
      <c r="E215" s="1883"/>
      <c r="F215" s="1883"/>
      <c r="G215" s="1883"/>
      <c r="H215" s="1271"/>
      <c r="I215" s="1271"/>
      <c r="J215" s="1883"/>
    </row>
    <row r="216" spans="1:10">
      <c r="A216" s="1883"/>
      <c r="B216" s="1883"/>
      <c r="C216" s="1883"/>
      <c r="D216" s="1883"/>
      <c r="E216" s="1883"/>
      <c r="F216" s="1883"/>
      <c r="G216" s="1883"/>
      <c r="H216" s="1271"/>
      <c r="I216" s="1271"/>
      <c r="J216" s="1883"/>
    </row>
    <row r="217" spans="1:10">
      <c r="A217" s="1883"/>
      <c r="B217" s="1883"/>
      <c r="C217" s="1883"/>
      <c r="D217" s="1883"/>
      <c r="E217" s="1883"/>
      <c r="F217" s="1883"/>
      <c r="G217" s="1883"/>
      <c r="H217" s="1271"/>
      <c r="I217" s="1271"/>
      <c r="J217" s="1883"/>
    </row>
    <row r="218" spans="1:10">
      <c r="A218" s="1883"/>
      <c r="B218" s="1883"/>
      <c r="C218" s="1883"/>
      <c r="D218" s="1883"/>
      <c r="E218" s="1883"/>
      <c r="F218" s="1883"/>
      <c r="G218" s="1883"/>
      <c r="H218" s="1271"/>
      <c r="I218" s="1271"/>
      <c r="J218" s="1883"/>
    </row>
    <row r="219" spans="1:10">
      <c r="A219" s="1883"/>
      <c r="B219" s="1883"/>
      <c r="C219" s="1883"/>
      <c r="D219" s="1883"/>
      <c r="E219" s="1883"/>
      <c r="F219" s="1883"/>
      <c r="G219" s="1883"/>
      <c r="H219" s="1271"/>
      <c r="I219" s="1271"/>
      <c r="J219" s="1883"/>
    </row>
    <row r="220" spans="1:10">
      <c r="A220" s="1883"/>
      <c r="B220" s="1883"/>
      <c r="C220" s="1883"/>
      <c r="D220" s="1883"/>
      <c r="E220" s="1883"/>
      <c r="F220" s="1883"/>
      <c r="G220" s="1883"/>
      <c r="H220" s="1271"/>
      <c r="I220" s="1271"/>
      <c r="J220" s="1883"/>
    </row>
    <row r="221" spans="1:10">
      <c r="A221" s="1883"/>
      <c r="B221" s="1883"/>
      <c r="C221" s="1883"/>
      <c r="D221" s="1883"/>
      <c r="E221" s="1883"/>
      <c r="F221" s="1883"/>
      <c r="G221" s="1883"/>
      <c r="H221" s="1271"/>
      <c r="I221" s="1271"/>
      <c r="J221" s="1883"/>
    </row>
    <row r="222" spans="1:10">
      <c r="A222" s="1883"/>
      <c r="B222" s="1883"/>
      <c r="C222" s="1883"/>
      <c r="D222" s="1883"/>
      <c r="E222" s="1883"/>
      <c r="F222" s="1883"/>
      <c r="G222" s="1883"/>
      <c r="H222" s="1271"/>
      <c r="I222" s="1271"/>
      <c r="J222" s="1883"/>
    </row>
    <row r="223" spans="1:10">
      <c r="A223" s="1883"/>
      <c r="B223" s="1883"/>
      <c r="C223" s="1883"/>
      <c r="D223" s="1883"/>
      <c r="E223" s="1883"/>
      <c r="F223" s="1883"/>
      <c r="G223" s="1883"/>
      <c r="H223" s="1271"/>
      <c r="I223" s="1271"/>
      <c r="J223" s="1883"/>
    </row>
    <row r="224" spans="1:10">
      <c r="A224" s="1883"/>
      <c r="B224" s="1883"/>
      <c r="C224" s="1883"/>
      <c r="D224" s="1883"/>
      <c r="E224" s="1883"/>
      <c r="F224" s="1883"/>
      <c r="G224" s="1883"/>
      <c r="H224" s="1271"/>
      <c r="I224" s="1271"/>
      <c r="J224" s="1883"/>
    </row>
    <row r="225" spans="1:10">
      <c r="A225" s="1883"/>
      <c r="B225" s="1883"/>
      <c r="C225" s="1883"/>
      <c r="D225" s="1883"/>
      <c r="E225" s="1883"/>
      <c r="F225" s="1883"/>
      <c r="G225" s="1883"/>
      <c r="H225" s="1271"/>
      <c r="I225" s="1271"/>
      <c r="J225" s="1883"/>
    </row>
    <row r="226" spans="1:10">
      <c r="A226" s="1883"/>
      <c r="B226" s="1883"/>
      <c r="C226" s="1883"/>
      <c r="D226" s="1883"/>
      <c r="E226" s="1883"/>
      <c r="F226" s="1883"/>
      <c r="G226" s="1883"/>
      <c r="H226" s="1271"/>
      <c r="I226" s="1271"/>
      <c r="J226" s="1883"/>
    </row>
    <row r="227" spans="1:10">
      <c r="A227" s="1883"/>
      <c r="B227" s="1883"/>
      <c r="C227" s="1883"/>
      <c r="D227" s="1883"/>
      <c r="E227" s="1883"/>
      <c r="F227" s="1883"/>
      <c r="G227" s="1883"/>
      <c r="H227" s="1271"/>
      <c r="I227" s="1271"/>
      <c r="J227" s="1883"/>
    </row>
    <row r="228" spans="1:10">
      <c r="A228" s="1883"/>
      <c r="B228" s="1883"/>
      <c r="C228" s="1883"/>
      <c r="D228" s="1883"/>
      <c r="E228" s="1883"/>
      <c r="F228" s="1883"/>
      <c r="G228" s="1883"/>
      <c r="H228" s="1271"/>
      <c r="I228" s="1271"/>
      <c r="J228" s="1883"/>
    </row>
    <row r="229" spans="1:10">
      <c r="A229" s="1883"/>
      <c r="B229" s="1883"/>
      <c r="C229" s="1883"/>
      <c r="D229" s="1883"/>
      <c r="E229" s="1883"/>
      <c r="F229" s="1883"/>
      <c r="G229" s="1883"/>
      <c r="H229" s="1271"/>
      <c r="I229" s="1271"/>
      <c r="J229" s="1883"/>
    </row>
    <row r="230" spans="1:10">
      <c r="A230" s="1883"/>
      <c r="B230" s="1883"/>
      <c r="C230" s="1883"/>
      <c r="D230" s="1883"/>
      <c r="E230" s="1883"/>
      <c r="F230" s="1883"/>
      <c r="G230" s="1883"/>
      <c r="H230" s="1271"/>
      <c r="I230" s="1271"/>
      <c r="J230" s="1883"/>
    </row>
    <row r="231" spans="1:10">
      <c r="A231" s="1883"/>
      <c r="B231" s="1883"/>
      <c r="C231" s="1883"/>
      <c r="D231" s="1883"/>
      <c r="E231" s="1883"/>
      <c r="F231" s="1883"/>
      <c r="G231" s="1883"/>
      <c r="H231" s="1271"/>
      <c r="I231" s="1271"/>
      <c r="J231" s="1883"/>
    </row>
    <row r="232" spans="1:10">
      <c r="A232" s="1883"/>
      <c r="B232" s="1883"/>
      <c r="C232" s="1883"/>
      <c r="D232" s="1883"/>
      <c r="E232" s="1883"/>
      <c r="F232" s="1883"/>
      <c r="G232" s="1883"/>
      <c r="H232" s="1271"/>
      <c r="I232" s="1271"/>
      <c r="J232" s="1883"/>
    </row>
    <row r="233" spans="1:10">
      <c r="A233" s="1883"/>
      <c r="B233" s="1883"/>
      <c r="C233" s="1883"/>
      <c r="D233" s="1883"/>
      <c r="E233" s="1883"/>
      <c r="F233" s="1883"/>
      <c r="G233" s="1883"/>
      <c r="H233" s="1271"/>
      <c r="I233" s="1271"/>
      <c r="J233" s="1883"/>
    </row>
    <row r="234" spans="1:10">
      <c r="A234" s="1883"/>
      <c r="B234" s="1883"/>
      <c r="C234" s="1883"/>
      <c r="D234" s="1883"/>
      <c r="E234" s="1883"/>
      <c r="F234" s="1883"/>
      <c r="G234" s="1883"/>
      <c r="H234" s="1271"/>
      <c r="I234" s="1271"/>
      <c r="J234" s="1883"/>
    </row>
    <row r="235" spans="1:10">
      <c r="A235" s="1883"/>
      <c r="B235" s="1883"/>
      <c r="C235" s="1883"/>
      <c r="D235" s="1883"/>
      <c r="E235" s="1883"/>
      <c r="F235" s="1883"/>
      <c r="G235" s="1883"/>
      <c r="H235" s="1271"/>
      <c r="I235" s="1271"/>
      <c r="J235" s="1883"/>
    </row>
    <row r="236" spans="1:10">
      <c r="A236" s="1883"/>
      <c r="B236" s="1883"/>
      <c r="C236" s="1883"/>
      <c r="D236" s="1883"/>
      <c r="E236" s="1883"/>
      <c r="F236" s="1883"/>
      <c r="G236" s="1883"/>
      <c r="H236" s="1271"/>
      <c r="I236" s="1271"/>
      <c r="J236" s="1883"/>
    </row>
    <row r="237" spans="1:10">
      <c r="A237" s="1883"/>
      <c r="B237" s="1883"/>
      <c r="C237" s="1883"/>
      <c r="D237" s="1883"/>
      <c r="E237" s="1883"/>
      <c r="F237" s="1883"/>
      <c r="G237" s="1883"/>
      <c r="H237" s="1271"/>
      <c r="I237" s="1271"/>
      <c r="J237" s="1883"/>
    </row>
    <row r="238" spans="1:10">
      <c r="A238" s="1883"/>
      <c r="B238" s="1883"/>
      <c r="C238" s="1883"/>
      <c r="D238" s="1883"/>
      <c r="E238" s="1883"/>
      <c r="F238" s="1883"/>
      <c r="G238" s="1883"/>
      <c r="H238" s="1271"/>
      <c r="I238" s="1271"/>
      <c r="J238" s="1883"/>
    </row>
    <row r="239" spans="1:10">
      <c r="A239" s="1883"/>
      <c r="B239" s="1883"/>
      <c r="C239" s="1883"/>
      <c r="D239" s="1883"/>
      <c r="E239" s="1883"/>
      <c r="F239" s="1883"/>
      <c r="G239" s="1883"/>
      <c r="H239" s="1271"/>
      <c r="I239" s="1271"/>
      <c r="J239" s="1883"/>
    </row>
    <row r="240" spans="1:10">
      <c r="A240" s="1883"/>
      <c r="B240" s="1883"/>
      <c r="C240" s="1883"/>
      <c r="D240" s="1883"/>
      <c r="E240" s="1883"/>
      <c r="F240" s="1883"/>
      <c r="G240" s="1883"/>
      <c r="H240" s="1271"/>
      <c r="I240" s="1271"/>
      <c r="J240" s="1883"/>
    </row>
    <row r="241" spans="1:10">
      <c r="A241" s="1883"/>
      <c r="B241" s="1883"/>
      <c r="C241" s="1883"/>
      <c r="D241" s="1883"/>
      <c r="E241" s="1883"/>
      <c r="F241" s="1883"/>
      <c r="G241" s="1883"/>
      <c r="H241" s="1271"/>
      <c r="I241" s="1271"/>
      <c r="J241" s="1883"/>
    </row>
    <row r="242" spans="1:10">
      <c r="A242" s="1883"/>
      <c r="B242" s="1883"/>
      <c r="C242" s="1883"/>
      <c r="D242" s="1883"/>
      <c r="E242" s="1883"/>
      <c r="F242" s="1883"/>
      <c r="G242" s="1883"/>
      <c r="H242" s="1271"/>
      <c r="I242" s="1271"/>
      <c r="J242" s="1883"/>
    </row>
    <row r="243" spans="1:10">
      <c r="A243" s="1883"/>
      <c r="B243" s="1883"/>
      <c r="C243" s="1883"/>
      <c r="D243" s="1883"/>
      <c r="E243" s="1883"/>
      <c r="F243" s="1883"/>
      <c r="G243" s="1883"/>
      <c r="H243" s="1271"/>
      <c r="I243" s="1271"/>
      <c r="J243" s="1883"/>
    </row>
    <row r="244" spans="1:10">
      <c r="A244" s="1883"/>
      <c r="B244" s="1883"/>
      <c r="C244" s="1883"/>
      <c r="D244" s="1883"/>
      <c r="E244" s="1883"/>
      <c r="F244" s="1883"/>
      <c r="G244" s="1883"/>
      <c r="H244" s="1271"/>
      <c r="I244" s="1271"/>
      <c r="J244" s="1883"/>
    </row>
    <row r="245" spans="1:10">
      <c r="A245" s="1883"/>
      <c r="B245" s="1883"/>
      <c r="C245" s="1883"/>
      <c r="D245" s="1883"/>
      <c r="E245" s="1883"/>
      <c r="F245" s="1883"/>
      <c r="G245" s="1883"/>
      <c r="H245" s="1271"/>
      <c r="I245" s="1271"/>
      <c r="J245" s="1883"/>
    </row>
    <row r="246" spans="1:10">
      <c r="A246" s="1883"/>
      <c r="B246" s="1883"/>
      <c r="C246" s="1883"/>
      <c r="D246" s="1883"/>
      <c r="E246" s="1883"/>
      <c r="F246" s="1883"/>
      <c r="G246" s="1883"/>
      <c r="H246" s="1271"/>
      <c r="I246" s="1271"/>
      <c r="J246" s="1883"/>
    </row>
    <row r="247" spans="1:10">
      <c r="A247" s="1883"/>
      <c r="B247" s="1883"/>
      <c r="C247" s="1883"/>
      <c r="D247" s="1883"/>
      <c r="E247" s="1883"/>
      <c r="F247" s="1883"/>
      <c r="G247" s="1883"/>
      <c r="H247" s="1271"/>
      <c r="I247" s="1271"/>
      <c r="J247" s="1883"/>
    </row>
    <row r="248" spans="1:10">
      <c r="A248" s="1883"/>
      <c r="B248" s="1883"/>
      <c r="C248" s="1883"/>
      <c r="D248" s="1883"/>
      <c r="E248" s="1883"/>
      <c r="F248" s="1883"/>
      <c r="G248" s="1883"/>
      <c r="H248" s="1271"/>
      <c r="I248" s="1271"/>
      <c r="J248" s="1883"/>
    </row>
    <row r="249" spans="1:10">
      <c r="A249" s="1883"/>
      <c r="B249" s="1883"/>
      <c r="C249" s="1883"/>
      <c r="D249" s="1883"/>
      <c r="E249" s="1883"/>
      <c r="F249" s="1883"/>
      <c r="G249" s="1883"/>
      <c r="H249" s="1271"/>
      <c r="I249" s="1271"/>
      <c r="J249" s="1883"/>
    </row>
    <row r="250" spans="1:10">
      <c r="A250" s="1883"/>
      <c r="B250" s="1883"/>
      <c r="C250" s="1883"/>
      <c r="D250" s="1883"/>
      <c r="E250" s="1883"/>
      <c r="F250" s="1883"/>
      <c r="G250" s="1883"/>
      <c r="H250" s="1271"/>
      <c r="I250" s="1271"/>
      <c r="J250" s="1883"/>
    </row>
    <row r="251" spans="1:10">
      <c r="A251" s="1883"/>
      <c r="B251" s="1883"/>
      <c r="C251" s="1883"/>
      <c r="D251" s="1883"/>
      <c r="E251" s="1883"/>
      <c r="F251" s="1883"/>
      <c r="G251" s="1883"/>
      <c r="H251" s="1271"/>
      <c r="I251" s="1271"/>
      <c r="J251" s="1883"/>
    </row>
    <row r="252" spans="1:10">
      <c r="A252" s="1883"/>
      <c r="B252" s="1883"/>
      <c r="C252" s="1883"/>
      <c r="D252" s="1883"/>
      <c r="E252" s="1883"/>
      <c r="F252" s="1883"/>
      <c r="G252" s="1883"/>
      <c r="H252" s="1271"/>
      <c r="I252" s="1271"/>
      <c r="J252" s="1883"/>
    </row>
    <row r="253" spans="1:10">
      <c r="A253" s="1883"/>
      <c r="B253" s="1883"/>
      <c r="C253" s="1883"/>
      <c r="D253" s="1883"/>
      <c r="E253" s="1883"/>
      <c r="F253" s="1883"/>
      <c r="G253" s="1883"/>
      <c r="H253" s="1271"/>
      <c r="I253" s="1271"/>
      <c r="J253" s="1883"/>
    </row>
    <row r="254" spans="1:10">
      <c r="A254" s="1883"/>
      <c r="B254" s="1883"/>
      <c r="C254" s="1883"/>
      <c r="D254" s="1883"/>
      <c r="E254" s="1883"/>
      <c r="F254" s="1883"/>
      <c r="G254" s="1883"/>
      <c r="H254" s="1271"/>
      <c r="I254" s="1271"/>
      <c r="J254" s="1883"/>
    </row>
    <row r="255" spans="1:10">
      <c r="A255" s="1883"/>
      <c r="B255" s="1883"/>
      <c r="C255" s="1883"/>
      <c r="D255" s="1883"/>
      <c r="E255" s="1883"/>
      <c r="F255" s="1883"/>
      <c r="G255" s="1883"/>
      <c r="H255" s="1271"/>
      <c r="I255" s="1271"/>
      <c r="J255" s="1883"/>
    </row>
    <row r="256" spans="1:10">
      <c r="A256" s="1883"/>
      <c r="B256" s="1883"/>
      <c r="C256" s="1883"/>
      <c r="D256" s="1883"/>
      <c r="E256" s="1883"/>
      <c r="F256" s="1883"/>
      <c r="G256" s="1883"/>
      <c r="H256" s="1271"/>
      <c r="I256" s="1271"/>
      <c r="J256" s="1883"/>
    </row>
    <row r="257" spans="1:10">
      <c r="A257" s="1883"/>
      <c r="B257" s="1883"/>
      <c r="C257" s="1883"/>
      <c r="D257" s="1883"/>
      <c r="E257" s="1883"/>
      <c r="F257" s="1883"/>
      <c r="G257" s="1883"/>
      <c r="H257" s="1271"/>
      <c r="I257" s="1271"/>
      <c r="J257" s="1883"/>
    </row>
    <row r="258" spans="1:10">
      <c r="A258" s="1883"/>
      <c r="B258" s="1883"/>
      <c r="C258" s="1883"/>
      <c r="D258" s="1883"/>
      <c r="E258" s="1883"/>
      <c r="F258" s="1883"/>
      <c r="G258" s="1883"/>
      <c r="H258" s="1271"/>
      <c r="I258" s="1271"/>
      <c r="J258" s="1883"/>
    </row>
    <row r="259" spans="1:10">
      <c r="A259" s="1883"/>
      <c r="B259" s="1883"/>
      <c r="C259" s="1883"/>
      <c r="D259" s="1883"/>
      <c r="E259" s="1883"/>
      <c r="F259" s="1883"/>
      <c r="G259" s="1883"/>
      <c r="H259" s="1271"/>
      <c r="I259" s="1271"/>
      <c r="J259" s="1883"/>
    </row>
    <row r="260" spans="1:10">
      <c r="A260" s="1883"/>
      <c r="B260" s="1883"/>
      <c r="C260" s="1883"/>
      <c r="D260" s="1883"/>
      <c r="E260" s="1883"/>
      <c r="F260" s="1883"/>
      <c r="G260" s="1883"/>
      <c r="H260" s="1271"/>
      <c r="I260" s="1271"/>
      <c r="J260" s="1883"/>
    </row>
    <row r="261" spans="1:10">
      <c r="A261" s="1883"/>
      <c r="B261" s="1883"/>
      <c r="C261" s="1883"/>
      <c r="D261" s="1883"/>
      <c r="E261" s="1883"/>
      <c r="F261" s="1883"/>
      <c r="G261" s="1883"/>
      <c r="H261" s="1271"/>
      <c r="I261" s="1271"/>
      <c r="J261" s="1883"/>
    </row>
    <row r="262" spans="1:10">
      <c r="A262" s="1883"/>
      <c r="B262" s="1883"/>
      <c r="C262" s="1883"/>
      <c r="D262" s="1883"/>
      <c r="E262" s="1883"/>
      <c r="F262" s="1883"/>
      <c r="G262" s="1883"/>
      <c r="H262" s="1271"/>
      <c r="I262" s="1271"/>
      <c r="J262" s="1883"/>
    </row>
    <row r="263" spans="1:10">
      <c r="A263" s="1883"/>
      <c r="B263" s="1883"/>
      <c r="C263" s="1883"/>
      <c r="D263" s="1883"/>
      <c r="E263" s="1883"/>
      <c r="F263" s="1883"/>
      <c r="G263" s="1883"/>
      <c r="H263" s="1271"/>
      <c r="I263" s="1271"/>
      <c r="J263" s="1883"/>
    </row>
    <row r="264" spans="1:10">
      <c r="A264" s="1883"/>
      <c r="B264" s="1883"/>
      <c r="C264" s="1883"/>
      <c r="D264" s="1883"/>
      <c r="E264" s="1883"/>
      <c r="F264" s="1883"/>
      <c r="G264" s="1883"/>
      <c r="H264" s="1271"/>
      <c r="I264" s="1271"/>
      <c r="J264" s="1883"/>
    </row>
    <row r="265" spans="1:10">
      <c r="A265" s="1883"/>
      <c r="B265" s="1883"/>
      <c r="C265" s="1883"/>
      <c r="D265" s="1883"/>
      <c r="E265" s="1883"/>
      <c r="F265" s="1883"/>
      <c r="G265" s="1883"/>
      <c r="H265" s="1271"/>
      <c r="I265" s="1271"/>
      <c r="J265" s="1883"/>
    </row>
    <row r="266" spans="1:10">
      <c r="A266" s="1883"/>
      <c r="B266" s="1883"/>
      <c r="C266" s="1883"/>
      <c r="D266" s="1883"/>
      <c r="E266" s="1883"/>
      <c r="F266" s="1883"/>
      <c r="G266" s="1883"/>
      <c r="H266" s="1271"/>
      <c r="I266" s="1271"/>
      <c r="J266" s="1883"/>
    </row>
    <row r="267" spans="1:10">
      <c r="A267" s="1883"/>
      <c r="B267" s="1883"/>
      <c r="C267" s="1883"/>
      <c r="D267" s="1883"/>
      <c r="E267" s="1883"/>
      <c r="F267" s="1883"/>
      <c r="G267" s="1883"/>
      <c r="H267" s="1271"/>
      <c r="I267" s="1271"/>
      <c r="J267" s="1883"/>
    </row>
    <row r="268" spans="1:10">
      <c r="A268" s="1883"/>
      <c r="B268" s="1883"/>
      <c r="C268" s="1883"/>
      <c r="D268" s="1883"/>
      <c r="E268" s="1883"/>
      <c r="F268" s="1883"/>
      <c r="G268" s="1883"/>
      <c r="H268" s="1271"/>
      <c r="I268" s="1271"/>
      <c r="J268" s="1883"/>
    </row>
    <row r="269" spans="1:10">
      <c r="A269" s="1883"/>
      <c r="B269" s="1883"/>
      <c r="C269" s="1883"/>
      <c r="D269" s="1883"/>
      <c r="E269" s="1883"/>
      <c r="F269" s="1883"/>
      <c r="G269" s="1883"/>
      <c r="H269" s="1271"/>
      <c r="I269" s="1271"/>
      <c r="J269" s="1883"/>
    </row>
    <row r="270" spans="1:10">
      <c r="A270" s="1883"/>
      <c r="B270" s="1883"/>
      <c r="C270" s="1883"/>
      <c r="D270" s="1883"/>
      <c r="E270" s="1883"/>
      <c r="F270" s="1883"/>
      <c r="G270" s="1883"/>
      <c r="H270" s="1271"/>
      <c r="I270" s="1271"/>
      <c r="J270" s="1883"/>
    </row>
    <row r="271" spans="1:10">
      <c r="A271" s="1883"/>
      <c r="B271" s="1883"/>
      <c r="C271" s="1883"/>
      <c r="D271" s="1883"/>
      <c r="E271" s="1883"/>
      <c r="F271" s="1883"/>
      <c r="G271" s="1883"/>
      <c r="H271" s="1271"/>
      <c r="I271" s="1271"/>
      <c r="J271" s="1883"/>
    </row>
    <row r="272" spans="1:10">
      <c r="A272" s="1883"/>
      <c r="B272" s="1883"/>
      <c r="C272" s="1883"/>
      <c r="D272" s="1883"/>
      <c r="E272" s="1883"/>
      <c r="F272" s="1883"/>
      <c r="G272" s="1883"/>
      <c r="H272" s="1271"/>
      <c r="I272" s="1271"/>
      <c r="J272" s="1883"/>
    </row>
    <row r="273" spans="1:10">
      <c r="A273" s="1883"/>
      <c r="B273" s="1883"/>
      <c r="C273" s="1883"/>
      <c r="D273" s="1883"/>
      <c r="E273" s="1883"/>
      <c r="F273" s="1883"/>
      <c r="G273" s="1883"/>
      <c r="H273" s="1271"/>
      <c r="I273" s="1271"/>
      <c r="J273" s="1883"/>
    </row>
    <row r="274" spans="1:10">
      <c r="A274" s="1883"/>
      <c r="B274" s="1883"/>
      <c r="C274" s="1883"/>
      <c r="D274" s="1883"/>
      <c r="E274" s="1883"/>
      <c r="F274" s="1883"/>
      <c r="G274" s="1883"/>
      <c r="H274" s="1271"/>
      <c r="I274" s="1271"/>
      <c r="J274" s="1883"/>
    </row>
    <row r="275" spans="1:10">
      <c r="A275" s="1883"/>
      <c r="B275" s="1883"/>
      <c r="C275" s="1883"/>
      <c r="D275" s="1883"/>
      <c r="E275" s="1883"/>
      <c r="F275" s="1883"/>
      <c r="G275" s="1883"/>
      <c r="H275" s="1271"/>
      <c r="I275" s="1271"/>
      <c r="J275" s="1883"/>
    </row>
    <row r="276" spans="1:10">
      <c r="A276" s="1883"/>
      <c r="B276" s="1883"/>
      <c r="C276" s="1883"/>
      <c r="D276" s="1883"/>
      <c r="E276" s="1883"/>
      <c r="F276" s="1883"/>
      <c r="G276" s="1883"/>
      <c r="H276" s="1271"/>
      <c r="I276" s="1271"/>
      <c r="J276" s="1883"/>
    </row>
    <row r="277" spans="1:10">
      <c r="A277" s="1883"/>
      <c r="B277" s="1883"/>
      <c r="C277" s="1883"/>
      <c r="D277" s="1883"/>
      <c r="E277" s="1883"/>
      <c r="F277" s="1883"/>
      <c r="G277" s="1883"/>
      <c r="H277" s="1271"/>
      <c r="I277" s="1271"/>
      <c r="J277" s="1883"/>
    </row>
    <row r="278" spans="1:10">
      <c r="A278" s="1883"/>
      <c r="B278" s="1883"/>
      <c r="C278" s="1883"/>
      <c r="D278" s="1883"/>
      <c r="E278" s="1883"/>
      <c r="F278" s="1883"/>
      <c r="G278" s="1883"/>
      <c r="H278" s="1271"/>
      <c r="I278" s="1271"/>
      <c r="J278" s="1883"/>
    </row>
    <row r="279" spans="1:10">
      <c r="A279" s="1883"/>
      <c r="B279" s="1883"/>
      <c r="C279" s="1883"/>
      <c r="D279" s="1883"/>
      <c r="E279" s="1883"/>
      <c r="F279" s="1883"/>
      <c r="G279" s="1883"/>
      <c r="H279" s="1271"/>
      <c r="I279" s="1271"/>
      <c r="J279" s="1883"/>
    </row>
    <row r="280" spans="1:10">
      <c r="A280" s="1883"/>
      <c r="B280" s="1883"/>
      <c r="C280" s="1883"/>
      <c r="D280" s="1883"/>
      <c r="E280" s="1883"/>
      <c r="F280" s="1883"/>
      <c r="G280" s="1883"/>
      <c r="H280" s="1271"/>
      <c r="I280" s="1271"/>
      <c r="J280" s="1883"/>
    </row>
    <row r="281" spans="1:10">
      <c r="A281" s="1883"/>
      <c r="B281" s="1883"/>
      <c r="C281" s="1883"/>
      <c r="D281" s="1883"/>
      <c r="E281" s="1883"/>
      <c r="F281" s="1883"/>
      <c r="G281" s="1883"/>
      <c r="H281" s="1271"/>
      <c r="I281" s="1271"/>
      <c r="J281" s="1883"/>
    </row>
    <row r="282" spans="1:10">
      <c r="A282" s="1883"/>
      <c r="B282" s="1883"/>
      <c r="C282" s="1883"/>
      <c r="D282" s="1883"/>
      <c r="E282" s="1883"/>
      <c r="F282" s="1883"/>
      <c r="G282" s="1883"/>
      <c r="H282" s="1271"/>
      <c r="I282" s="1271"/>
      <c r="J282" s="1883"/>
    </row>
    <row r="283" spans="1:10">
      <c r="A283" s="1883"/>
      <c r="B283" s="1883"/>
      <c r="C283" s="1883"/>
      <c r="D283" s="1883"/>
      <c r="E283" s="1883"/>
      <c r="F283" s="1883"/>
      <c r="G283" s="1883"/>
      <c r="H283" s="1271"/>
      <c r="I283" s="1271"/>
      <c r="J283" s="1883"/>
    </row>
    <row r="284" spans="1:10">
      <c r="A284" s="1883"/>
      <c r="B284" s="1883"/>
      <c r="C284" s="1883"/>
      <c r="D284" s="1883"/>
      <c r="E284" s="1883"/>
      <c r="F284" s="1883"/>
      <c r="G284" s="1883"/>
      <c r="H284" s="1271"/>
      <c r="I284" s="1271"/>
      <c r="J284" s="1883"/>
    </row>
    <row r="285" spans="1:10">
      <c r="A285" s="1883"/>
      <c r="B285" s="1883"/>
      <c r="C285" s="1883"/>
      <c r="D285" s="1883"/>
      <c r="E285" s="1883"/>
      <c r="F285" s="1883"/>
      <c r="G285" s="1883"/>
      <c r="H285" s="1271"/>
      <c r="I285" s="1271"/>
      <c r="J285" s="1883"/>
    </row>
    <row r="286" spans="1:10">
      <c r="A286" s="1883"/>
      <c r="B286" s="1883"/>
      <c r="C286" s="1883"/>
      <c r="D286" s="1883"/>
      <c r="E286" s="1883"/>
      <c r="F286" s="1883"/>
      <c r="G286" s="1883"/>
      <c r="H286" s="1271"/>
      <c r="I286" s="1271"/>
      <c r="J286" s="1883"/>
    </row>
    <row r="287" spans="1:10">
      <c r="A287" s="1883"/>
      <c r="B287" s="1883"/>
      <c r="C287" s="1883"/>
      <c r="D287" s="1883"/>
      <c r="E287" s="1883"/>
      <c r="F287" s="1883"/>
      <c r="G287" s="1883"/>
      <c r="H287" s="1271"/>
      <c r="I287" s="1271"/>
      <c r="J287" s="1883"/>
    </row>
    <row r="288" spans="1:10">
      <c r="A288" s="1883"/>
      <c r="B288" s="1883"/>
      <c r="C288" s="1883"/>
      <c r="D288" s="1883"/>
      <c r="E288" s="1883"/>
      <c r="F288" s="1883"/>
      <c r="G288" s="1883"/>
      <c r="H288" s="1271"/>
      <c r="I288" s="1271"/>
      <c r="J288" s="1883"/>
    </row>
    <row r="289" spans="1:10">
      <c r="A289" s="1883"/>
      <c r="B289" s="1883"/>
      <c r="C289" s="1883"/>
      <c r="D289" s="1883"/>
      <c r="E289" s="1883"/>
      <c r="F289" s="1883"/>
      <c r="G289" s="1883"/>
      <c r="H289" s="1271"/>
      <c r="I289" s="1271"/>
      <c r="J289" s="1883"/>
    </row>
    <row r="290" spans="1:10">
      <c r="A290" s="1883"/>
      <c r="B290" s="1883"/>
      <c r="C290" s="1883"/>
      <c r="D290" s="1883"/>
      <c r="E290" s="1883"/>
      <c r="F290" s="1883"/>
      <c r="G290" s="1883"/>
      <c r="H290" s="1271"/>
      <c r="I290" s="1271"/>
      <c r="J290" s="1883"/>
    </row>
    <row r="291" spans="1:10">
      <c r="A291" s="1883"/>
      <c r="B291" s="1883"/>
      <c r="C291" s="1883"/>
      <c r="D291" s="1883"/>
      <c r="E291" s="1883"/>
      <c r="F291" s="1883"/>
      <c r="G291" s="1883"/>
      <c r="H291" s="1271"/>
      <c r="I291" s="1271"/>
      <c r="J291" s="1883"/>
    </row>
    <row r="292" spans="1:10">
      <c r="A292" s="1883"/>
      <c r="B292" s="1883"/>
      <c r="C292" s="1883"/>
      <c r="D292" s="1883"/>
      <c r="E292" s="1883"/>
      <c r="F292" s="1883"/>
      <c r="G292" s="1883"/>
      <c r="H292" s="1271"/>
      <c r="I292" s="1271"/>
      <c r="J292" s="1883"/>
    </row>
    <row r="293" spans="1:10">
      <c r="A293" s="1883"/>
      <c r="B293" s="1883"/>
      <c r="C293" s="1883"/>
      <c r="D293" s="1883"/>
      <c r="E293" s="1883"/>
      <c r="F293" s="1883"/>
      <c r="G293" s="1883"/>
      <c r="H293" s="1271"/>
      <c r="I293" s="1271"/>
      <c r="J293" s="1883"/>
    </row>
    <row r="294" spans="1:10">
      <c r="A294" s="1883"/>
      <c r="B294" s="1883"/>
      <c r="C294" s="1883"/>
      <c r="D294" s="1883"/>
      <c r="E294" s="1883"/>
      <c r="F294" s="1883"/>
      <c r="G294" s="1883"/>
      <c r="H294" s="1271"/>
      <c r="I294" s="1271"/>
      <c r="J294" s="1883"/>
    </row>
    <row r="295" spans="1:10">
      <c r="A295" s="1883"/>
      <c r="B295" s="1883"/>
      <c r="C295" s="1883"/>
      <c r="D295" s="1883"/>
      <c r="E295" s="1883"/>
      <c r="F295" s="1883"/>
      <c r="G295" s="1883"/>
      <c r="H295" s="1271"/>
      <c r="I295" s="1271"/>
      <c r="J295" s="1883"/>
    </row>
    <row r="296" spans="1:10">
      <c r="A296" s="1883"/>
      <c r="B296" s="1883"/>
      <c r="C296" s="1883"/>
      <c r="D296" s="1883"/>
      <c r="E296" s="1883"/>
      <c r="F296" s="1883"/>
      <c r="G296" s="1883"/>
      <c r="H296" s="1271"/>
      <c r="I296" s="1271"/>
      <c r="J296" s="1883"/>
    </row>
    <row r="297" spans="1:10">
      <c r="A297" s="1883"/>
      <c r="B297" s="1883"/>
      <c r="C297" s="1883"/>
      <c r="D297" s="1883"/>
      <c r="E297" s="1883"/>
      <c r="F297" s="1883"/>
      <c r="G297" s="1883"/>
      <c r="H297" s="1271"/>
      <c r="I297" s="1271"/>
      <c r="J297" s="1883"/>
    </row>
    <row r="298" spans="1:10">
      <c r="A298" s="1883"/>
      <c r="B298" s="1883"/>
      <c r="C298" s="1883"/>
      <c r="D298" s="1883"/>
      <c r="E298" s="1883"/>
      <c r="F298" s="1883"/>
      <c r="G298" s="1883"/>
      <c r="H298" s="1271"/>
      <c r="I298" s="1271"/>
      <c r="J298" s="1883"/>
    </row>
    <row r="299" spans="1:10">
      <c r="A299" s="1883"/>
      <c r="B299" s="1883"/>
      <c r="C299" s="1883"/>
      <c r="D299" s="1883"/>
      <c r="E299" s="1883"/>
      <c r="F299" s="1883"/>
      <c r="G299" s="1883"/>
      <c r="H299" s="1271"/>
      <c r="I299" s="1271"/>
      <c r="J299" s="1883"/>
    </row>
    <row r="300" spans="1:10">
      <c r="A300" s="1883"/>
      <c r="B300" s="1883"/>
      <c r="C300" s="1883"/>
      <c r="D300" s="1883"/>
      <c r="E300" s="1883"/>
      <c r="F300" s="1883"/>
      <c r="G300" s="1883"/>
      <c r="H300" s="1271"/>
      <c r="I300" s="1271"/>
      <c r="J300" s="1883"/>
    </row>
    <row r="301" spans="1:10">
      <c r="A301" s="1883"/>
      <c r="B301" s="1883"/>
      <c r="C301" s="1883"/>
      <c r="D301" s="1883"/>
      <c r="E301" s="1883"/>
      <c r="F301" s="1883"/>
      <c r="G301" s="1883"/>
      <c r="H301" s="1271"/>
      <c r="I301" s="1271"/>
      <c r="J301" s="1883"/>
    </row>
    <row r="302" spans="1:10">
      <c r="A302" s="1883"/>
      <c r="B302" s="1883"/>
      <c r="C302" s="1883"/>
      <c r="D302" s="1883"/>
      <c r="E302" s="1883"/>
      <c r="F302" s="1883"/>
      <c r="G302" s="1883"/>
      <c r="H302" s="1271"/>
      <c r="I302" s="1271"/>
      <c r="J302" s="1883"/>
    </row>
    <row r="303" spans="1:10">
      <c r="A303" s="1883"/>
      <c r="B303" s="1883"/>
      <c r="C303" s="1883"/>
      <c r="D303" s="1883"/>
      <c r="E303" s="1883"/>
      <c r="F303" s="1883"/>
      <c r="G303" s="1883"/>
      <c r="H303" s="1271"/>
      <c r="I303" s="1271"/>
      <c r="J303" s="1883"/>
    </row>
    <row r="304" spans="1:10">
      <c r="A304" s="1883"/>
      <c r="B304" s="1883"/>
      <c r="C304" s="1883"/>
      <c r="D304" s="1883"/>
      <c r="E304" s="1883"/>
      <c r="F304" s="1883"/>
      <c r="G304" s="1883"/>
      <c r="H304" s="1271"/>
      <c r="I304" s="1271"/>
      <c r="J304" s="1883"/>
    </row>
    <row r="305" spans="1:10">
      <c r="A305" s="1883"/>
      <c r="B305" s="1883"/>
      <c r="C305" s="1883"/>
      <c r="D305" s="1883"/>
      <c r="E305" s="1883"/>
      <c r="F305" s="1883"/>
      <c r="G305" s="1883"/>
      <c r="H305" s="1271"/>
      <c r="I305" s="1271"/>
      <c r="J305" s="1883"/>
    </row>
    <row r="306" spans="1:10">
      <c r="A306" s="1883"/>
      <c r="B306" s="1883"/>
      <c r="C306" s="1883"/>
      <c r="D306" s="1883"/>
      <c r="E306" s="1883"/>
      <c r="F306" s="1883"/>
      <c r="G306" s="1883"/>
      <c r="H306" s="1271"/>
      <c r="I306" s="1271"/>
      <c r="J306" s="1883"/>
    </row>
    <row r="307" spans="1:10">
      <c r="A307" s="1883"/>
      <c r="B307" s="1883"/>
      <c r="C307" s="1883"/>
      <c r="D307" s="1883"/>
      <c r="E307" s="1883"/>
      <c r="F307" s="1883"/>
      <c r="G307" s="1883"/>
      <c r="H307" s="1271"/>
      <c r="I307" s="1271"/>
      <c r="J307" s="1883"/>
    </row>
    <row r="308" spans="1:10">
      <c r="A308" s="1883"/>
      <c r="B308" s="1883"/>
      <c r="C308" s="1883"/>
      <c r="D308" s="1883"/>
      <c r="E308" s="1883"/>
      <c r="F308" s="1883"/>
      <c r="G308" s="1883"/>
      <c r="H308" s="1271"/>
      <c r="I308" s="1271"/>
      <c r="J308" s="1883"/>
    </row>
    <row r="309" spans="1:10">
      <c r="A309" s="1883"/>
      <c r="B309" s="1883"/>
      <c r="C309" s="1883"/>
      <c r="D309" s="1883"/>
      <c r="E309" s="1883"/>
      <c r="F309" s="1883"/>
      <c r="G309" s="1883"/>
      <c r="H309" s="1271"/>
      <c r="I309" s="1271"/>
      <c r="J309" s="1883"/>
    </row>
    <row r="310" spans="1:10">
      <c r="A310" s="1883"/>
      <c r="B310" s="1883"/>
      <c r="C310" s="1883"/>
      <c r="D310" s="1883"/>
      <c r="E310" s="1883"/>
      <c r="F310" s="1883"/>
      <c r="G310" s="1883"/>
      <c r="H310" s="1271"/>
      <c r="I310" s="1271"/>
      <c r="J310" s="1883"/>
    </row>
    <row r="311" spans="1:10">
      <c r="A311" s="1883"/>
      <c r="B311" s="1883"/>
      <c r="C311" s="1883"/>
      <c r="D311" s="1883"/>
      <c r="E311" s="1883"/>
      <c r="F311" s="1883"/>
      <c r="G311" s="1883"/>
      <c r="H311" s="1271"/>
      <c r="I311" s="1271"/>
      <c r="J311" s="1883"/>
    </row>
    <row r="312" spans="1:10">
      <c r="A312" s="1883"/>
      <c r="B312" s="1883"/>
      <c r="C312" s="1883"/>
      <c r="D312" s="1883"/>
      <c r="E312" s="1883"/>
      <c r="F312" s="1883"/>
      <c r="G312" s="1883"/>
      <c r="H312" s="1271"/>
      <c r="I312" s="1271"/>
      <c r="J312" s="1883"/>
    </row>
    <row r="313" spans="1:10">
      <c r="A313" s="1883"/>
      <c r="B313" s="1883"/>
      <c r="C313" s="1883"/>
      <c r="D313" s="1883"/>
      <c r="E313" s="1883"/>
      <c r="F313" s="1883"/>
      <c r="G313" s="1883"/>
      <c r="H313" s="1271"/>
      <c r="I313" s="1271"/>
      <c r="J313" s="1883"/>
    </row>
    <row r="314" spans="1:10">
      <c r="A314" s="1883"/>
      <c r="B314" s="1883"/>
      <c r="C314" s="1883"/>
      <c r="D314" s="1883"/>
      <c r="E314" s="1883"/>
      <c r="F314" s="1883"/>
      <c r="G314" s="1883"/>
      <c r="H314" s="1271"/>
      <c r="I314" s="1271"/>
      <c r="J314" s="1883"/>
    </row>
    <row r="315" spans="1:10">
      <c r="A315" s="1883"/>
      <c r="B315" s="1883"/>
      <c r="C315" s="1883"/>
      <c r="D315" s="1883"/>
      <c r="E315" s="1883"/>
      <c r="F315" s="1883"/>
      <c r="G315" s="1883"/>
      <c r="H315" s="1271"/>
      <c r="I315" s="1271"/>
      <c r="J315" s="1883"/>
    </row>
    <row r="316" spans="1:10">
      <c r="A316" s="1883"/>
      <c r="B316" s="1883"/>
      <c r="C316" s="1883"/>
      <c r="D316" s="1883"/>
      <c r="E316" s="1883"/>
      <c r="F316" s="1883"/>
      <c r="G316" s="1883"/>
      <c r="H316" s="1271"/>
      <c r="I316" s="1271"/>
      <c r="J316" s="1883"/>
    </row>
    <row r="317" spans="1:10">
      <c r="A317" s="1883"/>
      <c r="B317" s="1883"/>
      <c r="C317" s="1883"/>
      <c r="D317" s="1883"/>
      <c r="E317" s="1883"/>
      <c r="F317" s="1883"/>
      <c r="G317" s="1883"/>
      <c r="H317" s="1271"/>
      <c r="I317" s="1271"/>
      <c r="J317" s="1883"/>
    </row>
    <row r="318" spans="1:10">
      <c r="A318" s="1883"/>
      <c r="B318" s="1883"/>
      <c r="C318" s="1883"/>
      <c r="D318" s="1883"/>
      <c r="E318" s="1883"/>
      <c r="F318" s="1883"/>
      <c r="G318" s="1883"/>
      <c r="H318" s="1271"/>
      <c r="I318" s="1271"/>
      <c r="J318" s="1883"/>
    </row>
    <row r="319" spans="1:10">
      <c r="A319" s="1883"/>
      <c r="B319" s="1883"/>
      <c r="C319" s="1883"/>
      <c r="D319" s="1883"/>
      <c r="E319" s="1883"/>
      <c r="F319" s="1883"/>
      <c r="G319" s="1883"/>
      <c r="H319" s="1271"/>
      <c r="I319" s="1271"/>
      <c r="J319" s="1883"/>
    </row>
    <row r="320" spans="1:10">
      <c r="A320" s="1883"/>
      <c r="B320" s="1883"/>
      <c r="C320" s="1883"/>
      <c r="D320" s="1883"/>
      <c r="E320" s="1883"/>
      <c r="F320" s="1883"/>
      <c r="G320" s="1883"/>
      <c r="H320" s="1271"/>
      <c r="I320" s="1271"/>
      <c r="J320" s="1883"/>
    </row>
    <row r="321" spans="1:10">
      <c r="A321" s="1883"/>
      <c r="B321" s="1883"/>
      <c r="C321" s="1883"/>
      <c r="D321" s="1883"/>
      <c r="E321" s="1883"/>
      <c r="F321" s="1883"/>
      <c r="G321" s="1883"/>
      <c r="H321" s="1271"/>
      <c r="I321" s="1271"/>
      <c r="J321" s="1883"/>
    </row>
    <row r="322" spans="1:10">
      <c r="A322" s="1883"/>
      <c r="B322" s="1883"/>
      <c r="C322" s="1883"/>
      <c r="D322" s="1883"/>
      <c r="E322" s="1883"/>
      <c r="F322" s="1883"/>
      <c r="G322" s="1883"/>
      <c r="H322" s="1271"/>
      <c r="I322" s="1271"/>
      <c r="J322" s="1883"/>
    </row>
    <row r="323" spans="1:10">
      <c r="A323" s="1883"/>
      <c r="B323" s="1883"/>
      <c r="C323" s="1883"/>
      <c r="D323" s="1883"/>
      <c r="E323" s="1883"/>
      <c r="F323" s="1883"/>
      <c r="G323" s="1883"/>
      <c r="H323" s="1271"/>
      <c r="I323" s="1271"/>
      <c r="J323" s="1883"/>
    </row>
    <row r="324" spans="1:10">
      <c r="A324" s="1883"/>
      <c r="B324" s="1883"/>
      <c r="C324" s="1883"/>
      <c r="D324" s="1883"/>
      <c r="E324" s="1883"/>
      <c r="F324" s="1883"/>
      <c r="G324" s="1883"/>
      <c r="H324" s="1271"/>
      <c r="I324" s="1271"/>
      <c r="J324" s="1883"/>
    </row>
    <row r="325" spans="1:10">
      <c r="A325" s="1883"/>
      <c r="B325" s="1883"/>
      <c r="C325" s="1883"/>
      <c r="D325" s="1883"/>
      <c r="E325" s="1883"/>
      <c r="F325" s="1883"/>
      <c r="G325" s="1883"/>
      <c r="H325" s="1271"/>
      <c r="I325" s="1271"/>
      <c r="J325" s="1883"/>
    </row>
    <row r="326" spans="1:10">
      <c r="A326" s="1883"/>
      <c r="B326" s="1883"/>
      <c r="C326" s="1883"/>
      <c r="D326" s="1883"/>
      <c r="E326" s="1883"/>
      <c r="F326" s="1883"/>
      <c r="G326" s="1883"/>
      <c r="H326" s="1271"/>
      <c r="I326" s="1271"/>
      <c r="J326" s="1883"/>
    </row>
    <row r="327" spans="1:10">
      <c r="A327" s="1883"/>
      <c r="B327" s="1883"/>
      <c r="C327" s="1883"/>
      <c r="D327" s="1883"/>
      <c r="E327" s="1883"/>
      <c r="F327" s="1883"/>
      <c r="G327" s="1883"/>
      <c r="H327" s="1271"/>
      <c r="I327" s="1271"/>
      <c r="J327" s="1883"/>
    </row>
    <row r="328" spans="1:10">
      <c r="A328" s="1883"/>
      <c r="B328" s="1883"/>
      <c r="C328" s="1883"/>
      <c r="D328" s="1883"/>
      <c r="E328" s="1883"/>
      <c r="F328" s="1883"/>
      <c r="G328" s="1883"/>
      <c r="H328" s="1271"/>
      <c r="I328" s="1271"/>
      <c r="J328" s="1883"/>
    </row>
    <row r="329" spans="1:10">
      <c r="A329" s="1883"/>
      <c r="B329" s="1883"/>
      <c r="C329" s="1883"/>
      <c r="D329" s="1883"/>
      <c r="E329" s="1883"/>
      <c r="F329" s="1883"/>
      <c r="G329" s="1883"/>
      <c r="H329" s="1271"/>
      <c r="I329" s="1271"/>
      <c r="J329" s="1883"/>
    </row>
    <row r="330" spans="1:10">
      <c r="A330" s="1883"/>
      <c r="B330" s="1883"/>
      <c r="C330" s="1883"/>
      <c r="D330" s="1883"/>
      <c r="E330" s="1883"/>
      <c r="F330" s="1883"/>
      <c r="G330" s="1883"/>
      <c r="H330" s="1271"/>
      <c r="I330" s="1271"/>
      <c r="J330" s="1883"/>
    </row>
    <row r="331" spans="1:10">
      <c r="A331" s="1883"/>
      <c r="B331" s="1883"/>
      <c r="C331" s="1883"/>
      <c r="D331" s="1883"/>
      <c r="E331" s="1883"/>
      <c r="F331" s="1883"/>
      <c r="G331" s="1883"/>
      <c r="H331" s="1271"/>
      <c r="I331" s="1271"/>
      <c r="J331" s="1883"/>
    </row>
    <row r="332" spans="1:10">
      <c r="A332" s="1883"/>
      <c r="B332" s="1883"/>
      <c r="C332" s="1883"/>
      <c r="D332" s="1883"/>
      <c r="E332" s="1883"/>
      <c r="F332" s="1883"/>
      <c r="G332" s="1883"/>
      <c r="H332" s="1271"/>
      <c r="I332" s="1271"/>
      <c r="J332" s="1883"/>
    </row>
    <row r="333" spans="1:10">
      <c r="A333" s="1883"/>
      <c r="B333" s="1883"/>
      <c r="C333" s="1883"/>
      <c r="D333" s="1883"/>
      <c r="E333" s="1883"/>
      <c r="F333" s="1883"/>
      <c r="G333" s="1883"/>
      <c r="H333" s="1271"/>
      <c r="I333" s="1271"/>
      <c r="J333" s="1883"/>
    </row>
    <row r="334" spans="1:10">
      <c r="A334" s="1883"/>
      <c r="B334" s="1883"/>
      <c r="C334" s="1883"/>
      <c r="D334" s="1883"/>
      <c r="E334" s="1883"/>
      <c r="F334" s="1883"/>
      <c r="G334" s="1883"/>
      <c r="H334" s="1271"/>
      <c r="I334" s="1271"/>
      <c r="J334" s="1883"/>
    </row>
    <row r="335" spans="1:10">
      <c r="A335" s="1883"/>
      <c r="B335" s="1883"/>
      <c r="C335" s="1883"/>
      <c r="D335" s="1883"/>
      <c r="E335" s="1883"/>
      <c r="F335" s="1883"/>
      <c r="G335" s="1883"/>
      <c r="H335" s="1271"/>
      <c r="I335" s="1271"/>
      <c r="J335" s="1883"/>
    </row>
    <row r="336" spans="1:10">
      <c r="A336" s="1883"/>
      <c r="B336" s="1883"/>
      <c r="C336" s="1883"/>
      <c r="D336" s="1883"/>
      <c r="E336" s="1883"/>
      <c r="F336" s="1883"/>
      <c r="G336" s="1883"/>
      <c r="H336" s="1271"/>
      <c r="I336" s="1271"/>
      <c r="J336" s="1883"/>
    </row>
    <row r="337" spans="1:10">
      <c r="A337" s="1883"/>
      <c r="B337" s="1883"/>
      <c r="C337" s="1883"/>
      <c r="D337" s="1883"/>
      <c r="E337" s="1883"/>
      <c r="F337" s="1883"/>
      <c r="G337" s="1883"/>
      <c r="H337" s="1271"/>
      <c r="I337" s="1271"/>
      <c r="J337" s="1883"/>
    </row>
    <row r="338" spans="1:10">
      <c r="A338" s="1883"/>
      <c r="B338" s="1883"/>
      <c r="C338" s="1883"/>
      <c r="D338" s="1883"/>
      <c r="E338" s="1883"/>
      <c r="F338" s="1883"/>
      <c r="G338" s="1883"/>
      <c r="H338" s="1271"/>
      <c r="I338" s="1271"/>
      <c r="J338" s="1883"/>
    </row>
    <row r="339" spans="1:10">
      <c r="A339" s="1883"/>
      <c r="B339" s="1883"/>
      <c r="C339" s="1883"/>
      <c r="D339" s="1883"/>
      <c r="E339" s="1883"/>
      <c r="F339" s="1883"/>
      <c r="G339" s="1883"/>
      <c r="H339" s="1271"/>
      <c r="I339" s="1271"/>
      <c r="J339" s="1883"/>
    </row>
    <row r="340" spans="1:10">
      <c r="A340" s="1883"/>
      <c r="B340" s="1883"/>
      <c r="C340" s="1883"/>
      <c r="D340" s="1883"/>
      <c r="E340" s="1883"/>
      <c r="F340" s="1883"/>
      <c r="G340" s="1883"/>
      <c r="H340" s="1271"/>
      <c r="I340" s="1271"/>
      <c r="J340" s="1883"/>
    </row>
    <row r="341" spans="1:10">
      <c r="A341" s="1883"/>
      <c r="B341" s="1883"/>
      <c r="C341" s="1883"/>
      <c r="D341" s="1883"/>
      <c r="E341" s="1883"/>
      <c r="F341" s="1883"/>
      <c r="G341" s="1883"/>
      <c r="H341" s="1271"/>
      <c r="I341" s="1271"/>
      <c r="J341" s="1883"/>
    </row>
    <row r="342" spans="1:10">
      <c r="A342" s="1883"/>
      <c r="B342" s="1883"/>
      <c r="C342" s="1883"/>
      <c r="D342" s="1883"/>
      <c r="E342" s="1883"/>
      <c r="F342" s="1883"/>
      <c r="G342" s="1883"/>
      <c r="H342" s="1271"/>
      <c r="I342" s="1271"/>
      <c r="J342" s="1883"/>
    </row>
    <row r="343" spans="1:10">
      <c r="A343" s="1883"/>
      <c r="B343" s="1883"/>
      <c r="C343" s="1883"/>
      <c r="D343" s="1883"/>
      <c r="E343" s="1883"/>
      <c r="F343" s="1883"/>
      <c r="G343" s="1883"/>
      <c r="H343" s="1271"/>
      <c r="I343" s="1271"/>
      <c r="J343" s="1883"/>
    </row>
    <row r="344" spans="1:10">
      <c r="A344" s="1883"/>
      <c r="B344" s="1883"/>
      <c r="C344" s="1883"/>
      <c r="D344" s="1883"/>
      <c r="E344" s="1883"/>
      <c r="F344" s="1883"/>
      <c r="G344" s="1883"/>
      <c r="H344" s="1271"/>
      <c r="I344" s="1271"/>
      <c r="J344" s="1883"/>
    </row>
    <row r="345" spans="1:10">
      <c r="A345" s="1883"/>
      <c r="B345" s="1883"/>
      <c r="C345" s="1883"/>
      <c r="D345" s="1883"/>
      <c r="E345" s="1883"/>
      <c r="F345" s="1883"/>
      <c r="G345" s="1883"/>
      <c r="H345" s="1271"/>
      <c r="I345" s="1271"/>
      <c r="J345" s="1883"/>
    </row>
    <row r="346" spans="1:10">
      <c r="A346" s="1883"/>
      <c r="B346" s="1883"/>
      <c r="C346" s="1883"/>
      <c r="D346" s="1883"/>
      <c r="E346" s="1883"/>
      <c r="F346" s="1883"/>
      <c r="G346" s="1883"/>
      <c r="H346" s="1271"/>
      <c r="I346" s="1271"/>
      <c r="J346" s="1883"/>
    </row>
    <row r="347" spans="1:10">
      <c r="A347" s="1883"/>
      <c r="B347" s="1883"/>
      <c r="C347" s="1883"/>
      <c r="D347" s="1883"/>
      <c r="E347" s="1883"/>
      <c r="F347" s="1883"/>
      <c r="G347" s="1883"/>
      <c r="H347" s="1271"/>
      <c r="I347" s="1271"/>
      <c r="J347" s="1883"/>
    </row>
    <row r="348" spans="1:10">
      <c r="A348" s="1883"/>
      <c r="B348" s="1883"/>
      <c r="C348" s="1883"/>
      <c r="D348" s="1883"/>
      <c r="E348" s="1883"/>
      <c r="F348" s="1883"/>
      <c r="G348" s="1883"/>
      <c r="H348" s="1271"/>
      <c r="I348" s="1271"/>
      <c r="J348" s="1883"/>
    </row>
    <row r="349" spans="1:10">
      <c r="A349" s="1883"/>
      <c r="B349" s="1883"/>
      <c r="C349" s="1883"/>
      <c r="D349" s="1883"/>
      <c r="E349" s="1883"/>
      <c r="F349" s="1883"/>
      <c r="G349" s="1883"/>
      <c r="H349" s="1271"/>
      <c r="I349" s="1271"/>
      <c r="J349" s="1883"/>
    </row>
    <row r="350" spans="1:10">
      <c r="A350" s="1883"/>
      <c r="B350" s="1883"/>
      <c r="C350" s="1883"/>
      <c r="D350" s="1883"/>
      <c r="E350" s="1883"/>
      <c r="F350" s="1883"/>
      <c r="G350" s="1883"/>
      <c r="H350" s="1271"/>
      <c r="I350" s="1271"/>
      <c r="J350" s="1883"/>
    </row>
    <row r="351" spans="1:10">
      <c r="A351" s="1883"/>
      <c r="B351" s="1883"/>
      <c r="C351" s="1883"/>
      <c r="D351" s="1883"/>
      <c r="E351" s="1883"/>
      <c r="F351" s="1883"/>
      <c r="G351" s="1883"/>
      <c r="H351" s="1271"/>
      <c r="I351" s="1271"/>
      <c r="J351" s="1883"/>
    </row>
    <row r="352" spans="1:10">
      <c r="A352" s="1883"/>
      <c r="B352" s="1883"/>
      <c r="C352" s="1883"/>
      <c r="D352" s="1883"/>
      <c r="E352" s="1883"/>
      <c r="F352" s="1883"/>
      <c r="G352" s="1883"/>
      <c r="H352" s="1271"/>
      <c r="I352" s="1271"/>
      <c r="J352" s="1883"/>
    </row>
    <row r="353" spans="1:10">
      <c r="A353" s="1883"/>
      <c r="B353" s="1883"/>
      <c r="C353" s="1883"/>
      <c r="D353" s="1883"/>
      <c r="E353" s="1883"/>
      <c r="F353" s="1883"/>
      <c r="G353" s="1883"/>
      <c r="H353" s="1271"/>
      <c r="I353" s="1271"/>
      <c r="J353" s="1883"/>
    </row>
    <row r="354" spans="1:10">
      <c r="A354" s="1883"/>
      <c r="B354" s="1883"/>
      <c r="C354" s="1883"/>
      <c r="D354" s="1883"/>
      <c r="E354" s="1883"/>
      <c r="F354" s="1883"/>
      <c r="G354" s="1883"/>
      <c r="H354" s="1271"/>
      <c r="I354" s="1271"/>
      <c r="J354" s="1883"/>
    </row>
    <row r="355" spans="1:10">
      <c r="A355" s="1883"/>
      <c r="B355" s="1883"/>
      <c r="C355" s="1883"/>
      <c r="D355" s="1883"/>
      <c r="E355" s="1883"/>
      <c r="F355" s="1883"/>
      <c r="G355" s="1883"/>
      <c r="H355" s="1271"/>
      <c r="I355" s="1271"/>
      <c r="J355" s="1883"/>
    </row>
    <row r="356" spans="1:10">
      <c r="A356" s="1883"/>
      <c r="B356" s="1883"/>
      <c r="C356" s="1883"/>
      <c r="D356" s="1883"/>
      <c r="E356" s="1883"/>
      <c r="F356" s="1883"/>
      <c r="G356" s="1883"/>
      <c r="H356" s="1271"/>
      <c r="I356" s="1271"/>
      <c r="J356" s="1883"/>
    </row>
    <row r="357" spans="1:10">
      <c r="A357" s="1883"/>
      <c r="B357" s="1883"/>
      <c r="C357" s="1883"/>
      <c r="D357" s="1883"/>
      <c r="E357" s="1883"/>
      <c r="F357" s="1883"/>
      <c r="G357" s="1883"/>
      <c r="H357" s="1271"/>
      <c r="I357" s="1271"/>
      <c r="J357" s="1883"/>
    </row>
    <row r="358" spans="1:10">
      <c r="A358" s="1883"/>
      <c r="B358" s="1883"/>
      <c r="C358" s="1883"/>
      <c r="D358" s="1883"/>
      <c r="E358" s="1883"/>
      <c r="F358" s="1883"/>
      <c r="G358" s="1883"/>
      <c r="H358" s="1271"/>
      <c r="I358" s="1271"/>
      <c r="J358" s="1883"/>
    </row>
    <row r="359" spans="1:10">
      <c r="A359" s="1883"/>
      <c r="B359" s="1883"/>
      <c r="C359" s="1883"/>
      <c r="D359" s="1883"/>
      <c r="E359" s="1883"/>
      <c r="F359" s="1883"/>
      <c r="G359" s="1883"/>
      <c r="H359" s="1271"/>
      <c r="I359" s="1271"/>
      <c r="J359" s="1883"/>
    </row>
    <row r="360" spans="1:10">
      <c r="A360" s="1883"/>
      <c r="B360" s="1883"/>
      <c r="C360" s="1883"/>
      <c r="D360" s="1883"/>
      <c r="E360" s="1883"/>
      <c r="F360" s="1883"/>
      <c r="G360" s="1883"/>
      <c r="H360" s="1271"/>
      <c r="I360" s="1271"/>
      <c r="J360" s="1883"/>
    </row>
    <row r="361" spans="1:10">
      <c r="A361" s="1883"/>
      <c r="B361" s="1883"/>
      <c r="C361" s="1883"/>
      <c r="D361" s="1883"/>
      <c r="E361" s="1883"/>
      <c r="F361" s="1883"/>
      <c r="G361" s="1883"/>
      <c r="H361" s="1271"/>
      <c r="I361" s="1271"/>
      <c r="J361" s="1883"/>
    </row>
    <row r="362" spans="1:10">
      <c r="A362" s="1883"/>
      <c r="B362" s="1883"/>
      <c r="C362" s="1883"/>
      <c r="D362" s="1883"/>
      <c r="E362" s="1883"/>
      <c r="F362" s="1883"/>
      <c r="G362" s="1883"/>
      <c r="H362" s="1271"/>
      <c r="I362" s="1271"/>
      <c r="J362" s="1883"/>
    </row>
    <row r="363" spans="1:10">
      <c r="A363" s="1883"/>
      <c r="B363" s="1883"/>
      <c r="C363" s="1883"/>
      <c r="D363" s="1883"/>
      <c r="E363" s="1883"/>
      <c r="F363" s="1883"/>
      <c r="G363" s="1883"/>
      <c r="H363" s="1271"/>
      <c r="I363" s="1271"/>
      <c r="J363" s="1883"/>
    </row>
    <row r="364" spans="1:10">
      <c r="A364" s="1883"/>
      <c r="B364" s="1883"/>
      <c r="C364" s="1883"/>
      <c r="D364" s="1883"/>
      <c r="E364" s="1883"/>
      <c r="F364" s="1883"/>
      <c r="G364" s="1883"/>
      <c r="H364" s="1271"/>
      <c r="I364" s="1271"/>
      <c r="J364" s="1883"/>
    </row>
    <row r="365" spans="1:10">
      <c r="A365" s="1883"/>
      <c r="B365" s="1883"/>
      <c r="C365" s="1883"/>
      <c r="D365" s="1883"/>
      <c r="E365" s="1883"/>
      <c r="F365" s="1883"/>
      <c r="G365" s="1883"/>
      <c r="H365" s="1271"/>
      <c r="I365" s="1271"/>
      <c r="J365" s="1883"/>
    </row>
    <row r="366" spans="1:10">
      <c r="A366" s="1883"/>
      <c r="B366" s="1883"/>
      <c r="C366" s="1883"/>
      <c r="D366" s="1883"/>
      <c r="E366" s="1883"/>
      <c r="F366" s="1883"/>
      <c r="G366" s="1883"/>
      <c r="H366" s="1271"/>
      <c r="I366" s="1271"/>
      <c r="J366" s="1883"/>
    </row>
    <row r="367" spans="1:10">
      <c r="A367" s="1883"/>
      <c r="B367" s="1883"/>
      <c r="C367" s="1883"/>
      <c r="D367" s="1883"/>
      <c r="E367" s="1883"/>
      <c r="F367" s="1883"/>
      <c r="G367" s="1883"/>
      <c r="H367" s="1271"/>
      <c r="I367" s="1271"/>
      <c r="J367" s="1883"/>
    </row>
    <row r="368" spans="1:10">
      <c r="A368" s="1883"/>
      <c r="B368" s="1883"/>
      <c r="C368" s="1883"/>
      <c r="D368" s="1883"/>
      <c r="E368" s="1883"/>
      <c r="F368" s="1883"/>
      <c r="G368" s="1883"/>
      <c r="H368" s="1271"/>
      <c r="I368" s="1271"/>
      <c r="J368" s="1883"/>
    </row>
    <row r="369" spans="1:10">
      <c r="A369" s="1883"/>
      <c r="B369" s="1883"/>
      <c r="C369" s="1883"/>
      <c r="D369" s="1883"/>
      <c r="E369" s="1883"/>
      <c r="F369" s="1883"/>
      <c r="G369" s="1883"/>
      <c r="H369" s="1271"/>
      <c r="I369" s="1271"/>
      <c r="J369" s="1883"/>
    </row>
    <row r="370" spans="1:10">
      <c r="A370" s="1883"/>
      <c r="B370" s="1883"/>
      <c r="C370" s="1883"/>
      <c r="D370" s="1883"/>
      <c r="E370" s="1883"/>
      <c r="F370" s="1883"/>
      <c r="G370" s="1883"/>
      <c r="H370" s="1271"/>
      <c r="I370" s="1271"/>
      <c r="J370" s="1883"/>
    </row>
    <row r="371" spans="1:10">
      <c r="A371" s="1883"/>
      <c r="B371" s="1883"/>
      <c r="C371" s="1883"/>
      <c r="D371" s="1883"/>
      <c r="E371" s="1883"/>
      <c r="F371" s="1883"/>
      <c r="G371" s="1883"/>
      <c r="H371" s="1271"/>
      <c r="I371" s="1271"/>
      <c r="J371" s="1883"/>
    </row>
    <row r="372" spans="1:10">
      <c r="A372" s="1883"/>
      <c r="B372" s="1883"/>
      <c r="C372" s="1883"/>
      <c r="D372" s="1883"/>
      <c r="E372" s="1883"/>
      <c r="F372" s="1883"/>
      <c r="G372" s="1883"/>
      <c r="H372" s="1271"/>
      <c r="I372" s="1271"/>
      <c r="J372" s="1883"/>
    </row>
    <row r="373" spans="1:10">
      <c r="A373" s="1883"/>
      <c r="B373" s="1883"/>
      <c r="C373" s="1883"/>
      <c r="D373" s="1883"/>
      <c r="E373" s="1883"/>
      <c r="F373" s="1883"/>
      <c r="G373" s="1883"/>
      <c r="H373" s="1271"/>
      <c r="I373" s="1271"/>
      <c r="J373" s="1883"/>
    </row>
    <row r="374" spans="1:10">
      <c r="A374" s="1883"/>
      <c r="B374" s="1883"/>
      <c r="C374" s="1883"/>
      <c r="D374" s="1883"/>
      <c r="E374" s="1883"/>
      <c r="F374" s="1883"/>
      <c r="G374" s="1883"/>
      <c r="H374" s="1271"/>
      <c r="I374" s="1271"/>
      <c r="J374" s="1883"/>
    </row>
    <row r="375" spans="1:10">
      <c r="A375" s="1883"/>
      <c r="B375" s="1883"/>
      <c r="C375" s="1883"/>
      <c r="D375" s="1883"/>
      <c r="E375" s="1883"/>
      <c r="F375" s="1883"/>
      <c r="G375" s="1883"/>
      <c r="H375" s="1271"/>
      <c r="I375" s="1271"/>
      <c r="J375" s="1883"/>
    </row>
    <row r="376" spans="1:10">
      <c r="A376" s="1883"/>
      <c r="B376" s="1883"/>
      <c r="C376" s="1883"/>
      <c r="D376" s="1883"/>
      <c r="E376" s="1883"/>
      <c r="F376" s="1883"/>
      <c r="G376" s="1883"/>
      <c r="H376" s="1271"/>
      <c r="I376" s="1271"/>
      <c r="J376" s="1883"/>
    </row>
    <row r="377" spans="1:10">
      <c r="A377" s="1883"/>
      <c r="B377" s="1883"/>
      <c r="C377" s="1883"/>
      <c r="D377" s="1883"/>
      <c r="E377" s="1883"/>
      <c r="F377" s="1883"/>
      <c r="G377" s="1883"/>
      <c r="H377" s="1271"/>
      <c r="I377" s="1271"/>
      <c r="J377" s="1883"/>
    </row>
    <row r="378" spans="1:10">
      <c r="A378" s="1883"/>
      <c r="B378" s="1883"/>
      <c r="C378" s="1883"/>
      <c r="D378" s="1883"/>
      <c r="E378" s="1883"/>
      <c r="F378" s="1883"/>
      <c r="G378" s="1883"/>
      <c r="H378" s="1271"/>
      <c r="I378" s="1271"/>
      <c r="J378" s="1883"/>
    </row>
    <row r="379" spans="1:10">
      <c r="A379" s="1883"/>
      <c r="B379" s="1883"/>
      <c r="C379" s="1883"/>
      <c r="D379" s="1883"/>
      <c r="E379" s="1883"/>
      <c r="F379" s="1883"/>
      <c r="G379" s="1883"/>
      <c r="H379" s="1271"/>
      <c r="I379" s="1271"/>
      <c r="J379" s="1883"/>
    </row>
    <row r="380" spans="1:10">
      <c r="A380" s="1883"/>
      <c r="B380" s="1883"/>
      <c r="C380" s="1883"/>
      <c r="D380" s="1883"/>
      <c r="E380" s="1883"/>
      <c r="F380" s="1883"/>
      <c r="G380" s="1883"/>
      <c r="H380" s="1271"/>
      <c r="I380" s="1271"/>
      <c r="J380" s="1883"/>
    </row>
    <row r="381" spans="1:10">
      <c r="A381" s="1883"/>
      <c r="B381" s="1883"/>
      <c r="C381" s="1883"/>
      <c r="D381" s="1883"/>
      <c r="E381" s="1883"/>
      <c r="F381" s="1883"/>
      <c r="G381" s="1883"/>
      <c r="H381" s="1271"/>
      <c r="I381" s="1271"/>
      <c r="J381" s="1883"/>
    </row>
    <row r="382" spans="1:10">
      <c r="A382" s="1883"/>
      <c r="B382" s="1883"/>
      <c r="C382" s="1883"/>
      <c r="D382" s="1883"/>
      <c r="E382" s="1883"/>
      <c r="F382" s="1883"/>
      <c r="G382" s="1883"/>
      <c r="H382" s="1271"/>
      <c r="I382" s="1271"/>
      <c r="J382" s="1883"/>
    </row>
    <row r="383" spans="1:10">
      <c r="A383" s="1883"/>
      <c r="B383" s="1883"/>
      <c r="C383" s="1883"/>
      <c r="D383" s="1883"/>
      <c r="E383" s="1883"/>
      <c r="F383" s="1883"/>
      <c r="G383" s="1883"/>
      <c r="H383" s="1271"/>
      <c r="I383" s="1271"/>
      <c r="J383" s="1883"/>
    </row>
    <row r="384" spans="1:10">
      <c r="A384" s="1883"/>
      <c r="B384" s="1883"/>
      <c r="C384" s="1883"/>
      <c r="D384" s="1883"/>
      <c r="E384" s="1883"/>
      <c r="F384" s="1883"/>
      <c r="G384" s="1883"/>
      <c r="H384" s="1271"/>
      <c r="I384" s="1271"/>
      <c r="J384" s="1883"/>
    </row>
    <row r="385" spans="1:10">
      <c r="A385" s="1883"/>
      <c r="B385" s="1883"/>
      <c r="C385" s="1883"/>
      <c r="D385" s="1883"/>
      <c r="E385" s="1883"/>
      <c r="F385" s="1883"/>
      <c r="G385" s="1883"/>
      <c r="H385" s="1271"/>
      <c r="I385" s="1271"/>
      <c r="J385" s="1883"/>
    </row>
    <row r="386" spans="1:10">
      <c r="A386" s="1883"/>
      <c r="B386" s="1883"/>
      <c r="C386" s="1883"/>
      <c r="D386" s="1883"/>
      <c r="E386" s="1883"/>
      <c r="F386" s="1883"/>
      <c r="G386" s="1883"/>
      <c r="H386" s="1271"/>
      <c r="I386" s="1271"/>
      <c r="J386" s="1883"/>
    </row>
    <row r="387" spans="1:10">
      <c r="A387" s="1883"/>
      <c r="B387" s="1883"/>
      <c r="C387" s="1883"/>
      <c r="D387" s="1883"/>
      <c r="E387" s="1883"/>
      <c r="F387" s="1883"/>
      <c r="G387" s="1883"/>
      <c r="H387" s="1271"/>
      <c r="I387" s="1271"/>
      <c r="J387" s="1883"/>
    </row>
    <row r="388" spans="1:10">
      <c r="A388" s="1883"/>
      <c r="B388" s="1883"/>
      <c r="C388" s="1883"/>
      <c r="D388" s="1883"/>
      <c r="E388" s="1883"/>
      <c r="F388" s="1883"/>
      <c r="G388" s="1883"/>
      <c r="H388" s="1271"/>
      <c r="I388" s="1271"/>
      <c r="J388" s="1883"/>
    </row>
    <row r="389" spans="1:10">
      <c r="A389" s="1883"/>
      <c r="B389" s="1883"/>
      <c r="C389" s="1883"/>
      <c r="D389" s="1883"/>
      <c r="E389" s="1883"/>
      <c r="F389" s="1883"/>
      <c r="G389" s="1883"/>
      <c r="H389" s="1271"/>
      <c r="I389" s="1271"/>
      <c r="J389" s="1883"/>
    </row>
    <row r="390" spans="1:10">
      <c r="A390" s="1883"/>
      <c r="B390" s="1883"/>
      <c r="C390" s="1883"/>
      <c r="D390" s="1883"/>
      <c r="E390" s="1883"/>
      <c r="F390" s="1883"/>
      <c r="G390" s="1883"/>
      <c r="H390" s="1271"/>
      <c r="I390" s="1271"/>
      <c r="J390" s="1883"/>
    </row>
    <row r="391" spans="1:10">
      <c r="A391" s="1883"/>
      <c r="B391" s="1883"/>
      <c r="C391" s="1883"/>
      <c r="D391" s="1883"/>
      <c r="E391" s="1883"/>
      <c r="F391" s="1883"/>
      <c r="G391" s="1883"/>
      <c r="H391" s="1271"/>
      <c r="I391" s="1271"/>
      <c r="J391" s="1883"/>
    </row>
    <row r="392" spans="1:10">
      <c r="A392" s="1883"/>
      <c r="B392" s="1883"/>
      <c r="C392" s="1883"/>
      <c r="D392" s="1883"/>
      <c r="E392" s="1883"/>
      <c r="F392" s="1883"/>
      <c r="G392" s="1883"/>
      <c r="H392" s="1271"/>
      <c r="I392" s="1271"/>
      <c r="J392" s="1883"/>
    </row>
    <row r="393" spans="1:10">
      <c r="A393" s="1883"/>
      <c r="B393" s="1883"/>
      <c r="C393" s="1883"/>
      <c r="D393" s="1883"/>
      <c r="E393" s="1883"/>
      <c r="F393" s="1883"/>
      <c r="G393" s="1883"/>
      <c r="H393" s="1271"/>
      <c r="I393" s="1271"/>
      <c r="J393" s="1883"/>
    </row>
    <row r="394" spans="1:10">
      <c r="A394" s="1883"/>
      <c r="B394" s="1883"/>
      <c r="C394" s="1883"/>
      <c r="D394" s="1883"/>
      <c r="E394" s="1883"/>
      <c r="F394" s="1883"/>
      <c r="G394" s="1883"/>
      <c r="H394" s="1271"/>
      <c r="I394" s="1271"/>
      <c r="J394" s="1883"/>
    </row>
    <row r="395" spans="1:10">
      <c r="A395" s="1883"/>
      <c r="B395" s="1883"/>
      <c r="C395" s="1883"/>
      <c r="D395" s="1883"/>
      <c r="E395" s="1883"/>
      <c r="F395" s="1883"/>
      <c r="G395" s="1883"/>
      <c r="H395" s="1271"/>
      <c r="I395" s="1271"/>
      <c r="J395" s="1883"/>
    </row>
    <row r="396" spans="1:10">
      <c r="A396" s="1883"/>
      <c r="B396" s="1883"/>
      <c r="C396" s="1883"/>
      <c r="D396" s="1883"/>
      <c r="E396" s="1883"/>
      <c r="F396" s="1883"/>
      <c r="G396" s="1883"/>
      <c r="H396" s="1271"/>
      <c r="I396" s="1271"/>
      <c r="J396" s="1883"/>
    </row>
    <row r="397" spans="1:10">
      <c r="A397" s="1883"/>
      <c r="B397" s="1883"/>
      <c r="C397" s="1883"/>
      <c r="D397" s="1883"/>
      <c r="E397" s="1883"/>
      <c r="F397" s="1883"/>
      <c r="G397" s="1883"/>
      <c r="H397" s="1271"/>
      <c r="I397" s="1271"/>
      <c r="J397" s="1883"/>
    </row>
    <row r="398" spans="1:10">
      <c r="A398" s="1883"/>
      <c r="B398" s="1883"/>
      <c r="C398" s="1883"/>
      <c r="D398" s="1883"/>
      <c r="E398" s="1883"/>
      <c r="F398" s="1883"/>
      <c r="G398" s="1883"/>
      <c r="H398" s="1271"/>
      <c r="I398" s="1271"/>
      <c r="J398" s="1883"/>
    </row>
    <row r="399" spans="1:10">
      <c r="A399" s="1883"/>
      <c r="B399" s="1883"/>
      <c r="C399" s="1883"/>
      <c r="D399" s="1883"/>
      <c r="E399" s="1883"/>
      <c r="F399" s="1883"/>
      <c r="G399" s="1883"/>
      <c r="H399" s="1271"/>
      <c r="I399" s="1271"/>
      <c r="J399" s="1883"/>
    </row>
    <row r="400" spans="1:10">
      <c r="A400" s="1883"/>
      <c r="B400" s="1883"/>
      <c r="C400" s="1883"/>
      <c r="D400" s="1883"/>
      <c r="E400" s="1883"/>
      <c r="F400" s="1883"/>
      <c r="G400" s="1883"/>
      <c r="H400" s="1271"/>
      <c r="I400" s="1271"/>
      <c r="J400" s="1883"/>
    </row>
    <row r="401" spans="1:10">
      <c r="A401" s="1883"/>
      <c r="B401" s="1883"/>
      <c r="C401" s="1883"/>
      <c r="D401" s="1883"/>
      <c r="E401" s="1883"/>
      <c r="F401" s="1883"/>
      <c r="G401" s="1883"/>
      <c r="H401" s="1271"/>
      <c r="I401" s="1271"/>
      <c r="J401" s="1883"/>
    </row>
    <row r="402" spans="1:10">
      <c r="A402" s="1883"/>
      <c r="B402" s="1883"/>
      <c r="C402" s="1883"/>
      <c r="D402" s="1883"/>
      <c r="E402" s="1883"/>
      <c r="F402" s="1883"/>
      <c r="G402" s="1883"/>
      <c r="H402" s="1271"/>
      <c r="I402" s="1271"/>
      <c r="J402" s="1883"/>
    </row>
    <row r="403" spans="1:10">
      <c r="A403" s="1883"/>
      <c r="B403" s="1883"/>
      <c r="C403" s="1883"/>
      <c r="D403" s="1883"/>
      <c r="E403" s="1883"/>
      <c r="F403" s="1883"/>
      <c r="G403" s="1883"/>
      <c r="H403" s="1271"/>
      <c r="I403" s="1271"/>
      <c r="J403" s="1883"/>
    </row>
    <row r="404" spans="1:10">
      <c r="A404" s="1883"/>
      <c r="B404" s="1883"/>
      <c r="C404" s="1883"/>
      <c r="D404" s="1883"/>
      <c r="E404" s="1883"/>
      <c r="F404" s="1883"/>
      <c r="G404" s="1883"/>
      <c r="H404" s="1271"/>
      <c r="I404" s="1271"/>
      <c r="J404" s="1883"/>
    </row>
    <row r="405" spans="1:10">
      <c r="A405" s="1883"/>
      <c r="B405" s="1883"/>
      <c r="C405" s="1883"/>
      <c r="D405" s="1883"/>
      <c r="E405" s="1883"/>
      <c r="F405" s="1883"/>
      <c r="G405" s="1883"/>
      <c r="H405" s="1271"/>
      <c r="I405" s="1271"/>
      <c r="J405" s="1883"/>
    </row>
    <row r="406" spans="1:10">
      <c r="A406" s="1883"/>
      <c r="B406" s="1883"/>
      <c r="C406" s="1883"/>
      <c r="D406" s="1883"/>
      <c r="E406" s="1883"/>
      <c r="F406" s="1883"/>
      <c r="G406" s="1883"/>
      <c r="H406" s="1271"/>
      <c r="I406" s="1271"/>
      <c r="J406" s="1883"/>
    </row>
    <row r="407" spans="1:10">
      <c r="A407" s="1883"/>
      <c r="B407" s="1883"/>
      <c r="C407" s="1883"/>
      <c r="D407" s="1883"/>
      <c r="E407" s="1883"/>
      <c r="F407" s="1883"/>
      <c r="G407" s="1883"/>
      <c r="H407" s="1271"/>
      <c r="I407" s="1271"/>
      <c r="J407" s="1883"/>
    </row>
    <row r="408" spans="1:10">
      <c r="A408" s="1883"/>
      <c r="B408" s="1883"/>
      <c r="C408" s="1883"/>
      <c r="D408" s="1883"/>
      <c r="E408" s="1883"/>
      <c r="F408" s="1883"/>
      <c r="G408" s="1883"/>
      <c r="H408" s="1271"/>
      <c r="I408" s="1271"/>
      <c r="J408" s="1883"/>
    </row>
    <row r="409" spans="1:10">
      <c r="A409" s="1883"/>
      <c r="B409" s="1883"/>
      <c r="C409" s="1883"/>
      <c r="D409" s="1883"/>
      <c r="E409" s="1883"/>
      <c r="F409" s="1883"/>
      <c r="G409" s="1883"/>
      <c r="H409" s="1271"/>
      <c r="I409" s="1271"/>
      <c r="J409" s="1883"/>
    </row>
    <row r="410" spans="1:10">
      <c r="A410" s="1883"/>
      <c r="B410" s="1883"/>
      <c r="C410" s="1883"/>
      <c r="D410" s="1883"/>
      <c r="E410" s="1883"/>
      <c r="F410" s="1883"/>
      <c r="G410" s="1883"/>
      <c r="H410" s="1271"/>
      <c r="I410" s="1271"/>
      <c r="J410" s="1883"/>
    </row>
    <row r="411" spans="1:10">
      <c r="A411" s="1883"/>
      <c r="B411" s="1883"/>
      <c r="C411" s="1883"/>
      <c r="D411" s="1883"/>
      <c r="E411" s="1883"/>
      <c r="F411" s="1883"/>
      <c r="G411" s="1883"/>
      <c r="H411" s="1271"/>
      <c r="I411" s="1271"/>
      <c r="J411" s="1883"/>
    </row>
    <row r="412" spans="1:10">
      <c r="A412" s="1883"/>
      <c r="B412" s="1883"/>
      <c r="C412" s="1883"/>
      <c r="D412" s="1883"/>
      <c r="E412" s="1883"/>
      <c r="F412" s="1883"/>
      <c r="G412" s="1883"/>
      <c r="H412" s="1271"/>
      <c r="I412" s="1271"/>
      <c r="J412" s="1883"/>
    </row>
    <row r="413" spans="1:10">
      <c r="A413" s="1883"/>
      <c r="B413" s="1883"/>
      <c r="C413" s="1883"/>
      <c r="D413" s="1883"/>
      <c r="E413" s="1883"/>
      <c r="F413" s="1883"/>
      <c r="G413" s="1883"/>
      <c r="H413" s="1271"/>
      <c r="I413" s="1271"/>
      <c r="J413" s="1883"/>
    </row>
    <row r="414" spans="1:10">
      <c r="A414" s="1883"/>
      <c r="B414" s="1883"/>
      <c r="C414" s="1883"/>
      <c r="D414" s="1883"/>
      <c r="E414" s="1883"/>
      <c r="F414" s="1883"/>
      <c r="G414" s="1883"/>
      <c r="H414" s="1271"/>
      <c r="I414" s="1271"/>
      <c r="J414" s="1883"/>
    </row>
    <row r="415" spans="1:10">
      <c r="A415" s="1883"/>
      <c r="B415" s="1883"/>
      <c r="C415" s="1883"/>
      <c r="D415" s="1883"/>
      <c r="E415" s="1883"/>
      <c r="F415" s="1883"/>
      <c r="G415" s="1883"/>
      <c r="H415" s="1271"/>
      <c r="I415" s="1271"/>
      <c r="J415" s="1883"/>
    </row>
    <row r="416" spans="1:10">
      <c r="A416" s="1883"/>
      <c r="B416" s="1883"/>
      <c r="C416" s="1883"/>
      <c r="D416" s="1883"/>
      <c r="E416" s="1883"/>
      <c r="F416" s="1883"/>
      <c r="G416" s="1883"/>
      <c r="H416" s="1271"/>
      <c r="I416" s="1271"/>
      <c r="J416" s="1883"/>
    </row>
    <row r="417" spans="1:10">
      <c r="A417" s="1883"/>
      <c r="B417" s="1883"/>
      <c r="C417" s="1883"/>
      <c r="D417" s="1883"/>
      <c r="E417" s="1883"/>
      <c r="F417" s="1883"/>
      <c r="G417" s="1883"/>
      <c r="H417" s="1271"/>
      <c r="I417" s="1271"/>
      <c r="J417" s="1883"/>
    </row>
    <row r="418" spans="1:10">
      <c r="A418" s="1883"/>
      <c r="B418" s="1883"/>
      <c r="C418" s="1883"/>
      <c r="D418" s="1883"/>
      <c r="E418" s="1883"/>
      <c r="F418" s="1883"/>
      <c r="G418" s="1883"/>
      <c r="H418" s="1271"/>
      <c r="I418" s="1271"/>
      <c r="J418" s="1883"/>
    </row>
    <row r="419" spans="1:10">
      <c r="A419" s="1883"/>
      <c r="B419" s="1883"/>
      <c r="C419" s="1883"/>
      <c r="D419" s="1883"/>
      <c r="E419" s="1883"/>
      <c r="F419" s="1883"/>
      <c r="G419" s="1883"/>
      <c r="H419" s="1271"/>
      <c r="I419" s="1271"/>
      <c r="J419" s="1883"/>
    </row>
    <row r="420" spans="1:10">
      <c r="A420" s="1883"/>
      <c r="B420" s="1883"/>
      <c r="C420" s="1883"/>
      <c r="D420" s="1883"/>
      <c r="E420" s="1883"/>
      <c r="F420" s="1883"/>
      <c r="G420" s="1883"/>
      <c r="H420" s="1271"/>
      <c r="I420" s="1271"/>
      <c r="J420" s="1883"/>
    </row>
    <row r="421" spans="1:10">
      <c r="A421" s="1883"/>
      <c r="B421" s="1883"/>
      <c r="C421" s="1883"/>
      <c r="D421" s="1883"/>
      <c r="E421" s="1883"/>
      <c r="F421" s="1883"/>
      <c r="G421" s="1883"/>
      <c r="H421" s="1271"/>
      <c r="I421" s="1271"/>
      <c r="J421" s="1883"/>
    </row>
    <row r="422" spans="1:10">
      <c r="A422" s="1883"/>
      <c r="B422" s="1883"/>
      <c r="C422" s="1883"/>
      <c r="D422" s="1883"/>
      <c r="E422" s="1883"/>
      <c r="F422" s="1883"/>
      <c r="G422" s="1883"/>
      <c r="H422" s="1271"/>
      <c r="I422" s="1271"/>
      <c r="J422" s="1883"/>
    </row>
    <row r="423" spans="1:10">
      <c r="A423" s="1883"/>
      <c r="B423" s="1883"/>
      <c r="C423" s="1883"/>
      <c r="D423" s="1883"/>
      <c r="E423" s="1883"/>
      <c r="F423" s="1883"/>
      <c r="G423" s="1883"/>
      <c r="H423" s="1271"/>
      <c r="I423" s="1271"/>
      <c r="J423" s="1883"/>
    </row>
    <row r="424" spans="1:10">
      <c r="A424" s="1883"/>
      <c r="B424" s="1883"/>
      <c r="C424" s="1883"/>
      <c r="D424" s="1883"/>
      <c r="E424" s="1883"/>
      <c r="F424" s="1883"/>
      <c r="G424" s="1883"/>
      <c r="H424" s="1271"/>
      <c r="I424" s="1271"/>
      <c r="J424" s="1883"/>
    </row>
    <row r="425" spans="1:10">
      <c r="A425" s="1883"/>
      <c r="B425" s="1883"/>
      <c r="C425" s="1883"/>
      <c r="D425" s="1883"/>
      <c r="E425" s="1883"/>
      <c r="F425" s="1883"/>
      <c r="G425" s="1883"/>
      <c r="H425" s="1271"/>
      <c r="I425" s="1271"/>
      <c r="J425" s="1883"/>
    </row>
    <row r="426" spans="1:10">
      <c r="A426" s="1883"/>
      <c r="B426" s="1883"/>
      <c r="C426" s="1883"/>
      <c r="D426" s="1883"/>
      <c r="E426" s="1883"/>
      <c r="F426" s="1883"/>
      <c r="G426" s="1883"/>
      <c r="H426" s="1271"/>
      <c r="I426" s="1271"/>
      <c r="J426" s="1883"/>
    </row>
    <row r="427" spans="1:10">
      <c r="A427" s="1883"/>
      <c r="B427" s="1883"/>
      <c r="C427" s="1883"/>
      <c r="D427" s="1883"/>
      <c r="E427" s="1883"/>
      <c r="F427" s="1883"/>
      <c r="G427" s="1883"/>
      <c r="H427" s="1271"/>
      <c r="I427" s="1271"/>
      <c r="J427" s="1883"/>
    </row>
    <row r="428" spans="1:10">
      <c r="A428" s="1883"/>
      <c r="B428" s="1883"/>
      <c r="C428" s="1883"/>
      <c r="D428" s="1883"/>
      <c r="E428" s="1883"/>
      <c r="F428" s="1883"/>
      <c r="G428" s="1883"/>
      <c r="H428" s="1271"/>
      <c r="I428" s="1271"/>
      <c r="J428" s="1883"/>
    </row>
    <row r="429" spans="1:10">
      <c r="A429" s="1883"/>
      <c r="B429" s="1883"/>
      <c r="C429" s="1883"/>
      <c r="D429" s="1883"/>
      <c r="E429" s="1883"/>
      <c r="F429" s="1883"/>
      <c r="G429" s="1883"/>
      <c r="H429" s="1271"/>
      <c r="I429" s="1271"/>
      <c r="J429" s="1883"/>
    </row>
    <row r="430" spans="1:10">
      <c r="A430" s="1883"/>
      <c r="B430" s="1883"/>
      <c r="C430" s="1883"/>
      <c r="D430" s="1883"/>
      <c r="E430" s="1883"/>
      <c r="F430" s="1883"/>
      <c r="G430" s="1883"/>
      <c r="H430" s="1271"/>
      <c r="I430" s="1271"/>
      <c r="J430" s="1883"/>
    </row>
    <row r="431" spans="1:10">
      <c r="A431" s="1883"/>
      <c r="B431" s="1883"/>
      <c r="C431" s="1883"/>
      <c r="D431" s="1883"/>
      <c r="E431" s="1883"/>
      <c r="F431" s="1883"/>
      <c r="G431" s="1883"/>
      <c r="H431" s="1271"/>
      <c r="I431" s="1271"/>
      <c r="J431" s="1883"/>
    </row>
    <row r="432" spans="1:10">
      <c r="A432" s="1883"/>
      <c r="B432" s="1883"/>
      <c r="C432" s="1883"/>
      <c r="D432" s="1883"/>
      <c r="E432" s="1883"/>
      <c r="F432" s="1883"/>
      <c r="G432" s="1883"/>
      <c r="H432" s="1271"/>
      <c r="I432" s="1271"/>
      <c r="J432" s="1883"/>
    </row>
    <row r="433" spans="1:10">
      <c r="A433" s="1883"/>
      <c r="B433" s="1883"/>
      <c r="C433" s="1883"/>
      <c r="D433" s="1883"/>
      <c r="E433" s="1883"/>
      <c r="F433" s="1883"/>
      <c r="G433" s="1883"/>
      <c r="H433" s="1271"/>
      <c r="I433" s="1271"/>
      <c r="J433" s="1883"/>
    </row>
    <row r="434" spans="1:10">
      <c r="A434" s="1883"/>
      <c r="B434" s="1883"/>
      <c r="C434" s="1883"/>
      <c r="D434" s="1883"/>
      <c r="E434" s="1883"/>
      <c r="F434" s="1883"/>
      <c r="G434" s="1883"/>
      <c r="H434" s="1271"/>
      <c r="I434" s="1271"/>
      <c r="J434" s="1883"/>
    </row>
    <row r="435" spans="1:10">
      <c r="A435" s="1883"/>
      <c r="B435" s="1883"/>
      <c r="C435" s="1883"/>
      <c r="D435" s="1883"/>
      <c r="E435" s="1883"/>
      <c r="F435" s="1883"/>
      <c r="G435" s="1883"/>
      <c r="H435" s="1271"/>
      <c r="I435" s="1271"/>
      <c r="J435" s="1883"/>
    </row>
    <row r="436" spans="1:10">
      <c r="A436" s="1883"/>
      <c r="B436" s="1883"/>
      <c r="C436" s="1883"/>
      <c r="D436" s="1883"/>
      <c r="E436" s="1883"/>
      <c r="F436" s="1883"/>
      <c r="G436" s="1883"/>
      <c r="H436" s="1271"/>
      <c r="I436" s="1271"/>
      <c r="J436" s="1883"/>
    </row>
    <row r="437" spans="1:10">
      <c r="A437" s="1883"/>
      <c r="B437" s="1883"/>
      <c r="C437" s="1883"/>
      <c r="D437" s="1883"/>
      <c r="E437" s="1883"/>
      <c r="F437" s="1883"/>
      <c r="G437" s="1883"/>
      <c r="H437" s="1271"/>
      <c r="I437" s="1271"/>
      <c r="J437" s="1883"/>
    </row>
    <row r="438" spans="1:10">
      <c r="A438" s="1883"/>
      <c r="B438" s="1883"/>
      <c r="C438" s="1883"/>
      <c r="D438" s="1883"/>
      <c r="E438" s="1883"/>
      <c r="F438" s="1883"/>
      <c r="G438" s="1883"/>
      <c r="H438" s="1271"/>
      <c r="I438" s="1271"/>
      <c r="J438" s="1883"/>
    </row>
    <row r="439" spans="1:10">
      <c r="A439" s="1883"/>
      <c r="B439" s="1883"/>
      <c r="C439" s="1883"/>
      <c r="D439" s="1883"/>
      <c r="E439" s="1883"/>
      <c r="F439" s="1883"/>
      <c r="G439" s="1883"/>
      <c r="H439" s="1271"/>
      <c r="I439" s="1271"/>
      <c r="J439" s="1883"/>
    </row>
    <row r="440" spans="1:10">
      <c r="A440" s="1883"/>
      <c r="B440" s="1883"/>
      <c r="C440" s="1883"/>
      <c r="D440" s="1883"/>
      <c r="E440" s="1883"/>
      <c r="F440" s="1883"/>
      <c r="G440" s="1883"/>
      <c r="H440" s="1271"/>
      <c r="I440" s="1271"/>
      <c r="J440" s="1883"/>
    </row>
    <row r="441" spans="1:10">
      <c r="A441" s="1883"/>
      <c r="B441" s="1883"/>
      <c r="C441" s="1883"/>
      <c r="D441" s="1883"/>
      <c r="E441" s="1883"/>
      <c r="F441" s="1883"/>
      <c r="G441" s="1883"/>
      <c r="H441" s="1271"/>
      <c r="I441" s="1271"/>
      <c r="J441" s="1883"/>
    </row>
    <row r="442" spans="1:10">
      <c r="A442" s="1883"/>
      <c r="B442" s="1883"/>
      <c r="C442" s="1883"/>
      <c r="D442" s="1883"/>
      <c r="E442" s="1883"/>
      <c r="F442" s="1883"/>
      <c r="G442" s="1883"/>
      <c r="H442" s="1271"/>
      <c r="I442" s="1271"/>
      <c r="J442" s="1883"/>
    </row>
    <row r="443" spans="1:10">
      <c r="A443" s="1883"/>
      <c r="B443" s="1883"/>
      <c r="C443" s="1883"/>
      <c r="D443" s="1883"/>
      <c r="E443" s="1883"/>
      <c r="F443" s="1883"/>
      <c r="G443" s="1883"/>
      <c r="H443" s="1271"/>
      <c r="I443" s="1271"/>
      <c r="J443" s="1883"/>
    </row>
    <row r="444" spans="1:10">
      <c r="A444" s="1883"/>
      <c r="B444" s="1883"/>
      <c r="C444" s="1883"/>
      <c r="D444" s="1883"/>
      <c r="E444" s="1883"/>
      <c r="F444" s="1883"/>
      <c r="G444" s="1883"/>
      <c r="H444" s="1271"/>
      <c r="I444" s="1271"/>
      <c r="J444" s="1883"/>
    </row>
    <row r="445" spans="1:10">
      <c r="A445" s="1883"/>
      <c r="B445" s="1883"/>
      <c r="C445" s="1883"/>
      <c r="D445" s="1883"/>
      <c r="E445" s="1883"/>
      <c r="F445" s="1883"/>
      <c r="G445" s="1883"/>
      <c r="H445" s="1271"/>
      <c r="I445" s="1271"/>
      <c r="J445" s="1883"/>
    </row>
    <row r="446" spans="1:10">
      <c r="A446" s="1883"/>
      <c r="B446" s="1883"/>
      <c r="C446" s="1883"/>
      <c r="D446" s="1883"/>
      <c r="E446" s="1883"/>
      <c r="F446" s="1883"/>
      <c r="G446" s="1883"/>
      <c r="H446" s="1271"/>
      <c r="I446" s="1271"/>
      <c r="J446" s="1883"/>
    </row>
    <row r="447" spans="1:10">
      <c r="A447" s="1883"/>
      <c r="B447" s="1883"/>
      <c r="C447" s="1883"/>
      <c r="D447" s="1883"/>
      <c r="E447" s="1883"/>
      <c r="F447" s="1883"/>
      <c r="G447" s="1883"/>
      <c r="H447" s="1271"/>
      <c r="I447" s="1271"/>
      <c r="J447" s="1883"/>
    </row>
    <row r="448" spans="1:10">
      <c r="A448" s="1883"/>
      <c r="B448" s="1883"/>
      <c r="C448" s="1883"/>
      <c r="D448" s="1883"/>
      <c r="E448" s="1883"/>
      <c r="F448" s="1883"/>
      <c r="G448" s="1883"/>
      <c r="H448" s="1271"/>
      <c r="I448" s="1271"/>
      <c r="J448" s="1883"/>
    </row>
    <row r="449" spans="1:10">
      <c r="A449" s="1883"/>
      <c r="B449" s="1883"/>
      <c r="C449" s="1883"/>
      <c r="D449" s="1883"/>
      <c r="E449" s="1883"/>
      <c r="F449" s="1883"/>
      <c r="G449" s="1883"/>
      <c r="H449" s="1271"/>
      <c r="I449" s="1271"/>
      <c r="J449" s="1883"/>
    </row>
    <row r="450" spans="1:10">
      <c r="A450" s="1883"/>
      <c r="B450" s="1883"/>
      <c r="C450" s="1883"/>
      <c r="D450" s="1883"/>
      <c r="E450" s="1883"/>
      <c r="F450" s="1883"/>
      <c r="G450" s="1883"/>
      <c r="H450" s="1271"/>
      <c r="I450" s="1271"/>
      <c r="J450" s="1883"/>
    </row>
    <row r="451" spans="1:10">
      <c r="A451" s="1883"/>
      <c r="B451" s="1883"/>
      <c r="C451" s="1883"/>
      <c r="D451" s="1883"/>
      <c r="E451" s="1883"/>
      <c r="F451" s="1883"/>
      <c r="G451" s="1883"/>
      <c r="H451" s="1271"/>
      <c r="I451" s="1271"/>
      <c r="J451" s="1883"/>
    </row>
    <row r="452" spans="1:10">
      <c r="A452" s="1883"/>
      <c r="B452" s="1883"/>
      <c r="C452" s="1883"/>
      <c r="D452" s="1883"/>
      <c r="E452" s="1883"/>
      <c r="F452" s="1883"/>
      <c r="G452" s="1883"/>
      <c r="H452" s="1271"/>
      <c r="I452" s="1271"/>
      <c r="J452" s="1883"/>
    </row>
    <row r="453" spans="1:10">
      <c r="A453" s="1883"/>
      <c r="B453" s="1883"/>
      <c r="C453" s="1883"/>
      <c r="D453" s="1883"/>
      <c r="E453" s="1883"/>
      <c r="F453" s="1883"/>
      <c r="G453" s="1883"/>
      <c r="H453" s="1271"/>
      <c r="I453" s="1271"/>
      <c r="J453" s="1883"/>
    </row>
    <row r="454" spans="1:10">
      <c r="A454" s="1883"/>
      <c r="B454" s="1883"/>
      <c r="C454" s="1883"/>
      <c r="D454" s="1883"/>
      <c r="E454" s="1883"/>
      <c r="F454" s="1883"/>
      <c r="G454" s="1883"/>
      <c r="H454" s="1271"/>
      <c r="I454" s="1271"/>
      <c r="J454" s="1883"/>
    </row>
    <row r="455" spans="1:10">
      <c r="A455" s="1883"/>
      <c r="B455" s="1883"/>
      <c r="C455" s="1883"/>
      <c r="D455" s="1883"/>
      <c r="E455" s="1883"/>
      <c r="F455" s="1883"/>
      <c r="G455" s="1883"/>
      <c r="H455" s="1271"/>
      <c r="I455" s="1271"/>
      <c r="J455" s="1883"/>
    </row>
    <row r="456" spans="1:10">
      <c r="A456" s="1883"/>
      <c r="B456" s="1883"/>
      <c r="C456" s="1883"/>
      <c r="D456" s="1883"/>
      <c r="E456" s="1883"/>
      <c r="F456" s="1883"/>
      <c r="G456" s="1883"/>
      <c r="H456" s="1271"/>
      <c r="I456" s="1271"/>
      <c r="J456" s="1883"/>
    </row>
    <row r="457" spans="1:10">
      <c r="A457" s="1883"/>
      <c r="B457" s="1883"/>
      <c r="C457" s="1883"/>
      <c r="D457" s="1883"/>
      <c r="E457" s="1883"/>
      <c r="F457" s="1883"/>
      <c r="G457" s="1883"/>
      <c r="H457" s="1271"/>
      <c r="I457" s="1271"/>
      <c r="J457" s="1883"/>
    </row>
    <row r="458" spans="1:10">
      <c r="A458" s="1883"/>
      <c r="B458" s="1883"/>
      <c r="C458" s="1883"/>
      <c r="D458" s="1883"/>
      <c r="E458" s="1883"/>
      <c r="F458" s="1883"/>
      <c r="G458" s="1883"/>
      <c r="H458" s="1271"/>
      <c r="I458" s="1271"/>
      <c r="J458" s="1883"/>
    </row>
    <row r="459" spans="1:10">
      <c r="A459" s="1883"/>
      <c r="B459" s="1883"/>
      <c r="C459" s="1883"/>
      <c r="D459" s="1883"/>
      <c r="E459" s="1883"/>
      <c r="F459" s="1883"/>
      <c r="G459" s="1883"/>
      <c r="H459" s="1271"/>
      <c r="I459" s="1271"/>
      <c r="J459" s="1883"/>
    </row>
    <row r="460" spans="1:10">
      <c r="A460" s="1883"/>
      <c r="B460" s="1883"/>
      <c r="C460" s="1883"/>
      <c r="D460" s="1883"/>
      <c r="E460" s="1883"/>
      <c r="F460" s="1883"/>
      <c r="G460" s="1883"/>
      <c r="H460" s="1271"/>
      <c r="I460" s="1271"/>
      <c r="J460" s="1883"/>
    </row>
    <row r="461" spans="1:10">
      <c r="A461" s="1883"/>
      <c r="B461" s="1883"/>
      <c r="C461" s="1883"/>
      <c r="D461" s="1883"/>
      <c r="E461" s="1883"/>
      <c r="F461" s="1883"/>
      <c r="G461" s="1883"/>
      <c r="H461" s="1271"/>
      <c r="I461" s="1271"/>
      <c r="J461" s="1883"/>
    </row>
    <row r="462" spans="1:10">
      <c r="A462" s="1883"/>
      <c r="B462" s="1883"/>
      <c r="C462" s="1883"/>
      <c r="D462" s="1883"/>
      <c r="E462" s="1883"/>
      <c r="F462" s="1883"/>
      <c r="G462" s="1883"/>
      <c r="H462" s="1271"/>
      <c r="I462" s="1271"/>
      <c r="J462" s="1883"/>
    </row>
    <row r="463" spans="1:10">
      <c r="A463" s="1883"/>
      <c r="B463" s="1883"/>
      <c r="C463" s="1883"/>
      <c r="D463" s="1883"/>
      <c r="E463" s="1883"/>
      <c r="F463" s="1883"/>
      <c r="G463" s="1883"/>
      <c r="H463" s="1271"/>
      <c r="I463" s="1271"/>
      <c r="J463" s="1883"/>
    </row>
    <row r="464" spans="1:10">
      <c r="A464" s="1883"/>
      <c r="B464" s="1883"/>
      <c r="C464" s="1883"/>
      <c r="D464" s="1883"/>
      <c r="E464" s="1883"/>
      <c r="F464" s="1883"/>
      <c r="G464" s="1883"/>
      <c r="H464" s="1271"/>
      <c r="I464" s="1271"/>
      <c r="J464" s="1883"/>
    </row>
    <row r="465" spans="1:10">
      <c r="A465" s="1883"/>
      <c r="B465" s="1883"/>
      <c r="C465" s="1883"/>
      <c r="D465" s="1883"/>
      <c r="E465" s="1883"/>
      <c r="F465" s="1883"/>
      <c r="G465" s="1883"/>
      <c r="H465" s="1271"/>
      <c r="I465" s="1271"/>
      <c r="J465" s="1883"/>
    </row>
    <row r="466" spans="1:10">
      <c r="A466" s="1883"/>
      <c r="B466" s="1883"/>
      <c r="C466" s="1883"/>
      <c r="D466" s="1883"/>
      <c r="E466" s="1883"/>
      <c r="F466" s="1883"/>
      <c r="G466" s="1883"/>
      <c r="H466" s="1271"/>
      <c r="I466" s="1271"/>
      <c r="J466" s="1883"/>
    </row>
    <row r="467" spans="1:10">
      <c r="A467" s="1883"/>
      <c r="B467" s="1883"/>
      <c r="C467" s="1883"/>
      <c r="D467" s="1883"/>
      <c r="E467" s="1883"/>
      <c r="F467" s="1883"/>
      <c r="G467" s="1883"/>
      <c r="H467" s="1271"/>
      <c r="I467" s="1271"/>
      <c r="J467" s="1883"/>
    </row>
    <row r="468" spans="1:10">
      <c r="A468" s="1883"/>
      <c r="B468" s="1883"/>
      <c r="C468" s="1883"/>
      <c r="D468" s="1883"/>
      <c r="E468" s="1883"/>
      <c r="F468" s="1883"/>
      <c r="G468" s="1883"/>
      <c r="H468" s="1271"/>
      <c r="I468" s="1271"/>
      <c r="J468" s="1883"/>
    </row>
    <row r="469" spans="1:10">
      <c r="A469" s="1883"/>
      <c r="B469" s="1883"/>
      <c r="C469" s="1883"/>
      <c r="D469" s="1883"/>
      <c r="E469" s="1883"/>
      <c r="F469" s="1883"/>
      <c r="G469" s="1883"/>
      <c r="H469" s="1271"/>
      <c r="I469" s="1271"/>
      <c r="J469" s="1883"/>
    </row>
    <row r="470" spans="1:10">
      <c r="A470" s="1883"/>
      <c r="B470" s="1883"/>
      <c r="C470" s="1883"/>
      <c r="D470" s="1883"/>
      <c r="E470" s="1883"/>
      <c r="F470" s="1883"/>
      <c r="G470" s="1883"/>
      <c r="H470" s="1271"/>
      <c r="I470" s="1271"/>
      <c r="J470" s="1883"/>
    </row>
    <row r="471" spans="1:10">
      <c r="A471" s="1883"/>
      <c r="B471" s="1883"/>
      <c r="C471" s="1883"/>
      <c r="D471" s="1883"/>
      <c r="E471" s="1883"/>
      <c r="F471" s="1883"/>
      <c r="G471" s="1883"/>
      <c r="H471" s="1271"/>
      <c r="I471" s="1271"/>
      <c r="J471" s="1883"/>
    </row>
    <row r="472" spans="1:10">
      <c r="A472" s="1883"/>
      <c r="B472" s="1883"/>
      <c r="C472" s="1883"/>
      <c r="D472" s="1883"/>
      <c r="E472" s="1883"/>
      <c r="F472" s="1883"/>
      <c r="G472" s="1883"/>
      <c r="H472" s="1271"/>
      <c r="I472" s="1271"/>
      <c r="J472" s="1883"/>
    </row>
    <row r="473" spans="1:10">
      <c r="A473" s="1883"/>
      <c r="B473" s="1883"/>
      <c r="C473" s="1883"/>
      <c r="D473" s="1883"/>
      <c r="E473" s="1883"/>
      <c r="F473" s="1883"/>
      <c r="G473" s="1883"/>
      <c r="H473" s="1271"/>
      <c r="I473" s="1271"/>
      <c r="J473" s="1883"/>
    </row>
    <row r="474" spans="1:10">
      <c r="A474" s="1883"/>
      <c r="B474" s="1883"/>
      <c r="C474" s="1883"/>
      <c r="D474" s="1883"/>
      <c r="E474" s="1883"/>
      <c r="F474" s="1883"/>
      <c r="G474" s="1883"/>
      <c r="H474" s="1271"/>
      <c r="I474" s="1271"/>
      <c r="J474" s="1883"/>
    </row>
    <row r="475" spans="1:10">
      <c r="A475" s="1883"/>
      <c r="B475" s="1883"/>
      <c r="C475" s="1883"/>
      <c r="D475" s="1883"/>
      <c r="E475" s="1883"/>
      <c r="F475" s="1883"/>
      <c r="G475" s="1883"/>
      <c r="H475" s="1271"/>
      <c r="I475" s="1271"/>
      <c r="J475" s="1883"/>
    </row>
    <row r="476" spans="1:10">
      <c r="A476" s="1883"/>
      <c r="B476" s="1883"/>
      <c r="C476" s="1883"/>
      <c r="D476" s="1883"/>
      <c r="E476" s="1883"/>
      <c r="F476" s="1883"/>
      <c r="G476" s="1883"/>
      <c r="H476" s="1271"/>
      <c r="I476" s="1271"/>
      <c r="J476" s="1883"/>
    </row>
    <row r="477" spans="1:10">
      <c r="A477" s="1883"/>
      <c r="B477" s="1883"/>
      <c r="C477" s="1883"/>
      <c r="D477" s="1883"/>
      <c r="E477" s="1883"/>
      <c r="F477" s="1883"/>
      <c r="G477" s="1883"/>
      <c r="H477" s="1271"/>
      <c r="I477" s="1271"/>
      <c r="J477" s="1883"/>
    </row>
    <row r="478" spans="1:10">
      <c r="A478" s="1883"/>
      <c r="B478" s="1883"/>
      <c r="C478" s="1883"/>
      <c r="D478" s="1883"/>
      <c r="E478" s="1883"/>
      <c r="F478" s="1883"/>
      <c r="G478" s="1883"/>
      <c r="H478" s="1271"/>
      <c r="I478" s="1271"/>
      <c r="J478" s="1883"/>
    </row>
    <row r="479" spans="1:10">
      <c r="A479" s="1883"/>
      <c r="B479" s="1883"/>
      <c r="C479" s="1883"/>
      <c r="D479" s="1883"/>
      <c r="E479" s="1883"/>
      <c r="F479" s="1883"/>
      <c r="G479" s="1883"/>
      <c r="H479" s="1271"/>
      <c r="I479" s="1271"/>
      <c r="J479" s="1883"/>
    </row>
    <row r="480" spans="1:10">
      <c r="A480" s="1883"/>
      <c r="B480" s="1883"/>
      <c r="C480" s="1883"/>
      <c r="D480" s="1883"/>
      <c r="E480" s="1883"/>
      <c r="F480" s="1883"/>
      <c r="G480" s="1883"/>
      <c r="H480" s="1271"/>
      <c r="I480" s="1271"/>
      <c r="J480" s="1883"/>
    </row>
    <row r="481" spans="1:10">
      <c r="A481" s="1883"/>
      <c r="B481" s="1883"/>
      <c r="C481" s="1883"/>
      <c r="D481" s="1883"/>
      <c r="E481" s="1883"/>
      <c r="F481" s="1883"/>
      <c r="G481" s="1883"/>
      <c r="H481" s="1271"/>
      <c r="I481" s="1271"/>
      <c r="J481" s="1883"/>
    </row>
    <row r="482" spans="1:10">
      <c r="A482" s="1883"/>
      <c r="B482" s="1883"/>
      <c r="C482" s="1883"/>
      <c r="D482" s="1883"/>
      <c r="E482" s="1883"/>
      <c r="F482" s="1883"/>
      <c r="G482" s="1883"/>
      <c r="H482" s="1271"/>
      <c r="I482" s="1271"/>
      <c r="J482" s="1883"/>
    </row>
    <row r="483" spans="1:10">
      <c r="A483" s="1883"/>
      <c r="B483" s="1883"/>
      <c r="C483" s="1883"/>
      <c r="D483" s="1883"/>
      <c r="E483" s="1883"/>
      <c r="F483" s="1883"/>
      <c r="G483" s="1883"/>
      <c r="H483" s="1271"/>
      <c r="I483" s="1271"/>
      <c r="J483" s="1883"/>
    </row>
    <row r="484" spans="1:10">
      <c r="A484" s="1883"/>
      <c r="B484" s="1883"/>
      <c r="C484" s="1883"/>
      <c r="D484" s="1883"/>
      <c r="E484" s="1883"/>
      <c r="F484" s="1883"/>
      <c r="G484" s="1883"/>
      <c r="H484" s="1271"/>
      <c r="I484" s="1271"/>
      <c r="J484" s="1883"/>
    </row>
    <row r="485" spans="1:10">
      <c r="A485" s="1883"/>
      <c r="B485" s="1883"/>
      <c r="C485" s="1883"/>
      <c r="D485" s="1883"/>
      <c r="E485" s="1883"/>
      <c r="F485" s="1883"/>
      <c r="G485" s="1883"/>
      <c r="H485" s="1271"/>
      <c r="I485" s="1271"/>
      <c r="J485" s="1883"/>
    </row>
    <row r="486" spans="1:10">
      <c r="A486" s="1883"/>
      <c r="B486" s="1883"/>
      <c r="C486" s="1883"/>
      <c r="D486" s="1883"/>
      <c r="E486" s="1883"/>
      <c r="F486" s="1883"/>
      <c r="G486" s="1883"/>
      <c r="H486" s="1271"/>
      <c r="I486" s="1271"/>
      <c r="J486" s="1883"/>
    </row>
    <row r="487" spans="1:10">
      <c r="A487" s="1883"/>
      <c r="B487" s="1883"/>
      <c r="C487" s="1883"/>
      <c r="D487" s="1883"/>
      <c r="E487" s="1883"/>
      <c r="F487" s="1883"/>
      <c r="G487" s="1883"/>
      <c r="H487" s="1271"/>
      <c r="I487" s="1271"/>
      <c r="J487" s="1883"/>
    </row>
    <row r="488" spans="1:10">
      <c r="A488" s="1883"/>
      <c r="B488" s="1883"/>
      <c r="C488" s="1883"/>
      <c r="D488" s="1883"/>
      <c r="E488" s="1883"/>
      <c r="F488" s="1883"/>
      <c r="G488" s="1883"/>
      <c r="H488" s="1271"/>
      <c r="I488" s="1271"/>
      <c r="J488" s="1883"/>
    </row>
    <row r="489" spans="1:10">
      <c r="A489" s="1883"/>
      <c r="B489" s="1883"/>
      <c r="C489" s="1883"/>
      <c r="D489" s="1883"/>
      <c r="E489" s="1883"/>
      <c r="F489" s="1883"/>
      <c r="G489" s="1883"/>
      <c r="H489" s="1271"/>
      <c r="I489" s="1271"/>
      <c r="J489" s="1883"/>
    </row>
    <row r="490" spans="1:10">
      <c r="A490" s="1883"/>
      <c r="B490" s="1883"/>
      <c r="C490" s="1883"/>
      <c r="D490" s="1883"/>
      <c r="E490" s="1883"/>
      <c r="F490" s="1883"/>
      <c r="G490" s="1883"/>
      <c r="H490" s="1271"/>
      <c r="I490" s="1271"/>
      <c r="J490" s="1883"/>
    </row>
    <row r="491" spans="1:10">
      <c r="A491" s="1883"/>
      <c r="B491" s="1883"/>
      <c r="C491" s="1883"/>
      <c r="D491" s="1883"/>
      <c r="E491" s="1883"/>
      <c r="F491" s="1883"/>
      <c r="G491" s="1883"/>
      <c r="H491" s="1271"/>
      <c r="I491" s="1271"/>
      <c r="J491" s="1883"/>
    </row>
    <row r="492" spans="1:10">
      <c r="A492" s="1883"/>
      <c r="B492" s="1883"/>
      <c r="C492" s="1883"/>
      <c r="D492" s="1883"/>
      <c r="E492" s="1883"/>
      <c r="F492" s="1883"/>
      <c r="G492" s="1883"/>
      <c r="H492" s="1271"/>
      <c r="I492" s="1271"/>
      <c r="J492" s="1883"/>
    </row>
    <row r="493" spans="1:10">
      <c r="A493" s="1883"/>
      <c r="B493" s="1883"/>
      <c r="C493" s="1883"/>
      <c r="D493" s="1883"/>
      <c r="E493" s="1883"/>
      <c r="F493" s="1883"/>
      <c r="G493" s="1883"/>
      <c r="H493" s="1271"/>
      <c r="I493" s="1271"/>
      <c r="J493" s="1883"/>
    </row>
    <row r="494" spans="1:10">
      <c r="A494" s="1883"/>
      <c r="B494" s="1883"/>
      <c r="C494" s="1883"/>
      <c r="D494" s="1883"/>
      <c r="E494" s="1883"/>
      <c r="F494" s="1883"/>
      <c r="G494" s="1883"/>
      <c r="H494" s="1271"/>
      <c r="I494" s="1271"/>
      <c r="J494" s="1883"/>
    </row>
    <row r="495" spans="1:10">
      <c r="A495" s="1883"/>
      <c r="B495" s="1883"/>
      <c r="C495" s="1883"/>
      <c r="D495" s="1883"/>
      <c r="E495" s="1883"/>
      <c r="F495" s="1883"/>
      <c r="G495" s="1883"/>
      <c r="H495" s="1271"/>
      <c r="I495" s="1271"/>
      <c r="J495" s="1883"/>
    </row>
    <row r="496" spans="1:10">
      <c r="A496" s="1883"/>
      <c r="B496" s="1883"/>
      <c r="C496" s="1883"/>
      <c r="D496" s="1883"/>
      <c r="E496" s="1883"/>
      <c r="F496" s="1883"/>
      <c r="G496" s="1883"/>
      <c r="H496" s="1271"/>
      <c r="I496" s="1271"/>
      <c r="J496" s="1883"/>
    </row>
    <row r="497" spans="1:10">
      <c r="A497" s="1883"/>
      <c r="B497" s="1883"/>
      <c r="C497" s="1883"/>
      <c r="D497" s="1883"/>
      <c r="E497" s="1883"/>
      <c r="F497" s="1883"/>
      <c r="G497" s="1883"/>
      <c r="H497" s="1271"/>
      <c r="I497" s="1271"/>
      <c r="J497" s="1883"/>
    </row>
    <row r="498" spans="1:10">
      <c r="A498" s="1883"/>
      <c r="B498" s="1883"/>
      <c r="C498" s="1883"/>
      <c r="D498" s="1883"/>
      <c r="E498" s="1883"/>
      <c r="F498" s="1883"/>
      <c r="G498" s="1883"/>
      <c r="H498" s="1271"/>
      <c r="I498" s="1271"/>
      <c r="J498" s="1883"/>
    </row>
    <row r="499" spans="1:10">
      <c r="A499" s="1883"/>
      <c r="B499" s="1883"/>
      <c r="C499" s="1883"/>
      <c r="D499" s="1883"/>
      <c r="E499" s="1883"/>
      <c r="F499" s="1883"/>
      <c r="G499" s="1883"/>
      <c r="H499" s="1271"/>
      <c r="I499" s="1271"/>
      <c r="J499" s="1883"/>
    </row>
    <row r="500" spans="1:10">
      <c r="A500" s="1883"/>
      <c r="B500" s="1883"/>
      <c r="C500" s="1883"/>
      <c r="D500" s="1883"/>
      <c r="E500" s="1883"/>
      <c r="F500" s="1883"/>
      <c r="G500" s="1883"/>
      <c r="H500" s="1271"/>
      <c r="I500" s="1271"/>
      <c r="J500" s="1883"/>
    </row>
    <row r="501" spans="1:10">
      <c r="A501" s="1883"/>
      <c r="B501" s="1883"/>
      <c r="C501" s="1883"/>
      <c r="D501" s="1883"/>
      <c r="E501" s="1883"/>
      <c r="F501" s="1883"/>
      <c r="G501" s="1883"/>
      <c r="H501" s="1271"/>
      <c r="I501" s="1271"/>
      <c r="J501" s="1883"/>
    </row>
    <row r="502" spans="1:10">
      <c r="A502" s="1883"/>
      <c r="B502" s="1883"/>
      <c r="C502" s="1883"/>
      <c r="D502" s="1883"/>
      <c r="E502" s="1883"/>
      <c r="F502" s="1883"/>
      <c r="G502" s="1883"/>
      <c r="H502" s="1271"/>
      <c r="I502" s="1271"/>
      <c r="J502" s="1883"/>
    </row>
    <row r="503" spans="1:10">
      <c r="A503" s="1883"/>
      <c r="B503" s="1883"/>
      <c r="C503" s="1883"/>
      <c r="D503" s="1883"/>
      <c r="E503" s="1883"/>
      <c r="F503" s="1883"/>
      <c r="G503" s="1883"/>
      <c r="H503" s="1271"/>
      <c r="I503" s="1271"/>
      <c r="J503" s="1883"/>
    </row>
    <row r="504" spans="1:10">
      <c r="A504" s="1883"/>
      <c r="B504" s="1883"/>
      <c r="C504" s="1883"/>
      <c r="D504" s="1883"/>
      <c r="E504" s="1883"/>
      <c r="F504" s="1883"/>
      <c r="G504" s="1883"/>
      <c r="H504" s="1271"/>
      <c r="I504" s="1271"/>
      <c r="J504" s="1883"/>
    </row>
    <row r="505" spans="1:10">
      <c r="A505" s="1883"/>
      <c r="B505" s="1883"/>
      <c r="C505" s="1883"/>
      <c r="D505" s="1883"/>
      <c r="E505" s="1883"/>
      <c r="F505" s="1883"/>
      <c r="G505" s="1883"/>
      <c r="H505" s="1271"/>
      <c r="I505" s="1271"/>
      <c r="J505" s="1883"/>
    </row>
    <row r="506" spans="1:10">
      <c r="A506" s="1883"/>
      <c r="B506" s="1883"/>
      <c r="C506" s="1883"/>
      <c r="D506" s="1883"/>
      <c r="E506" s="1883"/>
      <c r="F506" s="1883"/>
      <c r="G506" s="1883"/>
      <c r="H506" s="1271"/>
      <c r="I506" s="1271"/>
      <c r="J506" s="1883"/>
    </row>
    <row r="507" spans="1:10">
      <c r="A507" s="1883"/>
      <c r="B507" s="1883"/>
      <c r="C507" s="1883"/>
      <c r="D507" s="1883"/>
      <c r="E507" s="1883"/>
      <c r="F507" s="1883"/>
      <c r="G507" s="1883"/>
      <c r="H507" s="1271"/>
      <c r="I507" s="1271"/>
      <c r="J507" s="1883"/>
    </row>
    <row r="508" spans="1:10">
      <c r="A508" s="1883"/>
      <c r="B508" s="1883"/>
      <c r="C508" s="1883"/>
      <c r="D508" s="1883"/>
      <c r="E508" s="1883"/>
      <c r="F508" s="1883"/>
      <c r="G508" s="1883"/>
      <c r="H508" s="1271"/>
      <c r="I508" s="1271"/>
      <c r="J508" s="1883"/>
    </row>
    <row r="509" spans="1:10">
      <c r="A509" s="1883"/>
      <c r="B509" s="1883"/>
      <c r="C509" s="1883"/>
      <c r="D509" s="1883"/>
      <c r="E509" s="1883"/>
      <c r="F509" s="1883"/>
      <c r="G509" s="1883"/>
      <c r="H509" s="1271"/>
      <c r="I509" s="1271"/>
      <c r="J509" s="1883"/>
    </row>
    <row r="510" spans="1:10">
      <c r="A510" s="1883"/>
      <c r="B510" s="1883"/>
      <c r="C510" s="1883"/>
      <c r="D510" s="1883"/>
      <c r="E510" s="1883"/>
      <c r="F510" s="1883"/>
      <c r="G510" s="1883"/>
      <c r="H510" s="1271"/>
      <c r="I510" s="1271"/>
      <c r="J510" s="1883"/>
    </row>
    <row r="511" spans="1:10">
      <c r="A511" s="1883"/>
      <c r="B511" s="1883"/>
      <c r="C511" s="1883"/>
      <c r="D511" s="1883"/>
      <c r="E511" s="1883"/>
      <c r="F511" s="1883"/>
      <c r="G511" s="1883"/>
      <c r="H511" s="1271"/>
      <c r="I511" s="1271"/>
      <c r="J511" s="1883"/>
    </row>
    <row r="512" spans="1:10">
      <c r="A512" s="1883"/>
      <c r="B512" s="1883"/>
      <c r="C512" s="1883"/>
      <c r="D512" s="1883"/>
      <c r="E512" s="1883"/>
      <c r="F512" s="1883"/>
      <c r="G512" s="1883"/>
      <c r="H512" s="1271"/>
      <c r="I512" s="1271"/>
      <c r="J512" s="1883"/>
    </row>
    <row r="513" spans="1:10">
      <c r="A513" s="1883"/>
      <c r="B513" s="1883"/>
      <c r="C513" s="1883"/>
      <c r="D513" s="1883"/>
      <c r="E513" s="1883"/>
      <c r="F513" s="1883"/>
      <c r="G513" s="1883"/>
      <c r="H513" s="1271"/>
      <c r="I513" s="1271"/>
      <c r="J513" s="1883"/>
    </row>
    <row r="514" spans="1:10">
      <c r="A514" s="1883"/>
      <c r="B514" s="1883"/>
      <c r="C514" s="1883"/>
      <c r="D514" s="1883"/>
      <c r="E514" s="1883"/>
      <c r="F514" s="1883"/>
      <c r="G514" s="1883"/>
      <c r="H514" s="1271"/>
      <c r="I514" s="1271"/>
      <c r="J514" s="1883"/>
    </row>
    <row r="515" spans="1:10">
      <c r="A515" s="1883"/>
      <c r="B515" s="1883"/>
      <c r="C515" s="1883"/>
      <c r="D515" s="1883"/>
      <c r="E515" s="1883"/>
      <c r="F515" s="1883"/>
      <c r="G515" s="1883"/>
      <c r="H515" s="1271"/>
      <c r="I515" s="1271"/>
      <c r="J515" s="1883"/>
    </row>
    <row r="516" spans="1:10">
      <c r="A516" s="1883"/>
      <c r="B516" s="1883"/>
      <c r="C516" s="1883"/>
      <c r="D516" s="1883"/>
      <c r="E516" s="1883"/>
      <c r="F516" s="1883"/>
      <c r="G516" s="1883"/>
      <c r="H516" s="1271"/>
      <c r="I516" s="1271"/>
      <c r="J516" s="1883"/>
    </row>
    <row r="517" spans="1:10">
      <c r="A517" s="1883"/>
      <c r="B517" s="1883"/>
      <c r="C517" s="1883"/>
      <c r="D517" s="1883"/>
      <c r="E517" s="1883"/>
      <c r="F517" s="1883"/>
      <c r="G517" s="1883"/>
      <c r="H517" s="1271"/>
      <c r="I517" s="1271"/>
      <c r="J517" s="1883"/>
    </row>
    <row r="518" spans="1:10">
      <c r="A518" s="1883"/>
      <c r="B518" s="1883"/>
      <c r="C518" s="1883"/>
      <c r="D518" s="1883"/>
      <c r="E518" s="1883"/>
      <c r="F518" s="1883"/>
      <c r="G518" s="1883"/>
      <c r="H518" s="1271"/>
      <c r="I518" s="1271"/>
      <c r="J518" s="1883"/>
    </row>
    <row r="519" spans="1:10">
      <c r="A519" s="1883"/>
      <c r="B519" s="1883"/>
      <c r="C519" s="1883"/>
      <c r="D519" s="1883"/>
      <c r="E519" s="1883"/>
      <c r="F519" s="1883"/>
      <c r="G519" s="1883"/>
      <c r="H519" s="1271"/>
      <c r="I519" s="1271"/>
      <c r="J519" s="1883"/>
    </row>
    <row r="520" spans="1:10">
      <c r="A520" s="1883"/>
      <c r="B520" s="1883"/>
      <c r="C520" s="1883"/>
      <c r="D520" s="1883"/>
      <c r="E520" s="1883"/>
      <c r="F520" s="1883"/>
      <c r="G520" s="1883"/>
      <c r="H520" s="1271"/>
      <c r="I520" s="1271"/>
      <c r="J520" s="1883"/>
    </row>
    <row r="521" spans="1:10">
      <c r="A521" s="1883"/>
      <c r="B521" s="1883"/>
      <c r="C521" s="1883"/>
      <c r="D521" s="1883"/>
      <c r="E521" s="1883"/>
      <c r="F521" s="1883"/>
      <c r="G521" s="1883"/>
      <c r="H521" s="1271"/>
      <c r="I521" s="1271"/>
      <c r="J521" s="1883"/>
    </row>
    <row r="522" spans="1:10">
      <c r="A522" s="1883"/>
      <c r="B522" s="1883"/>
      <c r="C522" s="1883"/>
      <c r="D522" s="1883"/>
      <c r="E522" s="1883"/>
      <c r="F522" s="1883"/>
      <c r="G522" s="1883"/>
      <c r="H522" s="1271"/>
      <c r="I522" s="1271"/>
      <c r="J522" s="1883"/>
    </row>
    <row r="523" spans="1:10">
      <c r="A523" s="1883"/>
      <c r="B523" s="1883"/>
      <c r="C523" s="1883"/>
      <c r="D523" s="1883"/>
      <c r="E523" s="1883"/>
      <c r="F523" s="1883"/>
      <c r="G523" s="1883"/>
      <c r="H523" s="1271"/>
      <c r="I523" s="1271"/>
      <c r="J523" s="1883"/>
    </row>
    <row r="524" spans="1:10">
      <c r="A524" s="1883"/>
      <c r="B524" s="1883"/>
      <c r="C524" s="1883"/>
      <c r="D524" s="1883"/>
      <c r="E524" s="1883"/>
      <c r="F524" s="1883"/>
      <c r="G524" s="1883"/>
      <c r="H524" s="1271"/>
      <c r="I524" s="1271"/>
      <c r="J524" s="1883"/>
    </row>
    <row r="525" spans="1:10">
      <c r="A525" s="1883"/>
      <c r="B525" s="1883"/>
      <c r="C525" s="1883"/>
      <c r="D525" s="1883"/>
      <c r="E525" s="1883"/>
      <c r="F525" s="1883"/>
      <c r="G525" s="1883"/>
      <c r="H525" s="1271"/>
      <c r="I525" s="1271"/>
      <c r="J525" s="1883"/>
    </row>
    <row r="526" spans="1:10">
      <c r="A526" s="1883"/>
      <c r="B526" s="1883"/>
      <c r="C526" s="1883"/>
      <c r="D526" s="1883"/>
      <c r="E526" s="1883"/>
      <c r="F526" s="1883"/>
      <c r="G526" s="1883"/>
      <c r="H526" s="1271"/>
      <c r="I526" s="1271"/>
      <c r="J526" s="1883"/>
    </row>
    <row r="527" spans="1:10">
      <c r="A527" s="1883"/>
      <c r="B527" s="1883"/>
      <c r="C527" s="1883"/>
      <c r="D527" s="1883"/>
      <c r="E527" s="1883"/>
      <c r="F527" s="1883"/>
      <c r="G527" s="1883"/>
      <c r="H527" s="1271"/>
      <c r="I527" s="1271"/>
      <c r="J527" s="1883"/>
    </row>
    <row r="528" spans="1:10">
      <c r="A528" s="1883"/>
      <c r="B528" s="1883"/>
      <c r="C528" s="1883"/>
      <c r="D528" s="1883"/>
      <c r="E528" s="1883"/>
      <c r="F528" s="1883"/>
      <c r="G528" s="1883"/>
      <c r="H528" s="1271"/>
      <c r="I528" s="1271"/>
      <c r="J528" s="1883"/>
    </row>
    <row r="529" spans="1:10">
      <c r="A529" s="1883"/>
      <c r="B529" s="1883"/>
      <c r="C529" s="1883"/>
      <c r="D529" s="1883"/>
      <c r="E529" s="1883"/>
      <c r="F529" s="1883"/>
      <c r="G529" s="1883"/>
      <c r="H529" s="1271"/>
      <c r="I529" s="1271"/>
      <c r="J529" s="1883"/>
    </row>
    <row r="530" spans="1:10">
      <c r="A530" s="1883"/>
      <c r="B530" s="1883"/>
      <c r="C530" s="1883"/>
      <c r="D530" s="1883"/>
      <c r="E530" s="1883"/>
      <c r="F530" s="1883"/>
      <c r="G530" s="1883"/>
      <c r="H530" s="1271"/>
      <c r="I530" s="1271"/>
      <c r="J530" s="1883"/>
    </row>
    <row r="531" spans="1:10">
      <c r="A531" s="1883"/>
      <c r="B531" s="1883"/>
      <c r="C531" s="1883"/>
      <c r="D531" s="1883"/>
      <c r="E531" s="1883"/>
      <c r="F531" s="1883"/>
      <c r="G531" s="1883"/>
      <c r="H531" s="1271"/>
      <c r="I531" s="1271"/>
      <c r="J531" s="1883"/>
    </row>
    <row r="532" spans="1:10">
      <c r="A532" s="1883"/>
      <c r="B532" s="1883"/>
      <c r="C532" s="1883"/>
      <c r="D532" s="1883"/>
      <c r="E532" s="1883"/>
      <c r="F532" s="1883"/>
      <c r="G532" s="1883"/>
      <c r="H532" s="1271"/>
      <c r="I532" s="1271"/>
      <c r="J532" s="1883"/>
    </row>
    <row r="533" spans="1:10">
      <c r="A533" s="1883"/>
      <c r="B533" s="1883"/>
      <c r="C533" s="1883"/>
      <c r="D533" s="1883"/>
      <c r="E533" s="1883"/>
      <c r="F533" s="1883"/>
      <c r="G533" s="1883"/>
      <c r="H533" s="1271"/>
      <c r="I533" s="1271"/>
      <c r="J533" s="1883"/>
    </row>
    <row r="534" spans="1:10">
      <c r="A534" s="1883"/>
      <c r="B534" s="1883"/>
      <c r="C534" s="1883"/>
      <c r="D534" s="1883"/>
      <c r="E534" s="1883"/>
      <c r="F534" s="1883"/>
      <c r="G534" s="1883"/>
      <c r="H534" s="1271"/>
      <c r="I534" s="1271"/>
      <c r="J534" s="1883"/>
    </row>
    <row r="535" spans="1:10">
      <c r="A535" s="1883"/>
      <c r="B535" s="1883"/>
      <c r="C535" s="1883"/>
      <c r="D535" s="1883"/>
      <c r="E535" s="1883"/>
      <c r="F535" s="1883"/>
      <c r="G535" s="1883"/>
      <c r="H535" s="1271"/>
      <c r="I535" s="1271"/>
      <c r="J535" s="1883"/>
    </row>
    <row r="536" spans="1:10">
      <c r="A536" s="1883"/>
      <c r="B536" s="1883"/>
      <c r="C536" s="1883"/>
      <c r="D536" s="1883"/>
      <c r="E536" s="1883"/>
      <c r="F536" s="1883"/>
      <c r="G536" s="1883"/>
      <c r="H536" s="1271"/>
      <c r="I536" s="1271"/>
      <c r="J536" s="1883"/>
    </row>
    <row r="537" spans="1:10">
      <c r="A537" s="1883"/>
      <c r="B537" s="1883"/>
      <c r="C537" s="1883"/>
      <c r="D537" s="1883"/>
      <c r="E537" s="1883"/>
      <c r="F537" s="1883"/>
      <c r="G537" s="1883"/>
      <c r="H537" s="1271"/>
      <c r="I537" s="1271"/>
      <c r="J537" s="1883"/>
    </row>
    <row r="538" spans="1:10">
      <c r="A538" s="1883"/>
      <c r="B538" s="1883"/>
      <c r="C538" s="1883"/>
      <c r="D538" s="1883"/>
      <c r="E538" s="1883"/>
      <c r="F538" s="1883"/>
      <c r="G538" s="1883"/>
      <c r="H538" s="1271"/>
      <c r="I538" s="1271"/>
      <c r="J538" s="1883"/>
    </row>
    <row r="539" spans="1:10">
      <c r="A539" s="1883"/>
      <c r="B539" s="1883"/>
      <c r="C539" s="1883"/>
      <c r="D539" s="1883"/>
      <c r="E539" s="1883"/>
      <c r="F539" s="1883"/>
      <c r="G539" s="1883"/>
      <c r="H539" s="1271"/>
      <c r="I539" s="1271"/>
      <c r="J539" s="1883"/>
    </row>
    <row r="540" spans="1:10">
      <c r="A540" s="1883"/>
      <c r="B540" s="1883"/>
      <c r="C540" s="1883"/>
      <c r="D540" s="1883"/>
      <c r="E540" s="1883"/>
      <c r="F540" s="1883"/>
      <c r="G540" s="1883"/>
      <c r="H540" s="1271"/>
      <c r="I540" s="1271"/>
      <c r="J540" s="1883"/>
    </row>
    <row r="541" spans="1:10">
      <c r="A541" s="1883"/>
      <c r="B541" s="1883"/>
      <c r="C541" s="1883"/>
      <c r="D541" s="1883"/>
      <c r="E541" s="1883"/>
      <c r="F541" s="1883"/>
      <c r="G541" s="1883"/>
      <c r="H541" s="1271"/>
      <c r="I541" s="1271"/>
      <c r="J541" s="1883"/>
    </row>
    <row r="542" spans="1:10">
      <c r="A542" s="1883"/>
      <c r="B542" s="1883"/>
      <c r="C542" s="1883"/>
      <c r="D542" s="1883"/>
      <c r="E542" s="1883"/>
      <c r="F542" s="1883"/>
      <c r="G542" s="1883"/>
      <c r="H542" s="1271"/>
      <c r="I542" s="1271"/>
      <c r="J542" s="1883"/>
    </row>
    <row r="543" spans="1:10">
      <c r="A543" s="1883"/>
      <c r="B543" s="1883"/>
      <c r="C543" s="1883"/>
      <c r="D543" s="1883"/>
      <c r="E543" s="1883"/>
      <c r="F543" s="1883"/>
      <c r="G543" s="1883"/>
      <c r="H543" s="1271"/>
      <c r="I543" s="1271"/>
      <c r="J543" s="1883"/>
    </row>
    <row r="544" spans="1:10">
      <c r="A544" s="1883"/>
      <c r="B544" s="1883"/>
      <c r="C544" s="1883"/>
      <c r="D544" s="1883"/>
      <c r="E544" s="1883"/>
      <c r="F544" s="1883"/>
      <c r="G544" s="1883"/>
      <c r="H544" s="1271"/>
      <c r="I544" s="1271"/>
      <c r="J544" s="1883"/>
    </row>
    <row r="545" spans="1:10">
      <c r="A545" s="1883"/>
      <c r="B545" s="1883"/>
      <c r="C545" s="1883"/>
      <c r="D545" s="1883"/>
      <c r="E545" s="1883"/>
      <c r="F545" s="1883"/>
      <c r="G545" s="1883"/>
      <c r="H545" s="1271"/>
      <c r="I545" s="1271"/>
      <c r="J545" s="1883"/>
    </row>
    <row r="546" spans="1:10">
      <c r="A546" s="1883"/>
      <c r="B546" s="1883"/>
      <c r="C546" s="1883"/>
      <c r="D546" s="1883"/>
      <c r="E546" s="1883"/>
      <c r="F546" s="1883"/>
      <c r="G546" s="1883"/>
      <c r="H546" s="1271"/>
      <c r="I546" s="1271"/>
      <c r="J546" s="1883"/>
    </row>
    <row r="547" spans="1:10">
      <c r="A547" s="1883"/>
      <c r="B547" s="1883"/>
      <c r="C547" s="1883"/>
      <c r="D547" s="1883"/>
      <c r="E547" s="1883"/>
      <c r="F547" s="1883"/>
      <c r="G547" s="1883"/>
      <c r="H547" s="1271"/>
      <c r="I547" s="1271"/>
      <c r="J547" s="1883"/>
    </row>
    <row r="548" spans="1:10">
      <c r="A548" s="1883"/>
      <c r="B548" s="1883"/>
      <c r="C548" s="1883"/>
      <c r="D548" s="1883"/>
      <c r="E548" s="1883"/>
      <c r="F548" s="1883"/>
      <c r="G548" s="1883"/>
      <c r="H548" s="1271"/>
      <c r="I548" s="1271"/>
      <c r="J548" s="1883"/>
    </row>
    <row r="549" spans="1:10">
      <c r="A549" s="1883"/>
      <c r="B549" s="1883"/>
      <c r="C549" s="1883"/>
      <c r="D549" s="1883"/>
      <c r="E549" s="1883"/>
      <c r="F549" s="1883"/>
      <c r="G549" s="1883"/>
      <c r="H549" s="1271"/>
      <c r="I549" s="1271"/>
      <c r="J549" s="1883"/>
    </row>
    <row r="550" spans="1:10">
      <c r="A550" s="1883"/>
      <c r="B550" s="1883"/>
      <c r="C550" s="1883"/>
      <c r="D550" s="1883"/>
      <c r="E550" s="1883"/>
      <c r="F550" s="1883"/>
      <c r="G550" s="1883"/>
      <c r="H550" s="1271"/>
      <c r="I550" s="1271"/>
      <c r="J550" s="1883"/>
    </row>
    <row r="551" spans="1:10">
      <c r="A551" s="1883"/>
      <c r="B551" s="1883"/>
      <c r="C551" s="1883"/>
      <c r="D551" s="1883"/>
      <c r="E551" s="1883"/>
      <c r="F551" s="1883"/>
      <c r="G551" s="1883"/>
      <c r="H551" s="1271"/>
      <c r="I551" s="1271"/>
      <c r="J551" s="1883"/>
    </row>
    <row r="552" spans="1:10">
      <c r="A552" s="1883"/>
      <c r="B552" s="1883"/>
      <c r="C552" s="1883"/>
      <c r="D552" s="1883"/>
      <c r="E552" s="1883"/>
      <c r="F552" s="1883"/>
      <c r="G552" s="1883"/>
      <c r="H552" s="1271"/>
      <c r="I552" s="1271"/>
      <c r="J552" s="1883"/>
    </row>
    <row r="553" spans="1:10">
      <c r="A553" s="1883"/>
      <c r="B553" s="1883"/>
      <c r="C553" s="1883"/>
      <c r="D553" s="1883"/>
      <c r="E553" s="1883"/>
      <c r="F553" s="1883"/>
      <c r="G553" s="1883"/>
      <c r="H553" s="1271"/>
      <c r="I553" s="1271"/>
      <c r="J553" s="1883"/>
    </row>
    <row r="554" spans="1:10">
      <c r="A554" s="1883"/>
      <c r="B554" s="1883"/>
      <c r="C554" s="1883"/>
      <c r="D554" s="1883"/>
      <c r="E554" s="1883"/>
      <c r="F554" s="1883"/>
      <c r="G554" s="1883"/>
      <c r="H554" s="1271"/>
      <c r="I554" s="1271"/>
      <c r="J554" s="1883"/>
    </row>
    <row r="555" spans="1:10">
      <c r="A555" s="1883"/>
      <c r="B555" s="1883"/>
      <c r="C555" s="1883"/>
      <c r="D555" s="1883"/>
      <c r="E555" s="1883"/>
      <c r="F555" s="1883"/>
      <c r="G555" s="1883"/>
      <c r="H555" s="1271"/>
      <c r="I555" s="1271"/>
      <c r="J555" s="1883"/>
    </row>
    <row r="556" spans="1:10">
      <c r="A556" s="1883"/>
      <c r="B556" s="1883"/>
      <c r="C556" s="1883"/>
      <c r="D556" s="1883"/>
      <c r="E556" s="1883"/>
      <c r="F556" s="1883"/>
      <c r="G556" s="1883"/>
      <c r="H556" s="1271"/>
      <c r="I556" s="1271"/>
      <c r="J556" s="1883"/>
    </row>
    <row r="557" spans="1:10">
      <c r="A557" s="1883"/>
      <c r="B557" s="1883"/>
      <c r="C557" s="1883"/>
      <c r="D557" s="1883"/>
      <c r="E557" s="1883"/>
      <c r="F557" s="1883"/>
      <c r="G557" s="1883"/>
      <c r="H557" s="1271"/>
      <c r="I557" s="1271"/>
      <c r="J557" s="1883"/>
    </row>
    <row r="558" spans="1:10">
      <c r="A558" s="1883"/>
      <c r="B558" s="1883"/>
      <c r="C558" s="1883"/>
      <c r="D558" s="1883"/>
      <c r="E558" s="1883"/>
      <c r="F558" s="1883"/>
      <c r="G558" s="1883"/>
      <c r="H558" s="1271"/>
      <c r="I558" s="1271"/>
      <c r="J558" s="1883"/>
    </row>
    <row r="559" spans="1:10">
      <c r="A559" s="1883"/>
      <c r="B559" s="1883"/>
      <c r="C559" s="1883"/>
      <c r="D559" s="1883"/>
      <c r="E559" s="1883"/>
      <c r="F559" s="1883"/>
      <c r="G559" s="1883"/>
      <c r="H559" s="1271"/>
      <c r="I559" s="1271"/>
      <c r="J559" s="1883"/>
    </row>
    <row r="560" spans="1:10">
      <c r="A560" s="1883"/>
      <c r="B560" s="1883"/>
      <c r="C560" s="1883"/>
      <c r="D560" s="1883"/>
      <c r="E560" s="1883"/>
      <c r="F560" s="1883"/>
      <c r="G560" s="1883"/>
      <c r="H560" s="1271"/>
      <c r="I560" s="1271"/>
      <c r="J560" s="1883"/>
    </row>
    <row r="561" spans="1:10">
      <c r="A561" s="1883"/>
      <c r="B561" s="1883"/>
      <c r="C561" s="1883"/>
      <c r="D561" s="1883"/>
      <c r="E561" s="1883"/>
      <c r="F561" s="1883"/>
      <c r="G561" s="1883"/>
      <c r="H561" s="1271"/>
      <c r="I561" s="1271"/>
      <c r="J561" s="1883"/>
    </row>
    <row r="562" spans="1:10">
      <c r="A562" s="1883"/>
      <c r="B562" s="1883"/>
      <c r="C562" s="1883"/>
      <c r="D562" s="1883"/>
      <c r="E562" s="1883"/>
      <c r="F562" s="1883"/>
      <c r="G562" s="1883"/>
      <c r="H562" s="1271"/>
      <c r="I562" s="1271"/>
      <c r="J562" s="1883"/>
    </row>
    <row r="563" spans="1:10">
      <c r="A563" s="1883"/>
      <c r="B563" s="1883"/>
      <c r="C563" s="1883"/>
      <c r="D563" s="1883"/>
      <c r="E563" s="1883"/>
      <c r="F563" s="1883"/>
      <c r="G563" s="1883"/>
      <c r="H563" s="1271"/>
      <c r="I563" s="1271"/>
      <c r="J563" s="1883"/>
    </row>
    <row r="564" spans="1:10">
      <c r="A564" s="1883"/>
      <c r="B564" s="1883"/>
      <c r="C564" s="1883"/>
      <c r="D564" s="1883"/>
      <c r="E564" s="1883"/>
      <c r="F564" s="1883"/>
      <c r="G564" s="1883"/>
      <c r="H564" s="1271"/>
      <c r="I564" s="1271"/>
      <c r="J564" s="1883"/>
    </row>
    <row r="565" spans="1:10">
      <c r="A565" s="1883"/>
      <c r="B565" s="1883"/>
      <c r="C565" s="1883"/>
      <c r="D565" s="1883"/>
      <c r="E565" s="1883"/>
      <c r="F565" s="1883"/>
      <c r="G565" s="1883"/>
      <c r="H565" s="1271"/>
      <c r="I565" s="1271"/>
      <c r="J565" s="1883"/>
    </row>
    <row r="566" spans="1:10">
      <c r="A566" s="1883"/>
      <c r="B566" s="1883"/>
      <c r="C566" s="1883"/>
      <c r="D566" s="1883"/>
      <c r="E566" s="1883"/>
      <c r="F566" s="1883"/>
      <c r="G566" s="1883"/>
      <c r="H566" s="1271"/>
      <c r="I566" s="1271"/>
      <c r="J566" s="1883"/>
    </row>
    <row r="567" spans="1:10">
      <c r="A567" s="1883"/>
      <c r="B567" s="1883"/>
      <c r="C567" s="1883"/>
      <c r="D567" s="1883"/>
      <c r="E567" s="1883"/>
      <c r="F567" s="1883"/>
      <c r="G567" s="1883"/>
      <c r="H567" s="1271"/>
      <c r="I567" s="1271"/>
      <c r="J567" s="1883"/>
    </row>
    <row r="568" spans="1:10">
      <c r="A568" s="1883"/>
      <c r="B568" s="1883"/>
      <c r="C568" s="1883"/>
      <c r="D568" s="1883"/>
      <c r="E568" s="1883"/>
      <c r="F568" s="1883"/>
      <c r="G568" s="1883"/>
      <c r="H568" s="1271"/>
      <c r="I568" s="1271"/>
      <c r="J568" s="1883"/>
    </row>
    <row r="569" spans="1:10">
      <c r="A569" s="1883"/>
      <c r="B569" s="1883"/>
      <c r="C569" s="1883"/>
      <c r="D569" s="1883"/>
      <c r="E569" s="1883"/>
      <c r="F569" s="1883"/>
      <c r="G569" s="1883"/>
      <c r="H569" s="1271"/>
      <c r="I569" s="1271"/>
      <c r="J569" s="1883"/>
    </row>
    <row r="570" spans="1:10">
      <c r="A570" s="1883"/>
      <c r="B570" s="1883"/>
      <c r="C570" s="1883"/>
      <c r="D570" s="1883"/>
      <c r="E570" s="1883"/>
      <c r="F570" s="1883"/>
      <c r="G570" s="1883"/>
      <c r="H570" s="1271"/>
      <c r="I570" s="1271"/>
      <c r="J570" s="1883"/>
    </row>
    <row r="571" spans="1:10">
      <c r="A571" s="1883"/>
      <c r="B571" s="1883"/>
      <c r="C571" s="1883"/>
      <c r="D571" s="1883"/>
      <c r="E571" s="1883"/>
      <c r="F571" s="1883"/>
      <c r="G571" s="1883"/>
      <c r="H571" s="1271"/>
      <c r="I571" s="1271"/>
      <c r="J571" s="1883"/>
    </row>
    <row r="572" spans="1:10">
      <c r="A572" s="1883"/>
      <c r="B572" s="1883"/>
      <c r="C572" s="1883"/>
      <c r="D572" s="1883"/>
      <c r="E572" s="1883"/>
      <c r="F572" s="1883"/>
      <c r="G572" s="1883"/>
      <c r="H572" s="1271"/>
      <c r="I572" s="1271"/>
      <c r="J572" s="1883"/>
    </row>
    <row r="573" spans="1:10">
      <c r="A573" s="1883"/>
      <c r="B573" s="1883"/>
      <c r="C573" s="1883"/>
      <c r="D573" s="1883"/>
      <c r="E573" s="1883"/>
      <c r="F573" s="1883"/>
      <c r="G573" s="1883"/>
      <c r="H573" s="1271"/>
      <c r="I573" s="1271"/>
      <c r="J573" s="1883"/>
    </row>
    <row r="574" spans="1:10">
      <c r="A574" s="1883"/>
      <c r="B574" s="1883"/>
      <c r="C574" s="1883"/>
      <c r="D574" s="1883"/>
      <c r="E574" s="1883"/>
      <c r="F574" s="1883"/>
      <c r="G574" s="1883"/>
      <c r="H574" s="1271"/>
      <c r="I574" s="1271"/>
      <c r="J574" s="1883"/>
    </row>
    <row r="575" spans="1:10">
      <c r="A575" s="1883"/>
      <c r="B575" s="1883"/>
      <c r="C575" s="1883"/>
      <c r="D575" s="1883"/>
      <c r="E575" s="1883"/>
      <c r="F575" s="1883"/>
      <c r="G575" s="1883"/>
      <c r="H575" s="1271"/>
      <c r="I575" s="1271"/>
      <c r="J575" s="1883"/>
    </row>
    <row r="576" spans="1:10">
      <c r="A576" s="1883"/>
      <c r="B576" s="1883"/>
      <c r="C576" s="1883"/>
      <c r="D576" s="1883"/>
      <c r="E576" s="1883"/>
      <c r="F576" s="1883"/>
      <c r="G576" s="1883"/>
      <c r="H576" s="1271"/>
      <c r="I576" s="1271"/>
      <c r="J576" s="1883"/>
    </row>
    <row r="577" spans="1:10">
      <c r="A577" s="1883"/>
      <c r="B577" s="1883"/>
      <c r="C577" s="1883"/>
      <c r="D577" s="1883"/>
      <c r="E577" s="1883"/>
      <c r="F577" s="1883"/>
      <c r="G577" s="1883"/>
      <c r="H577" s="1271"/>
      <c r="I577" s="1271"/>
      <c r="J577" s="1883"/>
    </row>
    <row r="578" spans="1:10">
      <c r="A578" s="1883"/>
      <c r="B578" s="1883"/>
      <c r="C578" s="1883"/>
      <c r="D578" s="1883"/>
      <c r="E578" s="1883"/>
      <c r="F578" s="1883"/>
      <c r="G578" s="1883"/>
      <c r="H578" s="1271"/>
      <c r="I578" s="1271"/>
      <c r="J578" s="1883"/>
    </row>
    <row r="579" spans="1:10">
      <c r="A579" s="1883"/>
      <c r="B579" s="1883"/>
      <c r="C579" s="1883"/>
      <c r="D579" s="1883"/>
      <c r="E579" s="1883"/>
      <c r="F579" s="1883"/>
      <c r="G579" s="1883"/>
      <c r="H579" s="1271"/>
      <c r="I579" s="1271"/>
      <c r="J579" s="1883"/>
    </row>
    <row r="580" spans="1:10">
      <c r="A580" s="1883"/>
      <c r="B580" s="1883"/>
      <c r="C580" s="1883"/>
      <c r="D580" s="1883"/>
      <c r="E580" s="1883"/>
      <c r="F580" s="1883"/>
      <c r="G580" s="1883"/>
      <c r="H580" s="1271"/>
      <c r="I580" s="1271"/>
      <c r="J580" s="1883"/>
    </row>
    <row r="581" spans="1:10">
      <c r="A581" s="1883"/>
      <c r="B581" s="1883"/>
      <c r="C581" s="1883"/>
      <c r="D581" s="1883"/>
      <c r="E581" s="1883"/>
      <c r="F581" s="1883"/>
      <c r="G581" s="1883"/>
      <c r="H581" s="1271"/>
      <c r="I581" s="1271"/>
      <c r="J581" s="1883"/>
    </row>
    <row r="582" spans="1:10">
      <c r="A582" s="1883"/>
      <c r="B582" s="1883"/>
      <c r="C582" s="1883"/>
      <c r="D582" s="1883"/>
      <c r="E582" s="1883"/>
      <c r="F582" s="1883"/>
      <c r="G582" s="1883"/>
      <c r="H582" s="1271"/>
      <c r="I582" s="1271"/>
      <c r="J582" s="1883"/>
    </row>
    <row r="583" spans="1:10">
      <c r="A583" s="1883"/>
      <c r="B583" s="1883"/>
      <c r="C583" s="1883"/>
      <c r="D583" s="1883"/>
      <c r="E583" s="1883"/>
      <c r="F583" s="1883"/>
      <c r="G583" s="1883"/>
      <c r="H583" s="1271"/>
      <c r="I583" s="1271"/>
      <c r="J583" s="1883"/>
    </row>
    <row r="584" spans="1:10">
      <c r="A584" s="1883"/>
      <c r="B584" s="1883"/>
      <c r="C584" s="1883"/>
      <c r="D584" s="1883"/>
      <c r="E584" s="1883"/>
      <c r="F584" s="1883"/>
      <c r="G584" s="1883"/>
      <c r="H584" s="1271"/>
      <c r="I584" s="1271"/>
      <c r="J584" s="1883"/>
    </row>
    <row r="585" spans="1:10">
      <c r="A585" s="1883"/>
      <c r="B585" s="1883"/>
      <c r="C585" s="1883"/>
      <c r="D585" s="1883"/>
      <c r="E585" s="1883"/>
      <c r="F585" s="1883"/>
      <c r="G585" s="1883"/>
      <c r="H585" s="1271"/>
      <c r="I585" s="1271"/>
      <c r="J585" s="1883"/>
    </row>
    <row r="586" spans="1:10">
      <c r="A586" s="1883"/>
      <c r="B586" s="1883"/>
      <c r="C586" s="1883"/>
      <c r="D586" s="1883"/>
      <c r="E586" s="1883"/>
      <c r="F586" s="1883"/>
      <c r="G586" s="1883"/>
      <c r="H586" s="1271"/>
      <c r="I586" s="1271"/>
      <c r="J586" s="1883"/>
    </row>
    <row r="587" spans="1:10">
      <c r="A587" s="1883"/>
      <c r="B587" s="1883"/>
      <c r="C587" s="1883"/>
      <c r="D587" s="1883"/>
      <c r="E587" s="1883"/>
      <c r="F587" s="1883"/>
      <c r="G587" s="1883"/>
      <c r="H587" s="1271"/>
      <c r="I587" s="1271"/>
      <c r="J587" s="1883"/>
    </row>
    <row r="588" spans="1:10">
      <c r="A588" s="1883"/>
      <c r="B588" s="1883"/>
      <c r="C588" s="1883"/>
      <c r="D588" s="1883"/>
      <c r="E588" s="1883"/>
      <c r="F588" s="1883"/>
      <c r="G588" s="1883"/>
      <c r="H588" s="1271"/>
      <c r="I588" s="1271"/>
      <c r="J588" s="1883"/>
    </row>
    <row r="589" spans="1:10">
      <c r="A589" s="1883"/>
      <c r="B589" s="1883"/>
      <c r="C589" s="1883"/>
      <c r="D589" s="1883"/>
      <c r="E589" s="1883"/>
      <c r="F589" s="1883"/>
      <c r="G589" s="1883"/>
      <c r="H589" s="1271"/>
      <c r="I589" s="1271"/>
      <c r="J589" s="1883"/>
    </row>
    <row r="590" spans="1:10">
      <c r="A590" s="1883"/>
      <c r="B590" s="1883"/>
      <c r="C590" s="1883"/>
      <c r="D590" s="1883"/>
      <c r="E590" s="1883"/>
      <c r="F590" s="1883"/>
      <c r="G590" s="1883"/>
      <c r="H590" s="1271"/>
      <c r="I590" s="1271"/>
      <c r="J590" s="1883"/>
    </row>
    <row r="591" spans="1:10">
      <c r="A591" s="1883"/>
      <c r="B591" s="1883"/>
      <c r="C591" s="1883"/>
      <c r="D591" s="1883"/>
      <c r="E591" s="1883"/>
      <c r="F591" s="1883"/>
      <c r="G591" s="1883"/>
      <c r="H591" s="1271"/>
      <c r="I591" s="1271"/>
      <c r="J591" s="1883"/>
    </row>
    <row r="592" spans="1:10">
      <c r="A592" s="1883"/>
      <c r="B592" s="1883"/>
      <c r="C592" s="1883"/>
      <c r="D592" s="1883"/>
      <c r="E592" s="1883"/>
      <c r="F592" s="1883"/>
      <c r="G592" s="1883"/>
      <c r="H592" s="1271"/>
      <c r="I592" s="1271"/>
      <c r="J592" s="1883"/>
    </row>
    <row r="593" spans="1:10">
      <c r="A593" s="1883"/>
      <c r="B593" s="1883"/>
      <c r="C593" s="1883"/>
      <c r="D593" s="1883"/>
      <c r="E593" s="1883"/>
      <c r="F593" s="1883"/>
      <c r="G593" s="1883"/>
      <c r="H593" s="1271"/>
      <c r="I593" s="1271"/>
      <c r="J593" s="1883"/>
    </row>
    <row r="594" spans="1:10">
      <c r="A594" s="1883"/>
      <c r="B594" s="1883"/>
      <c r="C594" s="1883"/>
      <c r="D594" s="1883"/>
      <c r="E594" s="1883"/>
      <c r="F594" s="1883"/>
      <c r="G594" s="1883"/>
      <c r="H594" s="1271"/>
      <c r="I594" s="1271"/>
      <c r="J594" s="1883"/>
    </row>
    <row r="595" spans="1:10">
      <c r="A595" s="1883"/>
      <c r="B595" s="1883"/>
      <c r="C595" s="1883"/>
      <c r="D595" s="1883"/>
      <c r="E595" s="1883"/>
      <c r="F595" s="1883"/>
      <c r="G595" s="1883"/>
      <c r="H595" s="1271"/>
      <c r="I595" s="1271"/>
      <c r="J595" s="1883"/>
    </row>
    <row r="596" spans="1:10">
      <c r="A596" s="1883"/>
      <c r="B596" s="1883"/>
      <c r="C596" s="1883"/>
      <c r="D596" s="1883"/>
      <c r="E596" s="1883"/>
      <c r="F596" s="1883"/>
      <c r="G596" s="1883"/>
      <c r="H596" s="1271"/>
      <c r="I596" s="1271"/>
      <c r="J596" s="1883"/>
    </row>
    <row r="597" spans="1:10">
      <c r="A597" s="1883"/>
      <c r="B597" s="1883"/>
      <c r="C597" s="1883"/>
      <c r="D597" s="1883"/>
      <c r="E597" s="1883"/>
      <c r="F597" s="1883"/>
      <c r="G597" s="1883"/>
      <c r="H597" s="1271"/>
      <c r="I597" s="1271"/>
      <c r="J597" s="1883"/>
    </row>
    <row r="598" spans="1:10">
      <c r="A598" s="1883"/>
      <c r="B598" s="1883"/>
      <c r="C598" s="1883"/>
      <c r="D598" s="1883"/>
      <c r="E598" s="1883"/>
      <c r="F598" s="1883"/>
      <c r="G598" s="1883"/>
      <c r="H598" s="1271"/>
      <c r="I598" s="1271"/>
      <c r="J598" s="1883"/>
    </row>
    <row r="599" spans="1:10">
      <c r="A599" s="1883"/>
      <c r="B599" s="1883"/>
      <c r="C599" s="1883"/>
      <c r="D599" s="1883"/>
      <c r="E599" s="1883"/>
      <c r="F599" s="1883"/>
      <c r="G599" s="1883"/>
      <c r="H599" s="1271"/>
      <c r="I599" s="1271"/>
      <c r="J599" s="1883"/>
    </row>
    <row r="600" spans="1:10">
      <c r="A600" s="1883"/>
      <c r="B600" s="1883"/>
      <c r="C600" s="1883"/>
      <c r="D600" s="1883"/>
      <c r="E600" s="1883"/>
      <c r="F600" s="1883"/>
      <c r="G600" s="1883"/>
      <c r="H600" s="1271"/>
      <c r="I600" s="1271"/>
      <c r="J600" s="1883"/>
    </row>
    <row r="601" spans="1:10">
      <c r="A601" s="1883"/>
      <c r="B601" s="1883"/>
      <c r="C601" s="1883"/>
      <c r="D601" s="1883"/>
      <c r="E601" s="1883"/>
      <c r="F601" s="1883"/>
      <c r="G601" s="1883"/>
      <c r="H601" s="1271"/>
      <c r="I601" s="1271"/>
      <c r="J601" s="1883"/>
    </row>
    <row r="602" spans="1:10">
      <c r="A602" s="1883"/>
      <c r="B602" s="1883"/>
      <c r="C602" s="1883"/>
      <c r="D602" s="1883"/>
      <c r="E602" s="1883"/>
      <c r="F602" s="1883"/>
      <c r="G602" s="1883"/>
      <c r="H602" s="1271"/>
      <c r="I602" s="1271"/>
      <c r="J602" s="1883"/>
    </row>
    <row r="603" spans="1:10">
      <c r="A603" s="1883"/>
      <c r="B603" s="1883"/>
      <c r="C603" s="1883"/>
      <c r="D603" s="1883"/>
      <c r="E603" s="1883"/>
      <c r="F603" s="1883"/>
      <c r="G603" s="1883"/>
      <c r="H603" s="1271"/>
      <c r="I603" s="1271"/>
      <c r="J603" s="1883"/>
    </row>
    <row r="604" spans="1:10">
      <c r="A604" s="1883"/>
      <c r="B604" s="1883"/>
      <c r="C604" s="1883"/>
      <c r="D604" s="1883"/>
      <c r="E604" s="1883"/>
      <c r="F604" s="1883"/>
      <c r="G604" s="1883"/>
      <c r="H604" s="1271"/>
      <c r="I604" s="1271"/>
      <c r="J604" s="1883"/>
    </row>
    <row r="605" spans="1:10">
      <c r="A605" s="1883"/>
      <c r="B605" s="1883"/>
      <c r="C605" s="1883"/>
      <c r="D605" s="1883"/>
      <c r="E605" s="1883"/>
      <c r="F605" s="1883"/>
      <c r="G605" s="1883"/>
      <c r="H605" s="1271"/>
      <c r="I605" s="1271"/>
      <c r="J605" s="1883"/>
    </row>
    <row r="606" spans="1:10">
      <c r="A606" s="1883"/>
      <c r="B606" s="1883"/>
      <c r="C606" s="1883"/>
      <c r="D606" s="1883"/>
      <c r="E606" s="1883"/>
      <c r="F606" s="1883"/>
      <c r="G606" s="1883"/>
      <c r="H606" s="1271"/>
      <c r="I606" s="1271"/>
      <c r="J606" s="1883"/>
    </row>
    <row r="607" spans="1:10">
      <c r="A607" s="1883"/>
      <c r="B607" s="1883"/>
      <c r="C607" s="1883"/>
      <c r="D607" s="1883"/>
      <c r="E607" s="1883"/>
      <c r="F607" s="1883"/>
      <c r="G607" s="1883"/>
      <c r="H607" s="1271"/>
      <c r="I607" s="1271"/>
      <c r="J607" s="1883"/>
    </row>
    <row r="608" spans="1:10">
      <c r="A608" s="1883"/>
      <c r="B608" s="1883"/>
      <c r="C608" s="1883"/>
      <c r="D608" s="1883"/>
      <c r="E608" s="1883"/>
      <c r="F608" s="1883"/>
      <c r="G608" s="1883"/>
      <c r="H608" s="1271"/>
      <c r="I608" s="1271"/>
      <c r="J608" s="1883"/>
    </row>
    <row r="609" spans="1:10">
      <c r="A609" s="1883"/>
      <c r="B609" s="1883"/>
      <c r="C609" s="1883"/>
      <c r="D609" s="1883"/>
      <c r="E609" s="1883"/>
      <c r="F609" s="1883"/>
      <c r="G609" s="1883"/>
      <c r="H609" s="1271"/>
      <c r="I609" s="1271"/>
      <c r="J609" s="1883"/>
    </row>
    <row r="610" spans="1:10">
      <c r="A610" s="1883"/>
      <c r="B610" s="1883"/>
      <c r="C610" s="1883"/>
      <c r="D610" s="1883"/>
      <c r="E610" s="1883"/>
      <c r="F610" s="1883"/>
      <c r="G610" s="1883"/>
      <c r="H610" s="1271"/>
      <c r="I610" s="1271"/>
      <c r="J610" s="1883"/>
    </row>
    <row r="611" spans="1:10">
      <c r="A611" s="1883"/>
      <c r="B611" s="1883"/>
      <c r="C611" s="1883"/>
      <c r="D611" s="1883"/>
      <c r="E611" s="1883"/>
      <c r="F611" s="1883"/>
      <c r="G611" s="1883"/>
      <c r="H611" s="1271"/>
      <c r="I611" s="1271"/>
      <c r="J611" s="1883"/>
    </row>
    <row r="612" spans="1:10">
      <c r="A612" s="1883"/>
      <c r="B612" s="1883"/>
      <c r="C612" s="1883"/>
      <c r="D612" s="1883"/>
      <c r="E612" s="1883"/>
      <c r="F612" s="1883"/>
      <c r="G612" s="1883"/>
      <c r="H612" s="1271"/>
      <c r="I612" s="1271"/>
      <c r="J612" s="1883"/>
    </row>
    <row r="613" spans="1:10">
      <c r="A613" s="1883"/>
      <c r="B613" s="1883"/>
      <c r="C613" s="1883"/>
      <c r="D613" s="1883"/>
      <c r="E613" s="1883"/>
      <c r="F613" s="1883"/>
      <c r="G613" s="1883"/>
      <c r="H613" s="1271"/>
      <c r="I613" s="1271"/>
      <c r="J613" s="1883"/>
    </row>
    <row r="614" spans="1:10">
      <c r="A614" s="1883"/>
      <c r="B614" s="1883"/>
      <c r="C614" s="1883"/>
      <c r="D614" s="1883"/>
      <c r="E614" s="1883"/>
      <c r="F614" s="1883"/>
      <c r="G614" s="1883"/>
      <c r="H614" s="1271"/>
      <c r="I614" s="1271"/>
      <c r="J614" s="1883"/>
    </row>
    <row r="615" spans="1:10">
      <c r="A615" s="1883"/>
      <c r="B615" s="1883"/>
      <c r="C615" s="1883"/>
      <c r="D615" s="1883"/>
      <c r="E615" s="1883"/>
      <c r="F615" s="1883"/>
      <c r="G615" s="1883"/>
      <c r="H615" s="1271"/>
      <c r="I615" s="1271"/>
      <c r="J615" s="1883"/>
    </row>
    <row r="616" spans="1:10">
      <c r="A616" s="1883"/>
      <c r="B616" s="1883"/>
      <c r="C616" s="1883"/>
      <c r="D616" s="1883"/>
      <c r="E616" s="1883"/>
      <c r="F616" s="1883"/>
      <c r="G616" s="1883"/>
      <c r="H616" s="1271"/>
      <c r="I616" s="1271"/>
      <c r="J616" s="1883"/>
    </row>
    <row r="617" spans="1:10">
      <c r="A617" s="1883"/>
      <c r="B617" s="1883"/>
      <c r="C617" s="1883"/>
      <c r="D617" s="1883"/>
      <c r="E617" s="1883"/>
      <c r="F617" s="1883"/>
      <c r="G617" s="1883"/>
      <c r="H617" s="1271"/>
      <c r="I617" s="1271"/>
      <c r="J617" s="1883"/>
    </row>
    <row r="618" spans="1:10">
      <c r="A618" s="1883"/>
      <c r="B618" s="1883"/>
      <c r="C618" s="1883"/>
      <c r="D618" s="1883"/>
      <c r="E618" s="1883"/>
      <c r="F618" s="1883"/>
      <c r="G618" s="1883"/>
      <c r="H618" s="1271"/>
      <c r="I618" s="1271"/>
      <c r="J618" s="1883"/>
    </row>
    <row r="619" spans="1:10">
      <c r="A619" s="1883"/>
      <c r="B619" s="1883"/>
      <c r="C619" s="1883"/>
      <c r="D619" s="1883"/>
      <c r="E619" s="1883"/>
      <c r="F619" s="1883"/>
      <c r="G619" s="1883"/>
      <c r="H619" s="1271"/>
      <c r="I619" s="1271"/>
      <c r="J619" s="1883"/>
    </row>
    <row r="620" spans="1:10">
      <c r="A620" s="1883"/>
      <c r="B620" s="1883"/>
      <c r="C620" s="1883"/>
      <c r="D620" s="1883"/>
      <c r="E620" s="1883"/>
      <c r="F620" s="1883"/>
      <c r="G620" s="1883"/>
      <c r="H620" s="1271"/>
      <c r="I620" s="1271"/>
      <c r="J620" s="1883"/>
    </row>
    <row r="621" spans="1:10">
      <c r="A621" s="1883"/>
      <c r="B621" s="1883"/>
      <c r="C621" s="1883"/>
      <c r="D621" s="1883"/>
      <c r="E621" s="1883"/>
      <c r="F621" s="1883"/>
      <c r="G621" s="1883"/>
      <c r="H621" s="1271"/>
      <c r="I621" s="1271"/>
      <c r="J621" s="1883"/>
    </row>
    <row r="622" spans="1:10">
      <c r="A622" s="1883"/>
      <c r="B622" s="1883"/>
      <c r="C622" s="1883"/>
      <c r="D622" s="1883"/>
      <c r="E622" s="1883"/>
      <c r="F622" s="1883"/>
      <c r="G622" s="1883"/>
      <c r="H622" s="1271"/>
      <c r="I622" s="1271"/>
      <c r="J622" s="1883"/>
    </row>
    <row r="623" spans="1:10">
      <c r="A623" s="1883"/>
      <c r="B623" s="1883"/>
      <c r="C623" s="1883"/>
      <c r="D623" s="1883"/>
      <c r="E623" s="1883"/>
      <c r="F623" s="1883"/>
      <c r="G623" s="1883"/>
      <c r="H623" s="1271"/>
      <c r="I623" s="1271"/>
      <c r="J623" s="1883"/>
    </row>
    <row r="624" spans="1:10">
      <c r="A624" s="1883"/>
      <c r="B624" s="1883"/>
      <c r="C624" s="1883"/>
      <c r="D624" s="1883"/>
      <c r="E624" s="1883"/>
      <c r="F624" s="1883"/>
      <c r="G624" s="1883"/>
      <c r="H624" s="1271"/>
      <c r="I624" s="1271"/>
      <c r="J624" s="1883"/>
    </row>
    <row r="625" spans="1:10">
      <c r="A625" s="1883"/>
      <c r="B625" s="1883"/>
      <c r="C625" s="1883"/>
      <c r="D625" s="1883"/>
      <c r="E625" s="1883"/>
      <c r="F625" s="1883"/>
      <c r="G625" s="1883"/>
      <c r="H625" s="1271"/>
      <c r="I625" s="1271"/>
      <c r="J625" s="1883"/>
    </row>
    <row r="626" spans="1:10">
      <c r="A626" s="1883"/>
      <c r="B626" s="1883"/>
      <c r="C626" s="1883"/>
      <c r="D626" s="1883"/>
      <c r="E626" s="1883"/>
      <c r="F626" s="1883"/>
      <c r="G626" s="1883"/>
      <c r="H626" s="1271"/>
      <c r="I626" s="1271"/>
      <c r="J626" s="1883"/>
    </row>
    <row r="627" spans="1:10">
      <c r="A627" s="1883"/>
      <c r="B627" s="1883"/>
      <c r="C627" s="1883"/>
      <c r="D627" s="1883"/>
      <c r="E627" s="1883"/>
      <c r="F627" s="1883"/>
      <c r="G627" s="1883"/>
      <c r="H627" s="1271"/>
      <c r="I627" s="1271"/>
      <c r="J627" s="1883"/>
    </row>
    <row r="628" spans="1:10">
      <c r="A628" s="1883"/>
      <c r="B628" s="1883"/>
      <c r="C628" s="1883"/>
      <c r="D628" s="1883"/>
      <c r="E628" s="1883"/>
      <c r="F628" s="1883"/>
      <c r="G628" s="1883"/>
      <c r="H628" s="1271"/>
      <c r="I628" s="1271"/>
      <c r="J628" s="1883"/>
    </row>
    <row r="629" spans="1:10">
      <c r="A629" s="1883"/>
      <c r="B629" s="1883"/>
      <c r="C629" s="1883"/>
      <c r="D629" s="1883"/>
      <c r="E629" s="1883"/>
      <c r="F629" s="1883"/>
      <c r="G629" s="1883"/>
      <c r="H629" s="1271"/>
      <c r="I629" s="1271"/>
      <c r="J629" s="1883"/>
    </row>
    <row r="630" spans="1:10">
      <c r="A630" s="1883"/>
      <c r="B630" s="1883"/>
      <c r="C630" s="1883"/>
      <c r="D630" s="1883"/>
      <c r="E630" s="1883"/>
      <c r="F630" s="1883"/>
      <c r="G630" s="1883"/>
      <c r="H630" s="1271"/>
      <c r="I630" s="1271"/>
      <c r="J630" s="1883"/>
    </row>
    <row r="631" spans="1:10">
      <c r="A631" s="1883"/>
      <c r="B631" s="1883"/>
      <c r="C631" s="1883"/>
      <c r="D631" s="1883"/>
      <c r="E631" s="1883"/>
      <c r="F631" s="1883"/>
      <c r="G631" s="1883"/>
      <c r="H631" s="1271"/>
      <c r="I631" s="1271"/>
      <c r="J631" s="1883"/>
    </row>
    <row r="632" spans="1:10">
      <c r="A632" s="1883"/>
      <c r="B632" s="1883"/>
      <c r="C632" s="1883"/>
      <c r="D632" s="1883"/>
      <c r="E632" s="1883"/>
      <c r="F632" s="1883"/>
      <c r="G632" s="1883"/>
      <c r="H632" s="1271"/>
      <c r="I632" s="1271"/>
      <c r="J632" s="1883"/>
    </row>
    <row r="633" spans="1:10">
      <c r="A633" s="1883"/>
      <c r="B633" s="1883"/>
      <c r="C633" s="1883"/>
      <c r="D633" s="1883"/>
      <c r="E633" s="1883"/>
      <c r="F633" s="1883"/>
      <c r="G633" s="1883"/>
      <c r="H633" s="1271"/>
      <c r="I633" s="1271"/>
      <c r="J633" s="1883"/>
    </row>
    <row r="634" spans="1:10">
      <c r="A634" s="1883"/>
      <c r="B634" s="1883"/>
      <c r="C634" s="1883"/>
      <c r="D634" s="1883"/>
      <c r="E634" s="1883"/>
      <c r="F634" s="1883"/>
      <c r="G634" s="1883"/>
      <c r="H634" s="1271"/>
      <c r="I634" s="1271"/>
      <c r="J634" s="1883"/>
    </row>
    <row r="635" spans="1:10">
      <c r="A635" s="1883"/>
      <c r="B635" s="1883"/>
      <c r="C635" s="1883"/>
      <c r="D635" s="1883"/>
      <c r="E635" s="1883"/>
      <c r="F635" s="1883"/>
      <c r="G635" s="1883"/>
      <c r="H635" s="1271"/>
      <c r="I635" s="1271"/>
      <c r="J635" s="1883"/>
    </row>
    <row r="636" spans="1:10">
      <c r="A636" s="1883"/>
      <c r="B636" s="1883"/>
      <c r="C636" s="1883"/>
      <c r="D636" s="1883"/>
      <c r="E636" s="1883"/>
      <c r="F636" s="1883"/>
      <c r="G636" s="1883"/>
      <c r="H636" s="1271"/>
      <c r="I636" s="1271"/>
      <c r="J636" s="1883"/>
    </row>
    <row r="637" spans="1:10">
      <c r="A637" s="1883"/>
      <c r="B637" s="1883"/>
      <c r="C637" s="1883"/>
      <c r="D637" s="1883"/>
      <c r="E637" s="1883"/>
      <c r="F637" s="1883"/>
      <c r="G637" s="1883"/>
      <c r="H637" s="1271"/>
      <c r="I637" s="1271"/>
      <c r="J637" s="1883"/>
    </row>
    <row r="638" spans="1:10">
      <c r="A638" s="1883"/>
      <c r="B638" s="1883"/>
      <c r="C638" s="1883"/>
      <c r="D638" s="1883"/>
      <c r="E638" s="1883"/>
      <c r="F638" s="1883"/>
      <c r="G638" s="1883"/>
      <c r="H638" s="1271"/>
      <c r="I638" s="1271"/>
      <c r="J638" s="1883"/>
    </row>
    <row r="639" spans="1:10">
      <c r="A639" s="1883"/>
      <c r="B639" s="1883"/>
      <c r="C639" s="1883"/>
      <c r="D639" s="1883"/>
      <c r="E639" s="1883"/>
      <c r="F639" s="1883"/>
      <c r="G639" s="1883"/>
      <c r="H639" s="1271"/>
      <c r="I639" s="1271"/>
      <c r="J639" s="1883"/>
    </row>
    <row r="640" spans="1:10">
      <c r="A640" s="1883"/>
      <c r="B640" s="1883"/>
      <c r="C640" s="1883"/>
      <c r="D640" s="1883"/>
      <c r="E640" s="1883"/>
      <c r="F640" s="1883"/>
      <c r="G640" s="1883"/>
      <c r="H640" s="1271"/>
      <c r="I640" s="1271"/>
      <c r="J640" s="1883"/>
    </row>
    <row r="641" spans="1:10">
      <c r="A641" s="1883"/>
      <c r="B641" s="1883"/>
      <c r="C641" s="1883"/>
      <c r="D641" s="1883"/>
      <c r="E641" s="1883"/>
      <c r="F641" s="1883"/>
      <c r="G641" s="1883"/>
      <c r="H641" s="1271"/>
      <c r="I641" s="1271"/>
      <c r="J641" s="1883"/>
    </row>
    <row r="642" spans="1:10">
      <c r="A642" s="1883"/>
      <c r="B642" s="1883"/>
      <c r="C642" s="1883"/>
      <c r="D642" s="1883"/>
      <c r="E642" s="1883"/>
      <c r="F642" s="1883"/>
      <c r="G642" s="1883"/>
      <c r="H642" s="1271"/>
      <c r="I642" s="1271"/>
      <c r="J642" s="1883"/>
    </row>
    <row r="643" spans="1:10">
      <c r="A643" s="1883"/>
      <c r="B643" s="1883"/>
      <c r="C643" s="1883"/>
      <c r="D643" s="1883"/>
      <c r="E643" s="1883"/>
      <c r="F643" s="1883"/>
      <c r="G643" s="1883"/>
      <c r="H643" s="1271"/>
      <c r="I643" s="1271"/>
      <c r="J643" s="1883"/>
    </row>
    <row r="644" spans="1:10">
      <c r="A644" s="1883"/>
      <c r="B644" s="1883"/>
      <c r="C644" s="1883"/>
      <c r="D644" s="1883"/>
      <c r="E644" s="1883"/>
      <c r="F644" s="1883"/>
      <c r="G644" s="1883"/>
      <c r="H644" s="1271"/>
      <c r="I644" s="1271"/>
      <c r="J644" s="1883"/>
    </row>
    <row r="645" spans="1:10">
      <c r="A645" s="1883"/>
      <c r="B645" s="1883"/>
      <c r="C645" s="1883"/>
      <c r="D645" s="1883"/>
      <c r="E645" s="1883"/>
      <c r="F645" s="1883"/>
      <c r="G645" s="1883"/>
      <c r="H645" s="1271"/>
      <c r="I645" s="1271"/>
      <c r="J645" s="1883"/>
    </row>
    <row r="646" spans="1:10">
      <c r="A646" s="1883"/>
      <c r="B646" s="1883"/>
      <c r="C646" s="1883"/>
      <c r="D646" s="1883"/>
      <c r="E646" s="1883"/>
      <c r="F646" s="1883"/>
      <c r="G646" s="1883"/>
      <c r="H646" s="1271"/>
      <c r="I646" s="1271"/>
      <c r="J646" s="1883"/>
    </row>
    <row r="647" spans="1:10">
      <c r="A647" s="1883"/>
      <c r="B647" s="1883"/>
      <c r="C647" s="1883"/>
      <c r="D647" s="1883"/>
      <c r="E647" s="1883"/>
      <c r="F647" s="1883"/>
      <c r="G647" s="1883"/>
      <c r="H647" s="1271"/>
      <c r="I647" s="1271"/>
      <c r="J647" s="1883"/>
    </row>
    <row r="648" spans="1:10">
      <c r="A648" s="1883"/>
      <c r="B648" s="1883"/>
      <c r="C648" s="1883"/>
      <c r="D648" s="1883"/>
      <c r="E648" s="1883"/>
      <c r="F648" s="1883"/>
      <c r="G648" s="1883"/>
      <c r="H648" s="1271"/>
      <c r="I648" s="1271"/>
      <c r="J648" s="1883"/>
    </row>
    <row r="649" spans="1:10">
      <c r="A649" s="1883"/>
      <c r="B649" s="1883"/>
      <c r="C649" s="1883"/>
      <c r="D649" s="1883"/>
      <c r="E649" s="1883"/>
      <c r="F649" s="1883"/>
      <c r="G649" s="1883"/>
      <c r="H649" s="1271"/>
      <c r="I649" s="1271"/>
      <c r="J649" s="1883"/>
    </row>
    <row r="650" spans="1:10">
      <c r="A650" s="1883"/>
      <c r="B650" s="1883"/>
      <c r="C650" s="1883"/>
      <c r="D650" s="1883"/>
      <c r="E650" s="1883"/>
      <c r="F650" s="1883"/>
      <c r="G650" s="1883"/>
      <c r="H650" s="1271"/>
      <c r="I650" s="1271"/>
      <c r="J650" s="1883"/>
    </row>
    <row r="651" spans="1:10">
      <c r="A651" s="1883"/>
      <c r="B651" s="1883"/>
      <c r="C651" s="1883"/>
      <c r="D651" s="1883"/>
      <c r="E651" s="1883"/>
      <c r="F651" s="1883"/>
      <c r="G651" s="1883"/>
      <c r="H651" s="1271"/>
      <c r="I651" s="1271"/>
      <c r="J651" s="1883"/>
    </row>
    <row r="652" spans="1:10">
      <c r="A652" s="1883"/>
      <c r="B652" s="1883"/>
      <c r="C652" s="1883"/>
      <c r="D652" s="1883"/>
      <c r="E652" s="1883"/>
      <c r="F652" s="1883"/>
      <c r="G652" s="1883"/>
      <c r="H652" s="1271"/>
      <c r="I652" s="1271"/>
      <c r="J652" s="1883"/>
    </row>
    <row r="653" spans="1:10">
      <c r="A653" s="1883"/>
      <c r="B653" s="1883"/>
      <c r="C653" s="1883"/>
      <c r="D653" s="1883"/>
      <c r="E653" s="1883"/>
      <c r="F653" s="1883"/>
      <c r="G653" s="1883"/>
      <c r="H653" s="1271"/>
      <c r="I653" s="1271"/>
      <c r="J653" s="1883"/>
    </row>
    <row r="654" spans="1:10">
      <c r="A654" s="1883"/>
      <c r="B654" s="1883"/>
      <c r="C654" s="1883"/>
      <c r="D654" s="1883"/>
      <c r="E654" s="1883"/>
      <c r="F654" s="1883"/>
      <c r="G654" s="1883"/>
      <c r="H654" s="1271"/>
      <c r="I654" s="1271"/>
      <c r="J654" s="1883"/>
    </row>
    <row r="655" spans="1:10">
      <c r="A655" s="1883"/>
      <c r="B655" s="1883"/>
      <c r="C655" s="1883"/>
      <c r="D655" s="1883"/>
      <c r="E655" s="1883"/>
      <c r="F655" s="1883"/>
      <c r="G655" s="1883"/>
      <c r="H655" s="1271"/>
      <c r="I655" s="1271"/>
      <c r="J655" s="1883"/>
    </row>
    <row r="656" spans="1:10">
      <c r="A656" s="1883"/>
      <c r="B656" s="1883"/>
      <c r="C656" s="1883"/>
      <c r="D656" s="1883"/>
      <c r="E656" s="1883"/>
      <c r="F656" s="1883"/>
      <c r="G656" s="1883"/>
      <c r="H656" s="1271"/>
      <c r="I656" s="1271"/>
      <c r="J656" s="1883"/>
    </row>
    <row r="657" spans="1:10">
      <c r="A657" s="1883"/>
      <c r="B657" s="1883"/>
      <c r="C657" s="1883"/>
      <c r="D657" s="1883"/>
      <c r="E657" s="1883"/>
      <c r="F657" s="1883"/>
      <c r="G657" s="1883"/>
      <c r="H657" s="1271"/>
      <c r="I657" s="1271"/>
      <c r="J657" s="1883"/>
    </row>
    <row r="658" spans="1:10">
      <c r="A658" s="1883"/>
      <c r="B658" s="1883"/>
      <c r="C658" s="1883"/>
      <c r="D658" s="1883"/>
      <c r="E658" s="1883"/>
      <c r="F658" s="1883"/>
      <c r="G658" s="1883"/>
      <c r="H658" s="1271"/>
      <c r="I658" s="1271"/>
      <c r="J658" s="1883"/>
    </row>
    <row r="659" spans="1:10">
      <c r="A659" s="1883"/>
      <c r="B659" s="1883"/>
      <c r="C659" s="1883"/>
      <c r="D659" s="1883"/>
      <c r="E659" s="1883"/>
      <c r="F659" s="1883"/>
      <c r="G659" s="1883"/>
      <c r="H659" s="1271"/>
      <c r="I659" s="1271"/>
      <c r="J659" s="1883"/>
    </row>
    <row r="660" spans="1:10">
      <c r="A660" s="1883"/>
      <c r="B660" s="1883"/>
      <c r="C660" s="1883"/>
      <c r="D660" s="1883"/>
      <c r="E660" s="1883"/>
      <c r="F660" s="1883"/>
      <c r="G660" s="1883"/>
      <c r="H660" s="1271"/>
      <c r="I660" s="1271"/>
      <c r="J660" s="1883"/>
    </row>
    <row r="661" spans="1:10">
      <c r="A661" s="1883"/>
      <c r="B661" s="1883"/>
      <c r="C661" s="1883"/>
      <c r="D661" s="1883"/>
      <c r="E661" s="1883"/>
      <c r="F661" s="1883"/>
      <c r="G661" s="1883"/>
      <c r="H661" s="1271"/>
      <c r="I661" s="1271"/>
      <c r="J661" s="1883"/>
    </row>
    <row r="662" spans="1:10">
      <c r="H662" s="1271"/>
      <c r="I662" s="1271"/>
    </row>
    <row r="663" spans="1:10">
      <c r="H663" s="1271"/>
      <c r="I663" s="1271"/>
    </row>
    <row r="664" spans="1:10">
      <c r="H664" s="1271"/>
      <c r="I664" s="1271"/>
    </row>
    <row r="665" spans="1:10">
      <c r="H665" s="1271"/>
      <c r="I665" s="1271"/>
    </row>
    <row r="666" spans="1:10">
      <c r="H666" s="1271"/>
      <c r="I666" s="1271"/>
    </row>
    <row r="667" spans="1:10">
      <c r="H667" s="1271"/>
      <c r="I667" s="1271"/>
    </row>
    <row r="668" spans="1:10">
      <c r="H668" s="1271"/>
      <c r="I668" s="1271"/>
    </row>
    <row r="669" spans="1:10">
      <c r="H669" s="1271"/>
      <c r="I669" s="1271"/>
    </row>
    <row r="670" spans="1:10">
      <c r="H670" s="1271"/>
      <c r="I670" s="1271"/>
    </row>
    <row r="671" spans="1:10">
      <c r="H671" s="1271"/>
      <c r="I671" s="1271"/>
    </row>
    <row r="672" spans="1:10">
      <c r="H672" s="1271"/>
      <c r="I672" s="1271"/>
    </row>
    <row r="673" spans="8:9">
      <c r="H673" s="1271"/>
      <c r="I673" s="1271"/>
    </row>
    <row r="674" spans="8:9">
      <c r="H674" s="1271"/>
      <c r="I674" s="1271"/>
    </row>
    <row r="675" spans="8:9">
      <c r="H675" s="1271"/>
      <c r="I675" s="1271"/>
    </row>
    <row r="676" spans="8:9">
      <c r="H676" s="1271"/>
      <c r="I676" s="1271"/>
    </row>
    <row r="677" spans="8:9">
      <c r="H677" s="1271"/>
      <c r="I677" s="1271"/>
    </row>
    <row r="678" spans="8:9">
      <c r="H678" s="1271"/>
      <c r="I678" s="1271"/>
    </row>
    <row r="679" spans="8:9">
      <c r="H679" s="1271"/>
      <c r="I679" s="1271"/>
    </row>
    <row r="680" spans="8:9">
      <c r="H680" s="1271"/>
      <c r="I680" s="1271"/>
    </row>
    <row r="681" spans="8:9">
      <c r="H681" s="1271"/>
      <c r="I681" s="1271"/>
    </row>
    <row r="682" spans="8:9">
      <c r="H682" s="1271"/>
      <c r="I682" s="1271"/>
    </row>
    <row r="683" spans="8:9">
      <c r="H683" s="1271"/>
      <c r="I683" s="1271"/>
    </row>
    <row r="684" spans="8:9">
      <c r="H684" s="1271"/>
      <c r="I684" s="1271"/>
    </row>
    <row r="685" spans="8:9">
      <c r="H685" s="1271"/>
      <c r="I685" s="1271"/>
    </row>
    <row r="686" spans="8:9">
      <c r="H686" s="1271"/>
      <c r="I686" s="1271"/>
    </row>
    <row r="687" spans="8:9">
      <c r="H687" s="1271"/>
      <c r="I687" s="1271"/>
    </row>
    <row r="688" spans="8:9">
      <c r="H688" s="1271"/>
      <c r="I688" s="1271"/>
    </row>
    <row r="689" spans="8:9">
      <c r="H689" s="1271"/>
      <c r="I689" s="1271"/>
    </row>
    <row r="690" spans="8:9">
      <c r="H690" s="1271"/>
      <c r="I690" s="1271"/>
    </row>
    <row r="691" spans="8:9">
      <c r="H691" s="1271"/>
      <c r="I691" s="1271"/>
    </row>
    <row r="692" spans="8:9">
      <c r="H692" s="1271"/>
      <c r="I692" s="1271"/>
    </row>
    <row r="693" spans="8:9">
      <c r="H693" s="1271"/>
      <c r="I693" s="1271"/>
    </row>
    <row r="694" spans="8:9">
      <c r="H694" s="1271"/>
      <c r="I694" s="1271"/>
    </row>
    <row r="695" spans="8:9">
      <c r="H695" s="1271"/>
      <c r="I695" s="1271"/>
    </row>
    <row r="696" spans="8:9">
      <c r="H696" s="1271"/>
      <c r="I696" s="1271"/>
    </row>
    <row r="697" spans="8:9">
      <c r="H697" s="1271"/>
      <c r="I697" s="1271"/>
    </row>
    <row r="698" spans="8:9">
      <c r="H698" s="1271"/>
      <c r="I698" s="1271"/>
    </row>
    <row r="699" spans="8:9">
      <c r="H699" s="1271"/>
      <c r="I699" s="1271"/>
    </row>
    <row r="700" spans="8:9">
      <c r="H700" s="1271"/>
      <c r="I700" s="1271"/>
    </row>
    <row r="701" spans="8:9">
      <c r="H701" s="1271"/>
      <c r="I701" s="1271"/>
    </row>
    <row r="702" spans="8:9">
      <c r="H702" s="1271"/>
      <c r="I702" s="1271"/>
    </row>
    <row r="703" spans="8:9">
      <c r="H703" s="1271"/>
      <c r="I703" s="1271"/>
    </row>
    <row r="704" spans="8:9">
      <c r="H704" s="1271"/>
      <c r="I704" s="1271"/>
    </row>
    <row r="705" spans="8:9">
      <c r="H705" s="1271"/>
      <c r="I705" s="1271"/>
    </row>
    <row r="706" spans="8:9">
      <c r="H706" s="1271"/>
      <c r="I706" s="1271"/>
    </row>
    <row r="707" spans="8:9">
      <c r="H707" s="1271"/>
      <c r="I707" s="1271"/>
    </row>
    <row r="708" spans="8:9">
      <c r="H708" s="1271"/>
      <c r="I708" s="1271"/>
    </row>
    <row r="709" spans="8:9">
      <c r="H709" s="1271"/>
      <c r="I709" s="1271"/>
    </row>
    <row r="710" spans="8:9">
      <c r="H710" s="1271"/>
      <c r="I710" s="1271"/>
    </row>
    <row r="711" spans="8:9">
      <c r="H711" s="1271"/>
      <c r="I711" s="1271"/>
    </row>
    <row r="712" spans="8:9">
      <c r="H712" s="1271"/>
      <c r="I712" s="1271"/>
    </row>
    <row r="713" spans="8:9">
      <c r="H713" s="1271"/>
      <c r="I713" s="1271"/>
    </row>
    <row r="714" spans="8:9">
      <c r="H714" s="1271"/>
      <c r="I714" s="1271"/>
    </row>
    <row r="715" spans="8:9">
      <c r="H715" s="1271"/>
      <c r="I715" s="1271"/>
    </row>
    <row r="716" spans="8:9">
      <c r="H716" s="1271"/>
      <c r="I716" s="1271"/>
    </row>
    <row r="717" spans="8:9">
      <c r="H717" s="1271"/>
      <c r="I717" s="1271"/>
    </row>
    <row r="718" spans="8:9">
      <c r="H718" s="1271"/>
      <c r="I718" s="1271"/>
    </row>
    <row r="719" spans="8:9">
      <c r="H719" s="1271"/>
      <c r="I719" s="1271"/>
    </row>
    <row r="720" spans="8:9">
      <c r="H720" s="1271"/>
      <c r="I720" s="1271"/>
    </row>
    <row r="721" spans="8:9">
      <c r="H721" s="1271"/>
      <c r="I721" s="1271"/>
    </row>
    <row r="722" spans="8:9">
      <c r="H722" s="1271"/>
      <c r="I722" s="1271"/>
    </row>
    <row r="723" spans="8:9">
      <c r="H723" s="1271"/>
      <c r="I723" s="1271"/>
    </row>
    <row r="724" spans="8:9">
      <c r="H724" s="1271"/>
      <c r="I724" s="1271"/>
    </row>
    <row r="725" spans="8:9">
      <c r="H725" s="1271"/>
      <c r="I725" s="1271"/>
    </row>
    <row r="726" spans="8:9">
      <c r="H726" s="1271"/>
      <c r="I726" s="1271"/>
    </row>
    <row r="727" spans="8:9">
      <c r="H727" s="1271"/>
      <c r="I727" s="1271"/>
    </row>
    <row r="728" spans="8:9">
      <c r="H728" s="1271"/>
      <c r="I728" s="1271"/>
    </row>
    <row r="729" spans="8:9">
      <c r="H729" s="1271"/>
      <c r="I729" s="1271"/>
    </row>
    <row r="730" spans="8:9">
      <c r="H730" s="1271"/>
      <c r="I730" s="1271"/>
    </row>
    <row r="731" spans="8:9">
      <c r="H731" s="1271"/>
      <c r="I731" s="1271"/>
    </row>
    <row r="732" spans="8:9">
      <c r="H732" s="1271"/>
      <c r="I732" s="1271"/>
    </row>
    <row r="733" spans="8:9">
      <c r="H733" s="1271"/>
      <c r="I733" s="1271"/>
    </row>
    <row r="734" spans="8:9">
      <c r="H734" s="1271"/>
      <c r="I734" s="1271"/>
    </row>
    <row r="735" spans="8:9">
      <c r="H735" s="1271"/>
      <c r="I735" s="1271"/>
    </row>
    <row r="736" spans="8:9">
      <c r="H736" s="1271"/>
      <c r="I736" s="1271"/>
    </row>
    <row r="737" spans="8:9">
      <c r="H737" s="1271"/>
      <c r="I737" s="1271"/>
    </row>
    <row r="738" spans="8:9">
      <c r="H738" s="1271"/>
      <c r="I738" s="1271"/>
    </row>
    <row r="739" spans="8:9">
      <c r="H739" s="1271"/>
      <c r="I739" s="1271"/>
    </row>
    <row r="740" spans="8:9">
      <c r="H740" s="1271"/>
      <c r="I740" s="1271"/>
    </row>
    <row r="741" spans="8:9">
      <c r="H741" s="1271"/>
      <c r="I741" s="1271"/>
    </row>
    <row r="742" spans="8:9">
      <c r="H742" s="1271"/>
      <c r="I742" s="1271"/>
    </row>
    <row r="743" spans="8:9">
      <c r="H743" s="1271"/>
      <c r="I743" s="1271"/>
    </row>
    <row r="744" spans="8:9">
      <c r="H744" s="1271"/>
      <c r="I744" s="1271"/>
    </row>
    <row r="745" spans="8:9">
      <c r="H745" s="1271"/>
      <c r="I745" s="1271"/>
    </row>
    <row r="746" spans="8:9">
      <c r="H746" s="1271"/>
      <c r="I746" s="1271"/>
    </row>
    <row r="747" spans="8:9">
      <c r="H747" s="1271"/>
      <c r="I747" s="1271"/>
    </row>
    <row r="748" spans="8:9">
      <c r="H748" s="1271"/>
      <c r="I748" s="1271"/>
    </row>
    <row r="749" spans="8:9">
      <c r="H749" s="1271"/>
      <c r="I749" s="1271"/>
    </row>
    <row r="750" spans="8:9">
      <c r="H750" s="1271"/>
      <c r="I750" s="1271"/>
    </row>
    <row r="751" spans="8:9">
      <c r="H751" s="1271"/>
      <c r="I751" s="1271"/>
    </row>
    <row r="752" spans="8:9">
      <c r="H752" s="1271"/>
      <c r="I752" s="1271"/>
    </row>
    <row r="753" spans="8:9">
      <c r="H753" s="1271"/>
      <c r="I753" s="1271"/>
    </row>
    <row r="754" spans="8:9">
      <c r="H754" s="1271"/>
      <c r="I754" s="1271"/>
    </row>
    <row r="755" spans="8:9">
      <c r="H755" s="1271"/>
      <c r="I755" s="1271"/>
    </row>
    <row r="756" spans="8:9">
      <c r="H756" s="1271"/>
      <c r="I756" s="1271"/>
    </row>
    <row r="757" spans="8:9">
      <c r="H757" s="1271"/>
      <c r="I757" s="1271"/>
    </row>
    <row r="758" spans="8:9">
      <c r="H758" s="1271"/>
      <c r="I758" s="1271"/>
    </row>
    <row r="759" spans="8:9">
      <c r="H759" s="1271"/>
      <c r="I759" s="1271"/>
    </row>
    <row r="760" spans="8:9">
      <c r="H760" s="1271"/>
      <c r="I760" s="1271"/>
    </row>
    <row r="761" spans="8:9">
      <c r="H761" s="1271"/>
      <c r="I761" s="1271"/>
    </row>
    <row r="762" spans="8:9">
      <c r="H762" s="1271"/>
      <c r="I762" s="1271"/>
    </row>
    <row r="763" spans="8:9">
      <c r="H763" s="1271"/>
      <c r="I763" s="1271"/>
    </row>
    <row r="764" spans="8:9">
      <c r="H764" s="1271"/>
      <c r="I764" s="1271"/>
    </row>
    <row r="765" spans="8:9">
      <c r="H765" s="1271"/>
      <c r="I765" s="1271"/>
    </row>
    <row r="766" spans="8:9">
      <c r="H766" s="1271"/>
      <c r="I766" s="1271"/>
    </row>
    <row r="767" spans="8:9">
      <c r="H767" s="1271"/>
      <c r="I767" s="1271"/>
    </row>
    <row r="768" spans="8:9">
      <c r="H768" s="1271"/>
      <c r="I768" s="1271"/>
    </row>
    <row r="769" spans="8:9">
      <c r="H769" s="1271"/>
      <c r="I769" s="1271"/>
    </row>
    <row r="770" spans="8:9">
      <c r="H770" s="1271"/>
      <c r="I770" s="1271"/>
    </row>
    <row r="771" spans="8:9">
      <c r="H771" s="1271"/>
      <c r="I771" s="1271"/>
    </row>
    <row r="772" spans="8:9">
      <c r="H772" s="1271"/>
      <c r="I772" s="1271"/>
    </row>
    <row r="773" spans="8:9">
      <c r="H773" s="1271"/>
      <c r="I773" s="1271"/>
    </row>
    <row r="774" spans="8:9">
      <c r="H774" s="1271"/>
      <c r="I774" s="1271"/>
    </row>
    <row r="775" spans="8:9">
      <c r="H775" s="1271"/>
      <c r="I775" s="1271"/>
    </row>
    <row r="776" spans="8:9">
      <c r="H776" s="1271"/>
      <c r="I776" s="1271"/>
    </row>
    <row r="777" spans="8:9">
      <c r="H777" s="1271"/>
      <c r="I777" s="1271"/>
    </row>
    <row r="778" spans="8:9">
      <c r="H778" s="1271"/>
      <c r="I778" s="1271"/>
    </row>
    <row r="779" spans="8:9">
      <c r="H779" s="1271"/>
      <c r="I779" s="1271"/>
    </row>
    <row r="780" spans="8:9">
      <c r="H780" s="1271"/>
      <c r="I780" s="1271"/>
    </row>
    <row r="781" spans="8:9">
      <c r="H781" s="1271"/>
      <c r="I781" s="1271"/>
    </row>
    <row r="782" spans="8:9">
      <c r="H782" s="1271"/>
      <c r="I782" s="1271"/>
    </row>
    <row r="783" spans="8:9">
      <c r="H783" s="1271"/>
      <c r="I783" s="1271"/>
    </row>
    <row r="784" spans="8:9">
      <c r="H784" s="1271"/>
      <c r="I784" s="1271"/>
    </row>
    <row r="785" spans="8:9">
      <c r="H785" s="1271"/>
      <c r="I785" s="1271"/>
    </row>
    <row r="786" spans="8:9">
      <c r="H786" s="1271"/>
      <c r="I786" s="1271"/>
    </row>
    <row r="787" spans="8:9">
      <c r="H787" s="1271"/>
      <c r="I787" s="1271"/>
    </row>
    <row r="788" spans="8:9">
      <c r="H788" s="1271"/>
      <c r="I788" s="1271"/>
    </row>
    <row r="789" spans="8:9">
      <c r="H789" s="1271"/>
      <c r="I789" s="1271"/>
    </row>
    <row r="790" spans="8:9">
      <c r="H790" s="1271"/>
      <c r="I790" s="1271"/>
    </row>
    <row r="791" spans="8:9">
      <c r="H791" s="1271"/>
      <c r="I791" s="1271"/>
    </row>
    <row r="792" spans="8:9">
      <c r="H792" s="1271"/>
      <c r="I792" s="1271"/>
    </row>
    <row r="793" spans="8:9">
      <c r="H793" s="1271"/>
      <c r="I793" s="1271"/>
    </row>
    <row r="794" spans="8:9">
      <c r="H794" s="1271"/>
      <c r="I794" s="1271"/>
    </row>
    <row r="795" spans="8:9">
      <c r="H795" s="1271"/>
      <c r="I795" s="1271"/>
    </row>
    <row r="796" spans="8:9">
      <c r="H796" s="1271"/>
      <c r="I796" s="1271"/>
    </row>
    <row r="797" spans="8:9">
      <c r="H797" s="1271"/>
      <c r="I797" s="1271"/>
    </row>
    <row r="798" spans="8:9">
      <c r="H798" s="1271"/>
      <c r="I798" s="1271"/>
    </row>
    <row r="799" spans="8:9">
      <c r="H799" s="1271"/>
      <c r="I799" s="1271"/>
    </row>
    <row r="800" spans="8:9">
      <c r="H800" s="1271"/>
      <c r="I800" s="1271"/>
    </row>
    <row r="801" spans="8:9">
      <c r="H801" s="1271"/>
      <c r="I801" s="1271"/>
    </row>
    <row r="802" spans="8:9">
      <c r="H802" s="1271"/>
      <c r="I802" s="1271"/>
    </row>
    <row r="803" spans="8:9">
      <c r="H803" s="1271"/>
      <c r="I803" s="1271"/>
    </row>
    <row r="804" spans="8:9">
      <c r="H804" s="1271"/>
      <c r="I804" s="1271"/>
    </row>
    <row r="805" spans="8:9">
      <c r="H805" s="1271"/>
      <c r="I805" s="1271"/>
    </row>
    <row r="806" spans="8:9">
      <c r="H806" s="1271"/>
      <c r="I806" s="1271"/>
    </row>
    <row r="807" spans="8:9">
      <c r="H807" s="1271"/>
      <c r="I807" s="1271"/>
    </row>
    <row r="808" spans="8:9">
      <c r="H808" s="1271"/>
      <c r="I808" s="1271"/>
    </row>
    <row r="809" spans="8:9">
      <c r="H809" s="1271"/>
      <c r="I809" s="1271"/>
    </row>
    <row r="810" spans="8:9">
      <c r="H810" s="1271"/>
      <c r="I810" s="1271"/>
    </row>
    <row r="811" spans="8:9">
      <c r="H811" s="1271"/>
      <c r="I811" s="1271"/>
    </row>
    <row r="812" spans="8:9">
      <c r="H812" s="1271"/>
      <c r="I812" s="1271"/>
    </row>
    <row r="813" spans="8:9">
      <c r="H813" s="1271"/>
      <c r="I813" s="1271"/>
    </row>
    <row r="814" spans="8:9">
      <c r="H814" s="1271"/>
      <c r="I814" s="1271"/>
    </row>
    <row r="815" spans="8:9">
      <c r="H815" s="1271"/>
      <c r="I815" s="1271"/>
    </row>
    <row r="816" spans="8:9">
      <c r="H816" s="1271"/>
      <c r="I816" s="1271"/>
    </row>
    <row r="817" spans="8:9">
      <c r="H817" s="1271"/>
      <c r="I817" s="1271"/>
    </row>
    <row r="818" spans="8:9">
      <c r="H818" s="1271"/>
      <c r="I818" s="1271"/>
    </row>
    <row r="819" spans="8:9">
      <c r="H819" s="1271"/>
      <c r="I819" s="1271"/>
    </row>
    <row r="820" spans="8:9">
      <c r="H820" s="1271"/>
      <c r="I820" s="1271"/>
    </row>
    <row r="821" spans="8:9">
      <c r="H821" s="1271"/>
      <c r="I821" s="1271"/>
    </row>
    <row r="822" spans="8:9">
      <c r="H822" s="1271"/>
      <c r="I822" s="1271"/>
    </row>
    <row r="823" spans="8:9">
      <c r="H823" s="1271"/>
      <c r="I823" s="1271"/>
    </row>
    <row r="824" spans="8:9">
      <c r="H824" s="1271"/>
      <c r="I824" s="1271"/>
    </row>
    <row r="825" spans="8:9">
      <c r="H825" s="1271"/>
      <c r="I825" s="1271"/>
    </row>
    <row r="826" spans="8:9">
      <c r="H826" s="1271"/>
      <c r="I826" s="1271"/>
    </row>
    <row r="827" spans="8:9">
      <c r="H827" s="1271"/>
      <c r="I827" s="1271"/>
    </row>
    <row r="828" spans="8:9">
      <c r="H828" s="1271"/>
      <c r="I828" s="1271"/>
    </row>
    <row r="829" spans="8:9">
      <c r="H829" s="1271"/>
      <c r="I829" s="1271"/>
    </row>
    <row r="830" spans="8:9">
      <c r="H830" s="1271"/>
      <c r="I830" s="1271"/>
    </row>
    <row r="831" spans="8:9">
      <c r="H831" s="1271"/>
      <c r="I831" s="1271"/>
    </row>
    <row r="832" spans="8:9">
      <c r="H832" s="1271"/>
      <c r="I832" s="1271"/>
    </row>
    <row r="833" spans="8:9">
      <c r="H833" s="1271"/>
      <c r="I833" s="1271"/>
    </row>
    <row r="834" spans="8:9">
      <c r="H834" s="1271"/>
      <c r="I834" s="1271"/>
    </row>
    <row r="835" spans="8:9">
      <c r="H835" s="1271"/>
      <c r="I835" s="1271"/>
    </row>
    <row r="836" spans="8:9">
      <c r="H836" s="1271"/>
      <c r="I836" s="1271"/>
    </row>
    <row r="837" spans="8:9">
      <c r="H837" s="1271"/>
      <c r="I837" s="1271"/>
    </row>
    <row r="838" spans="8:9">
      <c r="H838" s="1271"/>
      <c r="I838" s="1271"/>
    </row>
    <row r="839" spans="8:9">
      <c r="H839" s="1271"/>
      <c r="I839" s="1271"/>
    </row>
    <row r="840" spans="8:9">
      <c r="H840" s="1271"/>
      <c r="I840" s="1271"/>
    </row>
    <row r="841" spans="8:9">
      <c r="H841" s="1271"/>
      <c r="I841" s="1271"/>
    </row>
    <row r="842" spans="8:9">
      <c r="H842" s="1271"/>
      <c r="I842" s="1271"/>
    </row>
    <row r="843" spans="8:9">
      <c r="H843" s="1271"/>
      <c r="I843" s="1271"/>
    </row>
    <row r="844" spans="8:9">
      <c r="H844" s="1271"/>
      <c r="I844" s="1271"/>
    </row>
    <row r="845" spans="8:9">
      <c r="H845" s="1271"/>
      <c r="I845" s="1271"/>
    </row>
    <row r="846" spans="8:9">
      <c r="H846" s="1271"/>
      <c r="I846" s="1271"/>
    </row>
    <row r="847" spans="8:9">
      <c r="H847" s="1271"/>
      <c r="I847" s="1271"/>
    </row>
    <row r="848" spans="8:9">
      <c r="H848" s="1271"/>
      <c r="I848" s="1271"/>
    </row>
    <row r="849" spans="8:9">
      <c r="H849" s="1271"/>
      <c r="I849" s="1271"/>
    </row>
    <row r="850" spans="8:9">
      <c r="H850" s="1271"/>
      <c r="I850" s="1271"/>
    </row>
    <row r="851" spans="8:9">
      <c r="H851" s="1271"/>
      <c r="I851" s="1271"/>
    </row>
    <row r="852" spans="8:9">
      <c r="H852" s="1271"/>
      <c r="I852" s="1271"/>
    </row>
    <row r="853" spans="8:9">
      <c r="H853" s="1271"/>
      <c r="I853" s="1271"/>
    </row>
    <row r="854" spans="8:9">
      <c r="H854" s="1271"/>
      <c r="I854" s="1271"/>
    </row>
    <row r="855" spans="8:9">
      <c r="H855" s="1271"/>
      <c r="I855" s="1271"/>
    </row>
    <row r="856" spans="8:9">
      <c r="H856" s="1271"/>
      <c r="I856" s="1271"/>
    </row>
    <row r="857" spans="8:9">
      <c r="H857" s="1271"/>
      <c r="I857" s="1271"/>
    </row>
    <row r="858" spans="8:9">
      <c r="H858" s="1271"/>
      <c r="I858" s="1271"/>
    </row>
    <row r="859" spans="8:9">
      <c r="H859" s="1271"/>
      <c r="I859" s="1271"/>
    </row>
    <row r="860" spans="8:9">
      <c r="H860" s="1271"/>
      <c r="I860" s="1271"/>
    </row>
    <row r="861" spans="8:9">
      <c r="H861" s="1271"/>
      <c r="I861" s="1271"/>
    </row>
    <row r="862" spans="8:9">
      <c r="H862" s="1271"/>
      <c r="I862" s="1271"/>
    </row>
    <row r="863" spans="8:9">
      <c r="H863" s="1271"/>
      <c r="I863" s="1271"/>
    </row>
    <row r="864" spans="8:9">
      <c r="H864" s="1271"/>
      <c r="I864" s="1271"/>
    </row>
    <row r="865" spans="8:9">
      <c r="H865" s="1271"/>
      <c r="I865" s="1271"/>
    </row>
    <row r="866" spans="8:9">
      <c r="H866" s="1271"/>
      <c r="I866" s="1271"/>
    </row>
    <row r="867" spans="8:9">
      <c r="H867" s="1271"/>
      <c r="I867" s="1271"/>
    </row>
    <row r="868" spans="8:9">
      <c r="H868" s="1271"/>
      <c r="I868" s="1271"/>
    </row>
    <row r="869" spans="8:9">
      <c r="H869" s="1271"/>
      <c r="I869" s="1271"/>
    </row>
    <row r="870" spans="8:9">
      <c r="H870" s="1271"/>
      <c r="I870" s="1271"/>
    </row>
    <row r="871" spans="8:9">
      <c r="H871" s="1271"/>
      <c r="I871" s="1271"/>
    </row>
    <row r="872" spans="8:9">
      <c r="H872" s="1271"/>
      <c r="I872" s="1271"/>
    </row>
    <row r="873" spans="8:9">
      <c r="H873" s="1271"/>
      <c r="I873" s="1271"/>
    </row>
    <row r="874" spans="8:9">
      <c r="H874" s="1271"/>
      <c r="I874" s="1271"/>
    </row>
    <row r="875" spans="8:9">
      <c r="H875" s="1271"/>
      <c r="I875" s="1271"/>
    </row>
    <row r="876" spans="8:9">
      <c r="H876" s="1271"/>
      <c r="I876" s="1271"/>
    </row>
    <row r="877" spans="8:9">
      <c r="H877" s="1271"/>
      <c r="I877" s="1271"/>
    </row>
    <row r="878" spans="8:9">
      <c r="H878" s="1271"/>
      <c r="I878" s="1271"/>
    </row>
    <row r="879" spans="8:9">
      <c r="H879" s="1271"/>
      <c r="I879" s="1271"/>
    </row>
    <row r="880" spans="8:9">
      <c r="H880" s="1271"/>
      <c r="I880" s="1271"/>
    </row>
    <row r="881" spans="8:9">
      <c r="H881" s="1271"/>
      <c r="I881" s="1271"/>
    </row>
    <row r="882" spans="8:9">
      <c r="H882" s="1271"/>
      <c r="I882" s="1271"/>
    </row>
    <row r="883" spans="8:9">
      <c r="H883" s="1271"/>
      <c r="I883" s="1271"/>
    </row>
    <row r="884" spans="8:9">
      <c r="H884" s="1271"/>
      <c r="I884" s="1271"/>
    </row>
    <row r="885" spans="8:9">
      <c r="H885" s="1271"/>
      <c r="I885" s="1271"/>
    </row>
    <row r="886" spans="8:9">
      <c r="H886" s="1271"/>
      <c r="I886" s="1271"/>
    </row>
    <row r="887" spans="8:9">
      <c r="H887" s="1271"/>
      <c r="I887" s="1271"/>
    </row>
    <row r="888" spans="8:9">
      <c r="H888" s="1271"/>
      <c r="I888" s="1271"/>
    </row>
    <row r="889" spans="8:9">
      <c r="H889" s="1271"/>
      <c r="I889" s="1271"/>
    </row>
    <row r="890" spans="8:9">
      <c r="H890" s="1271"/>
      <c r="I890" s="1271"/>
    </row>
    <row r="891" spans="8:9">
      <c r="H891" s="1271"/>
      <c r="I891" s="1271"/>
    </row>
    <row r="892" spans="8:9">
      <c r="H892" s="1271"/>
      <c r="I892" s="1271"/>
    </row>
    <row r="893" spans="8:9">
      <c r="H893" s="1271"/>
      <c r="I893" s="1271"/>
    </row>
    <row r="894" spans="8:9">
      <c r="H894" s="1271"/>
      <c r="I894" s="1271"/>
    </row>
    <row r="895" spans="8:9">
      <c r="H895" s="1271"/>
      <c r="I895" s="1271"/>
    </row>
    <row r="896" spans="8:9">
      <c r="H896" s="1271"/>
      <c r="I896" s="1271"/>
    </row>
    <row r="897" spans="8:9">
      <c r="H897" s="1271"/>
      <c r="I897" s="1271"/>
    </row>
    <row r="898" spans="8:9">
      <c r="H898" s="1271"/>
      <c r="I898" s="1271"/>
    </row>
    <row r="899" spans="8:9">
      <c r="H899" s="1271"/>
      <c r="I899" s="1271"/>
    </row>
    <row r="900" spans="8:9">
      <c r="H900" s="1271"/>
      <c r="I900" s="1271"/>
    </row>
    <row r="901" spans="8:9">
      <c r="H901" s="1271"/>
      <c r="I901" s="1271"/>
    </row>
    <row r="902" spans="8:9">
      <c r="H902" s="1271"/>
      <c r="I902" s="1271"/>
    </row>
    <row r="903" spans="8:9">
      <c r="H903" s="1271"/>
      <c r="I903" s="1271"/>
    </row>
    <row r="904" spans="8:9">
      <c r="H904" s="1271"/>
      <c r="I904" s="1271"/>
    </row>
    <row r="905" spans="8:9">
      <c r="H905" s="1271"/>
      <c r="I905" s="1271"/>
    </row>
    <row r="906" spans="8:9">
      <c r="H906" s="1271"/>
      <c r="I906" s="1271"/>
    </row>
    <row r="907" spans="8:9">
      <c r="H907" s="1271"/>
      <c r="I907" s="1271"/>
    </row>
    <row r="908" spans="8:9">
      <c r="H908" s="1271"/>
      <c r="I908" s="1271"/>
    </row>
    <row r="909" spans="8:9">
      <c r="H909" s="1271"/>
      <c r="I909" s="1271"/>
    </row>
    <row r="910" spans="8:9">
      <c r="H910" s="1271"/>
      <c r="I910" s="1271"/>
    </row>
    <row r="911" spans="8:9">
      <c r="H911" s="1271"/>
      <c r="I911" s="1271"/>
    </row>
    <row r="912" spans="8:9">
      <c r="H912" s="1271"/>
      <c r="I912" s="1271"/>
    </row>
    <row r="913" spans="8:9">
      <c r="H913" s="1271"/>
      <c r="I913" s="1271"/>
    </row>
    <row r="914" spans="8:9">
      <c r="H914" s="1271"/>
      <c r="I914" s="1271"/>
    </row>
    <row r="915" spans="8:9">
      <c r="H915" s="1271"/>
      <c r="I915" s="1271"/>
    </row>
    <row r="916" spans="8:9">
      <c r="H916" s="1271"/>
      <c r="I916" s="1271"/>
    </row>
    <row r="917" spans="8:9">
      <c r="H917" s="1271"/>
      <c r="I917" s="1271"/>
    </row>
    <row r="918" spans="8:9">
      <c r="H918" s="1271"/>
      <c r="I918" s="1271"/>
    </row>
    <row r="919" spans="8:9">
      <c r="H919" s="1271"/>
      <c r="I919" s="1271"/>
    </row>
    <row r="920" spans="8:9">
      <c r="H920" s="1271"/>
      <c r="I920" s="1271"/>
    </row>
    <row r="921" spans="8:9">
      <c r="H921" s="1271"/>
      <c r="I921" s="1271"/>
    </row>
    <row r="922" spans="8:9">
      <c r="H922" s="1271"/>
      <c r="I922" s="1271"/>
    </row>
    <row r="923" spans="8:9">
      <c r="H923" s="1271"/>
      <c r="I923" s="1271"/>
    </row>
    <row r="924" spans="8:9">
      <c r="H924" s="1271"/>
      <c r="I924" s="1271"/>
    </row>
    <row r="925" spans="8:9">
      <c r="H925" s="1271"/>
      <c r="I925" s="1271"/>
    </row>
    <row r="926" spans="8:9">
      <c r="H926" s="1271"/>
      <c r="I926" s="1271"/>
    </row>
    <row r="927" spans="8:9">
      <c r="H927" s="1271"/>
      <c r="I927" s="1271"/>
    </row>
    <row r="928" spans="8:9">
      <c r="H928" s="1271"/>
      <c r="I928" s="1271"/>
    </row>
    <row r="929" spans="8:9">
      <c r="H929" s="1271"/>
      <c r="I929" s="1271"/>
    </row>
    <row r="930" spans="8:9">
      <c r="H930" s="1271"/>
      <c r="I930" s="1271"/>
    </row>
    <row r="931" spans="8:9">
      <c r="H931" s="1271"/>
      <c r="I931" s="1271"/>
    </row>
    <row r="932" spans="8:9">
      <c r="H932" s="1271"/>
      <c r="I932" s="1271"/>
    </row>
    <row r="933" spans="8:9">
      <c r="H933" s="1271"/>
      <c r="I933" s="1271"/>
    </row>
    <row r="934" spans="8:9">
      <c r="H934" s="1271"/>
      <c r="I934" s="1271"/>
    </row>
    <row r="935" spans="8:9">
      <c r="H935" s="1271"/>
      <c r="I935" s="1271"/>
    </row>
    <row r="936" spans="8:9">
      <c r="H936" s="1271"/>
      <c r="I936" s="1271"/>
    </row>
    <row r="937" spans="8:9">
      <c r="H937" s="1271"/>
      <c r="I937" s="1271"/>
    </row>
    <row r="938" spans="8:9">
      <c r="H938" s="1271"/>
      <c r="I938" s="1271"/>
    </row>
    <row r="939" spans="8:9">
      <c r="H939" s="1271"/>
      <c r="I939" s="1271"/>
    </row>
    <row r="940" spans="8:9">
      <c r="H940" s="1271"/>
      <c r="I940" s="1271"/>
    </row>
    <row r="941" spans="8:9">
      <c r="H941" s="1271"/>
      <c r="I941" s="1271"/>
    </row>
    <row r="942" spans="8:9">
      <c r="H942" s="1271"/>
      <c r="I942" s="1271"/>
    </row>
    <row r="943" spans="8:9">
      <c r="H943" s="1271"/>
      <c r="I943" s="1271"/>
    </row>
    <row r="944" spans="8:9">
      <c r="H944" s="1271"/>
      <c r="I944" s="1271"/>
    </row>
    <row r="945" spans="8:9">
      <c r="H945" s="1271"/>
      <c r="I945" s="1271"/>
    </row>
    <row r="946" spans="8:9">
      <c r="H946" s="1271"/>
      <c r="I946" s="1271"/>
    </row>
    <row r="947" spans="8:9">
      <c r="H947" s="1271"/>
      <c r="I947" s="1271"/>
    </row>
    <row r="948" spans="8:9">
      <c r="H948" s="1271"/>
      <c r="I948" s="1271"/>
    </row>
    <row r="949" spans="8:9">
      <c r="H949" s="1271"/>
      <c r="I949" s="1271"/>
    </row>
    <row r="950" spans="8:9">
      <c r="H950" s="1271"/>
      <c r="I950" s="1271"/>
    </row>
    <row r="951" spans="8:9">
      <c r="H951" s="1271"/>
      <c r="I951" s="1271"/>
    </row>
    <row r="952" spans="8:9">
      <c r="H952" s="1271"/>
      <c r="I952" s="1271"/>
    </row>
    <row r="953" spans="8:9">
      <c r="H953" s="1271"/>
      <c r="I953" s="1271"/>
    </row>
    <row r="954" spans="8:9">
      <c r="H954" s="1271"/>
      <c r="I954" s="1271"/>
    </row>
    <row r="955" spans="8:9">
      <c r="H955" s="1271"/>
      <c r="I955" s="1271"/>
    </row>
    <row r="956" spans="8:9">
      <c r="H956" s="1271"/>
      <c r="I956" s="1271"/>
    </row>
    <row r="957" spans="8:9">
      <c r="H957" s="1271"/>
      <c r="I957" s="1271"/>
    </row>
    <row r="958" spans="8:9">
      <c r="H958" s="1271"/>
      <c r="I958" s="1271"/>
    </row>
    <row r="959" spans="8:9">
      <c r="H959" s="1271"/>
      <c r="I959" s="1271"/>
    </row>
    <row r="960" spans="8:9">
      <c r="H960" s="1271"/>
      <c r="I960" s="1271"/>
    </row>
    <row r="961" spans="8:9">
      <c r="H961" s="1271"/>
      <c r="I961" s="1271"/>
    </row>
    <row r="962" spans="8:9">
      <c r="H962" s="1271"/>
      <c r="I962" s="1271"/>
    </row>
    <row r="963" spans="8:9">
      <c r="H963" s="1271"/>
      <c r="I963" s="1271"/>
    </row>
    <row r="964" spans="8:9">
      <c r="H964" s="1271"/>
      <c r="I964" s="1271"/>
    </row>
    <row r="965" spans="8:9">
      <c r="H965" s="1271"/>
      <c r="I965" s="1271"/>
    </row>
    <row r="966" spans="8:9">
      <c r="H966" s="1271"/>
      <c r="I966" s="1271"/>
    </row>
    <row r="967" spans="8:9">
      <c r="H967" s="1271"/>
      <c r="I967" s="1271"/>
    </row>
    <row r="968" spans="8:9">
      <c r="H968" s="1271"/>
      <c r="I968" s="1271"/>
    </row>
    <row r="969" spans="8:9">
      <c r="H969" s="1271"/>
      <c r="I969" s="1271"/>
    </row>
    <row r="970" spans="8:9">
      <c r="H970" s="1271"/>
      <c r="I970" s="1271"/>
    </row>
    <row r="971" spans="8:9">
      <c r="H971" s="1271"/>
      <c r="I971" s="1271"/>
    </row>
    <row r="972" spans="8:9">
      <c r="H972" s="1271"/>
      <c r="I972" s="1271"/>
    </row>
    <row r="973" spans="8:9">
      <c r="H973" s="1271"/>
      <c r="I973" s="1271"/>
    </row>
    <row r="974" spans="8:9">
      <c r="H974" s="1271"/>
      <c r="I974" s="1271"/>
    </row>
    <row r="975" spans="8:9">
      <c r="H975" s="1271"/>
      <c r="I975" s="1271"/>
    </row>
    <row r="976" spans="8:9">
      <c r="H976" s="1271"/>
      <c r="I976" s="1271"/>
    </row>
    <row r="977" spans="8:9">
      <c r="H977" s="1271"/>
      <c r="I977" s="1271"/>
    </row>
    <row r="978" spans="8:9">
      <c r="H978" s="1271"/>
      <c r="I978" s="1271"/>
    </row>
    <row r="979" spans="8:9">
      <c r="H979" s="1271"/>
      <c r="I979" s="1271"/>
    </row>
    <row r="980" spans="8:9">
      <c r="H980" s="1271"/>
      <c r="I980" s="1271"/>
    </row>
    <row r="981" spans="8:9">
      <c r="H981" s="1271"/>
      <c r="I981" s="1271"/>
    </row>
    <row r="982" spans="8:9">
      <c r="H982" s="1271"/>
      <c r="I982" s="1271"/>
    </row>
    <row r="983" spans="8:9">
      <c r="H983" s="1271"/>
      <c r="I983" s="1271"/>
    </row>
    <row r="984" spans="8:9">
      <c r="H984" s="1271"/>
      <c r="I984" s="1271"/>
    </row>
    <row r="985" spans="8:9">
      <c r="H985" s="1271"/>
      <c r="I985" s="1271"/>
    </row>
    <row r="986" spans="8:9">
      <c r="H986" s="1271"/>
      <c r="I986" s="1271"/>
    </row>
    <row r="987" spans="8:9">
      <c r="H987" s="1271"/>
      <c r="I987" s="1271"/>
    </row>
    <row r="988" spans="8:9">
      <c r="H988" s="1271"/>
      <c r="I988" s="1271"/>
    </row>
    <row r="989" spans="8:9">
      <c r="H989" s="1271"/>
      <c r="I989" s="1271"/>
    </row>
    <row r="990" spans="8:9">
      <c r="H990" s="1271"/>
      <c r="I990" s="1271"/>
    </row>
    <row r="991" spans="8:9">
      <c r="H991" s="1271"/>
      <c r="I991" s="1271"/>
    </row>
    <row r="992" spans="8:9">
      <c r="H992" s="1271"/>
      <c r="I992" s="1271"/>
    </row>
    <row r="993" spans="8:9">
      <c r="H993" s="1271"/>
      <c r="I993" s="1271"/>
    </row>
    <row r="994" spans="8:9">
      <c r="H994" s="1271"/>
      <c r="I994" s="1271"/>
    </row>
    <row r="995" spans="8:9">
      <c r="H995" s="1271"/>
      <c r="I995" s="1271"/>
    </row>
    <row r="996" spans="8:9">
      <c r="H996" s="1271"/>
      <c r="I996" s="1271"/>
    </row>
    <row r="997" spans="8:9">
      <c r="H997" s="1271"/>
      <c r="I997" s="1271"/>
    </row>
    <row r="998" spans="8:9">
      <c r="H998" s="1271"/>
      <c r="I998" s="1271"/>
    </row>
    <row r="999" spans="8:9">
      <c r="H999" s="1271"/>
      <c r="I999" s="1271"/>
    </row>
    <row r="1000" spans="8:9">
      <c r="H1000" s="1271"/>
      <c r="I1000" s="1271"/>
    </row>
    <row r="1001" spans="8:9">
      <c r="H1001" s="1271"/>
      <c r="I1001" s="1271"/>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J13:J1048576 A13:G1048576">
      <formula1>0</formula1>
      <formula2>2147483647</formula2>
    </dataValidation>
    <dataValidation type="decimal" allowBlank="1" showErrorMessage="1" errorTitle="İstenen Aralıkta Değil!" error="İstenen Aralık: Minimum=1.0 Maksimum=5.0" sqref="H13:I1048576">
      <formula1>1</formula1>
      <formula2>5</formula2>
    </dataValidation>
  </dataValidations>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1"/>
  <sheetViews>
    <sheetView topLeftCell="A7" workbookViewId="0">
      <selection activeCell="B5" sqref="B5:C8"/>
    </sheetView>
  </sheetViews>
  <sheetFormatPr defaultRowHeight="15"/>
  <cols>
    <col min="1" max="1" width="23.7109375" style="1320" customWidth="1"/>
    <col min="2" max="2" width="9.140625" style="1320" customWidth="1"/>
    <col min="3" max="3" width="26.140625" style="1320" customWidth="1"/>
    <col min="4" max="4" width="12.140625" style="1320" customWidth="1"/>
    <col min="5" max="5" width="30.28515625" style="1320" customWidth="1"/>
    <col min="6" max="6" width="23" style="1320" customWidth="1"/>
    <col min="7" max="7" width="35.140625" style="1320" customWidth="1"/>
    <col min="8" max="8" width="8" style="662" customWidth="1"/>
  </cols>
  <sheetData>
    <row r="1" spans="1:7" ht="15" customHeight="1">
      <c r="A1" s="3829" t="s">
        <v>29</v>
      </c>
      <c r="B1" s="3829"/>
      <c r="C1" s="3829"/>
      <c r="D1" s="1880"/>
      <c r="E1" s="1880"/>
      <c r="F1" s="1880"/>
      <c r="G1" s="1880"/>
    </row>
    <row r="2" spans="1:7" ht="15" customHeight="1">
      <c r="A2" s="1870" t="s">
        <v>30</v>
      </c>
      <c r="B2" s="3830" t="s">
        <v>2788</v>
      </c>
      <c r="C2" s="3830"/>
      <c r="D2" s="1880"/>
      <c r="E2" s="1880"/>
      <c r="F2" s="1880"/>
      <c r="G2" s="1880"/>
    </row>
    <row r="3" spans="1:7" ht="15" customHeight="1">
      <c r="A3" s="1871" t="s">
        <v>31</v>
      </c>
      <c r="B3" s="3828" t="s">
        <v>2789</v>
      </c>
      <c r="C3" s="3828"/>
      <c r="D3" s="1880"/>
      <c r="E3" s="1880"/>
      <c r="F3" s="1880"/>
      <c r="G3" s="1880"/>
    </row>
    <row r="4" spans="1:7" ht="15" customHeight="1">
      <c r="A4" s="1870" t="s">
        <v>32</v>
      </c>
      <c r="B4" s="3830">
        <v>1</v>
      </c>
      <c r="C4" s="3830"/>
      <c r="D4" s="1880"/>
      <c r="E4" s="1880"/>
      <c r="F4" s="1885"/>
      <c r="G4" s="1886"/>
    </row>
    <row r="5" spans="1:7" ht="15" customHeight="1">
      <c r="A5" s="1870" t="s">
        <v>33</v>
      </c>
      <c r="B5" s="3827"/>
      <c r="C5" s="3827"/>
      <c r="D5" s="1880"/>
      <c r="E5" s="1880"/>
      <c r="F5" s="1885"/>
      <c r="G5" s="1886"/>
    </row>
    <row r="6" spans="1:7" ht="15" customHeight="1">
      <c r="A6" s="1870" t="s">
        <v>34</v>
      </c>
      <c r="B6" s="3839"/>
      <c r="C6" s="3839"/>
      <c r="D6" s="1880"/>
      <c r="E6" s="1880"/>
      <c r="F6" s="1885"/>
      <c r="G6" s="1886"/>
    </row>
    <row r="7" spans="1:7" ht="15" customHeight="1">
      <c r="A7" s="1870" t="s">
        <v>35</v>
      </c>
      <c r="B7" s="3826"/>
      <c r="C7" s="3826"/>
      <c r="D7" s="1880"/>
      <c r="E7" s="1880"/>
      <c r="F7" s="1885"/>
      <c r="G7" s="1886"/>
    </row>
    <row r="8" spans="1:7" ht="15" customHeight="1">
      <c r="A8" s="1870" t="s">
        <v>36</v>
      </c>
      <c r="B8" s="3834"/>
      <c r="C8" s="3834"/>
      <c r="D8" s="1880"/>
      <c r="E8" s="1880"/>
      <c r="F8" s="1885"/>
      <c r="G8" s="1886"/>
    </row>
    <row r="9" spans="1:7" ht="15" customHeight="1">
      <c r="A9" s="1870" t="s">
        <v>198</v>
      </c>
      <c r="B9" s="3828" t="s">
        <v>414</v>
      </c>
      <c r="C9" s="3828"/>
      <c r="D9" s="1880"/>
      <c r="E9" s="1880"/>
      <c r="F9" s="1885"/>
      <c r="G9" s="1886"/>
    </row>
    <row r="10" spans="1:7" ht="15" customHeight="1">
      <c r="A10" s="1880"/>
      <c r="B10" s="1880"/>
      <c r="C10" s="1880"/>
      <c r="D10" s="1880"/>
      <c r="E10" s="1880"/>
      <c r="F10" s="1885"/>
      <c r="G10" s="1886"/>
    </row>
    <row r="11" spans="1:7" ht="47.25" customHeight="1">
      <c r="A11" s="1872" t="s">
        <v>2999</v>
      </c>
      <c r="B11" s="1872" t="s">
        <v>3251</v>
      </c>
      <c r="C11" s="1872" t="s">
        <v>3252</v>
      </c>
      <c r="D11" s="1872" t="s">
        <v>2883</v>
      </c>
      <c r="E11" s="1872" t="s">
        <v>3253</v>
      </c>
      <c r="F11" s="1887" t="s">
        <v>3254</v>
      </c>
      <c r="G11" s="1872" t="s">
        <v>3255</v>
      </c>
    </row>
    <row r="12" spans="1:7" ht="108" customHeight="1">
      <c r="A12" s="1888" t="s">
        <v>3256</v>
      </c>
      <c r="B12" s="1888"/>
      <c r="C12" s="1888" t="s">
        <v>3257</v>
      </c>
      <c r="D12" s="1888"/>
      <c r="E12" s="1888" t="s">
        <v>3258</v>
      </c>
      <c r="F12" s="1889" t="s">
        <v>3259</v>
      </c>
      <c r="G12" s="1888" t="s">
        <v>3260</v>
      </c>
    </row>
    <row r="13" spans="1:7">
      <c r="F13" s="660"/>
      <c r="G13" s="1271"/>
    </row>
    <row r="14" spans="1:7">
      <c r="F14" s="660"/>
      <c r="G14" s="1271"/>
    </row>
    <row r="15" spans="1:7">
      <c r="F15" s="660"/>
      <c r="G15" s="1271"/>
    </row>
    <row r="16" spans="1:7">
      <c r="F16" s="660"/>
      <c r="G16" s="1271"/>
    </row>
    <row r="17" spans="6:7">
      <c r="F17" s="660"/>
      <c r="G17" s="1271"/>
    </row>
    <row r="18" spans="6:7">
      <c r="F18" s="660"/>
      <c r="G18" s="1271"/>
    </row>
    <row r="19" spans="6:7">
      <c r="F19" s="660"/>
      <c r="G19" s="1271"/>
    </row>
    <row r="20" spans="6:7">
      <c r="F20" s="660"/>
      <c r="G20" s="1271"/>
    </row>
    <row r="21" spans="6:7">
      <c r="F21" s="660"/>
      <c r="G21" s="1271"/>
    </row>
    <row r="22" spans="6:7">
      <c r="F22" s="660"/>
      <c r="G22" s="1271"/>
    </row>
    <row r="23" spans="6:7">
      <c r="F23" s="660"/>
      <c r="G23" s="1271"/>
    </row>
    <row r="24" spans="6:7">
      <c r="F24" s="660"/>
      <c r="G24" s="1271"/>
    </row>
    <row r="25" spans="6:7">
      <c r="F25" s="660"/>
      <c r="G25" s="1271"/>
    </row>
    <row r="26" spans="6:7">
      <c r="F26" s="660"/>
      <c r="G26" s="1271"/>
    </row>
    <row r="27" spans="6:7">
      <c r="F27" s="660"/>
      <c r="G27" s="1271"/>
    </row>
    <row r="28" spans="6:7">
      <c r="F28" s="660"/>
      <c r="G28" s="1271"/>
    </row>
    <row r="29" spans="6:7">
      <c r="F29" s="660"/>
      <c r="G29" s="1271"/>
    </row>
    <row r="30" spans="6:7">
      <c r="F30" s="660"/>
      <c r="G30" s="1271"/>
    </row>
    <row r="31" spans="6:7">
      <c r="F31" s="660"/>
      <c r="G31" s="1271"/>
    </row>
    <row r="32" spans="6:7">
      <c r="F32" s="660"/>
      <c r="G32" s="1271"/>
    </row>
    <row r="33" spans="6:7">
      <c r="F33" s="660"/>
      <c r="G33" s="1271"/>
    </row>
    <row r="34" spans="6:7">
      <c r="F34" s="660"/>
      <c r="G34" s="1271"/>
    </row>
    <row r="35" spans="6:7">
      <c r="F35" s="660"/>
      <c r="G35" s="1271"/>
    </row>
    <row r="36" spans="6:7">
      <c r="F36" s="660"/>
      <c r="G36" s="1271"/>
    </row>
    <row r="37" spans="6:7">
      <c r="F37" s="660"/>
      <c r="G37" s="1271"/>
    </row>
    <row r="38" spans="6:7">
      <c r="F38" s="660"/>
      <c r="G38" s="1271"/>
    </row>
    <row r="39" spans="6:7">
      <c r="F39" s="660"/>
      <c r="G39" s="1271"/>
    </row>
    <row r="40" spans="6:7">
      <c r="F40" s="660"/>
      <c r="G40" s="1271"/>
    </row>
    <row r="41" spans="6:7">
      <c r="F41" s="660"/>
      <c r="G41" s="1271"/>
    </row>
    <row r="42" spans="6:7">
      <c r="F42" s="660"/>
      <c r="G42" s="1271"/>
    </row>
    <row r="43" spans="6:7">
      <c r="F43" s="660"/>
      <c r="G43" s="1271"/>
    </row>
    <row r="44" spans="6:7">
      <c r="F44" s="660"/>
      <c r="G44" s="1271"/>
    </row>
    <row r="45" spans="6:7">
      <c r="F45" s="660"/>
      <c r="G45" s="1271"/>
    </row>
    <row r="46" spans="6:7">
      <c r="F46" s="660"/>
      <c r="G46" s="1271"/>
    </row>
    <row r="47" spans="6:7">
      <c r="F47" s="660"/>
      <c r="G47" s="1271"/>
    </row>
    <row r="48" spans="6:7">
      <c r="F48" s="660"/>
      <c r="G48" s="1271"/>
    </row>
    <row r="49" spans="6:7">
      <c r="F49" s="660"/>
      <c r="G49" s="1271"/>
    </row>
    <row r="50" spans="6:7">
      <c r="F50" s="660"/>
      <c r="G50" s="1271"/>
    </row>
    <row r="51" spans="6:7">
      <c r="F51" s="660"/>
      <c r="G51" s="1271"/>
    </row>
    <row r="52" spans="6:7">
      <c r="F52" s="660"/>
      <c r="G52" s="1271"/>
    </row>
    <row r="53" spans="6:7">
      <c r="F53" s="660"/>
      <c r="G53" s="1271"/>
    </row>
    <row r="54" spans="6:7">
      <c r="F54" s="660"/>
      <c r="G54" s="1271"/>
    </row>
    <row r="55" spans="6:7">
      <c r="F55" s="660"/>
      <c r="G55" s="1271"/>
    </row>
    <row r="56" spans="6:7">
      <c r="F56" s="660"/>
      <c r="G56" s="1271"/>
    </row>
    <row r="57" spans="6:7">
      <c r="F57" s="660"/>
      <c r="G57" s="1271"/>
    </row>
    <row r="58" spans="6:7">
      <c r="F58" s="660"/>
      <c r="G58" s="1271"/>
    </row>
    <row r="59" spans="6:7">
      <c r="F59" s="660"/>
      <c r="G59" s="1271"/>
    </row>
    <row r="60" spans="6:7">
      <c r="F60" s="660"/>
      <c r="G60" s="1271"/>
    </row>
    <row r="61" spans="6:7">
      <c r="F61" s="660"/>
      <c r="G61" s="1271"/>
    </row>
    <row r="62" spans="6:7">
      <c r="F62" s="660"/>
      <c r="G62" s="1271"/>
    </row>
    <row r="63" spans="6:7">
      <c r="F63" s="660"/>
      <c r="G63" s="1271"/>
    </row>
    <row r="64" spans="6:7">
      <c r="F64" s="660"/>
      <c r="G64" s="1271"/>
    </row>
    <row r="65" spans="6:7">
      <c r="F65" s="660"/>
      <c r="G65" s="1271"/>
    </row>
    <row r="66" spans="6:7">
      <c r="F66" s="660"/>
      <c r="G66" s="1271"/>
    </row>
    <row r="67" spans="6:7">
      <c r="F67" s="660"/>
      <c r="G67" s="1271"/>
    </row>
    <row r="68" spans="6:7">
      <c r="F68" s="660"/>
      <c r="G68" s="1271"/>
    </row>
    <row r="69" spans="6:7">
      <c r="F69" s="660"/>
      <c r="G69" s="1271"/>
    </row>
    <row r="70" spans="6:7">
      <c r="F70" s="660"/>
      <c r="G70" s="1271"/>
    </row>
    <row r="71" spans="6:7">
      <c r="F71" s="660"/>
      <c r="G71" s="1271"/>
    </row>
    <row r="72" spans="6:7">
      <c r="F72" s="660"/>
      <c r="G72" s="1271"/>
    </row>
    <row r="73" spans="6:7">
      <c r="F73" s="660"/>
      <c r="G73" s="1271"/>
    </row>
    <row r="74" spans="6:7">
      <c r="F74" s="660"/>
      <c r="G74" s="1271"/>
    </row>
    <row r="75" spans="6:7">
      <c r="F75" s="660"/>
      <c r="G75" s="1271"/>
    </row>
    <row r="76" spans="6:7">
      <c r="F76" s="660"/>
      <c r="G76" s="1271"/>
    </row>
    <row r="77" spans="6:7">
      <c r="F77" s="660"/>
      <c r="G77" s="1271"/>
    </row>
    <row r="78" spans="6:7">
      <c r="F78" s="660"/>
      <c r="G78" s="1271"/>
    </row>
    <row r="79" spans="6:7">
      <c r="F79" s="660"/>
      <c r="G79" s="1271"/>
    </row>
    <row r="80" spans="6:7">
      <c r="F80" s="660"/>
      <c r="G80" s="1271"/>
    </row>
    <row r="81" spans="6:7">
      <c r="F81" s="660"/>
      <c r="G81" s="1271"/>
    </row>
    <row r="82" spans="6:7">
      <c r="F82" s="660"/>
      <c r="G82" s="1271"/>
    </row>
    <row r="83" spans="6:7">
      <c r="F83" s="660"/>
      <c r="G83" s="1271"/>
    </row>
    <row r="84" spans="6:7">
      <c r="F84" s="660"/>
      <c r="G84" s="1271"/>
    </row>
    <row r="85" spans="6:7">
      <c r="F85" s="660"/>
      <c r="G85" s="1271"/>
    </row>
    <row r="86" spans="6:7">
      <c r="F86" s="660"/>
      <c r="G86" s="1271"/>
    </row>
    <row r="87" spans="6:7">
      <c r="F87" s="660"/>
      <c r="G87" s="1271"/>
    </row>
    <row r="88" spans="6:7">
      <c r="F88" s="660"/>
      <c r="G88" s="1271"/>
    </row>
    <row r="89" spans="6:7">
      <c r="F89" s="660"/>
      <c r="G89" s="1271"/>
    </row>
    <row r="90" spans="6:7">
      <c r="F90" s="660"/>
      <c r="G90" s="1271"/>
    </row>
    <row r="91" spans="6:7">
      <c r="F91" s="660"/>
      <c r="G91" s="1271"/>
    </row>
    <row r="92" spans="6:7">
      <c r="F92" s="660"/>
      <c r="G92" s="1271"/>
    </row>
    <row r="93" spans="6:7">
      <c r="F93" s="660"/>
      <c r="G93" s="1271"/>
    </row>
    <row r="94" spans="6:7">
      <c r="F94" s="660"/>
      <c r="G94" s="1271"/>
    </row>
    <row r="95" spans="6:7">
      <c r="F95" s="660"/>
      <c r="G95" s="1271"/>
    </row>
    <row r="96" spans="6:7">
      <c r="F96" s="660"/>
      <c r="G96" s="1271"/>
    </row>
    <row r="97" spans="6:7">
      <c r="F97" s="660"/>
      <c r="G97" s="1271"/>
    </row>
    <row r="98" spans="6:7">
      <c r="F98" s="660"/>
      <c r="G98" s="1271"/>
    </row>
    <row r="99" spans="6:7">
      <c r="F99" s="660"/>
      <c r="G99" s="1271"/>
    </row>
    <row r="100" spans="6:7">
      <c r="F100" s="660"/>
      <c r="G100" s="1271"/>
    </row>
    <row r="101" spans="6:7">
      <c r="F101" s="660"/>
      <c r="G101" s="1271"/>
    </row>
    <row r="102" spans="6:7">
      <c r="F102" s="660"/>
      <c r="G102" s="1271"/>
    </row>
    <row r="103" spans="6:7">
      <c r="F103" s="660"/>
      <c r="G103" s="1271"/>
    </row>
    <row r="104" spans="6:7">
      <c r="F104" s="660"/>
      <c r="G104" s="1271"/>
    </row>
    <row r="105" spans="6:7">
      <c r="F105" s="660"/>
      <c r="G105" s="1271"/>
    </row>
    <row r="106" spans="6:7">
      <c r="F106" s="660"/>
      <c r="G106" s="1271"/>
    </row>
    <row r="107" spans="6:7">
      <c r="F107" s="660"/>
      <c r="G107" s="1271"/>
    </row>
    <row r="108" spans="6:7">
      <c r="F108" s="660"/>
      <c r="G108" s="1271"/>
    </row>
    <row r="109" spans="6:7">
      <c r="F109" s="660"/>
      <c r="G109" s="1271"/>
    </row>
    <row r="110" spans="6:7">
      <c r="F110" s="660"/>
      <c r="G110" s="1271"/>
    </row>
    <row r="111" spans="6:7">
      <c r="F111" s="660"/>
      <c r="G111" s="1271"/>
    </row>
    <row r="112" spans="6:7">
      <c r="F112" s="660"/>
      <c r="G112" s="1271"/>
    </row>
    <row r="113" spans="6:7">
      <c r="F113" s="660"/>
      <c r="G113" s="1271"/>
    </row>
    <row r="114" spans="6:7">
      <c r="F114" s="660"/>
      <c r="G114" s="1271"/>
    </row>
    <row r="115" spans="6:7">
      <c r="F115" s="660"/>
      <c r="G115" s="1271"/>
    </row>
    <row r="116" spans="6:7">
      <c r="F116" s="660"/>
      <c r="G116" s="1271"/>
    </row>
    <row r="117" spans="6:7">
      <c r="F117" s="660"/>
      <c r="G117" s="1271"/>
    </row>
    <row r="118" spans="6:7">
      <c r="F118" s="660"/>
      <c r="G118" s="1271"/>
    </row>
    <row r="119" spans="6:7">
      <c r="F119" s="660"/>
      <c r="G119" s="1271"/>
    </row>
    <row r="120" spans="6:7">
      <c r="F120" s="660"/>
      <c r="G120" s="1271"/>
    </row>
    <row r="121" spans="6:7">
      <c r="F121" s="660"/>
      <c r="G121" s="1271"/>
    </row>
    <row r="122" spans="6:7">
      <c r="F122" s="660"/>
      <c r="G122" s="1271"/>
    </row>
    <row r="123" spans="6:7">
      <c r="F123" s="660"/>
      <c r="G123" s="1271"/>
    </row>
    <row r="124" spans="6:7">
      <c r="F124" s="660"/>
      <c r="G124" s="1271"/>
    </row>
    <row r="125" spans="6:7">
      <c r="F125" s="660"/>
      <c r="G125" s="1271"/>
    </row>
    <row r="126" spans="6:7">
      <c r="F126" s="660"/>
      <c r="G126" s="1271"/>
    </row>
    <row r="127" spans="6:7">
      <c r="F127" s="660"/>
      <c r="G127" s="1271"/>
    </row>
    <row r="128" spans="6:7">
      <c r="F128" s="660"/>
      <c r="G128" s="1271"/>
    </row>
    <row r="129" spans="6:7">
      <c r="F129" s="660"/>
      <c r="G129" s="1271"/>
    </row>
    <row r="130" spans="6:7">
      <c r="F130" s="660"/>
      <c r="G130" s="1271"/>
    </row>
    <row r="131" spans="6:7">
      <c r="F131" s="660"/>
      <c r="G131" s="1271"/>
    </row>
    <row r="132" spans="6:7">
      <c r="F132" s="660"/>
      <c r="G132" s="1271"/>
    </row>
    <row r="133" spans="6:7">
      <c r="F133" s="660"/>
      <c r="G133" s="1271"/>
    </row>
    <row r="134" spans="6:7">
      <c r="F134" s="660"/>
      <c r="G134" s="1271"/>
    </row>
    <row r="135" spans="6:7">
      <c r="F135" s="660"/>
      <c r="G135" s="1271"/>
    </row>
    <row r="136" spans="6:7">
      <c r="F136" s="660"/>
      <c r="G136" s="1271"/>
    </row>
    <row r="137" spans="6:7">
      <c r="F137" s="660"/>
      <c r="G137" s="1271"/>
    </row>
    <row r="138" spans="6:7">
      <c r="F138" s="660"/>
      <c r="G138" s="1271"/>
    </row>
    <row r="139" spans="6:7">
      <c r="F139" s="660"/>
      <c r="G139" s="1271"/>
    </row>
    <row r="140" spans="6:7">
      <c r="F140" s="660"/>
      <c r="G140" s="1271"/>
    </row>
    <row r="141" spans="6:7">
      <c r="F141" s="660"/>
      <c r="G141" s="1271"/>
    </row>
    <row r="142" spans="6:7">
      <c r="F142" s="660"/>
      <c r="G142" s="1271"/>
    </row>
    <row r="143" spans="6:7">
      <c r="F143" s="660"/>
      <c r="G143" s="1271"/>
    </row>
    <row r="144" spans="6:7">
      <c r="F144" s="660"/>
      <c r="G144" s="1271"/>
    </row>
    <row r="145" spans="6:7">
      <c r="F145" s="660"/>
      <c r="G145" s="1271"/>
    </row>
    <row r="146" spans="6:7">
      <c r="F146" s="660"/>
      <c r="G146" s="1271"/>
    </row>
    <row r="147" spans="6:7">
      <c r="F147" s="660"/>
      <c r="G147" s="1271"/>
    </row>
    <row r="148" spans="6:7">
      <c r="F148" s="660"/>
      <c r="G148" s="1271"/>
    </row>
    <row r="149" spans="6:7">
      <c r="F149" s="660"/>
      <c r="G149" s="1271"/>
    </row>
    <row r="150" spans="6:7">
      <c r="F150" s="660"/>
      <c r="G150" s="1271"/>
    </row>
    <row r="151" spans="6:7">
      <c r="F151" s="660"/>
      <c r="G151" s="1271"/>
    </row>
    <row r="152" spans="6:7">
      <c r="F152" s="660"/>
      <c r="G152" s="1271"/>
    </row>
    <row r="153" spans="6:7">
      <c r="F153" s="660"/>
      <c r="G153" s="1271"/>
    </row>
    <row r="154" spans="6:7">
      <c r="F154" s="660"/>
      <c r="G154" s="1271"/>
    </row>
    <row r="155" spans="6:7">
      <c r="F155" s="660"/>
      <c r="G155" s="1271"/>
    </row>
    <row r="156" spans="6:7">
      <c r="F156" s="660"/>
      <c r="G156" s="1271"/>
    </row>
    <row r="157" spans="6:7">
      <c r="F157" s="660"/>
      <c r="G157" s="1271"/>
    </row>
    <row r="158" spans="6:7">
      <c r="F158" s="660"/>
      <c r="G158" s="1271"/>
    </row>
    <row r="159" spans="6:7">
      <c r="F159" s="660"/>
      <c r="G159" s="1271"/>
    </row>
    <row r="160" spans="6:7">
      <c r="F160" s="660"/>
      <c r="G160" s="1271"/>
    </row>
    <row r="161" spans="6:7">
      <c r="F161" s="660"/>
      <c r="G161" s="1271"/>
    </row>
    <row r="162" spans="6:7">
      <c r="F162" s="660"/>
      <c r="G162" s="1271"/>
    </row>
    <row r="163" spans="6:7">
      <c r="F163" s="660"/>
      <c r="G163" s="1271"/>
    </row>
    <row r="164" spans="6:7">
      <c r="F164" s="660"/>
      <c r="G164" s="1271"/>
    </row>
    <row r="165" spans="6:7">
      <c r="F165" s="660"/>
      <c r="G165" s="1271"/>
    </row>
    <row r="166" spans="6:7">
      <c r="F166" s="660"/>
      <c r="G166" s="1271"/>
    </row>
    <row r="167" spans="6:7">
      <c r="F167" s="660"/>
      <c r="G167" s="1271"/>
    </row>
    <row r="168" spans="6:7">
      <c r="F168" s="660"/>
      <c r="G168" s="1271"/>
    </row>
    <row r="169" spans="6:7">
      <c r="F169" s="660"/>
      <c r="G169" s="1271"/>
    </row>
    <row r="170" spans="6:7">
      <c r="F170" s="660"/>
      <c r="G170" s="1271"/>
    </row>
    <row r="171" spans="6:7">
      <c r="F171" s="660"/>
      <c r="G171" s="1271"/>
    </row>
    <row r="172" spans="6:7">
      <c r="F172" s="660"/>
      <c r="G172" s="1271"/>
    </row>
    <row r="173" spans="6:7">
      <c r="F173" s="660"/>
      <c r="G173" s="1271"/>
    </row>
    <row r="174" spans="6:7">
      <c r="F174" s="660"/>
      <c r="G174" s="1271"/>
    </row>
    <row r="175" spans="6:7">
      <c r="F175" s="660"/>
      <c r="G175" s="1271"/>
    </row>
    <row r="176" spans="6:7">
      <c r="F176" s="660"/>
      <c r="G176" s="1271"/>
    </row>
    <row r="177" spans="6:7">
      <c r="F177" s="660"/>
      <c r="G177" s="1271"/>
    </row>
    <row r="178" spans="6:7">
      <c r="F178" s="660"/>
      <c r="G178" s="1271"/>
    </row>
    <row r="179" spans="6:7">
      <c r="F179" s="660"/>
      <c r="G179" s="1271"/>
    </row>
    <row r="180" spans="6:7">
      <c r="F180" s="660"/>
      <c r="G180" s="1271"/>
    </row>
    <row r="181" spans="6:7">
      <c r="F181" s="660"/>
      <c r="G181" s="1271"/>
    </row>
    <row r="182" spans="6:7">
      <c r="F182" s="660"/>
      <c r="G182" s="1271"/>
    </row>
    <row r="183" spans="6:7">
      <c r="F183" s="660"/>
      <c r="G183" s="1271"/>
    </row>
    <row r="184" spans="6:7">
      <c r="F184" s="660"/>
      <c r="G184" s="1271"/>
    </row>
    <row r="185" spans="6:7">
      <c r="F185" s="660"/>
      <c r="G185" s="1271"/>
    </row>
    <row r="186" spans="6:7">
      <c r="F186" s="660"/>
      <c r="G186" s="1271"/>
    </row>
    <row r="187" spans="6:7">
      <c r="F187" s="660"/>
      <c r="G187" s="1271"/>
    </row>
    <row r="188" spans="6:7">
      <c r="F188" s="660"/>
      <c r="G188" s="1271"/>
    </row>
    <row r="189" spans="6:7">
      <c r="F189" s="660"/>
      <c r="G189" s="1271"/>
    </row>
    <row r="190" spans="6:7">
      <c r="F190" s="660"/>
      <c r="G190" s="1271"/>
    </row>
    <row r="191" spans="6:7">
      <c r="F191" s="660"/>
      <c r="G191" s="1271"/>
    </row>
    <row r="192" spans="6:7">
      <c r="F192" s="660"/>
      <c r="G192" s="1271"/>
    </row>
    <row r="193" spans="6:7">
      <c r="F193" s="660"/>
      <c r="G193" s="1271"/>
    </row>
    <row r="194" spans="6:7">
      <c r="F194" s="660"/>
      <c r="G194" s="1271"/>
    </row>
    <row r="195" spans="6:7">
      <c r="F195" s="660"/>
      <c r="G195" s="1271"/>
    </row>
    <row r="196" spans="6:7">
      <c r="F196" s="660"/>
      <c r="G196" s="1271"/>
    </row>
    <row r="197" spans="6:7">
      <c r="F197" s="660"/>
      <c r="G197" s="1271"/>
    </row>
    <row r="198" spans="6:7">
      <c r="F198" s="660"/>
      <c r="G198" s="1271"/>
    </row>
    <row r="199" spans="6:7">
      <c r="F199" s="660"/>
      <c r="G199" s="1271"/>
    </row>
    <row r="200" spans="6:7">
      <c r="F200" s="660"/>
      <c r="G200" s="1271"/>
    </row>
    <row r="201" spans="6:7">
      <c r="F201" s="660"/>
      <c r="G201" s="1271"/>
    </row>
    <row r="202" spans="6:7">
      <c r="F202" s="660"/>
      <c r="G202" s="1271"/>
    </row>
    <row r="203" spans="6:7">
      <c r="F203" s="660"/>
      <c r="G203" s="1271"/>
    </row>
    <row r="204" spans="6:7">
      <c r="F204" s="660"/>
      <c r="G204" s="1271"/>
    </row>
    <row r="205" spans="6:7">
      <c r="F205" s="660"/>
      <c r="G205" s="1271"/>
    </row>
    <row r="206" spans="6:7">
      <c r="F206" s="660"/>
      <c r="G206" s="1271"/>
    </row>
    <row r="207" spans="6:7">
      <c r="F207" s="660"/>
      <c r="G207" s="1271"/>
    </row>
    <row r="208" spans="6:7">
      <c r="F208" s="660"/>
      <c r="G208" s="1271"/>
    </row>
    <row r="209" spans="6:7">
      <c r="F209" s="660"/>
      <c r="G209" s="1271"/>
    </row>
    <row r="210" spans="6:7">
      <c r="F210" s="660"/>
      <c r="G210" s="1271"/>
    </row>
    <row r="211" spans="6:7">
      <c r="F211" s="660"/>
      <c r="G211" s="1271"/>
    </row>
    <row r="212" spans="6:7">
      <c r="F212" s="660"/>
      <c r="G212" s="1271"/>
    </row>
    <row r="213" spans="6:7">
      <c r="F213" s="660"/>
      <c r="G213" s="1271"/>
    </row>
    <row r="214" spans="6:7">
      <c r="F214" s="660"/>
      <c r="G214" s="1271"/>
    </row>
    <row r="215" spans="6:7">
      <c r="F215" s="660"/>
      <c r="G215" s="1271"/>
    </row>
    <row r="216" spans="6:7">
      <c r="F216" s="660"/>
      <c r="G216" s="1271"/>
    </row>
    <row r="217" spans="6:7">
      <c r="F217" s="660"/>
      <c r="G217" s="1271"/>
    </row>
    <row r="218" spans="6:7">
      <c r="F218" s="660"/>
      <c r="G218" s="1271"/>
    </row>
    <row r="219" spans="6:7">
      <c r="F219" s="660"/>
      <c r="G219" s="1271"/>
    </row>
    <row r="220" spans="6:7">
      <c r="F220" s="660"/>
      <c r="G220" s="1271"/>
    </row>
    <row r="221" spans="6:7">
      <c r="F221" s="660"/>
      <c r="G221" s="1271"/>
    </row>
    <row r="222" spans="6:7">
      <c r="F222" s="660"/>
      <c r="G222" s="1271"/>
    </row>
    <row r="223" spans="6:7">
      <c r="F223" s="660"/>
      <c r="G223" s="1271"/>
    </row>
    <row r="224" spans="6:7">
      <c r="F224" s="660"/>
      <c r="G224" s="1271"/>
    </row>
    <row r="225" spans="6:7">
      <c r="F225" s="660"/>
      <c r="G225" s="1271"/>
    </row>
    <row r="226" spans="6:7">
      <c r="F226" s="660"/>
      <c r="G226" s="1271"/>
    </row>
    <row r="227" spans="6:7">
      <c r="F227" s="660"/>
      <c r="G227" s="1271"/>
    </row>
    <row r="228" spans="6:7">
      <c r="F228" s="660"/>
      <c r="G228" s="1271"/>
    </row>
    <row r="229" spans="6:7">
      <c r="F229" s="660"/>
      <c r="G229" s="1271"/>
    </row>
    <row r="230" spans="6:7">
      <c r="F230" s="660"/>
      <c r="G230" s="1271"/>
    </row>
    <row r="231" spans="6:7">
      <c r="F231" s="660"/>
      <c r="G231" s="1271"/>
    </row>
    <row r="232" spans="6:7">
      <c r="F232" s="660"/>
      <c r="G232" s="1271"/>
    </row>
    <row r="233" spans="6:7">
      <c r="F233" s="660"/>
      <c r="G233" s="1271"/>
    </row>
    <row r="234" spans="6:7">
      <c r="F234" s="660"/>
      <c r="G234" s="1271"/>
    </row>
    <row r="235" spans="6:7">
      <c r="F235" s="660"/>
      <c r="G235" s="1271"/>
    </row>
    <row r="236" spans="6:7">
      <c r="F236" s="660"/>
      <c r="G236" s="1271"/>
    </row>
    <row r="237" spans="6:7">
      <c r="F237" s="660"/>
      <c r="G237" s="1271"/>
    </row>
    <row r="238" spans="6:7">
      <c r="F238" s="660"/>
      <c r="G238" s="1271"/>
    </row>
    <row r="239" spans="6:7">
      <c r="F239" s="660"/>
      <c r="G239" s="1271"/>
    </row>
    <row r="240" spans="6:7">
      <c r="F240" s="660"/>
      <c r="G240" s="1271"/>
    </row>
    <row r="241" spans="6:7">
      <c r="F241" s="660"/>
      <c r="G241" s="1271"/>
    </row>
    <row r="242" spans="6:7">
      <c r="F242" s="660"/>
      <c r="G242" s="1271"/>
    </row>
    <row r="243" spans="6:7">
      <c r="F243" s="660"/>
      <c r="G243" s="1271"/>
    </row>
    <row r="244" spans="6:7">
      <c r="F244" s="660"/>
      <c r="G244" s="1271"/>
    </row>
    <row r="245" spans="6:7">
      <c r="F245" s="660"/>
      <c r="G245" s="1271"/>
    </row>
    <row r="246" spans="6:7">
      <c r="F246" s="660"/>
      <c r="G246" s="1271"/>
    </row>
    <row r="247" spans="6:7">
      <c r="F247" s="660"/>
      <c r="G247" s="1271"/>
    </row>
    <row r="248" spans="6:7">
      <c r="F248" s="660"/>
      <c r="G248" s="1271"/>
    </row>
    <row r="249" spans="6:7">
      <c r="F249" s="660"/>
      <c r="G249" s="1271"/>
    </row>
    <row r="250" spans="6:7">
      <c r="F250" s="660"/>
      <c r="G250" s="1271"/>
    </row>
    <row r="251" spans="6:7">
      <c r="F251" s="660"/>
      <c r="G251" s="1271"/>
    </row>
    <row r="252" spans="6:7">
      <c r="F252" s="660"/>
      <c r="G252" s="1271"/>
    </row>
    <row r="253" spans="6:7">
      <c r="F253" s="660"/>
      <c r="G253" s="1271"/>
    </row>
    <row r="254" spans="6:7">
      <c r="F254" s="660"/>
      <c r="G254" s="1271"/>
    </row>
    <row r="255" spans="6:7">
      <c r="F255" s="660"/>
      <c r="G255" s="1271"/>
    </row>
    <row r="256" spans="6:7">
      <c r="F256" s="660"/>
      <c r="G256" s="1271"/>
    </row>
    <row r="257" spans="6:7">
      <c r="F257" s="660"/>
      <c r="G257" s="1271"/>
    </row>
    <row r="258" spans="6:7">
      <c r="F258" s="660"/>
      <c r="G258" s="1271"/>
    </row>
    <row r="259" spans="6:7">
      <c r="F259" s="660"/>
      <c r="G259" s="1271"/>
    </row>
    <row r="260" spans="6:7">
      <c r="F260" s="660"/>
      <c r="G260" s="1271"/>
    </row>
    <row r="261" spans="6:7">
      <c r="F261" s="660"/>
      <c r="G261" s="1271"/>
    </row>
    <row r="262" spans="6:7">
      <c r="F262" s="660"/>
      <c r="G262" s="1271"/>
    </row>
    <row r="263" spans="6:7">
      <c r="F263" s="660"/>
      <c r="G263" s="1271"/>
    </row>
    <row r="264" spans="6:7">
      <c r="F264" s="660"/>
      <c r="G264" s="1271"/>
    </row>
    <row r="265" spans="6:7">
      <c r="F265" s="660"/>
      <c r="G265" s="1271"/>
    </row>
    <row r="266" spans="6:7">
      <c r="F266" s="660"/>
      <c r="G266" s="1271"/>
    </row>
    <row r="267" spans="6:7">
      <c r="F267" s="660"/>
      <c r="G267" s="1271"/>
    </row>
    <row r="268" spans="6:7">
      <c r="F268" s="660"/>
      <c r="G268" s="1271"/>
    </row>
    <row r="269" spans="6:7">
      <c r="F269" s="660"/>
      <c r="G269" s="1271"/>
    </row>
    <row r="270" spans="6:7">
      <c r="F270" s="660"/>
      <c r="G270" s="1271"/>
    </row>
    <row r="271" spans="6:7">
      <c r="F271" s="660"/>
      <c r="G271" s="1271"/>
    </row>
    <row r="272" spans="6:7">
      <c r="F272" s="660"/>
      <c r="G272" s="1271"/>
    </row>
    <row r="273" spans="6:7">
      <c r="F273" s="660"/>
      <c r="G273" s="1271"/>
    </row>
    <row r="274" spans="6:7">
      <c r="F274" s="660"/>
      <c r="G274" s="1271"/>
    </row>
    <row r="275" spans="6:7">
      <c r="F275" s="660"/>
      <c r="G275" s="1271"/>
    </row>
    <row r="276" spans="6:7">
      <c r="F276" s="660"/>
      <c r="G276" s="1271"/>
    </row>
    <row r="277" spans="6:7">
      <c r="F277" s="660"/>
      <c r="G277" s="1271"/>
    </row>
    <row r="278" spans="6:7">
      <c r="F278" s="660"/>
      <c r="G278" s="1271"/>
    </row>
    <row r="279" spans="6:7">
      <c r="F279" s="660"/>
      <c r="G279" s="1271"/>
    </row>
    <row r="280" spans="6:7">
      <c r="F280" s="660"/>
      <c r="G280" s="1271"/>
    </row>
    <row r="281" spans="6:7">
      <c r="F281" s="660"/>
      <c r="G281" s="1271"/>
    </row>
    <row r="282" spans="6:7">
      <c r="F282" s="660"/>
      <c r="G282" s="1271"/>
    </row>
    <row r="283" spans="6:7">
      <c r="F283" s="660"/>
      <c r="G283" s="1271"/>
    </row>
    <row r="284" spans="6:7">
      <c r="F284" s="660"/>
      <c r="G284" s="1271"/>
    </row>
    <row r="285" spans="6:7">
      <c r="F285" s="660"/>
      <c r="G285" s="1271"/>
    </row>
    <row r="286" spans="6:7">
      <c r="F286" s="660"/>
      <c r="G286" s="1271"/>
    </row>
    <row r="287" spans="6:7">
      <c r="F287" s="660"/>
      <c r="G287" s="1271"/>
    </row>
    <row r="288" spans="6:7">
      <c r="F288" s="660"/>
      <c r="G288" s="1271"/>
    </row>
    <row r="289" spans="6:7">
      <c r="F289" s="660"/>
      <c r="G289" s="1271"/>
    </row>
    <row r="290" spans="6:7">
      <c r="F290" s="660"/>
      <c r="G290" s="1271"/>
    </row>
    <row r="291" spans="6:7">
      <c r="F291" s="660"/>
      <c r="G291" s="1271"/>
    </row>
    <row r="292" spans="6:7">
      <c r="F292" s="660"/>
      <c r="G292" s="1271"/>
    </row>
    <row r="293" spans="6:7">
      <c r="F293" s="660"/>
      <c r="G293" s="1271"/>
    </row>
    <row r="294" spans="6:7">
      <c r="F294" s="660"/>
      <c r="G294" s="1271"/>
    </row>
    <row r="295" spans="6:7">
      <c r="F295" s="660"/>
      <c r="G295" s="1271"/>
    </row>
    <row r="296" spans="6:7">
      <c r="F296" s="660"/>
      <c r="G296" s="1271"/>
    </row>
    <row r="297" spans="6:7">
      <c r="F297" s="660"/>
      <c r="G297" s="1271"/>
    </row>
    <row r="298" spans="6:7">
      <c r="F298" s="660"/>
      <c r="G298" s="1271"/>
    </row>
    <row r="299" spans="6:7">
      <c r="F299" s="660"/>
      <c r="G299" s="1271"/>
    </row>
    <row r="300" spans="6:7">
      <c r="F300" s="660"/>
      <c r="G300" s="1271"/>
    </row>
    <row r="301" spans="6:7">
      <c r="F301" s="660"/>
      <c r="G301" s="1271"/>
    </row>
    <row r="302" spans="6:7">
      <c r="F302" s="660"/>
      <c r="G302" s="1271"/>
    </row>
    <row r="303" spans="6:7">
      <c r="F303" s="660"/>
      <c r="G303" s="1271"/>
    </row>
    <row r="304" spans="6:7">
      <c r="F304" s="660"/>
      <c r="G304" s="1271"/>
    </row>
    <row r="305" spans="6:7">
      <c r="F305" s="660"/>
      <c r="G305" s="1271"/>
    </row>
    <row r="306" spans="6:7">
      <c r="F306" s="660"/>
      <c r="G306" s="1271"/>
    </row>
    <row r="307" spans="6:7">
      <c r="F307" s="660"/>
      <c r="G307" s="1271"/>
    </row>
    <row r="308" spans="6:7">
      <c r="F308" s="660"/>
      <c r="G308" s="1271"/>
    </row>
    <row r="309" spans="6:7">
      <c r="F309" s="660"/>
      <c r="G309" s="1271"/>
    </row>
    <row r="310" spans="6:7">
      <c r="F310" s="660"/>
      <c r="G310" s="1271"/>
    </row>
    <row r="311" spans="6:7">
      <c r="F311" s="660"/>
      <c r="G311" s="1271"/>
    </row>
    <row r="312" spans="6:7">
      <c r="F312" s="660"/>
      <c r="G312" s="1271"/>
    </row>
    <row r="313" spans="6:7">
      <c r="F313" s="660"/>
      <c r="G313" s="1271"/>
    </row>
    <row r="314" spans="6:7">
      <c r="F314" s="660"/>
      <c r="G314" s="1271"/>
    </row>
    <row r="315" spans="6:7">
      <c r="F315" s="660"/>
      <c r="G315" s="1271"/>
    </row>
    <row r="316" spans="6:7">
      <c r="F316" s="660"/>
      <c r="G316" s="1271"/>
    </row>
    <row r="317" spans="6:7">
      <c r="F317" s="660"/>
      <c r="G317" s="1271"/>
    </row>
    <row r="318" spans="6:7">
      <c r="F318" s="660"/>
      <c r="G318" s="1271"/>
    </row>
    <row r="319" spans="6:7">
      <c r="F319" s="660"/>
      <c r="G319" s="1271"/>
    </row>
    <row r="320" spans="6:7">
      <c r="F320" s="660"/>
      <c r="G320" s="1271"/>
    </row>
    <row r="321" spans="6:7">
      <c r="F321" s="660"/>
      <c r="G321" s="1271"/>
    </row>
    <row r="322" spans="6:7">
      <c r="F322" s="660"/>
      <c r="G322" s="1271"/>
    </row>
    <row r="323" spans="6:7">
      <c r="F323" s="660"/>
      <c r="G323" s="1271"/>
    </row>
    <row r="324" spans="6:7">
      <c r="F324" s="660"/>
      <c r="G324" s="1271"/>
    </row>
    <row r="325" spans="6:7">
      <c r="F325" s="660"/>
      <c r="G325" s="1271"/>
    </row>
    <row r="326" spans="6:7">
      <c r="F326" s="660"/>
      <c r="G326" s="1271"/>
    </row>
    <row r="327" spans="6:7">
      <c r="F327" s="660"/>
      <c r="G327" s="1271"/>
    </row>
    <row r="328" spans="6:7">
      <c r="F328" s="660"/>
      <c r="G328" s="1271"/>
    </row>
    <row r="329" spans="6:7">
      <c r="F329" s="660"/>
      <c r="G329" s="1271"/>
    </row>
    <row r="330" spans="6:7">
      <c r="F330" s="660"/>
      <c r="G330" s="1271"/>
    </row>
    <row r="331" spans="6:7">
      <c r="F331" s="660"/>
      <c r="G331" s="1271"/>
    </row>
    <row r="332" spans="6:7">
      <c r="F332" s="660"/>
      <c r="G332" s="1271"/>
    </row>
    <row r="333" spans="6:7">
      <c r="F333" s="660"/>
      <c r="G333" s="1271"/>
    </row>
    <row r="334" spans="6:7">
      <c r="F334" s="660"/>
      <c r="G334" s="1271"/>
    </row>
    <row r="335" spans="6:7">
      <c r="F335" s="660"/>
      <c r="G335" s="1271"/>
    </row>
    <row r="336" spans="6:7">
      <c r="F336" s="660"/>
      <c r="G336" s="1271"/>
    </row>
    <row r="337" spans="6:7">
      <c r="F337" s="660"/>
      <c r="G337" s="1271"/>
    </row>
    <row r="338" spans="6:7">
      <c r="F338" s="660"/>
      <c r="G338" s="1271"/>
    </row>
    <row r="339" spans="6:7">
      <c r="F339" s="660"/>
      <c r="G339" s="1271"/>
    </row>
    <row r="340" spans="6:7">
      <c r="F340" s="660"/>
      <c r="G340" s="1271"/>
    </row>
    <row r="341" spans="6:7">
      <c r="F341" s="660"/>
      <c r="G341" s="1271"/>
    </row>
    <row r="342" spans="6:7">
      <c r="F342" s="660"/>
      <c r="G342" s="1271"/>
    </row>
    <row r="343" spans="6:7">
      <c r="F343" s="660"/>
      <c r="G343" s="1271"/>
    </row>
    <row r="344" spans="6:7">
      <c r="F344" s="660"/>
      <c r="G344" s="1271"/>
    </row>
    <row r="345" spans="6:7">
      <c r="F345" s="660"/>
      <c r="G345" s="1271"/>
    </row>
    <row r="346" spans="6:7">
      <c r="F346" s="660"/>
      <c r="G346" s="1271"/>
    </row>
    <row r="347" spans="6:7">
      <c r="F347" s="660"/>
      <c r="G347" s="1271"/>
    </row>
    <row r="348" spans="6:7">
      <c r="F348" s="660"/>
      <c r="G348" s="1271"/>
    </row>
    <row r="349" spans="6:7">
      <c r="F349" s="660"/>
      <c r="G349" s="1271"/>
    </row>
    <row r="350" spans="6:7">
      <c r="F350" s="660"/>
      <c r="G350" s="1271"/>
    </row>
    <row r="351" spans="6:7">
      <c r="F351" s="660"/>
      <c r="G351" s="1271"/>
    </row>
    <row r="352" spans="6:7">
      <c r="F352" s="660"/>
      <c r="G352" s="1271"/>
    </row>
    <row r="353" spans="6:7">
      <c r="F353" s="660"/>
      <c r="G353" s="1271"/>
    </row>
    <row r="354" spans="6:7">
      <c r="F354" s="660"/>
      <c r="G354" s="1271"/>
    </row>
    <row r="355" spans="6:7">
      <c r="F355" s="660"/>
      <c r="G355" s="1271"/>
    </row>
    <row r="356" spans="6:7">
      <c r="F356" s="660"/>
      <c r="G356" s="1271"/>
    </row>
    <row r="357" spans="6:7">
      <c r="F357" s="660"/>
      <c r="G357" s="1271"/>
    </row>
    <row r="358" spans="6:7">
      <c r="F358" s="660"/>
      <c r="G358" s="1271"/>
    </row>
    <row r="359" spans="6:7">
      <c r="F359" s="660"/>
      <c r="G359" s="1271"/>
    </row>
    <row r="360" spans="6:7">
      <c r="F360" s="660"/>
      <c r="G360" s="1271"/>
    </row>
    <row r="361" spans="6:7">
      <c r="F361" s="660"/>
      <c r="G361" s="1271"/>
    </row>
    <row r="362" spans="6:7">
      <c r="F362" s="660"/>
      <c r="G362" s="1271"/>
    </row>
    <row r="363" spans="6:7">
      <c r="F363" s="660"/>
      <c r="G363" s="1271"/>
    </row>
    <row r="364" spans="6:7">
      <c r="F364" s="660"/>
      <c r="G364" s="1271"/>
    </row>
    <row r="365" spans="6:7">
      <c r="F365" s="660"/>
      <c r="G365" s="1271"/>
    </row>
    <row r="366" spans="6:7">
      <c r="F366" s="660"/>
      <c r="G366" s="1271"/>
    </row>
    <row r="367" spans="6:7">
      <c r="F367" s="660"/>
      <c r="G367" s="1271"/>
    </row>
    <row r="368" spans="6:7">
      <c r="F368" s="660"/>
      <c r="G368" s="1271"/>
    </row>
    <row r="369" spans="6:7">
      <c r="F369" s="660"/>
      <c r="G369" s="1271"/>
    </row>
    <row r="370" spans="6:7">
      <c r="F370" s="660"/>
      <c r="G370" s="1271"/>
    </row>
    <row r="371" spans="6:7">
      <c r="F371" s="660"/>
      <c r="G371" s="1271"/>
    </row>
    <row r="372" spans="6:7">
      <c r="F372" s="660"/>
      <c r="G372" s="1271"/>
    </row>
    <row r="373" spans="6:7">
      <c r="F373" s="660"/>
      <c r="G373" s="1271"/>
    </row>
    <row r="374" spans="6:7">
      <c r="F374" s="660"/>
      <c r="G374" s="1271"/>
    </row>
    <row r="375" spans="6:7">
      <c r="F375" s="660"/>
      <c r="G375" s="1271"/>
    </row>
    <row r="376" spans="6:7">
      <c r="F376" s="660"/>
      <c r="G376" s="1271"/>
    </row>
    <row r="377" spans="6:7">
      <c r="F377" s="660"/>
      <c r="G377" s="1271"/>
    </row>
    <row r="378" spans="6:7">
      <c r="F378" s="660"/>
      <c r="G378" s="1271"/>
    </row>
    <row r="379" spans="6:7">
      <c r="F379" s="660"/>
      <c r="G379" s="1271"/>
    </row>
    <row r="380" spans="6:7">
      <c r="F380" s="660"/>
      <c r="G380" s="1271"/>
    </row>
    <row r="381" spans="6:7">
      <c r="F381" s="660"/>
      <c r="G381" s="1271"/>
    </row>
    <row r="382" spans="6:7">
      <c r="F382" s="660"/>
      <c r="G382" s="1271"/>
    </row>
    <row r="383" spans="6:7">
      <c r="F383" s="660"/>
      <c r="G383" s="1271"/>
    </row>
    <row r="384" spans="6:7">
      <c r="F384" s="660"/>
      <c r="G384" s="1271"/>
    </row>
    <row r="385" spans="6:7">
      <c r="F385" s="660"/>
      <c r="G385" s="1271"/>
    </row>
    <row r="386" spans="6:7">
      <c r="F386" s="660"/>
      <c r="G386" s="1271"/>
    </row>
    <row r="387" spans="6:7">
      <c r="F387" s="660"/>
      <c r="G387" s="1271"/>
    </row>
    <row r="388" spans="6:7">
      <c r="F388" s="660"/>
      <c r="G388" s="1271"/>
    </row>
    <row r="389" spans="6:7">
      <c r="F389" s="660"/>
      <c r="G389" s="1271"/>
    </row>
    <row r="390" spans="6:7">
      <c r="F390" s="660"/>
      <c r="G390" s="1271"/>
    </row>
    <row r="391" spans="6:7">
      <c r="F391" s="660"/>
      <c r="G391" s="1271"/>
    </row>
    <row r="392" spans="6:7">
      <c r="F392" s="660"/>
      <c r="G392" s="1271"/>
    </row>
    <row r="393" spans="6:7">
      <c r="F393" s="660"/>
      <c r="G393" s="1271"/>
    </row>
    <row r="394" spans="6:7">
      <c r="F394" s="660"/>
      <c r="G394" s="1271"/>
    </row>
    <row r="395" spans="6:7">
      <c r="F395" s="660"/>
      <c r="G395" s="1271"/>
    </row>
    <row r="396" spans="6:7">
      <c r="F396" s="660"/>
      <c r="G396" s="1271"/>
    </row>
    <row r="397" spans="6:7">
      <c r="F397" s="660"/>
      <c r="G397" s="1271"/>
    </row>
    <row r="398" spans="6:7">
      <c r="F398" s="660"/>
      <c r="G398" s="1271"/>
    </row>
    <row r="399" spans="6:7">
      <c r="F399" s="660"/>
      <c r="G399" s="1271"/>
    </row>
    <row r="400" spans="6:7">
      <c r="F400" s="660"/>
      <c r="G400" s="1271"/>
    </row>
    <row r="401" spans="6:7">
      <c r="F401" s="660"/>
      <c r="G401" s="1271"/>
    </row>
    <row r="402" spans="6:7">
      <c r="F402" s="660"/>
      <c r="G402" s="1271"/>
    </row>
    <row r="403" spans="6:7">
      <c r="F403" s="660"/>
      <c r="G403" s="1271"/>
    </row>
    <row r="404" spans="6:7">
      <c r="F404" s="660"/>
      <c r="G404" s="1271"/>
    </row>
    <row r="405" spans="6:7">
      <c r="F405" s="660"/>
      <c r="G405" s="1271"/>
    </row>
    <row r="406" spans="6:7">
      <c r="F406" s="660"/>
      <c r="G406" s="1271"/>
    </row>
    <row r="407" spans="6:7">
      <c r="F407" s="660"/>
      <c r="G407" s="1271"/>
    </row>
    <row r="408" spans="6:7">
      <c r="F408" s="660"/>
      <c r="G408" s="1271"/>
    </row>
    <row r="409" spans="6:7">
      <c r="F409" s="660"/>
      <c r="G409" s="1271"/>
    </row>
    <row r="410" spans="6:7">
      <c r="F410" s="660"/>
      <c r="G410" s="1271"/>
    </row>
    <row r="411" spans="6:7">
      <c r="F411" s="660"/>
      <c r="G411" s="1271"/>
    </row>
    <row r="412" spans="6:7">
      <c r="F412" s="660"/>
      <c r="G412" s="1271"/>
    </row>
    <row r="413" spans="6:7">
      <c r="F413" s="660"/>
      <c r="G413" s="1271"/>
    </row>
    <row r="414" spans="6:7">
      <c r="F414" s="660"/>
      <c r="G414" s="1271"/>
    </row>
    <row r="415" spans="6:7">
      <c r="F415" s="660"/>
      <c r="G415" s="1271"/>
    </row>
    <row r="416" spans="6:7">
      <c r="F416" s="660"/>
      <c r="G416" s="1271"/>
    </row>
    <row r="417" spans="6:7">
      <c r="F417" s="660"/>
      <c r="G417" s="1271"/>
    </row>
    <row r="418" spans="6:7">
      <c r="F418" s="660"/>
      <c r="G418" s="1271"/>
    </row>
    <row r="419" spans="6:7">
      <c r="F419" s="660"/>
      <c r="G419" s="1271"/>
    </row>
    <row r="420" spans="6:7">
      <c r="F420" s="660"/>
      <c r="G420" s="1271"/>
    </row>
    <row r="421" spans="6:7">
      <c r="F421" s="660"/>
      <c r="G421" s="1271"/>
    </row>
    <row r="422" spans="6:7">
      <c r="F422" s="660"/>
      <c r="G422" s="1271"/>
    </row>
    <row r="423" spans="6:7">
      <c r="F423" s="660"/>
      <c r="G423" s="1271"/>
    </row>
    <row r="424" spans="6:7">
      <c r="F424" s="660"/>
      <c r="G424" s="1271"/>
    </row>
    <row r="425" spans="6:7">
      <c r="F425" s="660"/>
      <c r="G425" s="1271"/>
    </row>
    <row r="426" spans="6:7">
      <c r="F426" s="660"/>
      <c r="G426" s="1271"/>
    </row>
    <row r="427" spans="6:7">
      <c r="F427" s="660"/>
      <c r="G427" s="1271"/>
    </row>
    <row r="428" spans="6:7">
      <c r="F428" s="660"/>
      <c r="G428" s="1271"/>
    </row>
    <row r="429" spans="6:7">
      <c r="F429" s="660"/>
      <c r="G429" s="1271"/>
    </row>
    <row r="430" spans="6:7">
      <c r="F430" s="660"/>
      <c r="G430" s="1271"/>
    </row>
    <row r="431" spans="6:7">
      <c r="F431" s="660"/>
      <c r="G431" s="1271"/>
    </row>
    <row r="432" spans="6:7">
      <c r="F432" s="660"/>
      <c r="G432" s="1271"/>
    </row>
    <row r="433" spans="6:7">
      <c r="F433" s="660"/>
      <c r="G433" s="1271"/>
    </row>
    <row r="434" spans="6:7">
      <c r="F434" s="660"/>
      <c r="G434" s="1271"/>
    </row>
    <row r="435" spans="6:7">
      <c r="F435" s="660"/>
      <c r="G435" s="1271"/>
    </row>
    <row r="436" spans="6:7">
      <c r="F436" s="660"/>
      <c r="G436" s="1271"/>
    </row>
    <row r="437" spans="6:7">
      <c r="F437" s="660"/>
      <c r="G437" s="1271"/>
    </row>
    <row r="438" spans="6:7">
      <c r="F438" s="660"/>
      <c r="G438" s="1271"/>
    </row>
    <row r="439" spans="6:7">
      <c r="F439" s="660"/>
      <c r="G439" s="1271"/>
    </row>
    <row r="440" spans="6:7">
      <c r="F440" s="660"/>
      <c r="G440" s="1271"/>
    </row>
    <row r="441" spans="6:7">
      <c r="F441" s="660"/>
      <c r="G441" s="1271"/>
    </row>
    <row r="442" spans="6:7">
      <c r="F442" s="660"/>
      <c r="G442" s="1271"/>
    </row>
    <row r="443" spans="6:7">
      <c r="F443" s="660"/>
      <c r="G443" s="1271"/>
    </row>
    <row r="444" spans="6:7">
      <c r="F444" s="660"/>
      <c r="G444" s="1271"/>
    </row>
    <row r="445" spans="6:7">
      <c r="F445" s="660"/>
      <c r="G445" s="1271"/>
    </row>
    <row r="446" spans="6:7">
      <c r="F446" s="660"/>
      <c r="G446" s="1271"/>
    </row>
    <row r="447" spans="6:7">
      <c r="F447" s="660"/>
      <c r="G447" s="1271"/>
    </row>
    <row r="448" spans="6:7">
      <c r="F448" s="660"/>
      <c r="G448" s="1271"/>
    </row>
    <row r="449" spans="6:7">
      <c r="F449" s="660"/>
      <c r="G449" s="1271"/>
    </row>
    <row r="450" spans="6:7">
      <c r="F450" s="660"/>
      <c r="G450" s="1271"/>
    </row>
    <row r="451" spans="6:7">
      <c r="F451" s="660"/>
      <c r="G451" s="1271"/>
    </row>
    <row r="452" spans="6:7">
      <c r="F452" s="660"/>
      <c r="G452" s="1271"/>
    </row>
    <row r="453" spans="6:7">
      <c r="F453" s="660"/>
      <c r="G453" s="1271"/>
    </row>
    <row r="454" spans="6:7">
      <c r="F454" s="660"/>
      <c r="G454" s="1271"/>
    </row>
    <row r="455" spans="6:7">
      <c r="F455" s="660"/>
      <c r="G455" s="1271"/>
    </row>
    <row r="456" spans="6:7">
      <c r="F456" s="660"/>
      <c r="G456" s="1271"/>
    </row>
    <row r="457" spans="6:7">
      <c r="F457" s="660"/>
      <c r="G457" s="1271"/>
    </row>
    <row r="458" spans="6:7">
      <c r="F458" s="660"/>
      <c r="G458" s="1271"/>
    </row>
    <row r="459" spans="6:7">
      <c r="F459" s="660"/>
      <c r="G459" s="1271"/>
    </row>
    <row r="460" spans="6:7">
      <c r="F460" s="660"/>
      <c r="G460" s="1271"/>
    </row>
    <row r="461" spans="6:7">
      <c r="F461" s="660"/>
      <c r="G461" s="1271"/>
    </row>
    <row r="462" spans="6:7">
      <c r="F462" s="660"/>
      <c r="G462" s="1271"/>
    </row>
    <row r="463" spans="6:7">
      <c r="F463" s="660"/>
      <c r="G463" s="1271"/>
    </row>
    <row r="464" spans="6:7">
      <c r="F464" s="660"/>
      <c r="G464" s="1271"/>
    </row>
    <row r="465" spans="6:7">
      <c r="F465" s="660"/>
      <c r="G465" s="1271"/>
    </row>
    <row r="466" spans="6:7">
      <c r="F466" s="660"/>
      <c r="G466" s="1271"/>
    </row>
    <row r="467" spans="6:7">
      <c r="F467" s="660"/>
      <c r="G467" s="1271"/>
    </row>
    <row r="468" spans="6:7">
      <c r="F468" s="660"/>
      <c r="G468" s="1271"/>
    </row>
    <row r="469" spans="6:7">
      <c r="F469" s="660"/>
      <c r="G469" s="1271"/>
    </row>
    <row r="470" spans="6:7">
      <c r="F470" s="660"/>
      <c r="G470" s="1271"/>
    </row>
    <row r="471" spans="6:7">
      <c r="F471" s="660"/>
      <c r="G471" s="1271"/>
    </row>
    <row r="472" spans="6:7">
      <c r="F472" s="660"/>
      <c r="G472" s="1271"/>
    </row>
    <row r="473" spans="6:7">
      <c r="F473" s="660"/>
      <c r="G473" s="1271"/>
    </row>
    <row r="474" spans="6:7">
      <c r="F474" s="660"/>
      <c r="G474" s="1271"/>
    </row>
    <row r="475" spans="6:7">
      <c r="F475" s="660"/>
      <c r="G475" s="1271"/>
    </row>
    <row r="476" spans="6:7">
      <c r="F476" s="660"/>
      <c r="G476" s="1271"/>
    </row>
    <row r="477" spans="6:7">
      <c r="F477" s="660"/>
      <c r="G477" s="1271"/>
    </row>
    <row r="478" spans="6:7">
      <c r="F478" s="660"/>
      <c r="G478" s="1271"/>
    </row>
    <row r="479" spans="6:7">
      <c r="F479" s="660"/>
      <c r="G479" s="1271"/>
    </row>
    <row r="480" spans="6:7">
      <c r="F480" s="660"/>
      <c r="G480" s="1271"/>
    </row>
    <row r="481" spans="6:7">
      <c r="F481" s="660"/>
      <c r="G481" s="1271"/>
    </row>
    <row r="482" spans="6:7">
      <c r="F482" s="660"/>
      <c r="G482" s="1271"/>
    </row>
    <row r="483" spans="6:7">
      <c r="F483" s="660"/>
      <c r="G483" s="1271"/>
    </row>
    <row r="484" spans="6:7">
      <c r="F484" s="660"/>
      <c r="G484" s="1271"/>
    </row>
    <row r="485" spans="6:7">
      <c r="F485" s="660"/>
      <c r="G485" s="1271"/>
    </row>
    <row r="486" spans="6:7">
      <c r="F486" s="660"/>
      <c r="G486" s="1271"/>
    </row>
    <row r="487" spans="6:7">
      <c r="F487" s="660"/>
      <c r="G487" s="1271"/>
    </row>
    <row r="488" spans="6:7">
      <c r="F488" s="660"/>
      <c r="G488" s="1271"/>
    </row>
    <row r="489" spans="6:7">
      <c r="F489" s="660"/>
      <c r="G489" s="1271"/>
    </row>
    <row r="490" spans="6:7">
      <c r="F490" s="660"/>
      <c r="G490" s="1271"/>
    </row>
    <row r="491" spans="6:7">
      <c r="F491" s="660"/>
      <c r="G491" s="1271"/>
    </row>
    <row r="492" spans="6:7">
      <c r="F492" s="660"/>
      <c r="G492" s="1271"/>
    </row>
    <row r="493" spans="6:7">
      <c r="F493" s="660"/>
      <c r="G493" s="1271"/>
    </row>
    <row r="494" spans="6:7">
      <c r="F494" s="660"/>
      <c r="G494" s="1271"/>
    </row>
    <row r="495" spans="6:7">
      <c r="F495" s="660"/>
      <c r="G495" s="1271"/>
    </row>
    <row r="496" spans="6:7">
      <c r="F496" s="660"/>
      <c r="G496" s="1271"/>
    </row>
    <row r="497" spans="6:7">
      <c r="F497" s="660"/>
      <c r="G497" s="1271"/>
    </row>
    <row r="498" spans="6:7">
      <c r="F498" s="660"/>
      <c r="G498" s="1271"/>
    </row>
    <row r="499" spans="6:7">
      <c r="F499" s="660"/>
      <c r="G499" s="1271"/>
    </row>
    <row r="500" spans="6:7">
      <c r="F500" s="660"/>
      <c r="G500" s="1271"/>
    </row>
    <row r="501" spans="6:7">
      <c r="F501" s="660"/>
      <c r="G501" s="1271"/>
    </row>
    <row r="502" spans="6:7">
      <c r="F502" s="660"/>
      <c r="G502" s="1271"/>
    </row>
    <row r="503" spans="6:7">
      <c r="F503" s="660"/>
      <c r="G503" s="1271"/>
    </row>
    <row r="504" spans="6:7">
      <c r="F504" s="660"/>
      <c r="G504" s="1271"/>
    </row>
    <row r="505" spans="6:7">
      <c r="F505" s="660"/>
      <c r="G505" s="1271"/>
    </row>
    <row r="506" spans="6:7">
      <c r="F506" s="660"/>
      <c r="G506" s="1271"/>
    </row>
    <row r="507" spans="6:7">
      <c r="F507" s="660"/>
      <c r="G507" s="1271"/>
    </row>
    <row r="508" spans="6:7">
      <c r="F508" s="660"/>
      <c r="G508" s="1271"/>
    </row>
    <row r="509" spans="6:7">
      <c r="F509" s="660"/>
      <c r="G509" s="1271"/>
    </row>
    <row r="510" spans="6:7">
      <c r="F510" s="660"/>
      <c r="G510" s="1271"/>
    </row>
    <row r="511" spans="6:7">
      <c r="F511" s="660"/>
      <c r="G511" s="1271"/>
    </row>
    <row r="512" spans="6:7">
      <c r="F512" s="660"/>
      <c r="G512" s="1271"/>
    </row>
    <row r="513" spans="6:7">
      <c r="F513" s="660"/>
      <c r="G513" s="1271"/>
    </row>
    <row r="514" spans="6:7">
      <c r="F514" s="660"/>
      <c r="G514" s="1271"/>
    </row>
    <row r="515" spans="6:7">
      <c r="F515" s="660"/>
      <c r="G515" s="1271"/>
    </row>
    <row r="516" spans="6:7">
      <c r="F516" s="660"/>
      <c r="G516" s="1271"/>
    </row>
    <row r="517" spans="6:7">
      <c r="F517" s="660"/>
      <c r="G517" s="1271"/>
    </row>
    <row r="518" spans="6:7">
      <c r="F518" s="660"/>
      <c r="G518" s="1271"/>
    </row>
    <row r="519" spans="6:7">
      <c r="F519" s="660"/>
      <c r="G519" s="1271"/>
    </row>
    <row r="520" spans="6:7">
      <c r="F520" s="660"/>
      <c r="G520" s="1271"/>
    </row>
    <row r="521" spans="6:7">
      <c r="F521" s="660"/>
      <c r="G521" s="1271"/>
    </row>
    <row r="522" spans="6:7">
      <c r="F522" s="660"/>
      <c r="G522" s="1271"/>
    </row>
    <row r="523" spans="6:7">
      <c r="F523" s="660"/>
      <c r="G523" s="1271"/>
    </row>
    <row r="524" spans="6:7">
      <c r="F524" s="660"/>
      <c r="G524" s="1271"/>
    </row>
    <row r="525" spans="6:7">
      <c r="F525" s="660"/>
      <c r="G525" s="1271"/>
    </row>
    <row r="526" spans="6:7">
      <c r="F526" s="660"/>
      <c r="G526" s="1271"/>
    </row>
    <row r="527" spans="6:7">
      <c r="F527" s="660"/>
      <c r="G527" s="1271"/>
    </row>
    <row r="528" spans="6:7">
      <c r="F528" s="660"/>
      <c r="G528" s="1271"/>
    </row>
    <row r="529" spans="6:7">
      <c r="F529" s="660"/>
      <c r="G529" s="1271"/>
    </row>
    <row r="530" spans="6:7">
      <c r="F530" s="660"/>
      <c r="G530" s="1271"/>
    </row>
    <row r="531" spans="6:7">
      <c r="F531" s="660"/>
      <c r="G531" s="1271"/>
    </row>
    <row r="532" spans="6:7">
      <c r="F532" s="660"/>
      <c r="G532" s="1271"/>
    </row>
    <row r="533" spans="6:7">
      <c r="F533" s="660"/>
      <c r="G533" s="1271"/>
    </row>
    <row r="534" spans="6:7">
      <c r="F534" s="660"/>
      <c r="G534" s="1271"/>
    </row>
    <row r="535" spans="6:7">
      <c r="F535" s="660"/>
      <c r="G535" s="1271"/>
    </row>
    <row r="536" spans="6:7">
      <c r="F536" s="660"/>
      <c r="G536" s="1271"/>
    </row>
    <row r="537" spans="6:7">
      <c r="F537" s="660"/>
      <c r="G537" s="1271"/>
    </row>
    <row r="538" spans="6:7">
      <c r="F538" s="660"/>
      <c r="G538" s="1271"/>
    </row>
    <row r="539" spans="6:7">
      <c r="F539" s="660"/>
      <c r="G539" s="1271"/>
    </row>
    <row r="540" spans="6:7">
      <c r="F540" s="660"/>
      <c r="G540" s="1271"/>
    </row>
    <row r="541" spans="6:7">
      <c r="F541" s="660"/>
      <c r="G541" s="1271"/>
    </row>
    <row r="542" spans="6:7">
      <c r="F542" s="660"/>
      <c r="G542" s="1271"/>
    </row>
    <row r="543" spans="6:7">
      <c r="F543" s="660"/>
      <c r="G543" s="1271"/>
    </row>
    <row r="544" spans="6:7">
      <c r="F544" s="660"/>
      <c r="G544" s="1271"/>
    </row>
    <row r="545" spans="6:7">
      <c r="F545" s="660"/>
      <c r="G545" s="1271"/>
    </row>
    <row r="546" spans="6:7">
      <c r="F546" s="660"/>
      <c r="G546" s="1271"/>
    </row>
    <row r="547" spans="6:7">
      <c r="F547" s="660"/>
      <c r="G547" s="1271"/>
    </row>
    <row r="548" spans="6:7">
      <c r="F548" s="660"/>
      <c r="G548" s="1271"/>
    </row>
    <row r="549" spans="6:7">
      <c r="F549" s="660"/>
      <c r="G549" s="1271"/>
    </row>
    <row r="550" spans="6:7">
      <c r="F550" s="660"/>
      <c r="G550" s="1271"/>
    </row>
    <row r="551" spans="6:7">
      <c r="F551" s="660"/>
      <c r="G551" s="1271"/>
    </row>
    <row r="552" spans="6:7">
      <c r="F552" s="660"/>
      <c r="G552" s="1271"/>
    </row>
    <row r="553" spans="6:7">
      <c r="F553" s="660"/>
      <c r="G553" s="1271"/>
    </row>
    <row r="554" spans="6:7">
      <c r="F554" s="660"/>
      <c r="G554" s="1271"/>
    </row>
    <row r="555" spans="6:7">
      <c r="F555" s="660"/>
      <c r="G555" s="1271"/>
    </row>
    <row r="556" spans="6:7">
      <c r="F556" s="660"/>
      <c r="G556" s="1271"/>
    </row>
    <row r="557" spans="6:7">
      <c r="F557" s="660"/>
      <c r="G557" s="1271"/>
    </row>
    <row r="558" spans="6:7">
      <c r="F558" s="660"/>
      <c r="G558" s="1271"/>
    </row>
    <row r="559" spans="6:7">
      <c r="F559" s="660"/>
      <c r="G559" s="1271"/>
    </row>
    <row r="560" spans="6:7">
      <c r="F560" s="660"/>
      <c r="G560" s="1271"/>
    </row>
    <row r="561" spans="6:7">
      <c r="F561" s="660"/>
      <c r="G561" s="1271"/>
    </row>
    <row r="562" spans="6:7">
      <c r="F562" s="660"/>
      <c r="G562" s="1271"/>
    </row>
    <row r="563" spans="6:7">
      <c r="F563" s="660"/>
      <c r="G563" s="1271"/>
    </row>
    <row r="564" spans="6:7">
      <c r="F564" s="660"/>
      <c r="G564" s="1271"/>
    </row>
    <row r="565" spans="6:7">
      <c r="F565" s="660"/>
      <c r="G565" s="1271"/>
    </row>
    <row r="566" spans="6:7">
      <c r="F566" s="660"/>
      <c r="G566" s="1271"/>
    </row>
    <row r="567" spans="6:7">
      <c r="F567" s="660"/>
      <c r="G567" s="1271"/>
    </row>
    <row r="568" spans="6:7">
      <c r="F568" s="660"/>
      <c r="G568" s="1271"/>
    </row>
    <row r="569" spans="6:7">
      <c r="F569" s="660"/>
      <c r="G569" s="1271"/>
    </row>
    <row r="570" spans="6:7">
      <c r="F570" s="660"/>
      <c r="G570" s="1271"/>
    </row>
    <row r="571" spans="6:7">
      <c r="F571" s="660"/>
      <c r="G571" s="1271"/>
    </row>
    <row r="572" spans="6:7">
      <c r="F572" s="660"/>
      <c r="G572" s="1271"/>
    </row>
    <row r="573" spans="6:7">
      <c r="F573" s="660"/>
      <c r="G573" s="1271"/>
    </row>
    <row r="574" spans="6:7">
      <c r="F574" s="660"/>
      <c r="G574" s="1271"/>
    </row>
    <row r="575" spans="6:7">
      <c r="F575" s="660"/>
      <c r="G575" s="1271"/>
    </row>
    <row r="576" spans="6:7">
      <c r="F576" s="660"/>
      <c r="G576" s="1271"/>
    </row>
    <row r="577" spans="6:7">
      <c r="F577" s="660"/>
      <c r="G577" s="1271"/>
    </row>
    <row r="578" spans="6:7">
      <c r="F578" s="660"/>
      <c r="G578" s="1271"/>
    </row>
    <row r="579" spans="6:7">
      <c r="F579" s="660"/>
      <c r="G579" s="1271"/>
    </row>
    <row r="580" spans="6:7">
      <c r="F580" s="660"/>
      <c r="G580" s="1271"/>
    </row>
    <row r="581" spans="6:7">
      <c r="F581" s="660"/>
      <c r="G581" s="1271"/>
    </row>
    <row r="582" spans="6:7">
      <c r="F582" s="660"/>
      <c r="G582" s="1271"/>
    </row>
    <row r="583" spans="6:7">
      <c r="F583" s="660"/>
      <c r="G583" s="1271"/>
    </row>
    <row r="584" spans="6:7">
      <c r="F584" s="660"/>
      <c r="G584" s="1271"/>
    </row>
    <row r="585" spans="6:7">
      <c r="F585" s="660"/>
      <c r="G585" s="1271"/>
    </row>
    <row r="586" spans="6:7">
      <c r="F586" s="660"/>
      <c r="G586" s="1271"/>
    </row>
    <row r="587" spans="6:7">
      <c r="F587" s="660"/>
      <c r="G587" s="1271"/>
    </row>
    <row r="588" spans="6:7">
      <c r="F588" s="660"/>
      <c r="G588" s="1271"/>
    </row>
    <row r="589" spans="6:7">
      <c r="F589" s="660"/>
      <c r="G589" s="1271"/>
    </row>
    <row r="590" spans="6:7">
      <c r="F590" s="660"/>
      <c r="G590" s="1271"/>
    </row>
    <row r="591" spans="6:7">
      <c r="F591" s="660"/>
      <c r="G591" s="1271"/>
    </row>
    <row r="592" spans="6:7">
      <c r="F592" s="660"/>
      <c r="G592" s="1271"/>
    </row>
    <row r="593" spans="6:7">
      <c r="F593" s="660"/>
      <c r="G593" s="1271"/>
    </row>
    <row r="594" spans="6:7">
      <c r="F594" s="660"/>
      <c r="G594" s="1271"/>
    </row>
    <row r="595" spans="6:7">
      <c r="F595" s="660"/>
      <c r="G595" s="1271"/>
    </row>
    <row r="596" spans="6:7">
      <c r="F596" s="660"/>
      <c r="G596" s="1271"/>
    </row>
    <row r="597" spans="6:7">
      <c r="F597" s="660"/>
      <c r="G597" s="1271"/>
    </row>
    <row r="598" spans="6:7">
      <c r="F598" s="660"/>
      <c r="G598" s="1271"/>
    </row>
    <row r="599" spans="6:7">
      <c r="F599" s="660"/>
      <c r="G599" s="1271"/>
    </row>
    <row r="600" spans="6:7">
      <c r="F600" s="660"/>
      <c r="G600" s="1271"/>
    </row>
    <row r="601" spans="6:7">
      <c r="F601" s="660"/>
      <c r="G601" s="1271"/>
    </row>
    <row r="602" spans="6:7">
      <c r="F602" s="660"/>
      <c r="G602" s="1271"/>
    </row>
    <row r="603" spans="6:7">
      <c r="F603" s="660"/>
      <c r="G603" s="1271"/>
    </row>
    <row r="604" spans="6:7">
      <c r="F604" s="660"/>
      <c r="G604" s="1271"/>
    </row>
    <row r="605" spans="6:7">
      <c r="F605" s="660"/>
      <c r="G605" s="1271"/>
    </row>
    <row r="606" spans="6:7">
      <c r="F606" s="660"/>
      <c r="G606" s="1271"/>
    </row>
    <row r="607" spans="6:7">
      <c r="F607" s="660"/>
      <c r="G607" s="1271"/>
    </row>
    <row r="608" spans="6:7">
      <c r="F608" s="660"/>
      <c r="G608" s="1271"/>
    </row>
    <row r="609" spans="6:7">
      <c r="F609" s="660"/>
      <c r="G609" s="1271"/>
    </row>
    <row r="610" spans="6:7">
      <c r="F610" s="660"/>
      <c r="G610" s="1271"/>
    </row>
    <row r="611" spans="6:7">
      <c r="F611" s="660"/>
      <c r="G611" s="1271"/>
    </row>
    <row r="612" spans="6:7">
      <c r="F612" s="660"/>
      <c r="G612" s="1271"/>
    </row>
    <row r="613" spans="6:7">
      <c r="F613" s="660"/>
      <c r="G613" s="1271"/>
    </row>
    <row r="614" spans="6:7">
      <c r="F614" s="660"/>
      <c r="G614" s="1271"/>
    </row>
    <row r="615" spans="6:7">
      <c r="F615" s="660"/>
      <c r="G615" s="1271"/>
    </row>
    <row r="616" spans="6:7">
      <c r="F616" s="660"/>
      <c r="G616" s="1271"/>
    </row>
    <row r="617" spans="6:7">
      <c r="F617" s="660"/>
      <c r="G617" s="1271"/>
    </row>
    <row r="618" spans="6:7">
      <c r="F618" s="660"/>
      <c r="G618" s="1271"/>
    </row>
    <row r="619" spans="6:7">
      <c r="F619" s="660"/>
      <c r="G619" s="1271"/>
    </row>
    <row r="620" spans="6:7">
      <c r="F620" s="660"/>
      <c r="G620" s="1271"/>
    </row>
    <row r="621" spans="6:7">
      <c r="F621" s="660"/>
      <c r="G621" s="1271"/>
    </row>
    <row r="622" spans="6:7">
      <c r="F622" s="660"/>
      <c r="G622" s="1271"/>
    </row>
    <row r="623" spans="6:7">
      <c r="F623" s="660"/>
      <c r="G623" s="1271"/>
    </row>
    <row r="624" spans="6:7">
      <c r="F624" s="660"/>
      <c r="G624" s="1271"/>
    </row>
    <row r="625" spans="6:7">
      <c r="F625" s="660"/>
      <c r="G625" s="1271"/>
    </row>
    <row r="626" spans="6:7">
      <c r="F626" s="660"/>
      <c r="G626" s="1271"/>
    </row>
    <row r="627" spans="6:7">
      <c r="F627" s="660"/>
      <c r="G627" s="1271"/>
    </row>
    <row r="628" spans="6:7">
      <c r="F628" s="660"/>
      <c r="G628" s="1271"/>
    </row>
    <row r="629" spans="6:7">
      <c r="F629" s="660"/>
      <c r="G629" s="1271"/>
    </row>
    <row r="630" spans="6:7">
      <c r="F630" s="660"/>
      <c r="G630" s="1271"/>
    </row>
    <row r="631" spans="6:7">
      <c r="F631" s="660"/>
      <c r="G631" s="1271"/>
    </row>
    <row r="632" spans="6:7">
      <c r="F632" s="660"/>
      <c r="G632" s="1271"/>
    </row>
    <row r="633" spans="6:7">
      <c r="F633" s="660"/>
      <c r="G633" s="1271"/>
    </row>
    <row r="634" spans="6:7">
      <c r="F634" s="660"/>
      <c r="G634" s="1271"/>
    </row>
    <row r="635" spans="6:7">
      <c r="F635" s="660"/>
      <c r="G635" s="1271"/>
    </row>
    <row r="636" spans="6:7">
      <c r="F636" s="660"/>
      <c r="G636" s="1271"/>
    </row>
    <row r="637" spans="6:7">
      <c r="F637" s="660"/>
      <c r="G637" s="1271"/>
    </row>
    <row r="638" spans="6:7">
      <c r="F638" s="660"/>
      <c r="G638" s="1271"/>
    </row>
    <row r="639" spans="6:7">
      <c r="F639" s="660"/>
      <c r="G639" s="1271"/>
    </row>
    <row r="640" spans="6:7">
      <c r="F640" s="660"/>
      <c r="G640" s="1271"/>
    </row>
    <row r="641" spans="6:7">
      <c r="F641" s="660"/>
      <c r="G641" s="1271"/>
    </row>
    <row r="642" spans="6:7">
      <c r="F642" s="660"/>
      <c r="G642" s="1271"/>
    </row>
    <row r="643" spans="6:7">
      <c r="F643" s="660"/>
      <c r="G643" s="1271"/>
    </row>
    <row r="644" spans="6:7">
      <c r="F644" s="660"/>
      <c r="G644" s="1271"/>
    </row>
    <row r="645" spans="6:7">
      <c r="F645" s="660"/>
      <c r="G645" s="1271"/>
    </row>
    <row r="646" spans="6:7">
      <c r="F646" s="660"/>
      <c r="G646" s="1271"/>
    </row>
    <row r="647" spans="6:7">
      <c r="F647" s="660"/>
      <c r="G647" s="1271"/>
    </row>
    <row r="648" spans="6:7">
      <c r="F648" s="660"/>
      <c r="G648" s="1271"/>
    </row>
    <row r="649" spans="6:7">
      <c r="F649" s="660"/>
      <c r="G649" s="1271"/>
    </row>
    <row r="650" spans="6:7">
      <c r="F650" s="660"/>
      <c r="G650" s="1271"/>
    </row>
    <row r="651" spans="6:7">
      <c r="F651" s="660"/>
      <c r="G651" s="1271"/>
    </row>
    <row r="652" spans="6:7">
      <c r="F652" s="660"/>
      <c r="G652" s="1271"/>
    </row>
    <row r="653" spans="6:7">
      <c r="F653" s="660"/>
      <c r="G653" s="1271"/>
    </row>
    <row r="654" spans="6:7">
      <c r="F654" s="660"/>
      <c r="G654" s="1271"/>
    </row>
    <row r="655" spans="6:7">
      <c r="F655" s="660"/>
      <c r="G655" s="1271"/>
    </row>
    <row r="656" spans="6:7">
      <c r="F656" s="660"/>
      <c r="G656" s="1271"/>
    </row>
    <row r="657" spans="6:7">
      <c r="F657" s="660"/>
      <c r="G657" s="1271"/>
    </row>
    <row r="658" spans="6:7">
      <c r="F658" s="660"/>
      <c r="G658" s="1271"/>
    </row>
    <row r="659" spans="6:7">
      <c r="F659" s="660"/>
      <c r="G659" s="1271"/>
    </row>
    <row r="660" spans="6:7">
      <c r="F660" s="660"/>
      <c r="G660" s="1271"/>
    </row>
    <row r="661" spans="6:7">
      <c r="F661" s="660"/>
      <c r="G661" s="1271"/>
    </row>
    <row r="662" spans="6:7">
      <c r="F662" s="660"/>
      <c r="G662" s="1271"/>
    </row>
    <row r="663" spans="6:7">
      <c r="F663" s="660"/>
      <c r="G663" s="1271"/>
    </row>
    <row r="664" spans="6:7">
      <c r="F664" s="660"/>
      <c r="G664" s="1271"/>
    </row>
    <row r="665" spans="6:7">
      <c r="F665" s="660"/>
      <c r="G665" s="1271"/>
    </row>
    <row r="666" spans="6:7">
      <c r="F666" s="660"/>
      <c r="G666" s="1271"/>
    </row>
    <row r="667" spans="6:7">
      <c r="F667" s="660"/>
      <c r="G667" s="1271"/>
    </row>
    <row r="668" spans="6:7">
      <c r="F668" s="660"/>
      <c r="G668" s="1271"/>
    </row>
    <row r="669" spans="6:7">
      <c r="F669" s="660"/>
      <c r="G669" s="1271"/>
    </row>
    <row r="670" spans="6:7">
      <c r="F670" s="660"/>
      <c r="G670" s="1271"/>
    </row>
    <row r="671" spans="6:7">
      <c r="F671" s="660"/>
      <c r="G671" s="1271"/>
    </row>
    <row r="672" spans="6:7">
      <c r="F672" s="660"/>
      <c r="G672" s="1271"/>
    </row>
    <row r="673" spans="6:7">
      <c r="F673" s="660"/>
      <c r="G673" s="1271"/>
    </row>
    <row r="674" spans="6:7">
      <c r="F674" s="660"/>
      <c r="G674" s="1271"/>
    </row>
    <row r="675" spans="6:7">
      <c r="F675" s="660"/>
      <c r="G675" s="1271"/>
    </row>
    <row r="676" spans="6:7">
      <c r="F676" s="660"/>
      <c r="G676" s="1271"/>
    </row>
    <row r="677" spans="6:7">
      <c r="F677" s="660"/>
      <c r="G677" s="1271"/>
    </row>
    <row r="678" spans="6:7">
      <c r="F678" s="660"/>
      <c r="G678" s="1271"/>
    </row>
    <row r="679" spans="6:7">
      <c r="F679" s="660"/>
      <c r="G679" s="1271"/>
    </row>
    <row r="680" spans="6:7">
      <c r="F680" s="660"/>
      <c r="G680" s="1271"/>
    </row>
    <row r="681" spans="6:7">
      <c r="F681" s="660"/>
      <c r="G681" s="1271"/>
    </row>
    <row r="682" spans="6:7">
      <c r="F682" s="660"/>
      <c r="G682" s="1271"/>
    </row>
    <row r="683" spans="6:7">
      <c r="F683" s="660"/>
      <c r="G683" s="1271"/>
    </row>
    <row r="684" spans="6:7">
      <c r="F684" s="660"/>
      <c r="G684" s="1271"/>
    </row>
    <row r="685" spans="6:7">
      <c r="F685" s="660"/>
      <c r="G685" s="1271"/>
    </row>
    <row r="686" spans="6:7">
      <c r="F686" s="660"/>
      <c r="G686" s="1271"/>
    </row>
    <row r="687" spans="6:7">
      <c r="F687" s="660"/>
      <c r="G687" s="1271"/>
    </row>
    <row r="688" spans="6:7">
      <c r="F688" s="660"/>
      <c r="G688" s="1271"/>
    </row>
    <row r="689" spans="6:7">
      <c r="F689" s="660"/>
      <c r="G689" s="1271"/>
    </row>
    <row r="690" spans="6:7">
      <c r="F690" s="660"/>
      <c r="G690" s="1271"/>
    </row>
    <row r="691" spans="6:7">
      <c r="F691" s="660"/>
      <c r="G691" s="1271"/>
    </row>
    <row r="692" spans="6:7">
      <c r="F692" s="660"/>
      <c r="G692" s="1271"/>
    </row>
    <row r="693" spans="6:7">
      <c r="F693" s="660"/>
      <c r="G693" s="1271"/>
    </row>
    <row r="694" spans="6:7">
      <c r="F694" s="660"/>
      <c r="G694" s="1271"/>
    </row>
    <row r="695" spans="6:7">
      <c r="F695" s="660"/>
      <c r="G695" s="1271"/>
    </row>
    <row r="696" spans="6:7">
      <c r="F696" s="660"/>
      <c r="G696" s="1271"/>
    </row>
    <row r="697" spans="6:7">
      <c r="F697" s="660"/>
      <c r="G697" s="1271"/>
    </row>
    <row r="698" spans="6:7">
      <c r="F698" s="660"/>
      <c r="G698" s="1271"/>
    </row>
    <row r="699" spans="6:7">
      <c r="F699" s="660"/>
      <c r="G699" s="1271"/>
    </row>
    <row r="700" spans="6:7">
      <c r="F700" s="660"/>
      <c r="G700" s="1271"/>
    </row>
    <row r="701" spans="6:7">
      <c r="F701" s="660"/>
      <c r="G701" s="1271"/>
    </row>
    <row r="702" spans="6:7">
      <c r="F702" s="660"/>
      <c r="G702" s="1271"/>
    </row>
    <row r="703" spans="6:7">
      <c r="F703" s="660"/>
      <c r="G703" s="1271"/>
    </row>
    <row r="704" spans="6:7">
      <c r="F704" s="660"/>
      <c r="G704" s="1271"/>
    </row>
    <row r="705" spans="6:7">
      <c r="F705" s="660"/>
      <c r="G705" s="1271"/>
    </row>
    <row r="706" spans="6:7">
      <c r="F706" s="660"/>
      <c r="G706" s="1271"/>
    </row>
    <row r="707" spans="6:7">
      <c r="F707" s="660"/>
      <c r="G707" s="1271"/>
    </row>
    <row r="708" spans="6:7">
      <c r="F708" s="660"/>
      <c r="G708" s="1271"/>
    </row>
    <row r="709" spans="6:7">
      <c r="F709" s="660"/>
      <c r="G709" s="1271"/>
    </row>
    <row r="710" spans="6:7">
      <c r="F710" s="660"/>
      <c r="G710" s="1271"/>
    </row>
    <row r="711" spans="6:7">
      <c r="F711" s="660"/>
      <c r="G711" s="1271"/>
    </row>
    <row r="712" spans="6:7">
      <c r="F712" s="660"/>
      <c r="G712" s="1271"/>
    </row>
    <row r="713" spans="6:7">
      <c r="F713" s="660"/>
      <c r="G713" s="1271"/>
    </row>
    <row r="714" spans="6:7">
      <c r="F714" s="660"/>
      <c r="G714" s="1271"/>
    </row>
    <row r="715" spans="6:7">
      <c r="F715" s="660"/>
      <c r="G715" s="1271"/>
    </row>
    <row r="716" spans="6:7">
      <c r="F716" s="660"/>
      <c r="G716" s="1271"/>
    </row>
    <row r="717" spans="6:7">
      <c r="F717" s="660"/>
      <c r="G717" s="1271"/>
    </row>
    <row r="718" spans="6:7">
      <c r="F718" s="660"/>
      <c r="G718" s="1271"/>
    </row>
    <row r="719" spans="6:7">
      <c r="F719" s="660"/>
      <c r="G719" s="1271"/>
    </row>
    <row r="720" spans="6:7">
      <c r="F720" s="660"/>
      <c r="G720" s="1271"/>
    </row>
    <row r="721" spans="6:7">
      <c r="F721" s="660"/>
      <c r="G721" s="1271"/>
    </row>
    <row r="722" spans="6:7">
      <c r="F722" s="660"/>
      <c r="G722" s="1271"/>
    </row>
    <row r="723" spans="6:7">
      <c r="F723" s="660"/>
      <c r="G723" s="1271"/>
    </row>
    <row r="724" spans="6:7">
      <c r="F724" s="660"/>
      <c r="G724" s="1271"/>
    </row>
    <row r="725" spans="6:7">
      <c r="F725" s="660"/>
      <c r="G725" s="1271"/>
    </row>
    <row r="726" spans="6:7">
      <c r="F726" s="660"/>
      <c r="G726" s="1271"/>
    </row>
    <row r="727" spans="6:7">
      <c r="F727" s="660"/>
      <c r="G727" s="1271"/>
    </row>
    <row r="728" spans="6:7">
      <c r="F728" s="660"/>
      <c r="G728" s="1271"/>
    </row>
    <row r="729" spans="6:7">
      <c r="F729" s="660"/>
      <c r="G729" s="1271"/>
    </row>
    <row r="730" spans="6:7">
      <c r="F730" s="660"/>
      <c r="G730" s="1271"/>
    </row>
    <row r="731" spans="6:7">
      <c r="F731" s="660"/>
      <c r="G731" s="1271"/>
    </row>
    <row r="732" spans="6:7">
      <c r="F732" s="660"/>
      <c r="G732" s="1271"/>
    </row>
    <row r="733" spans="6:7">
      <c r="F733" s="660"/>
      <c r="G733" s="1271"/>
    </row>
    <row r="734" spans="6:7">
      <c r="F734" s="660"/>
      <c r="G734" s="1271"/>
    </row>
    <row r="735" spans="6:7">
      <c r="F735" s="660"/>
      <c r="G735" s="1271"/>
    </row>
    <row r="736" spans="6:7">
      <c r="F736" s="660"/>
      <c r="G736" s="1271"/>
    </row>
    <row r="737" spans="6:7">
      <c r="F737" s="660"/>
      <c r="G737" s="1271"/>
    </row>
    <row r="738" spans="6:7">
      <c r="F738" s="660"/>
      <c r="G738" s="1271"/>
    </row>
    <row r="739" spans="6:7">
      <c r="F739" s="660"/>
      <c r="G739" s="1271"/>
    </row>
    <row r="740" spans="6:7">
      <c r="F740" s="660"/>
      <c r="G740" s="1271"/>
    </row>
    <row r="741" spans="6:7">
      <c r="F741" s="660"/>
      <c r="G741" s="1271"/>
    </row>
    <row r="742" spans="6:7">
      <c r="F742" s="660"/>
      <c r="G742" s="1271"/>
    </row>
    <row r="743" spans="6:7">
      <c r="F743" s="660"/>
      <c r="G743" s="1271"/>
    </row>
    <row r="744" spans="6:7">
      <c r="F744" s="660"/>
      <c r="G744" s="1271"/>
    </row>
    <row r="745" spans="6:7">
      <c r="F745" s="660"/>
      <c r="G745" s="1271"/>
    </row>
    <row r="746" spans="6:7">
      <c r="F746" s="660"/>
      <c r="G746" s="1271"/>
    </row>
    <row r="747" spans="6:7">
      <c r="F747" s="660"/>
      <c r="G747" s="1271"/>
    </row>
    <row r="748" spans="6:7">
      <c r="F748" s="660"/>
      <c r="G748" s="1271"/>
    </row>
    <row r="749" spans="6:7">
      <c r="F749" s="660"/>
      <c r="G749" s="1271"/>
    </row>
    <row r="750" spans="6:7">
      <c r="F750" s="660"/>
      <c r="G750" s="1271"/>
    </row>
    <row r="751" spans="6:7">
      <c r="F751" s="660"/>
      <c r="G751" s="1271"/>
    </row>
    <row r="752" spans="6:7">
      <c r="F752" s="660"/>
      <c r="G752" s="1271"/>
    </row>
    <row r="753" spans="6:7">
      <c r="F753" s="660"/>
      <c r="G753" s="1271"/>
    </row>
    <row r="754" spans="6:7">
      <c r="F754" s="660"/>
      <c r="G754" s="1271"/>
    </row>
    <row r="755" spans="6:7">
      <c r="F755" s="660"/>
      <c r="G755" s="1271"/>
    </row>
    <row r="756" spans="6:7">
      <c r="F756" s="660"/>
      <c r="G756" s="1271"/>
    </row>
    <row r="757" spans="6:7">
      <c r="F757" s="660"/>
      <c r="G757" s="1271"/>
    </row>
    <row r="758" spans="6:7">
      <c r="F758" s="660"/>
      <c r="G758" s="1271"/>
    </row>
    <row r="759" spans="6:7">
      <c r="F759" s="660"/>
      <c r="G759" s="1271"/>
    </row>
    <row r="760" spans="6:7">
      <c r="F760" s="660"/>
      <c r="G760" s="1271"/>
    </row>
    <row r="761" spans="6:7">
      <c r="F761" s="660"/>
      <c r="G761" s="1271"/>
    </row>
    <row r="762" spans="6:7">
      <c r="F762" s="660"/>
      <c r="G762" s="1271"/>
    </row>
    <row r="763" spans="6:7">
      <c r="F763" s="660"/>
      <c r="G763" s="1271"/>
    </row>
    <row r="764" spans="6:7">
      <c r="F764" s="660"/>
      <c r="G764" s="1271"/>
    </row>
    <row r="765" spans="6:7">
      <c r="F765" s="660"/>
      <c r="G765" s="1271"/>
    </row>
    <row r="766" spans="6:7">
      <c r="F766" s="660"/>
      <c r="G766" s="1271"/>
    </row>
    <row r="767" spans="6:7">
      <c r="F767" s="660"/>
      <c r="G767" s="1271"/>
    </row>
    <row r="768" spans="6:7">
      <c r="F768" s="660"/>
      <c r="G768" s="1271"/>
    </row>
    <row r="769" spans="6:7">
      <c r="F769" s="660"/>
      <c r="G769" s="1271"/>
    </row>
    <row r="770" spans="6:7">
      <c r="F770" s="660"/>
      <c r="G770" s="1271"/>
    </row>
    <row r="771" spans="6:7">
      <c r="F771" s="660"/>
      <c r="G771" s="1271"/>
    </row>
    <row r="772" spans="6:7">
      <c r="F772" s="660"/>
      <c r="G772" s="1271"/>
    </row>
    <row r="773" spans="6:7">
      <c r="F773" s="660"/>
      <c r="G773" s="1271"/>
    </row>
    <row r="774" spans="6:7">
      <c r="F774" s="660"/>
      <c r="G774" s="1271"/>
    </row>
    <row r="775" spans="6:7">
      <c r="F775" s="660"/>
      <c r="G775" s="1271"/>
    </row>
    <row r="776" spans="6:7">
      <c r="F776" s="660"/>
      <c r="G776" s="1271"/>
    </row>
    <row r="777" spans="6:7">
      <c r="F777" s="660"/>
      <c r="G777" s="1271"/>
    </row>
    <row r="778" spans="6:7">
      <c r="F778" s="660"/>
      <c r="G778" s="1271"/>
    </row>
    <row r="779" spans="6:7">
      <c r="F779" s="660"/>
      <c r="G779" s="1271"/>
    </row>
    <row r="780" spans="6:7">
      <c r="F780" s="660"/>
      <c r="G780" s="1271"/>
    </row>
    <row r="781" spans="6:7">
      <c r="F781" s="660"/>
      <c r="G781" s="1271"/>
    </row>
    <row r="782" spans="6:7">
      <c r="F782" s="660"/>
      <c r="G782" s="1271"/>
    </row>
    <row r="783" spans="6:7">
      <c r="F783" s="660"/>
      <c r="G783" s="1271"/>
    </row>
    <row r="784" spans="6:7">
      <c r="F784" s="660"/>
      <c r="G784" s="1271"/>
    </row>
    <row r="785" spans="6:7">
      <c r="F785" s="660"/>
      <c r="G785" s="1271"/>
    </row>
    <row r="786" spans="6:7">
      <c r="F786" s="660"/>
      <c r="G786" s="1271"/>
    </row>
    <row r="787" spans="6:7">
      <c r="F787" s="660"/>
      <c r="G787" s="1271"/>
    </row>
    <row r="788" spans="6:7">
      <c r="F788" s="660"/>
      <c r="G788" s="1271"/>
    </row>
    <row r="789" spans="6:7">
      <c r="F789" s="660"/>
      <c r="G789" s="1271"/>
    </row>
    <row r="790" spans="6:7">
      <c r="F790" s="660"/>
      <c r="G790" s="1271"/>
    </row>
    <row r="791" spans="6:7">
      <c r="F791" s="660"/>
      <c r="G791" s="1271"/>
    </row>
    <row r="792" spans="6:7">
      <c r="F792" s="660"/>
      <c r="G792" s="1271"/>
    </row>
    <row r="793" spans="6:7">
      <c r="F793" s="660"/>
      <c r="G793" s="1271"/>
    </row>
    <row r="794" spans="6:7">
      <c r="F794" s="660"/>
      <c r="G794" s="1271"/>
    </row>
    <row r="795" spans="6:7">
      <c r="F795" s="660"/>
      <c r="G795" s="1271"/>
    </row>
    <row r="796" spans="6:7">
      <c r="F796" s="660"/>
      <c r="G796" s="1271"/>
    </row>
    <row r="797" spans="6:7">
      <c r="F797" s="660"/>
      <c r="G797" s="1271"/>
    </row>
    <row r="798" spans="6:7">
      <c r="F798" s="660"/>
      <c r="G798" s="1271"/>
    </row>
    <row r="799" spans="6:7">
      <c r="F799" s="660"/>
      <c r="G799" s="1271"/>
    </row>
    <row r="800" spans="6:7">
      <c r="F800" s="660"/>
      <c r="G800" s="1271"/>
    </row>
    <row r="801" spans="6:7">
      <c r="F801" s="660"/>
      <c r="G801" s="1271"/>
    </row>
    <row r="802" spans="6:7">
      <c r="F802" s="660"/>
      <c r="G802" s="1271"/>
    </row>
    <row r="803" spans="6:7">
      <c r="F803" s="660"/>
      <c r="G803" s="1271"/>
    </row>
    <row r="804" spans="6:7">
      <c r="F804" s="660"/>
      <c r="G804" s="1271"/>
    </row>
    <row r="805" spans="6:7">
      <c r="F805" s="660"/>
      <c r="G805" s="1271"/>
    </row>
    <row r="806" spans="6:7">
      <c r="F806" s="660"/>
      <c r="G806" s="1271"/>
    </row>
    <row r="807" spans="6:7">
      <c r="F807" s="660"/>
      <c r="G807" s="1271"/>
    </row>
    <row r="808" spans="6:7">
      <c r="F808" s="660"/>
      <c r="G808" s="1271"/>
    </row>
    <row r="809" spans="6:7">
      <c r="F809" s="660"/>
      <c r="G809" s="1271"/>
    </row>
    <row r="810" spans="6:7">
      <c r="F810" s="660"/>
      <c r="G810" s="1271"/>
    </row>
    <row r="811" spans="6:7">
      <c r="F811" s="660"/>
      <c r="G811" s="1271"/>
    </row>
    <row r="812" spans="6:7">
      <c r="F812" s="660"/>
      <c r="G812" s="1271"/>
    </row>
    <row r="813" spans="6:7">
      <c r="F813" s="660"/>
      <c r="G813" s="1271"/>
    </row>
    <row r="814" spans="6:7">
      <c r="F814" s="660"/>
      <c r="G814" s="1271"/>
    </row>
    <row r="815" spans="6:7">
      <c r="F815" s="660"/>
      <c r="G815" s="1271"/>
    </row>
    <row r="816" spans="6:7">
      <c r="F816" s="660"/>
      <c r="G816" s="1271"/>
    </row>
    <row r="817" spans="6:7">
      <c r="F817" s="660"/>
      <c r="G817" s="1271"/>
    </row>
    <row r="818" spans="6:7">
      <c r="F818" s="660"/>
      <c r="G818" s="1271"/>
    </row>
    <row r="819" spans="6:7">
      <c r="F819" s="660"/>
      <c r="G819" s="1271"/>
    </row>
    <row r="820" spans="6:7">
      <c r="F820" s="660"/>
      <c r="G820" s="1271"/>
    </row>
    <row r="821" spans="6:7">
      <c r="F821" s="660"/>
      <c r="G821" s="1271"/>
    </row>
    <row r="822" spans="6:7">
      <c r="F822" s="660"/>
      <c r="G822" s="1271"/>
    </row>
    <row r="823" spans="6:7">
      <c r="F823" s="660"/>
      <c r="G823" s="1271"/>
    </row>
    <row r="824" spans="6:7">
      <c r="F824" s="660"/>
      <c r="G824" s="1271"/>
    </row>
    <row r="825" spans="6:7">
      <c r="F825" s="660"/>
      <c r="G825" s="1271"/>
    </row>
    <row r="826" spans="6:7">
      <c r="F826" s="660"/>
      <c r="G826" s="1271"/>
    </row>
    <row r="827" spans="6:7">
      <c r="F827" s="660"/>
      <c r="G827" s="1271"/>
    </row>
    <row r="828" spans="6:7">
      <c r="F828" s="660"/>
      <c r="G828" s="1271"/>
    </row>
    <row r="829" spans="6:7">
      <c r="F829" s="660"/>
      <c r="G829" s="1271"/>
    </row>
    <row r="830" spans="6:7">
      <c r="F830" s="660"/>
      <c r="G830" s="1271"/>
    </row>
    <row r="831" spans="6:7">
      <c r="F831" s="660"/>
      <c r="G831" s="1271"/>
    </row>
    <row r="832" spans="6:7">
      <c r="F832" s="660"/>
      <c r="G832" s="1271"/>
    </row>
    <row r="833" spans="6:7">
      <c r="F833" s="660"/>
      <c r="G833" s="1271"/>
    </row>
    <row r="834" spans="6:7">
      <c r="F834" s="660"/>
      <c r="G834" s="1271"/>
    </row>
    <row r="835" spans="6:7">
      <c r="F835" s="660"/>
      <c r="G835" s="1271"/>
    </row>
    <row r="836" spans="6:7">
      <c r="F836" s="660"/>
      <c r="G836" s="1271"/>
    </row>
    <row r="837" spans="6:7">
      <c r="F837" s="660"/>
      <c r="G837" s="1271"/>
    </row>
    <row r="838" spans="6:7">
      <c r="F838" s="660"/>
      <c r="G838" s="1271"/>
    </row>
    <row r="839" spans="6:7">
      <c r="F839" s="660"/>
      <c r="G839" s="1271"/>
    </row>
    <row r="840" spans="6:7">
      <c r="F840" s="660"/>
      <c r="G840" s="1271"/>
    </row>
    <row r="841" spans="6:7">
      <c r="F841" s="660"/>
      <c r="G841" s="1271"/>
    </row>
    <row r="842" spans="6:7">
      <c r="F842" s="660"/>
      <c r="G842" s="1271"/>
    </row>
    <row r="843" spans="6:7">
      <c r="F843" s="660"/>
      <c r="G843" s="1271"/>
    </row>
    <row r="844" spans="6:7">
      <c r="F844" s="660"/>
      <c r="G844" s="1271"/>
    </row>
    <row r="845" spans="6:7">
      <c r="F845" s="660"/>
      <c r="G845" s="1271"/>
    </row>
    <row r="846" spans="6:7">
      <c r="F846" s="660"/>
      <c r="G846" s="1271"/>
    </row>
    <row r="847" spans="6:7">
      <c r="F847" s="660"/>
      <c r="G847" s="1271"/>
    </row>
    <row r="848" spans="6:7">
      <c r="F848" s="660"/>
      <c r="G848" s="1271"/>
    </row>
    <row r="849" spans="6:7">
      <c r="F849" s="660"/>
      <c r="G849" s="1271"/>
    </row>
    <row r="850" spans="6:7">
      <c r="F850" s="660"/>
      <c r="G850" s="1271"/>
    </row>
    <row r="851" spans="6:7">
      <c r="F851" s="660"/>
      <c r="G851" s="1271"/>
    </row>
    <row r="852" spans="6:7">
      <c r="F852" s="660"/>
      <c r="G852" s="1271"/>
    </row>
    <row r="853" spans="6:7">
      <c r="F853" s="660"/>
      <c r="G853" s="1271"/>
    </row>
    <row r="854" spans="6:7">
      <c r="F854" s="660"/>
      <c r="G854" s="1271"/>
    </row>
    <row r="855" spans="6:7">
      <c r="F855" s="660"/>
      <c r="G855" s="1271"/>
    </row>
    <row r="856" spans="6:7">
      <c r="F856" s="660"/>
      <c r="G856" s="1271"/>
    </row>
    <row r="857" spans="6:7">
      <c r="F857" s="660"/>
      <c r="G857" s="1271"/>
    </row>
    <row r="858" spans="6:7">
      <c r="F858" s="660"/>
      <c r="G858" s="1271"/>
    </row>
    <row r="859" spans="6:7">
      <c r="F859" s="660"/>
      <c r="G859" s="1271"/>
    </row>
    <row r="860" spans="6:7">
      <c r="F860" s="660"/>
      <c r="G860" s="1271"/>
    </row>
    <row r="861" spans="6:7">
      <c r="F861" s="660"/>
      <c r="G861" s="1271"/>
    </row>
    <row r="862" spans="6:7">
      <c r="F862" s="660"/>
      <c r="G862" s="1271"/>
    </row>
    <row r="863" spans="6:7">
      <c r="F863" s="660"/>
      <c r="G863" s="1271"/>
    </row>
    <row r="864" spans="6:7">
      <c r="F864" s="660"/>
      <c r="G864" s="1271"/>
    </row>
    <row r="865" spans="6:7">
      <c r="F865" s="660"/>
      <c r="G865" s="1271"/>
    </row>
    <row r="866" spans="6:7">
      <c r="F866" s="660"/>
      <c r="G866" s="1271"/>
    </row>
    <row r="867" spans="6:7">
      <c r="F867" s="660"/>
      <c r="G867" s="1271"/>
    </row>
    <row r="868" spans="6:7">
      <c r="F868" s="660"/>
      <c r="G868" s="1271"/>
    </row>
    <row r="869" spans="6:7">
      <c r="F869" s="660"/>
      <c r="G869" s="1271"/>
    </row>
    <row r="870" spans="6:7">
      <c r="F870" s="660"/>
      <c r="G870" s="1271"/>
    </row>
    <row r="871" spans="6:7">
      <c r="F871" s="660"/>
      <c r="G871" s="1271"/>
    </row>
    <row r="872" spans="6:7">
      <c r="F872" s="660"/>
      <c r="G872" s="1271"/>
    </row>
    <row r="873" spans="6:7">
      <c r="F873" s="660"/>
      <c r="G873" s="1271"/>
    </row>
    <row r="874" spans="6:7">
      <c r="F874" s="660"/>
      <c r="G874" s="1271"/>
    </row>
    <row r="875" spans="6:7">
      <c r="F875" s="660"/>
      <c r="G875" s="1271"/>
    </row>
    <row r="876" spans="6:7">
      <c r="F876" s="660"/>
      <c r="G876" s="1271"/>
    </row>
    <row r="877" spans="6:7">
      <c r="F877" s="660"/>
      <c r="G877" s="1271"/>
    </row>
    <row r="878" spans="6:7">
      <c r="F878" s="660"/>
      <c r="G878" s="1271"/>
    </row>
    <row r="879" spans="6:7">
      <c r="F879" s="660"/>
      <c r="G879" s="1271"/>
    </row>
    <row r="880" spans="6:7">
      <c r="F880" s="660"/>
      <c r="G880" s="1271"/>
    </row>
    <row r="881" spans="6:7">
      <c r="F881" s="660"/>
      <c r="G881" s="1271"/>
    </row>
    <row r="882" spans="6:7">
      <c r="F882" s="660"/>
      <c r="G882" s="1271"/>
    </row>
    <row r="883" spans="6:7">
      <c r="F883" s="660"/>
      <c r="G883" s="1271"/>
    </row>
    <row r="884" spans="6:7">
      <c r="F884" s="660"/>
      <c r="G884" s="1271"/>
    </row>
    <row r="885" spans="6:7">
      <c r="F885" s="660"/>
      <c r="G885" s="1271"/>
    </row>
    <row r="886" spans="6:7">
      <c r="F886" s="660"/>
      <c r="G886" s="1271"/>
    </row>
    <row r="887" spans="6:7">
      <c r="F887" s="660"/>
      <c r="G887" s="1271"/>
    </row>
    <row r="888" spans="6:7">
      <c r="F888" s="660"/>
      <c r="G888" s="1271"/>
    </row>
    <row r="889" spans="6:7">
      <c r="F889" s="660"/>
      <c r="G889" s="1271"/>
    </row>
    <row r="890" spans="6:7">
      <c r="F890" s="660"/>
      <c r="G890" s="1271"/>
    </row>
    <row r="891" spans="6:7">
      <c r="F891" s="660"/>
      <c r="G891" s="1271"/>
    </row>
    <row r="892" spans="6:7">
      <c r="F892" s="660"/>
      <c r="G892" s="1271"/>
    </row>
    <row r="893" spans="6:7">
      <c r="F893" s="660"/>
      <c r="G893" s="1271"/>
    </row>
    <row r="894" spans="6:7">
      <c r="F894" s="660"/>
      <c r="G894" s="1271"/>
    </row>
    <row r="895" spans="6:7">
      <c r="F895" s="660"/>
      <c r="G895" s="1271"/>
    </row>
    <row r="896" spans="6:7">
      <c r="F896" s="660"/>
      <c r="G896" s="1271"/>
    </row>
    <row r="897" spans="6:7">
      <c r="F897" s="660"/>
      <c r="G897" s="1271"/>
    </row>
    <row r="898" spans="6:7">
      <c r="F898" s="660"/>
      <c r="G898" s="1271"/>
    </row>
    <row r="899" spans="6:7">
      <c r="F899" s="660"/>
      <c r="G899" s="1271"/>
    </row>
    <row r="900" spans="6:7">
      <c r="F900" s="660"/>
      <c r="G900" s="1271"/>
    </row>
    <row r="901" spans="6:7">
      <c r="F901" s="660"/>
      <c r="G901" s="1271"/>
    </row>
    <row r="902" spans="6:7">
      <c r="F902" s="660"/>
      <c r="G902" s="1271"/>
    </row>
    <row r="903" spans="6:7">
      <c r="F903" s="660"/>
      <c r="G903" s="1271"/>
    </row>
    <row r="904" spans="6:7">
      <c r="F904" s="660"/>
      <c r="G904" s="1271"/>
    </row>
    <row r="905" spans="6:7">
      <c r="F905" s="660"/>
      <c r="G905" s="1271"/>
    </row>
    <row r="906" spans="6:7">
      <c r="F906" s="660"/>
      <c r="G906" s="1271"/>
    </row>
    <row r="907" spans="6:7">
      <c r="F907" s="660"/>
      <c r="G907" s="1271"/>
    </row>
    <row r="908" spans="6:7">
      <c r="F908" s="660"/>
      <c r="G908" s="1271"/>
    </row>
    <row r="909" spans="6:7">
      <c r="F909" s="660"/>
      <c r="G909" s="1271"/>
    </row>
    <row r="910" spans="6:7">
      <c r="F910" s="660"/>
      <c r="G910" s="1271"/>
    </row>
    <row r="911" spans="6:7">
      <c r="F911" s="660"/>
      <c r="G911" s="1271"/>
    </row>
    <row r="912" spans="6:7">
      <c r="F912" s="660"/>
      <c r="G912" s="1271"/>
    </row>
    <row r="913" spans="6:7">
      <c r="F913" s="660"/>
      <c r="G913" s="1271"/>
    </row>
    <row r="914" spans="6:7">
      <c r="F914" s="660"/>
      <c r="G914" s="1271"/>
    </row>
    <row r="915" spans="6:7">
      <c r="F915" s="660"/>
      <c r="G915" s="1271"/>
    </row>
    <row r="916" spans="6:7">
      <c r="F916" s="660"/>
      <c r="G916" s="1271"/>
    </row>
    <row r="917" spans="6:7">
      <c r="F917" s="660"/>
      <c r="G917" s="1271"/>
    </row>
    <row r="918" spans="6:7">
      <c r="F918" s="660"/>
      <c r="G918" s="1271"/>
    </row>
    <row r="919" spans="6:7">
      <c r="F919" s="660"/>
      <c r="G919" s="1271"/>
    </row>
    <row r="920" spans="6:7">
      <c r="F920" s="660"/>
      <c r="G920" s="1271"/>
    </row>
    <row r="921" spans="6:7">
      <c r="F921" s="660"/>
      <c r="G921" s="1271"/>
    </row>
    <row r="922" spans="6:7">
      <c r="F922" s="660"/>
      <c r="G922" s="1271"/>
    </row>
    <row r="923" spans="6:7">
      <c r="F923" s="660"/>
      <c r="G923" s="1271"/>
    </row>
    <row r="924" spans="6:7">
      <c r="F924" s="660"/>
      <c r="G924" s="1271"/>
    </row>
    <row r="925" spans="6:7">
      <c r="F925" s="660"/>
      <c r="G925" s="1271"/>
    </row>
    <row r="926" spans="6:7">
      <c r="F926" s="660"/>
      <c r="G926" s="1271"/>
    </row>
    <row r="927" spans="6:7">
      <c r="F927" s="660"/>
      <c r="G927" s="1271"/>
    </row>
    <row r="928" spans="6:7">
      <c r="F928" s="660"/>
      <c r="G928" s="1271"/>
    </row>
    <row r="929" spans="6:7">
      <c r="F929" s="660"/>
      <c r="G929" s="1271"/>
    </row>
    <row r="930" spans="6:7">
      <c r="F930" s="660"/>
      <c r="G930" s="1271"/>
    </row>
    <row r="931" spans="6:7">
      <c r="F931" s="660"/>
      <c r="G931" s="1271"/>
    </row>
    <row r="932" spans="6:7">
      <c r="F932" s="660"/>
      <c r="G932" s="1271"/>
    </row>
    <row r="933" spans="6:7">
      <c r="F933" s="660"/>
      <c r="G933" s="1271"/>
    </row>
    <row r="934" spans="6:7">
      <c r="F934" s="660"/>
      <c r="G934" s="1271"/>
    </row>
    <row r="935" spans="6:7">
      <c r="F935" s="660"/>
      <c r="G935" s="1271"/>
    </row>
    <row r="936" spans="6:7">
      <c r="F936" s="660"/>
      <c r="G936" s="1271"/>
    </row>
    <row r="937" spans="6:7">
      <c r="F937" s="660"/>
      <c r="G937" s="1271"/>
    </row>
    <row r="938" spans="6:7">
      <c r="F938" s="660"/>
      <c r="G938" s="1271"/>
    </row>
    <row r="939" spans="6:7">
      <c r="F939" s="660"/>
      <c r="G939" s="1271"/>
    </row>
    <row r="940" spans="6:7">
      <c r="F940" s="660"/>
      <c r="G940" s="1271"/>
    </row>
    <row r="941" spans="6:7">
      <c r="F941" s="660"/>
      <c r="G941" s="1271"/>
    </row>
    <row r="942" spans="6:7">
      <c r="F942" s="660"/>
      <c r="G942" s="1271"/>
    </row>
    <row r="943" spans="6:7">
      <c r="F943" s="660"/>
      <c r="G943" s="1271"/>
    </row>
    <row r="944" spans="6:7">
      <c r="F944" s="660"/>
      <c r="G944" s="1271"/>
    </row>
    <row r="945" spans="6:7">
      <c r="F945" s="660"/>
      <c r="G945" s="1271"/>
    </row>
    <row r="946" spans="6:7">
      <c r="F946" s="660"/>
      <c r="G946" s="1271"/>
    </row>
    <row r="947" spans="6:7">
      <c r="F947" s="660"/>
      <c r="G947" s="1271"/>
    </row>
    <row r="948" spans="6:7">
      <c r="F948" s="660"/>
      <c r="G948" s="1271"/>
    </row>
    <row r="949" spans="6:7">
      <c r="F949" s="660"/>
      <c r="G949" s="1271"/>
    </row>
    <row r="950" spans="6:7">
      <c r="F950" s="660"/>
      <c r="G950" s="1271"/>
    </row>
    <row r="951" spans="6:7">
      <c r="F951" s="660"/>
      <c r="G951" s="1271"/>
    </row>
    <row r="952" spans="6:7">
      <c r="F952" s="660"/>
      <c r="G952" s="1271"/>
    </row>
    <row r="953" spans="6:7">
      <c r="F953" s="660"/>
      <c r="G953" s="1271"/>
    </row>
    <row r="954" spans="6:7">
      <c r="F954" s="660"/>
      <c r="G954" s="1271"/>
    </row>
    <row r="955" spans="6:7">
      <c r="F955" s="660"/>
      <c r="G955" s="1271"/>
    </row>
    <row r="956" spans="6:7">
      <c r="F956" s="660"/>
      <c r="G956" s="1271"/>
    </row>
    <row r="957" spans="6:7">
      <c r="F957" s="660"/>
      <c r="G957" s="1271"/>
    </row>
    <row r="958" spans="6:7">
      <c r="F958" s="660"/>
      <c r="G958" s="1271"/>
    </row>
    <row r="959" spans="6:7">
      <c r="F959" s="660"/>
      <c r="G959" s="1271"/>
    </row>
    <row r="960" spans="6:7">
      <c r="F960" s="660"/>
      <c r="G960" s="1271"/>
    </row>
    <row r="961" spans="6:7">
      <c r="F961" s="660"/>
      <c r="G961" s="1271"/>
    </row>
    <row r="962" spans="6:7">
      <c r="F962" s="660"/>
      <c r="G962" s="1271"/>
    </row>
    <row r="963" spans="6:7">
      <c r="F963" s="660"/>
      <c r="G963" s="1271"/>
    </row>
    <row r="964" spans="6:7">
      <c r="F964" s="660"/>
      <c r="G964" s="1271"/>
    </row>
    <row r="965" spans="6:7">
      <c r="F965" s="660"/>
      <c r="G965" s="1271"/>
    </row>
    <row r="966" spans="6:7">
      <c r="F966" s="660"/>
      <c r="G966" s="1271"/>
    </row>
    <row r="967" spans="6:7">
      <c r="F967" s="660"/>
      <c r="G967" s="1271"/>
    </row>
    <row r="968" spans="6:7">
      <c r="F968" s="660"/>
      <c r="G968" s="1271"/>
    </row>
    <row r="969" spans="6:7">
      <c r="F969" s="660"/>
      <c r="G969" s="1271"/>
    </row>
    <row r="970" spans="6:7">
      <c r="F970" s="660"/>
      <c r="G970" s="1271"/>
    </row>
    <row r="971" spans="6:7">
      <c r="F971" s="660"/>
      <c r="G971" s="1271"/>
    </row>
    <row r="972" spans="6:7">
      <c r="F972" s="660"/>
      <c r="G972" s="1271"/>
    </row>
    <row r="973" spans="6:7">
      <c r="F973" s="660"/>
      <c r="G973" s="1271"/>
    </row>
    <row r="974" spans="6:7">
      <c r="F974" s="660"/>
      <c r="G974" s="1271"/>
    </row>
    <row r="975" spans="6:7">
      <c r="F975" s="660"/>
      <c r="G975" s="1271"/>
    </row>
    <row r="976" spans="6:7">
      <c r="F976" s="660"/>
      <c r="G976" s="1271"/>
    </row>
    <row r="977" spans="6:7">
      <c r="F977" s="660"/>
      <c r="G977" s="1271"/>
    </row>
    <row r="978" spans="6:7">
      <c r="F978" s="660"/>
      <c r="G978" s="1271"/>
    </row>
    <row r="979" spans="6:7">
      <c r="F979" s="660"/>
      <c r="G979" s="1271"/>
    </row>
    <row r="980" spans="6:7">
      <c r="F980" s="660"/>
      <c r="G980" s="1271"/>
    </row>
    <row r="981" spans="6:7">
      <c r="F981" s="660"/>
      <c r="G981" s="1271"/>
    </row>
    <row r="982" spans="6:7">
      <c r="F982" s="660"/>
      <c r="G982" s="1271"/>
    </row>
    <row r="983" spans="6:7">
      <c r="F983" s="660"/>
      <c r="G983" s="1271"/>
    </row>
    <row r="984" spans="6:7">
      <c r="F984" s="660"/>
      <c r="G984" s="1271"/>
    </row>
    <row r="985" spans="6:7">
      <c r="F985" s="660"/>
      <c r="G985" s="1271"/>
    </row>
    <row r="986" spans="6:7">
      <c r="F986" s="660"/>
      <c r="G986" s="1271"/>
    </row>
    <row r="987" spans="6:7">
      <c r="F987" s="660"/>
      <c r="G987" s="1271"/>
    </row>
    <row r="988" spans="6:7">
      <c r="F988" s="660"/>
      <c r="G988" s="1271"/>
    </row>
    <row r="989" spans="6:7">
      <c r="F989" s="660"/>
      <c r="G989" s="1271"/>
    </row>
    <row r="990" spans="6:7">
      <c r="F990" s="660"/>
      <c r="G990" s="1271"/>
    </row>
    <row r="991" spans="6:7">
      <c r="F991" s="660"/>
      <c r="G991" s="1271"/>
    </row>
    <row r="992" spans="6:7">
      <c r="F992" s="660"/>
      <c r="G992" s="1271"/>
    </row>
    <row r="993" spans="6:7">
      <c r="F993" s="660"/>
      <c r="G993" s="1271"/>
    </row>
    <row r="994" spans="6:7">
      <c r="F994" s="660"/>
      <c r="G994" s="1271"/>
    </row>
    <row r="995" spans="6:7">
      <c r="F995" s="660"/>
      <c r="G995" s="1271"/>
    </row>
    <row r="996" spans="6:7">
      <c r="F996" s="660"/>
      <c r="G996" s="1271"/>
    </row>
    <row r="997" spans="6:7">
      <c r="F997" s="660"/>
      <c r="G997" s="1271"/>
    </row>
    <row r="998" spans="6:7">
      <c r="F998" s="660"/>
      <c r="G998" s="1271"/>
    </row>
    <row r="999" spans="6:7">
      <c r="F999" s="660"/>
      <c r="G999" s="1271"/>
    </row>
    <row r="1000" spans="6:7">
      <c r="F1000" s="660"/>
      <c r="G1000" s="1271"/>
    </row>
    <row r="1001" spans="6:7">
      <c r="F1001" s="660"/>
      <c r="G1001" s="1271"/>
    </row>
  </sheetData>
  <mergeCells count="9">
    <mergeCell ref="B7:C7"/>
    <mergeCell ref="B8:C8"/>
    <mergeCell ref="B9:C9"/>
    <mergeCell ref="A1:C1"/>
    <mergeCell ref="B2:C2"/>
    <mergeCell ref="B3:C3"/>
    <mergeCell ref="B4:C4"/>
    <mergeCell ref="B5:C5"/>
    <mergeCell ref="B6:C6"/>
  </mergeCells>
  <dataValidations count="5">
    <dataValidation type="decimal" allowBlank="1" showErrorMessage="1" errorTitle="İstenen Aralıkta Değil!" error="İstenen Aralık: Minimum=1.0 Maksimum=5.0" sqref="G13:G1048576">
      <formula1>1</formula1>
      <formula2>5</formula2>
    </dataValidation>
    <dataValidation type="date" allowBlank="1" showErrorMessage="1" errorTitle="İstenen Aralıkta Değil!" error="İstenen Aralık: Minimum=01/01/2017 Maksimum=12/12/3000" sqref="F13:F1048576">
      <formula1>DATE(2017,1,1)</formula1>
      <formula2>DATE(3000,12,12)</formula2>
    </dataValidation>
    <dataValidation type="textLength" allowBlank="1" showErrorMessage="1" errorTitle="Metin uzunluğu istenen aralıkta değil!" error="İstenen Aralık: Minimum Uzunluk=0 karakter Maksimum Uzunluk=2147483647 karakter" sqref="A13:E1048576">
      <formula1>0</formula1>
      <formula2>2147483647</formula2>
    </dataValidation>
    <dataValidation allowBlank="1" showInputMessage="1" showErrorMessage="1" error="Geçerli bir tarih giriniz." sqref="F11:F12"/>
    <dataValidation type="date" allowBlank="1" showInputMessage="1" showErrorMessage="1" error="Geçerli bir tarih giriniz." sqref="F4:F10">
      <formula1>42921</formula1>
      <formula2>51322</formula2>
    </dataValidation>
  </dataValidations>
  <pageMargins left="0.7" right="0.7" top="0.75" bottom="0.75" header="0.3" footer="0.3"/>
</worksheet>
</file>

<file path=xl/worksheets/sheet1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3"/>
  <sheetViews>
    <sheetView topLeftCell="A25" workbookViewId="0">
      <selection activeCell="A43" sqref="A43:C43"/>
    </sheetView>
  </sheetViews>
  <sheetFormatPr defaultRowHeight="15"/>
  <cols>
    <col min="1" max="1" width="89.28515625" bestFit="1" customWidth="1"/>
    <col min="2" max="2" width="26.140625" bestFit="1" customWidth="1"/>
    <col min="3" max="3" width="10.85546875" bestFit="1" customWidth="1"/>
    <col min="4" max="4" width="9.7109375" customWidth="1"/>
  </cols>
  <sheetData>
    <row r="1" spans="1:4">
      <c r="A1" s="3841" t="s">
        <v>29</v>
      </c>
      <c r="B1" s="3842"/>
      <c r="C1" s="2138"/>
      <c r="D1" s="2138"/>
    </row>
    <row r="2" spans="1:4">
      <c r="A2" s="1960" t="s">
        <v>30</v>
      </c>
      <c r="B2" s="1961" t="s">
        <v>3410</v>
      </c>
      <c r="C2" s="2138"/>
      <c r="D2" s="2138"/>
    </row>
    <row r="3" spans="1:4">
      <c r="A3" s="1960" t="s">
        <v>31</v>
      </c>
      <c r="B3" s="1962" t="s">
        <v>3297</v>
      </c>
      <c r="C3" s="2138"/>
      <c r="D3" s="2138"/>
    </row>
    <row r="4" spans="1:4">
      <c r="A4" s="1960" t="s">
        <v>32</v>
      </c>
      <c r="B4" s="1961">
        <v>1</v>
      </c>
      <c r="C4" s="2138"/>
      <c r="D4" s="2138"/>
    </row>
    <row r="5" spans="1:4">
      <c r="A5" s="1960" t="s">
        <v>33</v>
      </c>
      <c r="B5" s="1963"/>
      <c r="C5" s="2138"/>
      <c r="D5" s="2138"/>
    </row>
    <row r="6" spans="1:4">
      <c r="A6" s="1960" t="s">
        <v>34</v>
      </c>
      <c r="B6" s="1963"/>
      <c r="C6" s="2138"/>
      <c r="D6" s="2138"/>
    </row>
    <row r="7" spans="1:4">
      <c r="A7" s="1960" t="s">
        <v>35</v>
      </c>
      <c r="B7" s="1963"/>
      <c r="C7" s="2138"/>
      <c r="D7" s="2138"/>
    </row>
    <row r="8" spans="1:4">
      <c r="A8" s="1960" t="s">
        <v>36</v>
      </c>
      <c r="B8" s="1964"/>
      <c r="C8" s="2138"/>
      <c r="D8" s="2138"/>
    </row>
    <row r="9" spans="1:4" ht="16.5" thickBot="1">
      <c r="A9" s="1965" t="s">
        <v>198</v>
      </c>
      <c r="B9" s="1966"/>
      <c r="C9" s="2138"/>
      <c r="D9" s="2138"/>
    </row>
    <row r="10" spans="1:4">
      <c r="C10" s="2138"/>
      <c r="D10" s="2138"/>
    </row>
    <row r="11" spans="1:4" ht="36.75" customHeight="1" thickBot="1">
      <c r="A11" s="2139" t="s">
        <v>3411</v>
      </c>
      <c r="C11" s="2138"/>
      <c r="D11" s="2138"/>
    </row>
    <row r="12" spans="1:4" ht="15.75" thickBot="1">
      <c r="A12" s="2140" t="s">
        <v>3412</v>
      </c>
      <c r="B12" s="2141"/>
      <c r="C12" s="2138"/>
      <c r="D12" s="2138"/>
    </row>
    <row r="13" spans="1:4" ht="24.75" thickBot="1">
      <c r="A13" s="2142" t="s">
        <v>3298</v>
      </c>
      <c r="B13" s="2143" t="s">
        <v>3413</v>
      </c>
      <c r="C13" s="2144" t="s">
        <v>3414</v>
      </c>
      <c r="D13" s="2145" t="s">
        <v>3415</v>
      </c>
    </row>
    <row r="14" spans="1:4">
      <c r="A14" s="2146" t="s">
        <v>3416</v>
      </c>
      <c r="B14" s="2147">
        <v>10</v>
      </c>
      <c r="C14" s="2148"/>
      <c r="D14" s="2149">
        <f>IF(LEN(C14)=4,10,0)</f>
        <v>0</v>
      </c>
    </row>
    <row r="15" spans="1:4" ht="15.75" thickBot="1">
      <c r="A15" s="2150" t="s">
        <v>3417</v>
      </c>
      <c r="B15" s="2151">
        <v>10</v>
      </c>
      <c r="C15" s="2152"/>
      <c r="D15" s="2153">
        <f>IF(LEN(C15)=4,10,0)</f>
        <v>0</v>
      </c>
    </row>
    <row r="16" spans="1:4">
      <c r="A16" s="2146" t="s">
        <v>3418</v>
      </c>
      <c r="B16" s="2154">
        <v>4</v>
      </c>
      <c r="C16" s="2148"/>
      <c r="D16" s="2149">
        <f>IF(LEN(C16)=4,4,0)</f>
        <v>0</v>
      </c>
    </row>
    <row r="17" spans="1:4">
      <c r="A17" s="2155" t="s">
        <v>3419</v>
      </c>
      <c r="B17" s="2156">
        <v>3</v>
      </c>
      <c r="C17" s="2157"/>
      <c r="D17" s="2158">
        <f>IF(LEN(C17)=4,3,0)</f>
        <v>0</v>
      </c>
    </row>
    <row r="18" spans="1:4" ht="15.75" thickBot="1">
      <c r="A18" s="2150" t="s">
        <v>3420</v>
      </c>
      <c r="B18" s="2151">
        <v>3</v>
      </c>
      <c r="C18" s="2152"/>
      <c r="D18" s="2153">
        <f>IF(LEN(C18)=4,3,0)</f>
        <v>0</v>
      </c>
    </row>
    <row r="19" spans="1:4">
      <c r="A19" s="2146" t="s">
        <v>3421</v>
      </c>
      <c r="B19" s="2147">
        <v>4</v>
      </c>
      <c r="C19" s="2148"/>
      <c r="D19" s="2149">
        <f>IF(LEN(C19)=4,4,0)</f>
        <v>0</v>
      </c>
    </row>
    <row r="20" spans="1:4">
      <c r="A20" s="2155" t="s">
        <v>3422</v>
      </c>
      <c r="B20" s="2159">
        <v>3</v>
      </c>
      <c r="C20" s="2157"/>
      <c r="D20" s="2158">
        <f>IF(LEN(C20)=4,3,0)</f>
        <v>0</v>
      </c>
    </row>
    <row r="21" spans="1:4" ht="15.75" thickBot="1">
      <c r="A21" s="2150" t="s">
        <v>3423</v>
      </c>
      <c r="B21" s="2151">
        <v>3</v>
      </c>
      <c r="C21" s="2152"/>
      <c r="D21" s="2153">
        <f>IF(LEN(C21)=4,3,0)</f>
        <v>0</v>
      </c>
    </row>
    <row r="22" spans="1:4" ht="15.75" customHeight="1">
      <c r="A22" s="2146" t="s">
        <v>3424</v>
      </c>
      <c r="B22" s="2147">
        <v>4</v>
      </c>
      <c r="C22" s="2148"/>
      <c r="D22" s="2149">
        <f>IF(LEN(C22)=4,4,0)</f>
        <v>0</v>
      </c>
    </row>
    <row r="23" spans="1:4">
      <c r="A23" s="2155" t="s">
        <v>3425</v>
      </c>
      <c r="B23" s="2159">
        <v>3</v>
      </c>
      <c r="C23" s="2157"/>
      <c r="D23" s="2158">
        <f>IF(LEN(C23)=4,3,0)</f>
        <v>0</v>
      </c>
    </row>
    <row r="24" spans="1:4" ht="15.75" thickBot="1">
      <c r="A24" s="2150" t="s">
        <v>3426</v>
      </c>
      <c r="B24" s="2151">
        <v>3</v>
      </c>
      <c r="C24" s="2152"/>
      <c r="D24" s="2153">
        <f>IF(LEN(C24)=4,3,0)</f>
        <v>0</v>
      </c>
    </row>
    <row r="25" spans="1:4">
      <c r="A25" s="2146" t="s">
        <v>3427</v>
      </c>
      <c r="B25" s="2147">
        <v>5</v>
      </c>
      <c r="C25" s="2148"/>
      <c r="D25" s="2149">
        <f>IF(LEN(C25)=4,5,0)</f>
        <v>0</v>
      </c>
    </row>
    <row r="26" spans="1:4">
      <c r="A26" s="2155" t="s">
        <v>3428</v>
      </c>
      <c r="B26" s="2159">
        <v>5</v>
      </c>
      <c r="C26" s="2157"/>
      <c r="D26" s="2158">
        <f>IF(LEN(C26)=4,5,0)</f>
        <v>0</v>
      </c>
    </row>
    <row r="27" spans="1:4" ht="15.75" thickBot="1">
      <c r="A27" s="2160" t="s">
        <v>3429</v>
      </c>
      <c r="B27" s="2161">
        <v>5</v>
      </c>
      <c r="C27" s="2162"/>
      <c r="D27" s="2163">
        <f>IF(LEN(C27)=4,5,0)</f>
        <v>0</v>
      </c>
    </row>
    <row r="28" spans="1:4">
      <c r="A28" s="1970" t="s">
        <v>3430</v>
      </c>
      <c r="B28" s="2147">
        <v>4</v>
      </c>
      <c r="C28" s="2148"/>
      <c r="D28" s="2149">
        <f>IF(LEN(C28)=4,4,0)</f>
        <v>0</v>
      </c>
    </row>
    <row r="29" spans="1:4" ht="15.75" customHeight="1" thickBot="1">
      <c r="A29" s="1971" t="s">
        <v>3431</v>
      </c>
      <c r="B29" s="2151">
        <v>2</v>
      </c>
      <c r="C29" s="2152"/>
      <c r="D29" s="2153">
        <f>IF(LEN(C29)=4,2,0)</f>
        <v>0</v>
      </c>
    </row>
    <row r="30" spans="1:4">
      <c r="A30" s="2146" t="s">
        <v>3432</v>
      </c>
      <c r="B30" s="2147">
        <v>7</v>
      </c>
      <c r="C30" s="2148"/>
      <c r="D30" s="2149">
        <f>IF(LEN(C30)=4,7,0)</f>
        <v>0</v>
      </c>
    </row>
    <row r="31" spans="1:4">
      <c r="A31" s="2155" t="s">
        <v>3433</v>
      </c>
      <c r="B31" s="2159">
        <v>5</v>
      </c>
      <c r="C31" s="2157"/>
      <c r="D31" s="2158">
        <f>IF(LEN(C31)=4,5,0)</f>
        <v>0</v>
      </c>
    </row>
    <row r="32" spans="1:4" ht="15.75" thickBot="1">
      <c r="A32" s="2150" t="s">
        <v>3434</v>
      </c>
      <c r="B32" s="2151">
        <v>5</v>
      </c>
      <c r="C32" s="2152"/>
      <c r="D32" s="2153">
        <f>IF(LEN(C32)=4,5,0)</f>
        <v>0</v>
      </c>
    </row>
    <row r="33" spans="1:4">
      <c r="A33" s="2164" t="s">
        <v>3435</v>
      </c>
      <c r="B33" s="2165">
        <v>4</v>
      </c>
      <c r="C33" s="2166"/>
      <c r="D33" s="2167">
        <f>IF(LEN(C33)=4,4,0)</f>
        <v>0</v>
      </c>
    </row>
    <row r="34" spans="1:4">
      <c r="A34" s="2155" t="s">
        <v>3436</v>
      </c>
      <c r="B34" s="2159">
        <v>4</v>
      </c>
      <c r="C34" s="2157"/>
      <c r="D34" s="2158">
        <f>IF(LEN(C34)=4,4,0)</f>
        <v>0</v>
      </c>
    </row>
    <row r="35" spans="1:4" ht="15.75" thickBot="1">
      <c r="A35" s="2150" t="s">
        <v>3437</v>
      </c>
      <c r="B35" s="2151">
        <v>4</v>
      </c>
      <c r="C35" s="2152"/>
      <c r="D35" s="2153">
        <f>IF(LEN(C35)=4,4,0)</f>
        <v>0</v>
      </c>
    </row>
    <row r="36" spans="1:4" ht="15.75">
      <c r="A36" s="1967" t="s">
        <v>3438</v>
      </c>
      <c r="B36" s="2168">
        <v>100</v>
      </c>
      <c r="C36" s="2157" t="s">
        <v>2168</v>
      </c>
      <c r="D36" s="2149"/>
    </row>
    <row r="37" spans="1:4" ht="16.5" thickBot="1">
      <c r="A37" s="2169" t="s">
        <v>3439</v>
      </c>
      <c r="B37" s="2170">
        <v>100</v>
      </c>
      <c r="C37" s="2152" t="s">
        <v>2168</v>
      </c>
      <c r="D37" s="2153">
        <f>SUM(D14:D35)</f>
        <v>0</v>
      </c>
    </row>
    <row r="38" spans="1:4" ht="16.5" thickBot="1">
      <c r="A38" s="3843" t="s">
        <v>3621</v>
      </c>
      <c r="B38" s="3844"/>
      <c r="C38" s="3845"/>
      <c r="D38" s="2290"/>
    </row>
    <row r="43" spans="1:4" ht="51" customHeight="1">
      <c r="A43" s="3846" t="s">
        <v>3728</v>
      </c>
      <c r="B43" s="3846"/>
      <c r="C43" s="3846"/>
    </row>
  </sheetData>
  <mergeCells count="3">
    <mergeCell ref="A1:B1"/>
    <mergeCell ref="A38:C38"/>
    <mergeCell ref="A43:C43"/>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ecektir." prompt="0 ile 100 arasında bir sayı girilecektir." sqref="D36">
      <formula1>0</formula1>
      <formula2>100</formula2>
    </dataValidation>
  </dataValidations>
  <pageMargins left="0.7" right="0.7" top="0.75" bottom="0.75" header="0.3" footer="0.3"/>
  <pageSetup paperSize="9" orientation="portrait" r:id="rId1"/>
  <legacyDrawing r:id="rId2"/>
</worksheet>
</file>

<file path=xl/worksheets/sheet1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4"/>
  <sheetViews>
    <sheetView topLeftCell="A22" workbookViewId="0">
      <selection activeCell="A34" sqref="A34:C34"/>
    </sheetView>
  </sheetViews>
  <sheetFormatPr defaultRowHeight="15"/>
  <cols>
    <col min="1" max="1" width="78.28515625" customWidth="1"/>
    <col min="2" max="2" width="24.5703125" bestFit="1" customWidth="1"/>
    <col min="3" max="3" width="10.85546875" bestFit="1" customWidth="1"/>
    <col min="4" max="4" width="6.85546875" bestFit="1" customWidth="1"/>
  </cols>
  <sheetData>
    <row r="1" spans="1:4">
      <c r="A1" s="3841" t="s">
        <v>29</v>
      </c>
      <c r="B1" s="3842"/>
    </row>
    <row r="2" spans="1:4">
      <c r="A2" s="1960" t="s">
        <v>30</v>
      </c>
      <c r="B2" s="1961" t="s">
        <v>3440</v>
      </c>
    </row>
    <row r="3" spans="1:4">
      <c r="A3" s="1960" t="s">
        <v>31</v>
      </c>
      <c r="B3" s="1962" t="s">
        <v>3441</v>
      </c>
    </row>
    <row r="4" spans="1:4">
      <c r="A4" s="1960" t="s">
        <v>32</v>
      </c>
      <c r="B4" s="1961">
        <v>1</v>
      </c>
    </row>
    <row r="5" spans="1:4">
      <c r="A5" s="1960" t="s">
        <v>33</v>
      </c>
      <c r="B5" s="1963"/>
    </row>
    <row r="6" spans="1:4">
      <c r="A6" s="1960" t="s">
        <v>34</v>
      </c>
      <c r="B6" s="1963"/>
    </row>
    <row r="7" spans="1:4">
      <c r="A7" s="1960" t="s">
        <v>35</v>
      </c>
      <c r="B7" s="1963"/>
    </row>
    <row r="8" spans="1:4">
      <c r="A8" s="1960" t="s">
        <v>36</v>
      </c>
      <c r="B8" s="1964"/>
    </row>
    <row r="9" spans="1:4" ht="16.5" thickBot="1">
      <c r="A9" s="1965" t="s">
        <v>198</v>
      </c>
      <c r="B9" s="1966"/>
    </row>
    <row r="11" spans="1:4" ht="15.75" thickBot="1">
      <c r="A11" s="2139" t="s">
        <v>3411</v>
      </c>
    </row>
    <row r="12" spans="1:4" ht="16.5" thickTop="1" thickBot="1">
      <c r="A12" s="2171" t="s">
        <v>3442</v>
      </c>
      <c r="B12" s="2172"/>
    </row>
    <row r="13" spans="1:4" ht="25.5" thickTop="1" thickBot="1">
      <c r="A13" s="1968" t="s">
        <v>3298</v>
      </c>
      <c r="B13" s="2173" t="s">
        <v>3413</v>
      </c>
      <c r="C13" s="2144" t="s">
        <v>3414</v>
      </c>
      <c r="D13" s="2145" t="s">
        <v>3415</v>
      </c>
    </row>
    <row r="14" spans="1:4" ht="36">
      <c r="A14" s="2174" t="s">
        <v>3443</v>
      </c>
      <c r="B14" s="2175">
        <v>20</v>
      </c>
      <c r="C14" s="2148"/>
      <c r="D14" s="2149">
        <f>IF(LEN(C14)=4,20,0)</f>
        <v>0</v>
      </c>
    </row>
    <row r="15" spans="1:4" ht="72.75" thickBot="1">
      <c r="A15" s="2176" t="s">
        <v>3444</v>
      </c>
      <c r="B15" s="2177">
        <v>20</v>
      </c>
      <c r="C15" s="2152"/>
      <c r="D15" s="2153">
        <f>IF(LEN(C15)=4,20,0)</f>
        <v>0</v>
      </c>
    </row>
    <row r="16" spans="1:4">
      <c r="A16" s="1970" t="s">
        <v>3445</v>
      </c>
      <c r="B16" s="2175">
        <v>10</v>
      </c>
      <c r="C16" s="2148"/>
      <c r="D16" s="2149">
        <f>IF(LEN(C16)=4,10,0)</f>
        <v>0</v>
      </c>
    </row>
    <row r="17" spans="1:4">
      <c r="A17" s="1972" t="s">
        <v>3446</v>
      </c>
      <c r="B17" s="2178">
        <v>9</v>
      </c>
      <c r="C17" s="2157"/>
      <c r="D17" s="2158">
        <f>IF(LEN(C17)=4,9,0)</f>
        <v>0</v>
      </c>
    </row>
    <row r="18" spans="1:4">
      <c r="A18" s="1972" t="s">
        <v>3447</v>
      </c>
      <c r="B18" s="2178">
        <v>6</v>
      </c>
      <c r="C18" s="2157"/>
      <c r="D18" s="2158">
        <f>IF(LEN(C18)=4,6,0)</f>
        <v>0</v>
      </c>
    </row>
    <row r="19" spans="1:4" ht="15.75" thickBot="1">
      <c r="A19" s="1971" t="s">
        <v>3448</v>
      </c>
      <c r="B19" s="2177">
        <v>2</v>
      </c>
      <c r="C19" s="2152"/>
      <c r="D19" s="2153">
        <f>IF(LEN(C19)=4,2,0)</f>
        <v>0</v>
      </c>
    </row>
    <row r="20" spans="1:4">
      <c r="A20" s="1970" t="s">
        <v>3449</v>
      </c>
      <c r="B20" s="2175">
        <v>2</v>
      </c>
      <c r="C20" s="2148"/>
      <c r="D20" s="2149">
        <f>IF(LEN(C20)=4,2,0)</f>
        <v>0</v>
      </c>
    </row>
    <row r="21" spans="1:4">
      <c r="A21" s="1972" t="s">
        <v>3450</v>
      </c>
      <c r="B21" s="2178">
        <v>2</v>
      </c>
      <c r="C21" s="2157"/>
      <c r="D21" s="2158">
        <f>IF(LEN(C21)=4,2,0)</f>
        <v>0</v>
      </c>
    </row>
    <row r="22" spans="1:4">
      <c r="A22" s="1972" t="s">
        <v>3451</v>
      </c>
      <c r="B22" s="2178">
        <v>3</v>
      </c>
      <c r="C22" s="2157"/>
      <c r="D22" s="2158">
        <f>IF(LEN(C22)=4,B22,0)</f>
        <v>0</v>
      </c>
    </row>
    <row r="23" spans="1:4" ht="24">
      <c r="A23" s="2179" t="s">
        <v>3452</v>
      </c>
      <c r="B23" s="2178">
        <v>7</v>
      </c>
      <c r="C23" s="2157"/>
      <c r="D23" s="2158"/>
    </row>
    <row r="24" spans="1:4">
      <c r="A24" s="1972" t="s">
        <v>3453</v>
      </c>
      <c r="B24" s="2178">
        <v>4</v>
      </c>
      <c r="C24" s="2157"/>
      <c r="D24" s="2158">
        <f>IF(LEN(C24)=4,4,0)</f>
        <v>0</v>
      </c>
    </row>
    <row r="25" spans="1:4" ht="24">
      <c r="A25" s="2179" t="s">
        <v>3454</v>
      </c>
      <c r="B25" s="2178">
        <v>10</v>
      </c>
      <c r="C25" s="2157"/>
      <c r="D25" s="2158"/>
    </row>
    <row r="26" spans="1:4" ht="15.75" thickBot="1">
      <c r="A26" s="2180" t="s">
        <v>3455</v>
      </c>
      <c r="B26" s="2181">
        <v>5</v>
      </c>
      <c r="C26" s="2162"/>
      <c r="D26" s="2163">
        <f>IF(LEN(C26)=4,5,0)</f>
        <v>0</v>
      </c>
    </row>
    <row r="27" spans="1:4" ht="15.75">
      <c r="A27" s="1967" t="s">
        <v>3438</v>
      </c>
      <c r="B27" s="2182">
        <v>100</v>
      </c>
      <c r="C27" s="2148" t="s">
        <v>2168</v>
      </c>
      <c r="D27" s="2183"/>
    </row>
    <row r="28" spans="1:4" ht="16.5" thickBot="1">
      <c r="A28" s="2169" t="s">
        <v>3439</v>
      </c>
      <c r="B28" s="2184">
        <v>100</v>
      </c>
      <c r="C28" s="2152" t="s">
        <v>2168</v>
      </c>
      <c r="D28" s="2185">
        <f>SUM(D14:D26)</f>
        <v>0</v>
      </c>
    </row>
    <row r="29" spans="1:4" ht="16.5" thickBot="1">
      <c r="A29" s="3843" t="s">
        <v>3621</v>
      </c>
      <c r="B29" s="3844"/>
      <c r="C29" s="3845"/>
      <c r="D29" s="2290"/>
    </row>
    <row r="34" spans="1:3" ht="57" customHeight="1">
      <c r="A34" s="3846" t="s">
        <v>3728</v>
      </c>
      <c r="B34" s="3846"/>
      <c r="C34" s="3846"/>
    </row>
  </sheetData>
  <mergeCells count="3">
    <mergeCell ref="A1:B1"/>
    <mergeCell ref="A29:C29"/>
    <mergeCell ref="A34:C34"/>
  </mergeCells>
  <dataValidations count="6">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0 ile 100 arasında bir sayı girilecektir." prompt="0 ile 100 arasında bir sayı girilecektir." sqref="D27">
      <formula1>0</formula1>
      <formula2>100</formula2>
    </dataValidation>
    <dataValidation type="whole" allowBlank="1" showInputMessage="1" showErrorMessage="1" error="0 ile 10 arasında bir sayı girilecektir." prompt="0 ile 10 arasında bir sayı girilecektir." sqref="D25">
      <formula1>0</formula1>
      <formula2>10</formula2>
    </dataValidation>
    <dataValidation type="whole" allowBlank="1" showInputMessage="1" showErrorMessage="1" errorTitle="hata" error="0 ile 7 arasında bir sayı girilecektir." prompt="0 ile 7 arasında bir sayı girilecektir." sqref="D23">
      <formula1>0</formula1>
      <formula2>7</formula2>
    </dataValidation>
  </dataValidations>
  <pageMargins left="0.7" right="0.7" top="0.75" bottom="0.75" header="0.3" footer="0.3"/>
  <pageSetup paperSize="9" orientation="portrait" r:id="rId1"/>
  <legacyDrawing r:id="rId2"/>
</worksheet>
</file>

<file path=xl/worksheets/sheet1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4"/>
  <sheetViews>
    <sheetView topLeftCell="A22" workbookViewId="0">
      <selection activeCell="A34" sqref="A34:C34"/>
    </sheetView>
  </sheetViews>
  <sheetFormatPr defaultRowHeight="15"/>
  <cols>
    <col min="1" max="1" width="80" customWidth="1"/>
    <col min="2" max="2" width="26" bestFit="1" customWidth="1"/>
    <col min="3" max="3" width="10.85546875" bestFit="1" customWidth="1"/>
    <col min="4" max="4" width="6.85546875" bestFit="1" customWidth="1"/>
  </cols>
  <sheetData>
    <row r="1" spans="1:4">
      <c r="A1" s="3841" t="s">
        <v>29</v>
      </c>
      <c r="B1" s="3842"/>
      <c r="C1" s="200"/>
      <c r="D1" s="200"/>
    </row>
    <row r="2" spans="1:4">
      <c r="A2" s="1960" t="s">
        <v>30</v>
      </c>
      <c r="B2" s="1961" t="s">
        <v>3456</v>
      </c>
      <c r="C2" s="200"/>
      <c r="D2" s="200"/>
    </row>
    <row r="3" spans="1:4">
      <c r="A3" s="1960" t="s">
        <v>31</v>
      </c>
      <c r="B3" s="1962" t="s">
        <v>3457</v>
      </c>
      <c r="C3" s="200"/>
      <c r="D3" s="200"/>
    </row>
    <row r="4" spans="1:4">
      <c r="A4" s="1960" t="s">
        <v>32</v>
      </c>
      <c r="B4" s="1961">
        <v>1</v>
      </c>
      <c r="C4" s="200"/>
      <c r="D4" s="200"/>
    </row>
    <row r="5" spans="1:4">
      <c r="A5" s="1960" t="s">
        <v>33</v>
      </c>
      <c r="B5" s="1963"/>
      <c r="C5" s="200"/>
      <c r="D5" s="200"/>
    </row>
    <row r="6" spans="1:4">
      <c r="A6" s="1960" t="s">
        <v>34</v>
      </c>
      <c r="B6" s="1963"/>
      <c r="C6" s="200"/>
      <c r="D6" s="200"/>
    </row>
    <row r="7" spans="1:4">
      <c r="A7" s="1960" t="s">
        <v>35</v>
      </c>
      <c r="B7" s="1963"/>
      <c r="C7" s="200"/>
      <c r="D7" s="200"/>
    </row>
    <row r="8" spans="1:4">
      <c r="A8" s="1960" t="s">
        <v>36</v>
      </c>
      <c r="B8" s="1964"/>
      <c r="C8" s="200"/>
      <c r="D8" s="200"/>
    </row>
    <row r="9" spans="1:4" ht="16.5" thickBot="1">
      <c r="A9" s="1965" t="s">
        <v>198</v>
      </c>
      <c r="B9" s="1966"/>
      <c r="C9" s="200"/>
      <c r="D9" s="200"/>
    </row>
    <row r="10" spans="1:4">
      <c r="A10" s="200"/>
      <c r="B10" s="200"/>
      <c r="C10" s="200"/>
      <c r="D10" s="200"/>
    </row>
    <row r="11" spans="1:4" ht="15.75" thickBot="1">
      <c r="A11" s="2186" t="s">
        <v>3458</v>
      </c>
      <c r="B11" s="200"/>
      <c r="C11" s="200"/>
      <c r="D11" s="200"/>
    </row>
    <row r="12" spans="1:4" ht="16.5" thickTop="1" thickBot="1">
      <c r="A12" s="3847" t="s">
        <v>3459</v>
      </c>
      <c r="B12" s="3848"/>
      <c r="C12" s="200"/>
      <c r="D12" s="200"/>
    </row>
    <row r="13" spans="1:4" ht="24.75" thickBot="1">
      <c r="A13" s="2187" t="s">
        <v>3298</v>
      </c>
      <c r="B13" s="2188" t="s">
        <v>3413</v>
      </c>
      <c r="C13" s="2189" t="s">
        <v>3414</v>
      </c>
      <c r="D13" s="2190" t="s">
        <v>3415</v>
      </c>
    </row>
    <row r="14" spans="1:4" ht="36">
      <c r="A14" s="2191" t="s">
        <v>3460</v>
      </c>
      <c r="B14" s="2192">
        <v>15</v>
      </c>
      <c r="C14" s="2148"/>
      <c r="D14" s="2149">
        <f>IF(LEN(C14)=4,15,0)</f>
        <v>0</v>
      </c>
    </row>
    <row r="15" spans="1:4" ht="72.75" thickBot="1">
      <c r="A15" s="2193" t="s">
        <v>3461</v>
      </c>
      <c r="B15" s="2194">
        <v>15</v>
      </c>
      <c r="C15" s="2152"/>
      <c r="D15" s="2153">
        <f>IF(LEN(C15)=4,15,0)</f>
        <v>0</v>
      </c>
    </row>
    <row r="16" spans="1:4" ht="36">
      <c r="A16" s="2195" t="s">
        <v>3462</v>
      </c>
      <c r="B16" s="2192">
        <v>10</v>
      </c>
      <c r="C16" s="2148"/>
      <c r="D16" s="2149"/>
    </row>
    <row r="17" spans="1:4" ht="36">
      <c r="A17" s="2196" t="s">
        <v>3463</v>
      </c>
      <c r="B17" s="2197">
        <v>15</v>
      </c>
      <c r="C17" s="2157"/>
      <c r="D17" s="2158"/>
    </row>
    <row r="18" spans="1:4" ht="36.75" thickBot="1">
      <c r="A18" s="2198" t="s">
        <v>3464</v>
      </c>
      <c r="B18" s="2199">
        <v>5</v>
      </c>
      <c r="C18" s="2162"/>
      <c r="D18" s="2163"/>
    </row>
    <row r="19" spans="1:4">
      <c r="A19" s="2200" t="s">
        <v>3448</v>
      </c>
      <c r="B19" s="2192">
        <v>2</v>
      </c>
      <c r="C19" s="2148"/>
      <c r="D19" s="2149">
        <f>IF(LEN(C19)=4,2,0)</f>
        <v>0</v>
      </c>
    </row>
    <row r="20" spans="1:4">
      <c r="A20" s="2201" t="s">
        <v>3449</v>
      </c>
      <c r="B20" s="2197">
        <v>2</v>
      </c>
      <c r="C20" s="2157"/>
      <c r="D20" s="2158">
        <f>IF(LEN(C20)=4,2,0)</f>
        <v>0</v>
      </c>
    </row>
    <row r="21" spans="1:4">
      <c r="A21" s="2201" t="s">
        <v>3450</v>
      </c>
      <c r="B21" s="2197">
        <v>2</v>
      </c>
      <c r="C21" s="2157"/>
      <c r="D21" s="2158">
        <f>IF(LEN(C21)=4,2,0)</f>
        <v>0</v>
      </c>
    </row>
    <row r="22" spans="1:4">
      <c r="A22" s="2201" t="s">
        <v>3451</v>
      </c>
      <c r="B22" s="2197">
        <v>3</v>
      </c>
      <c r="C22" s="2157"/>
      <c r="D22" s="2158">
        <f>IF(LEN(C22)=4,3,0)</f>
        <v>0</v>
      </c>
    </row>
    <row r="23" spans="1:4" ht="24">
      <c r="A23" s="2196" t="s">
        <v>3452</v>
      </c>
      <c r="B23" s="2197">
        <v>7</v>
      </c>
      <c r="C23" s="2157"/>
      <c r="D23" s="2158"/>
    </row>
    <row r="24" spans="1:4">
      <c r="A24" s="2201" t="s">
        <v>3453</v>
      </c>
      <c r="B24" s="2197">
        <v>4</v>
      </c>
      <c r="C24" s="2157"/>
      <c r="D24" s="2158">
        <f>IF(LEN(C24)=4,4,0)</f>
        <v>0</v>
      </c>
    </row>
    <row r="25" spans="1:4">
      <c r="A25" s="2196" t="s">
        <v>3465</v>
      </c>
      <c r="B25" s="2197">
        <v>15</v>
      </c>
      <c r="C25" s="2157"/>
      <c r="D25" s="2158"/>
    </row>
    <row r="26" spans="1:4" ht="15.75" thickBot="1">
      <c r="A26" s="2202" t="s">
        <v>3455</v>
      </c>
      <c r="B26" s="2194">
        <v>5</v>
      </c>
      <c r="C26" s="2152"/>
      <c r="D26" s="2153">
        <f>IF(LEN(C26)=4,5,0)</f>
        <v>0</v>
      </c>
    </row>
    <row r="27" spans="1:4" ht="15.75">
      <c r="A27" s="2203" t="s">
        <v>3438</v>
      </c>
      <c r="B27" s="2204">
        <v>100</v>
      </c>
      <c r="C27" s="2166" t="s">
        <v>2168</v>
      </c>
      <c r="D27" s="2205"/>
    </row>
    <row r="28" spans="1:4" ht="16.5" thickBot="1">
      <c r="A28" s="2206" t="s">
        <v>3439</v>
      </c>
      <c r="B28" s="2207">
        <v>100</v>
      </c>
      <c r="C28" s="2152" t="s">
        <v>2168</v>
      </c>
      <c r="D28" s="2185">
        <f>SUM(D14:D26)</f>
        <v>0</v>
      </c>
    </row>
    <row r="29" spans="1:4" ht="16.5" thickBot="1">
      <c r="A29" s="3843" t="s">
        <v>3621</v>
      </c>
      <c r="B29" s="3844"/>
      <c r="C29" s="3845"/>
      <c r="D29" s="2290"/>
    </row>
    <row r="34" spans="1:3" ht="51.75" customHeight="1">
      <c r="A34" s="3846" t="s">
        <v>3728</v>
      </c>
      <c r="B34" s="3846"/>
      <c r="C34" s="3846"/>
    </row>
  </sheetData>
  <mergeCells count="4">
    <mergeCell ref="A1:B1"/>
    <mergeCell ref="A12:B12"/>
    <mergeCell ref="A29:C29"/>
    <mergeCell ref="A34:C34"/>
  </mergeCells>
  <dataValidations count="8">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0 ile 100 arasında bir sayı girilecektir." prompt="0 ile 100 arasında bir sayı girilecektir." sqref="D27">
      <formula1>0</formula1>
      <formula2>100</formula2>
    </dataValidation>
    <dataValidation type="whole" allowBlank="1" showInputMessage="1" showErrorMessage="1" error="0 ile 15 arasında bir sayı girilecektir." prompt="0 ile 15 arasında bir sayı girilecektir." sqref="D25 D17">
      <formula1>0</formula1>
      <formula2>15</formula2>
    </dataValidation>
    <dataValidation type="whole" allowBlank="1" showInputMessage="1" showErrorMessage="1" error="0 ile 7 arasında bir sayı girilecektir." prompt="0 ile 7 arasında bir sayı girilecektir." sqref="D23">
      <formula1>0</formula1>
      <formula2>7</formula2>
    </dataValidation>
    <dataValidation type="whole" allowBlank="1" showInputMessage="1" showErrorMessage="1" error="0 ile 5 arasında bir sayı girilecektir." prompt="0 ile 5 arasında bir sayı girilecektir." sqref="D18">
      <formula1>0</formula1>
      <formula2>100</formula2>
    </dataValidation>
    <dataValidation type="whole" allowBlank="1" showInputMessage="1" showErrorMessage="1" error="0 ile 10 arasında bir sayı girilecektir." prompt="0 ile 10 arasında bir sayı girilecektir." sqref="D16">
      <formula1>0</formula1>
      <formula2>10</formula2>
    </dataValidation>
  </dataValidations>
  <pageMargins left="0.7" right="0.7" top="0.75" bottom="0.75" header="0.3" footer="0.3"/>
  <pageSetup paperSize="9" orientation="portrait" r:id="rId1"/>
  <legacyDrawing r:id="rId2"/>
</worksheet>
</file>

<file path=xl/worksheets/sheet1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9"/>
  <sheetViews>
    <sheetView topLeftCell="A31" workbookViewId="0">
      <selection activeCell="A49" sqref="A49:C49"/>
    </sheetView>
  </sheetViews>
  <sheetFormatPr defaultRowHeight="15"/>
  <cols>
    <col min="1" max="1" width="83" bestFit="1" customWidth="1"/>
    <col min="2" max="2" width="20.85546875" customWidth="1"/>
    <col min="3" max="3" width="10.85546875" bestFit="1" customWidth="1"/>
    <col min="4" max="4" width="6.85546875" bestFit="1" customWidth="1"/>
  </cols>
  <sheetData>
    <row r="1" spans="1:4" ht="15" customHeight="1">
      <c r="A1" s="3841" t="s">
        <v>29</v>
      </c>
      <c r="B1" s="3842"/>
      <c r="C1" s="2138"/>
      <c r="D1" s="2138"/>
    </row>
    <row r="2" spans="1:4">
      <c r="A2" s="1960" t="s">
        <v>30</v>
      </c>
      <c r="B2" s="1961" t="s">
        <v>3466</v>
      </c>
      <c r="C2" s="2138"/>
      <c r="D2" s="2138"/>
    </row>
    <row r="3" spans="1:4" ht="38.25">
      <c r="A3" s="1960" t="s">
        <v>31</v>
      </c>
      <c r="B3" s="1962" t="s">
        <v>3467</v>
      </c>
      <c r="C3" s="2138"/>
      <c r="D3" s="2138"/>
    </row>
    <row r="4" spans="1:4">
      <c r="A4" s="1960" t="s">
        <v>32</v>
      </c>
      <c r="B4" s="1961">
        <v>1</v>
      </c>
      <c r="C4" s="2138"/>
      <c r="D4" s="2138"/>
    </row>
    <row r="5" spans="1:4">
      <c r="A5" s="1960" t="s">
        <v>33</v>
      </c>
      <c r="B5" s="1963"/>
      <c r="C5" s="2138"/>
      <c r="D5" s="2138"/>
    </row>
    <row r="6" spans="1:4">
      <c r="A6" s="1960" t="s">
        <v>34</v>
      </c>
      <c r="B6" s="1963"/>
      <c r="C6" s="2138"/>
      <c r="D6" s="2138"/>
    </row>
    <row r="7" spans="1:4">
      <c r="A7" s="1960" t="s">
        <v>35</v>
      </c>
      <c r="B7" s="1963"/>
      <c r="C7" s="2138"/>
      <c r="D7" s="2138"/>
    </row>
    <row r="8" spans="1:4">
      <c r="A8" s="1960" t="s">
        <v>36</v>
      </c>
      <c r="B8" s="1964"/>
      <c r="C8" s="2138"/>
      <c r="D8" s="2138"/>
    </row>
    <row r="9" spans="1:4" ht="16.5" thickBot="1">
      <c r="A9" s="1965" t="s">
        <v>198</v>
      </c>
      <c r="B9" s="1966"/>
      <c r="C9" s="2138"/>
      <c r="D9" s="2138"/>
    </row>
    <row r="10" spans="1:4">
      <c r="C10" s="2138"/>
      <c r="D10" s="2138"/>
    </row>
    <row r="11" spans="1:4" ht="36.75" customHeight="1" thickBot="1">
      <c r="A11" s="2139" t="s">
        <v>3411</v>
      </c>
      <c r="C11" s="2138"/>
      <c r="D11" s="2138"/>
    </row>
    <row r="12" spans="1:4" ht="15.75" thickBot="1">
      <c r="A12" s="2208" t="s">
        <v>3468</v>
      </c>
      <c r="B12" s="2138"/>
      <c r="C12" s="2138"/>
      <c r="D12" s="2138"/>
    </row>
    <row r="13" spans="1:4" ht="24.75" thickBot="1">
      <c r="A13" s="2209" t="s">
        <v>3298</v>
      </c>
      <c r="B13" s="2145" t="s">
        <v>3413</v>
      </c>
      <c r="C13" s="2145" t="s">
        <v>3414</v>
      </c>
      <c r="D13" s="2145" t="s">
        <v>3415</v>
      </c>
    </row>
    <row r="14" spans="1:4">
      <c r="A14" s="2146" t="s">
        <v>3469</v>
      </c>
      <c r="B14" s="2175">
        <v>1</v>
      </c>
      <c r="C14" s="2210"/>
      <c r="D14" s="2211">
        <f>IF(LEN(C14)=4,1,0)</f>
        <v>0</v>
      </c>
    </row>
    <row r="15" spans="1:4">
      <c r="A15" s="2155" t="s">
        <v>3470</v>
      </c>
      <c r="B15" s="2178">
        <v>1</v>
      </c>
      <c r="C15" s="2212"/>
      <c r="D15" s="2213">
        <f>IF(LEN(C15)=4,1,0)</f>
        <v>0</v>
      </c>
    </row>
    <row r="16" spans="1:4">
      <c r="A16" s="2155" t="s">
        <v>3471</v>
      </c>
      <c r="B16" s="2178">
        <v>5</v>
      </c>
      <c r="C16" s="2212"/>
      <c r="D16" s="2213">
        <f>IF(LEN(C16)=4,5,0)</f>
        <v>0</v>
      </c>
    </row>
    <row r="17" spans="1:4">
      <c r="A17" s="2155" t="s">
        <v>3472</v>
      </c>
      <c r="B17" s="2178">
        <v>2</v>
      </c>
      <c r="C17" s="2212"/>
      <c r="D17" s="2213">
        <f>IF(LEN(C17)=4,2,0)</f>
        <v>0</v>
      </c>
    </row>
    <row r="18" spans="1:4" ht="15.75" thickBot="1">
      <c r="A18" s="2150" t="s">
        <v>3473</v>
      </c>
      <c r="B18" s="2177">
        <v>1</v>
      </c>
      <c r="C18" s="2214"/>
      <c r="D18" s="2215">
        <f>IF(LEN(C18)=4,1,0)</f>
        <v>0</v>
      </c>
    </row>
    <row r="19" spans="1:4" ht="24">
      <c r="A19" s="1970" t="s">
        <v>3474</v>
      </c>
      <c r="B19" s="2147">
        <v>10</v>
      </c>
      <c r="C19" s="2210"/>
      <c r="D19" s="2211">
        <f>IF(LEN(C19)=4,10,0)</f>
        <v>0</v>
      </c>
    </row>
    <row r="20" spans="1:4" ht="22.5" customHeight="1" thickBot="1">
      <c r="A20" s="1971" t="s">
        <v>3475</v>
      </c>
      <c r="B20" s="2151">
        <v>5</v>
      </c>
      <c r="C20" s="2214"/>
      <c r="D20" s="2215">
        <f>IF(LEN(C20)=4,5,0)</f>
        <v>0</v>
      </c>
    </row>
    <row r="21" spans="1:4" ht="24">
      <c r="A21" s="1970" t="s">
        <v>3476</v>
      </c>
      <c r="B21" s="2147">
        <v>8</v>
      </c>
      <c r="C21" s="2210"/>
      <c r="D21" s="2211">
        <f>IF(LEN(C21)=4,8,0)</f>
        <v>0</v>
      </c>
    </row>
    <row r="22" spans="1:4" ht="24.75" thickBot="1">
      <c r="A22" s="1971" t="s">
        <v>3477</v>
      </c>
      <c r="B22" s="2151">
        <v>7</v>
      </c>
      <c r="C22" s="2214"/>
      <c r="D22" s="2215">
        <f>IF(LEN(C22)=4,7,0)</f>
        <v>0</v>
      </c>
    </row>
    <row r="23" spans="1:4">
      <c r="A23" s="2146" t="s">
        <v>3478</v>
      </c>
      <c r="B23" s="2147">
        <v>2</v>
      </c>
      <c r="C23" s="2210"/>
      <c r="D23" s="2211">
        <f>IF(LEN(C23)=4,2,0)</f>
        <v>0</v>
      </c>
    </row>
    <row r="24" spans="1:4">
      <c r="A24" s="2155" t="s">
        <v>3479</v>
      </c>
      <c r="B24" s="2159">
        <v>2</v>
      </c>
      <c r="C24" s="2212"/>
      <c r="D24" s="2213">
        <f>IF(LEN(C24)=4,2,0)</f>
        <v>0</v>
      </c>
    </row>
    <row r="25" spans="1:4">
      <c r="A25" s="2155" t="s">
        <v>3480</v>
      </c>
      <c r="B25" s="2159">
        <v>7</v>
      </c>
      <c r="C25" s="2212"/>
      <c r="D25" s="2213">
        <f>IF(LEN(C25)=4,7,0)</f>
        <v>0</v>
      </c>
    </row>
    <row r="26" spans="1:4" ht="15.75" thickBot="1">
      <c r="A26" s="2160" t="s">
        <v>3481</v>
      </c>
      <c r="B26" s="2161">
        <v>1</v>
      </c>
      <c r="C26" s="2216"/>
      <c r="D26" s="2217">
        <f>IF(LEN(C26)=4,1,0)</f>
        <v>0</v>
      </c>
    </row>
    <row r="27" spans="1:4">
      <c r="A27" s="2146" t="s">
        <v>3482</v>
      </c>
      <c r="B27" s="2147">
        <v>2</v>
      </c>
      <c r="C27" s="2210"/>
      <c r="D27" s="2211">
        <f>IF(LEN(C27)=4,2,0)</f>
        <v>0</v>
      </c>
    </row>
    <row r="28" spans="1:4">
      <c r="A28" s="2155" t="s">
        <v>3483</v>
      </c>
      <c r="B28" s="2159">
        <v>3</v>
      </c>
      <c r="C28" s="2212"/>
      <c r="D28" s="2213">
        <f>IF(LEN(C28)=4,3,0)</f>
        <v>0</v>
      </c>
    </row>
    <row r="29" spans="1:4">
      <c r="A29" s="2155" t="s">
        <v>3484</v>
      </c>
      <c r="B29" s="2159">
        <v>6</v>
      </c>
      <c r="C29" s="2212"/>
      <c r="D29" s="2213">
        <f>IF(LEN(C29)=4,6,0)</f>
        <v>0</v>
      </c>
    </row>
    <row r="30" spans="1:4">
      <c r="A30" s="2155" t="s">
        <v>3485</v>
      </c>
      <c r="B30" s="2159">
        <v>3</v>
      </c>
      <c r="C30" s="2212"/>
      <c r="D30" s="2213">
        <f>IF(LEN(C30)=4,3,0)</f>
        <v>0</v>
      </c>
    </row>
    <row r="31" spans="1:4" ht="15.75" thickBot="1">
      <c r="A31" s="2150" t="s">
        <v>3486</v>
      </c>
      <c r="B31" s="2151">
        <v>1</v>
      </c>
      <c r="C31" s="2214"/>
      <c r="D31" s="2215">
        <f t="shared" ref="D31" si="0">IF(LEN(C31)=4,B31,0)</f>
        <v>0</v>
      </c>
    </row>
    <row r="32" spans="1:4">
      <c r="A32" s="2146" t="s">
        <v>3487</v>
      </c>
      <c r="B32" s="2147">
        <v>3</v>
      </c>
      <c r="C32" s="2210"/>
      <c r="D32" s="2211">
        <f>IF(LEN(C32)=4,3,0)</f>
        <v>0</v>
      </c>
    </row>
    <row r="33" spans="1:4">
      <c r="A33" s="2155" t="s">
        <v>3488</v>
      </c>
      <c r="B33" s="2159">
        <v>7</v>
      </c>
      <c r="C33" s="2212"/>
      <c r="D33" s="2213">
        <f>IF(LEN(C33)=4,7,0)</f>
        <v>0</v>
      </c>
    </row>
    <row r="34" spans="1:4">
      <c r="A34" s="2155" t="s">
        <v>3489</v>
      </c>
      <c r="B34" s="2159">
        <v>1</v>
      </c>
      <c r="C34" s="2212"/>
      <c r="D34" s="2213">
        <f>IF(LEN(C34)=4,1,0)</f>
        <v>0</v>
      </c>
    </row>
    <row r="35" spans="1:4" ht="15.75" thickBot="1">
      <c r="A35" s="2150" t="s">
        <v>3490</v>
      </c>
      <c r="B35" s="2151">
        <v>2</v>
      </c>
      <c r="C35" s="2214"/>
      <c r="D35" s="2215">
        <f>IF(LEN(C35)=4,2,0)</f>
        <v>0</v>
      </c>
    </row>
    <row r="36" spans="1:4">
      <c r="A36" s="2164" t="s">
        <v>3491</v>
      </c>
      <c r="B36" s="2165">
        <v>2</v>
      </c>
      <c r="C36" s="2218"/>
      <c r="D36" s="2219">
        <f>IF(LEN(C36)=4,2,0)</f>
        <v>0</v>
      </c>
    </row>
    <row r="37" spans="1:4" ht="15.75" thickBot="1">
      <c r="A37" s="2160" t="s">
        <v>3492</v>
      </c>
      <c r="B37" s="2161">
        <v>2</v>
      </c>
      <c r="C37" s="2216"/>
      <c r="D37" s="2217">
        <f>IF(LEN(C37)=4,2,0)</f>
        <v>0</v>
      </c>
    </row>
    <row r="38" spans="1:4">
      <c r="A38" s="2146" t="s">
        <v>3493</v>
      </c>
      <c r="B38" s="2147">
        <v>1</v>
      </c>
      <c r="C38" s="2210"/>
      <c r="D38" s="2211">
        <f>IF(LEN(C38)=4,1,0)</f>
        <v>0</v>
      </c>
    </row>
    <row r="39" spans="1:4" ht="15.75" thickBot="1">
      <c r="A39" s="2150" t="s">
        <v>3494</v>
      </c>
      <c r="B39" s="2151">
        <v>4</v>
      </c>
      <c r="C39" s="2214"/>
      <c r="D39" s="2215">
        <f>IF(LEN(C39)=4,4,0)</f>
        <v>0</v>
      </c>
    </row>
    <row r="40" spans="1:4">
      <c r="A40" s="2164" t="s">
        <v>3495</v>
      </c>
      <c r="B40" s="2165">
        <v>5</v>
      </c>
      <c r="C40" s="2218"/>
      <c r="D40" s="2219">
        <f>IF(LEN(C40)=4,5,0)</f>
        <v>0</v>
      </c>
    </row>
    <row r="41" spans="1:4">
      <c r="A41" s="2155" t="s">
        <v>3496</v>
      </c>
      <c r="B41" s="2159">
        <v>3</v>
      </c>
      <c r="C41" s="2212"/>
      <c r="D41" s="2213">
        <f>IF(LEN(C41)=4,3,0)</f>
        <v>0</v>
      </c>
    </row>
    <row r="42" spans="1:4" ht="15.75" thickBot="1">
      <c r="A42" s="2150" t="s">
        <v>3497</v>
      </c>
      <c r="B42" s="2151">
        <v>3</v>
      </c>
      <c r="C42" s="2214"/>
      <c r="D42" s="2215">
        <f>IF(LEN(C42)=4,3,0)</f>
        <v>0</v>
      </c>
    </row>
    <row r="43" spans="1:4" ht="15.75">
      <c r="A43" s="1967" t="s">
        <v>3438</v>
      </c>
      <c r="B43" s="2220">
        <v>100</v>
      </c>
      <c r="C43" s="2210" t="s">
        <v>2168</v>
      </c>
      <c r="D43" s="2211"/>
    </row>
    <row r="44" spans="1:4" ht="16.5" thickBot="1">
      <c r="A44" s="2169" t="s">
        <v>3439</v>
      </c>
      <c r="B44" s="2221">
        <v>100</v>
      </c>
      <c r="C44" s="2214" t="s">
        <v>2168</v>
      </c>
      <c r="D44" s="2215">
        <f>SUM(D14:D42)</f>
        <v>0</v>
      </c>
    </row>
    <row r="45" spans="1:4" ht="16.5" thickBot="1">
      <c r="A45" s="3843" t="s">
        <v>3621</v>
      </c>
      <c r="B45" s="3844"/>
      <c r="C45" s="3845"/>
      <c r="D45" s="2290"/>
    </row>
    <row r="49" spans="1:3" ht="57.75" customHeight="1">
      <c r="A49" s="3846" t="s">
        <v>3728</v>
      </c>
      <c r="B49" s="3846"/>
      <c r="C49" s="3846"/>
    </row>
  </sheetData>
  <mergeCells count="3">
    <mergeCell ref="A1:B1"/>
    <mergeCell ref="A45:C45"/>
    <mergeCell ref="A49:C49"/>
  </mergeCells>
  <dataValidations count="5">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43">
      <formula1>0</formula1>
      <formula2>100</formula2>
    </dataValidation>
    <dataValidation type="list" allowBlank="1" showInputMessage="1" showErrorMessage="1" sqref="C14:C42">
      <formula1>$K$14:$K$15</formula1>
    </dataValidation>
  </dataValidations>
  <pageMargins left="0.7" right="0.7" top="0.75" bottom="0.75" header="0.3" footer="0.3"/>
  <pageSetup paperSize="9" orientation="portrait" r:id="rId1"/>
  <legacyDrawing r:id="rId2"/>
</worksheet>
</file>

<file path=xl/worksheets/sheet1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5"/>
  <sheetViews>
    <sheetView topLeftCell="A28" workbookViewId="0">
      <selection activeCell="A45" sqref="A45:C45"/>
    </sheetView>
  </sheetViews>
  <sheetFormatPr defaultRowHeight="15"/>
  <cols>
    <col min="1" max="1" width="64.140625" customWidth="1"/>
    <col min="2" max="2" width="21.140625" customWidth="1"/>
    <col min="3" max="3" width="17.28515625" bestFit="1" customWidth="1"/>
    <col min="4" max="4" width="11.140625" bestFit="1" customWidth="1"/>
  </cols>
  <sheetData>
    <row r="1" spans="1:4" ht="15" customHeight="1">
      <c r="A1" s="3841" t="s">
        <v>29</v>
      </c>
      <c r="B1" s="3842"/>
      <c r="C1" s="2222"/>
      <c r="D1" s="2222"/>
    </row>
    <row r="2" spans="1:4">
      <c r="A2" s="1960" t="s">
        <v>30</v>
      </c>
      <c r="B2" s="1961" t="s">
        <v>3498</v>
      </c>
      <c r="C2" s="2222"/>
      <c r="D2" s="2222"/>
    </row>
    <row r="3" spans="1:4" ht="25.5">
      <c r="A3" s="1960" t="s">
        <v>31</v>
      </c>
      <c r="B3" s="1962" t="s">
        <v>3499</v>
      </c>
      <c r="C3" s="2222"/>
      <c r="D3" s="2222"/>
    </row>
    <row r="4" spans="1:4">
      <c r="A4" s="1960" t="s">
        <v>32</v>
      </c>
      <c r="B4" s="1961">
        <v>1</v>
      </c>
      <c r="C4" s="2222"/>
      <c r="D4" s="2222"/>
    </row>
    <row r="5" spans="1:4">
      <c r="A5" s="1960" t="s">
        <v>33</v>
      </c>
      <c r="B5" s="1963"/>
      <c r="C5" s="2222"/>
      <c r="D5" s="2222"/>
    </row>
    <row r="6" spans="1:4">
      <c r="A6" s="1960" t="s">
        <v>34</v>
      </c>
      <c r="B6" s="1963"/>
      <c r="C6" s="2222"/>
      <c r="D6" s="2222"/>
    </row>
    <row r="7" spans="1:4">
      <c r="A7" s="1960" t="s">
        <v>35</v>
      </c>
      <c r="B7" s="1963"/>
      <c r="C7" s="2222"/>
      <c r="D7" s="2222"/>
    </row>
    <row r="8" spans="1:4">
      <c r="A8" s="1960" t="s">
        <v>36</v>
      </c>
      <c r="B8" s="1964"/>
      <c r="C8" s="2222"/>
      <c r="D8" s="2222"/>
    </row>
    <row r="9" spans="1:4" ht="16.5" thickBot="1">
      <c r="A9" s="1965" t="s">
        <v>198</v>
      </c>
      <c r="B9" s="1966"/>
      <c r="C9" s="2222"/>
      <c r="D9" s="2222"/>
    </row>
    <row r="10" spans="1:4">
      <c r="A10" s="200"/>
      <c r="B10" s="200"/>
      <c r="C10" s="2222"/>
      <c r="D10" s="2222"/>
    </row>
    <row r="11" spans="1:4" ht="36.75" customHeight="1" thickBot="1">
      <c r="A11" s="2139" t="s">
        <v>3411</v>
      </c>
      <c r="B11" s="200"/>
      <c r="C11" s="2222"/>
      <c r="D11" s="2222"/>
    </row>
    <row r="12" spans="1:4" ht="15.75" thickBot="1">
      <c r="A12" s="3849" t="s">
        <v>3468</v>
      </c>
      <c r="B12" s="3850"/>
      <c r="C12" s="2222"/>
      <c r="D12" s="2222"/>
    </row>
    <row r="13" spans="1:4" ht="16.5" thickBot="1">
      <c r="A13" s="2223" t="s">
        <v>3298</v>
      </c>
      <c r="B13" s="2224" t="s">
        <v>3413</v>
      </c>
      <c r="C13" s="2189" t="s">
        <v>3299</v>
      </c>
      <c r="D13" s="2190" t="s">
        <v>3500</v>
      </c>
    </row>
    <row r="14" spans="1:4" ht="24" customHeight="1">
      <c r="A14" s="2200" t="s">
        <v>3474</v>
      </c>
      <c r="B14" s="2225">
        <v>10</v>
      </c>
      <c r="C14" s="2148"/>
      <c r="D14" s="2149">
        <f>IF(LEN(C14)=4,10,0)</f>
        <v>0</v>
      </c>
    </row>
    <row r="15" spans="1:4" ht="36.75" thickBot="1">
      <c r="A15" s="2226" t="s">
        <v>3501</v>
      </c>
      <c r="B15" s="2227">
        <v>5</v>
      </c>
      <c r="C15" s="2162"/>
      <c r="D15" s="2163">
        <f>IF(LEN(C15)=4,5,0)</f>
        <v>0</v>
      </c>
    </row>
    <row r="16" spans="1:4" ht="24">
      <c r="A16" s="2200" t="s">
        <v>3476</v>
      </c>
      <c r="B16" s="2225">
        <v>10</v>
      </c>
      <c r="C16" s="2148"/>
      <c r="D16" s="2149">
        <f>IF(LEN(C16)=4,10,0)</f>
        <v>0</v>
      </c>
    </row>
    <row r="17" spans="1:4" ht="24.75" thickBot="1">
      <c r="A17" s="2202" t="s">
        <v>3477</v>
      </c>
      <c r="B17" s="2228">
        <v>10</v>
      </c>
      <c r="C17" s="2152"/>
      <c r="D17" s="2153">
        <f>IF(LEN(C17)=4,10,0)</f>
        <v>0</v>
      </c>
    </row>
    <row r="18" spans="1:4">
      <c r="A18" s="2229" t="s">
        <v>3502</v>
      </c>
      <c r="B18" s="2230">
        <v>2</v>
      </c>
      <c r="C18" s="2166"/>
      <c r="D18" s="2167">
        <f>IF(LEN(C18)=4,2,0)</f>
        <v>0</v>
      </c>
    </row>
    <row r="19" spans="1:4" ht="15.75" thickBot="1">
      <c r="A19" s="2231" t="s">
        <v>3503</v>
      </c>
      <c r="B19" s="2227">
        <v>2</v>
      </c>
      <c r="C19" s="2162"/>
      <c r="D19" s="2163">
        <f>IF(LEN(C19)=4,2,0)</f>
        <v>0</v>
      </c>
    </row>
    <row r="20" spans="1:4">
      <c r="A20" s="2232" t="s">
        <v>3504</v>
      </c>
      <c r="B20" s="2233">
        <v>8</v>
      </c>
      <c r="C20" s="2148"/>
      <c r="D20" s="2149">
        <f>IF(LEN(C20)=4,8,0)</f>
        <v>0</v>
      </c>
    </row>
    <row r="21" spans="1:4" ht="15.75" thickBot="1">
      <c r="A21" s="2234" t="s">
        <v>3505</v>
      </c>
      <c r="B21" s="2235">
        <v>2</v>
      </c>
      <c r="C21" s="2152"/>
      <c r="D21" s="2153">
        <f>IF(LEN(C21)=4,2,0)</f>
        <v>0</v>
      </c>
    </row>
    <row r="22" spans="1:4" ht="24">
      <c r="A22" s="2200" t="s">
        <v>3506</v>
      </c>
      <c r="B22" s="2233">
        <v>3</v>
      </c>
      <c r="C22" s="2148"/>
      <c r="D22" s="2149">
        <f>IF(LEN(C22)=4,3,0)</f>
        <v>0</v>
      </c>
    </row>
    <row r="23" spans="1:4">
      <c r="A23" s="2236" t="s">
        <v>3507</v>
      </c>
      <c r="B23" s="2237">
        <v>3</v>
      </c>
      <c r="C23" s="2157"/>
      <c r="D23" s="2158">
        <f>IF(LEN(C23)=4,3,0)</f>
        <v>0</v>
      </c>
    </row>
    <row r="24" spans="1:4">
      <c r="A24" s="2236" t="s">
        <v>3508</v>
      </c>
      <c r="B24" s="2237">
        <v>6</v>
      </c>
      <c r="C24" s="2157"/>
      <c r="D24" s="2158">
        <f>IF(LEN(C24)=4,6,0)</f>
        <v>0</v>
      </c>
    </row>
    <row r="25" spans="1:4">
      <c r="A25" s="2236" t="s">
        <v>3509</v>
      </c>
      <c r="B25" s="2237">
        <v>3</v>
      </c>
      <c r="C25" s="2157"/>
      <c r="D25" s="2158">
        <f>IF(LEN(C25)=4,3,0)</f>
        <v>0</v>
      </c>
    </row>
    <row r="26" spans="1:4" ht="15.75" thickBot="1">
      <c r="A26" s="2234" t="s">
        <v>3510</v>
      </c>
      <c r="B26" s="2235">
        <v>1</v>
      </c>
      <c r="C26" s="2152"/>
      <c r="D26" s="2153">
        <f>IF(LEN(C26)=4,1,0)</f>
        <v>0</v>
      </c>
    </row>
    <row r="27" spans="1:4">
      <c r="A27" s="2232" t="s">
        <v>3511</v>
      </c>
      <c r="B27" s="2233">
        <v>3</v>
      </c>
      <c r="C27" s="2148"/>
      <c r="D27" s="2149">
        <f>IF(LEN(C27)=4,3,0)</f>
        <v>0</v>
      </c>
    </row>
    <row r="28" spans="1:4">
      <c r="A28" s="2236" t="s">
        <v>3512</v>
      </c>
      <c r="B28" s="2237">
        <v>8</v>
      </c>
      <c r="C28" s="2157"/>
      <c r="D28" s="2158">
        <f>IF(LEN(C28)=4,8,0)</f>
        <v>0</v>
      </c>
    </row>
    <row r="29" spans="1:4">
      <c r="A29" s="2236" t="s">
        <v>3513</v>
      </c>
      <c r="B29" s="2237">
        <v>1</v>
      </c>
      <c r="C29" s="2157"/>
      <c r="D29" s="2158">
        <f>IF(LEN(C29)=4,1,0)</f>
        <v>0</v>
      </c>
    </row>
    <row r="30" spans="1:4" ht="15.75" thickBot="1">
      <c r="A30" s="2234" t="s">
        <v>3514</v>
      </c>
      <c r="B30" s="2235">
        <v>2</v>
      </c>
      <c r="C30" s="2152"/>
      <c r="D30" s="2153">
        <f>IF(LEN(C30)=4,2,0)</f>
        <v>0</v>
      </c>
    </row>
    <row r="31" spans="1:4">
      <c r="A31" s="2232" t="s">
        <v>3515</v>
      </c>
      <c r="B31" s="2233">
        <v>3</v>
      </c>
      <c r="C31" s="2148"/>
      <c r="D31" s="2149">
        <f>IF(LEN(C31)=4,3,0)</f>
        <v>0</v>
      </c>
    </row>
    <row r="32" spans="1:4" ht="15.75" thickBot="1">
      <c r="A32" s="2234" t="s">
        <v>3516</v>
      </c>
      <c r="B32" s="2235">
        <v>2</v>
      </c>
      <c r="C32" s="2152"/>
      <c r="D32" s="2153">
        <f>IF(LEN(C32)=4,2,0)</f>
        <v>0</v>
      </c>
    </row>
    <row r="33" spans="1:4">
      <c r="A33" s="2232" t="s">
        <v>3517</v>
      </c>
      <c r="B33" s="2233">
        <v>1</v>
      </c>
      <c r="C33" s="2148"/>
      <c r="D33" s="2149">
        <f>IF(LEN(C33)=4,1,0)</f>
        <v>0</v>
      </c>
    </row>
    <row r="34" spans="1:4" ht="15.75" thickBot="1">
      <c r="A34" s="2234" t="s">
        <v>3518</v>
      </c>
      <c r="B34" s="2235">
        <v>4</v>
      </c>
      <c r="C34" s="2152"/>
      <c r="D34" s="2153">
        <f>IF(LEN(C34)=4,4,0)</f>
        <v>0</v>
      </c>
    </row>
    <row r="35" spans="1:4">
      <c r="A35" s="2229" t="s">
        <v>3519</v>
      </c>
      <c r="B35" s="2230">
        <v>5</v>
      </c>
      <c r="C35" s="2166"/>
      <c r="D35" s="2167">
        <f>IF(LEN(C35)=4,5,0)</f>
        <v>0</v>
      </c>
    </row>
    <row r="36" spans="1:4">
      <c r="A36" s="2236" t="s">
        <v>3435</v>
      </c>
      <c r="B36" s="2238">
        <v>3</v>
      </c>
      <c r="C36" s="2157"/>
      <c r="D36" s="2158">
        <f>IF(LEN(C36)=4,3,0)</f>
        <v>0</v>
      </c>
    </row>
    <row r="37" spans="1:4" ht="15.75" thickBot="1">
      <c r="A37" s="2234" t="s">
        <v>3436</v>
      </c>
      <c r="B37" s="2228">
        <v>3</v>
      </c>
      <c r="C37" s="2152"/>
      <c r="D37" s="2153">
        <f>IF(LEN(C37)=4,3,0)</f>
        <v>0</v>
      </c>
    </row>
    <row r="38" spans="1:4" ht="15.75">
      <c r="A38" s="2203" t="s">
        <v>3438</v>
      </c>
      <c r="B38" s="2239">
        <v>100</v>
      </c>
      <c r="C38" s="2148" t="s">
        <v>2168</v>
      </c>
      <c r="D38" s="2149"/>
    </row>
    <row r="39" spans="1:4" ht="16.5" thickBot="1">
      <c r="A39" s="2206" t="s">
        <v>3439</v>
      </c>
      <c r="B39" s="2240">
        <v>100</v>
      </c>
      <c r="C39" s="2152" t="s">
        <v>2168</v>
      </c>
      <c r="D39" s="2153">
        <f>SUM(D14:D37)</f>
        <v>0</v>
      </c>
    </row>
    <row r="40" spans="1:4" ht="16.5" thickBot="1">
      <c r="A40" s="3843" t="s">
        <v>3621</v>
      </c>
      <c r="B40" s="3844"/>
      <c r="C40" s="3845"/>
      <c r="D40" s="2290"/>
    </row>
    <row r="45" spans="1:4" ht="73.5" customHeight="1">
      <c r="A45" s="3846" t="s">
        <v>3728</v>
      </c>
      <c r="B45" s="3846"/>
      <c r="C45" s="3846"/>
    </row>
  </sheetData>
  <mergeCells count="4">
    <mergeCell ref="A1:B1"/>
    <mergeCell ref="A12:B12"/>
    <mergeCell ref="A40:C40"/>
    <mergeCell ref="A45:C45"/>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38">
      <formula1>0</formula1>
      <formula2>100</formula2>
    </dataValidation>
  </dataValidations>
  <pageMargins left="0.7" right="0.7" top="0.75" bottom="0.75" header="0.3" footer="0.3"/>
  <pageSetup paperSize="9" orientation="portrait" r:id="rId1"/>
  <legacyDrawing r:id="rId2"/>
</worksheet>
</file>

<file path=xl/worksheets/sheet1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50"/>
  <sheetViews>
    <sheetView topLeftCell="A34" workbookViewId="0">
      <selection activeCell="A49" sqref="A49:C49"/>
    </sheetView>
  </sheetViews>
  <sheetFormatPr defaultRowHeight="15"/>
  <cols>
    <col min="1" max="1" width="94.42578125" bestFit="1" customWidth="1"/>
    <col min="2" max="2" width="21.140625" bestFit="1" customWidth="1"/>
    <col min="3" max="3" width="10.85546875" bestFit="1" customWidth="1"/>
    <col min="4" max="4" width="6.85546875" bestFit="1" customWidth="1"/>
  </cols>
  <sheetData>
    <row r="1" spans="1:4">
      <c r="A1" s="3841" t="s">
        <v>29</v>
      </c>
      <c r="B1" s="3842"/>
      <c r="C1" s="2138"/>
      <c r="D1" s="2138"/>
    </row>
    <row r="2" spans="1:4">
      <c r="A2" s="1960" t="s">
        <v>30</v>
      </c>
      <c r="B2" s="1961" t="s">
        <v>3520</v>
      </c>
      <c r="C2" s="2138"/>
      <c r="D2" s="2138"/>
    </row>
    <row r="3" spans="1:4" ht="25.5">
      <c r="A3" s="1960" t="s">
        <v>31</v>
      </c>
      <c r="B3" s="1962" t="s">
        <v>3521</v>
      </c>
      <c r="C3" s="2138"/>
      <c r="D3" s="2138"/>
    </row>
    <row r="4" spans="1:4">
      <c r="A4" s="1960" t="s">
        <v>32</v>
      </c>
      <c r="B4" s="1961">
        <v>1</v>
      </c>
      <c r="C4" s="2138"/>
      <c r="D4" s="2138"/>
    </row>
    <row r="5" spans="1:4">
      <c r="A5" s="1960" t="s">
        <v>33</v>
      </c>
      <c r="B5" s="1963"/>
      <c r="C5" s="2138"/>
      <c r="D5" s="2138"/>
    </row>
    <row r="6" spans="1:4">
      <c r="A6" s="1960" t="s">
        <v>34</v>
      </c>
      <c r="B6" s="1963"/>
      <c r="C6" s="2138"/>
      <c r="D6" s="2138"/>
    </row>
    <row r="7" spans="1:4">
      <c r="A7" s="1960" t="s">
        <v>35</v>
      </c>
      <c r="B7" s="1963"/>
      <c r="C7" s="2138"/>
      <c r="D7" s="2138"/>
    </row>
    <row r="8" spans="1:4">
      <c r="A8" s="1960" t="s">
        <v>36</v>
      </c>
      <c r="B8" s="1964"/>
      <c r="C8" s="2138"/>
      <c r="D8" s="2138"/>
    </row>
    <row r="9" spans="1:4" ht="16.5" thickBot="1">
      <c r="A9" s="1965" t="s">
        <v>198</v>
      </c>
      <c r="B9" s="1966"/>
      <c r="C9" s="2138"/>
      <c r="D9" s="2138"/>
    </row>
    <row r="10" spans="1:4">
      <c r="C10" s="2138"/>
      <c r="D10" s="2138"/>
    </row>
    <row r="11" spans="1:4" ht="36.75" customHeight="1" thickBot="1">
      <c r="A11" s="2139" t="s">
        <v>3411</v>
      </c>
      <c r="C11" s="2138"/>
      <c r="D11" s="2138"/>
    </row>
    <row r="12" spans="1:4" ht="15.75" thickBot="1">
      <c r="A12" s="3851" t="s">
        <v>3522</v>
      </c>
      <c r="B12" s="3852"/>
      <c r="C12" s="2138"/>
      <c r="D12" s="2138"/>
    </row>
    <row r="13" spans="1:4" ht="24.75" thickBot="1">
      <c r="A13" s="2209" t="s">
        <v>3298</v>
      </c>
      <c r="B13" s="1969" t="s">
        <v>3413</v>
      </c>
      <c r="C13" s="2144" t="s">
        <v>3414</v>
      </c>
      <c r="D13" s="2145" t="s">
        <v>3415</v>
      </c>
    </row>
    <row r="14" spans="1:4">
      <c r="A14" s="2146" t="s">
        <v>3469</v>
      </c>
      <c r="B14" s="2175">
        <v>1</v>
      </c>
      <c r="C14" s="2148"/>
      <c r="D14" s="2149">
        <f>IF(LEN(C14)=4,1,0)</f>
        <v>0</v>
      </c>
    </row>
    <row r="15" spans="1:4">
      <c r="A15" s="2155" t="s">
        <v>3470</v>
      </c>
      <c r="B15" s="2178">
        <v>1</v>
      </c>
      <c r="C15" s="2157"/>
      <c r="D15" s="2158">
        <f>IF(LEN(C15)=4,1,0)</f>
        <v>0</v>
      </c>
    </row>
    <row r="16" spans="1:4">
      <c r="A16" s="2155" t="s">
        <v>3471</v>
      </c>
      <c r="B16" s="2178">
        <v>5</v>
      </c>
      <c r="C16" s="2157"/>
      <c r="D16" s="2158">
        <f>IF(LEN(C16)=4,5,0)</f>
        <v>0</v>
      </c>
    </row>
    <row r="17" spans="1:4">
      <c r="A17" s="2155" t="s">
        <v>3472</v>
      </c>
      <c r="B17" s="2178">
        <v>2</v>
      </c>
      <c r="C17" s="2157"/>
      <c r="D17" s="2158">
        <f>IF(LEN(C17)=4,2,0)</f>
        <v>0</v>
      </c>
    </row>
    <row r="18" spans="1:4" ht="15.75" thickBot="1">
      <c r="A18" s="2150" t="s">
        <v>3473</v>
      </c>
      <c r="B18" s="2177">
        <v>1</v>
      </c>
      <c r="C18" s="2152"/>
      <c r="D18" s="2153">
        <f>IF(LEN(C18)=4,1,0)</f>
        <v>0</v>
      </c>
    </row>
    <row r="19" spans="1:4">
      <c r="A19" s="2146" t="s">
        <v>3474</v>
      </c>
      <c r="B19" s="2147">
        <v>10</v>
      </c>
      <c r="C19" s="2148"/>
      <c r="D19" s="2149">
        <f>IF(LEN(C19)=4,10,0)</f>
        <v>0</v>
      </c>
    </row>
    <row r="20" spans="1:4" ht="22.5" customHeight="1" thickBot="1">
      <c r="A20" s="1971" t="s">
        <v>3475</v>
      </c>
      <c r="B20" s="2151">
        <v>5</v>
      </c>
      <c r="C20" s="2152"/>
      <c r="D20" s="2153">
        <f>IF(LEN(C20)=4,5,0)</f>
        <v>0</v>
      </c>
    </row>
    <row r="21" spans="1:4">
      <c r="A21" s="2146" t="s">
        <v>3302</v>
      </c>
      <c r="B21" s="2147">
        <v>8</v>
      </c>
      <c r="C21" s="2148"/>
      <c r="D21" s="2149">
        <f>IF(LEN(C21)=4,8,0)</f>
        <v>0</v>
      </c>
    </row>
    <row r="22" spans="1:4" ht="15.75" thickBot="1">
      <c r="A22" s="2150" t="s">
        <v>3303</v>
      </c>
      <c r="B22" s="2151">
        <v>7</v>
      </c>
      <c r="C22" s="2152"/>
      <c r="D22" s="2153">
        <f>IF(LEN(C22)=4,7,0)</f>
        <v>0</v>
      </c>
    </row>
    <row r="23" spans="1:4">
      <c r="A23" s="2146" t="s">
        <v>3502</v>
      </c>
      <c r="B23" s="2147">
        <v>2</v>
      </c>
      <c r="C23" s="2148"/>
      <c r="D23" s="2149">
        <f>IF(LEN(C23)=4,2,0)</f>
        <v>0</v>
      </c>
    </row>
    <row r="24" spans="1:4" ht="15.75" thickBot="1">
      <c r="A24" s="2160" t="s">
        <v>3503</v>
      </c>
      <c r="B24" s="2161">
        <v>2</v>
      </c>
      <c r="C24" s="2162"/>
      <c r="D24" s="2163">
        <f>IF(LEN(C24)=4,2,0)</f>
        <v>0</v>
      </c>
    </row>
    <row r="25" spans="1:4">
      <c r="A25" s="2146" t="s">
        <v>3504</v>
      </c>
      <c r="B25" s="2147">
        <v>4</v>
      </c>
      <c r="C25" s="2148"/>
      <c r="D25" s="2149">
        <f>IF(LEN(C25)=4,4,0)</f>
        <v>0</v>
      </c>
    </row>
    <row r="26" spans="1:4" ht="15.75" thickBot="1">
      <c r="A26" s="2150" t="s">
        <v>3505</v>
      </c>
      <c r="B26" s="2151">
        <v>1</v>
      </c>
      <c r="C26" s="2152"/>
      <c r="D26" s="2153">
        <f>IF(LEN(C26)=4,1,0)</f>
        <v>0</v>
      </c>
    </row>
    <row r="27" spans="1:4">
      <c r="A27" s="2164" t="s">
        <v>3523</v>
      </c>
      <c r="B27" s="2165">
        <v>2</v>
      </c>
      <c r="C27" s="2166"/>
      <c r="D27" s="2167">
        <f>IF(LEN(C27)=4,2,0)</f>
        <v>0</v>
      </c>
    </row>
    <row r="28" spans="1:4">
      <c r="A28" s="2155" t="s">
        <v>3524</v>
      </c>
      <c r="B28" s="2159">
        <v>5</v>
      </c>
      <c r="C28" s="2157"/>
      <c r="D28" s="2158">
        <f>IF(LEN(C28)=4,5,0)</f>
        <v>0</v>
      </c>
    </row>
    <row r="29" spans="1:4">
      <c r="A29" s="2155" t="s">
        <v>3525</v>
      </c>
      <c r="B29" s="2159">
        <v>20</v>
      </c>
      <c r="C29" s="2157"/>
      <c r="D29" s="2158">
        <f>IF(LEN(C29)=4,20,0)</f>
        <v>0</v>
      </c>
    </row>
    <row r="30" spans="1:4">
      <c r="A30" s="2155" t="s">
        <v>3526</v>
      </c>
      <c r="B30" s="2159">
        <v>2</v>
      </c>
      <c r="C30" s="2157"/>
      <c r="D30" s="2158">
        <f>IF(LEN(C30)=4,2,0)</f>
        <v>0</v>
      </c>
    </row>
    <row r="31" spans="1:4" ht="15.75" thickBot="1">
      <c r="A31" s="2160" t="s">
        <v>3527</v>
      </c>
      <c r="B31" s="2161">
        <v>1</v>
      </c>
      <c r="C31" s="2162"/>
      <c r="D31" s="2163">
        <f>IF(LEN(C31)=4,1,0)</f>
        <v>0</v>
      </c>
    </row>
    <row r="32" spans="1:4">
      <c r="A32" s="2146" t="s">
        <v>3511</v>
      </c>
      <c r="B32" s="2147">
        <v>1</v>
      </c>
      <c r="C32" s="2148"/>
      <c r="D32" s="2149">
        <f>IF(LEN(C32)=4,1,0)</f>
        <v>0</v>
      </c>
    </row>
    <row r="33" spans="1:4">
      <c r="A33" s="2155" t="s">
        <v>3512</v>
      </c>
      <c r="B33" s="2159">
        <v>3</v>
      </c>
      <c r="C33" s="2157"/>
      <c r="D33" s="2158">
        <f>IF(LEN(C33)=4,3,0)</f>
        <v>0</v>
      </c>
    </row>
    <row r="34" spans="1:4" ht="15.75" thickBot="1">
      <c r="A34" s="2150" t="s">
        <v>3513</v>
      </c>
      <c r="B34" s="2151">
        <v>1</v>
      </c>
      <c r="C34" s="2152"/>
      <c r="D34" s="2153">
        <f>IF(LEN(C34)=4,1,0)</f>
        <v>0</v>
      </c>
    </row>
    <row r="35" spans="1:4">
      <c r="A35" s="2164" t="s">
        <v>3515</v>
      </c>
      <c r="B35" s="2165">
        <v>2</v>
      </c>
      <c r="C35" s="2166"/>
      <c r="D35" s="2167">
        <f>IF(LEN(C35)=4,2,0)</f>
        <v>0</v>
      </c>
    </row>
    <row r="36" spans="1:4" ht="15.75" thickBot="1">
      <c r="A36" s="2160" t="s">
        <v>3516</v>
      </c>
      <c r="B36" s="2161">
        <v>1</v>
      </c>
      <c r="C36" s="2162"/>
      <c r="D36" s="2163">
        <f>IF(LEN(C36)=4,1,0)</f>
        <v>0</v>
      </c>
    </row>
    <row r="37" spans="1:4">
      <c r="A37" s="2146" t="s">
        <v>3517</v>
      </c>
      <c r="B37" s="2147">
        <v>1</v>
      </c>
      <c r="C37" s="2148"/>
      <c r="D37" s="2149">
        <f>IF(LEN(C37)=4,1,0)</f>
        <v>0</v>
      </c>
    </row>
    <row r="38" spans="1:4" ht="15.75" thickBot="1">
      <c r="A38" s="2150" t="s">
        <v>3518</v>
      </c>
      <c r="B38" s="2151">
        <v>4</v>
      </c>
      <c r="C38" s="2152"/>
      <c r="D38" s="2153">
        <f>IF(LEN(C38)=4,4,0)</f>
        <v>0</v>
      </c>
    </row>
    <row r="39" spans="1:4">
      <c r="A39" s="2164" t="s">
        <v>3519</v>
      </c>
      <c r="B39" s="2165">
        <v>4</v>
      </c>
      <c r="C39" s="2166"/>
      <c r="D39" s="2167">
        <f>IF(LEN(C39)=4,4,0)</f>
        <v>0</v>
      </c>
    </row>
    <row r="40" spans="1:4">
      <c r="A40" s="2155" t="s">
        <v>3435</v>
      </c>
      <c r="B40" s="2159">
        <v>2</v>
      </c>
      <c r="C40" s="2157"/>
      <c r="D40" s="2158">
        <f>IF(LEN(C40)=4,2,0)</f>
        <v>0</v>
      </c>
    </row>
    <row r="41" spans="1:4" ht="15.75" thickBot="1">
      <c r="A41" s="2150" t="s">
        <v>3436</v>
      </c>
      <c r="B41" s="2151">
        <v>2</v>
      </c>
      <c r="C41" s="2152"/>
      <c r="D41" s="2153">
        <f>IF(LEN(C41)=4,2,0)</f>
        <v>0</v>
      </c>
    </row>
    <row r="42" spans="1:4" ht="15.75">
      <c r="A42" s="1967" t="s">
        <v>3438</v>
      </c>
      <c r="B42" s="2220">
        <v>100</v>
      </c>
      <c r="C42" s="2148" t="s">
        <v>2168</v>
      </c>
      <c r="D42" s="2149"/>
    </row>
    <row r="43" spans="1:4" ht="16.5" thickBot="1">
      <c r="A43" s="2169" t="s">
        <v>3439</v>
      </c>
      <c r="B43" s="2221">
        <v>100</v>
      </c>
      <c r="C43" s="2152" t="s">
        <v>2168</v>
      </c>
      <c r="D43" s="2153">
        <f>SUM(D14:D41)</f>
        <v>0</v>
      </c>
    </row>
    <row r="44" spans="1:4" ht="16.5" thickBot="1">
      <c r="A44" s="3843" t="s">
        <v>3621</v>
      </c>
      <c r="B44" s="3844"/>
      <c r="C44" s="3845"/>
      <c r="D44" s="2290"/>
    </row>
    <row r="49" spans="1:3" ht="47.25" customHeight="1">
      <c r="A49" s="3846" t="s">
        <v>3728</v>
      </c>
      <c r="B49" s="3846"/>
      <c r="C49" s="3846"/>
    </row>
    <row r="50" spans="1:3" ht="17.25" customHeight="1"/>
  </sheetData>
  <mergeCells count="4">
    <mergeCell ref="A1:B1"/>
    <mergeCell ref="A12:B12"/>
    <mergeCell ref="A44:C44"/>
    <mergeCell ref="A49:C49"/>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42">
      <formula1>0</formula1>
      <formula2>100</formula2>
    </dataValidation>
  </dataValidations>
  <pageMargins left="0.7" right="0.7" top="0.75" bottom="0.75" header="0.3" footer="0.3"/>
  <pageSetup paperSize="9" orientation="portrait" r:id="rId1"/>
  <legacyDrawing r:id="rId2"/>
</worksheet>
</file>

<file path=xl/worksheets/sheet1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4"/>
  <sheetViews>
    <sheetView topLeftCell="A25" workbookViewId="0">
      <selection activeCell="A44" sqref="A44:C44"/>
    </sheetView>
  </sheetViews>
  <sheetFormatPr defaultRowHeight="15"/>
  <cols>
    <col min="1" max="1" width="74.85546875" customWidth="1"/>
    <col min="2" max="2" width="21.140625" bestFit="1" customWidth="1"/>
    <col min="3" max="3" width="10.85546875" bestFit="1" customWidth="1"/>
    <col min="4" max="4" width="11.140625" bestFit="1" customWidth="1"/>
  </cols>
  <sheetData>
    <row r="1" spans="1:4">
      <c r="A1" s="3841" t="s">
        <v>29</v>
      </c>
      <c r="B1" s="3842"/>
      <c r="D1" s="2138"/>
    </row>
    <row r="2" spans="1:4">
      <c r="A2" s="1960" t="s">
        <v>30</v>
      </c>
      <c r="B2" s="1961" t="s">
        <v>3528</v>
      </c>
      <c r="D2" s="2138"/>
    </row>
    <row r="3" spans="1:4" ht="25.5">
      <c r="A3" s="1960" t="s">
        <v>31</v>
      </c>
      <c r="B3" s="1962" t="s">
        <v>3529</v>
      </c>
      <c r="D3" s="2138"/>
    </row>
    <row r="4" spans="1:4">
      <c r="A4" s="1960" t="s">
        <v>32</v>
      </c>
      <c r="B4" s="1961">
        <v>1</v>
      </c>
      <c r="D4" s="2138"/>
    </row>
    <row r="5" spans="1:4">
      <c r="A5" s="1960" t="s">
        <v>33</v>
      </c>
      <c r="B5" s="1963"/>
      <c r="D5" s="2138"/>
    </row>
    <row r="6" spans="1:4">
      <c r="A6" s="1960" t="s">
        <v>34</v>
      </c>
      <c r="B6" s="1963"/>
      <c r="D6" s="2138"/>
    </row>
    <row r="7" spans="1:4">
      <c r="A7" s="1960" t="s">
        <v>35</v>
      </c>
      <c r="B7" s="1963"/>
      <c r="D7" s="2138"/>
    </row>
    <row r="8" spans="1:4">
      <c r="A8" s="1960" t="s">
        <v>36</v>
      </c>
      <c r="B8" s="1964"/>
      <c r="D8" s="2138"/>
    </row>
    <row r="9" spans="1:4" ht="16.5" thickBot="1">
      <c r="A9" s="1965" t="s">
        <v>198</v>
      </c>
      <c r="B9" s="1966"/>
      <c r="D9" s="2138"/>
    </row>
    <row r="10" spans="1:4">
      <c r="A10" s="108"/>
      <c r="D10" s="2138"/>
    </row>
    <row r="11" spans="1:4" ht="36.75" customHeight="1" thickBot="1">
      <c r="A11" s="2139" t="s">
        <v>3411</v>
      </c>
      <c r="D11" s="2138"/>
    </row>
    <row r="12" spans="1:4">
      <c r="A12" s="3853" t="s">
        <v>3522</v>
      </c>
      <c r="B12" s="3854"/>
      <c r="D12" s="2138"/>
    </row>
    <row r="13" spans="1:4" ht="24.75" thickBot="1">
      <c r="A13" s="2241" t="s">
        <v>3298</v>
      </c>
      <c r="B13" s="2242" t="s">
        <v>3413</v>
      </c>
      <c r="C13" s="2243" t="s">
        <v>3414</v>
      </c>
      <c r="D13" s="2243" t="s">
        <v>3415</v>
      </c>
    </row>
    <row r="14" spans="1:4" ht="24" customHeight="1">
      <c r="A14" s="1970" t="s">
        <v>3474</v>
      </c>
      <c r="B14" s="2147">
        <v>10</v>
      </c>
      <c r="C14" s="2148"/>
      <c r="D14" s="2149">
        <f>IF(LEN(C14)=4,10,0)</f>
        <v>0</v>
      </c>
    </row>
    <row r="15" spans="1:4" ht="36.75" thickBot="1">
      <c r="A15" s="1971" t="s">
        <v>3475</v>
      </c>
      <c r="B15" s="2151">
        <v>5</v>
      </c>
      <c r="C15" s="2152"/>
      <c r="D15" s="2153">
        <f>IF(LEN(C15)=4,5,0)</f>
        <v>0</v>
      </c>
    </row>
    <row r="16" spans="1:4" ht="24.75" thickBot="1">
      <c r="A16" s="1970" t="s">
        <v>3476</v>
      </c>
      <c r="B16" s="2147">
        <v>10</v>
      </c>
      <c r="C16" s="2148"/>
      <c r="D16" s="2149">
        <f>IF(LEN(C16)=4,10,0)</f>
        <v>0</v>
      </c>
    </row>
    <row r="17" spans="1:4" ht="24.75" thickBot="1">
      <c r="A17" s="1970" t="s">
        <v>3477</v>
      </c>
      <c r="B17" s="2151">
        <v>10</v>
      </c>
      <c r="C17" s="2152"/>
      <c r="D17" s="2153">
        <f>IF(LEN(C17)=4,10,0)</f>
        <v>0</v>
      </c>
    </row>
    <row r="18" spans="1:4">
      <c r="A18" s="2146" t="s">
        <v>3502</v>
      </c>
      <c r="B18" s="2147">
        <v>2</v>
      </c>
      <c r="C18" s="2148"/>
      <c r="D18" s="2149">
        <f>IF(LEN(C18)=4,2,0)</f>
        <v>0</v>
      </c>
    </row>
    <row r="19" spans="1:4" ht="15.75" thickBot="1">
      <c r="A19" s="2150" t="s">
        <v>3503</v>
      </c>
      <c r="B19" s="2151">
        <v>2</v>
      </c>
      <c r="C19" s="2152"/>
      <c r="D19" s="2153">
        <f>IF(LEN(C19)=4,2,0)</f>
        <v>0</v>
      </c>
    </row>
    <row r="20" spans="1:4">
      <c r="A20" s="2146" t="s">
        <v>3504</v>
      </c>
      <c r="B20" s="2147">
        <v>5</v>
      </c>
      <c r="C20" s="2148"/>
      <c r="D20" s="2149">
        <f>IF(LEN(C20)=4,5,0)</f>
        <v>0</v>
      </c>
    </row>
    <row r="21" spans="1:4" ht="15.75" thickBot="1">
      <c r="A21" s="2150" t="s">
        <v>3505</v>
      </c>
      <c r="B21" s="2151">
        <v>2</v>
      </c>
      <c r="C21" s="2152"/>
      <c r="D21" s="2153">
        <f>IF(LEN(C21)=4,2,0)</f>
        <v>0</v>
      </c>
    </row>
    <row r="22" spans="1:4">
      <c r="A22" s="2146" t="s">
        <v>3523</v>
      </c>
      <c r="B22" s="2147">
        <v>3</v>
      </c>
      <c r="C22" s="2148"/>
      <c r="D22" s="2149">
        <f>IF(LEN(C22)=4,3,0)</f>
        <v>0</v>
      </c>
    </row>
    <row r="23" spans="1:4">
      <c r="A23" s="2155" t="s">
        <v>3530</v>
      </c>
      <c r="B23" s="2159">
        <v>5</v>
      </c>
      <c r="C23" s="2157"/>
      <c r="D23" s="2158">
        <f>IF(LEN(C23)=4,5,0)</f>
        <v>0</v>
      </c>
    </row>
    <row r="24" spans="1:4">
      <c r="A24" s="2155" t="s">
        <v>3525</v>
      </c>
      <c r="B24" s="2159">
        <v>20</v>
      </c>
      <c r="C24" s="2157"/>
      <c r="D24" s="2158">
        <f>IF(LEN(C24)=4,20,0)</f>
        <v>0</v>
      </c>
    </row>
    <row r="25" spans="1:4">
      <c r="A25" s="2155" t="s">
        <v>3526</v>
      </c>
      <c r="B25" s="2159">
        <v>3</v>
      </c>
      <c r="C25" s="2157"/>
      <c r="D25" s="2158">
        <f>IF(LEN(C25)=4,3,0)</f>
        <v>0</v>
      </c>
    </row>
    <row r="26" spans="1:4" ht="15.75" thickBot="1">
      <c r="A26" s="2150" t="s">
        <v>3527</v>
      </c>
      <c r="B26" s="2151">
        <v>1</v>
      </c>
      <c r="C26" s="2152"/>
      <c r="D26" s="2153">
        <f>IF(LEN(C26)=4,1,0)</f>
        <v>0</v>
      </c>
    </row>
    <row r="27" spans="1:4">
      <c r="A27" s="2146" t="s">
        <v>3511</v>
      </c>
      <c r="B27" s="2147">
        <v>1</v>
      </c>
      <c r="C27" s="2148"/>
      <c r="D27" s="2149">
        <f>IF(LEN(C27)=4,1,0)</f>
        <v>0</v>
      </c>
    </row>
    <row r="28" spans="1:4">
      <c r="A28" s="2155" t="s">
        <v>3512</v>
      </c>
      <c r="B28" s="2159">
        <v>4</v>
      </c>
      <c r="C28" s="2157"/>
      <c r="D28" s="2158">
        <f>IF(LEN(C28)=4,4,0)</f>
        <v>0</v>
      </c>
    </row>
    <row r="29" spans="1:4" ht="15.75" thickBot="1">
      <c r="A29" s="2150" t="s">
        <v>3513</v>
      </c>
      <c r="B29" s="2151">
        <v>1</v>
      </c>
      <c r="C29" s="2152"/>
      <c r="D29" s="2153">
        <f>IF(LEN(C29)=4,1,0)</f>
        <v>0</v>
      </c>
    </row>
    <row r="30" spans="1:4">
      <c r="A30" s="2146" t="s">
        <v>3515</v>
      </c>
      <c r="B30" s="2147">
        <v>2</v>
      </c>
      <c r="C30" s="2148"/>
      <c r="D30" s="2149">
        <f>IF(LEN(C30)=4,2,0)</f>
        <v>0</v>
      </c>
    </row>
    <row r="31" spans="1:4" ht="15.75" thickBot="1">
      <c r="A31" s="2150" t="s">
        <v>3516</v>
      </c>
      <c r="B31" s="2151">
        <v>1</v>
      </c>
      <c r="C31" s="2152"/>
      <c r="D31" s="2153">
        <f>IF(LEN(C31)=4,1,0)</f>
        <v>0</v>
      </c>
    </row>
    <row r="32" spans="1:4">
      <c r="A32" s="2146" t="s">
        <v>3517</v>
      </c>
      <c r="B32" s="2147">
        <v>1</v>
      </c>
      <c r="C32" s="2148"/>
      <c r="D32" s="2149">
        <f>IF(LEN(C32)=4,1,0)</f>
        <v>0</v>
      </c>
    </row>
    <row r="33" spans="1:4" ht="15.75" thickBot="1">
      <c r="A33" s="2150" t="s">
        <v>3518</v>
      </c>
      <c r="B33" s="2151">
        <v>4</v>
      </c>
      <c r="C33" s="2152"/>
      <c r="D33" s="2153">
        <f>IF(LEN(C33)=4,4,0)</f>
        <v>0</v>
      </c>
    </row>
    <row r="34" spans="1:4">
      <c r="A34" s="2244" t="s">
        <v>3519</v>
      </c>
      <c r="B34" s="2245">
        <v>4</v>
      </c>
      <c r="C34" s="2166"/>
      <c r="D34" s="2166">
        <f>IF(LEN(C34)=4,4,0)</f>
        <v>0</v>
      </c>
    </row>
    <row r="35" spans="1:4">
      <c r="A35" s="2246" t="s">
        <v>3435</v>
      </c>
      <c r="B35" s="2247">
        <v>2</v>
      </c>
      <c r="C35" s="2157"/>
      <c r="D35" s="2157">
        <f>IF(LEN(C35)=4,2,0)</f>
        <v>0</v>
      </c>
    </row>
    <row r="36" spans="1:4" ht="15.75" thickBot="1">
      <c r="A36" s="2248" t="s">
        <v>3436</v>
      </c>
      <c r="B36" s="2249">
        <v>2</v>
      </c>
      <c r="C36" s="2162"/>
      <c r="D36" s="2162">
        <f>IF(LEN(C36)=4,2,0)</f>
        <v>0</v>
      </c>
    </row>
    <row r="37" spans="1:4" ht="15.75">
      <c r="A37" s="1967" t="s">
        <v>3438</v>
      </c>
      <c r="B37" s="2182">
        <v>100</v>
      </c>
      <c r="C37" s="2148" t="s">
        <v>2168</v>
      </c>
      <c r="D37" s="2149"/>
    </row>
    <row r="38" spans="1:4" ht="16.5" thickBot="1">
      <c r="A38" s="2169" t="s">
        <v>3439</v>
      </c>
      <c r="B38" s="2184">
        <v>100</v>
      </c>
      <c r="C38" s="2152" t="s">
        <v>2168</v>
      </c>
      <c r="D38" s="2153">
        <f>SUM(D14:D36)</f>
        <v>0</v>
      </c>
    </row>
    <row r="39" spans="1:4" ht="16.5" thickBot="1">
      <c r="A39" s="3843" t="s">
        <v>3621</v>
      </c>
      <c r="B39" s="3844"/>
      <c r="C39" s="3845"/>
      <c r="D39" s="2290"/>
    </row>
    <row r="44" spans="1:4" ht="72" customHeight="1">
      <c r="A44" s="3846" t="s">
        <v>3728</v>
      </c>
      <c r="B44" s="3846"/>
      <c r="C44" s="3846"/>
    </row>
  </sheetData>
  <mergeCells count="4">
    <mergeCell ref="A1:B1"/>
    <mergeCell ref="A12:B12"/>
    <mergeCell ref="A39:C39"/>
    <mergeCell ref="A44:C44"/>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37">
      <formula1>0</formula1>
      <formula2>100</formula2>
    </dataValidation>
  </dataValidations>
  <pageMargins left="0.7" right="0.7" top="0.75" bottom="0.75" header="0.3" footer="0.3"/>
  <pageSetup paperSize="9" orientation="portrait" r:id="rId1"/>
  <legacyDrawing r:id="rId2"/>
</worksheet>
</file>

<file path=xl/worksheets/sheet1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2"/>
  <sheetViews>
    <sheetView topLeftCell="A28" workbookViewId="0">
      <selection activeCell="A42" sqref="A42:C42"/>
    </sheetView>
  </sheetViews>
  <sheetFormatPr defaultRowHeight="15"/>
  <cols>
    <col min="1" max="1" width="85.85546875" bestFit="1" customWidth="1"/>
    <col min="2" max="2" width="26.85546875" bestFit="1" customWidth="1"/>
    <col min="3" max="3" width="10.85546875" bestFit="1" customWidth="1"/>
    <col min="4" max="4" width="7.140625" bestFit="1" customWidth="1"/>
  </cols>
  <sheetData>
    <row r="1" spans="1:4">
      <c r="A1" s="3841" t="s">
        <v>29</v>
      </c>
      <c r="B1" s="3842"/>
      <c r="C1" s="2222"/>
      <c r="D1" s="2222"/>
    </row>
    <row r="2" spans="1:4">
      <c r="A2" s="1960" t="s">
        <v>30</v>
      </c>
      <c r="B2" s="1961" t="s">
        <v>3531</v>
      </c>
      <c r="C2" s="2222"/>
      <c r="D2" s="2222"/>
    </row>
    <row r="3" spans="1:4">
      <c r="A3" s="1960" t="s">
        <v>31</v>
      </c>
      <c r="B3" s="1962" t="s">
        <v>3304</v>
      </c>
      <c r="C3" s="2222"/>
      <c r="D3" s="2222"/>
    </row>
    <row r="4" spans="1:4">
      <c r="A4" s="1960" t="s">
        <v>32</v>
      </c>
      <c r="B4" s="1961">
        <v>1</v>
      </c>
      <c r="C4" s="2222"/>
      <c r="D4" s="2222"/>
    </row>
    <row r="5" spans="1:4">
      <c r="A5" s="1960" t="s">
        <v>33</v>
      </c>
      <c r="B5" s="1963"/>
      <c r="C5" s="2222"/>
      <c r="D5" s="2222"/>
    </row>
    <row r="6" spans="1:4">
      <c r="A6" s="1960" t="s">
        <v>34</v>
      </c>
      <c r="B6" s="1963"/>
      <c r="C6" s="2222"/>
      <c r="D6" s="2222"/>
    </row>
    <row r="7" spans="1:4">
      <c r="A7" s="1960" t="s">
        <v>35</v>
      </c>
      <c r="B7" s="1963"/>
      <c r="C7" s="2222"/>
      <c r="D7" s="2222"/>
    </row>
    <row r="8" spans="1:4">
      <c r="A8" s="1960" t="s">
        <v>36</v>
      </c>
      <c r="B8" s="1964"/>
      <c r="C8" s="2222"/>
      <c r="D8" s="2222"/>
    </row>
    <row r="9" spans="1:4" ht="16.5" thickBot="1">
      <c r="A9" s="1965" t="s">
        <v>198</v>
      </c>
      <c r="B9" s="1966"/>
      <c r="C9" s="2222"/>
      <c r="D9" s="2222"/>
    </row>
    <row r="10" spans="1:4">
      <c r="A10" s="200"/>
      <c r="B10" s="200"/>
      <c r="C10" s="2222"/>
      <c r="D10" s="2222"/>
    </row>
    <row r="11" spans="1:4" ht="36.75" customHeight="1" thickBot="1">
      <c r="A11" s="2139" t="s">
        <v>3411</v>
      </c>
      <c r="B11" s="200"/>
      <c r="C11" s="2222"/>
      <c r="D11" s="2222"/>
    </row>
    <row r="12" spans="1:4" ht="15.75" thickBot="1">
      <c r="A12" s="2250" t="s">
        <v>3532</v>
      </c>
      <c r="B12" s="2251"/>
      <c r="C12" s="2222"/>
      <c r="D12" s="2222"/>
    </row>
    <row r="13" spans="1:4" ht="24.75" thickBot="1">
      <c r="A13" s="2252" t="s">
        <v>3298</v>
      </c>
      <c r="B13" s="2253" t="s">
        <v>3413</v>
      </c>
      <c r="C13" s="2189" t="s">
        <v>3414</v>
      </c>
      <c r="D13" s="2190" t="s">
        <v>3415</v>
      </c>
    </row>
    <row r="14" spans="1:4">
      <c r="A14" s="2232" t="s">
        <v>3416</v>
      </c>
      <c r="B14" s="2233">
        <v>10</v>
      </c>
      <c r="C14" s="2148"/>
      <c r="D14" s="2149">
        <f>IF(LEN(C14)=4,10,0)</f>
        <v>0</v>
      </c>
    </row>
    <row r="15" spans="1:4" ht="15.75" thickBot="1">
      <c r="A15" s="2234" t="s">
        <v>3417</v>
      </c>
      <c r="B15" s="2235">
        <v>10</v>
      </c>
      <c r="C15" s="2152"/>
      <c r="D15" s="2153">
        <f>IF(LEN(C15)=4,10,0)</f>
        <v>0</v>
      </c>
    </row>
    <row r="16" spans="1:4">
      <c r="A16" s="2232" t="s">
        <v>3533</v>
      </c>
      <c r="B16" s="2254">
        <v>5</v>
      </c>
      <c r="C16" s="2148"/>
      <c r="D16" s="2149">
        <f>IF(LEN(C16)=4,5,0)</f>
        <v>0</v>
      </c>
    </row>
    <row r="17" spans="1:4">
      <c r="A17" s="2236" t="s">
        <v>3534</v>
      </c>
      <c r="B17" s="2255">
        <v>3</v>
      </c>
      <c r="C17" s="2157"/>
      <c r="D17" s="2158">
        <f>IF(LEN(C17)=4,3,0)</f>
        <v>0</v>
      </c>
    </row>
    <row r="18" spans="1:4" ht="15.75" thickBot="1">
      <c r="A18" s="2234" t="s">
        <v>3535</v>
      </c>
      <c r="B18" s="2256">
        <v>3</v>
      </c>
      <c r="C18" s="2152"/>
      <c r="D18" s="2153">
        <f>IF(LEN(C18)=4,3,0)</f>
        <v>0</v>
      </c>
    </row>
    <row r="19" spans="1:4">
      <c r="A19" s="2232" t="s">
        <v>3536</v>
      </c>
      <c r="B19" s="2233">
        <v>5</v>
      </c>
      <c r="C19" s="2148"/>
      <c r="D19" s="2149">
        <f>IF(LEN(C19)=4,5,0)</f>
        <v>0</v>
      </c>
    </row>
    <row r="20" spans="1:4">
      <c r="A20" s="2236" t="s">
        <v>3537</v>
      </c>
      <c r="B20" s="2237">
        <v>3</v>
      </c>
      <c r="C20" s="2157"/>
      <c r="D20" s="2158">
        <f>IF(LEN(C20)=4,3,0)</f>
        <v>0</v>
      </c>
    </row>
    <row r="21" spans="1:4" ht="15.75" thickBot="1">
      <c r="A21" s="2234" t="s">
        <v>3538</v>
      </c>
      <c r="B21" s="2235">
        <v>3</v>
      </c>
      <c r="C21" s="2152"/>
      <c r="D21" s="2153">
        <f>IF(LEN(C21)=4,3,0)</f>
        <v>0</v>
      </c>
    </row>
    <row r="22" spans="1:4" ht="15.75" customHeight="1">
      <c r="A22" s="2232" t="s">
        <v>3539</v>
      </c>
      <c r="B22" s="2254">
        <v>5</v>
      </c>
      <c r="C22" s="2148"/>
      <c r="D22" s="2149">
        <f>IF(LEN(C22)=4,5,0)</f>
        <v>0</v>
      </c>
    </row>
    <row r="23" spans="1:4">
      <c r="A23" s="2236" t="s">
        <v>3540</v>
      </c>
      <c r="B23" s="2255">
        <v>3</v>
      </c>
      <c r="C23" s="2157"/>
      <c r="D23" s="2158">
        <f>IF(LEN(C23)=4,3,0)</f>
        <v>0</v>
      </c>
    </row>
    <row r="24" spans="1:4" ht="15.75" thickBot="1">
      <c r="A24" s="2234" t="s">
        <v>3541</v>
      </c>
      <c r="B24" s="2256">
        <v>3</v>
      </c>
      <c r="C24" s="2152"/>
      <c r="D24" s="2153">
        <f>IF(LEN(C24)=4,3,0)</f>
        <v>0</v>
      </c>
    </row>
    <row r="25" spans="1:4">
      <c r="A25" s="2232" t="s">
        <v>3427</v>
      </c>
      <c r="B25" s="2233">
        <v>4</v>
      </c>
      <c r="C25" s="2148"/>
      <c r="D25" s="2149">
        <f>IF(LEN(C25)=4,4,0)</f>
        <v>0</v>
      </c>
    </row>
    <row r="26" spans="1:4" ht="15.75" thickBot="1">
      <c r="A26" s="2231" t="s">
        <v>3542</v>
      </c>
      <c r="B26" s="2257">
        <v>6</v>
      </c>
      <c r="C26" s="2162"/>
      <c r="D26" s="2163">
        <f>IF(LEN(C26)=4,6,0)</f>
        <v>0</v>
      </c>
    </row>
    <row r="27" spans="1:4">
      <c r="A27" s="2200" t="s">
        <v>3430</v>
      </c>
      <c r="B27" s="2233">
        <v>5</v>
      </c>
      <c r="C27" s="2148"/>
      <c r="D27" s="2149">
        <f>IF(LEN(C27)=4,5,0)</f>
        <v>0</v>
      </c>
    </row>
    <row r="28" spans="1:4" ht="15.75" customHeight="1" thickBot="1">
      <c r="A28" s="2202" t="s">
        <v>3431</v>
      </c>
      <c r="B28" s="2235">
        <v>4</v>
      </c>
      <c r="C28" s="2152"/>
      <c r="D28" s="2153">
        <f>IF(LEN(C28)=4,4,0)</f>
        <v>0</v>
      </c>
    </row>
    <row r="29" spans="1:4">
      <c r="A29" s="2232" t="s">
        <v>3543</v>
      </c>
      <c r="B29" s="2233">
        <v>6</v>
      </c>
      <c r="C29" s="2148"/>
      <c r="D29" s="2149">
        <f>IF(LEN(C29)=4,6,0)</f>
        <v>0</v>
      </c>
    </row>
    <row r="30" spans="1:4">
      <c r="A30" s="2236" t="s">
        <v>3544</v>
      </c>
      <c r="B30" s="2237">
        <v>5</v>
      </c>
      <c r="C30" s="2157"/>
      <c r="D30" s="2158">
        <f>IF(LEN(C30)=4,5,0)</f>
        <v>0</v>
      </c>
    </row>
    <row r="31" spans="1:4" ht="15.75" thickBot="1">
      <c r="A31" s="2234" t="s">
        <v>3545</v>
      </c>
      <c r="B31" s="2235">
        <v>5</v>
      </c>
      <c r="C31" s="2152"/>
      <c r="D31" s="2153">
        <f>IF(LEN(C31)=4,5,0)</f>
        <v>0</v>
      </c>
    </row>
    <row r="32" spans="1:4">
      <c r="A32" s="2229" t="s">
        <v>3435</v>
      </c>
      <c r="B32" s="2258">
        <v>4</v>
      </c>
      <c r="C32" s="2166"/>
      <c r="D32" s="2167">
        <f>IF(LEN(C32)=4,4,0)</f>
        <v>0</v>
      </c>
    </row>
    <row r="33" spans="1:4">
      <c r="A33" s="2236" t="s">
        <v>3436</v>
      </c>
      <c r="B33" s="2237">
        <v>4</v>
      </c>
      <c r="C33" s="2157"/>
      <c r="D33" s="2158">
        <f>IF(LEN(C33)=4,4,0)</f>
        <v>0</v>
      </c>
    </row>
    <row r="34" spans="1:4" ht="15.75" thickBot="1">
      <c r="A34" s="2234" t="s">
        <v>3437</v>
      </c>
      <c r="B34" s="2235">
        <v>4</v>
      </c>
      <c r="C34" s="2152"/>
      <c r="D34" s="2153">
        <f>IF(LEN(C34)=4,4,0)</f>
        <v>0</v>
      </c>
    </row>
    <row r="35" spans="1:4" ht="15.75">
      <c r="A35" s="2203" t="s">
        <v>3438</v>
      </c>
      <c r="B35" s="2239">
        <v>100</v>
      </c>
      <c r="C35" s="2157" t="s">
        <v>2168</v>
      </c>
      <c r="D35" s="2149"/>
    </row>
    <row r="36" spans="1:4" ht="16.5" thickBot="1">
      <c r="A36" s="2206" t="s">
        <v>3439</v>
      </c>
      <c r="B36" s="2240">
        <v>100</v>
      </c>
      <c r="C36" s="2152" t="s">
        <v>2168</v>
      </c>
      <c r="D36" s="2153">
        <f>SUM(D14:D34)</f>
        <v>0</v>
      </c>
    </row>
    <row r="37" spans="1:4" ht="16.5" thickBot="1">
      <c r="A37" s="3843" t="s">
        <v>3621</v>
      </c>
      <c r="B37" s="3844"/>
      <c r="C37" s="3845"/>
      <c r="D37" s="2290"/>
    </row>
    <row r="42" spans="1:4" ht="61.5" customHeight="1">
      <c r="A42" s="3846" t="s">
        <v>3728</v>
      </c>
      <c r="B42" s="3846"/>
      <c r="C42" s="3846"/>
    </row>
  </sheetData>
  <mergeCells count="3">
    <mergeCell ref="A1:B1"/>
    <mergeCell ref="A37:C37"/>
    <mergeCell ref="A42:C42"/>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35">
      <formula1>0</formula1>
      <formula2>100</formula2>
    </dataValidation>
  </dataValidations>
  <pageMargins left="0.7" right="0.7" top="0.75" bottom="0.75" header="0.3" footer="0.3"/>
  <pageSetup paperSize="9" orientation="portrait" r:id="rId1"/>
  <legacyDrawing r:id="rId2"/>
</worksheet>
</file>

<file path=xl/worksheets/sheet1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50"/>
  <sheetViews>
    <sheetView workbookViewId="0">
      <selection sqref="A1:XFD1048576"/>
    </sheetView>
  </sheetViews>
  <sheetFormatPr defaultRowHeight="15"/>
  <cols>
    <col min="1" max="1" width="88.5703125" customWidth="1"/>
    <col min="2" max="2" width="21.5703125" bestFit="1" customWidth="1"/>
    <col min="3" max="3" width="10.85546875" bestFit="1" customWidth="1"/>
    <col min="4" max="4" width="13.85546875" customWidth="1"/>
  </cols>
  <sheetData>
    <row r="1" spans="1:4">
      <c r="A1" s="3841" t="s">
        <v>29</v>
      </c>
      <c r="B1" s="3842"/>
      <c r="C1" s="2222"/>
      <c r="D1" s="2222"/>
    </row>
    <row r="2" spans="1:4">
      <c r="A2" s="1960" t="s">
        <v>30</v>
      </c>
      <c r="B2" s="1961" t="s">
        <v>3546</v>
      </c>
      <c r="C2" s="2222"/>
      <c r="D2" s="2222"/>
    </row>
    <row r="3" spans="1:4">
      <c r="A3" s="1960" t="s">
        <v>31</v>
      </c>
      <c r="B3" s="1962" t="s">
        <v>3305</v>
      </c>
      <c r="C3" s="2222"/>
      <c r="D3" s="2222"/>
    </row>
    <row r="4" spans="1:4">
      <c r="A4" s="1960" t="s">
        <v>32</v>
      </c>
      <c r="B4" s="1961">
        <v>2</v>
      </c>
      <c r="C4" s="2222"/>
      <c r="D4" s="2222"/>
    </row>
    <row r="5" spans="1:4">
      <c r="A5" s="1960" t="s">
        <v>33</v>
      </c>
      <c r="B5" s="1963"/>
      <c r="C5" s="2222"/>
      <c r="D5" s="2222"/>
    </row>
    <row r="6" spans="1:4">
      <c r="A6" s="1960" t="s">
        <v>34</v>
      </c>
      <c r="B6" s="1963"/>
      <c r="C6" s="2222"/>
      <c r="D6" s="2222"/>
    </row>
    <row r="7" spans="1:4">
      <c r="A7" s="1960" t="s">
        <v>35</v>
      </c>
      <c r="B7" s="1963"/>
      <c r="C7" s="2222"/>
      <c r="D7" s="2222"/>
    </row>
    <row r="8" spans="1:4">
      <c r="A8" s="1960" t="s">
        <v>36</v>
      </c>
      <c r="B8" s="1964"/>
      <c r="C8" s="2222"/>
      <c r="D8" s="2222"/>
    </row>
    <row r="9" spans="1:4" ht="16.5" thickBot="1">
      <c r="A9" s="1965" t="s">
        <v>198</v>
      </c>
      <c r="B9" s="1966"/>
      <c r="C9" s="2222"/>
      <c r="D9" s="2222"/>
    </row>
    <row r="10" spans="1:4">
      <c r="A10" s="200"/>
      <c r="B10" s="200"/>
      <c r="C10" s="2222"/>
      <c r="D10" s="2222"/>
    </row>
    <row r="11" spans="1:4" ht="27.75" customHeight="1" thickBot="1">
      <c r="A11" s="2139" t="s">
        <v>3411</v>
      </c>
      <c r="B11" s="200"/>
      <c r="C11" s="2222"/>
      <c r="D11" s="2222"/>
    </row>
    <row r="12" spans="1:4" ht="15.75" thickBot="1">
      <c r="A12" s="3855" t="s">
        <v>3547</v>
      </c>
      <c r="B12" s="3856"/>
      <c r="C12" s="2222"/>
      <c r="D12" s="2222"/>
    </row>
    <row r="13" spans="1:4" ht="24.75" thickBot="1">
      <c r="A13" s="2259" t="s">
        <v>3298</v>
      </c>
      <c r="B13" s="2260" t="s">
        <v>3548</v>
      </c>
      <c r="C13" s="2189" t="s">
        <v>3414</v>
      </c>
      <c r="D13" s="2190" t="s">
        <v>3415</v>
      </c>
    </row>
    <row r="14" spans="1:4">
      <c r="A14" s="2232" t="s">
        <v>3549</v>
      </c>
      <c r="B14" s="2261">
        <v>3</v>
      </c>
      <c r="C14" s="2148"/>
      <c r="D14" s="2149">
        <f>IF(LEN(C14)=4,3,0)</f>
        <v>0</v>
      </c>
    </row>
    <row r="15" spans="1:4">
      <c r="A15" s="2236" t="s">
        <v>3550</v>
      </c>
      <c r="B15" s="2262">
        <v>3</v>
      </c>
      <c r="C15" s="2157"/>
      <c r="D15" s="2158">
        <f>IF(LEN(C15)=4,3,0)</f>
        <v>0</v>
      </c>
    </row>
    <row r="16" spans="1:4">
      <c r="A16" s="2236" t="s">
        <v>3551</v>
      </c>
      <c r="B16" s="2262">
        <v>3</v>
      </c>
      <c r="C16" s="2157"/>
      <c r="D16" s="2158">
        <f>IF(LEN(C16)=4,3,0)</f>
        <v>0</v>
      </c>
    </row>
    <row r="17" spans="1:4">
      <c r="A17" s="2236" t="s">
        <v>3552</v>
      </c>
      <c r="B17" s="2262">
        <v>3</v>
      </c>
      <c r="C17" s="2157"/>
      <c r="D17" s="2158">
        <f>IF(LEN(C17)=4,3,0)</f>
        <v>0</v>
      </c>
    </row>
    <row r="18" spans="1:4" ht="15.75" thickBot="1">
      <c r="A18" s="2234" t="s">
        <v>3553</v>
      </c>
      <c r="B18" s="2263">
        <v>3</v>
      </c>
      <c r="C18" s="2152"/>
      <c r="D18" s="2153">
        <f>IF(LEN(C18)=4,3,0)</f>
        <v>0</v>
      </c>
    </row>
    <row r="19" spans="1:4">
      <c r="A19" s="2232" t="s">
        <v>3416</v>
      </c>
      <c r="B19" s="2261">
        <v>10</v>
      </c>
      <c r="C19" s="2148"/>
      <c r="D19" s="2149">
        <f>IF(LEN(C19)=4,10,0)</f>
        <v>0</v>
      </c>
    </row>
    <row r="20" spans="1:4" ht="15.75" thickBot="1">
      <c r="A20" s="2234" t="s">
        <v>3554</v>
      </c>
      <c r="B20" s="2263">
        <v>15</v>
      </c>
      <c r="C20" s="2152"/>
      <c r="D20" s="2153">
        <f>IF(LEN(C20)=4,15,0)</f>
        <v>0</v>
      </c>
    </row>
    <row r="21" spans="1:4">
      <c r="A21" s="2232" t="s">
        <v>3555</v>
      </c>
      <c r="B21" s="2261">
        <v>4</v>
      </c>
      <c r="C21" s="2148"/>
      <c r="D21" s="2149"/>
    </row>
    <row r="22" spans="1:4">
      <c r="A22" s="2236" t="s">
        <v>3556</v>
      </c>
      <c r="B22" s="2262">
        <v>2</v>
      </c>
      <c r="C22" s="2157"/>
      <c r="D22" s="2158"/>
    </row>
    <row r="23" spans="1:4" ht="15.75" thickBot="1">
      <c r="A23" s="2234" t="s">
        <v>3420</v>
      </c>
      <c r="B23" s="2263">
        <v>2</v>
      </c>
      <c r="C23" s="2152"/>
      <c r="D23" s="2153"/>
    </row>
    <row r="24" spans="1:4">
      <c r="A24" s="2232" t="s">
        <v>3557</v>
      </c>
      <c r="B24" s="2261">
        <v>4</v>
      </c>
      <c r="C24" s="2148"/>
      <c r="D24" s="2149"/>
    </row>
    <row r="25" spans="1:4">
      <c r="A25" s="2236" t="s">
        <v>3558</v>
      </c>
      <c r="B25" s="2262">
        <v>2</v>
      </c>
      <c r="C25" s="2157"/>
      <c r="D25" s="2158"/>
    </row>
    <row r="26" spans="1:4" ht="15.75" thickBot="1">
      <c r="A26" s="2234" t="s">
        <v>3423</v>
      </c>
      <c r="B26" s="2263">
        <v>2</v>
      </c>
      <c r="C26" s="2152"/>
      <c r="D26" s="2153"/>
    </row>
    <row r="27" spans="1:4">
      <c r="A27" s="2232" t="s">
        <v>3559</v>
      </c>
      <c r="B27" s="2261">
        <v>6</v>
      </c>
      <c r="C27" s="2148"/>
      <c r="D27" s="2149"/>
    </row>
    <row r="28" spans="1:4">
      <c r="A28" s="2236" t="s">
        <v>3560</v>
      </c>
      <c r="B28" s="2262">
        <v>4</v>
      </c>
      <c r="C28" s="2157"/>
      <c r="D28" s="2158"/>
    </row>
    <row r="29" spans="1:4" ht="15.75" thickBot="1">
      <c r="A29" s="2234" t="s">
        <v>3426</v>
      </c>
      <c r="B29" s="2263">
        <v>4</v>
      </c>
      <c r="C29" s="2152"/>
      <c r="D29" s="2153"/>
    </row>
    <row r="30" spans="1:4">
      <c r="A30" s="2232" t="s">
        <v>3427</v>
      </c>
      <c r="B30" s="2261">
        <v>1</v>
      </c>
      <c r="C30" s="2148"/>
      <c r="D30" s="2149">
        <f>IF(LEN(C30)=4,1,0)</f>
        <v>0</v>
      </c>
    </row>
    <row r="31" spans="1:4">
      <c r="A31" s="2236" t="s">
        <v>3428</v>
      </c>
      <c r="B31" s="2262">
        <v>1</v>
      </c>
      <c r="C31" s="2157"/>
      <c r="D31" s="2158">
        <f>IF(LEN(C31)=4,1,0)</f>
        <v>0</v>
      </c>
    </row>
    <row r="32" spans="1:4">
      <c r="A32" s="2201" t="s">
        <v>3561</v>
      </c>
      <c r="B32" s="2262">
        <v>2</v>
      </c>
      <c r="C32" s="2157"/>
      <c r="D32" s="2158"/>
    </row>
    <row r="33" spans="1:4" ht="24">
      <c r="A33" s="2201" t="s">
        <v>3562</v>
      </c>
      <c r="B33" s="2262">
        <v>3</v>
      </c>
      <c r="C33" s="2157"/>
      <c r="D33" s="2158"/>
    </row>
    <row r="34" spans="1:4" ht="24">
      <c r="A34" s="2201" t="s">
        <v>3563</v>
      </c>
      <c r="B34" s="2262">
        <v>3</v>
      </c>
      <c r="C34" s="2157"/>
      <c r="D34" s="2158"/>
    </row>
    <row r="35" spans="1:4" ht="24">
      <c r="A35" s="2201" t="s">
        <v>3564</v>
      </c>
      <c r="B35" s="2262">
        <v>4</v>
      </c>
      <c r="C35" s="2157"/>
      <c r="D35" s="2158"/>
    </row>
    <row r="36" spans="1:4" ht="24">
      <c r="A36" s="2201" t="s">
        <v>3565</v>
      </c>
      <c r="B36" s="2262">
        <v>1</v>
      </c>
      <c r="C36" s="2157"/>
      <c r="D36" s="2158">
        <f>IF(LEN(C36)=4,1,0)</f>
        <v>0</v>
      </c>
    </row>
    <row r="37" spans="1:4">
      <c r="A37" s="2236" t="s">
        <v>3566</v>
      </c>
      <c r="B37" s="2262">
        <v>4</v>
      </c>
      <c r="C37" s="2157"/>
      <c r="D37" s="2158"/>
    </row>
    <row r="38" spans="1:4">
      <c r="A38" s="2236" t="s">
        <v>3567</v>
      </c>
      <c r="B38" s="2262">
        <v>4</v>
      </c>
      <c r="C38" s="2157"/>
      <c r="D38" s="2158"/>
    </row>
    <row r="39" spans="1:4">
      <c r="A39" s="2236" t="s">
        <v>3568</v>
      </c>
      <c r="B39" s="2262">
        <v>4</v>
      </c>
      <c r="C39" s="2157"/>
      <c r="D39" s="2158"/>
    </row>
    <row r="40" spans="1:4">
      <c r="A40" s="2236" t="s">
        <v>3435</v>
      </c>
      <c r="B40" s="2262">
        <v>1</v>
      </c>
      <c r="C40" s="2157"/>
      <c r="D40" s="2158">
        <f>IF(LEN(C40)=4,1,0)</f>
        <v>0</v>
      </c>
    </row>
    <row r="41" spans="1:4">
      <c r="A41" s="2236" t="s">
        <v>3436</v>
      </c>
      <c r="B41" s="2262">
        <v>1</v>
      </c>
      <c r="C41" s="2157"/>
      <c r="D41" s="2158">
        <f>IF(LEN(C41)=4,1,0)</f>
        <v>0</v>
      </c>
    </row>
    <row r="42" spans="1:4" ht="15.75" thickBot="1">
      <c r="A42" s="2234" t="s">
        <v>3437</v>
      </c>
      <c r="B42" s="2263">
        <v>1</v>
      </c>
      <c r="C42" s="2152"/>
      <c r="D42" s="2153">
        <f>IF(LEN(C42)=4,1,0)</f>
        <v>0</v>
      </c>
    </row>
    <row r="43" spans="1:4" ht="15.75">
      <c r="A43" s="2203" t="s">
        <v>3438</v>
      </c>
      <c r="B43" s="2264">
        <v>100</v>
      </c>
      <c r="C43" s="2157" t="s">
        <v>2168</v>
      </c>
      <c r="D43" s="2149"/>
    </row>
    <row r="44" spans="1:4" ht="16.5" thickBot="1">
      <c r="A44" s="2206" t="s">
        <v>3439</v>
      </c>
      <c r="B44" s="2265">
        <v>100</v>
      </c>
      <c r="C44" s="2152" t="s">
        <v>2168</v>
      </c>
      <c r="D44" s="2153">
        <f>SUM(D14:D42)</f>
        <v>0</v>
      </c>
    </row>
    <row r="45" spans="1:4" ht="16.5" thickBot="1">
      <c r="A45" s="3857" t="s">
        <v>3621</v>
      </c>
      <c r="B45" s="3858"/>
      <c r="C45" s="3859"/>
      <c r="D45" s="2597"/>
    </row>
    <row r="50" spans="1:3" ht="51.75" customHeight="1">
      <c r="A50" s="3846" t="s">
        <v>3728</v>
      </c>
      <c r="B50" s="3846"/>
      <c r="C50" s="3846"/>
    </row>
  </sheetData>
  <mergeCells count="4">
    <mergeCell ref="A1:B1"/>
    <mergeCell ref="A12:B12"/>
    <mergeCell ref="A45:C45"/>
    <mergeCell ref="A50:C50"/>
  </mergeCells>
  <dataValidations count="8">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0 ile 100 arasında bir sayı girilecektir." prompt="0 ile 100 arasında bir sayı girilecektir." sqref="D43">
      <formula1>0</formula1>
      <formula2>100</formula2>
    </dataValidation>
    <dataValidation type="decimal" allowBlank="1" showInputMessage="1" showErrorMessage="1" prompt="0-3 arasında orantı kurularak puan verilecektir." sqref="D33:D34">
      <formula1>0</formula1>
      <formula2>3</formula2>
    </dataValidation>
    <dataValidation type="decimal" allowBlank="1" showInputMessage="1" showErrorMessage="1" prompt="0-6 arasında orantı kurularak puan verilecektir." sqref="D27">
      <formula1>0</formula1>
      <formula2>6</formula2>
    </dataValidation>
    <dataValidation type="decimal" allowBlank="1" showInputMessage="1" showErrorMessage="1" prompt="0-2 arasında orantı kurularak puan verilecektir." sqref="D22:D23 D25:D26 D32">
      <formula1>0</formula1>
      <formula2>2</formula2>
    </dataValidation>
    <dataValidation type="decimal" allowBlank="1" showInputMessage="1" showErrorMessage="1" prompt="0-4 arasında orantı kurularak puan verilecektir." sqref="D21 D24 D28:D29 D35 D37:D39">
      <formula1>0</formula1>
      <formula2>4</formula2>
    </dataValidation>
  </dataValidations>
  <pageMargins left="0.7" right="0.7" top="0.75" bottom="0.75" header="0.3" footer="0.3"/>
  <pageSetup paperSize="9" orientation="portrait" r:id="rId1"/>
  <legacyDrawing r:id="rId2"/>
</worksheet>
</file>

<file path=xl/worksheets/sheet1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2"/>
  <sheetViews>
    <sheetView topLeftCell="A13" workbookViewId="0">
      <selection activeCell="B19" sqref="B19"/>
    </sheetView>
  </sheetViews>
  <sheetFormatPr defaultRowHeight="15"/>
  <cols>
    <col min="1" max="1" width="76.7109375" bestFit="1" customWidth="1"/>
    <col min="2" max="2" width="21.140625" bestFit="1" customWidth="1"/>
    <col min="3" max="3" width="10.85546875" bestFit="1" customWidth="1"/>
    <col min="4" max="4" width="6.85546875" bestFit="1" customWidth="1"/>
  </cols>
  <sheetData>
    <row r="1" spans="1:4">
      <c r="A1" s="3841" t="s">
        <v>29</v>
      </c>
      <c r="B1" s="3842"/>
      <c r="C1" s="2222"/>
      <c r="D1" s="2222"/>
    </row>
    <row r="2" spans="1:4">
      <c r="A2" s="1960" t="s">
        <v>30</v>
      </c>
      <c r="B2" s="1961" t="s">
        <v>3569</v>
      </c>
      <c r="C2" s="2222"/>
      <c r="D2" s="2222"/>
    </row>
    <row r="3" spans="1:4" ht="25.5">
      <c r="A3" s="1960" t="s">
        <v>31</v>
      </c>
      <c r="B3" s="1962" t="s">
        <v>3570</v>
      </c>
      <c r="C3" s="2222"/>
      <c r="D3" s="2222"/>
    </row>
    <row r="4" spans="1:4">
      <c r="A4" s="1960" t="s">
        <v>32</v>
      </c>
      <c r="B4" s="1961">
        <v>1</v>
      </c>
      <c r="C4" s="2222"/>
      <c r="D4" s="2222"/>
    </row>
    <row r="5" spans="1:4">
      <c r="A5" s="1960" t="s">
        <v>33</v>
      </c>
      <c r="B5" s="1963"/>
      <c r="C5" s="2222"/>
      <c r="D5" s="2222"/>
    </row>
    <row r="6" spans="1:4">
      <c r="A6" s="1960" t="s">
        <v>34</v>
      </c>
      <c r="B6" s="1963"/>
      <c r="C6" s="2222"/>
      <c r="D6" s="2222"/>
    </row>
    <row r="7" spans="1:4">
      <c r="A7" s="1960" t="s">
        <v>35</v>
      </c>
      <c r="B7" s="1963"/>
      <c r="C7" s="2222"/>
      <c r="D7" s="2222"/>
    </row>
    <row r="8" spans="1:4">
      <c r="A8" s="1960" t="s">
        <v>36</v>
      </c>
      <c r="B8" s="1964"/>
      <c r="C8" s="2222"/>
      <c r="D8" s="2222"/>
    </row>
    <row r="9" spans="1:4" ht="16.5" thickBot="1">
      <c r="A9" s="1965" t="s">
        <v>198</v>
      </c>
      <c r="B9" s="1966"/>
      <c r="C9" s="2222"/>
      <c r="D9" s="2222"/>
    </row>
    <row r="10" spans="1:4">
      <c r="A10" s="200"/>
      <c r="B10" s="200"/>
      <c r="C10" s="2222"/>
      <c r="D10" s="2222"/>
    </row>
    <row r="11" spans="1:4" ht="15.75" thickBot="1">
      <c r="A11" s="2139" t="s">
        <v>3411</v>
      </c>
      <c r="B11" s="200"/>
      <c r="C11" s="2222"/>
      <c r="D11" s="2222"/>
    </row>
    <row r="12" spans="1:4" ht="16.5" thickTop="1" thickBot="1">
      <c r="A12" s="2266" t="s">
        <v>3571</v>
      </c>
      <c r="B12" s="2267"/>
      <c r="C12" s="2222"/>
      <c r="D12" s="2222"/>
    </row>
    <row r="13" spans="1:4" ht="25.5" thickTop="1" thickBot="1">
      <c r="A13" s="2268" t="s">
        <v>3298</v>
      </c>
      <c r="B13" s="2269" t="s">
        <v>3413</v>
      </c>
      <c r="C13" s="2189" t="s">
        <v>3414</v>
      </c>
      <c r="D13" s="2190" t="s">
        <v>3415</v>
      </c>
    </row>
    <row r="14" spans="1:4">
      <c r="A14" s="2270" t="s">
        <v>3469</v>
      </c>
      <c r="B14" s="2271">
        <v>6</v>
      </c>
      <c r="C14" s="2148"/>
      <c r="D14" s="2149">
        <f>IF(LEN(C14)=4,6,0)</f>
        <v>0</v>
      </c>
    </row>
    <row r="15" spans="1:4">
      <c r="A15" s="2272" t="s">
        <v>3572</v>
      </c>
      <c r="B15" s="2273">
        <v>6</v>
      </c>
      <c r="C15" s="2157"/>
      <c r="D15" s="2158">
        <f>IF(LEN(C15)=4,6,0)</f>
        <v>0</v>
      </c>
    </row>
    <row r="16" spans="1:4">
      <c r="A16" s="2272" t="s">
        <v>3471</v>
      </c>
      <c r="B16" s="2273">
        <v>3</v>
      </c>
      <c r="C16" s="2157"/>
      <c r="D16" s="2158">
        <f>IF(LEN(C16)=4,3,0)</f>
        <v>0</v>
      </c>
    </row>
    <row r="17" spans="1:4">
      <c r="A17" s="2272" t="s">
        <v>3878</v>
      </c>
      <c r="B17" s="2273">
        <v>3</v>
      </c>
      <c r="C17" s="2157"/>
      <c r="D17" s="2158">
        <f>IF(LEN(C17)=4,3,0)</f>
        <v>0</v>
      </c>
    </row>
    <row r="18" spans="1:4" ht="23.25" thickBot="1">
      <c r="A18" s="2274" t="s">
        <v>3573</v>
      </c>
      <c r="B18" s="2275">
        <v>2</v>
      </c>
      <c r="C18" s="2152"/>
      <c r="D18" s="2153">
        <f>IF(LEN(C18)=4,2,0)</f>
        <v>0</v>
      </c>
    </row>
    <row r="19" spans="1:4" ht="33.75">
      <c r="A19" s="2276" t="s">
        <v>3574</v>
      </c>
      <c r="B19" s="2271">
        <v>10</v>
      </c>
      <c r="C19" s="2148"/>
      <c r="D19" s="2149">
        <f>IF(LEN(C19)=4,10,0)</f>
        <v>0</v>
      </c>
    </row>
    <row r="20" spans="1:4" ht="45.75" thickBot="1">
      <c r="A20" s="2277" t="s">
        <v>3575</v>
      </c>
      <c r="B20" s="2275">
        <v>15</v>
      </c>
      <c r="C20" s="2152"/>
      <c r="D20" s="2153">
        <f>IF(LEN(C20)=4,15,0)</f>
        <v>0</v>
      </c>
    </row>
    <row r="21" spans="1:4">
      <c r="A21" s="2270" t="s">
        <v>3576</v>
      </c>
      <c r="B21" s="2271">
        <v>5</v>
      </c>
      <c r="C21" s="2148"/>
      <c r="D21" s="2149">
        <f>IF(LEN(C21)=4,5,0)</f>
        <v>0</v>
      </c>
    </row>
    <row r="22" spans="1:4">
      <c r="A22" s="2272" t="s">
        <v>3577</v>
      </c>
      <c r="B22" s="2273">
        <v>3</v>
      </c>
      <c r="C22" s="2157"/>
      <c r="D22" s="2158">
        <f>IF(LEN(C22)=4,3,0)</f>
        <v>0</v>
      </c>
    </row>
    <row r="23" spans="1:4" ht="22.5">
      <c r="A23" s="2272" t="s">
        <v>3578</v>
      </c>
      <c r="B23" s="2273">
        <v>5</v>
      </c>
      <c r="C23" s="2157"/>
      <c r="D23" s="2158">
        <f>IF(LEN(C23)=4,5,0)</f>
        <v>0</v>
      </c>
    </row>
    <row r="24" spans="1:4">
      <c r="A24" s="2272" t="s">
        <v>3579</v>
      </c>
      <c r="B24" s="2273">
        <v>4</v>
      </c>
      <c r="C24" s="2157"/>
      <c r="D24" s="2158">
        <f>IF(LEN(C24)=4,4,0)</f>
        <v>0</v>
      </c>
    </row>
    <row r="25" spans="1:4" ht="15.75" thickBot="1">
      <c r="A25" s="2274" t="s">
        <v>3580</v>
      </c>
      <c r="B25" s="2275">
        <v>3</v>
      </c>
      <c r="C25" s="2152"/>
      <c r="D25" s="2153">
        <f>IF(LEN(C25)=4,3,0)</f>
        <v>0</v>
      </c>
    </row>
    <row r="26" spans="1:4">
      <c r="A26" s="2270" t="s">
        <v>3581</v>
      </c>
      <c r="B26" s="2271">
        <v>2</v>
      </c>
      <c r="C26" s="2148"/>
      <c r="D26" s="2149">
        <f>IF(LEN(C26)=4,2,0)</f>
        <v>0</v>
      </c>
    </row>
    <row r="27" spans="1:4">
      <c r="A27" s="2272" t="s">
        <v>3582</v>
      </c>
      <c r="B27" s="2273">
        <v>2</v>
      </c>
      <c r="C27" s="2157"/>
      <c r="D27" s="2158">
        <f>IF(LEN(C27)=4,2,0)</f>
        <v>0</v>
      </c>
    </row>
    <row r="28" spans="1:4">
      <c r="A28" s="2272" t="s">
        <v>3583</v>
      </c>
      <c r="B28" s="2273">
        <v>2</v>
      </c>
      <c r="C28" s="2157"/>
      <c r="D28" s="2158">
        <f>IF(LEN(C28)=4,2,0)</f>
        <v>0</v>
      </c>
    </row>
    <row r="29" spans="1:4">
      <c r="A29" s="2272" t="s">
        <v>3584</v>
      </c>
      <c r="B29" s="2273">
        <v>2</v>
      </c>
      <c r="C29" s="2157"/>
      <c r="D29" s="2158">
        <f>IF(LEN(C29)=4,2,0)</f>
        <v>0</v>
      </c>
    </row>
    <row r="30" spans="1:4">
      <c r="A30" s="2272" t="s">
        <v>3585</v>
      </c>
      <c r="B30" s="2273">
        <v>9</v>
      </c>
      <c r="C30" s="2157"/>
      <c r="D30" s="2158"/>
    </row>
    <row r="31" spans="1:4">
      <c r="A31" s="2272" t="s">
        <v>3586</v>
      </c>
      <c r="B31" s="2273">
        <v>4</v>
      </c>
      <c r="C31" s="2157"/>
      <c r="D31" s="2158">
        <f>IF(LEN(C31)=4,4,0)</f>
        <v>0</v>
      </c>
    </row>
    <row r="32" spans="1:4">
      <c r="A32" s="2272" t="s">
        <v>3587</v>
      </c>
      <c r="B32" s="2273">
        <v>8</v>
      </c>
      <c r="C32" s="2157"/>
      <c r="D32" s="2158"/>
    </row>
    <row r="33" spans="1:4">
      <c r="A33" s="2272" t="s">
        <v>3588</v>
      </c>
      <c r="B33" s="2273">
        <v>3</v>
      </c>
      <c r="C33" s="2157"/>
      <c r="D33" s="2158">
        <f>IF(LEN(C33)=4,3,0)</f>
        <v>0</v>
      </c>
    </row>
    <row r="34" spans="1:4" ht="15.75" thickBot="1">
      <c r="A34" s="2274" t="s">
        <v>3589</v>
      </c>
      <c r="B34" s="2275">
        <v>3</v>
      </c>
      <c r="C34" s="2152"/>
      <c r="D34" s="2153">
        <f>IF(LEN(C34)=4,3,0)</f>
        <v>0</v>
      </c>
    </row>
    <row r="35" spans="1:4" ht="15.75">
      <c r="A35" s="2203" t="s">
        <v>3438</v>
      </c>
      <c r="B35" s="2278">
        <v>100</v>
      </c>
      <c r="C35" s="2148" t="s">
        <v>2168</v>
      </c>
      <c r="D35" s="2149"/>
    </row>
    <row r="36" spans="1:4" ht="16.5" thickBot="1">
      <c r="A36" s="2206" t="s">
        <v>3439</v>
      </c>
      <c r="B36" s="2279">
        <v>100</v>
      </c>
      <c r="C36" s="2152" t="s">
        <v>2168</v>
      </c>
      <c r="D36" s="2153">
        <f>SUM(D14:D34)</f>
        <v>0</v>
      </c>
    </row>
    <row r="37" spans="1:4" ht="16.5" thickBot="1">
      <c r="A37" s="3843" t="s">
        <v>3621</v>
      </c>
      <c r="B37" s="3844"/>
      <c r="C37" s="3845"/>
      <c r="D37" s="2290"/>
    </row>
    <row r="42" spans="1:4" ht="59.25" customHeight="1">
      <c r="A42" s="3846" t="s">
        <v>3728</v>
      </c>
      <c r="B42" s="3846"/>
      <c r="C42" s="3846"/>
    </row>
  </sheetData>
  <mergeCells count="3">
    <mergeCell ref="A1:B1"/>
    <mergeCell ref="A37:C37"/>
    <mergeCell ref="A42:C42"/>
  </mergeCells>
  <dataValidations count="6">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0 ile 100 arasında bir sayı girilmelidir." prompt="0 ile 100 arasında bir sayı girilmelidir." sqref="D35">
      <formula1>0</formula1>
      <formula2>100</formula2>
    </dataValidation>
    <dataValidation type="whole" allowBlank="1" showInputMessage="1" showErrorMessage="1" errorTitle="hata" error="0 ile 8 arasında bir sayı girilmelidir." prompt="0 ile 8 arasında bir sayı girilmelidir." sqref="D32">
      <formula1>0</formula1>
      <formula2>8</formula2>
    </dataValidation>
    <dataValidation type="whole" allowBlank="1" showInputMessage="1" showErrorMessage="1" errorTitle="hata" error="0 ile 9 arasında bir sayı girilmelidir." prompt="0 ile 9 arasında bir sayı girilmelidir." sqref="D30">
      <formula1>0</formula1>
      <formula2>9</formula2>
    </dataValidation>
  </dataValidations>
  <pageMargins left="0.7" right="0.7" top="0.75" bottom="0.75" header="0.3" footer="0.3"/>
  <pageSetup paperSize="9" orientation="portrait" r:id="rId1"/>
  <legacyDrawing r:id="rId2"/>
</worksheet>
</file>

<file path=xl/worksheets/sheet1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37"/>
  <sheetViews>
    <sheetView workbookViewId="0">
      <selection sqref="A1:B1"/>
    </sheetView>
  </sheetViews>
  <sheetFormatPr defaultRowHeight="15"/>
  <cols>
    <col min="1" max="1" width="73" customWidth="1"/>
    <col min="2" max="2" width="21.140625" bestFit="1" customWidth="1"/>
    <col min="3" max="3" width="10.85546875" bestFit="1" customWidth="1"/>
    <col min="4" max="4" width="6.85546875" bestFit="1" customWidth="1"/>
  </cols>
  <sheetData>
    <row r="1" spans="1:4">
      <c r="A1" s="3841" t="s">
        <v>29</v>
      </c>
      <c r="B1" s="3842"/>
      <c r="C1" s="344"/>
      <c r="D1" s="200"/>
    </row>
    <row r="2" spans="1:4">
      <c r="A2" s="1960" t="s">
        <v>30</v>
      </c>
      <c r="B2" s="1961" t="s">
        <v>3590</v>
      </c>
      <c r="C2" s="344"/>
      <c r="D2" s="200"/>
    </row>
    <row r="3" spans="1:4" ht="25.5">
      <c r="A3" s="1960" t="s">
        <v>31</v>
      </c>
      <c r="B3" s="1962" t="s">
        <v>3591</v>
      </c>
      <c r="C3" s="344"/>
      <c r="D3" s="200"/>
    </row>
    <row r="4" spans="1:4">
      <c r="A4" s="1960" t="s">
        <v>32</v>
      </c>
      <c r="B4" s="1961">
        <v>1</v>
      </c>
      <c r="C4" s="344"/>
      <c r="D4" s="200"/>
    </row>
    <row r="5" spans="1:4">
      <c r="A5" s="1960" t="s">
        <v>33</v>
      </c>
      <c r="B5" s="1963"/>
      <c r="C5" s="344"/>
      <c r="D5" s="200"/>
    </row>
    <row r="6" spans="1:4">
      <c r="A6" s="1960" t="s">
        <v>34</v>
      </c>
      <c r="B6" s="1963"/>
      <c r="C6" s="344"/>
      <c r="D6" s="200"/>
    </row>
    <row r="7" spans="1:4">
      <c r="A7" s="1960" t="s">
        <v>35</v>
      </c>
      <c r="B7" s="1963"/>
      <c r="C7" s="344"/>
      <c r="D7" s="200"/>
    </row>
    <row r="8" spans="1:4">
      <c r="A8" s="1960" t="s">
        <v>36</v>
      </c>
      <c r="B8" s="1964"/>
      <c r="C8" s="344"/>
      <c r="D8" s="200"/>
    </row>
    <row r="9" spans="1:4" ht="16.5" thickBot="1">
      <c r="A9" s="1965" t="s">
        <v>198</v>
      </c>
      <c r="B9" s="1966"/>
      <c r="C9" s="344"/>
      <c r="D9" s="200"/>
    </row>
    <row r="10" spans="1:4">
      <c r="A10" s="200"/>
      <c r="B10" s="200"/>
      <c r="C10" s="344"/>
      <c r="D10" s="200"/>
    </row>
    <row r="11" spans="1:4" ht="15.75" thickBot="1">
      <c r="A11" s="2139" t="s">
        <v>3411</v>
      </c>
      <c r="B11" s="200"/>
      <c r="C11" s="344"/>
      <c r="D11" s="200"/>
    </row>
    <row r="12" spans="1:4" ht="16.5" thickTop="1" thickBot="1">
      <c r="A12" s="3860" t="s">
        <v>3592</v>
      </c>
      <c r="B12" s="3861"/>
      <c r="C12" s="344"/>
      <c r="D12" s="200"/>
    </row>
    <row r="13" spans="1:4" ht="24.75" thickBot="1">
      <c r="A13" s="2280" t="s">
        <v>3298</v>
      </c>
      <c r="B13" s="2190" t="s">
        <v>3413</v>
      </c>
      <c r="C13" s="2189" t="s">
        <v>3414</v>
      </c>
      <c r="D13" s="2190" t="s">
        <v>3415</v>
      </c>
    </row>
    <row r="14" spans="1:4" ht="36">
      <c r="A14" s="2191" t="s">
        <v>3593</v>
      </c>
      <c r="B14" s="2192">
        <v>15</v>
      </c>
      <c r="C14" s="2148"/>
      <c r="D14" s="2149">
        <f>IF(LEN(C14)=4,15,0)</f>
        <v>0</v>
      </c>
    </row>
    <row r="15" spans="1:4" ht="72.75" thickBot="1">
      <c r="A15" s="2193" t="s">
        <v>3594</v>
      </c>
      <c r="B15" s="2194">
        <v>20</v>
      </c>
      <c r="C15" s="2152"/>
      <c r="D15" s="2153">
        <f>IF(LEN(C15)=4,20,0)</f>
        <v>0</v>
      </c>
    </row>
    <row r="16" spans="1:4">
      <c r="A16" s="2281" t="s">
        <v>3576</v>
      </c>
      <c r="B16" s="2282">
        <v>6</v>
      </c>
      <c r="C16" s="2166"/>
      <c r="D16" s="2167">
        <f>IF(LEN(C16)=4,6,0)</f>
        <v>0</v>
      </c>
    </row>
    <row r="17" spans="1:4" ht="24">
      <c r="A17" s="2201" t="s">
        <v>3595</v>
      </c>
      <c r="B17" s="2197">
        <v>4</v>
      </c>
      <c r="C17" s="2157"/>
      <c r="D17" s="2158">
        <f>IF(LEN(C17)=4,4,0)</f>
        <v>0</v>
      </c>
    </row>
    <row r="18" spans="1:4" ht="24">
      <c r="A18" s="2201" t="s">
        <v>3596</v>
      </c>
      <c r="B18" s="2197">
        <v>5</v>
      </c>
      <c r="C18" s="2157"/>
      <c r="D18" s="2158">
        <f>IF(LEN(C18)=4,5,0)</f>
        <v>0</v>
      </c>
    </row>
    <row r="19" spans="1:4">
      <c r="A19" s="2201" t="s">
        <v>3579</v>
      </c>
      <c r="B19" s="2197">
        <v>5</v>
      </c>
      <c r="C19" s="2157"/>
      <c r="D19" s="2158">
        <f>IF(LEN(C19)=4,5,0)</f>
        <v>0</v>
      </c>
    </row>
    <row r="20" spans="1:4" ht="15.75" thickBot="1">
      <c r="A20" s="2226" t="s">
        <v>3580</v>
      </c>
      <c r="B20" s="2199">
        <v>5</v>
      </c>
      <c r="C20" s="2162"/>
      <c r="D20" s="2163">
        <f t="shared" ref="D20" si="0">IF(LEN(C20)=4,B20,0)</f>
        <v>0</v>
      </c>
    </row>
    <row r="21" spans="1:4">
      <c r="A21" s="2200" t="s">
        <v>3448</v>
      </c>
      <c r="B21" s="2192">
        <v>2</v>
      </c>
      <c r="C21" s="2148"/>
      <c r="D21" s="2149">
        <f>IF(LEN(C21)=4,2,0)</f>
        <v>0</v>
      </c>
    </row>
    <row r="22" spans="1:4">
      <c r="A22" s="2201" t="s">
        <v>3449</v>
      </c>
      <c r="B22" s="2197">
        <v>2</v>
      </c>
      <c r="C22" s="2157"/>
      <c r="D22" s="2158">
        <f>IF(LEN(C22)=4,2,0)</f>
        <v>0</v>
      </c>
    </row>
    <row r="23" spans="1:4">
      <c r="A23" s="2201" t="s">
        <v>3450</v>
      </c>
      <c r="B23" s="2197">
        <v>2</v>
      </c>
      <c r="C23" s="2157"/>
      <c r="D23" s="2158">
        <f>IF(LEN(C23)=4,2,0)</f>
        <v>0</v>
      </c>
    </row>
    <row r="24" spans="1:4" ht="24">
      <c r="A24" s="2201" t="s">
        <v>3597</v>
      </c>
      <c r="B24" s="2197">
        <v>3</v>
      </c>
      <c r="C24" s="2157"/>
      <c r="D24" s="2158">
        <f>IF(LEN(C24)=4,3,0)</f>
        <v>0</v>
      </c>
    </row>
    <row r="25" spans="1:4" ht="24">
      <c r="A25" s="2196" t="s">
        <v>3598</v>
      </c>
      <c r="B25" s="2197">
        <v>8</v>
      </c>
      <c r="C25" s="2157"/>
      <c r="D25" s="2158"/>
    </row>
    <row r="26" spans="1:4">
      <c r="A26" s="2201" t="s">
        <v>3453</v>
      </c>
      <c r="B26" s="2197">
        <v>4</v>
      </c>
      <c r="C26" s="2157"/>
      <c r="D26" s="2158">
        <f>IF(LEN(C26)=4,4,0)</f>
        <v>0</v>
      </c>
    </row>
    <row r="27" spans="1:4">
      <c r="A27" s="2196" t="s">
        <v>3599</v>
      </c>
      <c r="B27" s="2197">
        <v>10</v>
      </c>
      <c r="C27" s="2157"/>
      <c r="D27" s="2158"/>
    </row>
    <row r="28" spans="1:4">
      <c r="A28" s="2201" t="s">
        <v>3600</v>
      </c>
      <c r="B28" s="2197">
        <v>4</v>
      </c>
      <c r="C28" s="2157"/>
      <c r="D28" s="2158">
        <f>IF(LEN(C28)=4,4,0)</f>
        <v>0</v>
      </c>
    </row>
    <row r="29" spans="1:4" ht="15.75" thickBot="1">
      <c r="A29" s="2202" t="s">
        <v>3455</v>
      </c>
      <c r="B29" s="2194">
        <v>5</v>
      </c>
      <c r="C29" s="2152"/>
      <c r="D29" s="2153">
        <f>IF(LEN(C29)=4,5,0)</f>
        <v>0</v>
      </c>
    </row>
    <row r="30" spans="1:4" ht="15.75">
      <c r="A30" s="2283" t="s">
        <v>3438</v>
      </c>
      <c r="B30" s="2204">
        <v>100</v>
      </c>
      <c r="C30" s="2166" t="s">
        <v>2168</v>
      </c>
      <c r="D30" s="2205"/>
    </row>
    <row r="31" spans="1:4" ht="16.5" thickBot="1">
      <c r="A31" s="2206" t="s">
        <v>3439</v>
      </c>
      <c r="B31" s="2207">
        <v>100</v>
      </c>
      <c r="C31" s="2152" t="s">
        <v>2168</v>
      </c>
      <c r="D31" s="2185">
        <f>SUM(D14:D29)</f>
        <v>0</v>
      </c>
    </row>
    <row r="32" spans="1:4" ht="16.5" thickBot="1">
      <c r="A32" s="3843" t="s">
        <v>3621</v>
      </c>
      <c r="B32" s="3844"/>
      <c r="C32" s="3845"/>
      <c r="D32" s="2290"/>
    </row>
    <row r="37" spans="1:3" ht="59.25" customHeight="1">
      <c r="A37" s="3846" t="s">
        <v>3728</v>
      </c>
      <c r="B37" s="3846"/>
      <c r="C37" s="3846"/>
    </row>
  </sheetData>
  <mergeCells count="4">
    <mergeCell ref="A1:B1"/>
    <mergeCell ref="A12:B12"/>
    <mergeCell ref="A32:C32"/>
    <mergeCell ref="A37:C37"/>
  </mergeCells>
  <dataValidations count="6">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planlanan ilerleme oranı bilgisi girilmelidir." prompt="0 ile 100 arasında, planlanan ilerleme oranı bilgisi girilecektir." sqref="D30">
      <formula1>0</formula1>
      <formula2>100</formula2>
    </dataValidation>
    <dataValidation type="whole" errorStyle="warning" allowBlank="1" showInputMessage="1" showErrorMessage="1" errorTitle="Hata" error="0 ile 10 arasında bir sayı girilmelidir." prompt="0 ile 10 arasında bir sayı girilmelidir." sqref="D27">
      <formula1>0</formula1>
      <formula2>10</formula2>
    </dataValidation>
    <dataValidation type="whole" errorStyle="warning" allowBlank="1" showInputMessage="1" showErrorMessage="1" errorTitle="Hatalı veri" error="0 ile 8 arasında bir sayı girilmelidir." prompt="0 ile 8 arasında bir sayı girilmelidir." sqref="D25">
      <formula1>0</formula1>
      <formula2>8</formula2>
    </dataValidation>
  </dataValidations>
  <pageMargins left="0.7" right="0.7" top="0.75" bottom="0.75" header="0.3" footer="0.3"/>
  <pageSetup paperSize="9" orientation="portrait" r:id="rId1"/>
  <legacyDrawing r:id="rId2"/>
</worksheet>
</file>

<file path=xl/worksheets/sheet1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50"/>
  <sheetViews>
    <sheetView topLeftCell="A31" workbookViewId="0">
      <selection activeCell="A50" sqref="A50:C50"/>
    </sheetView>
  </sheetViews>
  <sheetFormatPr defaultRowHeight="15"/>
  <cols>
    <col min="1" max="1" width="90.28515625" bestFit="1" customWidth="1"/>
    <col min="2" max="2" width="21" bestFit="1" customWidth="1"/>
    <col min="3" max="3" width="10.85546875" bestFit="1" customWidth="1"/>
    <col min="4" max="4" width="6.85546875" bestFit="1" customWidth="1"/>
  </cols>
  <sheetData>
    <row r="1" spans="1:4">
      <c r="A1" s="3841" t="s">
        <v>29</v>
      </c>
      <c r="B1" s="3842"/>
      <c r="C1" s="2138"/>
      <c r="D1" s="2138"/>
    </row>
    <row r="2" spans="1:4">
      <c r="A2" s="1960" t="s">
        <v>30</v>
      </c>
      <c r="B2" s="1961" t="s">
        <v>3601</v>
      </c>
      <c r="C2" s="2138"/>
      <c r="D2" s="2138"/>
    </row>
    <row r="3" spans="1:4" ht="25.5">
      <c r="A3" s="1960" t="s">
        <v>31</v>
      </c>
      <c r="B3" s="1962" t="s">
        <v>3602</v>
      </c>
      <c r="C3" s="2138"/>
      <c r="D3" s="2138"/>
    </row>
    <row r="4" spans="1:4">
      <c r="A4" s="1960" t="s">
        <v>32</v>
      </c>
      <c r="B4" s="1961">
        <v>1</v>
      </c>
      <c r="C4" s="2138"/>
      <c r="D4" s="2138"/>
    </row>
    <row r="5" spans="1:4">
      <c r="A5" s="1960" t="s">
        <v>33</v>
      </c>
      <c r="B5" s="1963"/>
      <c r="C5" s="2138"/>
      <c r="D5" s="2138"/>
    </row>
    <row r="6" spans="1:4">
      <c r="A6" s="1960" t="s">
        <v>34</v>
      </c>
      <c r="B6" s="1963"/>
      <c r="C6" s="2138"/>
      <c r="D6" s="2138"/>
    </row>
    <row r="7" spans="1:4">
      <c r="A7" s="1960" t="s">
        <v>35</v>
      </c>
      <c r="B7" s="1963"/>
      <c r="C7" s="2138"/>
      <c r="D7" s="2138"/>
    </row>
    <row r="8" spans="1:4">
      <c r="A8" s="1960" t="s">
        <v>36</v>
      </c>
      <c r="B8" s="1964"/>
      <c r="C8" s="2138"/>
      <c r="D8" s="2138"/>
    </row>
    <row r="9" spans="1:4" ht="16.5" thickBot="1">
      <c r="A9" s="1965" t="s">
        <v>198</v>
      </c>
      <c r="B9" s="1966"/>
      <c r="C9" s="2138"/>
      <c r="D9" s="2138"/>
    </row>
    <row r="10" spans="1:4">
      <c r="C10" s="2138"/>
      <c r="D10" s="2138"/>
    </row>
    <row r="11" spans="1:4" ht="36.75" customHeight="1" thickBot="1">
      <c r="A11" s="2139" t="s">
        <v>3411</v>
      </c>
      <c r="C11" s="2138"/>
      <c r="D11" s="2138"/>
    </row>
    <row r="12" spans="1:4" ht="15.75" thickBot="1">
      <c r="A12" s="2284" t="s">
        <v>3603</v>
      </c>
      <c r="B12" s="2285"/>
      <c r="C12" s="2138"/>
      <c r="D12" s="2138"/>
    </row>
    <row r="13" spans="1:4" ht="24.75" thickBot="1">
      <c r="A13" s="2209" t="s">
        <v>3298</v>
      </c>
      <c r="B13" s="1969" t="s">
        <v>3413</v>
      </c>
      <c r="C13" s="2144" t="s">
        <v>3414</v>
      </c>
      <c r="D13" s="2145" t="s">
        <v>3415</v>
      </c>
    </row>
    <row r="14" spans="1:4">
      <c r="A14" s="2146" t="s">
        <v>3469</v>
      </c>
      <c r="B14" s="2154">
        <v>5</v>
      </c>
      <c r="C14" s="2148"/>
      <c r="D14" s="2149">
        <f>IF(LEN(C14)=4,5,0)</f>
        <v>0</v>
      </c>
    </row>
    <row r="15" spans="1:4">
      <c r="A15" s="2155" t="s">
        <v>3471</v>
      </c>
      <c r="B15" s="2156">
        <v>5</v>
      </c>
      <c r="C15" s="2157"/>
      <c r="D15" s="2158">
        <f>IF(LEN(C15)=4,5,0)</f>
        <v>0</v>
      </c>
    </row>
    <row r="16" spans="1:4">
      <c r="A16" s="2155" t="s">
        <v>3472</v>
      </c>
      <c r="B16" s="2156">
        <v>4</v>
      </c>
      <c r="C16" s="2157"/>
      <c r="D16" s="2158">
        <f>IF(LEN(C16)=4,4,0)</f>
        <v>0</v>
      </c>
    </row>
    <row r="17" spans="1:4">
      <c r="A17" s="2155" t="s">
        <v>3553</v>
      </c>
      <c r="B17" s="2156">
        <v>4</v>
      </c>
      <c r="C17" s="2157"/>
      <c r="D17" s="2158">
        <f>IF(LEN(C17)=4,4,0)</f>
        <v>0</v>
      </c>
    </row>
    <row r="18" spans="1:4" ht="15.75" thickBot="1">
      <c r="A18" s="2150" t="s">
        <v>3473</v>
      </c>
      <c r="B18" s="2286">
        <v>2</v>
      </c>
      <c r="C18" s="2152"/>
      <c r="D18" s="2153">
        <f>IF(LEN(C18)=4,2,0)</f>
        <v>0</v>
      </c>
    </row>
    <row r="19" spans="1:4">
      <c r="A19" s="2146" t="s">
        <v>3416</v>
      </c>
      <c r="B19" s="2154">
        <v>10</v>
      </c>
      <c r="C19" s="2148"/>
      <c r="D19" s="2149">
        <f>IF(LEN(C19)=4,10,0)</f>
        <v>0</v>
      </c>
    </row>
    <row r="20" spans="1:4" ht="15.75" thickBot="1">
      <c r="A20" s="2150" t="s">
        <v>3554</v>
      </c>
      <c r="B20" s="2286">
        <v>15</v>
      </c>
      <c r="C20" s="2152"/>
      <c r="D20" s="2153">
        <f>IF(LEN(C20)=4,15,0)</f>
        <v>0</v>
      </c>
    </row>
    <row r="21" spans="1:4">
      <c r="A21" s="2146" t="s">
        <v>3556</v>
      </c>
      <c r="B21" s="2154">
        <v>3</v>
      </c>
      <c r="C21" s="2148"/>
      <c r="D21" s="2149">
        <f>IF(LEN(C21)=4,3,0)</f>
        <v>0</v>
      </c>
    </row>
    <row r="22" spans="1:4">
      <c r="A22" s="2155" t="s">
        <v>3604</v>
      </c>
      <c r="B22" s="2156">
        <v>2</v>
      </c>
      <c r="C22" s="2157"/>
      <c r="D22" s="2158">
        <f>IF(LEN(C22)=4,2,0)</f>
        <v>0</v>
      </c>
    </row>
    <row r="23" spans="1:4" ht="15.75" thickBot="1">
      <c r="A23" s="2150" t="s">
        <v>3420</v>
      </c>
      <c r="B23" s="2286">
        <v>2</v>
      </c>
      <c r="C23" s="2152"/>
      <c r="D23" s="2153">
        <f>IF(LEN(C23)=4,2,0)</f>
        <v>0</v>
      </c>
    </row>
    <row r="24" spans="1:4">
      <c r="A24" s="2146" t="s">
        <v>3558</v>
      </c>
      <c r="B24" s="2154">
        <v>2</v>
      </c>
      <c r="C24" s="2148"/>
      <c r="D24" s="2149">
        <f>IF(LEN(C24)=4,2,0)</f>
        <v>0</v>
      </c>
    </row>
    <row r="25" spans="1:4">
      <c r="A25" s="2155" t="s">
        <v>3605</v>
      </c>
      <c r="B25" s="2156">
        <v>2</v>
      </c>
      <c r="C25" s="2157"/>
      <c r="D25" s="2158">
        <f>IF(LEN(C25)=4,2,0)</f>
        <v>0</v>
      </c>
    </row>
    <row r="26" spans="1:4" ht="15.75" thickBot="1">
      <c r="A26" s="2150" t="s">
        <v>3423</v>
      </c>
      <c r="B26" s="2286">
        <v>2</v>
      </c>
      <c r="C26" s="2152"/>
      <c r="D26" s="2153">
        <f>IF(LEN(C26)=4,2,0)</f>
        <v>0</v>
      </c>
    </row>
    <row r="27" spans="1:4">
      <c r="A27" s="2146" t="s">
        <v>3560</v>
      </c>
      <c r="B27" s="2154">
        <v>3</v>
      </c>
      <c r="C27" s="2148"/>
      <c r="D27" s="2149">
        <f>IF(LEN(C27)=4,3,0)</f>
        <v>0</v>
      </c>
    </row>
    <row r="28" spans="1:4">
      <c r="A28" s="2155" t="s">
        <v>3606</v>
      </c>
      <c r="B28" s="2156">
        <v>2</v>
      </c>
      <c r="C28" s="2157"/>
      <c r="D28" s="2158">
        <f>IF(LEN(C28)=4,2,0)</f>
        <v>0</v>
      </c>
    </row>
    <row r="29" spans="1:4" ht="15.75" thickBot="1">
      <c r="A29" s="2150" t="s">
        <v>3426</v>
      </c>
      <c r="B29" s="2286">
        <v>2</v>
      </c>
      <c r="C29" s="2152"/>
      <c r="D29" s="2153">
        <f>IF(LEN(C29)=4,2,0)</f>
        <v>0</v>
      </c>
    </row>
    <row r="30" spans="1:4">
      <c r="A30" s="2146" t="s">
        <v>3607</v>
      </c>
      <c r="B30" s="2154">
        <v>1</v>
      </c>
      <c r="C30" s="2148"/>
      <c r="D30" s="2149">
        <f>IF(LEN(C30)=4,1,0)</f>
        <v>0</v>
      </c>
    </row>
    <row r="31" spans="1:4" ht="15.75" thickBot="1">
      <c r="A31" s="2160" t="s">
        <v>3608</v>
      </c>
      <c r="B31" s="2287">
        <v>1</v>
      </c>
      <c r="C31" s="2162"/>
      <c r="D31" s="2163">
        <f>IF(LEN(C31)=4,1,0)</f>
        <v>0</v>
      </c>
    </row>
    <row r="32" spans="1:4">
      <c r="A32" s="1970" t="s">
        <v>3609</v>
      </c>
      <c r="B32" s="2154">
        <v>2</v>
      </c>
      <c r="C32" s="2148"/>
      <c r="D32" s="2149">
        <f>IF(LEN(C32)=4,2,0)</f>
        <v>0</v>
      </c>
    </row>
    <row r="33" spans="1:4" ht="15.75" thickBot="1">
      <c r="A33" s="1971" t="s">
        <v>3610</v>
      </c>
      <c r="B33" s="2286">
        <v>3</v>
      </c>
      <c r="C33" s="2152"/>
      <c r="D33" s="2153">
        <f>IF(LEN(C33)=4,3,0)</f>
        <v>0</v>
      </c>
    </row>
    <row r="34" spans="1:4">
      <c r="A34" s="1970" t="s">
        <v>3611</v>
      </c>
      <c r="B34" s="2154">
        <v>4</v>
      </c>
      <c r="C34" s="2148"/>
      <c r="D34" s="2149">
        <f>IF(LEN(C34)=4,4,0)</f>
        <v>0</v>
      </c>
    </row>
    <row r="35" spans="1:4">
      <c r="A35" s="1972" t="s">
        <v>3612</v>
      </c>
      <c r="B35" s="2156">
        <v>5</v>
      </c>
      <c r="C35" s="2157"/>
      <c r="D35" s="2158">
        <f>IF(LEN(C35)=4,5,0)</f>
        <v>0</v>
      </c>
    </row>
    <row r="36" spans="1:4" ht="15.75" customHeight="1" thickBot="1">
      <c r="A36" s="1971" t="s">
        <v>3613</v>
      </c>
      <c r="B36" s="2286">
        <v>1</v>
      </c>
      <c r="C36" s="2152"/>
      <c r="D36" s="2153">
        <f>IF(LEN(C36)=4,1,0)</f>
        <v>0</v>
      </c>
    </row>
    <row r="37" spans="1:4">
      <c r="A37" s="2146" t="s">
        <v>3614</v>
      </c>
      <c r="B37" s="2154">
        <v>5</v>
      </c>
      <c r="C37" s="2148"/>
      <c r="D37" s="2149">
        <f>IF(LEN(C37)=4,5,0)</f>
        <v>0</v>
      </c>
    </row>
    <row r="38" spans="1:4">
      <c r="A38" s="2155" t="s">
        <v>3615</v>
      </c>
      <c r="B38" s="2156">
        <v>5</v>
      </c>
      <c r="C38" s="2157"/>
      <c r="D38" s="2158">
        <f>IF(LEN(C38)=4,5,0)</f>
        <v>0</v>
      </c>
    </row>
    <row r="39" spans="1:4" ht="15.75" thickBot="1">
      <c r="A39" s="2150" t="s">
        <v>3616</v>
      </c>
      <c r="B39" s="2286">
        <v>3</v>
      </c>
      <c r="C39" s="2152"/>
      <c r="D39" s="2153">
        <f>IF(LEN(C39)=4,3,0)</f>
        <v>0</v>
      </c>
    </row>
    <row r="40" spans="1:4">
      <c r="A40" s="2164" t="s">
        <v>3496</v>
      </c>
      <c r="B40" s="2288">
        <v>2</v>
      </c>
      <c r="C40" s="2166"/>
      <c r="D40" s="2167">
        <f>IF(LEN(C40)=4,2,0)</f>
        <v>0</v>
      </c>
    </row>
    <row r="41" spans="1:4">
      <c r="A41" s="2155" t="s">
        <v>3497</v>
      </c>
      <c r="B41" s="2156">
        <v>2</v>
      </c>
      <c r="C41" s="2157"/>
      <c r="D41" s="2158">
        <f>IF(LEN(C41)=4,2,0)</f>
        <v>0</v>
      </c>
    </row>
    <row r="42" spans="1:4" ht="15.75" thickBot="1">
      <c r="A42" s="2150" t="s">
        <v>3617</v>
      </c>
      <c r="B42" s="2286">
        <v>1</v>
      </c>
      <c r="C42" s="2152"/>
      <c r="D42" s="2153">
        <f>IF(LEN(C42)=4,1,0)</f>
        <v>0</v>
      </c>
    </row>
    <row r="43" spans="1:4" ht="15.75">
      <c r="A43" s="1967" t="s">
        <v>3438</v>
      </c>
      <c r="B43" s="2220">
        <v>100</v>
      </c>
      <c r="C43" s="2148" t="s">
        <v>2168</v>
      </c>
      <c r="D43" s="2149"/>
    </row>
    <row r="44" spans="1:4" ht="16.5" thickBot="1">
      <c r="A44" s="2169" t="s">
        <v>3439</v>
      </c>
      <c r="B44" s="2221">
        <v>100</v>
      </c>
      <c r="C44" s="2152" t="s">
        <v>2168</v>
      </c>
      <c r="D44" s="2153">
        <f>SUM(D14:D42)</f>
        <v>0</v>
      </c>
    </row>
    <row r="45" spans="1:4" ht="16.5" thickBot="1">
      <c r="A45" s="3843" t="s">
        <v>3621</v>
      </c>
      <c r="B45" s="3844"/>
      <c r="C45" s="3845"/>
      <c r="D45" s="2290"/>
    </row>
    <row r="50" spans="1:3" ht="49.5" customHeight="1">
      <c r="A50" s="3846" t="s">
        <v>3728</v>
      </c>
      <c r="B50" s="3846"/>
      <c r="C50" s="3846"/>
    </row>
  </sheetData>
  <mergeCells count="3">
    <mergeCell ref="A1:B1"/>
    <mergeCell ref="A45:C45"/>
    <mergeCell ref="A50:C50"/>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43">
      <formula1>0</formula1>
      <formula2>100</formula2>
    </dataValidation>
  </dataValidations>
  <pageMargins left="0.7" right="0.7" top="0.75" bottom="0.75" header="0.3" footer="0.3"/>
  <pageSetup paperSize="9" orientation="portrait" r:id="rId1"/>
  <legacyDrawing r:id="rId2"/>
</worksheet>
</file>

<file path=xl/worksheets/sheet1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45"/>
  <sheetViews>
    <sheetView topLeftCell="A25" workbookViewId="0">
      <selection activeCell="A45" sqref="A45:C45"/>
    </sheetView>
  </sheetViews>
  <sheetFormatPr defaultRowHeight="15"/>
  <cols>
    <col min="1" max="1" width="90.28515625" bestFit="1" customWidth="1"/>
    <col min="2" max="2" width="21" bestFit="1" customWidth="1"/>
    <col min="3" max="3" width="10.85546875" bestFit="1" customWidth="1"/>
    <col min="4" max="4" width="6.85546875" bestFit="1" customWidth="1"/>
  </cols>
  <sheetData>
    <row r="1" spans="1:4">
      <c r="A1" s="3841" t="s">
        <v>29</v>
      </c>
      <c r="B1" s="3842"/>
      <c r="C1" s="2138"/>
      <c r="D1" s="2138"/>
    </row>
    <row r="2" spans="1:4">
      <c r="A2" s="1960" t="s">
        <v>30</v>
      </c>
      <c r="B2" s="1961" t="s">
        <v>3618</v>
      </c>
      <c r="C2" s="2138"/>
      <c r="D2" s="2138"/>
    </row>
    <row r="3" spans="1:4" ht="25.5">
      <c r="A3" s="1960" t="s">
        <v>31</v>
      </c>
      <c r="B3" s="1962" t="s">
        <v>3619</v>
      </c>
      <c r="C3" s="2138"/>
      <c r="D3" s="2138"/>
    </row>
    <row r="4" spans="1:4">
      <c r="A4" s="1960" t="s">
        <v>32</v>
      </c>
      <c r="B4" s="1961">
        <v>1</v>
      </c>
      <c r="C4" s="2138"/>
      <c r="D4" s="2138"/>
    </row>
    <row r="5" spans="1:4">
      <c r="A5" s="1960" t="s">
        <v>33</v>
      </c>
      <c r="B5" s="1963"/>
      <c r="C5" s="2138"/>
      <c r="D5" s="2138"/>
    </row>
    <row r="6" spans="1:4">
      <c r="A6" s="1960" t="s">
        <v>34</v>
      </c>
      <c r="B6" s="1963"/>
      <c r="C6" s="2138"/>
      <c r="D6" s="2138"/>
    </row>
    <row r="7" spans="1:4">
      <c r="A7" s="1960" t="s">
        <v>35</v>
      </c>
      <c r="B7" s="1963"/>
      <c r="C7" s="2138"/>
      <c r="D7" s="2138"/>
    </row>
    <row r="8" spans="1:4">
      <c r="A8" s="1960" t="s">
        <v>36</v>
      </c>
      <c r="B8" s="1964"/>
      <c r="C8" s="2138"/>
      <c r="D8" s="2138"/>
    </row>
    <row r="9" spans="1:4" ht="16.5" thickBot="1">
      <c r="A9" s="1965" t="s">
        <v>198</v>
      </c>
      <c r="B9" s="1966"/>
      <c r="C9" s="2138"/>
      <c r="D9" s="2138"/>
    </row>
    <row r="10" spans="1:4">
      <c r="C10" s="2138"/>
      <c r="D10" s="2138"/>
    </row>
    <row r="11" spans="1:4" ht="36.75" customHeight="1" thickBot="1">
      <c r="A11" s="2139" t="s">
        <v>3411</v>
      </c>
      <c r="C11" s="2138"/>
      <c r="D11" s="2138"/>
    </row>
    <row r="12" spans="1:4" ht="16.5" thickBot="1">
      <c r="A12" s="2140" t="s">
        <v>3603</v>
      </c>
      <c r="B12" s="2289"/>
      <c r="C12" s="2138"/>
      <c r="D12" s="2138"/>
    </row>
    <row r="13" spans="1:4" ht="24.75" thickBot="1">
      <c r="A13" s="2142" t="s">
        <v>3298</v>
      </c>
      <c r="B13" s="2143" t="s">
        <v>3413</v>
      </c>
      <c r="C13" s="2144" t="s">
        <v>3414</v>
      </c>
      <c r="D13" s="2145" t="s">
        <v>3415</v>
      </c>
    </row>
    <row r="14" spans="1:4">
      <c r="A14" s="2146" t="s">
        <v>3300</v>
      </c>
      <c r="B14" s="2147">
        <v>10</v>
      </c>
      <c r="C14" s="2148"/>
      <c r="D14" s="2149">
        <f>IF(LEN(C14)=4,10,0)</f>
        <v>0</v>
      </c>
    </row>
    <row r="15" spans="1:4" ht="15.75" thickBot="1">
      <c r="A15" s="2160" t="s">
        <v>3301</v>
      </c>
      <c r="B15" s="2161">
        <v>10</v>
      </c>
      <c r="C15" s="2162"/>
      <c r="D15" s="2163">
        <f>IF(LEN(C15)=4,10,0)</f>
        <v>0</v>
      </c>
    </row>
    <row r="16" spans="1:4">
      <c r="A16" s="2146" t="s">
        <v>3418</v>
      </c>
      <c r="B16" s="2154">
        <v>4</v>
      </c>
      <c r="C16" s="2148"/>
      <c r="D16" s="2149">
        <f>IF(LEN(C16)=4,4,0)</f>
        <v>0</v>
      </c>
    </row>
    <row r="17" spans="1:4">
      <c r="A17" s="2155" t="s">
        <v>3604</v>
      </c>
      <c r="B17" s="2156">
        <v>3</v>
      </c>
      <c r="C17" s="2157"/>
      <c r="D17" s="2158">
        <f>IF(LEN(C17)=4,3,0)</f>
        <v>0</v>
      </c>
    </row>
    <row r="18" spans="1:4" ht="15.75" thickBot="1">
      <c r="A18" s="2150" t="s">
        <v>3420</v>
      </c>
      <c r="B18" s="2151">
        <v>3</v>
      </c>
      <c r="C18" s="2152"/>
      <c r="D18" s="2153">
        <f>IF(LEN(C18)=4,3,0)</f>
        <v>0</v>
      </c>
    </row>
    <row r="19" spans="1:4">
      <c r="A19" s="2146" t="s">
        <v>3421</v>
      </c>
      <c r="B19" s="2147">
        <v>4</v>
      </c>
      <c r="C19" s="2148"/>
      <c r="D19" s="2149">
        <f>IF(LEN(C19)=4,4,0)</f>
        <v>0</v>
      </c>
    </row>
    <row r="20" spans="1:4">
      <c r="A20" s="2155" t="s">
        <v>3605</v>
      </c>
      <c r="B20" s="2159">
        <v>3</v>
      </c>
      <c r="C20" s="2157"/>
      <c r="D20" s="2158">
        <f>IF(LEN(C20)=4,3,0)</f>
        <v>0</v>
      </c>
    </row>
    <row r="21" spans="1:4" ht="15.75" thickBot="1">
      <c r="A21" s="2150" t="s">
        <v>3423</v>
      </c>
      <c r="B21" s="2151">
        <v>3</v>
      </c>
      <c r="C21" s="2152"/>
      <c r="D21" s="2153">
        <f>IF(LEN(C21)=4,3,0)</f>
        <v>0</v>
      </c>
    </row>
    <row r="22" spans="1:4">
      <c r="A22" s="2164" t="s">
        <v>3424</v>
      </c>
      <c r="B22" s="2165">
        <v>4</v>
      </c>
      <c r="C22" s="2166"/>
      <c r="D22" s="2167">
        <f>IF(LEN(C22)=4,4,0)</f>
        <v>0</v>
      </c>
    </row>
    <row r="23" spans="1:4">
      <c r="A23" s="2155" t="s">
        <v>3606</v>
      </c>
      <c r="B23" s="2159">
        <v>3</v>
      </c>
      <c r="C23" s="2157"/>
      <c r="D23" s="2158">
        <f>IF(LEN(C23)=4,3,0)</f>
        <v>0</v>
      </c>
    </row>
    <row r="24" spans="1:4" ht="15.75" thickBot="1">
      <c r="A24" s="2160" t="s">
        <v>3426</v>
      </c>
      <c r="B24" s="2161">
        <v>3</v>
      </c>
      <c r="C24" s="2162"/>
      <c r="D24" s="2163">
        <f>IF(LEN(C24)=4,3,0)</f>
        <v>0</v>
      </c>
    </row>
    <row r="25" spans="1:4">
      <c r="A25" s="2146" t="s">
        <v>3607</v>
      </c>
      <c r="B25" s="2147">
        <v>4</v>
      </c>
      <c r="C25" s="2148"/>
      <c r="D25" s="2149">
        <f>IF(LEN(C25)=4,4,0)</f>
        <v>0</v>
      </c>
    </row>
    <row r="26" spans="1:4" ht="15.75" thickBot="1">
      <c r="A26" s="2160" t="s">
        <v>3608</v>
      </c>
      <c r="B26" s="2161">
        <v>4</v>
      </c>
      <c r="C26" s="2162"/>
      <c r="D26" s="2163">
        <f>IF(LEN(C26)=4,4,0)</f>
        <v>0</v>
      </c>
    </row>
    <row r="27" spans="1:4">
      <c r="A27" s="1970" t="s">
        <v>3609</v>
      </c>
      <c r="B27" s="2147">
        <v>3</v>
      </c>
      <c r="C27" s="2148"/>
      <c r="D27" s="2149">
        <f>IF(LEN(C27)=4,3,0)</f>
        <v>0</v>
      </c>
    </row>
    <row r="28" spans="1:4" ht="15.75" thickBot="1">
      <c r="A28" s="1971" t="s">
        <v>3610</v>
      </c>
      <c r="B28" s="2151">
        <v>2</v>
      </c>
      <c r="C28" s="2152"/>
      <c r="D28" s="2153">
        <f>IF(LEN(C28)=4,2,0)</f>
        <v>0</v>
      </c>
    </row>
    <row r="29" spans="1:4">
      <c r="A29" s="1970" t="s">
        <v>3611</v>
      </c>
      <c r="B29" s="2147">
        <v>4</v>
      </c>
      <c r="C29" s="2148"/>
      <c r="D29" s="2149">
        <f>IF(LEN(C29)=4,4,0)</f>
        <v>0</v>
      </c>
    </row>
    <row r="30" spans="1:4" ht="15.75" customHeight="1">
      <c r="A30" s="1972" t="s">
        <v>3612</v>
      </c>
      <c r="B30" s="2159">
        <v>4</v>
      </c>
      <c r="C30" s="2157"/>
      <c r="D30" s="2158">
        <f>IF(LEN(C30)=4,4,0)</f>
        <v>0</v>
      </c>
    </row>
    <row r="31" spans="1:4" ht="15.75" thickBot="1">
      <c r="A31" s="1971" t="s">
        <v>3613</v>
      </c>
      <c r="B31" s="2151">
        <v>2</v>
      </c>
      <c r="C31" s="2152"/>
      <c r="D31" s="2153">
        <f>IF(LEN(C31)=4,2,0)</f>
        <v>0</v>
      </c>
    </row>
    <row r="32" spans="1:4">
      <c r="A32" s="2146" t="s">
        <v>3620</v>
      </c>
      <c r="B32" s="2147">
        <v>7</v>
      </c>
      <c r="C32" s="2148"/>
      <c r="D32" s="2149">
        <f>IF(LEN(C32)=4,7,0)</f>
        <v>0</v>
      </c>
    </row>
    <row r="33" spans="1:4">
      <c r="A33" s="2155" t="s">
        <v>3615</v>
      </c>
      <c r="B33" s="2159">
        <v>4</v>
      </c>
      <c r="C33" s="2157"/>
      <c r="D33" s="2158">
        <f>IF(LEN(C33)=4,4,0)</f>
        <v>0</v>
      </c>
    </row>
    <row r="34" spans="1:4" ht="15.75" thickBot="1">
      <c r="A34" s="2150" t="s">
        <v>3616</v>
      </c>
      <c r="B34" s="2151">
        <v>4</v>
      </c>
      <c r="C34" s="2152"/>
      <c r="D34" s="2153">
        <f>IF(LEN(C34)=4,4,0)</f>
        <v>0</v>
      </c>
    </row>
    <row r="35" spans="1:4">
      <c r="A35" s="2164" t="s">
        <v>3496</v>
      </c>
      <c r="B35" s="2165">
        <v>4</v>
      </c>
      <c r="C35" s="2166"/>
      <c r="D35" s="2167">
        <f>IF(LEN(C35)=4,4,0)</f>
        <v>0</v>
      </c>
    </row>
    <row r="36" spans="1:4">
      <c r="A36" s="2155" t="s">
        <v>3497</v>
      </c>
      <c r="B36" s="2159">
        <v>4</v>
      </c>
      <c r="C36" s="2157"/>
      <c r="D36" s="2158">
        <f>IF(LEN(C36)=4,4,0)</f>
        <v>0</v>
      </c>
    </row>
    <row r="37" spans="1:4" ht="15.75" thickBot="1">
      <c r="A37" s="2150" t="s">
        <v>3617</v>
      </c>
      <c r="B37" s="2151">
        <v>4</v>
      </c>
      <c r="C37" s="2152"/>
      <c r="D37" s="2153">
        <f>IF(LEN(C37)=4,4,0)</f>
        <v>0</v>
      </c>
    </row>
    <row r="38" spans="1:4" ht="15.75">
      <c r="A38" s="1967" t="s">
        <v>3438</v>
      </c>
      <c r="B38" s="2168">
        <v>100</v>
      </c>
      <c r="C38" s="2148" t="s">
        <v>2168</v>
      </c>
      <c r="D38" s="2149"/>
    </row>
    <row r="39" spans="1:4" ht="16.5" thickBot="1">
      <c r="A39" s="2169" t="s">
        <v>3439</v>
      </c>
      <c r="B39" s="2170">
        <v>100</v>
      </c>
      <c r="C39" s="2152" t="s">
        <v>2168</v>
      </c>
      <c r="D39" s="2153">
        <f>SUM(D14:D37)</f>
        <v>0</v>
      </c>
    </row>
    <row r="40" spans="1:4" ht="16.5" thickBot="1">
      <c r="A40" s="3843" t="s">
        <v>3621</v>
      </c>
      <c r="B40" s="3844"/>
      <c r="C40" s="3845"/>
      <c r="D40" s="2290"/>
    </row>
    <row r="45" spans="1:4" ht="55.5" customHeight="1">
      <c r="A45" s="3846" t="s">
        <v>3728</v>
      </c>
      <c r="B45" s="3846"/>
      <c r="C45" s="3846"/>
    </row>
  </sheetData>
  <mergeCells count="3">
    <mergeCell ref="A1:B1"/>
    <mergeCell ref="A40:C40"/>
    <mergeCell ref="A45:C45"/>
  </mergeCells>
  <dataValidations count="4">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 type="whole" allowBlank="1" showInputMessage="1" showErrorMessage="1" errorTitle="hata" error="0 ile 100 arasında bir sayı girilmelidir." prompt="0 ile 100 arasında bir sayı girilmelidir." sqref="D38">
      <formula1>0</formula1>
      <formula2>100</formula2>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149</vt:i4>
      </vt:variant>
      <vt:variant>
        <vt:lpstr>Adlandırılmış Aralıklar</vt:lpstr>
      </vt:variant>
      <vt:variant>
        <vt:i4>49</vt:i4>
      </vt:variant>
    </vt:vector>
  </HeadingPairs>
  <TitlesOfParts>
    <vt:vector size="198" baseType="lpstr">
      <vt:lpstr>Form listesi</vt:lpstr>
      <vt:lpstr>ETDF-02</vt:lpstr>
      <vt:lpstr>ETDF-03</vt:lpstr>
      <vt:lpstr>ETDF-05</vt:lpstr>
      <vt:lpstr>ETDF-10</vt:lpstr>
      <vt:lpstr>ETDF-11</vt:lpstr>
      <vt:lpstr>EPSF-01</vt:lpstr>
      <vt:lpstr>ESDF-01-SD</vt:lpstr>
      <vt:lpstr>ESDF-03</vt:lpstr>
      <vt:lpstr>ESDF-03-Y</vt:lpstr>
      <vt:lpstr>ESDF-04-G</vt:lpstr>
      <vt:lpstr>ESDF-04-G-Y</vt:lpstr>
      <vt:lpstr>ESDF-04-T</vt:lpstr>
      <vt:lpstr>ESDF-04-T-Y</vt:lpstr>
      <vt:lpstr>ESDF-05</vt:lpstr>
      <vt:lpstr>ESDF-06</vt:lpstr>
      <vt:lpstr>ESDF-06-Y</vt:lpstr>
      <vt:lpstr>ESDF-07-</vt:lpstr>
      <vt:lpstr>ESDF-07-Y</vt:lpstr>
      <vt:lpstr>ESDF-08</vt:lpstr>
      <vt:lpstr>ESDF-08-Y</vt:lpstr>
      <vt:lpstr>ESDF-09</vt:lpstr>
      <vt:lpstr>ESDF-09-Y</vt:lpstr>
      <vt:lpstr>ESDF-10</vt:lpstr>
      <vt:lpstr>ESDF-11</vt:lpstr>
      <vt:lpstr>ESDF-13</vt:lpstr>
      <vt:lpstr>ESDF-14</vt:lpstr>
      <vt:lpstr>ESDF-15</vt:lpstr>
      <vt:lpstr>ESDF-16</vt:lpstr>
      <vt:lpstr>ESDF-17</vt:lpstr>
      <vt:lpstr>ESDF-18</vt:lpstr>
      <vt:lpstr>EGDF-02</vt:lpstr>
      <vt:lpstr>EGDF-05</vt:lpstr>
      <vt:lpstr>EGDF-08-Y1</vt:lpstr>
      <vt:lpstr>EGDF-08-Y2</vt:lpstr>
      <vt:lpstr>EGDF-08-Y3</vt:lpstr>
      <vt:lpstr>EGDF-09</vt:lpstr>
      <vt:lpstr>EGDF-10</vt:lpstr>
      <vt:lpstr>EGDF-15</vt:lpstr>
      <vt:lpstr>EYTF-01</vt:lpstr>
      <vt:lpstr>EYTF-01-S</vt:lpstr>
      <vt:lpstr>EYTF-02</vt:lpstr>
      <vt:lpstr>EYTF-03</vt:lpstr>
      <vt:lpstr>EYTF-04</vt:lpstr>
      <vt:lpstr>EYTF-20</vt:lpstr>
      <vt:lpstr>EYTF-21</vt:lpstr>
      <vt:lpstr>EYTF-22</vt:lpstr>
      <vt:lpstr>EYTF-23</vt:lpstr>
      <vt:lpstr>EYTF-24</vt:lpstr>
      <vt:lpstr>EYTF-25</vt:lpstr>
      <vt:lpstr>EYTF-29-S</vt:lpstr>
      <vt:lpstr>EYTF-29-A</vt:lpstr>
      <vt:lpstr>EYDF-01</vt:lpstr>
      <vt:lpstr>EYDF-08</vt:lpstr>
      <vt:lpstr>EYDF-09</vt:lpstr>
      <vt:lpstr>EYDF-10</vt:lpstr>
      <vt:lpstr>EYDF-13</vt:lpstr>
      <vt:lpstr>EYDF-14</vt:lpstr>
      <vt:lpstr>EYDF-15-D</vt:lpstr>
      <vt:lpstr>EYDF-15-P</vt:lpstr>
      <vt:lpstr>EYDF-16</vt:lpstr>
      <vt:lpstr>EYDF-17-P</vt:lpstr>
      <vt:lpstr>EYDF-21-D</vt:lpstr>
      <vt:lpstr>EYDF-21-P</vt:lpstr>
      <vt:lpstr>EYDF-28</vt:lpstr>
      <vt:lpstr>EYDF-29</vt:lpstr>
      <vt:lpstr>EYDF-30</vt:lpstr>
      <vt:lpstr>EYDF-31</vt:lpstr>
      <vt:lpstr>EYDF-32</vt:lpstr>
      <vt:lpstr>EYDF-33</vt:lpstr>
      <vt:lpstr>EYDF-34</vt:lpstr>
      <vt:lpstr>EYDF-35</vt:lpstr>
      <vt:lpstr>EYDF-36</vt:lpstr>
      <vt:lpstr>EPMF-01</vt:lpstr>
      <vt:lpstr>EPMF-02</vt:lpstr>
      <vt:lpstr>EPMF-20</vt:lpstr>
      <vt:lpstr>EPMF-21</vt:lpstr>
      <vt:lpstr>EPMF-22</vt:lpstr>
      <vt:lpstr>EPMF-22-Y</vt:lpstr>
      <vt:lpstr>EPMF-23</vt:lpstr>
      <vt:lpstr>EPMF-24-S</vt:lpstr>
      <vt:lpstr>EPMF-24-A</vt:lpstr>
      <vt:lpstr>EPMF-26</vt:lpstr>
      <vt:lpstr>EPMF-27</vt:lpstr>
      <vt:lpstr>EPMF-32</vt:lpstr>
      <vt:lpstr>EPMF-33</vt:lpstr>
      <vt:lpstr>EPMF-34</vt:lpstr>
      <vt:lpstr>EPF-01</vt:lpstr>
      <vt:lpstr>EPF-02</vt:lpstr>
      <vt:lpstr>EPF-02-A</vt:lpstr>
      <vt:lpstr>EPF-03-D</vt:lpstr>
      <vt:lpstr>EPF-03-P</vt:lpstr>
      <vt:lpstr>EPF-04-D</vt:lpstr>
      <vt:lpstr>EPF-04-P</vt:lpstr>
      <vt:lpstr>EPF-05</vt:lpstr>
      <vt:lpstr>EPF-06</vt:lpstr>
      <vt:lpstr>EPF-07</vt:lpstr>
      <vt:lpstr>EPF-08</vt:lpstr>
      <vt:lpstr>EPF-09</vt:lpstr>
      <vt:lpstr>EPF-10</vt:lpstr>
      <vt:lpstr>EPF-11</vt:lpstr>
      <vt:lpstr>EPF-13</vt:lpstr>
      <vt:lpstr>EPF-14</vt:lpstr>
      <vt:lpstr>EPF-15</vt:lpstr>
      <vt:lpstr>EPF-16</vt:lpstr>
      <vt:lpstr>EPF-17</vt:lpstr>
      <vt:lpstr>EPF-18</vt:lpstr>
      <vt:lpstr>EPF-19</vt:lpstr>
      <vt:lpstr>EPF-20</vt:lpstr>
      <vt:lpstr>EPF-21</vt:lpstr>
      <vt:lpstr>EPF-22</vt:lpstr>
      <vt:lpstr>EPF-23</vt:lpstr>
      <vt:lpstr>EPF-43</vt:lpstr>
      <vt:lpstr>EPF-50</vt:lpstr>
      <vt:lpstr>EPF-60</vt:lpstr>
      <vt:lpstr>EPF-61-OSB</vt:lpstr>
      <vt:lpstr>EPF-67</vt:lpstr>
      <vt:lpstr>ETTF-01</vt:lpstr>
      <vt:lpstr>ETTF-02</vt:lpstr>
      <vt:lpstr>ETTF-03</vt:lpstr>
      <vt:lpstr>ETTF-04</vt:lpstr>
      <vt:lpstr>BDF-02</vt:lpstr>
      <vt:lpstr>AGF-01</vt:lpstr>
      <vt:lpstr>BG-01</vt:lpstr>
      <vt:lpstr>BG-02</vt:lpstr>
      <vt:lpstr>BG-03</vt:lpstr>
      <vt:lpstr>BG-04</vt:lpstr>
      <vt:lpstr>BG-05</vt:lpstr>
      <vt:lpstr>BG-06</vt:lpstr>
      <vt:lpstr>BG-07</vt:lpstr>
      <vt:lpstr>BG-08</vt:lpstr>
      <vt:lpstr>BG-09</vt:lpstr>
      <vt:lpstr>BG-10</vt:lpstr>
      <vt:lpstr>BG-11</vt:lpstr>
      <vt:lpstr>BG-12</vt:lpstr>
      <vt:lpstr>BG-13</vt:lpstr>
      <vt:lpstr>Biyokütle</vt:lpstr>
      <vt:lpstr>GES-Fotovoltaik</vt:lpstr>
      <vt:lpstr>GES-Yoğunlaştırılmış</vt:lpstr>
      <vt:lpstr>HES-Kanal-2013ö</vt:lpstr>
      <vt:lpstr>HES-Kanal-2013s</vt:lpstr>
      <vt:lpstr>HES-Rezervuarlı-2013ö</vt:lpstr>
      <vt:lpstr>HES-Rezervuarlı-2013s</vt:lpstr>
      <vt:lpstr>Jeotermal</vt:lpstr>
      <vt:lpstr>NGS</vt:lpstr>
      <vt:lpstr>RES-2013ö</vt:lpstr>
      <vt:lpstr>RES-2013s</vt:lpstr>
      <vt:lpstr>TES-2013ö</vt:lpstr>
      <vt:lpstr>TES-2013s</vt:lpstr>
      <vt:lpstr>Bilesen</vt:lpstr>
      <vt:lpstr>'BG-02'!BilesenTipi</vt:lpstr>
      <vt:lpstr>'BG-03'!BilesenTipi</vt:lpstr>
      <vt:lpstr>'BG-04'!BilesenTipi</vt:lpstr>
      <vt:lpstr>'BG-05'!BilesenTipi</vt:lpstr>
      <vt:lpstr>'BG-06'!BilesenTipi</vt:lpstr>
      <vt:lpstr>'BG-07'!BilesenTipi</vt:lpstr>
      <vt:lpstr>'BG-08'!BilesenTipi</vt:lpstr>
      <vt:lpstr>BilesenTipi</vt:lpstr>
      <vt:lpstr>'BG-01'!Eks</vt:lpstr>
      <vt:lpstr>EvetHayır</vt:lpstr>
      <vt:lpstr>'BG-02'!EvetHayir</vt:lpstr>
      <vt:lpstr>'BG-03'!EvetHayir</vt:lpstr>
      <vt:lpstr>'BG-04'!EvetHayir</vt:lpstr>
      <vt:lpstr>'BG-05'!EvetHayir</vt:lpstr>
      <vt:lpstr>'BG-06'!EvetHayir</vt:lpstr>
      <vt:lpstr>'BG-07'!EvetHayir</vt:lpstr>
      <vt:lpstr>'BG-08'!EvetHayir</vt:lpstr>
      <vt:lpstr>EvetHayir</vt:lpstr>
      <vt:lpstr>Fiziksanal</vt:lpstr>
      <vt:lpstr>'BG-02'!FizikselSanal</vt:lpstr>
      <vt:lpstr>'BG-03'!FizikselSanal</vt:lpstr>
      <vt:lpstr>'BG-04'!FizikselSanal</vt:lpstr>
      <vt:lpstr>'BG-05'!FizikselSanal</vt:lpstr>
      <vt:lpstr>'BG-06'!FizikselSanal</vt:lpstr>
      <vt:lpstr>'BG-08'!FizikselSanal</vt:lpstr>
      <vt:lpstr>FizikselSanal</vt:lpstr>
      <vt:lpstr>'BG-02'!Fonksiyon</vt:lpstr>
      <vt:lpstr>'BG-03'!Fonksiyon</vt:lpstr>
      <vt:lpstr>'BG-04'!Fonksiyon</vt:lpstr>
      <vt:lpstr>'BG-05'!Fonksiyon</vt:lpstr>
      <vt:lpstr>'BG-06'!Fonksiyon</vt:lpstr>
      <vt:lpstr>'BG-07'!Fonksiyon</vt:lpstr>
      <vt:lpstr>'BG-08'!Fonksiyon</vt:lpstr>
      <vt:lpstr>Fonksiyon</vt:lpstr>
      <vt:lpstr>'ESDF-04-G-Y'!Yazdırma_Alanı</vt:lpstr>
      <vt:lpstr>'ESDF-08'!Yazdırma_Alanı</vt:lpstr>
      <vt:lpstr>'ESDF-09'!Yazdırma_Alanı</vt:lpstr>
      <vt:lpstr>'EYDF-08'!Yazdırma_Alanı</vt:lpstr>
      <vt:lpstr>'EYDF-09'!Yazdırma_Alanı</vt:lpstr>
      <vt:lpstr>'EYDF-10'!Yazdırma_Alanı</vt:lpstr>
      <vt:lpstr>'EYDF-14'!Yazdırma_Alanı</vt:lpstr>
      <vt:lpstr>'EYDF-16'!Yazdırma_Alanı</vt:lpstr>
      <vt:lpstr>'EYDF-17-P'!Yazdırma_Alanı</vt:lpstr>
      <vt:lpstr>'EYDF-28'!Yazdırma_Alanı</vt:lpstr>
      <vt:lpstr>'EYDF-30'!Yazdırma_Alanı</vt:lpstr>
      <vt:lpstr>'EYDF-31'!Yazdırma_Alanı</vt:lpstr>
      <vt:lpstr>'EYDF-32'!Yazdırma_Alanı</vt:lpstr>
      <vt:lpstr>Yöntem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Emre KAYA</dc:creator>
  <cp:lastModifiedBy>Şaban DEMİR</cp:lastModifiedBy>
  <cp:lastPrinted>2017-01-19T08:32:59Z</cp:lastPrinted>
  <dcterms:created xsi:type="dcterms:W3CDTF">2013-11-12T09:37:50Z</dcterms:created>
  <dcterms:modified xsi:type="dcterms:W3CDTF">2020-02-10T15:22:21Z</dcterms:modified>
</cp:coreProperties>
</file>